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GLOBAL-8\Desktop\"/>
    </mc:Choice>
  </mc:AlternateContent>
  <xr:revisionPtr revIDLastSave="0" documentId="13_ncr:1_{42049BF6-01F4-4DB0-809D-06BF96A14D4F}" xr6:coauthVersionLast="47" xr6:coauthVersionMax="47" xr10:uidLastSave="{00000000-0000-0000-0000-000000000000}"/>
  <bookViews>
    <workbookView xWindow="-120" yWindow="-120" windowWidth="24240" windowHeight="13020" activeTab="2" xr2:uid="{86C480C2-A64B-4F02-9363-AEF87BF3A0F6}"/>
  </bookViews>
  <sheets>
    <sheet name="imdb_data" sheetId="1" r:id="rId1"/>
    <sheet name="Clean Sheet" sheetId="4" r:id="rId2"/>
    <sheet name="EDA" sheetId="11" r:id="rId3"/>
    <sheet name="Dashboard" sheetId="12" r:id="rId4"/>
  </sheets>
  <definedNames>
    <definedName name="_xlnm._FilterDatabase" localSheetId="0" hidden="1">imdb_data!$V$1:$AB$3349</definedName>
    <definedName name="Slicer_DayName">#N/A</definedName>
    <definedName name="Slicer_Month">#N/A</definedName>
    <definedName name="Slicer_Movie_Type">#N/A</definedName>
    <definedName name="Slicer_Profit___Loss">#N/A</definedName>
    <definedName name="Slicer_Runtime_Classification">#N/A</definedName>
    <definedName name="Slicer_Vote_Category">#N/A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 i="11" l="1"/>
  <c r="J4" i="12" s="1"/>
  <c r="B49" i="11"/>
  <c r="B44" i="11"/>
  <c r="G39" i="11"/>
  <c r="F39" i="11"/>
  <c r="E39" i="11"/>
  <c r="D39" i="11"/>
  <c r="C39" i="11"/>
  <c r="B39" i="11"/>
  <c r="B32" i="11"/>
  <c r="B27" i="11"/>
  <c r="U2" i="12" s="1"/>
  <c r="B21" i="11"/>
  <c r="R2" i="12" s="1"/>
  <c r="B15" i="11"/>
  <c r="B10" i="11"/>
  <c r="C2" i="12" s="1"/>
  <c r="B4" i="11"/>
  <c r="A2" i="12" s="1"/>
  <c r="AB3349" i="1"/>
  <c r="AA3349" i="1"/>
  <c r="Z3349" i="1"/>
  <c r="Y3349" i="1"/>
  <c r="X3349" i="1"/>
  <c r="W3349" i="1"/>
  <c r="S3349" i="1"/>
  <c r="R3349" i="1"/>
  <c r="O3349" i="1" a="1"/>
  <c r="M3349" i="1" a="1"/>
  <c r="H3349" i="1" a="1"/>
  <c r="G3349" i="1"/>
  <c r="F3349" i="1"/>
  <c r="AB3348" i="1"/>
  <c r="AA3348" i="1"/>
  <c r="Z3348" i="1"/>
  <c r="Y3348" i="1"/>
  <c r="X3348" i="1"/>
  <c r="W3348" i="1"/>
  <c r="S3348" i="1"/>
  <c r="R3348" i="1"/>
  <c r="O3348" i="1" a="1"/>
  <c r="M3348" i="1" a="1"/>
  <c r="H3348" i="1" a="1"/>
  <c r="G3348" i="1"/>
  <c r="F3348" i="1"/>
  <c r="AB3347" i="1"/>
  <c r="AA3347" i="1"/>
  <c r="Z3347" i="1"/>
  <c r="Y3347" i="1"/>
  <c r="X3347" i="1"/>
  <c r="W3347" i="1"/>
  <c r="S3347" i="1"/>
  <c r="R3347" i="1"/>
  <c r="O3347" i="1" a="1"/>
  <c r="M3347" i="1" a="1"/>
  <c r="H3347" i="1" a="1"/>
  <c r="G3347" i="1"/>
  <c r="F3347" i="1"/>
  <c r="AB3346" i="1"/>
  <c r="AA3346" i="1"/>
  <c r="Z3346" i="1"/>
  <c r="Y3346" i="1"/>
  <c r="X3346" i="1"/>
  <c r="W3346" i="1"/>
  <c r="S3346" i="1"/>
  <c r="R3346" i="1"/>
  <c r="O3346" i="1" a="1"/>
  <c r="M3346" i="1" a="1"/>
  <c r="H3346" i="1" a="1"/>
  <c r="G3346" i="1"/>
  <c r="F3346" i="1"/>
  <c r="AB3345" i="1"/>
  <c r="AA3345" i="1"/>
  <c r="Z3345" i="1"/>
  <c r="Y3345" i="1"/>
  <c r="X3345" i="1"/>
  <c r="W3345" i="1"/>
  <c r="S3345" i="1"/>
  <c r="R3345" i="1"/>
  <c r="O3345" i="1" a="1"/>
  <c r="M3345" i="1" a="1"/>
  <c r="H3345" i="1" a="1"/>
  <c r="G3345" i="1"/>
  <c r="F3345" i="1"/>
  <c r="AB3344" i="1"/>
  <c r="AA3344" i="1"/>
  <c r="Z3344" i="1"/>
  <c r="Y3344" i="1"/>
  <c r="X3344" i="1"/>
  <c r="W3344" i="1"/>
  <c r="S3344" i="1"/>
  <c r="R3344" i="1"/>
  <c r="O3344" i="1" a="1"/>
  <c r="M3344" i="1" a="1"/>
  <c r="H3344" i="1" a="1"/>
  <c r="G3344" i="1"/>
  <c r="F3344" i="1"/>
  <c r="AB3343" i="1"/>
  <c r="AA3343" i="1"/>
  <c r="Z3343" i="1"/>
  <c r="Y3343" i="1"/>
  <c r="X3343" i="1"/>
  <c r="W3343" i="1"/>
  <c r="S3343" i="1"/>
  <c r="R3343" i="1"/>
  <c r="O3343" i="1" a="1"/>
  <c r="M3343" i="1" a="1"/>
  <c r="H3343" i="1" a="1"/>
  <c r="G3343" i="1"/>
  <c r="F3343" i="1"/>
  <c r="AB3342" i="1"/>
  <c r="AA3342" i="1"/>
  <c r="Z3342" i="1"/>
  <c r="Y3342" i="1"/>
  <c r="X3342" i="1"/>
  <c r="W3342" i="1"/>
  <c r="S3342" i="1"/>
  <c r="R3342" i="1"/>
  <c r="O3342" i="1" a="1"/>
  <c r="M3342" i="1" a="1"/>
  <c r="H3342" i="1" a="1"/>
  <c r="G3342" i="1"/>
  <c r="F3342" i="1"/>
  <c r="AB3341" i="1"/>
  <c r="AA3341" i="1"/>
  <c r="Z3341" i="1"/>
  <c r="Y3341" i="1"/>
  <c r="X3341" i="1"/>
  <c r="W3341" i="1"/>
  <c r="S3341" i="1"/>
  <c r="R3341" i="1"/>
  <c r="O3341" i="1" a="1"/>
  <c r="M3341" i="1" a="1"/>
  <c r="H3341" i="1" a="1"/>
  <c r="G3341" i="1"/>
  <c r="F3341" i="1"/>
  <c r="AB3340" i="1"/>
  <c r="AA3340" i="1"/>
  <c r="Z3340" i="1"/>
  <c r="Y3340" i="1"/>
  <c r="X3340" i="1"/>
  <c r="W3340" i="1"/>
  <c r="S3340" i="1"/>
  <c r="R3340" i="1"/>
  <c r="O3340" i="1" a="1"/>
  <c r="M3340" i="1" a="1"/>
  <c r="H3340" i="1" a="1"/>
  <c r="G3340" i="1"/>
  <c r="F3340" i="1"/>
  <c r="AB3339" i="1"/>
  <c r="AA3339" i="1"/>
  <c r="Z3339" i="1"/>
  <c r="Y3339" i="1"/>
  <c r="X3339" i="1"/>
  <c r="W3339" i="1"/>
  <c r="S3339" i="1"/>
  <c r="R3339" i="1"/>
  <c r="O3339" i="1" a="1"/>
  <c r="M3339" i="1" a="1"/>
  <c r="H3339" i="1" a="1"/>
  <c r="G3339" i="1"/>
  <c r="F3339" i="1"/>
  <c r="AB3338" i="1"/>
  <c r="AA3338" i="1"/>
  <c r="Z3338" i="1"/>
  <c r="Y3338" i="1"/>
  <c r="X3338" i="1"/>
  <c r="W3338" i="1"/>
  <c r="S3338" i="1"/>
  <c r="R3338" i="1"/>
  <c r="O3338" i="1" a="1"/>
  <c r="M3338" i="1" a="1"/>
  <c r="H3338" i="1" a="1"/>
  <c r="G3338" i="1"/>
  <c r="F3338" i="1"/>
  <c r="AB3337" i="1"/>
  <c r="AA3337" i="1"/>
  <c r="Z3337" i="1"/>
  <c r="Y3337" i="1"/>
  <c r="X3337" i="1"/>
  <c r="W3337" i="1"/>
  <c r="S3337" i="1"/>
  <c r="R3337" i="1"/>
  <c r="O3337" i="1" a="1"/>
  <c r="M3337" i="1" a="1"/>
  <c r="H3337" i="1" a="1"/>
  <c r="G3337" i="1"/>
  <c r="F3337" i="1"/>
  <c r="AB3336" i="1"/>
  <c r="AA3336" i="1"/>
  <c r="Z3336" i="1"/>
  <c r="Y3336" i="1"/>
  <c r="X3336" i="1"/>
  <c r="W3336" i="1"/>
  <c r="S3336" i="1"/>
  <c r="R3336" i="1"/>
  <c r="O3336" i="1" a="1"/>
  <c r="M3336" i="1" a="1"/>
  <c r="H3336" i="1" a="1"/>
  <c r="G3336" i="1"/>
  <c r="F3336" i="1"/>
  <c r="AB3335" i="1"/>
  <c r="AA3335" i="1"/>
  <c r="Z3335" i="1"/>
  <c r="Y3335" i="1"/>
  <c r="X3335" i="1"/>
  <c r="W3335" i="1"/>
  <c r="S3335" i="1"/>
  <c r="R3335" i="1"/>
  <c r="O3335" i="1" a="1"/>
  <c r="M3335" i="1" a="1"/>
  <c r="H3335" i="1" a="1"/>
  <c r="G3335" i="1"/>
  <c r="F3335" i="1"/>
  <c r="AB3334" i="1"/>
  <c r="AA3334" i="1"/>
  <c r="Z3334" i="1"/>
  <c r="Y3334" i="1"/>
  <c r="X3334" i="1"/>
  <c r="W3334" i="1"/>
  <c r="S3334" i="1"/>
  <c r="R3334" i="1"/>
  <c r="O3334" i="1" a="1"/>
  <c r="M3334" i="1" a="1"/>
  <c r="H3334" i="1" a="1"/>
  <c r="G3334" i="1"/>
  <c r="F3334" i="1"/>
  <c r="AB3333" i="1"/>
  <c r="AA3333" i="1"/>
  <c r="Z3333" i="1"/>
  <c r="Y3333" i="1"/>
  <c r="X3333" i="1"/>
  <c r="W3333" i="1"/>
  <c r="S3333" i="1"/>
  <c r="R3333" i="1"/>
  <c r="O3333" i="1" a="1"/>
  <c r="M3333" i="1" a="1"/>
  <c r="H3333" i="1" a="1"/>
  <c r="G3333" i="1"/>
  <c r="F3333" i="1"/>
  <c r="AB3332" i="1"/>
  <c r="AA3332" i="1"/>
  <c r="Z3332" i="1"/>
  <c r="Y3332" i="1"/>
  <c r="X3332" i="1"/>
  <c r="W3332" i="1"/>
  <c r="S3332" i="1"/>
  <c r="R3332" i="1"/>
  <c r="O3332" i="1" a="1"/>
  <c r="M3332" i="1" a="1"/>
  <c r="H3332" i="1" a="1"/>
  <c r="G3332" i="1"/>
  <c r="F3332" i="1"/>
  <c r="AB3331" i="1"/>
  <c r="AA3331" i="1"/>
  <c r="Z3331" i="1"/>
  <c r="Y3331" i="1"/>
  <c r="X3331" i="1"/>
  <c r="W3331" i="1"/>
  <c r="S3331" i="1"/>
  <c r="R3331" i="1"/>
  <c r="O3331" i="1" a="1"/>
  <c r="M3331" i="1" a="1"/>
  <c r="H3331" i="1" a="1"/>
  <c r="G3331" i="1"/>
  <c r="F3331" i="1"/>
  <c r="AB3330" i="1"/>
  <c r="AA3330" i="1"/>
  <c r="Z3330" i="1"/>
  <c r="Y3330" i="1"/>
  <c r="X3330" i="1"/>
  <c r="W3330" i="1"/>
  <c r="S3330" i="1"/>
  <c r="R3330" i="1"/>
  <c r="O3330" i="1" a="1"/>
  <c r="M3330" i="1" a="1"/>
  <c r="H3330" i="1" a="1"/>
  <c r="G3330" i="1"/>
  <c r="F3330" i="1"/>
  <c r="AB3329" i="1"/>
  <c r="AA3329" i="1"/>
  <c r="Z3329" i="1"/>
  <c r="Y3329" i="1"/>
  <c r="X3329" i="1"/>
  <c r="W3329" i="1"/>
  <c r="S3329" i="1"/>
  <c r="R3329" i="1"/>
  <c r="O3329" i="1" a="1"/>
  <c r="M3329" i="1" a="1"/>
  <c r="H3329" i="1" a="1"/>
  <c r="G3329" i="1"/>
  <c r="F3329" i="1"/>
  <c r="AB3328" i="1"/>
  <c r="AA3328" i="1"/>
  <c r="Z3328" i="1"/>
  <c r="Y3328" i="1"/>
  <c r="X3328" i="1"/>
  <c r="W3328" i="1"/>
  <c r="S3328" i="1"/>
  <c r="R3328" i="1"/>
  <c r="O3328" i="1" a="1"/>
  <c r="M3328" i="1" a="1"/>
  <c r="H3328" i="1" a="1"/>
  <c r="G3328" i="1"/>
  <c r="F3328" i="1"/>
  <c r="AB3327" i="1"/>
  <c r="AA3327" i="1"/>
  <c r="Z3327" i="1"/>
  <c r="Y3327" i="1"/>
  <c r="X3327" i="1"/>
  <c r="W3327" i="1"/>
  <c r="S3327" i="1"/>
  <c r="R3327" i="1"/>
  <c r="O3327" i="1" a="1"/>
  <c r="M3327" i="1" a="1"/>
  <c r="H3327" i="1" a="1"/>
  <c r="G3327" i="1"/>
  <c r="F3327" i="1"/>
  <c r="AB3326" i="1"/>
  <c r="AA3326" i="1"/>
  <c r="Z3326" i="1"/>
  <c r="Y3326" i="1"/>
  <c r="X3326" i="1"/>
  <c r="W3326" i="1"/>
  <c r="S3326" i="1"/>
  <c r="R3326" i="1"/>
  <c r="O3326" i="1" a="1"/>
  <c r="M3326" i="1" a="1"/>
  <c r="H3326" i="1" a="1"/>
  <c r="G3326" i="1"/>
  <c r="F3326" i="1"/>
  <c r="AB3325" i="1"/>
  <c r="AA3325" i="1"/>
  <c r="Z3325" i="1"/>
  <c r="Y3325" i="1"/>
  <c r="X3325" i="1"/>
  <c r="W3325" i="1"/>
  <c r="S3325" i="1"/>
  <c r="R3325" i="1"/>
  <c r="O3325" i="1" a="1"/>
  <c r="M3325" i="1" a="1"/>
  <c r="H3325" i="1" a="1"/>
  <c r="G3325" i="1"/>
  <c r="F3325" i="1"/>
  <c r="AB3324" i="1"/>
  <c r="AA3324" i="1"/>
  <c r="Z3324" i="1"/>
  <c r="Y3324" i="1"/>
  <c r="X3324" i="1"/>
  <c r="W3324" i="1"/>
  <c r="S3324" i="1"/>
  <c r="R3324" i="1"/>
  <c r="O3324" i="1" a="1"/>
  <c r="M3324" i="1" a="1"/>
  <c r="H3324" i="1" a="1"/>
  <c r="G3324" i="1"/>
  <c r="F3324" i="1"/>
  <c r="AB3323" i="1"/>
  <c r="AA3323" i="1"/>
  <c r="Z3323" i="1"/>
  <c r="Y3323" i="1"/>
  <c r="X3323" i="1"/>
  <c r="W3323" i="1"/>
  <c r="S3323" i="1"/>
  <c r="R3323" i="1"/>
  <c r="O3323" i="1" a="1"/>
  <c r="M3323" i="1" a="1"/>
  <c r="H3323" i="1" a="1"/>
  <c r="G3323" i="1"/>
  <c r="F3323" i="1"/>
  <c r="AB3322" i="1"/>
  <c r="AA3322" i="1"/>
  <c r="Z3322" i="1"/>
  <c r="Y3322" i="1"/>
  <c r="X3322" i="1"/>
  <c r="W3322" i="1"/>
  <c r="S3322" i="1"/>
  <c r="R3322" i="1"/>
  <c r="O3322" i="1" a="1"/>
  <c r="M3322" i="1" a="1"/>
  <c r="H3322" i="1" a="1"/>
  <c r="G3322" i="1"/>
  <c r="F3322" i="1"/>
  <c r="AB3321" i="1"/>
  <c r="AA3321" i="1"/>
  <c r="Z3321" i="1"/>
  <c r="Y3321" i="1"/>
  <c r="X3321" i="1"/>
  <c r="W3321" i="1"/>
  <c r="S3321" i="1"/>
  <c r="R3321" i="1"/>
  <c r="O3321" i="1" a="1"/>
  <c r="M3321" i="1" a="1"/>
  <c r="H3321" i="1" a="1"/>
  <c r="G3321" i="1"/>
  <c r="F3321" i="1"/>
  <c r="AB3320" i="1"/>
  <c r="AA3320" i="1"/>
  <c r="Z3320" i="1"/>
  <c r="Y3320" i="1"/>
  <c r="X3320" i="1"/>
  <c r="W3320" i="1"/>
  <c r="S3320" i="1"/>
  <c r="R3320" i="1"/>
  <c r="O3320" i="1" a="1"/>
  <c r="M3320" i="1" a="1"/>
  <c r="H3320" i="1" a="1"/>
  <c r="G3320" i="1"/>
  <c r="F3320" i="1"/>
  <c r="AB3319" i="1"/>
  <c r="AA3319" i="1"/>
  <c r="Z3319" i="1"/>
  <c r="Y3319" i="1"/>
  <c r="X3319" i="1"/>
  <c r="W3319" i="1"/>
  <c r="S3319" i="1"/>
  <c r="R3319" i="1"/>
  <c r="O3319" i="1" a="1"/>
  <c r="M3319" i="1" a="1"/>
  <c r="H3319" i="1" a="1"/>
  <c r="G3319" i="1"/>
  <c r="F3319" i="1"/>
  <c r="AB3318" i="1"/>
  <c r="AA3318" i="1"/>
  <c r="Z3318" i="1"/>
  <c r="Y3318" i="1"/>
  <c r="X3318" i="1"/>
  <c r="W3318" i="1"/>
  <c r="S3318" i="1"/>
  <c r="R3318" i="1"/>
  <c r="O3318" i="1" a="1"/>
  <c r="M3318" i="1" a="1"/>
  <c r="H3318" i="1" a="1"/>
  <c r="G3318" i="1"/>
  <c r="F3318" i="1"/>
  <c r="AB3317" i="1"/>
  <c r="AA3317" i="1"/>
  <c r="Z3317" i="1"/>
  <c r="Y3317" i="1"/>
  <c r="X3317" i="1"/>
  <c r="W3317" i="1"/>
  <c r="S3317" i="1"/>
  <c r="R3317" i="1"/>
  <c r="O3317" i="1" a="1"/>
  <c r="M3317" i="1" a="1"/>
  <c r="H3317" i="1" a="1"/>
  <c r="G3317" i="1"/>
  <c r="F3317" i="1"/>
  <c r="AB3316" i="1"/>
  <c r="AA3316" i="1"/>
  <c r="Z3316" i="1"/>
  <c r="Y3316" i="1"/>
  <c r="X3316" i="1"/>
  <c r="W3316" i="1"/>
  <c r="S3316" i="1"/>
  <c r="R3316" i="1"/>
  <c r="O3316" i="1" a="1"/>
  <c r="M3316" i="1" a="1"/>
  <c r="H3316" i="1" a="1"/>
  <c r="G3316" i="1"/>
  <c r="F3316" i="1"/>
  <c r="AB3315" i="1"/>
  <c r="AA3315" i="1"/>
  <c r="Z3315" i="1"/>
  <c r="Y3315" i="1"/>
  <c r="X3315" i="1"/>
  <c r="W3315" i="1"/>
  <c r="S3315" i="1"/>
  <c r="R3315" i="1"/>
  <c r="O3315" i="1" a="1"/>
  <c r="M3315" i="1" a="1"/>
  <c r="H3315" i="1" a="1"/>
  <c r="G3315" i="1"/>
  <c r="F3315" i="1"/>
  <c r="AB3314" i="1"/>
  <c r="AA3314" i="1"/>
  <c r="Z3314" i="1"/>
  <c r="Y3314" i="1"/>
  <c r="X3314" i="1"/>
  <c r="W3314" i="1"/>
  <c r="S3314" i="1"/>
  <c r="R3314" i="1"/>
  <c r="O3314" i="1" a="1"/>
  <c r="M3314" i="1" a="1"/>
  <c r="H3314" i="1" a="1"/>
  <c r="G3314" i="1"/>
  <c r="F3314" i="1"/>
  <c r="AB3313" i="1"/>
  <c r="AA3313" i="1"/>
  <c r="Z3313" i="1"/>
  <c r="Y3313" i="1"/>
  <c r="X3313" i="1"/>
  <c r="W3313" i="1"/>
  <c r="S3313" i="1"/>
  <c r="R3313" i="1"/>
  <c r="O3313" i="1" a="1"/>
  <c r="M3313" i="1" a="1"/>
  <c r="H3313" i="1" a="1"/>
  <c r="G3313" i="1"/>
  <c r="F3313" i="1"/>
  <c r="AB3312" i="1"/>
  <c r="AA3312" i="1"/>
  <c r="Z3312" i="1"/>
  <c r="Y3312" i="1"/>
  <c r="X3312" i="1"/>
  <c r="W3312" i="1"/>
  <c r="S3312" i="1"/>
  <c r="R3312" i="1"/>
  <c r="O3312" i="1" a="1"/>
  <c r="M3312" i="1" a="1"/>
  <c r="H3312" i="1" a="1"/>
  <c r="G3312" i="1"/>
  <c r="F3312" i="1"/>
  <c r="AB3311" i="1"/>
  <c r="AA3311" i="1"/>
  <c r="Z3311" i="1"/>
  <c r="Y3311" i="1"/>
  <c r="X3311" i="1"/>
  <c r="W3311" i="1"/>
  <c r="S3311" i="1"/>
  <c r="R3311" i="1"/>
  <c r="O3311" i="1" a="1"/>
  <c r="M3311" i="1" a="1"/>
  <c r="H3311" i="1" a="1"/>
  <c r="G3311" i="1"/>
  <c r="F3311" i="1"/>
  <c r="AB3310" i="1"/>
  <c r="AA3310" i="1"/>
  <c r="Z3310" i="1"/>
  <c r="Y3310" i="1"/>
  <c r="X3310" i="1"/>
  <c r="W3310" i="1"/>
  <c r="S3310" i="1"/>
  <c r="R3310" i="1"/>
  <c r="O3310" i="1" a="1"/>
  <c r="M3310" i="1" a="1"/>
  <c r="H3310" i="1" a="1"/>
  <c r="G3310" i="1"/>
  <c r="F3310" i="1"/>
  <c r="AB3309" i="1"/>
  <c r="AA3309" i="1"/>
  <c r="Z3309" i="1"/>
  <c r="Y3309" i="1"/>
  <c r="X3309" i="1"/>
  <c r="W3309" i="1"/>
  <c r="S3309" i="1"/>
  <c r="R3309" i="1"/>
  <c r="O3309" i="1" a="1"/>
  <c r="M3309" i="1" a="1"/>
  <c r="H3309" i="1" a="1"/>
  <c r="G3309" i="1"/>
  <c r="F3309" i="1"/>
  <c r="AB3308" i="1"/>
  <c r="AA3308" i="1"/>
  <c r="Z3308" i="1"/>
  <c r="Y3308" i="1"/>
  <c r="X3308" i="1"/>
  <c r="W3308" i="1"/>
  <c r="S3308" i="1"/>
  <c r="R3308" i="1"/>
  <c r="O3308" i="1" a="1"/>
  <c r="M3308" i="1" a="1"/>
  <c r="H3308" i="1" a="1"/>
  <c r="G3308" i="1"/>
  <c r="F3308" i="1"/>
  <c r="AB3307" i="1"/>
  <c r="AA3307" i="1"/>
  <c r="Z3307" i="1"/>
  <c r="Y3307" i="1"/>
  <c r="X3307" i="1"/>
  <c r="W3307" i="1"/>
  <c r="S3307" i="1"/>
  <c r="R3307" i="1"/>
  <c r="O3307" i="1" a="1"/>
  <c r="M3307" i="1" a="1"/>
  <c r="H3307" i="1" a="1"/>
  <c r="G3307" i="1"/>
  <c r="F3307" i="1"/>
  <c r="AB3306" i="1"/>
  <c r="AA3306" i="1"/>
  <c r="Z3306" i="1"/>
  <c r="Y3306" i="1"/>
  <c r="X3306" i="1"/>
  <c r="W3306" i="1"/>
  <c r="S3306" i="1"/>
  <c r="R3306" i="1"/>
  <c r="O3306" i="1" a="1"/>
  <c r="M3306" i="1" a="1"/>
  <c r="H3306" i="1" a="1"/>
  <c r="G3306" i="1"/>
  <c r="F3306" i="1"/>
  <c r="AB3305" i="1"/>
  <c r="AA3305" i="1"/>
  <c r="Z3305" i="1"/>
  <c r="Y3305" i="1"/>
  <c r="X3305" i="1"/>
  <c r="W3305" i="1"/>
  <c r="S3305" i="1"/>
  <c r="R3305" i="1"/>
  <c r="O3305" i="1" a="1"/>
  <c r="M3305" i="1" a="1"/>
  <c r="H3305" i="1" a="1"/>
  <c r="G3305" i="1"/>
  <c r="F3305" i="1"/>
  <c r="AB3304" i="1"/>
  <c r="AA3304" i="1"/>
  <c r="Z3304" i="1"/>
  <c r="Y3304" i="1"/>
  <c r="X3304" i="1"/>
  <c r="W3304" i="1"/>
  <c r="S3304" i="1"/>
  <c r="R3304" i="1"/>
  <c r="O3304" i="1" a="1"/>
  <c r="M3304" i="1" a="1"/>
  <c r="H3304" i="1" a="1"/>
  <c r="G3304" i="1"/>
  <c r="F3304" i="1"/>
  <c r="AB3303" i="1"/>
  <c r="AA3303" i="1"/>
  <c r="Z3303" i="1"/>
  <c r="Y3303" i="1"/>
  <c r="X3303" i="1"/>
  <c r="W3303" i="1"/>
  <c r="S3303" i="1"/>
  <c r="R3303" i="1"/>
  <c r="O3303" i="1" a="1"/>
  <c r="M3303" i="1" a="1"/>
  <c r="H3303" i="1" a="1"/>
  <c r="G3303" i="1"/>
  <c r="F3303" i="1"/>
  <c r="AB3302" i="1"/>
  <c r="AA3302" i="1"/>
  <c r="Z3302" i="1"/>
  <c r="Y3302" i="1"/>
  <c r="X3302" i="1"/>
  <c r="W3302" i="1"/>
  <c r="S3302" i="1"/>
  <c r="R3302" i="1"/>
  <c r="O3302" i="1" a="1"/>
  <c r="M3302" i="1" a="1"/>
  <c r="H3302" i="1" a="1"/>
  <c r="G3302" i="1"/>
  <c r="F3302" i="1"/>
  <c r="AB3301" i="1"/>
  <c r="AA3301" i="1"/>
  <c r="Z3301" i="1"/>
  <c r="Y3301" i="1"/>
  <c r="X3301" i="1"/>
  <c r="W3301" i="1"/>
  <c r="S3301" i="1"/>
  <c r="R3301" i="1"/>
  <c r="O3301" i="1" a="1"/>
  <c r="M3301" i="1" a="1"/>
  <c r="H3301" i="1" a="1"/>
  <c r="G3301" i="1"/>
  <c r="F3301" i="1"/>
  <c r="AB3300" i="1"/>
  <c r="AA3300" i="1"/>
  <c r="Z3300" i="1"/>
  <c r="Y3300" i="1"/>
  <c r="X3300" i="1"/>
  <c r="W3300" i="1"/>
  <c r="S3300" i="1"/>
  <c r="R3300" i="1"/>
  <c r="O3300" i="1" a="1"/>
  <c r="M3300" i="1" a="1"/>
  <c r="H3300" i="1" a="1"/>
  <c r="G3300" i="1"/>
  <c r="F3300" i="1"/>
  <c r="AB3299" i="1"/>
  <c r="AA3299" i="1"/>
  <c r="Z3299" i="1"/>
  <c r="Y3299" i="1"/>
  <c r="X3299" i="1"/>
  <c r="W3299" i="1"/>
  <c r="S3299" i="1"/>
  <c r="R3299" i="1"/>
  <c r="O3299" i="1" a="1"/>
  <c r="M3299" i="1" a="1"/>
  <c r="H3299" i="1" a="1"/>
  <c r="G3299" i="1"/>
  <c r="F3299" i="1"/>
  <c r="AB3298" i="1"/>
  <c r="AA3298" i="1"/>
  <c r="Z3298" i="1"/>
  <c r="Y3298" i="1"/>
  <c r="X3298" i="1"/>
  <c r="W3298" i="1"/>
  <c r="S3298" i="1"/>
  <c r="R3298" i="1"/>
  <c r="O3298" i="1" a="1"/>
  <c r="M3298" i="1" a="1"/>
  <c r="H3298" i="1" a="1"/>
  <c r="G3298" i="1"/>
  <c r="F3298" i="1"/>
  <c r="AB3297" i="1"/>
  <c r="AA3297" i="1"/>
  <c r="Z3297" i="1"/>
  <c r="Y3297" i="1"/>
  <c r="X3297" i="1"/>
  <c r="W3297" i="1"/>
  <c r="S3297" i="1"/>
  <c r="R3297" i="1"/>
  <c r="O3297" i="1" a="1"/>
  <c r="M3297" i="1" a="1"/>
  <c r="H3297" i="1" a="1"/>
  <c r="G3297" i="1"/>
  <c r="F3297" i="1"/>
  <c r="AB3296" i="1"/>
  <c r="AA3296" i="1"/>
  <c r="Z3296" i="1"/>
  <c r="Y3296" i="1"/>
  <c r="X3296" i="1"/>
  <c r="W3296" i="1"/>
  <c r="S3296" i="1"/>
  <c r="R3296" i="1"/>
  <c r="O3296" i="1" a="1"/>
  <c r="M3296" i="1" a="1"/>
  <c r="H3296" i="1" a="1"/>
  <c r="G3296" i="1"/>
  <c r="F3296" i="1"/>
  <c r="AB3295" i="1"/>
  <c r="AA3295" i="1"/>
  <c r="Z3295" i="1"/>
  <c r="Y3295" i="1"/>
  <c r="X3295" i="1"/>
  <c r="W3295" i="1"/>
  <c r="S3295" i="1"/>
  <c r="R3295" i="1"/>
  <c r="O3295" i="1" a="1"/>
  <c r="M3295" i="1" a="1"/>
  <c r="H3295" i="1" a="1"/>
  <c r="G3295" i="1"/>
  <c r="F3295" i="1"/>
  <c r="AB3294" i="1"/>
  <c r="AA3294" i="1"/>
  <c r="Z3294" i="1"/>
  <c r="Y3294" i="1"/>
  <c r="X3294" i="1"/>
  <c r="W3294" i="1"/>
  <c r="S3294" i="1"/>
  <c r="R3294" i="1"/>
  <c r="O3294" i="1" a="1"/>
  <c r="M3294" i="1" a="1"/>
  <c r="H3294" i="1" a="1"/>
  <c r="G3294" i="1"/>
  <c r="F3294" i="1"/>
  <c r="AB3293" i="1"/>
  <c r="AA3293" i="1"/>
  <c r="Z3293" i="1"/>
  <c r="Y3293" i="1"/>
  <c r="X3293" i="1"/>
  <c r="W3293" i="1"/>
  <c r="S3293" i="1"/>
  <c r="R3293" i="1"/>
  <c r="O3293" i="1" a="1"/>
  <c r="M3293" i="1" a="1"/>
  <c r="H3293" i="1" a="1"/>
  <c r="G3293" i="1"/>
  <c r="F3293" i="1"/>
  <c r="AB3292" i="1"/>
  <c r="AA3292" i="1"/>
  <c r="Z3292" i="1"/>
  <c r="Y3292" i="1"/>
  <c r="X3292" i="1"/>
  <c r="W3292" i="1"/>
  <c r="S3292" i="1"/>
  <c r="R3292" i="1"/>
  <c r="O3292" i="1" a="1"/>
  <c r="M3292" i="1" a="1"/>
  <c r="H3292" i="1" a="1"/>
  <c r="G3292" i="1"/>
  <c r="F3292" i="1"/>
  <c r="AB3291" i="1"/>
  <c r="AA3291" i="1"/>
  <c r="Z3291" i="1"/>
  <c r="Y3291" i="1"/>
  <c r="X3291" i="1"/>
  <c r="W3291" i="1"/>
  <c r="S3291" i="1"/>
  <c r="R3291" i="1"/>
  <c r="O3291" i="1" a="1"/>
  <c r="M3291" i="1" a="1"/>
  <c r="H3291" i="1" a="1"/>
  <c r="G3291" i="1"/>
  <c r="F3291" i="1"/>
  <c r="AB3290" i="1"/>
  <c r="AA3290" i="1"/>
  <c r="Z3290" i="1"/>
  <c r="Y3290" i="1"/>
  <c r="X3290" i="1"/>
  <c r="W3290" i="1"/>
  <c r="S3290" i="1"/>
  <c r="R3290" i="1"/>
  <c r="O3290" i="1" a="1"/>
  <c r="M3290" i="1" a="1"/>
  <c r="H3290" i="1" a="1"/>
  <c r="G3290" i="1"/>
  <c r="F3290" i="1"/>
  <c r="AB3289" i="1"/>
  <c r="AA3289" i="1"/>
  <c r="Z3289" i="1"/>
  <c r="Y3289" i="1"/>
  <c r="X3289" i="1"/>
  <c r="W3289" i="1"/>
  <c r="S3289" i="1"/>
  <c r="R3289" i="1"/>
  <c r="O3289" i="1" a="1"/>
  <c r="M3289" i="1" a="1"/>
  <c r="H3289" i="1" a="1"/>
  <c r="G3289" i="1"/>
  <c r="F3289" i="1"/>
  <c r="AB3288" i="1"/>
  <c r="AA3288" i="1"/>
  <c r="Z3288" i="1"/>
  <c r="Y3288" i="1"/>
  <c r="X3288" i="1"/>
  <c r="W3288" i="1"/>
  <c r="S3288" i="1"/>
  <c r="R3288" i="1"/>
  <c r="O3288" i="1" a="1"/>
  <c r="M3288" i="1" a="1"/>
  <c r="H3288" i="1" a="1"/>
  <c r="G3288" i="1"/>
  <c r="F3288" i="1"/>
  <c r="AB3287" i="1"/>
  <c r="AA3287" i="1"/>
  <c r="Z3287" i="1"/>
  <c r="Y3287" i="1"/>
  <c r="X3287" i="1"/>
  <c r="W3287" i="1"/>
  <c r="S3287" i="1"/>
  <c r="R3287" i="1"/>
  <c r="O3287" i="1" a="1"/>
  <c r="M3287" i="1" a="1"/>
  <c r="H3287" i="1" a="1"/>
  <c r="G3287" i="1"/>
  <c r="F3287" i="1"/>
  <c r="AB3286" i="1"/>
  <c r="AA3286" i="1"/>
  <c r="Z3286" i="1"/>
  <c r="Y3286" i="1"/>
  <c r="X3286" i="1"/>
  <c r="W3286" i="1"/>
  <c r="S3286" i="1"/>
  <c r="R3286" i="1"/>
  <c r="O3286" i="1" a="1"/>
  <c r="M3286" i="1" a="1"/>
  <c r="H3286" i="1" a="1"/>
  <c r="G3286" i="1"/>
  <c r="F3286" i="1"/>
  <c r="AB3285" i="1"/>
  <c r="AA3285" i="1"/>
  <c r="Z3285" i="1"/>
  <c r="Y3285" i="1"/>
  <c r="X3285" i="1"/>
  <c r="W3285" i="1"/>
  <c r="S3285" i="1"/>
  <c r="R3285" i="1"/>
  <c r="O3285" i="1" a="1"/>
  <c r="M3285" i="1" a="1"/>
  <c r="H3285" i="1" a="1"/>
  <c r="G3285" i="1"/>
  <c r="F3285" i="1"/>
  <c r="AB3284" i="1"/>
  <c r="AA3284" i="1"/>
  <c r="Z3284" i="1"/>
  <c r="Y3284" i="1"/>
  <c r="X3284" i="1"/>
  <c r="W3284" i="1"/>
  <c r="S3284" i="1"/>
  <c r="R3284" i="1"/>
  <c r="O3284" i="1" a="1"/>
  <c r="M3284" i="1" a="1"/>
  <c r="H3284" i="1" a="1"/>
  <c r="G3284" i="1"/>
  <c r="F3284" i="1"/>
  <c r="AB3283" i="1"/>
  <c r="AA3283" i="1"/>
  <c r="Z3283" i="1"/>
  <c r="Y3283" i="1"/>
  <c r="X3283" i="1"/>
  <c r="W3283" i="1"/>
  <c r="S3283" i="1"/>
  <c r="R3283" i="1"/>
  <c r="O3283" i="1" a="1"/>
  <c r="M3283" i="1" a="1"/>
  <c r="H3283" i="1" a="1"/>
  <c r="G3283" i="1"/>
  <c r="F3283" i="1"/>
  <c r="AB3282" i="1"/>
  <c r="AA3282" i="1"/>
  <c r="Z3282" i="1"/>
  <c r="Y3282" i="1"/>
  <c r="X3282" i="1"/>
  <c r="W3282" i="1"/>
  <c r="S3282" i="1"/>
  <c r="R3282" i="1"/>
  <c r="O3282" i="1" a="1"/>
  <c r="M3282" i="1" a="1"/>
  <c r="H3282" i="1" a="1"/>
  <c r="G3282" i="1"/>
  <c r="F3282" i="1"/>
  <c r="AB3281" i="1"/>
  <c r="AA3281" i="1"/>
  <c r="Z3281" i="1"/>
  <c r="Y3281" i="1"/>
  <c r="X3281" i="1"/>
  <c r="W3281" i="1"/>
  <c r="S3281" i="1"/>
  <c r="R3281" i="1"/>
  <c r="O3281" i="1" a="1"/>
  <c r="M3281" i="1" a="1"/>
  <c r="H3281" i="1" a="1"/>
  <c r="G3281" i="1"/>
  <c r="F3281" i="1"/>
  <c r="AB3280" i="1"/>
  <c r="AA3280" i="1"/>
  <c r="Z3280" i="1"/>
  <c r="Y3280" i="1"/>
  <c r="X3280" i="1"/>
  <c r="W3280" i="1"/>
  <c r="S3280" i="1"/>
  <c r="R3280" i="1"/>
  <c r="O3280" i="1" a="1"/>
  <c r="M3280" i="1" a="1"/>
  <c r="H3280" i="1" a="1"/>
  <c r="G3280" i="1"/>
  <c r="F3280" i="1"/>
  <c r="AB3279" i="1"/>
  <c r="AA3279" i="1"/>
  <c r="Z3279" i="1"/>
  <c r="Y3279" i="1"/>
  <c r="X3279" i="1"/>
  <c r="W3279" i="1"/>
  <c r="S3279" i="1"/>
  <c r="R3279" i="1"/>
  <c r="O3279" i="1" a="1"/>
  <c r="M3279" i="1" a="1"/>
  <c r="H3279" i="1" a="1"/>
  <c r="G3279" i="1"/>
  <c r="F3279" i="1"/>
  <c r="AB3278" i="1"/>
  <c r="AA3278" i="1"/>
  <c r="Z3278" i="1"/>
  <c r="Y3278" i="1"/>
  <c r="X3278" i="1"/>
  <c r="W3278" i="1"/>
  <c r="S3278" i="1"/>
  <c r="R3278" i="1"/>
  <c r="O3278" i="1" a="1"/>
  <c r="M3278" i="1" a="1"/>
  <c r="H3278" i="1" a="1"/>
  <c r="G3278" i="1"/>
  <c r="F3278" i="1"/>
  <c r="AB3277" i="1"/>
  <c r="AA3277" i="1"/>
  <c r="Z3277" i="1"/>
  <c r="Y3277" i="1"/>
  <c r="X3277" i="1"/>
  <c r="W3277" i="1"/>
  <c r="S3277" i="1"/>
  <c r="R3277" i="1"/>
  <c r="O3277" i="1" a="1"/>
  <c r="M3277" i="1" a="1"/>
  <c r="H3277" i="1" a="1"/>
  <c r="G3277" i="1"/>
  <c r="F3277" i="1"/>
  <c r="AB3276" i="1"/>
  <c r="AA3276" i="1"/>
  <c r="Z3276" i="1"/>
  <c r="Y3276" i="1"/>
  <c r="X3276" i="1"/>
  <c r="W3276" i="1"/>
  <c r="S3276" i="1"/>
  <c r="R3276" i="1"/>
  <c r="O3276" i="1" a="1"/>
  <c r="M3276" i="1" a="1"/>
  <c r="H3276" i="1" a="1"/>
  <c r="G3276" i="1"/>
  <c r="F3276" i="1"/>
  <c r="AB3275" i="1"/>
  <c r="AA3275" i="1"/>
  <c r="Z3275" i="1"/>
  <c r="Y3275" i="1"/>
  <c r="X3275" i="1"/>
  <c r="W3275" i="1"/>
  <c r="S3275" i="1"/>
  <c r="R3275" i="1"/>
  <c r="O3275" i="1" a="1"/>
  <c r="M3275" i="1" a="1"/>
  <c r="H3275" i="1" a="1"/>
  <c r="G3275" i="1"/>
  <c r="F3275" i="1"/>
  <c r="AB3274" i="1"/>
  <c r="AA3274" i="1"/>
  <c r="Z3274" i="1"/>
  <c r="Y3274" i="1"/>
  <c r="X3274" i="1"/>
  <c r="W3274" i="1"/>
  <c r="S3274" i="1"/>
  <c r="R3274" i="1"/>
  <c r="O3274" i="1" a="1"/>
  <c r="M3274" i="1" a="1"/>
  <c r="H3274" i="1" a="1"/>
  <c r="G3274" i="1"/>
  <c r="F3274" i="1"/>
  <c r="AB3273" i="1"/>
  <c r="AA3273" i="1"/>
  <c r="Z3273" i="1"/>
  <c r="Y3273" i="1"/>
  <c r="X3273" i="1"/>
  <c r="W3273" i="1"/>
  <c r="S3273" i="1"/>
  <c r="R3273" i="1"/>
  <c r="O3273" i="1" a="1"/>
  <c r="M3273" i="1" a="1"/>
  <c r="H3273" i="1" a="1"/>
  <c r="G3273" i="1"/>
  <c r="F3273" i="1"/>
  <c r="AB3272" i="1"/>
  <c r="AA3272" i="1"/>
  <c r="Z3272" i="1"/>
  <c r="Y3272" i="1"/>
  <c r="X3272" i="1"/>
  <c r="W3272" i="1"/>
  <c r="S3272" i="1"/>
  <c r="R3272" i="1"/>
  <c r="O3272" i="1" a="1"/>
  <c r="M3272" i="1" a="1"/>
  <c r="H3272" i="1" a="1"/>
  <c r="G3272" i="1"/>
  <c r="F3272" i="1"/>
  <c r="AB3271" i="1"/>
  <c r="AA3271" i="1"/>
  <c r="Z3271" i="1"/>
  <c r="Y3271" i="1"/>
  <c r="X3271" i="1"/>
  <c r="W3271" i="1"/>
  <c r="S3271" i="1"/>
  <c r="R3271" i="1"/>
  <c r="O3271" i="1" a="1"/>
  <c r="M3271" i="1" a="1"/>
  <c r="H3271" i="1" a="1"/>
  <c r="G3271" i="1"/>
  <c r="F3271" i="1"/>
  <c r="AB3270" i="1"/>
  <c r="AA3270" i="1"/>
  <c r="Z3270" i="1"/>
  <c r="Y3270" i="1"/>
  <c r="X3270" i="1"/>
  <c r="W3270" i="1"/>
  <c r="S3270" i="1"/>
  <c r="R3270" i="1"/>
  <c r="O3270" i="1" a="1"/>
  <c r="M3270" i="1" a="1"/>
  <c r="H3270" i="1" a="1"/>
  <c r="G3270" i="1"/>
  <c r="F3270" i="1"/>
  <c r="AB3269" i="1"/>
  <c r="AA3269" i="1"/>
  <c r="Z3269" i="1"/>
  <c r="Y3269" i="1"/>
  <c r="X3269" i="1"/>
  <c r="W3269" i="1"/>
  <c r="S3269" i="1"/>
  <c r="R3269" i="1"/>
  <c r="O3269" i="1" a="1"/>
  <c r="M3269" i="1" a="1"/>
  <c r="H3269" i="1" a="1"/>
  <c r="G3269" i="1"/>
  <c r="F3269" i="1"/>
  <c r="AB3268" i="1"/>
  <c r="AA3268" i="1"/>
  <c r="Z3268" i="1"/>
  <c r="Y3268" i="1"/>
  <c r="X3268" i="1"/>
  <c r="W3268" i="1"/>
  <c r="S3268" i="1"/>
  <c r="R3268" i="1"/>
  <c r="O3268" i="1" a="1"/>
  <c r="M3268" i="1" a="1"/>
  <c r="H3268" i="1" a="1"/>
  <c r="G3268" i="1"/>
  <c r="F3268" i="1"/>
  <c r="AB3267" i="1"/>
  <c r="AA3267" i="1"/>
  <c r="Z3267" i="1"/>
  <c r="Y3267" i="1"/>
  <c r="X3267" i="1"/>
  <c r="W3267" i="1"/>
  <c r="S3267" i="1"/>
  <c r="R3267" i="1"/>
  <c r="O3267" i="1" a="1"/>
  <c r="M3267" i="1" a="1"/>
  <c r="H3267" i="1" a="1"/>
  <c r="G3267" i="1"/>
  <c r="F3267" i="1"/>
  <c r="AB3266" i="1"/>
  <c r="AA3266" i="1"/>
  <c r="Z3266" i="1"/>
  <c r="Y3266" i="1"/>
  <c r="X3266" i="1"/>
  <c r="W3266" i="1"/>
  <c r="S3266" i="1"/>
  <c r="R3266" i="1"/>
  <c r="O3266" i="1" a="1"/>
  <c r="M3266" i="1" a="1"/>
  <c r="H3266" i="1" a="1"/>
  <c r="G3266" i="1"/>
  <c r="F3266" i="1"/>
  <c r="AB3265" i="1"/>
  <c r="AA3265" i="1"/>
  <c r="Z3265" i="1"/>
  <c r="Y3265" i="1"/>
  <c r="X3265" i="1"/>
  <c r="W3265" i="1"/>
  <c r="S3265" i="1"/>
  <c r="R3265" i="1"/>
  <c r="O3265" i="1" a="1"/>
  <c r="M3265" i="1" a="1"/>
  <c r="H3265" i="1" a="1"/>
  <c r="G3265" i="1"/>
  <c r="F3265" i="1"/>
  <c r="AB3264" i="1"/>
  <c r="AA3264" i="1"/>
  <c r="Z3264" i="1"/>
  <c r="Y3264" i="1"/>
  <c r="X3264" i="1"/>
  <c r="W3264" i="1"/>
  <c r="S3264" i="1"/>
  <c r="R3264" i="1"/>
  <c r="O3264" i="1" a="1"/>
  <c r="M3264" i="1" a="1"/>
  <c r="H3264" i="1" a="1"/>
  <c r="G3264" i="1"/>
  <c r="F3264" i="1"/>
  <c r="AB3263" i="1"/>
  <c r="AA3263" i="1"/>
  <c r="Z3263" i="1"/>
  <c r="Y3263" i="1"/>
  <c r="X3263" i="1"/>
  <c r="W3263" i="1"/>
  <c r="S3263" i="1"/>
  <c r="R3263" i="1"/>
  <c r="O3263" i="1" a="1"/>
  <c r="M3263" i="1" a="1"/>
  <c r="H3263" i="1" a="1"/>
  <c r="G3263" i="1"/>
  <c r="F3263" i="1"/>
  <c r="AB3262" i="1"/>
  <c r="AA3262" i="1"/>
  <c r="Z3262" i="1"/>
  <c r="Y3262" i="1"/>
  <c r="X3262" i="1"/>
  <c r="W3262" i="1"/>
  <c r="S3262" i="1"/>
  <c r="R3262" i="1"/>
  <c r="O3262" i="1" a="1"/>
  <c r="M3262" i="1" a="1"/>
  <c r="H3262" i="1" a="1"/>
  <c r="G3262" i="1"/>
  <c r="F3262" i="1"/>
  <c r="AB3261" i="1"/>
  <c r="AA3261" i="1"/>
  <c r="Z3261" i="1"/>
  <c r="Y3261" i="1"/>
  <c r="X3261" i="1"/>
  <c r="W3261" i="1"/>
  <c r="S3261" i="1"/>
  <c r="R3261" i="1"/>
  <c r="O3261" i="1" a="1"/>
  <c r="M3261" i="1" a="1"/>
  <c r="H3261" i="1" a="1"/>
  <c r="G3261" i="1"/>
  <c r="F3261" i="1"/>
  <c r="AB3260" i="1"/>
  <c r="AA3260" i="1"/>
  <c r="Z3260" i="1"/>
  <c r="Y3260" i="1"/>
  <c r="X3260" i="1"/>
  <c r="W3260" i="1"/>
  <c r="S3260" i="1"/>
  <c r="R3260" i="1"/>
  <c r="O3260" i="1" a="1"/>
  <c r="M3260" i="1" a="1"/>
  <c r="H3260" i="1" a="1"/>
  <c r="G3260" i="1"/>
  <c r="F3260" i="1"/>
  <c r="AB3259" i="1"/>
  <c r="AA3259" i="1"/>
  <c r="Z3259" i="1"/>
  <c r="Y3259" i="1"/>
  <c r="X3259" i="1"/>
  <c r="W3259" i="1"/>
  <c r="S3259" i="1"/>
  <c r="R3259" i="1"/>
  <c r="O3259" i="1" a="1"/>
  <c r="M3259" i="1" a="1"/>
  <c r="H3259" i="1" a="1"/>
  <c r="G3259" i="1"/>
  <c r="F3259" i="1"/>
  <c r="AB3258" i="1"/>
  <c r="AA3258" i="1"/>
  <c r="Z3258" i="1"/>
  <c r="Y3258" i="1"/>
  <c r="X3258" i="1"/>
  <c r="W3258" i="1"/>
  <c r="S3258" i="1"/>
  <c r="R3258" i="1"/>
  <c r="O3258" i="1" a="1"/>
  <c r="M3258" i="1" a="1"/>
  <c r="H3258" i="1" a="1"/>
  <c r="G3258" i="1"/>
  <c r="F3258" i="1"/>
  <c r="AB3257" i="1"/>
  <c r="AA3257" i="1"/>
  <c r="Z3257" i="1"/>
  <c r="Y3257" i="1"/>
  <c r="X3257" i="1"/>
  <c r="W3257" i="1"/>
  <c r="S3257" i="1"/>
  <c r="R3257" i="1"/>
  <c r="O3257" i="1" a="1"/>
  <c r="M3257" i="1" a="1"/>
  <c r="H3257" i="1" a="1"/>
  <c r="G3257" i="1"/>
  <c r="F3257" i="1"/>
  <c r="AB3256" i="1"/>
  <c r="AA3256" i="1"/>
  <c r="Z3256" i="1"/>
  <c r="Y3256" i="1"/>
  <c r="X3256" i="1"/>
  <c r="W3256" i="1"/>
  <c r="S3256" i="1"/>
  <c r="R3256" i="1"/>
  <c r="O3256" i="1" a="1"/>
  <c r="M3256" i="1" a="1"/>
  <c r="H3256" i="1" a="1"/>
  <c r="G3256" i="1"/>
  <c r="F3256" i="1"/>
  <c r="AB3255" i="1"/>
  <c r="AA3255" i="1"/>
  <c r="Z3255" i="1"/>
  <c r="Y3255" i="1"/>
  <c r="X3255" i="1"/>
  <c r="W3255" i="1"/>
  <c r="S3255" i="1"/>
  <c r="R3255" i="1"/>
  <c r="O3255" i="1" a="1"/>
  <c r="M3255" i="1" a="1"/>
  <c r="H3255" i="1" a="1"/>
  <c r="G3255" i="1"/>
  <c r="F3255" i="1"/>
  <c r="AB3254" i="1"/>
  <c r="AA3254" i="1"/>
  <c r="Z3254" i="1"/>
  <c r="Y3254" i="1"/>
  <c r="X3254" i="1"/>
  <c r="W3254" i="1"/>
  <c r="S3254" i="1"/>
  <c r="R3254" i="1"/>
  <c r="O3254" i="1" a="1"/>
  <c r="M3254" i="1" a="1"/>
  <c r="H3254" i="1" a="1"/>
  <c r="G3254" i="1"/>
  <c r="F3254" i="1"/>
  <c r="AB3253" i="1"/>
  <c r="AA3253" i="1"/>
  <c r="Z3253" i="1"/>
  <c r="Y3253" i="1"/>
  <c r="X3253" i="1"/>
  <c r="W3253" i="1"/>
  <c r="S3253" i="1"/>
  <c r="R3253" i="1"/>
  <c r="O3253" i="1" a="1"/>
  <c r="M3253" i="1" a="1"/>
  <c r="H3253" i="1" a="1"/>
  <c r="G3253" i="1"/>
  <c r="F3253" i="1"/>
  <c r="AB3252" i="1"/>
  <c r="AA3252" i="1"/>
  <c r="Z3252" i="1"/>
  <c r="Y3252" i="1"/>
  <c r="X3252" i="1"/>
  <c r="W3252" i="1"/>
  <c r="S3252" i="1"/>
  <c r="R3252" i="1"/>
  <c r="O3252" i="1" a="1"/>
  <c r="M3252" i="1" a="1"/>
  <c r="H3252" i="1" a="1"/>
  <c r="G3252" i="1"/>
  <c r="F3252" i="1"/>
  <c r="AB3251" i="1"/>
  <c r="AA3251" i="1"/>
  <c r="Z3251" i="1"/>
  <c r="Y3251" i="1"/>
  <c r="X3251" i="1"/>
  <c r="W3251" i="1"/>
  <c r="S3251" i="1"/>
  <c r="R3251" i="1"/>
  <c r="O3251" i="1" a="1"/>
  <c r="M3251" i="1" a="1"/>
  <c r="H3251" i="1" a="1"/>
  <c r="G3251" i="1"/>
  <c r="F3251" i="1"/>
  <c r="AB3250" i="1"/>
  <c r="AA3250" i="1"/>
  <c r="Z3250" i="1"/>
  <c r="Y3250" i="1"/>
  <c r="X3250" i="1"/>
  <c r="W3250" i="1"/>
  <c r="S3250" i="1"/>
  <c r="R3250" i="1"/>
  <c r="O3250" i="1" a="1"/>
  <c r="M3250" i="1" a="1"/>
  <c r="H3250" i="1" a="1"/>
  <c r="G3250" i="1"/>
  <c r="F3250" i="1"/>
  <c r="AB3249" i="1"/>
  <c r="AA3249" i="1"/>
  <c r="Z3249" i="1"/>
  <c r="Y3249" i="1"/>
  <c r="X3249" i="1"/>
  <c r="W3249" i="1"/>
  <c r="S3249" i="1"/>
  <c r="R3249" i="1"/>
  <c r="O3249" i="1" a="1"/>
  <c r="M3249" i="1" a="1"/>
  <c r="H3249" i="1" a="1"/>
  <c r="G3249" i="1"/>
  <c r="F3249" i="1"/>
  <c r="AB3248" i="1"/>
  <c r="AA3248" i="1"/>
  <c r="Z3248" i="1"/>
  <c r="Y3248" i="1"/>
  <c r="X3248" i="1"/>
  <c r="W3248" i="1"/>
  <c r="S3248" i="1"/>
  <c r="R3248" i="1"/>
  <c r="O3248" i="1" a="1"/>
  <c r="M3248" i="1" a="1"/>
  <c r="H3248" i="1" a="1"/>
  <c r="G3248" i="1"/>
  <c r="F3248" i="1"/>
  <c r="AB3247" i="1"/>
  <c r="AA3247" i="1"/>
  <c r="Z3247" i="1"/>
  <c r="Y3247" i="1"/>
  <c r="X3247" i="1"/>
  <c r="W3247" i="1"/>
  <c r="S3247" i="1"/>
  <c r="R3247" i="1"/>
  <c r="O3247" i="1" a="1"/>
  <c r="M3247" i="1" a="1"/>
  <c r="H3247" i="1" a="1"/>
  <c r="G3247" i="1"/>
  <c r="F3247" i="1"/>
  <c r="AB3246" i="1"/>
  <c r="AA3246" i="1"/>
  <c r="Z3246" i="1"/>
  <c r="Y3246" i="1"/>
  <c r="X3246" i="1"/>
  <c r="W3246" i="1"/>
  <c r="S3246" i="1"/>
  <c r="R3246" i="1"/>
  <c r="O3246" i="1" a="1"/>
  <c r="M3246" i="1" a="1"/>
  <c r="H3246" i="1" a="1"/>
  <c r="G3246" i="1"/>
  <c r="F3246" i="1"/>
  <c r="AB3245" i="1"/>
  <c r="AA3245" i="1"/>
  <c r="Z3245" i="1"/>
  <c r="Y3245" i="1"/>
  <c r="X3245" i="1"/>
  <c r="W3245" i="1"/>
  <c r="S3245" i="1"/>
  <c r="R3245" i="1"/>
  <c r="O3245" i="1" a="1"/>
  <c r="M3245" i="1" a="1"/>
  <c r="H3245" i="1" a="1"/>
  <c r="G3245" i="1"/>
  <c r="F3245" i="1"/>
  <c r="AB3244" i="1"/>
  <c r="AA3244" i="1"/>
  <c r="Z3244" i="1"/>
  <c r="Y3244" i="1"/>
  <c r="X3244" i="1"/>
  <c r="W3244" i="1"/>
  <c r="S3244" i="1"/>
  <c r="R3244" i="1"/>
  <c r="O3244" i="1" a="1"/>
  <c r="M3244" i="1" a="1"/>
  <c r="H3244" i="1" a="1"/>
  <c r="G3244" i="1"/>
  <c r="F3244" i="1"/>
  <c r="AB3243" i="1"/>
  <c r="AA3243" i="1"/>
  <c r="Z3243" i="1"/>
  <c r="Y3243" i="1"/>
  <c r="X3243" i="1"/>
  <c r="W3243" i="1"/>
  <c r="S3243" i="1"/>
  <c r="R3243" i="1"/>
  <c r="O3243" i="1" a="1"/>
  <c r="M3243" i="1" a="1"/>
  <c r="H3243" i="1" a="1"/>
  <c r="G3243" i="1"/>
  <c r="F3243" i="1"/>
  <c r="AB3242" i="1"/>
  <c r="AA3242" i="1"/>
  <c r="Z3242" i="1"/>
  <c r="Y3242" i="1"/>
  <c r="X3242" i="1"/>
  <c r="W3242" i="1"/>
  <c r="S3242" i="1"/>
  <c r="R3242" i="1"/>
  <c r="O3242" i="1" a="1"/>
  <c r="M3242" i="1" a="1"/>
  <c r="H3242" i="1" a="1"/>
  <c r="G3242" i="1"/>
  <c r="F3242" i="1"/>
  <c r="AB3241" i="1"/>
  <c r="AA3241" i="1"/>
  <c r="Z3241" i="1"/>
  <c r="Y3241" i="1"/>
  <c r="X3241" i="1"/>
  <c r="W3241" i="1"/>
  <c r="S3241" i="1"/>
  <c r="R3241" i="1"/>
  <c r="O3241" i="1" a="1"/>
  <c r="M3241" i="1" a="1"/>
  <c r="H3241" i="1" a="1"/>
  <c r="G3241" i="1"/>
  <c r="F3241" i="1"/>
  <c r="AB3240" i="1"/>
  <c r="AA3240" i="1"/>
  <c r="Z3240" i="1"/>
  <c r="Y3240" i="1"/>
  <c r="X3240" i="1"/>
  <c r="W3240" i="1"/>
  <c r="S3240" i="1"/>
  <c r="R3240" i="1"/>
  <c r="O3240" i="1" a="1"/>
  <c r="M3240" i="1" a="1"/>
  <c r="H3240" i="1" a="1"/>
  <c r="G3240" i="1"/>
  <c r="F3240" i="1"/>
  <c r="AB3239" i="1"/>
  <c r="AA3239" i="1"/>
  <c r="Z3239" i="1"/>
  <c r="Y3239" i="1"/>
  <c r="X3239" i="1"/>
  <c r="W3239" i="1"/>
  <c r="S3239" i="1"/>
  <c r="R3239" i="1"/>
  <c r="O3239" i="1" a="1"/>
  <c r="M3239" i="1" a="1"/>
  <c r="H3239" i="1" a="1"/>
  <c r="G3239" i="1"/>
  <c r="F3239" i="1"/>
  <c r="AB3238" i="1"/>
  <c r="AA3238" i="1"/>
  <c r="Z3238" i="1"/>
  <c r="Y3238" i="1"/>
  <c r="X3238" i="1"/>
  <c r="W3238" i="1"/>
  <c r="S3238" i="1"/>
  <c r="R3238" i="1"/>
  <c r="O3238" i="1" a="1"/>
  <c r="M3238" i="1" a="1"/>
  <c r="H3238" i="1" a="1"/>
  <c r="G3238" i="1"/>
  <c r="F3238" i="1"/>
  <c r="AB3237" i="1"/>
  <c r="AA3237" i="1"/>
  <c r="Z3237" i="1"/>
  <c r="Y3237" i="1"/>
  <c r="X3237" i="1"/>
  <c r="W3237" i="1"/>
  <c r="S3237" i="1"/>
  <c r="R3237" i="1"/>
  <c r="O3237" i="1" a="1"/>
  <c r="M3237" i="1" a="1"/>
  <c r="H3237" i="1" a="1"/>
  <c r="G3237" i="1"/>
  <c r="F3237" i="1"/>
  <c r="AB3236" i="1"/>
  <c r="AA3236" i="1"/>
  <c r="Z3236" i="1"/>
  <c r="Y3236" i="1"/>
  <c r="X3236" i="1"/>
  <c r="W3236" i="1"/>
  <c r="S3236" i="1"/>
  <c r="R3236" i="1"/>
  <c r="O3236" i="1" a="1"/>
  <c r="M3236" i="1" a="1"/>
  <c r="H3236" i="1" a="1"/>
  <c r="G3236" i="1"/>
  <c r="F3236" i="1"/>
  <c r="AB3235" i="1"/>
  <c r="AA3235" i="1"/>
  <c r="Z3235" i="1"/>
  <c r="Y3235" i="1"/>
  <c r="X3235" i="1"/>
  <c r="W3235" i="1"/>
  <c r="S3235" i="1"/>
  <c r="R3235" i="1"/>
  <c r="O3235" i="1" a="1"/>
  <c r="M3235" i="1" a="1"/>
  <c r="H3235" i="1" a="1"/>
  <c r="G3235" i="1"/>
  <c r="F3235" i="1"/>
  <c r="AB3234" i="1"/>
  <c r="AA3234" i="1"/>
  <c r="Z3234" i="1"/>
  <c r="Y3234" i="1"/>
  <c r="X3234" i="1"/>
  <c r="W3234" i="1"/>
  <c r="S3234" i="1"/>
  <c r="R3234" i="1"/>
  <c r="O3234" i="1" a="1"/>
  <c r="M3234" i="1" a="1"/>
  <c r="H3234" i="1" a="1"/>
  <c r="G3234" i="1"/>
  <c r="F3234" i="1"/>
  <c r="AB3233" i="1"/>
  <c r="AA3233" i="1"/>
  <c r="Z3233" i="1"/>
  <c r="Y3233" i="1"/>
  <c r="X3233" i="1"/>
  <c r="W3233" i="1"/>
  <c r="S3233" i="1"/>
  <c r="R3233" i="1"/>
  <c r="O3233" i="1" a="1"/>
  <c r="M3233" i="1" a="1"/>
  <c r="H3233" i="1" a="1"/>
  <c r="G3233" i="1"/>
  <c r="F3233" i="1"/>
  <c r="AB3232" i="1"/>
  <c r="AA3232" i="1"/>
  <c r="Z3232" i="1"/>
  <c r="Y3232" i="1"/>
  <c r="X3232" i="1"/>
  <c r="W3232" i="1"/>
  <c r="S3232" i="1"/>
  <c r="R3232" i="1"/>
  <c r="O3232" i="1" a="1"/>
  <c r="M3232" i="1" a="1"/>
  <c r="H3232" i="1" a="1"/>
  <c r="G3232" i="1"/>
  <c r="F3232" i="1"/>
  <c r="AB3231" i="1"/>
  <c r="AA3231" i="1"/>
  <c r="Z3231" i="1"/>
  <c r="Y3231" i="1"/>
  <c r="X3231" i="1"/>
  <c r="W3231" i="1"/>
  <c r="S3231" i="1"/>
  <c r="R3231" i="1"/>
  <c r="O3231" i="1" a="1"/>
  <c r="M3231" i="1" a="1"/>
  <c r="H3231" i="1" a="1"/>
  <c r="G3231" i="1"/>
  <c r="F3231" i="1"/>
  <c r="AB3230" i="1"/>
  <c r="AA3230" i="1"/>
  <c r="Z3230" i="1"/>
  <c r="Y3230" i="1"/>
  <c r="X3230" i="1"/>
  <c r="W3230" i="1"/>
  <c r="S3230" i="1"/>
  <c r="R3230" i="1"/>
  <c r="O3230" i="1" a="1"/>
  <c r="M3230" i="1" a="1"/>
  <c r="H3230" i="1" a="1"/>
  <c r="G3230" i="1"/>
  <c r="F3230" i="1"/>
  <c r="AB3229" i="1"/>
  <c r="AA3229" i="1"/>
  <c r="Z3229" i="1"/>
  <c r="Y3229" i="1"/>
  <c r="X3229" i="1"/>
  <c r="W3229" i="1"/>
  <c r="S3229" i="1"/>
  <c r="R3229" i="1"/>
  <c r="O3229" i="1" a="1"/>
  <c r="M3229" i="1" a="1"/>
  <c r="H3229" i="1" a="1"/>
  <c r="G3229" i="1"/>
  <c r="F3229" i="1"/>
  <c r="AB3228" i="1"/>
  <c r="AA3228" i="1"/>
  <c r="Z3228" i="1"/>
  <c r="Y3228" i="1"/>
  <c r="X3228" i="1"/>
  <c r="W3228" i="1"/>
  <c r="S3228" i="1"/>
  <c r="R3228" i="1"/>
  <c r="O3228" i="1" a="1"/>
  <c r="M3228" i="1" a="1"/>
  <c r="H3228" i="1" a="1"/>
  <c r="G3228" i="1"/>
  <c r="F3228" i="1"/>
  <c r="AB3227" i="1"/>
  <c r="AA3227" i="1"/>
  <c r="Z3227" i="1"/>
  <c r="Y3227" i="1"/>
  <c r="X3227" i="1"/>
  <c r="W3227" i="1"/>
  <c r="S3227" i="1"/>
  <c r="R3227" i="1"/>
  <c r="O3227" i="1" a="1"/>
  <c r="M3227" i="1" a="1"/>
  <c r="H3227" i="1" a="1"/>
  <c r="G3227" i="1"/>
  <c r="F3227" i="1"/>
  <c r="AB3226" i="1"/>
  <c r="AA3226" i="1"/>
  <c r="Z3226" i="1"/>
  <c r="Y3226" i="1"/>
  <c r="X3226" i="1"/>
  <c r="W3226" i="1"/>
  <c r="S3226" i="1"/>
  <c r="R3226" i="1"/>
  <c r="O3226" i="1" a="1"/>
  <c r="M3226" i="1" a="1"/>
  <c r="H3226" i="1" a="1"/>
  <c r="G3226" i="1"/>
  <c r="F3226" i="1"/>
  <c r="AB3225" i="1"/>
  <c r="AA3225" i="1"/>
  <c r="Z3225" i="1"/>
  <c r="Y3225" i="1"/>
  <c r="X3225" i="1"/>
  <c r="W3225" i="1"/>
  <c r="S3225" i="1"/>
  <c r="R3225" i="1"/>
  <c r="O3225" i="1" a="1"/>
  <c r="M3225" i="1" a="1"/>
  <c r="H3225" i="1" a="1"/>
  <c r="G3225" i="1"/>
  <c r="F3225" i="1"/>
  <c r="AB3224" i="1"/>
  <c r="AA3224" i="1"/>
  <c r="Z3224" i="1"/>
  <c r="Y3224" i="1"/>
  <c r="X3224" i="1"/>
  <c r="W3224" i="1"/>
  <c r="S3224" i="1"/>
  <c r="R3224" i="1"/>
  <c r="O3224" i="1" a="1"/>
  <c r="M3224" i="1" a="1"/>
  <c r="H3224" i="1" a="1"/>
  <c r="G3224" i="1"/>
  <c r="F3224" i="1"/>
  <c r="AB3223" i="1"/>
  <c r="AA3223" i="1"/>
  <c r="Z3223" i="1"/>
  <c r="Y3223" i="1"/>
  <c r="X3223" i="1"/>
  <c r="W3223" i="1"/>
  <c r="S3223" i="1"/>
  <c r="R3223" i="1"/>
  <c r="O3223" i="1" a="1"/>
  <c r="M3223" i="1" a="1"/>
  <c r="H3223" i="1" a="1"/>
  <c r="G3223" i="1"/>
  <c r="F3223" i="1"/>
  <c r="AB3222" i="1"/>
  <c r="AA3222" i="1"/>
  <c r="Z3222" i="1"/>
  <c r="Y3222" i="1"/>
  <c r="X3222" i="1"/>
  <c r="W3222" i="1"/>
  <c r="S3222" i="1"/>
  <c r="R3222" i="1"/>
  <c r="O3222" i="1" a="1"/>
  <c r="M3222" i="1" a="1"/>
  <c r="H3222" i="1" a="1"/>
  <c r="G3222" i="1"/>
  <c r="F3222" i="1"/>
  <c r="AB3221" i="1"/>
  <c r="AA3221" i="1"/>
  <c r="Z3221" i="1"/>
  <c r="Y3221" i="1"/>
  <c r="X3221" i="1"/>
  <c r="W3221" i="1"/>
  <c r="S3221" i="1"/>
  <c r="R3221" i="1"/>
  <c r="O3221" i="1" a="1"/>
  <c r="M3221" i="1" a="1"/>
  <c r="H3221" i="1" a="1"/>
  <c r="G3221" i="1"/>
  <c r="F3221" i="1"/>
  <c r="AB3220" i="1"/>
  <c r="AA3220" i="1"/>
  <c r="Z3220" i="1"/>
  <c r="Y3220" i="1"/>
  <c r="X3220" i="1"/>
  <c r="W3220" i="1"/>
  <c r="S3220" i="1"/>
  <c r="R3220" i="1"/>
  <c r="O3220" i="1" a="1"/>
  <c r="M3220" i="1" a="1"/>
  <c r="H3220" i="1" a="1"/>
  <c r="G3220" i="1"/>
  <c r="F3220" i="1"/>
  <c r="AB3219" i="1"/>
  <c r="AA3219" i="1"/>
  <c r="Z3219" i="1"/>
  <c r="Y3219" i="1"/>
  <c r="X3219" i="1"/>
  <c r="W3219" i="1"/>
  <c r="S3219" i="1"/>
  <c r="R3219" i="1"/>
  <c r="O3219" i="1" a="1"/>
  <c r="M3219" i="1" a="1"/>
  <c r="H3219" i="1" a="1"/>
  <c r="G3219" i="1"/>
  <c r="F3219" i="1"/>
  <c r="AB3218" i="1"/>
  <c r="AA3218" i="1"/>
  <c r="Z3218" i="1"/>
  <c r="Y3218" i="1"/>
  <c r="X3218" i="1"/>
  <c r="W3218" i="1"/>
  <c r="S3218" i="1"/>
  <c r="R3218" i="1"/>
  <c r="O3218" i="1" a="1"/>
  <c r="M3218" i="1" a="1"/>
  <c r="H3218" i="1" a="1"/>
  <c r="G3218" i="1"/>
  <c r="F3218" i="1"/>
  <c r="AB3217" i="1"/>
  <c r="AA3217" i="1"/>
  <c r="Z3217" i="1"/>
  <c r="Y3217" i="1"/>
  <c r="X3217" i="1"/>
  <c r="W3217" i="1"/>
  <c r="S3217" i="1"/>
  <c r="R3217" i="1"/>
  <c r="O3217" i="1" a="1"/>
  <c r="M3217" i="1" a="1"/>
  <c r="H3217" i="1" a="1"/>
  <c r="G3217" i="1"/>
  <c r="F3217" i="1"/>
  <c r="AB3216" i="1"/>
  <c r="AA3216" i="1"/>
  <c r="Z3216" i="1"/>
  <c r="Y3216" i="1"/>
  <c r="X3216" i="1"/>
  <c r="W3216" i="1"/>
  <c r="S3216" i="1"/>
  <c r="R3216" i="1"/>
  <c r="O3216" i="1" a="1"/>
  <c r="M3216" i="1" a="1"/>
  <c r="H3216" i="1" a="1"/>
  <c r="G3216" i="1"/>
  <c r="F3216" i="1"/>
  <c r="AB3215" i="1"/>
  <c r="AA3215" i="1"/>
  <c r="Z3215" i="1"/>
  <c r="Y3215" i="1"/>
  <c r="X3215" i="1"/>
  <c r="W3215" i="1"/>
  <c r="S3215" i="1"/>
  <c r="R3215" i="1"/>
  <c r="O3215" i="1" a="1"/>
  <c r="M3215" i="1" a="1"/>
  <c r="H3215" i="1" a="1"/>
  <c r="G3215" i="1"/>
  <c r="F3215" i="1"/>
  <c r="AB3214" i="1"/>
  <c r="AA3214" i="1"/>
  <c r="Z3214" i="1"/>
  <c r="Y3214" i="1"/>
  <c r="X3214" i="1"/>
  <c r="W3214" i="1"/>
  <c r="S3214" i="1"/>
  <c r="R3214" i="1"/>
  <c r="O3214" i="1" a="1"/>
  <c r="M3214" i="1" a="1"/>
  <c r="H3214" i="1" a="1"/>
  <c r="G3214" i="1"/>
  <c r="F3214" i="1"/>
  <c r="AB3213" i="1"/>
  <c r="AA3213" i="1"/>
  <c r="Z3213" i="1"/>
  <c r="Y3213" i="1"/>
  <c r="X3213" i="1"/>
  <c r="W3213" i="1"/>
  <c r="S3213" i="1"/>
  <c r="R3213" i="1"/>
  <c r="O3213" i="1" a="1"/>
  <c r="M3213" i="1" a="1"/>
  <c r="H3213" i="1" a="1"/>
  <c r="G3213" i="1"/>
  <c r="F3213" i="1"/>
  <c r="AB3212" i="1"/>
  <c r="AA3212" i="1"/>
  <c r="Z3212" i="1"/>
  <c r="Y3212" i="1"/>
  <c r="X3212" i="1"/>
  <c r="W3212" i="1"/>
  <c r="S3212" i="1"/>
  <c r="R3212" i="1"/>
  <c r="O3212" i="1" a="1"/>
  <c r="M3212" i="1" a="1"/>
  <c r="H3212" i="1" a="1"/>
  <c r="G3212" i="1"/>
  <c r="F3212" i="1"/>
  <c r="AB3211" i="1"/>
  <c r="AA3211" i="1"/>
  <c r="Z3211" i="1"/>
  <c r="Y3211" i="1"/>
  <c r="X3211" i="1"/>
  <c r="W3211" i="1"/>
  <c r="S3211" i="1"/>
  <c r="R3211" i="1"/>
  <c r="O3211" i="1" a="1"/>
  <c r="M3211" i="1" a="1"/>
  <c r="H3211" i="1" a="1"/>
  <c r="G3211" i="1"/>
  <c r="F3211" i="1"/>
  <c r="AB3210" i="1"/>
  <c r="AA3210" i="1"/>
  <c r="Z3210" i="1"/>
  <c r="Y3210" i="1"/>
  <c r="X3210" i="1"/>
  <c r="W3210" i="1"/>
  <c r="S3210" i="1"/>
  <c r="R3210" i="1"/>
  <c r="O3210" i="1" a="1"/>
  <c r="M3210" i="1" a="1"/>
  <c r="H3210" i="1" a="1"/>
  <c r="G3210" i="1"/>
  <c r="F3210" i="1"/>
  <c r="AB3209" i="1"/>
  <c r="AA3209" i="1"/>
  <c r="Z3209" i="1"/>
  <c r="Y3209" i="1"/>
  <c r="X3209" i="1"/>
  <c r="W3209" i="1"/>
  <c r="S3209" i="1"/>
  <c r="R3209" i="1"/>
  <c r="O3209" i="1" a="1"/>
  <c r="M3209" i="1" a="1"/>
  <c r="H3209" i="1" a="1"/>
  <c r="G3209" i="1"/>
  <c r="F3209" i="1"/>
  <c r="AB3208" i="1"/>
  <c r="AA3208" i="1"/>
  <c r="Z3208" i="1"/>
  <c r="Y3208" i="1"/>
  <c r="X3208" i="1"/>
  <c r="W3208" i="1"/>
  <c r="S3208" i="1"/>
  <c r="R3208" i="1"/>
  <c r="O3208" i="1" a="1"/>
  <c r="M3208" i="1" a="1"/>
  <c r="H3208" i="1" a="1"/>
  <c r="G3208" i="1"/>
  <c r="F3208" i="1"/>
  <c r="AB3207" i="1"/>
  <c r="AA3207" i="1"/>
  <c r="Z3207" i="1"/>
  <c r="Y3207" i="1"/>
  <c r="X3207" i="1"/>
  <c r="W3207" i="1"/>
  <c r="S3207" i="1"/>
  <c r="R3207" i="1"/>
  <c r="O3207" i="1" a="1"/>
  <c r="M3207" i="1" a="1"/>
  <c r="H3207" i="1" a="1"/>
  <c r="G3207" i="1"/>
  <c r="F3207" i="1"/>
  <c r="AB3206" i="1"/>
  <c r="AA3206" i="1"/>
  <c r="Z3206" i="1"/>
  <c r="Y3206" i="1"/>
  <c r="X3206" i="1"/>
  <c r="W3206" i="1"/>
  <c r="S3206" i="1"/>
  <c r="R3206" i="1"/>
  <c r="O3206" i="1" a="1"/>
  <c r="M3206" i="1" a="1"/>
  <c r="H3206" i="1" a="1"/>
  <c r="G3206" i="1"/>
  <c r="F3206" i="1"/>
  <c r="AB3205" i="1"/>
  <c r="AA3205" i="1"/>
  <c r="Z3205" i="1"/>
  <c r="Y3205" i="1"/>
  <c r="X3205" i="1"/>
  <c r="W3205" i="1"/>
  <c r="S3205" i="1"/>
  <c r="R3205" i="1"/>
  <c r="O3205" i="1" a="1"/>
  <c r="M3205" i="1" a="1"/>
  <c r="H3205" i="1" a="1"/>
  <c r="G3205" i="1"/>
  <c r="F3205" i="1"/>
  <c r="AB3204" i="1"/>
  <c r="AA3204" i="1"/>
  <c r="Z3204" i="1"/>
  <c r="Y3204" i="1"/>
  <c r="X3204" i="1"/>
  <c r="W3204" i="1"/>
  <c r="S3204" i="1"/>
  <c r="R3204" i="1"/>
  <c r="O3204" i="1" a="1"/>
  <c r="M3204" i="1" a="1"/>
  <c r="H3204" i="1" a="1"/>
  <c r="G3204" i="1"/>
  <c r="F3204" i="1"/>
  <c r="AB3203" i="1"/>
  <c r="AA3203" i="1"/>
  <c r="Z3203" i="1"/>
  <c r="Y3203" i="1"/>
  <c r="X3203" i="1"/>
  <c r="W3203" i="1"/>
  <c r="S3203" i="1"/>
  <c r="R3203" i="1"/>
  <c r="O3203" i="1" a="1"/>
  <c r="M3203" i="1" a="1"/>
  <c r="H3203" i="1" a="1"/>
  <c r="G3203" i="1"/>
  <c r="F3203" i="1"/>
  <c r="AB3202" i="1"/>
  <c r="AA3202" i="1"/>
  <c r="Z3202" i="1"/>
  <c r="Y3202" i="1"/>
  <c r="X3202" i="1"/>
  <c r="W3202" i="1"/>
  <c r="S3202" i="1"/>
  <c r="R3202" i="1"/>
  <c r="O3202" i="1" a="1"/>
  <c r="M3202" i="1" a="1"/>
  <c r="H3202" i="1" a="1"/>
  <c r="G3202" i="1"/>
  <c r="F3202" i="1"/>
  <c r="AB3201" i="1"/>
  <c r="AA3201" i="1"/>
  <c r="Z3201" i="1"/>
  <c r="Y3201" i="1"/>
  <c r="X3201" i="1"/>
  <c r="W3201" i="1"/>
  <c r="S3201" i="1"/>
  <c r="R3201" i="1"/>
  <c r="O3201" i="1" a="1"/>
  <c r="M3201" i="1" a="1"/>
  <c r="H3201" i="1" a="1"/>
  <c r="G3201" i="1"/>
  <c r="F3201" i="1"/>
  <c r="AB3200" i="1"/>
  <c r="AA3200" i="1"/>
  <c r="Z3200" i="1"/>
  <c r="Y3200" i="1"/>
  <c r="X3200" i="1"/>
  <c r="W3200" i="1"/>
  <c r="S3200" i="1"/>
  <c r="R3200" i="1"/>
  <c r="O3200" i="1" a="1"/>
  <c r="M3200" i="1" a="1"/>
  <c r="H3200" i="1" a="1"/>
  <c r="G3200" i="1"/>
  <c r="F3200" i="1"/>
  <c r="AB3199" i="1"/>
  <c r="AA3199" i="1"/>
  <c r="Z3199" i="1"/>
  <c r="Y3199" i="1"/>
  <c r="X3199" i="1"/>
  <c r="W3199" i="1"/>
  <c r="S3199" i="1"/>
  <c r="R3199" i="1"/>
  <c r="O3199" i="1" a="1"/>
  <c r="M3199" i="1" a="1"/>
  <c r="H3199" i="1" a="1"/>
  <c r="G3199" i="1"/>
  <c r="F3199" i="1"/>
  <c r="AB3198" i="1"/>
  <c r="AA3198" i="1"/>
  <c r="Z3198" i="1"/>
  <c r="Y3198" i="1"/>
  <c r="X3198" i="1"/>
  <c r="W3198" i="1"/>
  <c r="S3198" i="1"/>
  <c r="R3198" i="1"/>
  <c r="O3198" i="1" a="1"/>
  <c r="M3198" i="1" a="1"/>
  <c r="H3198" i="1" a="1"/>
  <c r="G3198" i="1"/>
  <c r="F3198" i="1"/>
  <c r="AB3197" i="1"/>
  <c r="AA3197" i="1"/>
  <c r="Z3197" i="1"/>
  <c r="Y3197" i="1"/>
  <c r="X3197" i="1"/>
  <c r="W3197" i="1"/>
  <c r="S3197" i="1"/>
  <c r="R3197" i="1"/>
  <c r="O3197" i="1" a="1"/>
  <c r="M3197" i="1" a="1"/>
  <c r="H3197" i="1" a="1"/>
  <c r="G3197" i="1"/>
  <c r="F3197" i="1"/>
  <c r="AB3196" i="1"/>
  <c r="AA3196" i="1"/>
  <c r="Z3196" i="1"/>
  <c r="Y3196" i="1"/>
  <c r="X3196" i="1"/>
  <c r="W3196" i="1"/>
  <c r="S3196" i="1"/>
  <c r="R3196" i="1"/>
  <c r="O3196" i="1" a="1"/>
  <c r="M3196" i="1" a="1"/>
  <c r="H3196" i="1" a="1"/>
  <c r="G3196" i="1"/>
  <c r="F3196" i="1"/>
  <c r="AB3195" i="1"/>
  <c r="AA3195" i="1"/>
  <c r="Z3195" i="1"/>
  <c r="Y3195" i="1"/>
  <c r="X3195" i="1"/>
  <c r="W3195" i="1"/>
  <c r="S3195" i="1"/>
  <c r="R3195" i="1"/>
  <c r="O3195" i="1" a="1"/>
  <c r="M3195" i="1" a="1"/>
  <c r="H3195" i="1" a="1"/>
  <c r="G3195" i="1"/>
  <c r="F3195" i="1"/>
  <c r="AB3194" i="1"/>
  <c r="AA3194" i="1"/>
  <c r="Z3194" i="1"/>
  <c r="Y3194" i="1"/>
  <c r="X3194" i="1"/>
  <c r="W3194" i="1"/>
  <c r="S3194" i="1"/>
  <c r="R3194" i="1"/>
  <c r="O3194" i="1" a="1"/>
  <c r="M3194" i="1" a="1"/>
  <c r="H3194" i="1" a="1"/>
  <c r="G3194" i="1"/>
  <c r="F3194" i="1"/>
  <c r="AB3193" i="1"/>
  <c r="AA3193" i="1"/>
  <c r="Z3193" i="1"/>
  <c r="Y3193" i="1"/>
  <c r="X3193" i="1"/>
  <c r="W3193" i="1"/>
  <c r="S3193" i="1"/>
  <c r="R3193" i="1"/>
  <c r="O3193" i="1" a="1"/>
  <c r="M3193" i="1" a="1"/>
  <c r="H3193" i="1" a="1"/>
  <c r="G3193" i="1"/>
  <c r="F3193" i="1"/>
  <c r="AB3192" i="1"/>
  <c r="AA3192" i="1"/>
  <c r="Z3192" i="1"/>
  <c r="Y3192" i="1"/>
  <c r="X3192" i="1"/>
  <c r="W3192" i="1"/>
  <c r="S3192" i="1"/>
  <c r="R3192" i="1"/>
  <c r="O3192" i="1" a="1"/>
  <c r="M3192" i="1" a="1"/>
  <c r="H3192" i="1" a="1"/>
  <c r="G3192" i="1"/>
  <c r="F3192" i="1"/>
  <c r="AB3191" i="1"/>
  <c r="AA3191" i="1"/>
  <c r="Z3191" i="1"/>
  <c r="Y3191" i="1"/>
  <c r="X3191" i="1"/>
  <c r="W3191" i="1"/>
  <c r="S3191" i="1"/>
  <c r="R3191" i="1"/>
  <c r="O3191" i="1" a="1"/>
  <c r="M3191" i="1" a="1"/>
  <c r="H3191" i="1" a="1"/>
  <c r="G3191" i="1"/>
  <c r="F3191" i="1"/>
  <c r="AB3190" i="1"/>
  <c r="AA3190" i="1"/>
  <c r="Z3190" i="1"/>
  <c r="Y3190" i="1"/>
  <c r="X3190" i="1"/>
  <c r="W3190" i="1"/>
  <c r="S3190" i="1"/>
  <c r="R3190" i="1"/>
  <c r="O3190" i="1" a="1"/>
  <c r="M3190" i="1" a="1"/>
  <c r="H3190" i="1" a="1"/>
  <c r="G3190" i="1"/>
  <c r="F3190" i="1"/>
  <c r="AB3189" i="1"/>
  <c r="AA3189" i="1"/>
  <c r="Z3189" i="1"/>
  <c r="Y3189" i="1"/>
  <c r="X3189" i="1"/>
  <c r="W3189" i="1"/>
  <c r="S3189" i="1"/>
  <c r="R3189" i="1"/>
  <c r="O3189" i="1" a="1"/>
  <c r="M3189" i="1" a="1"/>
  <c r="H3189" i="1" a="1"/>
  <c r="G3189" i="1"/>
  <c r="F3189" i="1"/>
  <c r="AB3188" i="1"/>
  <c r="AA3188" i="1"/>
  <c r="Z3188" i="1"/>
  <c r="Y3188" i="1"/>
  <c r="X3188" i="1"/>
  <c r="W3188" i="1"/>
  <c r="S3188" i="1"/>
  <c r="R3188" i="1"/>
  <c r="O3188" i="1" a="1"/>
  <c r="M3188" i="1" a="1"/>
  <c r="H3188" i="1" a="1"/>
  <c r="G3188" i="1"/>
  <c r="F3188" i="1"/>
  <c r="AB3187" i="1"/>
  <c r="AA3187" i="1"/>
  <c r="Z3187" i="1"/>
  <c r="Y3187" i="1"/>
  <c r="X3187" i="1"/>
  <c r="W3187" i="1"/>
  <c r="S3187" i="1"/>
  <c r="R3187" i="1"/>
  <c r="O3187" i="1" a="1"/>
  <c r="M3187" i="1" a="1"/>
  <c r="H3187" i="1" a="1"/>
  <c r="G3187" i="1"/>
  <c r="F3187" i="1"/>
  <c r="AB3186" i="1"/>
  <c r="AA3186" i="1"/>
  <c r="Z3186" i="1"/>
  <c r="Y3186" i="1"/>
  <c r="X3186" i="1"/>
  <c r="W3186" i="1"/>
  <c r="S3186" i="1"/>
  <c r="R3186" i="1"/>
  <c r="O3186" i="1" a="1"/>
  <c r="M3186" i="1" a="1"/>
  <c r="H3186" i="1" a="1"/>
  <c r="G3186" i="1"/>
  <c r="F3186" i="1"/>
  <c r="AB3185" i="1"/>
  <c r="AA3185" i="1"/>
  <c r="Z3185" i="1"/>
  <c r="Y3185" i="1"/>
  <c r="X3185" i="1"/>
  <c r="W3185" i="1"/>
  <c r="S3185" i="1"/>
  <c r="R3185" i="1"/>
  <c r="O3185" i="1" a="1"/>
  <c r="M3185" i="1" a="1"/>
  <c r="H3185" i="1" a="1"/>
  <c r="G3185" i="1"/>
  <c r="F3185" i="1"/>
  <c r="AB3184" i="1"/>
  <c r="AA3184" i="1"/>
  <c r="Z3184" i="1"/>
  <c r="Y3184" i="1"/>
  <c r="X3184" i="1"/>
  <c r="W3184" i="1"/>
  <c r="S3184" i="1"/>
  <c r="R3184" i="1"/>
  <c r="O3184" i="1" a="1"/>
  <c r="M3184" i="1" a="1"/>
  <c r="H3184" i="1" a="1"/>
  <c r="G3184" i="1"/>
  <c r="F3184" i="1"/>
  <c r="AB3183" i="1"/>
  <c r="AA3183" i="1"/>
  <c r="Z3183" i="1"/>
  <c r="Y3183" i="1"/>
  <c r="X3183" i="1"/>
  <c r="W3183" i="1"/>
  <c r="S3183" i="1"/>
  <c r="R3183" i="1"/>
  <c r="O3183" i="1" a="1"/>
  <c r="M3183" i="1" a="1"/>
  <c r="H3183" i="1" a="1"/>
  <c r="G3183" i="1"/>
  <c r="F3183" i="1"/>
  <c r="AB3182" i="1"/>
  <c r="AA3182" i="1"/>
  <c r="Z3182" i="1"/>
  <c r="Y3182" i="1"/>
  <c r="X3182" i="1"/>
  <c r="W3182" i="1"/>
  <c r="S3182" i="1"/>
  <c r="R3182" i="1"/>
  <c r="O3182" i="1" a="1"/>
  <c r="M3182" i="1" a="1"/>
  <c r="H3182" i="1" a="1"/>
  <c r="G3182" i="1"/>
  <c r="F3182" i="1"/>
  <c r="AB3181" i="1"/>
  <c r="AA3181" i="1"/>
  <c r="Z3181" i="1"/>
  <c r="Y3181" i="1"/>
  <c r="X3181" i="1"/>
  <c r="W3181" i="1"/>
  <c r="S3181" i="1"/>
  <c r="R3181" i="1"/>
  <c r="O3181" i="1" a="1"/>
  <c r="M3181" i="1" a="1"/>
  <c r="H3181" i="1" a="1"/>
  <c r="G3181" i="1"/>
  <c r="F3181" i="1"/>
  <c r="AB3180" i="1"/>
  <c r="AA3180" i="1"/>
  <c r="Z3180" i="1"/>
  <c r="Y3180" i="1"/>
  <c r="X3180" i="1"/>
  <c r="W3180" i="1"/>
  <c r="S3180" i="1"/>
  <c r="R3180" i="1"/>
  <c r="O3180" i="1" a="1"/>
  <c r="M3180" i="1" a="1"/>
  <c r="H3180" i="1" a="1"/>
  <c r="G3180" i="1"/>
  <c r="F3180" i="1"/>
  <c r="AB3179" i="1"/>
  <c r="AA3179" i="1"/>
  <c r="Z3179" i="1"/>
  <c r="Y3179" i="1"/>
  <c r="X3179" i="1"/>
  <c r="W3179" i="1"/>
  <c r="S3179" i="1"/>
  <c r="R3179" i="1"/>
  <c r="O3179" i="1" a="1"/>
  <c r="M3179" i="1" a="1"/>
  <c r="H3179" i="1" a="1"/>
  <c r="G3179" i="1"/>
  <c r="F3179" i="1"/>
  <c r="AB3178" i="1"/>
  <c r="AA3178" i="1"/>
  <c r="Z3178" i="1"/>
  <c r="Y3178" i="1"/>
  <c r="X3178" i="1"/>
  <c r="W3178" i="1"/>
  <c r="S3178" i="1"/>
  <c r="R3178" i="1"/>
  <c r="O3178" i="1" a="1"/>
  <c r="M3178" i="1" a="1"/>
  <c r="H3178" i="1" a="1"/>
  <c r="G3178" i="1"/>
  <c r="F3178" i="1"/>
  <c r="AB3177" i="1"/>
  <c r="AA3177" i="1"/>
  <c r="Z3177" i="1"/>
  <c r="Y3177" i="1"/>
  <c r="X3177" i="1"/>
  <c r="W3177" i="1"/>
  <c r="S3177" i="1"/>
  <c r="R3177" i="1"/>
  <c r="O3177" i="1" a="1"/>
  <c r="M3177" i="1" a="1"/>
  <c r="H3177" i="1" a="1"/>
  <c r="G3177" i="1"/>
  <c r="F3177" i="1"/>
  <c r="AB3176" i="1"/>
  <c r="AA3176" i="1"/>
  <c r="Z3176" i="1"/>
  <c r="Y3176" i="1"/>
  <c r="X3176" i="1"/>
  <c r="W3176" i="1"/>
  <c r="S3176" i="1"/>
  <c r="R3176" i="1"/>
  <c r="O3176" i="1" a="1"/>
  <c r="M3176" i="1" a="1"/>
  <c r="H3176" i="1" a="1"/>
  <c r="G3176" i="1"/>
  <c r="F3176" i="1"/>
  <c r="AB3175" i="1"/>
  <c r="AA3175" i="1"/>
  <c r="Z3175" i="1"/>
  <c r="Y3175" i="1"/>
  <c r="X3175" i="1"/>
  <c r="W3175" i="1"/>
  <c r="S3175" i="1"/>
  <c r="R3175" i="1"/>
  <c r="O3175" i="1" a="1"/>
  <c r="M3175" i="1" a="1"/>
  <c r="H3175" i="1" a="1"/>
  <c r="G3175" i="1"/>
  <c r="F3175" i="1"/>
  <c r="AB3174" i="1"/>
  <c r="AA3174" i="1"/>
  <c r="Z3174" i="1"/>
  <c r="Y3174" i="1"/>
  <c r="X3174" i="1"/>
  <c r="W3174" i="1"/>
  <c r="S3174" i="1"/>
  <c r="R3174" i="1"/>
  <c r="O3174" i="1" a="1"/>
  <c r="M3174" i="1" a="1"/>
  <c r="H3174" i="1" a="1"/>
  <c r="G3174" i="1"/>
  <c r="F3174" i="1"/>
  <c r="AB3173" i="1"/>
  <c r="AA3173" i="1"/>
  <c r="Z3173" i="1"/>
  <c r="Y3173" i="1"/>
  <c r="X3173" i="1"/>
  <c r="W3173" i="1"/>
  <c r="S3173" i="1"/>
  <c r="R3173" i="1"/>
  <c r="O3173" i="1" a="1"/>
  <c r="M3173" i="1" a="1"/>
  <c r="H3173" i="1" a="1"/>
  <c r="G3173" i="1"/>
  <c r="F3173" i="1"/>
  <c r="AB3172" i="1"/>
  <c r="AA3172" i="1"/>
  <c r="Z3172" i="1"/>
  <c r="Y3172" i="1"/>
  <c r="X3172" i="1"/>
  <c r="W3172" i="1"/>
  <c r="S3172" i="1"/>
  <c r="R3172" i="1"/>
  <c r="O3172" i="1" a="1"/>
  <c r="M3172" i="1" a="1"/>
  <c r="H3172" i="1" a="1"/>
  <c r="G3172" i="1"/>
  <c r="F3172" i="1"/>
  <c r="AB3171" i="1"/>
  <c r="AA3171" i="1"/>
  <c r="Z3171" i="1"/>
  <c r="Y3171" i="1"/>
  <c r="X3171" i="1"/>
  <c r="W3171" i="1"/>
  <c r="S3171" i="1"/>
  <c r="R3171" i="1"/>
  <c r="O3171" i="1" a="1"/>
  <c r="M3171" i="1" a="1"/>
  <c r="H3171" i="1" a="1"/>
  <c r="G3171" i="1"/>
  <c r="F3171" i="1"/>
  <c r="AB3170" i="1"/>
  <c r="AA3170" i="1"/>
  <c r="Z3170" i="1"/>
  <c r="Y3170" i="1"/>
  <c r="X3170" i="1"/>
  <c r="W3170" i="1"/>
  <c r="S3170" i="1"/>
  <c r="R3170" i="1"/>
  <c r="O3170" i="1" a="1"/>
  <c r="M3170" i="1" a="1"/>
  <c r="H3170" i="1" a="1"/>
  <c r="G3170" i="1"/>
  <c r="F3170" i="1"/>
  <c r="AB3169" i="1"/>
  <c r="AA3169" i="1"/>
  <c r="Z3169" i="1"/>
  <c r="Y3169" i="1"/>
  <c r="X3169" i="1"/>
  <c r="W3169" i="1"/>
  <c r="S3169" i="1"/>
  <c r="R3169" i="1"/>
  <c r="O3169" i="1" a="1"/>
  <c r="M3169" i="1" a="1"/>
  <c r="H3169" i="1" a="1"/>
  <c r="G3169" i="1"/>
  <c r="F3169" i="1"/>
  <c r="AB3168" i="1"/>
  <c r="AA3168" i="1"/>
  <c r="Z3168" i="1"/>
  <c r="Y3168" i="1"/>
  <c r="X3168" i="1"/>
  <c r="W3168" i="1"/>
  <c r="S3168" i="1"/>
  <c r="R3168" i="1"/>
  <c r="O3168" i="1" a="1"/>
  <c r="M3168" i="1" a="1"/>
  <c r="H3168" i="1" a="1"/>
  <c r="G3168" i="1"/>
  <c r="F3168" i="1"/>
  <c r="AB3167" i="1"/>
  <c r="AA3167" i="1"/>
  <c r="Z3167" i="1"/>
  <c r="Y3167" i="1"/>
  <c r="X3167" i="1"/>
  <c r="W3167" i="1"/>
  <c r="S3167" i="1"/>
  <c r="R3167" i="1"/>
  <c r="O3167" i="1" a="1"/>
  <c r="M3167" i="1" a="1"/>
  <c r="H3167" i="1" a="1"/>
  <c r="G3167" i="1"/>
  <c r="F3167" i="1"/>
  <c r="AB3166" i="1"/>
  <c r="AA3166" i="1"/>
  <c r="Z3166" i="1"/>
  <c r="Y3166" i="1"/>
  <c r="X3166" i="1"/>
  <c r="W3166" i="1"/>
  <c r="S3166" i="1"/>
  <c r="R3166" i="1"/>
  <c r="O3166" i="1" a="1"/>
  <c r="M3166" i="1" a="1"/>
  <c r="H3166" i="1" a="1"/>
  <c r="G3166" i="1"/>
  <c r="F3166" i="1"/>
  <c r="AB3165" i="1"/>
  <c r="AA3165" i="1"/>
  <c r="Z3165" i="1"/>
  <c r="Y3165" i="1"/>
  <c r="X3165" i="1"/>
  <c r="W3165" i="1"/>
  <c r="S3165" i="1"/>
  <c r="R3165" i="1"/>
  <c r="O3165" i="1" a="1"/>
  <c r="M3165" i="1" a="1"/>
  <c r="H3165" i="1" a="1"/>
  <c r="G3165" i="1"/>
  <c r="F3165" i="1"/>
  <c r="AB3164" i="1"/>
  <c r="AA3164" i="1"/>
  <c r="Z3164" i="1"/>
  <c r="Y3164" i="1"/>
  <c r="X3164" i="1"/>
  <c r="W3164" i="1"/>
  <c r="S3164" i="1"/>
  <c r="R3164" i="1"/>
  <c r="O3164" i="1" a="1"/>
  <c r="M3164" i="1" a="1"/>
  <c r="H3164" i="1" a="1"/>
  <c r="G3164" i="1"/>
  <c r="F3164" i="1"/>
  <c r="AB3163" i="1"/>
  <c r="AA3163" i="1"/>
  <c r="Z3163" i="1"/>
  <c r="Y3163" i="1"/>
  <c r="X3163" i="1"/>
  <c r="W3163" i="1"/>
  <c r="S3163" i="1"/>
  <c r="R3163" i="1"/>
  <c r="O3163" i="1" a="1"/>
  <c r="M3163" i="1" a="1"/>
  <c r="H3163" i="1" a="1"/>
  <c r="G3163" i="1"/>
  <c r="F3163" i="1"/>
  <c r="AB3162" i="1"/>
  <c r="AA3162" i="1"/>
  <c r="Z3162" i="1"/>
  <c r="Y3162" i="1"/>
  <c r="X3162" i="1"/>
  <c r="W3162" i="1"/>
  <c r="S3162" i="1"/>
  <c r="R3162" i="1"/>
  <c r="O3162" i="1" a="1"/>
  <c r="M3162" i="1" a="1"/>
  <c r="H3162" i="1" a="1"/>
  <c r="G3162" i="1"/>
  <c r="F3162" i="1"/>
  <c r="AB3161" i="1"/>
  <c r="AA3161" i="1"/>
  <c r="Z3161" i="1"/>
  <c r="Y3161" i="1"/>
  <c r="X3161" i="1"/>
  <c r="W3161" i="1"/>
  <c r="S3161" i="1"/>
  <c r="R3161" i="1"/>
  <c r="O3161" i="1" a="1"/>
  <c r="M3161" i="1" a="1"/>
  <c r="H3161" i="1" a="1"/>
  <c r="G3161" i="1"/>
  <c r="F3161" i="1"/>
  <c r="AB3160" i="1"/>
  <c r="AA3160" i="1"/>
  <c r="Z3160" i="1"/>
  <c r="Y3160" i="1"/>
  <c r="X3160" i="1"/>
  <c r="W3160" i="1"/>
  <c r="S3160" i="1"/>
  <c r="R3160" i="1"/>
  <c r="O3160" i="1" a="1"/>
  <c r="M3160" i="1" a="1"/>
  <c r="H3160" i="1" a="1"/>
  <c r="G3160" i="1"/>
  <c r="F3160" i="1"/>
  <c r="AB3159" i="1"/>
  <c r="AA3159" i="1"/>
  <c r="Z3159" i="1"/>
  <c r="Y3159" i="1"/>
  <c r="X3159" i="1"/>
  <c r="W3159" i="1"/>
  <c r="S3159" i="1"/>
  <c r="R3159" i="1"/>
  <c r="O3159" i="1" a="1"/>
  <c r="M3159" i="1" a="1"/>
  <c r="H3159" i="1" a="1"/>
  <c r="G3159" i="1"/>
  <c r="F3159" i="1"/>
  <c r="AB3158" i="1"/>
  <c r="AA3158" i="1"/>
  <c r="Z3158" i="1"/>
  <c r="Y3158" i="1"/>
  <c r="X3158" i="1"/>
  <c r="W3158" i="1"/>
  <c r="S3158" i="1"/>
  <c r="R3158" i="1"/>
  <c r="O3158" i="1" a="1"/>
  <c r="M3158" i="1" a="1"/>
  <c r="H3158" i="1" a="1"/>
  <c r="G3158" i="1"/>
  <c r="F3158" i="1"/>
  <c r="AB3157" i="1"/>
  <c r="AA3157" i="1"/>
  <c r="Z3157" i="1"/>
  <c r="Y3157" i="1"/>
  <c r="X3157" i="1"/>
  <c r="W3157" i="1"/>
  <c r="S3157" i="1"/>
  <c r="R3157" i="1"/>
  <c r="O3157" i="1" a="1"/>
  <c r="M3157" i="1" a="1"/>
  <c r="H3157" i="1" a="1"/>
  <c r="G3157" i="1"/>
  <c r="F3157" i="1"/>
  <c r="AB3156" i="1"/>
  <c r="AA3156" i="1"/>
  <c r="Z3156" i="1"/>
  <c r="Y3156" i="1"/>
  <c r="X3156" i="1"/>
  <c r="W3156" i="1"/>
  <c r="S3156" i="1"/>
  <c r="R3156" i="1"/>
  <c r="O3156" i="1" a="1"/>
  <c r="M3156" i="1" a="1"/>
  <c r="H3156" i="1" a="1"/>
  <c r="G3156" i="1"/>
  <c r="F3156" i="1"/>
  <c r="AB3155" i="1"/>
  <c r="AA3155" i="1"/>
  <c r="Z3155" i="1"/>
  <c r="Y3155" i="1"/>
  <c r="X3155" i="1"/>
  <c r="W3155" i="1"/>
  <c r="S3155" i="1"/>
  <c r="R3155" i="1"/>
  <c r="O3155" i="1" a="1"/>
  <c r="M3155" i="1" a="1"/>
  <c r="H3155" i="1" a="1"/>
  <c r="G3155" i="1"/>
  <c r="F3155" i="1"/>
  <c r="AB3154" i="1"/>
  <c r="AA3154" i="1"/>
  <c r="Z3154" i="1"/>
  <c r="Y3154" i="1"/>
  <c r="X3154" i="1"/>
  <c r="W3154" i="1"/>
  <c r="S3154" i="1"/>
  <c r="R3154" i="1"/>
  <c r="O3154" i="1" a="1"/>
  <c r="M3154" i="1" a="1"/>
  <c r="H3154" i="1" a="1"/>
  <c r="G3154" i="1"/>
  <c r="F3154" i="1"/>
  <c r="AB3153" i="1"/>
  <c r="AA3153" i="1"/>
  <c r="Z3153" i="1"/>
  <c r="Y3153" i="1"/>
  <c r="X3153" i="1"/>
  <c r="W3153" i="1"/>
  <c r="S3153" i="1"/>
  <c r="R3153" i="1"/>
  <c r="O3153" i="1" a="1"/>
  <c r="M3153" i="1" a="1"/>
  <c r="H3153" i="1" a="1"/>
  <c r="G3153" i="1"/>
  <c r="F3153" i="1"/>
  <c r="AB3152" i="1"/>
  <c r="AA3152" i="1"/>
  <c r="Z3152" i="1"/>
  <c r="Y3152" i="1"/>
  <c r="X3152" i="1"/>
  <c r="W3152" i="1"/>
  <c r="S3152" i="1"/>
  <c r="R3152" i="1"/>
  <c r="O3152" i="1" a="1"/>
  <c r="M3152" i="1" a="1"/>
  <c r="H3152" i="1" a="1"/>
  <c r="G3152" i="1"/>
  <c r="F3152" i="1"/>
  <c r="AB3151" i="1"/>
  <c r="AA3151" i="1"/>
  <c r="Z3151" i="1"/>
  <c r="Y3151" i="1"/>
  <c r="X3151" i="1"/>
  <c r="W3151" i="1"/>
  <c r="S3151" i="1"/>
  <c r="R3151" i="1"/>
  <c r="O3151" i="1" a="1"/>
  <c r="M3151" i="1" a="1"/>
  <c r="H3151" i="1" a="1"/>
  <c r="G3151" i="1"/>
  <c r="F3151" i="1"/>
  <c r="AB3150" i="1"/>
  <c r="AA3150" i="1"/>
  <c r="Z3150" i="1"/>
  <c r="Y3150" i="1"/>
  <c r="X3150" i="1"/>
  <c r="W3150" i="1"/>
  <c r="S3150" i="1"/>
  <c r="R3150" i="1"/>
  <c r="O3150" i="1" a="1"/>
  <c r="M3150" i="1" a="1"/>
  <c r="H3150" i="1" a="1"/>
  <c r="G3150" i="1"/>
  <c r="F3150" i="1"/>
  <c r="AB3149" i="1"/>
  <c r="AA3149" i="1"/>
  <c r="Z3149" i="1"/>
  <c r="Y3149" i="1"/>
  <c r="X3149" i="1"/>
  <c r="W3149" i="1"/>
  <c r="S3149" i="1"/>
  <c r="R3149" i="1"/>
  <c r="O3149" i="1" a="1"/>
  <c r="M3149" i="1" a="1"/>
  <c r="H3149" i="1" a="1"/>
  <c r="G3149" i="1"/>
  <c r="F3149" i="1"/>
  <c r="AB3148" i="1"/>
  <c r="AA3148" i="1"/>
  <c r="Z3148" i="1"/>
  <c r="Y3148" i="1"/>
  <c r="X3148" i="1"/>
  <c r="W3148" i="1"/>
  <c r="S3148" i="1"/>
  <c r="R3148" i="1"/>
  <c r="O3148" i="1" a="1"/>
  <c r="M3148" i="1" a="1"/>
  <c r="H3148" i="1" a="1"/>
  <c r="G3148" i="1"/>
  <c r="F3148" i="1"/>
  <c r="AB3147" i="1"/>
  <c r="AA3147" i="1"/>
  <c r="Z3147" i="1"/>
  <c r="Y3147" i="1"/>
  <c r="X3147" i="1"/>
  <c r="W3147" i="1"/>
  <c r="S3147" i="1"/>
  <c r="R3147" i="1"/>
  <c r="O3147" i="1" a="1"/>
  <c r="M3147" i="1" a="1"/>
  <c r="H3147" i="1" a="1"/>
  <c r="G3147" i="1"/>
  <c r="F3147" i="1"/>
  <c r="AB3146" i="1"/>
  <c r="AA3146" i="1"/>
  <c r="Z3146" i="1"/>
  <c r="Y3146" i="1"/>
  <c r="X3146" i="1"/>
  <c r="W3146" i="1"/>
  <c r="S3146" i="1"/>
  <c r="R3146" i="1"/>
  <c r="O3146" i="1" a="1"/>
  <c r="M3146" i="1" a="1"/>
  <c r="H3146" i="1" a="1"/>
  <c r="G3146" i="1"/>
  <c r="F3146" i="1"/>
  <c r="AB3145" i="1"/>
  <c r="AA3145" i="1"/>
  <c r="Z3145" i="1"/>
  <c r="Y3145" i="1"/>
  <c r="X3145" i="1"/>
  <c r="W3145" i="1"/>
  <c r="S3145" i="1"/>
  <c r="R3145" i="1"/>
  <c r="O3145" i="1" a="1"/>
  <c r="M3145" i="1" a="1"/>
  <c r="H3145" i="1" a="1"/>
  <c r="G3145" i="1"/>
  <c r="F3145" i="1"/>
  <c r="AB3144" i="1"/>
  <c r="AA3144" i="1"/>
  <c r="Z3144" i="1"/>
  <c r="Y3144" i="1"/>
  <c r="X3144" i="1"/>
  <c r="W3144" i="1"/>
  <c r="S3144" i="1"/>
  <c r="R3144" i="1"/>
  <c r="O3144" i="1" a="1"/>
  <c r="M3144" i="1" a="1"/>
  <c r="H3144" i="1" a="1"/>
  <c r="G3144" i="1"/>
  <c r="F3144" i="1"/>
  <c r="AB3143" i="1"/>
  <c r="AA3143" i="1"/>
  <c r="Z3143" i="1"/>
  <c r="Y3143" i="1"/>
  <c r="X3143" i="1"/>
  <c r="W3143" i="1"/>
  <c r="S3143" i="1"/>
  <c r="R3143" i="1"/>
  <c r="O3143" i="1" a="1"/>
  <c r="M3143" i="1" a="1"/>
  <c r="H3143" i="1" a="1"/>
  <c r="G3143" i="1"/>
  <c r="F3143" i="1"/>
  <c r="AB3142" i="1"/>
  <c r="AA3142" i="1"/>
  <c r="Z3142" i="1"/>
  <c r="Y3142" i="1"/>
  <c r="X3142" i="1"/>
  <c r="W3142" i="1"/>
  <c r="S3142" i="1"/>
  <c r="R3142" i="1"/>
  <c r="O3142" i="1" a="1"/>
  <c r="M3142" i="1" a="1"/>
  <c r="H3142" i="1" a="1"/>
  <c r="G3142" i="1"/>
  <c r="F3142" i="1"/>
  <c r="AB3141" i="1"/>
  <c r="AA3141" i="1"/>
  <c r="Z3141" i="1"/>
  <c r="Y3141" i="1"/>
  <c r="X3141" i="1"/>
  <c r="W3141" i="1"/>
  <c r="S3141" i="1"/>
  <c r="R3141" i="1"/>
  <c r="O3141" i="1" a="1"/>
  <c r="M3141" i="1" a="1"/>
  <c r="H3141" i="1" a="1"/>
  <c r="G3141" i="1"/>
  <c r="F3141" i="1"/>
  <c r="AB3140" i="1"/>
  <c r="AA3140" i="1"/>
  <c r="Z3140" i="1"/>
  <c r="Y3140" i="1"/>
  <c r="X3140" i="1"/>
  <c r="W3140" i="1"/>
  <c r="S3140" i="1"/>
  <c r="R3140" i="1"/>
  <c r="O3140" i="1" a="1"/>
  <c r="M3140" i="1" a="1"/>
  <c r="H3140" i="1" a="1"/>
  <c r="G3140" i="1"/>
  <c r="F3140" i="1"/>
  <c r="AB3139" i="1"/>
  <c r="AA3139" i="1"/>
  <c r="Z3139" i="1"/>
  <c r="Y3139" i="1"/>
  <c r="X3139" i="1"/>
  <c r="W3139" i="1"/>
  <c r="S3139" i="1"/>
  <c r="R3139" i="1"/>
  <c r="O3139" i="1" a="1"/>
  <c r="M3139" i="1" a="1"/>
  <c r="H3139" i="1" a="1"/>
  <c r="G3139" i="1"/>
  <c r="F3139" i="1"/>
  <c r="AB3138" i="1"/>
  <c r="AA3138" i="1"/>
  <c r="Z3138" i="1"/>
  <c r="Y3138" i="1"/>
  <c r="X3138" i="1"/>
  <c r="W3138" i="1"/>
  <c r="S3138" i="1"/>
  <c r="R3138" i="1"/>
  <c r="O3138" i="1" a="1"/>
  <c r="M3138" i="1" a="1"/>
  <c r="H3138" i="1" a="1"/>
  <c r="G3138" i="1"/>
  <c r="F3138" i="1"/>
  <c r="AB3137" i="1"/>
  <c r="AA3137" i="1"/>
  <c r="Z3137" i="1"/>
  <c r="Y3137" i="1"/>
  <c r="X3137" i="1"/>
  <c r="W3137" i="1"/>
  <c r="S3137" i="1"/>
  <c r="R3137" i="1"/>
  <c r="O3137" i="1" a="1"/>
  <c r="M3137" i="1" a="1"/>
  <c r="H3137" i="1" a="1"/>
  <c r="G3137" i="1"/>
  <c r="F3137" i="1"/>
  <c r="AB3136" i="1"/>
  <c r="AA3136" i="1"/>
  <c r="Z3136" i="1"/>
  <c r="Y3136" i="1"/>
  <c r="X3136" i="1"/>
  <c r="W3136" i="1"/>
  <c r="S3136" i="1"/>
  <c r="R3136" i="1"/>
  <c r="O3136" i="1" a="1"/>
  <c r="M3136" i="1" a="1"/>
  <c r="H3136" i="1" a="1"/>
  <c r="G3136" i="1"/>
  <c r="F3136" i="1"/>
  <c r="AB3135" i="1"/>
  <c r="AA3135" i="1"/>
  <c r="Z3135" i="1"/>
  <c r="Y3135" i="1"/>
  <c r="X3135" i="1"/>
  <c r="W3135" i="1"/>
  <c r="S3135" i="1"/>
  <c r="R3135" i="1"/>
  <c r="O3135" i="1" a="1"/>
  <c r="M3135" i="1" a="1"/>
  <c r="H3135" i="1" a="1"/>
  <c r="G3135" i="1"/>
  <c r="F3135" i="1"/>
  <c r="AB3134" i="1"/>
  <c r="AA3134" i="1"/>
  <c r="Z3134" i="1"/>
  <c r="Y3134" i="1"/>
  <c r="X3134" i="1"/>
  <c r="W3134" i="1"/>
  <c r="S3134" i="1"/>
  <c r="R3134" i="1"/>
  <c r="O3134" i="1" a="1"/>
  <c r="M3134" i="1" a="1"/>
  <c r="H3134" i="1" a="1"/>
  <c r="G3134" i="1"/>
  <c r="F3134" i="1"/>
  <c r="AB3133" i="1"/>
  <c r="AA3133" i="1"/>
  <c r="Z3133" i="1"/>
  <c r="Y3133" i="1"/>
  <c r="X3133" i="1"/>
  <c r="W3133" i="1"/>
  <c r="S3133" i="1"/>
  <c r="R3133" i="1"/>
  <c r="O3133" i="1" a="1"/>
  <c r="M3133" i="1" a="1"/>
  <c r="H3133" i="1" a="1"/>
  <c r="G3133" i="1"/>
  <c r="F3133" i="1"/>
  <c r="AB3132" i="1"/>
  <c r="AA3132" i="1"/>
  <c r="Z3132" i="1"/>
  <c r="Y3132" i="1"/>
  <c r="X3132" i="1"/>
  <c r="W3132" i="1"/>
  <c r="S3132" i="1"/>
  <c r="R3132" i="1"/>
  <c r="O3132" i="1" a="1"/>
  <c r="M3132" i="1" a="1"/>
  <c r="H3132" i="1" a="1"/>
  <c r="G3132" i="1"/>
  <c r="F3132" i="1"/>
  <c r="AB3131" i="1"/>
  <c r="AA3131" i="1"/>
  <c r="Z3131" i="1"/>
  <c r="Y3131" i="1"/>
  <c r="X3131" i="1"/>
  <c r="W3131" i="1"/>
  <c r="S3131" i="1"/>
  <c r="R3131" i="1"/>
  <c r="O3131" i="1" a="1"/>
  <c r="M3131" i="1" a="1"/>
  <c r="H3131" i="1" a="1"/>
  <c r="G3131" i="1"/>
  <c r="F3131" i="1"/>
  <c r="AB3130" i="1"/>
  <c r="AA3130" i="1"/>
  <c r="Z3130" i="1"/>
  <c r="Y3130" i="1"/>
  <c r="X3130" i="1"/>
  <c r="W3130" i="1"/>
  <c r="S3130" i="1"/>
  <c r="R3130" i="1"/>
  <c r="O3130" i="1" a="1"/>
  <c r="M3130" i="1" a="1"/>
  <c r="H3130" i="1" a="1"/>
  <c r="G3130" i="1"/>
  <c r="F3130" i="1"/>
  <c r="AB3129" i="1"/>
  <c r="AA3129" i="1"/>
  <c r="Z3129" i="1"/>
  <c r="Y3129" i="1"/>
  <c r="X3129" i="1"/>
  <c r="W3129" i="1"/>
  <c r="S3129" i="1"/>
  <c r="R3129" i="1"/>
  <c r="O3129" i="1" a="1"/>
  <c r="M3129" i="1" a="1"/>
  <c r="H3129" i="1" a="1"/>
  <c r="G3129" i="1"/>
  <c r="F3129" i="1"/>
  <c r="AB3128" i="1"/>
  <c r="AA3128" i="1"/>
  <c r="Z3128" i="1"/>
  <c r="Y3128" i="1"/>
  <c r="X3128" i="1"/>
  <c r="W3128" i="1"/>
  <c r="S3128" i="1"/>
  <c r="R3128" i="1"/>
  <c r="O3128" i="1" a="1"/>
  <c r="M3128" i="1" a="1"/>
  <c r="H3128" i="1" a="1"/>
  <c r="G3128" i="1"/>
  <c r="F3128" i="1"/>
  <c r="AB3127" i="1"/>
  <c r="AA3127" i="1"/>
  <c r="Z3127" i="1"/>
  <c r="Y3127" i="1"/>
  <c r="X3127" i="1"/>
  <c r="W3127" i="1"/>
  <c r="S3127" i="1"/>
  <c r="R3127" i="1"/>
  <c r="O3127" i="1" a="1"/>
  <c r="M3127" i="1" a="1"/>
  <c r="H3127" i="1" a="1"/>
  <c r="G3127" i="1"/>
  <c r="F3127" i="1"/>
  <c r="AB3126" i="1"/>
  <c r="AA3126" i="1"/>
  <c r="Z3126" i="1"/>
  <c r="Y3126" i="1"/>
  <c r="X3126" i="1"/>
  <c r="W3126" i="1"/>
  <c r="S3126" i="1"/>
  <c r="R3126" i="1"/>
  <c r="O3126" i="1" a="1"/>
  <c r="M3126" i="1" a="1"/>
  <c r="H3126" i="1" a="1"/>
  <c r="G3126" i="1"/>
  <c r="F3126" i="1"/>
  <c r="AB3125" i="1"/>
  <c r="AA3125" i="1"/>
  <c r="Z3125" i="1"/>
  <c r="Y3125" i="1"/>
  <c r="X3125" i="1"/>
  <c r="W3125" i="1"/>
  <c r="S3125" i="1"/>
  <c r="R3125" i="1"/>
  <c r="O3125" i="1" a="1"/>
  <c r="M3125" i="1" a="1"/>
  <c r="H3125" i="1" a="1"/>
  <c r="G3125" i="1"/>
  <c r="F3125" i="1"/>
  <c r="AB3124" i="1"/>
  <c r="AA3124" i="1"/>
  <c r="Z3124" i="1"/>
  <c r="Y3124" i="1"/>
  <c r="X3124" i="1"/>
  <c r="W3124" i="1"/>
  <c r="S3124" i="1"/>
  <c r="R3124" i="1"/>
  <c r="O3124" i="1" a="1"/>
  <c r="M3124" i="1" a="1"/>
  <c r="H3124" i="1" a="1"/>
  <c r="G3124" i="1"/>
  <c r="F3124" i="1"/>
  <c r="AB3123" i="1"/>
  <c r="AA3123" i="1"/>
  <c r="Z3123" i="1"/>
  <c r="Y3123" i="1"/>
  <c r="X3123" i="1"/>
  <c r="W3123" i="1"/>
  <c r="S3123" i="1"/>
  <c r="R3123" i="1"/>
  <c r="O3123" i="1" a="1"/>
  <c r="M3123" i="1" a="1"/>
  <c r="H3123" i="1" a="1"/>
  <c r="G3123" i="1"/>
  <c r="F3123" i="1"/>
  <c r="AB3122" i="1"/>
  <c r="AA3122" i="1"/>
  <c r="Z3122" i="1"/>
  <c r="Y3122" i="1"/>
  <c r="X3122" i="1"/>
  <c r="W3122" i="1"/>
  <c r="S3122" i="1"/>
  <c r="R3122" i="1"/>
  <c r="O3122" i="1" a="1"/>
  <c r="M3122" i="1" a="1"/>
  <c r="H3122" i="1" a="1"/>
  <c r="G3122" i="1"/>
  <c r="F3122" i="1"/>
  <c r="AB3121" i="1"/>
  <c r="AA3121" i="1"/>
  <c r="Z3121" i="1"/>
  <c r="Y3121" i="1"/>
  <c r="X3121" i="1"/>
  <c r="W3121" i="1"/>
  <c r="S3121" i="1"/>
  <c r="R3121" i="1"/>
  <c r="O3121" i="1" a="1"/>
  <c r="M3121" i="1" a="1"/>
  <c r="H3121" i="1" a="1"/>
  <c r="G3121" i="1"/>
  <c r="F3121" i="1"/>
  <c r="AB3120" i="1"/>
  <c r="AA3120" i="1"/>
  <c r="Z3120" i="1"/>
  <c r="Y3120" i="1"/>
  <c r="X3120" i="1"/>
  <c r="W3120" i="1"/>
  <c r="S3120" i="1"/>
  <c r="R3120" i="1"/>
  <c r="O3120" i="1" a="1"/>
  <c r="M3120" i="1" a="1"/>
  <c r="H3120" i="1" a="1"/>
  <c r="G3120" i="1"/>
  <c r="F3120" i="1"/>
  <c r="AB3119" i="1"/>
  <c r="AA3119" i="1"/>
  <c r="Z3119" i="1"/>
  <c r="Y3119" i="1"/>
  <c r="X3119" i="1"/>
  <c r="W3119" i="1"/>
  <c r="S3119" i="1"/>
  <c r="R3119" i="1"/>
  <c r="O3119" i="1" a="1"/>
  <c r="M3119" i="1" a="1"/>
  <c r="H3119" i="1" a="1"/>
  <c r="G3119" i="1"/>
  <c r="F3119" i="1"/>
  <c r="AB3118" i="1"/>
  <c r="AA3118" i="1"/>
  <c r="Z3118" i="1"/>
  <c r="Y3118" i="1"/>
  <c r="X3118" i="1"/>
  <c r="W3118" i="1"/>
  <c r="S3118" i="1"/>
  <c r="R3118" i="1"/>
  <c r="O3118" i="1" a="1"/>
  <c r="M3118" i="1" a="1"/>
  <c r="H3118" i="1" a="1"/>
  <c r="G3118" i="1"/>
  <c r="F3118" i="1"/>
  <c r="AB3117" i="1"/>
  <c r="AA3117" i="1"/>
  <c r="Z3117" i="1"/>
  <c r="Y3117" i="1"/>
  <c r="X3117" i="1"/>
  <c r="W3117" i="1"/>
  <c r="S3117" i="1"/>
  <c r="R3117" i="1"/>
  <c r="O3117" i="1" a="1"/>
  <c r="M3117" i="1" a="1"/>
  <c r="H3117" i="1" a="1"/>
  <c r="G3117" i="1"/>
  <c r="F3117" i="1"/>
  <c r="AB3116" i="1"/>
  <c r="AA3116" i="1"/>
  <c r="Z3116" i="1"/>
  <c r="Y3116" i="1"/>
  <c r="X3116" i="1"/>
  <c r="W3116" i="1"/>
  <c r="S3116" i="1"/>
  <c r="R3116" i="1"/>
  <c r="O3116" i="1" a="1"/>
  <c r="M3116" i="1" a="1"/>
  <c r="H3116" i="1" a="1"/>
  <c r="G3116" i="1"/>
  <c r="F3116" i="1"/>
  <c r="AB3115" i="1"/>
  <c r="AA3115" i="1"/>
  <c r="Z3115" i="1"/>
  <c r="Y3115" i="1"/>
  <c r="X3115" i="1"/>
  <c r="W3115" i="1"/>
  <c r="S3115" i="1"/>
  <c r="R3115" i="1"/>
  <c r="O3115" i="1" a="1"/>
  <c r="M3115" i="1" a="1"/>
  <c r="H3115" i="1" a="1"/>
  <c r="G3115" i="1"/>
  <c r="F3115" i="1"/>
  <c r="AB3114" i="1"/>
  <c r="AA3114" i="1"/>
  <c r="Z3114" i="1"/>
  <c r="Y3114" i="1"/>
  <c r="X3114" i="1"/>
  <c r="W3114" i="1"/>
  <c r="S3114" i="1"/>
  <c r="R3114" i="1"/>
  <c r="O3114" i="1" a="1"/>
  <c r="M3114" i="1" a="1"/>
  <c r="H3114" i="1" a="1"/>
  <c r="G3114" i="1"/>
  <c r="F3114" i="1"/>
  <c r="AB3113" i="1"/>
  <c r="AA3113" i="1"/>
  <c r="Z3113" i="1"/>
  <c r="Y3113" i="1"/>
  <c r="X3113" i="1"/>
  <c r="W3113" i="1"/>
  <c r="S3113" i="1"/>
  <c r="R3113" i="1"/>
  <c r="O3113" i="1" a="1"/>
  <c r="M3113" i="1" a="1"/>
  <c r="H3113" i="1" a="1"/>
  <c r="G3113" i="1"/>
  <c r="F3113" i="1"/>
  <c r="AB3112" i="1"/>
  <c r="AA3112" i="1"/>
  <c r="Z3112" i="1"/>
  <c r="Y3112" i="1"/>
  <c r="X3112" i="1"/>
  <c r="W3112" i="1"/>
  <c r="S3112" i="1"/>
  <c r="R3112" i="1"/>
  <c r="O3112" i="1" a="1"/>
  <c r="M3112" i="1" a="1"/>
  <c r="H3112" i="1" a="1"/>
  <c r="G3112" i="1"/>
  <c r="F3112" i="1"/>
  <c r="AB3111" i="1"/>
  <c r="AA3111" i="1"/>
  <c r="Z3111" i="1"/>
  <c r="Y3111" i="1"/>
  <c r="X3111" i="1"/>
  <c r="W3111" i="1"/>
  <c r="S3111" i="1"/>
  <c r="R3111" i="1"/>
  <c r="O3111" i="1" a="1"/>
  <c r="M3111" i="1" a="1"/>
  <c r="H3111" i="1" a="1"/>
  <c r="G3111" i="1"/>
  <c r="F3111" i="1"/>
  <c r="AB3110" i="1"/>
  <c r="AA3110" i="1"/>
  <c r="Z3110" i="1"/>
  <c r="Y3110" i="1"/>
  <c r="X3110" i="1"/>
  <c r="W3110" i="1"/>
  <c r="S3110" i="1"/>
  <c r="R3110" i="1"/>
  <c r="O3110" i="1" a="1"/>
  <c r="M3110" i="1" a="1"/>
  <c r="H3110" i="1" a="1"/>
  <c r="G3110" i="1"/>
  <c r="F3110" i="1"/>
  <c r="AB3109" i="1"/>
  <c r="AA3109" i="1"/>
  <c r="Z3109" i="1"/>
  <c r="Y3109" i="1"/>
  <c r="X3109" i="1"/>
  <c r="W3109" i="1"/>
  <c r="S3109" i="1"/>
  <c r="R3109" i="1"/>
  <c r="O3109" i="1" a="1"/>
  <c r="M3109" i="1" a="1"/>
  <c r="H3109" i="1" a="1"/>
  <c r="G3109" i="1"/>
  <c r="F3109" i="1"/>
  <c r="AB3108" i="1"/>
  <c r="AA3108" i="1"/>
  <c r="Z3108" i="1"/>
  <c r="Y3108" i="1"/>
  <c r="X3108" i="1"/>
  <c r="W3108" i="1"/>
  <c r="S3108" i="1"/>
  <c r="R3108" i="1"/>
  <c r="O3108" i="1" a="1"/>
  <c r="M3108" i="1" a="1"/>
  <c r="H3108" i="1" a="1"/>
  <c r="G3108" i="1"/>
  <c r="F3108" i="1"/>
  <c r="AB3107" i="1"/>
  <c r="AA3107" i="1"/>
  <c r="Z3107" i="1"/>
  <c r="Y3107" i="1"/>
  <c r="X3107" i="1"/>
  <c r="W3107" i="1"/>
  <c r="S3107" i="1"/>
  <c r="R3107" i="1"/>
  <c r="O3107" i="1" a="1"/>
  <c r="M3107" i="1" a="1"/>
  <c r="H3107" i="1" a="1"/>
  <c r="G3107" i="1"/>
  <c r="F3107" i="1"/>
  <c r="AB3106" i="1"/>
  <c r="AA3106" i="1"/>
  <c r="Z3106" i="1"/>
  <c r="Y3106" i="1"/>
  <c r="X3106" i="1"/>
  <c r="W3106" i="1"/>
  <c r="S3106" i="1"/>
  <c r="R3106" i="1"/>
  <c r="O3106" i="1" a="1"/>
  <c r="M3106" i="1" a="1"/>
  <c r="H3106" i="1" a="1"/>
  <c r="G3106" i="1"/>
  <c r="F3106" i="1"/>
  <c r="AB3105" i="1"/>
  <c r="AA3105" i="1"/>
  <c r="Z3105" i="1"/>
  <c r="Y3105" i="1"/>
  <c r="X3105" i="1"/>
  <c r="W3105" i="1"/>
  <c r="S3105" i="1"/>
  <c r="R3105" i="1"/>
  <c r="O3105" i="1" a="1"/>
  <c r="M3105" i="1" a="1"/>
  <c r="H3105" i="1" a="1"/>
  <c r="G3105" i="1"/>
  <c r="F3105" i="1"/>
  <c r="AB3104" i="1"/>
  <c r="AA3104" i="1"/>
  <c r="Z3104" i="1"/>
  <c r="Y3104" i="1"/>
  <c r="X3104" i="1"/>
  <c r="W3104" i="1"/>
  <c r="S3104" i="1"/>
  <c r="R3104" i="1"/>
  <c r="O3104" i="1" a="1"/>
  <c r="M3104" i="1" a="1"/>
  <c r="H3104" i="1" a="1"/>
  <c r="G3104" i="1"/>
  <c r="F3104" i="1"/>
  <c r="AB3103" i="1"/>
  <c r="AA3103" i="1"/>
  <c r="Z3103" i="1"/>
  <c r="Y3103" i="1"/>
  <c r="X3103" i="1"/>
  <c r="W3103" i="1"/>
  <c r="S3103" i="1"/>
  <c r="R3103" i="1"/>
  <c r="O3103" i="1" a="1"/>
  <c r="M3103" i="1" a="1"/>
  <c r="H3103" i="1" a="1"/>
  <c r="G3103" i="1"/>
  <c r="F3103" i="1"/>
  <c r="AB3102" i="1"/>
  <c r="AA3102" i="1"/>
  <c r="Z3102" i="1"/>
  <c r="Y3102" i="1"/>
  <c r="X3102" i="1"/>
  <c r="W3102" i="1"/>
  <c r="S3102" i="1"/>
  <c r="R3102" i="1"/>
  <c r="O3102" i="1" a="1"/>
  <c r="M3102" i="1" a="1"/>
  <c r="H3102" i="1" a="1"/>
  <c r="G3102" i="1"/>
  <c r="F3102" i="1"/>
  <c r="AB3101" i="1"/>
  <c r="AA3101" i="1"/>
  <c r="Z3101" i="1"/>
  <c r="Y3101" i="1"/>
  <c r="X3101" i="1"/>
  <c r="W3101" i="1"/>
  <c r="S3101" i="1"/>
  <c r="R3101" i="1"/>
  <c r="O3101" i="1" a="1"/>
  <c r="M3101" i="1" a="1"/>
  <c r="H3101" i="1" a="1"/>
  <c r="G3101" i="1"/>
  <c r="F3101" i="1"/>
  <c r="AB3100" i="1"/>
  <c r="AA3100" i="1"/>
  <c r="Z3100" i="1"/>
  <c r="Y3100" i="1"/>
  <c r="X3100" i="1"/>
  <c r="W3100" i="1"/>
  <c r="S3100" i="1"/>
  <c r="R3100" i="1"/>
  <c r="O3100" i="1" a="1"/>
  <c r="M3100" i="1" a="1"/>
  <c r="H3100" i="1" a="1"/>
  <c r="G3100" i="1"/>
  <c r="F3100" i="1"/>
  <c r="AB3099" i="1"/>
  <c r="AA3099" i="1"/>
  <c r="Z3099" i="1"/>
  <c r="Y3099" i="1"/>
  <c r="X3099" i="1"/>
  <c r="W3099" i="1"/>
  <c r="S3099" i="1"/>
  <c r="R3099" i="1"/>
  <c r="O3099" i="1" a="1"/>
  <c r="M3099" i="1" a="1"/>
  <c r="H3099" i="1" a="1"/>
  <c r="G3099" i="1"/>
  <c r="F3099" i="1"/>
  <c r="AB3098" i="1"/>
  <c r="AA3098" i="1"/>
  <c r="Z3098" i="1"/>
  <c r="Y3098" i="1"/>
  <c r="X3098" i="1"/>
  <c r="W3098" i="1"/>
  <c r="S3098" i="1"/>
  <c r="R3098" i="1"/>
  <c r="O3098" i="1" a="1"/>
  <c r="M3098" i="1" a="1"/>
  <c r="H3098" i="1" a="1"/>
  <c r="G3098" i="1"/>
  <c r="F3098" i="1"/>
  <c r="AB3097" i="1"/>
  <c r="AA3097" i="1"/>
  <c r="Z3097" i="1"/>
  <c r="Y3097" i="1"/>
  <c r="X3097" i="1"/>
  <c r="W3097" i="1"/>
  <c r="S3097" i="1"/>
  <c r="R3097" i="1"/>
  <c r="O3097" i="1" a="1"/>
  <c r="M3097" i="1" a="1"/>
  <c r="H3097" i="1" a="1"/>
  <c r="G3097" i="1"/>
  <c r="F3097" i="1"/>
  <c r="AB3096" i="1"/>
  <c r="AA3096" i="1"/>
  <c r="Z3096" i="1"/>
  <c r="Y3096" i="1"/>
  <c r="X3096" i="1"/>
  <c r="W3096" i="1"/>
  <c r="S3096" i="1"/>
  <c r="R3096" i="1"/>
  <c r="O3096" i="1" a="1"/>
  <c r="M3096" i="1" a="1"/>
  <c r="H3096" i="1" a="1"/>
  <c r="G3096" i="1"/>
  <c r="F3096" i="1"/>
  <c r="AB3095" i="1"/>
  <c r="AA3095" i="1"/>
  <c r="Z3095" i="1"/>
  <c r="Y3095" i="1"/>
  <c r="X3095" i="1"/>
  <c r="W3095" i="1"/>
  <c r="S3095" i="1"/>
  <c r="R3095" i="1"/>
  <c r="O3095" i="1" a="1"/>
  <c r="M3095" i="1" a="1"/>
  <c r="H3095" i="1" a="1"/>
  <c r="G3095" i="1"/>
  <c r="F3095" i="1"/>
  <c r="AB3094" i="1"/>
  <c r="AA3094" i="1"/>
  <c r="Z3094" i="1"/>
  <c r="Y3094" i="1"/>
  <c r="X3094" i="1"/>
  <c r="W3094" i="1"/>
  <c r="S3094" i="1"/>
  <c r="R3094" i="1"/>
  <c r="O3094" i="1" a="1"/>
  <c r="M3094" i="1" a="1"/>
  <c r="H3094" i="1" a="1"/>
  <c r="G3094" i="1"/>
  <c r="F3094" i="1"/>
  <c r="AB3093" i="1"/>
  <c r="AA3093" i="1"/>
  <c r="Z3093" i="1"/>
  <c r="Y3093" i="1"/>
  <c r="X3093" i="1"/>
  <c r="W3093" i="1"/>
  <c r="S3093" i="1"/>
  <c r="R3093" i="1"/>
  <c r="O3093" i="1" a="1"/>
  <c r="M3093" i="1" a="1"/>
  <c r="H3093" i="1" a="1"/>
  <c r="G3093" i="1"/>
  <c r="F3093" i="1"/>
  <c r="AB3092" i="1"/>
  <c r="AA3092" i="1"/>
  <c r="Z3092" i="1"/>
  <c r="Y3092" i="1"/>
  <c r="X3092" i="1"/>
  <c r="W3092" i="1"/>
  <c r="S3092" i="1"/>
  <c r="R3092" i="1"/>
  <c r="O3092" i="1" a="1"/>
  <c r="M3092" i="1" a="1"/>
  <c r="H3092" i="1" a="1"/>
  <c r="G3092" i="1"/>
  <c r="F3092" i="1"/>
  <c r="AB3091" i="1"/>
  <c r="AA3091" i="1"/>
  <c r="Z3091" i="1"/>
  <c r="Y3091" i="1"/>
  <c r="X3091" i="1"/>
  <c r="W3091" i="1"/>
  <c r="S3091" i="1"/>
  <c r="R3091" i="1"/>
  <c r="O3091" i="1" a="1"/>
  <c r="M3091" i="1" a="1"/>
  <c r="H3091" i="1" a="1"/>
  <c r="G3091" i="1"/>
  <c r="F3091" i="1"/>
  <c r="AB3090" i="1"/>
  <c r="AA3090" i="1"/>
  <c r="Z3090" i="1"/>
  <c r="Y3090" i="1"/>
  <c r="X3090" i="1"/>
  <c r="W3090" i="1"/>
  <c r="S3090" i="1"/>
  <c r="R3090" i="1"/>
  <c r="O3090" i="1" a="1"/>
  <c r="M3090" i="1" a="1"/>
  <c r="H3090" i="1" a="1"/>
  <c r="G3090" i="1"/>
  <c r="F3090" i="1"/>
  <c r="AB3089" i="1"/>
  <c r="AA3089" i="1"/>
  <c r="Z3089" i="1"/>
  <c r="Y3089" i="1"/>
  <c r="X3089" i="1"/>
  <c r="W3089" i="1"/>
  <c r="S3089" i="1"/>
  <c r="R3089" i="1"/>
  <c r="O3089" i="1" a="1"/>
  <c r="M3089" i="1" a="1"/>
  <c r="H3089" i="1" a="1"/>
  <c r="G3089" i="1"/>
  <c r="F3089" i="1"/>
  <c r="AB3088" i="1"/>
  <c r="AA3088" i="1"/>
  <c r="Z3088" i="1"/>
  <c r="Y3088" i="1"/>
  <c r="X3088" i="1"/>
  <c r="W3088" i="1"/>
  <c r="S3088" i="1"/>
  <c r="R3088" i="1"/>
  <c r="O3088" i="1" a="1"/>
  <c r="M3088" i="1" a="1"/>
  <c r="H3088" i="1" a="1"/>
  <c r="G3088" i="1"/>
  <c r="F3088" i="1"/>
  <c r="AB3087" i="1"/>
  <c r="AA3087" i="1"/>
  <c r="Z3087" i="1"/>
  <c r="Y3087" i="1"/>
  <c r="X3087" i="1"/>
  <c r="W3087" i="1"/>
  <c r="S3087" i="1"/>
  <c r="R3087" i="1"/>
  <c r="O3087" i="1" a="1"/>
  <c r="M3087" i="1" a="1"/>
  <c r="H3087" i="1" a="1"/>
  <c r="G3087" i="1"/>
  <c r="F3087" i="1"/>
  <c r="AB3086" i="1"/>
  <c r="AA3086" i="1"/>
  <c r="Z3086" i="1"/>
  <c r="Y3086" i="1"/>
  <c r="X3086" i="1"/>
  <c r="W3086" i="1"/>
  <c r="S3086" i="1"/>
  <c r="R3086" i="1"/>
  <c r="O3086" i="1" a="1"/>
  <c r="M3086" i="1" a="1"/>
  <c r="H3086" i="1" a="1"/>
  <c r="G3086" i="1"/>
  <c r="F3086" i="1"/>
  <c r="AB3085" i="1"/>
  <c r="AA3085" i="1"/>
  <c r="Z3085" i="1"/>
  <c r="Y3085" i="1"/>
  <c r="X3085" i="1"/>
  <c r="W3085" i="1"/>
  <c r="S3085" i="1"/>
  <c r="R3085" i="1"/>
  <c r="O3085" i="1" a="1"/>
  <c r="M3085" i="1" a="1"/>
  <c r="H3085" i="1" a="1"/>
  <c r="G3085" i="1"/>
  <c r="F3085" i="1"/>
  <c r="AB3084" i="1"/>
  <c r="AA3084" i="1"/>
  <c r="Z3084" i="1"/>
  <c r="Y3084" i="1"/>
  <c r="X3084" i="1"/>
  <c r="W3084" i="1"/>
  <c r="S3084" i="1"/>
  <c r="R3084" i="1"/>
  <c r="O3084" i="1" a="1"/>
  <c r="M3084" i="1" a="1"/>
  <c r="H3084" i="1" a="1"/>
  <c r="G3084" i="1"/>
  <c r="F3084" i="1"/>
  <c r="AB3083" i="1"/>
  <c r="AA3083" i="1"/>
  <c r="Z3083" i="1"/>
  <c r="Y3083" i="1"/>
  <c r="X3083" i="1"/>
  <c r="W3083" i="1"/>
  <c r="S3083" i="1"/>
  <c r="R3083" i="1"/>
  <c r="O3083" i="1" a="1"/>
  <c r="M3083" i="1" a="1"/>
  <c r="H3083" i="1" a="1"/>
  <c r="G3083" i="1"/>
  <c r="F3083" i="1"/>
  <c r="AB3082" i="1"/>
  <c r="AA3082" i="1"/>
  <c r="Z3082" i="1"/>
  <c r="Y3082" i="1"/>
  <c r="X3082" i="1"/>
  <c r="W3082" i="1"/>
  <c r="S3082" i="1"/>
  <c r="R3082" i="1"/>
  <c r="O3082" i="1" a="1"/>
  <c r="M3082" i="1" a="1"/>
  <c r="H3082" i="1" a="1"/>
  <c r="G3082" i="1"/>
  <c r="F3082" i="1"/>
  <c r="AB3081" i="1"/>
  <c r="AA3081" i="1"/>
  <c r="Z3081" i="1"/>
  <c r="Y3081" i="1"/>
  <c r="X3081" i="1"/>
  <c r="W3081" i="1"/>
  <c r="S3081" i="1"/>
  <c r="R3081" i="1"/>
  <c r="O3081" i="1" a="1"/>
  <c r="M3081" i="1" a="1"/>
  <c r="H3081" i="1" a="1"/>
  <c r="G3081" i="1"/>
  <c r="F3081" i="1"/>
  <c r="AB3080" i="1"/>
  <c r="AA3080" i="1"/>
  <c r="Z3080" i="1"/>
  <c r="Y3080" i="1"/>
  <c r="X3080" i="1"/>
  <c r="W3080" i="1"/>
  <c r="S3080" i="1"/>
  <c r="R3080" i="1"/>
  <c r="O3080" i="1" a="1"/>
  <c r="M3080" i="1" a="1"/>
  <c r="H3080" i="1" a="1"/>
  <c r="G3080" i="1"/>
  <c r="F3080" i="1"/>
  <c r="AB3079" i="1"/>
  <c r="AA3079" i="1"/>
  <c r="Z3079" i="1"/>
  <c r="Y3079" i="1"/>
  <c r="X3079" i="1"/>
  <c r="W3079" i="1"/>
  <c r="S3079" i="1"/>
  <c r="R3079" i="1"/>
  <c r="O3079" i="1" a="1"/>
  <c r="M3079" i="1" a="1"/>
  <c r="H3079" i="1" a="1"/>
  <c r="G3079" i="1"/>
  <c r="F3079" i="1"/>
  <c r="AB3078" i="1"/>
  <c r="AA3078" i="1"/>
  <c r="Z3078" i="1"/>
  <c r="Y3078" i="1"/>
  <c r="X3078" i="1"/>
  <c r="W3078" i="1"/>
  <c r="S3078" i="1"/>
  <c r="R3078" i="1"/>
  <c r="O3078" i="1" a="1"/>
  <c r="M3078" i="1" a="1"/>
  <c r="H3078" i="1" a="1"/>
  <c r="G3078" i="1"/>
  <c r="F3078" i="1"/>
  <c r="AB3077" i="1"/>
  <c r="AA3077" i="1"/>
  <c r="Z3077" i="1"/>
  <c r="Y3077" i="1"/>
  <c r="X3077" i="1"/>
  <c r="W3077" i="1"/>
  <c r="S3077" i="1"/>
  <c r="R3077" i="1"/>
  <c r="O3077" i="1" a="1"/>
  <c r="M3077" i="1" a="1"/>
  <c r="H3077" i="1" a="1"/>
  <c r="G3077" i="1"/>
  <c r="F3077" i="1"/>
  <c r="AB3076" i="1"/>
  <c r="AA3076" i="1"/>
  <c r="Z3076" i="1"/>
  <c r="Y3076" i="1"/>
  <c r="X3076" i="1"/>
  <c r="W3076" i="1"/>
  <c r="S3076" i="1"/>
  <c r="R3076" i="1"/>
  <c r="O3076" i="1" a="1"/>
  <c r="M3076" i="1" a="1"/>
  <c r="H3076" i="1" a="1"/>
  <c r="G3076" i="1"/>
  <c r="F3076" i="1"/>
  <c r="AB3075" i="1"/>
  <c r="AA3075" i="1"/>
  <c r="Z3075" i="1"/>
  <c r="Y3075" i="1"/>
  <c r="X3075" i="1"/>
  <c r="W3075" i="1"/>
  <c r="S3075" i="1"/>
  <c r="R3075" i="1"/>
  <c r="O3075" i="1" a="1"/>
  <c r="M3075" i="1" a="1"/>
  <c r="H3075" i="1" a="1"/>
  <c r="G3075" i="1"/>
  <c r="F3075" i="1"/>
  <c r="AB3074" i="1"/>
  <c r="AA3074" i="1"/>
  <c r="Z3074" i="1"/>
  <c r="Y3074" i="1"/>
  <c r="X3074" i="1"/>
  <c r="W3074" i="1"/>
  <c r="S3074" i="1"/>
  <c r="R3074" i="1"/>
  <c r="O3074" i="1" a="1"/>
  <c r="M3074" i="1" a="1"/>
  <c r="H3074" i="1" a="1"/>
  <c r="G3074" i="1"/>
  <c r="F3074" i="1"/>
  <c r="AB3073" i="1"/>
  <c r="AA3073" i="1"/>
  <c r="Z3073" i="1"/>
  <c r="Y3073" i="1"/>
  <c r="X3073" i="1"/>
  <c r="W3073" i="1"/>
  <c r="S3073" i="1"/>
  <c r="R3073" i="1"/>
  <c r="O3073" i="1" a="1"/>
  <c r="M3073" i="1" a="1"/>
  <c r="H3073" i="1" a="1"/>
  <c r="G3073" i="1"/>
  <c r="F3073" i="1"/>
  <c r="AB3072" i="1"/>
  <c r="AA3072" i="1"/>
  <c r="Z3072" i="1"/>
  <c r="Y3072" i="1"/>
  <c r="X3072" i="1"/>
  <c r="W3072" i="1"/>
  <c r="S3072" i="1"/>
  <c r="R3072" i="1"/>
  <c r="O3072" i="1" a="1"/>
  <c r="M3072" i="1" a="1"/>
  <c r="H3072" i="1" a="1"/>
  <c r="G3072" i="1"/>
  <c r="F3072" i="1"/>
  <c r="AB3071" i="1"/>
  <c r="AA3071" i="1"/>
  <c r="Z3071" i="1"/>
  <c r="Y3071" i="1"/>
  <c r="X3071" i="1"/>
  <c r="W3071" i="1"/>
  <c r="S3071" i="1"/>
  <c r="R3071" i="1"/>
  <c r="O3071" i="1" a="1"/>
  <c r="M3071" i="1" a="1"/>
  <c r="H3071" i="1" a="1"/>
  <c r="G3071" i="1"/>
  <c r="F3071" i="1"/>
  <c r="AB3070" i="1"/>
  <c r="AA3070" i="1"/>
  <c r="Z3070" i="1"/>
  <c r="Y3070" i="1"/>
  <c r="X3070" i="1"/>
  <c r="W3070" i="1"/>
  <c r="S3070" i="1"/>
  <c r="R3070" i="1"/>
  <c r="O3070" i="1" a="1"/>
  <c r="M3070" i="1" a="1"/>
  <c r="H3070" i="1" a="1"/>
  <c r="G3070" i="1"/>
  <c r="F3070" i="1"/>
  <c r="AB3069" i="1"/>
  <c r="AA3069" i="1"/>
  <c r="Z3069" i="1"/>
  <c r="Y3069" i="1"/>
  <c r="X3069" i="1"/>
  <c r="W3069" i="1"/>
  <c r="S3069" i="1"/>
  <c r="R3069" i="1"/>
  <c r="O3069" i="1" a="1"/>
  <c r="M3069" i="1" a="1"/>
  <c r="H3069" i="1" a="1"/>
  <c r="G3069" i="1"/>
  <c r="F3069" i="1"/>
  <c r="AB3068" i="1"/>
  <c r="AA3068" i="1"/>
  <c r="Z3068" i="1"/>
  <c r="Y3068" i="1"/>
  <c r="X3068" i="1"/>
  <c r="W3068" i="1"/>
  <c r="S3068" i="1"/>
  <c r="R3068" i="1"/>
  <c r="O3068" i="1" a="1"/>
  <c r="M3068" i="1" a="1"/>
  <c r="H3068" i="1" a="1"/>
  <c r="G3068" i="1"/>
  <c r="F3068" i="1"/>
  <c r="AB3067" i="1"/>
  <c r="AA3067" i="1"/>
  <c r="Z3067" i="1"/>
  <c r="Y3067" i="1"/>
  <c r="X3067" i="1"/>
  <c r="W3067" i="1"/>
  <c r="S3067" i="1"/>
  <c r="R3067" i="1"/>
  <c r="O3067" i="1" a="1"/>
  <c r="M3067" i="1" a="1"/>
  <c r="H3067" i="1" a="1"/>
  <c r="G3067" i="1"/>
  <c r="F3067" i="1"/>
  <c r="AB3066" i="1"/>
  <c r="AA3066" i="1"/>
  <c r="Z3066" i="1"/>
  <c r="Y3066" i="1"/>
  <c r="X3066" i="1"/>
  <c r="W3066" i="1"/>
  <c r="S3066" i="1"/>
  <c r="R3066" i="1"/>
  <c r="O3066" i="1" a="1"/>
  <c r="M3066" i="1" a="1"/>
  <c r="H3066" i="1" a="1"/>
  <c r="G3066" i="1"/>
  <c r="F3066" i="1"/>
  <c r="AB3065" i="1"/>
  <c r="AA3065" i="1"/>
  <c r="Z3065" i="1"/>
  <c r="Y3065" i="1"/>
  <c r="X3065" i="1"/>
  <c r="W3065" i="1"/>
  <c r="S3065" i="1"/>
  <c r="R3065" i="1"/>
  <c r="O3065" i="1" a="1"/>
  <c r="M3065" i="1" a="1"/>
  <c r="H3065" i="1" a="1"/>
  <c r="G3065" i="1"/>
  <c r="F3065" i="1"/>
  <c r="AB3064" i="1"/>
  <c r="AA3064" i="1"/>
  <c r="Z3064" i="1"/>
  <c r="Y3064" i="1"/>
  <c r="X3064" i="1"/>
  <c r="W3064" i="1"/>
  <c r="S3064" i="1"/>
  <c r="R3064" i="1"/>
  <c r="O3064" i="1" a="1"/>
  <c r="M3064" i="1" a="1"/>
  <c r="H3064" i="1" a="1"/>
  <c r="G3064" i="1"/>
  <c r="F3064" i="1"/>
  <c r="AB3063" i="1"/>
  <c r="AA3063" i="1"/>
  <c r="Z3063" i="1"/>
  <c r="Y3063" i="1"/>
  <c r="X3063" i="1"/>
  <c r="W3063" i="1"/>
  <c r="S3063" i="1"/>
  <c r="R3063" i="1"/>
  <c r="O3063" i="1" a="1"/>
  <c r="M3063" i="1" a="1"/>
  <c r="H3063" i="1" a="1"/>
  <c r="G3063" i="1"/>
  <c r="F3063" i="1"/>
  <c r="AB3062" i="1"/>
  <c r="AA3062" i="1"/>
  <c r="Z3062" i="1"/>
  <c r="Y3062" i="1"/>
  <c r="X3062" i="1"/>
  <c r="W3062" i="1"/>
  <c r="S3062" i="1"/>
  <c r="R3062" i="1"/>
  <c r="O3062" i="1" a="1"/>
  <c r="M3062" i="1" a="1"/>
  <c r="H3062" i="1" a="1"/>
  <c r="G3062" i="1"/>
  <c r="F3062" i="1"/>
  <c r="AB3061" i="1"/>
  <c r="AA3061" i="1"/>
  <c r="Z3061" i="1"/>
  <c r="Y3061" i="1"/>
  <c r="X3061" i="1"/>
  <c r="W3061" i="1"/>
  <c r="S3061" i="1"/>
  <c r="R3061" i="1"/>
  <c r="O3061" i="1" a="1"/>
  <c r="M3061" i="1" a="1"/>
  <c r="H3061" i="1" a="1"/>
  <c r="G3061" i="1"/>
  <c r="F3061" i="1"/>
  <c r="AB3060" i="1"/>
  <c r="AA3060" i="1"/>
  <c r="Z3060" i="1"/>
  <c r="Y3060" i="1"/>
  <c r="X3060" i="1"/>
  <c r="W3060" i="1"/>
  <c r="S3060" i="1"/>
  <c r="R3060" i="1"/>
  <c r="O3060" i="1" a="1"/>
  <c r="M3060" i="1" a="1"/>
  <c r="H3060" i="1" a="1"/>
  <c r="G3060" i="1"/>
  <c r="F3060" i="1"/>
  <c r="AB3059" i="1"/>
  <c r="AA3059" i="1"/>
  <c r="Z3059" i="1"/>
  <c r="Y3059" i="1"/>
  <c r="X3059" i="1"/>
  <c r="W3059" i="1"/>
  <c r="S3059" i="1"/>
  <c r="R3059" i="1"/>
  <c r="O3059" i="1" a="1"/>
  <c r="M3059" i="1" a="1"/>
  <c r="H3059" i="1" a="1"/>
  <c r="G3059" i="1"/>
  <c r="F3059" i="1"/>
  <c r="AB3058" i="1"/>
  <c r="AA3058" i="1"/>
  <c r="Z3058" i="1"/>
  <c r="Y3058" i="1"/>
  <c r="X3058" i="1"/>
  <c r="W3058" i="1"/>
  <c r="S3058" i="1"/>
  <c r="R3058" i="1"/>
  <c r="O3058" i="1" a="1"/>
  <c r="M3058" i="1" a="1"/>
  <c r="H3058" i="1" a="1"/>
  <c r="G3058" i="1"/>
  <c r="F3058" i="1"/>
  <c r="AB3057" i="1"/>
  <c r="AA3057" i="1"/>
  <c r="Z3057" i="1"/>
  <c r="Y3057" i="1"/>
  <c r="X3057" i="1"/>
  <c r="W3057" i="1"/>
  <c r="S3057" i="1"/>
  <c r="R3057" i="1"/>
  <c r="O3057" i="1" a="1"/>
  <c r="M3057" i="1" a="1"/>
  <c r="H3057" i="1" a="1"/>
  <c r="G3057" i="1"/>
  <c r="F3057" i="1"/>
  <c r="AB3056" i="1"/>
  <c r="AA3056" i="1"/>
  <c r="Z3056" i="1"/>
  <c r="Y3056" i="1"/>
  <c r="X3056" i="1"/>
  <c r="W3056" i="1"/>
  <c r="S3056" i="1"/>
  <c r="R3056" i="1"/>
  <c r="O3056" i="1" a="1"/>
  <c r="M3056" i="1" a="1"/>
  <c r="H3056" i="1" a="1"/>
  <c r="G3056" i="1"/>
  <c r="F3056" i="1"/>
  <c r="AB3055" i="1"/>
  <c r="AA3055" i="1"/>
  <c r="Z3055" i="1"/>
  <c r="Y3055" i="1"/>
  <c r="X3055" i="1"/>
  <c r="W3055" i="1"/>
  <c r="S3055" i="1"/>
  <c r="R3055" i="1"/>
  <c r="O3055" i="1" a="1"/>
  <c r="M3055" i="1" a="1"/>
  <c r="H3055" i="1" a="1"/>
  <c r="G3055" i="1"/>
  <c r="F3055" i="1"/>
  <c r="AB3054" i="1"/>
  <c r="AA3054" i="1"/>
  <c r="Z3054" i="1"/>
  <c r="Y3054" i="1"/>
  <c r="X3054" i="1"/>
  <c r="W3054" i="1"/>
  <c r="S3054" i="1"/>
  <c r="R3054" i="1"/>
  <c r="O3054" i="1" a="1"/>
  <c r="M3054" i="1" a="1"/>
  <c r="H3054" i="1" a="1"/>
  <c r="G3054" i="1"/>
  <c r="F3054" i="1"/>
  <c r="AB3053" i="1"/>
  <c r="AA3053" i="1"/>
  <c r="Z3053" i="1"/>
  <c r="Y3053" i="1"/>
  <c r="X3053" i="1"/>
  <c r="W3053" i="1"/>
  <c r="S3053" i="1"/>
  <c r="R3053" i="1"/>
  <c r="O3053" i="1" a="1"/>
  <c r="M3053" i="1" a="1"/>
  <c r="H3053" i="1" a="1"/>
  <c r="G3053" i="1"/>
  <c r="F3053" i="1"/>
  <c r="AB3052" i="1"/>
  <c r="AA3052" i="1"/>
  <c r="Z3052" i="1"/>
  <c r="Y3052" i="1"/>
  <c r="X3052" i="1"/>
  <c r="W3052" i="1"/>
  <c r="S3052" i="1"/>
  <c r="R3052" i="1"/>
  <c r="O3052" i="1" a="1"/>
  <c r="M3052" i="1" a="1"/>
  <c r="H3052" i="1" a="1"/>
  <c r="G3052" i="1"/>
  <c r="F3052" i="1"/>
  <c r="AB3051" i="1"/>
  <c r="AA3051" i="1"/>
  <c r="Z3051" i="1"/>
  <c r="Y3051" i="1"/>
  <c r="X3051" i="1"/>
  <c r="W3051" i="1"/>
  <c r="S3051" i="1"/>
  <c r="R3051" i="1"/>
  <c r="O3051" i="1" a="1"/>
  <c r="M3051" i="1" a="1"/>
  <c r="H3051" i="1" a="1"/>
  <c r="G3051" i="1"/>
  <c r="F3051" i="1"/>
  <c r="AB3050" i="1"/>
  <c r="AA3050" i="1"/>
  <c r="Z3050" i="1"/>
  <c r="Y3050" i="1"/>
  <c r="X3050" i="1"/>
  <c r="W3050" i="1"/>
  <c r="S3050" i="1"/>
  <c r="R3050" i="1"/>
  <c r="O3050" i="1" a="1"/>
  <c r="M3050" i="1" a="1"/>
  <c r="H3050" i="1" a="1"/>
  <c r="G3050" i="1"/>
  <c r="F3050" i="1"/>
  <c r="AB3049" i="1"/>
  <c r="AA3049" i="1"/>
  <c r="Z3049" i="1"/>
  <c r="Y3049" i="1"/>
  <c r="X3049" i="1"/>
  <c r="W3049" i="1"/>
  <c r="S3049" i="1"/>
  <c r="R3049" i="1"/>
  <c r="O3049" i="1" a="1"/>
  <c r="M3049" i="1" a="1"/>
  <c r="H3049" i="1" a="1"/>
  <c r="G3049" i="1"/>
  <c r="F3049" i="1"/>
  <c r="AB3048" i="1"/>
  <c r="AA3048" i="1"/>
  <c r="Z3048" i="1"/>
  <c r="Y3048" i="1"/>
  <c r="X3048" i="1"/>
  <c r="W3048" i="1"/>
  <c r="S3048" i="1"/>
  <c r="R3048" i="1"/>
  <c r="O3048" i="1" a="1"/>
  <c r="M3048" i="1" a="1"/>
  <c r="H3048" i="1" a="1"/>
  <c r="G3048" i="1"/>
  <c r="F3048" i="1"/>
  <c r="AB3047" i="1"/>
  <c r="AA3047" i="1"/>
  <c r="Z3047" i="1"/>
  <c r="Y3047" i="1"/>
  <c r="X3047" i="1"/>
  <c r="W3047" i="1"/>
  <c r="S3047" i="1"/>
  <c r="R3047" i="1"/>
  <c r="O3047" i="1" a="1"/>
  <c r="M3047" i="1" a="1"/>
  <c r="H3047" i="1" a="1"/>
  <c r="G3047" i="1"/>
  <c r="F3047" i="1"/>
  <c r="AB3046" i="1"/>
  <c r="AA3046" i="1"/>
  <c r="Z3046" i="1"/>
  <c r="Y3046" i="1"/>
  <c r="X3046" i="1"/>
  <c r="W3046" i="1"/>
  <c r="S3046" i="1"/>
  <c r="R3046" i="1"/>
  <c r="O3046" i="1" a="1"/>
  <c r="M3046" i="1" a="1"/>
  <c r="H3046" i="1" a="1"/>
  <c r="G3046" i="1"/>
  <c r="F3046" i="1"/>
  <c r="AB3045" i="1"/>
  <c r="AA3045" i="1"/>
  <c r="Z3045" i="1"/>
  <c r="Y3045" i="1"/>
  <c r="X3045" i="1"/>
  <c r="W3045" i="1"/>
  <c r="S3045" i="1"/>
  <c r="R3045" i="1"/>
  <c r="O3045" i="1" a="1"/>
  <c r="M3045" i="1" a="1"/>
  <c r="H3045" i="1" a="1"/>
  <c r="G3045" i="1"/>
  <c r="F3045" i="1"/>
  <c r="AB3044" i="1"/>
  <c r="AA3044" i="1"/>
  <c r="Z3044" i="1"/>
  <c r="Y3044" i="1"/>
  <c r="X3044" i="1"/>
  <c r="W3044" i="1"/>
  <c r="S3044" i="1"/>
  <c r="R3044" i="1"/>
  <c r="O3044" i="1" a="1"/>
  <c r="M3044" i="1" a="1"/>
  <c r="H3044" i="1" a="1"/>
  <c r="G3044" i="1"/>
  <c r="F3044" i="1"/>
  <c r="AB3043" i="1"/>
  <c r="AA3043" i="1"/>
  <c r="Z3043" i="1"/>
  <c r="Y3043" i="1"/>
  <c r="X3043" i="1"/>
  <c r="W3043" i="1"/>
  <c r="S3043" i="1"/>
  <c r="R3043" i="1"/>
  <c r="O3043" i="1" a="1"/>
  <c r="M3043" i="1" a="1"/>
  <c r="H3043" i="1" a="1"/>
  <c r="G3043" i="1"/>
  <c r="F3043" i="1"/>
  <c r="AB3042" i="1"/>
  <c r="AA3042" i="1"/>
  <c r="Z3042" i="1"/>
  <c r="Y3042" i="1"/>
  <c r="X3042" i="1"/>
  <c r="W3042" i="1"/>
  <c r="S3042" i="1"/>
  <c r="R3042" i="1"/>
  <c r="O3042" i="1" a="1"/>
  <c r="M3042" i="1" a="1"/>
  <c r="H3042" i="1" a="1"/>
  <c r="G3042" i="1"/>
  <c r="F3042" i="1"/>
  <c r="AB3041" i="1"/>
  <c r="AA3041" i="1"/>
  <c r="Z3041" i="1"/>
  <c r="Y3041" i="1"/>
  <c r="X3041" i="1"/>
  <c r="W3041" i="1"/>
  <c r="S3041" i="1"/>
  <c r="R3041" i="1"/>
  <c r="O3041" i="1" a="1"/>
  <c r="M3041" i="1" a="1"/>
  <c r="H3041" i="1" a="1"/>
  <c r="G3041" i="1"/>
  <c r="F3041" i="1"/>
  <c r="AB3040" i="1"/>
  <c r="AA3040" i="1"/>
  <c r="Z3040" i="1"/>
  <c r="Y3040" i="1"/>
  <c r="X3040" i="1"/>
  <c r="W3040" i="1"/>
  <c r="S3040" i="1"/>
  <c r="R3040" i="1"/>
  <c r="O3040" i="1" a="1"/>
  <c r="M3040" i="1" a="1"/>
  <c r="H3040" i="1" a="1"/>
  <c r="G3040" i="1"/>
  <c r="F3040" i="1"/>
  <c r="AB3039" i="1"/>
  <c r="AA3039" i="1"/>
  <c r="Z3039" i="1"/>
  <c r="Y3039" i="1"/>
  <c r="X3039" i="1"/>
  <c r="W3039" i="1"/>
  <c r="S3039" i="1"/>
  <c r="R3039" i="1"/>
  <c r="O3039" i="1" a="1"/>
  <c r="M3039" i="1" a="1"/>
  <c r="H3039" i="1" a="1"/>
  <c r="G3039" i="1"/>
  <c r="F3039" i="1"/>
  <c r="AB3038" i="1"/>
  <c r="AA3038" i="1"/>
  <c r="Z3038" i="1"/>
  <c r="Y3038" i="1"/>
  <c r="X3038" i="1"/>
  <c r="W3038" i="1"/>
  <c r="S3038" i="1"/>
  <c r="R3038" i="1"/>
  <c r="O3038" i="1" a="1"/>
  <c r="M3038" i="1" a="1"/>
  <c r="H3038" i="1" a="1"/>
  <c r="G3038" i="1"/>
  <c r="F3038" i="1"/>
  <c r="AB3037" i="1"/>
  <c r="AA3037" i="1"/>
  <c r="Z3037" i="1"/>
  <c r="Y3037" i="1"/>
  <c r="X3037" i="1"/>
  <c r="W3037" i="1"/>
  <c r="S3037" i="1"/>
  <c r="R3037" i="1"/>
  <c r="O3037" i="1" a="1"/>
  <c r="M3037" i="1" a="1"/>
  <c r="H3037" i="1" a="1"/>
  <c r="G3037" i="1"/>
  <c r="F3037" i="1"/>
  <c r="AB3036" i="1"/>
  <c r="AA3036" i="1"/>
  <c r="Z3036" i="1"/>
  <c r="Y3036" i="1"/>
  <c r="X3036" i="1"/>
  <c r="W3036" i="1"/>
  <c r="S3036" i="1"/>
  <c r="R3036" i="1"/>
  <c r="O3036" i="1" a="1"/>
  <c r="M3036" i="1" a="1"/>
  <c r="H3036" i="1" a="1"/>
  <c r="G3036" i="1"/>
  <c r="F3036" i="1"/>
  <c r="AB3035" i="1"/>
  <c r="AA3035" i="1"/>
  <c r="Z3035" i="1"/>
  <c r="Y3035" i="1"/>
  <c r="X3035" i="1"/>
  <c r="W3035" i="1"/>
  <c r="S3035" i="1"/>
  <c r="R3035" i="1"/>
  <c r="O3035" i="1" a="1"/>
  <c r="M3035" i="1" a="1"/>
  <c r="H3035" i="1" a="1"/>
  <c r="G3035" i="1"/>
  <c r="F3035" i="1"/>
  <c r="AB3034" i="1"/>
  <c r="AA3034" i="1"/>
  <c r="Z3034" i="1"/>
  <c r="Y3034" i="1"/>
  <c r="X3034" i="1"/>
  <c r="W3034" i="1"/>
  <c r="S3034" i="1"/>
  <c r="R3034" i="1"/>
  <c r="O3034" i="1" a="1"/>
  <c r="M3034" i="1" a="1"/>
  <c r="H3034" i="1" a="1"/>
  <c r="G3034" i="1"/>
  <c r="F3034" i="1"/>
  <c r="AB3033" i="1"/>
  <c r="AA3033" i="1"/>
  <c r="Z3033" i="1"/>
  <c r="Y3033" i="1"/>
  <c r="X3033" i="1"/>
  <c r="W3033" i="1"/>
  <c r="S3033" i="1"/>
  <c r="R3033" i="1"/>
  <c r="O3033" i="1" a="1"/>
  <c r="M3033" i="1" a="1"/>
  <c r="H3033" i="1" a="1"/>
  <c r="G3033" i="1"/>
  <c r="F3033" i="1"/>
  <c r="AB3032" i="1"/>
  <c r="AA3032" i="1"/>
  <c r="Z3032" i="1"/>
  <c r="Y3032" i="1"/>
  <c r="X3032" i="1"/>
  <c r="W3032" i="1"/>
  <c r="S3032" i="1"/>
  <c r="R3032" i="1"/>
  <c r="O3032" i="1" a="1"/>
  <c r="M3032" i="1" a="1"/>
  <c r="H3032" i="1" a="1"/>
  <c r="G3032" i="1"/>
  <c r="F3032" i="1"/>
  <c r="AB3031" i="1"/>
  <c r="AA3031" i="1"/>
  <c r="Z3031" i="1"/>
  <c r="Y3031" i="1"/>
  <c r="X3031" i="1"/>
  <c r="W3031" i="1"/>
  <c r="S3031" i="1"/>
  <c r="R3031" i="1"/>
  <c r="O3031" i="1" a="1"/>
  <c r="M3031" i="1" a="1"/>
  <c r="H3031" i="1" a="1"/>
  <c r="G3031" i="1"/>
  <c r="F3031" i="1"/>
  <c r="AB3030" i="1"/>
  <c r="AA3030" i="1"/>
  <c r="Z3030" i="1"/>
  <c r="Y3030" i="1"/>
  <c r="X3030" i="1"/>
  <c r="W3030" i="1"/>
  <c r="S3030" i="1"/>
  <c r="R3030" i="1"/>
  <c r="O3030" i="1" a="1"/>
  <c r="M3030" i="1" a="1"/>
  <c r="H3030" i="1" a="1"/>
  <c r="G3030" i="1"/>
  <c r="F3030" i="1"/>
  <c r="AB3029" i="1"/>
  <c r="AA3029" i="1"/>
  <c r="Z3029" i="1"/>
  <c r="Y3029" i="1"/>
  <c r="X3029" i="1"/>
  <c r="W3029" i="1"/>
  <c r="S3029" i="1"/>
  <c r="R3029" i="1"/>
  <c r="O3029" i="1" a="1"/>
  <c r="M3029" i="1" a="1"/>
  <c r="H3029" i="1" a="1"/>
  <c r="G3029" i="1"/>
  <c r="F3029" i="1"/>
  <c r="AB3028" i="1"/>
  <c r="AA3028" i="1"/>
  <c r="Z3028" i="1"/>
  <c r="Y3028" i="1"/>
  <c r="X3028" i="1"/>
  <c r="W3028" i="1"/>
  <c r="S3028" i="1"/>
  <c r="R3028" i="1"/>
  <c r="O3028" i="1" a="1"/>
  <c r="M3028" i="1" a="1"/>
  <c r="H3028" i="1" a="1"/>
  <c r="G3028" i="1"/>
  <c r="F3028" i="1"/>
  <c r="AB3027" i="1"/>
  <c r="AA3027" i="1"/>
  <c r="Z3027" i="1"/>
  <c r="Y3027" i="1"/>
  <c r="X3027" i="1"/>
  <c r="W3027" i="1"/>
  <c r="S3027" i="1"/>
  <c r="R3027" i="1"/>
  <c r="O3027" i="1" a="1"/>
  <c r="M3027" i="1" a="1"/>
  <c r="H3027" i="1" a="1"/>
  <c r="G3027" i="1"/>
  <c r="F3027" i="1"/>
  <c r="AB3026" i="1"/>
  <c r="AA3026" i="1"/>
  <c r="Z3026" i="1"/>
  <c r="Y3026" i="1"/>
  <c r="X3026" i="1"/>
  <c r="W3026" i="1"/>
  <c r="S3026" i="1"/>
  <c r="R3026" i="1"/>
  <c r="O3026" i="1" a="1"/>
  <c r="M3026" i="1" a="1"/>
  <c r="H3026" i="1" a="1"/>
  <c r="G3026" i="1"/>
  <c r="F3026" i="1"/>
  <c r="AB3025" i="1"/>
  <c r="AA3025" i="1"/>
  <c r="Z3025" i="1"/>
  <c r="Y3025" i="1"/>
  <c r="X3025" i="1"/>
  <c r="W3025" i="1"/>
  <c r="S3025" i="1"/>
  <c r="R3025" i="1"/>
  <c r="O3025" i="1" a="1"/>
  <c r="M3025" i="1" a="1"/>
  <c r="H3025" i="1" a="1"/>
  <c r="G3025" i="1"/>
  <c r="F3025" i="1"/>
  <c r="AB3024" i="1"/>
  <c r="AA3024" i="1"/>
  <c r="Z3024" i="1"/>
  <c r="Y3024" i="1"/>
  <c r="X3024" i="1"/>
  <c r="W3024" i="1"/>
  <c r="S3024" i="1"/>
  <c r="R3024" i="1"/>
  <c r="O3024" i="1" a="1"/>
  <c r="M3024" i="1" a="1"/>
  <c r="H3024" i="1" a="1"/>
  <c r="G3024" i="1"/>
  <c r="F3024" i="1"/>
  <c r="AB3023" i="1"/>
  <c r="AA3023" i="1"/>
  <c r="Z3023" i="1"/>
  <c r="Y3023" i="1"/>
  <c r="X3023" i="1"/>
  <c r="W3023" i="1"/>
  <c r="S3023" i="1"/>
  <c r="R3023" i="1"/>
  <c r="O3023" i="1" a="1"/>
  <c r="M3023" i="1" a="1"/>
  <c r="H3023" i="1" a="1"/>
  <c r="G3023" i="1"/>
  <c r="F3023" i="1"/>
  <c r="AB3022" i="1"/>
  <c r="AA3022" i="1"/>
  <c r="Z3022" i="1"/>
  <c r="Y3022" i="1"/>
  <c r="X3022" i="1"/>
  <c r="W3022" i="1"/>
  <c r="S3022" i="1"/>
  <c r="R3022" i="1"/>
  <c r="O3022" i="1" a="1"/>
  <c r="M3022" i="1" a="1"/>
  <c r="H3022" i="1" a="1"/>
  <c r="G3022" i="1"/>
  <c r="F3022" i="1"/>
  <c r="AB3021" i="1"/>
  <c r="AA3021" i="1"/>
  <c r="Z3021" i="1"/>
  <c r="Y3021" i="1"/>
  <c r="X3021" i="1"/>
  <c r="W3021" i="1"/>
  <c r="S3021" i="1"/>
  <c r="R3021" i="1"/>
  <c r="O3021" i="1" a="1"/>
  <c r="M3021" i="1" a="1"/>
  <c r="H3021" i="1" a="1"/>
  <c r="G3021" i="1"/>
  <c r="F3021" i="1"/>
  <c r="AB3020" i="1"/>
  <c r="AA3020" i="1"/>
  <c r="Z3020" i="1"/>
  <c r="Y3020" i="1"/>
  <c r="X3020" i="1"/>
  <c r="W3020" i="1"/>
  <c r="S3020" i="1"/>
  <c r="R3020" i="1"/>
  <c r="O3020" i="1" a="1"/>
  <c r="M3020" i="1" a="1"/>
  <c r="H3020" i="1" a="1"/>
  <c r="G3020" i="1"/>
  <c r="F3020" i="1"/>
  <c r="AB3019" i="1"/>
  <c r="AA3019" i="1"/>
  <c r="Z3019" i="1"/>
  <c r="Y3019" i="1"/>
  <c r="X3019" i="1"/>
  <c r="W3019" i="1"/>
  <c r="S3019" i="1"/>
  <c r="R3019" i="1"/>
  <c r="O3019" i="1" a="1"/>
  <c r="M3019" i="1" a="1"/>
  <c r="H3019" i="1" a="1"/>
  <c r="G3019" i="1"/>
  <c r="F3019" i="1"/>
  <c r="AB3018" i="1"/>
  <c r="AA3018" i="1"/>
  <c r="Z3018" i="1"/>
  <c r="Y3018" i="1"/>
  <c r="X3018" i="1"/>
  <c r="W3018" i="1"/>
  <c r="S3018" i="1"/>
  <c r="R3018" i="1"/>
  <c r="O3018" i="1" a="1"/>
  <c r="M3018" i="1" a="1"/>
  <c r="H3018" i="1" a="1"/>
  <c r="G3018" i="1"/>
  <c r="F3018" i="1"/>
  <c r="AB3017" i="1"/>
  <c r="AA3017" i="1"/>
  <c r="Z3017" i="1"/>
  <c r="Y3017" i="1"/>
  <c r="X3017" i="1"/>
  <c r="W3017" i="1"/>
  <c r="S3017" i="1"/>
  <c r="R3017" i="1"/>
  <c r="O3017" i="1" a="1"/>
  <c r="M3017" i="1" a="1"/>
  <c r="H3017" i="1" a="1"/>
  <c r="G3017" i="1"/>
  <c r="F3017" i="1"/>
  <c r="AB3016" i="1"/>
  <c r="AA3016" i="1"/>
  <c r="Z3016" i="1"/>
  <c r="Y3016" i="1"/>
  <c r="X3016" i="1"/>
  <c r="W3016" i="1"/>
  <c r="S3016" i="1"/>
  <c r="R3016" i="1"/>
  <c r="O3016" i="1" a="1"/>
  <c r="M3016" i="1" a="1"/>
  <c r="H3016" i="1" a="1"/>
  <c r="G3016" i="1"/>
  <c r="F3016" i="1"/>
  <c r="AB3015" i="1"/>
  <c r="AA3015" i="1"/>
  <c r="Z3015" i="1"/>
  <c r="Y3015" i="1"/>
  <c r="X3015" i="1"/>
  <c r="W3015" i="1"/>
  <c r="S3015" i="1"/>
  <c r="R3015" i="1"/>
  <c r="O3015" i="1" a="1"/>
  <c r="M3015" i="1" a="1"/>
  <c r="H3015" i="1" a="1"/>
  <c r="G3015" i="1"/>
  <c r="F3015" i="1"/>
  <c r="AB3014" i="1"/>
  <c r="AA3014" i="1"/>
  <c r="Z3014" i="1"/>
  <c r="Y3014" i="1"/>
  <c r="X3014" i="1"/>
  <c r="W3014" i="1"/>
  <c r="S3014" i="1"/>
  <c r="R3014" i="1"/>
  <c r="O3014" i="1" a="1"/>
  <c r="M3014" i="1" a="1"/>
  <c r="H3014" i="1" a="1"/>
  <c r="G3014" i="1"/>
  <c r="F3014" i="1"/>
  <c r="AB3013" i="1"/>
  <c r="AA3013" i="1"/>
  <c r="Z3013" i="1"/>
  <c r="Y3013" i="1"/>
  <c r="X3013" i="1"/>
  <c r="W3013" i="1"/>
  <c r="S3013" i="1"/>
  <c r="R3013" i="1"/>
  <c r="O3013" i="1" a="1"/>
  <c r="M3013" i="1" a="1"/>
  <c r="H3013" i="1" a="1"/>
  <c r="G3013" i="1"/>
  <c r="F3013" i="1"/>
  <c r="AB3012" i="1"/>
  <c r="AA3012" i="1"/>
  <c r="Z3012" i="1"/>
  <c r="Y3012" i="1"/>
  <c r="X3012" i="1"/>
  <c r="W3012" i="1"/>
  <c r="S3012" i="1"/>
  <c r="R3012" i="1"/>
  <c r="O3012" i="1" a="1"/>
  <c r="M3012" i="1" a="1"/>
  <c r="H3012" i="1" a="1"/>
  <c r="G3012" i="1"/>
  <c r="F3012" i="1"/>
  <c r="AB3011" i="1"/>
  <c r="AA3011" i="1"/>
  <c r="Z3011" i="1"/>
  <c r="Y3011" i="1"/>
  <c r="X3011" i="1"/>
  <c r="W3011" i="1"/>
  <c r="S3011" i="1"/>
  <c r="R3011" i="1"/>
  <c r="O3011" i="1" a="1"/>
  <c r="M3011" i="1" a="1"/>
  <c r="H3011" i="1" a="1"/>
  <c r="G3011" i="1"/>
  <c r="F3011" i="1"/>
  <c r="AB3010" i="1"/>
  <c r="AA3010" i="1"/>
  <c r="Z3010" i="1"/>
  <c r="Y3010" i="1"/>
  <c r="X3010" i="1"/>
  <c r="W3010" i="1"/>
  <c r="S3010" i="1"/>
  <c r="R3010" i="1"/>
  <c r="O3010" i="1" a="1"/>
  <c r="M3010" i="1" a="1"/>
  <c r="H3010" i="1" a="1"/>
  <c r="G3010" i="1"/>
  <c r="F3010" i="1"/>
  <c r="AB3009" i="1"/>
  <c r="AA3009" i="1"/>
  <c r="Z3009" i="1"/>
  <c r="Y3009" i="1"/>
  <c r="X3009" i="1"/>
  <c r="W3009" i="1"/>
  <c r="S3009" i="1"/>
  <c r="R3009" i="1"/>
  <c r="O3009" i="1" a="1"/>
  <c r="M3009" i="1" a="1"/>
  <c r="H3009" i="1" a="1"/>
  <c r="G3009" i="1"/>
  <c r="F3009" i="1"/>
  <c r="AB3008" i="1"/>
  <c r="AA3008" i="1"/>
  <c r="Z3008" i="1"/>
  <c r="Y3008" i="1"/>
  <c r="X3008" i="1"/>
  <c r="W3008" i="1"/>
  <c r="S3008" i="1"/>
  <c r="R3008" i="1"/>
  <c r="O3008" i="1" a="1"/>
  <c r="M3008" i="1" a="1"/>
  <c r="H3008" i="1" a="1"/>
  <c r="G3008" i="1"/>
  <c r="F3008" i="1"/>
  <c r="AB3007" i="1"/>
  <c r="AA3007" i="1"/>
  <c r="Z3007" i="1"/>
  <c r="Y3007" i="1"/>
  <c r="X3007" i="1"/>
  <c r="W3007" i="1"/>
  <c r="S3007" i="1"/>
  <c r="R3007" i="1"/>
  <c r="O3007" i="1" a="1"/>
  <c r="M3007" i="1" a="1"/>
  <c r="H3007" i="1" a="1"/>
  <c r="G3007" i="1"/>
  <c r="F3007" i="1"/>
  <c r="AB3006" i="1"/>
  <c r="AA3006" i="1"/>
  <c r="Z3006" i="1"/>
  <c r="Y3006" i="1"/>
  <c r="X3006" i="1"/>
  <c r="W3006" i="1"/>
  <c r="S3006" i="1"/>
  <c r="R3006" i="1"/>
  <c r="O3006" i="1" a="1"/>
  <c r="M3006" i="1" a="1"/>
  <c r="H3006" i="1" a="1"/>
  <c r="G3006" i="1"/>
  <c r="F3006" i="1"/>
  <c r="AB3005" i="1"/>
  <c r="AA3005" i="1"/>
  <c r="Z3005" i="1"/>
  <c r="Y3005" i="1"/>
  <c r="X3005" i="1"/>
  <c r="W3005" i="1"/>
  <c r="S3005" i="1"/>
  <c r="R3005" i="1"/>
  <c r="O3005" i="1" a="1"/>
  <c r="M3005" i="1" a="1"/>
  <c r="H3005" i="1" a="1"/>
  <c r="G3005" i="1"/>
  <c r="F3005" i="1"/>
  <c r="AB3004" i="1"/>
  <c r="AA3004" i="1"/>
  <c r="Z3004" i="1"/>
  <c r="Y3004" i="1"/>
  <c r="X3004" i="1"/>
  <c r="W3004" i="1"/>
  <c r="S3004" i="1"/>
  <c r="R3004" i="1"/>
  <c r="O3004" i="1" a="1"/>
  <c r="M3004" i="1" a="1"/>
  <c r="H3004" i="1" a="1"/>
  <c r="G3004" i="1"/>
  <c r="F3004" i="1"/>
  <c r="AB3003" i="1"/>
  <c r="AA3003" i="1"/>
  <c r="Z3003" i="1"/>
  <c r="Y3003" i="1"/>
  <c r="X3003" i="1"/>
  <c r="W3003" i="1"/>
  <c r="S3003" i="1"/>
  <c r="R3003" i="1"/>
  <c r="O3003" i="1" a="1"/>
  <c r="M3003" i="1" a="1"/>
  <c r="H3003" i="1" a="1"/>
  <c r="G3003" i="1"/>
  <c r="F3003" i="1"/>
  <c r="AB3002" i="1"/>
  <c r="AA3002" i="1"/>
  <c r="Z3002" i="1"/>
  <c r="Y3002" i="1"/>
  <c r="X3002" i="1"/>
  <c r="W3002" i="1"/>
  <c r="S3002" i="1"/>
  <c r="R3002" i="1"/>
  <c r="O3002" i="1" a="1"/>
  <c r="M3002" i="1" a="1"/>
  <c r="H3002" i="1" a="1"/>
  <c r="G3002" i="1"/>
  <c r="F3002" i="1"/>
  <c r="AB3001" i="1"/>
  <c r="AA3001" i="1"/>
  <c r="Z3001" i="1"/>
  <c r="Y3001" i="1"/>
  <c r="X3001" i="1"/>
  <c r="W3001" i="1"/>
  <c r="S3001" i="1"/>
  <c r="R3001" i="1"/>
  <c r="O3001" i="1" a="1"/>
  <c r="M3001" i="1" a="1"/>
  <c r="H3001" i="1" a="1"/>
  <c r="G3001" i="1"/>
  <c r="F3001" i="1"/>
  <c r="AB3000" i="1"/>
  <c r="AA3000" i="1"/>
  <c r="Z3000" i="1"/>
  <c r="Y3000" i="1"/>
  <c r="X3000" i="1"/>
  <c r="W3000" i="1"/>
  <c r="S3000" i="1"/>
  <c r="R3000" i="1"/>
  <c r="O3000" i="1" a="1"/>
  <c r="M3000" i="1" a="1"/>
  <c r="H3000" i="1" a="1"/>
  <c r="G3000" i="1"/>
  <c r="F3000" i="1"/>
  <c r="AB2999" i="1"/>
  <c r="AA2999" i="1"/>
  <c r="Z2999" i="1"/>
  <c r="Y2999" i="1"/>
  <c r="X2999" i="1"/>
  <c r="W2999" i="1"/>
  <c r="S2999" i="1"/>
  <c r="R2999" i="1"/>
  <c r="O2999" i="1" a="1"/>
  <c r="M2999" i="1" a="1"/>
  <c r="H2999" i="1" a="1"/>
  <c r="G2999" i="1"/>
  <c r="F2999" i="1"/>
  <c r="AB2998" i="1"/>
  <c r="AA2998" i="1"/>
  <c r="Z2998" i="1"/>
  <c r="Y2998" i="1"/>
  <c r="X2998" i="1"/>
  <c r="W2998" i="1"/>
  <c r="S2998" i="1"/>
  <c r="R2998" i="1"/>
  <c r="O2998" i="1" a="1"/>
  <c r="M2998" i="1" a="1"/>
  <c r="H2998" i="1" a="1"/>
  <c r="G2998" i="1"/>
  <c r="F2998" i="1"/>
  <c r="AB2997" i="1"/>
  <c r="AA2997" i="1"/>
  <c r="Z2997" i="1"/>
  <c r="Y2997" i="1"/>
  <c r="X2997" i="1"/>
  <c r="W2997" i="1"/>
  <c r="S2997" i="1"/>
  <c r="R2997" i="1"/>
  <c r="O2997" i="1" a="1"/>
  <c r="M2997" i="1" a="1"/>
  <c r="H2997" i="1" a="1"/>
  <c r="G2997" i="1"/>
  <c r="F2997" i="1"/>
  <c r="AB2996" i="1"/>
  <c r="AA2996" i="1"/>
  <c r="Z2996" i="1"/>
  <c r="Y2996" i="1"/>
  <c r="X2996" i="1"/>
  <c r="W2996" i="1"/>
  <c r="S2996" i="1"/>
  <c r="R2996" i="1"/>
  <c r="O2996" i="1" a="1"/>
  <c r="M2996" i="1" a="1"/>
  <c r="H2996" i="1" a="1"/>
  <c r="G2996" i="1"/>
  <c r="F2996" i="1"/>
  <c r="AB2995" i="1"/>
  <c r="AA2995" i="1"/>
  <c r="Z2995" i="1"/>
  <c r="Y2995" i="1"/>
  <c r="X2995" i="1"/>
  <c r="W2995" i="1"/>
  <c r="S2995" i="1"/>
  <c r="R2995" i="1"/>
  <c r="O2995" i="1" a="1"/>
  <c r="M2995" i="1" a="1"/>
  <c r="H2995" i="1" a="1"/>
  <c r="G2995" i="1"/>
  <c r="F2995" i="1"/>
  <c r="AB2994" i="1"/>
  <c r="AA2994" i="1"/>
  <c r="Z2994" i="1"/>
  <c r="Y2994" i="1"/>
  <c r="X2994" i="1"/>
  <c r="W2994" i="1"/>
  <c r="S2994" i="1"/>
  <c r="R2994" i="1"/>
  <c r="O2994" i="1" a="1"/>
  <c r="M2994" i="1" a="1"/>
  <c r="H2994" i="1" a="1"/>
  <c r="G2994" i="1"/>
  <c r="F2994" i="1"/>
  <c r="AB2993" i="1"/>
  <c r="AA2993" i="1"/>
  <c r="Z2993" i="1"/>
  <c r="Y2993" i="1"/>
  <c r="X2993" i="1"/>
  <c r="W2993" i="1"/>
  <c r="S2993" i="1"/>
  <c r="R2993" i="1"/>
  <c r="O2993" i="1" a="1"/>
  <c r="M2993" i="1" a="1"/>
  <c r="H2993" i="1" a="1"/>
  <c r="G2993" i="1"/>
  <c r="F2993" i="1"/>
  <c r="AB2992" i="1"/>
  <c r="AA2992" i="1"/>
  <c r="Z2992" i="1"/>
  <c r="Y2992" i="1"/>
  <c r="X2992" i="1"/>
  <c r="W2992" i="1"/>
  <c r="S2992" i="1"/>
  <c r="R2992" i="1"/>
  <c r="O2992" i="1" a="1"/>
  <c r="M2992" i="1" a="1"/>
  <c r="H2992" i="1" a="1"/>
  <c r="G2992" i="1"/>
  <c r="F2992" i="1"/>
  <c r="AB2991" i="1"/>
  <c r="AA2991" i="1"/>
  <c r="Z2991" i="1"/>
  <c r="Y2991" i="1"/>
  <c r="X2991" i="1"/>
  <c r="W2991" i="1"/>
  <c r="S2991" i="1"/>
  <c r="R2991" i="1"/>
  <c r="O2991" i="1" a="1"/>
  <c r="M2991" i="1" a="1"/>
  <c r="H2991" i="1" a="1"/>
  <c r="G2991" i="1"/>
  <c r="F2991" i="1"/>
  <c r="AB2990" i="1"/>
  <c r="AA2990" i="1"/>
  <c r="Z2990" i="1"/>
  <c r="Y2990" i="1"/>
  <c r="X2990" i="1"/>
  <c r="W2990" i="1"/>
  <c r="S2990" i="1"/>
  <c r="R2990" i="1"/>
  <c r="O2990" i="1" a="1"/>
  <c r="M2990" i="1" a="1"/>
  <c r="H2990" i="1" a="1"/>
  <c r="G2990" i="1"/>
  <c r="F2990" i="1"/>
  <c r="AB2989" i="1"/>
  <c r="AA2989" i="1"/>
  <c r="Z2989" i="1"/>
  <c r="Y2989" i="1"/>
  <c r="X2989" i="1"/>
  <c r="W2989" i="1"/>
  <c r="S2989" i="1"/>
  <c r="R2989" i="1"/>
  <c r="O2989" i="1" a="1"/>
  <c r="M2989" i="1" a="1"/>
  <c r="H2989" i="1" a="1"/>
  <c r="G2989" i="1"/>
  <c r="F2989" i="1"/>
  <c r="AB2988" i="1"/>
  <c r="AA2988" i="1"/>
  <c r="Z2988" i="1"/>
  <c r="Y2988" i="1"/>
  <c r="X2988" i="1"/>
  <c r="W2988" i="1"/>
  <c r="S2988" i="1"/>
  <c r="R2988" i="1"/>
  <c r="O2988" i="1" a="1"/>
  <c r="M2988" i="1" a="1"/>
  <c r="H2988" i="1" a="1"/>
  <c r="G2988" i="1"/>
  <c r="F2988" i="1"/>
  <c r="AB2987" i="1"/>
  <c r="AA2987" i="1"/>
  <c r="Z2987" i="1"/>
  <c r="Y2987" i="1"/>
  <c r="X2987" i="1"/>
  <c r="W2987" i="1"/>
  <c r="S2987" i="1"/>
  <c r="R2987" i="1"/>
  <c r="O2987" i="1" a="1"/>
  <c r="M2987" i="1" a="1"/>
  <c r="H2987" i="1" a="1"/>
  <c r="G2987" i="1"/>
  <c r="F2987" i="1"/>
  <c r="AB2986" i="1"/>
  <c r="AA2986" i="1"/>
  <c r="Z2986" i="1"/>
  <c r="Y2986" i="1"/>
  <c r="X2986" i="1"/>
  <c r="W2986" i="1"/>
  <c r="S2986" i="1"/>
  <c r="R2986" i="1"/>
  <c r="O2986" i="1" a="1"/>
  <c r="M2986" i="1" a="1"/>
  <c r="H2986" i="1" a="1"/>
  <c r="G2986" i="1"/>
  <c r="F2986" i="1"/>
  <c r="AB2985" i="1"/>
  <c r="AA2985" i="1"/>
  <c r="Z2985" i="1"/>
  <c r="Y2985" i="1"/>
  <c r="X2985" i="1"/>
  <c r="W2985" i="1"/>
  <c r="S2985" i="1"/>
  <c r="R2985" i="1"/>
  <c r="O2985" i="1" a="1"/>
  <c r="M2985" i="1" a="1"/>
  <c r="H2985" i="1" a="1"/>
  <c r="G2985" i="1"/>
  <c r="F2985" i="1"/>
  <c r="AB2984" i="1"/>
  <c r="AA2984" i="1"/>
  <c r="Z2984" i="1"/>
  <c r="Y2984" i="1"/>
  <c r="X2984" i="1"/>
  <c r="W2984" i="1"/>
  <c r="S2984" i="1"/>
  <c r="R2984" i="1"/>
  <c r="O2984" i="1" a="1"/>
  <c r="M2984" i="1" a="1"/>
  <c r="H2984" i="1" a="1"/>
  <c r="G2984" i="1"/>
  <c r="F2984" i="1"/>
  <c r="AB2983" i="1"/>
  <c r="AA2983" i="1"/>
  <c r="Z2983" i="1"/>
  <c r="Y2983" i="1"/>
  <c r="X2983" i="1"/>
  <c r="W2983" i="1"/>
  <c r="S2983" i="1"/>
  <c r="R2983" i="1"/>
  <c r="O2983" i="1" a="1"/>
  <c r="M2983" i="1" a="1"/>
  <c r="H2983" i="1" a="1"/>
  <c r="G2983" i="1"/>
  <c r="F2983" i="1"/>
  <c r="AB2982" i="1"/>
  <c r="AA2982" i="1"/>
  <c r="Z2982" i="1"/>
  <c r="Y2982" i="1"/>
  <c r="X2982" i="1"/>
  <c r="W2982" i="1"/>
  <c r="S2982" i="1"/>
  <c r="R2982" i="1"/>
  <c r="O2982" i="1" a="1"/>
  <c r="M2982" i="1" a="1"/>
  <c r="H2982" i="1" a="1"/>
  <c r="G2982" i="1"/>
  <c r="F2982" i="1"/>
  <c r="AB2981" i="1"/>
  <c r="AA2981" i="1"/>
  <c r="Z2981" i="1"/>
  <c r="Y2981" i="1"/>
  <c r="X2981" i="1"/>
  <c r="W2981" i="1"/>
  <c r="S2981" i="1"/>
  <c r="R2981" i="1"/>
  <c r="O2981" i="1" a="1"/>
  <c r="M2981" i="1" a="1"/>
  <c r="H2981" i="1" a="1"/>
  <c r="G2981" i="1"/>
  <c r="F2981" i="1"/>
  <c r="AB2980" i="1"/>
  <c r="AA2980" i="1"/>
  <c r="Z2980" i="1"/>
  <c r="Y2980" i="1"/>
  <c r="X2980" i="1"/>
  <c r="W2980" i="1"/>
  <c r="S2980" i="1"/>
  <c r="R2980" i="1"/>
  <c r="O2980" i="1" a="1"/>
  <c r="M2980" i="1" a="1"/>
  <c r="H2980" i="1" a="1"/>
  <c r="G2980" i="1"/>
  <c r="F2980" i="1"/>
  <c r="AB2979" i="1"/>
  <c r="AA2979" i="1"/>
  <c r="Z2979" i="1"/>
  <c r="Y2979" i="1"/>
  <c r="X2979" i="1"/>
  <c r="W2979" i="1"/>
  <c r="S2979" i="1"/>
  <c r="R2979" i="1"/>
  <c r="O2979" i="1" a="1"/>
  <c r="M2979" i="1" a="1"/>
  <c r="H2979" i="1" a="1"/>
  <c r="G2979" i="1"/>
  <c r="F2979" i="1"/>
  <c r="AB2978" i="1"/>
  <c r="AA2978" i="1"/>
  <c r="Z2978" i="1"/>
  <c r="Y2978" i="1"/>
  <c r="X2978" i="1"/>
  <c r="W2978" i="1"/>
  <c r="S2978" i="1"/>
  <c r="R2978" i="1"/>
  <c r="O2978" i="1" a="1"/>
  <c r="M2978" i="1" a="1"/>
  <c r="H2978" i="1" a="1"/>
  <c r="G2978" i="1"/>
  <c r="F2978" i="1"/>
  <c r="AB2977" i="1"/>
  <c r="AA2977" i="1"/>
  <c r="Z2977" i="1"/>
  <c r="Y2977" i="1"/>
  <c r="X2977" i="1"/>
  <c r="W2977" i="1"/>
  <c r="S2977" i="1"/>
  <c r="R2977" i="1"/>
  <c r="O2977" i="1" a="1"/>
  <c r="M2977" i="1" a="1"/>
  <c r="H2977" i="1" a="1"/>
  <c r="G2977" i="1"/>
  <c r="F2977" i="1"/>
  <c r="AB2976" i="1"/>
  <c r="AA2976" i="1"/>
  <c r="Z2976" i="1"/>
  <c r="Y2976" i="1"/>
  <c r="X2976" i="1"/>
  <c r="W2976" i="1"/>
  <c r="S2976" i="1"/>
  <c r="R2976" i="1"/>
  <c r="O2976" i="1" a="1"/>
  <c r="M2976" i="1" a="1"/>
  <c r="H2976" i="1" a="1"/>
  <c r="G2976" i="1"/>
  <c r="F2976" i="1"/>
  <c r="AB2975" i="1"/>
  <c r="AA2975" i="1"/>
  <c r="Z2975" i="1"/>
  <c r="Y2975" i="1"/>
  <c r="X2975" i="1"/>
  <c r="W2975" i="1"/>
  <c r="S2975" i="1"/>
  <c r="R2975" i="1"/>
  <c r="O2975" i="1" a="1"/>
  <c r="M2975" i="1" a="1"/>
  <c r="H2975" i="1" a="1"/>
  <c r="G2975" i="1"/>
  <c r="F2975" i="1"/>
  <c r="AB2974" i="1"/>
  <c r="AA2974" i="1"/>
  <c r="Z2974" i="1"/>
  <c r="Y2974" i="1"/>
  <c r="X2974" i="1"/>
  <c r="W2974" i="1"/>
  <c r="S2974" i="1"/>
  <c r="R2974" i="1"/>
  <c r="O2974" i="1" a="1"/>
  <c r="M2974" i="1" a="1"/>
  <c r="H2974" i="1" a="1"/>
  <c r="G2974" i="1"/>
  <c r="F2974" i="1"/>
  <c r="AB2973" i="1"/>
  <c r="AA2973" i="1"/>
  <c r="Z2973" i="1"/>
  <c r="Y2973" i="1"/>
  <c r="X2973" i="1"/>
  <c r="W2973" i="1"/>
  <c r="S2973" i="1"/>
  <c r="R2973" i="1"/>
  <c r="O2973" i="1" a="1"/>
  <c r="M2973" i="1" a="1"/>
  <c r="H2973" i="1" a="1"/>
  <c r="G2973" i="1"/>
  <c r="F2973" i="1"/>
  <c r="AB2972" i="1"/>
  <c r="AA2972" i="1"/>
  <c r="Z2972" i="1"/>
  <c r="Y2972" i="1"/>
  <c r="X2972" i="1"/>
  <c r="W2972" i="1"/>
  <c r="S2972" i="1"/>
  <c r="R2972" i="1"/>
  <c r="O2972" i="1" a="1"/>
  <c r="M2972" i="1" a="1"/>
  <c r="H2972" i="1" a="1"/>
  <c r="G2972" i="1"/>
  <c r="F2972" i="1"/>
  <c r="AB2971" i="1"/>
  <c r="AA2971" i="1"/>
  <c r="Z2971" i="1"/>
  <c r="Y2971" i="1"/>
  <c r="X2971" i="1"/>
  <c r="W2971" i="1"/>
  <c r="S2971" i="1"/>
  <c r="R2971" i="1"/>
  <c r="O2971" i="1" a="1"/>
  <c r="M2971" i="1" a="1"/>
  <c r="H2971" i="1" a="1"/>
  <c r="G2971" i="1"/>
  <c r="F2971" i="1"/>
  <c r="AB2970" i="1"/>
  <c r="AA2970" i="1"/>
  <c r="Z2970" i="1"/>
  <c r="Y2970" i="1"/>
  <c r="X2970" i="1"/>
  <c r="W2970" i="1"/>
  <c r="S2970" i="1"/>
  <c r="R2970" i="1"/>
  <c r="O2970" i="1" a="1"/>
  <c r="M2970" i="1" a="1"/>
  <c r="H2970" i="1" a="1"/>
  <c r="G2970" i="1"/>
  <c r="F2970" i="1"/>
  <c r="AB2969" i="1"/>
  <c r="AA2969" i="1"/>
  <c r="Z2969" i="1"/>
  <c r="Y2969" i="1"/>
  <c r="X2969" i="1"/>
  <c r="W2969" i="1"/>
  <c r="S2969" i="1"/>
  <c r="R2969" i="1"/>
  <c r="O2969" i="1" a="1"/>
  <c r="M2969" i="1" a="1"/>
  <c r="H2969" i="1" a="1"/>
  <c r="G2969" i="1"/>
  <c r="F2969" i="1"/>
  <c r="AB2968" i="1"/>
  <c r="AA2968" i="1"/>
  <c r="Z2968" i="1"/>
  <c r="Y2968" i="1"/>
  <c r="X2968" i="1"/>
  <c r="W2968" i="1"/>
  <c r="S2968" i="1"/>
  <c r="R2968" i="1"/>
  <c r="O2968" i="1" a="1"/>
  <c r="M2968" i="1" a="1"/>
  <c r="H2968" i="1" a="1"/>
  <c r="G2968" i="1"/>
  <c r="F2968" i="1"/>
  <c r="AB2967" i="1"/>
  <c r="AA2967" i="1"/>
  <c r="Z2967" i="1"/>
  <c r="Y2967" i="1"/>
  <c r="X2967" i="1"/>
  <c r="W2967" i="1"/>
  <c r="S2967" i="1"/>
  <c r="R2967" i="1"/>
  <c r="O2967" i="1" a="1"/>
  <c r="M2967" i="1" a="1"/>
  <c r="H2967" i="1" a="1"/>
  <c r="G2967" i="1"/>
  <c r="F2967" i="1"/>
  <c r="AB2966" i="1"/>
  <c r="AA2966" i="1"/>
  <c r="Z2966" i="1"/>
  <c r="Y2966" i="1"/>
  <c r="X2966" i="1"/>
  <c r="W2966" i="1"/>
  <c r="S2966" i="1"/>
  <c r="R2966" i="1"/>
  <c r="O2966" i="1" a="1"/>
  <c r="M2966" i="1" a="1"/>
  <c r="H2966" i="1" a="1"/>
  <c r="G2966" i="1"/>
  <c r="F2966" i="1"/>
  <c r="AB2965" i="1"/>
  <c r="AA2965" i="1"/>
  <c r="Z2965" i="1"/>
  <c r="Y2965" i="1"/>
  <c r="X2965" i="1"/>
  <c r="W2965" i="1"/>
  <c r="S2965" i="1"/>
  <c r="R2965" i="1"/>
  <c r="O2965" i="1" a="1"/>
  <c r="M2965" i="1" a="1"/>
  <c r="H2965" i="1" a="1"/>
  <c r="G2965" i="1"/>
  <c r="F2965" i="1"/>
  <c r="AB2964" i="1"/>
  <c r="AA2964" i="1"/>
  <c r="Z2964" i="1"/>
  <c r="Y2964" i="1"/>
  <c r="X2964" i="1"/>
  <c r="W2964" i="1"/>
  <c r="S2964" i="1"/>
  <c r="R2964" i="1"/>
  <c r="O2964" i="1" a="1"/>
  <c r="M2964" i="1" a="1"/>
  <c r="H2964" i="1" a="1"/>
  <c r="G2964" i="1"/>
  <c r="F2964" i="1"/>
  <c r="AB2963" i="1"/>
  <c r="AA2963" i="1"/>
  <c r="Z2963" i="1"/>
  <c r="Y2963" i="1"/>
  <c r="X2963" i="1"/>
  <c r="W2963" i="1"/>
  <c r="S2963" i="1"/>
  <c r="R2963" i="1"/>
  <c r="O2963" i="1" a="1"/>
  <c r="M2963" i="1" a="1"/>
  <c r="H2963" i="1" a="1"/>
  <c r="G2963" i="1"/>
  <c r="F2963" i="1"/>
  <c r="AB2962" i="1"/>
  <c r="AA2962" i="1"/>
  <c r="Z2962" i="1"/>
  <c r="Y2962" i="1"/>
  <c r="X2962" i="1"/>
  <c r="W2962" i="1"/>
  <c r="S2962" i="1"/>
  <c r="R2962" i="1"/>
  <c r="O2962" i="1" a="1"/>
  <c r="M2962" i="1" a="1"/>
  <c r="H2962" i="1" a="1"/>
  <c r="G2962" i="1"/>
  <c r="F2962" i="1"/>
  <c r="AB2961" i="1"/>
  <c r="AA2961" i="1"/>
  <c r="Z2961" i="1"/>
  <c r="Y2961" i="1"/>
  <c r="X2961" i="1"/>
  <c r="W2961" i="1"/>
  <c r="S2961" i="1"/>
  <c r="R2961" i="1"/>
  <c r="O2961" i="1" a="1"/>
  <c r="M2961" i="1" a="1"/>
  <c r="H2961" i="1" a="1"/>
  <c r="G2961" i="1"/>
  <c r="F2961" i="1"/>
  <c r="AB2960" i="1"/>
  <c r="AA2960" i="1"/>
  <c r="Z2960" i="1"/>
  <c r="Y2960" i="1"/>
  <c r="X2960" i="1"/>
  <c r="W2960" i="1"/>
  <c r="S2960" i="1"/>
  <c r="R2960" i="1"/>
  <c r="O2960" i="1" a="1"/>
  <c r="M2960" i="1" a="1"/>
  <c r="H2960" i="1" a="1"/>
  <c r="G2960" i="1"/>
  <c r="F2960" i="1"/>
  <c r="AB2959" i="1"/>
  <c r="AA2959" i="1"/>
  <c r="Z2959" i="1"/>
  <c r="Y2959" i="1"/>
  <c r="X2959" i="1"/>
  <c r="W2959" i="1"/>
  <c r="S2959" i="1"/>
  <c r="R2959" i="1"/>
  <c r="O2959" i="1" a="1"/>
  <c r="M2959" i="1" a="1"/>
  <c r="H2959" i="1" a="1"/>
  <c r="G2959" i="1"/>
  <c r="F2959" i="1"/>
  <c r="AB2958" i="1"/>
  <c r="AA2958" i="1"/>
  <c r="Z2958" i="1"/>
  <c r="Y2958" i="1"/>
  <c r="X2958" i="1"/>
  <c r="W2958" i="1"/>
  <c r="S2958" i="1"/>
  <c r="R2958" i="1"/>
  <c r="O2958" i="1" a="1"/>
  <c r="M2958" i="1" a="1"/>
  <c r="H2958" i="1" a="1"/>
  <c r="G2958" i="1"/>
  <c r="F2958" i="1"/>
  <c r="AB2957" i="1"/>
  <c r="AA2957" i="1"/>
  <c r="Z2957" i="1"/>
  <c r="Y2957" i="1"/>
  <c r="X2957" i="1"/>
  <c r="W2957" i="1"/>
  <c r="S2957" i="1"/>
  <c r="R2957" i="1"/>
  <c r="O2957" i="1" a="1"/>
  <c r="M2957" i="1" a="1"/>
  <c r="H2957" i="1" a="1"/>
  <c r="G2957" i="1"/>
  <c r="F2957" i="1"/>
  <c r="AB2956" i="1"/>
  <c r="AA2956" i="1"/>
  <c r="Z2956" i="1"/>
  <c r="Y2956" i="1"/>
  <c r="X2956" i="1"/>
  <c r="W2956" i="1"/>
  <c r="S2956" i="1"/>
  <c r="R2956" i="1"/>
  <c r="O2956" i="1" a="1"/>
  <c r="M2956" i="1" a="1"/>
  <c r="H2956" i="1" a="1"/>
  <c r="G2956" i="1"/>
  <c r="F2956" i="1"/>
  <c r="AB2955" i="1"/>
  <c r="AA2955" i="1"/>
  <c r="Z2955" i="1"/>
  <c r="Y2955" i="1"/>
  <c r="X2955" i="1"/>
  <c r="W2955" i="1"/>
  <c r="S2955" i="1"/>
  <c r="R2955" i="1"/>
  <c r="O2955" i="1" a="1"/>
  <c r="M2955" i="1" a="1"/>
  <c r="H2955" i="1" a="1"/>
  <c r="G2955" i="1"/>
  <c r="F2955" i="1"/>
  <c r="AB2954" i="1"/>
  <c r="AA2954" i="1"/>
  <c r="Z2954" i="1"/>
  <c r="Y2954" i="1"/>
  <c r="X2954" i="1"/>
  <c r="W2954" i="1"/>
  <c r="S2954" i="1"/>
  <c r="R2954" i="1"/>
  <c r="O2954" i="1" a="1"/>
  <c r="M2954" i="1" a="1"/>
  <c r="H2954" i="1" a="1"/>
  <c r="G2954" i="1"/>
  <c r="F2954" i="1"/>
  <c r="AB2953" i="1"/>
  <c r="AA2953" i="1"/>
  <c r="Z2953" i="1"/>
  <c r="Y2953" i="1"/>
  <c r="X2953" i="1"/>
  <c r="W2953" i="1"/>
  <c r="S2953" i="1"/>
  <c r="R2953" i="1"/>
  <c r="O2953" i="1" a="1"/>
  <c r="M2953" i="1" a="1"/>
  <c r="H2953" i="1" a="1"/>
  <c r="G2953" i="1"/>
  <c r="F2953" i="1"/>
  <c r="AB2952" i="1"/>
  <c r="AA2952" i="1"/>
  <c r="Z2952" i="1"/>
  <c r="Y2952" i="1"/>
  <c r="X2952" i="1"/>
  <c r="W2952" i="1"/>
  <c r="S2952" i="1"/>
  <c r="R2952" i="1"/>
  <c r="O2952" i="1" a="1"/>
  <c r="M2952" i="1" a="1"/>
  <c r="H2952" i="1" a="1"/>
  <c r="G2952" i="1"/>
  <c r="F2952" i="1"/>
  <c r="AB2951" i="1"/>
  <c r="AA2951" i="1"/>
  <c r="Z2951" i="1"/>
  <c r="Y2951" i="1"/>
  <c r="X2951" i="1"/>
  <c r="W2951" i="1"/>
  <c r="S2951" i="1"/>
  <c r="R2951" i="1"/>
  <c r="O2951" i="1" a="1"/>
  <c r="M2951" i="1" a="1"/>
  <c r="H2951" i="1" a="1"/>
  <c r="G2951" i="1"/>
  <c r="F2951" i="1"/>
  <c r="AB2950" i="1"/>
  <c r="AA2950" i="1"/>
  <c r="Z2950" i="1"/>
  <c r="Y2950" i="1"/>
  <c r="X2950" i="1"/>
  <c r="W2950" i="1"/>
  <c r="S2950" i="1"/>
  <c r="R2950" i="1"/>
  <c r="O2950" i="1" a="1"/>
  <c r="M2950" i="1" a="1"/>
  <c r="H2950" i="1" a="1"/>
  <c r="G2950" i="1"/>
  <c r="F2950" i="1"/>
  <c r="AB2949" i="1"/>
  <c r="AA2949" i="1"/>
  <c r="Z2949" i="1"/>
  <c r="Y2949" i="1"/>
  <c r="X2949" i="1"/>
  <c r="W2949" i="1"/>
  <c r="S2949" i="1"/>
  <c r="R2949" i="1"/>
  <c r="O2949" i="1" a="1"/>
  <c r="M2949" i="1" a="1"/>
  <c r="H2949" i="1" a="1"/>
  <c r="G2949" i="1"/>
  <c r="F2949" i="1"/>
  <c r="AB2948" i="1"/>
  <c r="AA2948" i="1"/>
  <c r="Z2948" i="1"/>
  <c r="Y2948" i="1"/>
  <c r="X2948" i="1"/>
  <c r="W2948" i="1"/>
  <c r="S2948" i="1"/>
  <c r="R2948" i="1"/>
  <c r="O2948" i="1" a="1"/>
  <c r="M2948" i="1" a="1"/>
  <c r="H2948" i="1" a="1"/>
  <c r="G2948" i="1"/>
  <c r="F2948" i="1"/>
  <c r="AB2947" i="1"/>
  <c r="AA2947" i="1"/>
  <c r="Z2947" i="1"/>
  <c r="Y2947" i="1"/>
  <c r="X2947" i="1"/>
  <c r="W2947" i="1"/>
  <c r="S2947" i="1"/>
  <c r="R2947" i="1"/>
  <c r="O2947" i="1" a="1"/>
  <c r="M2947" i="1" a="1"/>
  <c r="H2947" i="1" a="1"/>
  <c r="G2947" i="1"/>
  <c r="F2947" i="1"/>
  <c r="AB2946" i="1"/>
  <c r="AA2946" i="1"/>
  <c r="Z2946" i="1"/>
  <c r="Y2946" i="1"/>
  <c r="X2946" i="1"/>
  <c r="W2946" i="1"/>
  <c r="S2946" i="1"/>
  <c r="R2946" i="1"/>
  <c r="O2946" i="1" a="1"/>
  <c r="M2946" i="1" a="1"/>
  <c r="H2946" i="1" a="1"/>
  <c r="G2946" i="1"/>
  <c r="F2946" i="1"/>
  <c r="AB2945" i="1"/>
  <c r="AA2945" i="1"/>
  <c r="Z2945" i="1"/>
  <c r="Y2945" i="1"/>
  <c r="X2945" i="1"/>
  <c r="W2945" i="1"/>
  <c r="S2945" i="1"/>
  <c r="R2945" i="1"/>
  <c r="O2945" i="1" a="1"/>
  <c r="M2945" i="1" a="1"/>
  <c r="H2945" i="1" a="1"/>
  <c r="G2945" i="1"/>
  <c r="F2945" i="1"/>
  <c r="AB2944" i="1"/>
  <c r="AA2944" i="1"/>
  <c r="Z2944" i="1"/>
  <c r="Y2944" i="1"/>
  <c r="X2944" i="1"/>
  <c r="W2944" i="1"/>
  <c r="S2944" i="1"/>
  <c r="R2944" i="1"/>
  <c r="O2944" i="1" a="1"/>
  <c r="M2944" i="1" a="1"/>
  <c r="H2944" i="1" a="1"/>
  <c r="G2944" i="1"/>
  <c r="F2944" i="1"/>
  <c r="AB2943" i="1"/>
  <c r="AA2943" i="1"/>
  <c r="Z2943" i="1"/>
  <c r="Y2943" i="1"/>
  <c r="X2943" i="1"/>
  <c r="W2943" i="1"/>
  <c r="S2943" i="1"/>
  <c r="R2943" i="1"/>
  <c r="O2943" i="1" a="1"/>
  <c r="M2943" i="1" a="1"/>
  <c r="H2943" i="1" a="1"/>
  <c r="G2943" i="1"/>
  <c r="F2943" i="1"/>
  <c r="AB2942" i="1"/>
  <c r="AA2942" i="1"/>
  <c r="Z2942" i="1"/>
  <c r="Y2942" i="1"/>
  <c r="X2942" i="1"/>
  <c r="W2942" i="1"/>
  <c r="S2942" i="1"/>
  <c r="R2942" i="1"/>
  <c r="O2942" i="1" a="1"/>
  <c r="M2942" i="1" a="1"/>
  <c r="H2942" i="1" a="1"/>
  <c r="G2942" i="1"/>
  <c r="F2942" i="1"/>
  <c r="AB2941" i="1"/>
  <c r="AA2941" i="1"/>
  <c r="Z2941" i="1"/>
  <c r="Y2941" i="1"/>
  <c r="X2941" i="1"/>
  <c r="W2941" i="1"/>
  <c r="S2941" i="1"/>
  <c r="R2941" i="1"/>
  <c r="O2941" i="1" a="1"/>
  <c r="M2941" i="1" a="1"/>
  <c r="H2941" i="1" a="1"/>
  <c r="G2941" i="1"/>
  <c r="F2941" i="1"/>
  <c r="AB2940" i="1"/>
  <c r="AA2940" i="1"/>
  <c r="Z2940" i="1"/>
  <c r="Y2940" i="1"/>
  <c r="X2940" i="1"/>
  <c r="W2940" i="1"/>
  <c r="S2940" i="1"/>
  <c r="R2940" i="1"/>
  <c r="O2940" i="1" a="1"/>
  <c r="M2940" i="1" a="1"/>
  <c r="H2940" i="1" a="1"/>
  <c r="G2940" i="1"/>
  <c r="F2940" i="1"/>
  <c r="AB2939" i="1"/>
  <c r="AA2939" i="1"/>
  <c r="Z2939" i="1"/>
  <c r="Y2939" i="1"/>
  <c r="X2939" i="1"/>
  <c r="W2939" i="1"/>
  <c r="S2939" i="1"/>
  <c r="R2939" i="1"/>
  <c r="O2939" i="1" a="1"/>
  <c r="M2939" i="1" a="1"/>
  <c r="H2939" i="1" a="1"/>
  <c r="G2939" i="1"/>
  <c r="F2939" i="1"/>
  <c r="AB2938" i="1"/>
  <c r="AA2938" i="1"/>
  <c r="Z2938" i="1"/>
  <c r="Y2938" i="1"/>
  <c r="X2938" i="1"/>
  <c r="W2938" i="1"/>
  <c r="S2938" i="1"/>
  <c r="R2938" i="1"/>
  <c r="O2938" i="1" a="1"/>
  <c r="M2938" i="1" a="1"/>
  <c r="H2938" i="1" a="1"/>
  <c r="G2938" i="1"/>
  <c r="F2938" i="1"/>
  <c r="AB2937" i="1"/>
  <c r="AA2937" i="1"/>
  <c r="Z2937" i="1"/>
  <c r="Y2937" i="1"/>
  <c r="X2937" i="1"/>
  <c r="W2937" i="1"/>
  <c r="S2937" i="1"/>
  <c r="R2937" i="1"/>
  <c r="O2937" i="1" a="1"/>
  <c r="M2937" i="1" a="1"/>
  <c r="H2937" i="1" a="1"/>
  <c r="G2937" i="1"/>
  <c r="F2937" i="1"/>
  <c r="AB2936" i="1"/>
  <c r="AA2936" i="1"/>
  <c r="Z2936" i="1"/>
  <c r="Y2936" i="1"/>
  <c r="X2936" i="1"/>
  <c r="W2936" i="1"/>
  <c r="S2936" i="1"/>
  <c r="R2936" i="1"/>
  <c r="O2936" i="1" a="1"/>
  <c r="M2936" i="1" a="1"/>
  <c r="H2936" i="1" a="1"/>
  <c r="G2936" i="1"/>
  <c r="F2936" i="1"/>
  <c r="AB2935" i="1"/>
  <c r="AA2935" i="1"/>
  <c r="Z2935" i="1"/>
  <c r="Y2935" i="1"/>
  <c r="X2935" i="1"/>
  <c r="W2935" i="1"/>
  <c r="S2935" i="1"/>
  <c r="R2935" i="1"/>
  <c r="O2935" i="1" a="1"/>
  <c r="M2935" i="1" a="1"/>
  <c r="H2935" i="1" a="1"/>
  <c r="G2935" i="1"/>
  <c r="F2935" i="1"/>
  <c r="AB2934" i="1"/>
  <c r="AA2934" i="1"/>
  <c r="Z2934" i="1"/>
  <c r="Y2934" i="1"/>
  <c r="X2934" i="1"/>
  <c r="W2934" i="1"/>
  <c r="S2934" i="1"/>
  <c r="R2934" i="1"/>
  <c r="O2934" i="1" a="1"/>
  <c r="M2934" i="1" a="1"/>
  <c r="H2934" i="1" a="1"/>
  <c r="G2934" i="1"/>
  <c r="F2934" i="1"/>
  <c r="AB2933" i="1"/>
  <c r="AA2933" i="1"/>
  <c r="Z2933" i="1"/>
  <c r="Y2933" i="1"/>
  <c r="X2933" i="1"/>
  <c r="W2933" i="1"/>
  <c r="S2933" i="1"/>
  <c r="R2933" i="1"/>
  <c r="O2933" i="1" a="1"/>
  <c r="M2933" i="1" a="1"/>
  <c r="H2933" i="1" a="1"/>
  <c r="G2933" i="1"/>
  <c r="F2933" i="1"/>
  <c r="AB2932" i="1"/>
  <c r="AA2932" i="1"/>
  <c r="Z2932" i="1"/>
  <c r="Y2932" i="1"/>
  <c r="X2932" i="1"/>
  <c r="W2932" i="1"/>
  <c r="S2932" i="1"/>
  <c r="R2932" i="1"/>
  <c r="O2932" i="1" a="1"/>
  <c r="M2932" i="1" a="1"/>
  <c r="H2932" i="1" a="1"/>
  <c r="G2932" i="1"/>
  <c r="F2932" i="1"/>
  <c r="AB2931" i="1"/>
  <c r="AA2931" i="1"/>
  <c r="Z2931" i="1"/>
  <c r="Y2931" i="1"/>
  <c r="X2931" i="1"/>
  <c r="W2931" i="1"/>
  <c r="S2931" i="1"/>
  <c r="R2931" i="1"/>
  <c r="O2931" i="1" a="1"/>
  <c r="M2931" i="1" a="1"/>
  <c r="H2931" i="1" a="1"/>
  <c r="G2931" i="1"/>
  <c r="F2931" i="1"/>
  <c r="AB2930" i="1"/>
  <c r="AA2930" i="1"/>
  <c r="Z2930" i="1"/>
  <c r="Y2930" i="1"/>
  <c r="X2930" i="1"/>
  <c r="W2930" i="1"/>
  <c r="S2930" i="1"/>
  <c r="R2930" i="1"/>
  <c r="O2930" i="1" a="1"/>
  <c r="M2930" i="1" a="1"/>
  <c r="H2930" i="1" a="1"/>
  <c r="G2930" i="1"/>
  <c r="F2930" i="1"/>
  <c r="AB2929" i="1"/>
  <c r="AA2929" i="1"/>
  <c r="Z2929" i="1"/>
  <c r="Y2929" i="1"/>
  <c r="X2929" i="1"/>
  <c r="W2929" i="1"/>
  <c r="S2929" i="1"/>
  <c r="R2929" i="1"/>
  <c r="O2929" i="1" a="1"/>
  <c r="M2929" i="1" a="1"/>
  <c r="H2929" i="1" a="1"/>
  <c r="G2929" i="1"/>
  <c r="F2929" i="1"/>
  <c r="AB2928" i="1"/>
  <c r="AA2928" i="1"/>
  <c r="Z2928" i="1"/>
  <c r="Y2928" i="1"/>
  <c r="X2928" i="1"/>
  <c r="W2928" i="1"/>
  <c r="S2928" i="1"/>
  <c r="R2928" i="1"/>
  <c r="O2928" i="1" a="1"/>
  <c r="M2928" i="1" a="1"/>
  <c r="H2928" i="1" a="1"/>
  <c r="G2928" i="1"/>
  <c r="F2928" i="1"/>
  <c r="AB2927" i="1"/>
  <c r="AA2927" i="1"/>
  <c r="Z2927" i="1"/>
  <c r="Y2927" i="1"/>
  <c r="X2927" i="1"/>
  <c r="W2927" i="1"/>
  <c r="S2927" i="1"/>
  <c r="R2927" i="1"/>
  <c r="O2927" i="1" a="1"/>
  <c r="M2927" i="1" a="1"/>
  <c r="H2927" i="1" a="1"/>
  <c r="G2927" i="1"/>
  <c r="F2927" i="1"/>
  <c r="AB2926" i="1"/>
  <c r="AA2926" i="1"/>
  <c r="Z2926" i="1"/>
  <c r="Y2926" i="1"/>
  <c r="X2926" i="1"/>
  <c r="W2926" i="1"/>
  <c r="S2926" i="1"/>
  <c r="R2926" i="1"/>
  <c r="O2926" i="1" a="1"/>
  <c r="M2926" i="1" a="1"/>
  <c r="H2926" i="1" a="1"/>
  <c r="G2926" i="1"/>
  <c r="F2926" i="1"/>
  <c r="AB2925" i="1"/>
  <c r="AA2925" i="1"/>
  <c r="Z2925" i="1"/>
  <c r="Y2925" i="1"/>
  <c r="X2925" i="1"/>
  <c r="W2925" i="1"/>
  <c r="S2925" i="1"/>
  <c r="R2925" i="1"/>
  <c r="O2925" i="1" a="1"/>
  <c r="M2925" i="1" a="1"/>
  <c r="H2925" i="1" a="1"/>
  <c r="G2925" i="1"/>
  <c r="F2925" i="1"/>
  <c r="AB2924" i="1"/>
  <c r="AA2924" i="1"/>
  <c r="Z2924" i="1"/>
  <c r="Y2924" i="1"/>
  <c r="X2924" i="1"/>
  <c r="W2924" i="1"/>
  <c r="S2924" i="1"/>
  <c r="R2924" i="1"/>
  <c r="O2924" i="1" a="1"/>
  <c r="M2924" i="1" a="1"/>
  <c r="H2924" i="1" a="1"/>
  <c r="G2924" i="1"/>
  <c r="F2924" i="1"/>
  <c r="AB2923" i="1"/>
  <c r="AA2923" i="1"/>
  <c r="Z2923" i="1"/>
  <c r="Y2923" i="1"/>
  <c r="X2923" i="1"/>
  <c r="W2923" i="1"/>
  <c r="S2923" i="1"/>
  <c r="R2923" i="1"/>
  <c r="O2923" i="1" a="1"/>
  <c r="M2923" i="1" a="1"/>
  <c r="H2923" i="1" a="1"/>
  <c r="G2923" i="1"/>
  <c r="F2923" i="1"/>
  <c r="AB2922" i="1"/>
  <c r="AA2922" i="1"/>
  <c r="Z2922" i="1"/>
  <c r="Y2922" i="1"/>
  <c r="X2922" i="1"/>
  <c r="W2922" i="1"/>
  <c r="S2922" i="1"/>
  <c r="R2922" i="1"/>
  <c r="O2922" i="1" a="1"/>
  <c r="M2922" i="1" a="1"/>
  <c r="H2922" i="1" a="1"/>
  <c r="G2922" i="1"/>
  <c r="F2922" i="1"/>
  <c r="AB2921" i="1"/>
  <c r="AA2921" i="1"/>
  <c r="Z2921" i="1"/>
  <c r="Y2921" i="1"/>
  <c r="X2921" i="1"/>
  <c r="W2921" i="1"/>
  <c r="S2921" i="1"/>
  <c r="R2921" i="1"/>
  <c r="O2921" i="1" a="1"/>
  <c r="M2921" i="1" a="1"/>
  <c r="H2921" i="1" a="1"/>
  <c r="G2921" i="1"/>
  <c r="F2921" i="1"/>
  <c r="AB2920" i="1"/>
  <c r="AA2920" i="1"/>
  <c r="Z2920" i="1"/>
  <c r="Y2920" i="1"/>
  <c r="X2920" i="1"/>
  <c r="W2920" i="1"/>
  <c r="S2920" i="1"/>
  <c r="R2920" i="1"/>
  <c r="O2920" i="1" a="1"/>
  <c r="M2920" i="1" a="1"/>
  <c r="H2920" i="1" a="1"/>
  <c r="G2920" i="1"/>
  <c r="F2920" i="1"/>
  <c r="AB2919" i="1"/>
  <c r="AA2919" i="1"/>
  <c r="Z2919" i="1"/>
  <c r="Y2919" i="1"/>
  <c r="X2919" i="1"/>
  <c r="W2919" i="1"/>
  <c r="S2919" i="1"/>
  <c r="R2919" i="1"/>
  <c r="O2919" i="1" a="1"/>
  <c r="M2919" i="1" a="1"/>
  <c r="H2919" i="1" a="1"/>
  <c r="G2919" i="1"/>
  <c r="F2919" i="1"/>
  <c r="AB2918" i="1"/>
  <c r="AA2918" i="1"/>
  <c r="Z2918" i="1"/>
  <c r="Y2918" i="1"/>
  <c r="X2918" i="1"/>
  <c r="W2918" i="1"/>
  <c r="S2918" i="1"/>
  <c r="R2918" i="1"/>
  <c r="O2918" i="1" a="1"/>
  <c r="M2918" i="1" a="1"/>
  <c r="H2918" i="1" a="1"/>
  <c r="G2918" i="1"/>
  <c r="F2918" i="1"/>
  <c r="AB2917" i="1"/>
  <c r="AA2917" i="1"/>
  <c r="Z2917" i="1"/>
  <c r="Y2917" i="1"/>
  <c r="X2917" i="1"/>
  <c r="W2917" i="1"/>
  <c r="S2917" i="1"/>
  <c r="R2917" i="1"/>
  <c r="O2917" i="1" a="1"/>
  <c r="M2917" i="1" a="1"/>
  <c r="H2917" i="1" a="1"/>
  <c r="G2917" i="1"/>
  <c r="F2917" i="1"/>
  <c r="AB2916" i="1"/>
  <c r="AA2916" i="1"/>
  <c r="Z2916" i="1"/>
  <c r="Y2916" i="1"/>
  <c r="X2916" i="1"/>
  <c r="W2916" i="1"/>
  <c r="S2916" i="1"/>
  <c r="R2916" i="1"/>
  <c r="O2916" i="1" a="1"/>
  <c r="M2916" i="1" a="1"/>
  <c r="H2916" i="1" a="1"/>
  <c r="G2916" i="1"/>
  <c r="F2916" i="1"/>
  <c r="AB2915" i="1"/>
  <c r="AA2915" i="1"/>
  <c r="Z2915" i="1"/>
  <c r="Y2915" i="1"/>
  <c r="X2915" i="1"/>
  <c r="W2915" i="1"/>
  <c r="S2915" i="1"/>
  <c r="R2915" i="1"/>
  <c r="O2915" i="1" a="1"/>
  <c r="M2915" i="1" a="1"/>
  <c r="H2915" i="1" a="1"/>
  <c r="G2915" i="1"/>
  <c r="F2915" i="1"/>
  <c r="AB2914" i="1"/>
  <c r="AA2914" i="1"/>
  <c r="Z2914" i="1"/>
  <c r="Y2914" i="1"/>
  <c r="X2914" i="1"/>
  <c r="W2914" i="1"/>
  <c r="S2914" i="1"/>
  <c r="R2914" i="1"/>
  <c r="O2914" i="1" a="1"/>
  <c r="M2914" i="1" a="1"/>
  <c r="H2914" i="1" a="1"/>
  <c r="G2914" i="1"/>
  <c r="F2914" i="1"/>
  <c r="AB2913" i="1"/>
  <c r="AA2913" i="1"/>
  <c r="Z2913" i="1"/>
  <c r="Y2913" i="1"/>
  <c r="X2913" i="1"/>
  <c r="W2913" i="1"/>
  <c r="S2913" i="1"/>
  <c r="R2913" i="1"/>
  <c r="O2913" i="1" a="1"/>
  <c r="M2913" i="1" a="1"/>
  <c r="H2913" i="1" a="1"/>
  <c r="G2913" i="1"/>
  <c r="F2913" i="1"/>
  <c r="AB2912" i="1"/>
  <c r="AA2912" i="1"/>
  <c r="Z2912" i="1"/>
  <c r="Y2912" i="1"/>
  <c r="X2912" i="1"/>
  <c r="W2912" i="1"/>
  <c r="S2912" i="1"/>
  <c r="R2912" i="1"/>
  <c r="O2912" i="1" a="1"/>
  <c r="M2912" i="1" a="1"/>
  <c r="H2912" i="1" a="1"/>
  <c r="G2912" i="1"/>
  <c r="F2912" i="1"/>
  <c r="AB2911" i="1"/>
  <c r="AA2911" i="1"/>
  <c r="Z2911" i="1"/>
  <c r="Y2911" i="1"/>
  <c r="X2911" i="1"/>
  <c r="W2911" i="1"/>
  <c r="S2911" i="1"/>
  <c r="R2911" i="1"/>
  <c r="O2911" i="1" a="1"/>
  <c r="M2911" i="1" a="1"/>
  <c r="H2911" i="1" a="1"/>
  <c r="G2911" i="1"/>
  <c r="F2911" i="1"/>
  <c r="AB2910" i="1"/>
  <c r="AA2910" i="1"/>
  <c r="Z2910" i="1"/>
  <c r="Y2910" i="1"/>
  <c r="X2910" i="1"/>
  <c r="W2910" i="1"/>
  <c r="S2910" i="1"/>
  <c r="R2910" i="1"/>
  <c r="O2910" i="1" a="1"/>
  <c r="M2910" i="1" a="1"/>
  <c r="H2910" i="1" a="1"/>
  <c r="G2910" i="1"/>
  <c r="F2910" i="1"/>
  <c r="AB2909" i="1"/>
  <c r="AA2909" i="1"/>
  <c r="Z2909" i="1"/>
  <c r="Y2909" i="1"/>
  <c r="X2909" i="1"/>
  <c r="W2909" i="1"/>
  <c r="S2909" i="1"/>
  <c r="R2909" i="1"/>
  <c r="O2909" i="1" a="1"/>
  <c r="M2909" i="1" a="1"/>
  <c r="H2909" i="1" a="1"/>
  <c r="G2909" i="1"/>
  <c r="F2909" i="1"/>
  <c r="AB2908" i="1"/>
  <c r="AA2908" i="1"/>
  <c r="Z2908" i="1"/>
  <c r="Y2908" i="1"/>
  <c r="X2908" i="1"/>
  <c r="W2908" i="1"/>
  <c r="S2908" i="1"/>
  <c r="R2908" i="1"/>
  <c r="O2908" i="1" a="1"/>
  <c r="M2908" i="1" a="1"/>
  <c r="H2908" i="1" a="1"/>
  <c r="G2908" i="1"/>
  <c r="F2908" i="1"/>
  <c r="AB2907" i="1"/>
  <c r="AA2907" i="1"/>
  <c r="Z2907" i="1"/>
  <c r="Y2907" i="1"/>
  <c r="X2907" i="1"/>
  <c r="W2907" i="1"/>
  <c r="S2907" i="1"/>
  <c r="R2907" i="1"/>
  <c r="O2907" i="1" a="1"/>
  <c r="M2907" i="1" a="1"/>
  <c r="H2907" i="1" a="1"/>
  <c r="G2907" i="1"/>
  <c r="F2907" i="1"/>
  <c r="AB2906" i="1"/>
  <c r="AA2906" i="1"/>
  <c r="Z2906" i="1"/>
  <c r="Y2906" i="1"/>
  <c r="X2906" i="1"/>
  <c r="W2906" i="1"/>
  <c r="S2906" i="1"/>
  <c r="R2906" i="1"/>
  <c r="O2906" i="1" a="1"/>
  <c r="M2906" i="1" a="1"/>
  <c r="H2906" i="1" a="1"/>
  <c r="G2906" i="1"/>
  <c r="F2906" i="1"/>
  <c r="AB2905" i="1"/>
  <c r="AA2905" i="1"/>
  <c r="Z2905" i="1"/>
  <c r="Y2905" i="1"/>
  <c r="X2905" i="1"/>
  <c r="W2905" i="1"/>
  <c r="S2905" i="1"/>
  <c r="R2905" i="1"/>
  <c r="O2905" i="1" a="1"/>
  <c r="M2905" i="1" a="1"/>
  <c r="H2905" i="1" a="1"/>
  <c r="G2905" i="1"/>
  <c r="F2905" i="1"/>
  <c r="AB2904" i="1"/>
  <c r="AA2904" i="1"/>
  <c r="Z2904" i="1"/>
  <c r="Y2904" i="1"/>
  <c r="X2904" i="1"/>
  <c r="W2904" i="1"/>
  <c r="S2904" i="1"/>
  <c r="R2904" i="1"/>
  <c r="O2904" i="1" a="1"/>
  <c r="M2904" i="1" a="1"/>
  <c r="H2904" i="1" a="1"/>
  <c r="G2904" i="1"/>
  <c r="F2904" i="1"/>
  <c r="AB2903" i="1"/>
  <c r="AA2903" i="1"/>
  <c r="Z2903" i="1"/>
  <c r="Y2903" i="1"/>
  <c r="X2903" i="1"/>
  <c r="W2903" i="1"/>
  <c r="S2903" i="1"/>
  <c r="R2903" i="1"/>
  <c r="O2903" i="1" a="1"/>
  <c r="M2903" i="1" a="1"/>
  <c r="H2903" i="1" a="1"/>
  <c r="G2903" i="1"/>
  <c r="F2903" i="1"/>
  <c r="AB2902" i="1"/>
  <c r="AA2902" i="1"/>
  <c r="Z2902" i="1"/>
  <c r="Y2902" i="1"/>
  <c r="X2902" i="1"/>
  <c r="W2902" i="1"/>
  <c r="S2902" i="1"/>
  <c r="R2902" i="1"/>
  <c r="O2902" i="1" a="1"/>
  <c r="M2902" i="1" a="1"/>
  <c r="H2902" i="1" a="1"/>
  <c r="G2902" i="1"/>
  <c r="F2902" i="1"/>
  <c r="AB2901" i="1"/>
  <c r="AA2901" i="1"/>
  <c r="Z2901" i="1"/>
  <c r="Y2901" i="1"/>
  <c r="X2901" i="1"/>
  <c r="W2901" i="1"/>
  <c r="S2901" i="1"/>
  <c r="R2901" i="1"/>
  <c r="O2901" i="1" a="1"/>
  <c r="M2901" i="1" a="1"/>
  <c r="H2901" i="1" a="1"/>
  <c r="G2901" i="1"/>
  <c r="F2901" i="1"/>
  <c r="AB2900" i="1"/>
  <c r="AA2900" i="1"/>
  <c r="Z2900" i="1"/>
  <c r="Y2900" i="1"/>
  <c r="X2900" i="1"/>
  <c r="W2900" i="1"/>
  <c r="S2900" i="1"/>
  <c r="R2900" i="1"/>
  <c r="O2900" i="1" a="1"/>
  <c r="M2900" i="1" a="1"/>
  <c r="H2900" i="1" a="1"/>
  <c r="G2900" i="1"/>
  <c r="F2900" i="1"/>
  <c r="AB2899" i="1"/>
  <c r="AA2899" i="1"/>
  <c r="Z2899" i="1"/>
  <c r="Y2899" i="1"/>
  <c r="X2899" i="1"/>
  <c r="W2899" i="1"/>
  <c r="S2899" i="1"/>
  <c r="R2899" i="1"/>
  <c r="O2899" i="1" a="1"/>
  <c r="M2899" i="1" a="1"/>
  <c r="H2899" i="1" a="1"/>
  <c r="G2899" i="1"/>
  <c r="F2899" i="1"/>
  <c r="AB2898" i="1"/>
  <c r="AA2898" i="1"/>
  <c r="Z2898" i="1"/>
  <c r="Y2898" i="1"/>
  <c r="X2898" i="1"/>
  <c r="W2898" i="1"/>
  <c r="S2898" i="1"/>
  <c r="R2898" i="1"/>
  <c r="O2898" i="1" a="1"/>
  <c r="M2898" i="1" a="1"/>
  <c r="H2898" i="1" a="1"/>
  <c r="G2898" i="1"/>
  <c r="F2898" i="1"/>
  <c r="AB2897" i="1"/>
  <c r="AA2897" i="1"/>
  <c r="Z2897" i="1"/>
  <c r="Y2897" i="1"/>
  <c r="X2897" i="1"/>
  <c r="W2897" i="1"/>
  <c r="S2897" i="1"/>
  <c r="R2897" i="1"/>
  <c r="O2897" i="1" a="1"/>
  <c r="M2897" i="1" a="1"/>
  <c r="H2897" i="1" a="1"/>
  <c r="G2897" i="1"/>
  <c r="F2897" i="1"/>
  <c r="AB2896" i="1"/>
  <c r="AA2896" i="1"/>
  <c r="Z2896" i="1"/>
  <c r="Y2896" i="1"/>
  <c r="X2896" i="1"/>
  <c r="W2896" i="1"/>
  <c r="S2896" i="1"/>
  <c r="R2896" i="1"/>
  <c r="O2896" i="1" a="1"/>
  <c r="M2896" i="1" a="1"/>
  <c r="H2896" i="1" a="1"/>
  <c r="G2896" i="1"/>
  <c r="F2896" i="1"/>
  <c r="AB2895" i="1"/>
  <c r="AA2895" i="1"/>
  <c r="Z2895" i="1"/>
  <c r="Y2895" i="1"/>
  <c r="X2895" i="1"/>
  <c r="W2895" i="1"/>
  <c r="S2895" i="1"/>
  <c r="R2895" i="1"/>
  <c r="O2895" i="1" a="1"/>
  <c r="M2895" i="1" a="1"/>
  <c r="H2895" i="1" a="1"/>
  <c r="G2895" i="1"/>
  <c r="F2895" i="1"/>
  <c r="AB2894" i="1"/>
  <c r="AA2894" i="1"/>
  <c r="Z2894" i="1"/>
  <c r="Y2894" i="1"/>
  <c r="X2894" i="1"/>
  <c r="W2894" i="1"/>
  <c r="S2894" i="1"/>
  <c r="R2894" i="1"/>
  <c r="O2894" i="1" a="1"/>
  <c r="M2894" i="1" a="1"/>
  <c r="H2894" i="1" a="1"/>
  <c r="G2894" i="1"/>
  <c r="F2894" i="1"/>
  <c r="AB2893" i="1"/>
  <c r="AA2893" i="1"/>
  <c r="Z2893" i="1"/>
  <c r="Y2893" i="1"/>
  <c r="X2893" i="1"/>
  <c r="W2893" i="1"/>
  <c r="S2893" i="1"/>
  <c r="R2893" i="1"/>
  <c r="O2893" i="1" a="1"/>
  <c r="M2893" i="1" a="1"/>
  <c r="H2893" i="1" a="1"/>
  <c r="G2893" i="1"/>
  <c r="F2893" i="1"/>
  <c r="AB2892" i="1"/>
  <c r="AA2892" i="1"/>
  <c r="Z2892" i="1"/>
  <c r="Y2892" i="1"/>
  <c r="X2892" i="1"/>
  <c r="W2892" i="1"/>
  <c r="S2892" i="1"/>
  <c r="R2892" i="1"/>
  <c r="O2892" i="1" a="1"/>
  <c r="M2892" i="1" a="1"/>
  <c r="H2892" i="1" a="1"/>
  <c r="G2892" i="1"/>
  <c r="F2892" i="1"/>
  <c r="AB2891" i="1"/>
  <c r="AA2891" i="1"/>
  <c r="Z2891" i="1"/>
  <c r="Y2891" i="1"/>
  <c r="X2891" i="1"/>
  <c r="W2891" i="1"/>
  <c r="S2891" i="1"/>
  <c r="R2891" i="1"/>
  <c r="O2891" i="1" a="1"/>
  <c r="M2891" i="1" a="1"/>
  <c r="H2891" i="1" a="1"/>
  <c r="G2891" i="1"/>
  <c r="F2891" i="1"/>
  <c r="AB2890" i="1"/>
  <c r="AA2890" i="1"/>
  <c r="Z2890" i="1"/>
  <c r="Y2890" i="1"/>
  <c r="X2890" i="1"/>
  <c r="W2890" i="1"/>
  <c r="S2890" i="1"/>
  <c r="R2890" i="1"/>
  <c r="O2890" i="1" a="1"/>
  <c r="M2890" i="1" a="1"/>
  <c r="H2890" i="1" a="1"/>
  <c r="G2890" i="1"/>
  <c r="F2890" i="1"/>
  <c r="AB2889" i="1"/>
  <c r="AA2889" i="1"/>
  <c r="Z2889" i="1"/>
  <c r="Y2889" i="1"/>
  <c r="X2889" i="1"/>
  <c r="W2889" i="1"/>
  <c r="S2889" i="1"/>
  <c r="R2889" i="1"/>
  <c r="O2889" i="1" a="1"/>
  <c r="M2889" i="1" a="1"/>
  <c r="H2889" i="1" a="1"/>
  <c r="G2889" i="1"/>
  <c r="F2889" i="1"/>
  <c r="AB2888" i="1"/>
  <c r="AA2888" i="1"/>
  <c r="Z2888" i="1"/>
  <c r="Y2888" i="1"/>
  <c r="X2888" i="1"/>
  <c r="W2888" i="1"/>
  <c r="S2888" i="1"/>
  <c r="R2888" i="1"/>
  <c r="O2888" i="1" a="1"/>
  <c r="M2888" i="1" a="1"/>
  <c r="H2888" i="1" a="1"/>
  <c r="G2888" i="1"/>
  <c r="F2888" i="1"/>
  <c r="AB2887" i="1"/>
  <c r="AA2887" i="1"/>
  <c r="Z2887" i="1"/>
  <c r="Y2887" i="1"/>
  <c r="X2887" i="1"/>
  <c r="W2887" i="1"/>
  <c r="S2887" i="1"/>
  <c r="R2887" i="1"/>
  <c r="O2887" i="1" a="1"/>
  <c r="M2887" i="1" a="1"/>
  <c r="H2887" i="1" a="1"/>
  <c r="G2887" i="1"/>
  <c r="F2887" i="1"/>
  <c r="AB2886" i="1"/>
  <c r="AA2886" i="1"/>
  <c r="Z2886" i="1"/>
  <c r="Y2886" i="1"/>
  <c r="X2886" i="1"/>
  <c r="W2886" i="1"/>
  <c r="S2886" i="1"/>
  <c r="R2886" i="1"/>
  <c r="O2886" i="1" a="1"/>
  <c r="M2886" i="1" a="1"/>
  <c r="H2886" i="1" a="1"/>
  <c r="G2886" i="1"/>
  <c r="F2886" i="1"/>
  <c r="AB2885" i="1"/>
  <c r="AA2885" i="1"/>
  <c r="Z2885" i="1"/>
  <c r="Y2885" i="1"/>
  <c r="X2885" i="1"/>
  <c r="W2885" i="1"/>
  <c r="S2885" i="1"/>
  <c r="R2885" i="1"/>
  <c r="O2885" i="1" a="1"/>
  <c r="M2885" i="1" a="1"/>
  <c r="H2885" i="1" a="1"/>
  <c r="G2885" i="1"/>
  <c r="F2885" i="1"/>
  <c r="AB2884" i="1"/>
  <c r="AA2884" i="1"/>
  <c r="Z2884" i="1"/>
  <c r="Y2884" i="1"/>
  <c r="X2884" i="1"/>
  <c r="W2884" i="1"/>
  <c r="S2884" i="1"/>
  <c r="R2884" i="1"/>
  <c r="O2884" i="1" a="1"/>
  <c r="M2884" i="1" a="1"/>
  <c r="H2884" i="1" a="1"/>
  <c r="G2884" i="1"/>
  <c r="F2884" i="1"/>
  <c r="AB2883" i="1"/>
  <c r="AA2883" i="1"/>
  <c r="Z2883" i="1"/>
  <c r="Y2883" i="1"/>
  <c r="X2883" i="1"/>
  <c r="W2883" i="1"/>
  <c r="S2883" i="1"/>
  <c r="R2883" i="1"/>
  <c r="O2883" i="1" a="1"/>
  <c r="M2883" i="1" a="1"/>
  <c r="H2883" i="1" a="1"/>
  <c r="G2883" i="1"/>
  <c r="F2883" i="1"/>
  <c r="AB2882" i="1"/>
  <c r="AA2882" i="1"/>
  <c r="Z2882" i="1"/>
  <c r="Y2882" i="1"/>
  <c r="X2882" i="1"/>
  <c r="W2882" i="1"/>
  <c r="S2882" i="1"/>
  <c r="R2882" i="1"/>
  <c r="O2882" i="1" a="1"/>
  <c r="M2882" i="1" a="1"/>
  <c r="H2882" i="1" a="1"/>
  <c r="G2882" i="1"/>
  <c r="F2882" i="1"/>
  <c r="AB2881" i="1"/>
  <c r="AA2881" i="1"/>
  <c r="Z2881" i="1"/>
  <c r="Y2881" i="1"/>
  <c r="X2881" i="1"/>
  <c r="W2881" i="1"/>
  <c r="S2881" i="1"/>
  <c r="R2881" i="1"/>
  <c r="O2881" i="1" a="1"/>
  <c r="M2881" i="1" a="1"/>
  <c r="H2881" i="1" a="1"/>
  <c r="G2881" i="1"/>
  <c r="F2881" i="1"/>
  <c r="AB2880" i="1"/>
  <c r="AA2880" i="1"/>
  <c r="Z2880" i="1"/>
  <c r="Y2880" i="1"/>
  <c r="X2880" i="1"/>
  <c r="W2880" i="1"/>
  <c r="S2880" i="1"/>
  <c r="R2880" i="1"/>
  <c r="O2880" i="1" a="1"/>
  <c r="M2880" i="1" a="1"/>
  <c r="H2880" i="1" a="1"/>
  <c r="G2880" i="1"/>
  <c r="F2880" i="1"/>
  <c r="AB2879" i="1"/>
  <c r="AA2879" i="1"/>
  <c r="Z2879" i="1"/>
  <c r="Y2879" i="1"/>
  <c r="X2879" i="1"/>
  <c r="W2879" i="1"/>
  <c r="S2879" i="1"/>
  <c r="R2879" i="1"/>
  <c r="O2879" i="1" a="1"/>
  <c r="M2879" i="1" a="1"/>
  <c r="H2879" i="1" a="1"/>
  <c r="G2879" i="1"/>
  <c r="F2879" i="1"/>
  <c r="AB2878" i="1"/>
  <c r="AA2878" i="1"/>
  <c r="Z2878" i="1"/>
  <c r="Y2878" i="1"/>
  <c r="X2878" i="1"/>
  <c r="W2878" i="1"/>
  <c r="S2878" i="1"/>
  <c r="R2878" i="1"/>
  <c r="O2878" i="1" a="1"/>
  <c r="M2878" i="1" a="1"/>
  <c r="H2878" i="1" a="1"/>
  <c r="G2878" i="1"/>
  <c r="F2878" i="1"/>
  <c r="AB2877" i="1"/>
  <c r="AA2877" i="1"/>
  <c r="Z2877" i="1"/>
  <c r="Y2877" i="1"/>
  <c r="X2877" i="1"/>
  <c r="W2877" i="1"/>
  <c r="S2877" i="1"/>
  <c r="R2877" i="1"/>
  <c r="O2877" i="1" a="1"/>
  <c r="M2877" i="1" a="1"/>
  <c r="H2877" i="1" a="1"/>
  <c r="G2877" i="1"/>
  <c r="F2877" i="1"/>
  <c r="AB2876" i="1"/>
  <c r="AA2876" i="1"/>
  <c r="Z2876" i="1"/>
  <c r="Y2876" i="1"/>
  <c r="X2876" i="1"/>
  <c r="W2876" i="1"/>
  <c r="S2876" i="1"/>
  <c r="R2876" i="1"/>
  <c r="O2876" i="1" a="1"/>
  <c r="M2876" i="1" a="1"/>
  <c r="H2876" i="1" a="1"/>
  <c r="G2876" i="1"/>
  <c r="F2876" i="1"/>
  <c r="AB2875" i="1"/>
  <c r="AA2875" i="1"/>
  <c r="Z2875" i="1"/>
  <c r="Y2875" i="1"/>
  <c r="X2875" i="1"/>
  <c r="W2875" i="1"/>
  <c r="S2875" i="1"/>
  <c r="R2875" i="1"/>
  <c r="O2875" i="1" a="1"/>
  <c r="M2875" i="1" a="1"/>
  <c r="H2875" i="1" a="1"/>
  <c r="G2875" i="1"/>
  <c r="F2875" i="1"/>
  <c r="AB2874" i="1"/>
  <c r="AA2874" i="1"/>
  <c r="Z2874" i="1"/>
  <c r="Y2874" i="1"/>
  <c r="X2874" i="1"/>
  <c r="W2874" i="1"/>
  <c r="S2874" i="1"/>
  <c r="R2874" i="1"/>
  <c r="O2874" i="1" a="1"/>
  <c r="M2874" i="1" a="1"/>
  <c r="H2874" i="1" a="1"/>
  <c r="G2874" i="1"/>
  <c r="F2874" i="1"/>
  <c r="AB2873" i="1"/>
  <c r="AA2873" i="1"/>
  <c r="Z2873" i="1"/>
  <c r="Y2873" i="1"/>
  <c r="X2873" i="1"/>
  <c r="W2873" i="1"/>
  <c r="S2873" i="1"/>
  <c r="R2873" i="1"/>
  <c r="O2873" i="1" a="1"/>
  <c r="M2873" i="1" a="1"/>
  <c r="H2873" i="1" a="1"/>
  <c r="G2873" i="1"/>
  <c r="F2873" i="1"/>
  <c r="AB2872" i="1"/>
  <c r="AA2872" i="1"/>
  <c r="Z2872" i="1"/>
  <c r="Y2872" i="1"/>
  <c r="X2872" i="1"/>
  <c r="W2872" i="1"/>
  <c r="S2872" i="1"/>
  <c r="R2872" i="1"/>
  <c r="O2872" i="1" a="1"/>
  <c r="M2872" i="1" a="1"/>
  <c r="H2872" i="1" a="1"/>
  <c r="G2872" i="1"/>
  <c r="F2872" i="1"/>
  <c r="AB2871" i="1"/>
  <c r="AA2871" i="1"/>
  <c r="Z2871" i="1"/>
  <c r="Y2871" i="1"/>
  <c r="X2871" i="1"/>
  <c r="W2871" i="1"/>
  <c r="S2871" i="1"/>
  <c r="R2871" i="1"/>
  <c r="O2871" i="1" a="1"/>
  <c r="M2871" i="1" a="1"/>
  <c r="H2871" i="1" a="1"/>
  <c r="G2871" i="1"/>
  <c r="F2871" i="1"/>
  <c r="AB2870" i="1"/>
  <c r="AA2870" i="1"/>
  <c r="Z2870" i="1"/>
  <c r="Y2870" i="1"/>
  <c r="X2870" i="1"/>
  <c r="W2870" i="1"/>
  <c r="S2870" i="1"/>
  <c r="R2870" i="1"/>
  <c r="O2870" i="1" a="1"/>
  <c r="M2870" i="1" a="1"/>
  <c r="H2870" i="1" a="1"/>
  <c r="G2870" i="1"/>
  <c r="F2870" i="1"/>
  <c r="AB2869" i="1"/>
  <c r="AA2869" i="1"/>
  <c r="Z2869" i="1"/>
  <c r="Y2869" i="1"/>
  <c r="X2869" i="1"/>
  <c r="W2869" i="1"/>
  <c r="S2869" i="1"/>
  <c r="R2869" i="1"/>
  <c r="O2869" i="1" a="1"/>
  <c r="M2869" i="1" a="1"/>
  <c r="H2869" i="1" a="1"/>
  <c r="G2869" i="1"/>
  <c r="F2869" i="1"/>
  <c r="AB2868" i="1"/>
  <c r="AA2868" i="1"/>
  <c r="Z2868" i="1"/>
  <c r="Y2868" i="1"/>
  <c r="X2868" i="1"/>
  <c r="W2868" i="1"/>
  <c r="S2868" i="1"/>
  <c r="R2868" i="1"/>
  <c r="O2868" i="1" a="1"/>
  <c r="M2868" i="1" a="1"/>
  <c r="H2868" i="1" a="1"/>
  <c r="G2868" i="1"/>
  <c r="F2868" i="1"/>
  <c r="AB2867" i="1"/>
  <c r="AA2867" i="1"/>
  <c r="Z2867" i="1"/>
  <c r="Y2867" i="1"/>
  <c r="X2867" i="1"/>
  <c r="W2867" i="1"/>
  <c r="S2867" i="1"/>
  <c r="R2867" i="1"/>
  <c r="O2867" i="1" a="1"/>
  <c r="M2867" i="1" a="1"/>
  <c r="H2867" i="1" a="1"/>
  <c r="G2867" i="1"/>
  <c r="F2867" i="1"/>
  <c r="AB2866" i="1"/>
  <c r="AA2866" i="1"/>
  <c r="Z2866" i="1"/>
  <c r="Y2866" i="1"/>
  <c r="X2866" i="1"/>
  <c r="W2866" i="1"/>
  <c r="S2866" i="1"/>
  <c r="R2866" i="1"/>
  <c r="O2866" i="1" a="1"/>
  <c r="M2866" i="1" a="1"/>
  <c r="H2866" i="1" a="1"/>
  <c r="G2866" i="1"/>
  <c r="F2866" i="1"/>
  <c r="AB2865" i="1"/>
  <c r="AA2865" i="1"/>
  <c r="Z2865" i="1"/>
  <c r="Y2865" i="1"/>
  <c r="X2865" i="1"/>
  <c r="W2865" i="1"/>
  <c r="S2865" i="1"/>
  <c r="R2865" i="1"/>
  <c r="O2865" i="1" a="1"/>
  <c r="M2865" i="1" a="1"/>
  <c r="H2865" i="1" a="1"/>
  <c r="G2865" i="1"/>
  <c r="F2865" i="1"/>
  <c r="AB2864" i="1"/>
  <c r="AA2864" i="1"/>
  <c r="Z2864" i="1"/>
  <c r="Y2864" i="1"/>
  <c r="X2864" i="1"/>
  <c r="W2864" i="1"/>
  <c r="S2864" i="1"/>
  <c r="R2864" i="1"/>
  <c r="O2864" i="1" a="1"/>
  <c r="M2864" i="1" a="1"/>
  <c r="H2864" i="1" a="1"/>
  <c r="G2864" i="1"/>
  <c r="F2864" i="1"/>
  <c r="AB2863" i="1"/>
  <c r="AA2863" i="1"/>
  <c r="Z2863" i="1"/>
  <c r="Y2863" i="1"/>
  <c r="X2863" i="1"/>
  <c r="W2863" i="1"/>
  <c r="S2863" i="1"/>
  <c r="R2863" i="1"/>
  <c r="O2863" i="1" a="1"/>
  <c r="M2863" i="1" a="1"/>
  <c r="H2863" i="1" a="1"/>
  <c r="G2863" i="1"/>
  <c r="F2863" i="1"/>
  <c r="AB2862" i="1"/>
  <c r="AA2862" i="1"/>
  <c r="Z2862" i="1"/>
  <c r="Y2862" i="1"/>
  <c r="X2862" i="1"/>
  <c r="W2862" i="1"/>
  <c r="S2862" i="1"/>
  <c r="R2862" i="1"/>
  <c r="O2862" i="1" a="1"/>
  <c r="M2862" i="1" a="1"/>
  <c r="H2862" i="1" a="1"/>
  <c r="G2862" i="1"/>
  <c r="F2862" i="1"/>
  <c r="AB2861" i="1"/>
  <c r="AA2861" i="1"/>
  <c r="Z2861" i="1"/>
  <c r="Y2861" i="1"/>
  <c r="X2861" i="1"/>
  <c r="W2861" i="1"/>
  <c r="S2861" i="1"/>
  <c r="R2861" i="1"/>
  <c r="O2861" i="1" a="1"/>
  <c r="M2861" i="1" a="1"/>
  <c r="H2861" i="1" a="1"/>
  <c r="G2861" i="1"/>
  <c r="F2861" i="1"/>
  <c r="AB2860" i="1"/>
  <c r="AA2860" i="1"/>
  <c r="Z2860" i="1"/>
  <c r="Y2860" i="1"/>
  <c r="X2860" i="1"/>
  <c r="W2860" i="1"/>
  <c r="S2860" i="1"/>
  <c r="R2860" i="1"/>
  <c r="O2860" i="1" a="1"/>
  <c r="M2860" i="1" a="1"/>
  <c r="H2860" i="1" a="1"/>
  <c r="G2860" i="1"/>
  <c r="F2860" i="1"/>
  <c r="AB2859" i="1"/>
  <c r="AA2859" i="1"/>
  <c r="Z2859" i="1"/>
  <c r="Y2859" i="1"/>
  <c r="X2859" i="1"/>
  <c r="W2859" i="1"/>
  <c r="S2859" i="1"/>
  <c r="R2859" i="1"/>
  <c r="O2859" i="1" a="1"/>
  <c r="M2859" i="1" a="1"/>
  <c r="H2859" i="1" a="1"/>
  <c r="G2859" i="1"/>
  <c r="F2859" i="1"/>
  <c r="AB2858" i="1"/>
  <c r="AA2858" i="1"/>
  <c r="Z2858" i="1"/>
  <c r="Y2858" i="1"/>
  <c r="X2858" i="1"/>
  <c r="W2858" i="1"/>
  <c r="S2858" i="1"/>
  <c r="R2858" i="1"/>
  <c r="O2858" i="1" a="1"/>
  <c r="M2858" i="1" a="1"/>
  <c r="H2858" i="1" a="1"/>
  <c r="G2858" i="1"/>
  <c r="F2858" i="1"/>
  <c r="AB2857" i="1"/>
  <c r="AA2857" i="1"/>
  <c r="Z2857" i="1"/>
  <c r="Y2857" i="1"/>
  <c r="X2857" i="1"/>
  <c r="W2857" i="1"/>
  <c r="S2857" i="1"/>
  <c r="R2857" i="1"/>
  <c r="O2857" i="1" a="1"/>
  <c r="M2857" i="1" a="1"/>
  <c r="H2857" i="1" a="1"/>
  <c r="G2857" i="1"/>
  <c r="F2857" i="1"/>
  <c r="AB2856" i="1"/>
  <c r="AA2856" i="1"/>
  <c r="Z2856" i="1"/>
  <c r="Y2856" i="1"/>
  <c r="X2856" i="1"/>
  <c r="W2856" i="1"/>
  <c r="S2856" i="1"/>
  <c r="R2856" i="1"/>
  <c r="O2856" i="1" a="1"/>
  <c r="M2856" i="1" a="1"/>
  <c r="H2856" i="1" a="1"/>
  <c r="G2856" i="1"/>
  <c r="F2856" i="1"/>
  <c r="AB2855" i="1"/>
  <c r="AA2855" i="1"/>
  <c r="Z2855" i="1"/>
  <c r="Y2855" i="1"/>
  <c r="X2855" i="1"/>
  <c r="W2855" i="1"/>
  <c r="S2855" i="1"/>
  <c r="R2855" i="1"/>
  <c r="O2855" i="1" a="1"/>
  <c r="M2855" i="1" a="1"/>
  <c r="H2855" i="1" a="1"/>
  <c r="G2855" i="1"/>
  <c r="F2855" i="1"/>
  <c r="AB2854" i="1"/>
  <c r="AA2854" i="1"/>
  <c r="Z2854" i="1"/>
  <c r="Y2854" i="1"/>
  <c r="X2854" i="1"/>
  <c r="W2854" i="1"/>
  <c r="S2854" i="1"/>
  <c r="R2854" i="1"/>
  <c r="O2854" i="1" a="1"/>
  <c r="M2854" i="1" a="1"/>
  <c r="H2854" i="1" a="1"/>
  <c r="G2854" i="1"/>
  <c r="F2854" i="1"/>
  <c r="AB2853" i="1"/>
  <c r="AA2853" i="1"/>
  <c r="Z2853" i="1"/>
  <c r="Y2853" i="1"/>
  <c r="X2853" i="1"/>
  <c r="W2853" i="1"/>
  <c r="S2853" i="1"/>
  <c r="R2853" i="1"/>
  <c r="O2853" i="1" a="1"/>
  <c r="M2853" i="1" a="1"/>
  <c r="H2853" i="1" a="1"/>
  <c r="G2853" i="1"/>
  <c r="F2853" i="1"/>
  <c r="AB2852" i="1"/>
  <c r="AA2852" i="1"/>
  <c r="Z2852" i="1"/>
  <c r="Y2852" i="1"/>
  <c r="X2852" i="1"/>
  <c r="W2852" i="1"/>
  <c r="S2852" i="1"/>
  <c r="R2852" i="1"/>
  <c r="O2852" i="1" a="1"/>
  <c r="M2852" i="1" a="1"/>
  <c r="H2852" i="1" a="1"/>
  <c r="G2852" i="1"/>
  <c r="F2852" i="1"/>
  <c r="AB2851" i="1"/>
  <c r="AA2851" i="1"/>
  <c r="Z2851" i="1"/>
  <c r="Y2851" i="1"/>
  <c r="X2851" i="1"/>
  <c r="W2851" i="1"/>
  <c r="S2851" i="1"/>
  <c r="R2851" i="1"/>
  <c r="O2851" i="1" a="1"/>
  <c r="M2851" i="1" a="1"/>
  <c r="H2851" i="1" a="1"/>
  <c r="G2851" i="1"/>
  <c r="F2851" i="1"/>
  <c r="AB2850" i="1"/>
  <c r="AA2850" i="1"/>
  <c r="Z2850" i="1"/>
  <c r="Y2850" i="1"/>
  <c r="X2850" i="1"/>
  <c r="W2850" i="1"/>
  <c r="S2850" i="1"/>
  <c r="R2850" i="1"/>
  <c r="O2850" i="1" a="1"/>
  <c r="M2850" i="1" a="1"/>
  <c r="H2850" i="1" a="1"/>
  <c r="G2850" i="1"/>
  <c r="F2850" i="1"/>
  <c r="AB2849" i="1"/>
  <c r="AA2849" i="1"/>
  <c r="Z2849" i="1"/>
  <c r="Y2849" i="1"/>
  <c r="X2849" i="1"/>
  <c r="W2849" i="1"/>
  <c r="S2849" i="1"/>
  <c r="R2849" i="1"/>
  <c r="O2849" i="1" a="1"/>
  <c r="M2849" i="1" a="1"/>
  <c r="H2849" i="1" a="1"/>
  <c r="G2849" i="1"/>
  <c r="F2849" i="1"/>
  <c r="AB2848" i="1"/>
  <c r="AA2848" i="1"/>
  <c r="Z2848" i="1"/>
  <c r="Y2848" i="1"/>
  <c r="X2848" i="1"/>
  <c r="W2848" i="1"/>
  <c r="S2848" i="1"/>
  <c r="R2848" i="1"/>
  <c r="O2848" i="1" a="1"/>
  <c r="M2848" i="1" a="1"/>
  <c r="H2848" i="1" a="1"/>
  <c r="G2848" i="1"/>
  <c r="F2848" i="1"/>
  <c r="AB2847" i="1"/>
  <c r="AA2847" i="1"/>
  <c r="Z2847" i="1"/>
  <c r="Y2847" i="1"/>
  <c r="X2847" i="1"/>
  <c r="W2847" i="1"/>
  <c r="S2847" i="1"/>
  <c r="R2847" i="1"/>
  <c r="O2847" i="1" a="1"/>
  <c r="M2847" i="1" a="1"/>
  <c r="H2847" i="1" a="1"/>
  <c r="G2847" i="1"/>
  <c r="F2847" i="1"/>
  <c r="AB2846" i="1"/>
  <c r="AA2846" i="1"/>
  <c r="Z2846" i="1"/>
  <c r="Y2846" i="1"/>
  <c r="X2846" i="1"/>
  <c r="W2846" i="1"/>
  <c r="S2846" i="1"/>
  <c r="R2846" i="1"/>
  <c r="O2846" i="1" a="1"/>
  <c r="M2846" i="1" a="1"/>
  <c r="H2846" i="1" a="1"/>
  <c r="G2846" i="1"/>
  <c r="F2846" i="1"/>
  <c r="AB2845" i="1"/>
  <c r="AA2845" i="1"/>
  <c r="Z2845" i="1"/>
  <c r="Y2845" i="1"/>
  <c r="X2845" i="1"/>
  <c r="W2845" i="1"/>
  <c r="S2845" i="1"/>
  <c r="R2845" i="1"/>
  <c r="O2845" i="1" a="1"/>
  <c r="M2845" i="1" a="1"/>
  <c r="H2845" i="1" a="1"/>
  <c r="G2845" i="1"/>
  <c r="F2845" i="1"/>
  <c r="AB2844" i="1"/>
  <c r="AA2844" i="1"/>
  <c r="Z2844" i="1"/>
  <c r="Y2844" i="1"/>
  <c r="X2844" i="1"/>
  <c r="W2844" i="1"/>
  <c r="S2844" i="1"/>
  <c r="R2844" i="1"/>
  <c r="O2844" i="1" a="1"/>
  <c r="M2844" i="1" a="1"/>
  <c r="H2844" i="1" a="1"/>
  <c r="G2844" i="1"/>
  <c r="F2844" i="1"/>
  <c r="AB2843" i="1"/>
  <c r="AA2843" i="1"/>
  <c r="Z2843" i="1"/>
  <c r="Y2843" i="1"/>
  <c r="X2843" i="1"/>
  <c r="W2843" i="1"/>
  <c r="S2843" i="1"/>
  <c r="R2843" i="1"/>
  <c r="O2843" i="1" a="1"/>
  <c r="M2843" i="1" a="1"/>
  <c r="H2843" i="1" a="1"/>
  <c r="G2843" i="1"/>
  <c r="F2843" i="1"/>
  <c r="AB2842" i="1"/>
  <c r="AA2842" i="1"/>
  <c r="Z2842" i="1"/>
  <c r="Y2842" i="1"/>
  <c r="X2842" i="1"/>
  <c r="W2842" i="1"/>
  <c r="S2842" i="1"/>
  <c r="R2842" i="1"/>
  <c r="O2842" i="1" a="1"/>
  <c r="M2842" i="1" a="1"/>
  <c r="H2842" i="1" a="1"/>
  <c r="G2842" i="1"/>
  <c r="F2842" i="1"/>
  <c r="AB2841" i="1"/>
  <c r="AA2841" i="1"/>
  <c r="Z2841" i="1"/>
  <c r="Y2841" i="1"/>
  <c r="X2841" i="1"/>
  <c r="W2841" i="1"/>
  <c r="S2841" i="1"/>
  <c r="R2841" i="1"/>
  <c r="O2841" i="1" a="1"/>
  <c r="M2841" i="1" a="1"/>
  <c r="H2841" i="1" a="1"/>
  <c r="G2841" i="1"/>
  <c r="F2841" i="1"/>
  <c r="AB2840" i="1"/>
  <c r="AA2840" i="1"/>
  <c r="Z2840" i="1"/>
  <c r="Y2840" i="1"/>
  <c r="X2840" i="1"/>
  <c r="W2840" i="1"/>
  <c r="S2840" i="1"/>
  <c r="R2840" i="1"/>
  <c r="O2840" i="1" a="1"/>
  <c r="M2840" i="1" a="1"/>
  <c r="H2840" i="1" a="1"/>
  <c r="G2840" i="1"/>
  <c r="F2840" i="1"/>
  <c r="AB2839" i="1"/>
  <c r="AA2839" i="1"/>
  <c r="Z2839" i="1"/>
  <c r="Y2839" i="1"/>
  <c r="X2839" i="1"/>
  <c r="W2839" i="1"/>
  <c r="S2839" i="1"/>
  <c r="R2839" i="1"/>
  <c r="O2839" i="1" a="1"/>
  <c r="M2839" i="1" a="1"/>
  <c r="H2839" i="1" a="1"/>
  <c r="G2839" i="1"/>
  <c r="F2839" i="1"/>
  <c r="AB2838" i="1"/>
  <c r="AA2838" i="1"/>
  <c r="Z2838" i="1"/>
  <c r="Y2838" i="1"/>
  <c r="X2838" i="1"/>
  <c r="W2838" i="1"/>
  <c r="S2838" i="1"/>
  <c r="R2838" i="1"/>
  <c r="O2838" i="1" a="1"/>
  <c r="M2838" i="1" a="1"/>
  <c r="H2838" i="1" a="1"/>
  <c r="G2838" i="1"/>
  <c r="F2838" i="1"/>
  <c r="AB2837" i="1"/>
  <c r="AA2837" i="1"/>
  <c r="Z2837" i="1"/>
  <c r="Y2837" i="1"/>
  <c r="X2837" i="1"/>
  <c r="W2837" i="1"/>
  <c r="S2837" i="1"/>
  <c r="R2837" i="1"/>
  <c r="O2837" i="1" a="1"/>
  <c r="M2837" i="1" a="1"/>
  <c r="H2837" i="1" a="1"/>
  <c r="G2837" i="1"/>
  <c r="F2837" i="1"/>
  <c r="AB2836" i="1"/>
  <c r="AA2836" i="1"/>
  <c r="Z2836" i="1"/>
  <c r="Y2836" i="1"/>
  <c r="X2836" i="1"/>
  <c r="W2836" i="1"/>
  <c r="S2836" i="1"/>
  <c r="R2836" i="1"/>
  <c r="O2836" i="1" a="1"/>
  <c r="M2836" i="1" a="1"/>
  <c r="H2836" i="1" a="1"/>
  <c r="G2836" i="1"/>
  <c r="F2836" i="1"/>
  <c r="AB2835" i="1"/>
  <c r="AA2835" i="1"/>
  <c r="Z2835" i="1"/>
  <c r="Y2835" i="1"/>
  <c r="X2835" i="1"/>
  <c r="W2835" i="1"/>
  <c r="S2835" i="1"/>
  <c r="R2835" i="1"/>
  <c r="O2835" i="1" a="1"/>
  <c r="M2835" i="1" a="1"/>
  <c r="H2835" i="1" a="1"/>
  <c r="G2835" i="1"/>
  <c r="F2835" i="1"/>
  <c r="AB2834" i="1"/>
  <c r="AA2834" i="1"/>
  <c r="Z2834" i="1"/>
  <c r="Y2834" i="1"/>
  <c r="X2834" i="1"/>
  <c r="W2834" i="1"/>
  <c r="S2834" i="1"/>
  <c r="R2834" i="1"/>
  <c r="O2834" i="1" a="1"/>
  <c r="M2834" i="1" a="1"/>
  <c r="H2834" i="1" a="1"/>
  <c r="G2834" i="1"/>
  <c r="F2834" i="1"/>
  <c r="AB2833" i="1"/>
  <c r="AA2833" i="1"/>
  <c r="Z2833" i="1"/>
  <c r="Y2833" i="1"/>
  <c r="X2833" i="1"/>
  <c r="W2833" i="1"/>
  <c r="S2833" i="1"/>
  <c r="R2833" i="1"/>
  <c r="O2833" i="1" a="1"/>
  <c r="M2833" i="1" a="1"/>
  <c r="H2833" i="1" a="1"/>
  <c r="G2833" i="1"/>
  <c r="F2833" i="1"/>
  <c r="AB2832" i="1"/>
  <c r="AA2832" i="1"/>
  <c r="Z2832" i="1"/>
  <c r="Y2832" i="1"/>
  <c r="X2832" i="1"/>
  <c r="W2832" i="1"/>
  <c r="S2832" i="1"/>
  <c r="R2832" i="1"/>
  <c r="O2832" i="1" a="1"/>
  <c r="M2832" i="1" a="1"/>
  <c r="H2832" i="1" a="1"/>
  <c r="G2832" i="1"/>
  <c r="F2832" i="1"/>
  <c r="AB2831" i="1"/>
  <c r="AA2831" i="1"/>
  <c r="Z2831" i="1"/>
  <c r="Y2831" i="1"/>
  <c r="X2831" i="1"/>
  <c r="W2831" i="1"/>
  <c r="S2831" i="1"/>
  <c r="R2831" i="1"/>
  <c r="O2831" i="1" a="1"/>
  <c r="M2831" i="1" a="1"/>
  <c r="H2831" i="1" a="1"/>
  <c r="G2831" i="1"/>
  <c r="F2831" i="1"/>
  <c r="AB2830" i="1"/>
  <c r="AA2830" i="1"/>
  <c r="Z2830" i="1"/>
  <c r="Y2830" i="1"/>
  <c r="X2830" i="1"/>
  <c r="W2830" i="1"/>
  <c r="S2830" i="1"/>
  <c r="R2830" i="1"/>
  <c r="O2830" i="1" a="1"/>
  <c r="M2830" i="1" a="1"/>
  <c r="H2830" i="1" a="1"/>
  <c r="G2830" i="1"/>
  <c r="F2830" i="1"/>
  <c r="AB2829" i="1"/>
  <c r="AA2829" i="1"/>
  <c r="Z2829" i="1"/>
  <c r="Y2829" i="1"/>
  <c r="X2829" i="1"/>
  <c r="W2829" i="1"/>
  <c r="S2829" i="1"/>
  <c r="R2829" i="1"/>
  <c r="O2829" i="1" a="1"/>
  <c r="M2829" i="1" a="1"/>
  <c r="H2829" i="1" a="1"/>
  <c r="G2829" i="1"/>
  <c r="F2829" i="1"/>
  <c r="AB2828" i="1"/>
  <c r="AA2828" i="1"/>
  <c r="Z2828" i="1"/>
  <c r="Y2828" i="1"/>
  <c r="X2828" i="1"/>
  <c r="W2828" i="1"/>
  <c r="S2828" i="1"/>
  <c r="R2828" i="1"/>
  <c r="O2828" i="1" a="1"/>
  <c r="M2828" i="1" a="1"/>
  <c r="H2828" i="1" a="1"/>
  <c r="G2828" i="1"/>
  <c r="F2828" i="1"/>
  <c r="AB2827" i="1"/>
  <c r="AA2827" i="1"/>
  <c r="Z2827" i="1"/>
  <c r="Y2827" i="1"/>
  <c r="X2827" i="1"/>
  <c r="W2827" i="1"/>
  <c r="S2827" i="1"/>
  <c r="R2827" i="1"/>
  <c r="O2827" i="1" a="1"/>
  <c r="M2827" i="1" a="1"/>
  <c r="H2827" i="1" a="1"/>
  <c r="G2827" i="1"/>
  <c r="F2827" i="1"/>
  <c r="AB2826" i="1"/>
  <c r="AA2826" i="1"/>
  <c r="Z2826" i="1"/>
  <c r="Y2826" i="1"/>
  <c r="X2826" i="1"/>
  <c r="W2826" i="1"/>
  <c r="S2826" i="1"/>
  <c r="R2826" i="1"/>
  <c r="O2826" i="1" a="1"/>
  <c r="M2826" i="1" a="1"/>
  <c r="H2826" i="1" a="1"/>
  <c r="G2826" i="1"/>
  <c r="F2826" i="1"/>
  <c r="AB2825" i="1"/>
  <c r="AA2825" i="1"/>
  <c r="Z2825" i="1"/>
  <c r="Y2825" i="1"/>
  <c r="X2825" i="1"/>
  <c r="W2825" i="1"/>
  <c r="S2825" i="1"/>
  <c r="R2825" i="1"/>
  <c r="O2825" i="1" a="1"/>
  <c r="M2825" i="1" a="1"/>
  <c r="H2825" i="1" a="1"/>
  <c r="G2825" i="1"/>
  <c r="F2825" i="1"/>
  <c r="AB2824" i="1"/>
  <c r="AA2824" i="1"/>
  <c r="Z2824" i="1"/>
  <c r="Y2824" i="1"/>
  <c r="X2824" i="1"/>
  <c r="W2824" i="1"/>
  <c r="S2824" i="1"/>
  <c r="R2824" i="1"/>
  <c r="O2824" i="1" a="1"/>
  <c r="M2824" i="1" a="1"/>
  <c r="H2824" i="1" a="1"/>
  <c r="G2824" i="1"/>
  <c r="F2824" i="1"/>
  <c r="AB2823" i="1"/>
  <c r="AA2823" i="1"/>
  <c r="Z2823" i="1"/>
  <c r="Y2823" i="1"/>
  <c r="X2823" i="1"/>
  <c r="W2823" i="1"/>
  <c r="S2823" i="1"/>
  <c r="R2823" i="1"/>
  <c r="O2823" i="1" a="1"/>
  <c r="M2823" i="1" a="1"/>
  <c r="H2823" i="1" a="1"/>
  <c r="G2823" i="1"/>
  <c r="F2823" i="1"/>
  <c r="AB2822" i="1"/>
  <c r="AA2822" i="1"/>
  <c r="Z2822" i="1"/>
  <c r="Y2822" i="1"/>
  <c r="X2822" i="1"/>
  <c r="W2822" i="1"/>
  <c r="S2822" i="1"/>
  <c r="R2822" i="1"/>
  <c r="O2822" i="1" a="1"/>
  <c r="M2822" i="1" a="1"/>
  <c r="H2822" i="1" a="1"/>
  <c r="G2822" i="1"/>
  <c r="F2822" i="1"/>
  <c r="AB2821" i="1"/>
  <c r="AA2821" i="1"/>
  <c r="Z2821" i="1"/>
  <c r="Y2821" i="1"/>
  <c r="X2821" i="1"/>
  <c r="W2821" i="1"/>
  <c r="S2821" i="1"/>
  <c r="R2821" i="1"/>
  <c r="O2821" i="1" a="1"/>
  <c r="M2821" i="1" a="1"/>
  <c r="H2821" i="1" a="1"/>
  <c r="G2821" i="1"/>
  <c r="F2821" i="1"/>
  <c r="AB2820" i="1"/>
  <c r="AA2820" i="1"/>
  <c r="Z2820" i="1"/>
  <c r="Y2820" i="1"/>
  <c r="X2820" i="1"/>
  <c r="W2820" i="1"/>
  <c r="S2820" i="1"/>
  <c r="R2820" i="1"/>
  <c r="O2820" i="1" a="1"/>
  <c r="M2820" i="1" a="1"/>
  <c r="H2820" i="1" a="1"/>
  <c r="G2820" i="1"/>
  <c r="F2820" i="1"/>
  <c r="AB2819" i="1"/>
  <c r="AA2819" i="1"/>
  <c r="Z2819" i="1"/>
  <c r="Y2819" i="1"/>
  <c r="X2819" i="1"/>
  <c r="W2819" i="1"/>
  <c r="S2819" i="1"/>
  <c r="R2819" i="1"/>
  <c r="O2819" i="1" a="1"/>
  <c r="M2819" i="1" a="1"/>
  <c r="H2819" i="1" a="1"/>
  <c r="G2819" i="1"/>
  <c r="F2819" i="1"/>
  <c r="AB2818" i="1"/>
  <c r="AA2818" i="1"/>
  <c r="Z2818" i="1"/>
  <c r="Y2818" i="1"/>
  <c r="X2818" i="1"/>
  <c r="W2818" i="1"/>
  <c r="S2818" i="1"/>
  <c r="R2818" i="1"/>
  <c r="O2818" i="1" a="1"/>
  <c r="M2818" i="1" a="1"/>
  <c r="H2818" i="1" a="1"/>
  <c r="G2818" i="1"/>
  <c r="F2818" i="1"/>
  <c r="AB2817" i="1"/>
  <c r="AA2817" i="1"/>
  <c r="Z2817" i="1"/>
  <c r="Y2817" i="1"/>
  <c r="X2817" i="1"/>
  <c r="W2817" i="1"/>
  <c r="S2817" i="1"/>
  <c r="R2817" i="1"/>
  <c r="O2817" i="1" a="1"/>
  <c r="M2817" i="1" a="1"/>
  <c r="H2817" i="1" a="1"/>
  <c r="G2817" i="1"/>
  <c r="F2817" i="1"/>
  <c r="AB2816" i="1"/>
  <c r="AA2816" i="1"/>
  <c r="Z2816" i="1"/>
  <c r="Y2816" i="1"/>
  <c r="X2816" i="1"/>
  <c r="W2816" i="1"/>
  <c r="S2816" i="1"/>
  <c r="R2816" i="1"/>
  <c r="O2816" i="1" a="1"/>
  <c r="M2816" i="1" a="1"/>
  <c r="H2816" i="1" a="1"/>
  <c r="G2816" i="1"/>
  <c r="F2816" i="1"/>
  <c r="AB2815" i="1"/>
  <c r="AA2815" i="1"/>
  <c r="Z2815" i="1"/>
  <c r="Y2815" i="1"/>
  <c r="X2815" i="1"/>
  <c r="W2815" i="1"/>
  <c r="S2815" i="1"/>
  <c r="R2815" i="1"/>
  <c r="O2815" i="1" a="1"/>
  <c r="M2815" i="1" a="1"/>
  <c r="H2815" i="1" a="1"/>
  <c r="G2815" i="1"/>
  <c r="F2815" i="1"/>
  <c r="AB2814" i="1"/>
  <c r="AA2814" i="1"/>
  <c r="Z2814" i="1"/>
  <c r="Y2814" i="1"/>
  <c r="X2814" i="1"/>
  <c r="W2814" i="1"/>
  <c r="S2814" i="1"/>
  <c r="R2814" i="1"/>
  <c r="O2814" i="1" a="1"/>
  <c r="M2814" i="1" a="1"/>
  <c r="H2814" i="1" a="1"/>
  <c r="G2814" i="1"/>
  <c r="F2814" i="1"/>
  <c r="AB2813" i="1"/>
  <c r="AA2813" i="1"/>
  <c r="Z2813" i="1"/>
  <c r="Y2813" i="1"/>
  <c r="X2813" i="1"/>
  <c r="W2813" i="1"/>
  <c r="S2813" i="1"/>
  <c r="R2813" i="1"/>
  <c r="O2813" i="1" a="1"/>
  <c r="M2813" i="1" a="1"/>
  <c r="H2813" i="1" a="1"/>
  <c r="G2813" i="1"/>
  <c r="F2813" i="1"/>
  <c r="AB2812" i="1"/>
  <c r="AA2812" i="1"/>
  <c r="Z2812" i="1"/>
  <c r="Y2812" i="1"/>
  <c r="X2812" i="1"/>
  <c r="W2812" i="1"/>
  <c r="S2812" i="1"/>
  <c r="R2812" i="1"/>
  <c r="O2812" i="1" a="1"/>
  <c r="M2812" i="1" a="1"/>
  <c r="H2812" i="1" a="1"/>
  <c r="G2812" i="1"/>
  <c r="F2812" i="1"/>
  <c r="AB2811" i="1"/>
  <c r="AA2811" i="1"/>
  <c r="Z2811" i="1"/>
  <c r="Y2811" i="1"/>
  <c r="X2811" i="1"/>
  <c r="W2811" i="1"/>
  <c r="S2811" i="1"/>
  <c r="R2811" i="1"/>
  <c r="O2811" i="1" a="1"/>
  <c r="M2811" i="1" a="1"/>
  <c r="H2811" i="1" a="1"/>
  <c r="G2811" i="1"/>
  <c r="F2811" i="1"/>
  <c r="AB2810" i="1"/>
  <c r="AA2810" i="1"/>
  <c r="Z2810" i="1"/>
  <c r="Y2810" i="1"/>
  <c r="X2810" i="1"/>
  <c r="W2810" i="1"/>
  <c r="S2810" i="1"/>
  <c r="R2810" i="1"/>
  <c r="O2810" i="1" a="1"/>
  <c r="M2810" i="1" a="1"/>
  <c r="H2810" i="1" a="1"/>
  <c r="G2810" i="1"/>
  <c r="F2810" i="1"/>
  <c r="AB2809" i="1"/>
  <c r="AA2809" i="1"/>
  <c r="Z2809" i="1"/>
  <c r="Y2809" i="1"/>
  <c r="X2809" i="1"/>
  <c r="W2809" i="1"/>
  <c r="S2809" i="1"/>
  <c r="R2809" i="1"/>
  <c r="O2809" i="1" a="1"/>
  <c r="M2809" i="1" a="1"/>
  <c r="H2809" i="1" a="1"/>
  <c r="G2809" i="1"/>
  <c r="F2809" i="1"/>
  <c r="AB2808" i="1"/>
  <c r="AA2808" i="1"/>
  <c r="Z2808" i="1"/>
  <c r="Y2808" i="1"/>
  <c r="X2808" i="1"/>
  <c r="W2808" i="1"/>
  <c r="S2808" i="1"/>
  <c r="R2808" i="1"/>
  <c r="O2808" i="1" a="1"/>
  <c r="M2808" i="1" a="1"/>
  <c r="H2808" i="1" a="1"/>
  <c r="G2808" i="1"/>
  <c r="F2808" i="1"/>
  <c r="AB2807" i="1"/>
  <c r="AA2807" i="1"/>
  <c r="Z2807" i="1"/>
  <c r="Y2807" i="1"/>
  <c r="X2807" i="1"/>
  <c r="W2807" i="1"/>
  <c r="S2807" i="1"/>
  <c r="R2807" i="1"/>
  <c r="O2807" i="1" a="1"/>
  <c r="M2807" i="1" a="1"/>
  <c r="H2807" i="1" a="1"/>
  <c r="G2807" i="1"/>
  <c r="F2807" i="1"/>
  <c r="AB2806" i="1"/>
  <c r="AA2806" i="1"/>
  <c r="Z2806" i="1"/>
  <c r="Y2806" i="1"/>
  <c r="X2806" i="1"/>
  <c r="W2806" i="1"/>
  <c r="S2806" i="1"/>
  <c r="R2806" i="1"/>
  <c r="O2806" i="1" a="1"/>
  <c r="M2806" i="1" a="1"/>
  <c r="H2806" i="1" a="1"/>
  <c r="G2806" i="1"/>
  <c r="F2806" i="1"/>
  <c r="AB2805" i="1"/>
  <c r="AA2805" i="1"/>
  <c r="Z2805" i="1"/>
  <c r="Y2805" i="1"/>
  <c r="X2805" i="1"/>
  <c r="W2805" i="1"/>
  <c r="S2805" i="1"/>
  <c r="R2805" i="1"/>
  <c r="O2805" i="1" a="1"/>
  <c r="M2805" i="1" a="1"/>
  <c r="H2805" i="1" a="1"/>
  <c r="G2805" i="1"/>
  <c r="F2805" i="1"/>
  <c r="AB2804" i="1"/>
  <c r="AA2804" i="1"/>
  <c r="Z2804" i="1"/>
  <c r="Y2804" i="1"/>
  <c r="X2804" i="1"/>
  <c r="W2804" i="1"/>
  <c r="S2804" i="1"/>
  <c r="R2804" i="1"/>
  <c r="O2804" i="1" a="1"/>
  <c r="M2804" i="1" a="1"/>
  <c r="H2804" i="1" a="1"/>
  <c r="G2804" i="1"/>
  <c r="F2804" i="1"/>
  <c r="AB2803" i="1"/>
  <c r="AA2803" i="1"/>
  <c r="Z2803" i="1"/>
  <c r="Y2803" i="1"/>
  <c r="X2803" i="1"/>
  <c r="W2803" i="1"/>
  <c r="S2803" i="1"/>
  <c r="R2803" i="1"/>
  <c r="O2803" i="1" a="1"/>
  <c r="M2803" i="1" a="1"/>
  <c r="H2803" i="1" a="1"/>
  <c r="G2803" i="1"/>
  <c r="F2803" i="1"/>
  <c r="AB2802" i="1"/>
  <c r="AA2802" i="1"/>
  <c r="Z2802" i="1"/>
  <c r="Y2802" i="1"/>
  <c r="X2802" i="1"/>
  <c r="W2802" i="1"/>
  <c r="S2802" i="1"/>
  <c r="R2802" i="1"/>
  <c r="O2802" i="1" a="1"/>
  <c r="M2802" i="1" a="1"/>
  <c r="H2802" i="1" a="1"/>
  <c r="G2802" i="1"/>
  <c r="F2802" i="1"/>
  <c r="AB2801" i="1"/>
  <c r="AA2801" i="1"/>
  <c r="Z2801" i="1"/>
  <c r="Y2801" i="1"/>
  <c r="X2801" i="1"/>
  <c r="W2801" i="1"/>
  <c r="S2801" i="1"/>
  <c r="R2801" i="1"/>
  <c r="O2801" i="1" a="1"/>
  <c r="M2801" i="1" a="1"/>
  <c r="H2801" i="1" a="1"/>
  <c r="G2801" i="1"/>
  <c r="F2801" i="1"/>
  <c r="AB2800" i="1"/>
  <c r="AA2800" i="1"/>
  <c r="Z2800" i="1"/>
  <c r="Y2800" i="1"/>
  <c r="X2800" i="1"/>
  <c r="W2800" i="1"/>
  <c r="S2800" i="1"/>
  <c r="R2800" i="1"/>
  <c r="O2800" i="1" a="1"/>
  <c r="M2800" i="1" a="1"/>
  <c r="H2800" i="1" a="1"/>
  <c r="G2800" i="1"/>
  <c r="F2800" i="1"/>
  <c r="AB2799" i="1"/>
  <c r="AA2799" i="1"/>
  <c r="Z2799" i="1"/>
  <c r="Y2799" i="1"/>
  <c r="X2799" i="1"/>
  <c r="W2799" i="1"/>
  <c r="S2799" i="1"/>
  <c r="R2799" i="1"/>
  <c r="O2799" i="1" a="1"/>
  <c r="M2799" i="1" a="1"/>
  <c r="H2799" i="1" a="1"/>
  <c r="G2799" i="1"/>
  <c r="F2799" i="1"/>
  <c r="AB2798" i="1"/>
  <c r="AA2798" i="1"/>
  <c r="Z2798" i="1"/>
  <c r="Y2798" i="1"/>
  <c r="X2798" i="1"/>
  <c r="W2798" i="1"/>
  <c r="S2798" i="1"/>
  <c r="R2798" i="1"/>
  <c r="O2798" i="1" a="1"/>
  <c r="M2798" i="1" a="1"/>
  <c r="H2798" i="1" a="1"/>
  <c r="G2798" i="1"/>
  <c r="F2798" i="1"/>
  <c r="AB2797" i="1"/>
  <c r="AA2797" i="1"/>
  <c r="Z2797" i="1"/>
  <c r="Y2797" i="1"/>
  <c r="X2797" i="1"/>
  <c r="W2797" i="1"/>
  <c r="S2797" i="1"/>
  <c r="R2797" i="1"/>
  <c r="O2797" i="1" a="1"/>
  <c r="M2797" i="1" a="1"/>
  <c r="H2797" i="1" a="1"/>
  <c r="G2797" i="1"/>
  <c r="F2797" i="1"/>
  <c r="AB2796" i="1"/>
  <c r="AA2796" i="1"/>
  <c r="Z2796" i="1"/>
  <c r="Y2796" i="1"/>
  <c r="X2796" i="1"/>
  <c r="W2796" i="1"/>
  <c r="S2796" i="1"/>
  <c r="R2796" i="1"/>
  <c r="O2796" i="1" a="1"/>
  <c r="M2796" i="1" a="1"/>
  <c r="H2796" i="1" a="1"/>
  <c r="G2796" i="1"/>
  <c r="F2796" i="1"/>
  <c r="AB2795" i="1"/>
  <c r="AA2795" i="1"/>
  <c r="Z2795" i="1"/>
  <c r="Y2795" i="1"/>
  <c r="X2795" i="1"/>
  <c r="W2795" i="1"/>
  <c r="S2795" i="1"/>
  <c r="R2795" i="1"/>
  <c r="O2795" i="1" a="1"/>
  <c r="M2795" i="1" a="1"/>
  <c r="H2795" i="1" a="1"/>
  <c r="G2795" i="1"/>
  <c r="F2795" i="1"/>
  <c r="AB2794" i="1"/>
  <c r="AA2794" i="1"/>
  <c r="Z2794" i="1"/>
  <c r="Y2794" i="1"/>
  <c r="X2794" i="1"/>
  <c r="W2794" i="1"/>
  <c r="S2794" i="1"/>
  <c r="R2794" i="1"/>
  <c r="O2794" i="1" a="1"/>
  <c r="M2794" i="1" a="1"/>
  <c r="H2794" i="1" a="1"/>
  <c r="G2794" i="1"/>
  <c r="F2794" i="1"/>
  <c r="AB2793" i="1"/>
  <c r="AA2793" i="1"/>
  <c r="Z2793" i="1"/>
  <c r="Y2793" i="1"/>
  <c r="X2793" i="1"/>
  <c r="W2793" i="1"/>
  <c r="S2793" i="1"/>
  <c r="R2793" i="1"/>
  <c r="O2793" i="1" a="1"/>
  <c r="M2793" i="1" a="1"/>
  <c r="H2793" i="1" a="1"/>
  <c r="G2793" i="1"/>
  <c r="F2793" i="1"/>
  <c r="AB2792" i="1"/>
  <c r="AA2792" i="1"/>
  <c r="Z2792" i="1"/>
  <c r="Y2792" i="1"/>
  <c r="X2792" i="1"/>
  <c r="W2792" i="1"/>
  <c r="S2792" i="1"/>
  <c r="R2792" i="1"/>
  <c r="O2792" i="1" a="1"/>
  <c r="M2792" i="1" a="1"/>
  <c r="H2792" i="1" a="1"/>
  <c r="G2792" i="1"/>
  <c r="F2792" i="1"/>
  <c r="AB2791" i="1"/>
  <c r="AA2791" i="1"/>
  <c r="Z2791" i="1"/>
  <c r="Y2791" i="1"/>
  <c r="X2791" i="1"/>
  <c r="W2791" i="1"/>
  <c r="S2791" i="1"/>
  <c r="R2791" i="1"/>
  <c r="O2791" i="1" a="1"/>
  <c r="M2791" i="1" a="1"/>
  <c r="H2791" i="1" a="1"/>
  <c r="G2791" i="1"/>
  <c r="F2791" i="1"/>
  <c r="AB2790" i="1"/>
  <c r="AA2790" i="1"/>
  <c r="Z2790" i="1"/>
  <c r="Y2790" i="1"/>
  <c r="X2790" i="1"/>
  <c r="W2790" i="1"/>
  <c r="S2790" i="1"/>
  <c r="R2790" i="1"/>
  <c r="O2790" i="1" a="1"/>
  <c r="M2790" i="1" a="1"/>
  <c r="H2790" i="1" a="1"/>
  <c r="G2790" i="1"/>
  <c r="F2790" i="1"/>
  <c r="AB2789" i="1"/>
  <c r="AA2789" i="1"/>
  <c r="Z2789" i="1"/>
  <c r="Y2789" i="1"/>
  <c r="X2789" i="1"/>
  <c r="W2789" i="1"/>
  <c r="S2789" i="1"/>
  <c r="R2789" i="1"/>
  <c r="O2789" i="1" a="1"/>
  <c r="M2789" i="1" a="1"/>
  <c r="H2789" i="1" a="1"/>
  <c r="G2789" i="1"/>
  <c r="F2789" i="1"/>
  <c r="AB2788" i="1"/>
  <c r="AA2788" i="1"/>
  <c r="Z2788" i="1"/>
  <c r="Y2788" i="1"/>
  <c r="X2788" i="1"/>
  <c r="W2788" i="1"/>
  <c r="S2788" i="1"/>
  <c r="R2788" i="1"/>
  <c r="O2788" i="1" a="1"/>
  <c r="M2788" i="1" a="1"/>
  <c r="H2788" i="1" a="1"/>
  <c r="G2788" i="1"/>
  <c r="F2788" i="1"/>
  <c r="AB2787" i="1"/>
  <c r="AA2787" i="1"/>
  <c r="Z2787" i="1"/>
  <c r="Y2787" i="1"/>
  <c r="X2787" i="1"/>
  <c r="W2787" i="1"/>
  <c r="S2787" i="1"/>
  <c r="R2787" i="1"/>
  <c r="O2787" i="1" a="1"/>
  <c r="M2787" i="1" a="1"/>
  <c r="H2787" i="1" a="1"/>
  <c r="G2787" i="1"/>
  <c r="F2787" i="1"/>
  <c r="AB2786" i="1"/>
  <c r="AA2786" i="1"/>
  <c r="Z2786" i="1"/>
  <c r="Y2786" i="1"/>
  <c r="X2786" i="1"/>
  <c r="W2786" i="1"/>
  <c r="S2786" i="1"/>
  <c r="R2786" i="1"/>
  <c r="O2786" i="1" a="1"/>
  <c r="M2786" i="1" a="1"/>
  <c r="H2786" i="1" a="1"/>
  <c r="G2786" i="1"/>
  <c r="F2786" i="1"/>
  <c r="AB2785" i="1"/>
  <c r="AA2785" i="1"/>
  <c r="Z2785" i="1"/>
  <c r="Y2785" i="1"/>
  <c r="X2785" i="1"/>
  <c r="W2785" i="1"/>
  <c r="S2785" i="1"/>
  <c r="R2785" i="1"/>
  <c r="O2785" i="1" a="1"/>
  <c r="M2785" i="1" a="1"/>
  <c r="H2785" i="1" a="1"/>
  <c r="G2785" i="1"/>
  <c r="F2785" i="1"/>
  <c r="AB2784" i="1"/>
  <c r="AA2784" i="1"/>
  <c r="Z2784" i="1"/>
  <c r="Y2784" i="1"/>
  <c r="X2784" i="1"/>
  <c r="W2784" i="1"/>
  <c r="S2784" i="1"/>
  <c r="R2784" i="1"/>
  <c r="O2784" i="1" a="1"/>
  <c r="M2784" i="1" a="1"/>
  <c r="H2784" i="1" a="1"/>
  <c r="G2784" i="1"/>
  <c r="F2784" i="1"/>
  <c r="AB2783" i="1"/>
  <c r="AA2783" i="1"/>
  <c r="Z2783" i="1"/>
  <c r="Y2783" i="1"/>
  <c r="X2783" i="1"/>
  <c r="W2783" i="1"/>
  <c r="S2783" i="1"/>
  <c r="R2783" i="1"/>
  <c r="O2783" i="1" a="1"/>
  <c r="M2783" i="1" a="1"/>
  <c r="H2783" i="1" a="1"/>
  <c r="G2783" i="1"/>
  <c r="F2783" i="1"/>
  <c r="AB2782" i="1"/>
  <c r="AA2782" i="1"/>
  <c r="Z2782" i="1"/>
  <c r="Y2782" i="1"/>
  <c r="X2782" i="1"/>
  <c r="W2782" i="1"/>
  <c r="S2782" i="1"/>
  <c r="R2782" i="1"/>
  <c r="O2782" i="1" a="1"/>
  <c r="M2782" i="1" a="1"/>
  <c r="H2782" i="1" a="1"/>
  <c r="G2782" i="1"/>
  <c r="F2782" i="1"/>
  <c r="AB2781" i="1"/>
  <c r="AA2781" i="1"/>
  <c r="Z2781" i="1"/>
  <c r="Y2781" i="1"/>
  <c r="X2781" i="1"/>
  <c r="W2781" i="1"/>
  <c r="S2781" i="1"/>
  <c r="R2781" i="1"/>
  <c r="O2781" i="1" a="1"/>
  <c r="M2781" i="1" a="1"/>
  <c r="H2781" i="1" a="1"/>
  <c r="G2781" i="1"/>
  <c r="F2781" i="1"/>
  <c r="AB2780" i="1"/>
  <c r="AA2780" i="1"/>
  <c r="Z2780" i="1"/>
  <c r="Y2780" i="1"/>
  <c r="X2780" i="1"/>
  <c r="W2780" i="1"/>
  <c r="S2780" i="1"/>
  <c r="R2780" i="1"/>
  <c r="O2780" i="1" a="1"/>
  <c r="M2780" i="1" a="1"/>
  <c r="H2780" i="1" a="1"/>
  <c r="G2780" i="1"/>
  <c r="F2780" i="1"/>
  <c r="AB2779" i="1"/>
  <c r="AA2779" i="1"/>
  <c r="Z2779" i="1"/>
  <c r="Y2779" i="1"/>
  <c r="X2779" i="1"/>
  <c r="W2779" i="1"/>
  <c r="S2779" i="1"/>
  <c r="R2779" i="1"/>
  <c r="O2779" i="1" a="1"/>
  <c r="M2779" i="1" a="1"/>
  <c r="H2779" i="1" a="1"/>
  <c r="G2779" i="1"/>
  <c r="F2779" i="1"/>
  <c r="AB2778" i="1"/>
  <c r="AA2778" i="1"/>
  <c r="Z2778" i="1"/>
  <c r="Y2778" i="1"/>
  <c r="X2778" i="1"/>
  <c r="W2778" i="1"/>
  <c r="S2778" i="1"/>
  <c r="R2778" i="1"/>
  <c r="O2778" i="1" a="1"/>
  <c r="M2778" i="1" a="1"/>
  <c r="H2778" i="1" a="1"/>
  <c r="G2778" i="1"/>
  <c r="F2778" i="1"/>
  <c r="AB2777" i="1"/>
  <c r="AA2777" i="1"/>
  <c r="Z2777" i="1"/>
  <c r="Y2777" i="1"/>
  <c r="X2777" i="1"/>
  <c r="W2777" i="1"/>
  <c r="S2777" i="1"/>
  <c r="R2777" i="1"/>
  <c r="O2777" i="1" a="1"/>
  <c r="M2777" i="1" a="1"/>
  <c r="H2777" i="1" a="1"/>
  <c r="G2777" i="1"/>
  <c r="F2777" i="1"/>
  <c r="AB2776" i="1"/>
  <c r="AA2776" i="1"/>
  <c r="Z2776" i="1"/>
  <c r="Y2776" i="1"/>
  <c r="X2776" i="1"/>
  <c r="W2776" i="1"/>
  <c r="S2776" i="1"/>
  <c r="R2776" i="1"/>
  <c r="O2776" i="1" a="1"/>
  <c r="M2776" i="1" a="1"/>
  <c r="H2776" i="1" a="1"/>
  <c r="G2776" i="1"/>
  <c r="F2776" i="1"/>
  <c r="AB2775" i="1"/>
  <c r="AA2775" i="1"/>
  <c r="Z2775" i="1"/>
  <c r="Y2775" i="1"/>
  <c r="X2775" i="1"/>
  <c r="W2775" i="1"/>
  <c r="S2775" i="1"/>
  <c r="R2775" i="1"/>
  <c r="O2775" i="1" a="1"/>
  <c r="M2775" i="1" a="1"/>
  <c r="H2775" i="1" a="1"/>
  <c r="G2775" i="1"/>
  <c r="F2775" i="1"/>
  <c r="AB2774" i="1"/>
  <c r="AA2774" i="1"/>
  <c r="Z2774" i="1"/>
  <c r="Y2774" i="1"/>
  <c r="X2774" i="1"/>
  <c r="W2774" i="1"/>
  <c r="S2774" i="1"/>
  <c r="R2774" i="1"/>
  <c r="O2774" i="1" a="1"/>
  <c r="M2774" i="1" a="1"/>
  <c r="H2774" i="1" a="1"/>
  <c r="G2774" i="1"/>
  <c r="F2774" i="1"/>
  <c r="AB2773" i="1"/>
  <c r="AA2773" i="1"/>
  <c r="Z2773" i="1"/>
  <c r="Y2773" i="1"/>
  <c r="X2773" i="1"/>
  <c r="W2773" i="1"/>
  <c r="S2773" i="1"/>
  <c r="R2773" i="1"/>
  <c r="O2773" i="1" a="1"/>
  <c r="M2773" i="1" a="1"/>
  <c r="H2773" i="1" a="1"/>
  <c r="G2773" i="1"/>
  <c r="F2773" i="1"/>
  <c r="AB2772" i="1"/>
  <c r="AA2772" i="1"/>
  <c r="Z2772" i="1"/>
  <c r="Y2772" i="1"/>
  <c r="X2772" i="1"/>
  <c r="W2772" i="1"/>
  <c r="S2772" i="1"/>
  <c r="R2772" i="1"/>
  <c r="O2772" i="1" a="1"/>
  <c r="M2772" i="1" a="1"/>
  <c r="H2772" i="1" a="1"/>
  <c r="G2772" i="1"/>
  <c r="F2772" i="1"/>
  <c r="AB2771" i="1"/>
  <c r="AA2771" i="1"/>
  <c r="Z2771" i="1"/>
  <c r="Y2771" i="1"/>
  <c r="X2771" i="1"/>
  <c r="W2771" i="1"/>
  <c r="S2771" i="1"/>
  <c r="R2771" i="1"/>
  <c r="O2771" i="1" a="1"/>
  <c r="M2771" i="1" a="1"/>
  <c r="H2771" i="1" a="1"/>
  <c r="G2771" i="1"/>
  <c r="F2771" i="1"/>
  <c r="AB2770" i="1"/>
  <c r="AA2770" i="1"/>
  <c r="Z2770" i="1"/>
  <c r="Y2770" i="1"/>
  <c r="X2770" i="1"/>
  <c r="W2770" i="1"/>
  <c r="S2770" i="1"/>
  <c r="R2770" i="1"/>
  <c r="O2770" i="1" a="1"/>
  <c r="M2770" i="1" a="1"/>
  <c r="H2770" i="1" a="1"/>
  <c r="G2770" i="1"/>
  <c r="F2770" i="1"/>
  <c r="AB2769" i="1"/>
  <c r="AA2769" i="1"/>
  <c r="Z2769" i="1"/>
  <c r="Y2769" i="1"/>
  <c r="X2769" i="1"/>
  <c r="W2769" i="1"/>
  <c r="S2769" i="1"/>
  <c r="R2769" i="1"/>
  <c r="O2769" i="1" a="1"/>
  <c r="M2769" i="1" a="1"/>
  <c r="H2769" i="1" a="1"/>
  <c r="G2769" i="1"/>
  <c r="F2769" i="1"/>
  <c r="AB2768" i="1"/>
  <c r="AA2768" i="1"/>
  <c r="Z2768" i="1"/>
  <c r="Y2768" i="1"/>
  <c r="X2768" i="1"/>
  <c r="W2768" i="1"/>
  <c r="S2768" i="1"/>
  <c r="R2768" i="1"/>
  <c r="O2768" i="1" a="1"/>
  <c r="M2768" i="1" a="1"/>
  <c r="H2768" i="1" a="1"/>
  <c r="G2768" i="1"/>
  <c r="F2768" i="1"/>
  <c r="AB2767" i="1"/>
  <c r="AA2767" i="1"/>
  <c r="Z2767" i="1"/>
  <c r="Y2767" i="1"/>
  <c r="X2767" i="1"/>
  <c r="W2767" i="1"/>
  <c r="S2767" i="1"/>
  <c r="R2767" i="1"/>
  <c r="O2767" i="1" a="1"/>
  <c r="M2767" i="1" a="1"/>
  <c r="H2767" i="1" a="1"/>
  <c r="G2767" i="1"/>
  <c r="F2767" i="1"/>
  <c r="AB2766" i="1"/>
  <c r="AA2766" i="1"/>
  <c r="Z2766" i="1"/>
  <c r="Y2766" i="1"/>
  <c r="X2766" i="1"/>
  <c r="W2766" i="1"/>
  <c r="S2766" i="1"/>
  <c r="R2766" i="1"/>
  <c r="O2766" i="1" a="1"/>
  <c r="M2766" i="1" a="1"/>
  <c r="H2766" i="1" a="1"/>
  <c r="G2766" i="1"/>
  <c r="F2766" i="1"/>
  <c r="AB2765" i="1"/>
  <c r="AA2765" i="1"/>
  <c r="Z2765" i="1"/>
  <c r="Y2765" i="1"/>
  <c r="X2765" i="1"/>
  <c r="W2765" i="1"/>
  <c r="S2765" i="1"/>
  <c r="R2765" i="1"/>
  <c r="O2765" i="1" a="1"/>
  <c r="M2765" i="1" a="1"/>
  <c r="H2765" i="1" a="1"/>
  <c r="G2765" i="1"/>
  <c r="F2765" i="1"/>
  <c r="AB2764" i="1"/>
  <c r="AA2764" i="1"/>
  <c r="Z2764" i="1"/>
  <c r="Y2764" i="1"/>
  <c r="X2764" i="1"/>
  <c r="W2764" i="1"/>
  <c r="S2764" i="1"/>
  <c r="R2764" i="1"/>
  <c r="O2764" i="1" a="1"/>
  <c r="M2764" i="1" a="1"/>
  <c r="H2764" i="1" a="1"/>
  <c r="G2764" i="1"/>
  <c r="F2764" i="1"/>
  <c r="AB2763" i="1"/>
  <c r="AA2763" i="1"/>
  <c r="Z2763" i="1"/>
  <c r="Y2763" i="1"/>
  <c r="X2763" i="1"/>
  <c r="W2763" i="1"/>
  <c r="S2763" i="1"/>
  <c r="R2763" i="1"/>
  <c r="O2763" i="1" a="1"/>
  <c r="M2763" i="1" a="1"/>
  <c r="H2763" i="1" a="1"/>
  <c r="G2763" i="1"/>
  <c r="F2763" i="1"/>
  <c r="AB2762" i="1"/>
  <c r="AA2762" i="1"/>
  <c r="Z2762" i="1"/>
  <c r="Y2762" i="1"/>
  <c r="X2762" i="1"/>
  <c r="W2762" i="1"/>
  <c r="S2762" i="1"/>
  <c r="R2762" i="1"/>
  <c r="O2762" i="1" a="1"/>
  <c r="M2762" i="1" a="1"/>
  <c r="H2762" i="1" a="1"/>
  <c r="G2762" i="1"/>
  <c r="F2762" i="1"/>
  <c r="AB2761" i="1"/>
  <c r="AA2761" i="1"/>
  <c r="Z2761" i="1"/>
  <c r="Y2761" i="1"/>
  <c r="X2761" i="1"/>
  <c r="W2761" i="1"/>
  <c r="S2761" i="1"/>
  <c r="R2761" i="1"/>
  <c r="O2761" i="1" a="1"/>
  <c r="M2761" i="1" a="1"/>
  <c r="H2761" i="1" a="1"/>
  <c r="G2761" i="1"/>
  <c r="F2761" i="1"/>
  <c r="AB2760" i="1"/>
  <c r="AA2760" i="1"/>
  <c r="Z2760" i="1"/>
  <c r="Y2760" i="1"/>
  <c r="X2760" i="1"/>
  <c r="W2760" i="1"/>
  <c r="S2760" i="1"/>
  <c r="R2760" i="1"/>
  <c r="O2760" i="1" a="1"/>
  <c r="M2760" i="1" a="1"/>
  <c r="H2760" i="1" a="1"/>
  <c r="G2760" i="1"/>
  <c r="F2760" i="1"/>
  <c r="AB2759" i="1"/>
  <c r="AA2759" i="1"/>
  <c r="Z2759" i="1"/>
  <c r="Y2759" i="1"/>
  <c r="X2759" i="1"/>
  <c r="W2759" i="1"/>
  <c r="S2759" i="1"/>
  <c r="R2759" i="1"/>
  <c r="O2759" i="1" a="1"/>
  <c r="M2759" i="1" a="1"/>
  <c r="H2759" i="1" a="1"/>
  <c r="G2759" i="1"/>
  <c r="F2759" i="1"/>
  <c r="AB2758" i="1"/>
  <c r="AA2758" i="1"/>
  <c r="Z2758" i="1"/>
  <c r="Y2758" i="1"/>
  <c r="X2758" i="1"/>
  <c r="W2758" i="1"/>
  <c r="S2758" i="1"/>
  <c r="R2758" i="1"/>
  <c r="O2758" i="1" a="1"/>
  <c r="M2758" i="1" a="1"/>
  <c r="H2758" i="1" a="1"/>
  <c r="G2758" i="1"/>
  <c r="F2758" i="1"/>
  <c r="AB2757" i="1"/>
  <c r="AA2757" i="1"/>
  <c r="Z2757" i="1"/>
  <c r="Y2757" i="1"/>
  <c r="X2757" i="1"/>
  <c r="W2757" i="1"/>
  <c r="S2757" i="1"/>
  <c r="R2757" i="1"/>
  <c r="O2757" i="1" a="1"/>
  <c r="M2757" i="1" a="1"/>
  <c r="H2757" i="1" a="1"/>
  <c r="G2757" i="1"/>
  <c r="F2757" i="1"/>
  <c r="AB2756" i="1"/>
  <c r="AA2756" i="1"/>
  <c r="Z2756" i="1"/>
  <c r="Y2756" i="1"/>
  <c r="X2756" i="1"/>
  <c r="W2756" i="1"/>
  <c r="S2756" i="1"/>
  <c r="R2756" i="1"/>
  <c r="O2756" i="1" a="1"/>
  <c r="M2756" i="1" a="1"/>
  <c r="H2756" i="1" a="1"/>
  <c r="G2756" i="1"/>
  <c r="F2756" i="1"/>
  <c r="AB2755" i="1"/>
  <c r="AA2755" i="1"/>
  <c r="Z2755" i="1"/>
  <c r="Y2755" i="1"/>
  <c r="X2755" i="1"/>
  <c r="W2755" i="1"/>
  <c r="S2755" i="1"/>
  <c r="R2755" i="1"/>
  <c r="O2755" i="1" a="1"/>
  <c r="M2755" i="1" a="1"/>
  <c r="H2755" i="1" a="1"/>
  <c r="G2755" i="1"/>
  <c r="F2755" i="1"/>
  <c r="AB2754" i="1"/>
  <c r="AA2754" i="1"/>
  <c r="Z2754" i="1"/>
  <c r="Y2754" i="1"/>
  <c r="X2754" i="1"/>
  <c r="W2754" i="1"/>
  <c r="S2754" i="1"/>
  <c r="R2754" i="1"/>
  <c r="O2754" i="1" a="1"/>
  <c r="M2754" i="1" a="1"/>
  <c r="H2754" i="1" a="1"/>
  <c r="G2754" i="1"/>
  <c r="F2754" i="1"/>
  <c r="AB2753" i="1"/>
  <c r="AA2753" i="1"/>
  <c r="Z2753" i="1"/>
  <c r="Y2753" i="1"/>
  <c r="X2753" i="1"/>
  <c r="W2753" i="1"/>
  <c r="S2753" i="1"/>
  <c r="R2753" i="1"/>
  <c r="O2753" i="1" a="1"/>
  <c r="M2753" i="1" a="1"/>
  <c r="H2753" i="1" a="1"/>
  <c r="G2753" i="1"/>
  <c r="F2753" i="1"/>
  <c r="AB2752" i="1"/>
  <c r="AA2752" i="1"/>
  <c r="Z2752" i="1"/>
  <c r="Y2752" i="1"/>
  <c r="X2752" i="1"/>
  <c r="W2752" i="1"/>
  <c r="S2752" i="1"/>
  <c r="R2752" i="1"/>
  <c r="O2752" i="1" a="1"/>
  <c r="M2752" i="1" a="1"/>
  <c r="H2752" i="1" a="1"/>
  <c r="G2752" i="1"/>
  <c r="F2752" i="1"/>
  <c r="AB2751" i="1"/>
  <c r="AA2751" i="1"/>
  <c r="Z2751" i="1"/>
  <c r="Y2751" i="1"/>
  <c r="X2751" i="1"/>
  <c r="W2751" i="1"/>
  <c r="S2751" i="1"/>
  <c r="R2751" i="1"/>
  <c r="O2751" i="1" a="1"/>
  <c r="M2751" i="1" a="1"/>
  <c r="H2751" i="1" a="1"/>
  <c r="G2751" i="1"/>
  <c r="F2751" i="1"/>
  <c r="AB2750" i="1"/>
  <c r="AA2750" i="1"/>
  <c r="Z2750" i="1"/>
  <c r="Y2750" i="1"/>
  <c r="X2750" i="1"/>
  <c r="W2750" i="1"/>
  <c r="S2750" i="1"/>
  <c r="R2750" i="1"/>
  <c r="O2750" i="1" a="1"/>
  <c r="M2750" i="1" a="1"/>
  <c r="H2750" i="1" a="1"/>
  <c r="G2750" i="1"/>
  <c r="F2750" i="1"/>
  <c r="AB2749" i="1"/>
  <c r="AA2749" i="1"/>
  <c r="Z2749" i="1"/>
  <c r="Y2749" i="1"/>
  <c r="X2749" i="1"/>
  <c r="W2749" i="1"/>
  <c r="S2749" i="1"/>
  <c r="R2749" i="1"/>
  <c r="O2749" i="1" a="1"/>
  <c r="M2749" i="1" a="1"/>
  <c r="H2749" i="1" a="1"/>
  <c r="G2749" i="1"/>
  <c r="F2749" i="1"/>
  <c r="AB2748" i="1"/>
  <c r="AA2748" i="1"/>
  <c r="Z2748" i="1"/>
  <c r="Y2748" i="1"/>
  <c r="X2748" i="1"/>
  <c r="W2748" i="1"/>
  <c r="S2748" i="1"/>
  <c r="R2748" i="1"/>
  <c r="O2748" i="1" a="1"/>
  <c r="M2748" i="1" a="1"/>
  <c r="H2748" i="1" a="1"/>
  <c r="G2748" i="1"/>
  <c r="F2748" i="1"/>
  <c r="AB2747" i="1"/>
  <c r="AA2747" i="1"/>
  <c r="Z2747" i="1"/>
  <c r="Y2747" i="1"/>
  <c r="X2747" i="1"/>
  <c r="W2747" i="1"/>
  <c r="S2747" i="1"/>
  <c r="R2747" i="1"/>
  <c r="O2747" i="1" a="1"/>
  <c r="M2747" i="1" a="1"/>
  <c r="H2747" i="1" a="1"/>
  <c r="G2747" i="1"/>
  <c r="F2747" i="1"/>
  <c r="AB2746" i="1"/>
  <c r="AA2746" i="1"/>
  <c r="Z2746" i="1"/>
  <c r="Y2746" i="1"/>
  <c r="X2746" i="1"/>
  <c r="W2746" i="1"/>
  <c r="S2746" i="1"/>
  <c r="R2746" i="1"/>
  <c r="O2746" i="1" a="1"/>
  <c r="M2746" i="1" a="1"/>
  <c r="H2746" i="1" a="1"/>
  <c r="G2746" i="1"/>
  <c r="F2746" i="1"/>
  <c r="AB2745" i="1"/>
  <c r="AA2745" i="1"/>
  <c r="Z2745" i="1"/>
  <c r="Y2745" i="1"/>
  <c r="X2745" i="1"/>
  <c r="W2745" i="1"/>
  <c r="S2745" i="1"/>
  <c r="R2745" i="1"/>
  <c r="O2745" i="1" a="1"/>
  <c r="M2745" i="1" a="1"/>
  <c r="H2745" i="1" a="1"/>
  <c r="G2745" i="1"/>
  <c r="F2745" i="1"/>
  <c r="AB2744" i="1"/>
  <c r="AA2744" i="1"/>
  <c r="Z2744" i="1"/>
  <c r="Y2744" i="1"/>
  <c r="X2744" i="1"/>
  <c r="W2744" i="1"/>
  <c r="S2744" i="1"/>
  <c r="R2744" i="1"/>
  <c r="O2744" i="1" a="1"/>
  <c r="M2744" i="1" a="1"/>
  <c r="H2744" i="1" a="1"/>
  <c r="G2744" i="1"/>
  <c r="F2744" i="1"/>
  <c r="AB2743" i="1"/>
  <c r="AA2743" i="1"/>
  <c r="Z2743" i="1"/>
  <c r="Y2743" i="1"/>
  <c r="X2743" i="1"/>
  <c r="W2743" i="1"/>
  <c r="S2743" i="1"/>
  <c r="R2743" i="1"/>
  <c r="O2743" i="1" a="1"/>
  <c r="M2743" i="1" a="1"/>
  <c r="H2743" i="1" a="1"/>
  <c r="G2743" i="1"/>
  <c r="F2743" i="1"/>
  <c r="AB2742" i="1"/>
  <c r="AA2742" i="1"/>
  <c r="Z2742" i="1"/>
  <c r="Y2742" i="1"/>
  <c r="X2742" i="1"/>
  <c r="W2742" i="1"/>
  <c r="S2742" i="1"/>
  <c r="R2742" i="1"/>
  <c r="O2742" i="1" a="1"/>
  <c r="M2742" i="1" a="1"/>
  <c r="H2742" i="1" a="1"/>
  <c r="G2742" i="1"/>
  <c r="F2742" i="1"/>
  <c r="AB2741" i="1"/>
  <c r="AA2741" i="1"/>
  <c r="Z2741" i="1"/>
  <c r="Y2741" i="1"/>
  <c r="X2741" i="1"/>
  <c r="W2741" i="1"/>
  <c r="S2741" i="1"/>
  <c r="R2741" i="1"/>
  <c r="O2741" i="1" a="1"/>
  <c r="M2741" i="1" a="1"/>
  <c r="H2741" i="1" a="1"/>
  <c r="G2741" i="1"/>
  <c r="F2741" i="1"/>
  <c r="AB2740" i="1"/>
  <c r="AA2740" i="1"/>
  <c r="Z2740" i="1"/>
  <c r="Y2740" i="1"/>
  <c r="X2740" i="1"/>
  <c r="W2740" i="1"/>
  <c r="S2740" i="1"/>
  <c r="R2740" i="1"/>
  <c r="O2740" i="1" a="1"/>
  <c r="M2740" i="1" a="1"/>
  <c r="H2740" i="1" a="1"/>
  <c r="G2740" i="1"/>
  <c r="F2740" i="1"/>
  <c r="AB2739" i="1"/>
  <c r="AA2739" i="1"/>
  <c r="Z2739" i="1"/>
  <c r="Y2739" i="1"/>
  <c r="X2739" i="1"/>
  <c r="W2739" i="1"/>
  <c r="S2739" i="1"/>
  <c r="R2739" i="1"/>
  <c r="O2739" i="1" a="1"/>
  <c r="M2739" i="1" a="1"/>
  <c r="H2739" i="1" a="1"/>
  <c r="G2739" i="1"/>
  <c r="F2739" i="1"/>
  <c r="AB2738" i="1"/>
  <c r="AA2738" i="1"/>
  <c r="Z2738" i="1"/>
  <c r="Y2738" i="1"/>
  <c r="X2738" i="1"/>
  <c r="W2738" i="1"/>
  <c r="S2738" i="1"/>
  <c r="R2738" i="1"/>
  <c r="O2738" i="1" a="1"/>
  <c r="M2738" i="1" a="1"/>
  <c r="H2738" i="1" a="1"/>
  <c r="G2738" i="1"/>
  <c r="F2738" i="1"/>
  <c r="AB2737" i="1"/>
  <c r="AA2737" i="1"/>
  <c r="Z2737" i="1"/>
  <c r="Y2737" i="1"/>
  <c r="X2737" i="1"/>
  <c r="W2737" i="1"/>
  <c r="S2737" i="1"/>
  <c r="R2737" i="1"/>
  <c r="O2737" i="1" a="1"/>
  <c r="M2737" i="1" a="1"/>
  <c r="H2737" i="1" a="1"/>
  <c r="G2737" i="1"/>
  <c r="F2737" i="1"/>
  <c r="AB2736" i="1"/>
  <c r="AA2736" i="1"/>
  <c r="Z2736" i="1"/>
  <c r="Y2736" i="1"/>
  <c r="X2736" i="1"/>
  <c r="W2736" i="1"/>
  <c r="S2736" i="1"/>
  <c r="R2736" i="1"/>
  <c r="O2736" i="1" a="1"/>
  <c r="M2736" i="1" a="1"/>
  <c r="H2736" i="1" a="1"/>
  <c r="G2736" i="1"/>
  <c r="F2736" i="1"/>
  <c r="AB2735" i="1"/>
  <c r="AA2735" i="1"/>
  <c r="Z2735" i="1"/>
  <c r="Y2735" i="1"/>
  <c r="X2735" i="1"/>
  <c r="W2735" i="1"/>
  <c r="S2735" i="1"/>
  <c r="R2735" i="1"/>
  <c r="O2735" i="1" a="1"/>
  <c r="M2735" i="1" a="1"/>
  <c r="H2735" i="1" a="1"/>
  <c r="G2735" i="1"/>
  <c r="F2735" i="1"/>
  <c r="AB2734" i="1"/>
  <c r="AA2734" i="1"/>
  <c r="Z2734" i="1"/>
  <c r="Y2734" i="1"/>
  <c r="X2734" i="1"/>
  <c r="W2734" i="1"/>
  <c r="S2734" i="1"/>
  <c r="R2734" i="1"/>
  <c r="O2734" i="1" a="1"/>
  <c r="M2734" i="1" a="1"/>
  <c r="H2734" i="1" a="1"/>
  <c r="G2734" i="1"/>
  <c r="F2734" i="1"/>
  <c r="AB2733" i="1"/>
  <c r="AA2733" i="1"/>
  <c r="Z2733" i="1"/>
  <c r="Y2733" i="1"/>
  <c r="X2733" i="1"/>
  <c r="W2733" i="1"/>
  <c r="S2733" i="1"/>
  <c r="R2733" i="1"/>
  <c r="O2733" i="1" a="1"/>
  <c r="M2733" i="1" a="1"/>
  <c r="H2733" i="1" a="1"/>
  <c r="G2733" i="1"/>
  <c r="F2733" i="1"/>
  <c r="AB2732" i="1"/>
  <c r="AA2732" i="1"/>
  <c r="Z2732" i="1"/>
  <c r="Y2732" i="1"/>
  <c r="X2732" i="1"/>
  <c r="W2732" i="1"/>
  <c r="S2732" i="1"/>
  <c r="R2732" i="1"/>
  <c r="O2732" i="1" a="1"/>
  <c r="M2732" i="1" a="1"/>
  <c r="H2732" i="1" a="1"/>
  <c r="G2732" i="1"/>
  <c r="F2732" i="1"/>
  <c r="AB2731" i="1"/>
  <c r="AA2731" i="1"/>
  <c r="Z2731" i="1"/>
  <c r="Y2731" i="1"/>
  <c r="X2731" i="1"/>
  <c r="W2731" i="1"/>
  <c r="S2731" i="1"/>
  <c r="R2731" i="1"/>
  <c r="O2731" i="1" a="1"/>
  <c r="M2731" i="1" a="1"/>
  <c r="H2731" i="1" a="1"/>
  <c r="G2731" i="1"/>
  <c r="F2731" i="1"/>
  <c r="AB2730" i="1"/>
  <c r="AA2730" i="1"/>
  <c r="Z2730" i="1"/>
  <c r="Y2730" i="1"/>
  <c r="X2730" i="1"/>
  <c r="W2730" i="1"/>
  <c r="S2730" i="1"/>
  <c r="R2730" i="1"/>
  <c r="O2730" i="1" a="1"/>
  <c r="M2730" i="1" a="1"/>
  <c r="H2730" i="1" a="1"/>
  <c r="G2730" i="1"/>
  <c r="F2730" i="1"/>
  <c r="AB2729" i="1"/>
  <c r="AA2729" i="1"/>
  <c r="Z2729" i="1"/>
  <c r="Y2729" i="1"/>
  <c r="X2729" i="1"/>
  <c r="W2729" i="1"/>
  <c r="S2729" i="1"/>
  <c r="R2729" i="1"/>
  <c r="O2729" i="1" a="1"/>
  <c r="M2729" i="1" a="1"/>
  <c r="H2729" i="1" a="1"/>
  <c r="G2729" i="1"/>
  <c r="F2729" i="1"/>
  <c r="AB2728" i="1"/>
  <c r="AA2728" i="1"/>
  <c r="Z2728" i="1"/>
  <c r="Y2728" i="1"/>
  <c r="X2728" i="1"/>
  <c r="W2728" i="1"/>
  <c r="S2728" i="1"/>
  <c r="R2728" i="1"/>
  <c r="O2728" i="1" a="1"/>
  <c r="M2728" i="1" a="1"/>
  <c r="H2728" i="1" a="1"/>
  <c r="G2728" i="1"/>
  <c r="F2728" i="1"/>
  <c r="AB2727" i="1"/>
  <c r="AA2727" i="1"/>
  <c r="Z2727" i="1"/>
  <c r="Y2727" i="1"/>
  <c r="X2727" i="1"/>
  <c r="W2727" i="1"/>
  <c r="S2727" i="1"/>
  <c r="R2727" i="1"/>
  <c r="O2727" i="1" a="1"/>
  <c r="M2727" i="1" a="1"/>
  <c r="H2727" i="1" a="1"/>
  <c r="G2727" i="1"/>
  <c r="F2727" i="1"/>
  <c r="AB2726" i="1"/>
  <c r="AA2726" i="1"/>
  <c r="Z2726" i="1"/>
  <c r="Y2726" i="1"/>
  <c r="X2726" i="1"/>
  <c r="W2726" i="1"/>
  <c r="S2726" i="1"/>
  <c r="R2726" i="1"/>
  <c r="O2726" i="1" a="1"/>
  <c r="M2726" i="1" a="1"/>
  <c r="H2726" i="1" a="1"/>
  <c r="G2726" i="1"/>
  <c r="F2726" i="1"/>
  <c r="AB2725" i="1"/>
  <c r="AA2725" i="1"/>
  <c r="Z2725" i="1"/>
  <c r="Y2725" i="1"/>
  <c r="X2725" i="1"/>
  <c r="W2725" i="1"/>
  <c r="S2725" i="1"/>
  <c r="R2725" i="1"/>
  <c r="O2725" i="1" a="1"/>
  <c r="M2725" i="1" a="1"/>
  <c r="H2725" i="1" a="1"/>
  <c r="G2725" i="1"/>
  <c r="F2725" i="1"/>
  <c r="AB2724" i="1"/>
  <c r="AA2724" i="1"/>
  <c r="Z2724" i="1"/>
  <c r="Y2724" i="1"/>
  <c r="X2724" i="1"/>
  <c r="W2724" i="1"/>
  <c r="S2724" i="1"/>
  <c r="R2724" i="1"/>
  <c r="O2724" i="1" a="1"/>
  <c r="M2724" i="1" a="1"/>
  <c r="H2724" i="1" a="1"/>
  <c r="G2724" i="1"/>
  <c r="F2724" i="1"/>
  <c r="AB2723" i="1"/>
  <c r="AA2723" i="1"/>
  <c r="Z2723" i="1"/>
  <c r="Y2723" i="1"/>
  <c r="X2723" i="1"/>
  <c r="W2723" i="1"/>
  <c r="S2723" i="1"/>
  <c r="R2723" i="1"/>
  <c r="O2723" i="1" a="1"/>
  <c r="M2723" i="1" a="1"/>
  <c r="H2723" i="1" a="1"/>
  <c r="G2723" i="1"/>
  <c r="F2723" i="1"/>
  <c r="AB2722" i="1"/>
  <c r="AA2722" i="1"/>
  <c r="Z2722" i="1"/>
  <c r="Y2722" i="1"/>
  <c r="X2722" i="1"/>
  <c r="W2722" i="1"/>
  <c r="S2722" i="1"/>
  <c r="R2722" i="1"/>
  <c r="O2722" i="1" a="1"/>
  <c r="M2722" i="1" a="1"/>
  <c r="H2722" i="1" a="1"/>
  <c r="G2722" i="1"/>
  <c r="F2722" i="1"/>
  <c r="AB2721" i="1"/>
  <c r="AA2721" i="1"/>
  <c r="Z2721" i="1"/>
  <c r="Y2721" i="1"/>
  <c r="X2721" i="1"/>
  <c r="W2721" i="1"/>
  <c r="S2721" i="1"/>
  <c r="R2721" i="1"/>
  <c r="O2721" i="1" a="1"/>
  <c r="M2721" i="1" a="1"/>
  <c r="H2721" i="1" a="1"/>
  <c r="G2721" i="1"/>
  <c r="F2721" i="1"/>
  <c r="AB2720" i="1"/>
  <c r="AA2720" i="1"/>
  <c r="Z2720" i="1"/>
  <c r="Y2720" i="1"/>
  <c r="X2720" i="1"/>
  <c r="W2720" i="1"/>
  <c r="S2720" i="1"/>
  <c r="R2720" i="1"/>
  <c r="O2720" i="1" a="1"/>
  <c r="M2720" i="1" a="1"/>
  <c r="H2720" i="1" a="1"/>
  <c r="G2720" i="1"/>
  <c r="F2720" i="1"/>
  <c r="AB2719" i="1"/>
  <c r="AA2719" i="1"/>
  <c r="Z2719" i="1"/>
  <c r="Y2719" i="1"/>
  <c r="X2719" i="1"/>
  <c r="W2719" i="1"/>
  <c r="S2719" i="1"/>
  <c r="R2719" i="1"/>
  <c r="O2719" i="1" a="1"/>
  <c r="M2719" i="1" a="1"/>
  <c r="H2719" i="1" a="1"/>
  <c r="G2719" i="1"/>
  <c r="F2719" i="1"/>
  <c r="AB2718" i="1"/>
  <c r="AA2718" i="1"/>
  <c r="Z2718" i="1"/>
  <c r="Y2718" i="1"/>
  <c r="X2718" i="1"/>
  <c r="W2718" i="1"/>
  <c r="S2718" i="1"/>
  <c r="R2718" i="1"/>
  <c r="O2718" i="1" a="1"/>
  <c r="M2718" i="1" a="1"/>
  <c r="H2718" i="1" a="1"/>
  <c r="G2718" i="1"/>
  <c r="F2718" i="1"/>
  <c r="AB2717" i="1"/>
  <c r="AA2717" i="1"/>
  <c r="Z2717" i="1"/>
  <c r="Y2717" i="1"/>
  <c r="X2717" i="1"/>
  <c r="W2717" i="1"/>
  <c r="S2717" i="1"/>
  <c r="R2717" i="1"/>
  <c r="O2717" i="1" a="1"/>
  <c r="M2717" i="1" a="1"/>
  <c r="H2717" i="1" a="1"/>
  <c r="G2717" i="1"/>
  <c r="F2717" i="1"/>
  <c r="AB2716" i="1"/>
  <c r="AA2716" i="1"/>
  <c r="Z2716" i="1"/>
  <c r="Y2716" i="1"/>
  <c r="X2716" i="1"/>
  <c r="W2716" i="1"/>
  <c r="S2716" i="1"/>
  <c r="R2716" i="1"/>
  <c r="O2716" i="1" a="1"/>
  <c r="M2716" i="1" a="1"/>
  <c r="H2716" i="1" a="1"/>
  <c r="G2716" i="1"/>
  <c r="F2716" i="1"/>
  <c r="AB2715" i="1"/>
  <c r="AA2715" i="1"/>
  <c r="Z2715" i="1"/>
  <c r="Y2715" i="1"/>
  <c r="X2715" i="1"/>
  <c r="W2715" i="1"/>
  <c r="S2715" i="1"/>
  <c r="R2715" i="1"/>
  <c r="O2715" i="1" a="1"/>
  <c r="M2715" i="1" a="1"/>
  <c r="H2715" i="1" a="1"/>
  <c r="G2715" i="1"/>
  <c r="F2715" i="1"/>
  <c r="AB2714" i="1"/>
  <c r="AA2714" i="1"/>
  <c r="Z2714" i="1"/>
  <c r="Y2714" i="1"/>
  <c r="X2714" i="1"/>
  <c r="W2714" i="1"/>
  <c r="S2714" i="1"/>
  <c r="R2714" i="1"/>
  <c r="O2714" i="1" a="1"/>
  <c r="M2714" i="1" a="1"/>
  <c r="H2714" i="1" a="1"/>
  <c r="G2714" i="1"/>
  <c r="F2714" i="1"/>
  <c r="AB2713" i="1"/>
  <c r="AA2713" i="1"/>
  <c r="Z2713" i="1"/>
  <c r="Y2713" i="1"/>
  <c r="X2713" i="1"/>
  <c r="W2713" i="1"/>
  <c r="S2713" i="1"/>
  <c r="R2713" i="1"/>
  <c r="O2713" i="1" a="1"/>
  <c r="M2713" i="1" a="1"/>
  <c r="H2713" i="1" a="1"/>
  <c r="G2713" i="1"/>
  <c r="F2713" i="1"/>
  <c r="AB2712" i="1"/>
  <c r="AA2712" i="1"/>
  <c r="Z2712" i="1"/>
  <c r="Y2712" i="1"/>
  <c r="X2712" i="1"/>
  <c r="W2712" i="1"/>
  <c r="S2712" i="1"/>
  <c r="R2712" i="1"/>
  <c r="O2712" i="1" a="1"/>
  <c r="M2712" i="1" a="1"/>
  <c r="H2712" i="1" a="1"/>
  <c r="G2712" i="1"/>
  <c r="F2712" i="1"/>
  <c r="AB2711" i="1"/>
  <c r="AA2711" i="1"/>
  <c r="Z2711" i="1"/>
  <c r="Y2711" i="1"/>
  <c r="X2711" i="1"/>
  <c r="W2711" i="1"/>
  <c r="S2711" i="1"/>
  <c r="R2711" i="1"/>
  <c r="O2711" i="1" a="1"/>
  <c r="M2711" i="1" a="1"/>
  <c r="H2711" i="1" a="1"/>
  <c r="G2711" i="1"/>
  <c r="F2711" i="1"/>
  <c r="AB2710" i="1"/>
  <c r="AA2710" i="1"/>
  <c r="Z2710" i="1"/>
  <c r="Y2710" i="1"/>
  <c r="X2710" i="1"/>
  <c r="W2710" i="1"/>
  <c r="S2710" i="1"/>
  <c r="R2710" i="1"/>
  <c r="O2710" i="1" a="1"/>
  <c r="M2710" i="1" a="1"/>
  <c r="H2710" i="1" a="1"/>
  <c r="G2710" i="1"/>
  <c r="F2710" i="1"/>
  <c r="AB2709" i="1"/>
  <c r="AA2709" i="1"/>
  <c r="Z2709" i="1"/>
  <c r="Y2709" i="1"/>
  <c r="X2709" i="1"/>
  <c r="W2709" i="1"/>
  <c r="S2709" i="1"/>
  <c r="R2709" i="1"/>
  <c r="O2709" i="1" a="1"/>
  <c r="M2709" i="1" a="1"/>
  <c r="H2709" i="1" a="1"/>
  <c r="G2709" i="1"/>
  <c r="F2709" i="1"/>
  <c r="AB2708" i="1"/>
  <c r="AA2708" i="1"/>
  <c r="Z2708" i="1"/>
  <c r="Y2708" i="1"/>
  <c r="X2708" i="1"/>
  <c r="W2708" i="1"/>
  <c r="S2708" i="1"/>
  <c r="R2708" i="1"/>
  <c r="O2708" i="1" a="1"/>
  <c r="M2708" i="1" a="1"/>
  <c r="H2708" i="1" a="1"/>
  <c r="G2708" i="1"/>
  <c r="F2708" i="1"/>
  <c r="AB2707" i="1"/>
  <c r="AA2707" i="1"/>
  <c r="Z2707" i="1"/>
  <c r="Y2707" i="1"/>
  <c r="X2707" i="1"/>
  <c r="W2707" i="1"/>
  <c r="S2707" i="1"/>
  <c r="R2707" i="1"/>
  <c r="O2707" i="1" a="1"/>
  <c r="M2707" i="1" a="1"/>
  <c r="H2707" i="1" a="1"/>
  <c r="G2707" i="1"/>
  <c r="F2707" i="1"/>
  <c r="AB2706" i="1"/>
  <c r="AA2706" i="1"/>
  <c r="Z2706" i="1"/>
  <c r="Y2706" i="1"/>
  <c r="X2706" i="1"/>
  <c r="W2706" i="1"/>
  <c r="S2706" i="1"/>
  <c r="R2706" i="1"/>
  <c r="O2706" i="1" a="1"/>
  <c r="M2706" i="1" a="1"/>
  <c r="H2706" i="1" a="1"/>
  <c r="G2706" i="1"/>
  <c r="F2706" i="1"/>
  <c r="AB2705" i="1"/>
  <c r="AA2705" i="1"/>
  <c r="Z2705" i="1"/>
  <c r="Y2705" i="1"/>
  <c r="X2705" i="1"/>
  <c r="W2705" i="1"/>
  <c r="S2705" i="1"/>
  <c r="R2705" i="1"/>
  <c r="O2705" i="1" a="1"/>
  <c r="M2705" i="1" a="1"/>
  <c r="H2705" i="1" a="1"/>
  <c r="G2705" i="1"/>
  <c r="F2705" i="1"/>
  <c r="AB2704" i="1"/>
  <c r="AA2704" i="1"/>
  <c r="Z2704" i="1"/>
  <c r="Y2704" i="1"/>
  <c r="X2704" i="1"/>
  <c r="W2704" i="1"/>
  <c r="S2704" i="1"/>
  <c r="R2704" i="1"/>
  <c r="O2704" i="1" a="1"/>
  <c r="M2704" i="1" a="1"/>
  <c r="H2704" i="1" a="1"/>
  <c r="G2704" i="1"/>
  <c r="F2704" i="1"/>
  <c r="AB2703" i="1"/>
  <c r="AA2703" i="1"/>
  <c r="Z2703" i="1"/>
  <c r="Y2703" i="1"/>
  <c r="X2703" i="1"/>
  <c r="W2703" i="1"/>
  <c r="S2703" i="1"/>
  <c r="R2703" i="1"/>
  <c r="O2703" i="1" a="1"/>
  <c r="M2703" i="1" a="1"/>
  <c r="H2703" i="1" a="1"/>
  <c r="G2703" i="1"/>
  <c r="F2703" i="1"/>
  <c r="AB2702" i="1"/>
  <c r="AA2702" i="1"/>
  <c r="Z2702" i="1"/>
  <c r="Y2702" i="1"/>
  <c r="X2702" i="1"/>
  <c r="W2702" i="1"/>
  <c r="S2702" i="1"/>
  <c r="R2702" i="1"/>
  <c r="O2702" i="1" a="1"/>
  <c r="M2702" i="1" a="1"/>
  <c r="H2702" i="1" a="1"/>
  <c r="G2702" i="1"/>
  <c r="F2702" i="1"/>
  <c r="AB2701" i="1"/>
  <c r="AA2701" i="1"/>
  <c r="Z2701" i="1"/>
  <c r="Y2701" i="1"/>
  <c r="X2701" i="1"/>
  <c r="W2701" i="1"/>
  <c r="S2701" i="1"/>
  <c r="R2701" i="1"/>
  <c r="O2701" i="1" a="1"/>
  <c r="M2701" i="1" a="1"/>
  <c r="H2701" i="1" a="1"/>
  <c r="G2701" i="1"/>
  <c r="F2701" i="1"/>
  <c r="AB2700" i="1"/>
  <c r="AA2700" i="1"/>
  <c r="Z2700" i="1"/>
  <c r="Y2700" i="1"/>
  <c r="X2700" i="1"/>
  <c r="W2700" i="1"/>
  <c r="S2700" i="1"/>
  <c r="R2700" i="1"/>
  <c r="O2700" i="1" a="1"/>
  <c r="M2700" i="1" a="1"/>
  <c r="H2700" i="1" a="1"/>
  <c r="G2700" i="1"/>
  <c r="F2700" i="1"/>
  <c r="AB2699" i="1"/>
  <c r="AA2699" i="1"/>
  <c r="Z2699" i="1"/>
  <c r="Y2699" i="1"/>
  <c r="X2699" i="1"/>
  <c r="W2699" i="1"/>
  <c r="S2699" i="1"/>
  <c r="R2699" i="1"/>
  <c r="O2699" i="1" a="1"/>
  <c r="M2699" i="1" a="1"/>
  <c r="H2699" i="1" a="1"/>
  <c r="G2699" i="1"/>
  <c r="F2699" i="1"/>
  <c r="AB2698" i="1"/>
  <c r="AA2698" i="1"/>
  <c r="Z2698" i="1"/>
  <c r="Y2698" i="1"/>
  <c r="X2698" i="1"/>
  <c r="W2698" i="1"/>
  <c r="S2698" i="1"/>
  <c r="R2698" i="1"/>
  <c r="O2698" i="1" a="1"/>
  <c r="M2698" i="1" a="1"/>
  <c r="H2698" i="1" a="1"/>
  <c r="G2698" i="1"/>
  <c r="F2698" i="1"/>
  <c r="AB2697" i="1"/>
  <c r="AA2697" i="1"/>
  <c r="Z2697" i="1"/>
  <c r="Y2697" i="1"/>
  <c r="X2697" i="1"/>
  <c r="W2697" i="1"/>
  <c r="S2697" i="1"/>
  <c r="R2697" i="1"/>
  <c r="O2697" i="1" a="1"/>
  <c r="M2697" i="1" a="1"/>
  <c r="H2697" i="1" a="1"/>
  <c r="G2697" i="1"/>
  <c r="F2697" i="1"/>
  <c r="AB2696" i="1"/>
  <c r="AA2696" i="1"/>
  <c r="Z2696" i="1"/>
  <c r="Y2696" i="1"/>
  <c r="X2696" i="1"/>
  <c r="W2696" i="1"/>
  <c r="S2696" i="1"/>
  <c r="R2696" i="1"/>
  <c r="O2696" i="1" a="1"/>
  <c r="M2696" i="1" a="1"/>
  <c r="H2696" i="1" a="1"/>
  <c r="G2696" i="1"/>
  <c r="F2696" i="1"/>
  <c r="AB2695" i="1"/>
  <c r="AA2695" i="1"/>
  <c r="Z2695" i="1"/>
  <c r="Y2695" i="1"/>
  <c r="X2695" i="1"/>
  <c r="W2695" i="1"/>
  <c r="S2695" i="1"/>
  <c r="R2695" i="1"/>
  <c r="O2695" i="1" a="1"/>
  <c r="M2695" i="1" a="1"/>
  <c r="H2695" i="1" a="1"/>
  <c r="G2695" i="1"/>
  <c r="F2695" i="1"/>
  <c r="AB2694" i="1"/>
  <c r="AA2694" i="1"/>
  <c r="Z2694" i="1"/>
  <c r="Y2694" i="1"/>
  <c r="X2694" i="1"/>
  <c r="W2694" i="1"/>
  <c r="S2694" i="1"/>
  <c r="R2694" i="1"/>
  <c r="O2694" i="1" a="1"/>
  <c r="M2694" i="1" a="1"/>
  <c r="H2694" i="1" a="1"/>
  <c r="G2694" i="1"/>
  <c r="F2694" i="1"/>
  <c r="AB2693" i="1"/>
  <c r="AA2693" i="1"/>
  <c r="Z2693" i="1"/>
  <c r="Y2693" i="1"/>
  <c r="X2693" i="1"/>
  <c r="W2693" i="1"/>
  <c r="S2693" i="1"/>
  <c r="R2693" i="1"/>
  <c r="O2693" i="1" a="1"/>
  <c r="M2693" i="1" a="1"/>
  <c r="H2693" i="1" a="1"/>
  <c r="G2693" i="1"/>
  <c r="F2693" i="1"/>
  <c r="AB2692" i="1"/>
  <c r="AA2692" i="1"/>
  <c r="Z2692" i="1"/>
  <c r="Y2692" i="1"/>
  <c r="X2692" i="1"/>
  <c r="W2692" i="1"/>
  <c r="S2692" i="1"/>
  <c r="R2692" i="1"/>
  <c r="O2692" i="1" a="1"/>
  <c r="M2692" i="1" a="1"/>
  <c r="H2692" i="1" a="1"/>
  <c r="G2692" i="1"/>
  <c r="F2692" i="1"/>
  <c r="AB2691" i="1"/>
  <c r="AA2691" i="1"/>
  <c r="Z2691" i="1"/>
  <c r="Y2691" i="1"/>
  <c r="X2691" i="1"/>
  <c r="W2691" i="1"/>
  <c r="S2691" i="1"/>
  <c r="R2691" i="1"/>
  <c r="O2691" i="1" a="1"/>
  <c r="M2691" i="1" a="1"/>
  <c r="H2691" i="1" a="1"/>
  <c r="G2691" i="1"/>
  <c r="F2691" i="1"/>
  <c r="AB2690" i="1"/>
  <c r="AA2690" i="1"/>
  <c r="Z2690" i="1"/>
  <c r="Y2690" i="1"/>
  <c r="X2690" i="1"/>
  <c r="W2690" i="1"/>
  <c r="S2690" i="1"/>
  <c r="R2690" i="1"/>
  <c r="O2690" i="1" a="1"/>
  <c r="M2690" i="1" a="1"/>
  <c r="H2690" i="1" a="1"/>
  <c r="G2690" i="1"/>
  <c r="F2690" i="1"/>
  <c r="AB2689" i="1"/>
  <c r="AA2689" i="1"/>
  <c r="Z2689" i="1"/>
  <c r="Y2689" i="1"/>
  <c r="X2689" i="1"/>
  <c r="W2689" i="1"/>
  <c r="S2689" i="1"/>
  <c r="R2689" i="1"/>
  <c r="O2689" i="1" a="1"/>
  <c r="M2689" i="1" a="1"/>
  <c r="H2689" i="1" a="1"/>
  <c r="G2689" i="1"/>
  <c r="F2689" i="1"/>
  <c r="AB2688" i="1"/>
  <c r="AA2688" i="1"/>
  <c r="Z2688" i="1"/>
  <c r="Y2688" i="1"/>
  <c r="X2688" i="1"/>
  <c r="W2688" i="1"/>
  <c r="S2688" i="1"/>
  <c r="R2688" i="1"/>
  <c r="O2688" i="1" a="1"/>
  <c r="M2688" i="1" a="1"/>
  <c r="H2688" i="1" a="1"/>
  <c r="G2688" i="1"/>
  <c r="F2688" i="1"/>
  <c r="AB2687" i="1"/>
  <c r="AA2687" i="1"/>
  <c r="Z2687" i="1"/>
  <c r="Y2687" i="1"/>
  <c r="X2687" i="1"/>
  <c r="W2687" i="1"/>
  <c r="S2687" i="1"/>
  <c r="R2687" i="1"/>
  <c r="O2687" i="1" a="1"/>
  <c r="M2687" i="1" a="1"/>
  <c r="H2687" i="1" a="1"/>
  <c r="G2687" i="1"/>
  <c r="F2687" i="1"/>
  <c r="AB2686" i="1"/>
  <c r="AA2686" i="1"/>
  <c r="Z2686" i="1"/>
  <c r="Y2686" i="1"/>
  <c r="X2686" i="1"/>
  <c r="W2686" i="1"/>
  <c r="S2686" i="1"/>
  <c r="R2686" i="1"/>
  <c r="O2686" i="1" a="1"/>
  <c r="M2686" i="1" a="1"/>
  <c r="H2686" i="1" a="1"/>
  <c r="G2686" i="1"/>
  <c r="F2686" i="1"/>
  <c r="AB2685" i="1"/>
  <c r="AA2685" i="1"/>
  <c r="Z2685" i="1"/>
  <c r="Y2685" i="1"/>
  <c r="X2685" i="1"/>
  <c r="W2685" i="1"/>
  <c r="S2685" i="1"/>
  <c r="R2685" i="1"/>
  <c r="O2685" i="1" a="1"/>
  <c r="M2685" i="1" a="1"/>
  <c r="H2685" i="1" a="1"/>
  <c r="G2685" i="1"/>
  <c r="F2685" i="1"/>
  <c r="AB2684" i="1"/>
  <c r="AA2684" i="1"/>
  <c r="Z2684" i="1"/>
  <c r="Y2684" i="1"/>
  <c r="X2684" i="1"/>
  <c r="W2684" i="1"/>
  <c r="S2684" i="1"/>
  <c r="R2684" i="1"/>
  <c r="O2684" i="1" a="1"/>
  <c r="M2684" i="1" a="1"/>
  <c r="H2684" i="1" a="1"/>
  <c r="G2684" i="1"/>
  <c r="F2684" i="1"/>
  <c r="AB2683" i="1"/>
  <c r="AA2683" i="1"/>
  <c r="Z2683" i="1"/>
  <c r="Y2683" i="1"/>
  <c r="X2683" i="1"/>
  <c r="W2683" i="1"/>
  <c r="S2683" i="1"/>
  <c r="R2683" i="1"/>
  <c r="O2683" i="1" a="1"/>
  <c r="M2683" i="1" a="1"/>
  <c r="H2683" i="1" a="1"/>
  <c r="G2683" i="1"/>
  <c r="F2683" i="1"/>
  <c r="AB2682" i="1"/>
  <c r="AA2682" i="1"/>
  <c r="Z2682" i="1"/>
  <c r="Y2682" i="1"/>
  <c r="X2682" i="1"/>
  <c r="W2682" i="1"/>
  <c r="S2682" i="1"/>
  <c r="R2682" i="1"/>
  <c r="O2682" i="1" a="1"/>
  <c r="M2682" i="1" a="1"/>
  <c r="H2682" i="1" a="1"/>
  <c r="G2682" i="1"/>
  <c r="F2682" i="1"/>
  <c r="AB2681" i="1"/>
  <c r="AA2681" i="1"/>
  <c r="Z2681" i="1"/>
  <c r="Y2681" i="1"/>
  <c r="X2681" i="1"/>
  <c r="W2681" i="1"/>
  <c r="S2681" i="1"/>
  <c r="R2681" i="1"/>
  <c r="O2681" i="1" a="1"/>
  <c r="M2681" i="1" a="1"/>
  <c r="H2681" i="1" a="1"/>
  <c r="G2681" i="1"/>
  <c r="F2681" i="1"/>
  <c r="AB2680" i="1"/>
  <c r="AA2680" i="1"/>
  <c r="Z2680" i="1"/>
  <c r="Y2680" i="1"/>
  <c r="X2680" i="1"/>
  <c r="W2680" i="1"/>
  <c r="S2680" i="1"/>
  <c r="R2680" i="1"/>
  <c r="O2680" i="1" a="1"/>
  <c r="M2680" i="1" a="1"/>
  <c r="H2680" i="1" a="1"/>
  <c r="G2680" i="1"/>
  <c r="F2680" i="1"/>
  <c r="AB2679" i="1"/>
  <c r="AA2679" i="1"/>
  <c r="Z2679" i="1"/>
  <c r="Y2679" i="1"/>
  <c r="X2679" i="1"/>
  <c r="W2679" i="1"/>
  <c r="S2679" i="1"/>
  <c r="R2679" i="1"/>
  <c r="O2679" i="1" a="1"/>
  <c r="M2679" i="1" a="1"/>
  <c r="H2679" i="1" a="1"/>
  <c r="G2679" i="1"/>
  <c r="F2679" i="1"/>
  <c r="AB2678" i="1"/>
  <c r="AA2678" i="1"/>
  <c r="Z2678" i="1"/>
  <c r="Y2678" i="1"/>
  <c r="X2678" i="1"/>
  <c r="W2678" i="1"/>
  <c r="S2678" i="1"/>
  <c r="R2678" i="1"/>
  <c r="O2678" i="1" a="1"/>
  <c r="M2678" i="1" a="1"/>
  <c r="H2678" i="1" a="1"/>
  <c r="G2678" i="1"/>
  <c r="F2678" i="1"/>
  <c r="AB2677" i="1"/>
  <c r="AA2677" i="1"/>
  <c r="Z2677" i="1"/>
  <c r="Y2677" i="1"/>
  <c r="X2677" i="1"/>
  <c r="W2677" i="1"/>
  <c r="S2677" i="1"/>
  <c r="R2677" i="1"/>
  <c r="O2677" i="1" a="1"/>
  <c r="M2677" i="1" a="1"/>
  <c r="H2677" i="1" a="1"/>
  <c r="G2677" i="1"/>
  <c r="F2677" i="1"/>
  <c r="AB2676" i="1"/>
  <c r="AA2676" i="1"/>
  <c r="Z2676" i="1"/>
  <c r="Y2676" i="1"/>
  <c r="X2676" i="1"/>
  <c r="W2676" i="1"/>
  <c r="S2676" i="1"/>
  <c r="R2676" i="1"/>
  <c r="O2676" i="1" a="1"/>
  <c r="M2676" i="1" a="1"/>
  <c r="H2676" i="1" a="1"/>
  <c r="G2676" i="1"/>
  <c r="F2676" i="1"/>
  <c r="AB2675" i="1"/>
  <c r="AA2675" i="1"/>
  <c r="Z2675" i="1"/>
  <c r="Y2675" i="1"/>
  <c r="X2675" i="1"/>
  <c r="W2675" i="1"/>
  <c r="S2675" i="1"/>
  <c r="R2675" i="1"/>
  <c r="O2675" i="1" a="1"/>
  <c r="M2675" i="1" a="1"/>
  <c r="H2675" i="1" a="1"/>
  <c r="G2675" i="1"/>
  <c r="F2675" i="1"/>
  <c r="AB2674" i="1"/>
  <c r="AA2674" i="1"/>
  <c r="Z2674" i="1"/>
  <c r="Y2674" i="1"/>
  <c r="X2674" i="1"/>
  <c r="W2674" i="1"/>
  <c r="S2674" i="1"/>
  <c r="R2674" i="1"/>
  <c r="O2674" i="1" a="1"/>
  <c r="M2674" i="1" a="1"/>
  <c r="H2674" i="1" a="1"/>
  <c r="G2674" i="1"/>
  <c r="F2674" i="1"/>
  <c r="AB2673" i="1"/>
  <c r="AA2673" i="1"/>
  <c r="Z2673" i="1"/>
  <c r="Y2673" i="1"/>
  <c r="X2673" i="1"/>
  <c r="W2673" i="1"/>
  <c r="S2673" i="1"/>
  <c r="R2673" i="1"/>
  <c r="O2673" i="1" a="1"/>
  <c r="M2673" i="1" a="1"/>
  <c r="H2673" i="1" a="1"/>
  <c r="G2673" i="1"/>
  <c r="F2673" i="1"/>
  <c r="AB2672" i="1"/>
  <c r="AA2672" i="1"/>
  <c r="Z2672" i="1"/>
  <c r="Y2672" i="1"/>
  <c r="X2672" i="1"/>
  <c r="W2672" i="1"/>
  <c r="S2672" i="1"/>
  <c r="R2672" i="1"/>
  <c r="O2672" i="1" a="1"/>
  <c r="M2672" i="1" a="1"/>
  <c r="H2672" i="1" a="1"/>
  <c r="G2672" i="1"/>
  <c r="F2672" i="1"/>
  <c r="AB2671" i="1"/>
  <c r="AA2671" i="1"/>
  <c r="Z2671" i="1"/>
  <c r="Y2671" i="1"/>
  <c r="X2671" i="1"/>
  <c r="W2671" i="1"/>
  <c r="S2671" i="1"/>
  <c r="R2671" i="1"/>
  <c r="O2671" i="1" a="1"/>
  <c r="M2671" i="1" a="1"/>
  <c r="H2671" i="1" a="1"/>
  <c r="G2671" i="1"/>
  <c r="F2671" i="1"/>
  <c r="AB2670" i="1"/>
  <c r="AA2670" i="1"/>
  <c r="Z2670" i="1"/>
  <c r="Y2670" i="1"/>
  <c r="X2670" i="1"/>
  <c r="W2670" i="1"/>
  <c r="S2670" i="1"/>
  <c r="R2670" i="1"/>
  <c r="O2670" i="1" a="1"/>
  <c r="M2670" i="1" a="1"/>
  <c r="H2670" i="1" a="1"/>
  <c r="G2670" i="1"/>
  <c r="F2670" i="1"/>
  <c r="AB2669" i="1"/>
  <c r="AA2669" i="1"/>
  <c r="Z2669" i="1"/>
  <c r="Y2669" i="1"/>
  <c r="X2669" i="1"/>
  <c r="W2669" i="1"/>
  <c r="S2669" i="1"/>
  <c r="R2669" i="1"/>
  <c r="O2669" i="1" a="1"/>
  <c r="M2669" i="1" a="1"/>
  <c r="H2669" i="1" a="1"/>
  <c r="G2669" i="1"/>
  <c r="F2669" i="1"/>
  <c r="AB2668" i="1"/>
  <c r="AA2668" i="1"/>
  <c r="Z2668" i="1"/>
  <c r="Y2668" i="1"/>
  <c r="X2668" i="1"/>
  <c r="W2668" i="1"/>
  <c r="S2668" i="1"/>
  <c r="R2668" i="1"/>
  <c r="O2668" i="1" a="1"/>
  <c r="M2668" i="1" a="1"/>
  <c r="H2668" i="1" a="1"/>
  <c r="G2668" i="1"/>
  <c r="F2668" i="1"/>
  <c r="AB2667" i="1"/>
  <c r="AA2667" i="1"/>
  <c r="Z2667" i="1"/>
  <c r="Y2667" i="1"/>
  <c r="X2667" i="1"/>
  <c r="W2667" i="1"/>
  <c r="S2667" i="1"/>
  <c r="R2667" i="1"/>
  <c r="O2667" i="1" a="1"/>
  <c r="M2667" i="1" a="1"/>
  <c r="H2667" i="1" a="1"/>
  <c r="G2667" i="1"/>
  <c r="F2667" i="1"/>
  <c r="AB2666" i="1"/>
  <c r="AA2666" i="1"/>
  <c r="Z2666" i="1"/>
  <c r="Y2666" i="1"/>
  <c r="X2666" i="1"/>
  <c r="W2666" i="1"/>
  <c r="S2666" i="1"/>
  <c r="R2666" i="1"/>
  <c r="O2666" i="1" a="1"/>
  <c r="M2666" i="1" a="1"/>
  <c r="H2666" i="1" a="1"/>
  <c r="G2666" i="1"/>
  <c r="F2666" i="1"/>
  <c r="AB2665" i="1"/>
  <c r="AA2665" i="1"/>
  <c r="Z2665" i="1"/>
  <c r="Y2665" i="1"/>
  <c r="X2665" i="1"/>
  <c r="W2665" i="1"/>
  <c r="S2665" i="1"/>
  <c r="R2665" i="1"/>
  <c r="O2665" i="1" a="1"/>
  <c r="M2665" i="1" a="1"/>
  <c r="H2665" i="1" a="1"/>
  <c r="G2665" i="1"/>
  <c r="F2665" i="1"/>
  <c r="AB2664" i="1"/>
  <c r="AA2664" i="1"/>
  <c r="Z2664" i="1"/>
  <c r="Y2664" i="1"/>
  <c r="X2664" i="1"/>
  <c r="W2664" i="1"/>
  <c r="S2664" i="1"/>
  <c r="R2664" i="1"/>
  <c r="O2664" i="1" a="1"/>
  <c r="M2664" i="1" a="1"/>
  <c r="H2664" i="1" a="1"/>
  <c r="G2664" i="1"/>
  <c r="F2664" i="1"/>
  <c r="AB2663" i="1"/>
  <c r="AA2663" i="1"/>
  <c r="Z2663" i="1"/>
  <c r="Y2663" i="1"/>
  <c r="X2663" i="1"/>
  <c r="W2663" i="1"/>
  <c r="S2663" i="1"/>
  <c r="R2663" i="1"/>
  <c r="O2663" i="1" a="1"/>
  <c r="M2663" i="1" a="1"/>
  <c r="H2663" i="1" a="1"/>
  <c r="G2663" i="1"/>
  <c r="F2663" i="1"/>
  <c r="AB2662" i="1"/>
  <c r="AA2662" i="1"/>
  <c r="Z2662" i="1"/>
  <c r="Y2662" i="1"/>
  <c r="X2662" i="1"/>
  <c r="W2662" i="1"/>
  <c r="S2662" i="1"/>
  <c r="R2662" i="1"/>
  <c r="O2662" i="1" a="1"/>
  <c r="M2662" i="1" a="1"/>
  <c r="H2662" i="1" a="1"/>
  <c r="G2662" i="1"/>
  <c r="F2662" i="1"/>
  <c r="AB2661" i="1"/>
  <c r="AA2661" i="1"/>
  <c r="Z2661" i="1"/>
  <c r="Y2661" i="1"/>
  <c r="X2661" i="1"/>
  <c r="W2661" i="1"/>
  <c r="S2661" i="1"/>
  <c r="R2661" i="1"/>
  <c r="O2661" i="1" a="1"/>
  <c r="M2661" i="1" a="1"/>
  <c r="H2661" i="1" a="1"/>
  <c r="G2661" i="1"/>
  <c r="F2661" i="1"/>
  <c r="AB2660" i="1"/>
  <c r="AA2660" i="1"/>
  <c r="Z2660" i="1"/>
  <c r="Y2660" i="1"/>
  <c r="X2660" i="1"/>
  <c r="W2660" i="1"/>
  <c r="S2660" i="1"/>
  <c r="R2660" i="1"/>
  <c r="O2660" i="1" a="1"/>
  <c r="M2660" i="1" a="1"/>
  <c r="H2660" i="1" a="1"/>
  <c r="G2660" i="1"/>
  <c r="F2660" i="1"/>
  <c r="AB2659" i="1"/>
  <c r="AA2659" i="1"/>
  <c r="Z2659" i="1"/>
  <c r="Y2659" i="1"/>
  <c r="X2659" i="1"/>
  <c r="W2659" i="1"/>
  <c r="S2659" i="1"/>
  <c r="R2659" i="1"/>
  <c r="O2659" i="1" a="1"/>
  <c r="M2659" i="1" a="1"/>
  <c r="H2659" i="1" a="1"/>
  <c r="G2659" i="1"/>
  <c r="F2659" i="1"/>
  <c r="AB2658" i="1"/>
  <c r="AA2658" i="1"/>
  <c r="Z2658" i="1"/>
  <c r="Y2658" i="1"/>
  <c r="X2658" i="1"/>
  <c r="W2658" i="1"/>
  <c r="S2658" i="1"/>
  <c r="R2658" i="1"/>
  <c r="O2658" i="1" a="1"/>
  <c r="M2658" i="1" a="1"/>
  <c r="H2658" i="1" a="1"/>
  <c r="G2658" i="1"/>
  <c r="F2658" i="1"/>
  <c r="AB2657" i="1"/>
  <c r="AA2657" i="1"/>
  <c r="Z2657" i="1"/>
  <c r="Y2657" i="1"/>
  <c r="X2657" i="1"/>
  <c r="W2657" i="1"/>
  <c r="S2657" i="1"/>
  <c r="R2657" i="1"/>
  <c r="O2657" i="1" a="1"/>
  <c r="M2657" i="1" a="1"/>
  <c r="H2657" i="1" a="1"/>
  <c r="G2657" i="1"/>
  <c r="F2657" i="1"/>
  <c r="AB2656" i="1"/>
  <c r="AA2656" i="1"/>
  <c r="Z2656" i="1"/>
  <c r="Y2656" i="1"/>
  <c r="X2656" i="1"/>
  <c r="W2656" i="1"/>
  <c r="S2656" i="1"/>
  <c r="R2656" i="1"/>
  <c r="O2656" i="1" a="1"/>
  <c r="M2656" i="1" a="1"/>
  <c r="H2656" i="1" a="1"/>
  <c r="G2656" i="1"/>
  <c r="F2656" i="1"/>
  <c r="AB2655" i="1"/>
  <c r="AA2655" i="1"/>
  <c r="Z2655" i="1"/>
  <c r="Y2655" i="1"/>
  <c r="X2655" i="1"/>
  <c r="W2655" i="1"/>
  <c r="S2655" i="1"/>
  <c r="R2655" i="1"/>
  <c r="O2655" i="1" a="1"/>
  <c r="M2655" i="1" a="1"/>
  <c r="H2655" i="1" a="1"/>
  <c r="G2655" i="1"/>
  <c r="F2655" i="1"/>
  <c r="AB2654" i="1"/>
  <c r="AA2654" i="1"/>
  <c r="Z2654" i="1"/>
  <c r="Y2654" i="1"/>
  <c r="X2654" i="1"/>
  <c r="W2654" i="1"/>
  <c r="S2654" i="1"/>
  <c r="R2654" i="1"/>
  <c r="O2654" i="1" a="1"/>
  <c r="M2654" i="1" a="1"/>
  <c r="H2654" i="1" a="1"/>
  <c r="G2654" i="1"/>
  <c r="F2654" i="1"/>
  <c r="AB2653" i="1"/>
  <c r="AA2653" i="1"/>
  <c r="Z2653" i="1"/>
  <c r="Y2653" i="1"/>
  <c r="X2653" i="1"/>
  <c r="W2653" i="1"/>
  <c r="S2653" i="1"/>
  <c r="R2653" i="1"/>
  <c r="O2653" i="1" a="1"/>
  <c r="M2653" i="1" a="1"/>
  <c r="H2653" i="1" a="1"/>
  <c r="G2653" i="1"/>
  <c r="F2653" i="1"/>
  <c r="AB2652" i="1"/>
  <c r="AA2652" i="1"/>
  <c r="Z2652" i="1"/>
  <c r="Y2652" i="1"/>
  <c r="X2652" i="1"/>
  <c r="W2652" i="1"/>
  <c r="S2652" i="1"/>
  <c r="R2652" i="1"/>
  <c r="O2652" i="1" a="1"/>
  <c r="M2652" i="1" a="1"/>
  <c r="H2652" i="1" a="1"/>
  <c r="G2652" i="1"/>
  <c r="F2652" i="1"/>
  <c r="AB2651" i="1"/>
  <c r="AA2651" i="1"/>
  <c r="Z2651" i="1"/>
  <c r="Y2651" i="1"/>
  <c r="X2651" i="1"/>
  <c r="W2651" i="1"/>
  <c r="S2651" i="1"/>
  <c r="R2651" i="1"/>
  <c r="O2651" i="1" a="1"/>
  <c r="M2651" i="1" a="1"/>
  <c r="H2651" i="1" a="1"/>
  <c r="G2651" i="1"/>
  <c r="F2651" i="1"/>
  <c r="AB2650" i="1"/>
  <c r="AA2650" i="1"/>
  <c r="Z2650" i="1"/>
  <c r="Y2650" i="1"/>
  <c r="X2650" i="1"/>
  <c r="W2650" i="1"/>
  <c r="S2650" i="1"/>
  <c r="R2650" i="1"/>
  <c r="O2650" i="1" a="1"/>
  <c r="M2650" i="1" a="1"/>
  <c r="H2650" i="1" a="1"/>
  <c r="G2650" i="1"/>
  <c r="F2650" i="1"/>
  <c r="AB2649" i="1"/>
  <c r="AA2649" i="1"/>
  <c r="Z2649" i="1"/>
  <c r="Y2649" i="1"/>
  <c r="X2649" i="1"/>
  <c r="W2649" i="1"/>
  <c r="S2649" i="1"/>
  <c r="R2649" i="1"/>
  <c r="O2649" i="1" a="1"/>
  <c r="M2649" i="1" a="1"/>
  <c r="H2649" i="1" a="1"/>
  <c r="G2649" i="1"/>
  <c r="F2649" i="1"/>
  <c r="AB2648" i="1"/>
  <c r="AA2648" i="1"/>
  <c r="Z2648" i="1"/>
  <c r="Y2648" i="1"/>
  <c r="X2648" i="1"/>
  <c r="W2648" i="1"/>
  <c r="S2648" i="1"/>
  <c r="R2648" i="1"/>
  <c r="O2648" i="1" a="1"/>
  <c r="M2648" i="1" a="1"/>
  <c r="H2648" i="1" a="1"/>
  <c r="G2648" i="1"/>
  <c r="F2648" i="1"/>
  <c r="AB2647" i="1"/>
  <c r="AA2647" i="1"/>
  <c r="Z2647" i="1"/>
  <c r="Y2647" i="1"/>
  <c r="X2647" i="1"/>
  <c r="W2647" i="1"/>
  <c r="S2647" i="1"/>
  <c r="R2647" i="1"/>
  <c r="O2647" i="1" a="1"/>
  <c r="M2647" i="1" a="1"/>
  <c r="H2647" i="1" a="1"/>
  <c r="G2647" i="1"/>
  <c r="F2647" i="1"/>
  <c r="AB2646" i="1"/>
  <c r="AA2646" i="1"/>
  <c r="Z2646" i="1"/>
  <c r="Y2646" i="1"/>
  <c r="X2646" i="1"/>
  <c r="W2646" i="1"/>
  <c r="S2646" i="1"/>
  <c r="R2646" i="1"/>
  <c r="O2646" i="1" a="1"/>
  <c r="M2646" i="1" a="1"/>
  <c r="H2646" i="1" a="1"/>
  <c r="G2646" i="1"/>
  <c r="F2646" i="1"/>
  <c r="AB2645" i="1"/>
  <c r="AA2645" i="1"/>
  <c r="Z2645" i="1"/>
  <c r="Y2645" i="1"/>
  <c r="X2645" i="1"/>
  <c r="W2645" i="1"/>
  <c r="S2645" i="1"/>
  <c r="R2645" i="1"/>
  <c r="O2645" i="1" a="1"/>
  <c r="M2645" i="1" a="1"/>
  <c r="H2645" i="1" a="1"/>
  <c r="G2645" i="1"/>
  <c r="F2645" i="1"/>
  <c r="AB2644" i="1"/>
  <c r="AA2644" i="1"/>
  <c r="Z2644" i="1"/>
  <c r="Y2644" i="1"/>
  <c r="X2644" i="1"/>
  <c r="W2644" i="1"/>
  <c r="S2644" i="1"/>
  <c r="R2644" i="1"/>
  <c r="O2644" i="1" a="1"/>
  <c r="M2644" i="1" a="1"/>
  <c r="H2644" i="1" a="1"/>
  <c r="G2644" i="1"/>
  <c r="F2644" i="1"/>
  <c r="AB2643" i="1"/>
  <c r="AA2643" i="1"/>
  <c r="Z2643" i="1"/>
  <c r="Y2643" i="1"/>
  <c r="X2643" i="1"/>
  <c r="W2643" i="1"/>
  <c r="S2643" i="1"/>
  <c r="R2643" i="1"/>
  <c r="O2643" i="1" a="1"/>
  <c r="M2643" i="1" a="1"/>
  <c r="H2643" i="1" a="1"/>
  <c r="G2643" i="1"/>
  <c r="F2643" i="1"/>
  <c r="AB2642" i="1"/>
  <c r="AA2642" i="1"/>
  <c r="Z2642" i="1"/>
  <c r="Y2642" i="1"/>
  <c r="X2642" i="1"/>
  <c r="W2642" i="1"/>
  <c r="S2642" i="1"/>
  <c r="R2642" i="1"/>
  <c r="O2642" i="1" a="1"/>
  <c r="M2642" i="1" a="1"/>
  <c r="H2642" i="1" a="1"/>
  <c r="G2642" i="1"/>
  <c r="F2642" i="1"/>
  <c r="AB2641" i="1"/>
  <c r="AA2641" i="1"/>
  <c r="Z2641" i="1"/>
  <c r="Y2641" i="1"/>
  <c r="X2641" i="1"/>
  <c r="W2641" i="1"/>
  <c r="S2641" i="1"/>
  <c r="R2641" i="1"/>
  <c r="O2641" i="1" a="1"/>
  <c r="M2641" i="1" a="1"/>
  <c r="H2641" i="1" a="1"/>
  <c r="G2641" i="1"/>
  <c r="F2641" i="1"/>
  <c r="AB2640" i="1"/>
  <c r="AA2640" i="1"/>
  <c r="Z2640" i="1"/>
  <c r="Y2640" i="1"/>
  <c r="X2640" i="1"/>
  <c r="W2640" i="1"/>
  <c r="S2640" i="1"/>
  <c r="R2640" i="1"/>
  <c r="O2640" i="1" a="1"/>
  <c r="M2640" i="1" a="1"/>
  <c r="H2640" i="1" a="1"/>
  <c r="G2640" i="1"/>
  <c r="F2640" i="1"/>
  <c r="AB2639" i="1"/>
  <c r="AA2639" i="1"/>
  <c r="Z2639" i="1"/>
  <c r="Y2639" i="1"/>
  <c r="X2639" i="1"/>
  <c r="W2639" i="1"/>
  <c r="S2639" i="1"/>
  <c r="R2639" i="1"/>
  <c r="O2639" i="1" a="1"/>
  <c r="M2639" i="1" a="1"/>
  <c r="H2639" i="1" a="1"/>
  <c r="G2639" i="1"/>
  <c r="F2639" i="1"/>
  <c r="AB2638" i="1"/>
  <c r="AA2638" i="1"/>
  <c r="Z2638" i="1"/>
  <c r="Y2638" i="1"/>
  <c r="X2638" i="1"/>
  <c r="W2638" i="1"/>
  <c r="S2638" i="1"/>
  <c r="R2638" i="1"/>
  <c r="O2638" i="1" a="1"/>
  <c r="M2638" i="1" a="1"/>
  <c r="H2638" i="1" a="1"/>
  <c r="G2638" i="1"/>
  <c r="F2638" i="1"/>
  <c r="AB2637" i="1"/>
  <c r="AA2637" i="1"/>
  <c r="Z2637" i="1"/>
  <c r="Y2637" i="1"/>
  <c r="X2637" i="1"/>
  <c r="W2637" i="1"/>
  <c r="S2637" i="1"/>
  <c r="R2637" i="1"/>
  <c r="O2637" i="1" a="1"/>
  <c r="M2637" i="1" a="1"/>
  <c r="H2637" i="1" a="1"/>
  <c r="G2637" i="1"/>
  <c r="F2637" i="1"/>
  <c r="AB2636" i="1"/>
  <c r="AA2636" i="1"/>
  <c r="Z2636" i="1"/>
  <c r="Y2636" i="1"/>
  <c r="X2636" i="1"/>
  <c r="W2636" i="1"/>
  <c r="S2636" i="1"/>
  <c r="R2636" i="1"/>
  <c r="O2636" i="1" a="1"/>
  <c r="M2636" i="1" a="1"/>
  <c r="H2636" i="1" a="1"/>
  <c r="G2636" i="1"/>
  <c r="F2636" i="1"/>
  <c r="AB2635" i="1"/>
  <c r="AA2635" i="1"/>
  <c r="Z2635" i="1"/>
  <c r="Y2635" i="1"/>
  <c r="X2635" i="1"/>
  <c r="W2635" i="1"/>
  <c r="S2635" i="1"/>
  <c r="R2635" i="1"/>
  <c r="O2635" i="1" a="1"/>
  <c r="M2635" i="1" a="1"/>
  <c r="H2635" i="1" a="1"/>
  <c r="G2635" i="1"/>
  <c r="F2635" i="1"/>
  <c r="AB2634" i="1"/>
  <c r="AA2634" i="1"/>
  <c r="Z2634" i="1"/>
  <c r="Y2634" i="1"/>
  <c r="X2634" i="1"/>
  <c r="W2634" i="1"/>
  <c r="S2634" i="1"/>
  <c r="R2634" i="1"/>
  <c r="O2634" i="1" a="1"/>
  <c r="M2634" i="1" a="1"/>
  <c r="H2634" i="1" a="1"/>
  <c r="G2634" i="1"/>
  <c r="F2634" i="1"/>
  <c r="AB2633" i="1"/>
  <c r="AA2633" i="1"/>
  <c r="Z2633" i="1"/>
  <c r="Y2633" i="1"/>
  <c r="X2633" i="1"/>
  <c r="W2633" i="1"/>
  <c r="S2633" i="1"/>
  <c r="R2633" i="1"/>
  <c r="O2633" i="1" a="1"/>
  <c r="M2633" i="1" a="1"/>
  <c r="H2633" i="1" a="1"/>
  <c r="G2633" i="1"/>
  <c r="F2633" i="1"/>
  <c r="AB2632" i="1"/>
  <c r="AA2632" i="1"/>
  <c r="Z2632" i="1"/>
  <c r="Y2632" i="1"/>
  <c r="X2632" i="1"/>
  <c r="W2632" i="1"/>
  <c r="S2632" i="1"/>
  <c r="R2632" i="1"/>
  <c r="O2632" i="1" a="1"/>
  <c r="M2632" i="1" a="1"/>
  <c r="H2632" i="1" a="1"/>
  <c r="G2632" i="1"/>
  <c r="F2632" i="1"/>
  <c r="AB2631" i="1"/>
  <c r="AA2631" i="1"/>
  <c r="Z2631" i="1"/>
  <c r="Y2631" i="1"/>
  <c r="X2631" i="1"/>
  <c r="W2631" i="1"/>
  <c r="S2631" i="1"/>
  <c r="R2631" i="1"/>
  <c r="O2631" i="1" a="1"/>
  <c r="M2631" i="1" a="1"/>
  <c r="H2631" i="1" a="1"/>
  <c r="G2631" i="1"/>
  <c r="F2631" i="1"/>
  <c r="AB2630" i="1"/>
  <c r="AA2630" i="1"/>
  <c r="Z2630" i="1"/>
  <c r="Y2630" i="1"/>
  <c r="X2630" i="1"/>
  <c r="W2630" i="1"/>
  <c r="S2630" i="1"/>
  <c r="R2630" i="1"/>
  <c r="O2630" i="1" a="1"/>
  <c r="M2630" i="1" a="1"/>
  <c r="H2630" i="1" a="1"/>
  <c r="G2630" i="1"/>
  <c r="F2630" i="1"/>
  <c r="AB2629" i="1"/>
  <c r="AA2629" i="1"/>
  <c r="Z2629" i="1"/>
  <c r="Y2629" i="1"/>
  <c r="X2629" i="1"/>
  <c r="W2629" i="1"/>
  <c r="S2629" i="1"/>
  <c r="R2629" i="1"/>
  <c r="O2629" i="1" a="1"/>
  <c r="M2629" i="1" a="1"/>
  <c r="H2629" i="1" a="1"/>
  <c r="G2629" i="1"/>
  <c r="F2629" i="1"/>
  <c r="AB2628" i="1"/>
  <c r="AA2628" i="1"/>
  <c r="Z2628" i="1"/>
  <c r="Y2628" i="1"/>
  <c r="X2628" i="1"/>
  <c r="W2628" i="1"/>
  <c r="S2628" i="1"/>
  <c r="R2628" i="1"/>
  <c r="O2628" i="1" a="1"/>
  <c r="M2628" i="1" a="1"/>
  <c r="H2628" i="1" a="1"/>
  <c r="G2628" i="1"/>
  <c r="F2628" i="1"/>
  <c r="AB2627" i="1"/>
  <c r="AA2627" i="1"/>
  <c r="Z2627" i="1"/>
  <c r="Y2627" i="1"/>
  <c r="X2627" i="1"/>
  <c r="W2627" i="1"/>
  <c r="S2627" i="1"/>
  <c r="R2627" i="1"/>
  <c r="O2627" i="1" a="1"/>
  <c r="M2627" i="1" a="1"/>
  <c r="H2627" i="1" a="1"/>
  <c r="G2627" i="1"/>
  <c r="F2627" i="1"/>
  <c r="AB2626" i="1"/>
  <c r="AA2626" i="1"/>
  <c r="Z2626" i="1"/>
  <c r="Y2626" i="1"/>
  <c r="X2626" i="1"/>
  <c r="W2626" i="1"/>
  <c r="S2626" i="1"/>
  <c r="R2626" i="1"/>
  <c r="O2626" i="1" a="1"/>
  <c r="M2626" i="1" a="1"/>
  <c r="H2626" i="1" a="1"/>
  <c r="G2626" i="1"/>
  <c r="F2626" i="1"/>
  <c r="AB2625" i="1"/>
  <c r="AA2625" i="1"/>
  <c r="Z2625" i="1"/>
  <c r="Y2625" i="1"/>
  <c r="X2625" i="1"/>
  <c r="W2625" i="1"/>
  <c r="S2625" i="1"/>
  <c r="R2625" i="1"/>
  <c r="O2625" i="1" a="1"/>
  <c r="M2625" i="1" a="1"/>
  <c r="H2625" i="1" a="1"/>
  <c r="G2625" i="1"/>
  <c r="F2625" i="1"/>
  <c r="AB2624" i="1"/>
  <c r="AA2624" i="1"/>
  <c r="Z2624" i="1"/>
  <c r="Y2624" i="1"/>
  <c r="X2624" i="1"/>
  <c r="W2624" i="1"/>
  <c r="S2624" i="1"/>
  <c r="R2624" i="1"/>
  <c r="O2624" i="1" a="1"/>
  <c r="M2624" i="1" a="1"/>
  <c r="H2624" i="1" a="1"/>
  <c r="G2624" i="1"/>
  <c r="F2624" i="1"/>
  <c r="AB2623" i="1"/>
  <c r="AA2623" i="1"/>
  <c r="Z2623" i="1"/>
  <c r="Y2623" i="1"/>
  <c r="X2623" i="1"/>
  <c r="W2623" i="1"/>
  <c r="S2623" i="1"/>
  <c r="R2623" i="1"/>
  <c r="O2623" i="1" a="1"/>
  <c r="M2623" i="1" a="1"/>
  <c r="H2623" i="1" a="1"/>
  <c r="G2623" i="1"/>
  <c r="F2623" i="1"/>
  <c r="AB2622" i="1"/>
  <c r="AA2622" i="1"/>
  <c r="Z2622" i="1"/>
  <c r="Y2622" i="1"/>
  <c r="X2622" i="1"/>
  <c r="W2622" i="1"/>
  <c r="S2622" i="1"/>
  <c r="R2622" i="1"/>
  <c r="O2622" i="1" a="1"/>
  <c r="M2622" i="1" a="1"/>
  <c r="H2622" i="1" a="1"/>
  <c r="G2622" i="1"/>
  <c r="F2622" i="1"/>
  <c r="AB2621" i="1"/>
  <c r="AA2621" i="1"/>
  <c r="Z2621" i="1"/>
  <c r="Y2621" i="1"/>
  <c r="X2621" i="1"/>
  <c r="W2621" i="1"/>
  <c r="S2621" i="1"/>
  <c r="R2621" i="1"/>
  <c r="O2621" i="1" a="1"/>
  <c r="M2621" i="1" a="1"/>
  <c r="H2621" i="1" a="1"/>
  <c r="G2621" i="1"/>
  <c r="F2621" i="1"/>
  <c r="AB2620" i="1"/>
  <c r="AA2620" i="1"/>
  <c r="Z2620" i="1"/>
  <c r="Y2620" i="1"/>
  <c r="X2620" i="1"/>
  <c r="W2620" i="1"/>
  <c r="S2620" i="1"/>
  <c r="R2620" i="1"/>
  <c r="O2620" i="1" a="1"/>
  <c r="M2620" i="1" a="1"/>
  <c r="H2620" i="1" a="1"/>
  <c r="G2620" i="1"/>
  <c r="F2620" i="1"/>
  <c r="AB2619" i="1"/>
  <c r="AA2619" i="1"/>
  <c r="Z2619" i="1"/>
  <c r="Y2619" i="1"/>
  <c r="X2619" i="1"/>
  <c r="W2619" i="1"/>
  <c r="S2619" i="1"/>
  <c r="R2619" i="1"/>
  <c r="O2619" i="1" a="1"/>
  <c r="M2619" i="1" a="1"/>
  <c r="H2619" i="1" a="1"/>
  <c r="G2619" i="1"/>
  <c r="F2619" i="1"/>
  <c r="AB2618" i="1"/>
  <c r="AA2618" i="1"/>
  <c r="Z2618" i="1"/>
  <c r="Y2618" i="1"/>
  <c r="X2618" i="1"/>
  <c r="W2618" i="1"/>
  <c r="S2618" i="1"/>
  <c r="R2618" i="1"/>
  <c r="O2618" i="1" a="1"/>
  <c r="M2618" i="1" a="1"/>
  <c r="H2618" i="1" a="1"/>
  <c r="G2618" i="1"/>
  <c r="F2618" i="1"/>
  <c r="AB2617" i="1"/>
  <c r="AA2617" i="1"/>
  <c r="Z2617" i="1"/>
  <c r="Y2617" i="1"/>
  <c r="X2617" i="1"/>
  <c r="W2617" i="1"/>
  <c r="S2617" i="1"/>
  <c r="R2617" i="1"/>
  <c r="O2617" i="1" a="1"/>
  <c r="M2617" i="1" a="1"/>
  <c r="H2617" i="1" a="1"/>
  <c r="G2617" i="1"/>
  <c r="F2617" i="1"/>
  <c r="AB2616" i="1"/>
  <c r="AA2616" i="1"/>
  <c r="Z2616" i="1"/>
  <c r="Y2616" i="1"/>
  <c r="X2616" i="1"/>
  <c r="W2616" i="1"/>
  <c r="S2616" i="1"/>
  <c r="R2616" i="1"/>
  <c r="O2616" i="1" a="1"/>
  <c r="M2616" i="1" a="1"/>
  <c r="H2616" i="1" a="1"/>
  <c r="G2616" i="1"/>
  <c r="F2616" i="1"/>
  <c r="AB2615" i="1"/>
  <c r="AA2615" i="1"/>
  <c r="Z2615" i="1"/>
  <c r="Y2615" i="1"/>
  <c r="X2615" i="1"/>
  <c r="W2615" i="1"/>
  <c r="S2615" i="1"/>
  <c r="R2615" i="1"/>
  <c r="O2615" i="1" a="1"/>
  <c r="M2615" i="1" a="1"/>
  <c r="H2615" i="1" a="1"/>
  <c r="G2615" i="1"/>
  <c r="F2615" i="1"/>
  <c r="AB2614" i="1"/>
  <c r="AA2614" i="1"/>
  <c r="Z2614" i="1"/>
  <c r="Y2614" i="1"/>
  <c r="X2614" i="1"/>
  <c r="W2614" i="1"/>
  <c r="S2614" i="1"/>
  <c r="R2614" i="1"/>
  <c r="O2614" i="1" a="1"/>
  <c r="M2614" i="1" a="1"/>
  <c r="H2614" i="1" a="1"/>
  <c r="G2614" i="1"/>
  <c r="F2614" i="1"/>
  <c r="AB2613" i="1"/>
  <c r="AA2613" i="1"/>
  <c r="Z2613" i="1"/>
  <c r="Y2613" i="1"/>
  <c r="X2613" i="1"/>
  <c r="W2613" i="1"/>
  <c r="S2613" i="1"/>
  <c r="R2613" i="1"/>
  <c r="O2613" i="1" a="1"/>
  <c r="M2613" i="1" a="1"/>
  <c r="H2613" i="1" a="1"/>
  <c r="G2613" i="1"/>
  <c r="F2613" i="1"/>
  <c r="AB2612" i="1"/>
  <c r="AA2612" i="1"/>
  <c r="Z2612" i="1"/>
  <c r="Y2612" i="1"/>
  <c r="X2612" i="1"/>
  <c r="W2612" i="1"/>
  <c r="S2612" i="1"/>
  <c r="R2612" i="1"/>
  <c r="O2612" i="1" a="1"/>
  <c r="M2612" i="1" a="1"/>
  <c r="H2612" i="1" a="1"/>
  <c r="G2612" i="1"/>
  <c r="F2612" i="1"/>
  <c r="AB2611" i="1"/>
  <c r="AA2611" i="1"/>
  <c r="Z2611" i="1"/>
  <c r="Y2611" i="1"/>
  <c r="X2611" i="1"/>
  <c r="W2611" i="1"/>
  <c r="S2611" i="1"/>
  <c r="R2611" i="1"/>
  <c r="O2611" i="1" a="1"/>
  <c r="M2611" i="1" a="1"/>
  <c r="H2611" i="1" a="1"/>
  <c r="G2611" i="1"/>
  <c r="F2611" i="1"/>
  <c r="AB2610" i="1"/>
  <c r="AA2610" i="1"/>
  <c r="Z2610" i="1"/>
  <c r="Y2610" i="1"/>
  <c r="X2610" i="1"/>
  <c r="W2610" i="1"/>
  <c r="S2610" i="1"/>
  <c r="R2610" i="1"/>
  <c r="O2610" i="1" a="1"/>
  <c r="M2610" i="1" a="1"/>
  <c r="H2610" i="1" a="1"/>
  <c r="G2610" i="1"/>
  <c r="F2610" i="1"/>
  <c r="AB2609" i="1"/>
  <c r="AA2609" i="1"/>
  <c r="Z2609" i="1"/>
  <c r="Y2609" i="1"/>
  <c r="X2609" i="1"/>
  <c r="W2609" i="1"/>
  <c r="S2609" i="1"/>
  <c r="R2609" i="1"/>
  <c r="O2609" i="1" a="1"/>
  <c r="M2609" i="1" a="1"/>
  <c r="H2609" i="1" a="1"/>
  <c r="G2609" i="1"/>
  <c r="F2609" i="1"/>
  <c r="AB2608" i="1"/>
  <c r="AA2608" i="1"/>
  <c r="Z2608" i="1"/>
  <c r="Y2608" i="1"/>
  <c r="X2608" i="1"/>
  <c r="W2608" i="1"/>
  <c r="S2608" i="1"/>
  <c r="R2608" i="1"/>
  <c r="O2608" i="1" a="1"/>
  <c r="M2608" i="1" a="1"/>
  <c r="H2608" i="1" a="1"/>
  <c r="G2608" i="1"/>
  <c r="F2608" i="1"/>
  <c r="AB2607" i="1"/>
  <c r="AA2607" i="1"/>
  <c r="Z2607" i="1"/>
  <c r="Y2607" i="1"/>
  <c r="X2607" i="1"/>
  <c r="W2607" i="1"/>
  <c r="S2607" i="1"/>
  <c r="R2607" i="1"/>
  <c r="O2607" i="1" a="1"/>
  <c r="M2607" i="1" a="1"/>
  <c r="H2607" i="1" a="1"/>
  <c r="G2607" i="1"/>
  <c r="F2607" i="1"/>
  <c r="AB2606" i="1"/>
  <c r="AA2606" i="1"/>
  <c r="Z2606" i="1"/>
  <c r="Y2606" i="1"/>
  <c r="X2606" i="1"/>
  <c r="W2606" i="1"/>
  <c r="S2606" i="1"/>
  <c r="R2606" i="1"/>
  <c r="O2606" i="1" a="1"/>
  <c r="M2606" i="1" a="1"/>
  <c r="H2606" i="1" a="1"/>
  <c r="G2606" i="1"/>
  <c r="F2606" i="1"/>
  <c r="AB2605" i="1"/>
  <c r="AA2605" i="1"/>
  <c r="Z2605" i="1"/>
  <c r="Y2605" i="1"/>
  <c r="X2605" i="1"/>
  <c r="W2605" i="1"/>
  <c r="S2605" i="1"/>
  <c r="R2605" i="1"/>
  <c r="O2605" i="1" a="1"/>
  <c r="M2605" i="1" a="1"/>
  <c r="H2605" i="1" a="1"/>
  <c r="G2605" i="1"/>
  <c r="F2605" i="1"/>
  <c r="AB2604" i="1"/>
  <c r="AA2604" i="1"/>
  <c r="Z2604" i="1"/>
  <c r="Y2604" i="1"/>
  <c r="X2604" i="1"/>
  <c r="W2604" i="1"/>
  <c r="S2604" i="1"/>
  <c r="R2604" i="1"/>
  <c r="O2604" i="1" a="1"/>
  <c r="M2604" i="1" a="1"/>
  <c r="H2604" i="1" a="1"/>
  <c r="G2604" i="1"/>
  <c r="F2604" i="1"/>
  <c r="AB2603" i="1"/>
  <c r="AA2603" i="1"/>
  <c r="Z2603" i="1"/>
  <c r="Y2603" i="1"/>
  <c r="X2603" i="1"/>
  <c r="W2603" i="1"/>
  <c r="S2603" i="1"/>
  <c r="R2603" i="1"/>
  <c r="O2603" i="1" a="1"/>
  <c r="M2603" i="1" a="1"/>
  <c r="H2603" i="1" a="1"/>
  <c r="G2603" i="1"/>
  <c r="F2603" i="1"/>
  <c r="AB2602" i="1"/>
  <c r="AA2602" i="1"/>
  <c r="Z2602" i="1"/>
  <c r="Y2602" i="1"/>
  <c r="X2602" i="1"/>
  <c r="W2602" i="1"/>
  <c r="S2602" i="1"/>
  <c r="R2602" i="1"/>
  <c r="O2602" i="1" a="1"/>
  <c r="M2602" i="1" a="1"/>
  <c r="H2602" i="1" a="1"/>
  <c r="G2602" i="1"/>
  <c r="F2602" i="1"/>
  <c r="AB2601" i="1"/>
  <c r="AA2601" i="1"/>
  <c r="Z2601" i="1"/>
  <c r="Y2601" i="1"/>
  <c r="X2601" i="1"/>
  <c r="W2601" i="1"/>
  <c r="S2601" i="1"/>
  <c r="R2601" i="1"/>
  <c r="O2601" i="1" a="1"/>
  <c r="M2601" i="1" a="1"/>
  <c r="H2601" i="1" a="1"/>
  <c r="G2601" i="1"/>
  <c r="F2601" i="1"/>
  <c r="AB2600" i="1"/>
  <c r="AA2600" i="1"/>
  <c r="Z2600" i="1"/>
  <c r="Y2600" i="1"/>
  <c r="X2600" i="1"/>
  <c r="W2600" i="1"/>
  <c r="S2600" i="1"/>
  <c r="R2600" i="1"/>
  <c r="O2600" i="1" a="1"/>
  <c r="M2600" i="1" a="1"/>
  <c r="H2600" i="1" a="1"/>
  <c r="G2600" i="1"/>
  <c r="F2600" i="1"/>
  <c r="AB2599" i="1"/>
  <c r="AA2599" i="1"/>
  <c r="Z2599" i="1"/>
  <c r="Y2599" i="1"/>
  <c r="X2599" i="1"/>
  <c r="W2599" i="1"/>
  <c r="S2599" i="1"/>
  <c r="R2599" i="1"/>
  <c r="O2599" i="1" a="1"/>
  <c r="M2599" i="1" a="1"/>
  <c r="H2599" i="1" a="1"/>
  <c r="G2599" i="1"/>
  <c r="F2599" i="1"/>
  <c r="AB2598" i="1"/>
  <c r="AA2598" i="1"/>
  <c r="Z2598" i="1"/>
  <c r="Y2598" i="1"/>
  <c r="X2598" i="1"/>
  <c r="W2598" i="1"/>
  <c r="S2598" i="1"/>
  <c r="R2598" i="1"/>
  <c r="O2598" i="1" a="1"/>
  <c r="M2598" i="1" a="1"/>
  <c r="H2598" i="1" a="1"/>
  <c r="G2598" i="1"/>
  <c r="F2598" i="1"/>
  <c r="AB2597" i="1"/>
  <c r="AA2597" i="1"/>
  <c r="Z2597" i="1"/>
  <c r="Y2597" i="1"/>
  <c r="X2597" i="1"/>
  <c r="W2597" i="1"/>
  <c r="S2597" i="1"/>
  <c r="R2597" i="1"/>
  <c r="O2597" i="1" a="1"/>
  <c r="M2597" i="1" a="1"/>
  <c r="H2597" i="1" a="1"/>
  <c r="G2597" i="1"/>
  <c r="F2597" i="1"/>
  <c r="AB2596" i="1"/>
  <c r="AA2596" i="1"/>
  <c r="Z2596" i="1"/>
  <c r="Y2596" i="1"/>
  <c r="X2596" i="1"/>
  <c r="W2596" i="1"/>
  <c r="S2596" i="1"/>
  <c r="R2596" i="1"/>
  <c r="O2596" i="1" a="1"/>
  <c r="M2596" i="1" a="1"/>
  <c r="H2596" i="1" a="1"/>
  <c r="G2596" i="1"/>
  <c r="F2596" i="1"/>
  <c r="AB2595" i="1"/>
  <c r="AA2595" i="1"/>
  <c r="Z2595" i="1"/>
  <c r="Y2595" i="1"/>
  <c r="X2595" i="1"/>
  <c r="W2595" i="1"/>
  <c r="S2595" i="1"/>
  <c r="R2595" i="1"/>
  <c r="O2595" i="1" a="1"/>
  <c r="M2595" i="1" a="1"/>
  <c r="H2595" i="1" a="1"/>
  <c r="G2595" i="1"/>
  <c r="F2595" i="1"/>
  <c r="AB2594" i="1"/>
  <c r="AA2594" i="1"/>
  <c r="Z2594" i="1"/>
  <c r="Y2594" i="1"/>
  <c r="X2594" i="1"/>
  <c r="W2594" i="1"/>
  <c r="S2594" i="1"/>
  <c r="R2594" i="1"/>
  <c r="O2594" i="1" a="1"/>
  <c r="M2594" i="1" a="1"/>
  <c r="H2594" i="1" a="1"/>
  <c r="G2594" i="1"/>
  <c r="F2594" i="1"/>
  <c r="AB2593" i="1"/>
  <c r="AA2593" i="1"/>
  <c r="Z2593" i="1"/>
  <c r="Y2593" i="1"/>
  <c r="X2593" i="1"/>
  <c r="W2593" i="1"/>
  <c r="S2593" i="1"/>
  <c r="R2593" i="1"/>
  <c r="O2593" i="1" a="1"/>
  <c r="M2593" i="1" a="1"/>
  <c r="H2593" i="1" a="1"/>
  <c r="G2593" i="1"/>
  <c r="F2593" i="1"/>
  <c r="AB2592" i="1"/>
  <c r="AA2592" i="1"/>
  <c r="Z2592" i="1"/>
  <c r="Y2592" i="1"/>
  <c r="X2592" i="1"/>
  <c r="W2592" i="1"/>
  <c r="S2592" i="1"/>
  <c r="R2592" i="1"/>
  <c r="O2592" i="1" a="1"/>
  <c r="M2592" i="1" a="1"/>
  <c r="H2592" i="1" a="1"/>
  <c r="G2592" i="1"/>
  <c r="F2592" i="1"/>
  <c r="AB2591" i="1"/>
  <c r="AA2591" i="1"/>
  <c r="Z2591" i="1"/>
  <c r="Y2591" i="1"/>
  <c r="X2591" i="1"/>
  <c r="W2591" i="1"/>
  <c r="S2591" i="1"/>
  <c r="R2591" i="1"/>
  <c r="O2591" i="1" a="1"/>
  <c r="M2591" i="1" a="1"/>
  <c r="H2591" i="1" a="1"/>
  <c r="G2591" i="1"/>
  <c r="F2591" i="1"/>
  <c r="AB2590" i="1"/>
  <c r="AA2590" i="1"/>
  <c r="Z2590" i="1"/>
  <c r="Y2590" i="1"/>
  <c r="X2590" i="1"/>
  <c r="W2590" i="1"/>
  <c r="S2590" i="1"/>
  <c r="R2590" i="1"/>
  <c r="O2590" i="1" a="1"/>
  <c r="M2590" i="1" a="1"/>
  <c r="H2590" i="1" a="1"/>
  <c r="G2590" i="1"/>
  <c r="F2590" i="1"/>
  <c r="AB2589" i="1"/>
  <c r="AA2589" i="1"/>
  <c r="Z2589" i="1"/>
  <c r="Y2589" i="1"/>
  <c r="X2589" i="1"/>
  <c r="W2589" i="1"/>
  <c r="S2589" i="1"/>
  <c r="R2589" i="1"/>
  <c r="O2589" i="1" a="1"/>
  <c r="M2589" i="1" a="1"/>
  <c r="H2589" i="1" a="1"/>
  <c r="G2589" i="1"/>
  <c r="F2589" i="1"/>
  <c r="AB2588" i="1"/>
  <c r="AA2588" i="1"/>
  <c r="Z2588" i="1"/>
  <c r="Y2588" i="1"/>
  <c r="X2588" i="1"/>
  <c r="W2588" i="1"/>
  <c r="S2588" i="1"/>
  <c r="R2588" i="1"/>
  <c r="O2588" i="1" a="1"/>
  <c r="M2588" i="1" a="1"/>
  <c r="H2588" i="1" a="1"/>
  <c r="G2588" i="1"/>
  <c r="F2588" i="1"/>
  <c r="AB2587" i="1"/>
  <c r="AA2587" i="1"/>
  <c r="Z2587" i="1"/>
  <c r="Y2587" i="1"/>
  <c r="X2587" i="1"/>
  <c r="W2587" i="1"/>
  <c r="S2587" i="1"/>
  <c r="R2587" i="1"/>
  <c r="O2587" i="1" a="1"/>
  <c r="M2587" i="1" a="1"/>
  <c r="H2587" i="1" a="1"/>
  <c r="G2587" i="1"/>
  <c r="F2587" i="1"/>
  <c r="AB2586" i="1"/>
  <c r="AA2586" i="1"/>
  <c r="Z2586" i="1"/>
  <c r="Y2586" i="1"/>
  <c r="X2586" i="1"/>
  <c r="W2586" i="1"/>
  <c r="S2586" i="1"/>
  <c r="R2586" i="1"/>
  <c r="O2586" i="1" a="1"/>
  <c r="M2586" i="1" a="1"/>
  <c r="H2586" i="1" a="1"/>
  <c r="G2586" i="1"/>
  <c r="F2586" i="1"/>
  <c r="AB2585" i="1"/>
  <c r="AA2585" i="1"/>
  <c r="Z2585" i="1"/>
  <c r="Y2585" i="1"/>
  <c r="X2585" i="1"/>
  <c r="W2585" i="1"/>
  <c r="S2585" i="1"/>
  <c r="R2585" i="1"/>
  <c r="O2585" i="1" a="1"/>
  <c r="M2585" i="1" a="1"/>
  <c r="H2585" i="1" a="1"/>
  <c r="G2585" i="1"/>
  <c r="F2585" i="1"/>
  <c r="AB2584" i="1"/>
  <c r="AA2584" i="1"/>
  <c r="Z2584" i="1"/>
  <c r="Y2584" i="1"/>
  <c r="X2584" i="1"/>
  <c r="W2584" i="1"/>
  <c r="S2584" i="1"/>
  <c r="R2584" i="1"/>
  <c r="O2584" i="1" a="1"/>
  <c r="M2584" i="1" a="1"/>
  <c r="H2584" i="1" a="1"/>
  <c r="G2584" i="1"/>
  <c r="F2584" i="1"/>
  <c r="AB2583" i="1"/>
  <c r="AA2583" i="1"/>
  <c r="Z2583" i="1"/>
  <c r="Y2583" i="1"/>
  <c r="X2583" i="1"/>
  <c r="W2583" i="1"/>
  <c r="S2583" i="1"/>
  <c r="R2583" i="1"/>
  <c r="O2583" i="1" a="1"/>
  <c r="M2583" i="1" a="1"/>
  <c r="H2583" i="1" a="1"/>
  <c r="G2583" i="1"/>
  <c r="F2583" i="1"/>
  <c r="AB2582" i="1"/>
  <c r="AA2582" i="1"/>
  <c r="Z2582" i="1"/>
  <c r="Y2582" i="1"/>
  <c r="X2582" i="1"/>
  <c r="W2582" i="1"/>
  <c r="S2582" i="1"/>
  <c r="R2582" i="1"/>
  <c r="O2582" i="1" a="1"/>
  <c r="M2582" i="1" a="1"/>
  <c r="H2582" i="1" a="1"/>
  <c r="G2582" i="1"/>
  <c r="F2582" i="1"/>
  <c r="AB2581" i="1"/>
  <c r="AA2581" i="1"/>
  <c r="Z2581" i="1"/>
  <c r="Y2581" i="1"/>
  <c r="X2581" i="1"/>
  <c r="W2581" i="1"/>
  <c r="S2581" i="1"/>
  <c r="R2581" i="1"/>
  <c r="O2581" i="1" a="1"/>
  <c r="M2581" i="1" a="1"/>
  <c r="H2581" i="1" a="1"/>
  <c r="G2581" i="1"/>
  <c r="F2581" i="1"/>
  <c r="AB2580" i="1"/>
  <c r="AA2580" i="1"/>
  <c r="Z2580" i="1"/>
  <c r="Y2580" i="1"/>
  <c r="X2580" i="1"/>
  <c r="W2580" i="1"/>
  <c r="S2580" i="1"/>
  <c r="R2580" i="1"/>
  <c r="O2580" i="1" a="1"/>
  <c r="M2580" i="1" a="1"/>
  <c r="H2580" i="1" a="1"/>
  <c r="G2580" i="1"/>
  <c r="F2580" i="1"/>
  <c r="AB2579" i="1"/>
  <c r="AA2579" i="1"/>
  <c r="Z2579" i="1"/>
  <c r="Y2579" i="1"/>
  <c r="X2579" i="1"/>
  <c r="W2579" i="1"/>
  <c r="S2579" i="1"/>
  <c r="R2579" i="1"/>
  <c r="O2579" i="1" a="1"/>
  <c r="M2579" i="1" a="1"/>
  <c r="H2579" i="1" a="1"/>
  <c r="G2579" i="1"/>
  <c r="F2579" i="1"/>
  <c r="AB2578" i="1"/>
  <c r="AA2578" i="1"/>
  <c r="Z2578" i="1"/>
  <c r="Y2578" i="1"/>
  <c r="X2578" i="1"/>
  <c r="W2578" i="1"/>
  <c r="S2578" i="1"/>
  <c r="R2578" i="1"/>
  <c r="O2578" i="1" a="1"/>
  <c r="M2578" i="1" a="1"/>
  <c r="H2578" i="1" a="1"/>
  <c r="G2578" i="1"/>
  <c r="F2578" i="1"/>
  <c r="AB2577" i="1"/>
  <c r="AA2577" i="1"/>
  <c r="Z2577" i="1"/>
  <c r="Y2577" i="1"/>
  <c r="X2577" i="1"/>
  <c r="W2577" i="1"/>
  <c r="S2577" i="1"/>
  <c r="R2577" i="1"/>
  <c r="O2577" i="1" a="1"/>
  <c r="M2577" i="1" a="1"/>
  <c r="H2577" i="1" a="1"/>
  <c r="G2577" i="1"/>
  <c r="F2577" i="1"/>
  <c r="AB2576" i="1"/>
  <c r="AA2576" i="1"/>
  <c r="Z2576" i="1"/>
  <c r="Y2576" i="1"/>
  <c r="X2576" i="1"/>
  <c r="W2576" i="1"/>
  <c r="S2576" i="1"/>
  <c r="R2576" i="1"/>
  <c r="O2576" i="1" a="1"/>
  <c r="M2576" i="1" a="1"/>
  <c r="H2576" i="1" a="1"/>
  <c r="G2576" i="1"/>
  <c r="F2576" i="1"/>
  <c r="AB2575" i="1"/>
  <c r="AA2575" i="1"/>
  <c r="Z2575" i="1"/>
  <c r="Y2575" i="1"/>
  <c r="X2575" i="1"/>
  <c r="W2575" i="1"/>
  <c r="S2575" i="1"/>
  <c r="R2575" i="1"/>
  <c r="O2575" i="1" a="1"/>
  <c r="M2575" i="1" a="1"/>
  <c r="H2575" i="1" a="1"/>
  <c r="G2575" i="1"/>
  <c r="F2575" i="1"/>
  <c r="AB2574" i="1"/>
  <c r="AA2574" i="1"/>
  <c r="Z2574" i="1"/>
  <c r="Y2574" i="1"/>
  <c r="X2574" i="1"/>
  <c r="W2574" i="1"/>
  <c r="S2574" i="1"/>
  <c r="R2574" i="1"/>
  <c r="O2574" i="1" a="1"/>
  <c r="M2574" i="1" a="1"/>
  <c r="H2574" i="1" a="1"/>
  <c r="G2574" i="1"/>
  <c r="F2574" i="1"/>
  <c r="AB2573" i="1"/>
  <c r="AA2573" i="1"/>
  <c r="Z2573" i="1"/>
  <c r="Y2573" i="1"/>
  <c r="X2573" i="1"/>
  <c r="W2573" i="1"/>
  <c r="S2573" i="1"/>
  <c r="R2573" i="1"/>
  <c r="O2573" i="1" a="1"/>
  <c r="M2573" i="1" a="1"/>
  <c r="H2573" i="1" a="1"/>
  <c r="G2573" i="1"/>
  <c r="F2573" i="1"/>
  <c r="AB2572" i="1"/>
  <c r="AA2572" i="1"/>
  <c r="Z2572" i="1"/>
  <c r="Y2572" i="1"/>
  <c r="X2572" i="1"/>
  <c r="W2572" i="1"/>
  <c r="S2572" i="1"/>
  <c r="R2572" i="1"/>
  <c r="O2572" i="1" a="1"/>
  <c r="M2572" i="1" a="1"/>
  <c r="H2572" i="1" a="1"/>
  <c r="G2572" i="1"/>
  <c r="F2572" i="1"/>
  <c r="AB2571" i="1"/>
  <c r="AA2571" i="1"/>
  <c r="Z2571" i="1"/>
  <c r="Y2571" i="1"/>
  <c r="X2571" i="1"/>
  <c r="W2571" i="1"/>
  <c r="S2571" i="1"/>
  <c r="R2571" i="1"/>
  <c r="O2571" i="1" a="1"/>
  <c r="M2571" i="1" a="1"/>
  <c r="H2571" i="1" a="1"/>
  <c r="G2571" i="1"/>
  <c r="F2571" i="1"/>
  <c r="AB2570" i="1"/>
  <c r="AA2570" i="1"/>
  <c r="Z2570" i="1"/>
  <c r="Y2570" i="1"/>
  <c r="X2570" i="1"/>
  <c r="W2570" i="1"/>
  <c r="S2570" i="1"/>
  <c r="R2570" i="1"/>
  <c r="O2570" i="1" a="1"/>
  <c r="M2570" i="1" a="1"/>
  <c r="H2570" i="1" a="1"/>
  <c r="G2570" i="1"/>
  <c r="F2570" i="1"/>
  <c r="AB2569" i="1"/>
  <c r="AA2569" i="1"/>
  <c r="Z2569" i="1"/>
  <c r="Y2569" i="1"/>
  <c r="X2569" i="1"/>
  <c r="W2569" i="1"/>
  <c r="S2569" i="1"/>
  <c r="R2569" i="1"/>
  <c r="O2569" i="1" a="1"/>
  <c r="M2569" i="1" a="1"/>
  <c r="H2569" i="1" a="1"/>
  <c r="G2569" i="1"/>
  <c r="F2569" i="1"/>
  <c r="AB2568" i="1"/>
  <c r="AA2568" i="1"/>
  <c r="Z2568" i="1"/>
  <c r="Y2568" i="1"/>
  <c r="X2568" i="1"/>
  <c r="W2568" i="1"/>
  <c r="S2568" i="1"/>
  <c r="R2568" i="1"/>
  <c r="O2568" i="1" a="1"/>
  <c r="M2568" i="1" a="1"/>
  <c r="H2568" i="1" a="1"/>
  <c r="G2568" i="1"/>
  <c r="F2568" i="1"/>
  <c r="AB2567" i="1"/>
  <c r="AA2567" i="1"/>
  <c r="Z2567" i="1"/>
  <c r="Y2567" i="1"/>
  <c r="X2567" i="1"/>
  <c r="W2567" i="1"/>
  <c r="S2567" i="1"/>
  <c r="R2567" i="1"/>
  <c r="O2567" i="1" a="1"/>
  <c r="M2567" i="1" a="1"/>
  <c r="H2567" i="1" a="1"/>
  <c r="G2567" i="1"/>
  <c r="F2567" i="1"/>
  <c r="AB2566" i="1"/>
  <c r="AA2566" i="1"/>
  <c r="Z2566" i="1"/>
  <c r="Y2566" i="1"/>
  <c r="X2566" i="1"/>
  <c r="W2566" i="1"/>
  <c r="S2566" i="1"/>
  <c r="R2566" i="1"/>
  <c r="O2566" i="1" a="1"/>
  <c r="M2566" i="1" a="1"/>
  <c r="H2566" i="1" a="1"/>
  <c r="G2566" i="1"/>
  <c r="F2566" i="1"/>
  <c r="AB2565" i="1"/>
  <c r="AA2565" i="1"/>
  <c r="Z2565" i="1"/>
  <c r="Y2565" i="1"/>
  <c r="X2565" i="1"/>
  <c r="W2565" i="1"/>
  <c r="S2565" i="1"/>
  <c r="R2565" i="1"/>
  <c r="O2565" i="1" a="1"/>
  <c r="M2565" i="1" a="1"/>
  <c r="H2565" i="1" a="1"/>
  <c r="G2565" i="1"/>
  <c r="F2565" i="1"/>
  <c r="AB2564" i="1"/>
  <c r="AA2564" i="1"/>
  <c r="Z2564" i="1"/>
  <c r="Y2564" i="1"/>
  <c r="X2564" i="1"/>
  <c r="W2564" i="1"/>
  <c r="S2564" i="1"/>
  <c r="R2564" i="1"/>
  <c r="O2564" i="1" a="1"/>
  <c r="M2564" i="1" a="1"/>
  <c r="H2564" i="1" a="1"/>
  <c r="G2564" i="1"/>
  <c r="F2564" i="1"/>
  <c r="AB2563" i="1"/>
  <c r="AA2563" i="1"/>
  <c r="Z2563" i="1"/>
  <c r="Y2563" i="1"/>
  <c r="X2563" i="1"/>
  <c r="W2563" i="1"/>
  <c r="S2563" i="1"/>
  <c r="R2563" i="1"/>
  <c r="O2563" i="1" a="1"/>
  <c r="M2563" i="1" a="1"/>
  <c r="H2563" i="1" a="1"/>
  <c r="G2563" i="1"/>
  <c r="F2563" i="1"/>
  <c r="AB2562" i="1"/>
  <c r="AA2562" i="1"/>
  <c r="Z2562" i="1"/>
  <c r="Y2562" i="1"/>
  <c r="X2562" i="1"/>
  <c r="W2562" i="1"/>
  <c r="S2562" i="1"/>
  <c r="R2562" i="1"/>
  <c r="O2562" i="1" a="1"/>
  <c r="M2562" i="1" a="1"/>
  <c r="H2562" i="1" a="1"/>
  <c r="G2562" i="1"/>
  <c r="F2562" i="1"/>
  <c r="AB2561" i="1"/>
  <c r="AA2561" i="1"/>
  <c r="Z2561" i="1"/>
  <c r="Y2561" i="1"/>
  <c r="X2561" i="1"/>
  <c r="W2561" i="1"/>
  <c r="S2561" i="1"/>
  <c r="R2561" i="1"/>
  <c r="O2561" i="1" a="1"/>
  <c r="M2561" i="1" a="1"/>
  <c r="H2561" i="1" a="1"/>
  <c r="G2561" i="1"/>
  <c r="F2561" i="1"/>
  <c r="AB2560" i="1"/>
  <c r="AA2560" i="1"/>
  <c r="Z2560" i="1"/>
  <c r="Y2560" i="1"/>
  <c r="X2560" i="1"/>
  <c r="W2560" i="1"/>
  <c r="S2560" i="1"/>
  <c r="R2560" i="1"/>
  <c r="O2560" i="1" a="1"/>
  <c r="M2560" i="1" a="1"/>
  <c r="H2560" i="1" a="1"/>
  <c r="G2560" i="1"/>
  <c r="F2560" i="1"/>
  <c r="AB2559" i="1"/>
  <c r="AA2559" i="1"/>
  <c r="Z2559" i="1"/>
  <c r="Y2559" i="1"/>
  <c r="X2559" i="1"/>
  <c r="W2559" i="1"/>
  <c r="S2559" i="1"/>
  <c r="R2559" i="1"/>
  <c r="O2559" i="1" a="1"/>
  <c r="M2559" i="1" a="1"/>
  <c r="H2559" i="1" a="1"/>
  <c r="G2559" i="1"/>
  <c r="F2559" i="1"/>
  <c r="AB2558" i="1"/>
  <c r="AA2558" i="1"/>
  <c r="Z2558" i="1"/>
  <c r="Y2558" i="1"/>
  <c r="X2558" i="1"/>
  <c r="W2558" i="1"/>
  <c r="S2558" i="1"/>
  <c r="R2558" i="1"/>
  <c r="O2558" i="1" a="1"/>
  <c r="M2558" i="1" a="1"/>
  <c r="H2558" i="1" a="1"/>
  <c r="G2558" i="1"/>
  <c r="F2558" i="1"/>
  <c r="AB2557" i="1"/>
  <c r="AA2557" i="1"/>
  <c r="Z2557" i="1"/>
  <c r="Y2557" i="1"/>
  <c r="X2557" i="1"/>
  <c r="W2557" i="1"/>
  <c r="S2557" i="1"/>
  <c r="R2557" i="1"/>
  <c r="O2557" i="1" a="1"/>
  <c r="M2557" i="1" a="1"/>
  <c r="H2557" i="1" a="1"/>
  <c r="G2557" i="1"/>
  <c r="F2557" i="1"/>
  <c r="AB2556" i="1"/>
  <c r="AA2556" i="1"/>
  <c r="Z2556" i="1"/>
  <c r="Y2556" i="1"/>
  <c r="X2556" i="1"/>
  <c r="W2556" i="1"/>
  <c r="S2556" i="1"/>
  <c r="R2556" i="1"/>
  <c r="O2556" i="1" a="1"/>
  <c r="M2556" i="1" a="1"/>
  <c r="H2556" i="1" a="1"/>
  <c r="G2556" i="1"/>
  <c r="F2556" i="1"/>
  <c r="AB2555" i="1"/>
  <c r="AA2555" i="1"/>
  <c r="Z2555" i="1"/>
  <c r="Y2555" i="1"/>
  <c r="X2555" i="1"/>
  <c r="W2555" i="1"/>
  <c r="S2555" i="1"/>
  <c r="R2555" i="1"/>
  <c r="O2555" i="1" a="1"/>
  <c r="M2555" i="1" a="1"/>
  <c r="H2555" i="1" a="1"/>
  <c r="G2555" i="1"/>
  <c r="F2555" i="1"/>
  <c r="AB2554" i="1"/>
  <c r="AA2554" i="1"/>
  <c r="Z2554" i="1"/>
  <c r="Y2554" i="1"/>
  <c r="X2554" i="1"/>
  <c r="W2554" i="1"/>
  <c r="S2554" i="1"/>
  <c r="R2554" i="1"/>
  <c r="O2554" i="1" a="1"/>
  <c r="M2554" i="1" a="1"/>
  <c r="H2554" i="1" a="1"/>
  <c r="G2554" i="1"/>
  <c r="F2554" i="1"/>
  <c r="AB2553" i="1"/>
  <c r="AA2553" i="1"/>
  <c r="Z2553" i="1"/>
  <c r="Y2553" i="1"/>
  <c r="X2553" i="1"/>
  <c r="W2553" i="1"/>
  <c r="S2553" i="1"/>
  <c r="R2553" i="1"/>
  <c r="O2553" i="1" a="1"/>
  <c r="M2553" i="1" a="1"/>
  <c r="H2553" i="1" a="1"/>
  <c r="G2553" i="1"/>
  <c r="F2553" i="1"/>
  <c r="AB2552" i="1"/>
  <c r="AA2552" i="1"/>
  <c r="Z2552" i="1"/>
  <c r="Y2552" i="1"/>
  <c r="X2552" i="1"/>
  <c r="W2552" i="1"/>
  <c r="S2552" i="1"/>
  <c r="R2552" i="1"/>
  <c r="O2552" i="1" a="1"/>
  <c r="M2552" i="1" a="1"/>
  <c r="H2552" i="1" a="1"/>
  <c r="G2552" i="1"/>
  <c r="F2552" i="1"/>
  <c r="AB2551" i="1"/>
  <c r="AA2551" i="1"/>
  <c r="Z2551" i="1"/>
  <c r="Y2551" i="1"/>
  <c r="X2551" i="1"/>
  <c r="W2551" i="1"/>
  <c r="S2551" i="1"/>
  <c r="R2551" i="1"/>
  <c r="O2551" i="1" a="1"/>
  <c r="M2551" i="1" a="1"/>
  <c r="H2551" i="1" a="1"/>
  <c r="G2551" i="1"/>
  <c r="F2551" i="1"/>
  <c r="AB2550" i="1"/>
  <c r="AA2550" i="1"/>
  <c r="Z2550" i="1"/>
  <c r="Y2550" i="1"/>
  <c r="X2550" i="1"/>
  <c r="W2550" i="1"/>
  <c r="S2550" i="1"/>
  <c r="R2550" i="1"/>
  <c r="O2550" i="1" a="1"/>
  <c r="M2550" i="1" a="1"/>
  <c r="H2550" i="1" a="1"/>
  <c r="G2550" i="1"/>
  <c r="F2550" i="1"/>
  <c r="AB2549" i="1"/>
  <c r="AA2549" i="1"/>
  <c r="Z2549" i="1"/>
  <c r="Y2549" i="1"/>
  <c r="X2549" i="1"/>
  <c r="W2549" i="1"/>
  <c r="S2549" i="1"/>
  <c r="R2549" i="1"/>
  <c r="O2549" i="1" a="1"/>
  <c r="M2549" i="1" a="1"/>
  <c r="H2549" i="1" a="1"/>
  <c r="G2549" i="1"/>
  <c r="F2549" i="1"/>
  <c r="AB2548" i="1"/>
  <c r="AA2548" i="1"/>
  <c r="Z2548" i="1"/>
  <c r="Y2548" i="1"/>
  <c r="X2548" i="1"/>
  <c r="W2548" i="1"/>
  <c r="S2548" i="1"/>
  <c r="R2548" i="1"/>
  <c r="O2548" i="1" a="1"/>
  <c r="M2548" i="1" a="1"/>
  <c r="H2548" i="1" a="1"/>
  <c r="G2548" i="1"/>
  <c r="F2548" i="1"/>
  <c r="AB2547" i="1"/>
  <c r="AA2547" i="1"/>
  <c r="Z2547" i="1"/>
  <c r="Y2547" i="1"/>
  <c r="X2547" i="1"/>
  <c r="W2547" i="1"/>
  <c r="S2547" i="1"/>
  <c r="R2547" i="1"/>
  <c r="O2547" i="1" a="1"/>
  <c r="M2547" i="1" a="1"/>
  <c r="H2547" i="1" a="1"/>
  <c r="G2547" i="1"/>
  <c r="F2547" i="1"/>
  <c r="AB2546" i="1"/>
  <c r="AA2546" i="1"/>
  <c r="Z2546" i="1"/>
  <c r="Y2546" i="1"/>
  <c r="X2546" i="1"/>
  <c r="W2546" i="1"/>
  <c r="S2546" i="1"/>
  <c r="R2546" i="1"/>
  <c r="O2546" i="1" a="1"/>
  <c r="M2546" i="1" a="1"/>
  <c r="H2546" i="1" a="1"/>
  <c r="G2546" i="1"/>
  <c r="F2546" i="1"/>
  <c r="AB2545" i="1"/>
  <c r="AA2545" i="1"/>
  <c r="Z2545" i="1"/>
  <c r="Y2545" i="1"/>
  <c r="X2545" i="1"/>
  <c r="W2545" i="1"/>
  <c r="S2545" i="1"/>
  <c r="R2545" i="1"/>
  <c r="O2545" i="1" a="1"/>
  <c r="M2545" i="1" a="1"/>
  <c r="H2545" i="1" a="1"/>
  <c r="G2545" i="1"/>
  <c r="F2545" i="1"/>
  <c r="AB2544" i="1"/>
  <c r="AA2544" i="1"/>
  <c r="Z2544" i="1"/>
  <c r="Y2544" i="1"/>
  <c r="X2544" i="1"/>
  <c r="W2544" i="1"/>
  <c r="S2544" i="1"/>
  <c r="R2544" i="1"/>
  <c r="O2544" i="1" a="1"/>
  <c r="M2544" i="1" a="1"/>
  <c r="H2544" i="1" a="1"/>
  <c r="G2544" i="1"/>
  <c r="F2544" i="1"/>
  <c r="AB2543" i="1"/>
  <c r="AA2543" i="1"/>
  <c r="Z2543" i="1"/>
  <c r="Y2543" i="1"/>
  <c r="X2543" i="1"/>
  <c r="W2543" i="1"/>
  <c r="S2543" i="1"/>
  <c r="R2543" i="1"/>
  <c r="O2543" i="1" a="1"/>
  <c r="M2543" i="1" a="1"/>
  <c r="H2543" i="1" a="1"/>
  <c r="G2543" i="1"/>
  <c r="F2543" i="1"/>
  <c r="AB2542" i="1"/>
  <c r="AA2542" i="1"/>
  <c r="Z2542" i="1"/>
  <c r="Y2542" i="1"/>
  <c r="X2542" i="1"/>
  <c r="W2542" i="1"/>
  <c r="S2542" i="1"/>
  <c r="R2542" i="1"/>
  <c r="O2542" i="1" a="1"/>
  <c r="M2542" i="1" a="1"/>
  <c r="H2542" i="1" a="1"/>
  <c r="G2542" i="1"/>
  <c r="F2542" i="1"/>
  <c r="AB2541" i="1"/>
  <c r="AA2541" i="1"/>
  <c r="Z2541" i="1"/>
  <c r="Y2541" i="1"/>
  <c r="X2541" i="1"/>
  <c r="W2541" i="1"/>
  <c r="S2541" i="1"/>
  <c r="R2541" i="1"/>
  <c r="O2541" i="1" a="1"/>
  <c r="M2541" i="1" a="1"/>
  <c r="H2541" i="1" a="1"/>
  <c r="G2541" i="1"/>
  <c r="F2541" i="1"/>
  <c r="AB2540" i="1"/>
  <c r="AA2540" i="1"/>
  <c r="Z2540" i="1"/>
  <c r="Y2540" i="1"/>
  <c r="X2540" i="1"/>
  <c r="W2540" i="1"/>
  <c r="S2540" i="1"/>
  <c r="R2540" i="1"/>
  <c r="O2540" i="1" a="1"/>
  <c r="M2540" i="1" a="1"/>
  <c r="H2540" i="1" a="1"/>
  <c r="G2540" i="1"/>
  <c r="F2540" i="1"/>
  <c r="AB2539" i="1"/>
  <c r="AA2539" i="1"/>
  <c r="Z2539" i="1"/>
  <c r="Y2539" i="1"/>
  <c r="X2539" i="1"/>
  <c r="W2539" i="1"/>
  <c r="S2539" i="1"/>
  <c r="R2539" i="1"/>
  <c r="O2539" i="1" a="1"/>
  <c r="M2539" i="1" a="1"/>
  <c r="H2539" i="1" a="1"/>
  <c r="G2539" i="1"/>
  <c r="F2539" i="1"/>
  <c r="AB2538" i="1"/>
  <c r="AA2538" i="1"/>
  <c r="Z2538" i="1"/>
  <c r="Y2538" i="1"/>
  <c r="X2538" i="1"/>
  <c r="W2538" i="1"/>
  <c r="S2538" i="1"/>
  <c r="R2538" i="1"/>
  <c r="O2538" i="1" a="1"/>
  <c r="M2538" i="1" a="1"/>
  <c r="H2538" i="1" a="1"/>
  <c r="G2538" i="1"/>
  <c r="F2538" i="1"/>
  <c r="AB2537" i="1"/>
  <c r="AA2537" i="1"/>
  <c r="Z2537" i="1"/>
  <c r="Y2537" i="1"/>
  <c r="X2537" i="1"/>
  <c r="W2537" i="1"/>
  <c r="S2537" i="1"/>
  <c r="R2537" i="1"/>
  <c r="O2537" i="1" a="1"/>
  <c r="M2537" i="1" a="1"/>
  <c r="H2537" i="1" a="1"/>
  <c r="G2537" i="1"/>
  <c r="F2537" i="1"/>
  <c r="AB2536" i="1"/>
  <c r="AA2536" i="1"/>
  <c r="Z2536" i="1"/>
  <c r="Y2536" i="1"/>
  <c r="X2536" i="1"/>
  <c r="W2536" i="1"/>
  <c r="S2536" i="1"/>
  <c r="R2536" i="1"/>
  <c r="O2536" i="1" a="1"/>
  <c r="M2536" i="1" a="1"/>
  <c r="H2536" i="1" a="1"/>
  <c r="G2536" i="1"/>
  <c r="F2536" i="1"/>
  <c r="AB2535" i="1"/>
  <c r="AA2535" i="1"/>
  <c r="Z2535" i="1"/>
  <c r="Y2535" i="1"/>
  <c r="X2535" i="1"/>
  <c r="W2535" i="1"/>
  <c r="S2535" i="1"/>
  <c r="R2535" i="1"/>
  <c r="O2535" i="1" a="1"/>
  <c r="M2535" i="1" a="1"/>
  <c r="H2535" i="1" a="1"/>
  <c r="G2535" i="1"/>
  <c r="F2535" i="1"/>
  <c r="AB2534" i="1"/>
  <c r="AA2534" i="1"/>
  <c r="Z2534" i="1"/>
  <c r="Y2534" i="1"/>
  <c r="X2534" i="1"/>
  <c r="W2534" i="1"/>
  <c r="S2534" i="1"/>
  <c r="R2534" i="1"/>
  <c r="O2534" i="1" a="1"/>
  <c r="M2534" i="1" a="1"/>
  <c r="H2534" i="1" a="1"/>
  <c r="G2534" i="1"/>
  <c r="F2534" i="1"/>
  <c r="AB2533" i="1"/>
  <c r="AA2533" i="1"/>
  <c r="Z2533" i="1"/>
  <c r="Y2533" i="1"/>
  <c r="X2533" i="1"/>
  <c r="W2533" i="1"/>
  <c r="S2533" i="1"/>
  <c r="R2533" i="1"/>
  <c r="O2533" i="1" a="1"/>
  <c r="M2533" i="1" a="1"/>
  <c r="H2533" i="1" a="1"/>
  <c r="G2533" i="1"/>
  <c r="F2533" i="1"/>
  <c r="AB2532" i="1"/>
  <c r="AA2532" i="1"/>
  <c r="Z2532" i="1"/>
  <c r="Y2532" i="1"/>
  <c r="X2532" i="1"/>
  <c r="W2532" i="1"/>
  <c r="S2532" i="1"/>
  <c r="R2532" i="1"/>
  <c r="O2532" i="1" a="1"/>
  <c r="M2532" i="1" a="1"/>
  <c r="H2532" i="1" a="1"/>
  <c r="G2532" i="1"/>
  <c r="F2532" i="1"/>
  <c r="AB2531" i="1"/>
  <c r="AA2531" i="1"/>
  <c r="Z2531" i="1"/>
  <c r="Y2531" i="1"/>
  <c r="X2531" i="1"/>
  <c r="W2531" i="1"/>
  <c r="S2531" i="1"/>
  <c r="R2531" i="1"/>
  <c r="O2531" i="1" a="1"/>
  <c r="M2531" i="1" a="1"/>
  <c r="H2531" i="1" a="1"/>
  <c r="G2531" i="1"/>
  <c r="F2531" i="1"/>
  <c r="AB2530" i="1"/>
  <c r="AA2530" i="1"/>
  <c r="Z2530" i="1"/>
  <c r="Y2530" i="1"/>
  <c r="X2530" i="1"/>
  <c r="W2530" i="1"/>
  <c r="S2530" i="1"/>
  <c r="R2530" i="1"/>
  <c r="O2530" i="1" a="1"/>
  <c r="M2530" i="1" a="1"/>
  <c r="H2530" i="1" a="1"/>
  <c r="G2530" i="1"/>
  <c r="F2530" i="1"/>
  <c r="AB2529" i="1"/>
  <c r="AA2529" i="1"/>
  <c r="Z2529" i="1"/>
  <c r="Y2529" i="1"/>
  <c r="X2529" i="1"/>
  <c r="W2529" i="1"/>
  <c r="S2529" i="1"/>
  <c r="R2529" i="1"/>
  <c r="O2529" i="1" a="1"/>
  <c r="M2529" i="1" a="1"/>
  <c r="H2529" i="1" a="1"/>
  <c r="G2529" i="1"/>
  <c r="F2529" i="1"/>
  <c r="AB2528" i="1"/>
  <c r="AA2528" i="1"/>
  <c r="Z2528" i="1"/>
  <c r="Y2528" i="1"/>
  <c r="X2528" i="1"/>
  <c r="W2528" i="1"/>
  <c r="S2528" i="1"/>
  <c r="R2528" i="1"/>
  <c r="O2528" i="1" a="1"/>
  <c r="M2528" i="1" a="1"/>
  <c r="H2528" i="1" a="1"/>
  <c r="G2528" i="1"/>
  <c r="F2528" i="1"/>
  <c r="AB2527" i="1"/>
  <c r="AA2527" i="1"/>
  <c r="Z2527" i="1"/>
  <c r="Y2527" i="1"/>
  <c r="X2527" i="1"/>
  <c r="W2527" i="1"/>
  <c r="S2527" i="1"/>
  <c r="R2527" i="1"/>
  <c r="O2527" i="1" a="1"/>
  <c r="M2527" i="1" a="1"/>
  <c r="H2527" i="1" a="1"/>
  <c r="G2527" i="1"/>
  <c r="F2527" i="1"/>
  <c r="AB2526" i="1"/>
  <c r="AA2526" i="1"/>
  <c r="Z2526" i="1"/>
  <c r="Y2526" i="1"/>
  <c r="X2526" i="1"/>
  <c r="W2526" i="1"/>
  <c r="S2526" i="1"/>
  <c r="R2526" i="1"/>
  <c r="O2526" i="1" a="1"/>
  <c r="M2526" i="1" a="1"/>
  <c r="H2526" i="1" a="1"/>
  <c r="G2526" i="1"/>
  <c r="F2526" i="1"/>
  <c r="AB2525" i="1"/>
  <c r="AA2525" i="1"/>
  <c r="Z2525" i="1"/>
  <c r="Y2525" i="1"/>
  <c r="X2525" i="1"/>
  <c r="W2525" i="1"/>
  <c r="S2525" i="1"/>
  <c r="R2525" i="1"/>
  <c r="O2525" i="1" a="1"/>
  <c r="M2525" i="1" a="1"/>
  <c r="H2525" i="1" a="1"/>
  <c r="G2525" i="1"/>
  <c r="F2525" i="1"/>
  <c r="AB2524" i="1"/>
  <c r="AA2524" i="1"/>
  <c r="Z2524" i="1"/>
  <c r="Y2524" i="1"/>
  <c r="X2524" i="1"/>
  <c r="W2524" i="1"/>
  <c r="S2524" i="1"/>
  <c r="R2524" i="1"/>
  <c r="O2524" i="1" a="1"/>
  <c r="M2524" i="1" a="1"/>
  <c r="H2524" i="1" a="1"/>
  <c r="G2524" i="1"/>
  <c r="F2524" i="1"/>
  <c r="AB2523" i="1"/>
  <c r="AA2523" i="1"/>
  <c r="Z2523" i="1"/>
  <c r="Y2523" i="1"/>
  <c r="X2523" i="1"/>
  <c r="W2523" i="1"/>
  <c r="S2523" i="1"/>
  <c r="R2523" i="1"/>
  <c r="O2523" i="1" a="1"/>
  <c r="M2523" i="1" a="1"/>
  <c r="H2523" i="1" a="1"/>
  <c r="G2523" i="1"/>
  <c r="F2523" i="1"/>
  <c r="AB2522" i="1"/>
  <c r="AA2522" i="1"/>
  <c r="Z2522" i="1"/>
  <c r="Y2522" i="1"/>
  <c r="X2522" i="1"/>
  <c r="W2522" i="1"/>
  <c r="S2522" i="1"/>
  <c r="R2522" i="1"/>
  <c r="O2522" i="1" a="1"/>
  <c r="M2522" i="1" a="1"/>
  <c r="H2522" i="1" a="1"/>
  <c r="G2522" i="1"/>
  <c r="F2522" i="1"/>
  <c r="AB2521" i="1"/>
  <c r="AA2521" i="1"/>
  <c r="Z2521" i="1"/>
  <c r="Y2521" i="1"/>
  <c r="X2521" i="1"/>
  <c r="W2521" i="1"/>
  <c r="S2521" i="1"/>
  <c r="R2521" i="1"/>
  <c r="O2521" i="1" a="1"/>
  <c r="M2521" i="1" a="1"/>
  <c r="H2521" i="1" a="1"/>
  <c r="G2521" i="1"/>
  <c r="F2521" i="1"/>
  <c r="AB2520" i="1"/>
  <c r="AA2520" i="1"/>
  <c r="Z2520" i="1"/>
  <c r="Y2520" i="1"/>
  <c r="X2520" i="1"/>
  <c r="W2520" i="1"/>
  <c r="S2520" i="1"/>
  <c r="R2520" i="1"/>
  <c r="O2520" i="1" a="1"/>
  <c r="M2520" i="1" a="1"/>
  <c r="H2520" i="1" a="1"/>
  <c r="G2520" i="1"/>
  <c r="F2520" i="1"/>
  <c r="AB2519" i="1"/>
  <c r="AA2519" i="1"/>
  <c r="Z2519" i="1"/>
  <c r="Y2519" i="1"/>
  <c r="X2519" i="1"/>
  <c r="W2519" i="1"/>
  <c r="S2519" i="1"/>
  <c r="R2519" i="1"/>
  <c r="O2519" i="1" a="1"/>
  <c r="M2519" i="1" a="1"/>
  <c r="H2519" i="1" a="1"/>
  <c r="G2519" i="1"/>
  <c r="F2519" i="1"/>
  <c r="AB2518" i="1"/>
  <c r="AA2518" i="1"/>
  <c r="Z2518" i="1"/>
  <c r="Y2518" i="1"/>
  <c r="X2518" i="1"/>
  <c r="W2518" i="1"/>
  <c r="S2518" i="1"/>
  <c r="R2518" i="1"/>
  <c r="O2518" i="1" a="1"/>
  <c r="M2518" i="1" a="1"/>
  <c r="H2518" i="1" a="1"/>
  <c r="G2518" i="1"/>
  <c r="F2518" i="1"/>
  <c r="AB2517" i="1"/>
  <c r="AA2517" i="1"/>
  <c r="Z2517" i="1"/>
  <c r="Y2517" i="1"/>
  <c r="X2517" i="1"/>
  <c r="W2517" i="1"/>
  <c r="S2517" i="1"/>
  <c r="R2517" i="1"/>
  <c r="O2517" i="1" a="1"/>
  <c r="M2517" i="1" a="1"/>
  <c r="H2517" i="1" a="1"/>
  <c r="G2517" i="1"/>
  <c r="F2517" i="1"/>
  <c r="AB2516" i="1"/>
  <c r="AA2516" i="1"/>
  <c r="Z2516" i="1"/>
  <c r="Y2516" i="1"/>
  <c r="X2516" i="1"/>
  <c r="W2516" i="1"/>
  <c r="S2516" i="1"/>
  <c r="R2516" i="1"/>
  <c r="O2516" i="1" a="1"/>
  <c r="M2516" i="1" a="1"/>
  <c r="H2516" i="1" a="1"/>
  <c r="G2516" i="1"/>
  <c r="F2516" i="1"/>
  <c r="AB2515" i="1"/>
  <c r="AA2515" i="1"/>
  <c r="Z2515" i="1"/>
  <c r="Y2515" i="1"/>
  <c r="X2515" i="1"/>
  <c r="W2515" i="1"/>
  <c r="S2515" i="1"/>
  <c r="R2515" i="1"/>
  <c r="O2515" i="1" a="1"/>
  <c r="M2515" i="1" a="1"/>
  <c r="H2515" i="1" a="1"/>
  <c r="G2515" i="1"/>
  <c r="F2515" i="1"/>
  <c r="AB2514" i="1"/>
  <c r="AA2514" i="1"/>
  <c r="Z2514" i="1"/>
  <c r="Y2514" i="1"/>
  <c r="X2514" i="1"/>
  <c r="W2514" i="1"/>
  <c r="S2514" i="1"/>
  <c r="R2514" i="1"/>
  <c r="O2514" i="1" a="1"/>
  <c r="M2514" i="1" a="1"/>
  <c r="H2514" i="1" a="1"/>
  <c r="G2514" i="1"/>
  <c r="F2514" i="1"/>
  <c r="AB2513" i="1"/>
  <c r="AA2513" i="1"/>
  <c r="Z2513" i="1"/>
  <c r="Y2513" i="1"/>
  <c r="X2513" i="1"/>
  <c r="W2513" i="1"/>
  <c r="S2513" i="1"/>
  <c r="R2513" i="1"/>
  <c r="O2513" i="1" a="1"/>
  <c r="M2513" i="1" a="1"/>
  <c r="H2513" i="1" a="1"/>
  <c r="G2513" i="1"/>
  <c r="F2513" i="1"/>
  <c r="AB2512" i="1"/>
  <c r="AA2512" i="1"/>
  <c r="Z2512" i="1"/>
  <c r="Y2512" i="1"/>
  <c r="X2512" i="1"/>
  <c r="W2512" i="1"/>
  <c r="S2512" i="1"/>
  <c r="R2512" i="1"/>
  <c r="O2512" i="1" a="1"/>
  <c r="M2512" i="1" a="1"/>
  <c r="H2512" i="1" a="1"/>
  <c r="G2512" i="1"/>
  <c r="F2512" i="1"/>
  <c r="AB2511" i="1"/>
  <c r="AA2511" i="1"/>
  <c r="Z2511" i="1"/>
  <c r="Y2511" i="1"/>
  <c r="X2511" i="1"/>
  <c r="W2511" i="1"/>
  <c r="S2511" i="1"/>
  <c r="R2511" i="1"/>
  <c r="O2511" i="1" a="1"/>
  <c r="M2511" i="1" a="1"/>
  <c r="H2511" i="1" a="1"/>
  <c r="G2511" i="1"/>
  <c r="F2511" i="1"/>
  <c r="AB2510" i="1"/>
  <c r="AA2510" i="1"/>
  <c r="Z2510" i="1"/>
  <c r="Y2510" i="1"/>
  <c r="X2510" i="1"/>
  <c r="W2510" i="1"/>
  <c r="S2510" i="1"/>
  <c r="R2510" i="1"/>
  <c r="O2510" i="1" a="1"/>
  <c r="M2510" i="1" a="1"/>
  <c r="H2510" i="1" a="1"/>
  <c r="G2510" i="1"/>
  <c r="F2510" i="1"/>
  <c r="AB2509" i="1"/>
  <c r="AA2509" i="1"/>
  <c r="Z2509" i="1"/>
  <c r="Y2509" i="1"/>
  <c r="X2509" i="1"/>
  <c r="W2509" i="1"/>
  <c r="S2509" i="1"/>
  <c r="R2509" i="1"/>
  <c r="O2509" i="1" a="1"/>
  <c r="M2509" i="1" a="1"/>
  <c r="H2509" i="1" a="1"/>
  <c r="G2509" i="1"/>
  <c r="F2509" i="1"/>
  <c r="AB2508" i="1"/>
  <c r="AA2508" i="1"/>
  <c r="Z2508" i="1"/>
  <c r="Y2508" i="1"/>
  <c r="X2508" i="1"/>
  <c r="W2508" i="1"/>
  <c r="S2508" i="1"/>
  <c r="R2508" i="1"/>
  <c r="O2508" i="1" a="1"/>
  <c r="M2508" i="1" a="1"/>
  <c r="H2508" i="1" a="1"/>
  <c r="G2508" i="1"/>
  <c r="F2508" i="1"/>
  <c r="AB2507" i="1"/>
  <c r="AA2507" i="1"/>
  <c r="Z2507" i="1"/>
  <c r="Y2507" i="1"/>
  <c r="X2507" i="1"/>
  <c r="W2507" i="1"/>
  <c r="S2507" i="1"/>
  <c r="R2507" i="1"/>
  <c r="O2507" i="1" a="1"/>
  <c r="M2507" i="1" a="1"/>
  <c r="H2507" i="1" a="1"/>
  <c r="G2507" i="1"/>
  <c r="F2507" i="1"/>
  <c r="AB2506" i="1"/>
  <c r="AA2506" i="1"/>
  <c r="Z2506" i="1"/>
  <c r="Y2506" i="1"/>
  <c r="X2506" i="1"/>
  <c r="W2506" i="1"/>
  <c r="S2506" i="1"/>
  <c r="R2506" i="1"/>
  <c r="O2506" i="1" a="1"/>
  <c r="M2506" i="1" a="1"/>
  <c r="H2506" i="1" a="1"/>
  <c r="G2506" i="1"/>
  <c r="F2506" i="1"/>
  <c r="AB2505" i="1"/>
  <c r="AA2505" i="1"/>
  <c r="Z2505" i="1"/>
  <c r="Y2505" i="1"/>
  <c r="X2505" i="1"/>
  <c r="W2505" i="1"/>
  <c r="S2505" i="1"/>
  <c r="R2505" i="1"/>
  <c r="O2505" i="1" a="1"/>
  <c r="M2505" i="1" a="1"/>
  <c r="H2505" i="1" a="1"/>
  <c r="G2505" i="1"/>
  <c r="F2505" i="1"/>
  <c r="AB2504" i="1"/>
  <c r="AA2504" i="1"/>
  <c r="Z2504" i="1"/>
  <c r="Y2504" i="1"/>
  <c r="X2504" i="1"/>
  <c r="W2504" i="1"/>
  <c r="S2504" i="1"/>
  <c r="R2504" i="1"/>
  <c r="O2504" i="1" a="1"/>
  <c r="M2504" i="1" a="1"/>
  <c r="H2504" i="1" a="1"/>
  <c r="G2504" i="1"/>
  <c r="F2504" i="1"/>
  <c r="AB2503" i="1"/>
  <c r="AA2503" i="1"/>
  <c r="Z2503" i="1"/>
  <c r="Y2503" i="1"/>
  <c r="X2503" i="1"/>
  <c r="W2503" i="1"/>
  <c r="S2503" i="1"/>
  <c r="R2503" i="1"/>
  <c r="O2503" i="1" a="1"/>
  <c r="M2503" i="1" a="1"/>
  <c r="H2503" i="1" a="1"/>
  <c r="G2503" i="1"/>
  <c r="F2503" i="1"/>
  <c r="AB2502" i="1"/>
  <c r="AA2502" i="1"/>
  <c r="Z2502" i="1"/>
  <c r="Y2502" i="1"/>
  <c r="X2502" i="1"/>
  <c r="W2502" i="1"/>
  <c r="S2502" i="1"/>
  <c r="R2502" i="1"/>
  <c r="O2502" i="1" a="1"/>
  <c r="M2502" i="1" a="1"/>
  <c r="H2502" i="1" a="1"/>
  <c r="G2502" i="1"/>
  <c r="F2502" i="1"/>
  <c r="AB2501" i="1"/>
  <c r="AA2501" i="1"/>
  <c r="Z2501" i="1"/>
  <c r="Y2501" i="1"/>
  <c r="X2501" i="1"/>
  <c r="W2501" i="1"/>
  <c r="S2501" i="1"/>
  <c r="R2501" i="1"/>
  <c r="O2501" i="1" a="1"/>
  <c r="M2501" i="1" a="1"/>
  <c r="H2501" i="1" a="1"/>
  <c r="G2501" i="1"/>
  <c r="F2501" i="1"/>
  <c r="AB2500" i="1"/>
  <c r="AA2500" i="1"/>
  <c r="Z2500" i="1"/>
  <c r="Y2500" i="1"/>
  <c r="X2500" i="1"/>
  <c r="W2500" i="1"/>
  <c r="S2500" i="1"/>
  <c r="R2500" i="1"/>
  <c r="O2500" i="1" a="1"/>
  <c r="M2500" i="1" a="1"/>
  <c r="H2500" i="1" a="1"/>
  <c r="G2500" i="1"/>
  <c r="F2500" i="1"/>
  <c r="AB2499" i="1"/>
  <c r="AA2499" i="1"/>
  <c r="Z2499" i="1"/>
  <c r="Y2499" i="1"/>
  <c r="X2499" i="1"/>
  <c r="W2499" i="1"/>
  <c r="S2499" i="1"/>
  <c r="R2499" i="1"/>
  <c r="O2499" i="1" a="1"/>
  <c r="M2499" i="1" a="1"/>
  <c r="H2499" i="1" a="1"/>
  <c r="G2499" i="1"/>
  <c r="F2499" i="1"/>
  <c r="AB2498" i="1"/>
  <c r="AA2498" i="1"/>
  <c r="Z2498" i="1"/>
  <c r="Y2498" i="1"/>
  <c r="X2498" i="1"/>
  <c r="W2498" i="1"/>
  <c r="S2498" i="1"/>
  <c r="R2498" i="1"/>
  <c r="O2498" i="1" a="1"/>
  <c r="M2498" i="1" a="1"/>
  <c r="H2498" i="1" a="1"/>
  <c r="G2498" i="1"/>
  <c r="F2498" i="1"/>
  <c r="AB2497" i="1"/>
  <c r="AA2497" i="1"/>
  <c r="Z2497" i="1"/>
  <c r="Y2497" i="1"/>
  <c r="X2497" i="1"/>
  <c r="W2497" i="1"/>
  <c r="S2497" i="1"/>
  <c r="R2497" i="1"/>
  <c r="O2497" i="1" a="1"/>
  <c r="M2497" i="1" a="1"/>
  <c r="H2497" i="1" a="1"/>
  <c r="G2497" i="1"/>
  <c r="F2497" i="1"/>
  <c r="AB2496" i="1"/>
  <c r="AA2496" i="1"/>
  <c r="Z2496" i="1"/>
  <c r="Y2496" i="1"/>
  <c r="X2496" i="1"/>
  <c r="W2496" i="1"/>
  <c r="S2496" i="1"/>
  <c r="R2496" i="1"/>
  <c r="O2496" i="1" a="1"/>
  <c r="M2496" i="1" a="1"/>
  <c r="H2496" i="1" a="1"/>
  <c r="G2496" i="1"/>
  <c r="F2496" i="1"/>
  <c r="AB2495" i="1"/>
  <c r="AA2495" i="1"/>
  <c r="Z2495" i="1"/>
  <c r="Y2495" i="1"/>
  <c r="X2495" i="1"/>
  <c r="W2495" i="1"/>
  <c r="S2495" i="1"/>
  <c r="R2495" i="1"/>
  <c r="O2495" i="1" a="1"/>
  <c r="M2495" i="1" a="1"/>
  <c r="H2495" i="1" a="1"/>
  <c r="G2495" i="1"/>
  <c r="F2495" i="1"/>
  <c r="AB2494" i="1"/>
  <c r="AA2494" i="1"/>
  <c r="Z2494" i="1"/>
  <c r="Y2494" i="1"/>
  <c r="X2494" i="1"/>
  <c r="W2494" i="1"/>
  <c r="S2494" i="1"/>
  <c r="R2494" i="1"/>
  <c r="O2494" i="1" a="1"/>
  <c r="M2494" i="1" a="1"/>
  <c r="H2494" i="1" a="1"/>
  <c r="G2494" i="1"/>
  <c r="F2494" i="1"/>
  <c r="AB2493" i="1"/>
  <c r="AA2493" i="1"/>
  <c r="Z2493" i="1"/>
  <c r="Y2493" i="1"/>
  <c r="X2493" i="1"/>
  <c r="W2493" i="1"/>
  <c r="S2493" i="1"/>
  <c r="R2493" i="1"/>
  <c r="O2493" i="1" a="1"/>
  <c r="M2493" i="1" a="1"/>
  <c r="H2493" i="1" a="1"/>
  <c r="G2493" i="1"/>
  <c r="F2493" i="1"/>
  <c r="AB2492" i="1"/>
  <c r="AA2492" i="1"/>
  <c r="Z2492" i="1"/>
  <c r="Y2492" i="1"/>
  <c r="X2492" i="1"/>
  <c r="W2492" i="1"/>
  <c r="S2492" i="1"/>
  <c r="R2492" i="1"/>
  <c r="O2492" i="1" a="1"/>
  <c r="M2492" i="1" a="1"/>
  <c r="H2492" i="1" a="1"/>
  <c r="G2492" i="1"/>
  <c r="F2492" i="1"/>
  <c r="AB2491" i="1"/>
  <c r="AA2491" i="1"/>
  <c r="Z2491" i="1"/>
  <c r="Y2491" i="1"/>
  <c r="X2491" i="1"/>
  <c r="W2491" i="1"/>
  <c r="S2491" i="1"/>
  <c r="R2491" i="1"/>
  <c r="O2491" i="1" a="1"/>
  <c r="M2491" i="1" a="1"/>
  <c r="H2491" i="1" a="1"/>
  <c r="G2491" i="1"/>
  <c r="F2491" i="1"/>
  <c r="AB2490" i="1"/>
  <c r="AA2490" i="1"/>
  <c r="Z2490" i="1"/>
  <c r="Y2490" i="1"/>
  <c r="X2490" i="1"/>
  <c r="W2490" i="1"/>
  <c r="S2490" i="1"/>
  <c r="R2490" i="1"/>
  <c r="O2490" i="1" a="1"/>
  <c r="M2490" i="1" a="1"/>
  <c r="H2490" i="1" a="1"/>
  <c r="G2490" i="1"/>
  <c r="F2490" i="1"/>
  <c r="AB2489" i="1"/>
  <c r="AA2489" i="1"/>
  <c r="Z2489" i="1"/>
  <c r="Y2489" i="1"/>
  <c r="X2489" i="1"/>
  <c r="W2489" i="1"/>
  <c r="S2489" i="1"/>
  <c r="R2489" i="1"/>
  <c r="O2489" i="1" a="1"/>
  <c r="M2489" i="1" a="1"/>
  <c r="H2489" i="1" a="1"/>
  <c r="G2489" i="1"/>
  <c r="F2489" i="1"/>
  <c r="AB2488" i="1"/>
  <c r="AA2488" i="1"/>
  <c r="Z2488" i="1"/>
  <c r="Y2488" i="1"/>
  <c r="X2488" i="1"/>
  <c r="W2488" i="1"/>
  <c r="S2488" i="1"/>
  <c r="R2488" i="1"/>
  <c r="O2488" i="1" a="1"/>
  <c r="M2488" i="1" a="1"/>
  <c r="H2488" i="1" a="1"/>
  <c r="G2488" i="1"/>
  <c r="F2488" i="1"/>
  <c r="AB2487" i="1"/>
  <c r="AA2487" i="1"/>
  <c r="Z2487" i="1"/>
  <c r="Y2487" i="1"/>
  <c r="X2487" i="1"/>
  <c r="W2487" i="1"/>
  <c r="S2487" i="1"/>
  <c r="R2487" i="1"/>
  <c r="O2487" i="1" a="1"/>
  <c r="M2487" i="1" a="1"/>
  <c r="H2487" i="1" a="1"/>
  <c r="G2487" i="1"/>
  <c r="F2487" i="1"/>
  <c r="AB2486" i="1"/>
  <c r="AA2486" i="1"/>
  <c r="Z2486" i="1"/>
  <c r="Y2486" i="1"/>
  <c r="X2486" i="1"/>
  <c r="W2486" i="1"/>
  <c r="S2486" i="1"/>
  <c r="R2486" i="1"/>
  <c r="O2486" i="1" a="1"/>
  <c r="M2486" i="1" a="1"/>
  <c r="H2486" i="1" a="1"/>
  <c r="G2486" i="1"/>
  <c r="F2486" i="1"/>
  <c r="AB2485" i="1"/>
  <c r="AA2485" i="1"/>
  <c r="Z2485" i="1"/>
  <c r="Y2485" i="1"/>
  <c r="X2485" i="1"/>
  <c r="W2485" i="1"/>
  <c r="S2485" i="1"/>
  <c r="R2485" i="1"/>
  <c r="O2485" i="1" a="1"/>
  <c r="M2485" i="1" a="1"/>
  <c r="H2485" i="1" a="1"/>
  <c r="G2485" i="1"/>
  <c r="F2485" i="1"/>
  <c r="AB2484" i="1"/>
  <c r="AA2484" i="1"/>
  <c r="Z2484" i="1"/>
  <c r="Y2484" i="1"/>
  <c r="X2484" i="1"/>
  <c r="W2484" i="1"/>
  <c r="S2484" i="1"/>
  <c r="R2484" i="1"/>
  <c r="O2484" i="1" a="1"/>
  <c r="M2484" i="1" a="1"/>
  <c r="H2484" i="1" a="1"/>
  <c r="G2484" i="1"/>
  <c r="F2484" i="1"/>
  <c r="AB2483" i="1"/>
  <c r="AA2483" i="1"/>
  <c r="Z2483" i="1"/>
  <c r="Y2483" i="1"/>
  <c r="X2483" i="1"/>
  <c r="W2483" i="1"/>
  <c r="S2483" i="1"/>
  <c r="R2483" i="1"/>
  <c r="O2483" i="1" a="1"/>
  <c r="M2483" i="1" a="1"/>
  <c r="H2483" i="1" a="1"/>
  <c r="G2483" i="1"/>
  <c r="F2483" i="1"/>
  <c r="AB2482" i="1"/>
  <c r="AA2482" i="1"/>
  <c r="Z2482" i="1"/>
  <c r="Y2482" i="1"/>
  <c r="X2482" i="1"/>
  <c r="W2482" i="1"/>
  <c r="S2482" i="1"/>
  <c r="R2482" i="1"/>
  <c r="O2482" i="1" a="1"/>
  <c r="M2482" i="1" a="1"/>
  <c r="H2482" i="1" a="1"/>
  <c r="G2482" i="1"/>
  <c r="F2482" i="1"/>
  <c r="AB2481" i="1"/>
  <c r="AA2481" i="1"/>
  <c r="Z2481" i="1"/>
  <c r="Y2481" i="1"/>
  <c r="X2481" i="1"/>
  <c r="W2481" i="1"/>
  <c r="S2481" i="1"/>
  <c r="R2481" i="1"/>
  <c r="O2481" i="1" a="1"/>
  <c r="M2481" i="1" a="1"/>
  <c r="H2481" i="1" a="1"/>
  <c r="G2481" i="1"/>
  <c r="F2481" i="1"/>
  <c r="AB2480" i="1"/>
  <c r="AA2480" i="1"/>
  <c r="Z2480" i="1"/>
  <c r="Y2480" i="1"/>
  <c r="X2480" i="1"/>
  <c r="W2480" i="1"/>
  <c r="S2480" i="1"/>
  <c r="R2480" i="1"/>
  <c r="O2480" i="1" a="1"/>
  <c r="M2480" i="1" a="1"/>
  <c r="H2480" i="1" a="1"/>
  <c r="G2480" i="1"/>
  <c r="F2480" i="1"/>
  <c r="AB2479" i="1"/>
  <c r="AA2479" i="1"/>
  <c r="Z2479" i="1"/>
  <c r="Y2479" i="1"/>
  <c r="X2479" i="1"/>
  <c r="W2479" i="1"/>
  <c r="S2479" i="1"/>
  <c r="R2479" i="1"/>
  <c r="O2479" i="1" a="1"/>
  <c r="M2479" i="1" a="1"/>
  <c r="H2479" i="1" a="1"/>
  <c r="G2479" i="1"/>
  <c r="F2479" i="1"/>
  <c r="AB2478" i="1"/>
  <c r="AA2478" i="1"/>
  <c r="Z2478" i="1"/>
  <c r="Y2478" i="1"/>
  <c r="X2478" i="1"/>
  <c r="W2478" i="1"/>
  <c r="S2478" i="1"/>
  <c r="R2478" i="1"/>
  <c r="O2478" i="1" a="1"/>
  <c r="M2478" i="1" a="1"/>
  <c r="H2478" i="1" a="1"/>
  <c r="G2478" i="1"/>
  <c r="F2478" i="1"/>
  <c r="AB2477" i="1"/>
  <c r="AA2477" i="1"/>
  <c r="Z2477" i="1"/>
  <c r="Y2477" i="1"/>
  <c r="X2477" i="1"/>
  <c r="W2477" i="1"/>
  <c r="S2477" i="1"/>
  <c r="R2477" i="1"/>
  <c r="O2477" i="1" a="1"/>
  <c r="M2477" i="1" a="1"/>
  <c r="H2477" i="1" a="1"/>
  <c r="G2477" i="1"/>
  <c r="F2477" i="1"/>
  <c r="AB2476" i="1"/>
  <c r="AA2476" i="1"/>
  <c r="Z2476" i="1"/>
  <c r="Y2476" i="1"/>
  <c r="X2476" i="1"/>
  <c r="W2476" i="1"/>
  <c r="S2476" i="1"/>
  <c r="R2476" i="1"/>
  <c r="O2476" i="1" a="1"/>
  <c r="M2476" i="1" a="1"/>
  <c r="H2476" i="1" a="1"/>
  <c r="G2476" i="1"/>
  <c r="F2476" i="1"/>
  <c r="AB2475" i="1"/>
  <c r="AA2475" i="1"/>
  <c r="Z2475" i="1"/>
  <c r="Y2475" i="1"/>
  <c r="X2475" i="1"/>
  <c r="W2475" i="1"/>
  <c r="S2475" i="1"/>
  <c r="R2475" i="1"/>
  <c r="O2475" i="1" a="1"/>
  <c r="M2475" i="1" a="1"/>
  <c r="H2475" i="1" a="1"/>
  <c r="G2475" i="1"/>
  <c r="F2475" i="1"/>
  <c r="AB2474" i="1"/>
  <c r="AA2474" i="1"/>
  <c r="Z2474" i="1"/>
  <c r="Y2474" i="1"/>
  <c r="X2474" i="1"/>
  <c r="W2474" i="1"/>
  <c r="S2474" i="1"/>
  <c r="R2474" i="1"/>
  <c r="O2474" i="1" a="1"/>
  <c r="M2474" i="1" a="1"/>
  <c r="H2474" i="1" a="1"/>
  <c r="G2474" i="1"/>
  <c r="F2474" i="1"/>
  <c r="AB2473" i="1"/>
  <c r="AA2473" i="1"/>
  <c r="Z2473" i="1"/>
  <c r="Y2473" i="1"/>
  <c r="X2473" i="1"/>
  <c r="W2473" i="1"/>
  <c r="S2473" i="1"/>
  <c r="R2473" i="1"/>
  <c r="O2473" i="1" a="1"/>
  <c r="M2473" i="1" a="1"/>
  <c r="H2473" i="1" a="1"/>
  <c r="G2473" i="1"/>
  <c r="F2473" i="1"/>
  <c r="AB2472" i="1"/>
  <c r="AA2472" i="1"/>
  <c r="Z2472" i="1"/>
  <c r="Y2472" i="1"/>
  <c r="X2472" i="1"/>
  <c r="W2472" i="1"/>
  <c r="S2472" i="1"/>
  <c r="R2472" i="1"/>
  <c r="O2472" i="1" a="1"/>
  <c r="M2472" i="1" a="1"/>
  <c r="H2472" i="1" a="1"/>
  <c r="G2472" i="1"/>
  <c r="F2472" i="1"/>
  <c r="AB2471" i="1"/>
  <c r="AA2471" i="1"/>
  <c r="Z2471" i="1"/>
  <c r="Y2471" i="1"/>
  <c r="X2471" i="1"/>
  <c r="W2471" i="1"/>
  <c r="S2471" i="1"/>
  <c r="R2471" i="1"/>
  <c r="O2471" i="1" a="1"/>
  <c r="M2471" i="1" a="1"/>
  <c r="H2471" i="1" a="1"/>
  <c r="G2471" i="1"/>
  <c r="F2471" i="1"/>
  <c r="AB2470" i="1"/>
  <c r="AA2470" i="1"/>
  <c r="Z2470" i="1"/>
  <c r="Y2470" i="1"/>
  <c r="X2470" i="1"/>
  <c r="W2470" i="1"/>
  <c r="S2470" i="1"/>
  <c r="R2470" i="1"/>
  <c r="O2470" i="1" a="1"/>
  <c r="M2470" i="1" a="1"/>
  <c r="H2470" i="1" a="1"/>
  <c r="G2470" i="1"/>
  <c r="F2470" i="1"/>
  <c r="AB2469" i="1"/>
  <c r="AA2469" i="1"/>
  <c r="Z2469" i="1"/>
  <c r="Y2469" i="1"/>
  <c r="X2469" i="1"/>
  <c r="W2469" i="1"/>
  <c r="S2469" i="1"/>
  <c r="R2469" i="1"/>
  <c r="O2469" i="1" a="1"/>
  <c r="M2469" i="1" a="1"/>
  <c r="H2469" i="1" a="1"/>
  <c r="G2469" i="1"/>
  <c r="F2469" i="1"/>
  <c r="AB2468" i="1"/>
  <c r="AA2468" i="1"/>
  <c r="Z2468" i="1"/>
  <c r="Y2468" i="1"/>
  <c r="X2468" i="1"/>
  <c r="W2468" i="1"/>
  <c r="S2468" i="1"/>
  <c r="R2468" i="1"/>
  <c r="O2468" i="1" a="1"/>
  <c r="M2468" i="1" a="1"/>
  <c r="H2468" i="1" a="1"/>
  <c r="G2468" i="1"/>
  <c r="F2468" i="1"/>
  <c r="AB2467" i="1"/>
  <c r="AA2467" i="1"/>
  <c r="Z2467" i="1"/>
  <c r="Y2467" i="1"/>
  <c r="X2467" i="1"/>
  <c r="W2467" i="1"/>
  <c r="S2467" i="1"/>
  <c r="R2467" i="1"/>
  <c r="O2467" i="1" a="1"/>
  <c r="M2467" i="1" a="1"/>
  <c r="H2467" i="1" a="1"/>
  <c r="G2467" i="1"/>
  <c r="F2467" i="1"/>
  <c r="AB2466" i="1"/>
  <c r="AA2466" i="1"/>
  <c r="Z2466" i="1"/>
  <c r="Y2466" i="1"/>
  <c r="X2466" i="1"/>
  <c r="W2466" i="1"/>
  <c r="S2466" i="1"/>
  <c r="R2466" i="1"/>
  <c r="O2466" i="1" a="1"/>
  <c r="M2466" i="1" a="1"/>
  <c r="H2466" i="1" a="1"/>
  <c r="G2466" i="1"/>
  <c r="F2466" i="1"/>
  <c r="AB2465" i="1"/>
  <c r="AA2465" i="1"/>
  <c r="Z2465" i="1"/>
  <c r="Y2465" i="1"/>
  <c r="X2465" i="1"/>
  <c r="W2465" i="1"/>
  <c r="S2465" i="1"/>
  <c r="R2465" i="1"/>
  <c r="O2465" i="1" a="1"/>
  <c r="M2465" i="1" a="1"/>
  <c r="H2465" i="1" a="1"/>
  <c r="G2465" i="1"/>
  <c r="F2465" i="1"/>
  <c r="AB2464" i="1"/>
  <c r="AA2464" i="1"/>
  <c r="Z2464" i="1"/>
  <c r="Y2464" i="1"/>
  <c r="X2464" i="1"/>
  <c r="W2464" i="1"/>
  <c r="S2464" i="1"/>
  <c r="R2464" i="1"/>
  <c r="O2464" i="1" a="1"/>
  <c r="M2464" i="1" a="1"/>
  <c r="H2464" i="1" a="1"/>
  <c r="G2464" i="1"/>
  <c r="F2464" i="1"/>
  <c r="AB2463" i="1"/>
  <c r="AA2463" i="1"/>
  <c r="Z2463" i="1"/>
  <c r="Y2463" i="1"/>
  <c r="X2463" i="1"/>
  <c r="W2463" i="1"/>
  <c r="S2463" i="1"/>
  <c r="R2463" i="1"/>
  <c r="O2463" i="1" a="1"/>
  <c r="M2463" i="1" a="1"/>
  <c r="H2463" i="1" a="1"/>
  <c r="G2463" i="1"/>
  <c r="F2463" i="1"/>
  <c r="AB2462" i="1"/>
  <c r="AA2462" i="1"/>
  <c r="Z2462" i="1"/>
  <c r="Y2462" i="1"/>
  <c r="X2462" i="1"/>
  <c r="W2462" i="1"/>
  <c r="S2462" i="1"/>
  <c r="R2462" i="1"/>
  <c r="O2462" i="1" a="1"/>
  <c r="M2462" i="1" a="1"/>
  <c r="H2462" i="1" a="1"/>
  <c r="G2462" i="1"/>
  <c r="F2462" i="1"/>
  <c r="AB2461" i="1"/>
  <c r="AA2461" i="1"/>
  <c r="Z2461" i="1"/>
  <c r="Y2461" i="1"/>
  <c r="X2461" i="1"/>
  <c r="W2461" i="1"/>
  <c r="S2461" i="1"/>
  <c r="R2461" i="1"/>
  <c r="O2461" i="1" a="1"/>
  <c r="M2461" i="1" a="1"/>
  <c r="H2461" i="1" a="1"/>
  <c r="G2461" i="1"/>
  <c r="F2461" i="1"/>
  <c r="AB2460" i="1"/>
  <c r="AA2460" i="1"/>
  <c r="Z2460" i="1"/>
  <c r="Y2460" i="1"/>
  <c r="X2460" i="1"/>
  <c r="W2460" i="1"/>
  <c r="S2460" i="1"/>
  <c r="R2460" i="1"/>
  <c r="O2460" i="1" a="1"/>
  <c r="M2460" i="1" a="1"/>
  <c r="H2460" i="1" a="1"/>
  <c r="G2460" i="1"/>
  <c r="F2460" i="1"/>
  <c r="AB2459" i="1"/>
  <c r="AA2459" i="1"/>
  <c r="Z2459" i="1"/>
  <c r="Y2459" i="1"/>
  <c r="X2459" i="1"/>
  <c r="W2459" i="1"/>
  <c r="S2459" i="1"/>
  <c r="R2459" i="1"/>
  <c r="O2459" i="1" a="1"/>
  <c r="M2459" i="1" a="1"/>
  <c r="H2459" i="1" a="1"/>
  <c r="G2459" i="1"/>
  <c r="F2459" i="1"/>
  <c r="AB2458" i="1"/>
  <c r="AA2458" i="1"/>
  <c r="Z2458" i="1"/>
  <c r="Y2458" i="1"/>
  <c r="X2458" i="1"/>
  <c r="W2458" i="1"/>
  <c r="S2458" i="1"/>
  <c r="R2458" i="1"/>
  <c r="O2458" i="1" a="1"/>
  <c r="M2458" i="1" a="1"/>
  <c r="H2458" i="1" a="1"/>
  <c r="G2458" i="1"/>
  <c r="F2458" i="1"/>
  <c r="AB2457" i="1"/>
  <c r="AA2457" i="1"/>
  <c r="Z2457" i="1"/>
  <c r="Y2457" i="1"/>
  <c r="X2457" i="1"/>
  <c r="W2457" i="1"/>
  <c r="S2457" i="1"/>
  <c r="R2457" i="1"/>
  <c r="O2457" i="1" a="1"/>
  <c r="M2457" i="1" a="1"/>
  <c r="H2457" i="1" a="1"/>
  <c r="G2457" i="1"/>
  <c r="F2457" i="1"/>
  <c r="AB2456" i="1"/>
  <c r="AA2456" i="1"/>
  <c r="Z2456" i="1"/>
  <c r="Y2456" i="1"/>
  <c r="X2456" i="1"/>
  <c r="W2456" i="1"/>
  <c r="S2456" i="1"/>
  <c r="R2456" i="1"/>
  <c r="O2456" i="1" a="1"/>
  <c r="M2456" i="1" a="1"/>
  <c r="H2456" i="1" a="1"/>
  <c r="G2456" i="1"/>
  <c r="F2456" i="1"/>
  <c r="AB2455" i="1"/>
  <c r="AA2455" i="1"/>
  <c r="Z2455" i="1"/>
  <c r="Y2455" i="1"/>
  <c r="X2455" i="1"/>
  <c r="W2455" i="1"/>
  <c r="S2455" i="1"/>
  <c r="R2455" i="1"/>
  <c r="O2455" i="1" a="1"/>
  <c r="M2455" i="1" a="1"/>
  <c r="H2455" i="1" a="1"/>
  <c r="G2455" i="1"/>
  <c r="F2455" i="1"/>
  <c r="AB2454" i="1"/>
  <c r="AA2454" i="1"/>
  <c r="Z2454" i="1"/>
  <c r="Y2454" i="1"/>
  <c r="X2454" i="1"/>
  <c r="W2454" i="1"/>
  <c r="S2454" i="1"/>
  <c r="R2454" i="1"/>
  <c r="O2454" i="1" a="1"/>
  <c r="M2454" i="1" a="1"/>
  <c r="H2454" i="1" a="1"/>
  <c r="G2454" i="1"/>
  <c r="F2454" i="1"/>
  <c r="AB2453" i="1"/>
  <c r="AA2453" i="1"/>
  <c r="Z2453" i="1"/>
  <c r="Y2453" i="1"/>
  <c r="X2453" i="1"/>
  <c r="W2453" i="1"/>
  <c r="S2453" i="1"/>
  <c r="R2453" i="1"/>
  <c r="O2453" i="1" a="1"/>
  <c r="M2453" i="1" a="1"/>
  <c r="H2453" i="1" a="1"/>
  <c r="G2453" i="1"/>
  <c r="F2453" i="1"/>
  <c r="AB2452" i="1"/>
  <c r="AA2452" i="1"/>
  <c r="Z2452" i="1"/>
  <c r="Y2452" i="1"/>
  <c r="X2452" i="1"/>
  <c r="W2452" i="1"/>
  <c r="S2452" i="1"/>
  <c r="R2452" i="1"/>
  <c r="O2452" i="1" a="1"/>
  <c r="M2452" i="1" a="1"/>
  <c r="H2452" i="1" a="1"/>
  <c r="G2452" i="1"/>
  <c r="F2452" i="1"/>
  <c r="AB2451" i="1"/>
  <c r="AA2451" i="1"/>
  <c r="Z2451" i="1"/>
  <c r="Y2451" i="1"/>
  <c r="X2451" i="1"/>
  <c r="W2451" i="1"/>
  <c r="S2451" i="1"/>
  <c r="R2451" i="1"/>
  <c r="O2451" i="1" a="1"/>
  <c r="M2451" i="1" a="1"/>
  <c r="H2451" i="1" a="1"/>
  <c r="G2451" i="1"/>
  <c r="F2451" i="1"/>
  <c r="AB2450" i="1"/>
  <c r="AA2450" i="1"/>
  <c r="Z2450" i="1"/>
  <c r="Y2450" i="1"/>
  <c r="X2450" i="1"/>
  <c r="W2450" i="1"/>
  <c r="S2450" i="1"/>
  <c r="R2450" i="1"/>
  <c r="O2450" i="1" a="1"/>
  <c r="M2450" i="1" a="1"/>
  <c r="H2450" i="1" a="1"/>
  <c r="G2450" i="1"/>
  <c r="F2450" i="1"/>
  <c r="AB2449" i="1"/>
  <c r="AA2449" i="1"/>
  <c r="Z2449" i="1"/>
  <c r="Y2449" i="1"/>
  <c r="X2449" i="1"/>
  <c r="W2449" i="1"/>
  <c r="S2449" i="1"/>
  <c r="R2449" i="1"/>
  <c r="O2449" i="1" a="1"/>
  <c r="M2449" i="1" a="1"/>
  <c r="H2449" i="1" a="1"/>
  <c r="G2449" i="1"/>
  <c r="F2449" i="1"/>
  <c r="AB2448" i="1"/>
  <c r="AA2448" i="1"/>
  <c r="Z2448" i="1"/>
  <c r="Y2448" i="1"/>
  <c r="X2448" i="1"/>
  <c r="W2448" i="1"/>
  <c r="S2448" i="1"/>
  <c r="R2448" i="1"/>
  <c r="O2448" i="1" a="1"/>
  <c r="M2448" i="1" a="1"/>
  <c r="H2448" i="1" a="1"/>
  <c r="G2448" i="1"/>
  <c r="F2448" i="1"/>
  <c r="AB2447" i="1"/>
  <c r="AA2447" i="1"/>
  <c r="Z2447" i="1"/>
  <c r="Y2447" i="1"/>
  <c r="X2447" i="1"/>
  <c r="W2447" i="1"/>
  <c r="S2447" i="1"/>
  <c r="R2447" i="1"/>
  <c r="O2447" i="1" a="1"/>
  <c r="M2447" i="1" a="1"/>
  <c r="H2447" i="1" a="1"/>
  <c r="G2447" i="1"/>
  <c r="F2447" i="1"/>
  <c r="AB2446" i="1"/>
  <c r="AA2446" i="1"/>
  <c r="Z2446" i="1"/>
  <c r="Y2446" i="1"/>
  <c r="X2446" i="1"/>
  <c r="W2446" i="1"/>
  <c r="S2446" i="1"/>
  <c r="R2446" i="1"/>
  <c r="O2446" i="1" a="1"/>
  <c r="M2446" i="1" a="1"/>
  <c r="H2446" i="1" a="1"/>
  <c r="G2446" i="1"/>
  <c r="F2446" i="1"/>
  <c r="AB2445" i="1"/>
  <c r="AA2445" i="1"/>
  <c r="Z2445" i="1"/>
  <c r="Y2445" i="1"/>
  <c r="X2445" i="1"/>
  <c r="W2445" i="1"/>
  <c r="S2445" i="1"/>
  <c r="R2445" i="1"/>
  <c r="O2445" i="1" a="1"/>
  <c r="M2445" i="1" a="1"/>
  <c r="H2445" i="1" a="1"/>
  <c r="G2445" i="1"/>
  <c r="F2445" i="1"/>
  <c r="AB2444" i="1"/>
  <c r="AA2444" i="1"/>
  <c r="Z2444" i="1"/>
  <c r="Y2444" i="1"/>
  <c r="X2444" i="1"/>
  <c r="W2444" i="1"/>
  <c r="S2444" i="1"/>
  <c r="R2444" i="1"/>
  <c r="O2444" i="1" a="1"/>
  <c r="M2444" i="1" a="1"/>
  <c r="H2444" i="1" a="1"/>
  <c r="G2444" i="1"/>
  <c r="F2444" i="1"/>
  <c r="AB2443" i="1"/>
  <c r="AA2443" i="1"/>
  <c r="Z2443" i="1"/>
  <c r="Y2443" i="1"/>
  <c r="X2443" i="1"/>
  <c r="W2443" i="1"/>
  <c r="S2443" i="1"/>
  <c r="R2443" i="1"/>
  <c r="O2443" i="1" a="1"/>
  <c r="M2443" i="1" a="1"/>
  <c r="H2443" i="1" a="1"/>
  <c r="G2443" i="1"/>
  <c r="F2443" i="1"/>
  <c r="AB2442" i="1"/>
  <c r="AA2442" i="1"/>
  <c r="Z2442" i="1"/>
  <c r="Y2442" i="1"/>
  <c r="X2442" i="1"/>
  <c r="W2442" i="1"/>
  <c r="S2442" i="1"/>
  <c r="R2442" i="1"/>
  <c r="O2442" i="1" a="1"/>
  <c r="M2442" i="1" a="1"/>
  <c r="H2442" i="1" a="1"/>
  <c r="G2442" i="1"/>
  <c r="F2442" i="1"/>
  <c r="AB2441" i="1"/>
  <c r="AA2441" i="1"/>
  <c r="Z2441" i="1"/>
  <c r="Y2441" i="1"/>
  <c r="X2441" i="1"/>
  <c r="W2441" i="1"/>
  <c r="S2441" i="1"/>
  <c r="R2441" i="1"/>
  <c r="O2441" i="1" a="1"/>
  <c r="M2441" i="1" a="1"/>
  <c r="H2441" i="1" a="1"/>
  <c r="G2441" i="1"/>
  <c r="F2441" i="1"/>
  <c r="AB2440" i="1"/>
  <c r="AA2440" i="1"/>
  <c r="Z2440" i="1"/>
  <c r="Y2440" i="1"/>
  <c r="X2440" i="1"/>
  <c r="W2440" i="1"/>
  <c r="S2440" i="1"/>
  <c r="R2440" i="1"/>
  <c r="O2440" i="1" a="1"/>
  <c r="M2440" i="1" a="1"/>
  <c r="H2440" i="1" a="1"/>
  <c r="G2440" i="1"/>
  <c r="F2440" i="1"/>
  <c r="AB2439" i="1"/>
  <c r="AA2439" i="1"/>
  <c r="Z2439" i="1"/>
  <c r="Y2439" i="1"/>
  <c r="X2439" i="1"/>
  <c r="W2439" i="1"/>
  <c r="S2439" i="1"/>
  <c r="R2439" i="1"/>
  <c r="O2439" i="1" a="1"/>
  <c r="M2439" i="1" a="1"/>
  <c r="H2439" i="1" a="1"/>
  <c r="G2439" i="1"/>
  <c r="F2439" i="1"/>
  <c r="AB2438" i="1"/>
  <c r="AA2438" i="1"/>
  <c r="Z2438" i="1"/>
  <c r="Y2438" i="1"/>
  <c r="X2438" i="1"/>
  <c r="W2438" i="1"/>
  <c r="S2438" i="1"/>
  <c r="R2438" i="1"/>
  <c r="O2438" i="1" a="1"/>
  <c r="M2438" i="1" a="1"/>
  <c r="H2438" i="1" a="1"/>
  <c r="G2438" i="1"/>
  <c r="F2438" i="1"/>
  <c r="AB2437" i="1"/>
  <c r="AA2437" i="1"/>
  <c r="Z2437" i="1"/>
  <c r="Y2437" i="1"/>
  <c r="X2437" i="1"/>
  <c r="W2437" i="1"/>
  <c r="S2437" i="1"/>
  <c r="R2437" i="1"/>
  <c r="O2437" i="1" a="1"/>
  <c r="M2437" i="1" a="1"/>
  <c r="H2437" i="1" a="1"/>
  <c r="G2437" i="1"/>
  <c r="F2437" i="1"/>
  <c r="AB2436" i="1"/>
  <c r="AA2436" i="1"/>
  <c r="Z2436" i="1"/>
  <c r="Y2436" i="1"/>
  <c r="X2436" i="1"/>
  <c r="W2436" i="1"/>
  <c r="S2436" i="1"/>
  <c r="R2436" i="1"/>
  <c r="O2436" i="1" a="1"/>
  <c r="M2436" i="1" a="1"/>
  <c r="H2436" i="1" a="1"/>
  <c r="G2436" i="1"/>
  <c r="F2436" i="1"/>
  <c r="AB2435" i="1"/>
  <c r="AA2435" i="1"/>
  <c r="Z2435" i="1"/>
  <c r="Y2435" i="1"/>
  <c r="X2435" i="1"/>
  <c r="W2435" i="1"/>
  <c r="S2435" i="1"/>
  <c r="R2435" i="1"/>
  <c r="O2435" i="1" a="1"/>
  <c r="M2435" i="1" a="1"/>
  <c r="H2435" i="1" a="1"/>
  <c r="G2435" i="1"/>
  <c r="F2435" i="1"/>
  <c r="AB2434" i="1"/>
  <c r="AA2434" i="1"/>
  <c r="Z2434" i="1"/>
  <c r="Y2434" i="1"/>
  <c r="X2434" i="1"/>
  <c r="W2434" i="1"/>
  <c r="S2434" i="1"/>
  <c r="R2434" i="1"/>
  <c r="O2434" i="1" a="1"/>
  <c r="M2434" i="1" a="1"/>
  <c r="H2434" i="1" a="1"/>
  <c r="G2434" i="1"/>
  <c r="F2434" i="1"/>
  <c r="AB2433" i="1"/>
  <c r="AA2433" i="1"/>
  <c r="Z2433" i="1"/>
  <c r="Y2433" i="1"/>
  <c r="X2433" i="1"/>
  <c r="W2433" i="1"/>
  <c r="S2433" i="1"/>
  <c r="R2433" i="1"/>
  <c r="O2433" i="1" a="1"/>
  <c r="M2433" i="1" a="1"/>
  <c r="H2433" i="1" a="1"/>
  <c r="G2433" i="1"/>
  <c r="F2433" i="1"/>
  <c r="AB2432" i="1"/>
  <c r="AA2432" i="1"/>
  <c r="Z2432" i="1"/>
  <c r="Y2432" i="1"/>
  <c r="X2432" i="1"/>
  <c r="W2432" i="1"/>
  <c r="S2432" i="1"/>
  <c r="R2432" i="1"/>
  <c r="O2432" i="1" a="1"/>
  <c r="M2432" i="1" a="1"/>
  <c r="H2432" i="1" a="1"/>
  <c r="G2432" i="1"/>
  <c r="F2432" i="1"/>
  <c r="AB2431" i="1"/>
  <c r="AA2431" i="1"/>
  <c r="Z2431" i="1"/>
  <c r="Y2431" i="1"/>
  <c r="X2431" i="1"/>
  <c r="W2431" i="1"/>
  <c r="S2431" i="1"/>
  <c r="R2431" i="1"/>
  <c r="O2431" i="1" a="1"/>
  <c r="M2431" i="1" a="1"/>
  <c r="H2431" i="1" a="1"/>
  <c r="G2431" i="1"/>
  <c r="F2431" i="1"/>
  <c r="AB2430" i="1"/>
  <c r="AA2430" i="1"/>
  <c r="Z2430" i="1"/>
  <c r="Y2430" i="1"/>
  <c r="X2430" i="1"/>
  <c r="W2430" i="1"/>
  <c r="S2430" i="1"/>
  <c r="R2430" i="1"/>
  <c r="O2430" i="1" a="1"/>
  <c r="M2430" i="1" a="1"/>
  <c r="H2430" i="1" a="1"/>
  <c r="G2430" i="1"/>
  <c r="F2430" i="1"/>
  <c r="AB2429" i="1"/>
  <c r="AA2429" i="1"/>
  <c r="Z2429" i="1"/>
  <c r="Y2429" i="1"/>
  <c r="X2429" i="1"/>
  <c r="W2429" i="1"/>
  <c r="S2429" i="1"/>
  <c r="R2429" i="1"/>
  <c r="O2429" i="1" a="1"/>
  <c r="M2429" i="1" a="1"/>
  <c r="H2429" i="1" a="1"/>
  <c r="G2429" i="1"/>
  <c r="F2429" i="1"/>
  <c r="AB2428" i="1"/>
  <c r="AA2428" i="1"/>
  <c r="Z2428" i="1"/>
  <c r="Y2428" i="1"/>
  <c r="X2428" i="1"/>
  <c r="W2428" i="1"/>
  <c r="S2428" i="1"/>
  <c r="R2428" i="1"/>
  <c r="O2428" i="1" a="1"/>
  <c r="M2428" i="1" a="1"/>
  <c r="H2428" i="1" a="1"/>
  <c r="G2428" i="1"/>
  <c r="F2428" i="1"/>
  <c r="AB2427" i="1"/>
  <c r="AA2427" i="1"/>
  <c r="Z2427" i="1"/>
  <c r="Y2427" i="1"/>
  <c r="X2427" i="1"/>
  <c r="W2427" i="1"/>
  <c r="S2427" i="1"/>
  <c r="R2427" i="1"/>
  <c r="O2427" i="1" a="1"/>
  <c r="M2427" i="1" a="1"/>
  <c r="H2427" i="1" a="1"/>
  <c r="G2427" i="1"/>
  <c r="F2427" i="1"/>
  <c r="AB2426" i="1"/>
  <c r="AA2426" i="1"/>
  <c r="Z2426" i="1"/>
  <c r="Y2426" i="1"/>
  <c r="X2426" i="1"/>
  <c r="W2426" i="1"/>
  <c r="S2426" i="1"/>
  <c r="R2426" i="1"/>
  <c r="O2426" i="1" a="1"/>
  <c r="M2426" i="1" a="1"/>
  <c r="H2426" i="1" a="1"/>
  <c r="G2426" i="1"/>
  <c r="F2426" i="1"/>
  <c r="AB2425" i="1"/>
  <c r="AA2425" i="1"/>
  <c r="Z2425" i="1"/>
  <c r="Y2425" i="1"/>
  <c r="X2425" i="1"/>
  <c r="W2425" i="1"/>
  <c r="S2425" i="1"/>
  <c r="R2425" i="1"/>
  <c r="O2425" i="1" a="1"/>
  <c r="M2425" i="1" a="1"/>
  <c r="H2425" i="1" a="1"/>
  <c r="G2425" i="1"/>
  <c r="F2425" i="1"/>
  <c r="AB2424" i="1"/>
  <c r="AA2424" i="1"/>
  <c r="Z2424" i="1"/>
  <c r="Y2424" i="1"/>
  <c r="X2424" i="1"/>
  <c r="W2424" i="1"/>
  <c r="S2424" i="1"/>
  <c r="R2424" i="1"/>
  <c r="O2424" i="1" a="1"/>
  <c r="M2424" i="1" a="1"/>
  <c r="H2424" i="1" a="1"/>
  <c r="G2424" i="1"/>
  <c r="F2424" i="1"/>
  <c r="AB2423" i="1"/>
  <c r="AA2423" i="1"/>
  <c r="Z2423" i="1"/>
  <c r="Y2423" i="1"/>
  <c r="X2423" i="1"/>
  <c r="W2423" i="1"/>
  <c r="S2423" i="1"/>
  <c r="R2423" i="1"/>
  <c r="O2423" i="1" a="1"/>
  <c r="M2423" i="1" a="1"/>
  <c r="H2423" i="1" a="1"/>
  <c r="G2423" i="1"/>
  <c r="F2423" i="1"/>
  <c r="AB2422" i="1"/>
  <c r="AA2422" i="1"/>
  <c r="Z2422" i="1"/>
  <c r="Y2422" i="1"/>
  <c r="X2422" i="1"/>
  <c r="W2422" i="1"/>
  <c r="S2422" i="1"/>
  <c r="R2422" i="1"/>
  <c r="O2422" i="1" a="1"/>
  <c r="M2422" i="1" a="1"/>
  <c r="H2422" i="1" a="1"/>
  <c r="G2422" i="1"/>
  <c r="F2422" i="1"/>
  <c r="AB2421" i="1"/>
  <c r="AA2421" i="1"/>
  <c r="Z2421" i="1"/>
  <c r="Y2421" i="1"/>
  <c r="X2421" i="1"/>
  <c r="W2421" i="1"/>
  <c r="S2421" i="1"/>
  <c r="R2421" i="1"/>
  <c r="O2421" i="1" a="1"/>
  <c r="M2421" i="1" a="1"/>
  <c r="H2421" i="1" a="1"/>
  <c r="G2421" i="1"/>
  <c r="F2421" i="1"/>
  <c r="AB2420" i="1"/>
  <c r="AA2420" i="1"/>
  <c r="Z2420" i="1"/>
  <c r="Y2420" i="1"/>
  <c r="X2420" i="1"/>
  <c r="W2420" i="1"/>
  <c r="S2420" i="1"/>
  <c r="R2420" i="1"/>
  <c r="O2420" i="1" a="1"/>
  <c r="M2420" i="1" a="1"/>
  <c r="H2420" i="1" a="1"/>
  <c r="G2420" i="1"/>
  <c r="F2420" i="1"/>
  <c r="AB2419" i="1"/>
  <c r="AA2419" i="1"/>
  <c r="Z2419" i="1"/>
  <c r="Y2419" i="1"/>
  <c r="X2419" i="1"/>
  <c r="W2419" i="1"/>
  <c r="S2419" i="1"/>
  <c r="R2419" i="1"/>
  <c r="O2419" i="1" a="1"/>
  <c r="M2419" i="1" a="1"/>
  <c r="H2419" i="1" a="1"/>
  <c r="G2419" i="1"/>
  <c r="F2419" i="1"/>
  <c r="AB2418" i="1"/>
  <c r="AA2418" i="1"/>
  <c r="Z2418" i="1"/>
  <c r="Y2418" i="1"/>
  <c r="X2418" i="1"/>
  <c r="W2418" i="1"/>
  <c r="S2418" i="1"/>
  <c r="R2418" i="1"/>
  <c r="O2418" i="1" a="1"/>
  <c r="M2418" i="1" a="1"/>
  <c r="H2418" i="1" a="1"/>
  <c r="G2418" i="1"/>
  <c r="F2418" i="1"/>
  <c r="AB2417" i="1"/>
  <c r="AA2417" i="1"/>
  <c r="Z2417" i="1"/>
  <c r="Y2417" i="1"/>
  <c r="X2417" i="1"/>
  <c r="W2417" i="1"/>
  <c r="S2417" i="1"/>
  <c r="R2417" i="1"/>
  <c r="O2417" i="1" a="1"/>
  <c r="M2417" i="1" a="1"/>
  <c r="H2417" i="1" a="1"/>
  <c r="G2417" i="1"/>
  <c r="F2417" i="1"/>
  <c r="AB2416" i="1"/>
  <c r="AA2416" i="1"/>
  <c r="Z2416" i="1"/>
  <c r="Y2416" i="1"/>
  <c r="X2416" i="1"/>
  <c r="W2416" i="1"/>
  <c r="S2416" i="1"/>
  <c r="R2416" i="1"/>
  <c r="O2416" i="1" a="1"/>
  <c r="M2416" i="1" a="1"/>
  <c r="H2416" i="1" a="1"/>
  <c r="G2416" i="1"/>
  <c r="F2416" i="1"/>
  <c r="AB2415" i="1"/>
  <c r="AA2415" i="1"/>
  <c r="Z2415" i="1"/>
  <c r="Y2415" i="1"/>
  <c r="X2415" i="1"/>
  <c r="W2415" i="1"/>
  <c r="S2415" i="1"/>
  <c r="R2415" i="1"/>
  <c r="O2415" i="1" a="1"/>
  <c r="M2415" i="1" a="1"/>
  <c r="H2415" i="1" a="1"/>
  <c r="G2415" i="1"/>
  <c r="F2415" i="1"/>
  <c r="AB2414" i="1"/>
  <c r="AA2414" i="1"/>
  <c r="Z2414" i="1"/>
  <c r="Y2414" i="1"/>
  <c r="X2414" i="1"/>
  <c r="W2414" i="1"/>
  <c r="S2414" i="1"/>
  <c r="R2414" i="1"/>
  <c r="O2414" i="1" a="1"/>
  <c r="M2414" i="1" a="1"/>
  <c r="H2414" i="1" a="1"/>
  <c r="G2414" i="1"/>
  <c r="F2414" i="1"/>
  <c r="AB2413" i="1"/>
  <c r="AA2413" i="1"/>
  <c r="Z2413" i="1"/>
  <c r="Y2413" i="1"/>
  <c r="X2413" i="1"/>
  <c r="W2413" i="1"/>
  <c r="S2413" i="1"/>
  <c r="R2413" i="1"/>
  <c r="O2413" i="1" a="1"/>
  <c r="M2413" i="1" a="1"/>
  <c r="H2413" i="1" a="1"/>
  <c r="G2413" i="1"/>
  <c r="F2413" i="1"/>
  <c r="AB2412" i="1"/>
  <c r="AA2412" i="1"/>
  <c r="Z2412" i="1"/>
  <c r="Y2412" i="1"/>
  <c r="X2412" i="1"/>
  <c r="W2412" i="1"/>
  <c r="S2412" i="1"/>
  <c r="R2412" i="1"/>
  <c r="O2412" i="1" a="1"/>
  <c r="M2412" i="1" a="1"/>
  <c r="H2412" i="1" a="1"/>
  <c r="G2412" i="1"/>
  <c r="F2412" i="1"/>
  <c r="AB2411" i="1"/>
  <c r="AA2411" i="1"/>
  <c r="Z2411" i="1"/>
  <c r="Y2411" i="1"/>
  <c r="X2411" i="1"/>
  <c r="W2411" i="1"/>
  <c r="S2411" i="1"/>
  <c r="R2411" i="1"/>
  <c r="O2411" i="1" a="1"/>
  <c r="M2411" i="1" a="1"/>
  <c r="H2411" i="1" a="1"/>
  <c r="G2411" i="1"/>
  <c r="F2411" i="1"/>
  <c r="AB2410" i="1"/>
  <c r="AA2410" i="1"/>
  <c r="Z2410" i="1"/>
  <c r="Y2410" i="1"/>
  <c r="X2410" i="1"/>
  <c r="W2410" i="1"/>
  <c r="S2410" i="1"/>
  <c r="R2410" i="1"/>
  <c r="O2410" i="1" a="1"/>
  <c r="M2410" i="1" a="1"/>
  <c r="H2410" i="1" a="1"/>
  <c r="G2410" i="1"/>
  <c r="F2410" i="1"/>
  <c r="AB2409" i="1"/>
  <c r="AA2409" i="1"/>
  <c r="Z2409" i="1"/>
  <c r="Y2409" i="1"/>
  <c r="X2409" i="1"/>
  <c r="W2409" i="1"/>
  <c r="S2409" i="1"/>
  <c r="R2409" i="1"/>
  <c r="O2409" i="1" a="1"/>
  <c r="M2409" i="1" a="1"/>
  <c r="H2409" i="1" a="1"/>
  <c r="G2409" i="1"/>
  <c r="F2409" i="1"/>
  <c r="AB2408" i="1"/>
  <c r="AA2408" i="1"/>
  <c r="Z2408" i="1"/>
  <c r="Y2408" i="1"/>
  <c r="X2408" i="1"/>
  <c r="W2408" i="1"/>
  <c r="S2408" i="1"/>
  <c r="R2408" i="1"/>
  <c r="O2408" i="1" a="1"/>
  <c r="M2408" i="1" a="1"/>
  <c r="H2408" i="1" a="1"/>
  <c r="G2408" i="1"/>
  <c r="F2408" i="1"/>
  <c r="AB2407" i="1"/>
  <c r="AA2407" i="1"/>
  <c r="Z2407" i="1"/>
  <c r="Y2407" i="1"/>
  <c r="X2407" i="1"/>
  <c r="W2407" i="1"/>
  <c r="S2407" i="1"/>
  <c r="R2407" i="1"/>
  <c r="O2407" i="1" a="1"/>
  <c r="M2407" i="1" a="1"/>
  <c r="H2407" i="1" a="1"/>
  <c r="G2407" i="1"/>
  <c r="F2407" i="1"/>
  <c r="AB2406" i="1"/>
  <c r="AA2406" i="1"/>
  <c r="Z2406" i="1"/>
  <c r="Y2406" i="1"/>
  <c r="X2406" i="1"/>
  <c r="W2406" i="1"/>
  <c r="S2406" i="1"/>
  <c r="R2406" i="1"/>
  <c r="O2406" i="1" a="1"/>
  <c r="M2406" i="1" a="1"/>
  <c r="H2406" i="1" a="1"/>
  <c r="G2406" i="1"/>
  <c r="F2406" i="1"/>
  <c r="AB2405" i="1"/>
  <c r="AA2405" i="1"/>
  <c r="Z2405" i="1"/>
  <c r="Y2405" i="1"/>
  <c r="X2405" i="1"/>
  <c r="W2405" i="1"/>
  <c r="S2405" i="1"/>
  <c r="R2405" i="1"/>
  <c r="O2405" i="1" a="1"/>
  <c r="M2405" i="1" a="1"/>
  <c r="H2405" i="1" a="1"/>
  <c r="G2405" i="1"/>
  <c r="F2405" i="1"/>
  <c r="AB2404" i="1"/>
  <c r="AA2404" i="1"/>
  <c r="Z2404" i="1"/>
  <c r="Y2404" i="1"/>
  <c r="X2404" i="1"/>
  <c r="W2404" i="1"/>
  <c r="S2404" i="1"/>
  <c r="R2404" i="1"/>
  <c r="O2404" i="1" a="1"/>
  <c r="M2404" i="1" a="1"/>
  <c r="H2404" i="1" a="1"/>
  <c r="G2404" i="1"/>
  <c r="F2404" i="1"/>
  <c r="AB2403" i="1"/>
  <c r="AA2403" i="1"/>
  <c r="Z2403" i="1"/>
  <c r="Y2403" i="1"/>
  <c r="X2403" i="1"/>
  <c r="W2403" i="1"/>
  <c r="S2403" i="1"/>
  <c r="R2403" i="1"/>
  <c r="O2403" i="1" a="1"/>
  <c r="M2403" i="1" a="1"/>
  <c r="H2403" i="1" a="1"/>
  <c r="G2403" i="1"/>
  <c r="F2403" i="1"/>
  <c r="AB2402" i="1"/>
  <c r="AA2402" i="1"/>
  <c r="Z2402" i="1"/>
  <c r="Y2402" i="1"/>
  <c r="X2402" i="1"/>
  <c r="W2402" i="1"/>
  <c r="S2402" i="1"/>
  <c r="R2402" i="1"/>
  <c r="O2402" i="1" a="1"/>
  <c r="M2402" i="1" a="1"/>
  <c r="H2402" i="1" a="1"/>
  <c r="G2402" i="1"/>
  <c r="F2402" i="1"/>
  <c r="AB2401" i="1"/>
  <c r="AA2401" i="1"/>
  <c r="Z2401" i="1"/>
  <c r="Y2401" i="1"/>
  <c r="X2401" i="1"/>
  <c r="W2401" i="1"/>
  <c r="S2401" i="1"/>
  <c r="R2401" i="1"/>
  <c r="O2401" i="1" a="1"/>
  <c r="M2401" i="1" a="1"/>
  <c r="H2401" i="1" a="1"/>
  <c r="G2401" i="1"/>
  <c r="F2401" i="1"/>
  <c r="AB2400" i="1"/>
  <c r="AA2400" i="1"/>
  <c r="Z2400" i="1"/>
  <c r="Y2400" i="1"/>
  <c r="X2400" i="1"/>
  <c r="W2400" i="1"/>
  <c r="S2400" i="1"/>
  <c r="R2400" i="1"/>
  <c r="O2400" i="1" a="1"/>
  <c r="M2400" i="1" a="1"/>
  <c r="H2400" i="1" a="1"/>
  <c r="G2400" i="1"/>
  <c r="F2400" i="1"/>
  <c r="AB2399" i="1"/>
  <c r="AA2399" i="1"/>
  <c r="Z2399" i="1"/>
  <c r="Y2399" i="1"/>
  <c r="X2399" i="1"/>
  <c r="W2399" i="1"/>
  <c r="S2399" i="1"/>
  <c r="R2399" i="1"/>
  <c r="O2399" i="1" a="1"/>
  <c r="M2399" i="1" a="1"/>
  <c r="H2399" i="1" a="1"/>
  <c r="G2399" i="1"/>
  <c r="F2399" i="1"/>
  <c r="AB2398" i="1"/>
  <c r="AA2398" i="1"/>
  <c r="Z2398" i="1"/>
  <c r="Y2398" i="1"/>
  <c r="X2398" i="1"/>
  <c r="W2398" i="1"/>
  <c r="S2398" i="1"/>
  <c r="R2398" i="1"/>
  <c r="O2398" i="1" a="1"/>
  <c r="M2398" i="1" a="1"/>
  <c r="H2398" i="1" a="1"/>
  <c r="G2398" i="1"/>
  <c r="F2398" i="1"/>
  <c r="AB2397" i="1"/>
  <c r="AA2397" i="1"/>
  <c r="Z2397" i="1"/>
  <c r="Y2397" i="1"/>
  <c r="X2397" i="1"/>
  <c r="W2397" i="1"/>
  <c r="S2397" i="1"/>
  <c r="R2397" i="1"/>
  <c r="O2397" i="1" a="1"/>
  <c r="M2397" i="1" a="1"/>
  <c r="H2397" i="1" a="1"/>
  <c r="G2397" i="1"/>
  <c r="F2397" i="1"/>
  <c r="AB2396" i="1"/>
  <c r="AA2396" i="1"/>
  <c r="Z2396" i="1"/>
  <c r="Y2396" i="1"/>
  <c r="X2396" i="1"/>
  <c r="W2396" i="1"/>
  <c r="S2396" i="1"/>
  <c r="R2396" i="1"/>
  <c r="O2396" i="1" a="1"/>
  <c r="M2396" i="1" a="1"/>
  <c r="H2396" i="1" a="1"/>
  <c r="G2396" i="1"/>
  <c r="F2396" i="1"/>
  <c r="AB2395" i="1"/>
  <c r="AA2395" i="1"/>
  <c r="Z2395" i="1"/>
  <c r="Y2395" i="1"/>
  <c r="X2395" i="1"/>
  <c r="W2395" i="1"/>
  <c r="S2395" i="1"/>
  <c r="R2395" i="1"/>
  <c r="O2395" i="1" a="1"/>
  <c r="M2395" i="1" a="1"/>
  <c r="H2395" i="1" a="1"/>
  <c r="G2395" i="1"/>
  <c r="F2395" i="1"/>
  <c r="AB2394" i="1"/>
  <c r="AA2394" i="1"/>
  <c r="Z2394" i="1"/>
  <c r="Y2394" i="1"/>
  <c r="X2394" i="1"/>
  <c r="W2394" i="1"/>
  <c r="S2394" i="1"/>
  <c r="R2394" i="1"/>
  <c r="O2394" i="1" a="1"/>
  <c r="M2394" i="1" a="1"/>
  <c r="H2394" i="1" a="1"/>
  <c r="G2394" i="1"/>
  <c r="F2394" i="1"/>
  <c r="AB2393" i="1"/>
  <c r="AA2393" i="1"/>
  <c r="Z2393" i="1"/>
  <c r="Y2393" i="1"/>
  <c r="X2393" i="1"/>
  <c r="W2393" i="1"/>
  <c r="S2393" i="1"/>
  <c r="R2393" i="1"/>
  <c r="O2393" i="1" a="1"/>
  <c r="M2393" i="1" a="1"/>
  <c r="H2393" i="1" a="1"/>
  <c r="G2393" i="1"/>
  <c r="F2393" i="1"/>
  <c r="AB2392" i="1"/>
  <c r="AA2392" i="1"/>
  <c r="Z2392" i="1"/>
  <c r="Y2392" i="1"/>
  <c r="X2392" i="1"/>
  <c r="W2392" i="1"/>
  <c r="S2392" i="1"/>
  <c r="R2392" i="1"/>
  <c r="O2392" i="1" a="1"/>
  <c r="M2392" i="1" a="1"/>
  <c r="H2392" i="1" a="1"/>
  <c r="G2392" i="1"/>
  <c r="F2392" i="1"/>
  <c r="AB2391" i="1"/>
  <c r="AA2391" i="1"/>
  <c r="Z2391" i="1"/>
  <c r="Y2391" i="1"/>
  <c r="X2391" i="1"/>
  <c r="W2391" i="1"/>
  <c r="S2391" i="1"/>
  <c r="R2391" i="1"/>
  <c r="O2391" i="1" a="1"/>
  <c r="M2391" i="1" a="1"/>
  <c r="H2391" i="1" a="1"/>
  <c r="G2391" i="1"/>
  <c r="F2391" i="1"/>
  <c r="AB2390" i="1"/>
  <c r="AA2390" i="1"/>
  <c r="Z2390" i="1"/>
  <c r="Y2390" i="1"/>
  <c r="X2390" i="1"/>
  <c r="W2390" i="1"/>
  <c r="S2390" i="1"/>
  <c r="R2390" i="1"/>
  <c r="O2390" i="1" a="1"/>
  <c r="M2390" i="1" a="1"/>
  <c r="H2390" i="1" a="1"/>
  <c r="G2390" i="1"/>
  <c r="F2390" i="1"/>
  <c r="AB2389" i="1"/>
  <c r="AA2389" i="1"/>
  <c r="Z2389" i="1"/>
  <c r="Y2389" i="1"/>
  <c r="X2389" i="1"/>
  <c r="W2389" i="1"/>
  <c r="S2389" i="1"/>
  <c r="R2389" i="1"/>
  <c r="O2389" i="1" a="1"/>
  <c r="M2389" i="1" a="1"/>
  <c r="H2389" i="1" a="1"/>
  <c r="G2389" i="1"/>
  <c r="F2389" i="1"/>
  <c r="AB2388" i="1"/>
  <c r="AA2388" i="1"/>
  <c r="Z2388" i="1"/>
  <c r="Y2388" i="1"/>
  <c r="X2388" i="1"/>
  <c r="W2388" i="1"/>
  <c r="S2388" i="1"/>
  <c r="R2388" i="1"/>
  <c r="O2388" i="1" a="1"/>
  <c r="M2388" i="1" a="1"/>
  <c r="H2388" i="1" a="1"/>
  <c r="G2388" i="1"/>
  <c r="F2388" i="1"/>
  <c r="AB2387" i="1"/>
  <c r="AA2387" i="1"/>
  <c r="Z2387" i="1"/>
  <c r="Y2387" i="1"/>
  <c r="X2387" i="1"/>
  <c r="W2387" i="1"/>
  <c r="S2387" i="1"/>
  <c r="R2387" i="1"/>
  <c r="O2387" i="1" a="1"/>
  <c r="M2387" i="1" a="1"/>
  <c r="H2387" i="1" a="1"/>
  <c r="G2387" i="1"/>
  <c r="F2387" i="1"/>
  <c r="AB2386" i="1"/>
  <c r="AA2386" i="1"/>
  <c r="Z2386" i="1"/>
  <c r="Y2386" i="1"/>
  <c r="X2386" i="1"/>
  <c r="W2386" i="1"/>
  <c r="S2386" i="1"/>
  <c r="R2386" i="1"/>
  <c r="O2386" i="1" a="1"/>
  <c r="M2386" i="1" a="1"/>
  <c r="H2386" i="1" a="1"/>
  <c r="G2386" i="1"/>
  <c r="F2386" i="1"/>
  <c r="AB2385" i="1"/>
  <c r="AA2385" i="1"/>
  <c r="Z2385" i="1"/>
  <c r="Y2385" i="1"/>
  <c r="X2385" i="1"/>
  <c r="W2385" i="1"/>
  <c r="S2385" i="1"/>
  <c r="R2385" i="1"/>
  <c r="O2385" i="1" a="1"/>
  <c r="M2385" i="1" a="1"/>
  <c r="H2385" i="1" a="1"/>
  <c r="G2385" i="1"/>
  <c r="F2385" i="1"/>
  <c r="AB2384" i="1"/>
  <c r="AA2384" i="1"/>
  <c r="Z2384" i="1"/>
  <c r="Y2384" i="1"/>
  <c r="X2384" i="1"/>
  <c r="W2384" i="1"/>
  <c r="S2384" i="1"/>
  <c r="R2384" i="1"/>
  <c r="O2384" i="1" a="1"/>
  <c r="M2384" i="1" a="1"/>
  <c r="H2384" i="1" a="1"/>
  <c r="G2384" i="1"/>
  <c r="F2384" i="1"/>
  <c r="AB2383" i="1"/>
  <c r="AA2383" i="1"/>
  <c r="Z2383" i="1"/>
  <c r="Y2383" i="1"/>
  <c r="X2383" i="1"/>
  <c r="W2383" i="1"/>
  <c r="S2383" i="1"/>
  <c r="R2383" i="1"/>
  <c r="O2383" i="1" a="1"/>
  <c r="M2383" i="1" a="1"/>
  <c r="H2383" i="1" a="1"/>
  <c r="G2383" i="1"/>
  <c r="F2383" i="1"/>
  <c r="AB2382" i="1"/>
  <c r="AA2382" i="1"/>
  <c r="Z2382" i="1"/>
  <c r="Y2382" i="1"/>
  <c r="X2382" i="1"/>
  <c r="W2382" i="1"/>
  <c r="S2382" i="1"/>
  <c r="R2382" i="1"/>
  <c r="O2382" i="1" a="1"/>
  <c r="M2382" i="1" a="1"/>
  <c r="H2382" i="1" a="1"/>
  <c r="G2382" i="1"/>
  <c r="F2382" i="1"/>
  <c r="AB2381" i="1"/>
  <c r="AA2381" i="1"/>
  <c r="Z2381" i="1"/>
  <c r="Y2381" i="1"/>
  <c r="X2381" i="1"/>
  <c r="W2381" i="1"/>
  <c r="S2381" i="1"/>
  <c r="R2381" i="1"/>
  <c r="O2381" i="1" a="1"/>
  <c r="M2381" i="1" a="1"/>
  <c r="H2381" i="1" a="1"/>
  <c r="G2381" i="1"/>
  <c r="F2381" i="1"/>
  <c r="AB2380" i="1"/>
  <c r="AA2380" i="1"/>
  <c r="Z2380" i="1"/>
  <c r="Y2380" i="1"/>
  <c r="X2380" i="1"/>
  <c r="W2380" i="1"/>
  <c r="S2380" i="1"/>
  <c r="R2380" i="1"/>
  <c r="O2380" i="1" a="1"/>
  <c r="M2380" i="1" a="1"/>
  <c r="H2380" i="1" a="1"/>
  <c r="G2380" i="1"/>
  <c r="F2380" i="1"/>
  <c r="AB2379" i="1"/>
  <c r="AA2379" i="1"/>
  <c r="Z2379" i="1"/>
  <c r="Y2379" i="1"/>
  <c r="X2379" i="1"/>
  <c r="W2379" i="1"/>
  <c r="S2379" i="1"/>
  <c r="R2379" i="1"/>
  <c r="O2379" i="1" a="1"/>
  <c r="M2379" i="1" a="1"/>
  <c r="H2379" i="1" a="1"/>
  <c r="G2379" i="1"/>
  <c r="F2379" i="1"/>
  <c r="AB2378" i="1"/>
  <c r="AA2378" i="1"/>
  <c r="Z2378" i="1"/>
  <c r="Y2378" i="1"/>
  <c r="X2378" i="1"/>
  <c r="W2378" i="1"/>
  <c r="S2378" i="1"/>
  <c r="R2378" i="1"/>
  <c r="O2378" i="1" a="1"/>
  <c r="M2378" i="1" a="1"/>
  <c r="H2378" i="1" a="1"/>
  <c r="G2378" i="1"/>
  <c r="F2378" i="1"/>
  <c r="AB2377" i="1"/>
  <c r="AA2377" i="1"/>
  <c r="Z2377" i="1"/>
  <c r="Y2377" i="1"/>
  <c r="X2377" i="1"/>
  <c r="W2377" i="1"/>
  <c r="S2377" i="1"/>
  <c r="R2377" i="1"/>
  <c r="O2377" i="1" a="1"/>
  <c r="M2377" i="1" a="1"/>
  <c r="H2377" i="1" a="1"/>
  <c r="G2377" i="1"/>
  <c r="F2377" i="1"/>
  <c r="AB2376" i="1"/>
  <c r="AA2376" i="1"/>
  <c r="Z2376" i="1"/>
  <c r="Y2376" i="1"/>
  <c r="X2376" i="1"/>
  <c r="W2376" i="1"/>
  <c r="S2376" i="1"/>
  <c r="R2376" i="1"/>
  <c r="O2376" i="1" a="1"/>
  <c r="M2376" i="1" a="1"/>
  <c r="H2376" i="1" a="1"/>
  <c r="G2376" i="1"/>
  <c r="F2376" i="1"/>
  <c r="AB2375" i="1"/>
  <c r="AA2375" i="1"/>
  <c r="Z2375" i="1"/>
  <c r="Y2375" i="1"/>
  <c r="X2375" i="1"/>
  <c r="W2375" i="1"/>
  <c r="S2375" i="1"/>
  <c r="R2375" i="1"/>
  <c r="O2375" i="1" a="1"/>
  <c r="M2375" i="1" a="1"/>
  <c r="H2375" i="1" a="1"/>
  <c r="G2375" i="1"/>
  <c r="F2375" i="1"/>
  <c r="AB2374" i="1"/>
  <c r="AA2374" i="1"/>
  <c r="Z2374" i="1"/>
  <c r="Y2374" i="1"/>
  <c r="X2374" i="1"/>
  <c r="W2374" i="1"/>
  <c r="S2374" i="1"/>
  <c r="R2374" i="1"/>
  <c r="O2374" i="1" a="1"/>
  <c r="M2374" i="1" a="1"/>
  <c r="H2374" i="1" a="1"/>
  <c r="G2374" i="1"/>
  <c r="F2374" i="1"/>
  <c r="AB2373" i="1"/>
  <c r="AA2373" i="1"/>
  <c r="Z2373" i="1"/>
  <c r="Y2373" i="1"/>
  <c r="X2373" i="1"/>
  <c r="W2373" i="1"/>
  <c r="S2373" i="1"/>
  <c r="R2373" i="1"/>
  <c r="O2373" i="1" a="1"/>
  <c r="M2373" i="1" a="1"/>
  <c r="H2373" i="1" a="1"/>
  <c r="G2373" i="1"/>
  <c r="F2373" i="1"/>
  <c r="AB2372" i="1"/>
  <c r="AA2372" i="1"/>
  <c r="Z2372" i="1"/>
  <c r="Y2372" i="1"/>
  <c r="X2372" i="1"/>
  <c r="W2372" i="1"/>
  <c r="S2372" i="1"/>
  <c r="R2372" i="1"/>
  <c r="O2372" i="1" a="1"/>
  <c r="M2372" i="1" a="1"/>
  <c r="H2372" i="1" a="1"/>
  <c r="G2372" i="1"/>
  <c r="F2372" i="1"/>
  <c r="AB2371" i="1"/>
  <c r="AA2371" i="1"/>
  <c r="Z2371" i="1"/>
  <c r="Y2371" i="1"/>
  <c r="X2371" i="1"/>
  <c r="W2371" i="1"/>
  <c r="S2371" i="1"/>
  <c r="R2371" i="1"/>
  <c r="O2371" i="1" a="1"/>
  <c r="M2371" i="1" a="1"/>
  <c r="H2371" i="1" a="1"/>
  <c r="G2371" i="1"/>
  <c r="F2371" i="1"/>
  <c r="AB2370" i="1"/>
  <c r="AA2370" i="1"/>
  <c r="Z2370" i="1"/>
  <c r="Y2370" i="1"/>
  <c r="X2370" i="1"/>
  <c r="W2370" i="1"/>
  <c r="S2370" i="1"/>
  <c r="R2370" i="1"/>
  <c r="O2370" i="1" a="1"/>
  <c r="M2370" i="1" a="1"/>
  <c r="H2370" i="1" a="1"/>
  <c r="G2370" i="1"/>
  <c r="F2370" i="1"/>
  <c r="AB2369" i="1"/>
  <c r="AA2369" i="1"/>
  <c r="Z2369" i="1"/>
  <c r="Y2369" i="1"/>
  <c r="X2369" i="1"/>
  <c r="W2369" i="1"/>
  <c r="S2369" i="1"/>
  <c r="R2369" i="1"/>
  <c r="O2369" i="1" a="1"/>
  <c r="M2369" i="1" a="1"/>
  <c r="H2369" i="1" a="1"/>
  <c r="G2369" i="1"/>
  <c r="F2369" i="1"/>
  <c r="AB2368" i="1"/>
  <c r="AA2368" i="1"/>
  <c r="Z2368" i="1"/>
  <c r="Y2368" i="1"/>
  <c r="X2368" i="1"/>
  <c r="W2368" i="1"/>
  <c r="S2368" i="1"/>
  <c r="R2368" i="1"/>
  <c r="O2368" i="1" a="1"/>
  <c r="M2368" i="1" a="1"/>
  <c r="H2368" i="1" a="1"/>
  <c r="G2368" i="1"/>
  <c r="F2368" i="1"/>
  <c r="AB2367" i="1"/>
  <c r="AA2367" i="1"/>
  <c r="Z2367" i="1"/>
  <c r="Y2367" i="1"/>
  <c r="X2367" i="1"/>
  <c r="W2367" i="1"/>
  <c r="S2367" i="1"/>
  <c r="R2367" i="1"/>
  <c r="O2367" i="1" a="1"/>
  <c r="M2367" i="1" a="1"/>
  <c r="H2367" i="1" a="1"/>
  <c r="G2367" i="1"/>
  <c r="F2367" i="1"/>
  <c r="AB2366" i="1"/>
  <c r="AA2366" i="1"/>
  <c r="Z2366" i="1"/>
  <c r="Y2366" i="1"/>
  <c r="X2366" i="1"/>
  <c r="W2366" i="1"/>
  <c r="S2366" i="1"/>
  <c r="R2366" i="1"/>
  <c r="O2366" i="1" a="1"/>
  <c r="M2366" i="1" a="1"/>
  <c r="H2366" i="1" a="1"/>
  <c r="G2366" i="1"/>
  <c r="F2366" i="1"/>
  <c r="AB2365" i="1"/>
  <c r="AA2365" i="1"/>
  <c r="Z2365" i="1"/>
  <c r="Y2365" i="1"/>
  <c r="X2365" i="1"/>
  <c r="W2365" i="1"/>
  <c r="S2365" i="1"/>
  <c r="R2365" i="1"/>
  <c r="O2365" i="1" a="1"/>
  <c r="M2365" i="1" a="1"/>
  <c r="H2365" i="1" a="1"/>
  <c r="G2365" i="1"/>
  <c r="F2365" i="1"/>
  <c r="AB2364" i="1"/>
  <c r="AA2364" i="1"/>
  <c r="Z2364" i="1"/>
  <c r="Y2364" i="1"/>
  <c r="X2364" i="1"/>
  <c r="W2364" i="1"/>
  <c r="S2364" i="1"/>
  <c r="R2364" i="1"/>
  <c r="O2364" i="1" a="1"/>
  <c r="M2364" i="1" a="1"/>
  <c r="H2364" i="1" a="1"/>
  <c r="G2364" i="1"/>
  <c r="F2364" i="1"/>
  <c r="AB2363" i="1"/>
  <c r="AA2363" i="1"/>
  <c r="Z2363" i="1"/>
  <c r="Y2363" i="1"/>
  <c r="X2363" i="1"/>
  <c r="W2363" i="1"/>
  <c r="S2363" i="1"/>
  <c r="R2363" i="1"/>
  <c r="O2363" i="1" a="1"/>
  <c r="M2363" i="1" a="1"/>
  <c r="H2363" i="1" a="1"/>
  <c r="G2363" i="1"/>
  <c r="F2363" i="1"/>
  <c r="AB2362" i="1"/>
  <c r="AA2362" i="1"/>
  <c r="Z2362" i="1"/>
  <c r="Y2362" i="1"/>
  <c r="X2362" i="1"/>
  <c r="W2362" i="1"/>
  <c r="S2362" i="1"/>
  <c r="R2362" i="1"/>
  <c r="O2362" i="1" a="1"/>
  <c r="M2362" i="1" a="1"/>
  <c r="H2362" i="1" a="1"/>
  <c r="G2362" i="1"/>
  <c r="F2362" i="1"/>
  <c r="AB2361" i="1"/>
  <c r="AA2361" i="1"/>
  <c r="Z2361" i="1"/>
  <c r="Y2361" i="1"/>
  <c r="X2361" i="1"/>
  <c r="W2361" i="1"/>
  <c r="S2361" i="1"/>
  <c r="R2361" i="1"/>
  <c r="O2361" i="1" a="1"/>
  <c r="M2361" i="1" a="1"/>
  <c r="H2361" i="1" a="1"/>
  <c r="G2361" i="1"/>
  <c r="F2361" i="1"/>
  <c r="AB2360" i="1"/>
  <c r="AA2360" i="1"/>
  <c r="Z2360" i="1"/>
  <c r="Y2360" i="1"/>
  <c r="X2360" i="1"/>
  <c r="W2360" i="1"/>
  <c r="S2360" i="1"/>
  <c r="R2360" i="1"/>
  <c r="O2360" i="1" a="1"/>
  <c r="M2360" i="1" a="1"/>
  <c r="H2360" i="1" a="1"/>
  <c r="G2360" i="1"/>
  <c r="F2360" i="1"/>
  <c r="AB2359" i="1"/>
  <c r="AA2359" i="1"/>
  <c r="Z2359" i="1"/>
  <c r="Y2359" i="1"/>
  <c r="X2359" i="1"/>
  <c r="W2359" i="1"/>
  <c r="S2359" i="1"/>
  <c r="R2359" i="1"/>
  <c r="O2359" i="1" a="1"/>
  <c r="M2359" i="1" a="1"/>
  <c r="H2359" i="1" a="1"/>
  <c r="G2359" i="1"/>
  <c r="F2359" i="1"/>
  <c r="AB2358" i="1"/>
  <c r="AA2358" i="1"/>
  <c r="Z2358" i="1"/>
  <c r="Y2358" i="1"/>
  <c r="X2358" i="1"/>
  <c r="W2358" i="1"/>
  <c r="S2358" i="1"/>
  <c r="R2358" i="1"/>
  <c r="O2358" i="1" a="1"/>
  <c r="M2358" i="1" a="1"/>
  <c r="H2358" i="1" a="1"/>
  <c r="G2358" i="1"/>
  <c r="F2358" i="1"/>
  <c r="AB2357" i="1"/>
  <c r="AA2357" i="1"/>
  <c r="Z2357" i="1"/>
  <c r="Y2357" i="1"/>
  <c r="X2357" i="1"/>
  <c r="W2357" i="1"/>
  <c r="S2357" i="1"/>
  <c r="R2357" i="1"/>
  <c r="O2357" i="1" a="1"/>
  <c r="M2357" i="1" a="1"/>
  <c r="H2357" i="1" a="1"/>
  <c r="G2357" i="1"/>
  <c r="F2357" i="1"/>
  <c r="AB2356" i="1"/>
  <c r="AA2356" i="1"/>
  <c r="Z2356" i="1"/>
  <c r="Y2356" i="1"/>
  <c r="X2356" i="1"/>
  <c r="W2356" i="1"/>
  <c r="S2356" i="1"/>
  <c r="R2356" i="1"/>
  <c r="O2356" i="1" a="1"/>
  <c r="M2356" i="1" a="1"/>
  <c r="H2356" i="1" a="1"/>
  <c r="G2356" i="1"/>
  <c r="F2356" i="1"/>
  <c r="AB2355" i="1"/>
  <c r="AA2355" i="1"/>
  <c r="Z2355" i="1"/>
  <c r="Y2355" i="1"/>
  <c r="X2355" i="1"/>
  <c r="W2355" i="1"/>
  <c r="S2355" i="1"/>
  <c r="R2355" i="1"/>
  <c r="O2355" i="1" a="1"/>
  <c r="M2355" i="1" a="1"/>
  <c r="H2355" i="1" a="1"/>
  <c r="G2355" i="1"/>
  <c r="F2355" i="1"/>
  <c r="AB2354" i="1"/>
  <c r="AA2354" i="1"/>
  <c r="Z2354" i="1"/>
  <c r="Y2354" i="1"/>
  <c r="X2354" i="1"/>
  <c r="W2354" i="1"/>
  <c r="S2354" i="1"/>
  <c r="R2354" i="1"/>
  <c r="O2354" i="1" a="1"/>
  <c r="M2354" i="1" a="1"/>
  <c r="H2354" i="1" a="1"/>
  <c r="G2354" i="1"/>
  <c r="F2354" i="1"/>
  <c r="AB2353" i="1"/>
  <c r="AA2353" i="1"/>
  <c r="Z2353" i="1"/>
  <c r="Y2353" i="1"/>
  <c r="X2353" i="1"/>
  <c r="W2353" i="1"/>
  <c r="S2353" i="1"/>
  <c r="R2353" i="1"/>
  <c r="O2353" i="1" a="1"/>
  <c r="M2353" i="1" a="1"/>
  <c r="H2353" i="1" a="1"/>
  <c r="G2353" i="1"/>
  <c r="F2353" i="1"/>
  <c r="AB2352" i="1"/>
  <c r="AA2352" i="1"/>
  <c r="Z2352" i="1"/>
  <c r="Y2352" i="1"/>
  <c r="X2352" i="1"/>
  <c r="W2352" i="1"/>
  <c r="S2352" i="1"/>
  <c r="R2352" i="1"/>
  <c r="O2352" i="1" a="1"/>
  <c r="M2352" i="1" a="1"/>
  <c r="H2352" i="1" a="1"/>
  <c r="G2352" i="1"/>
  <c r="F2352" i="1"/>
  <c r="AB2351" i="1"/>
  <c r="AA2351" i="1"/>
  <c r="Z2351" i="1"/>
  <c r="Y2351" i="1"/>
  <c r="X2351" i="1"/>
  <c r="W2351" i="1"/>
  <c r="S2351" i="1"/>
  <c r="R2351" i="1"/>
  <c r="O2351" i="1" a="1"/>
  <c r="M2351" i="1" a="1"/>
  <c r="H2351" i="1" a="1"/>
  <c r="G2351" i="1"/>
  <c r="F2351" i="1"/>
  <c r="AB2350" i="1"/>
  <c r="AA2350" i="1"/>
  <c r="Z2350" i="1"/>
  <c r="Y2350" i="1"/>
  <c r="X2350" i="1"/>
  <c r="W2350" i="1"/>
  <c r="S2350" i="1"/>
  <c r="R2350" i="1"/>
  <c r="O2350" i="1" a="1"/>
  <c r="M2350" i="1" a="1"/>
  <c r="H2350" i="1" a="1"/>
  <c r="G2350" i="1"/>
  <c r="F2350" i="1"/>
  <c r="AB2349" i="1"/>
  <c r="AA2349" i="1"/>
  <c r="Z2349" i="1"/>
  <c r="Y2349" i="1"/>
  <c r="X2349" i="1"/>
  <c r="W2349" i="1"/>
  <c r="S2349" i="1"/>
  <c r="R2349" i="1"/>
  <c r="O2349" i="1" a="1"/>
  <c r="M2349" i="1" a="1"/>
  <c r="H2349" i="1" a="1"/>
  <c r="G2349" i="1"/>
  <c r="F2349" i="1"/>
  <c r="AB2348" i="1"/>
  <c r="AA2348" i="1"/>
  <c r="Z2348" i="1"/>
  <c r="Y2348" i="1"/>
  <c r="X2348" i="1"/>
  <c r="W2348" i="1"/>
  <c r="S2348" i="1"/>
  <c r="R2348" i="1"/>
  <c r="O2348" i="1" a="1"/>
  <c r="M2348" i="1" a="1"/>
  <c r="H2348" i="1" a="1"/>
  <c r="G2348" i="1"/>
  <c r="F2348" i="1"/>
  <c r="AB2347" i="1"/>
  <c r="AA2347" i="1"/>
  <c r="Z2347" i="1"/>
  <c r="Y2347" i="1"/>
  <c r="X2347" i="1"/>
  <c r="W2347" i="1"/>
  <c r="S2347" i="1"/>
  <c r="R2347" i="1"/>
  <c r="O2347" i="1" a="1"/>
  <c r="M2347" i="1" a="1"/>
  <c r="H2347" i="1" a="1"/>
  <c r="G2347" i="1"/>
  <c r="F2347" i="1"/>
  <c r="AB2346" i="1"/>
  <c r="AA2346" i="1"/>
  <c r="Z2346" i="1"/>
  <c r="Y2346" i="1"/>
  <c r="X2346" i="1"/>
  <c r="W2346" i="1"/>
  <c r="S2346" i="1"/>
  <c r="R2346" i="1"/>
  <c r="O2346" i="1" a="1"/>
  <c r="M2346" i="1" a="1"/>
  <c r="H2346" i="1" a="1"/>
  <c r="G2346" i="1"/>
  <c r="F2346" i="1"/>
  <c r="AB2345" i="1"/>
  <c r="AA2345" i="1"/>
  <c r="Z2345" i="1"/>
  <c r="Y2345" i="1"/>
  <c r="X2345" i="1"/>
  <c r="W2345" i="1"/>
  <c r="S2345" i="1"/>
  <c r="R2345" i="1"/>
  <c r="O2345" i="1" a="1"/>
  <c r="M2345" i="1" a="1"/>
  <c r="H2345" i="1" a="1"/>
  <c r="G2345" i="1"/>
  <c r="F2345" i="1"/>
  <c r="AB2344" i="1"/>
  <c r="AA2344" i="1"/>
  <c r="Z2344" i="1"/>
  <c r="Y2344" i="1"/>
  <c r="X2344" i="1"/>
  <c r="W2344" i="1"/>
  <c r="S2344" i="1"/>
  <c r="R2344" i="1"/>
  <c r="O2344" i="1" a="1"/>
  <c r="M2344" i="1" a="1"/>
  <c r="H2344" i="1" a="1"/>
  <c r="G2344" i="1"/>
  <c r="F2344" i="1"/>
  <c r="AB2343" i="1"/>
  <c r="AA2343" i="1"/>
  <c r="Z2343" i="1"/>
  <c r="Y2343" i="1"/>
  <c r="X2343" i="1"/>
  <c r="W2343" i="1"/>
  <c r="S2343" i="1"/>
  <c r="R2343" i="1"/>
  <c r="O2343" i="1" a="1"/>
  <c r="M2343" i="1" a="1"/>
  <c r="H2343" i="1" a="1"/>
  <c r="G2343" i="1"/>
  <c r="F2343" i="1"/>
  <c r="AB2342" i="1"/>
  <c r="AA2342" i="1"/>
  <c r="Z2342" i="1"/>
  <c r="Y2342" i="1"/>
  <c r="X2342" i="1"/>
  <c r="W2342" i="1"/>
  <c r="S2342" i="1"/>
  <c r="R2342" i="1"/>
  <c r="O2342" i="1" a="1"/>
  <c r="M2342" i="1" a="1"/>
  <c r="H2342" i="1" a="1"/>
  <c r="G2342" i="1"/>
  <c r="F2342" i="1"/>
  <c r="AB2341" i="1"/>
  <c r="AA2341" i="1"/>
  <c r="Z2341" i="1"/>
  <c r="Y2341" i="1"/>
  <c r="X2341" i="1"/>
  <c r="W2341" i="1"/>
  <c r="S2341" i="1"/>
  <c r="R2341" i="1"/>
  <c r="O2341" i="1" a="1"/>
  <c r="M2341" i="1" a="1"/>
  <c r="H2341" i="1" a="1"/>
  <c r="G2341" i="1"/>
  <c r="F2341" i="1"/>
  <c r="AB2340" i="1"/>
  <c r="AA2340" i="1"/>
  <c r="Z2340" i="1"/>
  <c r="Y2340" i="1"/>
  <c r="X2340" i="1"/>
  <c r="W2340" i="1"/>
  <c r="S2340" i="1"/>
  <c r="R2340" i="1"/>
  <c r="O2340" i="1" a="1"/>
  <c r="M2340" i="1" a="1"/>
  <c r="H2340" i="1" a="1"/>
  <c r="G2340" i="1"/>
  <c r="F2340" i="1"/>
  <c r="AB2339" i="1"/>
  <c r="AA2339" i="1"/>
  <c r="Z2339" i="1"/>
  <c r="Y2339" i="1"/>
  <c r="X2339" i="1"/>
  <c r="W2339" i="1"/>
  <c r="S2339" i="1"/>
  <c r="R2339" i="1"/>
  <c r="O2339" i="1" a="1"/>
  <c r="M2339" i="1" a="1"/>
  <c r="H2339" i="1" a="1"/>
  <c r="G2339" i="1"/>
  <c r="F2339" i="1"/>
  <c r="AB2338" i="1"/>
  <c r="AA2338" i="1"/>
  <c r="Z2338" i="1"/>
  <c r="Y2338" i="1"/>
  <c r="X2338" i="1"/>
  <c r="W2338" i="1"/>
  <c r="S2338" i="1"/>
  <c r="R2338" i="1"/>
  <c r="O2338" i="1" a="1"/>
  <c r="M2338" i="1" a="1"/>
  <c r="H2338" i="1" a="1"/>
  <c r="G2338" i="1"/>
  <c r="F2338" i="1"/>
  <c r="AB2337" i="1"/>
  <c r="AA2337" i="1"/>
  <c r="Z2337" i="1"/>
  <c r="Y2337" i="1"/>
  <c r="X2337" i="1"/>
  <c r="W2337" i="1"/>
  <c r="S2337" i="1"/>
  <c r="R2337" i="1"/>
  <c r="O2337" i="1" a="1"/>
  <c r="M2337" i="1" a="1"/>
  <c r="H2337" i="1" a="1"/>
  <c r="G2337" i="1"/>
  <c r="F2337" i="1"/>
  <c r="AB2336" i="1"/>
  <c r="AA2336" i="1"/>
  <c r="Z2336" i="1"/>
  <c r="Y2336" i="1"/>
  <c r="X2336" i="1"/>
  <c r="W2336" i="1"/>
  <c r="S2336" i="1"/>
  <c r="R2336" i="1"/>
  <c r="O2336" i="1" a="1"/>
  <c r="M2336" i="1" a="1"/>
  <c r="H2336" i="1" a="1"/>
  <c r="G2336" i="1"/>
  <c r="F2336" i="1"/>
  <c r="AB2335" i="1"/>
  <c r="AA2335" i="1"/>
  <c r="Z2335" i="1"/>
  <c r="Y2335" i="1"/>
  <c r="X2335" i="1"/>
  <c r="W2335" i="1"/>
  <c r="S2335" i="1"/>
  <c r="R2335" i="1"/>
  <c r="O2335" i="1" a="1"/>
  <c r="M2335" i="1" a="1"/>
  <c r="H2335" i="1" a="1"/>
  <c r="G2335" i="1"/>
  <c r="F2335" i="1"/>
  <c r="AB2334" i="1"/>
  <c r="AA2334" i="1"/>
  <c r="Z2334" i="1"/>
  <c r="Y2334" i="1"/>
  <c r="X2334" i="1"/>
  <c r="W2334" i="1"/>
  <c r="S2334" i="1"/>
  <c r="R2334" i="1"/>
  <c r="O2334" i="1" a="1"/>
  <c r="M2334" i="1" a="1"/>
  <c r="H2334" i="1" a="1"/>
  <c r="G2334" i="1"/>
  <c r="F2334" i="1"/>
  <c r="AB2333" i="1"/>
  <c r="AA2333" i="1"/>
  <c r="Z2333" i="1"/>
  <c r="Y2333" i="1"/>
  <c r="X2333" i="1"/>
  <c r="W2333" i="1"/>
  <c r="S2333" i="1"/>
  <c r="R2333" i="1"/>
  <c r="O2333" i="1" a="1"/>
  <c r="M2333" i="1" a="1"/>
  <c r="H2333" i="1" a="1"/>
  <c r="G2333" i="1"/>
  <c r="F2333" i="1"/>
  <c r="AB2332" i="1"/>
  <c r="AA2332" i="1"/>
  <c r="Z2332" i="1"/>
  <c r="Y2332" i="1"/>
  <c r="X2332" i="1"/>
  <c r="W2332" i="1"/>
  <c r="S2332" i="1"/>
  <c r="R2332" i="1"/>
  <c r="O2332" i="1" a="1"/>
  <c r="M2332" i="1" a="1"/>
  <c r="H2332" i="1" a="1"/>
  <c r="G2332" i="1"/>
  <c r="F2332" i="1"/>
  <c r="AB2331" i="1"/>
  <c r="AA2331" i="1"/>
  <c r="Z2331" i="1"/>
  <c r="Y2331" i="1"/>
  <c r="X2331" i="1"/>
  <c r="W2331" i="1"/>
  <c r="S2331" i="1"/>
  <c r="R2331" i="1"/>
  <c r="O2331" i="1" a="1"/>
  <c r="M2331" i="1" a="1"/>
  <c r="H2331" i="1" a="1"/>
  <c r="G2331" i="1"/>
  <c r="F2331" i="1"/>
  <c r="AB2330" i="1"/>
  <c r="AA2330" i="1"/>
  <c r="Z2330" i="1"/>
  <c r="Y2330" i="1"/>
  <c r="X2330" i="1"/>
  <c r="W2330" i="1"/>
  <c r="S2330" i="1"/>
  <c r="R2330" i="1"/>
  <c r="O2330" i="1" a="1"/>
  <c r="M2330" i="1" a="1"/>
  <c r="H2330" i="1" a="1"/>
  <c r="G2330" i="1"/>
  <c r="F2330" i="1"/>
  <c r="AB2329" i="1"/>
  <c r="AA2329" i="1"/>
  <c r="Z2329" i="1"/>
  <c r="Y2329" i="1"/>
  <c r="X2329" i="1"/>
  <c r="W2329" i="1"/>
  <c r="S2329" i="1"/>
  <c r="R2329" i="1"/>
  <c r="O2329" i="1" a="1"/>
  <c r="M2329" i="1" a="1"/>
  <c r="H2329" i="1" a="1"/>
  <c r="G2329" i="1"/>
  <c r="F2329" i="1"/>
  <c r="AB2328" i="1"/>
  <c r="AA2328" i="1"/>
  <c r="Z2328" i="1"/>
  <c r="Y2328" i="1"/>
  <c r="X2328" i="1"/>
  <c r="W2328" i="1"/>
  <c r="S2328" i="1"/>
  <c r="R2328" i="1"/>
  <c r="O2328" i="1" a="1"/>
  <c r="M2328" i="1" a="1"/>
  <c r="H2328" i="1" a="1"/>
  <c r="G2328" i="1"/>
  <c r="F2328" i="1"/>
  <c r="AB2327" i="1"/>
  <c r="AA2327" i="1"/>
  <c r="Z2327" i="1"/>
  <c r="Y2327" i="1"/>
  <c r="X2327" i="1"/>
  <c r="W2327" i="1"/>
  <c r="S2327" i="1"/>
  <c r="R2327" i="1"/>
  <c r="O2327" i="1" a="1"/>
  <c r="M2327" i="1" a="1"/>
  <c r="H2327" i="1" a="1"/>
  <c r="G2327" i="1"/>
  <c r="F2327" i="1"/>
  <c r="AB2326" i="1"/>
  <c r="AA2326" i="1"/>
  <c r="Z2326" i="1"/>
  <c r="Y2326" i="1"/>
  <c r="X2326" i="1"/>
  <c r="W2326" i="1"/>
  <c r="S2326" i="1"/>
  <c r="R2326" i="1"/>
  <c r="O2326" i="1" a="1"/>
  <c r="M2326" i="1" a="1"/>
  <c r="H2326" i="1" a="1"/>
  <c r="G2326" i="1"/>
  <c r="F2326" i="1"/>
  <c r="AB2325" i="1"/>
  <c r="AA2325" i="1"/>
  <c r="Z2325" i="1"/>
  <c r="Y2325" i="1"/>
  <c r="X2325" i="1"/>
  <c r="W2325" i="1"/>
  <c r="S2325" i="1"/>
  <c r="R2325" i="1"/>
  <c r="O2325" i="1" a="1"/>
  <c r="M2325" i="1" a="1"/>
  <c r="H2325" i="1" a="1"/>
  <c r="G2325" i="1"/>
  <c r="F2325" i="1"/>
  <c r="AB2324" i="1"/>
  <c r="AA2324" i="1"/>
  <c r="Z2324" i="1"/>
  <c r="Y2324" i="1"/>
  <c r="X2324" i="1"/>
  <c r="W2324" i="1"/>
  <c r="S2324" i="1"/>
  <c r="R2324" i="1"/>
  <c r="O2324" i="1" a="1"/>
  <c r="M2324" i="1" a="1"/>
  <c r="H2324" i="1" a="1"/>
  <c r="G2324" i="1"/>
  <c r="F2324" i="1"/>
  <c r="AB2323" i="1"/>
  <c r="AA2323" i="1"/>
  <c r="Z2323" i="1"/>
  <c r="Y2323" i="1"/>
  <c r="X2323" i="1"/>
  <c r="W2323" i="1"/>
  <c r="S2323" i="1"/>
  <c r="R2323" i="1"/>
  <c r="O2323" i="1" a="1"/>
  <c r="M2323" i="1" a="1"/>
  <c r="H2323" i="1" a="1"/>
  <c r="G2323" i="1"/>
  <c r="F2323" i="1"/>
  <c r="AB2322" i="1"/>
  <c r="AA2322" i="1"/>
  <c r="Z2322" i="1"/>
  <c r="Y2322" i="1"/>
  <c r="X2322" i="1"/>
  <c r="W2322" i="1"/>
  <c r="S2322" i="1"/>
  <c r="R2322" i="1"/>
  <c r="O2322" i="1" a="1"/>
  <c r="M2322" i="1" a="1"/>
  <c r="H2322" i="1" a="1"/>
  <c r="G2322" i="1"/>
  <c r="F2322" i="1"/>
  <c r="AB2321" i="1"/>
  <c r="AA2321" i="1"/>
  <c r="Z2321" i="1"/>
  <c r="Y2321" i="1"/>
  <c r="X2321" i="1"/>
  <c r="W2321" i="1"/>
  <c r="S2321" i="1"/>
  <c r="R2321" i="1"/>
  <c r="O2321" i="1" a="1"/>
  <c r="M2321" i="1" a="1"/>
  <c r="H2321" i="1" a="1"/>
  <c r="G2321" i="1"/>
  <c r="F2321" i="1"/>
  <c r="AB2320" i="1"/>
  <c r="AA2320" i="1"/>
  <c r="Z2320" i="1"/>
  <c r="Y2320" i="1"/>
  <c r="X2320" i="1"/>
  <c r="W2320" i="1"/>
  <c r="S2320" i="1"/>
  <c r="R2320" i="1"/>
  <c r="O2320" i="1" a="1"/>
  <c r="M2320" i="1" a="1"/>
  <c r="H2320" i="1" a="1"/>
  <c r="G2320" i="1"/>
  <c r="F2320" i="1"/>
  <c r="AB2319" i="1"/>
  <c r="AA2319" i="1"/>
  <c r="Z2319" i="1"/>
  <c r="Y2319" i="1"/>
  <c r="X2319" i="1"/>
  <c r="W2319" i="1"/>
  <c r="S2319" i="1"/>
  <c r="R2319" i="1"/>
  <c r="O2319" i="1" a="1"/>
  <c r="M2319" i="1" a="1"/>
  <c r="H2319" i="1" a="1"/>
  <c r="G2319" i="1"/>
  <c r="F2319" i="1"/>
  <c r="AB2318" i="1"/>
  <c r="AA2318" i="1"/>
  <c r="Z2318" i="1"/>
  <c r="Y2318" i="1"/>
  <c r="X2318" i="1"/>
  <c r="W2318" i="1"/>
  <c r="S2318" i="1"/>
  <c r="R2318" i="1"/>
  <c r="O2318" i="1" a="1"/>
  <c r="M2318" i="1" a="1"/>
  <c r="H2318" i="1" a="1"/>
  <c r="G2318" i="1"/>
  <c r="F2318" i="1"/>
  <c r="AB2317" i="1"/>
  <c r="AA2317" i="1"/>
  <c r="Z2317" i="1"/>
  <c r="Y2317" i="1"/>
  <c r="X2317" i="1"/>
  <c r="W2317" i="1"/>
  <c r="S2317" i="1"/>
  <c r="R2317" i="1"/>
  <c r="O2317" i="1" a="1"/>
  <c r="M2317" i="1" a="1"/>
  <c r="H2317" i="1" a="1"/>
  <c r="G2317" i="1"/>
  <c r="F2317" i="1"/>
  <c r="AB2316" i="1"/>
  <c r="AA2316" i="1"/>
  <c r="Z2316" i="1"/>
  <c r="Y2316" i="1"/>
  <c r="X2316" i="1"/>
  <c r="W2316" i="1"/>
  <c r="S2316" i="1"/>
  <c r="R2316" i="1"/>
  <c r="O2316" i="1" a="1"/>
  <c r="M2316" i="1" a="1"/>
  <c r="H2316" i="1" a="1"/>
  <c r="G2316" i="1"/>
  <c r="F2316" i="1"/>
  <c r="AB2315" i="1"/>
  <c r="AA2315" i="1"/>
  <c r="Z2315" i="1"/>
  <c r="Y2315" i="1"/>
  <c r="X2315" i="1"/>
  <c r="W2315" i="1"/>
  <c r="S2315" i="1"/>
  <c r="R2315" i="1"/>
  <c r="O2315" i="1" a="1"/>
  <c r="M2315" i="1" a="1"/>
  <c r="H2315" i="1" a="1"/>
  <c r="G2315" i="1"/>
  <c r="F2315" i="1"/>
  <c r="AB2314" i="1"/>
  <c r="AA2314" i="1"/>
  <c r="Z2314" i="1"/>
  <c r="Y2314" i="1"/>
  <c r="X2314" i="1"/>
  <c r="W2314" i="1"/>
  <c r="S2314" i="1"/>
  <c r="R2314" i="1"/>
  <c r="O2314" i="1" a="1"/>
  <c r="M2314" i="1" a="1"/>
  <c r="H2314" i="1" a="1"/>
  <c r="G2314" i="1"/>
  <c r="F2314" i="1"/>
  <c r="AB2313" i="1"/>
  <c r="AA2313" i="1"/>
  <c r="Z2313" i="1"/>
  <c r="Y2313" i="1"/>
  <c r="X2313" i="1"/>
  <c r="W2313" i="1"/>
  <c r="S2313" i="1"/>
  <c r="R2313" i="1"/>
  <c r="O2313" i="1" a="1"/>
  <c r="M2313" i="1" a="1"/>
  <c r="H2313" i="1" a="1"/>
  <c r="G2313" i="1"/>
  <c r="F2313" i="1"/>
  <c r="AB2312" i="1"/>
  <c r="AA2312" i="1"/>
  <c r="Z2312" i="1"/>
  <c r="Y2312" i="1"/>
  <c r="X2312" i="1"/>
  <c r="W2312" i="1"/>
  <c r="S2312" i="1"/>
  <c r="R2312" i="1"/>
  <c r="O2312" i="1" a="1"/>
  <c r="M2312" i="1" a="1"/>
  <c r="H2312" i="1" a="1"/>
  <c r="G2312" i="1"/>
  <c r="F2312" i="1"/>
  <c r="AB2311" i="1"/>
  <c r="AA2311" i="1"/>
  <c r="Z2311" i="1"/>
  <c r="Y2311" i="1"/>
  <c r="X2311" i="1"/>
  <c r="W2311" i="1"/>
  <c r="S2311" i="1"/>
  <c r="R2311" i="1"/>
  <c r="O2311" i="1" a="1"/>
  <c r="M2311" i="1" a="1"/>
  <c r="H2311" i="1" a="1"/>
  <c r="G2311" i="1"/>
  <c r="F2311" i="1"/>
  <c r="AB2310" i="1"/>
  <c r="AA2310" i="1"/>
  <c r="Z2310" i="1"/>
  <c r="Y2310" i="1"/>
  <c r="X2310" i="1"/>
  <c r="W2310" i="1"/>
  <c r="S2310" i="1"/>
  <c r="R2310" i="1"/>
  <c r="O2310" i="1" a="1"/>
  <c r="M2310" i="1" a="1"/>
  <c r="H2310" i="1" a="1"/>
  <c r="G2310" i="1"/>
  <c r="F2310" i="1"/>
  <c r="AB2309" i="1"/>
  <c r="AA2309" i="1"/>
  <c r="Z2309" i="1"/>
  <c r="Y2309" i="1"/>
  <c r="X2309" i="1"/>
  <c r="W2309" i="1"/>
  <c r="S2309" i="1"/>
  <c r="R2309" i="1"/>
  <c r="O2309" i="1" a="1"/>
  <c r="M2309" i="1" a="1"/>
  <c r="H2309" i="1" a="1"/>
  <c r="G2309" i="1"/>
  <c r="F2309" i="1"/>
  <c r="AB2308" i="1"/>
  <c r="AA2308" i="1"/>
  <c r="Z2308" i="1"/>
  <c r="Y2308" i="1"/>
  <c r="X2308" i="1"/>
  <c r="W2308" i="1"/>
  <c r="S2308" i="1"/>
  <c r="R2308" i="1"/>
  <c r="O2308" i="1" a="1"/>
  <c r="M2308" i="1" a="1"/>
  <c r="H2308" i="1" a="1"/>
  <c r="G2308" i="1"/>
  <c r="F2308" i="1"/>
  <c r="AB2307" i="1"/>
  <c r="AA2307" i="1"/>
  <c r="Z2307" i="1"/>
  <c r="Y2307" i="1"/>
  <c r="X2307" i="1"/>
  <c r="W2307" i="1"/>
  <c r="S2307" i="1"/>
  <c r="R2307" i="1"/>
  <c r="O2307" i="1" a="1"/>
  <c r="M2307" i="1" a="1"/>
  <c r="H2307" i="1" a="1"/>
  <c r="G2307" i="1"/>
  <c r="F2307" i="1"/>
  <c r="AB2306" i="1"/>
  <c r="AA2306" i="1"/>
  <c r="Z2306" i="1"/>
  <c r="Y2306" i="1"/>
  <c r="X2306" i="1"/>
  <c r="W2306" i="1"/>
  <c r="S2306" i="1"/>
  <c r="R2306" i="1"/>
  <c r="O2306" i="1" a="1"/>
  <c r="M2306" i="1" a="1"/>
  <c r="H2306" i="1" a="1"/>
  <c r="G2306" i="1"/>
  <c r="F2306" i="1"/>
  <c r="AB2305" i="1"/>
  <c r="AA2305" i="1"/>
  <c r="Z2305" i="1"/>
  <c r="Y2305" i="1"/>
  <c r="X2305" i="1"/>
  <c r="W2305" i="1"/>
  <c r="S2305" i="1"/>
  <c r="R2305" i="1"/>
  <c r="O2305" i="1" a="1"/>
  <c r="M2305" i="1" a="1"/>
  <c r="H2305" i="1" a="1"/>
  <c r="G2305" i="1"/>
  <c r="F2305" i="1"/>
  <c r="AB2304" i="1"/>
  <c r="AA2304" i="1"/>
  <c r="Z2304" i="1"/>
  <c r="Y2304" i="1"/>
  <c r="X2304" i="1"/>
  <c r="W2304" i="1"/>
  <c r="S2304" i="1"/>
  <c r="R2304" i="1"/>
  <c r="O2304" i="1" a="1"/>
  <c r="M2304" i="1" a="1"/>
  <c r="H2304" i="1" a="1"/>
  <c r="G2304" i="1"/>
  <c r="F2304" i="1"/>
  <c r="AB2303" i="1"/>
  <c r="AA2303" i="1"/>
  <c r="Z2303" i="1"/>
  <c r="Y2303" i="1"/>
  <c r="X2303" i="1"/>
  <c r="W2303" i="1"/>
  <c r="S2303" i="1"/>
  <c r="R2303" i="1"/>
  <c r="O2303" i="1" a="1"/>
  <c r="M2303" i="1" a="1"/>
  <c r="H2303" i="1" a="1"/>
  <c r="G2303" i="1"/>
  <c r="F2303" i="1"/>
  <c r="AB2302" i="1"/>
  <c r="AA2302" i="1"/>
  <c r="Z2302" i="1"/>
  <c r="Y2302" i="1"/>
  <c r="X2302" i="1"/>
  <c r="W2302" i="1"/>
  <c r="S2302" i="1"/>
  <c r="R2302" i="1"/>
  <c r="O2302" i="1" a="1"/>
  <c r="M2302" i="1" a="1"/>
  <c r="H2302" i="1" a="1"/>
  <c r="G2302" i="1"/>
  <c r="F2302" i="1"/>
  <c r="AB2301" i="1"/>
  <c r="AA2301" i="1"/>
  <c r="Z2301" i="1"/>
  <c r="Y2301" i="1"/>
  <c r="X2301" i="1"/>
  <c r="W2301" i="1"/>
  <c r="S2301" i="1"/>
  <c r="R2301" i="1"/>
  <c r="O2301" i="1" a="1"/>
  <c r="M2301" i="1" a="1"/>
  <c r="H2301" i="1" a="1"/>
  <c r="G2301" i="1"/>
  <c r="F2301" i="1"/>
  <c r="AB2300" i="1"/>
  <c r="AA2300" i="1"/>
  <c r="Z2300" i="1"/>
  <c r="Y2300" i="1"/>
  <c r="X2300" i="1"/>
  <c r="W2300" i="1"/>
  <c r="S2300" i="1"/>
  <c r="R2300" i="1"/>
  <c r="O2300" i="1" a="1"/>
  <c r="M2300" i="1" a="1"/>
  <c r="H2300" i="1" a="1"/>
  <c r="G2300" i="1"/>
  <c r="F2300" i="1"/>
  <c r="AB2299" i="1"/>
  <c r="AA2299" i="1"/>
  <c r="Z2299" i="1"/>
  <c r="Y2299" i="1"/>
  <c r="X2299" i="1"/>
  <c r="W2299" i="1"/>
  <c r="S2299" i="1"/>
  <c r="R2299" i="1"/>
  <c r="O2299" i="1" a="1"/>
  <c r="M2299" i="1" a="1"/>
  <c r="H2299" i="1" a="1"/>
  <c r="G2299" i="1"/>
  <c r="F2299" i="1"/>
  <c r="AB2298" i="1"/>
  <c r="AA2298" i="1"/>
  <c r="Z2298" i="1"/>
  <c r="Y2298" i="1"/>
  <c r="X2298" i="1"/>
  <c r="W2298" i="1"/>
  <c r="S2298" i="1"/>
  <c r="R2298" i="1"/>
  <c r="O2298" i="1" a="1"/>
  <c r="M2298" i="1" a="1"/>
  <c r="H2298" i="1" a="1"/>
  <c r="G2298" i="1"/>
  <c r="F2298" i="1"/>
  <c r="AB2297" i="1"/>
  <c r="AA2297" i="1"/>
  <c r="Z2297" i="1"/>
  <c r="Y2297" i="1"/>
  <c r="X2297" i="1"/>
  <c r="W2297" i="1"/>
  <c r="S2297" i="1"/>
  <c r="R2297" i="1"/>
  <c r="O2297" i="1" a="1"/>
  <c r="M2297" i="1" a="1"/>
  <c r="H2297" i="1" a="1"/>
  <c r="G2297" i="1"/>
  <c r="F2297" i="1"/>
  <c r="AB2296" i="1"/>
  <c r="AA2296" i="1"/>
  <c r="Z2296" i="1"/>
  <c r="Y2296" i="1"/>
  <c r="X2296" i="1"/>
  <c r="W2296" i="1"/>
  <c r="S2296" i="1"/>
  <c r="R2296" i="1"/>
  <c r="O2296" i="1" a="1"/>
  <c r="M2296" i="1" a="1"/>
  <c r="H2296" i="1" a="1"/>
  <c r="G2296" i="1"/>
  <c r="F2296" i="1"/>
  <c r="AB2295" i="1"/>
  <c r="AA2295" i="1"/>
  <c r="Z2295" i="1"/>
  <c r="Y2295" i="1"/>
  <c r="X2295" i="1"/>
  <c r="W2295" i="1"/>
  <c r="S2295" i="1"/>
  <c r="R2295" i="1"/>
  <c r="O2295" i="1" a="1"/>
  <c r="M2295" i="1" a="1"/>
  <c r="H2295" i="1" a="1"/>
  <c r="G2295" i="1"/>
  <c r="F2295" i="1"/>
  <c r="AB2294" i="1"/>
  <c r="AA2294" i="1"/>
  <c r="Z2294" i="1"/>
  <c r="Y2294" i="1"/>
  <c r="X2294" i="1"/>
  <c r="W2294" i="1"/>
  <c r="S2294" i="1"/>
  <c r="R2294" i="1"/>
  <c r="O2294" i="1" a="1"/>
  <c r="M2294" i="1" a="1"/>
  <c r="H2294" i="1" a="1"/>
  <c r="G2294" i="1"/>
  <c r="F2294" i="1"/>
  <c r="AB2293" i="1"/>
  <c r="AA2293" i="1"/>
  <c r="Z2293" i="1"/>
  <c r="Y2293" i="1"/>
  <c r="X2293" i="1"/>
  <c r="W2293" i="1"/>
  <c r="S2293" i="1"/>
  <c r="R2293" i="1"/>
  <c r="O2293" i="1" a="1"/>
  <c r="M2293" i="1" a="1"/>
  <c r="H2293" i="1" a="1"/>
  <c r="G2293" i="1"/>
  <c r="F2293" i="1"/>
  <c r="AB2292" i="1"/>
  <c r="AA2292" i="1"/>
  <c r="Z2292" i="1"/>
  <c r="Y2292" i="1"/>
  <c r="X2292" i="1"/>
  <c r="W2292" i="1"/>
  <c r="S2292" i="1"/>
  <c r="R2292" i="1"/>
  <c r="O2292" i="1" a="1"/>
  <c r="M2292" i="1" a="1"/>
  <c r="H2292" i="1" a="1"/>
  <c r="G2292" i="1"/>
  <c r="F2292" i="1"/>
  <c r="AB2291" i="1"/>
  <c r="AA2291" i="1"/>
  <c r="Z2291" i="1"/>
  <c r="Y2291" i="1"/>
  <c r="X2291" i="1"/>
  <c r="W2291" i="1"/>
  <c r="S2291" i="1"/>
  <c r="R2291" i="1"/>
  <c r="O2291" i="1" a="1"/>
  <c r="M2291" i="1" a="1"/>
  <c r="H2291" i="1" a="1"/>
  <c r="G2291" i="1"/>
  <c r="F2291" i="1"/>
  <c r="AB2290" i="1"/>
  <c r="AA2290" i="1"/>
  <c r="Z2290" i="1"/>
  <c r="Y2290" i="1"/>
  <c r="X2290" i="1"/>
  <c r="W2290" i="1"/>
  <c r="S2290" i="1"/>
  <c r="R2290" i="1"/>
  <c r="O2290" i="1" a="1"/>
  <c r="M2290" i="1" a="1"/>
  <c r="H2290" i="1" a="1"/>
  <c r="G2290" i="1"/>
  <c r="F2290" i="1"/>
  <c r="AB2289" i="1"/>
  <c r="AA2289" i="1"/>
  <c r="Z2289" i="1"/>
  <c r="Y2289" i="1"/>
  <c r="X2289" i="1"/>
  <c r="W2289" i="1"/>
  <c r="S2289" i="1"/>
  <c r="R2289" i="1"/>
  <c r="O2289" i="1" a="1"/>
  <c r="M2289" i="1" a="1"/>
  <c r="H2289" i="1" a="1"/>
  <c r="G2289" i="1"/>
  <c r="F2289" i="1"/>
  <c r="AB2288" i="1"/>
  <c r="AA2288" i="1"/>
  <c r="Z2288" i="1"/>
  <c r="Y2288" i="1"/>
  <c r="X2288" i="1"/>
  <c r="W2288" i="1"/>
  <c r="S2288" i="1"/>
  <c r="R2288" i="1"/>
  <c r="O2288" i="1" a="1"/>
  <c r="M2288" i="1" a="1"/>
  <c r="H2288" i="1" a="1"/>
  <c r="G2288" i="1"/>
  <c r="F2288" i="1"/>
  <c r="AB2287" i="1"/>
  <c r="AA2287" i="1"/>
  <c r="Z2287" i="1"/>
  <c r="Y2287" i="1"/>
  <c r="X2287" i="1"/>
  <c r="W2287" i="1"/>
  <c r="S2287" i="1"/>
  <c r="R2287" i="1"/>
  <c r="O2287" i="1" a="1"/>
  <c r="M2287" i="1" a="1"/>
  <c r="H2287" i="1" a="1"/>
  <c r="G2287" i="1"/>
  <c r="F2287" i="1"/>
  <c r="AB2286" i="1"/>
  <c r="AA2286" i="1"/>
  <c r="Z2286" i="1"/>
  <c r="Y2286" i="1"/>
  <c r="X2286" i="1"/>
  <c r="W2286" i="1"/>
  <c r="S2286" i="1"/>
  <c r="R2286" i="1"/>
  <c r="O2286" i="1" a="1"/>
  <c r="M2286" i="1" a="1"/>
  <c r="H2286" i="1" a="1"/>
  <c r="G2286" i="1"/>
  <c r="F2286" i="1"/>
  <c r="AB2285" i="1"/>
  <c r="AA2285" i="1"/>
  <c r="Z2285" i="1"/>
  <c r="Y2285" i="1"/>
  <c r="X2285" i="1"/>
  <c r="W2285" i="1"/>
  <c r="S2285" i="1"/>
  <c r="R2285" i="1"/>
  <c r="O2285" i="1" a="1"/>
  <c r="M2285" i="1" a="1"/>
  <c r="H2285" i="1" a="1"/>
  <c r="G2285" i="1"/>
  <c r="F2285" i="1"/>
  <c r="AB2284" i="1"/>
  <c r="AA2284" i="1"/>
  <c r="Z2284" i="1"/>
  <c r="Y2284" i="1"/>
  <c r="X2284" i="1"/>
  <c r="W2284" i="1"/>
  <c r="S2284" i="1"/>
  <c r="R2284" i="1"/>
  <c r="O2284" i="1" a="1"/>
  <c r="M2284" i="1" a="1"/>
  <c r="H2284" i="1" a="1"/>
  <c r="G2284" i="1"/>
  <c r="F2284" i="1"/>
  <c r="AB2283" i="1"/>
  <c r="AA2283" i="1"/>
  <c r="Z2283" i="1"/>
  <c r="Y2283" i="1"/>
  <c r="X2283" i="1"/>
  <c r="W2283" i="1"/>
  <c r="S2283" i="1"/>
  <c r="R2283" i="1"/>
  <c r="O2283" i="1" a="1"/>
  <c r="M2283" i="1" a="1"/>
  <c r="H2283" i="1" a="1"/>
  <c r="G2283" i="1"/>
  <c r="F2283" i="1"/>
  <c r="AB2282" i="1"/>
  <c r="AA2282" i="1"/>
  <c r="Z2282" i="1"/>
  <c r="Y2282" i="1"/>
  <c r="X2282" i="1"/>
  <c r="W2282" i="1"/>
  <c r="S2282" i="1"/>
  <c r="R2282" i="1"/>
  <c r="O2282" i="1" a="1"/>
  <c r="M2282" i="1" a="1"/>
  <c r="H2282" i="1" a="1"/>
  <c r="G2282" i="1"/>
  <c r="F2282" i="1"/>
  <c r="AB2281" i="1"/>
  <c r="AA2281" i="1"/>
  <c r="Z2281" i="1"/>
  <c r="Y2281" i="1"/>
  <c r="X2281" i="1"/>
  <c r="W2281" i="1"/>
  <c r="S2281" i="1"/>
  <c r="R2281" i="1"/>
  <c r="O2281" i="1" a="1"/>
  <c r="M2281" i="1" a="1"/>
  <c r="H2281" i="1" a="1"/>
  <c r="G2281" i="1"/>
  <c r="F2281" i="1"/>
  <c r="AB2280" i="1"/>
  <c r="AA2280" i="1"/>
  <c r="Z2280" i="1"/>
  <c r="Y2280" i="1"/>
  <c r="X2280" i="1"/>
  <c r="W2280" i="1"/>
  <c r="S2280" i="1"/>
  <c r="R2280" i="1"/>
  <c r="O2280" i="1" a="1"/>
  <c r="M2280" i="1" a="1"/>
  <c r="H2280" i="1" a="1"/>
  <c r="G2280" i="1"/>
  <c r="F2280" i="1"/>
  <c r="AB2279" i="1"/>
  <c r="AA2279" i="1"/>
  <c r="Z2279" i="1"/>
  <c r="Y2279" i="1"/>
  <c r="X2279" i="1"/>
  <c r="W2279" i="1"/>
  <c r="S2279" i="1"/>
  <c r="R2279" i="1"/>
  <c r="O2279" i="1" a="1"/>
  <c r="M2279" i="1" a="1"/>
  <c r="H2279" i="1" a="1"/>
  <c r="G2279" i="1"/>
  <c r="F2279" i="1"/>
  <c r="AB2278" i="1"/>
  <c r="AA2278" i="1"/>
  <c r="Z2278" i="1"/>
  <c r="Y2278" i="1"/>
  <c r="X2278" i="1"/>
  <c r="W2278" i="1"/>
  <c r="S2278" i="1"/>
  <c r="R2278" i="1"/>
  <c r="O2278" i="1" a="1"/>
  <c r="M2278" i="1" a="1"/>
  <c r="H2278" i="1" a="1"/>
  <c r="G2278" i="1"/>
  <c r="F2278" i="1"/>
  <c r="AB2277" i="1"/>
  <c r="AA2277" i="1"/>
  <c r="Z2277" i="1"/>
  <c r="Y2277" i="1"/>
  <c r="X2277" i="1"/>
  <c r="W2277" i="1"/>
  <c r="S2277" i="1"/>
  <c r="R2277" i="1"/>
  <c r="O2277" i="1" a="1"/>
  <c r="M2277" i="1" a="1"/>
  <c r="H2277" i="1" a="1"/>
  <c r="G2277" i="1"/>
  <c r="F2277" i="1"/>
  <c r="AB2276" i="1"/>
  <c r="AA2276" i="1"/>
  <c r="Z2276" i="1"/>
  <c r="Y2276" i="1"/>
  <c r="X2276" i="1"/>
  <c r="W2276" i="1"/>
  <c r="S2276" i="1"/>
  <c r="R2276" i="1"/>
  <c r="O2276" i="1" a="1"/>
  <c r="M2276" i="1" a="1"/>
  <c r="H2276" i="1" a="1"/>
  <c r="G2276" i="1"/>
  <c r="F2276" i="1"/>
  <c r="AB2275" i="1"/>
  <c r="AA2275" i="1"/>
  <c r="Z2275" i="1"/>
  <c r="Y2275" i="1"/>
  <c r="X2275" i="1"/>
  <c r="W2275" i="1"/>
  <c r="S2275" i="1"/>
  <c r="R2275" i="1"/>
  <c r="O2275" i="1" a="1"/>
  <c r="M2275" i="1" a="1"/>
  <c r="H2275" i="1" a="1"/>
  <c r="G2275" i="1"/>
  <c r="F2275" i="1"/>
  <c r="AB2274" i="1"/>
  <c r="AA2274" i="1"/>
  <c r="Z2274" i="1"/>
  <c r="Y2274" i="1"/>
  <c r="X2274" i="1"/>
  <c r="W2274" i="1"/>
  <c r="S2274" i="1"/>
  <c r="R2274" i="1"/>
  <c r="O2274" i="1" a="1"/>
  <c r="M2274" i="1" a="1"/>
  <c r="H2274" i="1" a="1"/>
  <c r="G2274" i="1"/>
  <c r="F2274" i="1"/>
  <c r="AB2273" i="1"/>
  <c r="AA2273" i="1"/>
  <c r="Z2273" i="1"/>
  <c r="Y2273" i="1"/>
  <c r="X2273" i="1"/>
  <c r="W2273" i="1"/>
  <c r="S2273" i="1"/>
  <c r="R2273" i="1"/>
  <c r="O2273" i="1" a="1"/>
  <c r="M2273" i="1" a="1"/>
  <c r="H2273" i="1" a="1"/>
  <c r="G2273" i="1"/>
  <c r="F2273" i="1"/>
  <c r="AB2272" i="1"/>
  <c r="AA2272" i="1"/>
  <c r="Z2272" i="1"/>
  <c r="Y2272" i="1"/>
  <c r="X2272" i="1"/>
  <c r="W2272" i="1"/>
  <c r="S2272" i="1"/>
  <c r="R2272" i="1"/>
  <c r="O2272" i="1" a="1"/>
  <c r="M2272" i="1" a="1"/>
  <c r="H2272" i="1" a="1"/>
  <c r="G2272" i="1"/>
  <c r="F2272" i="1"/>
  <c r="AB2271" i="1"/>
  <c r="AA2271" i="1"/>
  <c r="Z2271" i="1"/>
  <c r="Y2271" i="1"/>
  <c r="X2271" i="1"/>
  <c r="W2271" i="1"/>
  <c r="S2271" i="1"/>
  <c r="R2271" i="1"/>
  <c r="O2271" i="1" a="1"/>
  <c r="M2271" i="1" a="1"/>
  <c r="H2271" i="1" a="1"/>
  <c r="G2271" i="1"/>
  <c r="F2271" i="1"/>
  <c r="AB2270" i="1"/>
  <c r="AA2270" i="1"/>
  <c r="Z2270" i="1"/>
  <c r="Y2270" i="1"/>
  <c r="X2270" i="1"/>
  <c r="W2270" i="1"/>
  <c r="S2270" i="1"/>
  <c r="R2270" i="1"/>
  <c r="O2270" i="1" a="1"/>
  <c r="M2270" i="1" a="1"/>
  <c r="H2270" i="1" a="1"/>
  <c r="G2270" i="1"/>
  <c r="F2270" i="1"/>
  <c r="AB2269" i="1"/>
  <c r="AA2269" i="1"/>
  <c r="Z2269" i="1"/>
  <c r="Y2269" i="1"/>
  <c r="X2269" i="1"/>
  <c r="W2269" i="1"/>
  <c r="S2269" i="1"/>
  <c r="R2269" i="1"/>
  <c r="O2269" i="1" a="1"/>
  <c r="M2269" i="1" a="1"/>
  <c r="H2269" i="1" a="1"/>
  <c r="G2269" i="1"/>
  <c r="F2269" i="1"/>
  <c r="AB2268" i="1"/>
  <c r="AA2268" i="1"/>
  <c r="Z2268" i="1"/>
  <c r="Y2268" i="1"/>
  <c r="X2268" i="1"/>
  <c r="W2268" i="1"/>
  <c r="S2268" i="1"/>
  <c r="R2268" i="1"/>
  <c r="O2268" i="1" a="1"/>
  <c r="M2268" i="1" a="1"/>
  <c r="H2268" i="1" a="1"/>
  <c r="G2268" i="1"/>
  <c r="F2268" i="1"/>
  <c r="AB2267" i="1"/>
  <c r="AA2267" i="1"/>
  <c r="Z2267" i="1"/>
  <c r="Y2267" i="1"/>
  <c r="X2267" i="1"/>
  <c r="W2267" i="1"/>
  <c r="S2267" i="1"/>
  <c r="R2267" i="1"/>
  <c r="O2267" i="1" a="1"/>
  <c r="M2267" i="1" a="1"/>
  <c r="H2267" i="1" a="1"/>
  <c r="G2267" i="1"/>
  <c r="F2267" i="1"/>
  <c r="AB2266" i="1"/>
  <c r="AA2266" i="1"/>
  <c r="Z2266" i="1"/>
  <c r="Y2266" i="1"/>
  <c r="X2266" i="1"/>
  <c r="W2266" i="1"/>
  <c r="S2266" i="1"/>
  <c r="R2266" i="1"/>
  <c r="O2266" i="1" a="1"/>
  <c r="M2266" i="1" a="1"/>
  <c r="H2266" i="1" a="1"/>
  <c r="G2266" i="1"/>
  <c r="F2266" i="1"/>
  <c r="AB2265" i="1"/>
  <c r="AA2265" i="1"/>
  <c r="Z2265" i="1"/>
  <c r="Y2265" i="1"/>
  <c r="X2265" i="1"/>
  <c r="W2265" i="1"/>
  <c r="S2265" i="1"/>
  <c r="R2265" i="1"/>
  <c r="O2265" i="1" a="1"/>
  <c r="M2265" i="1" a="1"/>
  <c r="H2265" i="1" a="1"/>
  <c r="G2265" i="1"/>
  <c r="F2265" i="1"/>
  <c r="AB2264" i="1"/>
  <c r="AA2264" i="1"/>
  <c r="Z2264" i="1"/>
  <c r="Y2264" i="1"/>
  <c r="X2264" i="1"/>
  <c r="W2264" i="1"/>
  <c r="S2264" i="1"/>
  <c r="R2264" i="1"/>
  <c r="O2264" i="1" a="1"/>
  <c r="M2264" i="1" a="1"/>
  <c r="H2264" i="1" a="1"/>
  <c r="G2264" i="1"/>
  <c r="F2264" i="1"/>
  <c r="AB2263" i="1"/>
  <c r="AA2263" i="1"/>
  <c r="Z2263" i="1"/>
  <c r="Y2263" i="1"/>
  <c r="X2263" i="1"/>
  <c r="W2263" i="1"/>
  <c r="S2263" i="1"/>
  <c r="R2263" i="1"/>
  <c r="O2263" i="1" a="1"/>
  <c r="M2263" i="1" a="1"/>
  <c r="H2263" i="1" a="1"/>
  <c r="G2263" i="1"/>
  <c r="F2263" i="1"/>
  <c r="AB2262" i="1"/>
  <c r="AA2262" i="1"/>
  <c r="Z2262" i="1"/>
  <c r="Y2262" i="1"/>
  <c r="X2262" i="1"/>
  <c r="W2262" i="1"/>
  <c r="S2262" i="1"/>
  <c r="R2262" i="1"/>
  <c r="O2262" i="1" a="1"/>
  <c r="M2262" i="1" a="1"/>
  <c r="H2262" i="1" a="1"/>
  <c r="G2262" i="1"/>
  <c r="F2262" i="1"/>
  <c r="AB2261" i="1"/>
  <c r="AA2261" i="1"/>
  <c r="Z2261" i="1"/>
  <c r="Y2261" i="1"/>
  <c r="X2261" i="1"/>
  <c r="W2261" i="1"/>
  <c r="S2261" i="1"/>
  <c r="R2261" i="1"/>
  <c r="O2261" i="1" a="1"/>
  <c r="M2261" i="1" a="1"/>
  <c r="H2261" i="1" a="1"/>
  <c r="G2261" i="1"/>
  <c r="F2261" i="1"/>
  <c r="AB2260" i="1"/>
  <c r="AA2260" i="1"/>
  <c r="Z2260" i="1"/>
  <c r="Y2260" i="1"/>
  <c r="X2260" i="1"/>
  <c r="W2260" i="1"/>
  <c r="S2260" i="1"/>
  <c r="R2260" i="1"/>
  <c r="O2260" i="1" a="1"/>
  <c r="M2260" i="1" a="1"/>
  <c r="H2260" i="1" a="1"/>
  <c r="G2260" i="1"/>
  <c r="F2260" i="1"/>
  <c r="AB2259" i="1"/>
  <c r="AA2259" i="1"/>
  <c r="Z2259" i="1"/>
  <c r="Y2259" i="1"/>
  <c r="X2259" i="1"/>
  <c r="W2259" i="1"/>
  <c r="S2259" i="1"/>
  <c r="R2259" i="1"/>
  <c r="O2259" i="1" a="1"/>
  <c r="M2259" i="1" a="1"/>
  <c r="H2259" i="1" a="1"/>
  <c r="G2259" i="1"/>
  <c r="F2259" i="1"/>
  <c r="AB2258" i="1"/>
  <c r="AA2258" i="1"/>
  <c r="Z2258" i="1"/>
  <c r="Y2258" i="1"/>
  <c r="X2258" i="1"/>
  <c r="W2258" i="1"/>
  <c r="S2258" i="1"/>
  <c r="R2258" i="1"/>
  <c r="O2258" i="1" a="1"/>
  <c r="M2258" i="1" a="1"/>
  <c r="H2258" i="1" a="1"/>
  <c r="G2258" i="1"/>
  <c r="F2258" i="1"/>
  <c r="AB2257" i="1"/>
  <c r="AA2257" i="1"/>
  <c r="Z2257" i="1"/>
  <c r="Y2257" i="1"/>
  <c r="X2257" i="1"/>
  <c r="W2257" i="1"/>
  <c r="S2257" i="1"/>
  <c r="R2257" i="1"/>
  <c r="O2257" i="1" a="1"/>
  <c r="M2257" i="1" a="1"/>
  <c r="H2257" i="1" a="1"/>
  <c r="G2257" i="1"/>
  <c r="F2257" i="1"/>
  <c r="AB2256" i="1"/>
  <c r="AA2256" i="1"/>
  <c r="Z2256" i="1"/>
  <c r="Y2256" i="1"/>
  <c r="X2256" i="1"/>
  <c r="W2256" i="1"/>
  <c r="S2256" i="1"/>
  <c r="R2256" i="1"/>
  <c r="O2256" i="1" a="1"/>
  <c r="M2256" i="1" a="1"/>
  <c r="H2256" i="1" a="1"/>
  <c r="G2256" i="1"/>
  <c r="F2256" i="1"/>
  <c r="AB2255" i="1"/>
  <c r="AA2255" i="1"/>
  <c r="Z2255" i="1"/>
  <c r="Y2255" i="1"/>
  <c r="X2255" i="1"/>
  <c r="W2255" i="1"/>
  <c r="S2255" i="1"/>
  <c r="R2255" i="1"/>
  <c r="O2255" i="1" a="1"/>
  <c r="M2255" i="1" a="1"/>
  <c r="H2255" i="1" a="1"/>
  <c r="G2255" i="1"/>
  <c r="F2255" i="1"/>
  <c r="AB2254" i="1"/>
  <c r="AA2254" i="1"/>
  <c r="Z2254" i="1"/>
  <c r="Y2254" i="1"/>
  <c r="X2254" i="1"/>
  <c r="W2254" i="1"/>
  <c r="S2254" i="1"/>
  <c r="R2254" i="1"/>
  <c r="O2254" i="1" a="1"/>
  <c r="M2254" i="1" a="1"/>
  <c r="H2254" i="1" a="1"/>
  <c r="G2254" i="1"/>
  <c r="F2254" i="1"/>
  <c r="AB2253" i="1"/>
  <c r="AA2253" i="1"/>
  <c r="Z2253" i="1"/>
  <c r="Y2253" i="1"/>
  <c r="X2253" i="1"/>
  <c r="W2253" i="1"/>
  <c r="S2253" i="1"/>
  <c r="R2253" i="1"/>
  <c r="O2253" i="1" a="1"/>
  <c r="M2253" i="1" a="1"/>
  <c r="H2253" i="1" a="1"/>
  <c r="G2253" i="1"/>
  <c r="F2253" i="1"/>
  <c r="AB2252" i="1"/>
  <c r="AA2252" i="1"/>
  <c r="Z2252" i="1"/>
  <c r="Y2252" i="1"/>
  <c r="X2252" i="1"/>
  <c r="W2252" i="1"/>
  <c r="S2252" i="1"/>
  <c r="R2252" i="1"/>
  <c r="O2252" i="1" a="1"/>
  <c r="M2252" i="1" a="1"/>
  <c r="H2252" i="1" a="1"/>
  <c r="G2252" i="1"/>
  <c r="F2252" i="1"/>
  <c r="AB2251" i="1"/>
  <c r="AA2251" i="1"/>
  <c r="Z2251" i="1"/>
  <c r="Y2251" i="1"/>
  <c r="X2251" i="1"/>
  <c r="W2251" i="1"/>
  <c r="S2251" i="1"/>
  <c r="R2251" i="1"/>
  <c r="O2251" i="1" a="1"/>
  <c r="M2251" i="1" a="1"/>
  <c r="H2251" i="1" a="1"/>
  <c r="G2251" i="1"/>
  <c r="F2251" i="1"/>
  <c r="AB2250" i="1"/>
  <c r="AA2250" i="1"/>
  <c r="Z2250" i="1"/>
  <c r="Y2250" i="1"/>
  <c r="X2250" i="1"/>
  <c r="W2250" i="1"/>
  <c r="S2250" i="1"/>
  <c r="R2250" i="1"/>
  <c r="O2250" i="1" a="1"/>
  <c r="M2250" i="1" a="1"/>
  <c r="H2250" i="1" a="1"/>
  <c r="G2250" i="1"/>
  <c r="F2250" i="1"/>
  <c r="AB2249" i="1"/>
  <c r="AA2249" i="1"/>
  <c r="Z2249" i="1"/>
  <c r="Y2249" i="1"/>
  <c r="X2249" i="1"/>
  <c r="W2249" i="1"/>
  <c r="S2249" i="1"/>
  <c r="R2249" i="1"/>
  <c r="O2249" i="1" a="1"/>
  <c r="M2249" i="1" a="1"/>
  <c r="H2249" i="1" a="1"/>
  <c r="G2249" i="1"/>
  <c r="F2249" i="1"/>
  <c r="AB2248" i="1"/>
  <c r="AA2248" i="1"/>
  <c r="Z2248" i="1"/>
  <c r="Y2248" i="1"/>
  <c r="X2248" i="1"/>
  <c r="W2248" i="1"/>
  <c r="S2248" i="1"/>
  <c r="R2248" i="1"/>
  <c r="O2248" i="1" a="1"/>
  <c r="M2248" i="1" a="1"/>
  <c r="H2248" i="1" a="1"/>
  <c r="G2248" i="1"/>
  <c r="F2248" i="1"/>
  <c r="AB2247" i="1"/>
  <c r="AA2247" i="1"/>
  <c r="Z2247" i="1"/>
  <c r="Y2247" i="1"/>
  <c r="X2247" i="1"/>
  <c r="W2247" i="1"/>
  <c r="S2247" i="1"/>
  <c r="R2247" i="1"/>
  <c r="O2247" i="1" a="1"/>
  <c r="M2247" i="1" a="1"/>
  <c r="H2247" i="1" a="1"/>
  <c r="G2247" i="1"/>
  <c r="F2247" i="1"/>
  <c r="AB2246" i="1"/>
  <c r="AA2246" i="1"/>
  <c r="Z2246" i="1"/>
  <c r="Y2246" i="1"/>
  <c r="X2246" i="1"/>
  <c r="W2246" i="1"/>
  <c r="S2246" i="1"/>
  <c r="R2246" i="1"/>
  <c r="O2246" i="1" a="1"/>
  <c r="M2246" i="1" a="1"/>
  <c r="H2246" i="1" a="1"/>
  <c r="G2246" i="1"/>
  <c r="F2246" i="1"/>
  <c r="AB2245" i="1"/>
  <c r="AA2245" i="1"/>
  <c r="Z2245" i="1"/>
  <c r="Y2245" i="1"/>
  <c r="X2245" i="1"/>
  <c r="W2245" i="1"/>
  <c r="S2245" i="1"/>
  <c r="R2245" i="1"/>
  <c r="O2245" i="1" a="1"/>
  <c r="M2245" i="1" a="1"/>
  <c r="H2245" i="1" a="1"/>
  <c r="G2245" i="1"/>
  <c r="F2245" i="1"/>
  <c r="AB2244" i="1"/>
  <c r="AA2244" i="1"/>
  <c r="Z2244" i="1"/>
  <c r="Y2244" i="1"/>
  <c r="X2244" i="1"/>
  <c r="W2244" i="1"/>
  <c r="S2244" i="1"/>
  <c r="R2244" i="1"/>
  <c r="O2244" i="1" a="1"/>
  <c r="M2244" i="1" a="1"/>
  <c r="H2244" i="1" a="1"/>
  <c r="G2244" i="1"/>
  <c r="F2244" i="1"/>
  <c r="AB2243" i="1"/>
  <c r="AA2243" i="1"/>
  <c r="Z2243" i="1"/>
  <c r="Y2243" i="1"/>
  <c r="X2243" i="1"/>
  <c r="W2243" i="1"/>
  <c r="S2243" i="1"/>
  <c r="R2243" i="1"/>
  <c r="O2243" i="1" a="1"/>
  <c r="M2243" i="1" a="1"/>
  <c r="H2243" i="1" a="1"/>
  <c r="G2243" i="1"/>
  <c r="F2243" i="1"/>
  <c r="AB2242" i="1"/>
  <c r="AA2242" i="1"/>
  <c r="Z2242" i="1"/>
  <c r="Y2242" i="1"/>
  <c r="X2242" i="1"/>
  <c r="W2242" i="1"/>
  <c r="S2242" i="1"/>
  <c r="R2242" i="1"/>
  <c r="O2242" i="1" a="1"/>
  <c r="M2242" i="1" a="1"/>
  <c r="H2242" i="1" a="1"/>
  <c r="G2242" i="1"/>
  <c r="F2242" i="1"/>
  <c r="AB2241" i="1"/>
  <c r="AA2241" i="1"/>
  <c r="Z2241" i="1"/>
  <c r="Y2241" i="1"/>
  <c r="X2241" i="1"/>
  <c r="W2241" i="1"/>
  <c r="S2241" i="1"/>
  <c r="R2241" i="1"/>
  <c r="O2241" i="1" a="1"/>
  <c r="M2241" i="1" a="1"/>
  <c r="H2241" i="1" a="1"/>
  <c r="G2241" i="1"/>
  <c r="F2241" i="1"/>
  <c r="AB2240" i="1"/>
  <c r="AA2240" i="1"/>
  <c r="Z2240" i="1"/>
  <c r="Y2240" i="1"/>
  <c r="X2240" i="1"/>
  <c r="W2240" i="1"/>
  <c r="S2240" i="1"/>
  <c r="R2240" i="1"/>
  <c r="O2240" i="1" a="1"/>
  <c r="M2240" i="1" a="1"/>
  <c r="H2240" i="1" a="1"/>
  <c r="G2240" i="1"/>
  <c r="F2240" i="1"/>
  <c r="AB2239" i="1"/>
  <c r="AA2239" i="1"/>
  <c r="Z2239" i="1"/>
  <c r="Y2239" i="1"/>
  <c r="X2239" i="1"/>
  <c r="W2239" i="1"/>
  <c r="S2239" i="1"/>
  <c r="R2239" i="1"/>
  <c r="O2239" i="1" a="1"/>
  <c r="M2239" i="1" a="1"/>
  <c r="H2239" i="1" a="1"/>
  <c r="G2239" i="1"/>
  <c r="F2239" i="1"/>
  <c r="AB2238" i="1"/>
  <c r="AA2238" i="1"/>
  <c r="Z2238" i="1"/>
  <c r="Y2238" i="1"/>
  <c r="X2238" i="1"/>
  <c r="W2238" i="1"/>
  <c r="S2238" i="1"/>
  <c r="R2238" i="1"/>
  <c r="O2238" i="1" a="1"/>
  <c r="M2238" i="1" a="1"/>
  <c r="H2238" i="1" a="1"/>
  <c r="G2238" i="1"/>
  <c r="F2238" i="1"/>
  <c r="AB2237" i="1"/>
  <c r="AA2237" i="1"/>
  <c r="Z2237" i="1"/>
  <c r="Y2237" i="1"/>
  <c r="X2237" i="1"/>
  <c r="W2237" i="1"/>
  <c r="S2237" i="1"/>
  <c r="R2237" i="1"/>
  <c r="O2237" i="1" a="1"/>
  <c r="M2237" i="1" a="1"/>
  <c r="H2237" i="1" a="1"/>
  <c r="G2237" i="1"/>
  <c r="F2237" i="1"/>
  <c r="AB2236" i="1"/>
  <c r="AA2236" i="1"/>
  <c r="Z2236" i="1"/>
  <c r="Y2236" i="1"/>
  <c r="X2236" i="1"/>
  <c r="W2236" i="1"/>
  <c r="S2236" i="1"/>
  <c r="R2236" i="1"/>
  <c r="O2236" i="1" a="1"/>
  <c r="M2236" i="1" a="1"/>
  <c r="H2236" i="1" a="1"/>
  <c r="G2236" i="1"/>
  <c r="F2236" i="1"/>
  <c r="AB2235" i="1"/>
  <c r="AA2235" i="1"/>
  <c r="Z2235" i="1"/>
  <c r="Y2235" i="1"/>
  <c r="X2235" i="1"/>
  <c r="W2235" i="1"/>
  <c r="S2235" i="1"/>
  <c r="R2235" i="1"/>
  <c r="O2235" i="1" a="1"/>
  <c r="M2235" i="1" a="1"/>
  <c r="H2235" i="1" a="1"/>
  <c r="G2235" i="1"/>
  <c r="F2235" i="1"/>
  <c r="AB2234" i="1"/>
  <c r="AA2234" i="1"/>
  <c r="Z2234" i="1"/>
  <c r="Y2234" i="1"/>
  <c r="X2234" i="1"/>
  <c r="W2234" i="1"/>
  <c r="S2234" i="1"/>
  <c r="R2234" i="1"/>
  <c r="O2234" i="1" a="1"/>
  <c r="M2234" i="1" a="1"/>
  <c r="H2234" i="1" a="1"/>
  <c r="G2234" i="1"/>
  <c r="F2234" i="1"/>
  <c r="AB2233" i="1"/>
  <c r="AA2233" i="1"/>
  <c r="Z2233" i="1"/>
  <c r="Y2233" i="1"/>
  <c r="X2233" i="1"/>
  <c r="W2233" i="1"/>
  <c r="S2233" i="1"/>
  <c r="R2233" i="1"/>
  <c r="O2233" i="1" a="1"/>
  <c r="M2233" i="1" a="1"/>
  <c r="H2233" i="1" a="1"/>
  <c r="G2233" i="1"/>
  <c r="F2233" i="1"/>
  <c r="AB2232" i="1"/>
  <c r="AA2232" i="1"/>
  <c r="Z2232" i="1"/>
  <c r="Y2232" i="1"/>
  <c r="X2232" i="1"/>
  <c r="W2232" i="1"/>
  <c r="S2232" i="1"/>
  <c r="R2232" i="1"/>
  <c r="O2232" i="1" a="1"/>
  <c r="M2232" i="1" a="1"/>
  <c r="H2232" i="1" a="1"/>
  <c r="G2232" i="1"/>
  <c r="F2232" i="1"/>
  <c r="AB2231" i="1"/>
  <c r="AA2231" i="1"/>
  <c r="Z2231" i="1"/>
  <c r="Y2231" i="1"/>
  <c r="X2231" i="1"/>
  <c r="W2231" i="1"/>
  <c r="S2231" i="1"/>
  <c r="R2231" i="1"/>
  <c r="O2231" i="1" a="1"/>
  <c r="M2231" i="1" a="1"/>
  <c r="H2231" i="1" a="1"/>
  <c r="G2231" i="1"/>
  <c r="F2231" i="1"/>
  <c r="AB2230" i="1"/>
  <c r="AA2230" i="1"/>
  <c r="Z2230" i="1"/>
  <c r="Y2230" i="1"/>
  <c r="X2230" i="1"/>
  <c r="W2230" i="1"/>
  <c r="S2230" i="1"/>
  <c r="R2230" i="1"/>
  <c r="O2230" i="1" a="1"/>
  <c r="M2230" i="1" a="1"/>
  <c r="H2230" i="1" a="1"/>
  <c r="G2230" i="1"/>
  <c r="F2230" i="1"/>
  <c r="AB2229" i="1"/>
  <c r="AA2229" i="1"/>
  <c r="Z2229" i="1"/>
  <c r="Y2229" i="1"/>
  <c r="X2229" i="1"/>
  <c r="W2229" i="1"/>
  <c r="S2229" i="1"/>
  <c r="R2229" i="1"/>
  <c r="O2229" i="1" a="1"/>
  <c r="M2229" i="1" a="1"/>
  <c r="H2229" i="1" a="1"/>
  <c r="G2229" i="1"/>
  <c r="F2229" i="1"/>
  <c r="AB2228" i="1"/>
  <c r="AA2228" i="1"/>
  <c r="Z2228" i="1"/>
  <c r="Y2228" i="1"/>
  <c r="X2228" i="1"/>
  <c r="W2228" i="1"/>
  <c r="S2228" i="1"/>
  <c r="R2228" i="1"/>
  <c r="O2228" i="1" a="1"/>
  <c r="M2228" i="1" a="1"/>
  <c r="H2228" i="1" a="1"/>
  <c r="G2228" i="1"/>
  <c r="F2228" i="1"/>
  <c r="AB2227" i="1"/>
  <c r="AA2227" i="1"/>
  <c r="Z2227" i="1"/>
  <c r="Y2227" i="1"/>
  <c r="X2227" i="1"/>
  <c r="W2227" i="1"/>
  <c r="S2227" i="1"/>
  <c r="R2227" i="1"/>
  <c r="O2227" i="1" a="1"/>
  <c r="M2227" i="1" a="1"/>
  <c r="H2227" i="1" a="1"/>
  <c r="G2227" i="1"/>
  <c r="F2227" i="1"/>
  <c r="AB2226" i="1"/>
  <c r="AA2226" i="1"/>
  <c r="Z2226" i="1"/>
  <c r="Y2226" i="1"/>
  <c r="X2226" i="1"/>
  <c r="W2226" i="1"/>
  <c r="S2226" i="1"/>
  <c r="R2226" i="1"/>
  <c r="O2226" i="1" a="1"/>
  <c r="M2226" i="1" a="1"/>
  <c r="H2226" i="1" a="1"/>
  <c r="G2226" i="1"/>
  <c r="F2226" i="1"/>
  <c r="AB2225" i="1"/>
  <c r="AA2225" i="1"/>
  <c r="Z2225" i="1"/>
  <c r="Y2225" i="1"/>
  <c r="X2225" i="1"/>
  <c r="W2225" i="1"/>
  <c r="S2225" i="1"/>
  <c r="R2225" i="1"/>
  <c r="O2225" i="1" a="1"/>
  <c r="M2225" i="1" a="1"/>
  <c r="H2225" i="1" a="1"/>
  <c r="G2225" i="1"/>
  <c r="F2225" i="1"/>
  <c r="AB2224" i="1"/>
  <c r="AA2224" i="1"/>
  <c r="Z2224" i="1"/>
  <c r="Y2224" i="1"/>
  <c r="X2224" i="1"/>
  <c r="W2224" i="1"/>
  <c r="S2224" i="1"/>
  <c r="R2224" i="1"/>
  <c r="O2224" i="1" a="1"/>
  <c r="M2224" i="1" a="1"/>
  <c r="H2224" i="1" a="1"/>
  <c r="G2224" i="1"/>
  <c r="F2224" i="1"/>
  <c r="AB2223" i="1"/>
  <c r="AA2223" i="1"/>
  <c r="Z2223" i="1"/>
  <c r="Y2223" i="1"/>
  <c r="X2223" i="1"/>
  <c r="W2223" i="1"/>
  <c r="S2223" i="1"/>
  <c r="R2223" i="1"/>
  <c r="O2223" i="1" a="1"/>
  <c r="M2223" i="1" a="1"/>
  <c r="H2223" i="1" a="1"/>
  <c r="G2223" i="1"/>
  <c r="F2223" i="1"/>
  <c r="AB2222" i="1"/>
  <c r="AA2222" i="1"/>
  <c r="Z2222" i="1"/>
  <c r="Y2222" i="1"/>
  <c r="X2222" i="1"/>
  <c r="W2222" i="1"/>
  <c r="S2222" i="1"/>
  <c r="R2222" i="1"/>
  <c r="O2222" i="1" a="1"/>
  <c r="M2222" i="1" a="1"/>
  <c r="H2222" i="1" a="1"/>
  <c r="G2222" i="1"/>
  <c r="F2222" i="1"/>
  <c r="AB2221" i="1"/>
  <c r="AA2221" i="1"/>
  <c r="Z2221" i="1"/>
  <c r="Y2221" i="1"/>
  <c r="X2221" i="1"/>
  <c r="W2221" i="1"/>
  <c r="S2221" i="1"/>
  <c r="R2221" i="1"/>
  <c r="O2221" i="1" a="1"/>
  <c r="M2221" i="1" a="1"/>
  <c r="H2221" i="1" a="1"/>
  <c r="G2221" i="1"/>
  <c r="F2221" i="1"/>
  <c r="AB2220" i="1"/>
  <c r="AA2220" i="1"/>
  <c r="Z2220" i="1"/>
  <c r="Y2220" i="1"/>
  <c r="X2220" i="1"/>
  <c r="W2220" i="1"/>
  <c r="S2220" i="1"/>
  <c r="R2220" i="1"/>
  <c r="O2220" i="1" a="1"/>
  <c r="M2220" i="1" a="1"/>
  <c r="H2220" i="1" a="1"/>
  <c r="G2220" i="1"/>
  <c r="F2220" i="1"/>
  <c r="AB2219" i="1"/>
  <c r="AA2219" i="1"/>
  <c r="Z2219" i="1"/>
  <c r="Y2219" i="1"/>
  <c r="X2219" i="1"/>
  <c r="W2219" i="1"/>
  <c r="S2219" i="1"/>
  <c r="R2219" i="1"/>
  <c r="O2219" i="1" a="1"/>
  <c r="M2219" i="1" a="1"/>
  <c r="H2219" i="1" a="1"/>
  <c r="G2219" i="1"/>
  <c r="F2219" i="1"/>
  <c r="AB2218" i="1"/>
  <c r="AA2218" i="1"/>
  <c r="Z2218" i="1"/>
  <c r="Y2218" i="1"/>
  <c r="X2218" i="1"/>
  <c r="W2218" i="1"/>
  <c r="S2218" i="1"/>
  <c r="R2218" i="1"/>
  <c r="O2218" i="1" a="1"/>
  <c r="M2218" i="1" a="1"/>
  <c r="H2218" i="1" a="1"/>
  <c r="G2218" i="1"/>
  <c r="F2218" i="1"/>
  <c r="AB2217" i="1"/>
  <c r="AA2217" i="1"/>
  <c r="Z2217" i="1"/>
  <c r="Y2217" i="1"/>
  <c r="X2217" i="1"/>
  <c r="W2217" i="1"/>
  <c r="S2217" i="1"/>
  <c r="R2217" i="1"/>
  <c r="O2217" i="1" a="1"/>
  <c r="M2217" i="1" a="1"/>
  <c r="H2217" i="1" a="1"/>
  <c r="G2217" i="1"/>
  <c r="F2217" i="1"/>
  <c r="AB2216" i="1"/>
  <c r="AA2216" i="1"/>
  <c r="Z2216" i="1"/>
  <c r="Y2216" i="1"/>
  <c r="X2216" i="1"/>
  <c r="W2216" i="1"/>
  <c r="S2216" i="1"/>
  <c r="R2216" i="1"/>
  <c r="O2216" i="1" a="1"/>
  <c r="M2216" i="1" a="1"/>
  <c r="H2216" i="1" a="1"/>
  <c r="G2216" i="1"/>
  <c r="F2216" i="1"/>
  <c r="AB2215" i="1"/>
  <c r="AA2215" i="1"/>
  <c r="Z2215" i="1"/>
  <c r="Y2215" i="1"/>
  <c r="X2215" i="1"/>
  <c r="W2215" i="1"/>
  <c r="S2215" i="1"/>
  <c r="R2215" i="1"/>
  <c r="O2215" i="1" a="1"/>
  <c r="M2215" i="1" a="1"/>
  <c r="H2215" i="1" a="1"/>
  <c r="G2215" i="1"/>
  <c r="F2215" i="1"/>
  <c r="AB2214" i="1"/>
  <c r="AA2214" i="1"/>
  <c r="Z2214" i="1"/>
  <c r="Y2214" i="1"/>
  <c r="X2214" i="1"/>
  <c r="W2214" i="1"/>
  <c r="S2214" i="1"/>
  <c r="R2214" i="1"/>
  <c r="O2214" i="1" a="1"/>
  <c r="M2214" i="1" a="1"/>
  <c r="H2214" i="1" a="1"/>
  <c r="G2214" i="1"/>
  <c r="F2214" i="1"/>
  <c r="AB2213" i="1"/>
  <c r="AA2213" i="1"/>
  <c r="Z2213" i="1"/>
  <c r="Y2213" i="1"/>
  <c r="X2213" i="1"/>
  <c r="W2213" i="1"/>
  <c r="S2213" i="1"/>
  <c r="R2213" i="1"/>
  <c r="O2213" i="1" a="1"/>
  <c r="M2213" i="1" a="1"/>
  <c r="H2213" i="1" a="1"/>
  <c r="G2213" i="1"/>
  <c r="F2213" i="1"/>
  <c r="AB2212" i="1"/>
  <c r="AA2212" i="1"/>
  <c r="Z2212" i="1"/>
  <c r="Y2212" i="1"/>
  <c r="X2212" i="1"/>
  <c r="W2212" i="1"/>
  <c r="S2212" i="1"/>
  <c r="R2212" i="1"/>
  <c r="O2212" i="1" a="1"/>
  <c r="M2212" i="1" a="1"/>
  <c r="H2212" i="1" a="1"/>
  <c r="G2212" i="1"/>
  <c r="F2212" i="1"/>
  <c r="AB2211" i="1"/>
  <c r="AA2211" i="1"/>
  <c r="Z2211" i="1"/>
  <c r="Y2211" i="1"/>
  <c r="X2211" i="1"/>
  <c r="W2211" i="1"/>
  <c r="S2211" i="1"/>
  <c r="R2211" i="1"/>
  <c r="O2211" i="1" a="1"/>
  <c r="M2211" i="1" a="1"/>
  <c r="H2211" i="1" a="1"/>
  <c r="G2211" i="1"/>
  <c r="F2211" i="1"/>
  <c r="AB2210" i="1"/>
  <c r="AA2210" i="1"/>
  <c r="Z2210" i="1"/>
  <c r="Y2210" i="1"/>
  <c r="X2210" i="1"/>
  <c r="W2210" i="1"/>
  <c r="S2210" i="1"/>
  <c r="R2210" i="1"/>
  <c r="O2210" i="1" a="1"/>
  <c r="M2210" i="1" a="1"/>
  <c r="H2210" i="1" a="1"/>
  <c r="G2210" i="1"/>
  <c r="F2210" i="1"/>
  <c r="AB2209" i="1"/>
  <c r="AA2209" i="1"/>
  <c r="Z2209" i="1"/>
  <c r="Y2209" i="1"/>
  <c r="X2209" i="1"/>
  <c r="W2209" i="1"/>
  <c r="S2209" i="1"/>
  <c r="R2209" i="1"/>
  <c r="O2209" i="1" a="1"/>
  <c r="M2209" i="1" a="1"/>
  <c r="H2209" i="1" a="1"/>
  <c r="G2209" i="1"/>
  <c r="F2209" i="1"/>
  <c r="AB2208" i="1"/>
  <c r="AA2208" i="1"/>
  <c r="Z2208" i="1"/>
  <c r="Y2208" i="1"/>
  <c r="X2208" i="1"/>
  <c r="W2208" i="1"/>
  <c r="S2208" i="1"/>
  <c r="R2208" i="1"/>
  <c r="O2208" i="1" a="1"/>
  <c r="M2208" i="1" a="1"/>
  <c r="H2208" i="1" a="1"/>
  <c r="G2208" i="1"/>
  <c r="F2208" i="1"/>
  <c r="AB2207" i="1"/>
  <c r="AA2207" i="1"/>
  <c r="Z2207" i="1"/>
  <c r="Y2207" i="1"/>
  <c r="X2207" i="1"/>
  <c r="W2207" i="1"/>
  <c r="S2207" i="1"/>
  <c r="R2207" i="1"/>
  <c r="O2207" i="1" a="1"/>
  <c r="M2207" i="1" a="1"/>
  <c r="H2207" i="1" a="1"/>
  <c r="G2207" i="1"/>
  <c r="F2207" i="1"/>
  <c r="AB2206" i="1"/>
  <c r="AA2206" i="1"/>
  <c r="Z2206" i="1"/>
  <c r="Y2206" i="1"/>
  <c r="X2206" i="1"/>
  <c r="W2206" i="1"/>
  <c r="S2206" i="1"/>
  <c r="R2206" i="1"/>
  <c r="O2206" i="1" a="1"/>
  <c r="M2206" i="1" a="1"/>
  <c r="H2206" i="1" a="1"/>
  <c r="G2206" i="1"/>
  <c r="F2206" i="1"/>
  <c r="AB2205" i="1"/>
  <c r="AA2205" i="1"/>
  <c r="Z2205" i="1"/>
  <c r="Y2205" i="1"/>
  <c r="X2205" i="1"/>
  <c r="W2205" i="1"/>
  <c r="S2205" i="1"/>
  <c r="R2205" i="1"/>
  <c r="O2205" i="1" a="1"/>
  <c r="M2205" i="1" a="1"/>
  <c r="H2205" i="1" a="1"/>
  <c r="G2205" i="1"/>
  <c r="F2205" i="1"/>
  <c r="AB2204" i="1"/>
  <c r="AA2204" i="1"/>
  <c r="Z2204" i="1"/>
  <c r="Y2204" i="1"/>
  <c r="X2204" i="1"/>
  <c r="W2204" i="1"/>
  <c r="S2204" i="1"/>
  <c r="R2204" i="1"/>
  <c r="O2204" i="1" a="1"/>
  <c r="M2204" i="1" a="1"/>
  <c r="H2204" i="1" a="1"/>
  <c r="G2204" i="1"/>
  <c r="F2204" i="1"/>
  <c r="AB2203" i="1"/>
  <c r="AA2203" i="1"/>
  <c r="Z2203" i="1"/>
  <c r="Y2203" i="1"/>
  <c r="X2203" i="1"/>
  <c r="W2203" i="1"/>
  <c r="S2203" i="1"/>
  <c r="R2203" i="1"/>
  <c r="O2203" i="1" a="1"/>
  <c r="M2203" i="1" a="1"/>
  <c r="H2203" i="1" a="1"/>
  <c r="G2203" i="1"/>
  <c r="F2203" i="1"/>
  <c r="AB2202" i="1"/>
  <c r="AA2202" i="1"/>
  <c r="Z2202" i="1"/>
  <c r="Y2202" i="1"/>
  <c r="X2202" i="1"/>
  <c r="W2202" i="1"/>
  <c r="S2202" i="1"/>
  <c r="R2202" i="1"/>
  <c r="O2202" i="1" a="1"/>
  <c r="M2202" i="1" a="1"/>
  <c r="H2202" i="1" a="1"/>
  <c r="G2202" i="1"/>
  <c r="F2202" i="1"/>
  <c r="AB2201" i="1"/>
  <c r="AA2201" i="1"/>
  <c r="Z2201" i="1"/>
  <c r="Y2201" i="1"/>
  <c r="X2201" i="1"/>
  <c r="W2201" i="1"/>
  <c r="S2201" i="1"/>
  <c r="R2201" i="1"/>
  <c r="O2201" i="1" a="1"/>
  <c r="M2201" i="1" a="1"/>
  <c r="H2201" i="1" a="1"/>
  <c r="G2201" i="1"/>
  <c r="F2201" i="1"/>
  <c r="AB2200" i="1"/>
  <c r="AA2200" i="1"/>
  <c r="Z2200" i="1"/>
  <c r="Y2200" i="1"/>
  <c r="X2200" i="1"/>
  <c r="W2200" i="1"/>
  <c r="S2200" i="1"/>
  <c r="R2200" i="1"/>
  <c r="O2200" i="1" a="1"/>
  <c r="M2200" i="1" a="1"/>
  <c r="H2200" i="1" a="1"/>
  <c r="G2200" i="1"/>
  <c r="F2200" i="1"/>
  <c r="AB2199" i="1"/>
  <c r="AA2199" i="1"/>
  <c r="Z2199" i="1"/>
  <c r="Y2199" i="1"/>
  <c r="X2199" i="1"/>
  <c r="W2199" i="1"/>
  <c r="S2199" i="1"/>
  <c r="R2199" i="1"/>
  <c r="O2199" i="1" a="1"/>
  <c r="M2199" i="1" a="1"/>
  <c r="H2199" i="1" a="1"/>
  <c r="G2199" i="1"/>
  <c r="F2199" i="1"/>
  <c r="AB2198" i="1"/>
  <c r="AA2198" i="1"/>
  <c r="Z2198" i="1"/>
  <c r="Y2198" i="1"/>
  <c r="X2198" i="1"/>
  <c r="W2198" i="1"/>
  <c r="S2198" i="1"/>
  <c r="R2198" i="1"/>
  <c r="O2198" i="1" a="1"/>
  <c r="M2198" i="1" a="1"/>
  <c r="H2198" i="1" a="1"/>
  <c r="G2198" i="1"/>
  <c r="F2198" i="1"/>
  <c r="AB2197" i="1"/>
  <c r="AA2197" i="1"/>
  <c r="Z2197" i="1"/>
  <c r="Y2197" i="1"/>
  <c r="X2197" i="1"/>
  <c r="W2197" i="1"/>
  <c r="S2197" i="1"/>
  <c r="R2197" i="1"/>
  <c r="O2197" i="1" a="1"/>
  <c r="M2197" i="1" a="1"/>
  <c r="H2197" i="1" a="1"/>
  <c r="G2197" i="1"/>
  <c r="F2197" i="1"/>
  <c r="AB2196" i="1"/>
  <c r="AA2196" i="1"/>
  <c r="Z2196" i="1"/>
  <c r="Y2196" i="1"/>
  <c r="X2196" i="1"/>
  <c r="W2196" i="1"/>
  <c r="S2196" i="1"/>
  <c r="R2196" i="1"/>
  <c r="O2196" i="1" a="1"/>
  <c r="M2196" i="1" a="1"/>
  <c r="H2196" i="1" a="1"/>
  <c r="G2196" i="1"/>
  <c r="F2196" i="1"/>
  <c r="AB2195" i="1"/>
  <c r="AA2195" i="1"/>
  <c r="Z2195" i="1"/>
  <c r="Y2195" i="1"/>
  <c r="X2195" i="1"/>
  <c r="W2195" i="1"/>
  <c r="S2195" i="1"/>
  <c r="R2195" i="1"/>
  <c r="O2195" i="1" a="1"/>
  <c r="M2195" i="1" a="1"/>
  <c r="H2195" i="1" a="1"/>
  <c r="G2195" i="1"/>
  <c r="F2195" i="1"/>
  <c r="AB2194" i="1"/>
  <c r="AA2194" i="1"/>
  <c r="Z2194" i="1"/>
  <c r="Y2194" i="1"/>
  <c r="X2194" i="1"/>
  <c r="W2194" i="1"/>
  <c r="S2194" i="1"/>
  <c r="R2194" i="1"/>
  <c r="O2194" i="1" a="1"/>
  <c r="M2194" i="1" a="1"/>
  <c r="H2194" i="1" a="1"/>
  <c r="G2194" i="1"/>
  <c r="F2194" i="1"/>
  <c r="AB2193" i="1"/>
  <c r="AA2193" i="1"/>
  <c r="Z2193" i="1"/>
  <c r="Y2193" i="1"/>
  <c r="X2193" i="1"/>
  <c r="W2193" i="1"/>
  <c r="S2193" i="1"/>
  <c r="R2193" i="1"/>
  <c r="O2193" i="1" a="1"/>
  <c r="M2193" i="1" a="1"/>
  <c r="H2193" i="1" a="1"/>
  <c r="G2193" i="1"/>
  <c r="F2193" i="1"/>
  <c r="AB2192" i="1"/>
  <c r="AA2192" i="1"/>
  <c r="Z2192" i="1"/>
  <c r="Y2192" i="1"/>
  <c r="X2192" i="1"/>
  <c r="W2192" i="1"/>
  <c r="S2192" i="1"/>
  <c r="R2192" i="1"/>
  <c r="O2192" i="1" a="1"/>
  <c r="M2192" i="1" a="1"/>
  <c r="H2192" i="1" a="1"/>
  <c r="G2192" i="1"/>
  <c r="F2192" i="1"/>
  <c r="AB2191" i="1"/>
  <c r="AA2191" i="1"/>
  <c r="Z2191" i="1"/>
  <c r="Y2191" i="1"/>
  <c r="X2191" i="1"/>
  <c r="W2191" i="1"/>
  <c r="S2191" i="1"/>
  <c r="R2191" i="1"/>
  <c r="O2191" i="1" a="1"/>
  <c r="M2191" i="1" a="1"/>
  <c r="H2191" i="1" a="1"/>
  <c r="G2191" i="1"/>
  <c r="F2191" i="1"/>
  <c r="AB2190" i="1"/>
  <c r="AA2190" i="1"/>
  <c r="Z2190" i="1"/>
  <c r="Y2190" i="1"/>
  <c r="X2190" i="1"/>
  <c r="W2190" i="1"/>
  <c r="S2190" i="1"/>
  <c r="R2190" i="1"/>
  <c r="O2190" i="1" a="1"/>
  <c r="M2190" i="1" a="1"/>
  <c r="H2190" i="1" a="1"/>
  <c r="G2190" i="1"/>
  <c r="F2190" i="1"/>
  <c r="AB2189" i="1"/>
  <c r="AA2189" i="1"/>
  <c r="Z2189" i="1"/>
  <c r="Y2189" i="1"/>
  <c r="X2189" i="1"/>
  <c r="W2189" i="1"/>
  <c r="S2189" i="1"/>
  <c r="R2189" i="1"/>
  <c r="O2189" i="1" a="1"/>
  <c r="M2189" i="1" a="1"/>
  <c r="H2189" i="1" a="1"/>
  <c r="G2189" i="1"/>
  <c r="F2189" i="1"/>
  <c r="AB2188" i="1"/>
  <c r="AA2188" i="1"/>
  <c r="Z2188" i="1"/>
  <c r="Y2188" i="1"/>
  <c r="X2188" i="1"/>
  <c r="W2188" i="1"/>
  <c r="S2188" i="1"/>
  <c r="R2188" i="1"/>
  <c r="O2188" i="1" a="1"/>
  <c r="M2188" i="1" a="1"/>
  <c r="H2188" i="1" a="1"/>
  <c r="G2188" i="1"/>
  <c r="F2188" i="1"/>
  <c r="AB2187" i="1"/>
  <c r="AA2187" i="1"/>
  <c r="Z2187" i="1"/>
  <c r="Y2187" i="1"/>
  <c r="X2187" i="1"/>
  <c r="W2187" i="1"/>
  <c r="S2187" i="1"/>
  <c r="R2187" i="1"/>
  <c r="O2187" i="1" a="1"/>
  <c r="M2187" i="1" a="1"/>
  <c r="H2187" i="1" a="1"/>
  <c r="G2187" i="1"/>
  <c r="F2187" i="1"/>
  <c r="AB2186" i="1"/>
  <c r="AA2186" i="1"/>
  <c r="Z2186" i="1"/>
  <c r="Y2186" i="1"/>
  <c r="X2186" i="1"/>
  <c r="W2186" i="1"/>
  <c r="S2186" i="1"/>
  <c r="R2186" i="1"/>
  <c r="O2186" i="1" a="1"/>
  <c r="M2186" i="1" a="1"/>
  <c r="H2186" i="1" a="1"/>
  <c r="G2186" i="1"/>
  <c r="F2186" i="1"/>
  <c r="AB2185" i="1"/>
  <c r="AA2185" i="1"/>
  <c r="Z2185" i="1"/>
  <c r="Y2185" i="1"/>
  <c r="X2185" i="1"/>
  <c r="W2185" i="1"/>
  <c r="S2185" i="1"/>
  <c r="R2185" i="1"/>
  <c r="O2185" i="1" a="1"/>
  <c r="M2185" i="1" a="1"/>
  <c r="H2185" i="1" a="1"/>
  <c r="G2185" i="1"/>
  <c r="F2185" i="1"/>
  <c r="AB2184" i="1"/>
  <c r="AA2184" i="1"/>
  <c r="Z2184" i="1"/>
  <c r="Y2184" i="1"/>
  <c r="X2184" i="1"/>
  <c r="W2184" i="1"/>
  <c r="S2184" i="1"/>
  <c r="R2184" i="1"/>
  <c r="O2184" i="1" a="1"/>
  <c r="M2184" i="1" a="1"/>
  <c r="H2184" i="1" a="1"/>
  <c r="G2184" i="1"/>
  <c r="F2184" i="1"/>
  <c r="AB2183" i="1"/>
  <c r="AA2183" i="1"/>
  <c r="Z2183" i="1"/>
  <c r="Y2183" i="1"/>
  <c r="X2183" i="1"/>
  <c r="W2183" i="1"/>
  <c r="S2183" i="1"/>
  <c r="R2183" i="1"/>
  <c r="O2183" i="1" a="1"/>
  <c r="M2183" i="1" a="1"/>
  <c r="H2183" i="1" a="1"/>
  <c r="G2183" i="1"/>
  <c r="F2183" i="1"/>
  <c r="AB2182" i="1"/>
  <c r="AA2182" i="1"/>
  <c r="Z2182" i="1"/>
  <c r="Y2182" i="1"/>
  <c r="X2182" i="1"/>
  <c r="W2182" i="1"/>
  <c r="S2182" i="1"/>
  <c r="R2182" i="1"/>
  <c r="O2182" i="1" a="1"/>
  <c r="M2182" i="1" a="1"/>
  <c r="H2182" i="1" a="1"/>
  <c r="G2182" i="1"/>
  <c r="F2182" i="1"/>
  <c r="AB2181" i="1"/>
  <c r="AA2181" i="1"/>
  <c r="Z2181" i="1"/>
  <c r="Y2181" i="1"/>
  <c r="X2181" i="1"/>
  <c r="W2181" i="1"/>
  <c r="S2181" i="1"/>
  <c r="R2181" i="1"/>
  <c r="O2181" i="1" a="1"/>
  <c r="M2181" i="1" a="1"/>
  <c r="H2181" i="1" a="1"/>
  <c r="G2181" i="1"/>
  <c r="F2181" i="1"/>
  <c r="AB2180" i="1"/>
  <c r="AA2180" i="1"/>
  <c r="Z2180" i="1"/>
  <c r="Y2180" i="1"/>
  <c r="X2180" i="1"/>
  <c r="W2180" i="1"/>
  <c r="S2180" i="1"/>
  <c r="R2180" i="1"/>
  <c r="O2180" i="1" a="1"/>
  <c r="M2180" i="1" a="1"/>
  <c r="H2180" i="1" a="1"/>
  <c r="G2180" i="1"/>
  <c r="F2180" i="1"/>
  <c r="AB2179" i="1"/>
  <c r="AA2179" i="1"/>
  <c r="Z2179" i="1"/>
  <c r="Y2179" i="1"/>
  <c r="X2179" i="1"/>
  <c r="W2179" i="1"/>
  <c r="S2179" i="1"/>
  <c r="R2179" i="1"/>
  <c r="O2179" i="1" a="1"/>
  <c r="M2179" i="1" a="1"/>
  <c r="H2179" i="1" a="1"/>
  <c r="G2179" i="1"/>
  <c r="F2179" i="1"/>
  <c r="AB2178" i="1"/>
  <c r="AA2178" i="1"/>
  <c r="Z2178" i="1"/>
  <c r="Y2178" i="1"/>
  <c r="X2178" i="1"/>
  <c r="W2178" i="1"/>
  <c r="S2178" i="1"/>
  <c r="R2178" i="1"/>
  <c r="O2178" i="1" a="1"/>
  <c r="M2178" i="1" a="1"/>
  <c r="H2178" i="1" a="1"/>
  <c r="G2178" i="1"/>
  <c r="F2178" i="1"/>
  <c r="AB2177" i="1"/>
  <c r="AA2177" i="1"/>
  <c r="Z2177" i="1"/>
  <c r="Y2177" i="1"/>
  <c r="X2177" i="1"/>
  <c r="W2177" i="1"/>
  <c r="S2177" i="1"/>
  <c r="R2177" i="1"/>
  <c r="O2177" i="1" a="1"/>
  <c r="M2177" i="1" a="1"/>
  <c r="H2177" i="1" a="1"/>
  <c r="G2177" i="1"/>
  <c r="F2177" i="1"/>
  <c r="AB2176" i="1"/>
  <c r="AA2176" i="1"/>
  <c r="Z2176" i="1"/>
  <c r="Y2176" i="1"/>
  <c r="X2176" i="1"/>
  <c r="W2176" i="1"/>
  <c r="S2176" i="1"/>
  <c r="R2176" i="1"/>
  <c r="O2176" i="1" a="1"/>
  <c r="M2176" i="1" a="1"/>
  <c r="H2176" i="1" a="1"/>
  <c r="G2176" i="1"/>
  <c r="F2176" i="1"/>
  <c r="AB2175" i="1"/>
  <c r="AA2175" i="1"/>
  <c r="Z2175" i="1"/>
  <c r="Y2175" i="1"/>
  <c r="X2175" i="1"/>
  <c r="W2175" i="1"/>
  <c r="S2175" i="1"/>
  <c r="R2175" i="1"/>
  <c r="O2175" i="1" a="1"/>
  <c r="M2175" i="1" a="1"/>
  <c r="H2175" i="1" a="1"/>
  <c r="G2175" i="1"/>
  <c r="F2175" i="1"/>
  <c r="AB2174" i="1"/>
  <c r="AA2174" i="1"/>
  <c r="Z2174" i="1"/>
  <c r="Y2174" i="1"/>
  <c r="X2174" i="1"/>
  <c r="W2174" i="1"/>
  <c r="S2174" i="1"/>
  <c r="R2174" i="1"/>
  <c r="O2174" i="1" a="1"/>
  <c r="M2174" i="1" a="1"/>
  <c r="H2174" i="1" a="1"/>
  <c r="G2174" i="1"/>
  <c r="F2174" i="1"/>
  <c r="AB2173" i="1"/>
  <c r="AA2173" i="1"/>
  <c r="Z2173" i="1"/>
  <c r="Y2173" i="1"/>
  <c r="X2173" i="1"/>
  <c r="W2173" i="1"/>
  <c r="S2173" i="1"/>
  <c r="R2173" i="1"/>
  <c r="O2173" i="1" a="1"/>
  <c r="M2173" i="1" a="1"/>
  <c r="H2173" i="1" a="1"/>
  <c r="G2173" i="1"/>
  <c r="F2173" i="1"/>
  <c r="AB2172" i="1"/>
  <c r="AA2172" i="1"/>
  <c r="Z2172" i="1"/>
  <c r="Y2172" i="1"/>
  <c r="X2172" i="1"/>
  <c r="W2172" i="1"/>
  <c r="S2172" i="1"/>
  <c r="R2172" i="1"/>
  <c r="O2172" i="1" a="1"/>
  <c r="M2172" i="1" a="1"/>
  <c r="H2172" i="1" a="1"/>
  <c r="G2172" i="1"/>
  <c r="F2172" i="1"/>
  <c r="AB2171" i="1"/>
  <c r="AA2171" i="1"/>
  <c r="Z2171" i="1"/>
  <c r="Y2171" i="1"/>
  <c r="X2171" i="1"/>
  <c r="W2171" i="1"/>
  <c r="S2171" i="1"/>
  <c r="R2171" i="1"/>
  <c r="O2171" i="1" a="1"/>
  <c r="M2171" i="1" a="1"/>
  <c r="H2171" i="1" a="1"/>
  <c r="G2171" i="1"/>
  <c r="F2171" i="1"/>
  <c r="AB2170" i="1"/>
  <c r="AA2170" i="1"/>
  <c r="Z2170" i="1"/>
  <c r="Y2170" i="1"/>
  <c r="X2170" i="1"/>
  <c r="W2170" i="1"/>
  <c r="S2170" i="1"/>
  <c r="R2170" i="1"/>
  <c r="O2170" i="1" a="1"/>
  <c r="M2170" i="1" a="1"/>
  <c r="H2170" i="1" a="1"/>
  <c r="G2170" i="1"/>
  <c r="F2170" i="1"/>
  <c r="AB2169" i="1"/>
  <c r="AA2169" i="1"/>
  <c r="Z2169" i="1"/>
  <c r="Y2169" i="1"/>
  <c r="X2169" i="1"/>
  <c r="W2169" i="1"/>
  <c r="S2169" i="1"/>
  <c r="R2169" i="1"/>
  <c r="O2169" i="1" a="1"/>
  <c r="M2169" i="1" a="1"/>
  <c r="H2169" i="1" a="1"/>
  <c r="G2169" i="1"/>
  <c r="F2169" i="1"/>
  <c r="AB2168" i="1"/>
  <c r="AA2168" i="1"/>
  <c r="Z2168" i="1"/>
  <c r="Y2168" i="1"/>
  <c r="X2168" i="1"/>
  <c r="W2168" i="1"/>
  <c r="S2168" i="1"/>
  <c r="R2168" i="1"/>
  <c r="O2168" i="1" a="1"/>
  <c r="M2168" i="1" a="1"/>
  <c r="H2168" i="1" a="1"/>
  <c r="G2168" i="1"/>
  <c r="F2168" i="1"/>
  <c r="AB2167" i="1"/>
  <c r="AA2167" i="1"/>
  <c r="Z2167" i="1"/>
  <c r="Y2167" i="1"/>
  <c r="X2167" i="1"/>
  <c r="W2167" i="1"/>
  <c r="S2167" i="1"/>
  <c r="R2167" i="1"/>
  <c r="O2167" i="1" a="1"/>
  <c r="M2167" i="1" a="1"/>
  <c r="H2167" i="1" a="1"/>
  <c r="G2167" i="1"/>
  <c r="F2167" i="1"/>
  <c r="AB2166" i="1"/>
  <c r="AA2166" i="1"/>
  <c r="Z2166" i="1"/>
  <c r="Y2166" i="1"/>
  <c r="X2166" i="1"/>
  <c r="W2166" i="1"/>
  <c r="S2166" i="1"/>
  <c r="R2166" i="1"/>
  <c r="O2166" i="1" a="1"/>
  <c r="M2166" i="1" a="1"/>
  <c r="H2166" i="1" a="1"/>
  <c r="G2166" i="1"/>
  <c r="F2166" i="1"/>
  <c r="AB2165" i="1"/>
  <c r="AA2165" i="1"/>
  <c r="Z2165" i="1"/>
  <c r="Y2165" i="1"/>
  <c r="X2165" i="1"/>
  <c r="W2165" i="1"/>
  <c r="S2165" i="1"/>
  <c r="R2165" i="1"/>
  <c r="O2165" i="1" a="1"/>
  <c r="M2165" i="1" a="1"/>
  <c r="H2165" i="1" a="1"/>
  <c r="G2165" i="1"/>
  <c r="F2165" i="1"/>
  <c r="AB2164" i="1"/>
  <c r="AA2164" i="1"/>
  <c r="Z2164" i="1"/>
  <c r="Y2164" i="1"/>
  <c r="X2164" i="1"/>
  <c r="W2164" i="1"/>
  <c r="S2164" i="1"/>
  <c r="R2164" i="1"/>
  <c r="O2164" i="1" a="1"/>
  <c r="M2164" i="1" a="1"/>
  <c r="H2164" i="1" a="1"/>
  <c r="G2164" i="1"/>
  <c r="F2164" i="1"/>
  <c r="AB2163" i="1"/>
  <c r="AA2163" i="1"/>
  <c r="Z2163" i="1"/>
  <c r="Y2163" i="1"/>
  <c r="X2163" i="1"/>
  <c r="W2163" i="1"/>
  <c r="S2163" i="1"/>
  <c r="R2163" i="1"/>
  <c r="O2163" i="1" a="1"/>
  <c r="M2163" i="1" a="1"/>
  <c r="H2163" i="1" a="1"/>
  <c r="G2163" i="1"/>
  <c r="F2163" i="1"/>
  <c r="AB2162" i="1"/>
  <c r="AA2162" i="1"/>
  <c r="Z2162" i="1"/>
  <c r="Y2162" i="1"/>
  <c r="X2162" i="1"/>
  <c r="W2162" i="1"/>
  <c r="S2162" i="1"/>
  <c r="R2162" i="1"/>
  <c r="O2162" i="1" a="1"/>
  <c r="M2162" i="1" a="1"/>
  <c r="H2162" i="1" a="1"/>
  <c r="G2162" i="1"/>
  <c r="F2162" i="1"/>
  <c r="AB2161" i="1"/>
  <c r="AA2161" i="1"/>
  <c r="Z2161" i="1"/>
  <c r="Y2161" i="1"/>
  <c r="X2161" i="1"/>
  <c r="W2161" i="1"/>
  <c r="S2161" i="1"/>
  <c r="R2161" i="1"/>
  <c r="O2161" i="1" a="1"/>
  <c r="M2161" i="1" a="1"/>
  <c r="H2161" i="1" a="1"/>
  <c r="G2161" i="1"/>
  <c r="F2161" i="1"/>
  <c r="AB2160" i="1"/>
  <c r="AA2160" i="1"/>
  <c r="Z2160" i="1"/>
  <c r="Y2160" i="1"/>
  <c r="X2160" i="1"/>
  <c r="W2160" i="1"/>
  <c r="S2160" i="1"/>
  <c r="R2160" i="1"/>
  <c r="O2160" i="1" a="1"/>
  <c r="M2160" i="1" a="1"/>
  <c r="H2160" i="1" a="1"/>
  <c r="G2160" i="1"/>
  <c r="F2160" i="1"/>
  <c r="AB2159" i="1"/>
  <c r="AA2159" i="1"/>
  <c r="Z2159" i="1"/>
  <c r="Y2159" i="1"/>
  <c r="X2159" i="1"/>
  <c r="W2159" i="1"/>
  <c r="S2159" i="1"/>
  <c r="R2159" i="1"/>
  <c r="O2159" i="1" a="1"/>
  <c r="M2159" i="1" a="1"/>
  <c r="H2159" i="1" a="1"/>
  <c r="G2159" i="1"/>
  <c r="F2159" i="1"/>
  <c r="AB2158" i="1"/>
  <c r="AA2158" i="1"/>
  <c r="Z2158" i="1"/>
  <c r="Y2158" i="1"/>
  <c r="X2158" i="1"/>
  <c r="W2158" i="1"/>
  <c r="S2158" i="1"/>
  <c r="R2158" i="1"/>
  <c r="O2158" i="1" a="1"/>
  <c r="M2158" i="1" a="1"/>
  <c r="H2158" i="1" a="1"/>
  <c r="G2158" i="1"/>
  <c r="F2158" i="1"/>
  <c r="AB2157" i="1"/>
  <c r="AA2157" i="1"/>
  <c r="Z2157" i="1"/>
  <c r="Y2157" i="1"/>
  <c r="X2157" i="1"/>
  <c r="W2157" i="1"/>
  <c r="S2157" i="1"/>
  <c r="R2157" i="1"/>
  <c r="O2157" i="1" a="1"/>
  <c r="M2157" i="1" a="1"/>
  <c r="H2157" i="1" a="1"/>
  <c r="G2157" i="1"/>
  <c r="F2157" i="1"/>
  <c r="AB2156" i="1"/>
  <c r="AA2156" i="1"/>
  <c r="Z2156" i="1"/>
  <c r="Y2156" i="1"/>
  <c r="X2156" i="1"/>
  <c r="W2156" i="1"/>
  <c r="S2156" i="1"/>
  <c r="R2156" i="1"/>
  <c r="O2156" i="1" a="1"/>
  <c r="M2156" i="1" a="1"/>
  <c r="H2156" i="1" a="1"/>
  <c r="G2156" i="1"/>
  <c r="F2156" i="1"/>
  <c r="AB2155" i="1"/>
  <c r="AA2155" i="1"/>
  <c r="Z2155" i="1"/>
  <c r="Y2155" i="1"/>
  <c r="X2155" i="1"/>
  <c r="W2155" i="1"/>
  <c r="S2155" i="1"/>
  <c r="R2155" i="1"/>
  <c r="O2155" i="1" a="1"/>
  <c r="M2155" i="1" a="1"/>
  <c r="H2155" i="1" a="1"/>
  <c r="G2155" i="1"/>
  <c r="F2155" i="1"/>
  <c r="AB2154" i="1"/>
  <c r="AA2154" i="1"/>
  <c r="Z2154" i="1"/>
  <c r="Y2154" i="1"/>
  <c r="X2154" i="1"/>
  <c r="W2154" i="1"/>
  <c r="S2154" i="1"/>
  <c r="R2154" i="1"/>
  <c r="O2154" i="1" a="1"/>
  <c r="M2154" i="1" a="1"/>
  <c r="H2154" i="1" a="1"/>
  <c r="G2154" i="1"/>
  <c r="F2154" i="1"/>
  <c r="AB2153" i="1"/>
  <c r="AA2153" i="1"/>
  <c r="Z2153" i="1"/>
  <c r="Y2153" i="1"/>
  <c r="X2153" i="1"/>
  <c r="W2153" i="1"/>
  <c r="S2153" i="1"/>
  <c r="R2153" i="1"/>
  <c r="O2153" i="1" a="1"/>
  <c r="M2153" i="1" a="1"/>
  <c r="H2153" i="1" a="1"/>
  <c r="G2153" i="1"/>
  <c r="F2153" i="1"/>
  <c r="AB2152" i="1"/>
  <c r="AA2152" i="1"/>
  <c r="Z2152" i="1"/>
  <c r="Y2152" i="1"/>
  <c r="X2152" i="1"/>
  <c r="W2152" i="1"/>
  <c r="S2152" i="1"/>
  <c r="R2152" i="1"/>
  <c r="O2152" i="1" a="1"/>
  <c r="M2152" i="1" a="1"/>
  <c r="H2152" i="1" a="1"/>
  <c r="G2152" i="1"/>
  <c r="F2152" i="1"/>
  <c r="AB2151" i="1"/>
  <c r="AA2151" i="1"/>
  <c r="Z2151" i="1"/>
  <c r="Y2151" i="1"/>
  <c r="X2151" i="1"/>
  <c r="W2151" i="1"/>
  <c r="S2151" i="1"/>
  <c r="R2151" i="1"/>
  <c r="O2151" i="1" a="1"/>
  <c r="M2151" i="1" a="1"/>
  <c r="H2151" i="1" a="1"/>
  <c r="G2151" i="1"/>
  <c r="F2151" i="1"/>
  <c r="AB2150" i="1"/>
  <c r="AA2150" i="1"/>
  <c r="Z2150" i="1"/>
  <c r="Y2150" i="1"/>
  <c r="X2150" i="1"/>
  <c r="W2150" i="1"/>
  <c r="S2150" i="1"/>
  <c r="R2150" i="1"/>
  <c r="O2150" i="1" a="1"/>
  <c r="M2150" i="1" a="1"/>
  <c r="H2150" i="1" a="1"/>
  <c r="G2150" i="1"/>
  <c r="F2150" i="1"/>
  <c r="AB2149" i="1"/>
  <c r="AA2149" i="1"/>
  <c r="Z2149" i="1"/>
  <c r="Y2149" i="1"/>
  <c r="X2149" i="1"/>
  <c r="W2149" i="1"/>
  <c r="S2149" i="1"/>
  <c r="R2149" i="1"/>
  <c r="O2149" i="1" a="1"/>
  <c r="M2149" i="1" a="1"/>
  <c r="H2149" i="1" a="1"/>
  <c r="G2149" i="1"/>
  <c r="F2149" i="1"/>
  <c r="AB2148" i="1"/>
  <c r="AA2148" i="1"/>
  <c r="Z2148" i="1"/>
  <c r="Y2148" i="1"/>
  <c r="X2148" i="1"/>
  <c r="W2148" i="1"/>
  <c r="S2148" i="1"/>
  <c r="R2148" i="1"/>
  <c r="O2148" i="1" a="1"/>
  <c r="M2148" i="1" a="1"/>
  <c r="H2148" i="1" a="1"/>
  <c r="G2148" i="1"/>
  <c r="F2148" i="1"/>
  <c r="AB2147" i="1"/>
  <c r="AA2147" i="1"/>
  <c r="Z2147" i="1"/>
  <c r="Y2147" i="1"/>
  <c r="X2147" i="1"/>
  <c r="W2147" i="1"/>
  <c r="S2147" i="1"/>
  <c r="R2147" i="1"/>
  <c r="O2147" i="1" a="1"/>
  <c r="M2147" i="1" a="1"/>
  <c r="H2147" i="1" a="1"/>
  <c r="G2147" i="1"/>
  <c r="F2147" i="1"/>
  <c r="AB2146" i="1"/>
  <c r="AA2146" i="1"/>
  <c r="Z2146" i="1"/>
  <c r="Y2146" i="1"/>
  <c r="X2146" i="1"/>
  <c r="W2146" i="1"/>
  <c r="S2146" i="1"/>
  <c r="R2146" i="1"/>
  <c r="O2146" i="1" a="1"/>
  <c r="M2146" i="1" a="1"/>
  <c r="H2146" i="1" a="1"/>
  <c r="G2146" i="1"/>
  <c r="F2146" i="1"/>
  <c r="AB2145" i="1"/>
  <c r="AA2145" i="1"/>
  <c r="Z2145" i="1"/>
  <c r="Y2145" i="1"/>
  <c r="X2145" i="1"/>
  <c r="W2145" i="1"/>
  <c r="S2145" i="1"/>
  <c r="R2145" i="1"/>
  <c r="O2145" i="1" a="1"/>
  <c r="M2145" i="1" a="1"/>
  <c r="H2145" i="1" a="1"/>
  <c r="G2145" i="1"/>
  <c r="F2145" i="1"/>
  <c r="AB2144" i="1"/>
  <c r="AA2144" i="1"/>
  <c r="Z2144" i="1"/>
  <c r="Y2144" i="1"/>
  <c r="X2144" i="1"/>
  <c r="W2144" i="1"/>
  <c r="S2144" i="1"/>
  <c r="R2144" i="1"/>
  <c r="O2144" i="1" a="1"/>
  <c r="M2144" i="1" a="1"/>
  <c r="H2144" i="1" a="1"/>
  <c r="G2144" i="1"/>
  <c r="F2144" i="1"/>
  <c r="AB2143" i="1"/>
  <c r="AA2143" i="1"/>
  <c r="Z2143" i="1"/>
  <c r="Y2143" i="1"/>
  <c r="X2143" i="1"/>
  <c r="W2143" i="1"/>
  <c r="S2143" i="1"/>
  <c r="R2143" i="1"/>
  <c r="O2143" i="1" a="1"/>
  <c r="M2143" i="1" a="1"/>
  <c r="H2143" i="1" a="1"/>
  <c r="G2143" i="1"/>
  <c r="F2143" i="1"/>
  <c r="AB2142" i="1"/>
  <c r="AA2142" i="1"/>
  <c r="Z2142" i="1"/>
  <c r="Y2142" i="1"/>
  <c r="X2142" i="1"/>
  <c r="W2142" i="1"/>
  <c r="S2142" i="1"/>
  <c r="R2142" i="1"/>
  <c r="O2142" i="1" a="1"/>
  <c r="M2142" i="1" a="1"/>
  <c r="H2142" i="1" a="1"/>
  <c r="G2142" i="1"/>
  <c r="F2142" i="1"/>
  <c r="AB2141" i="1"/>
  <c r="AA2141" i="1"/>
  <c r="Z2141" i="1"/>
  <c r="Y2141" i="1"/>
  <c r="X2141" i="1"/>
  <c r="W2141" i="1"/>
  <c r="S2141" i="1"/>
  <c r="R2141" i="1"/>
  <c r="O2141" i="1" a="1"/>
  <c r="M2141" i="1" a="1"/>
  <c r="H2141" i="1" a="1"/>
  <c r="G2141" i="1"/>
  <c r="F2141" i="1"/>
  <c r="AB2140" i="1"/>
  <c r="AA2140" i="1"/>
  <c r="Z2140" i="1"/>
  <c r="Y2140" i="1"/>
  <c r="X2140" i="1"/>
  <c r="W2140" i="1"/>
  <c r="S2140" i="1"/>
  <c r="R2140" i="1"/>
  <c r="O2140" i="1" a="1"/>
  <c r="M2140" i="1" a="1"/>
  <c r="H2140" i="1" a="1"/>
  <c r="G2140" i="1"/>
  <c r="F2140" i="1"/>
  <c r="AB2139" i="1"/>
  <c r="AA2139" i="1"/>
  <c r="Z2139" i="1"/>
  <c r="Y2139" i="1"/>
  <c r="X2139" i="1"/>
  <c r="W2139" i="1"/>
  <c r="S2139" i="1"/>
  <c r="R2139" i="1"/>
  <c r="O2139" i="1" a="1"/>
  <c r="M2139" i="1" a="1"/>
  <c r="H2139" i="1" a="1"/>
  <c r="G2139" i="1"/>
  <c r="F2139" i="1"/>
  <c r="AB2138" i="1"/>
  <c r="AA2138" i="1"/>
  <c r="Z2138" i="1"/>
  <c r="Y2138" i="1"/>
  <c r="X2138" i="1"/>
  <c r="W2138" i="1"/>
  <c r="S2138" i="1"/>
  <c r="R2138" i="1"/>
  <c r="O2138" i="1" a="1"/>
  <c r="M2138" i="1" a="1"/>
  <c r="H2138" i="1" a="1"/>
  <c r="G2138" i="1"/>
  <c r="F2138" i="1"/>
  <c r="AB2137" i="1"/>
  <c r="AA2137" i="1"/>
  <c r="Z2137" i="1"/>
  <c r="Y2137" i="1"/>
  <c r="X2137" i="1"/>
  <c r="W2137" i="1"/>
  <c r="S2137" i="1"/>
  <c r="R2137" i="1"/>
  <c r="O2137" i="1" a="1"/>
  <c r="M2137" i="1" a="1"/>
  <c r="H2137" i="1" a="1"/>
  <c r="G2137" i="1"/>
  <c r="F2137" i="1"/>
  <c r="AB2136" i="1"/>
  <c r="AA2136" i="1"/>
  <c r="Z2136" i="1"/>
  <c r="Y2136" i="1"/>
  <c r="X2136" i="1"/>
  <c r="W2136" i="1"/>
  <c r="S2136" i="1"/>
  <c r="R2136" i="1"/>
  <c r="O2136" i="1" a="1"/>
  <c r="M2136" i="1" a="1"/>
  <c r="H2136" i="1" a="1"/>
  <c r="G2136" i="1"/>
  <c r="F2136" i="1"/>
  <c r="AB2135" i="1"/>
  <c r="AA2135" i="1"/>
  <c r="Z2135" i="1"/>
  <c r="Y2135" i="1"/>
  <c r="X2135" i="1"/>
  <c r="W2135" i="1"/>
  <c r="S2135" i="1"/>
  <c r="R2135" i="1"/>
  <c r="O2135" i="1" a="1"/>
  <c r="M2135" i="1" a="1"/>
  <c r="H2135" i="1" a="1"/>
  <c r="G2135" i="1"/>
  <c r="F2135" i="1"/>
  <c r="AB2134" i="1"/>
  <c r="AA2134" i="1"/>
  <c r="Z2134" i="1"/>
  <c r="Y2134" i="1"/>
  <c r="X2134" i="1"/>
  <c r="W2134" i="1"/>
  <c r="S2134" i="1"/>
  <c r="R2134" i="1"/>
  <c r="O2134" i="1" a="1"/>
  <c r="M2134" i="1" a="1"/>
  <c r="H2134" i="1" a="1"/>
  <c r="G2134" i="1"/>
  <c r="F2134" i="1"/>
  <c r="AB2133" i="1"/>
  <c r="AA2133" i="1"/>
  <c r="Z2133" i="1"/>
  <c r="Y2133" i="1"/>
  <c r="X2133" i="1"/>
  <c r="W2133" i="1"/>
  <c r="S2133" i="1"/>
  <c r="R2133" i="1"/>
  <c r="O2133" i="1" a="1"/>
  <c r="M2133" i="1" a="1"/>
  <c r="H2133" i="1" a="1"/>
  <c r="G2133" i="1"/>
  <c r="F2133" i="1"/>
  <c r="AB2132" i="1"/>
  <c r="AA2132" i="1"/>
  <c r="Z2132" i="1"/>
  <c r="Y2132" i="1"/>
  <c r="X2132" i="1"/>
  <c r="W2132" i="1"/>
  <c r="S2132" i="1"/>
  <c r="R2132" i="1"/>
  <c r="O2132" i="1" a="1"/>
  <c r="M2132" i="1" a="1"/>
  <c r="H2132" i="1" a="1"/>
  <c r="G2132" i="1"/>
  <c r="F2132" i="1"/>
  <c r="AB2131" i="1"/>
  <c r="AA2131" i="1"/>
  <c r="Z2131" i="1"/>
  <c r="Y2131" i="1"/>
  <c r="X2131" i="1"/>
  <c r="W2131" i="1"/>
  <c r="S2131" i="1"/>
  <c r="R2131" i="1"/>
  <c r="O2131" i="1" a="1"/>
  <c r="M2131" i="1" a="1"/>
  <c r="H2131" i="1" a="1"/>
  <c r="G2131" i="1"/>
  <c r="F2131" i="1"/>
  <c r="AB2130" i="1"/>
  <c r="AA2130" i="1"/>
  <c r="Z2130" i="1"/>
  <c r="Y2130" i="1"/>
  <c r="X2130" i="1"/>
  <c r="W2130" i="1"/>
  <c r="S2130" i="1"/>
  <c r="R2130" i="1"/>
  <c r="O2130" i="1" a="1"/>
  <c r="M2130" i="1" a="1"/>
  <c r="H2130" i="1" a="1"/>
  <c r="G2130" i="1"/>
  <c r="F2130" i="1"/>
  <c r="AB2129" i="1"/>
  <c r="AA2129" i="1"/>
  <c r="Z2129" i="1"/>
  <c r="Y2129" i="1"/>
  <c r="X2129" i="1"/>
  <c r="W2129" i="1"/>
  <c r="S2129" i="1"/>
  <c r="R2129" i="1"/>
  <c r="O2129" i="1" a="1"/>
  <c r="M2129" i="1" a="1"/>
  <c r="H2129" i="1" a="1"/>
  <c r="G2129" i="1"/>
  <c r="F2129" i="1"/>
  <c r="AB2128" i="1"/>
  <c r="AA2128" i="1"/>
  <c r="Z2128" i="1"/>
  <c r="Y2128" i="1"/>
  <c r="X2128" i="1"/>
  <c r="W2128" i="1"/>
  <c r="S2128" i="1"/>
  <c r="R2128" i="1"/>
  <c r="O2128" i="1" a="1"/>
  <c r="M2128" i="1" a="1"/>
  <c r="H2128" i="1" a="1"/>
  <c r="G2128" i="1"/>
  <c r="F2128" i="1"/>
  <c r="AB2127" i="1"/>
  <c r="AA2127" i="1"/>
  <c r="Z2127" i="1"/>
  <c r="Y2127" i="1"/>
  <c r="X2127" i="1"/>
  <c r="W2127" i="1"/>
  <c r="S2127" i="1"/>
  <c r="R2127" i="1"/>
  <c r="O2127" i="1" a="1"/>
  <c r="M2127" i="1" a="1"/>
  <c r="H2127" i="1" a="1"/>
  <c r="G2127" i="1"/>
  <c r="F2127" i="1"/>
  <c r="AB2126" i="1"/>
  <c r="AA2126" i="1"/>
  <c r="Z2126" i="1"/>
  <c r="Y2126" i="1"/>
  <c r="X2126" i="1"/>
  <c r="W2126" i="1"/>
  <c r="S2126" i="1"/>
  <c r="R2126" i="1"/>
  <c r="O2126" i="1" a="1"/>
  <c r="M2126" i="1" a="1"/>
  <c r="H2126" i="1" a="1"/>
  <c r="G2126" i="1"/>
  <c r="F2126" i="1"/>
  <c r="AB2125" i="1"/>
  <c r="AA2125" i="1"/>
  <c r="Z2125" i="1"/>
  <c r="Y2125" i="1"/>
  <c r="X2125" i="1"/>
  <c r="W2125" i="1"/>
  <c r="S2125" i="1"/>
  <c r="R2125" i="1"/>
  <c r="O2125" i="1" a="1"/>
  <c r="M2125" i="1" a="1"/>
  <c r="H2125" i="1" a="1"/>
  <c r="G2125" i="1"/>
  <c r="F2125" i="1"/>
  <c r="AB2124" i="1"/>
  <c r="AA2124" i="1"/>
  <c r="Z2124" i="1"/>
  <c r="Y2124" i="1"/>
  <c r="X2124" i="1"/>
  <c r="W2124" i="1"/>
  <c r="S2124" i="1"/>
  <c r="R2124" i="1"/>
  <c r="O2124" i="1" a="1"/>
  <c r="M2124" i="1" a="1"/>
  <c r="H2124" i="1" a="1"/>
  <c r="G2124" i="1"/>
  <c r="F2124" i="1"/>
  <c r="AB2123" i="1"/>
  <c r="AA2123" i="1"/>
  <c r="Z2123" i="1"/>
  <c r="Y2123" i="1"/>
  <c r="X2123" i="1"/>
  <c r="W2123" i="1"/>
  <c r="S2123" i="1"/>
  <c r="R2123" i="1"/>
  <c r="O2123" i="1" a="1"/>
  <c r="M2123" i="1" a="1"/>
  <c r="H2123" i="1" a="1"/>
  <c r="G2123" i="1"/>
  <c r="F2123" i="1"/>
  <c r="AB2122" i="1"/>
  <c r="AA2122" i="1"/>
  <c r="Z2122" i="1"/>
  <c r="Y2122" i="1"/>
  <c r="X2122" i="1"/>
  <c r="W2122" i="1"/>
  <c r="S2122" i="1"/>
  <c r="R2122" i="1"/>
  <c r="O2122" i="1" a="1"/>
  <c r="M2122" i="1" a="1"/>
  <c r="H2122" i="1" a="1"/>
  <c r="G2122" i="1"/>
  <c r="F2122" i="1"/>
  <c r="AB2121" i="1"/>
  <c r="AA2121" i="1"/>
  <c r="Z2121" i="1"/>
  <c r="Y2121" i="1"/>
  <c r="X2121" i="1"/>
  <c r="W2121" i="1"/>
  <c r="S2121" i="1"/>
  <c r="R2121" i="1"/>
  <c r="O2121" i="1" a="1"/>
  <c r="M2121" i="1" a="1"/>
  <c r="H2121" i="1" a="1"/>
  <c r="G2121" i="1"/>
  <c r="F2121" i="1"/>
  <c r="AB2120" i="1"/>
  <c r="AA2120" i="1"/>
  <c r="Z2120" i="1"/>
  <c r="Y2120" i="1"/>
  <c r="X2120" i="1"/>
  <c r="W2120" i="1"/>
  <c r="S2120" i="1"/>
  <c r="R2120" i="1"/>
  <c r="O2120" i="1" a="1"/>
  <c r="M2120" i="1" a="1"/>
  <c r="H2120" i="1" a="1"/>
  <c r="G2120" i="1"/>
  <c r="F2120" i="1"/>
  <c r="AB2119" i="1"/>
  <c r="AA2119" i="1"/>
  <c r="Z2119" i="1"/>
  <c r="Y2119" i="1"/>
  <c r="X2119" i="1"/>
  <c r="W2119" i="1"/>
  <c r="S2119" i="1"/>
  <c r="R2119" i="1"/>
  <c r="O2119" i="1" a="1"/>
  <c r="M2119" i="1" a="1"/>
  <c r="H2119" i="1" a="1"/>
  <c r="G2119" i="1"/>
  <c r="F2119" i="1"/>
  <c r="AB2118" i="1"/>
  <c r="AA2118" i="1"/>
  <c r="Z2118" i="1"/>
  <c r="Y2118" i="1"/>
  <c r="X2118" i="1"/>
  <c r="W2118" i="1"/>
  <c r="S2118" i="1"/>
  <c r="R2118" i="1"/>
  <c r="O2118" i="1" a="1"/>
  <c r="M2118" i="1" a="1"/>
  <c r="H2118" i="1" a="1"/>
  <c r="G2118" i="1"/>
  <c r="F2118" i="1"/>
  <c r="AB2117" i="1"/>
  <c r="AA2117" i="1"/>
  <c r="Z2117" i="1"/>
  <c r="Y2117" i="1"/>
  <c r="X2117" i="1"/>
  <c r="W2117" i="1"/>
  <c r="S2117" i="1"/>
  <c r="R2117" i="1"/>
  <c r="O2117" i="1" a="1"/>
  <c r="M2117" i="1" a="1"/>
  <c r="H2117" i="1" a="1"/>
  <c r="G2117" i="1"/>
  <c r="F2117" i="1"/>
  <c r="AB2116" i="1"/>
  <c r="AA2116" i="1"/>
  <c r="Z2116" i="1"/>
  <c r="Y2116" i="1"/>
  <c r="X2116" i="1"/>
  <c r="W2116" i="1"/>
  <c r="S2116" i="1"/>
  <c r="R2116" i="1"/>
  <c r="O2116" i="1" a="1"/>
  <c r="M2116" i="1" a="1"/>
  <c r="H2116" i="1" a="1"/>
  <c r="G2116" i="1"/>
  <c r="F2116" i="1"/>
  <c r="AB2115" i="1"/>
  <c r="AA2115" i="1"/>
  <c r="Z2115" i="1"/>
  <c r="Y2115" i="1"/>
  <c r="X2115" i="1"/>
  <c r="W2115" i="1"/>
  <c r="S2115" i="1"/>
  <c r="R2115" i="1"/>
  <c r="O2115" i="1" a="1"/>
  <c r="M2115" i="1" a="1"/>
  <c r="H2115" i="1" a="1"/>
  <c r="G2115" i="1"/>
  <c r="F2115" i="1"/>
  <c r="AB2114" i="1"/>
  <c r="AA2114" i="1"/>
  <c r="Z2114" i="1"/>
  <c r="Y2114" i="1"/>
  <c r="X2114" i="1"/>
  <c r="W2114" i="1"/>
  <c r="S2114" i="1"/>
  <c r="R2114" i="1"/>
  <c r="O2114" i="1" a="1"/>
  <c r="M2114" i="1" a="1"/>
  <c r="H2114" i="1" a="1"/>
  <c r="G2114" i="1"/>
  <c r="F2114" i="1"/>
  <c r="AB2113" i="1"/>
  <c r="AA2113" i="1"/>
  <c r="Z2113" i="1"/>
  <c r="Y2113" i="1"/>
  <c r="X2113" i="1"/>
  <c r="W2113" i="1"/>
  <c r="S2113" i="1"/>
  <c r="R2113" i="1"/>
  <c r="O2113" i="1" a="1"/>
  <c r="M2113" i="1" a="1"/>
  <c r="H2113" i="1" a="1"/>
  <c r="G2113" i="1"/>
  <c r="F2113" i="1"/>
  <c r="AB2112" i="1"/>
  <c r="AA2112" i="1"/>
  <c r="Z2112" i="1"/>
  <c r="Y2112" i="1"/>
  <c r="X2112" i="1"/>
  <c r="W2112" i="1"/>
  <c r="S2112" i="1"/>
  <c r="R2112" i="1"/>
  <c r="O2112" i="1" a="1"/>
  <c r="M2112" i="1" a="1"/>
  <c r="H2112" i="1" a="1"/>
  <c r="G2112" i="1"/>
  <c r="F2112" i="1"/>
  <c r="AB2111" i="1"/>
  <c r="AA2111" i="1"/>
  <c r="Z2111" i="1"/>
  <c r="Y2111" i="1"/>
  <c r="X2111" i="1"/>
  <c r="W2111" i="1"/>
  <c r="S2111" i="1"/>
  <c r="R2111" i="1"/>
  <c r="O2111" i="1" a="1"/>
  <c r="M2111" i="1" a="1"/>
  <c r="H2111" i="1" a="1"/>
  <c r="G2111" i="1"/>
  <c r="F2111" i="1"/>
  <c r="AB2110" i="1"/>
  <c r="AA2110" i="1"/>
  <c r="Z2110" i="1"/>
  <c r="Y2110" i="1"/>
  <c r="X2110" i="1"/>
  <c r="W2110" i="1"/>
  <c r="S2110" i="1"/>
  <c r="R2110" i="1"/>
  <c r="O2110" i="1" a="1"/>
  <c r="M2110" i="1" a="1"/>
  <c r="H2110" i="1" a="1"/>
  <c r="G2110" i="1"/>
  <c r="F2110" i="1"/>
  <c r="AB2109" i="1"/>
  <c r="AA2109" i="1"/>
  <c r="Z2109" i="1"/>
  <c r="Y2109" i="1"/>
  <c r="X2109" i="1"/>
  <c r="W2109" i="1"/>
  <c r="S2109" i="1"/>
  <c r="R2109" i="1"/>
  <c r="O2109" i="1" a="1"/>
  <c r="M2109" i="1" a="1"/>
  <c r="H2109" i="1" a="1"/>
  <c r="G2109" i="1"/>
  <c r="F2109" i="1"/>
  <c r="AB2108" i="1"/>
  <c r="AA2108" i="1"/>
  <c r="Z2108" i="1"/>
  <c r="Y2108" i="1"/>
  <c r="X2108" i="1"/>
  <c r="W2108" i="1"/>
  <c r="S2108" i="1"/>
  <c r="R2108" i="1"/>
  <c r="O2108" i="1" a="1"/>
  <c r="M2108" i="1" a="1"/>
  <c r="H2108" i="1" a="1"/>
  <c r="G2108" i="1"/>
  <c r="F2108" i="1"/>
  <c r="AB2107" i="1"/>
  <c r="AA2107" i="1"/>
  <c r="Z2107" i="1"/>
  <c r="Y2107" i="1"/>
  <c r="X2107" i="1"/>
  <c r="W2107" i="1"/>
  <c r="S2107" i="1"/>
  <c r="R2107" i="1"/>
  <c r="O2107" i="1" a="1"/>
  <c r="M2107" i="1" a="1"/>
  <c r="H2107" i="1" a="1"/>
  <c r="G2107" i="1"/>
  <c r="F2107" i="1"/>
  <c r="AB2106" i="1"/>
  <c r="AA2106" i="1"/>
  <c r="Z2106" i="1"/>
  <c r="Y2106" i="1"/>
  <c r="X2106" i="1"/>
  <c r="W2106" i="1"/>
  <c r="S2106" i="1"/>
  <c r="R2106" i="1"/>
  <c r="O2106" i="1" a="1"/>
  <c r="M2106" i="1" a="1"/>
  <c r="H2106" i="1" a="1"/>
  <c r="G2106" i="1"/>
  <c r="F2106" i="1"/>
  <c r="AB2105" i="1"/>
  <c r="AA2105" i="1"/>
  <c r="Z2105" i="1"/>
  <c r="Y2105" i="1"/>
  <c r="X2105" i="1"/>
  <c r="W2105" i="1"/>
  <c r="S2105" i="1"/>
  <c r="R2105" i="1"/>
  <c r="O2105" i="1" a="1"/>
  <c r="M2105" i="1" a="1"/>
  <c r="H2105" i="1" a="1"/>
  <c r="G2105" i="1"/>
  <c r="F2105" i="1"/>
  <c r="AB2104" i="1"/>
  <c r="AA2104" i="1"/>
  <c r="Z2104" i="1"/>
  <c r="Y2104" i="1"/>
  <c r="X2104" i="1"/>
  <c r="W2104" i="1"/>
  <c r="S2104" i="1"/>
  <c r="R2104" i="1"/>
  <c r="O2104" i="1" a="1"/>
  <c r="M2104" i="1" a="1"/>
  <c r="H2104" i="1" a="1"/>
  <c r="G2104" i="1"/>
  <c r="F2104" i="1"/>
  <c r="AB2103" i="1"/>
  <c r="AA2103" i="1"/>
  <c r="Z2103" i="1"/>
  <c r="Y2103" i="1"/>
  <c r="X2103" i="1"/>
  <c r="W2103" i="1"/>
  <c r="S2103" i="1"/>
  <c r="R2103" i="1"/>
  <c r="O2103" i="1" a="1"/>
  <c r="M2103" i="1" a="1"/>
  <c r="H2103" i="1" a="1"/>
  <c r="G2103" i="1"/>
  <c r="F2103" i="1"/>
  <c r="AB2102" i="1"/>
  <c r="AA2102" i="1"/>
  <c r="Z2102" i="1"/>
  <c r="Y2102" i="1"/>
  <c r="X2102" i="1"/>
  <c r="W2102" i="1"/>
  <c r="S2102" i="1"/>
  <c r="R2102" i="1"/>
  <c r="O2102" i="1" a="1"/>
  <c r="M2102" i="1" a="1"/>
  <c r="H2102" i="1" a="1"/>
  <c r="G2102" i="1"/>
  <c r="F2102" i="1"/>
  <c r="AB2101" i="1"/>
  <c r="AA2101" i="1"/>
  <c r="Z2101" i="1"/>
  <c r="Y2101" i="1"/>
  <c r="X2101" i="1"/>
  <c r="W2101" i="1"/>
  <c r="S2101" i="1"/>
  <c r="R2101" i="1"/>
  <c r="O2101" i="1" a="1"/>
  <c r="M2101" i="1" a="1"/>
  <c r="H2101" i="1" a="1"/>
  <c r="G2101" i="1"/>
  <c r="F2101" i="1"/>
  <c r="AB2100" i="1"/>
  <c r="AA2100" i="1"/>
  <c r="Z2100" i="1"/>
  <c r="Y2100" i="1"/>
  <c r="X2100" i="1"/>
  <c r="W2100" i="1"/>
  <c r="S2100" i="1"/>
  <c r="R2100" i="1"/>
  <c r="O2100" i="1" a="1"/>
  <c r="M2100" i="1" a="1"/>
  <c r="H2100" i="1" a="1"/>
  <c r="G2100" i="1"/>
  <c r="F2100" i="1"/>
  <c r="AB2099" i="1"/>
  <c r="AA2099" i="1"/>
  <c r="Z2099" i="1"/>
  <c r="Y2099" i="1"/>
  <c r="X2099" i="1"/>
  <c r="W2099" i="1"/>
  <c r="S2099" i="1"/>
  <c r="R2099" i="1"/>
  <c r="O2099" i="1" a="1"/>
  <c r="M2099" i="1" a="1"/>
  <c r="H2099" i="1" a="1"/>
  <c r="G2099" i="1"/>
  <c r="F2099" i="1"/>
  <c r="AB2098" i="1"/>
  <c r="AA2098" i="1"/>
  <c r="Z2098" i="1"/>
  <c r="Y2098" i="1"/>
  <c r="X2098" i="1"/>
  <c r="W2098" i="1"/>
  <c r="S2098" i="1"/>
  <c r="R2098" i="1"/>
  <c r="O2098" i="1" a="1"/>
  <c r="M2098" i="1" a="1"/>
  <c r="H2098" i="1" a="1"/>
  <c r="G2098" i="1"/>
  <c r="F2098" i="1"/>
  <c r="AB2097" i="1"/>
  <c r="AA2097" i="1"/>
  <c r="Z2097" i="1"/>
  <c r="Y2097" i="1"/>
  <c r="X2097" i="1"/>
  <c r="W2097" i="1"/>
  <c r="S2097" i="1"/>
  <c r="R2097" i="1"/>
  <c r="O2097" i="1" a="1"/>
  <c r="M2097" i="1" a="1"/>
  <c r="H2097" i="1" a="1"/>
  <c r="G2097" i="1"/>
  <c r="F2097" i="1"/>
  <c r="AB2096" i="1"/>
  <c r="AA2096" i="1"/>
  <c r="Z2096" i="1"/>
  <c r="Y2096" i="1"/>
  <c r="X2096" i="1"/>
  <c r="W2096" i="1"/>
  <c r="S2096" i="1"/>
  <c r="R2096" i="1"/>
  <c r="O2096" i="1" a="1"/>
  <c r="M2096" i="1" a="1"/>
  <c r="H2096" i="1" a="1"/>
  <c r="G2096" i="1"/>
  <c r="F2096" i="1"/>
  <c r="AB2095" i="1"/>
  <c r="AA2095" i="1"/>
  <c r="Z2095" i="1"/>
  <c r="Y2095" i="1"/>
  <c r="X2095" i="1"/>
  <c r="W2095" i="1"/>
  <c r="S2095" i="1"/>
  <c r="R2095" i="1"/>
  <c r="O2095" i="1" a="1"/>
  <c r="M2095" i="1" a="1"/>
  <c r="H2095" i="1" a="1"/>
  <c r="G2095" i="1"/>
  <c r="F2095" i="1"/>
  <c r="AB2094" i="1"/>
  <c r="AA2094" i="1"/>
  <c r="Z2094" i="1"/>
  <c r="Y2094" i="1"/>
  <c r="X2094" i="1"/>
  <c r="W2094" i="1"/>
  <c r="S2094" i="1"/>
  <c r="R2094" i="1"/>
  <c r="O2094" i="1" a="1"/>
  <c r="M2094" i="1" a="1"/>
  <c r="H2094" i="1" a="1"/>
  <c r="G2094" i="1"/>
  <c r="F2094" i="1"/>
  <c r="AB2093" i="1"/>
  <c r="AA2093" i="1"/>
  <c r="Z2093" i="1"/>
  <c r="Y2093" i="1"/>
  <c r="X2093" i="1"/>
  <c r="W2093" i="1"/>
  <c r="S2093" i="1"/>
  <c r="R2093" i="1"/>
  <c r="O2093" i="1" a="1"/>
  <c r="M2093" i="1" a="1"/>
  <c r="H2093" i="1" a="1"/>
  <c r="G2093" i="1"/>
  <c r="F2093" i="1"/>
  <c r="AB2092" i="1"/>
  <c r="AA2092" i="1"/>
  <c r="Z2092" i="1"/>
  <c r="Y2092" i="1"/>
  <c r="X2092" i="1"/>
  <c r="W2092" i="1"/>
  <c r="S2092" i="1"/>
  <c r="R2092" i="1"/>
  <c r="O2092" i="1" a="1"/>
  <c r="M2092" i="1" a="1"/>
  <c r="H2092" i="1" a="1"/>
  <c r="G2092" i="1"/>
  <c r="F2092" i="1"/>
  <c r="AB2091" i="1"/>
  <c r="AA2091" i="1"/>
  <c r="Z2091" i="1"/>
  <c r="Y2091" i="1"/>
  <c r="X2091" i="1"/>
  <c r="W2091" i="1"/>
  <c r="S2091" i="1"/>
  <c r="R2091" i="1"/>
  <c r="O2091" i="1" a="1"/>
  <c r="M2091" i="1" a="1"/>
  <c r="H2091" i="1" a="1"/>
  <c r="G2091" i="1"/>
  <c r="F2091" i="1"/>
  <c r="AB2090" i="1"/>
  <c r="AA2090" i="1"/>
  <c r="Z2090" i="1"/>
  <c r="Y2090" i="1"/>
  <c r="X2090" i="1"/>
  <c r="W2090" i="1"/>
  <c r="S2090" i="1"/>
  <c r="R2090" i="1"/>
  <c r="O2090" i="1" a="1"/>
  <c r="M2090" i="1" a="1"/>
  <c r="H2090" i="1" a="1"/>
  <c r="G2090" i="1"/>
  <c r="F2090" i="1"/>
  <c r="AB2089" i="1"/>
  <c r="AA2089" i="1"/>
  <c r="Z2089" i="1"/>
  <c r="Y2089" i="1"/>
  <c r="X2089" i="1"/>
  <c r="W2089" i="1"/>
  <c r="S2089" i="1"/>
  <c r="R2089" i="1"/>
  <c r="O2089" i="1" a="1"/>
  <c r="M2089" i="1" a="1"/>
  <c r="H2089" i="1" a="1"/>
  <c r="G2089" i="1"/>
  <c r="F2089" i="1"/>
  <c r="AB2088" i="1"/>
  <c r="AA2088" i="1"/>
  <c r="Z2088" i="1"/>
  <c r="Y2088" i="1"/>
  <c r="X2088" i="1"/>
  <c r="W2088" i="1"/>
  <c r="S2088" i="1"/>
  <c r="R2088" i="1"/>
  <c r="O2088" i="1" a="1"/>
  <c r="M2088" i="1" a="1"/>
  <c r="H2088" i="1" a="1"/>
  <c r="G2088" i="1"/>
  <c r="F2088" i="1"/>
  <c r="AB2087" i="1"/>
  <c r="AA2087" i="1"/>
  <c r="Z2087" i="1"/>
  <c r="Y2087" i="1"/>
  <c r="X2087" i="1"/>
  <c r="W2087" i="1"/>
  <c r="S2087" i="1"/>
  <c r="R2087" i="1"/>
  <c r="O2087" i="1" a="1"/>
  <c r="M2087" i="1" a="1"/>
  <c r="H2087" i="1" a="1"/>
  <c r="G2087" i="1"/>
  <c r="F2087" i="1"/>
  <c r="AB2086" i="1"/>
  <c r="AA2086" i="1"/>
  <c r="Z2086" i="1"/>
  <c r="Y2086" i="1"/>
  <c r="X2086" i="1"/>
  <c r="W2086" i="1"/>
  <c r="S2086" i="1"/>
  <c r="R2086" i="1"/>
  <c r="O2086" i="1" a="1"/>
  <c r="M2086" i="1" a="1"/>
  <c r="H2086" i="1" a="1"/>
  <c r="G2086" i="1"/>
  <c r="F2086" i="1"/>
  <c r="AB2085" i="1"/>
  <c r="AA2085" i="1"/>
  <c r="Z2085" i="1"/>
  <c r="Y2085" i="1"/>
  <c r="X2085" i="1"/>
  <c r="W2085" i="1"/>
  <c r="S2085" i="1"/>
  <c r="R2085" i="1"/>
  <c r="O2085" i="1" a="1"/>
  <c r="M2085" i="1" a="1"/>
  <c r="H2085" i="1" a="1"/>
  <c r="G2085" i="1"/>
  <c r="F2085" i="1"/>
  <c r="AB2084" i="1"/>
  <c r="AA2084" i="1"/>
  <c r="Z2084" i="1"/>
  <c r="Y2084" i="1"/>
  <c r="X2084" i="1"/>
  <c r="W2084" i="1"/>
  <c r="S2084" i="1"/>
  <c r="R2084" i="1"/>
  <c r="O2084" i="1" a="1"/>
  <c r="M2084" i="1" a="1"/>
  <c r="H2084" i="1" a="1"/>
  <c r="G2084" i="1"/>
  <c r="F2084" i="1"/>
  <c r="AB2083" i="1"/>
  <c r="AA2083" i="1"/>
  <c r="Z2083" i="1"/>
  <c r="Y2083" i="1"/>
  <c r="X2083" i="1"/>
  <c r="W2083" i="1"/>
  <c r="S2083" i="1"/>
  <c r="R2083" i="1"/>
  <c r="O2083" i="1" a="1"/>
  <c r="M2083" i="1" a="1"/>
  <c r="H2083" i="1" a="1"/>
  <c r="G2083" i="1"/>
  <c r="F2083" i="1"/>
  <c r="AB2082" i="1"/>
  <c r="AA2082" i="1"/>
  <c r="Z2082" i="1"/>
  <c r="Y2082" i="1"/>
  <c r="X2082" i="1"/>
  <c r="W2082" i="1"/>
  <c r="S2082" i="1"/>
  <c r="R2082" i="1"/>
  <c r="O2082" i="1" a="1"/>
  <c r="M2082" i="1" a="1"/>
  <c r="H2082" i="1" a="1"/>
  <c r="G2082" i="1"/>
  <c r="F2082" i="1"/>
  <c r="AB2081" i="1"/>
  <c r="AA2081" i="1"/>
  <c r="Z2081" i="1"/>
  <c r="Y2081" i="1"/>
  <c r="X2081" i="1"/>
  <c r="W2081" i="1"/>
  <c r="S2081" i="1"/>
  <c r="R2081" i="1"/>
  <c r="O2081" i="1" a="1"/>
  <c r="M2081" i="1" a="1"/>
  <c r="H2081" i="1" a="1"/>
  <c r="G2081" i="1"/>
  <c r="F2081" i="1"/>
  <c r="AB2080" i="1"/>
  <c r="AA2080" i="1"/>
  <c r="Z2080" i="1"/>
  <c r="Y2080" i="1"/>
  <c r="X2080" i="1"/>
  <c r="W2080" i="1"/>
  <c r="S2080" i="1"/>
  <c r="R2080" i="1"/>
  <c r="O2080" i="1" a="1"/>
  <c r="M2080" i="1" a="1"/>
  <c r="H2080" i="1" a="1"/>
  <c r="G2080" i="1"/>
  <c r="F2080" i="1"/>
  <c r="AB2079" i="1"/>
  <c r="AA2079" i="1"/>
  <c r="Z2079" i="1"/>
  <c r="Y2079" i="1"/>
  <c r="X2079" i="1"/>
  <c r="W2079" i="1"/>
  <c r="S2079" i="1"/>
  <c r="R2079" i="1"/>
  <c r="O2079" i="1" a="1"/>
  <c r="M2079" i="1" a="1"/>
  <c r="H2079" i="1" a="1"/>
  <c r="G2079" i="1"/>
  <c r="F2079" i="1"/>
  <c r="AB2078" i="1"/>
  <c r="AA2078" i="1"/>
  <c r="Z2078" i="1"/>
  <c r="Y2078" i="1"/>
  <c r="X2078" i="1"/>
  <c r="W2078" i="1"/>
  <c r="S2078" i="1"/>
  <c r="R2078" i="1"/>
  <c r="O2078" i="1" a="1"/>
  <c r="M2078" i="1" a="1"/>
  <c r="H2078" i="1" a="1"/>
  <c r="G2078" i="1"/>
  <c r="F2078" i="1"/>
  <c r="AB2077" i="1"/>
  <c r="AA2077" i="1"/>
  <c r="Z2077" i="1"/>
  <c r="Y2077" i="1"/>
  <c r="X2077" i="1"/>
  <c r="W2077" i="1"/>
  <c r="S2077" i="1"/>
  <c r="R2077" i="1"/>
  <c r="O2077" i="1" a="1"/>
  <c r="M2077" i="1" a="1"/>
  <c r="H2077" i="1" a="1"/>
  <c r="G2077" i="1"/>
  <c r="F2077" i="1"/>
  <c r="AB2076" i="1"/>
  <c r="AA2076" i="1"/>
  <c r="Z2076" i="1"/>
  <c r="Y2076" i="1"/>
  <c r="X2076" i="1"/>
  <c r="W2076" i="1"/>
  <c r="S2076" i="1"/>
  <c r="R2076" i="1"/>
  <c r="O2076" i="1" a="1"/>
  <c r="M2076" i="1" a="1"/>
  <c r="H2076" i="1" a="1"/>
  <c r="G2076" i="1"/>
  <c r="F2076" i="1"/>
  <c r="AB2075" i="1"/>
  <c r="AA2075" i="1"/>
  <c r="Z2075" i="1"/>
  <c r="Y2075" i="1"/>
  <c r="X2075" i="1"/>
  <c r="W2075" i="1"/>
  <c r="S2075" i="1"/>
  <c r="R2075" i="1"/>
  <c r="O2075" i="1" a="1"/>
  <c r="M2075" i="1" a="1"/>
  <c r="H2075" i="1" a="1"/>
  <c r="G2075" i="1"/>
  <c r="F2075" i="1"/>
  <c r="AB2074" i="1"/>
  <c r="AA2074" i="1"/>
  <c r="Z2074" i="1"/>
  <c r="Y2074" i="1"/>
  <c r="X2074" i="1"/>
  <c r="W2074" i="1"/>
  <c r="S2074" i="1"/>
  <c r="R2074" i="1"/>
  <c r="O2074" i="1" a="1"/>
  <c r="M2074" i="1" a="1"/>
  <c r="H2074" i="1" a="1"/>
  <c r="G2074" i="1"/>
  <c r="F2074" i="1"/>
  <c r="AB2073" i="1"/>
  <c r="AA2073" i="1"/>
  <c r="Z2073" i="1"/>
  <c r="Y2073" i="1"/>
  <c r="X2073" i="1"/>
  <c r="W2073" i="1"/>
  <c r="S2073" i="1"/>
  <c r="R2073" i="1"/>
  <c r="O2073" i="1" a="1"/>
  <c r="M2073" i="1" a="1"/>
  <c r="H2073" i="1" a="1"/>
  <c r="G2073" i="1"/>
  <c r="F2073" i="1"/>
  <c r="AB2072" i="1"/>
  <c r="AA2072" i="1"/>
  <c r="Z2072" i="1"/>
  <c r="Y2072" i="1"/>
  <c r="X2072" i="1"/>
  <c r="W2072" i="1"/>
  <c r="S2072" i="1"/>
  <c r="R2072" i="1"/>
  <c r="O2072" i="1" a="1"/>
  <c r="M2072" i="1" a="1"/>
  <c r="H2072" i="1" a="1"/>
  <c r="G2072" i="1"/>
  <c r="F2072" i="1"/>
  <c r="AB2071" i="1"/>
  <c r="AA2071" i="1"/>
  <c r="Z2071" i="1"/>
  <c r="Y2071" i="1"/>
  <c r="X2071" i="1"/>
  <c r="W2071" i="1"/>
  <c r="S2071" i="1"/>
  <c r="R2071" i="1"/>
  <c r="O2071" i="1" a="1"/>
  <c r="M2071" i="1" a="1"/>
  <c r="H2071" i="1" a="1"/>
  <c r="G2071" i="1"/>
  <c r="F2071" i="1"/>
  <c r="AB2070" i="1"/>
  <c r="AA2070" i="1"/>
  <c r="Z2070" i="1"/>
  <c r="Y2070" i="1"/>
  <c r="X2070" i="1"/>
  <c r="W2070" i="1"/>
  <c r="S2070" i="1"/>
  <c r="R2070" i="1"/>
  <c r="O2070" i="1" a="1"/>
  <c r="M2070" i="1" a="1"/>
  <c r="H2070" i="1" a="1"/>
  <c r="G2070" i="1"/>
  <c r="F2070" i="1"/>
  <c r="AB2069" i="1"/>
  <c r="AA2069" i="1"/>
  <c r="Z2069" i="1"/>
  <c r="Y2069" i="1"/>
  <c r="X2069" i="1"/>
  <c r="W2069" i="1"/>
  <c r="S2069" i="1"/>
  <c r="R2069" i="1"/>
  <c r="O2069" i="1" a="1"/>
  <c r="M2069" i="1" a="1"/>
  <c r="H2069" i="1" a="1"/>
  <c r="G2069" i="1"/>
  <c r="F2069" i="1"/>
  <c r="AB2068" i="1"/>
  <c r="AA2068" i="1"/>
  <c r="Z2068" i="1"/>
  <c r="Y2068" i="1"/>
  <c r="X2068" i="1"/>
  <c r="W2068" i="1"/>
  <c r="S2068" i="1"/>
  <c r="R2068" i="1"/>
  <c r="O2068" i="1" a="1"/>
  <c r="M2068" i="1" a="1"/>
  <c r="H2068" i="1" a="1"/>
  <c r="G2068" i="1"/>
  <c r="F2068" i="1"/>
  <c r="AB2067" i="1"/>
  <c r="AA2067" i="1"/>
  <c r="Z2067" i="1"/>
  <c r="Y2067" i="1"/>
  <c r="X2067" i="1"/>
  <c r="W2067" i="1"/>
  <c r="S2067" i="1"/>
  <c r="R2067" i="1"/>
  <c r="O2067" i="1" a="1"/>
  <c r="M2067" i="1" a="1"/>
  <c r="H2067" i="1" a="1"/>
  <c r="G2067" i="1"/>
  <c r="F2067" i="1"/>
  <c r="AB2066" i="1"/>
  <c r="AA2066" i="1"/>
  <c r="Z2066" i="1"/>
  <c r="Y2066" i="1"/>
  <c r="X2066" i="1"/>
  <c r="W2066" i="1"/>
  <c r="S2066" i="1"/>
  <c r="R2066" i="1"/>
  <c r="O2066" i="1" a="1"/>
  <c r="M2066" i="1" a="1"/>
  <c r="H2066" i="1" a="1"/>
  <c r="G2066" i="1"/>
  <c r="F2066" i="1"/>
  <c r="AB2065" i="1"/>
  <c r="AA2065" i="1"/>
  <c r="Z2065" i="1"/>
  <c r="Y2065" i="1"/>
  <c r="X2065" i="1"/>
  <c r="W2065" i="1"/>
  <c r="S2065" i="1"/>
  <c r="R2065" i="1"/>
  <c r="O2065" i="1" a="1"/>
  <c r="M2065" i="1" a="1"/>
  <c r="H2065" i="1" a="1"/>
  <c r="G2065" i="1"/>
  <c r="F2065" i="1"/>
  <c r="AB2064" i="1"/>
  <c r="AA2064" i="1"/>
  <c r="Z2064" i="1"/>
  <c r="Y2064" i="1"/>
  <c r="X2064" i="1"/>
  <c r="W2064" i="1"/>
  <c r="S2064" i="1"/>
  <c r="R2064" i="1"/>
  <c r="O2064" i="1" a="1"/>
  <c r="M2064" i="1" a="1"/>
  <c r="H2064" i="1" a="1"/>
  <c r="G2064" i="1"/>
  <c r="F2064" i="1"/>
  <c r="AB2063" i="1"/>
  <c r="AA2063" i="1"/>
  <c r="Z2063" i="1"/>
  <c r="Y2063" i="1"/>
  <c r="X2063" i="1"/>
  <c r="W2063" i="1"/>
  <c r="S2063" i="1"/>
  <c r="R2063" i="1"/>
  <c r="O2063" i="1" a="1"/>
  <c r="M2063" i="1" a="1"/>
  <c r="H2063" i="1" a="1"/>
  <c r="G2063" i="1"/>
  <c r="F2063" i="1"/>
  <c r="AB2062" i="1"/>
  <c r="AA2062" i="1"/>
  <c r="Z2062" i="1"/>
  <c r="Y2062" i="1"/>
  <c r="X2062" i="1"/>
  <c r="W2062" i="1"/>
  <c r="S2062" i="1"/>
  <c r="R2062" i="1"/>
  <c r="O2062" i="1" a="1"/>
  <c r="M2062" i="1" a="1"/>
  <c r="H2062" i="1" a="1"/>
  <c r="G2062" i="1"/>
  <c r="F2062" i="1"/>
  <c r="AB2061" i="1"/>
  <c r="AA2061" i="1"/>
  <c r="Z2061" i="1"/>
  <c r="Y2061" i="1"/>
  <c r="X2061" i="1"/>
  <c r="W2061" i="1"/>
  <c r="S2061" i="1"/>
  <c r="R2061" i="1"/>
  <c r="O2061" i="1" a="1"/>
  <c r="M2061" i="1" a="1"/>
  <c r="H2061" i="1" a="1"/>
  <c r="G2061" i="1"/>
  <c r="F2061" i="1"/>
  <c r="AB2060" i="1"/>
  <c r="AA2060" i="1"/>
  <c r="Z2060" i="1"/>
  <c r="Y2060" i="1"/>
  <c r="X2060" i="1"/>
  <c r="W2060" i="1"/>
  <c r="S2060" i="1"/>
  <c r="R2060" i="1"/>
  <c r="O2060" i="1" a="1"/>
  <c r="M2060" i="1" a="1"/>
  <c r="H2060" i="1" a="1"/>
  <c r="G2060" i="1"/>
  <c r="F2060" i="1"/>
  <c r="AB2059" i="1"/>
  <c r="AA2059" i="1"/>
  <c r="Z2059" i="1"/>
  <c r="Y2059" i="1"/>
  <c r="X2059" i="1"/>
  <c r="W2059" i="1"/>
  <c r="S2059" i="1"/>
  <c r="R2059" i="1"/>
  <c r="O2059" i="1" a="1"/>
  <c r="M2059" i="1" a="1"/>
  <c r="H2059" i="1" a="1"/>
  <c r="G2059" i="1"/>
  <c r="F2059" i="1"/>
  <c r="AB2058" i="1"/>
  <c r="AA2058" i="1"/>
  <c r="Z2058" i="1"/>
  <c r="Y2058" i="1"/>
  <c r="X2058" i="1"/>
  <c r="W2058" i="1"/>
  <c r="S2058" i="1"/>
  <c r="R2058" i="1"/>
  <c r="O2058" i="1" a="1"/>
  <c r="M2058" i="1" a="1"/>
  <c r="H2058" i="1" a="1"/>
  <c r="G2058" i="1"/>
  <c r="F2058" i="1"/>
  <c r="AB2057" i="1"/>
  <c r="AA2057" i="1"/>
  <c r="Z2057" i="1"/>
  <c r="Y2057" i="1"/>
  <c r="X2057" i="1"/>
  <c r="W2057" i="1"/>
  <c r="S2057" i="1"/>
  <c r="R2057" i="1"/>
  <c r="O2057" i="1" a="1"/>
  <c r="M2057" i="1" a="1"/>
  <c r="H2057" i="1" a="1"/>
  <c r="G2057" i="1"/>
  <c r="F2057" i="1"/>
  <c r="AB2056" i="1"/>
  <c r="AA2056" i="1"/>
  <c r="Z2056" i="1"/>
  <c r="Y2056" i="1"/>
  <c r="X2056" i="1"/>
  <c r="W2056" i="1"/>
  <c r="S2056" i="1"/>
  <c r="R2056" i="1"/>
  <c r="O2056" i="1" a="1"/>
  <c r="M2056" i="1" a="1"/>
  <c r="H2056" i="1" a="1"/>
  <c r="G2056" i="1"/>
  <c r="F2056" i="1"/>
  <c r="AB2055" i="1"/>
  <c r="AA2055" i="1"/>
  <c r="Z2055" i="1"/>
  <c r="Y2055" i="1"/>
  <c r="X2055" i="1"/>
  <c r="W2055" i="1"/>
  <c r="S2055" i="1"/>
  <c r="R2055" i="1"/>
  <c r="O2055" i="1" a="1"/>
  <c r="M2055" i="1" a="1"/>
  <c r="H2055" i="1" a="1"/>
  <c r="G2055" i="1"/>
  <c r="F2055" i="1"/>
  <c r="AB2054" i="1"/>
  <c r="AA2054" i="1"/>
  <c r="Z2054" i="1"/>
  <c r="Y2054" i="1"/>
  <c r="X2054" i="1"/>
  <c r="W2054" i="1"/>
  <c r="S2054" i="1"/>
  <c r="R2054" i="1"/>
  <c r="O2054" i="1" a="1"/>
  <c r="M2054" i="1" a="1"/>
  <c r="H2054" i="1" a="1"/>
  <c r="G2054" i="1"/>
  <c r="F2054" i="1"/>
  <c r="AB2053" i="1"/>
  <c r="AA2053" i="1"/>
  <c r="Z2053" i="1"/>
  <c r="Y2053" i="1"/>
  <c r="X2053" i="1"/>
  <c r="W2053" i="1"/>
  <c r="S2053" i="1"/>
  <c r="R2053" i="1"/>
  <c r="O2053" i="1" a="1"/>
  <c r="M2053" i="1" a="1"/>
  <c r="H2053" i="1" a="1"/>
  <c r="G2053" i="1"/>
  <c r="F2053" i="1"/>
  <c r="AB2052" i="1"/>
  <c r="AA2052" i="1"/>
  <c r="Z2052" i="1"/>
  <c r="Y2052" i="1"/>
  <c r="X2052" i="1"/>
  <c r="W2052" i="1"/>
  <c r="S2052" i="1"/>
  <c r="R2052" i="1"/>
  <c r="O2052" i="1" a="1"/>
  <c r="M2052" i="1" a="1"/>
  <c r="H2052" i="1" a="1"/>
  <c r="G2052" i="1"/>
  <c r="F2052" i="1"/>
  <c r="AB2051" i="1"/>
  <c r="AA2051" i="1"/>
  <c r="Z2051" i="1"/>
  <c r="Y2051" i="1"/>
  <c r="X2051" i="1"/>
  <c r="W2051" i="1"/>
  <c r="S2051" i="1"/>
  <c r="R2051" i="1"/>
  <c r="O2051" i="1" a="1"/>
  <c r="M2051" i="1" a="1"/>
  <c r="H2051" i="1" a="1"/>
  <c r="G2051" i="1"/>
  <c r="F2051" i="1"/>
  <c r="AB2050" i="1"/>
  <c r="AA2050" i="1"/>
  <c r="Z2050" i="1"/>
  <c r="Y2050" i="1"/>
  <c r="X2050" i="1"/>
  <c r="W2050" i="1"/>
  <c r="S2050" i="1"/>
  <c r="R2050" i="1"/>
  <c r="O2050" i="1" a="1"/>
  <c r="M2050" i="1" a="1"/>
  <c r="H2050" i="1" a="1"/>
  <c r="G2050" i="1"/>
  <c r="F2050" i="1"/>
  <c r="AB2049" i="1"/>
  <c r="AA2049" i="1"/>
  <c r="Z2049" i="1"/>
  <c r="Y2049" i="1"/>
  <c r="X2049" i="1"/>
  <c r="W2049" i="1"/>
  <c r="S2049" i="1"/>
  <c r="R2049" i="1"/>
  <c r="O2049" i="1" a="1"/>
  <c r="M2049" i="1" a="1"/>
  <c r="H2049" i="1" a="1"/>
  <c r="G2049" i="1"/>
  <c r="F2049" i="1"/>
  <c r="AB2048" i="1"/>
  <c r="AA2048" i="1"/>
  <c r="Z2048" i="1"/>
  <c r="Y2048" i="1"/>
  <c r="X2048" i="1"/>
  <c r="W2048" i="1"/>
  <c r="S2048" i="1"/>
  <c r="R2048" i="1"/>
  <c r="O2048" i="1" a="1"/>
  <c r="M2048" i="1" a="1"/>
  <c r="H2048" i="1" a="1"/>
  <c r="G2048" i="1"/>
  <c r="F2048" i="1"/>
  <c r="AB2047" i="1"/>
  <c r="AA2047" i="1"/>
  <c r="Z2047" i="1"/>
  <c r="Y2047" i="1"/>
  <c r="X2047" i="1"/>
  <c r="W2047" i="1"/>
  <c r="S2047" i="1"/>
  <c r="R2047" i="1"/>
  <c r="O2047" i="1" a="1"/>
  <c r="M2047" i="1" a="1"/>
  <c r="H2047" i="1" a="1"/>
  <c r="G2047" i="1"/>
  <c r="F2047" i="1"/>
  <c r="AB2046" i="1"/>
  <c r="AA2046" i="1"/>
  <c r="Z2046" i="1"/>
  <c r="Y2046" i="1"/>
  <c r="X2046" i="1"/>
  <c r="W2046" i="1"/>
  <c r="S2046" i="1"/>
  <c r="R2046" i="1"/>
  <c r="O2046" i="1" a="1"/>
  <c r="M2046" i="1" a="1"/>
  <c r="H2046" i="1" a="1"/>
  <c r="G2046" i="1"/>
  <c r="F2046" i="1"/>
  <c r="AB2045" i="1"/>
  <c r="AA2045" i="1"/>
  <c r="Z2045" i="1"/>
  <c r="Y2045" i="1"/>
  <c r="X2045" i="1"/>
  <c r="W2045" i="1"/>
  <c r="S2045" i="1"/>
  <c r="R2045" i="1"/>
  <c r="O2045" i="1" a="1"/>
  <c r="M2045" i="1" a="1"/>
  <c r="H2045" i="1" a="1"/>
  <c r="G2045" i="1"/>
  <c r="F2045" i="1"/>
  <c r="AB2044" i="1"/>
  <c r="AA2044" i="1"/>
  <c r="Z2044" i="1"/>
  <c r="Y2044" i="1"/>
  <c r="X2044" i="1"/>
  <c r="W2044" i="1"/>
  <c r="S2044" i="1"/>
  <c r="R2044" i="1"/>
  <c r="O2044" i="1" a="1"/>
  <c r="M2044" i="1" a="1"/>
  <c r="H2044" i="1" a="1"/>
  <c r="G2044" i="1"/>
  <c r="F2044" i="1"/>
  <c r="AB2043" i="1"/>
  <c r="AA2043" i="1"/>
  <c r="Z2043" i="1"/>
  <c r="Y2043" i="1"/>
  <c r="X2043" i="1"/>
  <c r="W2043" i="1"/>
  <c r="S2043" i="1"/>
  <c r="R2043" i="1"/>
  <c r="O2043" i="1" a="1"/>
  <c r="M2043" i="1" a="1"/>
  <c r="H2043" i="1" a="1"/>
  <c r="G2043" i="1"/>
  <c r="F2043" i="1"/>
  <c r="AB2042" i="1"/>
  <c r="AA2042" i="1"/>
  <c r="Z2042" i="1"/>
  <c r="Y2042" i="1"/>
  <c r="X2042" i="1"/>
  <c r="W2042" i="1"/>
  <c r="S2042" i="1"/>
  <c r="R2042" i="1"/>
  <c r="O2042" i="1" a="1"/>
  <c r="M2042" i="1" a="1"/>
  <c r="H2042" i="1" a="1"/>
  <c r="G2042" i="1"/>
  <c r="F2042" i="1"/>
  <c r="AB2041" i="1"/>
  <c r="AA2041" i="1"/>
  <c r="Z2041" i="1"/>
  <c r="Y2041" i="1"/>
  <c r="X2041" i="1"/>
  <c r="W2041" i="1"/>
  <c r="S2041" i="1"/>
  <c r="R2041" i="1"/>
  <c r="O2041" i="1" a="1"/>
  <c r="M2041" i="1" a="1"/>
  <c r="H2041" i="1" a="1"/>
  <c r="G2041" i="1"/>
  <c r="F2041" i="1"/>
  <c r="AB2040" i="1"/>
  <c r="AA2040" i="1"/>
  <c r="Z2040" i="1"/>
  <c r="Y2040" i="1"/>
  <c r="X2040" i="1"/>
  <c r="W2040" i="1"/>
  <c r="S2040" i="1"/>
  <c r="R2040" i="1"/>
  <c r="O2040" i="1" a="1"/>
  <c r="M2040" i="1" a="1"/>
  <c r="H2040" i="1" a="1"/>
  <c r="G2040" i="1"/>
  <c r="F2040" i="1"/>
  <c r="AB2039" i="1"/>
  <c r="AA2039" i="1"/>
  <c r="Z2039" i="1"/>
  <c r="Y2039" i="1"/>
  <c r="X2039" i="1"/>
  <c r="W2039" i="1"/>
  <c r="S2039" i="1"/>
  <c r="R2039" i="1"/>
  <c r="O2039" i="1" a="1"/>
  <c r="M2039" i="1" a="1"/>
  <c r="H2039" i="1" a="1"/>
  <c r="G2039" i="1"/>
  <c r="F2039" i="1"/>
  <c r="AB2038" i="1"/>
  <c r="AA2038" i="1"/>
  <c r="Z2038" i="1"/>
  <c r="Y2038" i="1"/>
  <c r="X2038" i="1"/>
  <c r="W2038" i="1"/>
  <c r="S2038" i="1"/>
  <c r="R2038" i="1"/>
  <c r="O2038" i="1" a="1"/>
  <c r="M2038" i="1" a="1"/>
  <c r="H2038" i="1" a="1"/>
  <c r="G2038" i="1"/>
  <c r="F2038" i="1"/>
  <c r="AB2037" i="1"/>
  <c r="AA2037" i="1"/>
  <c r="Z2037" i="1"/>
  <c r="Y2037" i="1"/>
  <c r="X2037" i="1"/>
  <c r="W2037" i="1"/>
  <c r="S2037" i="1"/>
  <c r="R2037" i="1"/>
  <c r="O2037" i="1" a="1"/>
  <c r="M2037" i="1" a="1"/>
  <c r="H2037" i="1" a="1"/>
  <c r="G2037" i="1"/>
  <c r="F2037" i="1"/>
  <c r="AB2036" i="1"/>
  <c r="AA2036" i="1"/>
  <c r="Z2036" i="1"/>
  <c r="Y2036" i="1"/>
  <c r="X2036" i="1"/>
  <c r="W2036" i="1"/>
  <c r="S2036" i="1"/>
  <c r="R2036" i="1"/>
  <c r="O2036" i="1" a="1"/>
  <c r="M2036" i="1" a="1"/>
  <c r="H2036" i="1" a="1"/>
  <c r="G2036" i="1"/>
  <c r="F2036" i="1"/>
  <c r="AB2035" i="1"/>
  <c r="AA2035" i="1"/>
  <c r="Z2035" i="1"/>
  <c r="Y2035" i="1"/>
  <c r="X2035" i="1"/>
  <c r="W2035" i="1"/>
  <c r="S2035" i="1"/>
  <c r="R2035" i="1"/>
  <c r="O2035" i="1" a="1"/>
  <c r="M2035" i="1" a="1"/>
  <c r="H2035" i="1" a="1"/>
  <c r="G2035" i="1"/>
  <c r="F2035" i="1"/>
  <c r="AB2034" i="1"/>
  <c r="AA2034" i="1"/>
  <c r="Z2034" i="1"/>
  <c r="Y2034" i="1"/>
  <c r="X2034" i="1"/>
  <c r="W2034" i="1"/>
  <c r="S2034" i="1"/>
  <c r="R2034" i="1"/>
  <c r="O2034" i="1" a="1"/>
  <c r="M2034" i="1" a="1"/>
  <c r="H2034" i="1" a="1"/>
  <c r="G2034" i="1"/>
  <c r="F2034" i="1"/>
  <c r="AB2033" i="1"/>
  <c r="AA2033" i="1"/>
  <c r="Z2033" i="1"/>
  <c r="Y2033" i="1"/>
  <c r="X2033" i="1"/>
  <c r="W2033" i="1"/>
  <c r="S2033" i="1"/>
  <c r="R2033" i="1"/>
  <c r="O2033" i="1" a="1"/>
  <c r="M2033" i="1" a="1"/>
  <c r="H2033" i="1" a="1"/>
  <c r="G2033" i="1"/>
  <c r="F2033" i="1"/>
  <c r="AB2032" i="1"/>
  <c r="AA2032" i="1"/>
  <c r="Z2032" i="1"/>
  <c r="Y2032" i="1"/>
  <c r="X2032" i="1"/>
  <c r="W2032" i="1"/>
  <c r="S2032" i="1"/>
  <c r="R2032" i="1"/>
  <c r="O2032" i="1" a="1"/>
  <c r="M2032" i="1" a="1"/>
  <c r="H2032" i="1" a="1"/>
  <c r="G2032" i="1"/>
  <c r="F2032" i="1"/>
  <c r="AB2031" i="1"/>
  <c r="AA2031" i="1"/>
  <c r="Z2031" i="1"/>
  <c r="Y2031" i="1"/>
  <c r="X2031" i="1"/>
  <c r="W2031" i="1"/>
  <c r="S2031" i="1"/>
  <c r="R2031" i="1"/>
  <c r="O2031" i="1" a="1"/>
  <c r="M2031" i="1" a="1"/>
  <c r="H2031" i="1" a="1"/>
  <c r="G2031" i="1"/>
  <c r="F2031" i="1"/>
  <c r="AB2030" i="1"/>
  <c r="AA2030" i="1"/>
  <c r="Z2030" i="1"/>
  <c r="Y2030" i="1"/>
  <c r="X2030" i="1"/>
  <c r="W2030" i="1"/>
  <c r="S2030" i="1"/>
  <c r="R2030" i="1"/>
  <c r="O2030" i="1" a="1"/>
  <c r="M2030" i="1" a="1"/>
  <c r="H2030" i="1" a="1"/>
  <c r="G2030" i="1"/>
  <c r="F2030" i="1"/>
  <c r="AB2029" i="1"/>
  <c r="AA2029" i="1"/>
  <c r="Z2029" i="1"/>
  <c r="Y2029" i="1"/>
  <c r="X2029" i="1"/>
  <c r="W2029" i="1"/>
  <c r="S2029" i="1"/>
  <c r="R2029" i="1"/>
  <c r="O2029" i="1" a="1"/>
  <c r="M2029" i="1" a="1"/>
  <c r="H2029" i="1" a="1"/>
  <c r="G2029" i="1"/>
  <c r="F2029" i="1"/>
  <c r="AB2028" i="1"/>
  <c r="AA2028" i="1"/>
  <c r="Z2028" i="1"/>
  <c r="Y2028" i="1"/>
  <c r="X2028" i="1"/>
  <c r="W2028" i="1"/>
  <c r="S2028" i="1"/>
  <c r="R2028" i="1"/>
  <c r="O2028" i="1" a="1"/>
  <c r="M2028" i="1" a="1"/>
  <c r="H2028" i="1" a="1"/>
  <c r="G2028" i="1"/>
  <c r="F2028" i="1"/>
  <c r="AB2027" i="1"/>
  <c r="AA2027" i="1"/>
  <c r="Z2027" i="1"/>
  <c r="Y2027" i="1"/>
  <c r="X2027" i="1"/>
  <c r="W2027" i="1"/>
  <c r="S2027" i="1"/>
  <c r="R2027" i="1"/>
  <c r="O2027" i="1" a="1"/>
  <c r="M2027" i="1" a="1"/>
  <c r="H2027" i="1" a="1"/>
  <c r="G2027" i="1"/>
  <c r="F2027" i="1"/>
  <c r="AB2026" i="1"/>
  <c r="AA2026" i="1"/>
  <c r="Z2026" i="1"/>
  <c r="Y2026" i="1"/>
  <c r="X2026" i="1"/>
  <c r="W2026" i="1"/>
  <c r="S2026" i="1"/>
  <c r="R2026" i="1"/>
  <c r="O2026" i="1" a="1"/>
  <c r="M2026" i="1" a="1"/>
  <c r="H2026" i="1" a="1"/>
  <c r="G2026" i="1"/>
  <c r="F2026" i="1"/>
  <c r="AB2025" i="1"/>
  <c r="AA2025" i="1"/>
  <c r="Z2025" i="1"/>
  <c r="Y2025" i="1"/>
  <c r="X2025" i="1"/>
  <c r="W2025" i="1"/>
  <c r="S2025" i="1"/>
  <c r="R2025" i="1"/>
  <c r="O2025" i="1" a="1"/>
  <c r="M2025" i="1" a="1"/>
  <c r="H2025" i="1" a="1"/>
  <c r="G2025" i="1"/>
  <c r="F2025" i="1"/>
  <c r="AB2024" i="1"/>
  <c r="AA2024" i="1"/>
  <c r="Z2024" i="1"/>
  <c r="Y2024" i="1"/>
  <c r="X2024" i="1"/>
  <c r="W2024" i="1"/>
  <c r="S2024" i="1"/>
  <c r="R2024" i="1"/>
  <c r="O2024" i="1" a="1"/>
  <c r="M2024" i="1" a="1"/>
  <c r="H2024" i="1" a="1"/>
  <c r="G2024" i="1"/>
  <c r="F2024" i="1"/>
  <c r="AB2023" i="1"/>
  <c r="AA2023" i="1"/>
  <c r="Z2023" i="1"/>
  <c r="Y2023" i="1"/>
  <c r="X2023" i="1"/>
  <c r="W2023" i="1"/>
  <c r="S2023" i="1"/>
  <c r="R2023" i="1"/>
  <c r="O2023" i="1" a="1"/>
  <c r="M2023" i="1" a="1"/>
  <c r="H2023" i="1" a="1"/>
  <c r="G2023" i="1"/>
  <c r="F2023" i="1"/>
  <c r="AB2022" i="1"/>
  <c r="AA2022" i="1"/>
  <c r="Z2022" i="1"/>
  <c r="Y2022" i="1"/>
  <c r="X2022" i="1"/>
  <c r="W2022" i="1"/>
  <c r="S2022" i="1"/>
  <c r="R2022" i="1"/>
  <c r="O2022" i="1" a="1"/>
  <c r="M2022" i="1" a="1"/>
  <c r="H2022" i="1" a="1"/>
  <c r="G2022" i="1"/>
  <c r="F2022" i="1"/>
  <c r="AB2021" i="1"/>
  <c r="AA2021" i="1"/>
  <c r="Z2021" i="1"/>
  <c r="Y2021" i="1"/>
  <c r="X2021" i="1"/>
  <c r="W2021" i="1"/>
  <c r="S2021" i="1"/>
  <c r="R2021" i="1"/>
  <c r="O2021" i="1" a="1"/>
  <c r="M2021" i="1" a="1"/>
  <c r="H2021" i="1" a="1"/>
  <c r="G2021" i="1"/>
  <c r="F2021" i="1"/>
  <c r="AB2020" i="1"/>
  <c r="AA2020" i="1"/>
  <c r="Z2020" i="1"/>
  <c r="Y2020" i="1"/>
  <c r="X2020" i="1"/>
  <c r="W2020" i="1"/>
  <c r="S2020" i="1"/>
  <c r="R2020" i="1"/>
  <c r="O2020" i="1" a="1"/>
  <c r="M2020" i="1" a="1"/>
  <c r="H2020" i="1" a="1"/>
  <c r="G2020" i="1"/>
  <c r="F2020" i="1"/>
  <c r="AB2019" i="1"/>
  <c r="AA2019" i="1"/>
  <c r="Z2019" i="1"/>
  <c r="Y2019" i="1"/>
  <c r="X2019" i="1"/>
  <c r="W2019" i="1"/>
  <c r="S2019" i="1"/>
  <c r="R2019" i="1"/>
  <c r="O2019" i="1" a="1"/>
  <c r="M2019" i="1" a="1"/>
  <c r="H2019" i="1" a="1"/>
  <c r="G2019" i="1"/>
  <c r="F2019" i="1"/>
  <c r="AB2018" i="1"/>
  <c r="AA2018" i="1"/>
  <c r="Z2018" i="1"/>
  <c r="Y2018" i="1"/>
  <c r="X2018" i="1"/>
  <c r="W2018" i="1"/>
  <c r="S2018" i="1"/>
  <c r="R2018" i="1"/>
  <c r="O2018" i="1" a="1"/>
  <c r="M2018" i="1" a="1"/>
  <c r="H2018" i="1" a="1"/>
  <c r="G2018" i="1"/>
  <c r="F2018" i="1"/>
  <c r="AB2017" i="1"/>
  <c r="AA2017" i="1"/>
  <c r="Z2017" i="1"/>
  <c r="Y2017" i="1"/>
  <c r="X2017" i="1"/>
  <c r="W2017" i="1"/>
  <c r="S2017" i="1"/>
  <c r="R2017" i="1"/>
  <c r="O2017" i="1" a="1"/>
  <c r="M2017" i="1" a="1"/>
  <c r="H2017" i="1" a="1"/>
  <c r="G2017" i="1"/>
  <c r="F2017" i="1"/>
  <c r="AB2016" i="1"/>
  <c r="AA2016" i="1"/>
  <c r="Z2016" i="1"/>
  <c r="Y2016" i="1"/>
  <c r="X2016" i="1"/>
  <c r="W2016" i="1"/>
  <c r="S2016" i="1"/>
  <c r="R2016" i="1"/>
  <c r="O2016" i="1" a="1"/>
  <c r="M2016" i="1" a="1"/>
  <c r="H2016" i="1" a="1"/>
  <c r="G2016" i="1"/>
  <c r="F2016" i="1"/>
  <c r="AB2015" i="1"/>
  <c r="AA2015" i="1"/>
  <c r="Z2015" i="1"/>
  <c r="Y2015" i="1"/>
  <c r="X2015" i="1"/>
  <c r="W2015" i="1"/>
  <c r="S2015" i="1"/>
  <c r="R2015" i="1"/>
  <c r="O2015" i="1" a="1"/>
  <c r="M2015" i="1" a="1"/>
  <c r="H2015" i="1" a="1"/>
  <c r="G2015" i="1"/>
  <c r="F2015" i="1"/>
  <c r="AB2014" i="1"/>
  <c r="AA2014" i="1"/>
  <c r="Z2014" i="1"/>
  <c r="Y2014" i="1"/>
  <c r="X2014" i="1"/>
  <c r="W2014" i="1"/>
  <c r="S2014" i="1"/>
  <c r="R2014" i="1"/>
  <c r="O2014" i="1" a="1"/>
  <c r="M2014" i="1" a="1"/>
  <c r="H2014" i="1" a="1"/>
  <c r="G2014" i="1"/>
  <c r="F2014" i="1"/>
  <c r="AB2013" i="1"/>
  <c r="AA2013" i="1"/>
  <c r="Z2013" i="1"/>
  <c r="Y2013" i="1"/>
  <c r="X2013" i="1"/>
  <c r="W2013" i="1"/>
  <c r="S2013" i="1"/>
  <c r="R2013" i="1"/>
  <c r="O2013" i="1" a="1"/>
  <c r="M2013" i="1" a="1"/>
  <c r="H2013" i="1" a="1"/>
  <c r="G2013" i="1"/>
  <c r="F2013" i="1"/>
  <c r="AB2012" i="1"/>
  <c r="AA2012" i="1"/>
  <c r="Z2012" i="1"/>
  <c r="Y2012" i="1"/>
  <c r="X2012" i="1"/>
  <c r="W2012" i="1"/>
  <c r="S2012" i="1"/>
  <c r="R2012" i="1"/>
  <c r="O2012" i="1" a="1"/>
  <c r="M2012" i="1" a="1"/>
  <c r="H2012" i="1" a="1"/>
  <c r="G2012" i="1"/>
  <c r="F2012" i="1"/>
  <c r="AB2011" i="1"/>
  <c r="AA2011" i="1"/>
  <c r="Z2011" i="1"/>
  <c r="Y2011" i="1"/>
  <c r="X2011" i="1"/>
  <c r="W2011" i="1"/>
  <c r="S2011" i="1"/>
  <c r="R2011" i="1"/>
  <c r="O2011" i="1" a="1"/>
  <c r="M2011" i="1" a="1"/>
  <c r="H2011" i="1" a="1"/>
  <c r="G2011" i="1"/>
  <c r="F2011" i="1"/>
  <c r="AB2010" i="1"/>
  <c r="AA2010" i="1"/>
  <c r="Z2010" i="1"/>
  <c r="Y2010" i="1"/>
  <c r="X2010" i="1"/>
  <c r="W2010" i="1"/>
  <c r="S2010" i="1"/>
  <c r="R2010" i="1"/>
  <c r="O2010" i="1" a="1"/>
  <c r="M2010" i="1" a="1"/>
  <c r="H2010" i="1" a="1"/>
  <c r="G2010" i="1"/>
  <c r="F2010" i="1"/>
  <c r="AB2009" i="1"/>
  <c r="AA2009" i="1"/>
  <c r="Z2009" i="1"/>
  <c r="Y2009" i="1"/>
  <c r="X2009" i="1"/>
  <c r="W2009" i="1"/>
  <c r="S2009" i="1"/>
  <c r="R2009" i="1"/>
  <c r="O2009" i="1" a="1"/>
  <c r="M2009" i="1" a="1"/>
  <c r="H2009" i="1" a="1"/>
  <c r="G2009" i="1"/>
  <c r="F2009" i="1"/>
  <c r="AB2008" i="1"/>
  <c r="AA2008" i="1"/>
  <c r="Z2008" i="1"/>
  <c r="Y2008" i="1"/>
  <c r="X2008" i="1"/>
  <c r="W2008" i="1"/>
  <c r="S2008" i="1"/>
  <c r="R2008" i="1"/>
  <c r="O2008" i="1" a="1"/>
  <c r="M2008" i="1" a="1"/>
  <c r="H2008" i="1" a="1"/>
  <c r="G2008" i="1"/>
  <c r="F2008" i="1"/>
  <c r="AB2007" i="1"/>
  <c r="AA2007" i="1"/>
  <c r="Z2007" i="1"/>
  <c r="Y2007" i="1"/>
  <c r="X2007" i="1"/>
  <c r="W2007" i="1"/>
  <c r="S2007" i="1"/>
  <c r="R2007" i="1"/>
  <c r="O2007" i="1" a="1"/>
  <c r="M2007" i="1" a="1"/>
  <c r="H2007" i="1" a="1"/>
  <c r="G2007" i="1"/>
  <c r="F2007" i="1"/>
  <c r="AB2006" i="1"/>
  <c r="AA2006" i="1"/>
  <c r="Z2006" i="1"/>
  <c r="Y2006" i="1"/>
  <c r="X2006" i="1"/>
  <c r="W2006" i="1"/>
  <c r="S2006" i="1"/>
  <c r="R2006" i="1"/>
  <c r="O2006" i="1" a="1"/>
  <c r="M2006" i="1" a="1"/>
  <c r="H2006" i="1" a="1"/>
  <c r="G2006" i="1"/>
  <c r="F2006" i="1"/>
  <c r="AB2005" i="1"/>
  <c r="AA2005" i="1"/>
  <c r="Z2005" i="1"/>
  <c r="Y2005" i="1"/>
  <c r="X2005" i="1"/>
  <c r="W2005" i="1"/>
  <c r="S2005" i="1"/>
  <c r="R2005" i="1"/>
  <c r="O2005" i="1" a="1"/>
  <c r="M2005" i="1" a="1"/>
  <c r="H2005" i="1" a="1"/>
  <c r="G2005" i="1"/>
  <c r="F2005" i="1"/>
  <c r="AB2004" i="1"/>
  <c r="AA2004" i="1"/>
  <c r="Z2004" i="1"/>
  <c r="Y2004" i="1"/>
  <c r="X2004" i="1"/>
  <c r="W2004" i="1"/>
  <c r="S2004" i="1"/>
  <c r="R2004" i="1"/>
  <c r="O2004" i="1" a="1"/>
  <c r="M2004" i="1" a="1"/>
  <c r="H2004" i="1" a="1"/>
  <c r="G2004" i="1"/>
  <c r="F2004" i="1"/>
  <c r="AB2003" i="1"/>
  <c r="AA2003" i="1"/>
  <c r="Z2003" i="1"/>
  <c r="Y2003" i="1"/>
  <c r="X2003" i="1"/>
  <c r="W2003" i="1"/>
  <c r="S2003" i="1"/>
  <c r="R2003" i="1"/>
  <c r="O2003" i="1" a="1"/>
  <c r="M2003" i="1" a="1"/>
  <c r="H2003" i="1" a="1"/>
  <c r="G2003" i="1"/>
  <c r="F2003" i="1"/>
  <c r="AB2002" i="1"/>
  <c r="AA2002" i="1"/>
  <c r="Z2002" i="1"/>
  <c r="Y2002" i="1"/>
  <c r="X2002" i="1"/>
  <c r="W2002" i="1"/>
  <c r="S2002" i="1"/>
  <c r="R2002" i="1"/>
  <c r="O2002" i="1" a="1"/>
  <c r="M2002" i="1" a="1"/>
  <c r="H2002" i="1" a="1"/>
  <c r="G2002" i="1"/>
  <c r="F2002" i="1"/>
  <c r="AB2001" i="1"/>
  <c r="AA2001" i="1"/>
  <c r="Z2001" i="1"/>
  <c r="Y2001" i="1"/>
  <c r="X2001" i="1"/>
  <c r="W2001" i="1"/>
  <c r="S2001" i="1"/>
  <c r="R2001" i="1"/>
  <c r="O2001" i="1" a="1"/>
  <c r="M2001" i="1" a="1"/>
  <c r="H2001" i="1" a="1"/>
  <c r="G2001" i="1"/>
  <c r="F2001" i="1"/>
  <c r="AB2000" i="1"/>
  <c r="AA2000" i="1"/>
  <c r="Z2000" i="1"/>
  <c r="Y2000" i="1"/>
  <c r="X2000" i="1"/>
  <c r="W2000" i="1"/>
  <c r="S2000" i="1"/>
  <c r="R2000" i="1"/>
  <c r="O2000" i="1" a="1"/>
  <c r="M2000" i="1" a="1"/>
  <c r="H2000" i="1" a="1"/>
  <c r="G2000" i="1"/>
  <c r="F2000" i="1"/>
  <c r="AB1999" i="1"/>
  <c r="AA1999" i="1"/>
  <c r="Z1999" i="1"/>
  <c r="Y1999" i="1"/>
  <c r="X1999" i="1"/>
  <c r="W1999" i="1"/>
  <c r="S1999" i="1"/>
  <c r="R1999" i="1"/>
  <c r="O1999" i="1" a="1"/>
  <c r="M1999" i="1" a="1"/>
  <c r="H1999" i="1" a="1"/>
  <c r="G1999" i="1"/>
  <c r="F1999" i="1"/>
  <c r="AB1998" i="1"/>
  <c r="AA1998" i="1"/>
  <c r="Z1998" i="1"/>
  <c r="Y1998" i="1"/>
  <c r="X1998" i="1"/>
  <c r="W1998" i="1"/>
  <c r="S1998" i="1"/>
  <c r="R1998" i="1"/>
  <c r="O1998" i="1" a="1"/>
  <c r="M1998" i="1" a="1"/>
  <c r="H1998" i="1" a="1"/>
  <c r="G1998" i="1"/>
  <c r="F1998" i="1"/>
  <c r="AB1997" i="1"/>
  <c r="AA1997" i="1"/>
  <c r="Z1997" i="1"/>
  <c r="Y1997" i="1"/>
  <c r="X1997" i="1"/>
  <c r="W1997" i="1"/>
  <c r="S1997" i="1"/>
  <c r="R1997" i="1"/>
  <c r="O1997" i="1" a="1"/>
  <c r="M1997" i="1" a="1"/>
  <c r="H1997" i="1" a="1"/>
  <c r="G1997" i="1"/>
  <c r="F1997" i="1"/>
  <c r="AB1996" i="1"/>
  <c r="AA1996" i="1"/>
  <c r="Z1996" i="1"/>
  <c r="Y1996" i="1"/>
  <c r="X1996" i="1"/>
  <c r="W1996" i="1"/>
  <c r="S1996" i="1"/>
  <c r="R1996" i="1"/>
  <c r="O1996" i="1" a="1"/>
  <c r="M1996" i="1" a="1"/>
  <c r="H1996" i="1" a="1"/>
  <c r="G1996" i="1"/>
  <c r="F1996" i="1"/>
  <c r="AB1995" i="1"/>
  <c r="AA1995" i="1"/>
  <c r="Z1995" i="1"/>
  <c r="Y1995" i="1"/>
  <c r="X1995" i="1"/>
  <c r="W1995" i="1"/>
  <c r="S1995" i="1"/>
  <c r="R1995" i="1"/>
  <c r="O1995" i="1" a="1"/>
  <c r="M1995" i="1" a="1"/>
  <c r="H1995" i="1" a="1"/>
  <c r="G1995" i="1"/>
  <c r="F1995" i="1"/>
  <c r="AB1994" i="1"/>
  <c r="AA1994" i="1"/>
  <c r="Z1994" i="1"/>
  <c r="Y1994" i="1"/>
  <c r="X1994" i="1"/>
  <c r="W1994" i="1"/>
  <c r="S1994" i="1"/>
  <c r="R1994" i="1"/>
  <c r="O1994" i="1" a="1"/>
  <c r="M1994" i="1" a="1"/>
  <c r="H1994" i="1" a="1"/>
  <c r="G1994" i="1"/>
  <c r="F1994" i="1"/>
  <c r="AB1993" i="1"/>
  <c r="AA1993" i="1"/>
  <c r="Z1993" i="1"/>
  <c r="Y1993" i="1"/>
  <c r="X1993" i="1"/>
  <c r="W1993" i="1"/>
  <c r="S1993" i="1"/>
  <c r="R1993" i="1"/>
  <c r="O1993" i="1" a="1"/>
  <c r="M1993" i="1" a="1"/>
  <c r="H1993" i="1" a="1"/>
  <c r="G1993" i="1"/>
  <c r="F1993" i="1"/>
  <c r="AB1992" i="1"/>
  <c r="AA1992" i="1"/>
  <c r="Z1992" i="1"/>
  <c r="Y1992" i="1"/>
  <c r="X1992" i="1"/>
  <c r="W1992" i="1"/>
  <c r="S1992" i="1"/>
  <c r="R1992" i="1"/>
  <c r="O1992" i="1" a="1"/>
  <c r="M1992" i="1" a="1"/>
  <c r="H1992" i="1" a="1"/>
  <c r="G1992" i="1"/>
  <c r="F1992" i="1"/>
  <c r="AB1991" i="1"/>
  <c r="AA1991" i="1"/>
  <c r="Z1991" i="1"/>
  <c r="Y1991" i="1"/>
  <c r="X1991" i="1"/>
  <c r="W1991" i="1"/>
  <c r="S1991" i="1"/>
  <c r="R1991" i="1"/>
  <c r="O1991" i="1" a="1"/>
  <c r="M1991" i="1" a="1"/>
  <c r="H1991" i="1" a="1"/>
  <c r="G1991" i="1"/>
  <c r="F1991" i="1"/>
  <c r="AB1990" i="1"/>
  <c r="AA1990" i="1"/>
  <c r="Z1990" i="1"/>
  <c r="Y1990" i="1"/>
  <c r="X1990" i="1"/>
  <c r="W1990" i="1"/>
  <c r="S1990" i="1"/>
  <c r="R1990" i="1"/>
  <c r="O1990" i="1" a="1"/>
  <c r="M1990" i="1" a="1"/>
  <c r="H1990" i="1" a="1"/>
  <c r="G1990" i="1"/>
  <c r="F1990" i="1"/>
  <c r="AB1989" i="1"/>
  <c r="AA1989" i="1"/>
  <c r="Z1989" i="1"/>
  <c r="Y1989" i="1"/>
  <c r="X1989" i="1"/>
  <c r="W1989" i="1"/>
  <c r="S1989" i="1"/>
  <c r="R1989" i="1"/>
  <c r="O1989" i="1" a="1"/>
  <c r="M1989" i="1" a="1"/>
  <c r="H1989" i="1" a="1"/>
  <c r="G1989" i="1"/>
  <c r="F1989" i="1"/>
  <c r="AB1988" i="1"/>
  <c r="AA1988" i="1"/>
  <c r="Z1988" i="1"/>
  <c r="Y1988" i="1"/>
  <c r="X1988" i="1"/>
  <c r="W1988" i="1"/>
  <c r="S1988" i="1"/>
  <c r="R1988" i="1"/>
  <c r="O1988" i="1" a="1"/>
  <c r="M1988" i="1" a="1"/>
  <c r="H1988" i="1" a="1"/>
  <c r="G1988" i="1"/>
  <c r="F1988" i="1"/>
  <c r="AB1987" i="1"/>
  <c r="AA1987" i="1"/>
  <c r="Z1987" i="1"/>
  <c r="Y1987" i="1"/>
  <c r="X1987" i="1"/>
  <c r="W1987" i="1"/>
  <c r="S1987" i="1"/>
  <c r="R1987" i="1"/>
  <c r="O1987" i="1" a="1"/>
  <c r="M1987" i="1" a="1"/>
  <c r="H1987" i="1" a="1"/>
  <c r="G1987" i="1"/>
  <c r="F1987" i="1"/>
  <c r="AB1986" i="1"/>
  <c r="AA1986" i="1"/>
  <c r="Z1986" i="1"/>
  <c r="Y1986" i="1"/>
  <c r="X1986" i="1"/>
  <c r="W1986" i="1"/>
  <c r="S1986" i="1"/>
  <c r="R1986" i="1"/>
  <c r="O1986" i="1" a="1"/>
  <c r="M1986" i="1" a="1"/>
  <c r="H1986" i="1" a="1"/>
  <c r="G1986" i="1"/>
  <c r="F1986" i="1"/>
  <c r="AB1985" i="1"/>
  <c r="AA1985" i="1"/>
  <c r="Z1985" i="1"/>
  <c r="Y1985" i="1"/>
  <c r="X1985" i="1"/>
  <c r="W1985" i="1"/>
  <c r="S1985" i="1"/>
  <c r="R1985" i="1"/>
  <c r="O1985" i="1" a="1"/>
  <c r="M1985" i="1" a="1"/>
  <c r="H1985" i="1" a="1"/>
  <c r="G1985" i="1"/>
  <c r="F1985" i="1"/>
  <c r="AB1984" i="1"/>
  <c r="AA1984" i="1"/>
  <c r="Z1984" i="1"/>
  <c r="Y1984" i="1"/>
  <c r="X1984" i="1"/>
  <c r="W1984" i="1"/>
  <c r="S1984" i="1"/>
  <c r="R1984" i="1"/>
  <c r="O1984" i="1" a="1"/>
  <c r="M1984" i="1" a="1"/>
  <c r="H1984" i="1" a="1"/>
  <c r="G1984" i="1"/>
  <c r="F1984" i="1"/>
  <c r="AB1983" i="1"/>
  <c r="AA1983" i="1"/>
  <c r="Z1983" i="1"/>
  <c r="Y1983" i="1"/>
  <c r="X1983" i="1"/>
  <c r="W1983" i="1"/>
  <c r="S1983" i="1"/>
  <c r="R1983" i="1"/>
  <c r="O1983" i="1" a="1"/>
  <c r="M1983" i="1" a="1"/>
  <c r="H1983" i="1" a="1"/>
  <c r="G1983" i="1"/>
  <c r="F1983" i="1"/>
  <c r="AB1982" i="1"/>
  <c r="AA1982" i="1"/>
  <c r="Z1982" i="1"/>
  <c r="Y1982" i="1"/>
  <c r="X1982" i="1"/>
  <c r="W1982" i="1"/>
  <c r="S1982" i="1"/>
  <c r="R1982" i="1"/>
  <c r="O1982" i="1" a="1"/>
  <c r="M1982" i="1" a="1"/>
  <c r="H1982" i="1" a="1"/>
  <c r="G1982" i="1"/>
  <c r="F1982" i="1"/>
  <c r="AB1981" i="1"/>
  <c r="AA1981" i="1"/>
  <c r="Z1981" i="1"/>
  <c r="Y1981" i="1"/>
  <c r="X1981" i="1"/>
  <c r="W1981" i="1"/>
  <c r="S1981" i="1"/>
  <c r="R1981" i="1"/>
  <c r="O1981" i="1" a="1"/>
  <c r="M1981" i="1" a="1"/>
  <c r="H1981" i="1" a="1"/>
  <c r="G1981" i="1"/>
  <c r="F1981" i="1"/>
  <c r="AB1980" i="1"/>
  <c r="AA1980" i="1"/>
  <c r="Z1980" i="1"/>
  <c r="Y1980" i="1"/>
  <c r="X1980" i="1"/>
  <c r="W1980" i="1"/>
  <c r="S1980" i="1"/>
  <c r="R1980" i="1"/>
  <c r="O1980" i="1" a="1"/>
  <c r="M1980" i="1" a="1"/>
  <c r="H1980" i="1" a="1"/>
  <c r="G1980" i="1"/>
  <c r="F1980" i="1"/>
  <c r="AB1979" i="1"/>
  <c r="AA1979" i="1"/>
  <c r="Z1979" i="1"/>
  <c r="Y1979" i="1"/>
  <c r="X1979" i="1"/>
  <c r="W1979" i="1"/>
  <c r="S1979" i="1"/>
  <c r="R1979" i="1"/>
  <c r="O1979" i="1" a="1"/>
  <c r="M1979" i="1" a="1"/>
  <c r="H1979" i="1" a="1"/>
  <c r="G1979" i="1"/>
  <c r="F1979" i="1"/>
  <c r="AB1978" i="1"/>
  <c r="AA1978" i="1"/>
  <c r="Z1978" i="1"/>
  <c r="Y1978" i="1"/>
  <c r="X1978" i="1"/>
  <c r="W1978" i="1"/>
  <c r="S1978" i="1"/>
  <c r="R1978" i="1"/>
  <c r="O1978" i="1" a="1"/>
  <c r="M1978" i="1" a="1"/>
  <c r="H1978" i="1" a="1"/>
  <c r="G1978" i="1"/>
  <c r="F1978" i="1"/>
  <c r="AB1977" i="1"/>
  <c r="AA1977" i="1"/>
  <c r="Z1977" i="1"/>
  <c r="Y1977" i="1"/>
  <c r="X1977" i="1"/>
  <c r="W1977" i="1"/>
  <c r="S1977" i="1"/>
  <c r="R1977" i="1"/>
  <c r="O1977" i="1" a="1"/>
  <c r="M1977" i="1" a="1"/>
  <c r="H1977" i="1" a="1"/>
  <c r="G1977" i="1"/>
  <c r="F1977" i="1"/>
  <c r="AB1976" i="1"/>
  <c r="AA1976" i="1"/>
  <c r="Z1976" i="1"/>
  <c r="Y1976" i="1"/>
  <c r="X1976" i="1"/>
  <c r="W1976" i="1"/>
  <c r="S1976" i="1"/>
  <c r="R1976" i="1"/>
  <c r="O1976" i="1" a="1"/>
  <c r="M1976" i="1" a="1"/>
  <c r="H1976" i="1" a="1"/>
  <c r="G1976" i="1"/>
  <c r="F1976" i="1"/>
  <c r="AB1975" i="1"/>
  <c r="AA1975" i="1"/>
  <c r="Z1975" i="1"/>
  <c r="Y1975" i="1"/>
  <c r="X1975" i="1"/>
  <c r="W1975" i="1"/>
  <c r="S1975" i="1"/>
  <c r="R1975" i="1"/>
  <c r="O1975" i="1" a="1"/>
  <c r="M1975" i="1" a="1"/>
  <c r="H1975" i="1" a="1"/>
  <c r="G1975" i="1"/>
  <c r="F1975" i="1"/>
  <c r="AB1974" i="1"/>
  <c r="AA1974" i="1"/>
  <c r="Z1974" i="1"/>
  <c r="Y1974" i="1"/>
  <c r="X1974" i="1"/>
  <c r="W1974" i="1"/>
  <c r="S1974" i="1"/>
  <c r="R1974" i="1"/>
  <c r="O1974" i="1" a="1"/>
  <c r="M1974" i="1" a="1"/>
  <c r="H1974" i="1" a="1"/>
  <c r="G1974" i="1"/>
  <c r="F1974" i="1"/>
  <c r="AB1973" i="1"/>
  <c r="AA1973" i="1"/>
  <c r="Z1973" i="1"/>
  <c r="Y1973" i="1"/>
  <c r="X1973" i="1"/>
  <c r="W1973" i="1"/>
  <c r="S1973" i="1"/>
  <c r="R1973" i="1"/>
  <c r="O1973" i="1" a="1"/>
  <c r="M1973" i="1" a="1"/>
  <c r="H1973" i="1" a="1"/>
  <c r="G1973" i="1"/>
  <c r="F1973" i="1"/>
  <c r="AB1972" i="1"/>
  <c r="AA1972" i="1"/>
  <c r="Z1972" i="1"/>
  <c r="Y1972" i="1"/>
  <c r="X1972" i="1"/>
  <c r="W1972" i="1"/>
  <c r="S1972" i="1"/>
  <c r="R1972" i="1"/>
  <c r="O1972" i="1" a="1"/>
  <c r="M1972" i="1" a="1"/>
  <c r="H1972" i="1" a="1"/>
  <c r="G1972" i="1"/>
  <c r="F1972" i="1"/>
  <c r="AB1971" i="1"/>
  <c r="AA1971" i="1"/>
  <c r="Z1971" i="1"/>
  <c r="Y1971" i="1"/>
  <c r="X1971" i="1"/>
  <c r="W1971" i="1"/>
  <c r="S1971" i="1"/>
  <c r="R1971" i="1"/>
  <c r="O1971" i="1" a="1"/>
  <c r="M1971" i="1" a="1"/>
  <c r="H1971" i="1" a="1"/>
  <c r="G1971" i="1"/>
  <c r="F1971" i="1"/>
  <c r="AB1970" i="1"/>
  <c r="AA1970" i="1"/>
  <c r="Z1970" i="1"/>
  <c r="Y1970" i="1"/>
  <c r="X1970" i="1"/>
  <c r="W1970" i="1"/>
  <c r="S1970" i="1"/>
  <c r="R1970" i="1"/>
  <c r="O1970" i="1" a="1"/>
  <c r="M1970" i="1" a="1"/>
  <c r="H1970" i="1" a="1"/>
  <c r="G1970" i="1"/>
  <c r="F1970" i="1"/>
  <c r="AB1969" i="1"/>
  <c r="AA1969" i="1"/>
  <c r="Z1969" i="1"/>
  <c r="Y1969" i="1"/>
  <c r="X1969" i="1"/>
  <c r="W1969" i="1"/>
  <c r="S1969" i="1"/>
  <c r="R1969" i="1"/>
  <c r="O1969" i="1" a="1"/>
  <c r="M1969" i="1" a="1"/>
  <c r="H1969" i="1" a="1"/>
  <c r="G1969" i="1"/>
  <c r="F1969" i="1"/>
  <c r="AB1968" i="1"/>
  <c r="AA1968" i="1"/>
  <c r="Z1968" i="1"/>
  <c r="Y1968" i="1"/>
  <c r="X1968" i="1"/>
  <c r="W1968" i="1"/>
  <c r="S1968" i="1"/>
  <c r="R1968" i="1"/>
  <c r="O1968" i="1" a="1"/>
  <c r="M1968" i="1" a="1"/>
  <c r="H1968" i="1" a="1"/>
  <c r="G1968" i="1"/>
  <c r="F1968" i="1"/>
  <c r="AB1967" i="1"/>
  <c r="AA1967" i="1"/>
  <c r="Z1967" i="1"/>
  <c r="Y1967" i="1"/>
  <c r="X1967" i="1"/>
  <c r="W1967" i="1"/>
  <c r="S1967" i="1"/>
  <c r="R1967" i="1"/>
  <c r="O1967" i="1" a="1"/>
  <c r="M1967" i="1" a="1"/>
  <c r="H1967" i="1" a="1"/>
  <c r="G1967" i="1"/>
  <c r="F1967" i="1"/>
  <c r="AB1966" i="1"/>
  <c r="AA1966" i="1"/>
  <c r="Z1966" i="1"/>
  <c r="Y1966" i="1"/>
  <c r="X1966" i="1"/>
  <c r="W1966" i="1"/>
  <c r="S1966" i="1"/>
  <c r="R1966" i="1"/>
  <c r="O1966" i="1" a="1"/>
  <c r="M1966" i="1" a="1"/>
  <c r="H1966" i="1" a="1"/>
  <c r="G1966" i="1"/>
  <c r="F1966" i="1"/>
  <c r="AB1965" i="1"/>
  <c r="AA1965" i="1"/>
  <c r="Z1965" i="1"/>
  <c r="Y1965" i="1"/>
  <c r="X1965" i="1"/>
  <c r="W1965" i="1"/>
  <c r="S1965" i="1"/>
  <c r="R1965" i="1"/>
  <c r="O1965" i="1" a="1"/>
  <c r="M1965" i="1" a="1"/>
  <c r="H1965" i="1" a="1"/>
  <c r="G1965" i="1"/>
  <c r="F1965" i="1"/>
  <c r="AB1964" i="1"/>
  <c r="AA1964" i="1"/>
  <c r="Z1964" i="1"/>
  <c r="Y1964" i="1"/>
  <c r="X1964" i="1"/>
  <c r="W1964" i="1"/>
  <c r="S1964" i="1"/>
  <c r="R1964" i="1"/>
  <c r="O1964" i="1" a="1"/>
  <c r="M1964" i="1" a="1"/>
  <c r="H1964" i="1" a="1"/>
  <c r="G1964" i="1"/>
  <c r="F1964" i="1"/>
  <c r="AB1963" i="1"/>
  <c r="AA1963" i="1"/>
  <c r="Z1963" i="1"/>
  <c r="Y1963" i="1"/>
  <c r="X1963" i="1"/>
  <c r="W1963" i="1"/>
  <c r="S1963" i="1"/>
  <c r="R1963" i="1"/>
  <c r="O1963" i="1" a="1"/>
  <c r="M1963" i="1" a="1"/>
  <c r="H1963" i="1" a="1"/>
  <c r="G1963" i="1"/>
  <c r="F1963" i="1"/>
  <c r="AB1962" i="1"/>
  <c r="AA1962" i="1"/>
  <c r="Z1962" i="1"/>
  <c r="Y1962" i="1"/>
  <c r="X1962" i="1"/>
  <c r="W1962" i="1"/>
  <c r="S1962" i="1"/>
  <c r="R1962" i="1"/>
  <c r="O1962" i="1" a="1"/>
  <c r="M1962" i="1" a="1"/>
  <c r="H1962" i="1" a="1"/>
  <c r="G1962" i="1"/>
  <c r="F1962" i="1"/>
  <c r="AB1961" i="1"/>
  <c r="AA1961" i="1"/>
  <c r="Z1961" i="1"/>
  <c r="Y1961" i="1"/>
  <c r="X1961" i="1"/>
  <c r="W1961" i="1"/>
  <c r="S1961" i="1"/>
  <c r="R1961" i="1"/>
  <c r="O1961" i="1" a="1"/>
  <c r="M1961" i="1" a="1"/>
  <c r="H1961" i="1" a="1"/>
  <c r="G1961" i="1"/>
  <c r="F1961" i="1"/>
  <c r="AB1960" i="1"/>
  <c r="AA1960" i="1"/>
  <c r="Z1960" i="1"/>
  <c r="Y1960" i="1"/>
  <c r="X1960" i="1"/>
  <c r="W1960" i="1"/>
  <c r="S1960" i="1"/>
  <c r="R1960" i="1"/>
  <c r="O1960" i="1" a="1"/>
  <c r="M1960" i="1" a="1"/>
  <c r="H1960" i="1" a="1"/>
  <c r="G1960" i="1"/>
  <c r="F1960" i="1"/>
  <c r="AB1959" i="1"/>
  <c r="AA1959" i="1"/>
  <c r="Z1959" i="1"/>
  <c r="Y1959" i="1"/>
  <c r="X1959" i="1"/>
  <c r="W1959" i="1"/>
  <c r="S1959" i="1"/>
  <c r="R1959" i="1"/>
  <c r="O1959" i="1" a="1"/>
  <c r="M1959" i="1" a="1"/>
  <c r="H1959" i="1" a="1"/>
  <c r="G1959" i="1"/>
  <c r="F1959" i="1"/>
  <c r="AB1958" i="1"/>
  <c r="AA1958" i="1"/>
  <c r="Z1958" i="1"/>
  <c r="Y1958" i="1"/>
  <c r="X1958" i="1"/>
  <c r="W1958" i="1"/>
  <c r="S1958" i="1"/>
  <c r="R1958" i="1"/>
  <c r="O1958" i="1" a="1"/>
  <c r="M1958" i="1" a="1"/>
  <c r="H1958" i="1" a="1"/>
  <c r="G1958" i="1"/>
  <c r="F1958" i="1"/>
  <c r="AB1957" i="1"/>
  <c r="AA1957" i="1"/>
  <c r="Z1957" i="1"/>
  <c r="Y1957" i="1"/>
  <c r="X1957" i="1"/>
  <c r="W1957" i="1"/>
  <c r="S1957" i="1"/>
  <c r="R1957" i="1"/>
  <c r="O1957" i="1" a="1"/>
  <c r="M1957" i="1" a="1"/>
  <c r="H1957" i="1" a="1"/>
  <c r="G1957" i="1"/>
  <c r="F1957" i="1"/>
  <c r="AB1956" i="1"/>
  <c r="AA1956" i="1"/>
  <c r="Z1956" i="1"/>
  <c r="Y1956" i="1"/>
  <c r="X1956" i="1"/>
  <c r="W1956" i="1"/>
  <c r="S1956" i="1"/>
  <c r="R1956" i="1"/>
  <c r="O1956" i="1" a="1"/>
  <c r="M1956" i="1" a="1"/>
  <c r="H1956" i="1" a="1"/>
  <c r="G1956" i="1"/>
  <c r="F1956" i="1"/>
  <c r="AB1955" i="1"/>
  <c r="AA1955" i="1"/>
  <c r="Z1955" i="1"/>
  <c r="Y1955" i="1"/>
  <c r="X1955" i="1"/>
  <c r="W1955" i="1"/>
  <c r="S1955" i="1"/>
  <c r="R1955" i="1"/>
  <c r="O1955" i="1" a="1"/>
  <c r="M1955" i="1" a="1"/>
  <c r="H1955" i="1" a="1"/>
  <c r="G1955" i="1"/>
  <c r="F1955" i="1"/>
  <c r="AB1954" i="1"/>
  <c r="AA1954" i="1"/>
  <c r="Z1954" i="1"/>
  <c r="Y1954" i="1"/>
  <c r="X1954" i="1"/>
  <c r="W1954" i="1"/>
  <c r="S1954" i="1"/>
  <c r="R1954" i="1"/>
  <c r="O1954" i="1" a="1"/>
  <c r="M1954" i="1" a="1"/>
  <c r="H1954" i="1" a="1"/>
  <c r="G1954" i="1"/>
  <c r="F1954" i="1"/>
  <c r="AB1953" i="1"/>
  <c r="AA1953" i="1"/>
  <c r="Z1953" i="1"/>
  <c r="Y1953" i="1"/>
  <c r="X1953" i="1"/>
  <c r="W1953" i="1"/>
  <c r="S1953" i="1"/>
  <c r="R1953" i="1"/>
  <c r="O1953" i="1" a="1"/>
  <c r="M1953" i="1" a="1"/>
  <c r="H1953" i="1" a="1"/>
  <c r="G1953" i="1"/>
  <c r="F1953" i="1"/>
  <c r="AB1952" i="1"/>
  <c r="AA1952" i="1"/>
  <c r="Z1952" i="1"/>
  <c r="Y1952" i="1"/>
  <c r="X1952" i="1"/>
  <c r="W1952" i="1"/>
  <c r="S1952" i="1"/>
  <c r="R1952" i="1"/>
  <c r="O1952" i="1" a="1"/>
  <c r="M1952" i="1" a="1"/>
  <c r="H1952" i="1" a="1"/>
  <c r="G1952" i="1"/>
  <c r="F1952" i="1"/>
  <c r="AB1951" i="1"/>
  <c r="AA1951" i="1"/>
  <c r="Z1951" i="1"/>
  <c r="Y1951" i="1"/>
  <c r="X1951" i="1"/>
  <c r="W1951" i="1"/>
  <c r="S1951" i="1"/>
  <c r="R1951" i="1"/>
  <c r="O1951" i="1" a="1"/>
  <c r="M1951" i="1" a="1"/>
  <c r="H1951" i="1" a="1"/>
  <c r="G1951" i="1"/>
  <c r="F1951" i="1"/>
  <c r="AB1950" i="1"/>
  <c r="AA1950" i="1"/>
  <c r="Z1950" i="1"/>
  <c r="Y1950" i="1"/>
  <c r="X1950" i="1"/>
  <c r="W1950" i="1"/>
  <c r="S1950" i="1"/>
  <c r="R1950" i="1"/>
  <c r="O1950" i="1" a="1"/>
  <c r="M1950" i="1" a="1"/>
  <c r="H1950" i="1" a="1"/>
  <c r="G1950" i="1"/>
  <c r="F1950" i="1"/>
  <c r="AB1949" i="1"/>
  <c r="AA1949" i="1"/>
  <c r="Z1949" i="1"/>
  <c r="Y1949" i="1"/>
  <c r="X1949" i="1"/>
  <c r="W1949" i="1"/>
  <c r="S1949" i="1"/>
  <c r="R1949" i="1"/>
  <c r="O1949" i="1" a="1"/>
  <c r="M1949" i="1" a="1"/>
  <c r="H1949" i="1" a="1"/>
  <c r="G1949" i="1"/>
  <c r="F1949" i="1"/>
  <c r="AB1948" i="1"/>
  <c r="AA1948" i="1"/>
  <c r="Z1948" i="1"/>
  <c r="Y1948" i="1"/>
  <c r="X1948" i="1"/>
  <c r="W1948" i="1"/>
  <c r="S1948" i="1"/>
  <c r="R1948" i="1"/>
  <c r="O1948" i="1" a="1"/>
  <c r="M1948" i="1" a="1"/>
  <c r="H1948" i="1" a="1"/>
  <c r="G1948" i="1"/>
  <c r="F1948" i="1"/>
  <c r="AB1947" i="1"/>
  <c r="AA1947" i="1"/>
  <c r="Z1947" i="1"/>
  <c r="Y1947" i="1"/>
  <c r="X1947" i="1"/>
  <c r="W1947" i="1"/>
  <c r="S1947" i="1"/>
  <c r="R1947" i="1"/>
  <c r="O1947" i="1" a="1"/>
  <c r="M1947" i="1" a="1"/>
  <c r="H1947" i="1" a="1"/>
  <c r="G1947" i="1"/>
  <c r="F1947" i="1"/>
  <c r="AB1946" i="1"/>
  <c r="AA1946" i="1"/>
  <c r="Z1946" i="1"/>
  <c r="Y1946" i="1"/>
  <c r="X1946" i="1"/>
  <c r="W1946" i="1"/>
  <c r="S1946" i="1"/>
  <c r="R1946" i="1"/>
  <c r="O1946" i="1" a="1"/>
  <c r="M1946" i="1" a="1"/>
  <c r="H1946" i="1" a="1"/>
  <c r="G1946" i="1"/>
  <c r="F1946" i="1"/>
  <c r="AB1945" i="1"/>
  <c r="AA1945" i="1"/>
  <c r="Z1945" i="1"/>
  <c r="Y1945" i="1"/>
  <c r="X1945" i="1"/>
  <c r="W1945" i="1"/>
  <c r="S1945" i="1"/>
  <c r="R1945" i="1"/>
  <c r="O1945" i="1" a="1"/>
  <c r="M1945" i="1" a="1"/>
  <c r="H1945" i="1" a="1"/>
  <c r="G1945" i="1"/>
  <c r="F1945" i="1"/>
  <c r="AB1944" i="1"/>
  <c r="AA1944" i="1"/>
  <c r="Z1944" i="1"/>
  <c r="Y1944" i="1"/>
  <c r="X1944" i="1"/>
  <c r="W1944" i="1"/>
  <c r="S1944" i="1"/>
  <c r="R1944" i="1"/>
  <c r="O1944" i="1" a="1"/>
  <c r="M1944" i="1" a="1"/>
  <c r="H1944" i="1" a="1"/>
  <c r="G1944" i="1"/>
  <c r="F1944" i="1"/>
  <c r="AB1943" i="1"/>
  <c r="AA1943" i="1"/>
  <c r="Z1943" i="1"/>
  <c r="Y1943" i="1"/>
  <c r="X1943" i="1"/>
  <c r="W1943" i="1"/>
  <c r="S1943" i="1"/>
  <c r="R1943" i="1"/>
  <c r="O1943" i="1" a="1"/>
  <c r="M1943" i="1" a="1"/>
  <c r="H1943" i="1" a="1"/>
  <c r="G1943" i="1"/>
  <c r="F1943" i="1"/>
  <c r="AB1942" i="1"/>
  <c r="AA1942" i="1"/>
  <c r="Z1942" i="1"/>
  <c r="Y1942" i="1"/>
  <c r="X1942" i="1"/>
  <c r="W1942" i="1"/>
  <c r="S1942" i="1"/>
  <c r="R1942" i="1"/>
  <c r="O1942" i="1" a="1"/>
  <c r="M1942" i="1" a="1"/>
  <c r="H1942" i="1" a="1"/>
  <c r="G1942" i="1"/>
  <c r="F1942" i="1"/>
  <c r="AB1941" i="1"/>
  <c r="AA1941" i="1"/>
  <c r="Z1941" i="1"/>
  <c r="Y1941" i="1"/>
  <c r="X1941" i="1"/>
  <c r="W1941" i="1"/>
  <c r="S1941" i="1"/>
  <c r="R1941" i="1"/>
  <c r="O1941" i="1" a="1"/>
  <c r="M1941" i="1" a="1"/>
  <c r="H1941" i="1" a="1"/>
  <c r="G1941" i="1"/>
  <c r="F1941" i="1"/>
  <c r="AB1940" i="1"/>
  <c r="AA1940" i="1"/>
  <c r="Z1940" i="1"/>
  <c r="Y1940" i="1"/>
  <c r="X1940" i="1"/>
  <c r="W1940" i="1"/>
  <c r="S1940" i="1"/>
  <c r="R1940" i="1"/>
  <c r="O1940" i="1" a="1"/>
  <c r="M1940" i="1" a="1"/>
  <c r="H1940" i="1" a="1"/>
  <c r="G1940" i="1"/>
  <c r="F1940" i="1"/>
  <c r="AB1939" i="1"/>
  <c r="AA1939" i="1"/>
  <c r="Z1939" i="1"/>
  <c r="Y1939" i="1"/>
  <c r="X1939" i="1"/>
  <c r="W1939" i="1"/>
  <c r="S1939" i="1"/>
  <c r="R1939" i="1"/>
  <c r="O1939" i="1" a="1"/>
  <c r="M1939" i="1" a="1"/>
  <c r="H1939" i="1" a="1"/>
  <c r="G1939" i="1"/>
  <c r="F1939" i="1"/>
  <c r="AB1938" i="1"/>
  <c r="AA1938" i="1"/>
  <c r="Z1938" i="1"/>
  <c r="Y1938" i="1"/>
  <c r="X1938" i="1"/>
  <c r="W1938" i="1"/>
  <c r="S1938" i="1"/>
  <c r="R1938" i="1"/>
  <c r="O1938" i="1" a="1"/>
  <c r="M1938" i="1" a="1"/>
  <c r="H1938" i="1" a="1"/>
  <c r="G1938" i="1"/>
  <c r="F1938" i="1"/>
  <c r="AB1937" i="1"/>
  <c r="AA1937" i="1"/>
  <c r="Z1937" i="1"/>
  <c r="Y1937" i="1"/>
  <c r="X1937" i="1"/>
  <c r="W1937" i="1"/>
  <c r="S1937" i="1"/>
  <c r="R1937" i="1"/>
  <c r="O1937" i="1" a="1"/>
  <c r="M1937" i="1" a="1"/>
  <c r="H1937" i="1" a="1"/>
  <c r="G1937" i="1"/>
  <c r="F1937" i="1"/>
  <c r="AB1936" i="1"/>
  <c r="AA1936" i="1"/>
  <c r="Z1936" i="1"/>
  <c r="Y1936" i="1"/>
  <c r="X1936" i="1"/>
  <c r="W1936" i="1"/>
  <c r="S1936" i="1"/>
  <c r="R1936" i="1"/>
  <c r="O1936" i="1" a="1"/>
  <c r="M1936" i="1" a="1"/>
  <c r="H1936" i="1" a="1"/>
  <c r="G1936" i="1"/>
  <c r="F1936" i="1"/>
  <c r="AB1935" i="1"/>
  <c r="AA1935" i="1"/>
  <c r="Z1935" i="1"/>
  <c r="Y1935" i="1"/>
  <c r="X1935" i="1"/>
  <c r="W1935" i="1"/>
  <c r="S1935" i="1"/>
  <c r="R1935" i="1"/>
  <c r="O1935" i="1" a="1"/>
  <c r="M1935" i="1" a="1"/>
  <c r="H1935" i="1" a="1"/>
  <c r="G1935" i="1"/>
  <c r="F1935" i="1"/>
  <c r="AB1934" i="1"/>
  <c r="AA1934" i="1"/>
  <c r="Z1934" i="1"/>
  <c r="Y1934" i="1"/>
  <c r="X1934" i="1"/>
  <c r="W1934" i="1"/>
  <c r="S1934" i="1"/>
  <c r="R1934" i="1"/>
  <c r="O1934" i="1" a="1"/>
  <c r="M1934" i="1" a="1"/>
  <c r="H1934" i="1" a="1"/>
  <c r="G1934" i="1"/>
  <c r="F1934" i="1"/>
  <c r="AB1933" i="1"/>
  <c r="AA1933" i="1"/>
  <c r="Z1933" i="1"/>
  <c r="Y1933" i="1"/>
  <c r="X1933" i="1"/>
  <c r="W1933" i="1"/>
  <c r="S1933" i="1"/>
  <c r="R1933" i="1"/>
  <c r="O1933" i="1" a="1"/>
  <c r="M1933" i="1" a="1"/>
  <c r="H1933" i="1" a="1"/>
  <c r="G1933" i="1"/>
  <c r="F1933" i="1"/>
  <c r="AB1932" i="1"/>
  <c r="AA1932" i="1"/>
  <c r="Z1932" i="1"/>
  <c r="Y1932" i="1"/>
  <c r="X1932" i="1"/>
  <c r="W1932" i="1"/>
  <c r="S1932" i="1"/>
  <c r="R1932" i="1"/>
  <c r="O1932" i="1" a="1"/>
  <c r="M1932" i="1" a="1"/>
  <c r="H1932" i="1" a="1"/>
  <c r="G1932" i="1"/>
  <c r="F1932" i="1"/>
  <c r="AB1931" i="1"/>
  <c r="AA1931" i="1"/>
  <c r="Z1931" i="1"/>
  <c r="Y1931" i="1"/>
  <c r="X1931" i="1"/>
  <c r="W1931" i="1"/>
  <c r="S1931" i="1"/>
  <c r="R1931" i="1"/>
  <c r="O1931" i="1" a="1"/>
  <c r="M1931" i="1" a="1"/>
  <c r="H1931" i="1" a="1"/>
  <c r="G1931" i="1"/>
  <c r="F1931" i="1"/>
  <c r="AB1930" i="1"/>
  <c r="AA1930" i="1"/>
  <c r="Z1930" i="1"/>
  <c r="Y1930" i="1"/>
  <c r="X1930" i="1"/>
  <c r="W1930" i="1"/>
  <c r="S1930" i="1"/>
  <c r="R1930" i="1"/>
  <c r="O1930" i="1" a="1"/>
  <c r="M1930" i="1" a="1"/>
  <c r="H1930" i="1" a="1"/>
  <c r="G1930" i="1"/>
  <c r="F1930" i="1"/>
  <c r="AB1929" i="1"/>
  <c r="AA1929" i="1"/>
  <c r="Z1929" i="1"/>
  <c r="Y1929" i="1"/>
  <c r="X1929" i="1"/>
  <c r="W1929" i="1"/>
  <c r="S1929" i="1"/>
  <c r="R1929" i="1"/>
  <c r="O1929" i="1" a="1"/>
  <c r="M1929" i="1" a="1"/>
  <c r="H1929" i="1" a="1"/>
  <c r="G1929" i="1"/>
  <c r="F1929" i="1"/>
  <c r="AB1928" i="1"/>
  <c r="AA1928" i="1"/>
  <c r="Z1928" i="1"/>
  <c r="Y1928" i="1"/>
  <c r="X1928" i="1"/>
  <c r="W1928" i="1"/>
  <c r="S1928" i="1"/>
  <c r="R1928" i="1"/>
  <c r="O1928" i="1" a="1"/>
  <c r="M1928" i="1" a="1"/>
  <c r="H1928" i="1" a="1"/>
  <c r="G1928" i="1"/>
  <c r="F1928" i="1"/>
  <c r="AB1927" i="1"/>
  <c r="AA1927" i="1"/>
  <c r="Z1927" i="1"/>
  <c r="Y1927" i="1"/>
  <c r="X1927" i="1"/>
  <c r="W1927" i="1"/>
  <c r="S1927" i="1"/>
  <c r="R1927" i="1"/>
  <c r="O1927" i="1" a="1"/>
  <c r="M1927" i="1" a="1"/>
  <c r="H1927" i="1" a="1"/>
  <c r="G1927" i="1"/>
  <c r="F1927" i="1"/>
  <c r="AB1926" i="1"/>
  <c r="AA1926" i="1"/>
  <c r="Z1926" i="1"/>
  <c r="Y1926" i="1"/>
  <c r="X1926" i="1"/>
  <c r="W1926" i="1"/>
  <c r="S1926" i="1"/>
  <c r="R1926" i="1"/>
  <c r="O1926" i="1" a="1"/>
  <c r="M1926" i="1" a="1"/>
  <c r="H1926" i="1" a="1"/>
  <c r="G1926" i="1"/>
  <c r="F1926" i="1"/>
  <c r="AB1925" i="1"/>
  <c r="AA1925" i="1"/>
  <c r="Z1925" i="1"/>
  <c r="Y1925" i="1"/>
  <c r="X1925" i="1"/>
  <c r="W1925" i="1"/>
  <c r="S1925" i="1"/>
  <c r="R1925" i="1"/>
  <c r="O1925" i="1" a="1"/>
  <c r="M1925" i="1" a="1"/>
  <c r="H1925" i="1" a="1"/>
  <c r="G1925" i="1"/>
  <c r="F1925" i="1"/>
  <c r="AB1924" i="1"/>
  <c r="AA1924" i="1"/>
  <c r="Z1924" i="1"/>
  <c r="Y1924" i="1"/>
  <c r="X1924" i="1"/>
  <c r="W1924" i="1"/>
  <c r="S1924" i="1"/>
  <c r="R1924" i="1"/>
  <c r="O1924" i="1" a="1"/>
  <c r="M1924" i="1" a="1"/>
  <c r="H1924" i="1" a="1"/>
  <c r="G1924" i="1"/>
  <c r="F1924" i="1"/>
  <c r="AB1923" i="1"/>
  <c r="AA1923" i="1"/>
  <c r="Z1923" i="1"/>
  <c r="Y1923" i="1"/>
  <c r="X1923" i="1"/>
  <c r="W1923" i="1"/>
  <c r="S1923" i="1"/>
  <c r="R1923" i="1"/>
  <c r="O1923" i="1" a="1"/>
  <c r="M1923" i="1" a="1"/>
  <c r="H1923" i="1" a="1"/>
  <c r="G1923" i="1"/>
  <c r="F1923" i="1"/>
  <c r="AB1922" i="1"/>
  <c r="AA1922" i="1"/>
  <c r="Z1922" i="1"/>
  <c r="Y1922" i="1"/>
  <c r="X1922" i="1"/>
  <c r="W1922" i="1"/>
  <c r="S1922" i="1"/>
  <c r="R1922" i="1"/>
  <c r="O1922" i="1" a="1"/>
  <c r="M1922" i="1" a="1"/>
  <c r="H1922" i="1" a="1"/>
  <c r="G1922" i="1"/>
  <c r="F1922" i="1"/>
  <c r="AB1921" i="1"/>
  <c r="AA1921" i="1"/>
  <c r="Z1921" i="1"/>
  <c r="Y1921" i="1"/>
  <c r="X1921" i="1"/>
  <c r="W1921" i="1"/>
  <c r="S1921" i="1"/>
  <c r="R1921" i="1"/>
  <c r="O1921" i="1" a="1"/>
  <c r="M1921" i="1" a="1"/>
  <c r="H1921" i="1" a="1"/>
  <c r="G1921" i="1"/>
  <c r="F1921" i="1"/>
  <c r="AB1920" i="1"/>
  <c r="AA1920" i="1"/>
  <c r="Z1920" i="1"/>
  <c r="Y1920" i="1"/>
  <c r="X1920" i="1"/>
  <c r="W1920" i="1"/>
  <c r="S1920" i="1"/>
  <c r="R1920" i="1"/>
  <c r="O1920" i="1" a="1"/>
  <c r="M1920" i="1" a="1"/>
  <c r="H1920" i="1" a="1"/>
  <c r="G1920" i="1"/>
  <c r="F1920" i="1"/>
  <c r="AB1919" i="1"/>
  <c r="AA1919" i="1"/>
  <c r="Z1919" i="1"/>
  <c r="Y1919" i="1"/>
  <c r="X1919" i="1"/>
  <c r="W1919" i="1"/>
  <c r="S1919" i="1"/>
  <c r="R1919" i="1"/>
  <c r="O1919" i="1" a="1"/>
  <c r="M1919" i="1" a="1"/>
  <c r="H1919" i="1" a="1"/>
  <c r="G1919" i="1"/>
  <c r="F1919" i="1"/>
  <c r="AB1918" i="1"/>
  <c r="AA1918" i="1"/>
  <c r="Z1918" i="1"/>
  <c r="Y1918" i="1"/>
  <c r="X1918" i="1"/>
  <c r="W1918" i="1"/>
  <c r="S1918" i="1"/>
  <c r="R1918" i="1"/>
  <c r="O1918" i="1" a="1"/>
  <c r="M1918" i="1" a="1"/>
  <c r="H1918" i="1" a="1"/>
  <c r="G1918" i="1"/>
  <c r="F1918" i="1"/>
  <c r="AB1917" i="1"/>
  <c r="AA1917" i="1"/>
  <c r="Z1917" i="1"/>
  <c r="Y1917" i="1"/>
  <c r="X1917" i="1"/>
  <c r="W1917" i="1"/>
  <c r="S1917" i="1"/>
  <c r="R1917" i="1"/>
  <c r="O1917" i="1" a="1"/>
  <c r="M1917" i="1" a="1"/>
  <c r="H1917" i="1" a="1"/>
  <c r="G1917" i="1"/>
  <c r="F1917" i="1"/>
  <c r="AB1916" i="1"/>
  <c r="AA1916" i="1"/>
  <c r="Z1916" i="1"/>
  <c r="Y1916" i="1"/>
  <c r="X1916" i="1"/>
  <c r="W1916" i="1"/>
  <c r="S1916" i="1"/>
  <c r="R1916" i="1"/>
  <c r="O1916" i="1" a="1"/>
  <c r="M1916" i="1" a="1"/>
  <c r="H1916" i="1" a="1"/>
  <c r="G1916" i="1"/>
  <c r="F1916" i="1"/>
  <c r="AB1915" i="1"/>
  <c r="AA1915" i="1"/>
  <c r="Z1915" i="1"/>
  <c r="Y1915" i="1"/>
  <c r="X1915" i="1"/>
  <c r="W1915" i="1"/>
  <c r="S1915" i="1"/>
  <c r="R1915" i="1"/>
  <c r="O1915" i="1" a="1"/>
  <c r="M1915" i="1" a="1"/>
  <c r="H1915" i="1" a="1"/>
  <c r="G1915" i="1"/>
  <c r="F1915" i="1"/>
  <c r="AB1914" i="1"/>
  <c r="AA1914" i="1"/>
  <c r="Z1914" i="1"/>
  <c r="Y1914" i="1"/>
  <c r="X1914" i="1"/>
  <c r="W1914" i="1"/>
  <c r="S1914" i="1"/>
  <c r="R1914" i="1"/>
  <c r="O1914" i="1" a="1"/>
  <c r="M1914" i="1" a="1"/>
  <c r="H1914" i="1" a="1"/>
  <c r="G1914" i="1"/>
  <c r="F1914" i="1"/>
  <c r="AB1913" i="1"/>
  <c r="AA1913" i="1"/>
  <c r="Z1913" i="1"/>
  <c r="Y1913" i="1"/>
  <c r="X1913" i="1"/>
  <c r="W1913" i="1"/>
  <c r="S1913" i="1"/>
  <c r="R1913" i="1"/>
  <c r="O1913" i="1" a="1"/>
  <c r="M1913" i="1" a="1"/>
  <c r="H1913" i="1" a="1"/>
  <c r="G1913" i="1"/>
  <c r="F1913" i="1"/>
  <c r="AB1912" i="1"/>
  <c r="AA1912" i="1"/>
  <c r="Z1912" i="1"/>
  <c r="Y1912" i="1"/>
  <c r="X1912" i="1"/>
  <c r="W1912" i="1"/>
  <c r="S1912" i="1"/>
  <c r="R1912" i="1"/>
  <c r="O1912" i="1" a="1"/>
  <c r="M1912" i="1" a="1"/>
  <c r="H1912" i="1" a="1"/>
  <c r="G1912" i="1"/>
  <c r="F1912" i="1"/>
  <c r="AB1911" i="1"/>
  <c r="AA1911" i="1"/>
  <c r="Z1911" i="1"/>
  <c r="Y1911" i="1"/>
  <c r="X1911" i="1"/>
  <c r="W1911" i="1"/>
  <c r="S1911" i="1"/>
  <c r="R1911" i="1"/>
  <c r="O1911" i="1" a="1"/>
  <c r="M1911" i="1" a="1"/>
  <c r="H1911" i="1" a="1"/>
  <c r="G1911" i="1"/>
  <c r="F1911" i="1"/>
  <c r="AB1910" i="1"/>
  <c r="AA1910" i="1"/>
  <c r="Z1910" i="1"/>
  <c r="Y1910" i="1"/>
  <c r="X1910" i="1"/>
  <c r="W1910" i="1"/>
  <c r="S1910" i="1"/>
  <c r="R1910" i="1"/>
  <c r="O1910" i="1" a="1"/>
  <c r="M1910" i="1" a="1"/>
  <c r="H1910" i="1" a="1"/>
  <c r="G1910" i="1"/>
  <c r="F1910" i="1"/>
  <c r="AB1909" i="1"/>
  <c r="AA1909" i="1"/>
  <c r="Z1909" i="1"/>
  <c r="Y1909" i="1"/>
  <c r="X1909" i="1"/>
  <c r="W1909" i="1"/>
  <c r="S1909" i="1"/>
  <c r="R1909" i="1"/>
  <c r="O1909" i="1" a="1"/>
  <c r="M1909" i="1" a="1"/>
  <c r="H1909" i="1" a="1"/>
  <c r="G1909" i="1"/>
  <c r="F1909" i="1"/>
  <c r="AB1908" i="1"/>
  <c r="AA1908" i="1"/>
  <c r="Z1908" i="1"/>
  <c r="Y1908" i="1"/>
  <c r="X1908" i="1"/>
  <c r="W1908" i="1"/>
  <c r="S1908" i="1"/>
  <c r="R1908" i="1"/>
  <c r="O1908" i="1" a="1"/>
  <c r="M1908" i="1" a="1"/>
  <c r="H1908" i="1" a="1"/>
  <c r="G1908" i="1"/>
  <c r="F1908" i="1"/>
  <c r="AB1907" i="1"/>
  <c r="AA1907" i="1"/>
  <c r="Z1907" i="1"/>
  <c r="Y1907" i="1"/>
  <c r="X1907" i="1"/>
  <c r="W1907" i="1"/>
  <c r="S1907" i="1"/>
  <c r="R1907" i="1"/>
  <c r="O1907" i="1" a="1"/>
  <c r="M1907" i="1" a="1"/>
  <c r="H1907" i="1" a="1"/>
  <c r="G1907" i="1"/>
  <c r="F1907" i="1"/>
  <c r="AB1906" i="1"/>
  <c r="AA1906" i="1"/>
  <c r="Z1906" i="1"/>
  <c r="Y1906" i="1"/>
  <c r="X1906" i="1"/>
  <c r="W1906" i="1"/>
  <c r="S1906" i="1"/>
  <c r="R1906" i="1"/>
  <c r="O1906" i="1" a="1"/>
  <c r="M1906" i="1" a="1"/>
  <c r="H1906" i="1" a="1"/>
  <c r="G1906" i="1"/>
  <c r="F1906" i="1"/>
  <c r="AB1905" i="1"/>
  <c r="AA1905" i="1"/>
  <c r="Z1905" i="1"/>
  <c r="Y1905" i="1"/>
  <c r="X1905" i="1"/>
  <c r="W1905" i="1"/>
  <c r="S1905" i="1"/>
  <c r="R1905" i="1"/>
  <c r="O1905" i="1" a="1"/>
  <c r="M1905" i="1" a="1"/>
  <c r="H1905" i="1" a="1"/>
  <c r="G1905" i="1"/>
  <c r="F1905" i="1"/>
  <c r="AB1904" i="1"/>
  <c r="AA1904" i="1"/>
  <c r="Z1904" i="1"/>
  <c r="Y1904" i="1"/>
  <c r="X1904" i="1"/>
  <c r="W1904" i="1"/>
  <c r="S1904" i="1"/>
  <c r="R1904" i="1"/>
  <c r="O1904" i="1" a="1"/>
  <c r="M1904" i="1" a="1"/>
  <c r="H1904" i="1" a="1"/>
  <c r="G1904" i="1"/>
  <c r="F1904" i="1"/>
  <c r="AB1903" i="1"/>
  <c r="AA1903" i="1"/>
  <c r="Z1903" i="1"/>
  <c r="Y1903" i="1"/>
  <c r="X1903" i="1"/>
  <c r="W1903" i="1"/>
  <c r="S1903" i="1"/>
  <c r="R1903" i="1"/>
  <c r="O1903" i="1" a="1"/>
  <c r="M1903" i="1" a="1"/>
  <c r="H1903" i="1" a="1"/>
  <c r="G1903" i="1"/>
  <c r="F1903" i="1"/>
  <c r="AB1902" i="1"/>
  <c r="AA1902" i="1"/>
  <c r="Z1902" i="1"/>
  <c r="Y1902" i="1"/>
  <c r="X1902" i="1"/>
  <c r="W1902" i="1"/>
  <c r="S1902" i="1"/>
  <c r="R1902" i="1"/>
  <c r="O1902" i="1" a="1"/>
  <c r="M1902" i="1" a="1"/>
  <c r="H1902" i="1" a="1"/>
  <c r="G1902" i="1"/>
  <c r="F1902" i="1"/>
  <c r="AB1901" i="1"/>
  <c r="AA1901" i="1"/>
  <c r="Z1901" i="1"/>
  <c r="Y1901" i="1"/>
  <c r="X1901" i="1"/>
  <c r="W1901" i="1"/>
  <c r="S1901" i="1"/>
  <c r="R1901" i="1"/>
  <c r="O1901" i="1" a="1"/>
  <c r="M1901" i="1" a="1"/>
  <c r="H1901" i="1" a="1"/>
  <c r="G1901" i="1"/>
  <c r="F1901" i="1"/>
  <c r="AB1900" i="1"/>
  <c r="AA1900" i="1"/>
  <c r="Z1900" i="1"/>
  <c r="Y1900" i="1"/>
  <c r="X1900" i="1"/>
  <c r="W1900" i="1"/>
  <c r="S1900" i="1"/>
  <c r="R1900" i="1"/>
  <c r="O1900" i="1" a="1"/>
  <c r="M1900" i="1" a="1"/>
  <c r="H1900" i="1" a="1"/>
  <c r="G1900" i="1"/>
  <c r="F1900" i="1"/>
  <c r="AB1899" i="1"/>
  <c r="AA1899" i="1"/>
  <c r="Z1899" i="1"/>
  <c r="Y1899" i="1"/>
  <c r="X1899" i="1"/>
  <c r="W1899" i="1"/>
  <c r="S1899" i="1"/>
  <c r="R1899" i="1"/>
  <c r="O1899" i="1" a="1"/>
  <c r="M1899" i="1" a="1"/>
  <c r="H1899" i="1" a="1"/>
  <c r="G1899" i="1"/>
  <c r="F1899" i="1"/>
  <c r="AB1898" i="1"/>
  <c r="AA1898" i="1"/>
  <c r="Z1898" i="1"/>
  <c r="Y1898" i="1"/>
  <c r="X1898" i="1"/>
  <c r="W1898" i="1"/>
  <c r="S1898" i="1"/>
  <c r="R1898" i="1"/>
  <c r="O1898" i="1" a="1"/>
  <c r="M1898" i="1" a="1"/>
  <c r="H1898" i="1" a="1"/>
  <c r="G1898" i="1"/>
  <c r="F1898" i="1"/>
  <c r="AB1897" i="1"/>
  <c r="AA1897" i="1"/>
  <c r="Z1897" i="1"/>
  <c r="Y1897" i="1"/>
  <c r="X1897" i="1"/>
  <c r="W1897" i="1"/>
  <c r="S1897" i="1"/>
  <c r="R1897" i="1"/>
  <c r="O1897" i="1" a="1"/>
  <c r="M1897" i="1" a="1"/>
  <c r="H1897" i="1" a="1"/>
  <c r="G1897" i="1"/>
  <c r="F1897" i="1"/>
  <c r="AB1896" i="1"/>
  <c r="AA1896" i="1"/>
  <c r="Z1896" i="1"/>
  <c r="Y1896" i="1"/>
  <c r="X1896" i="1"/>
  <c r="W1896" i="1"/>
  <c r="S1896" i="1"/>
  <c r="R1896" i="1"/>
  <c r="O1896" i="1" a="1"/>
  <c r="M1896" i="1" a="1"/>
  <c r="H1896" i="1" a="1"/>
  <c r="G1896" i="1"/>
  <c r="F1896" i="1"/>
  <c r="AB1895" i="1"/>
  <c r="AA1895" i="1"/>
  <c r="Z1895" i="1"/>
  <c r="Y1895" i="1"/>
  <c r="X1895" i="1"/>
  <c r="W1895" i="1"/>
  <c r="S1895" i="1"/>
  <c r="R1895" i="1"/>
  <c r="O1895" i="1" a="1"/>
  <c r="M1895" i="1" a="1"/>
  <c r="H1895" i="1" a="1"/>
  <c r="G1895" i="1"/>
  <c r="F1895" i="1"/>
  <c r="AB1894" i="1"/>
  <c r="AA1894" i="1"/>
  <c r="Z1894" i="1"/>
  <c r="Y1894" i="1"/>
  <c r="X1894" i="1"/>
  <c r="W1894" i="1"/>
  <c r="S1894" i="1"/>
  <c r="R1894" i="1"/>
  <c r="O1894" i="1" a="1"/>
  <c r="M1894" i="1" a="1"/>
  <c r="H1894" i="1" a="1"/>
  <c r="G1894" i="1"/>
  <c r="F1894" i="1"/>
  <c r="AB1893" i="1"/>
  <c r="AA1893" i="1"/>
  <c r="Z1893" i="1"/>
  <c r="Y1893" i="1"/>
  <c r="X1893" i="1"/>
  <c r="W1893" i="1"/>
  <c r="S1893" i="1"/>
  <c r="R1893" i="1"/>
  <c r="O1893" i="1" a="1"/>
  <c r="M1893" i="1" a="1"/>
  <c r="H1893" i="1" a="1"/>
  <c r="G1893" i="1"/>
  <c r="F1893" i="1"/>
  <c r="AB1892" i="1"/>
  <c r="AA1892" i="1"/>
  <c r="Z1892" i="1"/>
  <c r="Y1892" i="1"/>
  <c r="X1892" i="1"/>
  <c r="W1892" i="1"/>
  <c r="S1892" i="1"/>
  <c r="R1892" i="1"/>
  <c r="O1892" i="1" a="1"/>
  <c r="M1892" i="1" a="1"/>
  <c r="H1892" i="1" a="1"/>
  <c r="G1892" i="1"/>
  <c r="F1892" i="1"/>
  <c r="AB1891" i="1"/>
  <c r="AA1891" i="1"/>
  <c r="Z1891" i="1"/>
  <c r="Y1891" i="1"/>
  <c r="X1891" i="1"/>
  <c r="W1891" i="1"/>
  <c r="S1891" i="1"/>
  <c r="R1891" i="1"/>
  <c r="O1891" i="1" a="1"/>
  <c r="M1891" i="1" a="1"/>
  <c r="H1891" i="1" a="1"/>
  <c r="G1891" i="1"/>
  <c r="F1891" i="1"/>
  <c r="AB1890" i="1"/>
  <c r="AA1890" i="1"/>
  <c r="Z1890" i="1"/>
  <c r="Y1890" i="1"/>
  <c r="X1890" i="1"/>
  <c r="W1890" i="1"/>
  <c r="S1890" i="1"/>
  <c r="R1890" i="1"/>
  <c r="O1890" i="1" a="1"/>
  <c r="M1890" i="1" a="1"/>
  <c r="H1890" i="1" a="1"/>
  <c r="G1890" i="1"/>
  <c r="F1890" i="1"/>
  <c r="AB1889" i="1"/>
  <c r="AA1889" i="1"/>
  <c r="Z1889" i="1"/>
  <c r="Y1889" i="1"/>
  <c r="X1889" i="1"/>
  <c r="W1889" i="1"/>
  <c r="S1889" i="1"/>
  <c r="R1889" i="1"/>
  <c r="O1889" i="1" a="1"/>
  <c r="M1889" i="1" a="1"/>
  <c r="H1889" i="1" a="1"/>
  <c r="G1889" i="1"/>
  <c r="F1889" i="1"/>
  <c r="AB1888" i="1"/>
  <c r="AA1888" i="1"/>
  <c r="Z1888" i="1"/>
  <c r="Y1888" i="1"/>
  <c r="X1888" i="1"/>
  <c r="W1888" i="1"/>
  <c r="S1888" i="1"/>
  <c r="R1888" i="1"/>
  <c r="O1888" i="1" a="1"/>
  <c r="M1888" i="1" a="1"/>
  <c r="H1888" i="1" a="1"/>
  <c r="G1888" i="1"/>
  <c r="F1888" i="1"/>
  <c r="AB1887" i="1"/>
  <c r="AA1887" i="1"/>
  <c r="Z1887" i="1"/>
  <c r="Y1887" i="1"/>
  <c r="X1887" i="1"/>
  <c r="W1887" i="1"/>
  <c r="S1887" i="1"/>
  <c r="R1887" i="1"/>
  <c r="O1887" i="1" a="1"/>
  <c r="M1887" i="1" a="1"/>
  <c r="H1887" i="1" a="1"/>
  <c r="G1887" i="1"/>
  <c r="F1887" i="1"/>
  <c r="AB1886" i="1"/>
  <c r="AA1886" i="1"/>
  <c r="Z1886" i="1"/>
  <c r="Y1886" i="1"/>
  <c r="X1886" i="1"/>
  <c r="W1886" i="1"/>
  <c r="S1886" i="1"/>
  <c r="R1886" i="1"/>
  <c r="O1886" i="1" a="1"/>
  <c r="M1886" i="1" a="1"/>
  <c r="H1886" i="1" a="1"/>
  <c r="G1886" i="1"/>
  <c r="F1886" i="1"/>
  <c r="AB1885" i="1"/>
  <c r="AA1885" i="1"/>
  <c r="Z1885" i="1"/>
  <c r="Y1885" i="1"/>
  <c r="X1885" i="1"/>
  <c r="W1885" i="1"/>
  <c r="S1885" i="1"/>
  <c r="R1885" i="1"/>
  <c r="O1885" i="1" a="1"/>
  <c r="M1885" i="1" a="1"/>
  <c r="H1885" i="1" a="1"/>
  <c r="G1885" i="1"/>
  <c r="F1885" i="1"/>
  <c r="AB1884" i="1"/>
  <c r="AA1884" i="1"/>
  <c r="Z1884" i="1"/>
  <c r="Y1884" i="1"/>
  <c r="X1884" i="1"/>
  <c r="W1884" i="1"/>
  <c r="S1884" i="1"/>
  <c r="R1884" i="1"/>
  <c r="O1884" i="1" a="1"/>
  <c r="M1884" i="1" a="1"/>
  <c r="H1884" i="1" a="1"/>
  <c r="G1884" i="1"/>
  <c r="F1884" i="1"/>
  <c r="AB1883" i="1"/>
  <c r="AA1883" i="1"/>
  <c r="Z1883" i="1"/>
  <c r="Y1883" i="1"/>
  <c r="X1883" i="1"/>
  <c r="W1883" i="1"/>
  <c r="S1883" i="1"/>
  <c r="R1883" i="1"/>
  <c r="O1883" i="1" a="1"/>
  <c r="M1883" i="1" a="1"/>
  <c r="H1883" i="1" a="1"/>
  <c r="G1883" i="1"/>
  <c r="F1883" i="1"/>
  <c r="AB1882" i="1"/>
  <c r="AA1882" i="1"/>
  <c r="Z1882" i="1"/>
  <c r="Y1882" i="1"/>
  <c r="X1882" i="1"/>
  <c r="W1882" i="1"/>
  <c r="S1882" i="1"/>
  <c r="R1882" i="1"/>
  <c r="O1882" i="1" a="1"/>
  <c r="M1882" i="1" a="1"/>
  <c r="H1882" i="1" a="1"/>
  <c r="G1882" i="1"/>
  <c r="F1882" i="1"/>
  <c r="AB1881" i="1"/>
  <c r="AA1881" i="1"/>
  <c r="Z1881" i="1"/>
  <c r="Y1881" i="1"/>
  <c r="X1881" i="1"/>
  <c r="W1881" i="1"/>
  <c r="S1881" i="1"/>
  <c r="R1881" i="1"/>
  <c r="O1881" i="1" a="1"/>
  <c r="M1881" i="1" a="1"/>
  <c r="H1881" i="1" a="1"/>
  <c r="G1881" i="1"/>
  <c r="F1881" i="1"/>
  <c r="AB1880" i="1"/>
  <c r="AA1880" i="1"/>
  <c r="Z1880" i="1"/>
  <c r="Y1880" i="1"/>
  <c r="X1880" i="1"/>
  <c r="W1880" i="1"/>
  <c r="S1880" i="1"/>
  <c r="R1880" i="1"/>
  <c r="O1880" i="1" a="1"/>
  <c r="M1880" i="1" a="1"/>
  <c r="H1880" i="1" a="1"/>
  <c r="G1880" i="1"/>
  <c r="F1880" i="1"/>
  <c r="AB1879" i="1"/>
  <c r="AA1879" i="1"/>
  <c r="Z1879" i="1"/>
  <c r="Y1879" i="1"/>
  <c r="X1879" i="1"/>
  <c r="W1879" i="1"/>
  <c r="S1879" i="1"/>
  <c r="R1879" i="1"/>
  <c r="O1879" i="1" a="1"/>
  <c r="M1879" i="1" a="1"/>
  <c r="H1879" i="1" a="1"/>
  <c r="G1879" i="1"/>
  <c r="F1879" i="1"/>
  <c r="AB1878" i="1"/>
  <c r="AA1878" i="1"/>
  <c r="Z1878" i="1"/>
  <c r="Y1878" i="1"/>
  <c r="X1878" i="1"/>
  <c r="W1878" i="1"/>
  <c r="S1878" i="1"/>
  <c r="R1878" i="1"/>
  <c r="O1878" i="1" a="1"/>
  <c r="M1878" i="1" a="1"/>
  <c r="H1878" i="1" a="1"/>
  <c r="G1878" i="1"/>
  <c r="F1878" i="1"/>
  <c r="AB1877" i="1"/>
  <c r="AA1877" i="1"/>
  <c r="Z1877" i="1"/>
  <c r="Y1877" i="1"/>
  <c r="X1877" i="1"/>
  <c r="W1877" i="1"/>
  <c r="S1877" i="1"/>
  <c r="R1877" i="1"/>
  <c r="O1877" i="1" a="1"/>
  <c r="M1877" i="1" a="1"/>
  <c r="H1877" i="1" a="1"/>
  <c r="G1877" i="1"/>
  <c r="F1877" i="1"/>
  <c r="AB1876" i="1"/>
  <c r="AA1876" i="1"/>
  <c r="Z1876" i="1"/>
  <c r="Y1876" i="1"/>
  <c r="X1876" i="1"/>
  <c r="W1876" i="1"/>
  <c r="S1876" i="1"/>
  <c r="R1876" i="1"/>
  <c r="O1876" i="1" a="1"/>
  <c r="M1876" i="1" a="1"/>
  <c r="H1876" i="1" a="1"/>
  <c r="G1876" i="1"/>
  <c r="F1876" i="1"/>
  <c r="AB1875" i="1"/>
  <c r="AA1875" i="1"/>
  <c r="Z1875" i="1"/>
  <c r="Y1875" i="1"/>
  <c r="X1875" i="1"/>
  <c r="W1875" i="1"/>
  <c r="S1875" i="1"/>
  <c r="R1875" i="1"/>
  <c r="O1875" i="1" a="1"/>
  <c r="M1875" i="1" a="1"/>
  <c r="H1875" i="1" a="1"/>
  <c r="G1875" i="1"/>
  <c r="F1875" i="1"/>
  <c r="AB1874" i="1"/>
  <c r="AA1874" i="1"/>
  <c r="Z1874" i="1"/>
  <c r="Y1874" i="1"/>
  <c r="X1874" i="1"/>
  <c r="W1874" i="1"/>
  <c r="S1874" i="1"/>
  <c r="R1874" i="1"/>
  <c r="O1874" i="1" a="1"/>
  <c r="M1874" i="1" a="1"/>
  <c r="H1874" i="1" a="1"/>
  <c r="G1874" i="1"/>
  <c r="F1874" i="1"/>
  <c r="AB1873" i="1"/>
  <c r="AA1873" i="1"/>
  <c r="Z1873" i="1"/>
  <c r="Y1873" i="1"/>
  <c r="X1873" i="1"/>
  <c r="W1873" i="1"/>
  <c r="S1873" i="1"/>
  <c r="R1873" i="1"/>
  <c r="O1873" i="1" a="1"/>
  <c r="M1873" i="1" a="1"/>
  <c r="H1873" i="1" a="1"/>
  <c r="G1873" i="1"/>
  <c r="F1873" i="1"/>
  <c r="AB1872" i="1"/>
  <c r="AA1872" i="1"/>
  <c r="Z1872" i="1"/>
  <c r="Y1872" i="1"/>
  <c r="X1872" i="1"/>
  <c r="W1872" i="1"/>
  <c r="S1872" i="1"/>
  <c r="R1872" i="1"/>
  <c r="O1872" i="1" a="1"/>
  <c r="M1872" i="1" a="1"/>
  <c r="H1872" i="1" a="1"/>
  <c r="G1872" i="1"/>
  <c r="F1872" i="1"/>
  <c r="AB1871" i="1"/>
  <c r="AA1871" i="1"/>
  <c r="Z1871" i="1"/>
  <c r="Y1871" i="1"/>
  <c r="X1871" i="1"/>
  <c r="W1871" i="1"/>
  <c r="S1871" i="1"/>
  <c r="R1871" i="1"/>
  <c r="O1871" i="1" a="1"/>
  <c r="M1871" i="1" a="1"/>
  <c r="H1871" i="1" a="1"/>
  <c r="G1871" i="1"/>
  <c r="F1871" i="1"/>
  <c r="AB1870" i="1"/>
  <c r="AA1870" i="1"/>
  <c r="Z1870" i="1"/>
  <c r="Y1870" i="1"/>
  <c r="X1870" i="1"/>
  <c r="W1870" i="1"/>
  <c r="S1870" i="1"/>
  <c r="R1870" i="1"/>
  <c r="O1870" i="1" a="1"/>
  <c r="M1870" i="1" a="1"/>
  <c r="H1870" i="1" a="1"/>
  <c r="G1870" i="1"/>
  <c r="F1870" i="1"/>
  <c r="AB1869" i="1"/>
  <c r="AA1869" i="1"/>
  <c r="Z1869" i="1"/>
  <c r="Y1869" i="1"/>
  <c r="X1869" i="1"/>
  <c r="W1869" i="1"/>
  <c r="S1869" i="1"/>
  <c r="R1869" i="1"/>
  <c r="O1869" i="1" a="1"/>
  <c r="M1869" i="1" a="1"/>
  <c r="H1869" i="1" a="1"/>
  <c r="G1869" i="1"/>
  <c r="F1869" i="1"/>
  <c r="AB1868" i="1"/>
  <c r="AA1868" i="1"/>
  <c r="Z1868" i="1"/>
  <c r="Y1868" i="1"/>
  <c r="X1868" i="1"/>
  <c r="W1868" i="1"/>
  <c r="S1868" i="1"/>
  <c r="R1868" i="1"/>
  <c r="O1868" i="1" a="1"/>
  <c r="M1868" i="1" a="1"/>
  <c r="H1868" i="1" a="1"/>
  <c r="G1868" i="1"/>
  <c r="F1868" i="1"/>
  <c r="AB1867" i="1"/>
  <c r="AA1867" i="1"/>
  <c r="Z1867" i="1"/>
  <c r="Y1867" i="1"/>
  <c r="X1867" i="1"/>
  <c r="W1867" i="1"/>
  <c r="S1867" i="1"/>
  <c r="R1867" i="1"/>
  <c r="O1867" i="1" a="1"/>
  <c r="M1867" i="1" a="1"/>
  <c r="H1867" i="1" a="1"/>
  <c r="G1867" i="1"/>
  <c r="F1867" i="1"/>
  <c r="AB1866" i="1"/>
  <c r="AA1866" i="1"/>
  <c r="Z1866" i="1"/>
  <c r="Y1866" i="1"/>
  <c r="X1866" i="1"/>
  <c r="W1866" i="1"/>
  <c r="S1866" i="1"/>
  <c r="R1866" i="1"/>
  <c r="O1866" i="1" a="1"/>
  <c r="M1866" i="1" a="1"/>
  <c r="H1866" i="1" a="1"/>
  <c r="G1866" i="1"/>
  <c r="F1866" i="1"/>
  <c r="AB1865" i="1"/>
  <c r="AA1865" i="1"/>
  <c r="Z1865" i="1"/>
  <c r="Y1865" i="1"/>
  <c r="X1865" i="1"/>
  <c r="W1865" i="1"/>
  <c r="S1865" i="1"/>
  <c r="R1865" i="1"/>
  <c r="O1865" i="1" a="1"/>
  <c r="M1865" i="1" a="1"/>
  <c r="H1865" i="1" a="1"/>
  <c r="G1865" i="1"/>
  <c r="F1865" i="1"/>
  <c r="AB1864" i="1"/>
  <c r="AA1864" i="1"/>
  <c r="Z1864" i="1"/>
  <c r="Y1864" i="1"/>
  <c r="X1864" i="1"/>
  <c r="W1864" i="1"/>
  <c r="S1864" i="1"/>
  <c r="R1864" i="1"/>
  <c r="O1864" i="1" a="1"/>
  <c r="M1864" i="1" a="1"/>
  <c r="H1864" i="1" a="1"/>
  <c r="G1864" i="1"/>
  <c r="F1864" i="1"/>
  <c r="AB1863" i="1"/>
  <c r="AA1863" i="1"/>
  <c r="Z1863" i="1"/>
  <c r="Y1863" i="1"/>
  <c r="X1863" i="1"/>
  <c r="W1863" i="1"/>
  <c r="S1863" i="1"/>
  <c r="R1863" i="1"/>
  <c r="O1863" i="1" a="1"/>
  <c r="M1863" i="1" a="1"/>
  <c r="H1863" i="1" a="1"/>
  <c r="G1863" i="1"/>
  <c r="F1863" i="1"/>
  <c r="AB1862" i="1"/>
  <c r="AA1862" i="1"/>
  <c r="Z1862" i="1"/>
  <c r="Y1862" i="1"/>
  <c r="X1862" i="1"/>
  <c r="W1862" i="1"/>
  <c r="S1862" i="1"/>
  <c r="R1862" i="1"/>
  <c r="O1862" i="1" a="1"/>
  <c r="M1862" i="1" a="1"/>
  <c r="H1862" i="1" a="1"/>
  <c r="G1862" i="1"/>
  <c r="F1862" i="1"/>
  <c r="AB1861" i="1"/>
  <c r="AA1861" i="1"/>
  <c r="Z1861" i="1"/>
  <c r="Y1861" i="1"/>
  <c r="X1861" i="1"/>
  <c r="W1861" i="1"/>
  <c r="S1861" i="1"/>
  <c r="R1861" i="1"/>
  <c r="O1861" i="1" a="1"/>
  <c r="M1861" i="1" a="1"/>
  <c r="H1861" i="1" a="1"/>
  <c r="G1861" i="1"/>
  <c r="F1861" i="1"/>
  <c r="AB1860" i="1"/>
  <c r="AA1860" i="1"/>
  <c r="Z1860" i="1"/>
  <c r="Y1860" i="1"/>
  <c r="X1860" i="1"/>
  <c r="W1860" i="1"/>
  <c r="S1860" i="1"/>
  <c r="R1860" i="1"/>
  <c r="O1860" i="1" a="1"/>
  <c r="M1860" i="1" a="1"/>
  <c r="H1860" i="1" a="1"/>
  <c r="G1860" i="1"/>
  <c r="F1860" i="1"/>
  <c r="AB1859" i="1"/>
  <c r="AA1859" i="1"/>
  <c r="Z1859" i="1"/>
  <c r="Y1859" i="1"/>
  <c r="X1859" i="1"/>
  <c r="W1859" i="1"/>
  <c r="S1859" i="1"/>
  <c r="R1859" i="1"/>
  <c r="O1859" i="1" a="1"/>
  <c r="M1859" i="1" a="1"/>
  <c r="H1859" i="1" a="1"/>
  <c r="G1859" i="1"/>
  <c r="F1859" i="1"/>
  <c r="AB1858" i="1"/>
  <c r="AA1858" i="1"/>
  <c r="Z1858" i="1"/>
  <c r="Y1858" i="1"/>
  <c r="X1858" i="1"/>
  <c r="W1858" i="1"/>
  <c r="S1858" i="1"/>
  <c r="R1858" i="1"/>
  <c r="O1858" i="1" a="1"/>
  <c r="M1858" i="1" a="1"/>
  <c r="H1858" i="1" a="1"/>
  <c r="G1858" i="1"/>
  <c r="F1858" i="1"/>
  <c r="AB1857" i="1"/>
  <c r="AA1857" i="1"/>
  <c r="Z1857" i="1"/>
  <c r="Y1857" i="1"/>
  <c r="X1857" i="1"/>
  <c r="W1857" i="1"/>
  <c r="S1857" i="1"/>
  <c r="R1857" i="1"/>
  <c r="O1857" i="1" a="1"/>
  <c r="M1857" i="1" a="1"/>
  <c r="H1857" i="1" a="1"/>
  <c r="G1857" i="1"/>
  <c r="F1857" i="1"/>
  <c r="AB1856" i="1"/>
  <c r="AA1856" i="1"/>
  <c r="Z1856" i="1"/>
  <c r="Y1856" i="1"/>
  <c r="X1856" i="1"/>
  <c r="W1856" i="1"/>
  <c r="S1856" i="1"/>
  <c r="R1856" i="1"/>
  <c r="O1856" i="1" a="1"/>
  <c r="M1856" i="1" a="1"/>
  <c r="H1856" i="1" a="1"/>
  <c r="G1856" i="1"/>
  <c r="F1856" i="1"/>
  <c r="AB1855" i="1"/>
  <c r="AA1855" i="1"/>
  <c r="Z1855" i="1"/>
  <c r="Y1855" i="1"/>
  <c r="X1855" i="1"/>
  <c r="W1855" i="1"/>
  <c r="S1855" i="1"/>
  <c r="R1855" i="1"/>
  <c r="O1855" i="1" a="1"/>
  <c r="M1855" i="1" a="1"/>
  <c r="H1855" i="1" a="1"/>
  <c r="G1855" i="1"/>
  <c r="F1855" i="1"/>
  <c r="AB1854" i="1"/>
  <c r="AA1854" i="1"/>
  <c r="Z1854" i="1"/>
  <c r="Y1854" i="1"/>
  <c r="X1854" i="1"/>
  <c r="W1854" i="1"/>
  <c r="S1854" i="1"/>
  <c r="R1854" i="1"/>
  <c r="O1854" i="1" a="1"/>
  <c r="M1854" i="1" a="1"/>
  <c r="H1854" i="1" a="1"/>
  <c r="G1854" i="1"/>
  <c r="F1854" i="1"/>
  <c r="AB1853" i="1"/>
  <c r="AA1853" i="1"/>
  <c r="Z1853" i="1"/>
  <c r="Y1853" i="1"/>
  <c r="X1853" i="1"/>
  <c r="W1853" i="1"/>
  <c r="S1853" i="1"/>
  <c r="R1853" i="1"/>
  <c r="O1853" i="1" a="1"/>
  <c r="M1853" i="1" a="1"/>
  <c r="H1853" i="1" a="1"/>
  <c r="G1853" i="1"/>
  <c r="F1853" i="1"/>
  <c r="AB1852" i="1"/>
  <c r="AA1852" i="1"/>
  <c r="Z1852" i="1"/>
  <c r="Y1852" i="1"/>
  <c r="X1852" i="1"/>
  <c r="W1852" i="1"/>
  <c r="S1852" i="1"/>
  <c r="R1852" i="1"/>
  <c r="O1852" i="1" a="1"/>
  <c r="M1852" i="1" a="1"/>
  <c r="H1852" i="1" a="1"/>
  <c r="G1852" i="1"/>
  <c r="F1852" i="1"/>
  <c r="AB1851" i="1"/>
  <c r="AA1851" i="1"/>
  <c r="Z1851" i="1"/>
  <c r="Y1851" i="1"/>
  <c r="X1851" i="1"/>
  <c r="W1851" i="1"/>
  <c r="S1851" i="1"/>
  <c r="R1851" i="1"/>
  <c r="O1851" i="1" a="1"/>
  <c r="M1851" i="1" a="1"/>
  <c r="H1851" i="1" a="1"/>
  <c r="G1851" i="1"/>
  <c r="F1851" i="1"/>
  <c r="AB1850" i="1"/>
  <c r="AA1850" i="1"/>
  <c r="Z1850" i="1"/>
  <c r="Y1850" i="1"/>
  <c r="X1850" i="1"/>
  <c r="W1850" i="1"/>
  <c r="S1850" i="1"/>
  <c r="R1850" i="1"/>
  <c r="O1850" i="1" a="1"/>
  <c r="M1850" i="1" a="1"/>
  <c r="H1850" i="1" a="1"/>
  <c r="G1850" i="1"/>
  <c r="F1850" i="1"/>
  <c r="AB1849" i="1"/>
  <c r="AA1849" i="1"/>
  <c r="Z1849" i="1"/>
  <c r="Y1849" i="1"/>
  <c r="X1849" i="1"/>
  <c r="W1849" i="1"/>
  <c r="S1849" i="1"/>
  <c r="R1849" i="1"/>
  <c r="O1849" i="1" a="1"/>
  <c r="M1849" i="1" a="1"/>
  <c r="H1849" i="1" a="1"/>
  <c r="G1849" i="1"/>
  <c r="F1849" i="1"/>
  <c r="AB1848" i="1"/>
  <c r="AA1848" i="1"/>
  <c r="Z1848" i="1"/>
  <c r="Y1848" i="1"/>
  <c r="X1848" i="1"/>
  <c r="W1848" i="1"/>
  <c r="S1848" i="1"/>
  <c r="R1848" i="1"/>
  <c r="O1848" i="1" a="1"/>
  <c r="M1848" i="1" a="1"/>
  <c r="H1848" i="1" a="1"/>
  <c r="G1848" i="1"/>
  <c r="F1848" i="1"/>
  <c r="AB1847" i="1"/>
  <c r="AA1847" i="1"/>
  <c r="Z1847" i="1"/>
  <c r="Y1847" i="1"/>
  <c r="X1847" i="1"/>
  <c r="W1847" i="1"/>
  <c r="S1847" i="1"/>
  <c r="R1847" i="1"/>
  <c r="O1847" i="1" a="1"/>
  <c r="M1847" i="1" a="1"/>
  <c r="H1847" i="1" a="1"/>
  <c r="G1847" i="1"/>
  <c r="F1847" i="1"/>
  <c r="AB1846" i="1"/>
  <c r="AA1846" i="1"/>
  <c r="Z1846" i="1"/>
  <c r="Y1846" i="1"/>
  <c r="X1846" i="1"/>
  <c r="W1846" i="1"/>
  <c r="S1846" i="1"/>
  <c r="R1846" i="1"/>
  <c r="O1846" i="1" a="1"/>
  <c r="M1846" i="1" a="1"/>
  <c r="H1846" i="1" a="1"/>
  <c r="G1846" i="1"/>
  <c r="F1846" i="1"/>
  <c r="AB1845" i="1"/>
  <c r="AA1845" i="1"/>
  <c r="Z1845" i="1"/>
  <c r="Y1845" i="1"/>
  <c r="X1845" i="1"/>
  <c r="W1845" i="1"/>
  <c r="S1845" i="1"/>
  <c r="R1845" i="1"/>
  <c r="O1845" i="1" a="1"/>
  <c r="M1845" i="1" a="1"/>
  <c r="H1845" i="1" a="1"/>
  <c r="G1845" i="1"/>
  <c r="F1845" i="1"/>
  <c r="AB1844" i="1"/>
  <c r="AA1844" i="1"/>
  <c r="Z1844" i="1"/>
  <c r="Y1844" i="1"/>
  <c r="X1844" i="1"/>
  <c r="W1844" i="1"/>
  <c r="S1844" i="1"/>
  <c r="R1844" i="1"/>
  <c r="O1844" i="1" a="1"/>
  <c r="M1844" i="1" a="1"/>
  <c r="H1844" i="1" a="1"/>
  <c r="G1844" i="1"/>
  <c r="F1844" i="1"/>
  <c r="AB1843" i="1"/>
  <c r="AA1843" i="1"/>
  <c r="Z1843" i="1"/>
  <c r="Y1843" i="1"/>
  <c r="X1843" i="1"/>
  <c r="W1843" i="1"/>
  <c r="S1843" i="1"/>
  <c r="R1843" i="1"/>
  <c r="O1843" i="1" a="1"/>
  <c r="M1843" i="1" a="1"/>
  <c r="H1843" i="1" a="1"/>
  <c r="G1843" i="1"/>
  <c r="F1843" i="1"/>
  <c r="AB1842" i="1"/>
  <c r="AA1842" i="1"/>
  <c r="Z1842" i="1"/>
  <c r="Y1842" i="1"/>
  <c r="X1842" i="1"/>
  <c r="W1842" i="1"/>
  <c r="S1842" i="1"/>
  <c r="R1842" i="1"/>
  <c r="O1842" i="1" a="1"/>
  <c r="M1842" i="1" a="1"/>
  <c r="H1842" i="1" a="1"/>
  <c r="G1842" i="1"/>
  <c r="F1842" i="1"/>
  <c r="AB1841" i="1"/>
  <c r="AA1841" i="1"/>
  <c r="Z1841" i="1"/>
  <c r="Y1841" i="1"/>
  <c r="X1841" i="1"/>
  <c r="W1841" i="1"/>
  <c r="S1841" i="1"/>
  <c r="R1841" i="1"/>
  <c r="O1841" i="1" a="1"/>
  <c r="M1841" i="1" a="1"/>
  <c r="H1841" i="1" a="1"/>
  <c r="G1841" i="1"/>
  <c r="F1841" i="1"/>
  <c r="AB1840" i="1"/>
  <c r="AA1840" i="1"/>
  <c r="Z1840" i="1"/>
  <c r="Y1840" i="1"/>
  <c r="X1840" i="1"/>
  <c r="W1840" i="1"/>
  <c r="S1840" i="1"/>
  <c r="R1840" i="1"/>
  <c r="O1840" i="1" a="1"/>
  <c r="M1840" i="1" a="1"/>
  <c r="H1840" i="1" a="1"/>
  <c r="G1840" i="1"/>
  <c r="F1840" i="1"/>
  <c r="AB1839" i="1"/>
  <c r="AA1839" i="1"/>
  <c r="Z1839" i="1"/>
  <c r="Y1839" i="1"/>
  <c r="X1839" i="1"/>
  <c r="W1839" i="1"/>
  <c r="S1839" i="1"/>
  <c r="R1839" i="1"/>
  <c r="O1839" i="1" a="1"/>
  <c r="M1839" i="1" a="1"/>
  <c r="H1839" i="1" a="1"/>
  <c r="G1839" i="1"/>
  <c r="F1839" i="1"/>
  <c r="AB1838" i="1"/>
  <c r="AA1838" i="1"/>
  <c r="Z1838" i="1"/>
  <c r="Y1838" i="1"/>
  <c r="X1838" i="1"/>
  <c r="W1838" i="1"/>
  <c r="S1838" i="1"/>
  <c r="R1838" i="1"/>
  <c r="O1838" i="1" a="1"/>
  <c r="M1838" i="1" a="1"/>
  <c r="H1838" i="1" a="1"/>
  <c r="G1838" i="1"/>
  <c r="F1838" i="1"/>
  <c r="AB1837" i="1"/>
  <c r="AA1837" i="1"/>
  <c r="Z1837" i="1"/>
  <c r="Y1837" i="1"/>
  <c r="X1837" i="1"/>
  <c r="W1837" i="1"/>
  <c r="S1837" i="1"/>
  <c r="R1837" i="1"/>
  <c r="O1837" i="1" a="1"/>
  <c r="M1837" i="1" a="1"/>
  <c r="H1837" i="1" a="1"/>
  <c r="G1837" i="1"/>
  <c r="F1837" i="1"/>
  <c r="AB1836" i="1"/>
  <c r="AA1836" i="1"/>
  <c r="Z1836" i="1"/>
  <c r="Y1836" i="1"/>
  <c r="X1836" i="1"/>
  <c r="W1836" i="1"/>
  <c r="S1836" i="1"/>
  <c r="R1836" i="1"/>
  <c r="O1836" i="1" a="1"/>
  <c r="M1836" i="1" a="1"/>
  <c r="H1836" i="1" a="1"/>
  <c r="G1836" i="1"/>
  <c r="F1836" i="1"/>
  <c r="AB1835" i="1"/>
  <c r="AA1835" i="1"/>
  <c r="Z1835" i="1"/>
  <c r="Y1835" i="1"/>
  <c r="X1835" i="1"/>
  <c r="W1835" i="1"/>
  <c r="S1835" i="1"/>
  <c r="R1835" i="1"/>
  <c r="O1835" i="1" a="1"/>
  <c r="M1835" i="1" a="1"/>
  <c r="H1835" i="1" a="1"/>
  <c r="G1835" i="1"/>
  <c r="F1835" i="1"/>
  <c r="AB1834" i="1"/>
  <c r="AA1834" i="1"/>
  <c r="Z1834" i="1"/>
  <c r="Y1834" i="1"/>
  <c r="X1834" i="1"/>
  <c r="W1834" i="1"/>
  <c r="S1834" i="1"/>
  <c r="R1834" i="1"/>
  <c r="O1834" i="1" a="1"/>
  <c r="M1834" i="1" a="1"/>
  <c r="H1834" i="1" a="1"/>
  <c r="G1834" i="1"/>
  <c r="F1834" i="1"/>
  <c r="AB1833" i="1"/>
  <c r="AA1833" i="1"/>
  <c r="Z1833" i="1"/>
  <c r="Y1833" i="1"/>
  <c r="X1833" i="1"/>
  <c r="W1833" i="1"/>
  <c r="S1833" i="1"/>
  <c r="R1833" i="1"/>
  <c r="O1833" i="1" a="1"/>
  <c r="M1833" i="1" a="1"/>
  <c r="H1833" i="1" a="1"/>
  <c r="G1833" i="1"/>
  <c r="F1833" i="1"/>
  <c r="AB1832" i="1"/>
  <c r="AA1832" i="1"/>
  <c r="Z1832" i="1"/>
  <c r="Y1832" i="1"/>
  <c r="X1832" i="1"/>
  <c r="W1832" i="1"/>
  <c r="S1832" i="1"/>
  <c r="R1832" i="1"/>
  <c r="O1832" i="1" a="1"/>
  <c r="M1832" i="1" a="1"/>
  <c r="H1832" i="1" a="1"/>
  <c r="G1832" i="1"/>
  <c r="F1832" i="1"/>
  <c r="AB1831" i="1"/>
  <c r="AA1831" i="1"/>
  <c r="Z1831" i="1"/>
  <c r="Y1831" i="1"/>
  <c r="X1831" i="1"/>
  <c r="W1831" i="1"/>
  <c r="S1831" i="1"/>
  <c r="R1831" i="1"/>
  <c r="O1831" i="1" a="1"/>
  <c r="M1831" i="1" a="1"/>
  <c r="H1831" i="1" a="1"/>
  <c r="G1831" i="1"/>
  <c r="F1831" i="1"/>
  <c r="AB1830" i="1"/>
  <c r="AA1830" i="1"/>
  <c r="Z1830" i="1"/>
  <c r="Y1830" i="1"/>
  <c r="X1830" i="1"/>
  <c r="W1830" i="1"/>
  <c r="S1830" i="1"/>
  <c r="R1830" i="1"/>
  <c r="O1830" i="1" a="1"/>
  <c r="M1830" i="1" a="1"/>
  <c r="H1830" i="1" a="1"/>
  <c r="G1830" i="1"/>
  <c r="F1830" i="1"/>
  <c r="AB1829" i="1"/>
  <c r="AA1829" i="1"/>
  <c r="Z1829" i="1"/>
  <c r="Y1829" i="1"/>
  <c r="X1829" i="1"/>
  <c r="W1829" i="1"/>
  <c r="S1829" i="1"/>
  <c r="R1829" i="1"/>
  <c r="O1829" i="1" a="1"/>
  <c r="M1829" i="1" a="1"/>
  <c r="H1829" i="1" a="1"/>
  <c r="G1829" i="1"/>
  <c r="F1829" i="1"/>
  <c r="AB1828" i="1"/>
  <c r="AA1828" i="1"/>
  <c r="Z1828" i="1"/>
  <c r="Y1828" i="1"/>
  <c r="X1828" i="1"/>
  <c r="W1828" i="1"/>
  <c r="S1828" i="1"/>
  <c r="R1828" i="1"/>
  <c r="O1828" i="1" a="1"/>
  <c r="M1828" i="1" a="1"/>
  <c r="H1828" i="1" a="1"/>
  <c r="G1828" i="1"/>
  <c r="F1828" i="1"/>
  <c r="AB1827" i="1"/>
  <c r="AA1827" i="1"/>
  <c r="Z1827" i="1"/>
  <c r="Y1827" i="1"/>
  <c r="X1827" i="1"/>
  <c r="W1827" i="1"/>
  <c r="S1827" i="1"/>
  <c r="R1827" i="1"/>
  <c r="O1827" i="1" a="1"/>
  <c r="M1827" i="1" a="1"/>
  <c r="H1827" i="1" a="1"/>
  <c r="G1827" i="1"/>
  <c r="F1827" i="1"/>
  <c r="AB1826" i="1"/>
  <c r="AA1826" i="1"/>
  <c r="Z1826" i="1"/>
  <c r="Y1826" i="1"/>
  <c r="X1826" i="1"/>
  <c r="W1826" i="1"/>
  <c r="S1826" i="1"/>
  <c r="R1826" i="1"/>
  <c r="O1826" i="1" a="1"/>
  <c r="M1826" i="1" a="1"/>
  <c r="H1826" i="1" a="1"/>
  <c r="G1826" i="1"/>
  <c r="F1826" i="1"/>
  <c r="AB1825" i="1"/>
  <c r="AA1825" i="1"/>
  <c r="Z1825" i="1"/>
  <c r="Y1825" i="1"/>
  <c r="X1825" i="1"/>
  <c r="W1825" i="1"/>
  <c r="S1825" i="1"/>
  <c r="R1825" i="1"/>
  <c r="O1825" i="1" a="1"/>
  <c r="M1825" i="1" a="1"/>
  <c r="H1825" i="1" a="1"/>
  <c r="G1825" i="1"/>
  <c r="F1825" i="1"/>
  <c r="AB1824" i="1"/>
  <c r="AA1824" i="1"/>
  <c r="Z1824" i="1"/>
  <c r="Y1824" i="1"/>
  <c r="X1824" i="1"/>
  <c r="W1824" i="1"/>
  <c r="S1824" i="1"/>
  <c r="R1824" i="1"/>
  <c r="O1824" i="1" a="1"/>
  <c r="M1824" i="1" a="1"/>
  <c r="H1824" i="1" a="1"/>
  <c r="G1824" i="1"/>
  <c r="F1824" i="1"/>
  <c r="AB1823" i="1"/>
  <c r="AA1823" i="1"/>
  <c r="Z1823" i="1"/>
  <c r="Y1823" i="1"/>
  <c r="X1823" i="1"/>
  <c r="W1823" i="1"/>
  <c r="S1823" i="1"/>
  <c r="R1823" i="1"/>
  <c r="O1823" i="1" a="1"/>
  <c r="M1823" i="1" a="1"/>
  <c r="H1823" i="1" a="1"/>
  <c r="G1823" i="1"/>
  <c r="F1823" i="1"/>
  <c r="AB1822" i="1"/>
  <c r="AA1822" i="1"/>
  <c r="Z1822" i="1"/>
  <c r="Y1822" i="1"/>
  <c r="X1822" i="1"/>
  <c r="W1822" i="1"/>
  <c r="S1822" i="1"/>
  <c r="R1822" i="1"/>
  <c r="O1822" i="1" a="1"/>
  <c r="M1822" i="1" a="1"/>
  <c r="H1822" i="1" a="1"/>
  <c r="G1822" i="1"/>
  <c r="F1822" i="1"/>
  <c r="AB1821" i="1"/>
  <c r="AA1821" i="1"/>
  <c r="Z1821" i="1"/>
  <c r="Y1821" i="1"/>
  <c r="X1821" i="1"/>
  <c r="W1821" i="1"/>
  <c r="S1821" i="1"/>
  <c r="R1821" i="1"/>
  <c r="O1821" i="1" a="1"/>
  <c r="M1821" i="1" a="1"/>
  <c r="H1821" i="1" a="1"/>
  <c r="G1821" i="1"/>
  <c r="F1821" i="1"/>
  <c r="AB1820" i="1"/>
  <c r="AA1820" i="1"/>
  <c r="Z1820" i="1"/>
  <c r="Y1820" i="1"/>
  <c r="X1820" i="1"/>
  <c r="W1820" i="1"/>
  <c r="S1820" i="1"/>
  <c r="R1820" i="1"/>
  <c r="O1820" i="1" a="1"/>
  <c r="M1820" i="1" a="1"/>
  <c r="H1820" i="1" a="1"/>
  <c r="G1820" i="1"/>
  <c r="F1820" i="1"/>
  <c r="AB1819" i="1"/>
  <c r="AA1819" i="1"/>
  <c r="Z1819" i="1"/>
  <c r="Y1819" i="1"/>
  <c r="X1819" i="1"/>
  <c r="W1819" i="1"/>
  <c r="S1819" i="1"/>
  <c r="R1819" i="1"/>
  <c r="O1819" i="1" a="1"/>
  <c r="M1819" i="1" a="1"/>
  <c r="H1819" i="1" a="1"/>
  <c r="G1819" i="1"/>
  <c r="F1819" i="1"/>
  <c r="AB1818" i="1"/>
  <c r="AA1818" i="1"/>
  <c r="Z1818" i="1"/>
  <c r="Y1818" i="1"/>
  <c r="X1818" i="1"/>
  <c r="W1818" i="1"/>
  <c r="S1818" i="1"/>
  <c r="R1818" i="1"/>
  <c r="O1818" i="1" a="1"/>
  <c r="M1818" i="1" a="1"/>
  <c r="H1818" i="1" a="1"/>
  <c r="G1818" i="1"/>
  <c r="F1818" i="1"/>
  <c r="AB1817" i="1"/>
  <c r="AA1817" i="1"/>
  <c r="Z1817" i="1"/>
  <c r="Y1817" i="1"/>
  <c r="X1817" i="1"/>
  <c r="W1817" i="1"/>
  <c r="S1817" i="1"/>
  <c r="R1817" i="1"/>
  <c r="O1817" i="1" a="1"/>
  <c r="M1817" i="1" a="1"/>
  <c r="H1817" i="1" a="1"/>
  <c r="G1817" i="1"/>
  <c r="F1817" i="1"/>
  <c r="AB1816" i="1"/>
  <c r="AA1816" i="1"/>
  <c r="Z1816" i="1"/>
  <c r="Y1816" i="1"/>
  <c r="X1816" i="1"/>
  <c r="W1816" i="1"/>
  <c r="S1816" i="1"/>
  <c r="R1816" i="1"/>
  <c r="O1816" i="1" a="1"/>
  <c r="M1816" i="1" a="1"/>
  <c r="H1816" i="1" a="1"/>
  <c r="G1816" i="1"/>
  <c r="F1816" i="1"/>
  <c r="AB1815" i="1"/>
  <c r="AA1815" i="1"/>
  <c r="Z1815" i="1"/>
  <c r="Y1815" i="1"/>
  <c r="X1815" i="1"/>
  <c r="W1815" i="1"/>
  <c r="S1815" i="1"/>
  <c r="R1815" i="1"/>
  <c r="O1815" i="1" a="1"/>
  <c r="M1815" i="1" a="1"/>
  <c r="H1815" i="1" a="1"/>
  <c r="G1815" i="1"/>
  <c r="F1815" i="1"/>
  <c r="AB1814" i="1"/>
  <c r="AA1814" i="1"/>
  <c r="Z1814" i="1"/>
  <c r="Y1814" i="1"/>
  <c r="X1814" i="1"/>
  <c r="W1814" i="1"/>
  <c r="S1814" i="1"/>
  <c r="R1814" i="1"/>
  <c r="O1814" i="1" a="1"/>
  <c r="M1814" i="1" a="1"/>
  <c r="H1814" i="1" a="1"/>
  <c r="G1814" i="1"/>
  <c r="F1814" i="1"/>
  <c r="AB1813" i="1"/>
  <c r="AA1813" i="1"/>
  <c r="Z1813" i="1"/>
  <c r="Y1813" i="1"/>
  <c r="X1813" i="1"/>
  <c r="W1813" i="1"/>
  <c r="S1813" i="1"/>
  <c r="R1813" i="1"/>
  <c r="O1813" i="1" a="1"/>
  <c r="M1813" i="1" a="1"/>
  <c r="H1813" i="1" a="1"/>
  <c r="G1813" i="1"/>
  <c r="F1813" i="1"/>
  <c r="AB1812" i="1"/>
  <c r="AA1812" i="1"/>
  <c r="Z1812" i="1"/>
  <c r="Y1812" i="1"/>
  <c r="X1812" i="1"/>
  <c r="W1812" i="1"/>
  <c r="S1812" i="1"/>
  <c r="R1812" i="1"/>
  <c r="O1812" i="1" a="1"/>
  <c r="M1812" i="1" a="1"/>
  <c r="H1812" i="1" a="1"/>
  <c r="G1812" i="1"/>
  <c r="F1812" i="1"/>
  <c r="AB1811" i="1"/>
  <c r="AA1811" i="1"/>
  <c r="Z1811" i="1"/>
  <c r="Y1811" i="1"/>
  <c r="X1811" i="1"/>
  <c r="W1811" i="1"/>
  <c r="S1811" i="1"/>
  <c r="R1811" i="1"/>
  <c r="O1811" i="1" a="1"/>
  <c r="M1811" i="1" a="1"/>
  <c r="H1811" i="1" a="1"/>
  <c r="G1811" i="1"/>
  <c r="F1811" i="1"/>
  <c r="AB1810" i="1"/>
  <c r="AA1810" i="1"/>
  <c r="Z1810" i="1"/>
  <c r="Y1810" i="1"/>
  <c r="X1810" i="1"/>
  <c r="W1810" i="1"/>
  <c r="S1810" i="1"/>
  <c r="R1810" i="1"/>
  <c r="O1810" i="1" a="1"/>
  <c r="M1810" i="1" a="1"/>
  <c r="H1810" i="1" a="1"/>
  <c r="G1810" i="1"/>
  <c r="F1810" i="1"/>
  <c r="AB1809" i="1"/>
  <c r="AA1809" i="1"/>
  <c r="Z1809" i="1"/>
  <c r="Y1809" i="1"/>
  <c r="X1809" i="1"/>
  <c r="W1809" i="1"/>
  <c r="S1809" i="1"/>
  <c r="R1809" i="1"/>
  <c r="O1809" i="1" a="1"/>
  <c r="M1809" i="1" a="1"/>
  <c r="H1809" i="1" a="1"/>
  <c r="G1809" i="1"/>
  <c r="F1809" i="1"/>
  <c r="AB1808" i="1"/>
  <c r="AA1808" i="1"/>
  <c r="Z1808" i="1"/>
  <c r="Y1808" i="1"/>
  <c r="X1808" i="1"/>
  <c r="W1808" i="1"/>
  <c r="S1808" i="1"/>
  <c r="R1808" i="1"/>
  <c r="O1808" i="1" a="1"/>
  <c r="M1808" i="1" a="1"/>
  <c r="H1808" i="1" a="1"/>
  <c r="G1808" i="1"/>
  <c r="F1808" i="1"/>
  <c r="AB1807" i="1"/>
  <c r="AA1807" i="1"/>
  <c r="Z1807" i="1"/>
  <c r="Y1807" i="1"/>
  <c r="X1807" i="1"/>
  <c r="W1807" i="1"/>
  <c r="S1807" i="1"/>
  <c r="R1807" i="1"/>
  <c r="O1807" i="1" a="1"/>
  <c r="M1807" i="1" a="1"/>
  <c r="H1807" i="1" a="1"/>
  <c r="G1807" i="1"/>
  <c r="F1807" i="1"/>
  <c r="AB1806" i="1"/>
  <c r="AA1806" i="1"/>
  <c r="Z1806" i="1"/>
  <c r="Y1806" i="1"/>
  <c r="X1806" i="1"/>
  <c r="W1806" i="1"/>
  <c r="S1806" i="1"/>
  <c r="R1806" i="1"/>
  <c r="O1806" i="1" a="1"/>
  <c r="M1806" i="1" a="1"/>
  <c r="H1806" i="1" a="1"/>
  <c r="G1806" i="1"/>
  <c r="F1806" i="1"/>
  <c r="AB1805" i="1"/>
  <c r="AA1805" i="1"/>
  <c r="Z1805" i="1"/>
  <c r="Y1805" i="1"/>
  <c r="X1805" i="1"/>
  <c r="W1805" i="1"/>
  <c r="S1805" i="1"/>
  <c r="R1805" i="1"/>
  <c r="O1805" i="1" a="1"/>
  <c r="M1805" i="1" a="1"/>
  <c r="H1805" i="1" a="1"/>
  <c r="G1805" i="1"/>
  <c r="F1805" i="1"/>
  <c r="AB1804" i="1"/>
  <c r="AA1804" i="1"/>
  <c r="Z1804" i="1"/>
  <c r="Y1804" i="1"/>
  <c r="X1804" i="1"/>
  <c r="W1804" i="1"/>
  <c r="S1804" i="1"/>
  <c r="R1804" i="1"/>
  <c r="O1804" i="1" a="1"/>
  <c r="M1804" i="1" a="1"/>
  <c r="H1804" i="1" a="1"/>
  <c r="G1804" i="1"/>
  <c r="F1804" i="1"/>
  <c r="AB1803" i="1"/>
  <c r="AA1803" i="1"/>
  <c r="Z1803" i="1"/>
  <c r="Y1803" i="1"/>
  <c r="X1803" i="1"/>
  <c r="W1803" i="1"/>
  <c r="S1803" i="1"/>
  <c r="R1803" i="1"/>
  <c r="O1803" i="1" a="1"/>
  <c r="M1803" i="1" a="1"/>
  <c r="H1803" i="1" a="1"/>
  <c r="G1803" i="1"/>
  <c r="F1803" i="1"/>
  <c r="AB1802" i="1"/>
  <c r="AA1802" i="1"/>
  <c r="Z1802" i="1"/>
  <c r="Y1802" i="1"/>
  <c r="X1802" i="1"/>
  <c r="W1802" i="1"/>
  <c r="S1802" i="1"/>
  <c r="R1802" i="1"/>
  <c r="O1802" i="1" a="1"/>
  <c r="M1802" i="1" a="1"/>
  <c r="H1802" i="1" a="1"/>
  <c r="G1802" i="1"/>
  <c r="F1802" i="1"/>
  <c r="AB1801" i="1"/>
  <c r="AA1801" i="1"/>
  <c r="Z1801" i="1"/>
  <c r="Y1801" i="1"/>
  <c r="X1801" i="1"/>
  <c r="W1801" i="1"/>
  <c r="S1801" i="1"/>
  <c r="R1801" i="1"/>
  <c r="O1801" i="1" a="1"/>
  <c r="M1801" i="1" a="1"/>
  <c r="H1801" i="1" a="1"/>
  <c r="G1801" i="1"/>
  <c r="F1801" i="1"/>
  <c r="AB1800" i="1"/>
  <c r="AA1800" i="1"/>
  <c r="Z1800" i="1"/>
  <c r="Y1800" i="1"/>
  <c r="X1800" i="1"/>
  <c r="W1800" i="1"/>
  <c r="S1800" i="1"/>
  <c r="R1800" i="1"/>
  <c r="O1800" i="1" a="1"/>
  <c r="M1800" i="1" a="1"/>
  <c r="H1800" i="1" a="1"/>
  <c r="G1800" i="1"/>
  <c r="F1800" i="1"/>
  <c r="AB1799" i="1"/>
  <c r="AA1799" i="1"/>
  <c r="Z1799" i="1"/>
  <c r="Y1799" i="1"/>
  <c r="X1799" i="1"/>
  <c r="W1799" i="1"/>
  <c r="S1799" i="1"/>
  <c r="R1799" i="1"/>
  <c r="O1799" i="1" a="1"/>
  <c r="M1799" i="1" a="1"/>
  <c r="H1799" i="1" a="1"/>
  <c r="G1799" i="1"/>
  <c r="F1799" i="1"/>
  <c r="AB1798" i="1"/>
  <c r="AA1798" i="1"/>
  <c r="Z1798" i="1"/>
  <c r="Y1798" i="1"/>
  <c r="X1798" i="1"/>
  <c r="W1798" i="1"/>
  <c r="S1798" i="1"/>
  <c r="R1798" i="1"/>
  <c r="O1798" i="1" a="1"/>
  <c r="M1798" i="1" a="1"/>
  <c r="H1798" i="1" a="1"/>
  <c r="G1798" i="1"/>
  <c r="F1798" i="1"/>
  <c r="AB1797" i="1"/>
  <c r="AA1797" i="1"/>
  <c r="Z1797" i="1"/>
  <c r="Y1797" i="1"/>
  <c r="X1797" i="1"/>
  <c r="W1797" i="1"/>
  <c r="S1797" i="1"/>
  <c r="R1797" i="1"/>
  <c r="O1797" i="1" a="1"/>
  <c r="M1797" i="1" a="1"/>
  <c r="H1797" i="1" a="1"/>
  <c r="G1797" i="1"/>
  <c r="F1797" i="1"/>
  <c r="AB1796" i="1"/>
  <c r="AA1796" i="1"/>
  <c r="Z1796" i="1"/>
  <c r="Y1796" i="1"/>
  <c r="X1796" i="1"/>
  <c r="W1796" i="1"/>
  <c r="S1796" i="1"/>
  <c r="R1796" i="1"/>
  <c r="O1796" i="1" a="1"/>
  <c r="M1796" i="1" a="1"/>
  <c r="H1796" i="1" a="1"/>
  <c r="G1796" i="1"/>
  <c r="F1796" i="1"/>
  <c r="AB1795" i="1"/>
  <c r="AA1795" i="1"/>
  <c r="Z1795" i="1"/>
  <c r="Y1795" i="1"/>
  <c r="X1795" i="1"/>
  <c r="W1795" i="1"/>
  <c r="S1795" i="1"/>
  <c r="R1795" i="1"/>
  <c r="O1795" i="1" a="1"/>
  <c r="M1795" i="1" a="1"/>
  <c r="H1795" i="1" a="1"/>
  <c r="G1795" i="1"/>
  <c r="F1795" i="1"/>
  <c r="AB1794" i="1"/>
  <c r="AA1794" i="1"/>
  <c r="Z1794" i="1"/>
  <c r="Y1794" i="1"/>
  <c r="X1794" i="1"/>
  <c r="W1794" i="1"/>
  <c r="S1794" i="1"/>
  <c r="R1794" i="1"/>
  <c r="O1794" i="1" a="1"/>
  <c r="M1794" i="1" a="1"/>
  <c r="H1794" i="1" a="1"/>
  <c r="G1794" i="1"/>
  <c r="F1794" i="1"/>
  <c r="AB1793" i="1"/>
  <c r="AA1793" i="1"/>
  <c r="Z1793" i="1"/>
  <c r="Y1793" i="1"/>
  <c r="X1793" i="1"/>
  <c r="W1793" i="1"/>
  <c r="S1793" i="1"/>
  <c r="R1793" i="1"/>
  <c r="O1793" i="1" a="1"/>
  <c r="M1793" i="1" a="1"/>
  <c r="H1793" i="1" a="1"/>
  <c r="G1793" i="1"/>
  <c r="F1793" i="1"/>
  <c r="AB1792" i="1"/>
  <c r="AA1792" i="1"/>
  <c r="Z1792" i="1"/>
  <c r="Y1792" i="1"/>
  <c r="X1792" i="1"/>
  <c r="W1792" i="1"/>
  <c r="S1792" i="1"/>
  <c r="R1792" i="1"/>
  <c r="O1792" i="1" a="1"/>
  <c r="M1792" i="1" a="1"/>
  <c r="H1792" i="1" a="1"/>
  <c r="G1792" i="1"/>
  <c r="F1792" i="1"/>
  <c r="AB1791" i="1"/>
  <c r="AA1791" i="1"/>
  <c r="Z1791" i="1"/>
  <c r="Y1791" i="1"/>
  <c r="X1791" i="1"/>
  <c r="W1791" i="1"/>
  <c r="S1791" i="1"/>
  <c r="R1791" i="1"/>
  <c r="O1791" i="1" a="1"/>
  <c r="M1791" i="1" a="1"/>
  <c r="H1791" i="1" a="1"/>
  <c r="G1791" i="1"/>
  <c r="F1791" i="1"/>
  <c r="AB1790" i="1"/>
  <c r="AA1790" i="1"/>
  <c r="Z1790" i="1"/>
  <c r="Y1790" i="1"/>
  <c r="X1790" i="1"/>
  <c r="W1790" i="1"/>
  <c r="S1790" i="1"/>
  <c r="R1790" i="1"/>
  <c r="O1790" i="1" a="1"/>
  <c r="M1790" i="1" a="1"/>
  <c r="H1790" i="1" a="1"/>
  <c r="G1790" i="1"/>
  <c r="F1790" i="1"/>
  <c r="AB1789" i="1"/>
  <c r="AA1789" i="1"/>
  <c r="Z1789" i="1"/>
  <c r="Y1789" i="1"/>
  <c r="X1789" i="1"/>
  <c r="W1789" i="1"/>
  <c r="S1789" i="1"/>
  <c r="R1789" i="1"/>
  <c r="O1789" i="1" a="1"/>
  <c r="M1789" i="1" a="1"/>
  <c r="H1789" i="1" a="1"/>
  <c r="G1789" i="1"/>
  <c r="F1789" i="1"/>
  <c r="AB1788" i="1"/>
  <c r="AA1788" i="1"/>
  <c r="Z1788" i="1"/>
  <c r="Y1788" i="1"/>
  <c r="X1788" i="1"/>
  <c r="W1788" i="1"/>
  <c r="S1788" i="1"/>
  <c r="R1788" i="1"/>
  <c r="O1788" i="1" a="1"/>
  <c r="M1788" i="1" a="1"/>
  <c r="H1788" i="1" a="1"/>
  <c r="G1788" i="1"/>
  <c r="F1788" i="1"/>
  <c r="AB1787" i="1"/>
  <c r="AA1787" i="1"/>
  <c r="Z1787" i="1"/>
  <c r="Y1787" i="1"/>
  <c r="X1787" i="1"/>
  <c r="W1787" i="1"/>
  <c r="S1787" i="1"/>
  <c r="R1787" i="1"/>
  <c r="O1787" i="1" a="1"/>
  <c r="M1787" i="1" a="1"/>
  <c r="H1787" i="1" a="1"/>
  <c r="G1787" i="1"/>
  <c r="F1787" i="1"/>
  <c r="AB1786" i="1"/>
  <c r="AA1786" i="1"/>
  <c r="Z1786" i="1"/>
  <c r="Y1786" i="1"/>
  <c r="X1786" i="1"/>
  <c r="W1786" i="1"/>
  <c r="S1786" i="1"/>
  <c r="R1786" i="1"/>
  <c r="O1786" i="1" a="1"/>
  <c r="M1786" i="1" a="1"/>
  <c r="H1786" i="1" a="1"/>
  <c r="G1786" i="1"/>
  <c r="F1786" i="1"/>
  <c r="AB1785" i="1"/>
  <c r="AA1785" i="1"/>
  <c r="Z1785" i="1"/>
  <c r="Y1785" i="1"/>
  <c r="X1785" i="1"/>
  <c r="W1785" i="1"/>
  <c r="S1785" i="1"/>
  <c r="R1785" i="1"/>
  <c r="O1785" i="1" a="1"/>
  <c r="M1785" i="1" a="1"/>
  <c r="H1785" i="1" a="1"/>
  <c r="G1785" i="1"/>
  <c r="F1785" i="1"/>
  <c r="AB1784" i="1"/>
  <c r="AA1784" i="1"/>
  <c r="Z1784" i="1"/>
  <c r="Y1784" i="1"/>
  <c r="X1784" i="1"/>
  <c r="W1784" i="1"/>
  <c r="S1784" i="1"/>
  <c r="R1784" i="1"/>
  <c r="O1784" i="1" a="1"/>
  <c r="M1784" i="1" a="1"/>
  <c r="H1784" i="1" a="1"/>
  <c r="G1784" i="1"/>
  <c r="F1784" i="1"/>
  <c r="AB1783" i="1"/>
  <c r="AA1783" i="1"/>
  <c r="Z1783" i="1"/>
  <c r="Y1783" i="1"/>
  <c r="X1783" i="1"/>
  <c r="W1783" i="1"/>
  <c r="S1783" i="1"/>
  <c r="R1783" i="1"/>
  <c r="O1783" i="1" a="1"/>
  <c r="M1783" i="1" a="1"/>
  <c r="H1783" i="1" a="1"/>
  <c r="G1783" i="1"/>
  <c r="F1783" i="1"/>
  <c r="AB1782" i="1"/>
  <c r="AA1782" i="1"/>
  <c r="Z1782" i="1"/>
  <c r="Y1782" i="1"/>
  <c r="X1782" i="1"/>
  <c r="W1782" i="1"/>
  <c r="S1782" i="1"/>
  <c r="R1782" i="1"/>
  <c r="O1782" i="1" a="1"/>
  <c r="M1782" i="1" a="1"/>
  <c r="H1782" i="1" a="1"/>
  <c r="G1782" i="1"/>
  <c r="F1782" i="1"/>
  <c r="AB1781" i="1"/>
  <c r="AA1781" i="1"/>
  <c r="Z1781" i="1"/>
  <c r="Y1781" i="1"/>
  <c r="X1781" i="1"/>
  <c r="W1781" i="1"/>
  <c r="S1781" i="1"/>
  <c r="R1781" i="1"/>
  <c r="O1781" i="1" a="1"/>
  <c r="M1781" i="1" a="1"/>
  <c r="H1781" i="1" a="1"/>
  <c r="G1781" i="1"/>
  <c r="F1781" i="1"/>
  <c r="AB1780" i="1"/>
  <c r="AA1780" i="1"/>
  <c r="Z1780" i="1"/>
  <c r="Y1780" i="1"/>
  <c r="X1780" i="1"/>
  <c r="W1780" i="1"/>
  <c r="S1780" i="1"/>
  <c r="R1780" i="1"/>
  <c r="O1780" i="1" a="1"/>
  <c r="M1780" i="1" a="1"/>
  <c r="H1780" i="1" a="1"/>
  <c r="G1780" i="1"/>
  <c r="F1780" i="1"/>
  <c r="AB1779" i="1"/>
  <c r="AA1779" i="1"/>
  <c r="Z1779" i="1"/>
  <c r="Y1779" i="1"/>
  <c r="X1779" i="1"/>
  <c r="W1779" i="1"/>
  <c r="S1779" i="1"/>
  <c r="R1779" i="1"/>
  <c r="O1779" i="1" a="1"/>
  <c r="M1779" i="1" a="1"/>
  <c r="H1779" i="1" a="1"/>
  <c r="G1779" i="1"/>
  <c r="F1779" i="1"/>
  <c r="AB1778" i="1"/>
  <c r="AA1778" i="1"/>
  <c r="Z1778" i="1"/>
  <c r="Y1778" i="1"/>
  <c r="X1778" i="1"/>
  <c r="W1778" i="1"/>
  <c r="S1778" i="1"/>
  <c r="R1778" i="1"/>
  <c r="O1778" i="1" a="1"/>
  <c r="M1778" i="1" a="1"/>
  <c r="H1778" i="1" a="1"/>
  <c r="G1778" i="1"/>
  <c r="F1778" i="1"/>
  <c r="AB1777" i="1"/>
  <c r="AA1777" i="1"/>
  <c r="Z1777" i="1"/>
  <c r="Y1777" i="1"/>
  <c r="X1777" i="1"/>
  <c r="W1777" i="1"/>
  <c r="S1777" i="1"/>
  <c r="R1777" i="1"/>
  <c r="O1777" i="1" a="1"/>
  <c r="M1777" i="1" a="1"/>
  <c r="H1777" i="1" a="1"/>
  <c r="G1777" i="1"/>
  <c r="F1777" i="1"/>
  <c r="AB1776" i="1"/>
  <c r="AA1776" i="1"/>
  <c r="Z1776" i="1"/>
  <c r="Y1776" i="1"/>
  <c r="X1776" i="1"/>
  <c r="W1776" i="1"/>
  <c r="S1776" i="1"/>
  <c r="R1776" i="1"/>
  <c r="O1776" i="1" a="1"/>
  <c r="M1776" i="1" a="1"/>
  <c r="H1776" i="1" a="1"/>
  <c r="G1776" i="1"/>
  <c r="F1776" i="1"/>
  <c r="AB1775" i="1"/>
  <c r="AA1775" i="1"/>
  <c r="Z1775" i="1"/>
  <c r="Y1775" i="1"/>
  <c r="X1775" i="1"/>
  <c r="W1775" i="1"/>
  <c r="S1775" i="1"/>
  <c r="R1775" i="1"/>
  <c r="O1775" i="1" a="1"/>
  <c r="M1775" i="1" a="1"/>
  <c r="H1775" i="1" a="1"/>
  <c r="G1775" i="1"/>
  <c r="F1775" i="1"/>
  <c r="AB1774" i="1"/>
  <c r="AA1774" i="1"/>
  <c r="Z1774" i="1"/>
  <c r="Y1774" i="1"/>
  <c r="X1774" i="1"/>
  <c r="W1774" i="1"/>
  <c r="S1774" i="1"/>
  <c r="R1774" i="1"/>
  <c r="O1774" i="1" a="1"/>
  <c r="M1774" i="1" a="1"/>
  <c r="H1774" i="1" a="1"/>
  <c r="G1774" i="1"/>
  <c r="F1774" i="1"/>
  <c r="AB1773" i="1"/>
  <c r="AA1773" i="1"/>
  <c r="Z1773" i="1"/>
  <c r="Y1773" i="1"/>
  <c r="X1773" i="1"/>
  <c r="W1773" i="1"/>
  <c r="S1773" i="1"/>
  <c r="R1773" i="1"/>
  <c r="O1773" i="1" a="1"/>
  <c r="M1773" i="1" a="1"/>
  <c r="H1773" i="1" a="1"/>
  <c r="G1773" i="1"/>
  <c r="F1773" i="1"/>
  <c r="AB1772" i="1"/>
  <c r="AA1772" i="1"/>
  <c r="Z1772" i="1"/>
  <c r="Y1772" i="1"/>
  <c r="X1772" i="1"/>
  <c r="W1772" i="1"/>
  <c r="S1772" i="1"/>
  <c r="R1772" i="1"/>
  <c r="O1772" i="1" a="1"/>
  <c r="M1772" i="1" a="1"/>
  <c r="H1772" i="1" a="1"/>
  <c r="G1772" i="1"/>
  <c r="F1772" i="1"/>
  <c r="AB1771" i="1"/>
  <c r="AA1771" i="1"/>
  <c r="Z1771" i="1"/>
  <c r="Y1771" i="1"/>
  <c r="X1771" i="1"/>
  <c r="W1771" i="1"/>
  <c r="S1771" i="1"/>
  <c r="R1771" i="1"/>
  <c r="O1771" i="1" a="1"/>
  <c r="M1771" i="1" a="1"/>
  <c r="H1771" i="1" a="1"/>
  <c r="G1771" i="1"/>
  <c r="F1771" i="1"/>
  <c r="AB1770" i="1"/>
  <c r="AA1770" i="1"/>
  <c r="Z1770" i="1"/>
  <c r="Y1770" i="1"/>
  <c r="X1770" i="1"/>
  <c r="W1770" i="1"/>
  <c r="S1770" i="1"/>
  <c r="R1770" i="1"/>
  <c r="O1770" i="1" a="1"/>
  <c r="M1770" i="1" a="1"/>
  <c r="H1770" i="1" a="1"/>
  <c r="G1770" i="1"/>
  <c r="F1770" i="1"/>
  <c r="AB1769" i="1"/>
  <c r="AA1769" i="1"/>
  <c r="Z1769" i="1"/>
  <c r="Y1769" i="1"/>
  <c r="X1769" i="1"/>
  <c r="W1769" i="1"/>
  <c r="S1769" i="1"/>
  <c r="R1769" i="1"/>
  <c r="O1769" i="1" a="1"/>
  <c r="M1769" i="1" a="1"/>
  <c r="H1769" i="1" a="1"/>
  <c r="G1769" i="1"/>
  <c r="F1769" i="1"/>
  <c r="AB1768" i="1"/>
  <c r="AA1768" i="1"/>
  <c r="Z1768" i="1"/>
  <c r="Y1768" i="1"/>
  <c r="X1768" i="1"/>
  <c r="W1768" i="1"/>
  <c r="S1768" i="1"/>
  <c r="R1768" i="1"/>
  <c r="O1768" i="1" a="1"/>
  <c r="M1768" i="1" a="1"/>
  <c r="H1768" i="1" a="1"/>
  <c r="G1768" i="1"/>
  <c r="F1768" i="1"/>
  <c r="AB1767" i="1"/>
  <c r="AA1767" i="1"/>
  <c r="Z1767" i="1"/>
  <c r="Y1767" i="1"/>
  <c r="X1767" i="1"/>
  <c r="W1767" i="1"/>
  <c r="S1767" i="1"/>
  <c r="R1767" i="1"/>
  <c r="O1767" i="1" a="1"/>
  <c r="M1767" i="1" a="1"/>
  <c r="H1767" i="1" a="1"/>
  <c r="G1767" i="1"/>
  <c r="F1767" i="1"/>
  <c r="AB1766" i="1"/>
  <c r="AA1766" i="1"/>
  <c r="Z1766" i="1"/>
  <c r="Y1766" i="1"/>
  <c r="X1766" i="1"/>
  <c r="W1766" i="1"/>
  <c r="S1766" i="1"/>
  <c r="R1766" i="1"/>
  <c r="O1766" i="1" a="1"/>
  <c r="M1766" i="1" a="1"/>
  <c r="H1766" i="1" a="1"/>
  <c r="G1766" i="1"/>
  <c r="F1766" i="1"/>
  <c r="AB1765" i="1"/>
  <c r="AA1765" i="1"/>
  <c r="Z1765" i="1"/>
  <c r="Y1765" i="1"/>
  <c r="X1765" i="1"/>
  <c r="W1765" i="1"/>
  <c r="S1765" i="1"/>
  <c r="R1765" i="1"/>
  <c r="O1765" i="1" a="1"/>
  <c r="M1765" i="1" a="1"/>
  <c r="H1765" i="1" a="1"/>
  <c r="G1765" i="1"/>
  <c r="F1765" i="1"/>
  <c r="AB1764" i="1"/>
  <c r="AA1764" i="1"/>
  <c r="Z1764" i="1"/>
  <c r="Y1764" i="1"/>
  <c r="X1764" i="1"/>
  <c r="W1764" i="1"/>
  <c r="S1764" i="1"/>
  <c r="R1764" i="1"/>
  <c r="O1764" i="1" a="1"/>
  <c r="M1764" i="1" a="1"/>
  <c r="H1764" i="1" a="1"/>
  <c r="G1764" i="1"/>
  <c r="F1764" i="1"/>
  <c r="AB1763" i="1"/>
  <c r="AA1763" i="1"/>
  <c r="Z1763" i="1"/>
  <c r="Y1763" i="1"/>
  <c r="X1763" i="1"/>
  <c r="W1763" i="1"/>
  <c r="S1763" i="1"/>
  <c r="R1763" i="1"/>
  <c r="O1763" i="1" a="1"/>
  <c r="M1763" i="1" a="1"/>
  <c r="H1763" i="1" a="1"/>
  <c r="G1763" i="1"/>
  <c r="F1763" i="1"/>
  <c r="AB1762" i="1"/>
  <c r="AA1762" i="1"/>
  <c r="Z1762" i="1"/>
  <c r="Y1762" i="1"/>
  <c r="X1762" i="1"/>
  <c r="W1762" i="1"/>
  <c r="S1762" i="1"/>
  <c r="R1762" i="1"/>
  <c r="O1762" i="1" a="1"/>
  <c r="M1762" i="1" a="1"/>
  <c r="H1762" i="1" a="1"/>
  <c r="G1762" i="1"/>
  <c r="F1762" i="1"/>
  <c r="AB1761" i="1"/>
  <c r="AA1761" i="1"/>
  <c r="Z1761" i="1"/>
  <c r="Y1761" i="1"/>
  <c r="X1761" i="1"/>
  <c r="W1761" i="1"/>
  <c r="S1761" i="1"/>
  <c r="R1761" i="1"/>
  <c r="O1761" i="1" a="1"/>
  <c r="M1761" i="1" a="1"/>
  <c r="H1761" i="1" a="1"/>
  <c r="G1761" i="1"/>
  <c r="F1761" i="1"/>
  <c r="AB1760" i="1"/>
  <c r="AA1760" i="1"/>
  <c r="Z1760" i="1"/>
  <c r="Y1760" i="1"/>
  <c r="X1760" i="1"/>
  <c r="W1760" i="1"/>
  <c r="S1760" i="1"/>
  <c r="R1760" i="1"/>
  <c r="O1760" i="1" a="1"/>
  <c r="M1760" i="1" a="1"/>
  <c r="H1760" i="1" a="1"/>
  <c r="G1760" i="1"/>
  <c r="F1760" i="1"/>
  <c r="AB1759" i="1"/>
  <c r="AA1759" i="1"/>
  <c r="Z1759" i="1"/>
  <c r="Y1759" i="1"/>
  <c r="X1759" i="1"/>
  <c r="W1759" i="1"/>
  <c r="S1759" i="1"/>
  <c r="R1759" i="1"/>
  <c r="O1759" i="1" a="1"/>
  <c r="M1759" i="1" a="1"/>
  <c r="H1759" i="1" a="1"/>
  <c r="G1759" i="1"/>
  <c r="F1759" i="1"/>
  <c r="AB1758" i="1"/>
  <c r="AA1758" i="1"/>
  <c r="Z1758" i="1"/>
  <c r="Y1758" i="1"/>
  <c r="X1758" i="1"/>
  <c r="W1758" i="1"/>
  <c r="S1758" i="1"/>
  <c r="R1758" i="1"/>
  <c r="O1758" i="1" a="1"/>
  <c r="M1758" i="1" a="1"/>
  <c r="H1758" i="1" a="1"/>
  <c r="G1758" i="1"/>
  <c r="F1758" i="1"/>
  <c r="AB1757" i="1"/>
  <c r="AA1757" i="1"/>
  <c r="Z1757" i="1"/>
  <c r="Y1757" i="1"/>
  <c r="X1757" i="1"/>
  <c r="W1757" i="1"/>
  <c r="S1757" i="1"/>
  <c r="R1757" i="1"/>
  <c r="O1757" i="1" a="1"/>
  <c r="M1757" i="1" a="1"/>
  <c r="H1757" i="1" a="1"/>
  <c r="G1757" i="1"/>
  <c r="F1757" i="1"/>
  <c r="AB1756" i="1"/>
  <c r="AA1756" i="1"/>
  <c r="Z1756" i="1"/>
  <c r="Y1756" i="1"/>
  <c r="X1756" i="1"/>
  <c r="W1756" i="1"/>
  <c r="S1756" i="1"/>
  <c r="R1756" i="1"/>
  <c r="O1756" i="1" a="1"/>
  <c r="M1756" i="1" a="1"/>
  <c r="H1756" i="1" a="1"/>
  <c r="G1756" i="1"/>
  <c r="F1756" i="1"/>
  <c r="AB1755" i="1"/>
  <c r="AA1755" i="1"/>
  <c r="Z1755" i="1"/>
  <c r="Y1755" i="1"/>
  <c r="X1755" i="1"/>
  <c r="W1755" i="1"/>
  <c r="S1755" i="1"/>
  <c r="R1755" i="1"/>
  <c r="O1755" i="1" a="1"/>
  <c r="M1755" i="1" a="1"/>
  <c r="H1755" i="1" a="1"/>
  <c r="G1755" i="1"/>
  <c r="F1755" i="1"/>
  <c r="AB1754" i="1"/>
  <c r="AA1754" i="1"/>
  <c r="Z1754" i="1"/>
  <c r="Y1754" i="1"/>
  <c r="X1754" i="1"/>
  <c r="W1754" i="1"/>
  <c r="S1754" i="1"/>
  <c r="R1754" i="1"/>
  <c r="O1754" i="1" a="1"/>
  <c r="M1754" i="1" a="1"/>
  <c r="H1754" i="1" a="1"/>
  <c r="G1754" i="1"/>
  <c r="F1754" i="1"/>
  <c r="AB1753" i="1"/>
  <c r="AA1753" i="1"/>
  <c r="Z1753" i="1"/>
  <c r="Y1753" i="1"/>
  <c r="X1753" i="1"/>
  <c r="W1753" i="1"/>
  <c r="S1753" i="1"/>
  <c r="R1753" i="1"/>
  <c r="O1753" i="1" a="1"/>
  <c r="M1753" i="1" a="1"/>
  <c r="H1753" i="1" a="1"/>
  <c r="G1753" i="1"/>
  <c r="F1753" i="1"/>
  <c r="AB1752" i="1"/>
  <c r="AA1752" i="1"/>
  <c r="Z1752" i="1"/>
  <c r="Y1752" i="1"/>
  <c r="X1752" i="1"/>
  <c r="W1752" i="1"/>
  <c r="S1752" i="1"/>
  <c r="R1752" i="1"/>
  <c r="O1752" i="1" a="1"/>
  <c r="M1752" i="1" a="1"/>
  <c r="H1752" i="1" a="1"/>
  <c r="G1752" i="1"/>
  <c r="F1752" i="1"/>
  <c r="AB1751" i="1"/>
  <c r="AA1751" i="1"/>
  <c r="Z1751" i="1"/>
  <c r="Y1751" i="1"/>
  <c r="X1751" i="1"/>
  <c r="W1751" i="1"/>
  <c r="S1751" i="1"/>
  <c r="R1751" i="1"/>
  <c r="O1751" i="1" a="1"/>
  <c r="M1751" i="1" a="1"/>
  <c r="H1751" i="1" a="1"/>
  <c r="G1751" i="1"/>
  <c r="F1751" i="1"/>
  <c r="AB1750" i="1"/>
  <c r="AA1750" i="1"/>
  <c r="Z1750" i="1"/>
  <c r="Y1750" i="1"/>
  <c r="X1750" i="1"/>
  <c r="W1750" i="1"/>
  <c r="S1750" i="1"/>
  <c r="R1750" i="1"/>
  <c r="O1750" i="1" a="1"/>
  <c r="M1750" i="1" a="1"/>
  <c r="H1750" i="1" a="1"/>
  <c r="G1750" i="1"/>
  <c r="F1750" i="1"/>
  <c r="AB1749" i="1"/>
  <c r="AA1749" i="1"/>
  <c r="Z1749" i="1"/>
  <c r="Y1749" i="1"/>
  <c r="X1749" i="1"/>
  <c r="W1749" i="1"/>
  <c r="S1749" i="1"/>
  <c r="R1749" i="1"/>
  <c r="O1749" i="1" a="1"/>
  <c r="M1749" i="1" a="1"/>
  <c r="H1749" i="1" a="1"/>
  <c r="G1749" i="1"/>
  <c r="F1749" i="1"/>
  <c r="AB1748" i="1"/>
  <c r="AA1748" i="1"/>
  <c r="Z1748" i="1"/>
  <c r="Y1748" i="1"/>
  <c r="X1748" i="1"/>
  <c r="W1748" i="1"/>
  <c r="S1748" i="1"/>
  <c r="R1748" i="1"/>
  <c r="O1748" i="1" a="1"/>
  <c r="M1748" i="1" a="1"/>
  <c r="H1748" i="1" a="1"/>
  <c r="G1748" i="1"/>
  <c r="F1748" i="1"/>
  <c r="AB1747" i="1"/>
  <c r="AA1747" i="1"/>
  <c r="Z1747" i="1"/>
  <c r="Y1747" i="1"/>
  <c r="X1747" i="1"/>
  <c r="W1747" i="1"/>
  <c r="S1747" i="1"/>
  <c r="R1747" i="1"/>
  <c r="O1747" i="1" a="1"/>
  <c r="M1747" i="1" a="1"/>
  <c r="H1747" i="1" a="1"/>
  <c r="G1747" i="1"/>
  <c r="F1747" i="1"/>
  <c r="AB1746" i="1"/>
  <c r="AA1746" i="1"/>
  <c r="Z1746" i="1"/>
  <c r="Y1746" i="1"/>
  <c r="X1746" i="1"/>
  <c r="W1746" i="1"/>
  <c r="S1746" i="1"/>
  <c r="R1746" i="1"/>
  <c r="O1746" i="1" a="1"/>
  <c r="M1746" i="1" a="1"/>
  <c r="H1746" i="1" a="1"/>
  <c r="G1746" i="1"/>
  <c r="F1746" i="1"/>
  <c r="AB1745" i="1"/>
  <c r="AA1745" i="1"/>
  <c r="Z1745" i="1"/>
  <c r="Y1745" i="1"/>
  <c r="X1745" i="1"/>
  <c r="W1745" i="1"/>
  <c r="S1745" i="1"/>
  <c r="R1745" i="1"/>
  <c r="O1745" i="1" a="1"/>
  <c r="M1745" i="1" a="1"/>
  <c r="H1745" i="1" a="1"/>
  <c r="G1745" i="1"/>
  <c r="F1745" i="1"/>
  <c r="AB1744" i="1"/>
  <c r="AA1744" i="1"/>
  <c r="Z1744" i="1"/>
  <c r="Y1744" i="1"/>
  <c r="X1744" i="1"/>
  <c r="W1744" i="1"/>
  <c r="S1744" i="1"/>
  <c r="R1744" i="1"/>
  <c r="O1744" i="1" a="1"/>
  <c r="M1744" i="1" a="1"/>
  <c r="H1744" i="1" a="1"/>
  <c r="G1744" i="1"/>
  <c r="F1744" i="1"/>
  <c r="AB1743" i="1"/>
  <c r="AA1743" i="1"/>
  <c r="Z1743" i="1"/>
  <c r="Y1743" i="1"/>
  <c r="X1743" i="1"/>
  <c r="W1743" i="1"/>
  <c r="S1743" i="1"/>
  <c r="R1743" i="1"/>
  <c r="O1743" i="1" a="1"/>
  <c r="M1743" i="1" a="1"/>
  <c r="H1743" i="1" a="1"/>
  <c r="G1743" i="1"/>
  <c r="F1743" i="1"/>
  <c r="AB1742" i="1"/>
  <c r="AA1742" i="1"/>
  <c r="Z1742" i="1"/>
  <c r="Y1742" i="1"/>
  <c r="X1742" i="1"/>
  <c r="W1742" i="1"/>
  <c r="S1742" i="1"/>
  <c r="R1742" i="1"/>
  <c r="O1742" i="1" a="1"/>
  <c r="M1742" i="1" a="1"/>
  <c r="H1742" i="1" a="1"/>
  <c r="G1742" i="1"/>
  <c r="F1742" i="1"/>
  <c r="AB1741" i="1"/>
  <c r="AA1741" i="1"/>
  <c r="Z1741" i="1"/>
  <c r="Y1741" i="1"/>
  <c r="X1741" i="1"/>
  <c r="W1741" i="1"/>
  <c r="S1741" i="1"/>
  <c r="R1741" i="1"/>
  <c r="O1741" i="1" a="1"/>
  <c r="M1741" i="1" a="1"/>
  <c r="H1741" i="1" a="1"/>
  <c r="G1741" i="1"/>
  <c r="F1741" i="1"/>
  <c r="AB1740" i="1"/>
  <c r="AA1740" i="1"/>
  <c r="Z1740" i="1"/>
  <c r="Y1740" i="1"/>
  <c r="X1740" i="1"/>
  <c r="W1740" i="1"/>
  <c r="S1740" i="1"/>
  <c r="R1740" i="1"/>
  <c r="O1740" i="1" a="1"/>
  <c r="M1740" i="1" a="1"/>
  <c r="H1740" i="1" a="1"/>
  <c r="G1740" i="1"/>
  <c r="F1740" i="1"/>
  <c r="AB1739" i="1"/>
  <c r="AA1739" i="1"/>
  <c r="Z1739" i="1"/>
  <c r="Y1739" i="1"/>
  <c r="X1739" i="1"/>
  <c r="W1739" i="1"/>
  <c r="S1739" i="1"/>
  <c r="R1739" i="1"/>
  <c r="O1739" i="1" a="1"/>
  <c r="M1739" i="1" a="1"/>
  <c r="H1739" i="1" a="1"/>
  <c r="G1739" i="1"/>
  <c r="F1739" i="1"/>
  <c r="AB1738" i="1"/>
  <c r="AA1738" i="1"/>
  <c r="Z1738" i="1"/>
  <c r="Y1738" i="1"/>
  <c r="X1738" i="1"/>
  <c r="W1738" i="1"/>
  <c r="S1738" i="1"/>
  <c r="R1738" i="1"/>
  <c r="O1738" i="1" a="1"/>
  <c r="M1738" i="1" a="1"/>
  <c r="H1738" i="1" a="1"/>
  <c r="G1738" i="1"/>
  <c r="F1738" i="1"/>
  <c r="AB1737" i="1"/>
  <c r="AA1737" i="1"/>
  <c r="Z1737" i="1"/>
  <c r="Y1737" i="1"/>
  <c r="X1737" i="1"/>
  <c r="W1737" i="1"/>
  <c r="S1737" i="1"/>
  <c r="R1737" i="1"/>
  <c r="O1737" i="1" a="1"/>
  <c r="M1737" i="1" a="1"/>
  <c r="H1737" i="1" a="1"/>
  <c r="G1737" i="1"/>
  <c r="F1737" i="1"/>
  <c r="AB1736" i="1"/>
  <c r="AA1736" i="1"/>
  <c r="Z1736" i="1"/>
  <c r="Y1736" i="1"/>
  <c r="X1736" i="1"/>
  <c r="W1736" i="1"/>
  <c r="S1736" i="1"/>
  <c r="R1736" i="1"/>
  <c r="O1736" i="1" a="1"/>
  <c r="M1736" i="1" a="1"/>
  <c r="H1736" i="1" a="1"/>
  <c r="G1736" i="1"/>
  <c r="F1736" i="1"/>
  <c r="AB1735" i="1"/>
  <c r="AA1735" i="1"/>
  <c r="Z1735" i="1"/>
  <c r="Y1735" i="1"/>
  <c r="X1735" i="1"/>
  <c r="W1735" i="1"/>
  <c r="S1735" i="1"/>
  <c r="R1735" i="1"/>
  <c r="O1735" i="1" a="1"/>
  <c r="M1735" i="1" a="1"/>
  <c r="H1735" i="1" a="1"/>
  <c r="G1735" i="1"/>
  <c r="F1735" i="1"/>
  <c r="AB1734" i="1"/>
  <c r="AA1734" i="1"/>
  <c r="Z1734" i="1"/>
  <c r="Y1734" i="1"/>
  <c r="X1734" i="1"/>
  <c r="W1734" i="1"/>
  <c r="S1734" i="1"/>
  <c r="R1734" i="1"/>
  <c r="O1734" i="1" a="1"/>
  <c r="M1734" i="1" a="1"/>
  <c r="H1734" i="1" a="1"/>
  <c r="G1734" i="1"/>
  <c r="F1734" i="1"/>
  <c r="AB1733" i="1"/>
  <c r="AA1733" i="1"/>
  <c r="Z1733" i="1"/>
  <c r="Y1733" i="1"/>
  <c r="X1733" i="1"/>
  <c r="W1733" i="1"/>
  <c r="S1733" i="1"/>
  <c r="R1733" i="1"/>
  <c r="O1733" i="1" a="1"/>
  <c r="M1733" i="1" a="1"/>
  <c r="H1733" i="1" a="1"/>
  <c r="G1733" i="1"/>
  <c r="F1733" i="1"/>
  <c r="AB1732" i="1"/>
  <c r="AA1732" i="1"/>
  <c r="Z1732" i="1"/>
  <c r="Y1732" i="1"/>
  <c r="X1732" i="1"/>
  <c r="W1732" i="1"/>
  <c r="S1732" i="1"/>
  <c r="R1732" i="1"/>
  <c r="O1732" i="1" a="1"/>
  <c r="M1732" i="1" a="1"/>
  <c r="H1732" i="1" a="1"/>
  <c r="G1732" i="1"/>
  <c r="F1732" i="1"/>
  <c r="AB1731" i="1"/>
  <c r="AA1731" i="1"/>
  <c r="Z1731" i="1"/>
  <c r="Y1731" i="1"/>
  <c r="X1731" i="1"/>
  <c r="W1731" i="1"/>
  <c r="S1731" i="1"/>
  <c r="R1731" i="1"/>
  <c r="O1731" i="1" a="1"/>
  <c r="M1731" i="1" a="1"/>
  <c r="H1731" i="1" a="1"/>
  <c r="G1731" i="1"/>
  <c r="F1731" i="1"/>
  <c r="AB1730" i="1"/>
  <c r="AA1730" i="1"/>
  <c r="Z1730" i="1"/>
  <c r="Y1730" i="1"/>
  <c r="X1730" i="1"/>
  <c r="W1730" i="1"/>
  <c r="S1730" i="1"/>
  <c r="R1730" i="1"/>
  <c r="O1730" i="1" a="1"/>
  <c r="M1730" i="1" a="1"/>
  <c r="H1730" i="1" a="1"/>
  <c r="G1730" i="1"/>
  <c r="F1730" i="1"/>
  <c r="AB1729" i="1"/>
  <c r="AA1729" i="1"/>
  <c r="Z1729" i="1"/>
  <c r="Y1729" i="1"/>
  <c r="X1729" i="1"/>
  <c r="W1729" i="1"/>
  <c r="S1729" i="1"/>
  <c r="R1729" i="1"/>
  <c r="O1729" i="1" a="1"/>
  <c r="M1729" i="1" a="1"/>
  <c r="H1729" i="1" a="1"/>
  <c r="G1729" i="1"/>
  <c r="F1729" i="1"/>
  <c r="AB1728" i="1"/>
  <c r="AA1728" i="1"/>
  <c r="Z1728" i="1"/>
  <c r="Y1728" i="1"/>
  <c r="X1728" i="1"/>
  <c r="W1728" i="1"/>
  <c r="S1728" i="1"/>
  <c r="R1728" i="1"/>
  <c r="O1728" i="1" a="1"/>
  <c r="M1728" i="1" a="1"/>
  <c r="H1728" i="1" a="1"/>
  <c r="G1728" i="1"/>
  <c r="F1728" i="1"/>
  <c r="AB1727" i="1"/>
  <c r="AA1727" i="1"/>
  <c r="Z1727" i="1"/>
  <c r="Y1727" i="1"/>
  <c r="X1727" i="1"/>
  <c r="W1727" i="1"/>
  <c r="S1727" i="1"/>
  <c r="R1727" i="1"/>
  <c r="O1727" i="1" a="1"/>
  <c r="M1727" i="1" a="1"/>
  <c r="H1727" i="1" a="1"/>
  <c r="G1727" i="1"/>
  <c r="F1727" i="1"/>
  <c r="AB1726" i="1"/>
  <c r="AA1726" i="1"/>
  <c r="Z1726" i="1"/>
  <c r="Y1726" i="1"/>
  <c r="X1726" i="1"/>
  <c r="W1726" i="1"/>
  <c r="S1726" i="1"/>
  <c r="R1726" i="1"/>
  <c r="O1726" i="1" a="1"/>
  <c r="M1726" i="1" a="1"/>
  <c r="H1726" i="1" a="1"/>
  <c r="G1726" i="1"/>
  <c r="F1726" i="1"/>
  <c r="AB1725" i="1"/>
  <c r="AA1725" i="1"/>
  <c r="Z1725" i="1"/>
  <c r="Y1725" i="1"/>
  <c r="X1725" i="1"/>
  <c r="W1725" i="1"/>
  <c r="S1725" i="1"/>
  <c r="R1725" i="1"/>
  <c r="O1725" i="1" a="1"/>
  <c r="M1725" i="1" a="1"/>
  <c r="H1725" i="1" a="1"/>
  <c r="G1725" i="1"/>
  <c r="F1725" i="1"/>
  <c r="AB1724" i="1"/>
  <c r="AA1724" i="1"/>
  <c r="Z1724" i="1"/>
  <c r="Y1724" i="1"/>
  <c r="X1724" i="1"/>
  <c r="W1724" i="1"/>
  <c r="S1724" i="1"/>
  <c r="R1724" i="1"/>
  <c r="O1724" i="1" a="1"/>
  <c r="M1724" i="1" a="1"/>
  <c r="H1724" i="1" a="1"/>
  <c r="G1724" i="1"/>
  <c r="F1724" i="1"/>
  <c r="AB1723" i="1"/>
  <c r="AA1723" i="1"/>
  <c r="Z1723" i="1"/>
  <c r="Y1723" i="1"/>
  <c r="X1723" i="1"/>
  <c r="W1723" i="1"/>
  <c r="S1723" i="1"/>
  <c r="R1723" i="1"/>
  <c r="O1723" i="1" a="1"/>
  <c r="M1723" i="1" a="1"/>
  <c r="H1723" i="1" a="1"/>
  <c r="G1723" i="1"/>
  <c r="F1723" i="1"/>
  <c r="AB1722" i="1"/>
  <c r="AA1722" i="1"/>
  <c r="Z1722" i="1"/>
  <c r="Y1722" i="1"/>
  <c r="X1722" i="1"/>
  <c r="W1722" i="1"/>
  <c r="S1722" i="1"/>
  <c r="R1722" i="1"/>
  <c r="O1722" i="1" a="1"/>
  <c r="M1722" i="1" a="1"/>
  <c r="H1722" i="1" a="1"/>
  <c r="G1722" i="1"/>
  <c r="F1722" i="1"/>
  <c r="AB1721" i="1"/>
  <c r="AA1721" i="1"/>
  <c r="Z1721" i="1"/>
  <c r="Y1721" i="1"/>
  <c r="X1721" i="1"/>
  <c r="W1721" i="1"/>
  <c r="S1721" i="1"/>
  <c r="R1721" i="1"/>
  <c r="O1721" i="1" a="1"/>
  <c r="M1721" i="1" a="1"/>
  <c r="H1721" i="1" a="1"/>
  <c r="G1721" i="1"/>
  <c r="F1721" i="1"/>
  <c r="AB1720" i="1"/>
  <c r="AA1720" i="1"/>
  <c r="Z1720" i="1"/>
  <c r="Y1720" i="1"/>
  <c r="X1720" i="1"/>
  <c r="W1720" i="1"/>
  <c r="S1720" i="1"/>
  <c r="R1720" i="1"/>
  <c r="O1720" i="1" a="1"/>
  <c r="M1720" i="1" a="1"/>
  <c r="H1720" i="1" a="1"/>
  <c r="G1720" i="1"/>
  <c r="F1720" i="1"/>
  <c r="AB1719" i="1"/>
  <c r="AA1719" i="1"/>
  <c r="Z1719" i="1"/>
  <c r="Y1719" i="1"/>
  <c r="X1719" i="1"/>
  <c r="W1719" i="1"/>
  <c r="S1719" i="1"/>
  <c r="R1719" i="1"/>
  <c r="O1719" i="1" a="1"/>
  <c r="M1719" i="1" a="1"/>
  <c r="H1719" i="1" a="1"/>
  <c r="G1719" i="1"/>
  <c r="F1719" i="1"/>
  <c r="AB1718" i="1"/>
  <c r="AA1718" i="1"/>
  <c r="Z1718" i="1"/>
  <c r="Y1718" i="1"/>
  <c r="X1718" i="1"/>
  <c r="W1718" i="1"/>
  <c r="S1718" i="1"/>
  <c r="R1718" i="1"/>
  <c r="O1718" i="1" a="1"/>
  <c r="M1718" i="1" a="1"/>
  <c r="H1718" i="1" a="1"/>
  <c r="G1718" i="1"/>
  <c r="F1718" i="1"/>
  <c r="AB1717" i="1"/>
  <c r="AA1717" i="1"/>
  <c r="Z1717" i="1"/>
  <c r="Y1717" i="1"/>
  <c r="X1717" i="1"/>
  <c r="W1717" i="1"/>
  <c r="S1717" i="1"/>
  <c r="R1717" i="1"/>
  <c r="O1717" i="1" a="1"/>
  <c r="M1717" i="1" a="1"/>
  <c r="H1717" i="1" a="1"/>
  <c r="G1717" i="1"/>
  <c r="F1717" i="1"/>
  <c r="AB1716" i="1"/>
  <c r="AA1716" i="1"/>
  <c r="Z1716" i="1"/>
  <c r="Y1716" i="1"/>
  <c r="X1716" i="1"/>
  <c r="W1716" i="1"/>
  <c r="S1716" i="1"/>
  <c r="R1716" i="1"/>
  <c r="O1716" i="1" a="1"/>
  <c r="M1716" i="1" a="1"/>
  <c r="H1716" i="1" a="1"/>
  <c r="G1716" i="1"/>
  <c r="F1716" i="1"/>
  <c r="AB1715" i="1"/>
  <c r="AA1715" i="1"/>
  <c r="Z1715" i="1"/>
  <c r="Y1715" i="1"/>
  <c r="X1715" i="1"/>
  <c r="W1715" i="1"/>
  <c r="S1715" i="1"/>
  <c r="R1715" i="1"/>
  <c r="O1715" i="1" a="1"/>
  <c r="M1715" i="1" a="1"/>
  <c r="H1715" i="1" a="1"/>
  <c r="G1715" i="1"/>
  <c r="F1715" i="1"/>
  <c r="AB1714" i="1"/>
  <c r="AA1714" i="1"/>
  <c r="Z1714" i="1"/>
  <c r="Y1714" i="1"/>
  <c r="X1714" i="1"/>
  <c r="W1714" i="1"/>
  <c r="S1714" i="1"/>
  <c r="R1714" i="1"/>
  <c r="O1714" i="1" a="1"/>
  <c r="M1714" i="1" a="1"/>
  <c r="H1714" i="1" a="1"/>
  <c r="G1714" i="1"/>
  <c r="F1714" i="1"/>
  <c r="AB1713" i="1"/>
  <c r="AA1713" i="1"/>
  <c r="Z1713" i="1"/>
  <c r="Y1713" i="1"/>
  <c r="X1713" i="1"/>
  <c r="W1713" i="1"/>
  <c r="S1713" i="1"/>
  <c r="R1713" i="1"/>
  <c r="O1713" i="1" a="1"/>
  <c r="M1713" i="1" a="1"/>
  <c r="H1713" i="1" a="1"/>
  <c r="G1713" i="1"/>
  <c r="F1713" i="1"/>
  <c r="AB1712" i="1"/>
  <c r="AA1712" i="1"/>
  <c r="Z1712" i="1"/>
  <c r="Y1712" i="1"/>
  <c r="X1712" i="1"/>
  <c r="W1712" i="1"/>
  <c r="S1712" i="1"/>
  <c r="R1712" i="1"/>
  <c r="O1712" i="1" a="1"/>
  <c r="M1712" i="1" a="1"/>
  <c r="H1712" i="1" a="1"/>
  <c r="G1712" i="1"/>
  <c r="F1712" i="1"/>
  <c r="AB1711" i="1"/>
  <c r="AA1711" i="1"/>
  <c r="Z1711" i="1"/>
  <c r="Y1711" i="1"/>
  <c r="X1711" i="1"/>
  <c r="W1711" i="1"/>
  <c r="S1711" i="1"/>
  <c r="R1711" i="1"/>
  <c r="O1711" i="1" a="1"/>
  <c r="M1711" i="1" a="1"/>
  <c r="H1711" i="1" a="1"/>
  <c r="G1711" i="1"/>
  <c r="F1711" i="1"/>
  <c r="AB1710" i="1"/>
  <c r="AA1710" i="1"/>
  <c r="Z1710" i="1"/>
  <c r="Y1710" i="1"/>
  <c r="X1710" i="1"/>
  <c r="W1710" i="1"/>
  <c r="S1710" i="1"/>
  <c r="R1710" i="1"/>
  <c r="O1710" i="1" a="1"/>
  <c r="M1710" i="1" a="1"/>
  <c r="H1710" i="1" a="1"/>
  <c r="G1710" i="1"/>
  <c r="F1710" i="1"/>
  <c r="AB1709" i="1"/>
  <c r="AA1709" i="1"/>
  <c r="Z1709" i="1"/>
  <c r="Y1709" i="1"/>
  <c r="X1709" i="1"/>
  <c r="W1709" i="1"/>
  <c r="S1709" i="1"/>
  <c r="R1709" i="1"/>
  <c r="O1709" i="1" a="1"/>
  <c r="M1709" i="1" a="1"/>
  <c r="H1709" i="1" a="1"/>
  <c r="G1709" i="1"/>
  <c r="F1709" i="1"/>
  <c r="AB1708" i="1"/>
  <c r="AA1708" i="1"/>
  <c r="Z1708" i="1"/>
  <c r="Y1708" i="1"/>
  <c r="X1708" i="1"/>
  <c r="W1708" i="1"/>
  <c r="S1708" i="1"/>
  <c r="R1708" i="1"/>
  <c r="O1708" i="1" a="1"/>
  <c r="M1708" i="1" a="1"/>
  <c r="H1708" i="1" a="1"/>
  <c r="G1708" i="1"/>
  <c r="F1708" i="1"/>
  <c r="AB1707" i="1"/>
  <c r="AA1707" i="1"/>
  <c r="Z1707" i="1"/>
  <c r="Y1707" i="1"/>
  <c r="X1707" i="1"/>
  <c r="W1707" i="1"/>
  <c r="S1707" i="1"/>
  <c r="R1707" i="1"/>
  <c r="O1707" i="1" a="1"/>
  <c r="M1707" i="1" a="1"/>
  <c r="H1707" i="1" a="1"/>
  <c r="G1707" i="1"/>
  <c r="F1707" i="1"/>
  <c r="AB1706" i="1"/>
  <c r="AA1706" i="1"/>
  <c r="Z1706" i="1"/>
  <c r="Y1706" i="1"/>
  <c r="X1706" i="1"/>
  <c r="W1706" i="1"/>
  <c r="S1706" i="1"/>
  <c r="R1706" i="1"/>
  <c r="O1706" i="1" a="1"/>
  <c r="M1706" i="1" a="1"/>
  <c r="H1706" i="1" a="1"/>
  <c r="G1706" i="1"/>
  <c r="F1706" i="1"/>
  <c r="AB1705" i="1"/>
  <c r="AA1705" i="1"/>
  <c r="Z1705" i="1"/>
  <c r="Y1705" i="1"/>
  <c r="X1705" i="1"/>
  <c r="W1705" i="1"/>
  <c r="S1705" i="1"/>
  <c r="R1705" i="1"/>
  <c r="O1705" i="1" a="1"/>
  <c r="M1705" i="1" a="1"/>
  <c r="H1705" i="1" a="1"/>
  <c r="G1705" i="1"/>
  <c r="F1705" i="1"/>
  <c r="AB1704" i="1"/>
  <c r="AA1704" i="1"/>
  <c r="Z1704" i="1"/>
  <c r="Y1704" i="1"/>
  <c r="X1704" i="1"/>
  <c r="W1704" i="1"/>
  <c r="S1704" i="1"/>
  <c r="R1704" i="1"/>
  <c r="O1704" i="1" a="1"/>
  <c r="M1704" i="1" a="1"/>
  <c r="H1704" i="1" a="1"/>
  <c r="G1704" i="1"/>
  <c r="F1704" i="1"/>
  <c r="AB1703" i="1"/>
  <c r="AA1703" i="1"/>
  <c r="Z1703" i="1"/>
  <c r="Y1703" i="1"/>
  <c r="X1703" i="1"/>
  <c r="W1703" i="1"/>
  <c r="S1703" i="1"/>
  <c r="R1703" i="1"/>
  <c r="O1703" i="1" a="1"/>
  <c r="M1703" i="1" a="1"/>
  <c r="H1703" i="1" a="1"/>
  <c r="G1703" i="1"/>
  <c r="F1703" i="1"/>
  <c r="AB1702" i="1"/>
  <c r="AA1702" i="1"/>
  <c r="Z1702" i="1"/>
  <c r="Y1702" i="1"/>
  <c r="X1702" i="1"/>
  <c r="W1702" i="1"/>
  <c r="S1702" i="1"/>
  <c r="R1702" i="1"/>
  <c r="O1702" i="1" a="1"/>
  <c r="M1702" i="1" a="1"/>
  <c r="H1702" i="1" a="1"/>
  <c r="G1702" i="1"/>
  <c r="F1702" i="1"/>
  <c r="AB1701" i="1"/>
  <c r="AA1701" i="1"/>
  <c r="Z1701" i="1"/>
  <c r="Y1701" i="1"/>
  <c r="X1701" i="1"/>
  <c r="W1701" i="1"/>
  <c r="S1701" i="1"/>
  <c r="R1701" i="1"/>
  <c r="O1701" i="1" a="1"/>
  <c r="M1701" i="1" a="1"/>
  <c r="H1701" i="1" a="1"/>
  <c r="G1701" i="1"/>
  <c r="F1701" i="1"/>
  <c r="AB1700" i="1"/>
  <c r="AA1700" i="1"/>
  <c r="Z1700" i="1"/>
  <c r="Y1700" i="1"/>
  <c r="X1700" i="1"/>
  <c r="W1700" i="1"/>
  <c r="S1700" i="1"/>
  <c r="R1700" i="1"/>
  <c r="O1700" i="1" a="1"/>
  <c r="M1700" i="1" a="1"/>
  <c r="H1700" i="1" a="1"/>
  <c r="G1700" i="1"/>
  <c r="F1700" i="1"/>
  <c r="AB1699" i="1"/>
  <c r="AA1699" i="1"/>
  <c r="Z1699" i="1"/>
  <c r="Y1699" i="1"/>
  <c r="X1699" i="1"/>
  <c r="W1699" i="1"/>
  <c r="S1699" i="1"/>
  <c r="R1699" i="1"/>
  <c r="O1699" i="1" a="1"/>
  <c r="M1699" i="1" a="1"/>
  <c r="H1699" i="1" a="1"/>
  <c r="G1699" i="1"/>
  <c r="F1699" i="1"/>
  <c r="AB1698" i="1"/>
  <c r="AA1698" i="1"/>
  <c r="Z1698" i="1"/>
  <c r="Y1698" i="1"/>
  <c r="X1698" i="1"/>
  <c r="W1698" i="1"/>
  <c r="S1698" i="1"/>
  <c r="R1698" i="1"/>
  <c r="O1698" i="1" a="1"/>
  <c r="M1698" i="1" a="1"/>
  <c r="H1698" i="1" a="1"/>
  <c r="G1698" i="1"/>
  <c r="F1698" i="1"/>
  <c r="AB1697" i="1"/>
  <c r="AA1697" i="1"/>
  <c r="Z1697" i="1"/>
  <c r="Y1697" i="1"/>
  <c r="X1697" i="1"/>
  <c r="W1697" i="1"/>
  <c r="S1697" i="1"/>
  <c r="R1697" i="1"/>
  <c r="O1697" i="1" a="1"/>
  <c r="M1697" i="1" a="1"/>
  <c r="H1697" i="1" a="1"/>
  <c r="G1697" i="1"/>
  <c r="F1697" i="1"/>
  <c r="AB1696" i="1"/>
  <c r="AA1696" i="1"/>
  <c r="Z1696" i="1"/>
  <c r="Y1696" i="1"/>
  <c r="X1696" i="1"/>
  <c r="W1696" i="1"/>
  <c r="S1696" i="1"/>
  <c r="R1696" i="1"/>
  <c r="O1696" i="1" a="1"/>
  <c r="M1696" i="1" a="1"/>
  <c r="H1696" i="1" a="1"/>
  <c r="G1696" i="1"/>
  <c r="F1696" i="1"/>
  <c r="AB1695" i="1"/>
  <c r="AA1695" i="1"/>
  <c r="Z1695" i="1"/>
  <c r="Y1695" i="1"/>
  <c r="X1695" i="1"/>
  <c r="W1695" i="1"/>
  <c r="S1695" i="1"/>
  <c r="R1695" i="1"/>
  <c r="O1695" i="1" a="1"/>
  <c r="M1695" i="1" a="1"/>
  <c r="H1695" i="1" a="1"/>
  <c r="G1695" i="1"/>
  <c r="F1695" i="1"/>
  <c r="AB1694" i="1"/>
  <c r="AA1694" i="1"/>
  <c r="Z1694" i="1"/>
  <c r="Y1694" i="1"/>
  <c r="X1694" i="1"/>
  <c r="W1694" i="1"/>
  <c r="S1694" i="1"/>
  <c r="R1694" i="1"/>
  <c r="O1694" i="1" a="1"/>
  <c r="M1694" i="1" a="1"/>
  <c r="H1694" i="1" a="1"/>
  <c r="G1694" i="1"/>
  <c r="F1694" i="1"/>
  <c r="AB1693" i="1"/>
  <c r="AA1693" i="1"/>
  <c r="Z1693" i="1"/>
  <c r="Y1693" i="1"/>
  <c r="X1693" i="1"/>
  <c r="W1693" i="1"/>
  <c r="S1693" i="1"/>
  <c r="R1693" i="1"/>
  <c r="O1693" i="1" a="1"/>
  <c r="M1693" i="1" a="1"/>
  <c r="H1693" i="1" a="1"/>
  <c r="G1693" i="1"/>
  <c r="F1693" i="1"/>
  <c r="AB1692" i="1"/>
  <c r="AA1692" i="1"/>
  <c r="Z1692" i="1"/>
  <c r="Y1692" i="1"/>
  <c r="X1692" i="1"/>
  <c r="W1692" i="1"/>
  <c r="S1692" i="1"/>
  <c r="R1692" i="1"/>
  <c r="O1692" i="1" a="1"/>
  <c r="M1692" i="1" a="1"/>
  <c r="H1692" i="1" a="1"/>
  <c r="G1692" i="1"/>
  <c r="F1692" i="1"/>
  <c r="AB1691" i="1"/>
  <c r="AA1691" i="1"/>
  <c r="Z1691" i="1"/>
  <c r="Y1691" i="1"/>
  <c r="X1691" i="1"/>
  <c r="W1691" i="1"/>
  <c r="S1691" i="1"/>
  <c r="R1691" i="1"/>
  <c r="O1691" i="1" a="1"/>
  <c r="M1691" i="1" a="1"/>
  <c r="H1691" i="1" a="1"/>
  <c r="G1691" i="1"/>
  <c r="F1691" i="1"/>
  <c r="AB1690" i="1"/>
  <c r="AA1690" i="1"/>
  <c r="Z1690" i="1"/>
  <c r="Y1690" i="1"/>
  <c r="X1690" i="1"/>
  <c r="W1690" i="1"/>
  <c r="S1690" i="1"/>
  <c r="R1690" i="1"/>
  <c r="O1690" i="1" a="1"/>
  <c r="M1690" i="1" a="1"/>
  <c r="H1690" i="1" a="1"/>
  <c r="G1690" i="1"/>
  <c r="F1690" i="1"/>
  <c r="AB1689" i="1"/>
  <c r="AA1689" i="1"/>
  <c r="Z1689" i="1"/>
  <c r="Y1689" i="1"/>
  <c r="X1689" i="1"/>
  <c r="W1689" i="1"/>
  <c r="S1689" i="1"/>
  <c r="R1689" i="1"/>
  <c r="O1689" i="1" a="1"/>
  <c r="M1689" i="1" a="1"/>
  <c r="H1689" i="1" a="1"/>
  <c r="G1689" i="1"/>
  <c r="F1689" i="1"/>
  <c r="AB1688" i="1"/>
  <c r="AA1688" i="1"/>
  <c r="Z1688" i="1"/>
  <c r="Y1688" i="1"/>
  <c r="X1688" i="1"/>
  <c r="W1688" i="1"/>
  <c r="S1688" i="1"/>
  <c r="R1688" i="1"/>
  <c r="O1688" i="1" a="1"/>
  <c r="M1688" i="1" a="1"/>
  <c r="H1688" i="1" a="1"/>
  <c r="G1688" i="1"/>
  <c r="F1688" i="1"/>
  <c r="AB1687" i="1"/>
  <c r="AA1687" i="1"/>
  <c r="Z1687" i="1"/>
  <c r="Y1687" i="1"/>
  <c r="X1687" i="1"/>
  <c r="W1687" i="1"/>
  <c r="S1687" i="1"/>
  <c r="R1687" i="1"/>
  <c r="O1687" i="1" a="1"/>
  <c r="M1687" i="1" a="1"/>
  <c r="H1687" i="1" a="1"/>
  <c r="G1687" i="1"/>
  <c r="F1687" i="1"/>
  <c r="AB1686" i="1"/>
  <c r="AA1686" i="1"/>
  <c r="Z1686" i="1"/>
  <c r="Y1686" i="1"/>
  <c r="X1686" i="1"/>
  <c r="W1686" i="1"/>
  <c r="S1686" i="1"/>
  <c r="R1686" i="1"/>
  <c r="O1686" i="1" a="1"/>
  <c r="M1686" i="1" a="1"/>
  <c r="H1686" i="1" a="1"/>
  <c r="G1686" i="1"/>
  <c r="F1686" i="1"/>
  <c r="AB1685" i="1"/>
  <c r="AA1685" i="1"/>
  <c r="Z1685" i="1"/>
  <c r="Y1685" i="1"/>
  <c r="X1685" i="1"/>
  <c r="W1685" i="1"/>
  <c r="S1685" i="1"/>
  <c r="R1685" i="1"/>
  <c r="O1685" i="1" a="1"/>
  <c r="M1685" i="1" a="1"/>
  <c r="H1685" i="1" a="1"/>
  <c r="G1685" i="1"/>
  <c r="F1685" i="1"/>
  <c r="AB1684" i="1"/>
  <c r="AA1684" i="1"/>
  <c r="Z1684" i="1"/>
  <c r="Y1684" i="1"/>
  <c r="X1684" i="1"/>
  <c r="W1684" i="1"/>
  <c r="S1684" i="1"/>
  <c r="R1684" i="1"/>
  <c r="O1684" i="1" a="1"/>
  <c r="M1684" i="1" a="1"/>
  <c r="H1684" i="1" a="1"/>
  <c r="G1684" i="1"/>
  <c r="F1684" i="1"/>
  <c r="AB1683" i="1"/>
  <c r="AA1683" i="1"/>
  <c r="Z1683" i="1"/>
  <c r="Y1683" i="1"/>
  <c r="X1683" i="1"/>
  <c r="W1683" i="1"/>
  <c r="S1683" i="1"/>
  <c r="R1683" i="1"/>
  <c r="O1683" i="1" a="1"/>
  <c r="M1683" i="1" a="1"/>
  <c r="H1683" i="1" a="1"/>
  <c r="G1683" i="1"/>
  <c r="F1683" i="1"/>
  <c r="AB1682" i="1"/>
  <c r="AA1682" i="1"/>
  <c r="Z1682" i="1"/>
  <c r="Y1682" i="1"/>
  <c r="X1682" i="1"/>
  <c r="W1682" i="1"/>
  <c r="S1682" i="1"/>
  <c r="R1682" i="1"/>
  <c r="O1682" i="1" a="1"/>
  <c r="M1682" i="1" a="1"/>
  <c r="H1682" i="1" a="1"/>
  <c r="G1682" i="1"/>
  <c r="F1682" i="1"/>
  <c r="AB1681" i="1"/>
  <c r="AA1681" i="1"/>
  <c r="Z1681" i="1"/>
  <c r="Y1681" i="1"/>
  <c r="X1681" i="1"/>
  <c r="W1681" i="1"/>
  <c r="S1681" i="1"/>
  <c r="R1681" i="1"/>
  <c r="O1681" i="1" a="1"/>
  <c r="M1681" i="1" a="1"/>
  <c r="H1681" i="1" a="1"/>
  <c r="G1681" i="1"/>
  <c r="F1681" i="1"/>
  <c r="AB1680" i="1"/>
  <c r="AA1680" i="1"/>
  <c r="Z1680" i="1"/>
  <c r="Y1680" i="1"/>
  <c r="X1680" i="1"/>
  <c r="W1680" i="1"/>
  <c r="S1680" i="1"/>
  <c r="R1680" i="1"/>
  <c r="O1680" i="1" a="1"/>
  <c r="M1680" i="1" a="1"/>
  <c r="H1680" i="1" a="1"/>
  <c r="G1680" i="1"/>
  <c r="F1680" i="1"/>
  <c r="AB1679" i="1"/>
  <c r="AA1679" i="1"/>
  <c r="Z1679" i="1"/>
  <c r="Y1679" i="1"/>
  <c r="X1679" i="1"/>
  <c r="W1679" i="1"/>
  <c r="S1679" i="1"/>
  <c r="R1679" i="1"/>
  <c r="O1679" i="1" a="1"/>
  <c r="M1679" i="1" a="1"/>
  <c r="H1679" i="1" a="1"/>
  <c r="G1679" i="1"/>
  <c r="F1679" i="1"/>
  <c r="AB1678" i="1"/>
  <c r="AA1678" i="1"/>
  <c r="Z1678" i="1"/>
  <c r="Y1678" i="1"/>
  <c r="X1678" i="1"/>
  <c r="W1678" i="1"/>
  <c r="S1678" i="1"/>
  <c r="R1678" i="1"/>
  <c r="O1678" i="1" a="1"/>
  <c r="M1678" i="1" a="1"/>
  <c r="H1678" i="1" a="1"/>
  <c r="G1678" i="1"/>
  <c r="F1678" i="1"/>
  <c r="AB1677" i="1"/>
  <c r="AA1677" i="1"/>
  <c r="Z1677" i="1"/>
  <c r="Y1677" i="1"/>
  <c r="X1677" i="1"/>
  <c r="W1677" i="1"/>
  <c r="S1677" i="1"/>
  <c r="R1677" i="1"/>
  <c r="O1677" i="1" a="1"/>
  <c r="M1677" i="1" a="1"/>
  <c r="H1677" i="1" a="1"/>
  <c r="G1677" i="1"/>
  <c r="F1677" i="1"/>
  <c r="AB1676" i="1"/>
  <c r="AA1676" i="1"/>
  <c r="Z1676" i="1"/>
  <c r="Y1676" i="1"/>
  <c r="X1676" i="1"/>
  <c r="W1676" i="1"/>
  <c r="S1676" i="1"/>
  <c r="R1676" i="1"/>
  <c r="O1676" i="1" a="1"/>
  <c r="M1676" i="1" a="1"/>
  <c r="H1676" i="1" a="1"/>
  <c r="G1676" i="1"/>
  <c r="F1676" i="1"/>
  <c r="AB1675" i="1"/>
  <c r="AA1675" i="1"/>
  <c r="Z1675" i="1"/>
  <c r="Y1675" i="1"/>
  <c r="X1675" i="1"/>
  <c r="W1675" i="1"/>
  <c r="S1675" i="1"/>
  <c r="R1675" i="1"/>
  <c r="O1675" i="1" a="1"/>
  <c r="M1675" i="1" a="1"/>
  <c r="H1675" i="1" a="1"/>
  <c r="G1675" i="1"/>
  <c r="F1675" i="1"/>
  <c r="AB1674" i="1"/>
  <c r="AA1674" i="1"/>
  <c r="Z1674" i="1"/>
  <c r="Y1674" i="1"/>
  <c r="X1674" i="1"/>
  <c r="W1674" i="1"/>
  <c r="S1674" i="1"/>
  <c r="R1674" i="1"/>
  <c r="O1674" i="1" a="1"/>
  <c r="M1674" i="1" a="1"/>
  <c r="H1674" i="1" a="1"/>
  <c r="G1674" i="1"/>
  <c r="F1674" i="1"/>
  <c r="AB1673" i="1"/>
  <c r="AA1673" i="1"/>
  <c r="Z1673" i="1"/>
  <c r="Y1673" i="1"/>
  <c r="X1673" i="1"/>
  <c r="W1673" i="1"/>
  <c r="S1673" i="1"/>
  <c r="R1673" i="1"/>
  <c r="O1673" i="1" a="1"/>
  <c r="M1673" i="1" a="1"/>
  <c r="H1673" i="1" a="1"/>
  <c r="G1673" i="1"/>
  <c r="F1673" i="1"/>
  <c r="AB1672" i="1"/>
  <c r="AA1672" i="1"/>
  <c r="Z1672" i="1"/>
  <c r="Y1672" i="1"/>
  <c r="X1672" i="1"/>
  <c r="W1672" i="1"/>
  <c r="S1672" i="1"/>
  <c r="R1672" i="1"/>
  <c r="O1672" i="1" a="1"/>
  <c r="M1672" i="1" a="1"/>
  <c r="H1672" i="1" a="1"/>
  <c r="G1672" i="1"/>
  <c r="F1672" i="1"/>
  <c r="AB1671" i="1"/>
  <c r="AA1671" i="1"/>
  <c r="Z1671" i="1"/>
  <c r="Y1671" i="1"/>
  <c r="X1671" i="1"/>
  <c r="W1671" i="1"/>
  <c r="S1671" i="1"/>
  <c r="R1671" i="1"/>
  <c r="O1671" i="1" a="1"/>
  <c r="M1671" i="1" a="1"/>
  <c r="H1671" i="1" a="1"/>
  <c r="G1671" i="1"/>
  <c r="F1671" i="1"/>
  <c r="AB1670" i="1"/>
  <c r="AA1670" i="1"/>
  <c r="Z1670" i="1"/>
  <c r="Y1670" i="1"/>
  <c r="X1670" i="1"/>
  <c r="W1670" i="1"/>
  <c r="S1670" i="1"/>
  <c r="R1670" i="1"/>
  <c r="O1670" i="1" a="1"/>
  <c r="M1670" i="1" a="1"/>
  <c r="H1670" i="1" a="1"/>
  <c r="G1670" i="1"/>
  <c r="F1670" i="1"/>
  <c r="AB1669" i="1"/>
  <c r="AA1669" i="1"/>
  <c r="Z1669" i="1"/>
  <c r="Y1669" i="1"/>
  <c r="X1669" i="1"/>
  <c r="W1669" i="1"/>
  <c r="S1669" i="1"/>
  <c r="R1669" i="1"/>
  <c r="O1669" i="1" a="1"/>
  <c r="M1669" i="1" a="1"/>
  <c r="H1669" i="1" a="1"/>
  <c r="G1669" i="1"/>
  <c r="F1669" i="1"/>
  <c r="AB1668" i="1"/>
  <c r="AA1668" i="1"/>
  <c r="Z1668" i="1"/>
  <c r="Y1668" i="1"/>
  <c r="X1668" i="1"/>
  <c r="W1668" i="1"/>
  <c r="S1668" i="1"/>
  <c r="R1668" i="1"/>
  <c r="O1668" i="1" a="1"/>
  <c r="M1668" i="1" a="1"/>
  <c r="H1668" i="1" a="1"/>
  <c r="G1668" i="1"/>
  <c r="F1668" i="1"/>
  <c r="AB1667" i="1"/>
  <c r="AA1667" i="1"/>
  <c r="Z1667" i="1"/>
  <c r="Y1667" i="1"/>
  <c r="X1667" i="1"/>
  <c r="W1667" i="1"/>
  <c r="S1667" i="1"/>
  <c r="R1667" i="1"/>
  <c r="O1667" i="1" a="1"/>
  <c r="M1667" i="1" a="1"/>
  <c r="H1667" i="1" a="1"/>
  <c r="G1667" i="1"/>
  <c r="F1667" i="1"/>
  <c r="AB1666" i="1"/>
  <c r="AA1666" i="1"/>
  <c r="Z1666" i="1"/>
  <c r="Y1666" i="1"/>
  <c r="X1666" i="1"/>
  <c r="W1666" i="1"/>
  <c r="S1666" i="1"/>
  <c r="R1666" i="1"/>
  <c r="O1666" i="1" a="1"/>
  <c r="M1666" i="1" a="1"/>
  <c r="H1666" i="1" a="1"/>
  <c r="G1666" i="1"/>
  <c r="F1666" i="1"/>
  <c r="AB1665" i="1"/>
  <c r="AA1665" i="1"/>
  <c r="Z1665" i="1"/>
  <c r="Y1665" i="1"/>
  <c r="X1665" i="1"/>
  <c r="W1665" i="1"/>
  <c r="S1665" i="1"/>
  <c r="R1665" i="1"/>
  <c r="O1665" i="1" a="1"/>
  <c r="M1665" i="1" a="1"/>
  <c r="H1665" i="1" a="1"/>
  <c r="G1665" i="1"/>
  <c r="F1665" i="1"/>
  <c r="AB1664" i="1"/>
  <c r="AA1664" i="1"/>
  <c r="Z1664" i="1"/>
  <c r="Y1664" i="1"/>
  <c r="X1664" i="1"/>
  <c r="W1664" i="1"/>
  <c r="S1664" i="1"/>
  <c r="R1664" i="1"/>
  <c r="O1664" i="1" a="1"/>
  <c r="M1664" i="1" a="1"/>
  <c r="H1664" i="1" a="1"/>
  <c r="G1664" i="1"/>
  <c r="F1664" i="1"/>
  <c r="AB1663" i="1"/>
  <c r="AA1663" i="1"/>
  <c r="Z1663" i="1"/>
  <c r="Y1663" i="1"/>
  <c r="X1663" i="1"/>
  <c r="W1663" i="1"/>
  <c r="S1663" i="1"/>
  <c r="R1663" i="1"/>
  <c r="O1663" i="1" a="1"/>
  <c r="M1663" i="1" a="1"/>
  <c r="H1663" i="1" a="1"/>
  <c r="G1663" i="1"/>
  <c r="F1663" i="1"/>
  <c r="AB1662" i="1"/>
  <c r="AA1662" i="1"/>
  <c r="Z1662" i="1"/>
  <c r="Y1662" i="1"/>
  <c r="X1662" i="1"/>
  <c r="W1662" i="1"/>
  <c r="S1662" i="1"/>
  <c r="R1662" i="1"/>
  <c r="O1662" i="1" a="1"/>
  <c r="M1662" i="1" a="1"/>
  <c r="H1662" i="1" a="1"/>
  <c r="G1662" i="1"/>
  <c r="F1662" i="1"/>
  <c r="AB1661" i="1"/>
  <c r="AA1661" i="1"/>
  <c r="Z1661" i="1"/>
  <c r="Y1661" i="1"/>
  <c r="X1661" i="1"/>
  <c r="W1661" i="1"/>
  <c r="S1661" i="1"/>
  <c r="R1661" i="1"/>
  <c r="O1661" i="1" a="1"/>
  <c r="M1661" i="1" a="1"/>
  <c r="H1661" i="1" a="1"/>
  <c r="G1661" i="1"/>
  <c r="F1661" i="1"/>
  <c r="AB1660" i="1"/>
  <c r="AA1660" i="1"/>
  <c r="Z1660" i="1"/>
  <c r="Y1660" i="1"/>
  <c r="X1660" i="1"/>
  <c r="W1660" i="1"/>
  <c r="S1660" i="1"/>
  <c r="R1660" i="1"/>
  <c r="O1660" i="1" a="1"/>
  <c r="M1660" i="1" a="1"/>
  <c r="H1660" i="1" a="1"/>
  <c r="G1660" i="1"/>
  <c r="F1660" i="1"/>
  <c r="AB1659" i="1"/>
  <c r="AA1659" i="1"/>
  <c r="Z1659" i="1"/>
  <c r="Y1659" i="1"/>
  <c r="X1659" i="1"/>
  <c r="W1659" i="1"/>
  <c r="S1659" i="1"/>
  <c r="R1659" i="1"/>
  <c r="O1659" i="1" a="1"/>
  <c r="M1659" i="1" a="1"/>
  <c r="H1659" i="1" a="1"/>
  <c r="G1659" i="1"/>
  <c r="F1659" i="1"/>
  <c r="AB1658" i="1"/>
  <c r="AA1658" i="1"/>
  <c r="Z1658" i="1"/>
  <c r="Y1658" i="1"/>
  <c r="X1658" i="1"/>
  <c r="W1658" i="1"/>
  <c r="S1658" i="1"/>
  <c r="R1658" i="1"/>
  <c r="O1658" i="1" a="1"/>
  <c r="M1658" i="1" a="1"/>
  <c r="H1658" i="1" a="1"/>
  <c r="G1658" i="1"/>
  <c r="F1658" i="1"/>
  <c r="AB1657" i="1"/>
  <c r="AA1657" i="1"/>
  <c r="Z1657" i="1"/>
  <c r="Y1657" i="1"/>
  <c r="X1657" i="1"/>
  <c r="W1657" i="1"/>
  <c r="S1657" i="1"/>
  <c r="R1657" i="1"/>
  <c r="O1657" i="1" a="1"/>
  <c r="M1657" i="1" a="1"/>
  <c r="H1657" i="1" a="1"/>
  <c r="G1657" i="1"/>
  <c r="F1657" i="1"/>
  <c r="AB1656" i="1"/>
  <c r="AA1656" i="1"/>
  <c r="Z1656" i="1"/>
  <c r="Y1656" i="1"/>
  <c r="X1656" i="1"/>
  <c r="W1656" i="1"/>
  <c r="S1656" i="1"/>
  <c r="R1656" i="1"/>
  <c r="O1656" i="1" a="1"/>
  <c r="M1656" i="1" a="1"/>
  <c r="H1656" i="1" a="1"/>
  <c r="G1656" i="1"/>
  <c r="F1656" i="1"/>
  <c r="AB1655" i="1"/>
  <c r="AA1655" i="1"/>
  <c r="Z1655" i="1"/>
  <c r="Y1655" i="1"/>
  <c r="X1655" i="1"/>
  <c r="W1655" i="1"/>
  <c r="S1655" i="1"/>
  <c r="R1655" i="1"/>
  <c r="O1655" i="1" a="1"/>
  <c r="M1655" i="1" a="1"/>
  <c r="H1655" i="1" a="1"/>
  <c r="G1655" i="1"/>
  <c r="F1655" i="1"/>
  <c r="AB1654" i="1"/>
  <c r="AA1654" i="1"/>
  <c r="Z1654" i="1"/>
  <c r="Y1654" i="1"/>
  <c r="X1654" i="1"/>
  <c r="W1654" i="1"/>
  <c r="S1654" i="1"/>
  <c r="R1654" i="1"/>
  <c r="O1654" i="1" a="1"/>
  <c r="M1654" i="1" a="1"/>
  <c r="H1654" i="1" a="1"/>
  <c r="G1654" i="1"/>
  <c r="F1654" i="1"/>
  <c r="AB1653" i="1"/>
  <c r="AA1653" i="1"/>
  <c r="Z1653" i="1"/>
  <c r="Y1653" i="1"/>
  <c r="X1653" i="1"/>
  <c r="W1653" i="1"/>
  <c r="S1653" i="1"/>
  <c r="R1653" i="1"/>
  <c r="O1653" i="1" a="1"/>
  <c r="M1653" i="1" a="1"/>
  <c r="H1653" i="1" a="1"/>
  <c r="G1653" i="1"/>
  <c r="F1653" i="1"/>
  <c r="AB1652" i="1"/>
  <c r="AA1652" i="1"/>
  <c r="Z1652" i="1"/>
  <c r="Y1652" i="1"/>
  <c r="X1652" i="1"/>
  <c r="W1652" i="1"/>
  <c r="S1652" i="1"/>
  <c r="R1652" i="1"/>
  <c r="O1652" i="1" a="1"/>
  <c r="M1652" i="1" a="1"/>
  <c r="H1652" i="1" a="1"/>
  <c r="G1652" i="1"/>
  <c r="F1652" i="1"/>
  <c r="AB1651" i="1"/>
  <c r="AA1651" i="1"/>
  <c r="Z1651" i="1"/>
  <c r="Y1651" i="1"/>
  <c r="X1651" i="1"/>
  <c r="W1651" i="1"/>
  <c r="S1651" i="1"/>
  <c r="R1651" i="1"/>
  <c r="O1651" i="1" a="1"/>
  <c r="M1651" i="1" a="1"/>
  <c r="H1651" i="1" a="1"/>
  <c r="G1651" i="1"/>
  <c r="F1651" i="1"/>
  <c r="AB1650" i="1"/>
  <c r="AA1650" i="1"/>
  <c r="Z1650" i="1"/>
  <c r="Y1650" i="1"/>
  <c r="X1650" i="1"/>
  <c r="W1650" i="1"/>
  <c r="S1650" i="1"/>
  <c r="R1650" i="1"/>
  <c r="O1650" i="1" a="1"/>
  <c r="M1650" i="1" a="1"/>
  <c r="H1650" i="1" a="1"/>
  <c r="G1650" i="1"/>
  <c r="F1650" i="1"/>
  <c r="AB1649" i="1"/>
  <c r="AA1649" i="1"/>
  <c r="Z1649" i="1"/>
  <c r="Y1649" i="1"/>
  <c r="X1649" i="1"/>
  <c r="W1649" i="1"/>
  <c r="S1649" i="1"/>
  <c r="R1649" i="1"/>
  <c r="O1649" i="1" a="1"/>
  <c r="M1649" i="1" a="1"/>
  <c r="H1649" i="1" a="1"/>
  <c r="G1649" i="1"/>
  <c r="F1649" i="1"/>
  <c r="AB1648" i="1"/>
  <c r="AA1648" i="1"/>
  <c r="Z1648" i="1"/>
  <c r="Y1648" i="1"/>
  <c r="X1648" i="1"/>
  <c r="W1648" i="1"/>
  <c r="S1648" i="1"/>
  <c r="R1648" i="1"/>
  <c r="O1648" i="1" a="1"/>
  <c r="M1648" i="1" a="1"/>
  <c r="H1648" i="1" a="1"/>
  <c r="G1648" i="1"/>
  <c r="F1648" i="1"/>
  <c r="AB1647" i="1"/>
  <c r="AA1647" i="1"/>
  <c r="Z1647" i="1"/>
  <c r="Y1647" i="1"/>
  <c r="X1647" i="1"/>
  <c r="W1647" i="1"/>
  <c r="S1647" i="1"/>
  <c r="R1647" i="1"/>
  <c r="O1647" i="1" a="1"/>
  <c r="M1647" i="1" a="1"/>
  <c r="H1647" i="1" a="1"/>
  <c r="G1647" i="1"/>
  <c r="F1647" i="1"/>
  <c r="AB1646" i="1"/>
  <c r="AA1646" i="1"/>
  <c r="Z1646" i="1"/>
  <c r="Y1646" i="1"/>
  <c r="X1646" i="1"/>
  <c r="W1646" i="1"/>
  <c r="S1646" i="1"/>
  <c r="R1646" i="1"/>
  <c r="O1646" i="1" a="1"/>
  <c r="M1646" i="1" a="1"/>
  <c r="H1646" i="1" a="1"/>
  <c r="G1646" i="1"/>
  <c r="F1646" i="1"/>
  <c r="AB1645" i="1"/>
  <c r="AA1645" i="1"/>
  <c r="Z1645" i="1"/>
  <c r="Y1645" i="1"/>
  <c r="X1645" i="1"/>
  <c r="W1645" i="1"/>
  <c r="S1645" i="1"/>
  <c r="R1645" i="1"/>
  <c r="O1645" i="1" a="1"/>
  <c r="M1645" i="1" a="1"/>
  <c r="H1645" i="1" a="1"/>
  <c r="G1645" i="1"/>
  <c r="F1645" i="1"/>
  <c r="AB1644" i="1"/>
  <c r="AA1644" i="1"/>
  <c r="Z1644" i="1"/>
  <c r="Y1644" i="1"/>
  <c r="X1644" i="1"/>
  <c r="W1644" i="1"/>
  <c r="S1644" i="1"/>
  <c r="R1644" i="1"/>
  <c r="O1644" i="1" a="1"/>
  <c r="M1644" i="1" a="1"/>
  <c r="H1644" i="1" a="1"/>
  <c r="G1644" i="1"/>
  <c r="F1644" i="1"/>
  <c r="AB1643" i="1"/>
  <c r="AA1643" i="1"/>
  <c r="Z1643" i="1"/>
  <c r="Y1643" i="1"/>
  <c r="X1643" i="1"/>
  <c r="W1643" i="1"/>
  <c r="S1643" i="1"/>
  <c r="R1643" i="1"/>
  <c r="O1643" i="1" a="1"/>
  <c r="M1643" i="1" a="1"/>
  <c r="H1643" i="1" a="1"/>
  <c r="G1643" i="1"/>
  <c r="F1643" i="1"/>
  <c r="AB1642" i="1"/>
  <c r="AA1642" i="1"/>
  <c r="Z1642" i="1"/>
  <c r="Y1642" i="1"/>
  <c r="X1642" i="1"/>
  <c r="W1642" i="1"/>
  <c r="S1642" i="1"/>
  <c r="R1642" i="1"/>
  <c r="O1642" i="1" a="1"/>
  <c r="M1642" i="1" a="1"/>
  <c r="H1642" i="1" a="1"/>
  <c r="G1642" i="1"/>
  <c r="F1642" i="1"/>
  <c r="AB1641" i="1"/>
  <c r="AA1641" i="1"/>
  <c r="Z1641" i="1"/>
  <c r="Y1641" i="1"/>
  <c r="X1641" i="1"/>
  <c r="W1641" i="1"/>
  <c r="S1641" i="1"/>
  <c r="R1641" i="1"/>
  <c r="O1641" i="1" a="1"/>
  <c r="M1641" i="1" a="1"/>
  <c r="H1641" i="1" a="1"/>
  <c r="G1641" i="1"/>
  <c r="F1641" i="1"/>
  <c r="AB1640" i="1"/>
  <c r="AA1640" i="1"/>
  <c r="Z1640" i="1"/>
  <c r="Y1640" i="1"/>
  <c r="X1640" i="1"/>
  <c r="W1640" i="1"/>
  <c r="S1640" i="1"/>
  <c r="R1640" i="1"/>
  <c r="O1640" i="1" a="1"/>
  <c r="M1640" i="1" a="1"/>
  <c r="H1640" i="1" a="1"/>
  <c r="G1640" i="1"/>
  <c r="F1640" i="1"/>
  <c r="AB1639" i="1"/>
  <c r="AA1639" i="1"/>
  <c r="Z1639" i="1"/>
  <c r="Y1639" i="1"/>
  <c r="X1639" i="1"/>
  <c r="W1639" i="1"/>
  <c r="S1639" i="1"/>
  <c r="R1639" i="1"/>
  <c r="O1639" i="1" a="1"/>
  <c r="M1639" i="1" a="1"/>
  <c r="H1639" i="1" a="1"/>
  <c r="G1639" i="1"/>
  <c r="F1639" i="1"/>
  <c r="AB1638" i="1"/>
  <c r="AA1638" i="1"/>
  <c r="Z1638" i="1"/>
  <c r="Y1638" i="1"/>
  <c r="X1638" i="1"/>
  <c r="W1638" i="1"/>
  <c r="S1638" i="1"/>
  <c r="R1638" i="1"/>
  <c r="O1638" i="1" a="1"/>
  <c r="M1638" i="1" a="1"/>
  <c r="H1638" i="1" a="1"/>
  <c r="G1638" i="1"/>
  <c r="F1638" i="1"/>
  <c r="AB1637" i="1"/>
  <c r="AA1637" i="1"/>
  <c r="Z1637" i="1"/>
  <c r="Y1637" i="1"/>
  <c r="X1637" i="1"/>
  <c r="W1637" i="1"/>
  <c r="S1637" i="1"/>
  <c r="R1637" i="1"/>
  <c r="O1637" i="1" a="1"/>
  <c r="M1637" i="1" a="1"/>
  <c r="H1637" i="1" a="1"/>
  <c r="G1637" i="1"/>
  <c r="F1637" i="1"/>
  <c r="AB1636" i="1"/>
  <c r="AA1636" i="1"/>
  <c r="Z1636" i="1"/>
  <c r="Y1636" i="1"/>
  <c r="X1636" i="1"/>
  <c r="W1636" i="1"/>
  <c r="S1636" i="1"/>
  <c r="R1636" i="1"/>
  <c r="O1636" i="1" a="1"/>
  <c r="M1636" i="1" a="1"/>
  <c r="H1636" i="1" a="1"/>
  <c r="G1636" i="1"/>
  <c r="F1636" i="1"/>
  <c r="AB1635" i="1"/>
  <c r="AA1635" i="1"/>
  <c r="Z1635" i="1"/>
  <c r="Y1635" i="1"/>
  <c r="X1635" i="1"/>
  <c r="W1635" i="1"/>
  <c r="S1635" i="1"/>
  <c r="R1635" i="1"/>
  <c r="O1635" i="1" a="1"/>
  <c r="M1635" i="1" a="1"/>
  <c r="H1635" i="1" a="1"/>
  <c r="G1635" i="1"/>
  <c r="F1635" i="1"/>
  <c r="AB1634" i="1"/>
  <c r="AA1634" i="1"/>
  <c r="Z1634" i="1"/>
  <c r="Y1634" i="1"/>
  <c r="X1634" i="1"/>
  <c r="W1634" i="1"/>
  <c r="S1634" i="1"/>
  <c r="R1634" i="1"/>
  <c r="O1634" i="1" a="1"/>
  <c r="M1634" i="1" a="1"/>
  <c r="H1634" i="1" a="1"/>
  <c r="G1634" i="1"/>
  <c r="F1634" i="1"/>
  <c r="AB1633" i="1"/>
  <c r="AA1633" i="1"/>
  <c r="Z1633" i="1"/>
  <c r="Y1633" i="1"/>
  <c r="X1633" i="1"/>
  <c r="W1633" i="1"/>
  <c r="S1633" i="1"/>
  <c r="R1633" i="1"/>
  <c r="O1633" i="1" a="1"/>
  <c r="M1633" i="1" a="1"/>
  <c r="H1633" i="1" a="1"/>
  <c r="G1633" i="1"/>
  <c r="F1633" i="1"/>
  <c r="AB1632" i="1"/>
  <c r="AA1632" i="1"/>
  <c r="Z1632" i="1"/>
  <c r="Y1632" i="1"/>
  <c r="X1632" i="1"/>
  <c r="W1632" i="1"/>
  <c r="S1632" i="1"/>
  <c r="R1632" i="1"/>
  <c r="O1632" i="1" a="1"/>
  <c r="M1632" i="1" a="1"/>
  <c r="H1632" i="1" a="1"/>
  <c r="G1632" i="1"/>
  <c r="F1632" i="1"/>
  <c r="AB1631" i="1"/>
  <c r="AA1631" i="1"/>
  <c r="Z1631" i="1"/>
  <c r="Y1631" i="1"/>
  <c r="X1631" i="1"/>
  <c r="W1631" i="1"/>
  <c r="S1631" i="1"/>
  <c r="R1631" i="1"/>
  <c r="O1631" i="1" a="1"/>
  <c r="M1631" i="1" a="1"/>
  <c r="H1631" i="1" a="1"/>
  <c r="G1631" i="1"/>
  <c r="F1631" i="1"/>
  <c r="AB1630" i="1"/>
  <c r="AA1630" i="1"/>
  <c r="Z1630" i="1"/>
  <c r="Y1630" i="1"/>
  <c r="X1630" i="1"/>
  <c r="W1630" i="1"/>
  <c r="S1630" i="1"/>
  <c r="R1630" i="1"/>
  <c r="O1630" i="1" a="1"/>
  <c r="M1630" i="1" a="1"/>
  <c r="H1630" i="1" a="1"/>
  <c r="G1630" i="1"/>
  <c r="F1630" i="1"/>
  <c r="AB1629" i="1"/>
  <c r="AA1629" i="1"/>
  <c r="Z1629" i="1"/>
  <c r="Y1629" i="1"/>
  <c r="X1629" i="1"/>
  <c r="W1629" i="1"/>
  <c r="S1629" i="1"/>
  <c r="R1629" i="1"/>
  <c r="O1629" i="1" a="1"/>
  <c r="M1629" i="1" a="1"/>
  <c r="H1629" i="1" a="1"/>
  <c r="G1629" i="1"/>
  <c r="F1629" i="1"/>
  <c r="AB1628" i="1"/>
  <c r="AA1628" i="1"/>
  <c r="Z1628" i="1"/>
  <c r="Y1628" i="1"/>
  <c r="X1628" i="1"/>
  <c r="W1628" i="1"/>
  <c r="S1628" i="1"/>
  <c r="R1628" i="1"/>
  <c r="O1628" i="1" a="1"/>
  <c r="M1628" i="1" a="1"/>
  <c r="H1628" i="1" a="1"/>
  <c r="G1628" i="1"/>
  <c r="F1628" i="1"/>
  <c r="AB1627" i="1"/>
  <c r="AA1627" i="1"/>
  <c r="Z1627" i="1"/>
  <c r="Y1627" i="1"/>
  <c r="X1627" i="1"/>
  <c r="W1627" i="1"/>
  <c r="S1627" i="1"/>
  <c r="R1627" i="1"/>
  <c r="O1627" i="1" a="1"/>
  <c r="M1627" i="1" a="1"/>
  <c r="H1627" i="1" a="1"/>
  <c r="G1627" i="1"/>
  <c r="F1627" i="1"/>
  <c r="AB1626" i="1"/>
  <c r="AA1626" i="1"/>
  <c r="Z1626" i="1"/>
  <c r="Y1626" i="1"/>
  <c r="X1626" i="1"/>
  <c r="W1626" i="1"/>
  <c r="S1626" i="1"/>
  <c r="R1626" i="1"/>
  <c r="O1626" i="1" a="1"/>
  <c r="M1626" i="1" a="1"/>
  <c r="H1626" i="1" a="1"/>
  <c r="G1626" i="1"/>
  <c r="F1626" i="1"/>
  <c r="AB1625" i="1"/>
  <c r="AA1625" i="1"/>
  <c r="Z1625" i="1"/>
  <c r="Y1625" i="1"/>
  <c r="X1625" i="1"/>
  <c r="W1625" i="1"/>
  <c r="S1625" i="1"/>
  <c r="R1625" i="1"/>
  <c r="O1625" i="1" a="1"/>
  <c r="M1625" i="1" a="1"/>
  <c r="H1625" i="1" a="1"/>
  <c r="G1625" i="1"/>
  <c r="F1625" i="1"/>
  <c r="AB1624" i="1"/>
  <c r="AA1624" i="1"/>
  <c r="Z1624" i="1"/>
  <c r="Y1624" i="1"/>
  <c r="X1624" i="1"/>
  <c r="W1624" i="1"/>
  <c r="S1624" i="1"/>
  <c r="R1624" i="1"/>
  <c r="O1624" i="1" a="1"/>
  <c r="M1624" i="1" a="1"/>
  <c r="H1624" i="1" a="1"/>
  <c r="G1624" i="1"/>
  <c r="F1624" i="1"/>
  <c r="AB1623" i="1"/>
  <c r="AA1623" i="1"/>
  <c r="Z1623" i="1"/>
  <c r="Y1623" i="1"/>
  <c r="X1623" i="1"/>
  <c r="W1623" i="1"/>
  <c r="S1623" i="1"/>
  <c r="R1623" i="1"/>
  <c r="O1623" i="1" a="1"/>
  <c r="M1623" i="1" a="1"/>
  <c r="H1623" i="1" a="1"/>
  <c r="G1623" i="1"/>
  <c r="F1623" i="1"/>
  <c r="AB1622" i="1"/>
  <c r="AA1622" i="1"/>
  <c r="Z1622" i="1"/>
  <c r="Y1622" i="1"/>
  <c r="X1622" i="1"/>
  <c r="W1622" i="1"/>
  <c r="S1622" i="1"/>
  <c r="R1622" i="1"/>
  <c r="O1622" i="1" a="1"/>
  <c r="M1622" i="1" a="1"/>
  <c r="H1622" i="1" a="1"/>
  <c r="G1622" i="1"/>
  <c r="F1622" i="1"/>
  <c r="AB1621" i="1"/>
  <c r="AA1621" i="1"/>
  <c r="Z1621" i="1"/>
  <c r="Y1621" i="1"/>
  <c r="X1621" i="1"/>
  <c r="W1621" i="1"/>
  <c r="S1621" i="1"/>
  <c r="R1621" i="1"/>
  <c r="O1621" i="1" a="1"/>
  <c r="M1621" i="1" a="1"/>
  <c r="H1621" i="1" a="1"/>
  <c r="G1621" i="1"/>
  <c r="F1621" i="1"/>
  <c r="AB1620" i="1"/>
  <c r="AA1620" i="1"/>
  <c r="Z1620" i="1"/>
  <c r="Y1620" i="1"/>
  <c r="X1620" i="1"/>
  <c r="W1620" i="1"/>
  <c r="S1620" i="1"/>
  <c r="R1620" i="1"/>
  <c r="O1620" i="1" a="1"/>
  <c r="M1620" i="1" a="1"/>
  <c r="H1620" i="1" a="1"/>
  <c r="G1620" i="1"/>
  <c r="F1620" i="1"/>
  <c r="AB1619" i="1"/>
  <c r="AA1619" i="1"/>
  <c r="Z1619" i="1"/>
  <c r="Y1619" i="1"/>
  <c r="X1619" i="1"/>
  <c r="W1619" i="1"/>
  <c r="S1619" i="1"/>
  <c r="R1619" i="1"/>
  <c r="O1619" i="1" a="1"/>
  <c r="M1619" i="1" a="1"/>
  <c r="H1619" i="1" a="1"/>
  <c r="G1619" i="1"/>
  <c r="F1619" i="1"/>
  <c r="AB1618" i="1"/>
  <c r="AA1618" i="1"/>
  <c r="Z1618" i="1"/>
  <c r="Y1618" i="1"/>
  <c r="X1618" i="1"/>
  <c r="W1618" i="1"/>
  <c r="S1618" i="1"/>
  <c r="R1618" i="1"/>
  <c r="O1618" i="1" a="1"/>
  <c r="M1618" i="1" a="1"/>
  <c r="H1618" i="1" a="1"/>
  <c r="G1618" i="1"/>
  <c r="F1618" i="1"/>
  <c r="AB1617" i="1"/>
  <c r="AA1617" i="1"/>
  <c r="Z1617" i="1"/>
  <c r="Y1617" i="1"/>
  <c r="X1617" i="1"/>
  <c r="W1617" i="1"/>
  <c r="S1617" i="1"/>
  <c r="R1617" i="1"/>
  <c r="O1617" i="1" a="1"/>
  <c r="M1617" i="1" a="1"/>
  <c r="H1617" i="1" a="1"/>
  <c r="G1617" i="1"/>
  <c r="F1617" i="1"/>
  <c r="AB1616" i="1"/>
  <c r="AA1616" i="1"/>
  <c r="Z1616" i="1"/>
  <c r="Y1616" i="1"/>
  <c r="X1616" i="1"/>
  <c r="W1616" i="1"/>
  <c r="S1616" i="1"/>
  <c r="R1616" i="1"/>
  <c r="O1616" i="1" a="1"/>
  <c r="M1616" i="1" a="1"/>
  <c r="H1616" i="1" a="1"/>
  <c r="G1616" i="1"/>
  <c r="F1616" i="1"/>
  <c r="AB1615" i="1"/>
  <c r="AA1615" i="1"/>
  <c r="Z1615" i="1"/>
  <c r="Y1615" i="1"/>
  <c r="X1615" i="1"/>
  <c r="W1615" i="1"/>
  <c r="S1615" i="1"/>
  <c r="R1615" i="1"/>
  <c r="O1615" i="1" a="1"/>
  <c r="M1615" i="1" a="1"/>
  <c r="H1615" i="1" a="1"/>
  <c r="G1615" i="1"/>
  <c r="F1615" i="1"/>
  <c r="AB1614" i="1"/>
  <c r="AA1614" i="1"/>
  <c r="Z1614" i="1"/>
  <c r="Y1614" i="1"/>
  <c r="X1614" i="1"/>
  <c r="W1614" i="1"/>
  <c r="S1614" i="1"/>
  <c r="R1614" i="1"/>
  <c r="O1614" i="1" a="1"/>
  <c r="M1614" i="1" a="1"/>
  <c r="H1614" i="1" a="1"/>
  <c r="G1614" i="1"/>
  <c r="F1614" i="1"/>
  <c r="AB1613" i="1"/>
  <c r="AA1613" i="1"/>
  <c r="Z1613" i="1"/>
  <c r="Y1613" i="1"/>
  <c r="X1613" i="1"/>
  <c r="W1613" i="1"/>
  <c r="S1613" i="1"/>
  <c r="R1613" i="1"/>
  <c r="O1613" i="1" a="1"/>
  <c r="M1613" i="1" a="1"/>
  <c r="H1613" i="1" a="1"/>
  <c r="G1613" i="1"/>
  <c r="F1613" i="1"/>
  <c r="AB1612" i="1"/>
  <c r="AA1612" i="1"/>
  <c r="Z1612" i="1"/>
  <c r="Y1612" i="1"/>
  <c r="X1612" i="1"/>
  <c r="W1612" i="1"/>
  <c r="S1612" i="1"/>
  <c r="R1612" i="1"/>
  <c r="O1612" i="1" a="1"/>
  <c r="M1612" i="1" a="1"/>
  <c r="H1612" i="1" a="1"/>
  <c r="G1612" i="1"/>
  <c r="F1612" i="1"/>
  <c r="AB1611" i="1"/>
  <c r="AA1611" i="1"/>
  <c r="Z1611" i="1"/>
  <c r="Y1611" i="1"/>
  <c r="X1611" i="1"/>
  <c r="W1611" i="1"/>
  <c r="S1611" i="1"/>
  <c r="R1611" i="1"/>
  <c r="O1611" i="1" a="1"/>
  <c r="M1611" i="1" a="1"/>
  <c r="H1611" i="1" a="1"/>
  <c r="G1611" i="1"/>
  <c r="F1611" i="1"/>
  <c r="AB1610" i="1"/>
  <c r="AA1610" i="1"/>
  <c r="Z1610" i="1"/>
  <c r="Y1610" i="1"/>
  <c r="X1610" i="1"/>
  <c r="W1610" i="1"/>
  <c r="S1610" i="1"/>
  <c r="R1610" i="1"/>
  <c r="O1610" i="1" a="1"/>
  <c r="M1610" i="1" a="1"/>
  <c r="H1610" i="1" a="1"/>
  <c r="G1610" i="1"/>
  <c r="F1610" i="1"/>
  <c r="AB1609" i="1"/>
  <c r="AA1609" i="1"/>
  <c r="Z1609" i="1"/>
  <c r="Y1609" i="1"/>
  <c r="X1609" i="1"/>
  <c r="W1609" i="1"/>
  <c r="S1609" i="1"/>
  <c r="R1609" i="1"/>
  <c r="O1609" i="1" a="1"/>
  <c r="M1609" i="1" a="1"/>
  <c r="H1609" i="1" a="1"/>
  <c r="G1609" i="1"/>
  <c r="F1609" i="1"/>
  <c r="AB1608" i="1"/>
  <c r="AA1608" i="1"/>
  <c r="Z1608" i="1"/>
  <c r="Y1608" i="1"/>
  <c r="X1608" i="1"/>
  <c r="W1608" i="1"/>
  <c r="S1608" i="1"/>
  <c r="R1608" i="1"/>
  <c r="O1608" i="1" a="1"/>
  <c r="M1608" i="1" a="1"/>
  <c r="H1608" i="1" a="1"/>
  <c r="G1608" i="1"/>
  <c r="F1608" i="1"/>
  <c r="AB1607" i="1"/>
  <c r="AA1607" i="1"/>
  <c r="Z1607" i="1"/>
  <c r="Y1607" i="1"/>
  <c r="X1607" i="1"/>
  <c r="W1607" i="1"/>
  <c r="S1607" i="1"/>
  <c r="R1607" i="1"/>
  <c r="O1607" i="1" a="1"/>
  <c r="M1607" i="1" a="1"/>
  <c r="H1607" i="1" a="1"/>
  <c r="G1607" i="1"/>
  <c r="F1607" i="1"/>
  <c r="AB1606" i="1"/>
  <c r="AA1606" i="1"/>
  <c r="Z1606" i="1"/>
  <c r="Y1606" i="1"/>
  <c r="X1606" i="1"/>
  <c r="W1606" i="1"/>
  <c r="S1606" i="1"/>
  <c r="R1606" i="1"/>
  <c r="O1606" i="1" a="1"/>
  <c r="M1606" i="1" a="1"/>
  <c r="H1606" i="1" a="1"/>
  <c r="G1606" i="1"/>
  <c r="F1606" i="1"/>
  <c r="AB1605" i="1"/>
  <c r="AA1605" i="1"/>
  <c r="Z1605" i="1"/>
  <c r="Y1605" i="1"/>
  <c r="X1605" i="1"/>
  <c r="W1605" i="1"/>
  <c r="S1605" i="1"/>
  <c r="R1605" i="1"/>
  <c r="O1605" i="1" a="1"/>
  <c r="M1605" i="1" a="1"/>
  <c r="H1605" i="1" a="1"/>
  <c r="G1605" i="1"/>
  <c r="F1605" i="1"/>
  <c r="AB1604" i="1"/>
  <c r="AA1604" i="1"/>
  <c r="Z1604" i="1"/>
  <c r="Y1604" i="1"/>
  <c r="X1604" i="1"/>
  <c r="W1604" i="1"/>
  <c r="S1604" i="1"/>
  <c r="R1604" i="1"/>
  <c r="O1604" i="1" a="1"/>
  <c r="M1604" i="1" a="1"/>
  <c r="H1604" i="1" a="1"/>
  <c r="G1604" i="1"/>
  <c r="F1604" i="1"/>
  <c r="AB1603" i="1"/>
  <c r="AA1603" i="1"/>
  <c r="Z1603" i="1"/>
  <c r="Y1603" i="1"/>
  <c r="X1603" i="1"/>
  <c r="W1603" i="1"/>
  <c r="S1603" i="1"/>
  <c r="R1603" i="1"/>
  <c r="O1603" i="1" a="1"/>
  <c r="M1603" i="1" a="1"/>
  <c r="H1603" i="1" a="1"/>
  <c r="G1603" i="1"/>
  <c r="F1603" i="1"/>
  <c r="AB1602" i="1"/>
  <c r="AA1602" i="1"/>
  <c r="Z1602" i="1"/>
  <c r="Y1602" i="1"/>
  <c r="X1602" i="1"/>
  <c r="W1602" i="1"/>
  <c r="S1602" i="1"/>
  <c r="R1602" i="1"/>
  <c r="O1602" i="1" a="1"/>
  <c r="M1602" i="1" a="1"/>
  <c r="H1602" i="1" a="1"/>
  <c r="G1602" i="1"/>
  <c r="F1602" i="1"/>
  <c r="AB1601" i="1"/>
  <c r="AA1601" i="1"/>
  <c r="Z1601" i="1"/>
  <c r="Y1601" i="1"/>
  <c r="X1601" i="1"/>
  <c r="W1601" i="1"/>
  <c r="S1601" i="1"/>
  <c r="R1601" i="1"/>
  <c r="O1601" i="1" a="1"/>
  <c r="M1601" i="1" a="1"/>
  <c r="H1601" i="1" a="1"/>
  <c r="G1601" i="1"/>
  <c r="F1601" i="1"/>
  <c r="AB1600" i="1"/>
  <c r="AA1600" i="1"/>
  <c r="Z1600" i="1"/>
  <c r="Y1600" i="1"/>
  <c r="X1600" i="1"/>
  <c r="W1600" i="1"/>
  <c r="S1600" i="1"/>
  <c r="R1600" i="1"/>
  <c r="O1600" i="1" a="1"/>
  <c r="M1600" i="1" a="1"/>
  <c r="H1600" i="1" a="1"/>
  <c r="G1600" i="1"/>
  <c r="F1600" i="1"/>
  <c r="AB1599" i="1"/>
  <c r="AA1599" i="1"/>
  <c r="Z1599" i="1"/>
  <c r="Y1599" i="1"/>
  <c r="X1599" i="1"/>
  <c r="W1599" i="1"/>
  <c r="S1599" i="1"/>
  <c r="R1599" i="1"/>
  <c r="O1599" i="1" a="1"/>
  <c r="M1599" i="1" a="1"/>
  <c r="H1599" i="1" a="1"/>
  <c r="G1599" i="1"/>
  <c r="F1599" i="1"/>
  <c r="AB1598" i="1"/>
  <c r="AA1598" i="1"/>
  <c r="Z1598" i="1"/>
  <c r="Y1598" i="1"/>
  <c r="X1598" i="1"/>
  <c r="W1598" i="1"/>
  <c r="S1598" i="1"/>
  <c r="R1598" i="1"/>
  <c r="O1598" i="1" a="1"/>
  <c r="M1598" i="1" a="1"/>
  <c r="H1598" i="1" a="1"/>
  <c r="G1598" i="1"/>
  <c r="F1598" i="1"/>
  <c r="AB1597" i="1"/>
  <c r="AA1597" i="1"/>
  <c r="Z1597" i="1"/>
  <c r="Y1597" i="1"/>
  <c r="X1597" i="1"/>
  <c r="W1597" i="1"/>
  <c r="S1597" i="1"/>
  <c r="R1597" i="1"/>
  <c r="O1597" i="1" a="1"/>
  <c r="M1597" i="1" a="1"/>
  <c r="H1597" i="1" a="1"/>
  <c r="G1597" i="1"/>
  <c r="F1597" i="1"/>
  <c r="AB1596" i="1"/>
  <c r="AA1596" i="1"/>
  <c r="Z1596" i="1"/>
  <c r="Y1596" i="1"/>
  <c r="X1596" i="1"/>
  <c r="W1596" i="1"/>
  <c r="S1596" i="1"/>
  <c r="R1596" i="1"/>
  <c r="O1596" i="1" a="1"/>
  <c r="M1596" i="1" a="1"/>
  <c r="H1596" i="1" a="1"/>
  <c r="G1596" i="1"/>
  <c r="F1596" i="1"/>
  <c r="AB1595" i="1"/>
  <c r="AA1595" i="1"/>
  <c r="Z1595" i="1"/>
  <c r="Y1595" i="1"/>
  <c r="X1595" i="1"/>
  <c r="W1595" i="1"/>
  <c r="S1595" i="1"/>
  <c r="R1595" i="1"/>
  <c r="O1595" i="1" a="1"/>
  <c r="M1595" i="1" a="1"/>
  <c r="H1595" i="1" a="1"/>
  <c r="G1595" i="1"/>
  <c r="F1595" i="1"/>
  <c r="AB1594" i="1"/>
  <c r="AA1594" i="1"/>
  <c r="Z1594" i="1"/>
  <c r="Y1594" i="1"/>
  <c r="X1594" i="1"/>
  <c r="W1594" i="1"/>
  <c r="S1594" i="1"/>
  <c r="R1594" i="1"/>
  <c r="O1594" i="1" a="1"/>
  <c r="M1594" i="1" a="1"/>
  <c r="H1594" i="1" a="1"/>
  <c r="G1594" i="1"/>
  <c r="F1594" i="1"/>
  <c r="AB1593" i="1"/>
  <c r="AA1593" i="1"/>
  <c r="Z1593" i="1"/>
  <c r="Y1593" i="1"/>
  <c r="X1593" i="1"/>
  <c r="W1593" i="1"/>
  <c r="S1593" i="1"/>
  <c r="R1593" i="1"/>
  <c r="O1593" i="1" a="1"/>
  <c r="M1593" i="1" a="1"/>
  <c r="H1593" i="1" a="1"/>
  <c r="G1593" i="1"/>
  <c r="F1593" i="1"/>
  <c r="AB1592" i="1"/>
  <c r="AA1592" i="1"/>
  <c r="Z1592" i="1"/>
  <c r="Y1592" i="1"/>
  <c r="X1592" i="1"/>
  <c r="W1592" i="1"/>
  <c r="S1592" i="1"/>
  <c r="R1592" i="1"/>
  <c r="O1592" i="1" a="1"/>
  <c r="M1592" i="1" a="1"/>
  <c r="H1592" i="1" a="1"/>
  <c r="G1592" i="1"/>
  <c r="F1592" i="1"/>
  <c r="AB1591" i="1"/>
  <c r="AA1591" i="1"/>
  <c r="Z1591" i="1"/>
  <c r="Y1591" i="1"/>
  <c r="X1591" i="1"/>
  <c r="W1591" i="1"/>
  <c r="S1591" i="1"/>
  <c r="R1591" i="1"/>
  <c r="O1591" i="1" a="1"/>
  <c r="M1591" i="1" a="1"/>
  <c r="H1591" i="1" a="1"/>
  <c r="G1591" i="1"/>
  <c r="F1591" i="1"/>
  <c r="AB1590" i="1"/>
  <c r="AA1590" i="1"/>
  <c r="Z1590" i="1"/>
  <c r="Y1590" i="1"/>
  <c r="X1590" i="1"/>
  <c r="W1590" i="1"/>
  <c r="S1590" i="1"/>
  <c r="R1590" i="1"/>
  <c r="O1590" i="1" a="1"/>
  <c r="M1590" i="1" a="1"/>
  <c r="H1590" i="1" a="1"/>
  <c r="G1590" i="1"/>
  <c r="F1590" i="1"/>
  <c r="AB1589" i="1"/>
  <c r="AA1589" i="1"/>
  <c r="Z1589" i="1"/>
  <c r="Y1589" i="1"/>
  <c r="X1589" i="1"/>
  <c r="W1589" i="1"/>
  <c r="S1589" i="1"/>
  <c r="R1589" i="1"/>
  <c r="O1589" i="1" a="1"/>
  <c r="M1589" i="1" a="1"/>
  <c r="H1589" i="1" a="1"/>
  <c r="G1589" i="1"/>
  <c r="F1589" i="1"/>
  <c r="AB1588" i="1"/>
  <c r="AA1588" i="1"/>
  <c r="Z1588" i="1"/>
  <c r="Y1588" i="1"/>
  <c r="X1588" i="1"/>
  <c r="W1588" i="1"/>
  <c r="S1588" i="1"/>
  <c r="R1588" i="1"/>
  <c r="O1588" i="1" a="1"/>
  <c r="M1588" i="1" a="1"/>
  <c r="H1588" i="1" a="1"/>
  <c r="G1588" i="1"/>
  <c r="F1588" i="1"/>
  <c r="AB1587" i="1"/>
  <c r="AA1587" i="1"/>
  <c r="Z1587" i="1"/>
  <c r="Y1587" i="1"/>
  <c r="X1587" i="1"/>
  <c r="W1587" i="1"/>
  <c r="S1587" i="1"/>
  <c r="R1587" i="1"/>
  <c r="O1587" i="1" a="1"/>
  <c r="M1587" i="1" a="1"/>
  <c r="H1587" i="1" a="1"/>
  <c r="G1587" i="1"/>
  <c r="F1587" i="1"/>
  <c r="AB1586" i="1"/>
  <c r="AA1586" i="1"/>
  <c r="Z1586" i="1"/>
  <c r="Y1586" i="1"/>
  <c r="X1586" i="1"/>
  <c r="W1586" i="1"/>
  <c r="S1586" i="1"/>
  <c r="R1586" i="1"/>
  <c r="O1586" i="1" a="1"/>
  <c r="M1586" i="1" a="1"/>
  <c r="H1586" i="1" a="1"/>
  <c r="G1586" i="1"/>
  <c r="F1586" i="1"/>
  <c r="AB1585" i="1"/>
  <c r="AA1585" i="1"/>
  <c r="Z1585" i="1"/>
  <c r="Y1585" i="1"/>
  <c r="X1585" i="1"/>
  <c r="W1585" i="1"/>
  <c r="S1585" i="1"/>
  <c r="R1585" i="1"/>
  <c r="O1585" i="1" a="1"/>
  <c r="M1585" i="1" a="1"/>
  <c r="H1585" i="1" a="1"/>
  <c r="G1585" i="1"/>
  <c r="F1585" i="1"/>
  <c r="AB1584" i="1"/>
  <c r="AA1584" i="1"/>
  <c r="Z1584" i="1"/>
  <c r="Y1584" i="1"/>
  <c r="X1584" i="1"/>
  <c r="W1584" i="1"/>
  <c r="S1584" i="1"/>
  <c r="R1584" i="1"/>
  <c r="O1584" i="1" a="1"/>
  <c r="M1584" i="1" a="1"/>
  <c r="H1584" i="1" a="1"/>
  <c r="G1584" i="1"/>
  <c r="F1584" i="1"/>
  <c r="AB1583" i="1"/>
  <c r="AA1583" i="1"/>
  <c r="Z1583" i="1"/>
  <c r="Y1583" i="1"/>
  <c r="X1583" i="1"/>
  <c r="W1583" i="1"/>
  <c r="S1583" i="1"/>
  <c r="R1583" i="1"/>
  <c r="O1583" i="1" a="1"/>
  <c r="M1583" i="1" a="1"/>
  <c r="H1583" i="1" a="1"/>
  <c r="G1583" i="1"/>
  <c r="F1583" i="1"/>
  <c r="AB1582" i="1"/>
  <c r="AA1582" i="1"/>
  <c r="Z1582" i="1"/>
  <c r="Y1582" i="1"/>
  <c r="X1582" i="1"/>
  <c r="W1582" i="1"/>
  <c r="S1582" i="1"/>
  <c r="R1582" i="1"/>
  <c r="O1582" i="1" a="1"/>
  <c r="M1582" i="1" a="1"/>
  <c r="H1582" i="1" a="1"/>
  <c r="G1582" i="1"/>
  <c r="F1582" i="1"/>
  <c r="AB1581" i="1"/>
  <c r="AA1581" i="1"/>
  <c r="Z1581" i="1"/>
  <c r="Y1581" i="1"/>
  <c r="X1581" i="1"/>
  <c r="W1581" i="1"/>
  <c r="S1581" i="1"/>
  <c r="R1581" i="1"/>
  <c r="O1581" i="1" a="1"/>
  <c r="M1581" i="1" a="1"/>
  <c r="H1581" i="1" a="1"/>
  <c r="G1581" i="1"/>
  <c r="F1581" i="1"/>
  <c r="AB1580" i="1"/>
  <c r="AA1580" i="1"/>
  <c r="Z1580" i="1"/>
  <c r="Y1580" i="1"/>
  <c r="X1580" i="1"/>
  <c r="W1580" i="1"/>
  <c r="S1580" i="1"/>
  <c r="R1580" i="1"/>
  <c r="O1580" i="1" a="1"/>
  <c r="M1580" i="1" a="1"/>
  <c r="H1580" i="1" a="1"/>
  <c r="G1580" i="1"/>
  <c r="F1580" i="1"/>
  <c r="AB1579" i="1"/>
  <c r="AA1579" i="1"/>
  <c r="Z1579" i="1"/>
  <c r="Y1579" i="1"/>
  <c r="X1579" i="1"/>
  <c r="W1579" i="1"/>
  <c r="S1579" i="1"/>
  <c r="R1579" i="1"/>
  <c r="O1579" i="1" a="1"/>
  <c r="M1579" i="1" a="1"/>
  <c r="H1579" i="1" a="1"/>
  <c r="G1579" i="1"/>
  <c r="F1579" i="1"/>
  <c r="AB1578" i="1"/>
  <c r="AA1578" i="1"/>
  <c r="Z1578" i="1"/>
  <c r="Y1578" i="1"/>
  <c r="X1578" i="1"/>
  <c r="W1578" i="1"/>
  <c r="S1578" i="1"/>
  <c r="R1578" i="1"/>
  <c r="O1578" i="1" a="1"/>
  <c r="M1578" i="1" a="1"/>
  <c r="H1578" i="1" a="1"/>
  <c r="G1578" i="1"/>
  <c r="F1578" i="1"/>
  <c r="AB1577" i="1"/>
  <c r="AA1577" i="1"/>
  <c r="Z1577" i="1"/>
  <c r="Y1577" i="1"/>
  <c r="X1577" i="1"/>
  <c r="W1577" i="1"/>
  <c r="S1577" i="1"/>
  <c r="R1577" i="1"/>
  <c r="O1577" i="1" a="1"/>
  <c r="M1577" i="1" a="1"/>
  <c r="H1577" i="1" a="1"/>
  <c r="G1577" i="1"/>
  <c r="F1577" i="1"/>
  <c r="AB1576" i="1"/>
  <c r="AA1576" i="1"/>
  <c r="Z1576" i="1"/>
  <c r="Y1576" i="1"/>
  <c r="X1576" i="1"/>
  <c r="W1576" i="1"/>
  <c r="S1576" i="1"/>
  <c r="R1576" i="1"/>
  <c r="O1576" i="1" a="1"/>
  <c r="M1576" i="1" a="1"/>
  <c r="H1576" i="1" a="1"/>
  <c r="G1576" i="1"/>
  <c r="F1576" i="1"/>
  <c r="AB1575" i="1"/>
  <c r="AA1575" i="1"/>
  <c r="Z1575" i="1"/>
  <c r="Y1575" i="1"/>
  <c r="X1575" i="1"/>
  <c r="W1575" i="1"/>
  <c r="S1575" i="1"/>
  <c r="R1575" i="1"/>
  <c r="O1575" i="1" a="1"/>
  <c r="M1575" i="1" a="1"/>
  <c r="H1575" i="1" a="1"/>
  <c r="G1575" i="1"/>
  <c r="F1575" i="1"/>
  <c r="AB1574" i="1"/>
  <c r="AA1574" i="1"/>
  <c r="Z1574" i="1"/>
  <c r="Y1574" i="1"/>
  <c r="X1574" i="1"/>
  <c r="W1574" i="1"/>
  <c r="S1574" i="1"/>
  <c r="R1574" i="1"/>
  <c r="O1574" i="1" a="1"/>
  <c r="M1574" i="1" a="1"/>
  <c r="H1574" i="1" a="1"/>
  <c r="G1574" i="1"/>
  <c r="F1574" i="1"/>
  <c r="AB1573" i="1"/>
  <c r="AA1573" i="1"/>
  <c r="Z1573" i="1"/>
  <c r="Y1573" i="1"/>
  <c r="X1573" i="1"/>
  <c r="W1573" i="1"/>
  <c r="S1573" i="1"/>
  <c r="R1573" i="1"/>
  <c r="O1573" i="1" a="1"/>
  <c r="M1573" i="1" a="1"/>
  <c r="H1573" i="1" a="1"/>
  <c r="G1573" i="1"/>
  <c r="F1573" i="1"/>
  <c r="AB1572" i="1"/>
  <c r="AA1572" i="1"/>
  <c r="Z1572" i="1"/>
  <c r="Y1572" i="1"/>
  <c r="X1572" i="1"/>
  <c r="W1572" i="1"/>
  <c r="S1572" i="1"/>
  <c r="R1572" i="1"/>
  <c r="O1572" i="1" a="1"/>
  <c r="M1572" i="1" a="1"/>
  <c r="H1572" i="1" a="1"/>
  <c r="G1572" i="1"/>
  <c r="F1572" i="1"/>
  <c r="AB1571" i="1"/>
  <c r="AA1571" i="1"/>
  <c r="Z1571" i="1"/>
  <c r="Y1571" i="1"/>
  <c r="X1571" i="1"/>
  <c r="W1571" i="1"/>
  <c r="S1571" i="1"/>
  <c r="R1571" i="1"/>
  <c r="O1571" i="1" a="1"/>
  <c r="M1571" i="1" a="1"/>
  <c r="H1571" i="1" a="1"/>
  <c r="G1571" i="1"/>
  <c r="F1571" i="1"/>
  <c r="AB1570" i="1"/>
  <c r="AA1570" i="1"/>
  <c r="Z1570" i="1"/>
  <c r="Y1570" i="1"/>
  <c r="X1570" i="1"/>
  <c r="W1570" i="1"/>
  <c r="S1570" i="1"/>
  <c r="R1570" i="1"/>
  <c r="O1570" i="1" a="1"/>
  <c r="M1570" i="1" a="1"/>
  <c r="H1570" i="1" a="1"/>
  <c r="G1570" i="1"/>
  <c r="F1570" i="1"/>
  <c r="AB1569" i="1"/>
  <c r="AA1569" i="1"/>
  <c r="Z1569" i="1"/>
  <c r="Y1569" i="1"/>
  <c r="X1569" i="1"/>
  <c r="W1569" i="1"/>
  <c r="S1569" i="1"/>
  <c r="R1569" i="1"/>
  <c r="O1569" i="1" a="1"/>
  <c r="M1569" i="1" a="1"/>
  <c r="H1569" i="1" a="1"/>
  <c r="G1569" i="1"/>
  <c r="F1569" i="1"/>
  <c r="AB1568" i="1"/>
  <c r="AA1568" i="1"/>
  <c r="Z1568" i="1"/>
  <c r="Y1568" i="1"/>
  <c r="X1568" i="1"/>
  <c r="W1568" i="1"/>
  <c r="S1568" i="1"/>
  <c r="R1568" i="1"/>
  <c r="O1568" i="1" a="1"/>
  <c r="M1568" i="1" a="1"/>
  <c r="H1568" i="1" a="1"/>
  <c r="G1568" i="1"/>
  <c r="F1568" i="1"/>
  <c r="AB1567" i="1"/>
  <c r="AA1567" i="1"/>
  <c r="Z1567" i="1"/>
  <c r="Y1567" i="1"/>
  <c r="X1567" i="1"/>
  <c r="W1567" i="1"/>
  <c r="S1567" i="1"/>
  <c r="R1567" i="1"/>
  <c r="O1567" i="1" a="1"/>
  <c r="M1567" i="1" a="1"/>
  <c r="H1567" i="1" a="1"/>
  <c r="G1567" i="1"/>
  <c r="F1567" i="1"/>
  <c r="AB1566" i="1"/>
  <c r="AA1566" i="1"/>
  <c r="Z1566" i="1"/>
  <c r="Y1566" i="1"/>
  <c r="X1566" i="1"/>
  <c r="W1566" i="1"/>
  <c r="S1566" i="1"/>
  <c r="R1566" i="1"/>
  <c r="O1566" i="1" a="1"/>
  <c r="M1566" i="1" a="1"/>
  <c r="H1566" i="1" a="1"/>
  <c r="G1566" i="1"/>
  <c r="F1566" i="1"/>
  <c r="AB1565" i="1"/>
  <c r="AA1565" i="1"/>
  <c r="Z1565" i="1"/>
  <c r="Y1565" i="1"/>
  <c r="X1565" i="1"/>
  <c r="W1565" i="1"/>
  <c r="S1565" i="1"/>
  <c r="R1565" i="1"/>
  <c r="O1565" i="1" a="1"/>
  <c r="M1565" i="1" a="1"/>
  <c r="H1565" i="1" a="1"/>
  <c r="G1565" i="1"/>
  <c r="F1565" i="1"/>
  <c r="AB1564" i="1"/>
  <c r="AA1564" i="1"/>
  <c r="Z1564" i="1"/>
  <c r="Y1564" i="1"/>
  <c r="X1564" i="1"/>
  <c r="W1564" i="1"/>
  <c r="S1564" i="1"/>
  <c r="R1564" i="1"/>
  <c r="O1564" i="1" a="1"/>
  <c r="M1564" i="1" a="1"/>
  <c r="H1564" i="1" a="1"/>
  <c r="G1564" i="1"/>
  <c r="F1564" i="1"/>
  <c r="AB1563" i="1"/>
  <c r="AA1563" i="1"/>
  <c r="Z1563" i="1"/>
  <c r="Y1563" i="1"/>
  <c r="X1563" i="1"/>
  <c r="W1563" i="1"/>
  <c r="S1563" i="1"/>
  <c r="R1563" i="1"/>
  <c r="O1563" i="1" a="1"/>
  <c r="M1563" i="1" a="1"/>
  <c r="H1563" i="1" a="1"/>
  <c r="G1563" i="1"/>
  <c r="F1563" i="1"/>
  <c r="AB1562" i="1"/>
  <c r="AA1562" i="1"/>
  <c r="Z1562" i="1"/>
  <c r="Y1562" i="1"/>
  <c r="X1562" i="1"/>
  <c r="W1562" i="1"/>
  <c r="S1562" i="1"/>
  <c r="R1562" i="1"/>
  <c r="O1562" i="1" a="1"/>
  <c r="M1562" i="1" a="1"/>
  <c r="H1562" i="1" a="1"/>
  <c r="G1562" i="1"/>
  <c r="F1562" i="1"/>
  <c r="AB1561" i="1"/>
  <c r="AA1561" i="1"/>
  <c r="Z1561" i="1"/>
  <c r="Y1561" i="1"/>
  <c r="X1561" i="1"/>
  <c r="W1561" i="1"/>
  <c r="S1561" i="1"/>
  <c r="R1561" i="1"/>
  <c r="O1561" i="1" a="1"/>
  <c r="M1561" i="1" a="1"/>
  <c r="H1561" i="1" a="1"/>
  <c r="G1561" i="1"/>
  <c r="F1561" i="1"/>
  <c r="AB1560" i="1"/>
  <c r="AA1560" i="1"/>
  <c r="Z1560" i="1"/>
  <c r="Y1560" i="1"/>
  <c r="X1560" i="1"/>
  <c r="W1560" i="1"/>
  <c r="S1560" i="1"/>
  <c r="R1560" i="1"/>
  <c r="O1560" i="1" a="1"/>
  <c r="M1560" i="1" a="1"/>
  <c r="H1560" i="1" a="1"/>
  <c r="G1560" i="1"/>
  <c r="F1560" i="1"/>
  <c r="AB1559" i="1"/>
  <c r="AA1559" i="1"/>
  <c r="Z1559" i="1"/>
  <c r="Y1559" i="1"/>
  <c r="X1559" i="1"/>
  <c r="W1559" i="1"/>
  <c r="S1559" i="1"/>
  <c r="R1559" i="1"/>
  <c r="O1559" i="1" a="1"/>
  <c r="M1559" i="1" a="1"/>
  <c r="H1559" i="1" a="1"/>
  <c r="G1559" i="1"/>
  <c r="F1559" i="1"/>
  <c r="AB1558" i="1"/>
  <c r="AA1558" i="1"/>
  <c r="Z1558" i="1"/>
  <c r="Y1558" i="1"/>
  <c r="X1558" i="1"/>
  <c r="W1558" i="1"/>
  <c r="S1558" i="1"/>
  <c r="R1558" i="1"/>
  <c r="O1558" i="1" a="1"/>
  <c r="M1558" i="1" a="1"/>
  <c r="H1558" i="1" a="1"/>
  <c r="G1558" i="1"/>
  <c r="F1558" i="1"/>
  <c r="AB1557" i="1"/>
  <c r="AA1557" i="1"/>
  <c r="Z1557" i="1"/>
  <c r="Y1557" i="1"/>
  <c r="X1557" i="1"/>
  <c r="W1557" i="1"/>
  <c r="S1557" i="1"/>
  <c r="R1557" i="1"/>
  <c r="O1557" i="1" a="1"/>
  <c r="M1557" i="1" a="1"/>
  <c r="H1557" i="1" a="1"/>
  <c r="G1557" i="1"/>
  <c r="F1557" i="1"/>
  <c r="AB1556" i="1"/>
  <c r="AA1556" i="1"/>
  <c r="Z1556" i="1"/>
  <c r="Y1556" i="1"/>
  <c r="X1556" i="1"/>
  <c r="W1556" i="1"/>
  <c r="S1556" i="1"/>
  <c r="R1556" i="1"/>
  <c r="O1556" i="1" a="1"/>
  <c r="M1556" i="1" a="1"/>
  <c r="H1556" i="1" a="1"/>
  <c r="G1556" i="1"/>
  <c r="F1556" i="1"/>
  <c r="AB1555" i="1"/>
  <c r="AA1555" i="1"/>
  <c r="Z1555" i="1"/>
  <c r="Y1555" i="1"/>
  <c r="X1555" i="1"/>
  <c r="W1555" i="1"/>
  <c r="S1555" i="1"/>
  <c r="R1555" i="1"/>
  <c r="O1555" i="1" a="1"/>
  <c r="M1555" i="1" a="1"/>
  <c r="H1555" i="1" a="1"/>
  <c r="G1555" i="1"/>
  <c r="F1555" i="1"/>
  <c r="AB1554" i="1"/>
  <c r="AA1554" i="1"/>
  <c r="Z1554" i="1"/>
  <c r="Y1554" i="1"/>
  <c r="X1554" i="1"/>
  <c r="W1554" i="1"/>
  <c r="S1554" i="1"/>
  <c r="R1554" i="1"/>
  <c r="O1554" i="1" a="1"/>
  <c r="M1554" i="1" a="1"/>
  <c r="H1554" i="1" a="1"/>
  <c r="G1554" i="1"/>
  <c r="F1554" i="1"/>
  <c r="AB1553" i="1"/>
  <c r="AA1553" i="1"/>
  <c r="Z1553" i="1"/>
  <c r="Y1553" i="1"/>
  <c r="X1553" i="1"/>
  <c r="W1553" i="1"/>
  <c r="S1553" i="1"/>
  <c r="R1553" i="1"/>
  <c r="O1553" i="1" a="1"/>
  <c r="M1553" i="1" a="1"/>
  <c r="H1553" i="1" a="1"/>
  <c r="G1553" i="1"/>
  <c r="F1553" i="1"/>
  <c r="AB1552" i="1"/>
  <c r="AA1552" i="1"/>
  <c r="Z1552" i="1"/>
  <c r="Y1552" i="1"/>
  <c r="X1552" i="1"/>
  <c r="W1552" i="1"/>
  <c r="S1552" i="1"/>
  <c r="R1552" i="1"/>
  <c r="O1552" i="1" a="1"/>
  <c r="M1552" i="1" a="1"/>
  <c r="H1552" i="1" a="1"/>
  <c r="G1552" i="1"/>
  <c r="F1552" i="1"/>
  <c r="AB1551" i="1"/>
  <c r="AA1551" i="1"/>
  <c r="Z1551" i="1"/>
  <c r="Y1551" i="1"/>
  <c r="X1551" i="1"/>
  <c r="W1551" i="1"/>
  <c r="S1551" i="1"/>
  <c r="R1551" i="1"/>
  <c r="O1551" i="1" a="1"/>
  <c r="M1551" i="1" a="1"/>
  <c r="H1551" i="1" a="1"/>
  <c r="G1551" i="1"/>
  <c r="F1551" i="1"/>
  <c r="AB1550" i="1"/>
  <c r="AA1550" i="1"/>
  <c r="Z1550" i="1"/>
  <c r="Y1550" i="1"/>
  <c r="X1550" i="1"/>
  <c r="W1550" i="1"/>
  <c r="S1550" i="1"/>
  <c r="R1550" i="1"/>
  <c r="O1550" i="1" a="1"/>
  <c r="M1550" i="1" a="1"/>
  <c r="H1550" i="1" a="1"/>
  <c r="G1550" i="1"/>
  <c r="F1550" i="1"/>
  <c r="AB1549" i="1"/>
  <c r="AA1549" i="1"/>
  <c r="Z1549" i="1"/>
  <c r="Y1549" i="1"/>
  <c r="X1549" i="1"/>
  <c r="W1549" i="1"/>
  <c r="S1549" i="1"/>
  <c r="R1549" i="1"/>
  <c r="O1549" i="1" a="1"/>
  <c r="M1549" i="1" a="1"/>
  <c r="H1549" i="1" a="1"/>
  <c r="G1549" i="1"/>
  <c r="F1549" i="1"/>
  <c r="AB1548" i="1"/>
  <c r="AA1548" i="1"/>
  <c r="Z1548" i="1"/>
  <c r="Y1548" i="1"/>
  <c r="X1548" i="1"/>
  <c r="W1548" i="1"/>
  <c r="S1548" i="1"/>
  <c r="R1548" i="1"/>
  <c r="O1548" i="1" a="1"/>
  <c r="M1548" i="1" a="1"/>
  <c r="H1548" i="1" a="1"/>
  <c r="G1548" i="1"/>
  <c r="F1548" i="1"/>
  <c r="AB1547" i="1"/>
  <c r="AA1547" i="1"/>
  <c r="Z1547" i="1"/>
  <c r="Y1547" i="1"/>
  <c r="X1547" i="1"/>
  <c r="W1547" i="1"/>
  <c r="S1547" i="1"/>
  <c r="R1547" i="1"/>
  <c r="O1547" i="1" a="1"/>
  <c r="M1547" i="1" a="1"/>
  <c r="H1547" i="1" a="1"/>
  <c r="G1547" i="1"/>
  <c r="F1547" i="1"/>
  <c r="AB1546" i="1"/>
  <c r="AA1546" i="1"/>
  <c r="Z1546" i="1"/>
  <c r="Y1546" i="1"/>
  <c r="X1546" i="1"/>
  <c r="W1546" i="1"/>
  <c r="S1546" i="1"/>
  <c r="R1546" i="1"/>
  <c r="O1546" i="1" a="1"/>
  <c r="M1546" i="1" a="1"/>
  <c r="H1546" i="1" a="1"/>
  <c r="G1546" i="1"/>
  <c r="F1546" i="1"/>
  <c r="AB1545" i="1"/>
  <c r="AA1545" i="1"/>
  <c r="Z1545" i="1"/>
  <c r="Y1545" i="1"/>
  <c r="X1545" i="1"/>
  <c r="W1545" i="1"/>
  <c r="S1545" i="1"/>
  <c r="R1545" i="1"/>
  <c r="O1545" i="1" a="1"/>
  <c r="M1545" i="1" a="1"/>
  <c r="H1545" i="1" a="1"/>
  <c r="G1545" i="1"/>
  <c r="F1545" i="1"/>
  <c r="AB1544" i="1"/>
  <c r="AA1544" i="1"/>
  <c r="Z1544" i="1"/>
  <c r="Y1544" i="1"/>
  <c r="X1544" i="1"/>
  <c r="W1544" i="1"/>
  <c r="S1544" i="1"/>
  <c r="R1544" i="1"/>
  <c r="O1544" i="1" a="1"/>
  <c r="M1544" i="1" a="1"/>
  <c r="H1544" i="1" a="1"/>
  <c r="G1544" i="1"/>
  <c r="F1544" i="1"/>
  <c r="AB1543" i="1"/>
  <c r="AA1543" i="1"/>
  <c r="Z1543" i="1"/>
  <c r="Y1543" i="1"/>
  <c r="X1543" i="1"/>
  <c r="W1543" i="1"/>
  <c r="S1543" i="1"/>
  <c r="R1543" i="1"/>
  <c r="O1543" i="1" a="1"/>
  <c r="M1543" i="1" a="1"/>
  <c r="H1543" i="1" a="1"/>
  <c r="G1543" i="1"/>
  <c r="F1543" i="1"/>
  <c r="AB1542" i="1"/>
  <c r="AA1542" i="1"/>
  <c r="Z1542" i="1"/>
  <c r="Y1542" i="1"/>
  <c r="X1542" i="1"/>
  <c r="W1542" i="1"/>
  <c r="S1542" i="1"/>
  <c r="R1542" i="1"/>
  <c r="O1542" i="1" a="1"/>
  <c r="M1542" i="1" a="1"/>
  <c r="H1542" i="1" a="1"/>
  <c r="G1542" i="1"/>
  <c r="F1542" i="1"/>
  <c r="AB1541" i="1"/>
  <c r="AA1541" i="1"/>
  <c r="Z1541" i="1"/>
  <c r="Y1541" i="1"/>
  <c r="X1541" i="1"/>
  <c r="W1541" i="1"/>
  <c r="S1541" i="1"/>
  <c r="R1541" i="1"/>
  <c r="O1541" i="1" a="1"/>
  <c r="M1541" i="1" a="1"/>
  <c r="H1541" i="1" a="1"/>
  <c r="G1541" i="1"/>
  <c r="F1541" i="1"/>
  <c r="AB1540" i="1"/>
  <c r="AA1540" i="1"/>
  <c r="Z1540" i="1"/>
  <c r="Y1540" i="1"/>
  <c r="X1540" i="1"/>
  <c r="W1540" i="1"/>
  <c r="S1540" i="1"/>
  <c r="R1540" i="1"/>
  <c r="O1540" i="1" a="1"/>
  <c r="M1540" i="1" a="1"/>
  <c r="H1540" i="1" a="1"/>
  <c r="G1540" i="1"/>
  <c r="F1540" i="1"/>
  <c r="AB1539" i="1"/>
  <c r="AA1539" i="1"/>
  <c r="Z1539" i="1"/>
  <c r="Y1539" i="1"/>
  <c r="X1539" i="1"/>
  <c r="W1539" i="1"/>
  <c r="S1539" i="1"/>
  <c r="R1539" i="1"/>
  <c r="O1539" i="1" a="1"/>
  <c r="M1539" i="1" a="1"/>
  <c r="H1539" i="1" a="1"/>
  <c r="G1539" i="1"/>
  <c r="F1539" i="1"/>
  <c r="AB1538" i="1"/>
  <c r="AA1538" i="1"/>
  <c r="Z1538" i="1"/>
  <c r="Y1538" i="1"/>
  <c r="X1538" i="1"/>
  <c r="W1538" i="1"/>
  <c r="S1538" i="1"/>
  <c r="R1538" i="1"/>
  <c r="O1538" i="1" a="1"/>
  <c r="M1538" i="1" a="1"/>
  <c r="H1538" i="1" a="1"/>
  <c r="G1538" i="1"/>
  <c r="F1538" i="1"/>
  <c r="AB1537" i="1"/>
  <c r="AA1537" i="1"/>
  <c r="Z1537" i="1"/>
  <c r="Y1537" i="1"/>
  <c r="X1537" i="1"/>
  <c r="W1537" i="1"/>
  <c r="S1537" i="1"/>
  <c r="R1537" i="1"/>
  <c r="O1537" i="1" a="1"/>
  <c r="M1537" i="1" a="1"/>
  <c r="H1537" i="1" a="1"/>
  <c r="G1537" i="1"/>
  <c r="F1537" i="1"/>
  <c r="AB1536" i="1"/>
  <c r="AA1536" i="1"/>
  <c r="Z1536" i="1"/>
  <c r="Y1536" i="1"/>
  <c r="X1536" i="1"/>
  <c r="W1536" i="1"/>
  <c r="S1536" i="1"/>
  <c r="R1536" i="1"/>
  <c r="O1536" i="1" a="1"/>
  <c r="M1536" i="1" a="1"/>
  <c r="H1536" i="1" a="1"/>
  <c r="G1536" i="1"/>
  <c r="F1536" i="1"/>
  <c r="AB1535" i="1"/>
  <c r="AA1535" i="1"/>
  <c r="Z1535" i="1"/>
  <c r="Y1535" i="1"/>
  <c r="X1535" i="1"/>
  <c r="W1535" i="1"/>
  <c r="S1535" i="1"/>
  <c r="R1535" i="1"/>
  <c r="O1535" i="1" a="1"/>
  <c r="M1535" i="1" a="1"/>
  <c r="H1535" i="1" a="1"/>
  <c r="G1535" i="1"/>
  <c r="F1535" i="1"/>
  <c r="AB1534" i="1"/>
  <c r="AA1534" i="1"/>
  <c r="Z1534" i="1"/>
  <c r="Y1534" i="1"/>
  <c r="X1534" i="1"/>
  <c r="W1534" i="1"/>
  <c r="S1534" i="1"/>
  <c r="R1534" i="1"/>
  <c r="O1534" i="1" a="1"/>
  <c r="M1534" i="1" a="1"/>
  <c r="H1534" i="1" a="1"/>
  <c r="G1534" i="1"/>
  <c r="F1534" i="1"/>
  <c r="AB1533" i="1"/>
  <c r="AA1533" i="1"/>
  <c r="Z1533" i="1"/>
  <c r="Y1533" i="1"/>
  <c r="X1533" i="1"/>
  <c r="W1533" i="1"/>
  <c r="S1533" i="1"/>
  <c r="R1533" i="1"/>
  <c r="O1533" i="1" a="1"/>
  <c r="M1533" i="1" a="1"/>
  <c r="H1533" i="1" a="1"/>
  <c r="G1533" i="1"/>
  <c r="F1533" i="1"/>
  <c r="AB1532" i="1"/>
  <c r="AA1532" i="1"/>
  <c r="Z1532" i="1"/>
  <c r="Y1532" i="1"/>
  <c r="X1532" i="1"/>
  <c r="W1532" i="1"/>
  <c r="S1532" i="1"/>
  <c r="R1532" i="1"/>
  <c r="O1532" i="1" a="1"/>
  <c r="M1532" i="1" a="1"/>
  <c r="H1532" i="1" a="1"/>
  <c r="G1532" i="1"/>
  <c r="F1532" i="1"/>
  <c r="AB1531" i="1"/>
  <c r="AA1531" i="1"/>
  <c r="Z1531" i="1"/>
  <c r="Y1531" i="1"/>
  <c r="X1531" i="1"/>
  <c r="W1531" i="1"/>
  <c r="S1531" i="1"/>
  <c r="R1531" i="1"/>
  <c r="O1531" i="1" a="1"/>
  <c r="M1531" i="1" a="1"/>
  <c r="H1531" i="1" a="1"/>
  <c r="G1531" i="1"/>
  <c r="F1531" i="1"/>
  <c r="AB1530" i="1"/>
  <c r="AA1530" i="1"/>
  <c r="Z1530" i="1"/>
  <c r="Y1530" i="1"/>
  <c r="X1530" i="1"/>
  <c r="W1530" i="1"/>
  <c r="S1530" i="1"/>
  <c r="R1530" i="1"/>
  <c r="O1530" i="1" a="1"/>
  <c r="M1530" i="1" a="1"/>
  <c r="H1530" i="1" a="1"/>
  <c r="G1530" i="1"/>
  <c r="F1530" i="1"/>
  <c r="AB1529" i="1"/>
  <c r="AA1529" i="1"/>
  <c r="Z1529" i="1"/>
  <c r="Y1529" i="1"/>
  <c r="X1529" i="1"/>
  <c r="W1529" i="1"/>
  <c r="S1529" i="1"/>
  <c r="R1529" i="1"/>
  <c r="O1529" i="1" a="1"/>
  <c r="M1529" i="1" a="1"/>
  <c r="H1529" i="1" a="1"/>
  <c r="G1529" i="1"/>
  <c r="F1529" i="1"/>
  <c r="AB1528" i="1"/>
  <c r="AA1528" i="1"/>
  <c r="Z1528" i="1"/>
  <c r="Y1528" i="1"/>
  <c r="X1528" i="1"/>
  <c r="W1528" i="1"/>
  <c r="S1528" i="1"/>
  <c r="R1528" i="1"/>
  <c r="O1528" i="1" a="1"/>
  <c r="M1528" i="1" a="1"/>
  <c r="H1528" i="1" a="1"/>
  <c r="G1528" i="1"/>
  <c r="F1528" i="1"/>
  <c r="AB1527" i="1"/>
  <c r="AA1527" i="1"/>
  <c r="Z1527" i="1"/>
  <c r="Y1527" i="1"/>
  <c r="X1527" i="1"/>
  <c r="W1527" i="1"/>
  <c r="S1527" i="1"/>
  <c r="R1527" i="1"/>
  <c r="O1527" i="1" a="1"/>
  <c r="M1527" i="1" a="1"/>
  <c r="H1527" i="1" a="1"/>
  <c r="G1527" i="1"/>
  <c r="F1527" i="1"/>
  <c r="AB1526" i="1"/>
  <c r="AA1526" i="1"/>
  <c r="Z1526" i="1"/>
  <c r="Y1526" i="1"/>
  <c r="X1526" i="1"/>
  <c r="W1526" i="1"/>
  <c r="S1526" i="1"/>
  <c r="R1526" i="1"/>
  <c r="O1526" i="1" a="1"/>
  <c r="M1526" i="1" a="1"/>
  <c r="H1526" i="1" a="1"/>
  <c r="G1526" i="1"/>
  <c r="F1526" i="1"/>
  <c r="AB1525" i="1"/>
  <c r="AA1525" i="1"/>
  <c r="Z1525" i="1"/>
  <c r="Y1525" i="1"/>
  <c r="X1525" i="1"/>
  <c r="W1525" i="1"/>
  <c r="S1525" i="1"/>
  <c r="R1525" i="1"/>
  <c r="O1525" i="1" a="1"/>
  <c r="M1525" i="1" a="1"/>
  <c r="H1525" i="1" a="1"/>
  <c r="G1525" i="1"/>
  <c r="F1525" i="1"/>
  <c r="AB1524" i="1"/>
  <c r="AA1524" i="1"/>
  <c r="Z1524" i="1"/>
  <c r="Y1524" i="1"/>
  <c r="X1524" i="1"/>
  <c r="W1524" i="1"/>
  <c r="S1524" i="1"/>
  <c r="R1524" i="1"/>
  <c r="O1524" i="1" a="1"/>
  <c r="M1524" i="1" a="1"/>
  <c r="H1524" i="1" a="1"/>
  <c r="G1524" i="1"/>
  <c r="F1524" i="1"/>
  <c r="AB1523" i="1"/>
  <c r="AA1523" i="1"/>
  <c r="Z1523" i="1"/>
  <c r="Y1523" i="1"/>
  <c r="X1523" i="1"/>
  <c r="W1523" i="1"/>
  <c r="S1523" i="1"/>
  <c r="R1523" i="1"/>
  <c r="O1523" i="1" a="1"/>
  <c r="M1523" i="1" a="1"/>
  <c r="H1523" i="1" a="1"/>
  <c r="G1523" i="1"/>
  <c r="F1523" i="1"/>
  <c r="AB1522" i="1"/>
  <c r="AA1522" i="1"/>
  <c r="Z1522" i="1"/>
  <c r="Y1522" i="1"/>
  <c r="X1522" i="1"/>
  <c r="W1522" i="1"/>
  <c r="S1522" i="1"/>
  <c r="R1522" i="1"/>
  <c r="O1522" i="1" a="1"/>
  <c r="M1522" i="1" a="1"/>
  <c r="H1522" i="1" a="1"/>
  <c r="G1522" i="1"/>
  <c r="F1522" i="1"/>
  <c r="AB1521" i="1"/>
  <c r="AA1521" i="1"/>
  <c r="Z1521" i="1"/>
  <c r="Y1521" i="1"/>
  <c r="X1521" i="1"/>
  <c r="W1521" i="1"/>
  <c r="S1521" i="1"/>
  <c r="R1521" i="1"/>
  <c r="O1521" i="1" a="1"/>
  <c r="M1521" i="1" a="1"/>
  <c r="H1521" i="1" a="1"/>
  <c r="G1521" i="1"/>
  <c r="F1521" i="1"/>
  <c r="AB1520" i="1"/>
  <c r="AA1520" i="1"/>
  <c r="Z1520" i="1"/>
  <c r="Y1520" i="1"/>
  <c r="X1520" i="1"/>
  <c r="W1520" i="1"/>
  <c r="S1520" i="1"/>
  <c r="R1520" i="1"/>
  <c r="O1520" i="1" a="1"/>
  <c r="M1520" i="1" a="1"/>
  <c r="H1520" i="1" a="1"/>
  <c r="G1520" i="1"/>
  <c r="F1520" i="1"/>
  <c r="AB1519" i="1"/>
  <c r="AA1519" i="1"/>
  <c r="Z1519" i="1"/>
  <c r="Y1519" i="1"/>
  <c r="X1519" i="1"/>
  <c r="W1519" i="1"/>
  <c r="S1519" i="1"/>
  <c r="R1519" i="1"/>
  <c r="O1519" i="1" a="1"/>
  <c r="M1519" i="1" a="1"/>
  <c r="H1519" i="1" a="1"/>
  <c r="G1519" i="1"/>
  <c r="F1519" i="1"/>
  <c r="AB1518" i="1"/>
  <c r="AA1518" i="1"/>
  <c r="Z1518" i="1"/>
  <c r="Y1518" i="1"/>
  <c r="X1518" i="1"/>
  <c r="W1518" i="1"/>
  <c r="S1518" i="1"/>
  <c r="R1518" i="1"/>
  <c r="O1518" i="1" a="1"/>
  <c r="M1518" i="1" a="1"/>
  <c r="H1518" i="1" a="1"/>
  <c r="G1518" i="1"/>
  <c r="F1518" i="1"/>
  <c r="AB1517" i="1"/>
  <c r="AA1517" i="1"/>
  <c r="Z1517" i="1"/>
  <c r="Y1517" i="1"/>
  <c r="X1517" i="1"/>
  <c r="W1517" i="1"/>
  <c r="S1517" i="1"/>
  <c r="R1517" i="1"/>
  <c r="O1517" i="1" a="1"/>
  <c r="M1517" i="1" a="1"/>
  <c r="H1517" i="1" a="1"/>
  <c r="G1517" i="1"/>
  <c r="F1517" i="1"/>
  <c r="AB1516" i="1"/>
  <c r="AA1516" i="1"/>
  <c r="Z1516" i="1"/>
  <c r="Y1516" i="1"/>
  <c r="X1516" i="1"/>
  <c r="W1516" i="1"/>
  <c r="S1516" i="1"/>
  <c r="R1516" i="1"/>
  <c r="O1516" i="1" a="1"/>
  <c r="M1516" i="1" a="1"/>
  <c r="H1516" i="1" a="1"/>
  <c r="G1516" i="1"/>
  <c r="F1516" i="1"/>
  <c r="AB1515" i="1"/>
  <c r="AA1515" i="1"/>
  <c r="Z1515" i="1"/>
  <c r="Y1515" i="1"/>
  <c r="X1515" i="1"/>
  <c r="W1515" i="1"/>
  <c r="S1515" i="1"/>
  <c r="R1515" i="1"/>
  <c r="O1515" i="1" a="1"/>
  <c r="M1515" i="1" a="1"/>
  <c r="H1515" i="1" a="1"/>
  <c r="G1515" i="1"/>
  <c r="F1515" i="1"/>
  <c r="AB1514" i="1"/>
  <c r="AA1514" i="1"/>
  <c r="Z1514" i="1"/>
  <c r="Y1514" i="1"/>
  <c r="X1514" i="1"/>
  <c r="W1514" i="1"/>
  <c r="S1514" i="1"/>
  <c r="R1514" i="1"/>
  <c r="O1514" i="1" a="1"/>
  <c r="M1514" i="1" a="1"/>
  <c r="H1514" i="1" a="1"/>
  <c r="G1514" i="1"/>
  <c r="F1514" i="1"/>
  <c r="AB1513" i="1"/>
  <c r="AA1513" i="1"/>
  <c r="Z1513" i="1"/>
  <c r="Y1513" i="1"/>
  <c r="X1513" i="1"/>
  <c r="W1513" i="1"/>
  <c r="S1513" i="1"/>
  <c r="R1513" i="1"/>
  <c r="O1513" i="1" a="1"/>
  <c r="M1513" i="1" a="1"/>
  <c r="H1513" i="1" a="1"/>
  <c r="G1513" i="1"/>
  <c r="F1513" i="1"/>
  <c r="AB1512" i="1"/>
  <c r="AA1512" i="1"/>
  <c r="Z1512" i="1"/>
  <c r="Y1512" i="1"/>
  <c r="X1512" i="1"/>
  <c r="W1512" i="1"/>
  <c r="S1512" i="1"/>
  <c r="R1512" i="1"/>
  <c r="O1512" i="1" a="1"/>
  <c r="M1512" i="1" a="1"/>
  <c r="H1512" i="1" a="1"/>
  <c r="G1512" i="1"/>
  <c r="F1512" i="1"/>
  <c r="AB1511" i="1"/>
  <c r="AA1511" i="1"/>
  <c r="Z1511" i="1"/>
  <c r="Y1511" i="1"/>
  <c r="X1511" i="1"/>
  <c r="W1511" i="1"/>
  <c r="S1511" i="1"/>
  <c r="R1511" i="1"/>
  <c r="O1511" i="1" a="1"/>
  <c r="M1511" i="1" a="1"/>
  <c r="H1511" i="1" a="1"/>
  <c r="G1511" i="1"/>
  <c r="F1511" i="1"/>
  <c r="AB1510" i="1"/>
  <c r="AA1510" i="1"/>
  <c r="Z1510" i="1"/>
  <c r="Y1510" i="1"/>
  <c r="X1510" i="1"/>
  <c r="W1510" i="1"/>
  <c r="S1510" i="1"/>
  <c r="R1510" i="1"/>
  <c r="O1510" i="1" a="1"/>
  <c r="M1510" i="1" a="1"/>
  <c r="H1510" i="1" a="1"/>
  <c r="G1510" i="1"/>
  <c r="F1510" i="1"/>
  <c r="AB1509" i="1"/>
  <c r="AA1509" i="1"/>
  <c r="Z1509" i="1"/>
  <c r="Y1509" i="1"/>
  <c r="X1509" i="1"/>
  <c r="W1509" i="1"/>
  <c r="S1509" i="1"/>
  <c r="R1509" i="1"/>
  <c r="O1509" i="1" a="1"/>
  <c r="M1509" i="1" a="1"/>
  <c r="H1509" i="1" a="1"/>
  <c r="G1509" i="1"/>
  <c r="F1509" i="1"/>
  <c r="AB1508" i="1"/>
  <c r="AA1508" i="1"/>
  <c r="Z1508" i="1"/>
  <c r="Y1508" i="1"/>
  <c r="X1508" i="1"/>
  <c r="W1508" i="1"/>
  <c r="S1508" i="1"/>
  <c r="R1508" i="1"/>
  <c r="O1508" i="1" a="1"/>
  <c r="M1508" i="1" a="1"/>
  <c r="H1508" i="1" a="1"/>
  <c r="G1508" i="1"/>
  <c r="F1508" i="1"/>
  <c r="AB1507" i="1"/>
  <c r="AA1507" i="1"/>
  <c r="Z1507" i="1"/>
  <c r="Y1507" i="1"/>
  <c r="X1507" i="1"/>
  <c r="W1507" i="1"/>
  <c r="S1507" i="1"/>
  <c r="R1507" i="1"/>
  <c r="O1507" i="1" a="1"/>
  <c r="M1507" i="1" a="1"/>
  <c r="H1507" i="1" a="1"/>
  <c r="G1507" i="1"/>
  <c r="F1507" i="1"/>
  <c r="AB1506" i="1"/>
  <c r="AA1506" i="1"/>
  <c r="Z1506" i="1"/>
  <c r="Y1506" i="1"/>
  <c r="X1506" i="1"/>
  <c r="W1506" i="1"/>
  <c r="S1506" i="1"/>
  <c r="R1506" i="1"/>
  <c r="O1506" i="1" a="1"/>
  <c r="M1506" i="1" a="1"/>
  <c r="H1506" i="1" a="1"/>
  <c r="G1506" i="1"/>
  <c r="F1506" i="1"/>
  <c r="AB1505" i="1"/>
  <c r="AA1505" i="1"/>
  <c r="Z1505" i="1"/>
  <c r="Y1505" i="1"/>
  <c r="X1505" i="1"/>
  <c r="W1505" i="1"/>
  <c r="S1505" i="1"/>
  <c r="R1505" i="1"/>
  <c r="O1505" i="1" a="1"/>
  <c r="M1505" i="1" a="1"/>
  <c r="H1505" i="1" a="1"/>
  <c r="G1505" i="1"/>
  <c r="F1505" i="1"/>
  <c r="AB1504" i="1"/>
  <c r="AA1504" i="1"/>
  <c r="Z1504" i="1"/>
  <c r="Y1504" i="1"/>
  <c r="X1504" i="1"/>
  <c r="W1504" i="1"/>
  <c r="S1504" i="1"/>
  <c r="R1504" i="1"/>
  <c r="O1504" i="1" a="1"/>
  <c r="M1504" i="1" a="1"/>
  <c r="H1504" i="1" a="1"/>
  <c r="G1504" i="1"/>
  <c r="F1504" i="1"/>
  <c r="AB1503" i="1"/>
  <c r="AA1503" i="1"/>
  <c r="Z1503" i="1"/>
  <c r="Y1503" i="1"/>
  <c r="X1503" i="1"/>
  <c r="W1503" i="1"/>
  <c r="S1503" i="1"/>
  <c r="R1503" i="1"/>
  <c r="O1503" i="1" a="1"/>
  <c r="M1503" i="1" a="1"/>
  <c r="H1503" i="1" a="1"/>
  <c r="G1503" i="1"/>
  <c r="F1503" i="1"/>
  <c r="AB1502" i="1"/>
  <c r="AA1502" i="1"/>
  <c r="Z1502" i="1"/>
  <c r="Y1502" i="1"/>
  <c r="X1502" i="1"/>
  <c r="W1502" i="1"/>
  <c r="S1502" i="1"/>
  <c r="R1502" i="1"/>
  <c r="O1502" i="1" a="1"/>
  <c r="M1502" i="1" a="1"/>
  <c r="H1502" i="1" a="1"/>
  <c r="G1502" i="1"/>
  <c r="F1502" i="1"/>
  <c r="AB1501" i="1"/>
  <c r="AA1501" i="1"/>
  <c r="Z1501" i="1"/>
  <c r="Y1501" i="1"/>
  <c r="X1501" i="1"/>
  <c r="W1501" i="1"/>
  <c r="S1501" i="1"/>
  <c r="R1501" i="1"/>
  <c r="O1501" i="1" a="1"/>
  <c r="M1501" i="1" a="1"/>
  <c r="H1501" i="1" a="1"/>
  <c r="G1501" i="1"/>
  <c r="F1501" i="1"/>
  <c r="AB1500" i="1"/>
  <c r="AA1500" i="1"/>
  <c r="Z1500" i="1"/>
  <c r="Y1500" i="1"/>
  <c r="X1500" i="1"/>
  <c r="W1500" i="1"/>
  <c r="S1500" i="1"/>
  <c r="R1500" i="1"/>
  <c r="O1500" i="1" a="1"/>
  <c r="M1500" i="1" a="1"/>
  <c r="H1500" i="1" a="1"/>
  <c r="G1500" i="1"/>
  <c r="F1500" i="1"/>
  <c r="AB1499" i="1"/>
  <c r="AA1499" i="1"/>
  <c r="Z1499" i="1"/>
  <c r="Y1499" i="1"/>
  <c r="X1499" i="1"/>
  <c r="W1499" i="1"/>
  <c r="S1499" i="1"/>
  <c r="R1499" i="1"/>
  <c r="O1499" i="1" a="1"/>
  <c r="M1499" i="1" a="1"/>
  <c r="H1499" i="1" a="1"/>
  <c r="G1499" i="1"/>
  <c r="F1499" i="1"/>
  <c r="AB1498" i="1"/>
  <c r="AA1498" i="1"/>
  <c r="Z1498" i="1"/>
  <c r="Y1498" i="1"/>
  <c r="X1498" i="1"/>
  <c r="W1498" i="1"/>
  <c r="S1498" i="1"/>
  <c r="R1498" i="1"/>
  <c r="O1498" i="1" a="1"/>
  <c r="M1498" i="1" a="1"/>
  <c r="H1498" i="1" a="1"/>
  <c r="G1498" i="1"/>
  <c r="F1498" i="1"/>
  <c r="AB1497" i="1"/>
  <c r="AA1497" i="1"/>
  <c r="Z1497" i="1"/>
  <c r="Y1497" i="1"/>
  <c r="X1497" i="1"/>
  <c r="W1497" i="1"/>
  <c r="S1497" i="1"/>
  <c r="R1497" i="1"/>
  <c r="O1497" i="1" a="1"/>
  <c r="M1497" i="1" a="1"/>
  <c r="H1497" i="1" a="1"/>
  <c r="G1497" i="1"/>
  <c r="F1497" i="1"/>
  <c r="AB1496" i="1"/>
  <c r="AA1496" i="1"/>
  <c r="Z1496" i="1"/>
  <c r="Y1496" i="1"/>
  <c r="X1496" i="1"/>
  <c r="W1496" i="1"/>
  <c r="S1496" i="1"/>
  <c r="R1496" i="1"/>
  <c r="O1496" i="1" a="1"/>
  <c r="M1496" i="1" a="1"/>
  <c r="H1496" i="1" a="1"/>
  <c r="G1496" i="1"/>
  <c r="F1496" i="1"/>
  <c r="AB1495" i="1"/>
  <c r="AA1495" i="1"/>
  <c r="Z1495" i="1"/>
  <c r="Y1495" i="1"/>
  <c r="X1495" i="1"/>
  <c r="W1495" i="1"/>
  <c r="S1495" i="1"/>
  <c r="R1495" i="1"/>
  <c r="O1495" i="1" a="1"/>
  <c r="M1495" i="1" a="1"/>
  <c r="H1495" i="1" a="1"/>
  <c r="G1495" i="1"/>
  <c r="F1495" i="1"/>
  <c r="AB1494" i="1"/>
  <c r="AA1494" i="1"/>
  <c r="Z1494" i="1"/>
  <c r="Y1494" i="1"/>
  <c r="X1494" i="1"/>
  <c r="W1494" i="1"/>
  <c r="S1494" i="1"/>
  <c r="R1494" i="1"/>
  <c r="O1494" i="1" a="1"/>
  <c r="M1494" i="1" a="1"/>
  <c r="H1494" i="1" a="1"/>
  <c r="G1494" i="1"/>
  <c r="F1494" i="1"/>
  <c r="AB1493" i="1"/>
  <c r="AA1493" i="1"/>
  <c r="Z1493" i="1"/>
  <c r="Y1493" i="1"/>
  <c r="X1493" i="1"/>
  <c r="W1493" i="1"/>
  <c r="S1493" i="1"/>
  <c r="R1493" i="1"/>
  <c r="O1493" i="1" a="1"/>
  <c r="M1493" i="1" a="1"/>
  <c r="H1493" i="1" a="1"/>
  <c r="G1493" i="1"/>
  <c r="F1493" i="1"/>
  <c r="AB1492" i="1"/>
  <c r="AA1492" i="1"/>
  <c r="Z1492" i="1"/>
  <c r="Y1492" i="1"/>
  <c r="X1492" i="1"/>
  <c r="W1492" i="1"/>
  <c r="S1492" i="1"/>
  <c r="R1492" i="1"/>
  <c r="O1492" i="1" a="1"/>
  <c r="M1492" i="1" a="1"/>
  <c r="H1492" i="1" a="1"/>
  <c r="G1492" i="1"/>
  <c r="F1492" i="1"/>
  <c r="AB1491" i="1"/>
  <c r="AA1491" i="1"/>
  <c r="Z1491" i="1"/>
  <c r="Y1491" i="1"/>
  <c r="X1491" i="1"/>
  <c r="W1491" i="1"/>
  <c r="S1491" i="1"/>
  <c r="R1491" i="1"/>
  <c r="O1491" i="1" a="1"/>
  <c r="M1491" i="1" a="1"/>
  <c r="H1491" i="1" a="1"/>
  <c r="G1491" i="1"/>
  <c r="F1491" i="1"/>
  <c r="AB1490" i="1"/>
  <c r="AA1490" i="1"/>
  <c r="Z1490" i="1"/>
  <c r="Y1490" i="1"/>
  <c r="X1490" i="1"/>
  <c r="W1490" i="1"/>
  <c r="S1490" i="1"/>
  <c r="R1490" i="1"/>
  <c r="O1490" i="1" a="1"/>
  <c r="M1490" i="1" a="1"/>
  <c r="H1490" i="1" a="1"/>
  <c r="G1490" i="1"/>
  <c r="F1490" i="1"/>
  <c r="AB1489" i="1"/>
  <c r="AA1489" i="1"/>
  <c r="Z1489" i="1"/>
  <c r="Y1489" i="1"/>
  <c r="X1489" i="1"/>
  <c r="W1489" i="1"/>
  <c r="S1489" i="1"/>
  <c r="R1489" i="1"/>
  <c r="O1489" i="1" a="1"/>
  <c r="M1489" i="1" a="1"/>
  <c r="H1489" i="1" a="1"/>
  <c r="G1489" i="1"/>
  <c r="F1489" i="1"/>
  <c r="AB1488" i="1"/>
  <c r="AA1488" i="1"/>
  <c r="Z1488" i="1"/>
  <c r="Y1488" i="1"/>
  <c r="X1488" i="1"/>
  <c r="W1488" i="1"/>
  <c r="S1488" i="1"/>
  <c r="R1488" i="1"/>
  <c r="O1488" i="1" a="1"/>
  <c r="M1488" i="1" a="1"/>
  <c r="H1488" i="1" a="1"/>
  <c r="G1488" i="1"/>
  <c r="F1488" i="1"/>
  <c r="AB1487" i="1"/>
  <c r="AA1487" i="1"/>
  <c r="Z1487" i="1"/>
  <c r="Y1487" i="1"/>
  <c r="X1487" i="1"/>
  <c r="W1487" i="1"/>
  <c r="S1487" i="1"/>
  <c r="R1487" i="1"/>
  <c r="O1487" i="1" a="1"/>
  <c r="M1487" i="1" a="1"/>
  <c r="H1487" i="1" a="1"/>
  <c r="G1487" i="1"/>
  <c r="F1487" i="1"/>
  <c r="AB1486" i="1"/>
  <c r="AA1486" i="1"/>
  <c r="Z1486" i="1"/>
  <c r="Y1486" i="1"/>
  <c r="X1486" i="1"/>
  <c r="W1486" i="1"/>
  <c r="S1486" i="1"/>
  <c r="R1486" i="1"/>
  <c r="O1486" i="1" a="1"/>
  <c r="M1486" i="1" a="1"/>
  <c r="H1486" i="1" a="1"/>
  <c r="G1486" i="1"/>
  <c r="F1486" i="1"/>
  <c r="AB1485" i="1"/>
  <c r="AA1485" i="1"/>
  <c r="Z1485" i="1"/>
  <c r="Y1485" i="1"/>
  <c r="X1485" i="1"/>
  <c r="W1485" i="1"/>
  <c r="S1485" i="1"/>
  <c r="R1485" i="1"/>
  <c r="O1485" i="1" a="1"/>
  <c r="M1485" i="1" a="1"/>
  <c r="H1485" i="1" a="1"/>
  <c r="G1485" i="1"/>
  <c r="F1485" i="1"/>
  <c r="AB1484" i="1"/>
  <c r="AA1484" i="1"/>
  <c r="Z1484" i="1"/>
  <c r="Y1484" i="1"/>
  <c r="X1484" i="1"/>
  <c r="W1484" i="1"/>
  <c r="S1484" i="1"/>
  <c r="R1484" i="1"/>
  <c r="O1484" i="1" a="1"/>
  <c r="M1484" i="1" a="1"/>
  <c r="H1484" i="1" a="1"/>
  <c r="G1484" i="1"/>
  <c r="F1484" i="1"/>
  <c r="AB1483" i="1"/>
  <c r="AA1483" i="1"/>
  <c r="Z1483" i="1"/>
  <c r="Y1483" i="1"/>
  <c r="X1483" i="1"/>
  <c r="W1483" i="1"/>
  <c r="S1483" i="1"/>
  <c r="R1483" i="1"/>
  <c r="O1483" i="1" a="1"/>
  <c r="M1483" i="1" a="1"/>
  <c r="H1483" i="1" a="1"/>
  <c r="G1483" i="1"/>
  <c r="F1483" i="1"/>
  <c r="AB1482" i="1"/>
  <c r="AA1482" i="1"/>
  <c r="Z1482" i="1"/>
  <c r="Y1482" i="1"/>
  <c r="X1482" i="1"/>
  <c r="W1482" i="1"/>
  <c r="S1482" i="1"/>
  <c r="R1482" i="1"/>
  <c r="O1482" i="1" a="1"/>
  <c r="M1482" i="1" a="1"/>
  <c r="H1482" i="1" a="1"/>
  <c r="G1482" i="1"/>
  <c r="F1482" i="1"/>
  <c r="AB1481" i="1"/>
  <c r="AA1481" i="1"/>
  <c r="Z1481" i="1"/>
  <c r="Y1481" i="1"/>
  <c r="X1481" i="1"/>
  <c r="W1481" i="1"/>
  <c r="S1481" i="1"/>
  <c r="R1481" i="1"/>
  <c r="O1481" i="1" a="1"/>
  <c r="M1481" i="1" a="1"/>
  <c r="H1481" i="1" a="1"/>
  <c r="G1481" i="1"/>
  <c r="F1481" i="1"/>
  <c r="AB1480" i="1"/>
  <c r="AA1480" i="1"/>
  <c r="Z1480" i="1"/>
  <c r="Y1480" i="1"/>
  <c r="X1480" i="1"/>
  <c r="W1480" i="1"/>
  <c r="S1480" i="1"/>
  <c r="R1480" i="1"/>
  <c r="O1480" i="1" a="1"/>
  <c r="M1480" i="1" a="1"/>
  <c r="H1480" i="1" a="1"/>
  <c r="G1480" i="1"/>
  <c r="F1480" i="1"/>
  <c r="AB1479" i="1"/>
  <c r="AA1479" i="1"/>
  <c r="Z1479" i="1"/>
  <c r="Y1479" i="1"/>
  <c r="X1479" i="1"/>
  <c r="W1479" i="1"/>
  <c r="S1479" i="1"/>
  <c r="R1479" i="1"/>
  <c r="O1479" i="1" a="1"/>
  <c r="M1479" i="1" a="1"/>
  <c r="H1479" i="1" a="1"/>
  <c r="G1479" i="1"/>
  <c r="F1479" i="1"/>
  <c r="AB1478" i="1"/>
  <c r="AA1478" i="1"/>
  <c r="Z1478" i="1"/>
  <c r="Y1478" i="1"/>
  <c r="X1478" i="1"/>
  <c r="W1478" i="1"/>
  <c r="S1478" i="1"/>
  <c r="R1478" i="1"/>
  <c r="O1478" i="1" a="1"/>
  <c r="M1478" i="1" a="1"/>
  <c r="H1478" i="1" a="1"/>
  <c r="G1478" i="1"/>
  <c r="F1478" i="1"/>
  <c r="AB1477" i="1"/>
  <c r="AA1477" i="1"/>
  <c r="Z1477" i="1"/>
  <c r="Y1477" i="1"/>
  <c r="X1477" i="1"/>
  <c r="W1477" i="1"/>
  <c r="S1477" i="1"/>
  <c r="R1477" i="1"/>
  <c r="O1477" i="1" a="1"/>
  <c r="M1477" i="1" a="1"/>
  <c r="H1477" i="1" a="1"/>
  <c r="G1477" i="1"/>
  <c r="F1477" i="1"/>
  <c r="AB1476" i="1"/>
  <c r="AA1476" i="1"/>
  <c r="Z1476" i="1"/>
  <c r="Y1476" i="1"/>
  <c r="X1476" i="1"/>
  <c r="W1476" i="1"/>
  <c r="S1476" i="1"/>
  <c r="R1476" i="1"/>
  <c r="O1476" i="1" a="1"/>
  <c r="M1476" i="1" a="1"/>
  <c r="H1476" i="1" a="1"/>
  <c r="G1476" i="1"/>
  <c r="F1476" i="1"/>
  <c r="AB1475" i="1"/>
  <c r="AA1475" i="1"/>
  <c r="Z1475" i="1"/>
  <c r="Y1475" i="1"/>
  <c r="X1475" i="1"/>
  <c r="W1475" i="1"/>
  <c r="S1475" i="1"/>
  <c r="R1475" i="1"/>
  <c r="O1475" i="1" a="1"/>
  <c r="M1475" i="1" a="1"/>
  <c r="H1475" i="1" a="1"/>
  <c r="G1475" i="1"/>
  <c r="F1475" i="1"/>
  <c r="AB1474" i="1"/>
  <c r="AA1474" i="1"/>
  <c r="Z1474" i="1"/>
  <c r="Y1474" i="1"/>
  <c r="X1474" i="1"/>
  <c r="W1474" i="1"/>
  <c r="S1474" i="1"/>
  <c r="R1474" i="1"/>
  <c r="O1474" i="1" a="1"/>
  <c r="M1474" i="1" a="1"/>
  <c r="H1474" i="1" a="1"/>
  <c r="G1474" i="1"/>
  <c r="F1474" i="1"/>
  <c r="AB1473" i="1"/>
  <c r="AA1473" i="1"/>
  <c r="Z1473" i="1"/>
  <c r="Y1473" i="1"/>
  <c r="X1473" i="1"/>
  <c r="W1473" i="1"/>
  <c r="S1473" i="1"/>
  <c r="R1473" i="1"/>
  <c r="O1473" i="1" a="1"/>
  <c r="M1473" i="1" a="1"/>
  <c r="H1473" i="1" a="1"/>
  <c r="G1473" i="1"/>
  <c r="F1473" i="1"/>
  <c r="AB1472" i="1"/>
  <c r="AA1472" i="1"/>
  <c r="Z1472" i="1"/>
  <c r="Y1472" i="1"/>
  <c r="X1472" i="1"/>
  <c r="W1472" i="1"/>
  <c r="S1472" i="1"/>
  <c r="R1472" i="1"/>
  <c r="O1472" i="1" a="1"/>
  <c r="M1472" i="1" a="1"/>
  <c r="H1472" i="1" a="1"/>
  <c r="G1472" i="1"/>
  <c r="F1472" i="1"/>
  <c r="AB1471" i="1"/>
  <c r="AA1471" i="1"/>
  <c r="Z1471" i="1"/>
  <c r="Y1471" i="1"/>
  <c r="X1471" i="1"/>
  <c r="W1471" i="1"/>
  <c r="S1471" i="1"/>
  <c r="R1471" i="1"/>
  <c r="O1471" i="1" a="1"/>
  <c r="M1471" i="1" a="1"/>
  <c r="H1471" i="1" a="1"/>
  <c r="G1471" i="1"/>
  <c r="F1471" i="1"/>
  <c r="AB1470" i="1"/>
  <c r="AA1470" i="1"/>
  <c r="Z1470" i="1"/>
  <c r="Y1470" i="1"/>
  <c r="X1470" i="1"/>
  <c r="W1470" i="1"/>
  <c r="S1470" i="1"/>
  <c r="R1470" i="1"/>
  <c r="O1470" i="1" a="1"/>
  <c r="M1470" i="1" a="1"/>
  <c r="H1470" i="1" a="1"/>
  <c r="G1470" i="1"/>
  <c r="F1470" i="1"/>
  <c r="AB1469" i="1"/>
  <c r="AA1469" i="1"/>
  <c r="Z1469" i="1"/>
  <c r="Y1469" i="1"/>
  <c r="X1469" i="1"/>
  <c r="W1469" i="1"/>
  <c r="S1469" i="1"/>
  <c r="R1469" i="1"/>
  <c r="O1469" i="1" a="1"/>
  <c r="M1469" i="1" a="1"/>
  <c r="H1469" i="1" a="1"/>
  <c r="G1469" i="1"/>
  <c r="F1469" i="1"/>
  <c r="AB1468" i="1"/>
  <c r="AA1468" i="1"/>
  <c r="Z1468" i="1"/>
  <c r="Y1468" i="1"/>
  <c r="X1468" i="1"/>
  <c r="W1468" i="1"/>
  <c r="S1468" i="1"/>
  <c r="R1468" i="1"/>
  <c r="O1468" i="1" a="1"/>
  <c r="M1468" i="1" a="1"/>
  <c r="H1468" i="1" a="1"/>
  <c r="G1468" i="1"/>
  <c r="F1468" i="1"/>
  <c r="AB1467" i="1"/>
  <c r="AA1467" i="1"/>
  <c r="Z1467" i="1"/>
  <c r="Y1467" i="1"/>
  <c r="X1467" i="1"/>
  <c r="W1467" i="1"/>
  <c r="S1467" i="1"/>
  <c r="R1467" i="1"/>
  <c r="O1467" i="1" a="1"/>
  <c r="M1467" i="1" a="1"/>
  <c r="H1467" i="1" a="1"/>
  <c r="G1467" i="1"/>
  <c r="F1467" i="1"/>
  <c r="AB1466" i="1"/>
  <c r="AA1466" i="1"/>
  <c r="Z1466" i="1"/>
  <c r="Y1466" i="1"/>
  <c r="X1466" i="1"/>
  <c r="W1466" i="1"/>
  <c r="S1466" i="1"/>
  <c r="R1466" i="1"/>
  <c r="O1466" i="1" a="1"/>
  <c r="M1466" i="1" a="1"/>
  <c r="H1466" i="1" a="1"/>
  <c r="G1466" i="1"/>
  <c r="F1466" i="1"/>
  <c r="AB1465" i="1"/>
  <c r="AA1465" i="1"/>
  <c r="Z1465" i="1"/>
  <c r="Y1465" i="1"/>
  <c r="X1465" i="1"/>
  <c r="W1465" i="1"/>
  <c r="S1465" i="1"/>
  <c r="R1465" i="1"/>
  <c r="O1465" i="1" a="1"/>
  <c r="M1465" i="1" a="1"/>
  <c r="H1465" i="1" a="1"/>
  <c r="G1465" i="1"/>
  <c r="F1465" i="1"/>
  <c r="AB1464" i="1"/>
  <c r="AA1464" i="1"/>
  <c r="Z1464" i="1"/>
  <c r="Y1464" i="1"/>
  <c r="X1464" i="1"/>
  <c r="W1464" i="1"/>
  <c r="S1464" i="1"/>
  <c r="R1464" i="1"/>
  <c r="O1464" i="1" a="1"/>
  <c r="M1464" i="1" a="1"/>
  <c r="H1464" i="1" a="1"/>
  <c r="G1464" i="1"/>
  <c r="F1464" i="1"/>
  <c r="AB1463" i="1"/>
  <c r="AA1463" i="1"/>
  <c r="Z1463" i="1"/>
  <c r="Y1463" i="1"/>
  <c r="X1463" i="1"/>
  <c r="W1463" i="1"/>
  <c r="S1463" i="1"/>
  <c r="R1463" i="1"/>
  <c r="O1463" i="1" a="1"/>
  <c r="M1463" i="1" a="1"/>
  <c r="H1463" i="1" a="1"/>
  <c r="G1463" i="1"/>
  <c r="F1463" i="1"/>
  <c r="AB1462" i="1"/>
  <c r="AA1462" i="1"/>
  <c r="Z1462" i="1"/>
  <c r="Y1462" i="1"/>
  <c r="X1462" i="1"/>
  <c r="W1462" i="1"/>
  <c r="S1462" i="1"/>
  <c r="R1462" i="1"/>
  <c r="O1462" i="1" a="1"/>
  <c r="M1462" i="1" a="1"/>
  <c r="H1462" i="1" a="1"/>
  <c r="G1462" i="1"/>
  <c r="F1462" i="1"/>
  <c r="AB1461" i="1"/>
  <c r="AA1461" i="1"/>
  <c r="Z1461" i="1"/>
  <c r="Y1461" i="1"/>
  <c r="X1461" i="1"/>
  <c r="W1461" i="1"/>
  <c r="S1461" i="1"/>
  <c r="R1461" i="1"/>
  <c r="O1461" i="1" a="1"/>
  <c r="M1461" i="1" a="1"/>
  <c r="H1461" i="1" a="1"/>
  <c r="G1461" i="1"/>
  <c r="F1461" i="1"/>
  <c r="AB1460" i="1"/>
  <c r="AA1460" i="1"/>
  <c r="Z1460" i="1"/>
  <c r="Y1460" i="1"/>
  <c r="X1460" i="1"/>
  <c r="W1460" i="1"/>
  <c r="S1460" i="1"/>
  <c r="R1460" i="1"/>
  <c r="O1460" i="1" a="1"/>
  <c r="M1460" i="1" a="1"/>
  <c r="H1460" i="1" a="1"/>
  <c r="G1460" i="1"/>
  <c r="F1460" i="1"/>
  <c r="AB1459" i="1"/>
  <c r="AA1459" i="1"/>
  <c r="Z1459" i="1"/>
  <c r="Y1459" i="1"/>
  <c r="X1459" i="1"/>
  <c r="W1459" i="1"/>
  <c r="S1459" i="1"/>
  <c r="R1459" i="1"/>
  <c r="O1459" i="1" a="1"/>
  <c r="M1459" i="1" a="1"/>
  <c r="H1459" i="1" a="1"/>
  <c r="G1459" i="1"/>
  <c r="F1459" i="1"/>
  <c r="AB1458" i="1"/>
  <c r="AA1458" i="1"/>
  <c r="Z1458" i="1"/>
  <c r="Y1458" i="1"/>
  <c r="X1458" i="1"/>
  <c r="W1458" i="1"/>
  <c r="S1458" i="1"/>
  <c r="R1458" i="1"/>
  <c r="O1458" i="1" a="1"/>
  <c r="M1458" i="1" a="1"/>
  <c r="H1458" i="1" a="1"/>
  <c r="G1458" i="1"/>
  <c r="F1458" i="1"/>
  <c r="AB1457" i="1"/>
  <c r="AA1457" i="1"/>
  <c r="Z1457" i="1"/>
  <c r="Y1457" i="1"/>
  <c r="X1457" i="1"/>
  <c r="W1457" i="1"/>
  <c r="S1457" i="1"/>
  <c r="R1457" i="1"/>
  <c r="O1457" i="1" a="1"/>
  <c r="M1457" i="1" a="1"/>
  <c r="H1457" i="1" a="1"/>
  <c r="G1457" i="1"/>
  <c r="F1457" i="1"/>
  <c r="AB1456" i="1"/>
  <c r="AA1456" i="1"/>
  <c r="Z1456" i="1"/>
  <c r="Y1456" i="1"/>
  <c r="X1456" i="1"/>
  <c r="W1456" i="1"/>
  <c r="S1456" i="1"/>
  <c r="R1456" i="1"/>
  <c r="O1456" i="1" a="1"/>
  <c r="M1456" i="1" a="1"/>
  <c r="H1456" i="1" a="1"/>
  <c r="G1456" i="1"/>
  <c r="F1456" i="1"/>
  <c r="AB1455" i="1"/>
  <c r="AA1455" i="1"/>
  <c r="Z1455" i="1"/>
  <c r="Y1455" i="1"/>
  <c r="X1455" i="1"/>
  <c r="W1455" i="1"/>
  <c r="S1455" i="1"/>
  <c r="R1455" i="1"/>
  <c r="O1455" i="1" a="1"/>
  <c r="M1455" i="1" a="1"/>
  <c r="H1455" i="1" a="1"/>
  <c r="G1455" i="1"/>
  <c r="F1455" i="1"/>
  <c r="AB1454" i="1"/>
  <c r="AA1454" i="1"/>
  <c r="Z1454" i="1"/>
  <c r="Y1454" i="1"/>
  <c r="X1454" i="1"/>
  <c r="W1454" i="1"/>
  <c r="S1454" i="1"/>
  <c r="R1454" i="1"/>
  <c r="O1454" i="1" a="1"/>
  <c r="M1454" i="1" a="1"/>
  <c r="H1454" i="1" a="1"/>
  <c r="G1454" i="1"/>
  <c r="F1454" i="1"/>
  <c r="AB1453" i="1"/>
  <c r="AA1453" i="1"/>
  <c r="Z1453" i="1"/>
  <c r="Y1453" i="1"/>
  <c r="X1453" i="1"/>
  <c r="W1453" i="1"/>
  <c r="S1453" i="1"/>
  <c r="R1453" i="1"/>
  <c r="O1453" i="1" a="1"/>
  <c r="M1453" i="1" a="1"/>
  <c r="H1453" i="1" a="1"/>
  <c r="G1453" i="1"/>
  <c r="F1453" i="1"/>
  <c r="AB1452" i="1"/>
  <c r="AA1452" i="1"/>
  <c r="Z1452" i="1"/>
  <c r="Y1452" i="1"/>
  <c r="X1452" i="1"/>
  <c r="W1452" i="1"/>
  <c r="S1452" i="1"/>
  <c r="R1452" i="1"/>
  <c r="O1452" i="1" a="1"/>
  <c r="M1452" i="1" a="1"/>
  <c r="H1452" i="1" a="1"/>
  <c r="G1452" i="1"/>
  <c r="F1452" i="1"/>
  <c r="AB1451" i="1"/>
  <c r="AA1451" i="1"/>
  <c r="Z1451" i="1"/>
  <c r="Y1451" i="1"/>
  <c r="X1451" i="1"/>
  <c r="W1451" i="1"/>
  <c r="S1451" i="1"/>
  <c r="R1451" i="1"/>
  <c r="O1451" i="1" a="1"/>
  <c r="M1451" i="1" a="1"/>
  <c r="H1451" i="1" a="1"/>
  <c r="G1451" i="1"/>
  <c r="F1451" i="1"/>
  <c r="AB1450" i="1"/>
  <c r="AA1450" i="1"/>
  <c r="Z1450" i="1"/>
  <c r="Y1450" i="1"/>
  <c r="X1450" i="1"/>
  <c r="W1450" i="1"/>
  <c r="S1450" i="1"/>
  <c r="R1450" i="1"/>
  <c r="O1450" i="1" a="1"/>
  <c r="M1450" i="1" a="1"/>
  <c r="H1450" i="1" a="1"/>
  <c r="G1450" i="1"/>
  <c r="F1450" i="1"/>
  <c r="AB1449" i="1"/>
  <c r="AA1449" i="1"/>
  <c r="Z1449" i="1"/>
  <c r="Y1449" i="1"/>
  <c r="X1449" i="1"/>
  <c r="W1449" i="1"/>
  <c r="S1449" i="1"/>
  <c r="R1449" i="1"/>
  <c r="O1449" i="1" a="1"/>
  <c r="M1449" i="1" a="1"/>
  <c r="H1449" i="1" a="1"/>
  <c r="G1449" i="1"/>
  <c r="F1449" i="1"/>
  <c r="AB1448" i="1"/>
  <c r="AA1448" i="1"/>
  <c r="Z1448" i="1"/>
  <c r="Y1448" i="1"/>
  <c r="X1448" i="1"/>
  <c r="W1448" i="1"/>
  <c r="S1448" i="1"/>
  <c r="R1448" i="1"/>
  <c r="O1448" i="1" a="1"/>
  <c r="M1448" i="1" a="1"/>
  <c r="H1448" i="1" a="1"/>
  <c r="G1448" i="1"/>
  <c r="F1448" i="1"/>
  <c r="AB1447" i="1"/>
  <c r="AA1447" i="1"/>
  <c r="Z1447" i="1"/>
  <c r="Y1447" i="1"/>
  <c r="X1447" i="1"/>
  <c r="W1447" i="1"/>
  <c r="S1447" i="1"/>
  <c r="R1447" i="1"/>
  <c r="O1447" i="1" a="1"/>
  <c r="M1447" i="1" a="1"/>
  <c r="H1447" i="1" a="1"/>
  <c r="G1447" i="1"/>
  <c r="F1447" i="1"/>
  <c r="AB1446" i="1"/>
  <c r="AA1446" i="1"/>
  <c r="Z1446" i="1"/>
  <c r="Y1446" i="1"/>
  <c r="X1446" i="1"/>
  <c r="W1446" i="1"/>
  <c r="S1446" i="1"/>
  <c r="R1446" i="1"/>
  <c r="O1446" i="1" a="1"/>
  <c r="M1446" i="1" a="1"/>
  <c r="H1446" i="1" a="1"/>
  <c r="G1446" i="1"/>
  <c r="F1446" i="1"/>
  <c r="AB1445" i="1"/>
  <c r="AA1445" i="1"/>
  <c r="Z1445" i="1"/>
  <c r="Y1445" i="1"/>
  <c r="X1445" i="1"/>
  <c r="W1445" i="1"/>
  <c r="S1445" i="1"/>
  <c r="R1445" i="1"/>
  <c r="O1445" i="1" a="1"/>
  <c r="M1445" i="1" a="1"/>
  <c r="H1445" i="1" a="1"/>
  <c r="G1445" i="1"/>
  <c r="F1445" i="1"/>
  <c r="AB1444" i="1"/>
  <c r="AA1444" i="1"/>
  <c r="Z1444" i="1"/>
  <c r="Y1444" i="1"/>
  <c r="X1444" i="1"/>
  <c r="W1444" i="1"/>
  <c r="S1444" i="1"/>
  <c r="R1444" i="1"/>
  <c r="O1444" i="1" a="1"/>
  <c r="M1444" i="1" a="1"/>
  <c r="H1444" i="1" a="1"/>
  <c r="G1444" i="1"/>
  <c r="F1444" i="1"/>
  <c r="AB1443" i="1"/>
  <c r="AA1443" i="1"/>
  <c r="Z1443" i="1"/>
  <c r="Y1443" i="1"/>
  <c r="X1443" i="1"/>
  <c r="W1443" i="1"/>
  <c r="S1443" i="1"/>
  <c r="R1443" i="1"/>
  <c r="O1443" i="1" a="1"/>
  <c r="M1443" i="1" a="1"/>
  <c r="H1443" i="1" a="1"/>
  <c r="G1443" i="1"/>
  <c r="F1443" i="1"/>
  <c r="AB1442" i="1"/>
  <c r="AA1442" i="1"/>
  <c r="Z1442" i="1"/>
  <c r="Y1442" i="1"/>
  <c r="X1442" i="1"/>
  <c r="W1442" i="1"/>
  <c r="S1442" i="1"/>
  <c r="R1442" i="1"/>
  <c r="O1442" i="1" a="1"/>
  <c r="M1442" i="1" a="1"/>
  <c r="H1442" i="1" a="1"/>
  <c r="G1442" i="1"/>
  <c r="F1442" i="1"/>
  <c r="AB1441" i="1"/>
  <c r="AA1441" i="1"/>
  <c r="Z1441" i="1"/>
  <c r="Y1441" i="1"/>
  <c r="X1441" i="1"/>
  <c r="W1441" i="1"/>
  <c r="S1441" i="1"/>
  <c r="R1441" i="1"/>
  <c r="O1441" i="1" a="1"/>
  <c r="M1441" i="1" a="1"/>
  <c r="H1441" i="1" a="1"/>
  <c r="G1441" i="1"/>
  <c r="F1441" i="1"/>
  <c r="AB1440" i="1"/>
  <c r="AA1440" i="1"/>
  <c r="Z1440" i="1"/>
  <c r="Y1440" i="1"/>
  <c r="X1440" i="1"/>
  <c r="W1440" i="1"/>
  <c r="S1440" i="1"/>
  <c r="R1440" i="1"/>
  <c r="O1440" i="1" a="1"/>
  <c r="M1440" i="1" a="1"/>
  <c r="H1440" i="1" a="1"/>
  <c r="G1440" i="1"/>
  <c r="F1440" i="1"/>
  <c r="AB1439" i="1"/>
  <c r="AA1439" i="1"/>
  <c r="Z1439" i="1"/>
  <c r="Y1439" i="1"/>
  <c r="X1439" i="1"/>
  <c r="W1439" i="1"/>
  <c r="S1439" i="1"/>
  <c r="R1439" i="1"/>
  <c r="O1439" i="1" a="1"/>
  <c r="M1439" i="1" a="1"/>
  <c r="H1439" i="1" a="1"/>
  <c r="G1439" i="1"/>
  <c r="F1439" i="1"/>
  <c r="AB1438" i="1"/>
  <c r="AA1438" i="1"/>
  <c r="Z1438" i="1"/>
  <c r="Y1438" i="1"/>
  <c r="X1438" i="1"/>
  <c r="W1438" i="1"/>
  <c r="S1438" i="1"/>
  <c r="R1438" i="1"/>
  <c r="O1438" i="1" a="1"/>
  <c r="M1438" i="1" a="1"/>
  <c r="H1438" i="1" a="1"/>
  <c r="G1438" i="1"/>
  <c r="F1438" i="1"/>
  <c r="AB1437" i="1"/>
  <c r="AA1437" i="1"/>
  <c r="Z1437" i="1"/>
  <c r="Y1437" i="1"/>
  <c r="X1437" i="1"/>
  <c r="W1437" i="1"/>
  <c r="S1437" i="1"/>
  <c r="R1437" i="1"/>
  <c r="O1437" i="1" a="1"/>
  <c r="M1437" i="1" a="1"/>
  <c r="H1437" i="1" a="1"/>
  <c r="G1437" i="1"/>
  <c r="F1437" i="1"/>
  <c r="AB1436" i="1"/>
  <c r="AA1436" i="1"/>
  <c r="Z1436" i="1"/>
  <c r="Y1436" i="1"/>
  <c r="X1436" i="1"/>
  <c r="W1436" i="1"/>
  <c r="S1436" i="1"/>
  <c r="R1436" i="1"/>
  <c r="O1436" i="1" a="1"/>
  <c r="M1436" i="1" a="1"/>
  <c r="H1436" i="1" a="1"/>
  <c r="G1436" i="1"/>
  <c r="F1436" i="1"/>
  <c r="AB1435" i="1"/>
  <c r="AA1435" i="1"/>
  <c r="Z1435" i="1"/>
  <c r="Y1435" i="1"/>
  <c r="X1435" i="1"/>
  <c r="W1435" i="1"/>
  <c r="S1435" i="1"/>
  <c r="R1435" i="1"/>
  <c r="O1435" i="1" a="1"/>
  <c r="M1435" i="1" a="1"/>
  <c r="H1435" i="1" a="1"/>
  <c r="G1435" i="1"/>
  <c r="F1435" i="1"/>
  <c r="AB1434" i="1"/>
  <c r="AA1434" i="1"/>
  <c r="Z1434" i="1"/>
  <c r="Y1434" i="1"/>
  <c r="X1434" i="1"/>
  <c r="W1434" i="1"/>
  <c r="S1434" i="1"/>
  <c r="R1434" i="1"/>
  <c r="O1434" i="1" a="1"/>
  <c r="M1434" i="1" a="1"/>
  <c r="H1434" i="1" a="1"/>
  <c r="G1434" i="1"/>
  <c r="F1434" i="1"/>
  <c r="AB1433" i="1"/>
  <c r="AA1433" i="1"/>
  <c r="Z1433" i="1"/>
  <c r="Y1433" i="1"/>
  <c r="X1433" i="1"/>
  <c r="W1433" i="1"/>
  <c r="S1433" i="1"/>
  <c r="R1433" i="1"/>
  <c r="O1433" i="1" a="1"/>
  <c r="M1433" i="1" a="1"/>
  <c r="H1433" i="1" a="1"/>
  <c r="G1433" i="1"/>
  <c r="F1433" i="1"/>
  <c r="AB1432" i="1"/>
  <c r="AA1432" i="1"/>
  <c r="Z1432" i="1"/>
  <c r="Y1432" i="1"/>
  <c r="X1432" i="1"/>
  <c r="W1432" i="1"/>
  <c r="S1432" i="1"/>
  <c r="R1432" i="1"/>
  <c r="O1432" i="1" a="1"/>
  <c r="M1432" i="1" a="1"/>
  <c r="H1432" i="1" a="1"/>
  <c r="G1432" i="1"/>
  <c r="F1432" i="1"/>
  <c r="AB1431" i="1"/>
  <c r="AA1431" i="1"/>
  <c r="Z1431" i="1"/>
  <c r="Y1431" i="1"/>
  <c r="X1431" i="1"/>
  <c r="W1431" i="1"/>
  <c r="S1431" i="1"/>
  <c r="R1431" i="1"/>
  <c r="O1431" i="1" a="1"/>
  <c r="M1431" i="1" a="1"/>
  <c r="H1431" i="1" a="1"/>
  <c r="G1431" i="1"/>
  <c r="F1431" i="1"/>
  <c r="AB1430" i="1"/>
  <c r="AA1430" i="1"/>
  <c r="Z1430" i="1"/>
  <c r="Y1430" i="1"/>
  <c r="X1430" i="1"/>
  <c r="W1430" i="1"/>
  <c r="S1430" i="1"/>
  <c r="R1430" i="1"/>
  <c r="O1430" i="1" a="1"/>
  <c r="M1430" i="1" a="1"/>
  <c r="H1430" i="1" a="1"/>
  <c r="G1430" i="1"/>
  <c r="F1430" i="1"/>
  <c r="AB1429" i="1"/>
  <c r="AA1429" i="1"/>
  <c r="Z1429" i="1"/>
  <c r="Y1429" i="1"/>
  <c r="X1429" i="1"/>
  <c r="W1429" i="1"/>
  <c r="S1429" i="1"/>
  <c r="R1429" i="1"/>
  <c r="O1429" i="1" a="1"/>
  <c r="M1429" i="1" a="1"/>
  <c r="H1429" i="1" a="1"/>
  <c r="G1429" i="1"/>
  <c r="F1429" i="1"/>
  <c r="AB1428" i="1"/>
  <c r="AA1428" i="1"/>
  <c r="Z1428" i="1"/>
  <c r="Y1428" i="1"/>
  <c r="X1428" i="1"/>
  <c r="W1428" i="1"/>
  <c r="S1428" i="1"/>
  <c r="R1428" i="1"/>
  <c r="O1428" i="1" a="1"/>
  <c r="M1428" i="1" a="1"/>
  <c r="H1428" i="1" a="1"/>
  <c r="G1428" i="1"/>
  <c r="F1428" i="1"/>
  <c r="AB1427" i="1"/>
  <c r="AA1427" i="1"/>
  <c r="Z1427" i="1"/>
  <c r="Y1427" i="1"/>
  <c r="X1427" i="1"/>
  <c r="W1427" i="1"/>
  <c r="S1427" i="1"/>
  <c r="R1427" i="1"/>
  <c r="O1427" i="1" a="1"/>
  <c r="M1427" i="1" a="1"/>
  <c r="H1427" i="1" a="1"/>
  <c r="G1427" i="1"/>
  <c r="F1427" i="1"/>
  <c r="AB1426" i="1"/>
  <c r="AA1426" i="1"/>
  <c r="Z1426" i="1"/>
  <c r="Y1426" i="1"/>
  <c r="X1426" i="1"/>
  <c r="W1426" i="1"/>
  <c r="S1426" i="1"/>
  <c r="R1426" i="1"/>
  <c r="O1426" i="1" a="1"/>
  <c r="M1426" i="1" a="1"/>
  <c r="H1426" i="1" a="1"/>
  <c r="G1426" i="1"/>
  <c r="F1426" i="1"/>
  <c r="AB1425" i="1"/>
  <c r="AA1425" i="1"/>
  <c r="Z1425" i="1"/>
  <c r="Y1425" i="1"/>
  <c r="X1425" i="1"/>
  <c r="W1425" i="1"/>
  <c r="S1425" i="1"/>
  <c r="R1425" i="1"/>
  <c r="O1425" i="1" a="1"/>
  <c r="M1425" i="1" a="1"/>
  <c r="H1425" i="1" a="1"/>
  <c r="G1425" i="1"/>
  <c r="F1425" i="1"/>
  <c r="AB1424" i="1"/>
  <c r="AA1424" i="1"/>
  <c r="Z1424" i="1"/>
  <c r="Y1424" i="1"/>
  <c r="X1424" i="1"/>
  <c r="W1424" i="1"/>
  <c r="S1424" i="1"/>
  <c r="R1424" i="1"/>
  <c r="O1424" i="1" a="1"/>
  <c r="M1424" i="1" a="1"/>
  <c r="H1424" i="1" a="1"/>
  <c r="G1424" i="1"/>
  <c r="F1424" i="1"/>
  <c r="AB1423" i="1"/>
  <c r="AA1423" i="1"/>
  <c r="Z1423" i="1"/>
  <c r="Y1423" i="1"/>
  <c r="X1423" i="1"/>
  <c r="W1423" i="1"/>
  <c r="S1423" i="1"/>
  <c r="R1423" i="1"/>
  <c r="O1423" i="1" a="1"/>
  <c r="M1423" i="1" a="1"/>
  <c r="H1423" i="1" a="1"/>
  <c r="G1423" i="1"/>
  <c r="F1423" i="1"/>
  <c r="AB1422" i="1"/>
  <c r="AA1422" i="1"/>
  <c r="Z1422" i="1"/>
  <c r="Y1422" i="1"/>
  <c r="X1422" i="1"/>
  <c r="W1422" i="1"/>
  <c r="S1422" i="1"/>
  <c r="R1422" i="1"/>
  <c r="O1422" i="1" a="1"/>
  <c r="M1422" i="1" a="1"/>
  <c r="H1422" i="1" a="1"/>
  <c r="G1422" i="1"/>
  <c r="F1422" i="1"/>
  <c r="AB1421" i="1"/>
  <c r="AA1421" i="1"/>
  <c r="Z1421" i="1"/>
  <c r="Y1421" i="1"/>
  <c r="X1421" i="1"/>
  <c r="W1421" i="1"/>
  <c r="S1421" i="1"/>
  <c r="R1421" i="1"/>
  <c r="O1421" i="1" a="1"/>
  <c r="M1421" i="1" a="1"/>
  <c r="H1421" i="1" a="1"/>
  <c r="G1421" i="1"/>
  <c r="F1421" i="1"/>
  <c r="AB1420" i="1"/>
  <c r="AA1420" i="1"/>
  <c r="Z1420" i="1"/>
  <c r="Y1420" i="1"/>
  <c r="X1420" i="1"/>
  <c r="W1420" i="1"/>
  <c r="S1420" i="1"/>
  <c r="R1420" i="1"/>
  <c r="O1420" i="1" a="1"/>
  <c r="M1420" i="1" a="1"/>
  <c r="H1420" i="1" a="1"/>
  <c r="G1420" i="1"/>
  <c r="F1420" i="1"/>
  <c r="AB1419" i="1"/>
  <c r="AA1419" i="1"/>
  <c r="Z1419" i="1"/>
  <c r="Y1419" i="1"/>
  <c r="X1419" i="1"/>
  <c r="W1419" i="1"/>
  <c r="S1419" i="1"/>
  <c r="R1419" i="1"/>
  <c r="O1419" i="1" a="1"/>
  <c r="M1419" i="1" a="1"/>
  <c r="H1419" i="1" a="1"/>
  <c r="G1419" i="1"/>
  <c r="F1419" i="1"/>
  <c r="AB1418" i="1"/>
  <c r="AA1418" i="1"/>
  <c r="Z1418" i="1"/>
  <c r="Y1418" i="1"/>
  <c r="X1418" i="1"/>
  <c r="W1418" i="1"/>
  <c r="S1418" i="1"/>
  <c r="R1418" i="1"/>
  <c r="O1418" i="1" a="1"/>
  <c r="M1418" i="1" a="1"/>
  <c r="H1418" i="1" a="1"/>
  <c r="G1418" i="1"/>
  <c r="F1418" i="1"/>
  <c r="AB1417" i="1"/>
  <c r="AA1417" i="1"/>
  <c r="Z1417" i="1"/>
  <c r="Y1417" i="1"/>
  <c r="X1417" i="1"/>
  <c r="W1417" i="1"/>
  <c r="S1417" i="1"/>
  <c r="R1417" i="1"/>
  <c r="O1417" i="1" a="1"/>
  <c r="M1417" i="1" a="1"/>
  <c r="H1417" i="1" a="1"/>
  <c r="G1417" i="1"/>
  <c r="F1417" i="1"/>
  <c r="AB1416" i="1"/>
  <c r="AA1416" i="1"/>
  <c r="Z1416" i="1"/>
  <c r="Y1416" i="1"/>
  <c r="X1416" i="1"/>
  <c r="W1416" i="1"/>
  <c r="S1416" i="1"/>
  <c r="R1416" i="1"/>
  <c r="O1416" i="1" a="1"/>
  <c r="M1416" i="1" a="1"/>
  <c r="H1416" i="1" a="1"/>
  <c r="G1416" i="1"/>
  <c r="F1416" i="1"/>
  <c r="AB1415" i="1"/>
  <c r="AA1415" i="1"/>
  <c r="Z1415" i="1"/>
  <c r="Y1415" i="1"/>
  <c r="X1415" i="1"/>
  <c r="W1415" i="1"/>
  <c r="S1415" i="1"/>
  <c r="R1415" i="1"/>
  <c r="O1415" i="1" a="1"/>
  <c r="M1415" i="1" a="1"/>
  <c r="H1415" i="1" a="1"/>
  <c r="G1415" i="1"/>
  <c r="F1415" i="1"/>
  <c r="AB1414" i="1"/>
  <c r="AA1414" i="1"/>
  <c r="Z1414" i="1"/>
  <c r="Y1414" i="1"/>
  <c r="X1414" i="1"/>
  <c r="W1414" i="1"/>
  <c r="S1414" i="1"/>
  <c r="R1414" i="1"/>
  <c r="O1414" i="1" a="1"/>
  <c r="M1414" i="1" a="1"/>
  <c r="H1414" i="1" a="1"/>
  <c r="G1414" i="1"/>
  <c r="F1414" i="1"/>
  <c r="AB1413" i="1"/>
  <c r="AA1413" i="1"/>
  <c r="Z1413" i="1"/>
  <c r="Y1413" i="1"/>
  <c r="X1413" i="1"/>
  <c r="W1413" i="1"/>
  <c r="S1413" i="1"/>
  <c r="R1413" i="1"/>
  <c r="O1413" i="1" a="1"/>
  <c r="M1413" i="1" a="1"/>
  <c r="H1413" i="1" a="1"/>
  <c r="G1413" i="1"/>
  <c r="F1413" i="1"/>
  <c r="AB1412" i="1"/>
  <c r="AA1412" i="1"/>
  <c r="Z1412" i="1"/>
  <c r="Y1412" i="1"/>
  <c r="X1412" i="1"/>
  <c r="W1412" i="1"/>
  <c r="S1412" i="1"/>
  <c r="R1412" i="1"/>
  <c r="O1412" i="1" a="1"/>
  <c r="M1412" i="1" a="1"/>
  <c r="H1412" i="1" a="1"/>
  <c r="G1412" i="1"/>
  <c r="F1412" i="1"/>
  <c r="AB1411" i="1"/>
  <c r="AA1411" i="1"/>
  <c r="Z1411" i="1"/>
  <c r="Y1411" i="1"/>
  <c r="X1411" i="1"/>
  <c r="W1411" i="1"/>
  <c r="S1411" i="1"/>
  <c r="R1411" i="1"/>
  <c r="O1411" i="1" a="1"/>
  <c r="M1411" i="1" a="1"/>
  <c r="H1411" i="1" a="1"/>
  <c r="G1411" i="1"/>
  <c r="F1411" i="1"/>
  <c r="AB1410" i="1"/>
  <c r="AA1410" i="1"/>
  <c r="Z1410" i="1"/>
  <c r="Y1410" i="1"/>
  <c r="X1410" i="1"/>
  <c r="W1410" i="1"/>
  <c r="S1410" i="1"/>
  <c r="R1410" i="1"/>
  <c r="O1410" i="1" a="1"/>
  <c r="M1410" i="1" a="1"/>
  <c r="H1410" i="1" a="1"/>
  <c r="G1410" i="1"/>
  <c r="F1410" i="1"/>
  <c r="AB1409" i="1"/>
  <c r="AA1409" i="1"/>
  <c r="Z1409" i="1"/>
  <c r="Y1409" i="1"/>
  <c r="X1409" i="1"/>
  <c r="W1409" i="1"/>
  <c r="S1409" i="1"/>
  <c r="R1409" i="1"/>
  <c r="O1409" i="1" a="1"/>
  <c r="M1409" i="1" a="1"/>
  <c r="H1409" i="1" a="1"/>
  <c r="G1409" i="1"/>
  <c r="F1409" i="1"/>
  <c r="AB1408" i="1"/>
  <c r="AA1408" i="1"/>
  <c r="Z1408" i="1"/>
  <c r="Y1408" i="1"/>
  <c r="X1408" i="1"/>
  <c r="W1408" i="1"/>
  <c r="S1408" i="1"/>
  <c r="R1408" i="1"/>
  <c r="O1408" i="1" a="1"/>
  <c r="M1408" i="1" a="1"/>
  <c r="H1408" i="1" a="1"/>
  <c r="G1408" i="1"/>
  <c r="F1408" i="1"/>
  <c r="AB1407" i="1"/>
  <c r="AA1407" i="1"/>
  <c r="Z1407" i="1"/>
  <c r="Y1407" i="1"/>
  <c r="X1407" i="1"/>
  <c r="W1407" i="1"/>
  <c r="S1407" i="1"/>
  <c r="R1407" i="1"/>
  <c r="O1407" i="1" a="1"/>
  <c r="M1407" i="1" a="1"/>
  <c r="H1407" i="1" a="1"/>
  <c r="G1407" i="1"/>
  <c r="F1407" i="1"/>
  <c r="AB1406" i="1"/>
  <c r="AA1406" i="1"/>
  <c r="Z1406" i="1"/>
  <c r="Y1406" i="1"/>
  <c r="X1406" i="1"/>
  <c r="W1406" i="1"/>
  <c r="S1406" i="1"/>
  <c r="R1406" i="1"/>
  <c r="O1406" i="1" a="1"/>
  <c r="M1406" i="1" a="1"/>
  <c r="H1406" i="1" a="1"/>
  <c r="G1406" i="1"/>
  <c r="F1406" i="1"/>
  <c r="AB1405" i="1"/>
  <c r="AA1405" i="1"/>
  <c r="Z1405" i="1"/>
  <c r="Y1405" i="1"/>
  <c r="X1405" i="1"/>
  <c r="W1405" i="1"/>
  <c r="S1405" i="1"/>
  <c r="R1405" i="1"/>
  <c r="O1405" i="1" a="1"/>
  <c r="M1405" i="1" a="1"/>
  <c r="H1405" i="1" a="1"/>
  <c r="G1405" i="1"/>
  <c r="F1405" i="1"/>
  <c r="AB1404" i="1"/>
  <c r="AA1404" i="1"/>
  <c r="Z1404" i="1"/>
  <c r="Y1404" i="1"/>
  <c r="X1404" i="1"/>
  <c r="W1404" i="1"/>
  <c r="S1404" i="1"/>
  <c r="R1404" i="1"/>
  <c r="O1404" i="1" a="1"/>
  <c r="M1404" i="1" a="1"/>
  <c r="H1404" i="1" a="1"/>
  <c r="G1404" i="1"/>
  <c r="F1404" i="1"/>
  <c r="AB1403" i="1"/>
  <c r="AA1403" i="1"/>
  <c r="Z1403" i="1"/>
  <c r="Y1403" i="1"/>
  <c r="X1403" i="1"/>
  <c r="W1403" i="1"/>
  <c r="S1403" i="1"/>
  <c r="R1403" i="1"/>
  <c r="O1403" i="1" a="1"/>
  <c r="M1403" i="1" a="1"/>
  <c r="H1403" i="1" a="1"/>
  <c r="G1403" i="1"/>
  <c r="F1403" i="1"/>
  <c r="AB1402" i="1"/>
  <c r="AA1402" i="1"/>
  <c r="Z1402" i="1"/>
  <c r="Y1402" i="1"/>
  <c r="X1402" i="1"/>
  <c r="W1402" i="1"/>
  <c r="S1402" i="1"/>
  <c r="R1402" i="1"/>
  <c r="O1402" i="1" a="1"/>
  <c r="M1402" i="1" a="1"/>
  <c r="H1402" i="1" a="1"/>
  <c r="G1402" i="1"/>
  <c r="F1402" i="1"/>
  <c r="AB1401" i="1"/>
  <c r="AA1401" i="1"/>
  <c r="Z1401" i="1"/>
  <c r="Y1401" i="1"/>
  <c r="X1401" i="1"/>
  <c r="W1401" i="1"/>
  <c r="S1401" i="1"/>
  <c r="R1401" i="1"/>
  <c r="O1401" i="1" a="1"/>
  <c r="M1401" i="1" a="1"/>
  <c r="H1401" i="1" a="1"/>
  <c r="G1401" i="1"/>
  <c r="F1401" i="1"/>
  <c r="AB1400" i="1"/>
  <c r="AA1400" i="1"/>
  <c r="Z1400" i="1"/>
  <c r="Y1400" i="1"/>
  <c r="X1400" i="1"/>
  <c r="W1400" i="1"/>
  <c r="S1400" i="1"/>
  <c r="R1400" i="1"/>
  <c r="O1400" i="1" a="1"/>
  <c r="M1400" i="1" a="1"/>
  <c r="H1400" i="1" a="1"/>
  <c r="G1400" i="1"/>
  <c r="F1400" i="1"/>
  <c r="AB1399" i="1"/>
  <c r="AA1399" i="1"/>
  <c r="Z1399" i="1"/>
  <c r="Y1399" i="1"/>
  <c r="X1399" i="1"/>
  <c r="W1399" i="1"/>
  <c r="S1399" i="1"/>
  <c r="R1399" i="1"/>
  <c r="O1399" i="1" a="1"/>
  <c r="M1399" i="1" a="1"/>
  <c r="H1399" i="1" a="1"/>
  <c r="G1399" i="1"/>
  <c r="F1399" i="1"/>
  <c r="AB1398" i="1"/>
  <c r="AA1398" i="1"/>
  <c r="Z1398" i="1"/>
  <c r="Y1398" i="1"/>
  <c r="X1398" i="1"/>
  <c r="W1398" i="1"/>
  <c r="S1398" i="1"/>
  <c r="R1398" i="1"/>
  <c r="O1398" i="1" a="1"/>
  <c r="M1398" i="1" a="1"/>
  <c r="H1398" i="1" a="1"/>
  <c r="G1398" i="1"/>
  <c r="F1398" i="1"/>
  <c r="AB1397" i="1"/>
  <c r="AA1397" i="1"/>
  <c r="Z1397" i="1"/>
  <c r="Y1397" i="1"/>
  <c r="X1397" i="1"/>
  <c r="W1397" i="1"/>
  <c r="S1397" i="1"/>
  <c r="R1397" i="1"/>
  <c r="O1397" i="1" a="1"/>
  <c r="M1397" i="1" a="1"/>
  <c r="H1397" i="1" a="1"/>
  <c r="G1397" i="1"/>
  <c r="F1397" i="1"/>
  <c r="AB1396" i="1"/>
  <c r="AA1396" i="1"/>
  <c r="Z1396" i="1"/>
  <c r="Y1396" i="1"/>
  <c r="X1396" i="1"/>
  <c r="W1396" i="1"/>
  <c r="S1396" i="1"/>
  <c r="R1396" i="1"/>
  <c r="O1396" i="1" a="1"/>
  <c r="M1396" i="1" a="1"/>
  <c r="H1396" i="1" a="1"/>
  <c r="G1396" i="1"/>
  <c r="F1396" i="1"/>
  <c r="AB1395" i="1"/>
  <c r="AA1395" i="1"/>
  <c r="Z1395" i="1"/>
  <c r="Y1395" i="1"/>
  <c r="X1395" i="1"/>
  <c r="W1395" i="1"/>
  <c r="S1395" i="1"/>
  <c r="R1395" i="1"/>
  <c r="O1395" i="1" a="1"/>
  <c r="M1395" i="1" a="1"/>
  <c r="H1395" i="1" a="1"/>
  <c r="G1395" i="1"/>
  <c r="F1395" i="1"/>
  <c r="AB1394" i="1"/>
  <c r="AA1394" i="1"/>
  <c r="Z1394" i="1"/>
  <c r="Y1394" i="1"/>
  <c r="X1394" i="1"/>
  <c r="W1394" i="1"/>
  <c r="S1394" i="1"/>
  <c r="R1394" i="1"/>
  <c r="O1394" i="1" a="1"/>
  <c r="M1394" i="1" a="1"/>
  <c r="H1394" i="1" a="1"/>
  <c r="G1394" i="1"/>
  <c r="F1394" i="1"/>
  <c r="AB1393" i="1"/>
  <c r="AA1393" i="1"/>
  <c r="Z1393" i="1"/>
  <c r="Y1393" i="1"/>
  <c r="X1393" i="1"/>
  <c r="W1393" i="1"/>
  <c r="S1393" i="1"/>
  <c r="R1393" i="1"/>
  <c r="O1393" i="1" a="1"/>
  <c r="M1393" i="1" a="1"/>
  <c r="H1393" i="1" a="1"/>
  <c r="G1393" i="1"/>
  <c r="F1393" i="1"/>
  <c r="AB1392" i="1"/>
  <c r="AA1392" i="1"/>
  <c r="Z1392" i="1"/>
  <c r="Y1392" i="1"/>
  <c r="X1392" i="1"/>
  <c r="W1392" i="1"/>
  <c r="S1392" i="1"/>
  <c r="R1392" i="1"/>
  <c r="O1392" i="1" a="1"/>
  <c r="M1392" i="1" a="1"/>
  <c r="H1392" i="1" a="1"/>
  <c r="G1392" i="1"/>
  <c r="F1392" i="1"/>
  <c r="AB1391" i="1"/>
  <c r="AA1391" i="1"/>
  <c r="Z1391" i="1"/>
  <c r="Y1391" i="1"/>
  <c r="X1391" i="1"/>
  <c r="W1391" i="1"/>
  <c r="S1391" i="1"/>
  <c r="R1391" i="1"/>
  <c r="O1391" i="1" a="1"/>
  <c r="M1391" i="1" a="1"/>
  <c r="H1391" i="1" a="1"/>
  <c r="G1391" i="1"/>
  <c r="F1391" i="1"/>
  <c r="AB1390" i="1"/>
  <c r="AA1390" i="1"/>
  <c r="Z1390" i="1"/>
  <c r="Y1390" i="1"/>
  <c r="X1390" i="1"/>
  <c r="W1390" i="1"/>
  <c r="S1390" i="1"/>
  <c r="R1390" i="1"/>
  <c r="O1390" i="1" a="1"/>
  <c r="M1390" i="1" a="1"/>
  <c r="H1390" i="1" a="1"/>
  <c r="G1390" i="1"/>
  <c r="F1390" i="1"/>
  <c r="AB1389" i="1"/>
  <c r="AA1389" i="1"/>
  <c r="Z1389" i="1"/>
  <c r="Y1389" i="1"/>
  <c r="X1389" i="1"/>
  <c r="W1389" i="1"/>
  <c r="S1389" i="1"/>
  <c r="R1389" i="1"/>
  <c r="O1389" i="1" a="1"/>
  <c r="M1389" i="1" a="1"/>
  <c r="H1389" i="1" a="1"/>
  <c r="G1389" i="1"/>
  <c r="F1389" i="1"/>
  <c r="AB1388" i="1"/>
  <c r="AA1388" i="1"/>
  <c r="Z1388" i="1"/>
  <c r="Y1388" i="1"/>
  <c r="X1388" i="1"/>
  <c r="W1388" i="1"/>
  <c r="S1388" i="1"/>
  <c r="R1388" i="1"/>
  <c r="O1388" i="1" a="1"/>
  <c r="M1388" i="1" a="1"/>
  <c r="H1388" i="1" a="1"/>
  <c r="G1388" i="1"/>
  <c r="F1388" i="1"/>
  <c r="AB1387" i="1"/>
  <c r="AA1387" i="1"/>
  <c r="Z1387" i="1"/>
  <c r="Y1387" i="1"/>
  <c r="X1387" i="1"/>
  <c r="W1387" i="1"/>
  <c r="S1387" i="1"/>
  <c r="R1387" i="1"/>
  <c r="O1387" i="1" a="1"/>
  <c r="M1387" i="1" a="1"/>
  <c r="H1387" i="1" a="1"/>
  <c r="G1387" i="1"/>
  <c r="F1387" i="1"/>
  <c r="AB1386" i="1"/>
  <c r="AA1386" i="1"/>
  <c r="Z1386" i="1"/>
  <c r="Y1386" i="1"/>
  <c r="X1386" i="1"/>
  <c r="W1386" i="1"/>
  <c r="S1386" i="1"/>
  <c r="R1386" i="1"/>
  <c r="O1386" i="1" a="1"/>
  <c r="M1386" i="1" a="1"/>
  <c r="H1386" i="1" a="1"/>
  <c r="G1386" i="1"/>
  <c r="F1386" i="1"/>
  <c r="AB1385" i="1"/>
  <c r="AA1385" i="1"/>
  <c r="Z1385" i="1"/>
  <c r="Y1385" i="1"/>
  <c r="X1385" i="1"/>
  <c r="W1385" i="1"/>
  <c r="S1385" i="1"/>
  <c r="R1385" i="1"/>
  <c r="O1385" i="1" a="1"/>
  <c r="M1385" i="1" a="1"/>
  <c r="H1385" i="1" a="1"/>
  <c r="G1385" i="1"/>
  <c r="F1385" i="1"/>
  <c r="AB1384" i="1"/>
  <c r="AA1384" i="1"/>
  <c r="Z1384" i="1"/>
  <c r="Y1384" i="1"/>
  <c r="X1384" i="1"/>
  <c r="W1384" i="1"/>
  <c r="S1384" i="1"/>
  <c r="R1384" i="1"/>
  <c r="O1384" i="1" a="1"/>
  <c r="M1384" i="1" a="1"/>
  <c r="H1384" i="1" a="1"/>
  <c r="G1384" i="1"/>
  <c r="F1384" i="1"/>
  <c r="AB1383" i="1"/>
  <c r="AA1383" i="1"/>
  <c r="Z1383" i="1"/>
  <c r="Y1383" i="1"/>
  <c r="X1383" i="1"/>
  <c r="W1383" i="1"/>
  <c r="S1383" i="1"/>
  <c r="R1383" i="1"/>
  <c r="O1383" i="1" a="1"/>
  <c r="M1383" i="1" a="1"/>
  <c r="H1383" i="1" a="1"/>
  <c r="G1383" i="1"/>
  <c r="F1383" i="1"/>
  <c r="AB1382" i="1"/>
  <c r="AA1382" i="1"/>
  <c r="Z1382" i="1"/>
  <c r="Y1382" i="1"/>
  <c r="X1382" i="1"/>
  <c r="W1382" i="1"/>
  <c r="S1382" i="1"/>
  <c r="R1382" i="1"/>
  <c r="O1382" i="1" a="1"/>
  <c r="M1382" i="1" a="1"/>
  <c r="H1382" i="1" a="1"/>
  <c r="G1382" i="1"/>
  <c r="F1382" i="1"/>
  <c r="AB1381" i="1"/>
  <c r="AA1381" i="1"/>
  <c r="Z1381" i="1"/>
  <c r="Y1381" i="1"/>
  <c r="X1381" i="1"/>
  <c r="W1381" i="1"/>
  <c r="S1381" i="1"/>
  <c r="R1381" i="1"/>
  <c r="O1381" i="1" a="1"/>
  <c r="M1381" i="1" a="1"/>
  <c r="H1381" i="1" a="1"/>
  <c r="G1381" i="1"/>
  <c r="F1381" i="1"/>
  <c r="AB1380" i="1"/>
  <c r="AA1380" i="1"/>
  <c r="Z1380" i="1"/>
  <c r="Y1380" i="1"/>
  <c r="X1380" i="1"/>
  <c r="W1380" i="1"/>
  <c r="S1380" i="1"/>
  <c r="R1380" i="1"/>
  <c r="O1380" i="1" a="1"/>
  <c r="M1380" i="1" a="1"/>
  <c r="H1380" i="1" a="1"/>
  <c r="G1380" i="1"/>
  <c r="F1380" i="1"/>
  <c r="AB1379" i="1"/>
  <c r="AA1379" i="1"/>
  <c r="Z1379" i="1"/>
  <c r="Y1379" i="1"/>
  <c r="X1379" i="1"/>
  <c r="W1379" i="1"/>
  <c r="S1379" i="1"/>
  <c r="R1379" i="1"/>
  <c r="O1379" i="1" a="1"/>
  <c r="M1379" i="1" a="1"/>
  <c r="H1379" i="1" a="1"/>
  <c r="G1379" i="1"/>
  <c r="F1379" i="1"/>
  <c r="AB1378" i="1"/>
  <c r="AA1378" i="1"/>
  <c r="Z1378" i="1"/>
  <c r="Y1378" i="1"/>
  <c r="X1378" i="1"/>
  <c r="W1378" i="1"/>
  <c r="S1378" i="1"/>
  <c r="R1378" i="1"/>
  <c r="O1378" i="1" a="1"/>
  <c r="M1378" i="1" a="1"/>
  <c r="H1378" i="1" a="1"/>
  <c r="G1378" i="1"/>
  <c r="F1378" i="1"/>
  <c r="AB1377" i="1"/>
  <c r="AA1377" i="1"/>
  <c r="Z1377" i="1"/>
  <c r="Y1377" i="1"/>
  <c r="X1377" i="1"/>
  <c r="W1377" i="1"/>
  <c r="S1377" i="1"/>
  <c r="R1377" i="1"/>
  <c r="O1377" i="1" a="1"/>
  <c r="M1377" i="1" a="1"/>
  <c r="H1377" i="1" a="1"/>
  <c r="G1377" i="1"/>
  <c r="F1377" i="1"/>
  <c r="AB1376" i="1"/>
  <c r="AA1376" i="1"/>
  <c r="Z1376" i="1"/>
  <c r="Y1376" i="1"/>
  <c r="X1376" i="1"/>
  <c r="W1376" i="1"/>
  <c r="S1376" i="1"/>
  <c r="R1376" i="1"/>
  <c r="O1376" i="1" a="1"/>
  <c r="M1376" i="1" a="1"/>
  <c r="H1376" i="1" a="1"/>
  <c r="G1376" i="1"/>
  <c r="F1376" i="1"/>
  <c r="AB1375" i="1"/>
  <c r="AA1375" i="1"/>
  <c r="Z1375" i="1"/>
  <c r="Y1375" i="1"/>
  <c r="X1375" i="1"/>
  <c r="W1375" i="1"/>
  <c r="S1375" i="1"/>
  <c r="R1375" i="1"/>
  <c r="O1375" i="1" a="1"/>
  <c r="M1375" i="1" a="1"/>
  <c r="H1375" i="1" a="1"/>
  <c r="G1375" i="1"/>
  <c r="F1375" i="1"/>
  <c r="AB1374" i="1"/>
  <c r="AA1374" i="1"/>
  <c r="Z1374" i="1"/>
  <c r="Y1374" i="1"/>
  <c r="X1374" i="1"/>
  <c r="W1374" i="1"/>
  <c r="S1374" i="1"/>
  <c r="R1374" i="1"/>
  <c r="O1374" i="1" a="1"/>
  <c r="M1374" i="1" a="1"/>
  <c r="H1374" i="1" a="1"/>
  <c r="G1374" i="1"/>
  <c r="F1374" i="1"/>
  <c r="AB1373" i="1"/>
  <c r="AA1373" i="1"/>
  <c r="Z1373" i="1"/>
  <c r="Y1373" i="1"/>
  <c r="X1373" i="1"/>
  <c r="W1373" i="1"/>
  <c r="S1373" i="1"/>
  <c r="R1373" i="1"/>
  <c r="O1373" i="1" a="1"/>
  <c r="M1373" i="1" a="1"/>
  <c r="H1373" i="1" a="1"/>
  <c r="G1373" i="1"/>
  <c r="F1373" i="1"/>
  <c r="AB1372" i="1"/>
  <c r="AA1372" i="1"/>
  <c r="Z1372" i="1"/>
  <c r="Y1372" i="1"/>
  <c r="X1372" i="1"/>
  <c r="W1372" i="1"/>
  <c r="S1372" i="1"/>
  <c r="R1372" i="1"/>
  <c r="O1372" i="1" a="1"/>
  <c r="M1372" i="1" a="1"/>
  <c r="H1372" i="1" a="1"/>
  <c r="G1372" i="1"/>
  <c r="F1372" i="1"/>
  <c r="AB1371" i="1"/>
  <c r="AA1371" i="1"/>
  <c r="Z1371" i="1"/>
  <c r="Y1371" i="1"/>
  <c r="X1371" i="1"/>
  <c r="W1371" i="1"/>
  <c r="S1371" i="1"/>
  <c r="R1371" i="1"/>
  <c r="O1371" i="1" a="1"/>
  <c r="M1371" i="1" a="1"/>
  <c r="H1371" i="1" a="1"/>
  <c r="G1371" i="1"/>
  <c r="F1371" i="1"/>
  <c r="AB1370" i="1"/>
  <c r="AA1370" i="1"/>
  <c r="Z1370" i="1"/>
  <c r="Y1370" i="1"/>
  <c r="X1370" i="1"/>
  <c r="W1370" i="1"/>
  <c r="S1370" i="1"/>
  <c r="R1370" i="1"/>
  <c r="O1370" i="1" a="1"/>
  <c r="M1370" i="1" a="1"/>
  <c r="H1370" i="1" a="1"/>
  <c r="G1370" i="1"/>
  <c r="F1370" i="1"/>
  <c r="AB1369" i="1"/>
  <c r="AA1369" i="1"/>
  <c r="Z1369" i="1"/>
  <c r="Y1369" i="1"/>
  <c r="X1369" i="1"/>
  <c r="W1369" i="1"/>
  <c r="S1369" i="1"/>
  <c r="R1369" i="1"/>
  <c r="O1369" i="1" a="1"/>
  <c r="M1369" i="1" a="1"/>
  <c r="H1369" i="1" a="1"/>
  <c r="G1369" i="1"/>
  <c r="F1369" i="1"/>
  <c r="AB1368" i="1"/>
  <c r="AA1368" i="1"/>
  <c r="Z1368" i="1"/>
  <c r="Y1368" i="1"/>
  <c r="X1368" i="1"/>
  <c r="W1368" i="1"/>
  <c r="S1368" i="1"/>
  <c r="R1368" i="1"/>
  <c r="O1368" i="1" a="1"/>
  <c r="M1368" i="1" a="1"/>
  <c r="H1368" i="1" a="1"/>
  <c r="G1368" i="1"/>
  <c r="F1368" i="1"/>
  <c r="AB1367" i="1"/>
  <c r="AA1367" i="1"/>
  <c r="Z1367" i="1"/>
  <c r="Y1367" i="1"/>
  <c r="X1367" i="1"/>
  <c r="W1367" i="1"/>
  <c r="S1367" i="1"/>
  <c r="R1367" i="1"/>
  <c r="O1367" i="1" a="1"/>
  <c r="M1367" i="1" a="1"/>
  <c r="H1367" i="1" a="1"/>
  <c r="G1367" i="1"/>
  <c r="F1367" i="1"/>
  <c r="AB1366" i="1"/>
  <c r="AA1366" i="1"/>
  <c r="Z1366" i="1"/>
  <c r="Y1366" i="1"/>
  <c r="X1366" i="1"/>
  <c r="W1366" i="1"/>
  <c r="S1366" i="1"/>
  <c r="R1366" i="1"/>
  <c r="O1366" i="1" a="1"/>
  <c r="M1366" i="1" a="1"/>
  <c r="H1366" i="1" a="1"/>
  <c r="G1366" i="1"/>
  <c r="F1366" i="1"/>
  <c r="AB1365" i="1"/>
  <c r="AA1365" i="1"/>
  <c r="Z1365" i="1"/>
  <c r="Y1365" i="1"/>
  <c r="X1365" i="1"/>
  <c r="W1365" i="1"/>
  <c r="S1365" i="1"/>
  <c r="R1365" i="1"/>
  <c r="O1365" i="1" a="1"/>
  <c r="M1365" i="1" a="1"/>
  <c r="H1365" i="1" a="1"/>
  <c r="G1365" i="1"/>
  <c r="F1365" i="1"/>
  <c r="AB1364" i="1"/>
  <c r="AA1364" i="1"/>
  <c r="Z1364" i="1"/>
  <c r="Y1364" i="1"/>
  <c r="X1364" i="1"/>
  <c r="W1364" i="1"/>
  <c r="S1364" i="1"/>
  <c r="R1364" i="1"/>
  <c r="O1364" i="1" a="1"/>
  <c r="M1364" i="1" a="1"/>
  <c r="H1364" i="1" a="1"/>
  <c r="G1364" i="1"/>
  <c r="F1364" i="1"/>
  <c r="AB1363" i="1"/>
  <c r="AA1363" i="1"/>
  <c r="Z1363" i="1"/>
  <c r="Y1363" i="1"/>
  <c r="X1363" i="1"/>
  <c r="W1363" i="1"/>
  <c r="S1363" i="1"/>
  <c r="R1363" i="1"/>
  <c r="O1363" i="1" a="1"/>
  <c r="M1363" i="1" a="1"/>
  <c r="H1363" i="1" a="1"/>
  <c r="G1363" i="1"/>
  <c r="F1363" i="1"/>
  <c r="AB1362" i="1"/>
  <c r="AA1362" i="1"/>
  <c r="Z1362" i="1"/>
  <c r="Y1362" i="1"/>
  <c r="X1362" i="1"/>
  <c r="W1362" i="1"/>
  <c r="S1362" i="1"/>
  <c r="R1362" i="1"/>
  <c r="O1362" i="1" a="1"/>
  <c r="M1362" i="1" a="1"/>
  <c r="H1362" i="1" a="1"/>
  <c r="G1362" i="1"/>
  <c r="F1362" i="1"/>
  <c r="AB1361" i="1"/>
  <c r="AA1361" i="1"/>
  <c r="Z1361" i="1"/>
  <c r="Y1361" i="1"/>
  <c r="X1361" i="1"/>
  <c r="W1361" i="1"/>
  <c r="S1361" i="1"/>
  <c r="R1361" i="1"/>
  <c r="O1361" i="1" a="1"/>
  <c r="M1361" i="1" a="1"/>
  <c r="H1361" i="1" a="1"/>
  <c r="G1361" i="1"/>
  <c r="F1361" i="1"/>
  <c r="AB1360" i="1"/>
  <c r="AA1360" i="1"/>
  <c r="Z1360" i="1"/>
  <c r="Y1360" i="1"/>
  <c r="X1360" i="1"/>
  <c r="W1360" i="1"/>
  <c r="S1360" i="1"/>
  <c r="R1360" i="1"/>
  <c r="O1360" i="1" a="1"/>
  <c r="M1360" i="1" a="1"/>
  <c r="H1360" i="1" a="1"/>
  <c r="G1360" i="1"/>
  <c r="F1360" i="1"/>
  <c r="AB1359" i="1"/>
  <c r="AA1359" i="1"/>
  <c r="Z1359" i="1"/>
  <c r="Y1359" i="1"/>
  <c r="X1359" i="1"/>
  <c r="W1359" i="1"/>
  <c r="S1359" i="1"/>
  <c r="R1359" i="1"/>
  <c r="O1359" i="1" a="1"/>
  <c r="M1359" i="1" a="1"/>
  <c r="H1359" i="1" a="1"/>
  <c r="G1359" i="1"/>
  <c r="F1359" i="1"/>
  <c r="AB1358" i="1"/>
  <c r="AA1358" i="1"/>
  <c r="Z1358" i="1"/>
  <c r="Y1358" i="1"/>
  <c r="X1358" i="1"/>
  <c r="W1358" i="1"/>
  <c r="S1358" i="1"/>
  <c r="R1358" i="1"/>
  <c r="O1358" i="1" a="1"/>
  <c r="M1358" i="1" a="1"/>
  <c r="H1358" i="1" a="1"/>
  <c r="G1358" i="1"/>
  <c r="F1358" i="1"/>
  <c r="AB1357" i="1"/>
  <c r="AA1357" i="1"/>
  <c r="Z1357" i="1"/>
  <c r="Y1357" i="1"/>
  <c r="X1357" i="1"/>
  <c r="W1357" i="1"/>
  <c r="S1357" i="1"/>
  <c r="R1357" i="1"/>
  <c r="O1357" i="1" a="1"/>
  <c r="M1357" i="1" a="1"/>
  <c r="H1357" i="1" a="1"/>
  <c r="G1357" i="1"/>
  <c r="F1357" i="1"/>
  <c r="AB1356" i="1"/>
  <c r="AA1356" i="1"/>
  <c r="Z1356" i="1"/>
  <c r="Y1356" i="1"/>
  <c r="X1356" i="1"/>
  <c r="W1356" i="1"/>
  <c r="S1356" i="1"/>
  <c r="R1356" i="1"/>
  <c r="O1356" i="1" a="1"/>
  <c r="M1356" i="1" a="1"/>
  <c r="H1356" i="1" a="1"/>
  <c r="G1356" i="1"/>
  <c r="F1356" i="1"/>
  <c r="AB1355" i="1"/>
  <c r="AA1355" i="1"/>
  <c r="Z1355" i="1"/>
  <c r="Y1355" i="1"/>
  <c r="X1355" i="1"/>
  <c r="W1355" i="1"/>
  <c r="S1355" i="1"/>
  <c r="R1355" i="1"/>
  <c r="O1355" i="1" a="1"/>
  <c r="M1355" i="1" a="1"/>
  <c r="H1355" i="1" a="1"/>
  <c r="G1355" i="1"/>
  <c r="F1355" i="1"/>
  <c r="AB1354" i="1"/>
  <c r="AA1354" i="1"/>
  <c r="Z1354" i="1"/>
  <c r="Y1354" i="1"/>
  <c r="X1354" i="1"/>
  <c r="W1354" i="1"/>
  <c r="S1354" i="1"/>
  <c r="R1354" i="1"/>
  <c r="O1354" i="1" a="1"/>
  <c r="M1354" i="1" a="1"/>
  <c r="H1354" i="1" a="1"/>
  <c r="G1354" i="1"/>
  <c r="F1354" i="1"/>
  <c r="AB1353" i="1"/>
  <c r="AA1353" i="1"/>
  <c r="Z1353" i="1"/>
  <c r="Y1353" i="1"/>
  <c r="X1353" i="1"/>
  <c r="W1353" i="1"/>
  <c r="S1353" i="1"/>
  <c r="R1353" i="1"/>
  <c r="O1353" i="1" a="1"/>
  <c r="M1353" i="1" a="1"/>
  <c r="H1353" i="1" a="1"/>
  <c r="G1353" i="1"/>
  <c r="F1353" i="1"/>
  <c r="AB1352" i="1"/>
  <c r="AA1352" i="1"/>
  <c r="Z1352" i="1"/>
  <c r="Y1352" i="1"/>
  <c r="X1352" i="1"/>
  <c r="W1352" i="1"/>
  <c r="S1352" i="1"/>
  <c r="R1352" i="1"/>
  <c r="O1352" i="1" a="1"/>
  <c r="M1352" i="1" a="1"/>
  <c r="H1352" i="1" a="1"/>
  <c r="G1352" i="1"/>
  <c r="F1352" i="1"/>
  <c r="AB1351" i="1"/>
  <c r="AA1351" i="1"/>
  <c r="Z1351" i="1"/>
  <c r="Y1351" i="1"/>
  <c r="X1351" i="1"/>
  <c r="W1351" i="1"/>
  <c r="S1351" i="1"/>
  <c r="R1351" i="1"/>
  <c r="O1351" i="1" a="1"/>
  <c r="M1351" i="1" a="1"/>
  <c r="H1351" i="1" a="1"/>
  <c r="G1351" i="1"/>
  <c r="F1351" i="1"/>
  <c r="AB1350" i="1"/>
  <c r="AA1350" i="1"/>
  <c r="Z1350" i="1"/>
  <c r="Y1350" i="1"/>
  <c r="X1350" i="1"/>
  <c r="W1350" i="1"/>
  <c r="S1350" i="1"/>
  <c r="R1350" i="1"/>
  <c r="O1350" i="1" a="1"/>
  <c r="M1350" i="1" a="1"/>
  <c r="H1350" i="1" a="1"/>
  <c r="G1350" i="1"/>
  <c r="F1350" i="1"/>
  <c r="AB1349" i="1"/>
  <c r="AA1349" i="1"/>
  <c r="Z1349" i="1"/>
  <c r="Y1349" i="1"/>
  <c r="X1349" i="1"/>
  <c r="W1349" i="1"/>
  <c r="S1349" i="1"/>
  <c r="R1349" i="1"/>
  <c r="O1349" i="1" a="1"/>
  <c r="M1349" i="1" a="1"/>
  <c r="H1349" i="1" a="1"/>
  <c r="G1349" i="1"/>
  <c r="F1349" i="1"/>
  <c r="AB1348" i="1"/>
  <c r="AA1348" i="1"/>
  <c r="Z1348" i="1"/>
  <c r="Y1348" i="1"/>
  <c r="X1348" i="1"/>
  <c r="W1348" i="1"/>
  <c r="S1348" i="1"/>
  <c r="R1348" i="1"/>
  <c r="O1348" i="1" a="1"/>
  <c r="M1348" i="1" a="1"/>
  <c r="H1348" i="1" a="1"/>
  <c r="G1348" i="1"/>
  <c r="F1348" i="1"/>
  <c r="AB1347" i="1"/>
  <c r="AA1347" i="1"/>
  <c r="Z1347" i="1"/>
  <c r="Y1347" i="1"/>
  <c r="X1347" i="1"/>
  <c r="W1347" i="1"/>
  <c r="S1347" i="1"/>
  <c r="R1347" i="1"/>
  <c r="O1347" i="1" a="1"/>
  <c r="M1347" i="1" a="1"/>
  <c r="H1347" i="1" a="1"/>
  <c r="G1347" i="1"/>
  <c r="F1347" i="1"/>
  <c r="AB1346" i="1"/>
  <c r="AA1346" i="1"/>
  <c r="Z1346" i="1"/>
  <c r="Y1346" i="1"/>
  <c r="X1346" i="1"/>
  <c r="W1346" i="1"/>
  <c r="S1346" i="1"/>
  <c r="R1346" i="1"/>
  <c r="O1346" i="1" a="1"/>
  <c r="M1346" i="1" a="1"/>
  <c r="H1346" i="1" a="1"/>
  <c r="G1346" i="1"/>
  <c r="F1346" i="1"/>
  <c r="AB1345" i="1"/>
  <c r="AA1345" i="1"/>
  <c r="Z1345" i="1"/>
  <c r="Y1345" i="1"/>
  <c r="X1345" i="1"/>
  <c r="W1345" i="1"/>
  <c r="S1345" i="1"/>
  <c r="R1345" i="1"/>
  <c r="O1345" i="1" a="1"/>
  <c r="M1345" i="1" a="1"/>
  <c r="H1345" i="1" a="1"/>
  <c r="G1345" i="1"/>
  <c r="F1345" i="1"/>
  <c r="AB1344" i="1"/>
  <c r="AA1344" i="1"/>
  <c r="Z1344" i="1"/>
  <c r="Y1344" i="1"/>
  <c r="X1344" i="1"/>
  <c r="W1344" i="1"/>
  <c r="S1344" i="1"/>
  <c r="R1344" i="1"/>
  <c r="O1344" i="1" a="1"/>
  <c r="M1344" i="1" a="1"/>
  <c r="H1344" i="1" a="1"/>
  <c r="G1344" i="1"/>
  <c r="F1344" i="1"/>
  <c r="AB1343" i="1"/>
  <c r="AA1343" i="1"/>
  <c r="Z1343" i="1"/>
  <c r="Y1343" i="1"/>
  <c r="X1343" i="1"/>
  <c r="W1343" i="1"/>
  <c r="S1343" i="1"/>
  <c r="R1343" i="1"/>
  <c r="O1343" i="1" a="1"/>
  <c r="M1343" i="1" a="1"/>
  <c r="H1343" i="1" a="1"/>
  <c r="G1343" i="1"/>
  <c r="F1343" i="1"/>
  <c r="AB1342" i="1"/>
  <c r="AA1342" i="1"/>
  <c r="Z1342" i="1"/>
  <c r="Y1342" i="1"/>
  <c r="X1342" i="1"/>
  <c r="W1342" i="1"/>
  <c r="S1342" i="1"/>
  <c r="R1342" i="1"/>
  <c r="O1342" i="1" a="1"/>
  <c r="M1342" i="1" a="1"/>
  <c r="H1342" i="1" a="1"/>
  <c r="G1342" i="1"/>
  <c r="F1342" i="1"/>
  <c r="AB1341" i="1"/>
  <c r="AA1341" i="1"/>
  <c r="Z1341" i="1"/>
  <c r="Y1341" i="1"/>
  <c r="X1341" i="1"/>
  <c r="W1341" i="1"/>
  <c r="S1341" i="1"/>
  <c r="R1341" i="1"/>
  <c r="O1341" i="1" a="1"/>
  <c r="M1341" i="1" a="1"/>
  <c r="H1341" i="1" a="1"/>
  <c r="G1341" i="1"/>
  <c r="F1341" i="1"/>
  <c r="AB1340" i="1"/>
  <c r="AA1340" i="1"/>
  <c r="Z1340" i="1"/>
  <c r="Y1340" i="1"/>
  <c r="X1340" i="1"/>
  <c r="W1340" i="1"/>
  <c r="S1340" i="1"/>
  <c r="R1340" i="1"/>
  <c r="O1340" i="1" a="1"/>
  <c r="M1340" i="1" a="1"/>
  <c r="H1340" i="1" a="1"/>
  <c r="G1340" i="1"/>
  <c r="F1340" i="1"/>
  <c r="AB1339" i="1"/>
  <c r="AA1339" i="1"/>
  <c r="Z1339" i="1"/>
  <c r="Y1339" i="1"/>
  <c r="X1339" i="1"/>
  <c r="W1339" i="1"/>
  <c r="S1339" i="1"/>
  <c r="R1339" i="1"/>
  <c r="O1339" i="1" a="1"/>
  <c r="M1339" i="1" a="1"/>
  <c r="H1339" i="1" a="1"/>
  <c r="G1339" i="1"/>
  <c r="F1339" i="1"/>
  <c r="AB1338" i="1"/>
  <c r="AA1338" i="1"/>
  <c r="Z1338" i="1"/>
  <c r="Y1338" i="1"/>
  <c r="X1338" i="1"/>
  <c r="W1338" i="1"/>
  <c r="S1338" i="1"/>
  <c r="R1338" i="1"/>
  <c r="O1338" i="1" a="1"/>
  <c r="M1338" i="1" a="1"/>
  <c r="H1338" i="1" a="1"/>
  <c r="G1338" i="1"/>
  <c r="F1338" i="1"/>
  <c r="AB1337" i="1"/>
  <c r="AA1337" i="1"/>
  <c r="Z1337" i="1"/>
  <c r="Y1337" i="1"/>
  <c r="X1337" i="1"/>
  <c r="W1337" i="1"/>
  <c r="S1337" i="1"/>
  <c r="R1337" i="1"/>
  <c r="O1337" i="1" a="1"/>
  <c r="M1337" i="1" a="1"/>
  <c r="H1337" i="1" a="1"/>
  <c r="G1337" i="1"/>
  <c r="F1337" i="1"/>
  <c r="AB1336" i="1"/>
  <c r="AA1336" i="1"/>
  <c r="Z1336" i="1"/>
  <c r="Y1336" i="1"/>
  <c r="X1336" i="1"/>
  <c r="W1336" i="1"/>
  <c r="S1336" i="1"/>
  <c r="R1336" i="1"/>
  <c r="O1336" i="1" a="1"/>
  <c r="M1336" i="1" a="1"/>
  <c r="H1336" i="1" a="1"/>
  <c r="G1336" i="1"/>
  <c r="F1336" i="1"/>
  <c r="AB1335" i="1"/>
  <c r="AA1335" i="1"/>
  <c r="Z1335" i="1"/>
  <c r="Y1335" i="1"/>
  <c r="X1335" i="1"/>
  <c r="W1335" i="1"/>
  <c r="S1335" i="1"/>
  <c r="R1335" i="1"/>
  <c r="O1335" i="1" a="1"/>
  <c r="M1335" i="1" a="1"/>
  <c r="H1335" i="1" a="1"/>
  <c r="G1335" i="1"/>
  <c r="F1335" i="1"/>
  <c r="AB1334" i="1"/>
  <c r="AA1334" i="1"/>
  <c r="Z1334" i="1"/>
  <c r="Y1334" i="1"/>
  <c r="X1334" i="1"/>
  <c r="W1334" i="1"/>
  <c r="S1334" i="1"/>
  <c r="R1334" i="1"/>
  <c r="O1334" i="1" a="1"/>
  <c r="M1334" i="1" a="1"/>
  <c r="H1334" i="1" a="1"/>
  <c r="G1334" i="1"/>
  <c r="F1334" i="1"/>
  <c r="AB1333" i="1"/>
  <c r="AA1333" i="1"/>
  <c r="Z1333" i="1"/>
  <c r="Y1333" i="1"/>
  <c r="X1333" i="1"/>
  <c r="W1333" i="1"/>
  <c r="S1333" i="1"/>
  <c r="R1333" i="1"/>
  <c r="O1333" i="1" a="1"/>
  <c r="M1333" i="1" a="1"/>
  <c r="H1333" i="1" a="1"/>
  <c r="G1333" i="1"/>
  <c r="F1333" i="1"/>
  <c r="AB1332" i="1"/>
  <c r="AA1332" i="1"/>
  <c r="Z1332" i="1"/>
  <c r="Y1332" i="1"/>
  <c r="X1332" i="1"/>
  <c r="W1332" i="1"/>
  <c r="S1332" i="1"/>
  <c r="R1332" i="1"/>
  <c r="O1332" i="1" a="1"/>
  <c r="M1332" i="1" a="1"/>
  <c r="H1332" i="1" a="1"/>
  <c r="G1332" i="1"/>
  <c r="F1332" i="1"/>
  <c r="AB1331" i="1"/>
  <c r="AA1331" i="1"/>
  <c r="Z1331" i="1"/>
  <c r="Y1331" i="1"/>
  <c r="X1331" i="1"/>
  <c r="W1331" i="1"/>
  <c r="S1331" i="1"/>
  <c r="R1331" i="1"/>
  <c r="O1331" i="1" a="1"/>
  <c r="M1331" i="1" a="1"/>
  <c r="H1331" i="1" a="1"/>
  <c r="G1331" i="1"/>
  <c r="F1331" i="1"/>
  <c r="AB1330" i="1"/>
  <c r="AA1330" i="1"/>
  <c r="Z1330" i="1"/>
  <c r="Y1330" i="1"/>
  <c r="X1330" i="1"/>
  <c r="W1330" i="1"/>
  <c r="S1330" i="1"/>
  <c r="R1330" i="1"/>
  <c r="O1330" i="1" a="1"/>
  <c r="M1330" i="1" a="1"/>
  <c r="H1330" i="1" a="1"/>
  <c r="G1330" i="1"/>
  <c r="F1330" i="1"/>
  <c r="AB1329" i="1"/>
  <c r="AA1329" i="1"/>
  <c r="Z1329" i="1"/>
  <c r="Y1329" i="1"/>
  <c r="X1329" i="1"/>
  <c r="W1329" i="1"/>
  <c r="S1329" i="1"/>
  <c r="R1329" i="1"/>
  <c r="O1329" i="1" a="1"/>
  <c r="M1329" i="1" a="1"/>
  <c r="H1329" i="1" a="1"/>
  <c r="G1329" i="1"/>
  <c r="F1329" i="1"/>
  <c r="AB1328" i="1"/>
  <c r="AA1328" i="1"/>
  <c r="Z1328" i="1"/>
  <c r="Y1328" i="1"/>
  <c r="X1328" i="1"/>
  <c r="W1328" i="1"/>
  <c r="S1328" i="1"/>
  <c r="R1328" i="1"/>
  <c r="O1328" i="1" a="1"/>
  <c r="M1328" i="1" a="1"/>
  <c r="H1328" i="1" a="1"/>
  <c r="G1328" i="1"/>
  <c r="F1328" i="1"/>
  <c r="AB1327" i="1"/>
  <c r="AA1327" i="1"/>
  <c r="Z1327" i="1"/>
  <c r="Y1327" i="1"/>
  <c r="X1327" i="1"/>
  <c r="W1327" i="1"/>
  <c r="S1327" i="1"/>
  <c r="R1327" i="1"/>
  <c r="O1327" i="1" a="1"/>
  <c r="M1327" i="1" a="1"/>
  <c r="H1327" i="1" a="1"/>
  <c r="G1327" i="1"/>
  <c r="F1327" i="1"/>
  <c r="AB1326" i="1"/>
  <c r="AA1326" i="1"/>
  <c r="Z1326" i="1"/>
  <c r="Y1326" i="1"/>
  <c r="X1326" i="1"/>
  <c r="W1326" i="1"/>
  <c r="S1326" i="1"/>
  <c r="R1326" i="1"/>
  <c r="O1326" i="1" a="1"/>
  <c r="M1326" i="1" a="1"/>
  <c r="H1326" i="1" a="1"/>
  <c r="G1326" i="1"/>
  <c r="F1326" i="1"/>
  <c r="AB1325" i="1"/>
  <c r="AA1325" i="1"/>
  <c r="Z1325" i="1"/>
  <c r="Y1325" i="1"/>
  <c r="X1325" i="1"/>
  <c r="W1325" i="1"/>
  <c r="S1325" i="1"/>
  <c r="R1325" i="1"/>
  <c r="O1325" i="1" a="1"/>
  <c r="M1325" i="1" a="1"/>
  <c r="H1325" i="1" a="1"/>
  <c r="G1325" i="1"/>
  <c r="F1325" i="1"/>
  <c r="AB1324" i="1"/>
  <c r="AA1324" i="1"/>
  <c r="Z1324" i="1"/>
  <c r="Y1324" i="1"/>
  <c r="X1324" i="1"/>
  <c r="W1324" i="1"/>
  <c r="S1324" i="1"/>
  <c r="R1324" i="1"/>
  <c r="O1324" i="1" a="1"/>
  <c r="M1324" i="1" a="1"/>
  <c r="H1324" i="1" a="1"/>
  <c r="G1324" i="1"/>
  <c r="F1324" i="1"/>
  <c r="AB1323" i="1"/>
  <c r="AA1323" i="1"/>
  <c r="Z1323" i="1"/>
  <c r="Y1323" i="1"/>
  <c r="X1323" i="1"/>
  <c r="W1323" i="1"/>
  <c r="S1323" i="1"/>
  <c r="R1323" i="1"/>
  <c r="O1323" i="1" a="1"/>
  <c r="M1323" i="1" a="1"/>
  <c r="H1323" i="1" a="1"/>
  <c r="G1323" i="1"/>
  <c r="F1323" i="1"/>
  <c r="AB1322" i="1"/>
  <c r="AA1322" i="1"/>
  <c r="Z1322" i="1"/>
  <c r="Y1322" i="1"/>
  <c r="X1322" i="1"/>
  <c r="W1322" i="1"/>
  <c r="S1322" i="1"/>
  <c r="R1322" i="1"/>
  <c r="O1322" i="1" a="1"/>
  <c r="M1322" i="1" a="1"/>
  <c r="H1322" i="1" a="1"/>
  <c r="G1322" i="1"/>
  <c r="F1322" i="1"/>
  <c r="AB1321" i="1"/>
  <c r="AA1321" i="1"/>
  <c r="Z1321" i="1"/>
  <c r="Y1321" i="1"/>
  <c r="X1321" i="1"/>
  <c r="W1321" i="1"/>
  <c r="S1321" i="1"/>
  <c r="R1321" i="1"/>
  <c r="O1321" i="1" a="1"/>
  <c r="M1321" i="1" a="1"/>
  <c r="H1321" i="1" a="1"/>
  <c r="G1321" i="1"/>
  <c r="F1321" i="1"/>
  <c r="AB1320" i="1"/>
  <c r="AA1320" i="1"/>
  <c r="Z1320" i="1"/>
  <c r="Y1320" i="1"/>
  <c r="X1320" i="1"/>
  <c r="W1320" i="1"/>
  <c r="S1320" i="1"/>
  <c r="R1320" i="1"/>
  <c r="O1320" i="1" a="1"/>
  <c r="M1320" i="1" a="1"/>
  <c r="H1320" i="1" a="1"/>
  <c r="G1320" i="1"/>
  <c r="F1320" i="1"/>
  <c r="AB1319" i="1"/>
  <c r="AA1319" i="1"/>
  <c r="Z1319" i="1"/>
  <c r="Y1319" i="1"/>
  <c r="X1319" i="1"/>
  <c r="W1319" i="1"/>
  <c r="S1319" i="1"/>
  <c r="R1319" i="1"/>
  <c r="O1319" i="1" a="1"/>
  <c r="M1319" i="1" a="1"/>
  <c r="H1319" i="1" a="1"/>
  <c r="G1319" i="1"/>
  <c r="F1319" i="1"/>
  <c r="AB1318" i="1"/>
  <c r="AA1318" i="1"/>
  <c r="Z1318" i="1"/>
  <c r="Y1318" i="1"/>
  <c r="X1318" i="1"/>
  <c r="W1318" i="1"/>
  <c r="S1318" i="1"/>
  <c r="R1318" i="1"/>
  <c r="O1318" i="1" a="1"/>
  <c r="M1318" i="1" a="1"/>
  <c r="H1318" i="1" a="1"/>
  <c r="G1318" i="1"/>
  <c r="F1318" i="1"/>
  <c r="AB1317" i="1"/>
  <c r="AA1317" i="1"/>
  <c r="Z1317" i="1"/>
  <c r="Y1317" i="1"/>
  <c r="X1317" i="1"/>
  <c r="W1317" i="1"/>
  <c r="S1317" i="1"/>
  <c r="R1317" i="1"/>
  <c r="O1317" i="1" a="1"/>
  <c r="M1317" i="1" a="1"/>
  <c r="H1317" i="1" a="1"/>
  <c r="G1317" i="1"/>
  <c r="F1317" i="1"/>
  <c r="AB1316" i="1"/>
  <c r="AA1316" i="1"/>
  <c r="Z1316" i="1"/>
  <c r="Y1316" i="1"/>
  <c r="X1316" i="1"/>
  <c r="W1316" i="1"/>
  <c r="S1316" i="1"/>
  <c r="R1316" i="1"/>
  <c r="O1316" i="1" a="1"/>
  <c r="M1316" i="1" a="1"/>
  <c r="H1316" i="1" a="1"/>
  <c r="G1316" i="1"/>
  <c r="F1316" i="1"/>
  <c r="AB1315" i="1"/>
  <c r="AA1315" i="1"/>
  <c r="Z1315" i="1"/>
  <c r="Y1315" i="1"/>
  <c r="X1315" i="1"/>
  <c r="W1315" i="1"/>
  <c r="S1315" i="1"/>
  <c r="R1315" i="1"/>
  <c r="O1315" i="1" a="1"/>
  <c r="M1315" i="1" a="1"/>
  <c r="H1315" i="1" a="1"/>
  <c r="G1315" i="1"/>
  <c r="F1315" i="1"/>
  <c r="AB1314" i="1"/>
  <c r="AA1314" i="1"/>
  <c r="Z1314" i="1"/>
  <c r="Y1314" i="1"/>
  <c r="X1314" i="1"/>
  <c r="W1314" i="1"/>
  <c r="S1314" i="1"/>
  <c r="R1314" i="1"/>
  <c r="O1314" i="1" a="1"/>
  <c r="M1314" i="1" a="1"/>
  <c r="H1314" i="1" a="1"/>
  <c r="G1314" i="1"/>
  <c r="F1314" i="1"/>
  <c r="AB1313" i="1"/>
  <c r="AA1313" i="1"/>
  <c r="Z1313" i="1"/>
  <c r="Y1313" i="1"/>
  <c r="X1313" i="1"/>
  <c r="W1313" i="1"/>
  <c r="S1313" i="1"/>
  <c r="R1313" i="1"/>
  <c r="O1313" i="1" a="1"/>
  <c r="M1313" i="1" a="1"/>
  <c r="H1313" i="1" a="1"/>
  <c r="G1313" i="1"/>
  <c r="F1313" i="1"/>
  <c r="AB1312" i="1"/>
  <c r="AA1312" i="1"/>
  <c r="Z1312" i="1"/>
  <c r="Y1312" i="1"/>
  <c r="X1312" i="1"/>
  <c r="W1312" i="1"/>
  <c r="S1312" i="1"/>
  <c r="R1312" i="1"/>
  <c r="O1312" i="1" a="1"/>
  <c r="M1312" i="1" a="1"/>
  <c r="H1312" i="1" a="1"/>
  <c r="G1312" i="1"/>
  <c r="F1312" i="1"/>
  <c r="AB1311" i="1"/>
  <c r="AA1311" i="1"/>
  <c r="Z1311" i="1"/>
  <c r="Y1311" i="1"/>
  <c r="X1311" i="1"/>
  <c r="W1311" i="1"/>
  <c r="S1311" i="1"/>
  <c r="R1311" i="1"/>
  <c r="O1311" i="1" a="1"/>
  <c r="M1311" i="1" a="1"/>
  <c r="H1311" i="1" a="1"/>
  <c r="G1311" i="1"/>
  <c r="F1311" i="1"/>
  <c r="AB1310" i="1"/>
  <c r="AA1310" i="1"/>
  <c r="Z1310" i="1"/>
  <c r="Y1310" i="1"/>
  <c r="X1310" i="1"/>
  <c r="W1310" i="1"/>
  <c r="S1310" i="1"/>
  <c r="R1310" i="1"/>
  <c r="O1310" i="1" a="1"/>
  <c r="M1310" i="1" a="1"/>
  <c r="H1310" i="1" a="1"/>
  <c r="G1310" i="1"/>
  <c r="F1310" i="1"/>
  <c r="AB1309" i="1"/>
  <c r="AA1309" i="1"/>
  <c r="Z1309" i="1"/>
  <c r="Y1309" i="1"/>
  <c r="X1309" i="1"/>
  <c r="W1309" i="1"/>
  <c r="S1309" i="1"/>
  <c r="R1309" i="1"/>
  <c r="O1309" i="1" a="1"/>
  <c r="M1309" i="1" a="1"/>
  <c r="H1309" i="1" a="1"/>
  <c r="G1309" i="1"/>
  <c r="F1309" i="1"/>
  <c r="AB1308" i="1"/>
  <c r="AA1308" i="1"/>
  <c r="Z1308" i="1"/>
  <c r="Y1308" i="1"/>
  <c r="X1308" i="1"/>
  <c r="W1308" i="1"/>
  <c r="S1308" i="1"/>
  <c r="R1308" i="1"/>
  <c r="O1308" i="1" a="1"/>
  <c r="M1308" i="1" a="1"/>
  <c r="H1308" i="1" a="1"/>
  <c r="G1308" i="1"/>
  <c r="F1308" i="1"/>
  <c r="AB1307" i="1"/>
  <c r="AA1307" i="1"/>
  <c r="Z1307" i="1"/>
  <c r="Y1307" i="1"/>
  <c r="X1307" i="1"/>
  <c r="W1307" i="1"/>
  <c r="S1307" i="1"/>
  <c r="R1307" i="1"/>
  <c r="O1307" i="1" a="1"/>
  <c r="M1307" i="1" a="1"/>
  <c r="H1307" i="1" a="1"/>
  <c r="G1307" i="1"/>
  <c r="F1307" i="1"/>
  <c r="AB1306" i="1"/>
  <c r="AA1306" i="1"/>
  <c r="Z1306" i="1"/>
  <c r="Y1306" i="1"/>
  <c r="X1306" i="1"/>
  <c r="W1306" i="1"/>
  <c r="S1306" i="1"/>
  <c r="R1306" i="1"/>
  <c r="O1306" i="1" a="1"/>
  <c r="M1306" i="1" a="1"/>
  <c r="H1306" i="1" a="1"/>
  <c r="G1306" i="1"/>
  <c r="F1306" i="1"/>
  <c r="AB1305" i="1"/>
  <c r="AA1305" i="1"/>
  <c r="Z1305" i="1"/>
  <c r="Y1305" i="1"/>
  <c r="X1305" i="1"/>
  <c r="W1305" i="1"/>
  <c r="S1305" i="1"/>
  <c r="R1305" i="1"/>
  <c r="O1305" i="1" a="1"/>
  <c r="M1305" i="1" a="1"/>
  <c r="H1305" i="1" a="1"/>
  <c r="G1305" i="1"/>
  <c r="F1305" i="1"/>
  <c r="AB1304" i="1"/>
  <c r="AA1304" i="1"/>
  <c r="Z1304" i="1"/>
  <c r="Y1304" i="1"/>
  <c r="X1304" i="1"/>
  <c r="W1304" i="1"/>
  <c r="S1304" i="1"/>
  <c r="R1304" i="1"/>
  <c r="O1304" i="1" a="1"/>
  <c r="M1304" i="1" a="1"/>
  <c r="H1304" i="1" a="1"/>
  <c r="G1304" i="1"/>
  <c r="F1304" i="1"/>
  <c r="AB1303" i="1"/>
  <c r="AA1303" i="1"/>
  <c r="Z1303" i="1"/>
  <c r="Y1303" i="1"/>
  <c r="X1303" i="1"/>
  <c r="W1303" i="1"/>
  <c r="S1303" i="1"/>
  <c r="R1303" i="1"/>
  <c r="O1303" i="1" a="1"/>
  <c r="M1303" i="1" a="1"/>
  <c r="H1303" i="1" a="1"/>
  <c r="G1303" i="1"/>
  <c r="F1303" i="1"/>
  <c r="AB1302" i="1"/>
  <c r="AA1302" i="1"/>
  <c r="Z1302" i="1"/>
  <c r="Y1302" i="1"/>
  <c r="X1302" i="1"/>
  <c r="W1302" i="1"/>
  <c r="S1302" i="1"/>
  <c r="R1302" i="1"/>
  <c r="O1302" i="1" a="1"/>
  <c r="M1302" i="1" a="1"/>
  <c r="H1302" i="1" a="1"/>
  <c r="G1302" i="1"/>
  <c r="F1302" i="1"/>
  <c r="AB1301" i="1"/>
  <c r="AA1301" i="1"/>
  <c r="Z1301" i="1"/>
  <c r="Y1301" i="1"/>
  <c r="X1301" i="1"/>
  <c r="W1301" i="1"/>
  <c r="S1301" i="1"/>
  <c r="R1301" i="1"/>
  <c r="O1301" i="1" a="1"/>
  <c r="M1301" i="1" a="1"/>
  <c r="H1301" i="1" a="1"/>
  <c r="G1301" i="1"/>
  <c r="F1301" i="1"/>
  <c r="AB1300" i="1"/>
  <c r="AA1300" i="1"/>
  <c r="Z1300" i="1"/>
  <c r="Y1300" i="1"/>
  <c r="X1300" i="1"/>
  <c r="W1300" i="1"/>
  <c r="S1300" i="1"/>
  <c r="R1300" i="1"/>
  <c r="O1300" i="1" a="1"/>
  <c r="M1300" i="1" a="1"/>
  <c r="H1300" i="1" a="1"/>
  <c r="G1300" i="1"/>
  <c r="F1300" i="1"/>
  <c r="AB1299" i="1"/>
  <c r="AA1299" i="1"/>
  <c r="Z1299" i="1"/>
  <c r="Y1299" i="1"/>
  <c r="X1299" i="1"/>
  <c r="W1299" i="1"/>
  <c r="S1299" i="1"/>
  <c r="R1299" i="1"/>
  <c r="O1299" i="1" a="1"/>
  <c r="M1299" i="1" a="1"/>
  <c r="H1299" i="1" a="1"/>
  <c r="G1299" i="1"/>
  <c r="F1299" i="1"/>
  <c r="AB1298" i="1"/>
  <c r="AA1298" i="1"/>
  <c r="Z1298" i="1"/>
  <c r="Y1298" i="1"/>
  <c r="X1298" i="1"/>
  <c r="W1298" i="1"/>
  <c r="S1298" i="1"/>
  <c r="R1298" i="1"/>
  <c r="O1298" i="1" a="1"/>
  <c r="M1298" i="1" a="1"/>
  <c r="H1298" i="1" a="1"/>
  <c r="G1298" i="1"/>
  <c r="F1298" i="1"/>
  <c r="AB1297" i="1"/>
  <c r="AA1297" i="1"/>
  <c r="Z1297" i="1"/>
  <c r="Y1297" i="1"/>
  <c r="X1297" i="1"/>
  <c r="W1297" i="1"/>
  <c r="S1297" i="1"/>
  <c r="R1297" i="1"/>
  <c r="O1297" i="1" a="1"/>
  <c r="M1297" i="1" a="1"/>
  <c r="H1297" i="1" a="1"/>
  <c r="G1297" i="1"/>
  <c r="F1297" i="1"/>
  <c r="AB1296" i="1"/>
  <c r="AA1296" i="1"/>
  <c r="Z1296" i="1"/>
  <c r="Y1296" i="1"/>
  <c r="X1296" i="1"/>
  <c r="W1296" i="1"/>
  <c r="S1296" i="1"/>
  <c r="R1296" i="1"/>
  <c r="O1296" i="1" a="1"/>
  <c r="M1296" i="1" a="1"/>
  <c r="H1296" i="1" a="1"/>
  <c r="G1296" i="1"/>
  <c r="F1296" i="1"/>
  <c r="AB1295" i="1"/>
  <c r="AA1295" i="1"/>
  <c r="Z1295" i="1"/>
  <c r="Y1295" i="1"/>
  <c r="X1295" i="1"/>
  <c r="W1295" i="1"/>
  <c r="S1295" i="1"/>
  <c r="R1295" i="1"/>
  <c r="O1295" i="1" a="1"/>
  <c r="M1295" i="1" a="1"/>
  <c r="H1295" i="1" a="1"/>
  <c r="G1295" i="1"/>
  <c r="F1295" i="1"/>
  <c r="AB1294" i="1"/>
  <c r="AA1294" i="1"/>
  <c r="Z1294" i="1"/>
  <c r="Y1294" i="1"/>
  <c r="X1294" i="1"/>
  <c r="W1294" i="1"/>
  <c r="S1294" i="1"/>
  <c r="R1294" i="1"/>
  <c r="O1294" i="1" a="1"/>
  <c r="M1294" i="1" a="1"/>
  <c r="H1294" i="1" a="1"/>
  <c r="G1294" i="1"/>
  <c r="F1294" i="1"/>
  <c r="AB1293" i="1"/>
  <c r="AA1293" i="1"/>
  <c r="Z1293" i="1"/>
  <c r="Y1293" i="1"/>
  <c r="X1293" i="1"/>
  <c r="W1293" i="1"/>
  <c r="S1293" i="1"/>
  <c r="R1293" i="1"/>
  <c r="O1293" i="1" a="1"/>
  <c r="M1293" i="1" a="1"/>
  <c r="H1293" i="1" a="1"/>
  <c r="G1293" i="1"/>
  <c r="F1293" i="1"/>
  <c r="AB1292" i="1"/>
  <c r="AA1292" i="1"/>
  <c r="Z1292" i="1"/>
  <c r="Y1292" i="1"/>
  <c r="X1292" i="1"/>
  <c r="W1292" i="1"/>
  <c r="S1292" i="1"/>
  <c r="R1292" i="1"/>
  <c r="O1292" i="1" a="1"/>
  <c r="M1292" i="1" a="1"/>
  <c r="H1292" i="1" a="1"/>
  <c r="G1292" i="1"/>
  <c r="F1292" i="1"/>
  <c r="AB1291" i="1"/>
  <c r="AA1291" i="1"/>
  <c r="Z1291" i="1"/>
  <c r="Y1291" i="1"/>
  <c r="X1291" i="1"/>
  <c r="W1291" i="1"/>
  <c r="S1291" i="1"/>
  <c r="R1291" i="1"/>
  <c r="O1291" i="1" a="1"/>
  <c r="M1291" i="1" a="1"/>
  <c r="H1291" i="1" a="1"/>
  <c r="G1291" i="1"/>
  <c r="F1291" i="1"/>
  <c r="AB1290" i="1"/>
  <c r="AA1290" i="1"/>
  <c r="Z1290" i="1"/>
  <c r="Y1290" i="1"/>
  <c r="X1290" i="1"/>
  <c r="W1290" i="1"/>
  <c r="S1290" i="1"/>
  <c r="R1290" i="1"/>
  <c r="O1290" i="1" a="1"/>
  <c r="M1290" i="1" a="1"/>
  <c r="H1290" i="1" a="1"/>
  <c r="G1290" i="1"/>
  <c r="F1290" i="1"/>
  <c r="AB1289" i="1"/>
  <c r="AA1289" i="1"/>
  <c r="Z1289" i="1"/>
  <c r="Y1289" i="1"/>
  <c r="X1289" i="1"/>
  <c r="W1289" i="1"/>
  <c r="S1289" i="1"/>
  <c r="R1289" i="1"/>
  <c r="O1289" i="1" a="1"/>
  <c r="M1289" i="1" a="1"/>
  <c r="H1289" i="1" a="1"/>
  <c r="G1289" i="1"/>
  <c r="F1289" i="1"/>
  <c r="AB1288" i="1"/>
  <c r="AA1288" i="1"/>
  <c r="Z1288" i="1"/>
  <c r="Y1288" i="1"/>
  <c r="X1288" i="1"/>
  <c r="W1288" i="1"/>
  <c r="S1288" i="1"/>
  <c r="R1288" i="1"/>
  <c r="O1288" i="1" a="1"/>
  <c r="M1288" i="1" a="1"/>
  <c r="H1288" i="1" a="1"/>
  <c r="G1288" i="1"/>
  <c r="F1288" i="1"/>
  <c r="AB1287" i="1"/>
  <c r="AA1287" i="1"/>
  <c r="Z1287" i="1"/>
  <c r="Y1287" i="1"/>
  <c r="X1287" i="1"/>
  <c r="W1287" i="1"/>
  <c r="S1287" i="1"/>
  <c r="R1287" i="1"/>
  <c r="O1287" i="1" a="1"/>
  <c r="M1287" i="1" a="1"/>
  <c r="H1287" i="1" a="1"/>
  <c r="G1287" i="1"/>
  <c r="F1287" i="1"/>
  <c r="AB1286" i="1"/>
  <c r="AA1286" i="1"/>
  <c r="Z1286" i="1"/>
  <c r="Y1286" i="1"/>
  <c r="X1286" i="1"/>
  <c r="W1286" i="1"/>
  <c r="S1286" i="1"/>
  <c r="R1286" i="1"/>
  <c r="O1286" i="1" a="1"/>
  <c r="M1286" i="1" a="1"/>
  <c r="H1286" i="1" a="1"/>
  <c r="G1286" i="1"/>
  <c r="F1286" i="1"/>
  <c r="AB1285" i="1"/>
  <c r="AA1285" i="1"/>
  <c r="Z1285" i="1"/>
  <c r="Y1285" i="1"/>
  <c r="X1285" i="1"/>
  <c r="W1285" i="1"/>
  <c r="S1285" i="1"/>
  <c r="R1285" i="1"/>
  <c r="O1285" i="1" a="1"/>
  <c r="M1285" i="1" a="1"/>
  <c r="H1285" i="1" a="1"/>
  <c r="G1285" i="1"/>
  <c r="F1285" i="1"/>
  <c r="AB1284" i="1"/>
  <c r="AA1284" i="1"/>
  <c r="Z1284" i="1"/>
  <c r="Y1284" i="1"/>
  <c r="X1284" i="1"/>
  <c r="W1284" i="1"/>
  <c r="S1284" i="1"/>
  <c r="R1284" i="1"/>
  <c r="O1284" i="1" a="1"/>
  <c r="M1284" i="1" a="1"/>
  <c r="H1284" i="1" a="1"/>
  <c r="G1284" i="1"/>
  <c r="F1284" i="1"/>
  <c r="AB1283" i="1"/>
  <c r="AA1283" i="1"/>
  <c r="Z1283" i="1"/>
  <c r="Y1283" i="1"/>
  <c r="X1283" i="1"/>
  <c r="W1283" i="1"/>
  <c r="S1283" i="1"/>
  <c r="R1283" i="1"/>
  <c r="O1283" i="1" a="1"/>
  <c r="M1283" i="1" a="1"/>
  <c r="H1283" i="1" a="1"/>
  <c r="G1283" i="1"/>
  <c r="F1283" i="1"/>
  <c r="AB1282" i="1"/>
  <c r="AA1282" i="1"/>
  <c r="Z1282" i="1"/>
  <c r="Y1282" i="1"/>
  <c r="X1282" i="1"/>
  <c r="W1282" i="1"/>
  <c r="S1282" i="1"/>
  <c r="R1282" i="1"/>
  <c r="O1282" i="1" a="1"/>
  <c r="M1282" i="1" a="1"/>
  <c r="H1282" i="1" a="1"/>
  <c r="G1282" i="1"/>
  <c r="F1282" i="1"/>
  <c r="AB1281" i="1"/>
  <c r="AA1281" i="1"/>
  <c r="Z1281" i="1"/>
  <c r="Y1281" i="1"/>
  <c r="X1281" i="1"/>
  <c r="W1281" i="1"/>
  <c r="S1281" i="1"/>
  <c r="R1281" i="1"/>
  <c r="O1281" i="1" a="1"/>
  <c r="M1281" i="1" a="1"/>
  <c r="H1281" i="1" a="1"/>
  <c r="G1281" i="1"/>
  <c r="F1281" i="1"/>
  <c r="AB1280" i="1"/>
  <c r="AA1280" i="1"/>
  <c r="Z1280" i="1"/>
  <c r="Y1280" i="1"/>
  <c r="X1280" i="1"/>
  <c r="W1280" i="1"/>
  <c r="S1280" i="1"/>
  <c r="R1280" i="1"/>
  <c r="O1280" i="1" a="1"/>
  <c r="M1280" i="1" a="1"/>
  <c r="H1280" i="1" a="1"/>
  <c r="G1280" i="1"/>
  <c r="F1280" i="1"/>
  <c r="AB1279" i="1"/>
  <c r="AA1279" i="1"/>
  <c r="Z1279" i="1"/>
  <c r="Y1279" i="1"/>
  <c r="X1279" i="1"/>
  <c r="W1279" i="1"/>
  <c r="S1279" i="1"/>
  <c r="R1279" i="1"/>
  <c r="O1279" i="1" a="1"/>
  <c r="M1279" i="1" a="1"/>
  <c r="H1279" i="1" a="1"/>
  <c r="G1279" i="1"/>
  <c r="F1279" i="1"/>
  <c r="AB1278" i="1"/>
  <c r="AA1278" i="1"/>
  <c r="Z1278" i="1"/>
  <c r="Y1278" i="1"/>
  <c r="X1278" i="1"/>
  <c r="W1278" i="1"/>
  <c r="S1278" i="1"/>
  <c r="R1278" i="1"/>
  <c r="O1278" i="1" a="1"/>
  <c r="M1278" i="1" a="1"/>
  <c r="H1278" i="1" a="1"/>
  <c r="G1278" i="1"/>
  <c r="F1278" i="1"/>
  <c r="AB1277" i="1"/>
  <c r="AA1277" i="1"/>
  <c r="Z1277" i="1"/>
  <c r="Y1277" i="1"/>
  <c r="X1277" i="1"/>
  <c r="W1277" i="1"/>
  <c r="S1277" i="1"/>
  <c r="R1277" i="1"/>
  <c r="O1277" i="1" a="1"/>
  <c r="M1277" i="1" a="1"/>
  <c r="H1277" i="1" a="1"/>
  <c r="G1277" i="1"/>
  <c r="F1277" i="1"/>
  <c r="AB1276" i="1"/>
  <c r="AA1276" i="1"/>
  <c r="Z1276" i="1"/>
  <c r="Y1276" i="1"/>
  <c r="X1276" i="1"/>
  <c r="W1276" i="1"/>
  <c r="S1276" i="1"/>
  <c r="R1276" i="1"/>
  <c r="O1276" i="1" a="1"/>
  <c r="M1276" i="1" a="1"/>
  <c r="H1276" i="1" a="1"/>
  <c r="G1276" i="1"/>
  <c r="F1276" i="1"/>
  <c r="AB1275" i="1"/>
  <c r="AA1275" i="1"/>
  <c r="Z1275" i="1"/>
  <c r="Y1275" i="1"/>
  <c r="X1275" i="1"/>
  <c r="W1275" i="1"/>
  <c r="S1275" i="1"/>
  <c r="R1275" i="1"/>
  <c r="O1275" i="1" a="1"/>
  <c r="M1275" i="1" a="1"/>
  <c r="H1275" i="1" a="1"/>
  <c r="G1275" i="1"/>
  <c r="F1275" i="1"/>
  <c r="AB1274" i="1"/>
  <c r="AA1274" i="1"/>
  <c r="Z1274" i="1"/>
  <c r="Y1274" i="1"/>
  <c r="X1274" i="1"/>
  <c r="W1274" i="1"/>
  <c r="S1274" i="1"/>
  <c r="R1274" i="1"/>
  <c r="O1274" i="1" a="1"/>
  <c r="M1274" i="1" a="1"/>
  <c r="H1274" i="1" a="1"/>
  <c r="G1274" i="1"/>
  <c r="F1274" i="1"/>
  <c r="AB1273" i="1"/>
  <c r="AA1273" i="1"/>
  <c r="Z1273" i="1"/>
  <c r="Y1273" i="1"/>
  <c r="X1273" i="1"/>
  <c r="W1273" i="1"/>
  <c r="S1273" i="1"/>
  <c r="R1273" i="1"/>
  <c r="O1273" i="1" a="1"/>
  <c r="M1273" i="1" a="1"/>
  <c r="H1273" i="1" a="1"/>
  <c r="G1273" i="1"/>
  <c r="F1273" i="1"/>
  <c r="AB1272" i="1"/>
  <c r="AA1272" i="1"/>
  <c r="Z1272" i="1"/>
  <c r="Y1272" i="1"/>
  <c r="X1272" i="1"/>
  <c r="W1272" i="1"/>
  <c r="S1272" i="1"/>
  <c r="R1272" i="1"/>
  <c r="O1272" i="1" a="1"/>
  <c r="M1272" i="1" a="1"/>
  <c r="H1272" i="1" a="1"/>
  <c r="G1272" i="1"/>
  <c r="F1272" i="1"/>
  <c r="AB1271" i="1"/>
  <c r="AA1271" i="1"/>
  <c r="Z1271" i="1"/>
  <c r="Y1271" i="1"/>
  <c r="X1271" i="1"/>
  <c r="W1271" i="1"/>
  <c r="S1271" i="1"/>
  <c r="R1271" i="1"/>
  <c r="O1271" i="1" a="1"/>
  <c r="M1271" i="1" a="1"/>
  <c r="H1271" i="1" a="1"/>
  <c r="G1271" i="1"/>
  <c r="F1271" i="1"/>
  <c r="AB1270" i="1"/>
  <c r="AA1270" i="1"/>
  <c r="Z1270" i="1"/>
  <c r="Y1270" i="1"/>
  <c r="X1270" i="1"/>
  <c r="W1270" i="1"/>
  <c r="S1270" i="1"/>
  <c r="R1270" i="1"/>
  <c r="O1270" i="1" a="1"/>
  <c r="M1270" i="1" a="1"/>
  <c r="H1270" i="1" a="1"/>
  <c r="G1270" i="1"/>
  <c r="F1270" i="1"/>
  <c r="AB1269" i="1"/>
  <c r="AA1269" i="1"/>
  <c r="Z1269" i="1"/>
  <c r="Y1269" i="1"/>
  <c r="X1269" i="1"/>
  <c r="W1269" i="1"/>
  <c r="S1269" i="1"/>
  <c r="R1269" i="1"/>
  <c r="O1269" i="1" a="1"/>
  <c r="M1269" i="1" a="1"/>
  <c r="H1269" i="1" a="1"/>
  <c r="G1269" i="1"/>
  <c r="F1269" i="1"/>
  <c r="AB1268" i="1"/>
  <c r="AA1268" i="1"/>
  <c r="Z1268" i="1"/>
  <c r="Y1268" i="1"/>
  <c r="X1268" i="1"/>
  <c r="W1268" i="1"/>
  <c r="S1268" i="1"/>
  <c r="R1268" i="1"/>
  <c r="O1268" i="1" a="1"/>
  <c r="M1268" i="1" a="1"/>
  <c r="H1268" i="1" a="1"/>
  <c r="G1268" i="1"/>
  <c r="F1268" i="1"/>
  <c r="AB1267" i="1"/>
  <c r="AA1267" i="1"/>
  <c r="Z1267" i="1"/>
  <c r="Y1267" i="1"/>
  <c r="X1267" i="1"/>
  <c r="W1267" i="1"/>
  <c r="S1267" i="1"/>
  <c r="R1267" i="1"/>
  <c r="O1267" i="1" a="1"/>
  <c r="M1267" i="1" a="1"/>
  <c r="H1267" i="1" a="1"/>
  <c r="G1267" i="1"/>
  <c r="F1267" i="1"/>
  <c r="AB1266" i="1"/>
  <c r="AA1266" i="1"/>
  <c r="Z1266" i="1"/>
  <c r="Y1266" i="1"/>
  <c r="X1266" i="1"/>
  <c r="W1266" i="1"/>
  <c r="S1266" i="1"/>
  <c r="R1266" i="1"/>
  <c r="O1266" i="1" a="1"/>
  <c r="M1266" i="1" a="1"/>
  <c r="H1266" i="1" a="1"/>
  <c r="G1266" i="1"/>
  <c r="F1266" i="1"/>
  <c r="AB1265" i="1"/>
  <c r="AA1265" i="1"/>
  <c r="Z1265" i="1"/>
  <c r="Y1265" i="1"/>
  <c r="X1265" i="1"/>
  <c r="W1265" i="1"/>
  <c r="S1265" i="1"/>
  <c r="R1265" i="1"/>
  <c r="O1265" i="1" a="1"/>
  <c r="M1265" i="1" a="1"/>
  <c r="H1265" i="1" a="1"/>
  <c r="G1265" i="1"/>
  <c r="F1265" i="1"/>
  <c r="AB1264" i="1"/>
  <c r="AA1264" i="1"/>
  <c r="Z1264" i="1"/>
  <c r="Y1264" i="1"/>
  <c r="X1264" i="1"/>
  <c r="W1264" i="1"/>
  <c r="S1264" i="1"/>
  <c r="R1264" i="1"/>
  <c r="O1264" i="1" a="1"/>
  <c r="M1264" i="1" a="1"/>
  <c r="H1264" i="1" a="1"/>
  <c r="G1264" i="1"/>
  <c r="F1264" i="1"/>
  <c r="AB1263" i="1"/>
  <c r="AA1263" i="1"/>
  <c r="Z1263" i="1"/>
  <c r="Y1263" i="1"/>
  <c r="X1263" i="1"/>
  <c r="W1263" i="1"/>
  <c r="S1263" i="1"/>
  <c r="R1263" i="1"/>
  <c r="O1263" i="1" a="1"/>
  <c r="M1263" i="1" a="1"/>
  <c r="H1263" i="1" a="1"/>
  <c r="G1263" i="1"/>
  <c r="F1263" i="1"/>
  <c r="AB1262" i="1"/>
  <c r="AA1262" i="1"/>
  <c r="Z1262" i="1"/>
  <c r="Y1262" i="1"/>
  <c r="X1262" i="1"/>
  <c r="W1262" i="1"/>
  <c r="S1262" i="1"/>
  <c r="R1262" i="1"/>
  <c r="O1262" i="1" a="1"/>
  <c r="M1262" i="1" a="1"/>
  <c r="H1262" i="1" a="1"/>
  <c r="G1262" i="1"/>
  <c r="F1262" i="1"/>
  <c r="AB1261" i="1"/>
  <c r="AA1261" i="1"/>
  <c r="Z1261" i="1"/>
  <c r="Y1261" i="1"/>
  <c r="X1261" i="1"/>
  <c r="W1261" i="1"/>
  <c r="S1261" i="1"/>
  <c r="R1261" i="1"/>
  <c r="O1261" i="1" a="1"/>
  <c r="M1261" i="1" a="1"/>
  <c r="H1261" i="1" a="1"/>
  <c r="G1261" i="1"/>
  <c r="F1261" i="1"/>
  <c r="AB1260" i="1"/>
  <c r="AA1260" i="1"/>
  <c r="Z1260" i="1"/>
  <c r="Y1260" i="1"/>
  <c r="X1260" i="1"/>
  <c r="W1260" i="1"/>
  <c r="S1260" i="1"/>
  <c r="R1260" i="1"/>
  <c r="O1260" i="1" a="1"/>
  <c r="M1260" i="1" a="1"/>
  <c r="H1260" i="1" a="1"/>
  <c r="G1260" i="1"/>
  <c r="F1260" i="1"/>
  <c r="AB1259" i="1"/>
  <c r="AA1259" i="1"/>
  <c r="Z1259" i="1"/>
  <c r="Y1259" i="1"/>
  <c r="X1259" i="1"/>
  <c r="W1259" i="1"/>
  <c r="S1259" i="1"/>
  <c r="R1259" i="1"/>
  <c r="O1259" i="1" a="1"/>
  <c r="M1259" i="1" a="1"/>
  <c r="H1259" i="1" a="1"/>
  <c r="G1259" i="1"/>
  <c r="F1259" i="1"/>
  <c r="AB1258" i="1"/>
  <c r="AA1258" i="1"/>
  <c r="Z1258" i="1"/>
  <c r="Y1258" i="1"/>
  <c r="X1258" i="1"/>
  <c r="W1258" i="1"/>
  <c r="S1258" i="1"/>
  <c r="R1258" i="1"/>
  <c r="O1258" i="1" a="1"/>
  <c r="M1258" i="1" a="1"/>
  <c r="H1258" i="1" a="1"/>
  <c r="G1258" i="1"/>
  <c r="F1258" i="1"/>
  <c r="AB1257" i="1"/>
  <c r="AA1257" i="1"/>
  <c r="Z1257" i="1"/>
  <c r="Y1257" i="1"/>
  <c r="X1257" i="1"/>
  <c r="W1257" i="1"/>
  <c r="S1257" i="1"/>
  <c r="R1257" i="1"/>
  <c r="O1257" i="1" a="1"/>
  <c r="M1257" i="1" a="1"/>
  <c r="H1257" i="1" a="1"/>
  <c r="G1257" i="1"/>
  <c r="F1257" i="1"/>
  <c r="AB1256" i="1"/>
  <c r="AA1256" i="1"/>
  <c r="Z1256" i="1"/>
  <c r="Y1256" i="1"/>
  <c r="X1256" i="1"/>
  <c r="W1256" i="1"/>
  <c r="S1256" i="1"/>
  <c r="R1256" i="1"/>
  <c r="O1256" i="1" a="1"/>
  <c r="M1256" i="1" a="1"/>
  <c r="H1256" i="1" a="1"/>
  <c r="G1256" i="1"/>
  <c r="F1256" i="1"/>
  <c r="AB1255" i="1"/>
  <c r="AA1255" i="1"/>
  <c r="Z1255" i="1"/>
  <c r="Y1255" i="1"/>
  <c r="X1255" i="1"/>
  <c r="W1255" i="1"/>
  <c r="S1255" i="1"/>
  <c r="R1255" i="1"/>
  <c r="O1255" i="1" a="1"/>
  <c r="M1255" i="1" a="1"/>
  <c r="H1255" i="1" a="1"/>
  <c r="G1255" i="1"/>
  <c r="F1255" i="1"/>
  <c r="AB1254" i="1"/>
  <c r="AA1254" i="1"/>
  <c r="Z1254" i="1"/>
  <c r="Y1254" i="1"/>
  <c r="X1254" i="1"/>
  <c r="W1254" i="1"/>
  <c r="S1254" i="1"/>
  <c r="R1254" i="1"/>
  <c r="O1254" i="1" a="1"/>
  <c r="M1254" i="1" a="1"/>
  <c r="H1254" i="1" a="1"/>
  <c r="G1254" i="1"/>
  <c r="F1254" i="1"/>
  <c r="AB1253" i="1"/>
  <c r="AA1253" i="1"/>
  <c r="Z1253" i="1"/>
  <c r="Y1253" i="1"/>
  <c r="X1253" i="1"/>
  <c r="W1253" i="1"/>
  <c r="S1253" i="1"/>
  <c r="R1253" i="1"/>
  <c r="O1253" i="1" a="1"/>
  <c r="M1253" i="1" a="1"/>
  <c r="H1253" i="1" a="1"/>
  <c r="G1253" i="1"/>
  <c r="F1253" i="1"/>
  <c r="AB1252" i="1"/>
  <c r="AA1252" i="1"/>
  <c r="Z1252" i="1"/>
  <c r="Y1252" i="1"/>
  <c r="X1252" i="1"/>
  <c r="W1252" i="1"/>
  <c r="S1252" i="1"/>
  <c r="R1252" i="1"/>
  <c r="O1252" i="1" a="1"/>
  <c r="M1252" i="1" a="1"/>
  <c r="H1252" i="1" a="1"/>
  <c r="G1252" i="1"/>
  <c r="F1252" i="1"/>
  <c r="AB1251" i="1"/>
  <c r="AA1251" i="1"/>
  <c r="Z1251" i="1"/>
  <c r="Y1251" i="1"/>
  <c r="X1251" i="1"/>
  <c r="W1251" i="1"/>
  <c r="S1251" i="1"/>
  <c r="R1251" i="1"/>
  <c r="O1251" i="1" a="1"/>
  <c r="M1251" i="1" a="1"/>
  <c r="H1251" i="1" a="1"/>
  <c r="G1251" i="1"/>
  <c r="F1251" i="1"/>
  <c r="AB1250" i="1"/>
  <c r="AA1250" i="1"/>
  <c r="Z1250" i="1"/>
  <c r="Y1250" i="1"/>
  <c r="X1250" i="1"/>
  <c r="W1250" i="1"/>
  <c r="S1250" i="1"/>
  <c r="R1250" i="1"/>
  <c r="O1250" i="1" a="1"/>
  <c r="M1250" i="1" a="1"/>
  <c r="H1250" i="1" a="1"/>
  <c r="G1250" i="1"/>
  <c r="F1250" i="1"/>
  <c r="AB1249" i="1"/>
  <c r="AA1249" i="1"/>
  <c r="Z1249" i="1"/>
  <c r="Y1249" i="1"/>
  <c r="X1249" i="1"/>
  <c r="W1249" i="1"/>
  <c r="S1249" i="1"/>
  <c r="R1249" i="1"/>
  <c r="O1249" i="1" a="1"/>
  <c r="M1249" i="1" a="1"/>
  <c r="H1249" i="1" a="1"/>
  <c r="G1249" i="1"/>
  <c r="F1249" i="1"/>
  <c r="AB1248" i="1"/>
  <c r="AA1248" i="1"/>
  <c r="Z1248" i="1"/>
  <c r="Y1248" i="1"/>
  <c r="X1248" i="1"/>
  <c r="W1248" i="1"/>
  <c r="S1248" i="1"/>
  <c r="R1248" i="1"/>
  <c r="O1248" i="1" a="1"/>
  <c r="M1248" i="1" a="1"/>
  <c r="H1248" i="1" a="1"/>
  <c r="G1248" i="1"/>
  <c r="F1248" i="1"/>
  <c r="AB1247" i="1"/>
  <c r="AA1247" i="1"/>
  <c r="Z1247" i="1"/>
  <c r="Y1247" i="1"/>
  <c r="X1247" i="1"/>
  <c r="W1247" i="1"/>
  <c r="S1247" i="1"/>
  <c r="R1247" i="1"/>
  <c r="O1247" i="1" a="1"/>
  <c r="M1247" i="1" a="1"/>
  <c r="H1247" i="1" a="1"/>
  <c r="G1247" i="1"/>
  <c r="F1247" i="1"/>
  <c r="AB1246" i="1"/>
  <c r="AA1246" i="1"/>
  <c r="Z1246" i="1"/>
  <c r="Y1246" i="1"/>
  <c r="X1246" i="1"/>
  <c r="W1246" i="1"/>
  <c r="S1246" i="1"/>
  <c r="R1246" i="1"/>
  <c r="O1246" i="1" a="1"/>
  <c r="M1246" i="1" a="1"/>
  <c r="H1246" i="1" a="1"/>
  <c r="G1246" i="1"/>
  <c r="F1246" i="1"/>
  <c r="AB1245" i="1"/>
  <c r="AA1245" i="1"/>
  <c r="Z1245" i="1"/>
  <c r="Y1245" i="1"/>
  <c r="X1245" i="1"/>
  <c r="W1245" i="1"/>
  <c r="S1245" i="1"/>
  <c r="R1245" i="1"/>
  <c r="O1245" i="1" a="1"/>
  <c r="M1245" i="1" a="1"/>
  <c r="H1245" i="1" a="1"/>
  <c r="G1245" i="1"/>
  <c r="F1245" i="1"/>
  <c r="AB1244" i="1"/>
  <c r="AA1244" i="1"/>
  <c r="Z1244" i="1"/>
  <c r="Y1244" i="1"/>
  <c r="X1244" i="1"/>
  <c r="W1244" i="1"/>
  <c r="S1244" i="1"/>
  <c r="R1244" i="1"/>
  <c r="O1244" i="1" a="1"/>
  <c r="M1244" i="1" a="1"/>
  <c r="H1244" i="1" a="1"/>
  <c r="G1244" i="1"/>
  <c r="F1244" i="1"/>
  <c r="AB1243" i="1"/>
  <c r="AA1243" i="1"/>
  <c r="Z1243" i="1"/>
  <c r="Y1243" i="1"/>
  <c r="X1243" i="1"/>
  <c r="W1243" i="1"/>
  <c r="S1243" i="1"/>
  <c r="R1243" i="1"/>
  <c r="O1243" i="1" a="1"/>
  <c r="M1243" i="1" a="1"/>
  <c r="H1243" i="1" a="1"/>
  <c r="G1243" i="1"/>
  <c r="F1243" i="1"/>
  <c r="AB1242" i="1"/>
  <c r="AA1242" i="1"/>
  <c r="Z1242" i="1"/>
  <c r="Y1242" i="1"/>
  <c r="X1242" i="1"/>
  <c r="W1242" i="1"/>
  <c r="S1242" i="1"/>
  <c r="R1242" i="1"/>
  <c r="O1242" i="1" a="1"/>
  <c r="M1242" i="1" a="1"/>
  <c r="H1242" i="1" a="1"/>
  <c r="G1242" i="1"/>
  <c r="F1242" i="1"/>
  <c r="AB1241" i="1"/>
  <c r="AA1241" i="1"/>
  <c r="Z1241" i="1"/>
  <c r="Y1241" i="1"/>
  <c r="X1241" i="1"/>
  <c r="W1241" i="1"/>
  <c r="S1241" i="1"/>
  <c r="R1241" i="1"/>
  <c r="O1241" i="1" a="1"/>
  <c r="M1241" i="1" a="1"/>
  <c r="H1241" i="1" a="1"/>
  <c r="G1241" i="1"/>
  <c r="F1241" i="1"/>
  <c r="AB1240" i="1"/>
  <c r="AA1240" i="1"/>
  <c r="Z1240" i="1"/>
  <c r="Y1240" i="1"/>
  <c r="X1240" i="1"/>
  <c r="W1240" i="1"/>
  <c r="S1240" i="1"/>
  <c r="R1240" i="1"/>
  <c r="O1240" i="1" a="1"/>
  <c r="M1240" i="1" a="1"/>
  <c r="H1240" i="1" a="1"/>
  <c r="G1240" i="1"/>
  <c r="F1240" i="1"/>
  <c r="AB1239" i="1"/>
  <c r="AA1239" i="1"/>
  <c r="Z1239" i="1"/>
  <c r="Y1239" i="1"/>
  <c r="X1239" i="1"/>
  <c r="W1239" i="1"/>
  <c r="S1239" i="1"/>
  <c r="R1239" i="1"/>
  <c r="O1239" i="1" a="1"/>
  <c r="M1239" i="1" a="1"/>
  <c r="H1239" i="1" a="1"/>
  <c r="G1239" i="1"/>
  <c r="F1239" i="1"/>
  <c r="AB1238" i="1"/>
  <c r="AA1238" i="1"/>
  <c r="Z1238" i="1"/>
  <c r="Y1238" i="1"/>
  <c r="X1238" i="1"/>
  <c r="W1238" i="1"/>
  <c r="S1238" i="1"/>
  <c r="R1238" i="1"/>
  <c r="O1238" i="1" a="1"/>
  <c r="M1238" i="1" a="1"/>
  <c r="H1238" i="1" a="1"/>
  <c r="G1238" i="1"/>
  <c r="F1238" i="1"/>
  <c r="AB1237" i="1"/>
  <c r="AA1237" i="1"/>
  <c r="Z1237" i="1"/>
  <c r="Y1237" i="1"/>
  <c r="X1237" i="1"/>
  <c r="W1237" i="1"/>
  <c r="S1237" i="1"/>
  <c r="R1237" i="1"/>
  <c r="O1237" i="1" a="1"/>
  <c r="M1237" i="1" a="1"/>
  <c r="H1237" i="1" a="1"/>
  <c r="G1237" i="1"/>
  <c r="F1237" i="1"/>
  <c r="AB1236" i="1"/>
  <c r="AA1236" i="1"/>
  <c r="Z1236" i="1"/>
  <c r="Y1236" i="1"/>
  <c r="X1236" i="1"/>
  <c r="W1236" i="1"/>
  <c r="S1236" i="1"/>
  <c r="R1236" i="1"/>
  <c r="O1236" i="1" a="1"/>
  <c r="M1236" i="1" a="1"/>
  <c r="H1236" i="1" a="1"/>
  <c r="G1236" i="1"/>
  <c r="F1236" i="1"/>
  <c r="AB1235" i="1"/>
  <c r="AA1235" i="1"/>
  <c r="Z1235" i="1"/>
  <c r="Y1235" i="1"/>
  <c r="X1235" i="1"/>
  <c r="W1235" i="1"/>
  <c r="S1235" i="1"/>
  <c r="R1235" i="1"/>
  <c r="O1235" i="1" a="1"/>
  <c r="M1235" i="1" a="1"/>
  <c r="H1235" i="1" a="1"/>
  <c r="G1235" i="1"/>
  <c r="F1235" i="1"/>
  <c r="AB1234" i="1"/>
  <c r="AA1234" i="1"/>
  <c r="Z1234" i="1"/>
  <c r="Y1234" i="1"/>
  <c r="X1234" i="1"/>
  <c r="W1234" i="1"/>
  <c r="S1234" i="1"/>
  <c r="R1234" i="1"/>
  <c r="O1234" i="1" a="1"/>
  <c r="M1234" i="1" a="1"/>
  <c r="H1234" i="1" a="1"/>
  <c r="G1234" i="1"/>
  <c r="F1234" i="1"/>
  <c r="AB1233" i="1"/>
  <c r="AA1233" i="1"/>
  <c r="Z1233" i="1"/>
  <c r="Y1233" i="1"/>
  <c r="X1233" i="1"/>
  <c r="W1233" i="1"/>
  <c r="S1233" i="1"/>
  <c r="R1233" i="1"/>
  <c r="O1233" i="1" a="1"/>
  <c r="M1233" i="1" a="1"/>
  <c r="H1233" i="1" a="1"/>
  <c r="G1233" i="1"/>
  <c r="F1233" i="1"/>
  <c r="AB1232" i="1"/>
  <c r="AA1232" i="1"/>
  <c r="Z1232" i="1"/>
  <c r="Y1232" i="1"/>
  <c r="X1232" i="1"/>
  <c r="W1232" i="1"/>
  <c r="S1232" i="1"/>
  <c r="R1232" i="1"/>
  <c r="O1232" i="1" a="1"/>
  <c r="M1232" i="1" a="1"/>
  <c r="H1232" i="1" a="1"/>
  <c r="G1232" i="1"/>
  <c r="F1232" i="1"/>
  <c r="AB1231" i="1"/>
  <c r="AA1231" i="1"/>
  <c r="Z1231" i="1"/>
  <c r="Y1231" i="1"/>
  <c r="X1231" i="1"/>
  <c r="W1231" i="1"/>
  <c r="S1231" i="1"/>
  <c r="R1231" i="1"/>
  <c r="O1231" i="1" a="1"/>
  <c r="M1231" i="1" a="1"/>
  <c r="H1231" i="1" a="1"/>
  <c r="G1231" i="1"/>
  <c r="F1231" i="1"/>
  <c r="AB1230" i="1"/>
  <c r="AA1230" i="1"/>
  <c r="Z1230" i="1"/>
  <c r="Y1230" i="1"/>
  <c r="X1230" i="1"/>
  <c r="W1230" i="1"/>
  <c r="S1230" i="1"/>
  <c r="R1230" i="1"/>
  <c r="O1230" i="1" a="1"/>
  <c r="M1230" i="1" a="1"/>
  <c r="H1230" i="1" a="1"/>
  <c r="G1230" i="1"/>
  <c r="F1230" i="1"/>
  <c r="AB1229" i="1"/>
  <c r="AA1229" i="1"/>
  <c r="Z1229" i="1"/>
  <c r="Y1229" i="1"/>
  <c r="X1229" i="1"/>
  <c r="W1229" i="1"/>
  <c r="S1229" i="1"/>
  <c r="R1229" i="1"/>
  <c r="O1229" i="1" a="1"/>
  <c r="M1229" i="1" a="1"/>
  <c r="H1229" i="1" a="1"/>
  <c r="G1229" i="1"/>
  <c r="F1229" i="1"/>
  <c r="AB1228" i="1"/>
  <c r="AA1228" i="1"/>
  <c r="Z1228" i="1"/>
  <c r="Y1228" i="1"/>
  <c r="X1228" i="1"/>
  <c r="W1228" i="1"/>
  <c r="S1228" i="1"/>
  <c r="R1228" i="1"/>
  <c r="O1228" i="1" a="1"/>
  <c r="M1228" i="1" a="1"/>
  <c r="H1228" i="1" a="1"/>
  <c r="G1228" i="1"/>
  <c r="F1228" i="1"/>
  <c r="AB1227" i="1"/>
  <c r="AA1227" i="1"/>
  <c r="Z1227" i="1"/>
  <c r="Y1227" i="1"/>
  <c r="X1227" i="1"/>
  <c r="W1227" i="1"/>
  <c r="S1227" i="1"/>
  <c r="R1227" i="1"/>
  <c r="O1227" i="1" a="1"/>
  <c r="M1227" i="1" a="1"/>
  <c r="H1227" i="1" a="1"/>
  <c r="G1227" i="1"/>
  <c r="F1227" i="1"/>
  <c r="AB1226" i="1"/>
  <c r="AA1226" i="1"/>
  <c r="Z1226" i="1"/>
  <c r="Y1226" i="1"/>
  <c r="X1226" i="1"/>
  <c r="W1226" i="1"/>
  <c r="S1226" i="1"/>
  <c r="R1226" i="1"/>
  <c r="O1226" i="1" a="1"/>
  <c r="M1226" i="1" a="1"/>
  <c r="H1226" i="1" a="1"/>
  <c r="G1226" i="1"/>
  <c r="F1226" i="1"/>
  <c r="AB1225" i="1"/>
  <c r="AA1225" i="1"/>
  <c r="Z1225" i="1"/>
  <c r="Y1225" i="1"/>
  <c r="X1225" i="1"/>
  <c r="W1225" i="1"/>
  <c r="S1225" i="1"/>
  <c r="R1225" i="1"/>
  <c r="O1225" i="1" a="1"/>
  <c r="M1225" i="1" a="1"/>
  <c r="H1225" i="1" a="1"/>
  <c r="G1225" i="1"/>
  <c r="F1225" i="1"/>
  <c r="AB1224" i="1"/>
  <c r="AA1224" i="1"/>
  <c r="Z1224" i="1"/>
  <c r="Y1224" i="1"/>
  <c r="X1224" i="1"/>
  <c r="W1224" i="1"/>
  <c r="S1224" i="1"/>
  <c r="R1224" i="1"/>
  <c r="O1224" i="1" a="1"/>
  <c r="M1224" i="1" a="1"/>
  <c r="H1224" i="1" a="1"/>
  <c r="G1224" i="1"/>
  <c r="F1224" i="1"/>
  <c r="AB1223" i="1"/>
  <c r="AA1223" i="1"/>
  <c r="Z1223" i="1"/>
  <c r="Y1223" i="1"/>
  <c r="X1223" i="1"/>
  <c r="W1223" i="1"/>
  <c r="S1223" i="1"/>
  <c r="R1223" i="1"/>
  <c r="O1223" i="1" a="1"/>
  <c r="M1223" i="1" a="1"/>
  <c r="H1223" i="1" a="1"/>
  <c r="G1223" i="1"/>
  <c r="F1223" i="1"/>
  <c r="AB1222" i="1"/>
  <c r="AA1222" i="1"/>
  <c r="Z1222" i="1"/>
  <c r="Y1222" i="1"/>
  <c r="X1222" i="1"/>
  <c r="W1222" i="1"/>
  <c r="S1222" i="1"/>
  <c r="R1222" i="1"/>
  <c r="O1222" i="1" a="1"/>
  <c r="M1222" i="1" a="1"/>
  <c r="H1222" i="1" a="1"/>
  <c r="G1222" i="1"/>
  <c r="F1222" i="1"/>
  <c r="AB1221" i="1"/>
  <c r="AA1221" i="1"/>
  <c r="Z1221" i="1"/>
  <c r="Y1221" i="1"/>
  <c r="X1221" i="1"/>
  <c r="W1221" i="1"/>
  <c r="S1221" i="1"/>
  <c r="R1221" i="1"/>
  <c r="O1221" i="1" a="1"/>
  <c r="M1221" i="1" a="1"/>
  <c r="H1221" i="1" a="1"/>
  <c r="G1221" i="1"/>
  <c r="F1221" i="1"/>
  <c r="AB1220" i="1"/>
  <c r="AA1220" i="1"/>
  <c r="Z1220" i="1"/>
  <c r="Y1220" i="1"/>
  <c r="X1220" i="1"/>
  <c r="W1220" i="1"/>
  <c r="S1220" i="1"/>
  <c r="R1220" i="1"/>
  <c r="O1220" i="1" a="1"/>
  <c r="M1220" i="1" a="1"/>
  <c r="H1220" i="1" a="1"/>
  <c r="G1220" i="1"/>
  <c r="F1220" i="1"/>
  <c r="AB1219" i="1"/>
  <c r="AA1219" i="1"/>
  <c r="Z1219" i="1"/>
  <c r="Y1219" i="1"/>
  <c r="X1219" i="1"/>
  <c r="W1219" i="1"/>
  <c r="S1219" i="1"/>
  <c r="R1219" i="1"/>
  <c r="O1219" i="1" a="1"/>
  <c r="M1219" i="1" a="1"/>
  <c r="H1219" i="1" a="1"/>
  <c r="G1219" i="1"/>
  <c r="F1219" i="1"/>
  <c r="AB1218" i="1"/>
  <c r="AA1218" i="1"/>
  <c r="Z1218" i="1"/>
  <c r="Y1218" i="1"/>
  <c r="X1218" i="1"/>
  <c r="W1218" i="1"/>
  <c r="S1218" i="1"/>
  <c r="R1218" i="1"/>
  <c r="O1218" i="1" a="1"/>
  <c r="M1218" i="1" a="1"/>
  <c r="H1218" i="1" a="1"/>
  <c r="G1218" i="1"/>
  <c r="F1218" i="1"/>
  <c r="AB1217" i="1"/>
  <c r="AA1217" i="1"/>
  <c r="Z1217" i="1"/>
  <c r="Y1217" i="1"/>
  <c r="X1217" i="1"/>
  <c r="W1217" i="1"/>
  <c r="S1217" i="1"/>
  <c r="R1217" i="1"/>
  <c r="O1217" i="1" a="1"/>
  <c r="M1217" i="1" a="1"/>
  <c r="H1217" i="1" a="1"/>
  <c r="G1217" i="1"/>
  <c r="F1217" i="1"/>
  <c r="AB1216" i="1"/>
  <c r="AA1216" i="1"/>
  <c r="Z1216" i="1"/>
  <c r="Y1216" i="1"/>
  <c r="X1216" i="1"/>
  <c r="W1216" i="1"/>
  <c r="S1216" i="1"/>
  <c r="R1216" i="1"/>
  <c r="O1216" i="1" a="1"/>
  <c r="M1216" i="1" a="1"/>
  <c r="H1216" i="1" a="1"/>
  <c r="G1216" i="1"/>
  <c r="F1216" i="1"/>
  <c r="AB1215" i="1"/>
  <c r="AA1215" i="1"/>
  <c r="Z1215" i="1"/>
  <c r="Y1215" i="1"/>
  <c r="X1215" i="1"/>
  <c r="W1215" i="1"/>
  <c r="S1215" i="1"/>
  <c r="R1215" i="1"/>
  <c r="O1215" i="1" a="1"/>
  <c r="M1215" i="1" a="1"/>
  <c r="H1215" i="1" a="1"/>
  <c r="G1215" i="1"/>
  <c r="F1215" i="1"/>
  <c r="AB1214" i="1"/>
  <c r="AA1214" i="1"/>
  <c r="Z1214" i="1"/>
  <c r="Y1214" i="1"/>
  <c r="X1214" i="1"/>
  <c r="W1214" i="1"/>
  <c r="S1214" i="1"/>
  <c r="R1214" i="1"/>
  <c r="O1214" i="1" a="1"/>
  <c r="M1214" i="1" a="1"/>
  <c r="H1214" i="1" a="1"/>
  <c r="G1214" i="1"/>
  <c r="F1214" i="1"/>
  <c r="AB1213" i="1"/>
  <c r="AA1213" i="1"/>
  <c r="Z1213" i="1"/>
  <c r="Y1213" i="1"/>
  <c r="X1213" i="1"/>
  <c r="W1213" i="1"/>
  <c r="S1213" i="1"/>
  <c r="R1213" i="1"/>
  <c r="O1213" i="1" a="1"/>
  <c r="M1213" i="1" a="1"/>
  <c r="H1213" i="1" a="1"/>
  <c r="G1213" i="1"/>
  <c r="F1213" i="1"/>
  <c r="AB1212" i="1"/>
  <c r="AA1212" i="1"/>
  <c r="Z1212" i="1"/>
  <c r="Y1212" i="1"/>
  <c r="X1212" i="1"/>
  <c r="W1212" i="1"/>
  <c r="S1212" i="1"/>
  <c r="R1212" i="1"/>
  <c r="O1212" i="1" a="1"/>
  <c r="M1212" i="1" a="1"/>
  <c r="H1212" i="1" a="1"/>
  <c r="G1212" i="1"/>
  <c r="F1212" i="1"/>
  <c r="AB1211" i="1"/>
  <c r="AA1211" i="1"/>
  <c r="Z1211" i="1"/>
  <c r="Y1211" i="1"/>
  <c r="X1211" i="1"/>
  <c r="W1211" i="1"/>
  <c r="S1211" i="1"/>
  <c r="R1211" i="1"/>
  <c r="O1211" i="1" a="1"/>
  <c r="M1211" i="1" a="1"/>
  <c r="H1211" i="1" a="1"/>
  <c r="G1211" i="1"/>
  <c r="F1211" i="1"/>
  <c r="AB1210" i="1"/>
  <c r="AA1210" i="1"/>
  <c r="Z1210" i="1"/>
  <c r="Y1210" i="1"/>
  <c r="X1210" i="1"/>
  <c r="W1210" i="1"/>
  <c r="S1210" i="1"/>
  <c r="R1210" i="1"/>
  <c r="O1210" i="1" a="1"/>
  <c r="M1210" i="1" a="1"/>
  <c r="H1210" i="1" a="1"/>
  <c r="G1210" i="1"/>
  <c r="F1210" i="1"/>
  <c r="AB1209" i="1"/>
  <c r="AA1209" i="1"/>
  <c r="Z1209" i="1"/>
  <c r="Y1209" i="1"/>
  <c r="X1209" i="1"/>
  <c r="W1209" i="1"/>
  <c r="S1209" i="1"/>
  <c r="R1209" i="1"/>
  <c r="O1209" i="1" a="1"/>
  <c r="M1209" i="1" a="1"/>
  <c r="H1209" i="1" a="1"/>
  <c r="G1209" i="1"/>
  <c r="F1209" i="1"/>
  <c r="AB1208" i="1"/>
  <c r="AA1208" i="1"/>
  <c r="Z1208" i="1"/>
  <c r="Y1208" i="1"/>
  <c r="X1208" i="1"/>
  <c r="W1208" i="1"/>
  <c r="S1208" i="1"/>
  <c r="R1208" i="1"/>
  <c r="O1208" i="1" a="1"/>
  <c r="M1208" i="1" a="1"/>
  <c r="H1208" i="1" a="1"/>
  <c r="G1208" i="1"/>
  <c r="F1208" i="1"/>
  <c r="AB1207" i="1"/>
  <c r="AA1207" i="1"/>
  <c r="Z1207" i="1"/>
  <c r="Y1207" i="1"/>
  <c r="X1207" i="1"/>
  <c r="W1207" i="1"/>
  <c r="S1207" i="1"/>
  <c r="R1207" i="1"/>
  <c r="O1207" i="1" a="1"/>
  <c r="M1207" i="1" a="1"/>
  <c r="H1207" i="1" a="1"/>
  <c r="G1207" i="1"/>
  <c r="F1207" i="1"/>
  <c r="AB1206" i="1"/>
  <c r="AA1206" i="1"/>
  <c r="Z1206" i="1"/>
  <c r="Y1206" i="1"/>
  <c r="X1206" i="1"/>
  <c r="W1206" i="1"/>
  <c r="S1206" i="1"/>
  <c r="R1206" i="1"/>
  <c r="O1206" i="1" a="1"/>
  <c r="M1206" i="1" a="1"/>
  <c r="H1206" i="1" a="1"/>
  <c r="G1206" i="1"/>
  <c r="F1206" i="1"/>
  <c r="AB1205" i="1"/>
  <c r="AA1205" i="1"/>
  <c r="Z1205" i="1"/>
  <c r="Y1205" i="1"/>
  <c r="X1205" i="1"/>
  <c r="W1205" i="1"/>
  <c r="S1205" i="1"/>
  <c r="R1205" i="1"/>
  <c r="O1205" i="1" a="1"/>
  <c r="M1205" i="1" a="1"/>
  <c r="H1205" i="1" a="1"/>
  <c r="G1205" i="1"/>
  <c r="F1205" i="1"/>
  <c r="AB1204" i="1"/>
  <c r="AA1204" i="1"/>
  <c r="Z1204" i="1"/>
  <c r="Y1204" i="1"/>
  <c r="X1204" i="1"/>
  <c r="W1204" i="1"/>
  <c r="S1204" i="1"/>
  <c r="R1204" i="1"/>
  <c r="O1204" i="1" a="1"/>
  <c r="M1204" i="1" a="1"/>
  <c r="H1204" i="1" a="1"/>
  <c r="G1204" i="1"/>
  <c r="F1204" i="1"/>
  <c r="AB1203" i="1"/>
  <c r="AA1203" i="1"/>
  <c r="Z1203" i="1"/>
  <c r="Y1203" i="1"/>
  <c r="X1203" i="1"/>
  <c r="W1203" i="1"/>
  <c r="S1203" i="1"/>
  <c r="R1203" i="1"/>
  <c r="O1203" i="1" a="1"/>
  <c r="M1203" i="1" a="1"/>
  <c r="H1203" i="1" a="1"/>
  <c r="G1203" i="1"/>
  <c r="F1203" i="1"/>
  <c r="AB1202" i="1"/>
  <c r="AA1202" i="1"/>
  <c r="Z1202" i="1"/>
  <c r="Y1202" i="1"/>
  <c r="X1202" i="1"/>
  <c r="W1202" i="1"/>
  <c r="S1202" i="1"/>
  <c r="R1202" i="1"/>
  <c r="O1202" i="1" a="1"/>
  <c r="M1202" i="1" a="1"/>
  <c r="H1202" i="1" a="1"/>
  <c r="G1202" i="1"/>
  <c r="F1202" i="1"/>
  <c r="AB1201" i="1"/>
  <c r="AA1201" i="1"/>
  <c r="Z1201" i="1"/>
  <c r="Y1201" i="1"/>
  <c r="X1201" i="1"/>
  <c r="W1201" i="1"/>
  <c r="S1201" i="1"/>
  <c r="R1201" i="1"/>
  <c r="O1201" i="1" a="1"/>
  <c r="M1201" i="1" a="1"/>
  <c r="H1201" i="1" a="1"/>
  <c r="G1201" i="1"/>
  <c r="F1201" i="1"/>
  <c r="AB1200" i="1"/>
  <c r="AA1200" i="1"/>
  <c r="Z1200" i="1"/>
  <c r="Y1200" i="1"/>
  <c r="X1200" i="1"/>
  <c r="W1200" i="1"/>
  <c r="S1200" i="1"/>
  <c r="R1200" i="1"/>
  <c r="O1200" i="1" a="1"/>
  <c r="M1200" i="1" a="1"/>
  <c r="H1200" i="1" a="1"/>
  <c r="G1200" i="1"/>
  <c r="F1200" i="1"/>
  <c r="AB1199" i="1"/>
  <c r="AA1199" i="1"/>
  <c r="Z1199" i="1"/>
  <c r="Y1199" i="1"/>
  <c r="X1199" i="1"/>
  <c r="W1199" i="1"/>
  <c r="S1199" i="1"/>
  <c r="R1199" i="1"/>
  <c r="O1199" i="1" a="1"/>
  <c r="M1199" i="1" a="1"/>
  <c r="H1199" i="1" a="1"/>
  <c r="G1199" i="1"/>
  <c r="F1199" i="1"/>
  <c r="AB1198" i="1"/>
  <c r="AA1198" i="1"/>
  <c r="Z1198" i="1"/>
  <c r="Y1198" i="1"/>
  <c r="X1198" i="1"/>
  <c r="W1198" i="1"/>
  <c r="S1198" i="1"/>
  <c r="R1198" i="1"/>
  <c r="O1198" i="1" a="1"/>
  <c r="M1198" i="1" a="1"/>
  <c r="H1198" i="1" a="1"/>
  <c r="G1198" i="1"/>
  <c r="F1198" i="1"/>
  <c r="AB1197" i="1"/>
  <c r="AA1197" i="1"/>
  <c r="Z1197" i="1"/>
  <c r="Y1197" i="1"/>
  <c r="X1197" i="1"/>
  <c r="W1197" i="1"/>
  <c r="S1197" i="1"/>
  <c r="R1197" i="1"/>
  <c r="O1197" i="1" a="1"/>
  <c r="M1197" i="1" a="1"/>
  <c r="H1197" i="1" a="1"/>
  <c r="G1197" i="1"/>
  <c r="F1197" i="1"/>
  <c r="AB1196" i="1"/>
  <c r="AA1196" i="1"/>
  <c r="Z1196" i="1"/>
  <c r="Y1196" i="1"/>
  <c r="X1196" i="1"/>
  <c r="W1196" i="1"/>
  <c r="S1196" i="1"/>
  <c r="R1196" i="1"/>
  <c r="O1196" i="1" a="1"/>
  <c r="M1196" i="1" a="1"/>
  <c r="H1196" i="1" a="1"/>
  <c r="G1196" i="1"/>
  <c r="F1196" i="1"/>
  <c r="AB1195" i="1"/>
  <c r="AA1195" i="1"/>
  <c r="Z1195" i="1"/>
  <c r="Y1195" i="1"/>
  <c r="X1195" i="1"/>
  <c r="W1195" i="1"/>
  <c r="S1195" i="1"/>
  <c r="R1195" i="1"/>
  <c r="O1195" i="1" a="1"/>
  <c r="M1195" i="1" a="1"/>
  <c r="H1195" i="1" a="1"/>
  <c r="G1195" i="1"/>
  <c r="F1195" i="1"/>
  <c r="AB1194" i="1"/>
  <c r="AA1194" i="1"/>
  <c r="Z1194" i="1"/>
  <c r="Y1194" i="1"/>
  <c r="X1194" i="1"/>
  <c r="W1194" i="1"/>
  <c r="S1194" i="1"/>
  <c r="R1194" i="1"/>
  <c r="O1194" i="1" a="1"/>
  <c r="M1194" i="1" a="1"/>
  <c r="H1194" i="1" a="1"/>
  <c r="G1194" i="1"/>
  <c r="F1194" i="1"/>
  <c r="AB1193" i="1"/>
  <c r="AA1193" i="1"/>
  <c r="Z1193" i="1"/>
  <c r="Y1193" i="1"/>
  <c r="X1193" i="1"/>
  <c r="W1193" i="1"/>
  <c r="S1193" i="1"/>
  <c r="R1193" i="1"/>
  <c r="O1193" i="1" a="1"/>
  <c r="M1193" i="1" a="1"/>
  <c r="H1193" i="1" a="1"/>
  <c r="G1193" i="1"/>
  <c r="F1193" i="1"/>
  <c r="AB1192" i="1"/>
  <c r="AA1192" i="1"/>
  <c r="Z1192" i="1"/>
  <c r="Y1192" i="1"/>
  <c r="X1192" i="1"/>
  <c r="W1192" i="1"/>
  <c r="S1192" i="1"/>
  <c r="R1192" i="1"/>
  <c r="O1192" i="1" a="1"/>
  <c r="M1192" i="1" a="1"/>
  <c r="H1192" i="1" a="1"/>
  <c r="G1192" i="1"/>
  <c r="F1192" i="1"/>
  <c r="AB1191" i="1"/>
  <c r="AA1191" i="1"/>
  <c r="Z1191" i="1"/>
  <c r="Y1191" i="1"/>
  <c r="X1191" i="1"/>
  <c r="W1191" i="1"/>
  <c r="S1191" i="1"/>
  <c r="R1191" i="1"/>
  <c r="O1191" i="1" a="1"/>
  <c r="M1191" i="1" a="1"/>
  <c r="H1191" i="1" a="1"/>
  <c r="G1191" i="1"/>
  <c r="F1191" i="1"/>
  <c r="AB1190" i="1"/>
  <c r="AA1190" i="1"/>
  <c r="Z1190" i="1"/>
  <c r="Y1190" i="1"/>
  <c r="X1190" i="1"/>
  <c r="W1190" i="1"/>
  <c r="S1190" i="1"/>
  <c r="R1190" i="1"/>
  <c r="O1190" i="1" a="1"/>
  <c r="M1190" i="1" a="1"/>
  <c r="H1190" i="1" a="1"/>
  <c r="G1190" i="1"/>
  <c r="F1190" i="1"/>
  <c r="AB1189" i="1"/>
  <c r="AA1189" i="1"/>
  <c r="Z1189" i="1"/>
  <c r="Y1189" i="1"/>
  <c r="X1189" i="1"/>
  <c r="W1189" i="1"/>
  <c r="S1189" i="1"/>
  <c r="R1189" i="1"/>
  <c r="O1189" i="1" a="1"/>
  <c r="M1189" i="1" a="1"/>
  <c r="H1189" i="1" a="1"/>
  <c r="G1189" i="1"/>
  <c r="F1189" i="1"/>
  <c r="AB1188" i="1"/>
  <c r="AA1188" i="1"/>
  <c r="Z1188" i="1"/>
  <c r="Y1188" i="1"/>
  <c r="X1188" i="1"/>
  <c r="W1188" i="1"/>
  <c r="S1188" i="1"/>
  <c r="R1188" i="1"/>
  <c r="O1188" i="1" a="1"/>
  <c r="M1188" i="1" a="1"/>
  <c r="H1188" i="1" a="1"/>
  <c r="G1188" i="1"/>
  <c r="F1188" i="1"/>
  <c r="AB1187" i="1"/>
  <c r="AA1187" i="1"/>
  <c r="Z1187" i="1"/>
  <c r="Y1187" i="1"/>
  <c r="X1187" i="1"/>
  <c r="W1187" i="1"/>
  <c r="S1187" i="1"/>
  <c r="R1187" i="1"/>
  <c r="O1187" i="1" a="1"/>
  <c r="M1187" i="1" a="1"/>
  <c r="H1187" i="1" a="1"/>
  <c r="G1187" i="1"/>
  <c r="F1187" i="1"/>
  <c r="AB1186" i="1"/>
  <c r="AA1186" i="1"/>
  <c r="Z1186" i="1"/>
  <c r="Y1186" i="1"/>
  <c r="X1186" i="1"/>
  <c r="W1186" i="1"/>
  <c r="S1186" i="1"/>
  <c r="R1186" i="1"/>
  <c r="O1186" i="1" a="1"/>
  <c r="M1186" i="1" a="1"/>
  <c r="H1186" i="1" a="1"/>
  <c r="G1186" i="1"/>
  <c r="F1186" i="1"/>
  <c r="AB1185" i="1"/>
  <c r="AA1185" i="1"/>
  <c r="Z1185" i="1"/>
  <c r="Y1185" i="1"/>
  <c r="X1185" i="1"/>
  <c r="W1185" i="1"/>
  <c r="S1185" i="1"/>
  <c r="R1185" i="1"/>
  <c r="O1185" i="1" a="1"/>
  <c r="M1185" i="1" a="1"/>
  <c r="H1185" i="1" a="1"/>
  <c r="G1185" i="1"/>
  <c r="F1185" i="1"/>
  <c r="AB1184" i="1"/>
  <c r="AA1184" i="1"/>
  <c r="Z1184" i="1"/>
  <c r="Y1184" i="1"/>
  <c r="X1184" i="1"/>
  <c r="W1184" i="1"/>
  <c r="S1184" i="1"/>
  <c r="R1184" i="1"/>
  <c r="O1184" i="1" a="1"/>
  <c r="M1184" i="1" a="1"/>
  <c r="H1184" i="1" a="1"/>
  <c r="G1184" i="1"/>
  <c r="F1184" i="1"/>
  <c r="AB1183" i="1"/>
  <c r="AA1183" i="1"/>
  <c r="Z1183" i="1"/>
  <c r="Y1183" i="1"/>
  <c r="X1183" i="1"/>
  <c r="W1183" i="1"/>
  <c r="S1183" i="1"/>
  <c r="R1183" i="1"/>
  <c r="O1183" i="1" a="1"/>
  <c r="M1183" i="1" a="1"/>
  <c r="H1183" i="1" a="1"/>
  <c r="G1183" i="1"/>
  <c r="F1183" i="1"/>
  <c r="AB1182" i="1"/>
  <c r="AA1182" i="1"/>
  <c r="Z1182" i="1"/>
  <c r="Y1182" i="1"/>
  <c r="X1182" i="1"/>
  <c r="W1182" i="1"/>
  <c r="S1182" i="1"/>
  <c r="R1182" i="1"/>
  <c r="O1182" i="1" a="1"/>
  <c r="M1182" i="1" a="1"/>
  <c r="H1182" i="1" a="1"/>
  <c r="G1182" i="1"/>
  <c r="F1182" i="1"/>
  <c r="AB1181" i="1"/>
  <c r="AA1181" i="1"/>
  <c r="Z1181" i="1"/>
  <c r="Y1181" i="1"/>
  <c r="X1181" i="1"/>
  <c r="W1181" i="1"/>
  <c r="S1181" i="1"/>
  <c r="R1181" i="1"/>
  <c r="O1181" i="1" a="1"/>
  <c r="M1181" i="1" a="1"/>
  <c r="H1181" i="1" a="1"/>
  <c r="G1181" i="1"/>
  <c r="F1181" i="1"/>
  <c r="AB1180" i="1"/>
  <c r="AA1180" i="1"/>
  <c r="Z1180" i="1"/>
  <c r="Y1180" i="1"/>
  <c r="X1180" i="1"/>
  <c r="W1180" i="1"/>
  <c r="S1180" i="1"/>
  <c r="R1180" i="1"/>
  <c r="O1180" i="1" a="1"/>
  <c r="M1180" i="1" a="1"/>
  <c r="H1180" i="1" a="1"/>
  <c r="G1180" i="1"/>
  <c r="F1180" i="1"/>
  <c r="AB1179" i="1"/>
  <c r="AA1179" i="1"/>
  <c r="Z1179" i="1"/>
  <c r="Y1179" i="1"/>
  <c r="X1179" i="1"/>
  <c r="W1179" i="1"/>
  <c r="S1179" i="1"/>
  <c r="R1179" i="1"/>
  <c r="O1179" i="1" a="1"/>
  <c r="M1179" i="1" a="1"/>
  <c r="H1179" i="1" a="1"/>
  <c r="G1179" i="1"/>
  <c r="F1179" i="1"/>
  <c r="AB1178" i="1"/>
  <c r="AA1178" i="1"/>
  <c r="Z1178" i="1"/>
  <c r="Y1178" i="1"/>
  <c r="X1178" i="1"/>
  <c r="W1178" i="1"/>
  <c r="S1178" i="1"/>
  <c r="R1178" i="1"/>
  <c r="O1178" i="1" a="1"/>
  <c r="M1178" i="1" a="1"/>
  <c r="H1178" i="1" a="1"/>
  <c r="G1178" i="1"/>
  <c r="F1178" i="1"/>
  <c r="AB1177" i="1"/>
  <c r="AA1177" i="1"/>
  <c r="Z1177" i="1"/>
  <c r="Y1177" i="1"/>
  <c r="X1177" i="1"/>
  <c r="W1177" i="1"/>
  <c r="S1177" i="1"/>
  <c r="R1177" i="1"/>
  <c r="O1177" i="1" a="1"/>
  <c r="M1177" i="1" a="1"/>
  <c r="H1177" i="1" a="1"/>
  <c r="G1177" i="1"/>
  <c r="F1177" i="1"/>
  <c r="AB1176" i="1"/>
  <c r="AA1176" i="1"/>
  <c r="Z1176" i="1"/>
  <c r="Y1176" i="1"/>
  <c r="X1176" i="1"/>
  <c r="W1176" i="1"/>
  <c r="S1176" i="1"/>
  <c r="R1176" i="1"/>
  <c r="O1176" i="1" a="1"/>
  <c r="M1176" i="1" a="1"/>
  <c r="H1176" i="1" a="1"/>
  <c r="G1176" i="1"/>
  <c r="F1176" i="1"/>
  <c r="AB1175" i="1"/>
  <c r="AA1175" i="1"/>
  <c r="Z1175" i="1"/>
  <c r="Y1175" i="1"/>
  <c r="X1175" i="1"/>
  <c r="W1175" i="1"/>
  <c r="S1175" i="1"/>
  <c r="R1175" i="1"/>
  <c r="O1175" i="1" a="1"/>
  <c r="M1175" i="1" a="1"/>
  <c r="H1175" i="1" a="1"/>
  <c r="G1175" i="1"/>
  <c r="F1175" i="1"/>
  <c r="AB1174" i="1"/>
  <c r="AA1174" i="1"/>
  <c r="Z1174" i="1"/>
  <c r="Y1174" i="1"/>
  <c r="X1174" i="1"/>
  <c r="W1174" i="1"/>
  <c r="S1174" i="1"/>
  <c r="R1174" i="1"/>
  <c r="O1174" i="1" a="1"/>
  <c r="M1174" i="1" a="1"/>
  <c r="H1174" i="1" a="1"/>
  <c r="G1174" i="1"/>
  <c r="F1174" i="1"/>
  <c r="AB1173" i="1"/>
  <c r="AA1173" i="1"/>
  <c r="Z1173" i="1"/>
  <c r="Y1173" i="1"/>
  <c r="X1173" i="1"/>
  <c r="W1173" i="1"/>
  <c r="S1173" i="1"/>
  <c r="R1173" i="1"/>
  <c r="O1173" i="1" a="1"/>
  <c r="M1173" i="1" a="1"/>
  <c r="H1173" i="1" a="1"/>
  <c r="G1173" i="1"/>
  <c r="F1173" i="1"/>
  <c r="AB1172" i="1"/>
  <c r="AA1172" i="1"/>
  <c r="Z1172" i="1"/>
  <c r="Y1172" i="1"/>
  <c r="X1172" i="1"/>
  <c r="W1172" i="1"/>
  <c r="S1172" i="1"/>
  <c r="R1172" i="1"/>
  <c r="O1172" i="1" a="1"/>
  <c r="M1172" i="1" a="1"/>
  <c r="H1172" i="1" a="1"/>
  <c r="G1172" i="1"/>
  <c r="F1172" i="1"/>
  <c r="AB1171" i="1"/>
  <c r="AA1171" i="1"/>
  <c r="Z1171" i="1"/>
  <c r="Y1171" i="1"/>
  <c r="X1171" i="1"/>
  <c r="W1171" i="1"/>
  <c r="S1171" i="1"/>
  <c r="R1171" i="1"/>
  <c r="O1171" i="1" a="1"/>
  <c r="M1171" i="1" a="1"/>
  <c r="H1171" i="1" a="1"/>
  <c r="G1171" i="1"/>
  <c r="F1171" i="1"/>
  <c r="AB1170" i="1"/>
  <c r="AA1170" i="1"/>
  <c r="Z1170" i="1"/>
  <c r="Y1170" i="1"/>
  <c r="X1170" i="1"/>
  <c r="W1170" i="1"/>
  <c r="S1170" i="1"/>
  <c r="R1170" i="1"/>
  <c r="O1170" i="1" a="1"/>
  <c r="M1170" i="1" a="1"/>
  <c r="H1170" i="1" a="1"/>
  <c r="G1170" i="1"/>
  <c r="F1170" i="1"/>
  <c r="AB1169" i="1"/>
  <c r="AA1169" i="1"/>
  <c r="Z1169" i="1"/>
  <c r="Y1169" i="1"/>
  <c r="X1169" i="1"/>
  <c r="W1169" i="1"/>
  <c r="S1169" i="1"/>
  <c r="R1169" i="1"/>
  <c r="O1169" i="1" a="1"/>
  <c r="M1169" i="1" a="1"/>
  <c r="H1169" i="1" a="1"/>
  <c r="G1169" i="1"/>
  <c r="F1169" i="1"/>
  <c r="AB1168" i="1"/>
  <c r="AA1168" i="1"/>
  <c r="Z1168" i="1"/>
  <c r="Y1168" i="1"/>
  <c r="X1168" i="1"/>
  <c r="W1168" i="1"/>
  <c r="S1168" i="1"/>
  <c r="R1168" i="1"/>
  <c r="O1168" i="1" a="1"/>
  <c r="M1168" i="1" a="1"/>
  <c r="H1168" i="1" a="1"/>
  <c r="G1168" i="1"/>
  <c r="F1168" i="1"/>
  <c r="AB1167" i="1"/>
  <c r="AA1167" i="1"/>
  <c r="Z1167" i="1"/>
  <c r="Y1167" i="1"/>
  <c r="X1167" i="1"/>
  <c r="W1167" i="1"/>
  <c r="S1167" i="1"/>
  <c r="R1167" i="1"/>
  <c r="O1167" i="1" a="1"/>
  <c r="M1167" i="1" a="1"/>
  <c r="H1167" i="1" a="1"/>
  <c r="G1167" i="1"/>
  <c r="F1167" i="1"/>
  <c r="AB1166" i="1"/>
  <c r="AA1166" i="1"/>
  <c r="Z1166" i="1"/>
  <c r="Y1166" i="1"/>
  <c r="X1166" i="1"/>
  <c r="W1166" i="1"/>
  <c r="S1166" i="1"/>
  <c r="R1166" i="1"/>
  <c r="O1166" i="1" a="1"/>
  <c r="M1166" i="1" a="1"/>
  <c r="H1166" i="1" a="1"/>
  <c r="G1166" i="1"/>
  <c r="F1166" i="1"/>
  <c r="AB1165" i="1"/>
  <c r="AA1165" i="1"/>
  <c r="Z1165" i="1"/>
  <c r="Y1165" i="1"/>
  <c r="X1165" i="1"/>
  <c r="W1165" i="1"/>
  <c r="S1165" i="1"/>
  <c r="R1165" i="1"/>
  <c r="O1165" i="1" a="1"/>
  <c r="M1165" i="1" a="1"/>
  <c r="H1165" i="1" a="1"/>
  <c r="G1165" i="1"/>
  <c r="F1165" i="1"/>
  <c r="AB1164" i="1"/>
  <c r="AA1164" i="1"/>
  <c r="Z1164" i="1"/>
  <c r="Y1164" i="1"/>
  <c r="X1164" i="1"/>
  <c r="W1164" i="1"/>
  <c r="S1164" i="1"/>
  <c r="R1164" i="1"/>
  <c r="O1164" i="1" a="1"/>
  <c r="M1164" i="1" a="1"/>
  <c r="H1164" i="1" a="1"/>
  <c r="G1164" i="1"/>
  <c r="F1164" i="1"/>
  <c r="AB1163" i="1"/>
  <c r="AA1163" i="1"/>
  <c r="Z1163" i="1"/>
  <c r="Y1163" i="1"/>
  <c r="X1163" i="1"/>
  <c r="W1163" i="1"/>
  <c r="S1163" i="1"/>
  <c r="R1163" i="1"/>
  <c r="O1163" i="1" a="1"/>
  <c r="M1163" i="1" a="1"/>
  <c r="H1163" i="1" a="1"/>
  <c r="G1163" i="1"/>
  <c r="F1163" i="1"/>
  <c r="AB1162" i="1"/>
  <c r="AA1162" i="1"/>
  <c r="Z1162" i="1"/>
  <c r="Y1162" i="1"/>
  <c r="X1162" i="1"/>
  <c r="W1162" i="1"/>
  <c r="S1162" i="1"/>
  <c r="R1162" i="1"/>
  <c r="O1162" i="1" a="1"/>
  <c r="M1162" i="1" a="1"/>
  <c r="H1162" i="1" a="1"/>
  <c r="G1162" i="1"/>
  <c r="F1162" i="1"/>
  <c r="AB1161" i="1"/>
  <c r="AA1161" i="1"/>
  <c r="Z1161" i="1"/>
  <c r="Y1161" i="1"/>
  <c r="X1161" i="1"/>
  <c r="W1161" i="1"/>
  <c r="S1161" i="1"/>
  <c r="R1161" i="1"/>
  <c r="O1161" i="1" a="1"/>
  <c r="M1161" i="1" a="1"/>
  <c r="H1161" i="1" a="1"/>
  <c r="G1161" i="1"/>
  <c r="F1161" i="1"/>
  <c r="AB1160" i="1"/>
  <c r="AA1160" i="1"/>
  <c r="Z1160" i="1"/>
  <c r="Y1160" i="1"/>
  <c r="X1160" i="1"/>
  <c r="W1160" i="1"/>
  <c r="S1160" i="1"/>
  <c r="R1160" i="1"/>
  <c r="O1160" i="1" a="1"/>
  <c r="M1160" i="1" a="1"/>
  <c r="H1160" i="1" a="1"/>
  <c r="G1160" i="1"/>
  <c r="F1160" i="1"/>
  <c r="AB1159" i="1"/>
  <c r="AA1159" i="1"/>
  <c r="Z1159" i="1"/>
  <c r="Y1159" i="1"/>
  <c r="X1159" i="1"/>
  <c r="W1159" i="1"/>
  <c r="S1159" i="1"/>
  <c r="R1159" i="1"/>
  <c r="O1159" i="1" a="1"/>
  <c r="M1159" i="1" a="1"/>
  <c r="H1159" i="1" a="1"/>
  <c r="G1159" i="1"/>
  <c r="F1159" i="1"/>
  <c r="AB1158" i="1"/>
  <c r="AA1158" i="1"/>
  <c r="Z1158" i="1"/>
  <c r="Y1158" i="1"/>
  <c r="X1158" i="1"/>
  <c r="W1158" i="1"/>
  <c r="S1158" i="1"/>
  <c r="R1158" i="1"/>
  <c r="O1158" i="1" a="1"/>
  <c r="M1158" i="1" a="1"/>
  <c r="H1158" i="1" a="1"/>
  <c r="G1158" i="1"/>
  <c r="F1158" i="1"/>
  <c r="AB1157" i="1"/>
  <c r="AA1157" i="1"/>
  <c r="Z1157" i="1"/>
  <c r="Y1157" i="1"/>
  <c r="X1157" i="1"/>
  <c r="W1157" i="1"/>
  <c r="S1157" i="1"/>
  <c r="R1157" i="1"/>
  <c r="O1157" i="1" a="1"/>
  <c r="M1157" i="1" a="1"/>
  <c r="H1157" i="1" a="1"/>
  <c r="G1157" i="1"/>
  <c r="F1157" i="1"/>
  <c r="AB1156" i="1"/>
  <c r="AA1156" i="1"/>
  <c r="Z1156" i="1"/>
  <c r="Y1156" i="1"/>
  <c r="X1156" i="1"/>
  <c r="W1156" i="1"/>
  <c r="S1156" i="1"/>
  <c r="R1156" i="1"/>
  <c r="O1156" i="1" a="1"/>
  <c r="M1156" i="1" a="1"/>
  <c r="H1156" i="1" a="1"/>
  <c r="G1156" i="1"/>
  <c r="F1156" i="1"/>
  <c r="AB1155" i="1"/>
  <c r="AA1155" i="1"/>
  <c r="Z1155" i="1"/>
  <c r="Y1155" i="1"/>
  <c r="X1155" i="1"/>
  <c r="W1155" i="1"/>
  <c r="S1155" i="1"/>
  <c r="R1155" i="1"/>
  <c r="O1155" i="1" a="1"/>
  <c r="M1155" i="1" a="1"/>
  <c r="H1155" i="1" a="1"/>
  <c r="G1155" i="1"/>
  <c r="F1155" i="1"/>
  <c r="AB1154" i="1"/>
  <c r="AA1154" i="1"/>
  <c r="Z1154" i="1"/>
  <c r="Y1154" i="1"/>
  <c r="X1154" i="1"/>
  <c r="W1154" i="1"/>
  <c r="S1154" i="1"/>
  <c r="R1154" i="1"/>
  <c r="O1154" i="1" a="1"/>
  <c r="M1154" i="1" a="1"/>
  <c r="H1154" i="1" a="1"/>
  <c r="G1154" i="1"/>
  <c r="F1154" i="1"/>
  <c r="AB1153" i="1"/>
  <c r="AA1153" i="1"/>
  <c r="Z1153" i="1"/>
  <c r="Y1153" i="1"/>
  <c r="X1153" i="1"/>
  <c r="W1153" i="1"/>
  <c r="S1153" i="1"/>
  <c r="R1153" i="1"/>
  <c r="O1153" i="1" a="1"/>
  <c r="M1153" i="1" a="1"/>
  <c r="H1153" i="1" a="1"/>
  <c r="G1153" i="1"/>
  <c r="F1153" i="1"/>
  <c r="AB1152" i="1"/>
  <c r="AA1152" i="1"/>
  <c r="Z1152" i="1"/>
  <c r="Y1152" i="1"/>
  <c r="X1152" i="1"/>
  <c r="W1152" i="1"/>
  <c r="S1152" i="1"/>
  <c r="R1152" i="1"/>
  <c r="O1152" i="1" a="1"/>
  <c r="M1152" i="1" a="1"/>
  <c r="H1152" i="1" a="1"/>
  <c r="G1152" i="1"/>
  <c r="F1152" i="1"/>
  <c r="AB1151" i="1"/>
  <c r="AA1151" i="1"/>
  <c r="Z1151" i="1"/>
  <c r="Y1151" i="1"/>
  <c r="X1151" i="1"/>
  <c r="W1151" i="1"/>
  <c r="S1151" i="1"/>
  <c r="R1151" i="1"/>
  <c r="O1151" i="1" a="1"/>
  <c r="M1151" i="1" a="1"/>
  <c r="H1151" i="1" a="1"/>
  <c r="G1151" i="1"/>
  <c r="F1151" i="1"/>
  <c r="AB1150" i="1"/>
  <c r="AA1150" i="1"/>
  <c r="Z1150" i="1"/>
  <c r="Y1150" i="1"/>
  <c r="X1150" i="1"/>
  <c r="W1150" i="1"/>
  <c r="S1150" i="1"/>
  <c r="R1150" i="1"/>
  <c r="O1150" i="1" a="1"/>
  <c r="M1150" i="1" a="1"/>
  <c r="H1150" i="1" a="1"/>
  <c r="G1150" i="1"/>
  <c r="F1150" i="1"/>
  <c r="AB1149" i="1"/>
  <c r="AA1149" i="1"/>
  <c r="Z1149" i="1"/>
  <c r="Y1149" i="1"/>
  <c r="X1149" i="1"/>
  <c r="W1149" i="1"/>
  <c r="S1149" i="1"/>
  <c r="R1149" i="1"/>
  <c r="O1149" i="1" a="1"/>
  <c r="M1149" i="1" a="1"/>
  <c r="H1149" i="1" a="1"/>
  <c r="G1149" i="1"/>
  <c r="F1149" i="1"/>
  <c r="AB1148" i="1"/>
  <c r="AA1148" i="1"/>
  <c r="Z1148" i="1"/>
  <c r="Y1148" i="1"/>
  <c r="X1148" i="1"/>
  <c r="W1148" i="1"/>
  <c r="S1148" i="1"/>
  <c r="R1148" i="1"/>
  <c r="O1148" i="1" a="1"/>
  <c r="M1148" i="1" a="1"/>
  <c r="H1148" i="1" a="1"/>
  <c r="G1148" i="1"/>
  <c r="F1148" i="1"/>
  <c r="AB1147" i="1"/>
  <c r="AA1147" i="1"/>
  <c r="Z1147" i="1"/>
  <c r="Y1147" i="1"/>
  <c r="X1147" i="1"/>
  <c r="W1147" i="1"/>
  <c r="S1147" i="1"/>
  <c r="R1147" i="1"/>
  <c r="O1147" i="1" a="1"/>
  <c r="M1147" i="1" a="1"/>
  <c r="H1147" i="1" a="1"/>
  <c r="G1147" i="1"/>
  <c r="F1147" i="1"/>
  <c r="AB1146" i="1"/>
  <c r="AA1146" i="1"/>
  <c r="Z1146" i="1"/>
  <c r="Y1146" i="1"/>
  <c r="X1146" i="1"/>
  <c r="W1146" i="1"/>
  <c r="S1146" i="1"/>
  <c r="R1146" i="1"/>
  <c r="O1146" i="1" a="1"/>
  <c r="M1146" i="1" a="1"/>
  <c r="H1146" i="1" a="1"/>
  <c r="G1146" i="1"/>
  <c r="F1146" i="1"/>
  <c r="AB1145" i="1"/>
  <c r="AA1145" i="1"/>
  <c r="Z1145" i="1"/>
  <c r="Y1145" i="1"/>
  <c r="X1145" i="1"/>
  <c r="W1145" i="1"/>
  <c r="S1145" i="1"/>
  <c r="R1145" i="1"/>
  <c r="O1145" i="1" a="1"/>
  <c r="M1145" i="1" a="1"/>
  <c r="H1145" i="1" a="1"/>
  <c r="G1145" i="1"/>
  <c r="F1145" i="1"/>
  <c r="AB1144" i="1"/>
  <c r="AA1144" i="1"/>
  <c r="Z1144" i="1"/>
  <c r="Y1144" i="1"/>
  <c r="X1144" i="1"/>
  <c r="W1144" i="1"/>
  <c r="S1144" i="1"/>
  <c r="R1144" i="1"/>
  <c r="O1144" i="1" a="1"/>
  <c r="M1144" i="1" a="1"/>
  <c r="H1144" i="1" a="1"/>
  <c r="G1144" i="1"/>
  <c r="F1144" i="1"/>
  <c r="AB1143" i="1"/>
  <c r="AA1143" i="1"/>
  <c r="Z1143" i="1"/>
  <c r="Y1143" i="1"/>
  <c r="X1143" i="1"/>
  <c r="W1143" i="1"/>
  <c r="S1143" i="1"/>
  <c r="R1143" i="1"/>
  <c r="O1143" i="1" a="1"/>
  <c r="M1143" i="1" a="1"/>
  <c r="H1143" i="1" a="1"/>
  <c r="G1143" i="1"/>
  <c r="F1143" i="1"/>
  <c r="AB1142" i="1"/>
  <c r="AA1142" i="1"/>
  <c r="Z1142" i="1"/>
  <c r="Y1142" i="1"/>
  <c r="X1142" i="1"/>
  <c r="W1142" i="1"/>
  <c r="S1142" i="1"/>
  <c r="R1142" i="1"/>
  <c r="O1142" i="1" a="1"/>
  <c r="M1142" i="1" a="1"/>
  <c r="H1142" i="1" a="1"/>
  <c r="G1142" i="1"/>
  <c r="F1142" i="1"/>
  <c r="AB1141" i="1"/>
  <c r="AA1141" i="1"/>
  <c r="Z1141" i="1"/>
  <c r="Y1141" i="1"/>
  <c r="X1141" i="1"/>
  <c r="W1141" i="1"/>
  <c r="S1141" i="1"/>
  <c r="R1141" i="1"/>
  <c r="O1141" i="1" a="1"/>
  <c r="M1141" i="1" a="1"/>
  <c r="H1141" i="1" a="1"/>
  <c r="G1141" i="1"/>
  <c r="F1141" i="1"/>
  <c r="AB1140" i="1"/>
  <c r="AA1140" i="1"/>
  <c r="Z1140" i="1"/>
  <c r="Y1140" i="1"/>
  <c r="X1140" i="1"/>
  <c r="W1140" i="1"/>
  <c r="S1140" i="1"/>
  <c r="R1140" i="1"/>
  <c r="O1140" i="1" a="1"/>
  <c r="M1140" i="1" a="1"/>
  <c r="H1140" i="1" a="1"/>
  <c r="G1140" i="1"/>
  <c r="F1140" i="1"/>
  <c r="AB1139" i="1"/>
  <c r="AA1139" i="1"/>
  <c r="Z1139" i="1"/>
  <c r="Y1139" i="1"/>
  <c r="X1139" i="1"/>
  <c r="W1139" i="1"/>
  <c r="S1139" i="1"/>
  <c r="R1139" i="1"/>
  <c r="O1139" i="1" a="1"/>
  <c r="M1139" i="1" a="1"/>
  <c r="H1139" i="1" a="1"/>
  <c r="G1139" i="1"/>
  <c r="F1139" i="1"/>
  <c r="AB1138" i="1"/>
  <c r="AA1138" i="1"/>
  <c r="Z1138" i="1"/>
  <c r="Y1138" i="1"/>
  <c r="X1138" i="1"/>
  <c r="W1138" i="1"/>
  <c r="S1138" i="1"/>
  <c r="R1138" i="1"/>
  <c r="O1138" i="1" a="1"/>
  <c r="M1138" i="1" a="1"/>
  <c r="H1138" i="1" a="1"/>
  <c r="G1138" i="1"/>
  <c r="F1138" i="1"/>
  <c r="AB1137" i="1"/>
  <c r="AA1137" i="1"/>
  <c r="Z1137" i="1"/>
  <c r="Y1137" i="1"/>
  <c r="X1137" i="1"/>
  <c r="W1137" i="1"/>
  <c r="S1137" i="1"/>
  <c r="R1137" i="1"/>
  <c r="O1137" i="1" a="1"/>
  <c r="M1137" i="1" a="1"/>
  <c r="H1137" i="1" a="1"/>
  <c r="G1137" i="1"/>
  <c r="F1137" i="1"/>
  <c r="AB1136" i="1"/>
  <c r="AA1136" i="1"/>
  <c r="Z1136" i="1"/>
  <c r="Y1136" i="1"/>
  <c r="X1136" i="1"/>
  <c r="W1136" i="1"/>
  <c r="S1136" i="1"/>
  <c r="R1136" i="1"/>
  <c r="O1136" i="1" a="1"/>
  <c r="M1136" i="1" a="1"/>
  <c r="H1136" i="1" a="1"/>
  <c r="G1136" i="1"/>
  <c r="F1136" i="1"/>
  <c r="AB1135" i="1"/>
  <c r="AA1135" i="1"/>
  <c r="Z1135" i="1"/>
  <c r="Y1135" i="1"/>
  <c r="X1135" i="1"/>
  <c r="W1135" i="1"/>
  <c r="S1135" i="1"/>
  <c r="R1135" i="1"/>
  <c r="O1135" i="1" a="1"/>
  <c r="M1135" i="1" a="1"/>
  <c r="H1135" i="1" a="1"/>
  <c r="G1135" i="1"/>
  <c r="F1135" i="1"/>
  <c r="AB1134" i="1"/>
  <c r="AA1134" i="1"/>
  <c r="Z1134" i="1"/>
  <c r="Y1134" i="1"/>
  <c r="X1134" i="1"/>
  <c r="W1134" i="1"/>
  <c r="S1134" i="1"/>
  <c r="R1134" i="1"/>
  <c r="O1134" i="1" a="1"/>
  <c r="M1134" i="1" a="1"/>
  <c r="H1134" i="1" a="1"/>
  <c r="G1134" i="1"/>
  <c r="F1134" i="1"/>
  <c r="AB1133" i="1"/>
  <c r="AA1133" i="1"/>
  <c r="Z1133" i="1"/>
  <c r="Y1133" i="1"/>
  <c r="X1133" i="1"/>
  <c r="W1133" i="1"/>
  <c r="S1133" i="1"/>
  <c r="R1133" i="1"/>
  <c r="O1133" i="1" a="1"/>
  <c r="M1133" i="1" a="1"/>
  <c r="H1133" i="1" a="1"/>
  <c r="G1133" i="1"/>
  <c r="F1133" i="1"/>
  <c r="AB1132" i="1"/>
  <c r="AA1132" i="1"/>
  <c r="Z1132" i="1"/>
  <c r="Y1132" i="1"/>
  <c r="X1132" i="1"/>
  <c r="W1132" i="1"/>
  <c r="S1132" i="1"/>
  <c r="R1132" i="1"/>
  <c r="O1132" i="1" a="1"/>
  <c r="M1132" i="1" a="1"/>
  <c r="H1132" i="1" a="1"/>
  <c r="G1132" i="1"/>
  <c r="F1132" i="1"/>
  <c r="AB1131" i="1"/>
  <c r="AA1131" i="1"/>
  <c r="Z1131" i="1"/>
  <c r="Y1131" i="1"/>
  <c r="X1131" i="1"/>
  <c r="W1131" i="1"/>
  <c r="S1131" i="1"/>
  <c r="R1131" i="1"/>
  <c r="O1131" i="1" a="1"/>
  <c r="M1131" i="1" a="1"/>
  <c r="H1131" i="1" a="1"/>
  <c r="G1131" i="1"/>
  <c r="F1131" i="1"/>
  <c r="AB1130" i="1"/>
  <c r="AA1130" i="1"/>
  <c r="Z1130" i="1"/>
  <c r="Y1130" i="1"/>
  <c r="X1130" i="1"/>
  <c r="W1130" i="1"/>
  <c r="S1130" i="1"/>
  <c r="R1130" i="1"/>
  <c r="O1130" i="1" a="1"/>
  <c r="M1130" i="1" a="1"/>
  <c r="H1130" i="1" a="1"/>
  <c r="G1130" i="1"/>
  <c r="F1130" i="1"/>
  <c r="AB1129" i="1"/>
  <c r="AA1129" i="1"/>
  <c r="Z1129" i="1"/>
  <c r="Y1129" i="1"/>
  <c r="X1129" i="1"/>
  <c r="W1129" i="1"/>
  <c r="S1129" i="1"/>
  <c r="R1129" i="1"/>
  <c r="O1129" i="1" a="1"/>
  <c r="M1129" i="1" a="1"/>
  <c r="H1129" i="1" a="1"/>
  <c r="G1129" i="1"/>
  <c r="F1129" i="1"/>
  <c r="AB1128" i="1"/>
  <c r="AA1128" i="1"/>
  <c r="Z1128" i="1"/>
  <c r="Y1128" i="1"/>
  <c r="X1128" i="1"/>
  <c r="W1128" i="1"/>
  <c r="S1128" i="1"/>
  <c r="R1128" i="1"/>
  <c r="O1128" i="1" a="1"/>
  <c r="M1128" i="1" a="1"/>
  <c r="H1128" i="1" a="1"/>
  <c r="G1128" i="1"/>
  <c r="F1128" i="1"/>
  <c r="AB1127" i="1"/>
  <c r="AA1127" i="1"/>
  <c r="Z1127" i="1"/>
  <c r="Y1127" i="1"/>
  <c r="X1127" i="1"/>
  <c r="W1127" i="1"/>
  <c r="S1127" i="1"/>
  <c r="R1127" i="1"/>
  <c r="O1127" i="1" a="1"/>
  <c r="M1127" i="1" a="1"/>
  <c r="H1127" i="1" a="1"/>
  <c r="G1127" i="1"/>
  <c r="F1127" i="1"/>
  <c r="AB1126" i="1"/>
  <c r="AA1126" i="1"/>
  <c r="Z1126" i="1"/>
  <c r="Y1126" i="1"/>
  <c r="X1126" i="1"/>
  <c r="W1126" i="1"/>
  <c r="S1126" i="1"/>
  <c r="R1126" i="1"/>
  <c r="O1126" i="1" a="1"/>
  <c r="M1126" i="1" a="1"/>
  <c r="H1126" i="1" a="1"/>
  <c r="G1126" i="1"/>
  <c r="F1126" i="1"/>
  <c r="AB1125" i="1"/>
  <c r="AA1125" i="1"/>
  <c r="Z1125" i="1"/>
  <c r="Y1125" i="1"/>
  <c r="X1125" i="1"/>
  <c r="W1125" i="1"/>
  <c r="S1125" i="1"/>
  <c r="R1125" i="1"/>
  <c r="O1125" i="1" a="1"/>
  <c r="M1125" i="1" a="1"/>
  <c r="H1125" i="1" a="1"/>
  <c r="G1125" i="1"/>
  <c r="F1125" i="1"/>
  <c r="AB1124" i="1"/>
  <c r="AA1124" i="1"/>
  <c r="Z1124" i="1"/>
  <c r="Y1124" i="1"/>
  <c r="X1124" i="1"/>
  <c r="W1124" i="1"/>
  <c r="S1124" i="1"/>
  <c r="R1124" i="1"/>
  <c r="O1124" i="1" a="1"/>
  <c r="M1124" i="1" a="1"/>
  <c r="H1124" i="1" a="1"/>
  <c r="G1124" i="1"/>
  <c r="F1124" i="1"/>
  <c r="AB1123" i="1"/>
  <c r="AA1123" i="1"/>
  <c r="Z1123" i="1"/>
  <c r="Y1123" i="1"/>
  <c r="X1123" i="1"/>
  <c r="W1123" i="1"/>
  <c r="S1123" i="1"/>
  <c r="R1123" i="1"/>
  <c r="O1123" i="1" a="1"/>
  <c r="M1123" i="1" a="1"/>
  <c r="H1123" i="1" a="1"/>
  <c r="G1123" i="1"/>
  <c r="F1123" i="1"/>
  <c r="AB1122" i="1"/>
  <c r="AA1122" i="1"/>
  <c r="Z1122" i="1"/>
  <c r="Y1122" i="1"/>
  <c r="X1122" i="1"/>
  <c r="W1122" i="1"/>
  <c r="S1122" i="1"/>
  <c r="R1122" i="1"/>
  <c r="O1122" i="1" a="1"/>
  <c r="M1122" i="1" a="1"/>
  <c r="H1122" i="1" a="1"/>
  <c r="G1122" i="1"/>
  <c r="F1122" i="1"/>
  <c r="AB1121" i="1"/>
  <c r="AA1121" i="1"/>
  <c r="Z1121" i="1"/>
  <c r="Y1121" i="1"/>
  <c r="X1121" i="1"/>
  <c r="W1121" i="1"/>
  <c r="S1121" i="1"/>
  <c r="R1121" i="1"/>
  <c r="O1121" i="1" a="1"/>
  <c r="M1121" i="1" a="1"/>
  <c r="H1121" i="1" a="1"/>
  <c r="G1121" i="1"/>
  <c r="F1121" i="1"/>
  <c r="AB1120" i="1"/>
  <c r="AA1120" i="1"/>
  <c r="Z1120" i="1"/>
  <c r="Y1120" i="1"/>
  <c r="X1120" i="1"/>
  <c r="W1120" i="1"/>
  <c r="S1120" i="1"/>
  <c r="R1120" i="1"/>
  <c r="O1120" i="1" a="1"/>
  <c r="M1120" i="1" a="1"/>
  <c r="H1120" i="1" a="1"/>
  <c r="G1120" i="1"/>
  <c r="F1120" i="1"/>
  <c r="AB1119" i="1"/>
  <c r="AA1119" i="1"/>
  <c r="Z1119" i="1"/>
  <c r="Y1119" i="1"/>
  <c r="X1119" i="1"/>
  <c r="W1119" i="1"/>
  <c r="S1119" i="1"/>
  <c r="R1119" i="1"/>
  <c r="O1119" i="1" a="1"/>
  <c r="M1119" i="1" a="1"/>
  <c r="H1119" i="1" a="1"/>
  <c r="G1119" i="1"/>
  <c r="F1119" i="1"/>
  <c r="AB1118" i="1"/>
  <c r="AA1118" i="1"/>
  <c r="Z1118" i="1"/>
  <c r="Y1118" i="1"/>
  <c r="X1118" i="1"/>
  <c r="W1118" i="1"/>
  <c r="S1118" i="1"/>
  <c r="R1118" i="1"/>
  <c r="O1118" i="1" a="1"/>
  <c r="M1118" i="1" a="1"/>
  <c r="H1118" i="1" a="1"/>
  <c r="G1118" i="1"/>
  <c r="F1118" i="1"/>
  <c r="AB1117" i="1"/>
  <c r="AA1117" i="1"/>
  <c r="Z1117" i="1"/>
  <c r="Y1117" i="1"/>
  <c r="X1117" i="1"/>
  <c r="W1117" i="1"/>
  <c r="S1117" i="1"/>
  <c r="R1117" i="1"/>
  <c r="O1117" i="1" a="1"/>
  <c r="M1117" i="1" a="1"/>
  <c r="H1117" i="1" a="1"/>
  <c r="G1117" i="1"/>
  <c r="F1117" i="1"/>
  <c r="AB1116" i="1"/>
  <c r="AA1116" i="1"/>
  <c r="Z1116" i="1"/>
  <c r="Y1116" i="1"/>
  <c r="X1116" i="1"/>
  <c r="W1116" i="1"/>
  <c r="S1116" i="1"/>
  <c r="R1116" i="1"/>
  <c r="O1116" i="1" a="1"/>
  <c r="M1116" i="1" a="1"/>
  <c r="H1116" i="1" a="1"/>
  <c r="G1116" i="1"/>
  <c r="F1116" i="1"/>
  <c r="AB1115" i="1"/>
  <c r="AA1115" i="1"/>
  <c r="Z1115" i="1"/>
  <c r="Y1115" i="1"/>
  <c r="X1115" i="1"/>
  <c r="W1115" i="1"/>
  <c r="S1115" i="1"/>
  <c r="R1115" i="1"/>
  <c r="O1115" i="1" a="1"/>
  <c r="M1115" i="1" a="1"/>
  <c r="H1115" i="1" a="1"/>
  <c r="G1115" i="1"/>
  <c r="F1115" i="1"/>
  <c r="AB1114" i="1"/>
  <c r="AA1114" i="1"/>
  <c r="Z1114" i="1"/>
  <c r="Y1114" i="1"/>
  <c r="X1114" i="1"/>
  <c r="W1114" i="1"/>
  <c r="S1114" i="1"/>
  <c r="R1114" i="1"/>
  <c r="O1114" i="1" a="1"/>
  <c r="M1114" i="1" a="1"/>
  <c r="H1114" i="1" a="1"/>
  <c r="G1114" i="1"/>
  <c r="F1114" i="1"/>
  <c r="AB1113" i="1"/>
  <c r="AA1113" i="1"/>
  <c r="Z1113" i="1"/>
  <c r="Y1113" i="1"/>
  <c r="X1113" i="1"/>
  <c r="W1113" i="1"/>
  <c r="S1113" i="1"/>
  <c r="R1113" i="1"/>
  <c r="O1113" i="1" a="1"/>
  <c r="M1113" i="1" a="1"/>
  <c r="H1113" i="1" a="1"/>
  <c r="G1113" i="1"/>
  <c r="F1113" i="1"/>
  <c r="AB1112" i="1"/>
  <c r="AA1112" i="1"/>
  <c r="Z1112" i="1"/>
  <c r="Y1112" i="1"/>
  <c r="X1112" i="1"/>
  <c r="W1112" i="1"/>
  <c r="S1112" i="1"/>
  <c r="R1112" i="1"/>
  <c r="O1112" i="1" a="1"/>
  <c r="M1112" i="1" a="1"/>
  <c r="H1112" i="1" a="1"/>
  <c r="G1112" i="1"/>
  <c r="F1112" i="1"/>
  <c r="AB1111" i="1"/>
  <c r="AA1111" i="1"/>
  <c r="Z1111" i="1"/>
  <c r="Y1111" i="1"/>
  <c r="X1111" i="1"/>
  <c r="W1111" i="1"/>
  <c r="S1111" i="1"/>
  <c r="R1111" i="1"/>
  <c r="O1111" i="1" a="1"/>
  <c r="M1111" i="1" a="1"/>
  <c r="H1111" i="1" a="1"/>
  <c r="G1111" i="1"/>
  <c r="F1111" i="1"/>
  <c r="AB1110" i="1"/>
  <c r="AA1110" i="1"/>
  <c r="Z1110" i="1"/>
  <c r="Y1110" i="1"/>
  <c r="X1110" i="1"/>
  <c r="W1110" i="1"/>
  <c r="S1110" i="1"/>
  <c r="R1110" i="1"/>
  <c r="O1110" i="1" a="1"/>
  <c r="M1110" i="1" a="1"/>
  <c r="H1110" i="1" a="1"/>
  <c r="G1110" i="1"/>
  <c r="F1110" i="1"/>
  <c r="AB1109" i="1"/>
  <c r="AA1109" i="1"/>
  <c r="Z1109" i="1"/>
  <c r="Y1109" i="1"/>
  <c r="X1109" i="1"/>
  <c r="W1109" i="1"/>
  <c r="S1109" i="1"/>
  <c r="R1109" i="1"/>
  <c r="O1109" i="1" a="1"/>
  <c r="M1109" i="1" a="1"/>
  <c r="H1109" i="1" a="1"/>
  <c r="G1109" i="1"/>
  <c r="F1109" i="1"/>
  <c r="AB1108" i="1"/>
  <c r="AA1108" i="1"/>
  <c r="Z1108" i="1"/>
  <c r="Y1108" i="1"/>
  <c r="X1108" i="1"/>
  <c r="W1108" i="1"/>
  <c r="S1108" i="1"/>
  <c r="R1108" i="1"/>
  <c r="O1108" i="1" a="1"/>
  <c r="M1108" i="1" a="1"/>
  <c r="H1108" i="1" a="1"/>
  <c r="G1108" i="1"/>
  <c r="F1108" i="1"/>
  <c r="AB1107" i="1"/>
  <c r="AA1107" i="1"/>
  <c r="Z1107" i="1"/>
  <c r="Y1107" i="1"/>
  <c r="X1107" i="1"/>
  <c r="W1107" i="1"/>
  <c r="S1107" i="1"/>
  <c r="R1107" i="1"/>
  <c r="O1107" i="1" a="1"/>
  <c r="M1107" i="1" a="1"/>
  <c r="H1107" i="1" a="1"/>
  <c r="G1107" i="1"/>
  <c r="F1107" i="1"/>
  <c r="AB1106" i="1"/>
  <c r="AA1106" i="1"/>
  <c r="Z1106" i="1"/>
  <c r="Y1106" i="1"/>
  <c r="X1106" i="1"/>
  <c r="W1106" i="1"/>
  <c r="S1106" i="1"/>
  <c r="R1106" i="1"/>
  <c r="O1106" i="1" a="1"/>
  <c r="M1106" i="1" a="1"/>
  <c r="H1106" i="1" a="1"/>
  <c r="G1106" i="1"/>
  <c r="F1106" i="1"/>
  <c r="AB1105" i="1"/>
  <c r="AA1105" i="1"/>
  <c r="Z1105" i="1"/>
  <c r="Y1105" i="1"/>
  <c r="X1105" i="1"/>
  <c r="W1105" i="1"/>
  <c r="S1105" i="1"/>
  <c r="R1105" i="1"/>
  <c r="O1105" i="1" a="1"/>
  <c r="M1105" i="1" a="1"/>
  <c r="H1105" i="1" a="1"/>
  <c r="G1105" i="1"/>
  <c r="F1105" i="1"/>
  <c r="AB1104" i="1"/>
  <c r="AA1104" i="1"/>
  <c r="Z1104" i="1"/>
  <c r="Y1104" i="1"/>
  <c r="X1104" i="1"/>
  <c r="W1104" i="1"/>
  <c r="S1104" i="1"/>
  <c r="R1104" i="1"/>
  <c r="O1104" i="1" a="1"/>
  <c r="M1104" i="1" a="1"/>
  <c r="H1104" i="1" a="1"/>
  <c r="G1104" i="1"/>
  <c r="F1104" i="1"/>
  <c r="AB1103" i="1"/>
  <c r="AA1103" i="1"/>
  <c r="Z1103" i="1"/>
  <c r="Y1103" i="1"/>
  <c r="X1103" i="1"/>
  <c r="W1103" i="1"/>
  <c r="S1103" i="1"/>
  <c r="R1103" i="1"/>
  <c r="O1103" i="1" a="1"/>
  <c r="M1103" i="1" a="1"/>
  <c r="H1103" i="1" a="1"/>
  <c r="G1103" i="1"/>
  <c r="F1103" i="1"/>
  <c r="AB1102" i="1"/>
  <c r="AA1102" i="1"/>
  <c r="Z1102" i="1"/>
  <c r="Y1102" i="1"/>
  <c r="X1102" i="1"/>
  <c r="W1102" i="1"/>
  <c r="S1102" i="1"/>
  <c r="R1102" i="1"/>
  <c r="O1102" i="1" a="1"/>
  <c r="M1102" i="1" a="1"/>
  <c r="H1102" i="1" a="1"/>
  <c r="G1102" i="1"/>
  <c r="F1102" i="1"/>
  <c r="AB1101" i="1"/>
  <c r="AA1101" i="1"/>
  <c r="Z1101" i="1"/>
  <c r="Y1101" i="1"/>
  <c r="X1101" i="1"/>
  <c r="W1101" i="1"/>
  <c r="S1101" i="1"/>
  <c r="R1101" i="1"/>
  <c r="O1101" i="1" a="1"/>
  <c r="M1101" i="1" a="1"/>
  <c r="H1101" i="1" a="1"/>
  <c r="G1101" i="1"/>
  <c r="F1101" i="1"/>
  <c r="AB1100" i="1"/>
  <c r="AA1100" i="1"/>
  <c r="Z1100" i="1"/>
  <c r="Y1100" i="1"/>
  <c r="X1100" i="1"/>
  <c r="W1100" i="1"/>
  <c r="S1100" i="1"/>
  <c r="R1100" i="1"/>
  <c r="O1100" i="1" a="1"/>
  <c r="M1100" i="1" a="1"/>
  <c r="H1100" i="1" a="1"/>
  <c r="G1100" i="1"/>
  <c r="F1100" i="1"/>
  <c r="AB1099" i="1"/>
  <c r="AA1099" i="1"/>
  <c r="Z1099" i="1"/>
  <c r="Y1099" i="1"/>
  <c r="X1099" i="1"/>
  <c r="W1099" i="1"/>
  <c r="S1099" i="1"/>
  <c r="R1099" i="1"/>
  <c r="O1099" i="1" a="1"/>
  <c r="M1099" i="1" a="1"/>
  <c r="H1099" i="1" a="1"/>
  <c r="G1099" i="1"/>
  <c r="F1099" i="1"/>
  <c r="AB1098" i="1"/>
  <c r="AA1098" i="1"/>
  <c r="Z1098" i="1"/>
  <c r="Y1098" i="1"/>
  <c r="X1098" i="1"/>
  <c r="W1098" i="1"/>
  <c r="S1098" i="1"/>
  <c r="R1098" i="1"/>
  <c r="O1098" i="1" a="1"/>
  <c r="M1098" i="1" a="1"/>
  <c r="H1098" i="1" a="1"/>
  <c r="G1098" i="1"/>
  <c r="F1098" i="1"/>
  <c r="AB1097" i="1"/>
  <c r="AA1097" i="1"/>
  <c r="Z1097" i="1"/>
  <c r="Y1097" i="1"/>
  <c r="X1097" i="1"/>
  <c r="W1097" i="1"/>
  <c r="S1097" i="1"/>
  <c r="R1097" i="1"/>
  <c r="O1097" i="1" a="1"/>
  <c r="M1097" i="1" a="1"/>
  <c r="H1097" i="1" a="1"/>
  <c r="G1097" i="1"/>
  <c r="F1097" i="1"/>
  <c r="AB1096" i="1"/>
  <c r="AA1096" i="1"/>
  <c r="Z1096" i="1"/>
  <c r="Y1096" i="1"/>
  <c r="X1096" i="1"/>
  <c r="W1096" i="1"/>
  <c r="S1096" i="1"/>
  <c r="R1096" i="1"/>
  <c r="O1096" i="1" a="1"/>
  <c r="M1096" i="1" a="1"/>
  <c r="H1096" i="1" a="1"/>
  <c r="G1096" i="1"/>
  <c r="F1096" i="1"/>
  <c r="AB1095" i="1"/>
  <c r="AA1095" i="1"/>
  <c r="Z1095" i="1"/>
  <c r="Y1095" i="1"/>
  <c r="X1095" i="1"/>
  <c r="W1095" i="1"/>
  <c r="S1095" i="1"/>
  <c r="R1095" i="1"/>
  <c r="O1095" i="1" a="1"/>
  <c r="M1095" i="1" a="1"/>
  <c r="H1095" i="1" a="1"/>
  <c r="G1095" i="1"/>
  <c r="F1095" i="1"/>
  <c r="AB1094" i="1"/>
  <c r="AA1094" i="1"/>
  <c r="Z1094" i="1"/>
  <c r="Y1094" i="1"/>
  <c r="X1094" i="1"/>
  <c r="W1094" i="1"/>
  <c r="S1094" i="1"/>
  <c r="R1094" i="1"/>
  <c r="O1094" i="1" a="1"/>
  <c r="M1094" i="1" a="1"/>
  <c r="H1094" i="1" a="1"/>
  <c r="G1094" i="1"/>
  <c r="F1094" i="1"/>
  <c r="AB1093" i="1"/>
  <c r="AA1093" i="1"/>
  <c r="Z1093" i="1"/>
  <c r="Y1093" i="1"/>
  <c r="X1093" i="1"/>
  <c r="W1093" i="1"/>
  <c r="S1093" i="1"/>
  <c r="R1093" i="1"/>
  <c r="O1093" i="1" a="1"/>
  <c r="M1093" i="1" a="1"/>
  <c r="H1093" i="1" a="1"/>
  <c r="G1093" i="1"/>
  <c r="F1093" i="1"/>
  <c r="AB1092" i="1"/>
  <c r="AA1092" i="1"/>
  <c r="Z1092" i="1"/>
  <c r="Y1092" i="1"/>
  <c r="X1092" i="1"/>
  <c r="W1092" i="1"/>
  <c r="S1092" i="1"/>
  <c r="R1092" i="1"/>
  <c r="O1092" i="1" a="1"/>
  <c r="M1092" i="1" a="1"/>
  <c r="H1092" i="1" a="1"/>
  <c r="G1092" i="1"/>
  <c r="F1092" i="1"/>
  <c r="AB1091" i="1"/>
  <c r="AA1091" i="1"/>
  <c r="Z1091" i="1"/>
  <c r="Y1091" i="1"/>
  <c r="X1091" i="1"/>
  <c r="W1091" i="1"/>
  <c r="S1091" i="1"/>
  <c r="R1091" i="1"/>
  <c r="O1091" i="1" a="1"/>
  <c r="M1091" i="1" a="1"/>
  <c r="H1091" i="1" a="1"/>
  <c r="G1091" i="1"/>
  <c r="F1091" i="1"/>
  <c r="AB1090" i="1"/>
  <c r="AA1090" i="1"/>
  <c r="Z1090" i="1"/>
  <c r="Y1090" i="1"/>
  <c r="X1090" i="1"/>
  <c r="W1090" i="1"/>
  <c r="S1090" i="1"/>
  <c r="R1090" i="1"/>
  <c r="O1090" i="1" a="1"/>
  <c r="M1090" i="1" a="1"/>
  <c r="H1090" i="1" a="1"/>
  <c r="G1090" i="1"/>
  <c r="F1090" i="1"/>
  <c r="AB1089" i="1"/>
  <c r="AA1089" i="1"/>
  <c r="Z1089" i="1"/>
  <c r="Y1089" i="1"/>
  <c r="X1089" i="1"/>
  <c r="W1089" i="1"/>
  <c r="S1089" i="1"/>
  <c r="R1089" i="1"/>
  <c r="O1089" i="1" a="1"/>
  <c r="M1089" i="1" a="1"/>
  <c r="H1089" i="1" a="1"/>
  <c r="G1089" i="1"/>
  <c r="F1089" i="1"/>
  <c r="AB1088" i="1"/>
  <c r="AA1088" i="1"/>
  <c r="Z1088" i="1"/>
  <c r="Y1088" i="1"/>
  <c r="X1088" i="1"/>
  <c r="W1088" i="1"/>
  <c r="S1088" i="1"/>
  <c r="R1088" i="1"/>
  <c r="O1088" i="1" a="1"/>
  <c r="M1088" i="1" a="1"/>
  <c r="H1088" i="1" a="1"/>
  <c r="G1088" i="1"/>
  <c r="F1088" i="1"/>
  <c r="AB1087" i="1"/>
  <c r="AA1087" i="1"/>
  <c r="Z1087" i="1"/>
  <c r="Y1087" i="1"/>
  <c r="X1087" i="1"/>
  <c r="W1087" i="1"/>
  <c r="S1087" i="1"/>
  <c r="R1087" i="1"/>
  <c r="O1087" i="1" a="1"/>
  <c r="M1087" i="1" a="1"/>
  <c r="H1087" i="1" a="1"/>
  <c r="G1087" i="1"/>
  <c r="F1087" i="1"/>
  <c r="AB1086" i="1"/>
  <c r="AA1086" i="1"/>
  <c r="Z1086" i="1"/>
  <c r="Y1086" i="1"/>
  <c r="X1086" i="1"/>
  <c r="W1086" i="1"/>
  <c r="S1086" i="1"/>
  <c r="R1086" i="1"/>
  <c r="O1086" i="1" a="1"/>
  <c r="M1086" i="1" a="1"/>
  <c r="H1086" i="1" a="1"/>
  <c r="G1086" i="1"/>
  <c r="F1086" i="1"/>
  <c r="AB1085" i="1"/>
  <c r="AA1085" i="1"/>
  <c r="Z1085" i="1"/>
  <c r="Y1085" i="1"/>
  <c r="X1085" i="1"/>
  <c r="W1085" i="1"/>
  <c r="S1085" i="1"/>
  <c r="R1085" i="1"/>
  <c r="O1085" i="1" a="1"/>
  <c r="M1085" i="1" a="1"/>
  <c r="H1085" i="1" a="1"/>
  <c r="G1085" i="1"/>
  <c r="F1085" i="1"/>
  <c r="AB1084" i="1"/>
  <c r="AA1084" i="1"/>
  <c r="Z1084" i="1"/>
  <c r="Y1084" i="1"/>
  <c r="X1084" i="1"/>
  <c r="W1084" i="1"/>
  <c r="S1084" i="1"/>
  <c r="R1084" i="1"/>
  <c r="O1084" i="1" a="1"/>
  <c r="M1084" i="1" a="1"/>
  <c r="H1084" i="1" a="1"/>
  <c r="G1084" i="1"/>
  <c r="F1084" i="1"/>
  <c r="AB1083" i="1"/>
  <c r="AA1083" i="1"/>
  <c r="Z1083" i="1"/>
  <c r="Y1083" i="1"/>
  <c r="X1083" i="1"/>
  <c r="W1083" i="1"/>
  <c r="S1083" i="1"/>
  <c r="R1083" i="1"/>
  <c r="O1083" i="1" a="1"/>
  <c r="M1083" i="1" a="1"/>
  <c r="H1083" i="1" a="1"/>
  <c r="G1083" i="1"/>
  <c r="F1083" i="1"/>
  <c r="AB1082" i="1"/>
  <c r="AA1082" i="1"/>
  <c r="Z1082" i="1"/>
  <c r="Y1082" i="1"/>
  <c r="X1082" i="1"/>
  <c r="W1082" i="1"/>
  <c r="S1082" i="1"/>
  <c r="R1082" i="1"/>
  <c r="O1082" i="1" a="1"/>
  <c r="M1082" i="1" a="1"/>
  <c r="H1082" i="1" a="1"/>
  <c r="G1082" i="1"/>
  <c r="F1082" i="1"/>
  <c r="AB1081" i="1"/>
  <c r="AA1081" i="1"/>
  <c r="Z1081" i="1"/>
  <c r="Y1081" i="1"/>
  <c r="X1081" i="1"/>
  <c r="W1081" i="1"/>
  <c r="S1081" i="1"/>
  <c r="R1081" i="1"/>
  <c r="O1081" i="1" a="1"/>
  <c r="M1081" i="1" a="1"/>
  <c r="H1081" i="1" a="1"/>
  <c r="G1081" i="1"/>
  <c r="F1081" i="1"/>
  <c r="AB1080" i="1"/>
  <c r="AA1080" i="1"/>
  <c r="Z1080" i="1"/>
  <c r="Y1080" i="1"/>
  <c r="X1080" i="1"/>
  <c r="W1080" i="1"/>
  <c r="S1080" i="1"/>
  <c r="R1080" i="1"/>
  <c r="O1080" i="1" a="1"/>
  <c r="M1080" i="1" a="1"/>
  <c r="H1080" i="1" a="1"/>
  <c r="G1080" i="1"/>
  <c r="F1080" i="1"/>
  <c r="AB1079" i="1"/>
  <c r="AA1079" i="1"/>
  <c r="Z1079" i="1"/>
  <c r="Y1079" i="1"/>
  <c r="X1079" i="1"/>
  <c r="W1079" i="1"/>
  <c r="S1079" i="1"/>
  <c r="R1079" i="1"/>
  <c r="O1079" i="1" a="1"/>
  <c r="M1079" i="1" a="1"/>
  <c r="H1079" i="1" a="1"/>
  <c r="G1079" i="1"/>
  <c r="F1079" i="1"/>
  <c r="AB1078" i="1"/>
  <c r="AA1078" i="1"/>
  <c r="Z1078" i="1"/>
  <c r="Y1078" i="1"/>
  <c r="X1078" i="1"/>
  <c r="W1078" i="1"/>
  <c r="S1078" i="1"/>
  <c r="R1078" i="1"/>
  <c r="O1078" i="1" a="1"/>
  <c r="M1078" i="1" a="1"/>
  <c r="H1078" i="1" a="1"/>
  <c r="G1078" i="1"/>
  <c r="F1078" i="1"/>
  <c r="AB1077" i="1"/>
  <c r="AA1077" i="1"/>
  <c r="Z1077" i="1"/>
  <c r="Y1077" i="1"/>
  <c r="X1077" i="1"/>
  <c r="W1077" i="1"/>
  <c r="S1077" i="1"/>
  <c r="R1077" i="1"/>
  <c r="O1077" i="1" a="1"/>
  <c r="M1077" i="1" a="1"/>
  <c r="H1077" i="1" a="1"/>
  <c r="G1077" i="1"/>
  <c r="F1077" i="1"/>
  <c r="AB1076" i="1"/>
  <c r="AA1076" i="1"/>
  <c r="Z1076" i="1"/>
  <c r="Y1076" i="1"/>
  <c r="X1076" i="1"/>
  <c r="W1076" i="1"/>
  <c r="S1076" i="1"/>
  <c r="R1076" i="1"/>
  <c r="O1076" i="1" a="1"/>
  <c r="M1076" i="1" a="1"/>
  <c r="H1076" i="1" a="1"/>
  <c r="G1076" i="1"/>
  <c r="F1076" i="1"/>
  <c r="AB1075" i="1"/>
  <c r="AA1075" i="1"/>
  <c r="Z1075" i="1"/>
  <c r="Y1075" i="1"/>
  <c r="X1075" i="1"/>
  <c r="W1075" i="1"/>
  <c r="S1075" i="1"/>
  <c r="R1075" i="1"/>
  <c r="O1075" i="1" a="1"/>
  <c r="M1075" i="1" a="1"/>
  <c r="H1075" i="1" a="1"/>
  <c r="G1075" i="1"/>
  <c r="F1075" i="1"/>
  <c r="AB1074" i="1"/>
  <c r="AA1074" i="1"/>
  <c r="Z1074" i="1"/>
  <c r="Y1074" i="1"/>
  <c r="X1074" i="1"/>
  <c r="W1074" i="1"/>
  <c r="S1074" i="1"/>
  <c r="R1074" i="1"/>
  <c r="O1074" i="1" a="1"/>
  <c r="M1074" i="1" a="1"/>
  <c r="H1074" i="1" a="1"/>
  <c r="G1074" i="1"/>
  <c r="F1074" i="1"/>
  <c r="AB1073" i="1"/>
  <c r="AA1073" i="1"/>
  <c r="Z1073" i="1"/>
  <c r="Y1073" i="1"/>
  <c r="X1073" i="1"/>
  <c r="W1073" i="1"/>
  <c r="S1073" i="1"/>
  <c r="R1073" i="1"/>
  <c r="O1073" i="1" a="1"/>
  <c r="M1073" i="1" a="1"/>
  <c r="H1073" i="1" a="1"/>
  <c r="G1073" i="1"/>
  <c r="F1073" i="1"/>
  <c r="AB1072" i="1"/>
  <c r="AA1072" i="1"/>
  <c r="Z1072" i="1"/>
  <c r="Y1072" i="1"/>
  <c r="X1072" i="1"/>
  <c r="W1072" i="1"/>
  <c r="S1072" i="1"/>
  <c r="R1072" i="1"/>
  <c r="O1072" i="1" a="1"/>
  <c r="M1072" i="1" a="1"/>
  <c r="H1072" i="1" a="1"/>
  <c r="G1072" i="1"/>
  <c r="F1072" i="1"/>
  <c r="AB1071" i="1"/>
  <c r="AA1071" i="1"/>
  <c r="Z1071" i="1"/>
  <c r="Y1071" i="1"/>
  <c r="X1071" i="1"/>
  <c r="W1071" i="1"/>
  <c r="S1071" i="1"/>
  <c r="R1071" i="1"/>
  <c r="O1071" i="1" a="1"/>
  <c r="M1071" i="1" a="1"/>
  <c r="H1071" i="1" a="1"/>
  <c r="G1071" i="1"/>
  <c r="F1071" i="1"/>
  <c r="AB1070" i="1"/>
  <c r="AA1070" i="1"/>
  <c r="Z1070" i="1"/>
  <c r="Y1070" i="1"/>
  <c r="X1070" i="1"/>
  <c r="W1070" i="1"/>
  <c r="S1070" i="1"/>
  <c r="R1070" i="1"/>
  <c r="O1070" i="1" a="1"/>
  <c r="M1070" i="1" a="1"/>
  <c r="H1070" i="1" a="1"/>
  <c r="G1070" i="1"/>
  <c r="F1070" i="1"/>
  <c r="AB1069" i="1"/>
  <c r="AA1069" i="1"/>
  <c r="Z1069" i="1"/>
  <c r="Y1069" i="1"/>
  <c r="X1069" i="1"/>
  <c r="W1069" i="1"/>
  <c r="S1069" i="1"/>
  <c r="R1069" i="1"/>
  <c r="O1069" i="1" a="1"/>
  <c r="M1069" i="1" a="1"/>
  <c r="H1069" i="1" a="1"/>
  <c r="G1069" i="1"/>
  <c r="F1069" i="1"/>
  <c r="AB1068" i="1"/>
  <c r="AA1068" i="1"/>
  <c r="Z1068" i="1"/>
  <c r="Y1068" i="1"/>
  <c r="X1068" i="1"/>
  <c r="W1068" i="1"/>
  <c r="S1068" i="1"/>
  <c r="R1068" i="1"/>
  <c r="O1068" i="1" a="1"/>
  <c r="M1068" i="1" a="1"/>
  <c r="H1068" i="1" a="1"/>
  <c r="G1068" i="1"/>
  <c r="F1068" i="1"/>
  <c r="AB1067" i="1"/>
  <c r="AA1067" i="1"/>
  <c r="Z1067" i="1"/>
  <c r="Y1067" i="1"/>
  <c r="X1067" i="1"/>
  <c r="W1067" i="1"/>
  <c r="S1067" i="1"/>
  <c r="R1067" i="1"/>
  <c r="O1067" i="1" a="1"/>
  <c r="M1067" i="1" a="1"/>
  <c r="H1067" i="1" a="1"/>
  <c r="G1067" i="1"/>
  <c r="F1067" i="1"/>
  <c r="AB1066" i="1"/>
  <c r="AA1066" i="1"/>
  <c r="Z1066" i="1"/>
  <c r="Y1066" i="1"/>
  <c r="X1066" i="1"/>
  <c r="W1066" i="1"/>
  <c r="S1066" i="1"/>
  <c r="R1066" i="1"/>
  <c r="O1066" i="1" a="1"/>
  <c r="M1066" i="1" a="1"/>
  <c r="H1066" i="1" a="1"/>
  <c r="G1066" i="1"/>
  <c r="F1066" i="1"/>
  <c r="AB1065" i="1"/>
  <c r="AA1065" i="1"/>
  <c r="Z1065" i="1"/>
  <c r="Y1065" i="1"/>
  <c r="X1065" i="1"/>
  <c r="W1065" i="1"/>
  <c r="S1065" i="1"/>
  <c r="R1065" i="1"/>
  <c r="O1065" i="1" a="1"/>
  <c r="M1065" i="1" a="1"/>
  <c r="H1065" i="1" a="1"/>
  <c r="G1065" i="1"/>
  <c r="F1065" i="1"/>
  <c r="AB1064" i="1"/>
  <c r="AA1064" i="1"/>
  <c r="Z1064" i="1"/>
  <c r="Y1064" i="1"/>
  <c r="X1064" i="1"/>
  <c r="W1064" i="1"/>
  <c r="S1064" i="1"/>
  <c r="R1064" i="1"/>
  <c r="O1064" i="1" a="1"/>
  <c r="M1064" i="1" a="1"/>
  <c r="H1064" i="1" a="1"/>
  <c r="G1064" i="1"/>
  <c r="F1064" i="1"/>
  <c r="AB1063" i="1"/>
  <c r="AA1063" i="1"/>
  <c r="Z1063" i="1"/>
  <c r="Y1063" i="1"/>
  <c r="X1063" i="1"/>
  <c r="W1063" i="1"/>
  <c r="S1063" i="1"/>
  <c r="R1063" i="1"/>
  <c r="O1063" i="1" a="1"/>
  <c r="M1063" i="1" a="1"/>
  <c r="H1063" i="1" a="1"/>
  <c r="G1063" i="1"/>
  <c r="F1063" i="1"/>
  <c r="AB1062" i="1"/>
  <c r="AA1062" i="1"/>
  <c r="Z1062" i="1"/>
  <c r="Y1062" i="1"/>
  <c r="X1062" i="1"/>
  <c r="W1062" i="1"/>
  <c r="S1062" i="1"/>
  <c r="R1062" i="1"/>
  <c r="O1062" i="1" a="1"/>
  <c r="M1062" i="1" a="1"/>
  <c r="H1062" i="1" a="1"/>
  <c r="G1062" i="1"/>
  <c r="F1062" i="1"/>
  <c r="AB1061" i="1"/>
  <c r="AA1061" i="1"/>
  <c r="Z1061" i="1"/>
  <c r="Y1061" i="1"/>
  <c r="X1061" i="1"/>
  <c r="W1061" i="1"/>
  <c r="S1061" i="1"/>
  <c r="R1061" i="1"/>
  <c r="O1061" i="1" a="1"/>
  <c r="M1061" i="1" a="1"/>
  <c r="H1061" i="1" a="1"/>
  <c r="G1061" i="1"/>
  <c r="F1061" i="1"/>
  <c r="AB1060" i="1"/>
  <c r="AA1060" i="1"/>
  <c r="Z1060" i="1"/>
  <c r="Y1060" i="1"/>
  <c r="X1060" i="1"/>
  <c r="W1060" i="1"/>
  <c r="S1060" i="1"/>
  <c r="R1060" i="1"/>
  <c r="O1060" i="1" a="1"/>
  <c r="M1060" i="1" a="1"/>
  <c r="H1060" i="1" a="1"/>
  <c r="G1060" i="1"/>
  <c r="F1060" i="1"/>
  <c r="AB1059" i="1"/>
  <c r="AA1059" i="1"/>
  <c r="Z1059" i="1"/>
  <c r="Y1059" i="1"/>
  <c r="X1059" i="1"/>
  <c r="W1059" i="1"/>
  <c r="S1059" i="1"/>
  <c r="R1059" i="1"/>
  <c r="O1059" i="1" a="1"/>
  <c r="M1059" i="1" a="1"/>
  <c r="H1059" i="1" a="1"/>
  <c r="G1059" i="1"/>
  <c r="F1059" i="1"/>
  <c r="AB1058" i="1"/>
  <c r="AA1058" i="1"/>
  <c r="Z1058" i="1"/>
  <c r="Y1058" i="1"/>
  <c r="X1058" i="1"/>
  <c r="W1058" i="1"/>
  <c r="S1058" i="1"/>
  <c r="R1058" i="1"/>
  <c r="O1058" i="1" a="1"/>
  <c r="M1058" i="1" a="1"/>
  <c r="H1058" i="1" a="1"/>
  <c r="G1058" i="1"/>
  <c r="F1058" i="1"/>
  <c r="AB1057" i="1"/>
  <c r="AA1057" i="1"/>
  <c r="Z1057" i="1"/>
  <c r="Y1057" i="1"/>
  <c r="X1057" i="1"/>
  <c r="W1057" i="1"/>
  <c r="S1057" i="1"/>
  <c r="R1057" i="1"/>
  <c r="O1057" i="1" a="1"/>
  <c r="M1057" i="1" a="1"/>
  <c r="H1057" i="1" a="1"/>
  <c r="G1057" i="1"/>
  <c r="F1057" i="1"/>
  <c r="AB1056" i="1"/>
  <c r="AA1056" i="1"/>
  <c r="Z1056" i="1"/>
  <c r="Y1056" i="1"/>
  <c r="X1056" i="1"/>
  <c r="W1056" i="1"/>
  <c r="S1056" i="1"/>
  <c r="R1056" i="1"/>
  <c r="O1056" i="1" a="1"/>
  <c r="M1056" i="1" a="1"/>
  <c r="H1056" i="1" a="1"/>
  <c r="G1056" i="1"/>
  <c r="F1056" i="1"/>
  <c r="AB1055" i="1"/>
  <c r="AA1055" i="1"/>
  <c r="Z1055" i="1"/>
  <c r="Y1055" i="1"/>
  <c r="X1055" i="1"/>
  <c r="W1055" i="1"/>
  <c r="S1055" i="1"/>
  <c r="R1055" i="1"/>
  <c r="O1055" i="1" a="1"/>
  <c r="M1055" i="1" a="1"/>
  <c r="H1055" i="1" a="1"/>
  <c r="G1055" i="1"/>
  <c r="F1055" i="1"/>
  <c r="AB1054" i="1"/>
  <c r="AA1054" i="1"/>
  <c r="Z1054" i="1"/>
  <c r="Y1054" i="1"/>
  <c r="X1054" i="1"/>
  <c r="W1054" i="1"/>
  <c r="S1054" i="1"/>
  <c r="R1054" i="1"/>
  <c r="O1054" i="1" a="1"/>
  <c r="M1054" i="1" a="1"/>
  <c r="H1054" i="1" a="1"/>
  <c r="G1054" i="1"/>
  <c r="F1054" i="1"/>
  <c r="AB1053" i="1"/>
  <c r="AA1053" i="1"/>
  <c r="Z1053" i="1"/>
  <c r="Y1053" i="1"/>
  <c r="X1053" i="1"/>
  <c r="W1053" i="1"/>
  <c r="S1053" i="1"/>
  <c r="R1053" i="1"/>
  <c r="O1053" i="1" a="1"/>
  <c r="M1053" i="1" a="1"/>
  <c r="H1053" i="1" a="1"/>
  <c r="G1053" i="1"/>
  <c r="F1053" i="1"/>
  <c r="AB1052" i="1"/>
  <c r="AA1052" i="1"/>
  <c r="Z1052" i="1"/>
  <c r="Y1052" i="1"/>
  <c r="X1052" i="1"/>
  <c r="W1052" i="1"/>
  <c r="S1052" i="1"/>
  <c r="R1052" i="1"/>
  <c r="O1052" i="1" a="1"/>
  <c r="M1052" i="1" a="1"/>
  <c r="H1052" i="1" a="1"/>
  <c r="G1052" i="1"/>
  <c r="F1052" i="1"/>
  <c r="AB1051" i="1"/>
  <c r="AA1051" i="1"/>
  <c r="Z1051" i="1"/>
  <c r="Y1051" i="1"/>
  <c r="X1051" i="1"/>
  <c r="W1051" i="1"/>
  <c r="S1051" i="1"/>
  <c r="R1051" i="1"/>
  <c r="O1051" i="1" a="1"/>
  <c r="M1051" i="1" a="1"/>
  <c r="H1051" i="1" a="1"/>
  <c r="G1051" i="1"/>
  <c r="F1051" i="1"/>
  <c r="AB1050" i="1"/>
  <c r="AA1050" i="1"/>
  <c r="Z1050" i="1"/>
  <c r="Y1050" i="1"/>
  <c r="X1050" i="1"/>
  <c r="W1050" i="1"/>
  <c r="S1050" i="1"/>
  <c r="R1050" i="1"/>
  <c r="O1050" i="1" a="1"/>
  <c r="M1050" i="1" a="1"/>
  <c r="H1050" i="1" a="1"/>
  <c r="G1050" i="1"/>
  <c r="F1050" i="1"/>
  <c r="AB1049" i="1"/>
  <c r="AA1049" i="1"/>
  <c r="Z1049" i="1"/>
  <c r="Y1049" i="1"/>
  <c r="X1049" i="1"/>
  <c r="W1049" i="1"/>
  <c r="S1049" i="1"/>
  <c r="R1049" i="1"/>
  <c r="O1049" i="1" a="1"/>
  <c r="M1049" i="1" a="1"/>
  <c r="H1049" i="1" a="1"/>
  <c r="G1049" i="1"/>
  <c r="F1049" i="1"/>
  <c r="AB1048" i="1"/>
  <c r="AA1048" i="1"/>
  <c r="Z1048" i="1"/>
  <c r="Y1048" i="1"/>
  <c r="X1048" i="1"/>
  <c r="W1048" i="1"/>
  <c r="S1048" i="1"/>
  <c r="R1048" i="1"/>
  <c r="O1048" i="1" a="1"/>
  <c r="M1048" i="1" a="1"/>
  <c r="H1048" i="1" a="1"/>
  <c r="G1048" i="1"/>
  <c r="F1048" i="1"/>
  <c r="AB1047" i="1"/>
  <c r="AA1047" i="1"/>
  <c r="Z1047" i="1"/>
  <c r="Y1047" i="1"/>
  <c r="X1047" i="1"/>
  <c r="W1047" i="1"/>
  <c r="S1047" i="1"/>
  <c r="R1047" i="1"/>
  <c r="O1047" i="1" a="1"/>
  <c r="M1047" i="1" a="1"/>
  <c r="H1047" i="1" a="1"/>
  <c r="G1047" i="1"/>
  <c r="F1047" i="1"/>
  <c r="AB1046" i="1"/>
  <c r="AA1046" i="1"/>
  <c r="Z1046" i="1"/>
  <c r="Y1046" i="1"/>
  <c r="X1046" i="1"/>
  <c r="W1046" i="1"/>
  <c r="S1046" i="1"/>
  <c r="R1046" i="1"/>
  <c r="O1046" i="1" a="1"/>
  <c r="M1046" i="1" a="1"/>
  <c r="H1046" i="1" a="1"/>
  <c r="G1046" i="1"/>
  <c r="F1046" i="1"/>
  <c r="AB1045" i="1"/>
  <c r="AA1045" i="1"/>
  <c r="Z1045" i="1"/>
  <c r="Y1045" i="1"/>
  <c r="X1045" i="1"/>
  <c r="W1045" i="1"/>
  <c r="S1045" i="1"/>
  <c r="R1045" i="1"/>
  <c r="O1045" i="1" a="1"/>
  <c r="M1045" i="1" a="1"/>
  <c r="H1045" i="1" a="1"/>
  <c r="G1045" i="1"/>
  <c r="F1045" i="1"/>
  <c r="AB1044" i="1"/>
  <c r="AA1044" i="1"/>
  <c r="Z1044" i="1"/>
  <c r="Y1044" i="1"/>
  <c r="X1044" i="1"/>
  <c r="W1044" i="1"/>
  <c r="S1044" i="1"/>
  <c r="R1044" i="1"/>
  <c r="O1044" i="1" a="1"/>
  <c r="M1044" i="1" a="1"/>
  <c r="H1044" i="1" a="1"/>
  <c r="G1044" i="1"/>
  <c r="F1044" i="1"/>
  <c r="AB1043" i="1"/>
  <c r="AA1043" i="1"/>
  <c r="Z1043" i="1"/>
  <c r="Y1043" i="1"/>
  <c r="X1043" i="1"/>
  <c r="W1043" i="1"/>
  <c r="S1043" i="1"/>
  <c r="R1043" i="1"/>
  <c r="O1043" i="1" a="1"/>
  <c r="M1043" i="1" a="1"/>
  <c r="H1043" i="1" a="1"/>
  <c r="G1043" i="1"/>
  <c r="F1043" i="1"/>
  <c r="AB1042" i="1"/>
  <c r="AA1042" i="1"/>
  <c r="Z1042" i="1"/>
  <c r="Y1042" i="1"/>
  <c r="X1042" i="1"/>
  <c r="W1042" i="1"/>
  <c r="S1042" i="1"/>
  <c r="R1042" i="1"/>
  <c r="O1042" i="1" a="1"/>
  <c r="M1042" i="1" a="1"/>
  <c r="H1042" i="1" a="1"/>
  <c r="G1042" i="1"/>
  <c r="F1042" i="1"/>
  <c r="AB1041" i="1"/>
  <c r="AA1041" i="1"/>
  <c r="Z1041" i="1"/>
  <c r="Y1041" i="1"/>
  <c r="X1041" i="1"/>
  <c r="W1041" i="1"/>
  <c r="S1041" i="1"/>
  <c r="R1041" i="1"/>
  <c r="O1041" i="1" a="1"/>
  <c r="M1041" i="1" a="1"/>
  <c r="H1041" i="1" a="1"/>
  <c r="G1041" i="1"/>
  <c r="F1041" i="1"/>
  <c r="AB1040" i="1"/>
  <c r="AA1040" i="1"/>
  <c r="Z1040" i="1"/>
  <c r="Y1040" i="1"/>
  <c r="X1040" i="1"/>
  <c r="W1040" i="1"/>
  <c r="S1040" i="1"/>
  <c r="R1040" i="1"/>
  <c r="O1040" i="1" a="1"/>
  <c r="M1040" i="1" a="1"/>
  <c r="H1040" i="1" a="1"/>
  <c r="G1040" i="1"/>
  <c r="F1040" i="1"/>
  <c r="AB1039" i="1"/>
  <c r="AA1039" i="1"/>
  <c r="Z1039" i="1"/>
  <c r="Y1039" i="1"/>
  <c r="X1039" i="1"/>
  <c r="W1039" i="1"/>
  <c r="S1039" i="1"/>
  <c r="R1039" i="1"/>
  <c r="O1039" i="1" a="1"/>
  <c r="M1039" i="1" a="1"/>
  <c r="H1039" i="1" a="1"/>
  <c r="G1039" i="1"/>
  <c r="F1039" i="1"/>
  <c r="AB1038" i="1"/>
  <c r="AA1038" i="1"/>
  <c r="Z1038" i="1"/>
  <c r="Y1038" i="1"/>
  <c r="X1038" i="1"/>
  <c r="W1038" i="1"/>
  <c r="S1038" i="1"/>
  <c r="R1038" i="1"/>
  <c r="O1038" i="1" a="1"/>
  <c r="M1038" i="1" a="1"/>
  <c r="H1038" i="1" a="1"/>
  <c r="G1038" i="1"/>
  <c r="F1038" i="1"/>
  <c r="AB1037" i="1"/>
  <c r="AA1037" i="1"/>
  <c r="Z1037" i="1"/>
  <c r="Y1037" i="1"/>
  <c r="X1037" i="1"/>
  <c r="W1037" i="1"/>
  <c r="S1037" i="1"/>
  <c r="R1037" i="1"/>
  <c r="O1037" i="1" a="1"/>
  <c r="M1037" i="1" a="1"/>
  <c r="H1037" i="1" a="1"/>
  <c r="G1037" i="1"/>
  <c r="F1037" i="1"/>
  <c r="AB1036" i="1"/>
  <c r="AA1036" i="1"/>
  <c r="Z1036" i="1"/>
  <c r="Y1036" i="1"/>
  <c r="X1036" i="1"/>
  <c r="W1036" i="1"/>
  <c r="S1036" i="1"/>
  <c r="R1036" i="1"/>
  <c r="O1036" i="1" a="1"/>
  <c r="M1036" i="1" a="1"/>
  <c r="H1036" i="1" a="1"/>
  <c r="G1036" i="1"/>
  <c r="F1036" i="1"/>
  <c r="AB1035" i="1"/>
  <c r="AA1035" i="1"/>
  <c r="Z1035" i="1"/>
  <c r="Y1035" i="1"/>
  <c r="X1035" i="1"/>
  <c r="W1035" i="1"/>
  <c r="S1035" i="1"/>
  <c r="R1035" i="1"/>
  <c r="O1035" i="1" a="1"/>
  <c r="M1035" i="1" a="1"/>
  <c r="H1035" i="1" a="1"/>
  <c r="G1035" i="1"/>
  <c r="F1035" i="1"/>
  <c r="AB1034" i="1"/>
  <c r="AA1034" i="1"/>
  <c r="Z1034" i="1"/>
  <c r="Y1034" i="1"/>
  <c r="X1034" i="1"/>
  <c r="W1034" i="1"/>
  <c r="S1034" i="1"/>
  <c r="R1034" i="1"/>
  <c r="O1034" i="1" a="1"/>
  <c r="M1034" i="1" a="1"/>
  <c r="H1034" i="1" a="1"/>
  <c r="G1034" i="1"/>
  <c r="F1034" i="1"/>
  <c r="AB1033" i="1"/>
  <c r="AA1033" i="1"/>
  <c r="Z1033" i="1"/>
  <c r="Y1033" i="1"/>
  <c r="X1033" i="1"/>
  <c r="W1033" i="1"/>
  <c r="S1033" i="1"/>
  <c r="R1033" i="1"/>
  <c r="O1033" i="1" a="1"/>
  <c r="M1033" i="1" a="1"/>
  <c r="H1033" i="1" a="1"/>
  <c r="G1033" i="1"/>
  <c r="F1033" i="1"/>
  <c r="AB1032" i="1"/>
  <c r="AA1032" i="1"/>
  <c r="Z1032" i="1"/>
  <c r="Y1032" i="1"/>
  <c r="X1032" i="1"/>
  <c r="W1032" i="1"/>
  <c r="S1032" i="1"/>
  <c r="R1032" i="1"/>
  <c r="O1032" i="1" a="1"/>
  <c r="M1032" i="1" a="1"/>
  <c r="H1032" i="1" a="1"/>
  <c r="G1032" i="1"/>
  <c r="F1032" i="1"/>
  <c r="AB1031" i="1"/>
  <c r="AA1031" i="1"/>
  <c r="Z1031" i="1"/>
  <c r="Y1031" i="1"/>
  <c r="X1031" i="1"/>
  <c r="W1031" i="1"/>
  <c r="S1031" i="1"/>
  <c r="R1031" i="1"/>
  <c r="O1031" i="1" a="1"/>
  <c r="M1031" i="1" a="1"/>
  <c r="H1031" i="1" a="1"/>
  <c r="G1031" i="1"/>
  <c r="F1031" i="1"/>
  <c r="AB1030" i="1"/>
  <c r="AA1030" i="1"/>
  <c r="Z1030" i="1"/>
  <c r="Y1030" i="1"/>
  <c r="X1030" i="1"/>
  <c r="W1030" i="1"/>
  <c r="S1030" i="1"/>
  <c r="R1030" i="1"/>
  <c r="O1030" i="1" a="1"/>
  <c r="M1030" i="1" a="1"/>
  <c r="H1030" i="1" a="1"/>
  <c r="G1030" i="1"/>
  <c r="F1030" i="1"/>
  <c r="AB1029" i="1"/>
  <c r="AA1029" i="1"/>
  <c r="Z1029" i="1"/>
  <c r="Y1029" i="1"/>
  <c r="X1029" i="1"/>
  <c r="W1029" i="1"/>
  <c r="S1029" i="1"/>
  <c r="R1029" i="1"/>
  <c r="O1029" i="1" a="1"/>
  <c r="M1029" i="1" a="1"/>
  <c r="H1029" i="1" a="1"/>
  <c r="G1029" i="1"/>
  <c r="F1029" i="1"/>
  <c r="AB1028" i="1"/>
  <c r="AA1028" i="1"/>
  <c r="Z1028" i="1"/>
  <c r="Y1028" i="1"/>
  <c r="X1028" i="1"/>
  <c r="W1028" i="1"/>
  <c r="S1028" i="1"/>
  <c r="R1028" i="1"/>
  <c r="O1028" i="1" a="1"/>
  <c r="M1028" i="1" a="1"/>
  <c r="H1028" i="1" a="1"/>
  <c r="G1028" i="1"/>
  <c r="F1028" i="1"/>
  <c r="AB1027" i="1"/>
  <c r="AA1027" i="1"/>
  <c r="Z1027" i="1"/>
  <c r="Y1027" i="1"/>
  <c r="X1027" i="1"/>
  <c r="W1027" i="1"/>
  <c r="S1027" i="1"/>
  <c r="R1027" i="1"/>
  <c r="O1027" i="1" a="1"/>
  <c r="M1027" i="1" a="1"/>
  <c r="H1027" i="1" a="1"/>
  <c r="G1027" i="1"/>
  <c r="F1027" i="1"/>
  <c r="AB1026" i="1"/>
  <c r="AA1026" i="1"/>
  <c r="Z1026" i="1"/>
  <c r="Y1026" i="1"/>
  <c r="X1026" i="1"/>
  <c r="W1026" i="1"/>
  <c r="S1026" i="1"/>
  <c r="R1026" i="1"/>
  <c r="O1026" i="1" a="1"/>
  <c r="M1026" i="1" a="1"/>
  <c r="H1026" i="1" a="1"/>
  <c r="G1026" i="1"/>
  <c r="F1026" i="1"/>
  <c r="AB1025" i="1"/>
  <c r="AA1025" i="1"/>
  <c r="Z1025" i="1"/>
  <c r="Y1025" i="1"/>
  <c r="X1025" i="1"/>
  <c r="W1025" i="1"/>
  <c r="S1025" i="1"/>
  <c r="R1025" i="1"/>
  <c r="O1025" i="1" a="1"/>
  <c r="M1025" i="1" a="1"/>
  <c r="H1025" i="1" a="1"/>
  <c r="G1025" i="1"/>
  <c r="F1025" i="1"/>
  <c r="AB1024" i="1"/>
  <c r="AA1024" i="1"/>
  <c r="Z1024" i="1"/>
  <c r="Y1024" i="1"/>
  <c r="X1024" i="1"/>
  <c r="W1024" i="1"/>
  <c r="S1024" i="1"/>
  <c r="R1024" i="1"/>
  <c r="O1024" i="1" a="1"/>
  <c r="M1024" i="1" a="1"/>
  <c r="H1024" i="1" a="1"/>
  <c r="G1024" i="1"/>
  <c r="F1024" i="1"/>
  <c r="AB1023" i="1"/>
  <c r="AA1023" i="1"/>
  <c r="Z1023" i="1"/>
  <c r="Y1023" i="1"/>
  <c r="X1023" i="1"/>
  <c r="W1023" i="1"/>
  <c r="S1023" i="1"/>
  <c r="R1023" i="1"/>
  <c r="O1023" i="1" a="1"/>
  <c r="M1023" i="1" a="1"/>
  <c r="H1023" i="1" a="1"/>
  <c r="G1023" i="1"/>
  <c r="F1023" i="1"/>
  <c r="AB1022" i="1"/>
  <c r="AA1022" i="1"/>
  <c r="Z1022" i="1"/>
  <c r="Y1022" i="1"/>
  <c r="X1022" i="1"/>
  <c r="W1022" i="1"/>
  <c r="S1022" i="1"/>
  <c r="R1022" i="1"/>
  <c r="O1022" i="1" a="1"/>
  <c r="M1022" i="1" a="1"/>
  <c r="H1022" i="1" a="1"/>
  <c r="G1022" i="1"/>
  <c r="F1022" i="1"/>
  <c r="AB1021" i="1"/>
  <c r="AA1021" i="1"/>
  <c r="Z1021" i="1"/>
  <c r="Y1021" i="1"/>
  <c r="X1021" i="1"/>
  <c r="W1021" i="1"/>
  <c r="S1021" i="1"/>
  <c r="R1021" i="1"/>
  <c r="O1021" i="1" a="1"/>
  <c r="M1021" i="1" a="1"/>
  <c r="H1021" i="1" a="1"/>
  <c r="G1021" i="1"/>
  <c r="F1021" i="1"/>
  <c r="AB1020" i="1"/>
  <c r="AA1020" i="1"/>
  <c r="Z1020" i="1"/>
  <c r="Y1020" i="1"/>
  <c r="X1020" i="1"/>
  <c r="W1020" i="1"/>
  <c r="S1020" i="1"/>
  <c r="R1020" i="1"/>
  <c r="O1020" i="1" a="1"/>
  <c r="M1020" i="1" a="1"/>
  <c r="H1020" i="1" a="1"/>
  <c r="G1020" i="1"/>
  <c r="F1020" i="1"/>
  <c r="AB1019" i="1"/>
  <c r="AA1019" i="1"/>
  <c r="Z1019" i="1"/>
  <c r="Y1019" i="1"/>
  <c r="X1019" i="1"/>
  <c r="W1019" i="1"/>
  <c r="S1019" i="1"/>
  <c r="R1019" i="1"/>
  <c r="O1019" i="1" a="1"/>
  <c r="M1019" i="1" a="1"/>
  <c r="H1019" i="1" a="1"/>
  <c r="G1019" i="1"/>
  <c r="F1019" i="1"/>
  <c r="AB1018" i="1"/>
  <c r="AA1018" i="1"/>
  <c r="Z1018" i="1"/>
  <c r="Y1018" i="1"/>
  <c r="X1018" i="1"/>
  <c r="W1018" i="1"/>
  <c r="S1018" i="1"/>
  <c r="R1018" i="1"/>
  <c r="O1018" i="1" a="1"/>
  <c r="M1018" i="1" a="1"/>
  <c r="H1018" i="1" a="1"/>
  <c r="G1018" i="1"/>
  <c r="F1018" i="1"/>
  <c r="AB1017" i="1"/>
  <c r="AA1017" i="1"/>
  <c r="Z1017" i="1"/>
  <c r="Y1017" i="1"/>
  <c r="X1017" i="1"/>
  <c r="W1017" i="1"/>
  <c r="S1017" i="1"/>
  <c r="R1017" i="1"/>
  <c r="O1017" i="1" a="1"/>
  <c r="M1017" i="1" a="1"/>
  <c r="H1017" i="1" a="1"/>
  <c r="G1017" i="1"/>
  <c r="F1017" i="1"/>
  <c r="AB1016" i="1"/>
  <c r="AA1016" i="1"/>
  <c r="Z1016" i="1"/>
  <c r="Y1016" i="1"/>
  <c r="X1016" i="1"/>
  <c r="W1016" i="1"/>
  <c r="S1016" i="1"/>
  <c r="R1016" i="1"/>
  <c r="O1016" i="1" a="1"/>
  <c r="M1016" i="1" a="1"/>
  <c r="H1016" i="1" a="1"/>
  <c r="G1016" i="1"/>
  <c r="F1016" i="1"/>
  <c r="AB1015" i="1"/>
  <c r="AA1015" i="1"/>
  <c r="Z1015" i="1"/>
  <c r="Y1015" i="1"/>
  <c r="X1015" i="1"/>
  <c r="W1015" i="1"/>
  <c r="S1015" i="1"/>
  <c r="R1015" i="1"/>
  <c r="O1015" i="1" a="1"/>
  <c r="M1015" i="1" a="1"/>
  <c r="H1015" i="1" a="1"/>
  <c r="G1015" i="1"/>
  <c r="F1015" i="1"/>
  <c r="AB1014" i="1"/>
  <c r="AA1014" i="1"/>
  <c r="Z1014" i="1"/>
  <c r="Y1014" i="1"/>
  <c r="X1014" i="1"/>
  <c r="W1014" i="1"/>
  <c r="S1014" i="1"/>
  <c r="R1014" i="1"/>
  <c r="O1014" i="1" a="1"/>
  <c r="M1014" i="1" a="1"/>
  <c r="H1014" i="1" a="1"/>
  <c r="G1014" i="1"/>
  <c r="F1014" i="1"/>
  <c r="AB1013" i="1"/>
  <c r="AA1013" i="1"/>
  <c r="Z1013" i="1"/>
  <c r="Y1013" i="1"/>
  <c r="X1013" i="1"/>
  <c r="W1013" i="1"/>
  <c r="S1013" i="1"/>
  <c r="R1013" i="1"/>
  <c r="O1013" i="1" a="1"/>
  <c r="M1013" i="1" a="1"/>
  <c r="H1013" i="1" a="1"/>
  <c r="G1013" i="1"/>
  <c r="F1013" i="1"/>
  <c r="AB1012" i="1"/>
  <c r="AA1012" i="1"/>
  <c r="Z1012" i="1"/>
  <c r="Y1012" i="1"/>
  <c r="X1012" i="1"/>
  <c r="W1012" i="1"/>
  <c r="S1012" i="1"/>
  <c r="R1012" i="1"/>
  <c r="O1012" i="1" a="1"/>
  <c r="M1012" i="1" a="1"/>
  <c r="H1012" i="1" a="1"/>
  <c r="G1012" i="1"/>
  <c r="F1012" i="1"/>
  <c r="AB1011" i="1"/>
  <c r="AA1011" i="1"/>
  <c r="Z1011" i="1"/>
  <c r="Y1011" i="1"/>
  <c r="X1011" i="1"/>
  <c r="W1011" i="1"/>
  <c r="S1011" i="1"/>
  <c r="R1011" i="1"/>
  <c r="O1011" i="1" a="1"/>
  <c r="M1011" i="1" a="1"/>
  <c r="H1011" i="1" a="1"/>
  <c r="G1011" i="1"/>
  <c r="F1011" i="1"/>
  <c r="AB1010" i="1"/>
  <c r="AA1010" i="1"/>
  <c r="Z1010" i="1"/>
  <c r="Y1010" i="1"/>
  <c r="X1010" i="1"/>
  <c r="W1010" i="1"/>
  <c r="S1010" i="1"/>
  <c r="R1010" i="1"/>
  <c r="O1010" i="1" a="1"/>
  <c r="M1010" i="1" a="1"/>
  <c r="H1010" i="1" a="1"/>
  <c r="G1010" i="1"/>
  <c r="F1010" i="1"/>
  <c r="AB1009" i="1"/>
  <c r="AA1009" i="1"/>
  <c r="Z1009" i="1"/>
  <c r="Y1009" i="1"/>
  <c r="X1009" i="1"/>
  <c r="W1009" i="1"/>
  <c r="S1009" i="1"/>
  <c r="R1009" i="1"/>
  <c r="O1009" i="1" a="1"/>
  <c r="M1009" i="1" a="1"/>
  <c r="H1009" i="1" a="1"/>
  <c r="G1009" i="1"/>
  <c r="F1009" i="1"/>
  <c r="AB1008" i="1"/>
  <c r="AA1008" i="1"/>
  <c r="Z1008" i="1"/>
  <c r="Y1008" i="1"/>
  <c r="X1008" i="1"/>
  <c r="W1008" i="1"/>
  <c r="S1008" i="1"/>
  <c r="R1008" i="1"/>
  <c r="O1008" i="1" a="1"/>
  <c r="M1008" i="1" a="1"/>
  <c r="H1008" i="1" a="1"/>
  <c r="G1008" i="1"/>
  <c r="F1008" i="1"/>
  <c r="AB1007" i="1"/>
  <c r="AA1007" i="1"/>
  <c r="Z1007" i="1"/>
  <c r="Y1007" i="1"/>
  <c r="X1007" i="1"/>
  <c r="W1007" i="1"/>
  <c r="S1007" i="1"/>
  <c r="R1007" i="1"/>
  <c r="O1007" i="1" a="1"/>
  <c r="M1007" i="1" a="1"/>
  <c r="H1007" i="1" a="1"/>
  <c r="G1007" i="1"/>
  <c r="F1007" i="1"/>
  <c r="AB1006" i="1"/>
  <c r="AA1006" i="1"/>
  <c r="Z1006" i="1"/>
  <c r="Y1006" i="1"/>
  <c r="X1006" i="1"/>
  <c r="W1006" i="1"/>
  <c r="S1006" i="1"/>
  <c r="R1006" i="1"/>
  <c r="O1006" i="1" a="1"/>
  <c r="M1006" i="1" a="1"/>
  <c r="H1006" i="1" a="1"/>
  <c r="G1006" i="1"/>
  <c r="F1006" i="1"/>
  <c r="AB1005" i="1"/>
  <c r="AA1005" i="1"/>
  <c r="Z1005" i="1"/>
  <c r="Y1005" i="1"/>
  <c r="X1005" i="1"/>
  <c r="W1005" i="1"/>
  <c r="S1005" i="1"/>
  <c r="R1005" i="1"/>
  <c r="O1005" i="1" a="1"/>
  <c r="M1005" i="1" a="1"/>
  <c r="H1005" i="1" a="1"/>
  <c r="G1005" i="1"/>
  <c r="F1005" i="1"/>
  <c r="AB1004" i="1"/>
  <c r="AA1004" i="1"/>
  <c r="Z1004" i="1"/>
  <c r="Y1004" i="1"/>
  <c r="X1004" i="1"/>
  <c r="W1004" i="1"/>
  <c r="S1004" i="1"/>
  <c r="R1004" i="1"/>
  <c r="O1004" i="1" a="1"/>
  <c r="M1004" i="1" a="1"/>
  <c r="H1004" i="1" a="1"/>
  <c r="G1004" i="1"/>
  <c r="F1004" i="1"/>
  <c r="AB1003" i="1"/>
  <c r="AA1003" i="1"/>
  <c r="Z1003" i="1"/>
  <c r="Y1003" i="1"/>
  <c r="X1003" i="1"/>
  <c r="W1003" i="1"/>
  <c r="S1003" i="1"/>
  <c r="R1003" i="1"/>
  <c r="O1003" i="1" a="1"/>
  <c r="M1003" i="1" a="1"/>
  <c r="H1003" i="1" a="1"/>
  <c r="G1003" i="1"/>
  <c r="F1003" i="1"/>
  <c r="AB1002" i="1"/>
  <c r="AA1002" i="1"/>
  <c r="Z1002" i="1"/>
  <c r="Y1002" i="1"/>
  <c r="X1002" i="1"/>
  <c r="W1002" i="1"/>
  <c r="S1002" i="1"/>
  <c r="R1002" i="1"/>
  <c r="O1002" i="1" a="1"/>
  <c r="M1002" i="1" a="1"/>
  <c r="H1002" i="1" a="1"/>
  <c r="G1002" i="1"/>
  <c r="F1002" i="1"/>
  <c r="AB1001" i="1"/>
  <c r="AA1001" i="1"/>
  <c r="Z1001" i="1"/>
  <c r="Y1001" i="1"/>
  <c r="X1001" i="1"/>
  <c r="W1001" i="1"/>
  <c r="S1001" i="1"/>
  <c r="R1001" i="1"/>
  <c r="O1001" i="1" a="1"/>
  <c r="M1001" i="1" a="1"/>
  <c r="H1001" i="1" a="1"/>
  <c r="G1001" i="1"/>
  <c r="F1001" i="1"/>
  <c r="AB1000" i="1"/>
  <c r="AA1000" i="1"/>
  <c r="Z1000" i="1"/>
  <c r="Y1000" i="1"/>
  <c r="X1000" i="1"/>
  <c r="W1000" i="1"/>
  <c r="S1000" i="1"/>
  <c r="R1000" i="1"/>
  <c r="O1000" i="1" a="1"/>
  <c r="M1000" i="1" a="1"/>
  <c r="H1000" i="1" a="1"/>
  <c r="G1000" i="1"/>
  <c r="F1000" i="1"/>
  <c r="AB999" i="1"/>
  <c r="AA999" i="1"/>
  <c r="Z999" i="1"/>
  <c r="Y999" i="1"/>
  <c r="X999" i="1"/>
  <c r="W999" i="1"/>
  <c r="S999" i="1"/>
  <c r="R999" i="1"/>
  <c r="O999" i="1" a="1"/>
  <c r="M999" i="1" a="1"/>
  <c r="H999" i="1" a="1"/>
  <c r="G999" i="1"/>
  <c r="F999" i="1"/>
  <c r="AB998" i="1"/>
  <c r="AA998" i="1"/>
  <c r="Z998" i="1"/>
  <c r="Y998" i="1"/>
  <c r="X998" i="1"/>
  <c r="W998" i="1"/>
  <c r="S998" i="1"/>
  <c r="R998" i="1"/>
  <c r="O998" i="1" a="1"/>
  <c r="M998" i="1" a="1"/>
  <c r="H998" i="1" a="1"/>
  <c r="G998" i="1"/>
  <c r="F998" i="1"/>
  <c r="AB997" i="1"/>
  <c r="AA997" i="1"/>
  <c r="Z997" i="1"/>
  <c r="Y997" i="1"/>
  <c r="X997" i="1"/>
  <c r="W997" i="1"/>
  <c r="S997" i="1"/>
  <c r="R997" i="1"/>
  <c r="O997" i="1" a="1"/>
  <c r="M997" i="1" a="1"/>
  <c r="H997" i="1" a="1"/>
  <c r="G997" i="1"/>
  <c r="F997" i="1"/>
  <c r="AB996" i="1"/>
  <c r="AA996" i="1"/>
  <c r="Z996" i="1"/>
  <c r="Y996" i="1"/>
  <c r="X996" i="1"/>
  <c r="W996" i="1"/>
  <c r="S996" i="1"/>
  <c r="R996" i="1"/>
  <c r="O996" i="1" a="1"/>
  <c r="M996" i="1" a="1"/>
  <c r="H996" i="1" a="1"/>
  <c r="G996" i="1"/>
  <c r="F996" i="1"/>
  <c r="AB995" i="1"/>
  <c r="AA995" i="1"/>
  <c r="Z995" i="1"/>
  <c r="Y995" i="1"/>
  <c r="X995" i="1"/>
  <c r="W995" i="1"/>
  <c r="S995" i="1"/>
  <c r="R995" i="1"/>
  <c r="O995" i="1" a="1"/>
  <c r="M995" i="1" a="1"/>
  <c r="H995" i="1" a="1"/>
  <c r="G995" i="1"/>
  <c r="F995" i="1"/>
  <c r="AB994" i="1"/>
  <c r="AA994" i="1"/>
  <c r="Z994" i="1"/>
  <c r="Y994" i="1"/>
  <c r="X994" i="1"/>
  <c r="W994" i="1"/>
  <c r="S994" i="1"/>
  <c r="R994" i="1"/>
  <c r="O994" i="1" a="1"/>
  <c r="M994" i="1" a="1"/>
  <c r="H994" i="1" a="1"/>
  <c r="G994" i="1"/>
  <c r="F994" i="1"/>
  <c r="AB993" i="1"/>
  <c r="AA993" i="1"/>
  <c r="Z993" i="1"/>
  <c r="Y993" i="1"/>
  <c r="X993" i="1"/>
  <c r="W993" i="1"/>
  <c r="S993" i="1"/>
  <c r="R993" i="1"/>
  <c r="O993" i="1" a="1"/>
  <c r="M993" i="1" a="1"/>
  <c r="H993" i="1" a="1"/>
  <c r="G993" i="1"/>
  <c r="F993" i="1"/>
  <c r="AB992" i="1"/>
  <c r="AA992" i="1"/>
  <c r="Z992" i="1"/>
  <c r="Y992" i="1"/>
  <c r="X992" i="1"/>
  <c r="W992" i="1"/>
  <c r="S992" i="1"/>
  <c r="R992" i="1"/>
  <c r="O992" i="1" a="1"/>
  <c r="M992" i="1" a="1"/>
  <c r="H992" i="1" a="1"/>
  <c r="G992" i="1"/>
  <c r="F992" i="1"/>
  <c r="AB991" i="1"/>
  <c r="AA991" i="1"/>
  <c r="Z991" i="1"/>
  <c r="Y991" i="1"/>
  <c r="X991" i="1"/>
  <c r="W991" i="1"/>
  <c r="S991" i="1"/>
  <c r="R991" i="1"/>
  <c r="O991" i="1" a="1"/>
  <c r="M991" i="1" a="1"/>
  <c r="H991" i="1" a="1"/>
  <c r="G991" i="1"/>
  <c r="F991" i="1"/>
  <c r="AB990" i="1"/>
  <c r="AA990" i="1"/>
  <c r="Z990" i="1"/>
  <c r="Y990" i="1"/>
  <c r="X990" i="1"/>
  <c r="W990" i="1"/>
  <c r="S990" i="1"/>
  <c r="R990" i="1"/>
  <c r="O990" i="1" a="1"/>
  <c r="M990" i="1" a="1"/>
  <c r="H990" i="1" a="1"/>
  <c r="G990" i="1"/>
  <c r="F990" i="1"/>
  <c r="AB989" i="1"/>
  <c r="AA989" i="1"/>
  <c r="Z989" i="1"/>
  <c r="Y989" i="1"/>
  <c r="X989" i="1"/>
  <c r="W989" i="1"/>
  <c r="S989" i="1"/>
  <c r="R989" i="1"/>
  <c r="O989" i="1" a="1"/>
  <c r="M989" i="1" a="1"/>
  <c r="H989" i="1" a="1"/>
  <c r="G989" i="1"/>
  <c r="F989" i="1"/>
  <c r="AB988" i="1"/>
  <c r="AA988" i="1"/>
  <c r="Z988" i="1"/>
  <c r="Y988" i="1"/>
  <c r="X988" i="1"/>
  <c r="W988" i="1"/>
  <c r="S988" i="1"/>
  <c r="R988" i="1"/>
  <c r="O988" i="1" a="1"/>
  <c r="M988" i="1" a="1"/>
  <c r="H988" i="1" a="1"/>
  <c r="G988" i="1"/>
  <c r="F988" i="1"/>
  <c r="AB987" i="1"/>
  <c r="AA987" i="1"/>
  <c r="Z987" i="1"/>
  <c r="Y987" i="1"/>
  <c r="X987" i="1"/>
  <c r="W987" i="1"/>
  <c r="S987" i="1"/>
  <c r="R987" i="1"/>
  <c r="O987" i="1" a="1"/>
  <c r="M987" i="1" a="1"/>
  <c r="H987" i="1" a="1"/>
  <c r="G987" i="1"/>
  <c r="F987" i="1"/>
  <c r="AB986" i="1"/>
  <c r="AA986" i="1"/>
  <c r="Z986" i="1"/>
  <c r="Y986" i="1"/>
  <c r="X986" i="1"/>
  <c r="W986" i="1"/>
  <c r="S986" i="1"/>
  <c r="R986" i="1"/>
  <c r="O986" i="1" a="1"/>
  <c r="M986" i="1" a="1"/>
  <c r="H986" i="1" a="1"/>
  <c r="G986" i="1"/>
  <c r="F986" i="1"/>
  <c r="AB985" i="1"/>
  <c r="AA985" i="1"/>
  <c r="Z985" i="1"/>
  <c r="Y985" i="1"/>
  <c r="X985" i="1"/>
  <c r="W985" i="1"/>
  <c r="S985" i="1"/>
  <c r="R985" i="1"/>
  <c r="O985" i="1" a="1"/>
  <c r="M985" i="1" a="1"/>
  <c r="H985" i="1" a="1"/>
  <c r="G985" i="1"/>
  <c r="F985" i="1"/>
  <c r="AB984" i="1"/>
  <c r="AA984" i="1"/>
  <c r="Z984" i="1"/>
  <c r="Y984" i="1"/>
  <c r="X984" i="1"/>
  <c r="W984" i="1"/>
  <c r="S984" i="1"/>
  <c r="R984" i="1"/>
  <c r="O984" i="1" a="1"/>
  <c r="M984" i="1" a="1"/>
  <c r="H984" i="1" a="1"/>
  <c r="G984" i="1"/>
  <c r="F984" i="1"/>
  <c r="AB983" i="1"/>
  <c r="AA983" i="1"/>
  <c r="Z983" i="1"/>
  <c r="Y983" i="1"/>
  <c r="X983" i="1"/>
  <c r="W983" i="1"/>
  <c r="S983" i="1"/>
  <c r="R983" i="1"/>
  <c r="O983" i="1" a="1"/>
  <c r="M983" i="1" a="1"/>
  <c r="H983" i="1" a="1"/>
  <c r="G983" i="1"/>
  <c r="F983" i="1"/>
  <c r="AB982" i="1"/>
  <c r="AA982" i="1"/>
  <c r="Z982" i="1"/>
  <c r="Y982" i="1"/>
  <c r="X982" i="1"/>
  <c r="W982" i="1"/>
  <c r="S982" i="1"/>
  <c r="R982" i="1"/>
  <c r="O982" i="1" a="1"/>
  <c r="M982" i="1" a="1"/>
  <c r="H982" i="1" a="1"/>
  <c r="G982" i="1"/>
  <c r="F982" i="1"/>
  <c r="AB981" i="1"/>
  <c r="AA981" i="1"/>
  <c r="Z981" i="1"/>
  <c r="Y981" i="1"/>
  <c r="X981" i="1"/>
  <c r="W981" i="1"/>
  <c r="S981" i="1"/>
  <c r="R981" i="1"/>
  <c r="O981" i="1" a="1"/>
  <c r="M981" i="1" a="1"/>
  <c r="H981" i="1" a="1"/>
  <c r="G981" i="1"/>
  <c r="F981" i="1"/>
  <c r="AB980" i="1"/>
  <c r="AA980" i="1"/>
  <c r="Z980" i="1"/>
  <c r="Y980" i="1"/>
  <c r="X980" i="1"/>
  <c r="W980" i="1"/>
  <c r="S980" i="1"/>
  <c r="R980" i="1"/>
  <c r="O980" i="1" a="1"/>
  <c r="M980" i="1" a="1"/>
  <c r="H980" i="1" a="1"/>
  <c r="G980" i="1"/>
  <c r="F980" i="1"/>
  <c r="AB979" i="1"/>
  <c r="AA979" i="1"/>
  <c r="Z979" i="1"/>
  <c r="Y979" i="1"/>
  <c r="X979" i="1"/>
  <c r="W979" i="1"/>
  <c r="S979" i="1"/>
  <c r="R979" i="1"/>
  <c r="O979" i="1" a="1"/>
  <c r="M979" i="1" a="1"/>
  <c r="H979" i="1" a="1"/>
  <c r="G979" i="1"/>
  <c r="F979" i="1"/>
  <c r="AB978" i="1"/>
  <c r="AA978" i="1"/>
  <c r="Z978" i="1"/>
  <c r="Y978" i="1"/>
  <c r="X978" i="1"/>
  <c r="W978" i="1"/>
  <c r="S978" i="1"/>
  <c r="R978" i="1"/>
  <c r="O978" i="1" a="1"/>
  <c r="M978" i="1" a="1"/>
  <c r="H978" i="1" a="1"/>
  <c r="G978" i="1"/>
  <c r="F978" i="1"/>
  <c r="AB977" i="1"/>
  <c r="AA977" i="1"/>
  <c r="Z977" i="1"/>
  <c r="Y977" i="1"/>
  <c r="X977" i="1"/>
  <c r="W977" i="1"/>
  <c r="S977" i="1"/>
  <c r="R977" i="1"/>
  <c r="O977" i="1" a="1"/>
  <c r="M977" i="1" a="1"/>
  <c r="H977" i="1" a="1"/>
  <c r="G977" i="1"/>
  <c r="F977" i="1"/>
  <c r="AB976" i="1"/>
  <c r="AA976" i="1"/>
  <c r="Z976" i="1"/>
  <c r="Y976" i="1"/>
  <c r="X976" i="1"/>
  <c r="W976" i="1"/>
  <c r="S976" i="1"/>
  <c r="R976" i="1"/>
  <c r="O976" i="1" a="1"/>
  <c r="M976" i="1" a="1"/>
  <c r="H976" i="1" a="1"/>
  <c r="G976" i="1"/>
  <c r="F976" i="1"/>
  <c r="AB975" i="1"/>
  <c r="AA975" i="1"/>
  <c r="Z975" i="1"/>
  <c r="Y975" i="1"/>
  <c r="X975" i="1"/>
  <c r="W975" i="1"/>
  <c r="S975" i="1"/>
  <c r="R975" i="1"/>
  <c r="O975" i="1" a="1"/>
  <c r="M975" i="1" a="1"/>
  <c r="H975" i="1" a="1"/>
  <c r="G975" i="1"/>
  <c r="F975" i="1"/>
  <c r="AB974" i="1"/>
  <c r="AA974" i="1"/>
  <c r="Z974" i="1"/>
  <c r="Y974" i="1"/>
  <c r="X974" i="1"/>
  <c r="W974" i="1"/>
  <c r="S974" i="1"/>
  <c r="R974" i="1"/>
  <c r="O974" i="1" a="1"/>
  <c r="M974" i="1" a="1"/>
  <c r="H974" i="1" a="1"/>
  <c r="G974" i="1"/>
  <c r="F974" i="1"/>
  <c r="AB973" i="1"/>
  <c r="AA973" i="1"/>
  <c r="Z973" i="1"/>
  <c r="Y973" i="1"/>
  <c r="X973" i="1"/>
  <c r="W973" i="1"/>
  <c r="S973" i="1"/>
  <c r="R973" i="1"/>
  <c r="O973" i="1" a="1"/>
  <c r="M973" i="1" a="1"/>
  <c r="H973" i="1" a="1"/>
  <c r="G973" i="1"/>
  <c r="F973" i="1"/>
  <c r="AB972" i="1"/>
  <c r="AA972" i="1"/>
  <c r="Z972" i="1"/>
  <c r="Y972" i="1"/>
  <c r="X972" i="1"/>
  <c r="W972" i="1"/>
  <c r="S972" i="1"/>
  <c r="R972" i="1"/>
  <c r="O972" i="1" a="1"/>
  <c r="M972" i="1" a="1"/>
  <c r="H972" i="1" a="1"/>
  <c r="G972" i="1"/>
  <c r="F972" i="1"/>
  <c r="AB971" i="1"/>
  <c r="AA971" i="1"/>
  <c r="Z971" i="1"/>
  <c r="Y971" i="1"/>
  <c r="X971" i="1"/>
  <c r="W971" i="1"/>
  <c r="S971" i="1"/>
  <c r="R971" i="1"/>
  <c r="O971" i="1" a="1"/>
  <c r="M971" i="1" a="1"/>
  <c r="H971" i="1" a="1"/>
  <c r="G971" i="1"/>
  <c r="F971" i="1"/>
  <c r="AB970" i="1"/>
  <c r="AA970" i="1"/>
  <c r="Z970" i="1"/>
  <c r="Y970" i="1"/>
  <c r="X970" i="1"/>
  <c r="W970" i="1"/>
  <c r="S970" i="1"/>
  <c r="R970" i="1"/>
  <c r="O970" i="1" a="1"/>
  <c r="M970" i="1" a="1"/>
  <c r="H970" i="1" a="1"/>
  <c r="G970" i="1"/>
  <c r="F970" i="1"/>
  <c r="AB969" i="1"/>
  <c r="AA969" i="1"/>
  <c r="Z969" i="1"/>
  <c r="Y969" i="1"/>
  <c r="X969" i="1"/>
  <c r="W969" i="1"/>
  <c r="S969" i="1"/>
  <c r="R969" i="1"/>
  <c r="O969" i="1" a="1"/>
  <c r="M969" i="1" a="1"/>
  <c r="H969" i="1" a="1"/>
  <c r="G969" i="1"/>
  <c r="F969" i="1"/>
  <c r="AB968" i="1"/>
  <c r="AA968" i="1"/>
  <c r="Z968" i="1"/>
  <c r="Y968" i="1"/>
  <c r="X968" i="1"/>
  <c r="W968" i="1"/>
  <c r="S968" i="1"/>
  <c r="R968" i="1"/>
  <c r="O968" i="1" a="1"/>
  <c r="M968" i="1" a="1"/>
  <c r="H968" i="1" a="1"/>
  <c r="G968" i="1"/>
  <c r="F968" i="1"/>
  <c r="AB967" i="1"/>
  <c r="AA967" i="1"/>
  <c r="Z967" i="1"/>
  <c r="Y967" i="1"/>
  <c r="X967" i="1"/>
  <c r="W967" i="1"/>
  <c r="S967" i="1"/>
  <c r="R967" i="1"/>
  <c r="O967" i="1" a="1"/>
  <c r="M967" i="1" a="1"/>
  <c r="H967" i="1" a="1"/>
  <c r="G967" i="1"/>
  <c r="F967" i="1"/>
  <c r="AB966" i="1"/>
  <c r="AA966" i="1"/>
  <c r="Z966" i="1"/>
  <c r="Y966" i="1"/>
  <c r="X966" i="1"/>
  <c r="W966" i="1"/>
  <c r="S966" i="1"/>
  <c r="R966" i="1"/>
  <c r="O966" i="1" a="1"/>
  <c r="M966" i="1" a="1"/>
  <c r="H966" i="1" a="1"/>
  <c r="G966" i="1"/>
  <c r="F966" i="1"/>
  <c r="AB965" i="1"/>
  <c r="AA965" i="1"/>
  <c r="Z965" i="1"/>
  <c r="Y965" i="1"/>
  <c r="X965" i="1"/>
  <c r="W965" i="1"/>
  <c r="S965" i="1"/>
  <c r="R965" i="1"/>
  <c r="O965" i="1" a="1"/>
  <c r="M965" i="1" a="1"/>
  <c r="H965" i="1" a="1"/>
  <c r="G965" i="1"/>
  <c r="F965" i="1"/>
  <c r="AB964" i="1"/>
  <c r="AA964" i="1"/>
  <c r="Z964" i="1"/>
  <c r="Y964" i="1"/>
  <c r="X964" i="1"/>
  <c r="W964" i="1"/>
  <c r="S964" i="1"/>
  <c r="R964" i="1"/>
  <c r="O964" i="1" a="1"/>
  <c r="M964" i="1" a="1"/>
  <c r="H964" i="1" a="1"/>
  <c r="G964" i="1"/>
  <c r="F964" i="1"/>
  <c r="AB963" i="1"/>
  <c r="AA963" i="1"/>
  <c r="Z963" i="1"/>
  <c r="Y963" i="1"/>
  <c r="X963" i="1"/>
  <c r="W963" i="1"/>
  <c r="S963" i="1"/>
  <c r="R963" i="1"/>
  <c r="O963" i="1" a="1"/>
  <c r="M963" i="1" a="1"/>
  <c r="H963" i="1" a="1"/>
  <c r="G963" i="1"/>
  <c r="F963" i="1"/>
  <c r="AB962" i="1"/>
  <c r="AA962" i="1"/>
  <c r="Z962" i="1"/>
  <c r="Y962" i="1"/>
  <c r="X962" i="1"/>
  <c r="W962" i="1"/>
  <c r="S962" i="1"/>
  <c r="R962" i="1"/>
  <c r="O962" i="1" a="1"/>
  <c r="M962" i="1" a="1"/>
  <c r="H962" i="1" a="1"/>
  <c r="G962" i="1"/>
  <c r="F962" i="1"/>
  <c r="AB961" i="1"/>
  <c r="AA961" i="1"/>
  <c r="Z961" i="1"/>
  <c r="Y961" i="1"/>
  <c r="X961" i="1"/>
  <c r="W961" i="1"/>
  <c r="S961" i="1"/>
  <c r="R961" i="1"/>
  <c r="O961" i="1" a="1"/>
  <c r="M961" i="1" a="1"/>
  <c r="H961" i="1" a="1"/>
  <c r="G961" i="1"/>
  <c r="F961" i="1"/>
  <c r="AB960" i="1"/>
  <c r="AA960" i="1"/>
  <c r="Z960" i="1"/>
  <c r="Y960" i="1"/>
  <c r="X960" i="1"/>
  <c r="W960" i="1"/>
  <c r="S960" i="1"/>
  <c r="R960" i="1"/>
  <c r="O960" i="1" a="1"/>
  <c r="M960" i="1" a="1"/>
  <c r="H960" i="1" a="1"/>
  <c r="G960" i="1"/>
  <c r="F960" i="1"/>
  <c r="AB959" i="1"/>
  <c r="AA959" i="1"/>
  <c r="Z959" i="1"/>
  <c r="Y959" i="1"/>
  <c r="X959" i="1"/>
  <c r="W959" i="1"/>
  <c r="S959" i="1"/>
  <c r="R959" i="1"/>
  <c r="O959" i="1" a="1"/>
  <c r="M959" i="1" a="1"/>
  <c r="H959" i="1" a="1"/>
  <c r="G959" i="1"/>
  <c r="F959" i="1"/>
  <c r="AB958" i="1"/>
  <c r="AA958" i="1"/>
  <c r="Z958" i="1"/>
  <c r="Y958" i="1"/>
  <c r="X958" i="1"/>
  <c r="W958" i="1"/>
  <c r="S958" i="1"/>
  <c r="R958" i="1"/>
  <c r="O958" i="1" a="1"/>
  <c r="M958" i="1" a="1"/>
  <c r="H958" i="1" a="1"/>
  <c r="G958" i="1"/>
  <c r="F958" i="1"/>
  <c r="AB957" i="1"/>
  <c r="AA957" i="1"/>
  <c r="Z957" i="1"/>
  <c r="Y957" i="1"/>
  <c r="X957" i="1"/>
  <c r="W957" i="1"/>
  <c r="S957" i="1"/>
  <c r="R957" i="1"/>
  <c r="O957" i="1" a="1"/>
  <c r="M957" i="1" a="1"/>
  <c r="H957" i="1" a="1"/>
  <c r="G957" i="1"/>
  <c r="F957" i="1"/>
  <c r="AB956" i="1"/>
  <c r="AA956" i="1"/>
  <c r="Z956" i="1"/>
  <c r="Y956" i="1"/>
  <c r="X956" i="1"/>
  <c r="W956" i="1"/>
  <c r="S956" i="1"/>
  <c r="R956" i="1"/>
  <c r="O956" i="1" a="1"/>
  <c r="M956" i="1" a="1"/>
  <c r="H956" i="1" a="1"/>
  <c r="G956" i="1"/>
  <c r="F956" i="1"/>
  <c r="AB955" i="1"/>
  <c r="AA955" i="1"/>
  <c r="Z955" i="1"/>
  <c r="Y955" i="1"/>
  <c r="X955" i="1"/>
  <c r="W955" i="1"/>
  <c r="S955" i="1"/>
  <c r="R955" i="1"/>
  <c r="O955" i="1" a="1"/>
  <c r="M955" i="1" a="1"/>
  <c r="H955" i="1" a="1"/>
  <c r="G955" i="1"/>
  <c r="F955" i="1"/>
  <c r="AB954" i="1"/>
  <c r="AA954" i="1"/>
  <c r="Z954" i="1"/>
  <c r="Y954" i="1"/>
  <c r="X954" i="1"/>
  <c r="W954" i="1"/>
  <c r="S954" i="1"/>
  <c r="R954" i="1"/>
  <c r="O954" i="1" a="1"/>
  <c r="M954" i="1" a="1"/>
  <c r="H954" i="1" a="1"/>
  <c r="G954" i="1"/>
  <c r="F954" i="1"/>
  <c r="AB953" i="1"/>
  <c r="AA953" i="1"/>
  <c r="Z953" i="1"/>
  <c r="Y953" i="1"/>
  <c r="X953" i="1"/>
  <c r="W953" i="1"/>
  <c r="S953" i="1"/>
  <c r="R953" i="1"/>
  <c r="O953" i="1" a="1"/>
  <c r="M953" i="1" a="1"/>
  <c r="H953" i="1" a="1"/>
  <c r="G953" i="1"/>
  <c r="F953" i="1"/>
  <c r="AB952" i="1"/>
  <c r="AA952" i="1"/>
  <c r="Z952" i="1"/>
  <c r="Y952" i="1"/>
  <c r="X952" i="1"/>
  <c r="W952" i="1"/>
  <c r="S952" i="1"/>
  <c r="R952" i="1"/>
  <c r="O952" i="1" a="1"/>
  <c r="M952" i="1" a="1"/>
  <c r="H952" i="1" a="1"/>
  <c r="G952" i="1"/>
  <c r="F952" i="1"/>
  <c r="AB951" i="1"/>
  <c r="AA951" i="1"/>
  <c r="Z951" i="1"/>
  <c r="Y951" i="1"/>
  <c r="X951" i="1"/>
  <c r="W951" i="1"/>
  <c r="S951" i="1"/>
  <c r="R951" i="1"/>
  <c r="O951" i="1" a="1"/>
  <c r="M951" i="1" a="1"/>
  <c r="H951" i="1" a="1"/>
  <c r="G951" i="1"/>
  <c r="F951" i="1"/>
  <c r="AB950" i="1"/>
  <c r="AA950" i="1"/>
  <c r="Z950" i="1"/>
  <c r="Y950" i="1"/>
  <c r="X950" i="1"/>
  <c r="W950" i="1"/>
  <c r="S950" i="1"/>
  <c r="R950" i="1"/>
  <c r="O950" i="1" a="1"/>
  <c r="M950" i="1" a="1"/>
  <c r="H950" i="1" a="1"/>
  <c r="G950" i="1"/>
  <c r="F950" i="1"/>
  <c r="AB949" i="1"/>
  <c r="AA949" i="1"/>
  <c r="Z949" i="1"/>
  <c r="Y949" i="1"/>
  <c r="X949" i="1"/>
  <c r="W949" i="1"/>
  <c r="S949" i="1"/>
  <c r="R949" i="1"/>
  <c r="O949" i="1" a="1"/>
  <c r="M949" i="1" a="1"/>
  <c r="H949" i="1" a="1"/>
  <c r="G949" i="1"/>
  <c r="F949" i="1"/>
  <c r="AB948" i="1"/>
  <c r="AA948" i="1"/>
  <c r="Z948" i="1"/>
  <c r="Y948" i="1"/>
  <c r="X948" i="1"/>
  <c r="W948" i="1"/>
  <c r="S948" i="1"/>
  <c r="R948" i="1"/>
  <c r="O948" i="1" a="1"/>
  <c r="M948" i="1" a="1"/>
  <c r="H948" i="1" a="1"/>
  <c r="G948" i="1"/>
  <c r="F948" i="1"/>
  <c r="AB947" i="1"/>
  <c r="AA947" i="1"/>
  <c r="Z947" i="1"/>
  <c r="Y947" i="1"/>
  <c r="X947" i="1"/>
  <c r="W947" i="1"/>
  <c r="S947" i="1"/>
  <c r="R947" i="1"/>
  <c r="O947" i="1" a="1"/>
  <c r="M947" i="1" a="1"/>
  <c r="H947" i="1" a="1"/>
  <c r="G947" i="1"/>
  <c r="F947" i="1"/>
  <c r="AB946" i="1"/>
  <c r="AA946" i="1"/>
  <c r="Z946" i="1"/>
  <c r="Y946" i="1"/>
  <c r="X946" i="1"/>
  <c r="W946" i="1"/>
  <c r="S946" i="1"/>
  <c r="R946" i="1"/>
  <c r="O946" i="1" a="1"/>
  <c r="M946" i="1" a="1"/>
  <c r="H946" i="1" a="1"/>
  <c r="G946" i="1"/>
  <c r="F946" i="1"/>
  <c r="AB945" i="1"/>
  <c r="AA945" i="1"/>
  <c r="Z945" i="1"/>
  <c r="Y945" i="1"/>
  <c r="X945" i="1"/>
  <c r="W945" i="1"/>
  <c r="S945" i="1"/>
  <c r="R945" i="1"/>
  <c r="O945" i="1" a="1"/>
  <c r="M945" i="1" a="1"/>
  <c r="H945" i="1" a="1"/>
  <c r="G945" i="1"/>
  <c r="F945" i="1"/>
  <c r="AB944" i="1"/>
  <c r="AA944" i="1"/>
  <c r="Z944" i="1"/>
  <c r="Y944" i="1"/>
  <c r="X944" i="1"/>
  <c r="W944" i="1"/>
  <c r="S944" i="1"/>
  <c r="R944" i="1"/>
  <c r="O944" i="1" a="1"/>
  <c r="M944" i="1" a="1"/>
  <c r="H944" i="1" a="1"/>
  <c r="G944" i="1"/>
  <c r="F944" i="1"/>
  <c r="AB943" i="1"/>
  <c r="AA943" i="1"/>
  <c r="Z943" i="1"/>
  <c r="Y943" i="1"/>
  <c r="X943" i="1"/>
  <c r="W943" i="1"/>
  <c r="S943" i="1"/>
  <c r="R943" i="1"/>
  <c r="O943" i="1" a="1"/>
  <c r="M943" i="1" a="1"/>
  <c r="H943" i="1" a="1"/>
  <c r="G943" i="1"/>
  <c r="F943" i="1"/>
  <c r="AB942" i="1"/>
  <c r="AA942" i="1"/>
  <c r="Z942" i="1"/>
  <c r="Y942" i="1"/>
  <c r="X942" i="1"/>
  <c r="W942" i="1"/>
  <c r="S942" i="1"/>
  <c r="R942" i="1"/>
  <c r="O942" i="1" a="1"/>
  <c r="M942" i="1" a="1"/>
  <c r="H942" i="1" a="1"/>
  <c r="G942" i="1"/>
  <c r="F942" i="1"/>
  <c r="AB941" i="1"/>
  <c r="AA941" i="1"/>
  <c r="Z941" i="1"/>
  <c r="Y941" i="1"/>
  <c r="X941" i="1"/>
  <c r="W941" i="1"/>
  <c r="S941" i="1"/>
  <c r="R941" i="1"/>
  <c r="O941" i="1" a="1"/>
  <c r="M941" i="1" a="1"/>
  <c r="H941" i="1" a="1"/>
  <c r="G941" i="1"/>
  <c r="F941" i="1"/>
  <c r="AB940" i="1"/>
  <c r="AA940" i="1"/>
  <c r="Z940" i="1"/>
  <c r="Y940" i="1"/>
  <c r="X940" i="1"/>
  <c r="W940" i="1"/>
  <c r="S940" i="1"/>
  <c r="R940" i="1"/>
  <c r="O940" i="1" a="1"/>
  <c r="M940" i="1" a="1"/>
  <c r="H940" i="1" a="1"/>
  <c r="G940" i="1"/>
  <c r="F940" i="1"/>
  <c r="AB939" i="1"/>
  <c r="AA939" i="1"/>
  <c r="Z939" i="1"/>
  <c r="Y939" i="1"/>
  <c r="X939" i="1"/>
  <c r="W939" i="1"/>
  <c r="S939" i="1"/>
  <c r="R939" i="1"/>
  <c r="O939" i="1" a="1"/>
  <c r="M939" i="1" a="1"/>
  <c r="H939" i="1" a="1"/>
  <c r="G939" i="1"/>
  <c r="F939" i="1"/>
  <c r="AB938" i="1"/>
  <c r="AA938" i="1"/>
  <c r="Z938" i="1"/>
  <c r="Y938" i="1"/>
  <c r="X938" i="1"/>
  <c r="W938" i="1"/>
  <c r="S938" i="1"/>
  <c r="R938" i="1"/>
  <c r="O938" i="1" a="1"/>
  <c r="M938" i="1" a="1"/>
  <c r="H938" i="1" a="1"/>
  <c r="G938" i="1"/>
  <c r="F938" i="1"/>
  <c r="AB937" i="1"/>
  <c r="AA937" i="1"/>
  <c r="Z937" i="1"/>
  <c r="Y937" i="1"/>
  <c r="X937" i="1"/>
  <c r="W937" i="1"/>
  <c r="S937" i="1"/>
  <c r="R937" i="1"/>
  <c r="O937" i="1" a="1"/>
  <c r="M937" i="1" a="1"/>
  <c r="H937" i="1" a="1"/>
  <c r="G937" i="1"/>
  <c r="F937" i="1"/>
  <c r="AB936" i="1"/>
  <c r="AA936" i="1"/>
  <c r="Z936" i="1"/>
  <c r="Y936" i="1"/>
  <c r="X936" i="1"/>
  <c r="W936" i="1"/>
  <c r="S936" i="1"/>
  <c r="R936" i="1"/>
  <c r="O936" i="1" a="1"/>
  <c r="M936" i="1" a="1"/>
  <c r="H936" i="1" a="1"/>
  <c r="G936" i="1"/>
  <c r="F936" i="1"/>
  <c r="AB935" i="1"/>
  <c r="AA935" i="1"/>
  <c r="Z935" i="1"/>
  <c r="Y935" i="1"/>
  <c r="X935" i="1"/>
  <c r="W935" i="1"/>
  <c r="S935" i="1"/>
  <c r="R935" i="1"/>
  <c r="O935" i="1" a="1"/>
  <c r="M935" i="1" a="1"/>
  <c r="H935" i="1" a="1"/>
  <c r="G935" i="1"/>
  <c r="F935" i="1"/>
  <c r="AB934" i="1"/>
  <c r="AA934" i="1"/>
  <c r="Z934" i="1"/>
  <c r="Y934" i="1"/>
  <c r="X934" i="1"/>
  <c r="W934" i="1"/>
  <c r="S934" i="1"/>
  <c r="R934" i="1"/>
  <c r="O934" i="1" a="1"/>
  <c r="M934" i="1" a="1"/>
  <c r="H934" i="1" a="1"/>
  <c r="G934" i="1"/>
  <c r="F934" i="1"/>
  <c r="AB933" i="1"/>
  <c r="AA933" i="1"/>
  <c r="Z933" i="1"/>
  <c r="Y933" i="1"/>
  <c r="X933" i="1"/>
  <c r="W933" i="1"/>
  <c r="S933" i="1"/>
  <c r="R933" i="1"/>
  <c r="O933" i="1" a="1"/>
  <c r="M933" i="1" a="1"/>
  <c r="H933" i="1" a="1"/>
  <c r="G933" i="1"/>
  <c r="F933" i="1"/>
  <c r="AB932" i="1"/>
  <c r="AA932" i="1"/>
  <c r="Z932" i="1"/>
  <c r="Y932" i="1"/>
  <c r="X932" i="1"/>
  <c r="W932" i="1"/>
  <c r="S932" i="1"/>
  <c r="R932" i="1"/>
  <c r="O932" i="1" a="1"/>
  <c r="M932" i="1" a="1"/>
  <c r="H932" i="1" a="1"/>
  <c r="G932" i="1"/>
  <c r="F932" i="1"/>
  <c r="AB931" i="1"/>
  <c r="AA931" i="1"/>
  <c r="Z931" i="1"/>
  <c r="Y931" i="1"/>
  <c r="X931" i="1"/>
  <c r="W931" i="1"/>
  <c r="S931" i="1"/>
  <c r="R931" i="1"/>
  <c r="O931" i="1" a="1"/>
  <c r="M931" i="1" a="1"/>
  <c r="H931" i="1" a="1"/>
  <c r="G931" i="1"/>
  <c r="F931" i="1"/>
  <c r="AB930" i="1"/>
  <c r="AA930" i="1"/>
  <c r="Z930" i="1"/>
  <c r="Y930" i="1"/>
  <c r="X930" i="1"/>
  <c r="W930" i="1"/>
  <c r="S930" i="1"/>
  <c r="R930" i="1"/>
  <c r="O930" i="1" a="1"/>
  <c r="M930" i="1" a="1"/>
  <c r="H930" i="1" a="1"/>
  <c r="G930" i="1"/>
  <c r="F930" i="1"/>
  <c r="AB929" i="1"/>
  <c r="AA929" i="1"/>
  <c r="Z929" i="1"/>
  <c r="Y929" i="1"/>
  <c r="X929" i="1"/>
  <c r="W929" i="1"/>
  <c r="S929" i="1"/>
  <c r="R929" i="1"/>
  <c r="O929" i="1" a="1"/>
  <c r="M929" i="1" a="1"/>
  <c r="H929" i="1" a="1"/>
  <c r="G929" i="1"/>
  <c r="F929" i="1"/>
  <c r="AB928" i="1"/>
  <c r="AA928" i="1"/>
  <c r="Z928" i="1"/>
  <c r="Y928" i="1"/>
  <c r="X928" i="1"/>
  <c r="W928" i="1"/>
  <c r="S928" i="1"/>
  <c r="R928" i="1"/>
  <c r="O928" i="1" a="1"/>
  <c r="M928" i="1" a="1"/>
  <c r="H928" i="1" a="1"/>
  <c r="G928" i="1"/>
  <c r="F928" i="1"/>
  <c r="AB927" i="1"/>
  <c r="AA927" i="1"/>
  <c r="Z927" i="1"/>
  <c r="Y927" i="1"/>
  <c r="X927" i="1"/>
  <c r="W927" i="1"/>
  <c r="S927" i="1"/>
  <c r="R927" i="1"/>
  <c r="O927" i="1" a="1"/>
  <c r="M927" i="1" a="1"/>
  <c r="H927" i="1" a="1"/>
  <c r="G927" i="1"/>
  <c r="F927" i="1"/>
  <c r="AB926" i="1"/>
  <c r="AA926" i="1"/>
  <c r="Z926" i="1"/>
  <c r="Y926" i="1"/>
  <c r="X926" i="1"/>
  <c r="W926" i="1"/>
  <c r="S926" i="1"/>
  <c r="R926" i="1"/>
  <c r="O926" i="1" a="1"/>
  <c r="M926" i="1" a="1"/>
  <c r="H926" i="1" a="1"/>
  <c r="G926" i="1"/>
  <c r="F926" i="1"/>
  <c r="AB925" i="1"/>
  <c r="AA925" i="1"/>
  <c r="Z925" i="1"/>
  <c r="Y925" i="1"/>
  <c r="X925" i="1"/>
  <c r="W925" i="1"/>
  <c r="S925" i="1"/>
  <c r="R925" i="1"/>
  <c r="O925" i="1" a="1"/>
  <c r="M925" i="1" a="1"/>
  <c r="H925" i="1" a="1"/>
  <c r="G925" i="1"/>
  <c r="F925" i="1"/>
  <c r="AB924" i="1"/>
  <c r="AA924" i="1"/>
  <c r="Z924" i="1"/>
  <c r="Y924" i="1"/>
  <c r="X924" i="1"/>
  <c r="W924" i="1"/>
  <c r="S924" i="1"/>
  <c r="R924" i="1"/>
  <c r="O924" i="1" a="1"/>
  <c r="M924" i="1" a="1"/>
  <c r="H924" i="1" a="1"/>
  <c r="G924" i="1"/>
  <c r="F924" i="1"/>
  <c r="AB923" i="1"/>
  <c r="AA923" i="1"/>
  <c r="Z923" i="1"/>
  <c r="Y923" i="1"/>
  <c r="X923" i="1"/>
  <c r="W923" i="1"/>
  <c r="S923" i="1"/>
  <c r="R923" i="1"/>
  <c r="O923" i="1" a="1"/>
  <c r="M923" i="1" a="1"/>
  <c r="H923" i="1" a="1"/>
  <c r="G923" i="1"/>
  <c r="F923" i="1"/>
  <c r="AB922" i="1"/>
  <c r="AA922" i="1"/>
  <c r="Z922" i="1"/>
  <c r="Y922" i="1"/>
  <c r="X922" i="1"/>
  <c r="W922" i="1"/>
  <c r="S922" i="1"/>
  <c r="R922" i="1"/>
  <c r="O922" i="1" a="1"/>
  <c r="M922" i="1" a="1"/>
  <c r="H922" i="1" a="1"/>
  <c r="G922" i="1"/>
  <c r="F922" i="1"/>
  <c r="AB921" i="1"/>
  <c r="AA921" i="1"/>
  <c r="Z921" i="1"/>
  <c r="Y921" i="1"/>
  <c r="X921" i="1"/>
  <c r="W921" i="1"/>
  <c r="S921" i="1"/>
  <c r="R921" i="1"/>
  <c r="O921" i="1" a="1"/>
  <c r="M921" i="1" a="1"/>
  <c r="H921" i="1" a="1"/>
  <c r="G921" i="1"/>
  <c r="F921" i="1"/>
  <c r="AB920" i="1"/>
  <c r="AA920" i="1"/>
  <c r="Z920" i="1"/>
  <c r="Y920" i="1"/>
  <c r="X920" i="1"/>
  <c r="W920" i="1"/>
  <c r="S920" i="1"/>
  <c r="R920" i="1"/>
  <c r="O920" i="1" a="1"/>
  <c r="M920" i="1" a="1"/>
  <c r="H920" i="1" a="1"/>
  <c r="G920" i="1"/>
  <c r="F920" i="1"/>
  <c r="AB919" i="1"/>
  <c r="AA919" i="1"/>
  <c r="Z919" i="1"/>
  <c r="Y919" i="1"/>
  <c r="X919" i="1"/>
  <c r="W919" i="1"/>
  <c r="S919" i="1"/>
  <c r="R919" i="1"/>
  <c r="O919" i="1" a="1"/>
  <c r="M919" i="1" a="1"/>
  <c r="H919" i="1" a="1"/>
  <c r="G919" i="1"/>
  <c r="F919" i="1"/>
  <c r="AB918" i="1"/>
  <c r="AA918" i="1"/>
  <c r="Z918" i="1"/>
  <c r="Y918" i="1"/>
  <c r="X918" i="1"/>
  <c r="W918" i="1"/>
  <c r="S918" i="1"/>
  <c r="R918" i="1"/>
  <c r="O918" i="1" a="1"/>
  <c r="M918" i="1" a="1"/>
  <c r="H918" i="1" a="1"/>
  <c r="G918" i="1"/>
  <c r="F918" i="1"/>
  <c r="AB917" i="1"/>
  <c r="AA917" i="1"/>
  <c r="Z917" i="1"/>
  <c r="Y917" i="1"/>
  <c r="X917" i="1"/>
  <c r="W917" i="1"/>
  <c r="S917" i="1"/>
  <c r="R917" i="1"/>
  <c r="O917" i="1" a="1"/>
  <c r="M917" i="1" a="1"/>
  <c r="H917" i="1" a="1"/>
  <c r="G917" i="1"/>
  <c r="F917" i="1"/>
  <c r="AB916" i="1"/>
  <c r="AA916" i="1"/>
  <c r="Z916" i="1"/>
  <c r="Y916" i="1"/>
  <c r="X916" i="1"/>
  <c r="W916" i="1"/>
  <c r="S916" i="1"/>
  <c r="R916" i="1"/>
  <c r="O916" i="1" a="1"/>
  <c r="M916" i="1" a="1"/>
  <c r="H916" i="1" a="1"/>
  <c r="G916" i="1"/>
  <c r="F916" i="1"/>
  <c r="AB915" i="1"/>
  <c r="AA915" i="1"/>
  <c r="Z915" i="1"/>
  <c r="Y915" i="1"/>
  <c r="X915" i="1"/>
  <c r="W915" i="1"/>
  <c r="S915" i="1"/>
  <c r="R915" i="1"/>
  <c r="O915" i="1" a="1"/>
  <c r="M915" i="1" a="1"/>
  <c r="H915" i="1" a="1"/>
  <c r="G915" i="1"/>
  <c r="F915" i="1"/>
  <c r="AB914" i="1"/>
  <c r="AA914" i="1"/>
  <c r="Z914" i="1"/>
  <c r="Y914" i="1"/>
  <c r="X914" i="1"/>
  <c r="W914" i="1"/>
  <c r="S914" i="1"/>
  <c r="R914" i="1"/>
  <c r="O914" i="1" a="1"/>
  <c r="M914" i="1" a="1"/>
  <c r="H914" i="1" a="1"/>
  <c r="G914" i="1"/>
  <c r="F914" i="1"/>
  <c r="AB913" i="1"/>
  <c r="AA913" i="1"/>
  <c r="Z913" i="1"/>
  <c r="Y913" i="1"/>
  <c r="X913" i="1"/>
  <c r="W913" i="1"/>
  <c r="S913" i="1"/>
  <c r="R913" i="1"/>
  <c r="O913" i="1" a="1"/>
  <c r="M913" i="1" a="1"/>
  <c r="H913" i="1" a="1"/>
  <c r="G913" i="1"/>
  <c r="F913" i="1"/>
  <c r="AB912" i="1"/>
  <c r="AA912" i="1"/>
  <c r="Z912" i="1"/>
  <c r="Y912" i="1"/>
  <c r="X912" i="1"/>
  <c r="W912" i="1"/>
  <c r="S912" i="1"/>
  <c r="R912" i="1"/>
  <c r="O912" i="1" a="1"/>
  <c r="M912" i="1" a="1"/>
  <c r="H912" i="1" a="1"/>
  <c r="G912" i="1"/>
  <c r="F912" i="1"/>
  <c r="AB911" i="1"/>
  <c r="AA911" i="1"/>
  <c r="Z911" i="1"/>
  <c r="Y911" i="1"/>
  <c r="X911" i="1"/>
  <c r="W911" i="1"/>
  <c r="S911" i="1"/>
  <c r="R911" i="1"/>
  <c r="O911" i="1" a="1"/>
  <c r="M911" i="1" a="1"/>
  <c r="H911" i="1" a="1"/>
  <c r="G911" i="1"/>
  <c r="F911" i="1"/>
  <c r="AB910" i="1"/>
  <c r="AA910" i="1"/>
  <c r="Z910" i="1"/>
  <c r="Y910" i="1"/>
  <c r="X910" i="1"/>
  <c r="W910" i="1"/>
  <c r="S910" i="1"/>
  <c r="R910" i="1"/>
  <c r="O910" i="1" a="1"/>
  <c r="M910" i="1" a="1"/>
  <c r="H910" i="1" a="1"/>
  <c r="G910" i="1"/>
  <c r="F910" i="1"/>
  <c r="AB909" i="1"/>
  <c r="AA909" i="1"/>
  <c r="Z909" i="1"/>
  <c r="Y909" i="1"/>
  <c r="X909" i="1"/>
  <c r="W909" i="1"/>
  <c r="S909" i="1"/>
  <c r="R909" i="1"/>
  <c r="O909" i="1" a="1"/>
  <c r="M909" i="1" a="1"/>
  <c r="H909" i="1" a="1"/>
  <c r="G909" i="1"/>
  <c r="F909" i="1"/>
  <c r="AB908" i="1"/>
  <c r="AA908" i="1"/>
  <c r="Z908" i="1"/>
  <c r="Y908" i="1"/>
  <c r="X908" i="1"/>
  <c r="W908" i="1"/>
  <c r="S908" i="1"/>
  <c r="R908" i="1"/>
  <c r="O908" i="1" a="1"/>
  <c r="M908" i="1" a="1"/>
  <c r="H908" i="1" a="1"/>
  <c r="G908" i="1"/>
  <c r="F908" i="1"/>
  <c r="AB907" i="1"/>
  <c r="AA907" i="1"/>
  <c r="Z907" i="1"/>
  <c r="Y907" i="1"/>
  <c r="X907" i="1"/>
  <c r="W907" i="1"/>
  <c r="S907" i="1"/>
  <c r="R907" i="1"/>
  <c r="O907" i="1" a="1"/>
  <c r="M907" i="1" a="1"/>
  <c r="H907" i="1" a="1"/>
  <c r="G907" i="1"/>
  <c r="F907" i="1"/>
  <c r="AB906" i="1"/>
  <c r="AA906" i="1"/>
  <c r="Z906" i="1"/>
  <c r="Y906" i="1"/>
  <c r="X906" i="1"/>
  <c r="W906" i="1"/>
  <c r="S906" i="1"/>
  <c r="R906" i="1"/>
  <c r="O906" i="1" a="1"/>
  <c r="M906" i="1" a="1"/>
  <c r="H906" i="1" a="1"/>
  <c r="G906" i="1"/>
  <c r="F906" i="1"/>
  <c r="AB905" i="1"/>
  <c r="AA905" i="1"/>
  <c r="Z905" i="1"/>
  <c r="Y905" i="1"/>
  <c r="X905" i="1"/>
  <c r="W905" i="1"/>
  <c r="S905" i="1"/>
  <c r="R905" i="1"/>
  <c r="O905" i="1" a="1"/>
  <c r="M905" i="1" a="1"/>
  <c r="H905" i="1" a="1"/>
  <c r="G905" i="1"/>
  <c r="F905" i="1"/>
  <c r="AB904" i="1"/>
  <c r="AA904" i="1"/>
  <c r="Z904" i="1"/>
  <c r="Y904" i="1"/>
  <c r="X904" i="1"/>
  <c r="W904" i="1"/>
  <c r="S904" i="1"/>
  <c r="R904" i="1"/>
  <c r="O904" i="1" a="1"/>
  <c r="M904" i="1" a="1"/>
  <c r="H904" i="1" a="1"/>
  <c r="G904" i="1"/>
  <c r="F904" i="1"/>
  <c r="AB903" i="1"/>
  <c r="AA903" i="1"/>
  <c r="Z903" i="1"/>
  <c r="Y903" i="1"/>
  <c r="X903" i="1"/>
  <c r="W903" i="1"/>
  <c r="S903" i="1"/>
  <c r="R903" i="1"/>
  <c r="O903" i="1" a="1"/>
  <c r="M903" i="1" a="1"/>
  <c r="H903" i="1" a="1"/>
  <c r="G903" i="1"/>
  <c r="F903" i="1"/>
  <c r="AB902" i="1"/>
  <c r="AA902" i="1"/>
  <c r="Z902" i="1"/>
  <c r="Y902" i="1"/>
  <c r="X902" i="1"/>
  <c r="W902" i="1"/>
  <c r="S902" i="1"/>
  <c r="R902" i="1"/>
  <c r="O902" i="1" a="1"/>
  <c r="M902" i="1" a="1"/>
  <c r="H902" i="1" a="1"/>
  <c r="G902" i="1"/>
  <c r="F902" i="1"/>
  <c r="AB901" i="1"/>
  <c r="AA901" i="1"/>
  <c r="Z901" i="1"/>
  <c r="Y901" i="1"/>
  <c r="X901" i="1"/>
  <c r="W901" i="1"/>
  <c r="S901" i="1"/>
  <c r="R901" i="1"/>
  <c r="O901" i="1" a="1"/>
  <c r="M901" i="1" a="1"/>
  <c r="H901" i="1" a="1"/>
  <c r="G901" i="1"/>
  <c r="F901" i="1"/>
  <c r="AB900" i="1"/>
  <c r="AA900" i="1"/>
  <c r="Z900" i="1"/>
  <c r="Y900" i="1"/>
  <c r="X900" i="1"/>
  <c r="W900" i="1"/>
  <c r="S900" i="1"/>
  <c r="R900" i="1"/>
  <c r="O900" i="1" a="1"/>
  <c r="M900" i="1" a="1"/>
  <c r="H900" i="1" a="1"/>
  <c r="G900" i="1"/>
  <c r="F900" i="1"/>
  <c r="AB899" i="1"/>
  <c r="AA899" i="1"/>
  <c r="Z899" i="1"/>
  <c r="Y899" i="1"/>
  <c r="X899" i="1"/>
  <c r="W899" i="1"/>
  <c r="S899" i="1"/>
  <c r="R899" i="1"/>
  <c r="O899" i="1" a="1"/>
  <c r="M899" i="1" a="1"/>
  <c r="H899" i="1" a="1"/>
  <c r="G899" i="1"/>
  <c r="F899" i="1"/>
  <c r="AB898" i="1"/>
  <c r="AA898" i="1"/>
  <c r="Z898" i="1"/>
  <c r="Y898" i="1"/>
  <c r="X898" i="1"/>
  <c r="W898" i="1"/>
  <c r="S898" i="1"/>
  <c r="R898" i="1"/>
  <c r="O898" i="1" a="1"/>
  <c r="M898" i="1" a="1"/>
  <c r="H898" i="1" a="1"/>
  <c r="G898" i="1"/>
  <c r="F898" i="1"/>
  <c r="AB897" i="1"/>
  <c r="AA897" i="1"/>
  <c r="Z897" i="1"/>
  <c r="Y897" i="1"/>
  <c r="X897" i="1"/>
  <c r="W897" i="1"/>
  <c r="S897" i="1"/>
  <c r="R897" i="1"/>
  <c r="O897" i="1" a="1"/>
  <c r="M897" i="1" a="1"/>
  <c r="H897" i="1" a="1"/>
  <c r="G897" i="1"/>
  <c r="F897" i="1"/>
  <c r="AB896" i="1"/>
  <c r="AA896" i="1"/>
  <c r="Z896" i="1"/>
  <c r="Y896" i="1"/>
  <c r="X896" i="1"/>
  <c r="W896" i="1"/>
  <c r="S896" i="1"/>
  <c r="R896" i="1"/>
  <c r="O896" i="1" a="1"/>
  <c r="M896" i="1" a="1"/>
  <c r="H896" i="1" a="1"/>
  <c r="G896" i="1"/>
  <c r="F896" i="1"/>
  <c r="AB895" i="1"/>
  <c r="AA895" i="1"/>
  <c r="Z895" i="1"/>
  <c r="Y895" i="1"/>
  <c r="X895" i="1"/>
  <c r="W895" i="1"/>
  <c r="S895" i="1"/>
  <c r="R895" i="1"/>
  <c r="O895" i="1" a="1"/>
  <c r="M895" i="1" a="1"/>
  <c r="H895" i="1" a="1"/>
  <c r="G895" i="1"/>
  <c r="F895" i="1"/>
  <c r="AB894" i="1"/>
  <c r="AA894" i="1"/>
  <c r="Z894" i="1"/>
  <c r="Y894" i="1"/>
  <c r="X894" i="1"/>
  <c r="W894" i="1"/>
  <c r="S894" i="1"/>
  <c r="R894" i="1"/>
  <c r="O894" i="1" a="1"/>
  <c r="M894" i="1" a="1"/>
  <c r="H894" i="1" a="1"/>
  <c r="G894" i="1"/>
  <c r="F894" i="1"/>
  <c r="AB893" i="1"/>
  <c r="AA893" i="1"/>
  <c r="Z893" i="1"/>
  <c r="Y893" i="1"/>
  <c r="X893" i="1"/>
  <c r="W893" i="1"/>
  <c r="S893" i="1"/>
  <c r="R893" i="1"/>
  <c r="O893" i="1" a="1"/>
  <c r="M893" i="1" a="1"/>
  <c r="H893" i="1" a="1"/>
  <c r="G893" i="1"/>
  <c r="F893" i="1"/>
  <c r="AB892" i="1"/>
  <c r="AA892" i="1"/>
  <c r="Z892" i="1"/>
  <c r="Y892" i="1"/>
  <c r="X892" i="1"/>
  <c r="W892" i="1"/>
  <c r="S892" i="1"/>
  <c r="R892" i="1"/>
  <c r="O892" i="1" a="1"/>
  <c r="M892" i="1" a="1"/>
  <c r="H892" i="1" a="1"/>
  <c r="G892" i="1"/>
  <c r="F892" i="1"/>
  <c r="AB891" i="1"/>
  <c r="AA891" i="1"/>
  <c r="Z891" i="1"/>
  <c r="Y891" i="1"/>
  <c r="X891" i="1"/>
  <c r="W891" i="1"/>
  <c r="S891" i="1"/>
  <c r="R891" i="1"/>
  <c r="O891" i="1" a="1"/>
  <c r="M891" i="1" a="1"/>
  <c r="H891" i="1" a="1"/>
  <c r="G891" i="1"/>
  <c r="F891" i="1"/>
  <c r="AB890" i="1"/>
  <c r="AA890" i="1"/>
  <c r="Z890" i="1"/>
  <c r="Y890" i="1"/>
  <c r="X890" i="1"/>
  <c r="W890" i="1"/>
  <c r="S890" i="1"/>
  <c r="R890" i="1"/>
  <c r="O890" i="1" a="1"/>
  <c r="M890" i="1" a="1"/>
  <c r="H890" i="1" a="1"/>
  <c r="G890" i="1"/>
  <c r="F890" i="1"/>
  <c r="AB889" i="1"/>
  <c r="AA889" i="1"/>
  <c r="Z889" i="1"/>
  <c r="Y889" i="1"/>
  <c r="X889" i="1"/>
  <c r="W889" i="1"/>
  <c r="S889" i="1"/>
  <c r="R889" i="1"/>
  <c r="O889" i="1" a="1"/>
  <c r="M889" i="1" a="1"/>
  <c r="H889" i="1" a="1"/>
  <c r="G889" i="1"/>
  <c r="F889" i="1"/>
  <c r="AB888" i="1"/>
  <c r="AA888" i="1"/>
  <c r="Z888" i="1"/>
  <c r="Y888" i="1"/>
  <c r="X888" i="1"/>
  <c r="W888" i="1"/>
  <c r="S888" i="1"/>
  <c r="R888" i="1"/>
  <c r="O888" i="1" a="1"/>
  <c r="M888" i="1" a="1"/>
  <c r="H888" i="1" a="1"/>
  <c r="G888" i="1"/>
  <c r="F888" i="1"/>
  <c r="AB887" i="1"/>
  <c r="AA887" i="1"/>
  <c r="Z887" i="1"/>
  <c r="Y887" i="1"/>
  <c r="X887" i="1"/>
  <c r="W887" i="1"/>
  <c r="S887" i="1"/>
  <c r="R887" i="1"/>
  <c r="O887" i="1" a="1"/>
  <c r="M887" i="1" a="1"/>
  <c r="H887" i="1" a="1"/>
  <c r="G887" i="1"/>
  <c r="F887" i="1"/>
  <c r="AB886" i="1"/>
  <c r="AA886" i="1"/>
  <c r="Z886" i="1"/>
  <c r="Y886" i="1"/>
  <c r="X886" i="1"/>
  <c r="W886" i="1"/>
  <c r="S886" i="1"/>
  <c r="R886" i="1"/>
  <c r="O886" i="1" a="1"/>
  <c r="M886" i="1" a="1"/>
  <c r="H886" i="1" a="1"/>
  <c r="G886" i="1"/>
  <c r="F886" i="1"/>
  <c r="AB885" i="1"/>
  <c r="AA885" i="1"/>
  <c r="Z885" i="1"/>
  <c r="Y885" i="1"/>
  <c r="X885" i="1"/>
  <c r="W885" i="1"/>
  <c r="S885" i="1"/>
  <c r="R885" i="1"/>
  <c r="O885" i="1" a="1"/>
  <c r="M885" i="1" a="1"/>
  <c r="H885" i="1" a="1"/>
  <c r="G885" i="1"/>
  <c r="F885" i="1"/>
  <c r="AB884" i="1"/>
  <c r="AA884" i="1"/>
  <c r="Z884" i="1"/>
  <c r="Y884" i="1"/>
  <c r="X884" i="1"/>
  <c r="W884" i="1"/>
  <c r="S884" i="1"/>
  <c r="R884" i="1"/>
  <c r="O884" i="1" a="1"/>
  <c r="M884" i="1" a="1"/>
  <c r="H884" i="1" a="1"/>
  <c r="G884" i="1"/>
  <c r="F884" i="1"/>
  <c r="AB883" i="1"/>
  <c r="AA883" i="1"/>
  <c r="Z883" i="1"/>
  <c r="Y883" i="1"/>
  <c r="X883" i="1"/>
  <c r="W883" i="1"/>
  <c r="S883" i="1"/>
  <c r="R883" i="1"/>
  <c r="O883" i="1" a="1"/>
  <c r="M883" i="1" a="1"/>
  <c r="H883" i="1" a="1"/>
  <c r="G883" i="1"/>
  <c r="F883" i="1"/>
  <c r="AB882" i="1"/>
  <c r="AA882" i="1"/>
  <c r="Z882" i="1"/>
  <c r="Y882" i="1"/>
  <c r="X882" i="1"/>
  <c r="W882" i="1"/>
  <c r="S882" i="1"/>
  <c r="R882" i="1"/>
  <c r="O882" i="1" a="1"/>
  <c r="M882" i="1" a="1"/>
  <c r="H882" i="1" a="1"/>
  <c r="G882" i="1"/>
  <c r="F882" i="1"/>
  <c r="AB881" i="1"/>
  <c r="AA881" i="1"/>
  <c r="Z881" i="1"/>
  <c r="Y881" i="1"/>
  <c r="X881" i="1"/>
  <c r="W881" i="1"/>
  <c r="S881" i="1"/>
  <c r="R881" i="1"/>
  <c r="O881" i="1" a="1"/>
  <c r="M881" i="1" a="1"/>
  <c r="H881" i="1" a="1"/>
  <c r="G881" i="1"/>
  <c r="F881" i="1"/>
  <c r="AB880" i="1"/>
  <c r="AA880" i="1"/>
  <c r="Z880" i="1"/>
  <c r="Y880" i="1"/>
  <c r="X880" i="1"/>
  <c r="W880" i="1"/>
  <c r="S880" i="1"/>
  <c r="R880" i="1"/>
  <c r="O880" i="1" a="1"/>
  <c r="M880" i="1" a="1"/>
  <c r="H880" i="1" a="1"/>
  <c r="G880" i="1"/>
  <c r="F880" i="1"/>
  <c r="AB879" i="1"/>
  <c r="AA879" i="1"/>
  <c r="Z879" i="1"/>
  <c r="Y879" i="1"/>
  <c r="X879" i="1"/>
  <c r="W879" i="1"/>
  <c r="S879" i="1"/>
  <c r="R879" i="1"/>
  <c r="O879" i="1" a="1"/>
  <c r="M879" i="1" a="1"/>
  <c r="H879" i="1" a="1"/>
  <c r="G879" i="1"/>
  <c r="F879" i="1"/>
  <c r="AB878" i="1"/>
  <c r="AA878" i="1"/>
  <c r="Z878" i="1"/>
  <c r="Y878" i="1"/>
  <c r="X878" i="1"/>
  <c r="W878" i="1"/>
  <c r="S878" i="1"/>
  <c r="R878" i="1"/>
  <c r="O878" i="1" a="1"/>
  <c r="M878" i="1" a="1"/>
  <c r="H878" i="1" a="1"/>
  <c r="G878" i="1"/>
  <c r="F878" i="1"/>
  <c r="AB877" i="1"/>
  <c r="AA877" i="1"/>
  <c r="Z877" i="1"/>
  <c r="Y877" i="1"/>
  <c r="X877" i="1"/>
  <c r="W877" i="1"/>
  <c r="S877" i="1"/>
  <c r="R877" i="1"/>
  <c r="O877" i="1" a="1"/>
  <c r="M877" i="1" a="1"/>
  <c r="H877" i="1" a="1"/>
  <c r="G877" i="1"/>
  <c r="F877" i="1"/>
  <c r="AB876" i="1"/>
  <c r="AA876" i="1"/>
  <c r="Z876" i="1"/>
  <c r="Y876" i="1"/>
  <c r="X876" i="1"/>
  <c r="W876" i="1"/>
  <c r="S876" i="1"/>
  <c r="R876" i="1"/>
  <c r="O876" i="1" a="1"/>
  <c r="M876" i="1" a="1"/>
  <c r="H876" i="1" a="1"/>
  <c r="G876" i="1"/>
  <c r="F876" i="1"/>
  <c r="AB875" i="1"/>
  <c r="AA875" i="1"/>
  <c r="Z875" i="1"/>
  <c r="Y875" i="1"/>
  <c r="X875" i="1"/>
  <c r="W875" i="1"/>
  <c r="S875" i="1"/>
  <c r="R875" i="1"/>
  <c r="O875" i="1" a="1"/>
  <c r="M875" i="1" a="1"/>
  <c r="H875" i="1" a="1"/>
  <c r="G875" i="1"/>
  <c r="F875" i="1"/>
  <c r="AB874" i="1"/>
  <c r="AA874" i="1"/>
  <c r="Z874" i="1"/>
  <c r="Y874" i="1"/>
  <c r="X874" i="1"/>
  <c r="W874" i="1"/>
  <c r="S874" i="1"/>
  <c r="R874" i="1"/>
  <c r="O874" i="1" a="1"/>
  <c r="M874" i="1" a="1"/>
  <c r="H874" i="1" a="1"/>
  <c r="G874" i="1"/>
  <c r="F874" i="1"/>
  <c r="AB873" i="1"/>
  <c r="AA873" i="1"/>
  <c r="Z873" i="1"/>
  <c r="Y873" i="1"/>
  <c r="X873" i="1"/>
  <c r="W873" i="1"/>
  <c r="S873" i="1"/>
  <c r="R873" i="1"/>
  <c r="O873" i="1" a="1"/>
  <c r="M873" i="1" a="1"/>
  <c r="H873" i="1" a="1"/>
  <c r="G873" i="1"/>
  <c r="F873" i="1"/>
  <c r="AB872" i="1"/>
  <c r="AA872" i="1"/>
  <c r="Z872" i="1"/>
  <c r="Y872" i="1"/>
  <c r="X872" i="1"/>
  <c r="W872" i="1"/>
  <c r="S872" i="1"/>
  <c r="R872" i="1"/>
  <c r="O872" i="1" a="1"/>
  <c r="M872" i="1" a="1"/>
  <c r="H872" i="1" a="1"/>
  <c r="G872" i="1"/>
  <c r="F872" i="1"/>
  <c r="AB871" i="1"/>
  <c r="AA871" i="1"/>
  <c r="Z871" i="1"/>
  <c r="Y871" i="1"/>
  <c r="X871" i="1"/>
  <c r="W871" i="1"/>
  <c r="S871" i="1"/>
  <c r="R871" i="1"/>
  <c r="O871" i="1" a="1"/>
  <c r="M871" i="1" a="1"/>
  <c r="H871" i="1" a="1"/>
  <c r="G871" i="1"/>
  <c r="F871" i="1"/>
  <c r="AB870" i="1"/>
  <c r="AA870" i="1"/>
  <c r="Z870" i="1"/>
  <c r="Y870" i="1"/>
  <c r="X870" i="1"/>
  <c r="W870" i="1"/>
  <c r="S870" i="1"/>
  <c r="R870" i="1"/>
  <c r="O870" i="1" a="1"/>
  <c r="M870" i="1" a="1"/>
  <c r="H870" i="1" a="1"/>
  <c r="G870" i="1"/>
  <c r="F870" i="1"/>
  <c r="AB869" i="1"/>
  <c r="AA869" i="1"/>
  <c r="Z869" i="1"/>
  <c r="Y869" i="1"/>
  <c r="X869" i="1"/>
  <c r="W869" i="1"/>
  <c r="S869" i="1"/>
  <c r="R869" i="1"/>
  <c r="O869" i="1" a="1"/>
  <c r="M869" i="1" a="1"/>
  <c r="H869" i="1" a="1"/>
  <c r="G869" i="1"/>
  <c r="F869" i="1"/>
  <c r="AB868" i="1"/>
  <c r="AA868" i="1"/>
  <c r="Z868" i="1"/>
  <c r="Y868" i="1"/>
  <c r="X868" i="1"/>
  <c r="W868" i="1"/>
  <c r="S868" i="1"/>
  <c r="R868" i="1"/>
  <c r="O868" i="1" a="1"/>
  <c r="M868" i="1" a="1"/>
  <c r="H868" i="1" a="1"/>
  <c r="G868" i="1"/>
  <c r="F868" i="1"/>
  <c r="AB867" i="1"/>
  <c r="AA867" i="1"/>
  <c r="Z867" i="1"/>
  <c r="Y867" i="1"/>
  <c r="X867" i="1"/>
  <c r="W867" i="1"/>
  <c r="S867" i="1"/>
  <c r="R867" i="1"/>
  <c r="O867" i="1" a="1"/>
  <c r="M867" i="1" a="1"/>
  <c r="H867" i="1" a="1"/>
  <c r="G867" i="1"/>
  <c r="F867" i="1"/>
  <c r="AB866" i="1"/>
  <c r="AA866" i="1"/>
  <c r="Z866" i="1"/>
  <c r="Y866" i="1"/>
  <c r="X866" i="1"/>
  <c r="W866" i="1"/>
  <c r="S866" i="1"/>
  <c r="R866" i="1"/>
  <c r="O866" i="1" a="1"/>
  <c r="M866" i="1" a="1"/>
  <c r="H866" i="1" a="1"/>
  <c r="G866" i="1"/>
  <c r="F866" i="1"/>
  <c r="AB865" i="1"/>
  <c r="AA865" i="1"/>
  <c r="Z865" i="1"/>
  <c r="Y865" i="1"/>
  <c r="X865" i="1"/>
  <c r="W865" i="1"/>
  <c r="S865" i="1"/>
  <c r="R865" i="1"/>
  <c r="O865" i="1" a="1"/>
  <c r="M865" i="1" a="1"/>
  <c r="H865" i="1" a="1"/>
  <c r="G865" i="1"/>
  <c r="F865" i="1"/>
  <c r="AB864" i="1"/>
  <c r="AA864" i="1"/>
  <c r="Z864" i="1"/>
  <c r="Y864" i="1"/>
  <c r="X864" i="1"/>
  <c r="W864" i="1"/>
  <c r="S864" i="1"/>
  <c r="R864" i="1"/>
  <c r="O864" i="1" a="1"/>
  <c r="M864" i="1" a="1"/>
  <c r="H864" i="1" a="1"/>
  <c r="G864" i="1"/>
  <c r="F864" i="1"/>
  <c r="AB863" i="1"/>
  <c r="AA863" i="1"/>
  <c r="Z863" i="1"/>
  <c r="Y863" i="1"/>
  <c r="X863" i="1"/>
  <c r="W863" i="1"/>
  <c r="S863" i="1"/>
  <c r="R863" i="1"/>
  <c r="O863" i="1" a="1"/>
  <c r="M863" i="1" a="1"/>
  <c r="H863" i="1" a="1"/>
  <c r="G863" i="1"/>
  <c r="F863" i="1"/>
  <c r="AB862" i="1"/>
  <c r="AA862" i="1"/>
  <c r="Z862" i="1"/>
  <c r="Y862" i="1"/>
  <c r="X862" i="1"/>
  <c r="W862" i="1"/>
  <c r="S862" i="1"/>
  <c r="R862" i="1"/>
  <c r="O862" i="1" a="1"/>
  <c r="M862" i="1" a="1"/>
  <c r="H862" i="1" a="1"/>
  <c r="G862" i="1"/>
  <c r="F862" i="1"/>
  <c r="AB861" i="1"/>
  <c r="AA861" i="1"/>
  <c r="Z861" i="1"/>
  <c r="Y861" i="1"/>
  <c r="X861" i="1"/>
  <c r="W861" i="1"/>
  <c r="S861" i="1"/>
  <c r="R861" i="1"/>
  <c r="O861" i="1" a="1"/>
  <c r="M861" i="1" a="1"/>
  <c r="H861" i="1" a="1"/>
  <c r="G861" i="1"/>
  <c r="F861" i="1"/>
  <c r="AB860" i="1"/>
  <c r="AA860" i="1"/>
  <c r="Z860" i="1"/>
  <c r="Y860" i="1"/>
  <c r="X860" i="1"/>
  <c r="W860" i="1"/>
  <c r="S860" i="1"/>
  <c r="R860" i="1"/>
  <c r="O860" i="1" a="1"/>
  <c r="M860" i="1" a="1"/>
  <c r="H860" i="1" a="1"/>
  <c r="G860" i="1"/>
  <c r="F860" i="1"/>
  <c r="AB859" i="1"/>
  <c r="AA859" i="1"/>
  <c r="Z859" i="1"/>
  <c r="Y859" i="1"/>
  <c r="X859" i="1"/>
  <c r="W859" i="1"/>
  <c r="S859" i="1"/>
  <c r="R859" i="1"/>
  <c r="O859" i="1" a="1"/>
  <c r="M859" i="1" a="1"/>
  <c r="H859" i="1" a="1"/>
  <c r="G859" i="1"/>
  <c r="F859" i="1"/>
  <c r="AB858" i="1"/>
  <c r="AA858" i="1"/>
  <c r="Z858" i="1"/>
  <c r="Y858" i="1"/>
  <c r="X858" i="1"/>
  <c r="W858" i="1"/>
  <c r="S858" i="1"/>
  <c r="R858" i="1"/>
  <c r="O858" i="1" a="1"/>
  <c r="M858" i="1" a="1"/>
  <c r="H858" i="1" a="1"/>
  <c r="G858" i="1"/>
  <c r="F858" i="1"/>
  <c r="AB857" i="1"/>
  <c r="AA857" i="1"/>
  <c r="Z857" i="1"/>
  <c r="Y857" i="1"/>
  <c r="X857" i="1"/>
  <c r="W857" i="1"/>
  <c r="S857" i="1"/>
  <c r="R857" i="1"/>
  <c r="O857" i="1" a="1"/>
  <c r="M857" i="1" a="1"/>
  <c r="H857" i="1" a="1"/>
  <c r="G857" i="1"/>
  <c r="F857" i="1"/>
  <c r="AB856" i="1"/>
  <c r="AA856" i="1"/>
  <c r="Z856" i="1"/>
  <c r="Y856" i="1"/>
  <c r="X856" i="1"/>
  <c r="W856" i="1"/>
  <c r="S856" i="1"/>
  <c r="R856" i="1"/>
  <c r="O856" i="1" a="1"/>
  <c r="M856" i="1" a="1"/>
  <c r="H856" i="1" a="1"/>
  <c r="G856" i="1"/>
  <c r="F856" i="1"/>
  <c r="AB855" i="1"/>
  <c r="AA855" i="1"/>
  <c r="Z855" i="1"/>
  <c r="Y855" i="1"/>
  <c r="X855" i="1"/>
  <c r="W855" i="1"/>
  <c r="S855" i="1"/>
  <c r="R855" i="1"/>
  <c r="O855" i="1" a="1"/>
  <c r="M855" i="1" a="1"/>
  <c r="H855" i="1" a="1"/>
  <c r="G855" i="1"/>
  <c r="F855" i="1"/>
  <c r="AB854" i="1"/>
  <c r="AA854" i="1"/>
  <c r="Z854" i="1"/>
  <c r="Y854" i="1"/>
  <c r="X854" i="1"/>
  <c r="W854" i="1"/>
  <c r="S854" i="1"/>
  <c r="R854" i="1"/>
  <c r="O854" i="1" a="1"/>
  <c r="M854" i="1" a="1"/>
  <c r="H854" i="1" a="1"/>
  <c r="G854" i="1"/>
  <c r="F854" i="1"/>
  <c r="AB853" i="1"/>
  <c r="AA853" i="1"/>
  <c r="Z853" i="1"/>
  <c r="Y853" i="1"/>
  <c r="X853" i="1"/>
  <c r="W853" i="1"/>
  <c r="S853" i="1"/>
  <c r="R853" i="1"/>
  <c r="O853" i="1" a="1"/>
  <c r="M853" i="1" a="1"/>
  <c r="H853" i="1" a="1"/>
  <c r="G853" i="1"/>
  <c r="F853" i="1"/>
  <c r="AB852" i="1"/>
  <c r="AA852" i="1"/>
  <c r="Z852" i="1"/>
  <c r="Y852" i="1"/>
  <c r="X852" i="1"/>
  <c r="W852" i="1"/>
  <c r="S852" i="1"/>
  <c r="R852" i="1"/>
  <c r="O852" i="1" a="1"/>
  <c r="M852" i="1" a="1"/>
  <c r="H852" i="1" a="1"/>
  <c r="G852" i="1"/>
  <c r="F852" i="1"/>
  <c r="AB851" i="1"/>
  <c r="AA851" i="1"/>
  <c r="Z851" i="1"/>
  <c r="Y851" i="1"/>
  <c r="X851" i="1"/>
  <c r="W851" i="1"/>
  <c r="S851" i="1"/>
  <c r="R851" i="1"/>
  <c r="O851" i="1" a="1"/>
  <c r="M851" i="1" a="1"/>
  <c r="H851" i="1" a="1"/>
  <c r="G851" i="1"/>
  <c r="F851" i="1"/>
  <c r="AB850" i="1"/>
  <c r="AA850" i="1"/>
  <c r="Z850" i="1"/>
  <c r="Y850" i="1"/>
  <c r="X850" i="1"/>
  <c r="W850" i="1"/>
  <c r="S850" i="1"/>
  <c r="R850" i="1"/>
  <c r="O850" i="1" a="1"/>
  <c r="M850" i="1" a="1"/>
  <c r="H850" i="1" a="1"/>
  <c r="G850" i="1"/>
  <c r="F850" i="1"/>
  <c r="AB849" i="1"/>
  <c r="AA849" i="1"/>
  <c r="Z849" i="1"/>
  <c r="Y849" i="1"/>
  <c r="X849" i="1"/>
  <c r="W849" i="1"/>
  <c r="S849" i="1"/>
  <c r="R849" i="1"/>
  <c r="O849" i="1" a="1"/>
  <c r="M849" i="1" a="1"/>
  <c r="H849" i="1" a="1"/>
  <c r="G849" i="1"/>
  <c r="F849" i="1"/>
  <c r="AB848" i="1"/>
  <c r="AA848" i="1"/>
  <c r="Z848" i="1"/>
  <c r="Y848" i="1"/>
  <c r="X848" i="1"/>
  <c r="W848" i="1"/>
  <c r="S848" i="1"/>
  <c r="R848" i="1"/>
  <c r="O848" i="1" a="1"/>
  <c r="M848" i="1" a="1"/>
  <c r="H848" i="1" a="1"/>
  <c r="G848" i="1"/>
  <c r="F848" i="1"/>
  <c r="AB847" i="1"/>
  <c r="AA847" i="1"/>
  <c r="Z847" i="1"/>
  <c r="Y847" i="1"/>
  <c r="X847" i="1"/>
  <c r="W847" i="1"/>
  <c r="S847" i="1"/>
  <c r="R847" i="1"/>
  <c r="O847" i="1" a="1"/>
  <c r="M847" i="1" a="1"/>
  <c r="H847" i="1" a="1"/>
  <c r="G847" i="1"/>
  <c r="F847" i="1"/>
  <c r="AB846" i="1"/>
  <c r="AA846" i="1"/>
  <c r="Z846" i="1"/>
  <c r="Y846" i="1"/>
  <c r="X846" i="1"/>
  <c r="W846" i="1"/>
  <c r="S846" i="1"/>
  <c r="R846" i="1"/>
  <c r="O846" i="1" a="1"/>
  <c r="M846" i="1" a="1"/>
  <c r="H846" i="1" a="1"/>
  <c r="G846" i="1"/>
  <c r="F846" i="1"/>
  <c r="AB845" i="1"/>
  <c r="AA845" i="1"/>
  <c r="Z845" i="1"/>
  <c r="Y845" i="1"/>
  <c r="X845" i="1"/>
  <c r="W845" i="1"/>
  <c r="S845" i="1"/>
  <c r="R845" i="1"/>
  <c r="O845" i="1" a="1"/>
  <c r="M845" i="1" a="1"/>
  <c r="H845" i="1" a="1"/>
  <c r="G845" i="1"/>
  <c r="F845" i="1"/>
  <c r="AB844" i="1"/>
  <c r="AA844" i="1"/>
  <c r="Z844" i="1"/>
  <c r="Y844" i="1"/>
  <c r="X844" i="1"/>
  <c r="W844" i="1"/>
  <c r="S844" i="1"/>
  <c r="R844" i="1"/>
  <c r="O844" i="1" a="1"/>
  <c r="M844" i="1" a="1"/>
  <c r="H844" i="1" a="1"/>
  <c r="G844" i="1"/>
  <c r="F844" i="1"/>
  <c r="AB843" i="1"/>
  <c r="AA843" i="1"/>
  <c r="Z843" i="1"/>
  <c r="Y843" i="1"/>
  <c r="X843" i="1"/>
  <c r="W843" i="1"/>
  <c r="S843" i="1"/>
  <c r="R843" i="1"/>
  <c r="O843" i="1" a="1"/>
  <c r="M843" i="1" a="1"/>
  <c r="H843" i="1" a="1"/>
  <c r="G843" i="1"/>
  <c r="F843" i="1"/>
  <c r="AB842" i="1"/>
  <c r="AA842" i="1"/>
  <c r="Z842" i="1"/>
  <c r="Y842" i="1"/>
  <c r="X842" i="1"/>
  <c r="W842" i="1"/>
  <c r="S842" i="1"/>
  <c r="R842" i="1"/>
  <c r="O842" i="1" a="1"/>
  <c r="M842" i="1" a="1"/>
  <c r="H842" i="1" a="1"/>
  <c r="G842" i="1"/>
  <c r="F842" i="1"/>
  <c r="AB841" i="1"/>
  <c r="AA841" i="1"/>
  <c r="Z841" i="1"/>
  <c r="Y841" i="1"/>
  <c r="X841" i="1"/>
  <c r="W841" i="1"/>
  <c r="S841" i="1"/>
  <c r="R841" i="1"/>
  <c r="O841" i="1" a="1"/>
  <c r="M841" i="1" a="1"/>
  <c r="H841" i="1" a="1"/>
  <c r="G841" i="1"/>
  <c r="F841" i="1"/>
  <c r="AB840" i="1"/>
  <c r="AA840" i="1"/>
  <c r="Z840" i="1"/>
  <c r="Y840" i="1"/>
  <c r="X840" i="1"/>
  <c r="W840" i="1"/>
  <c r="S840" i="1"/>
  <c r="R840" i="1"/>
  <c r="O840" i="1" a="1"/>
  <c r="M840" i="1" a="1"/>
  <c r="H840" i="1" a="1"/>
  <c r="G840" i="1"/>
  <c r="F840" i="1"/>
  <c r="AB839" i="1"/>
  <c r="AA839" i="1"/>
  <c r="Z839" i="1"/>
  <c r="Y839" i="1"/>
  <c r="X839" i="1"/>
  <c r="W839" i="1"/>
  <c r="S839" i="1"/>
  <c r="R839" i="1"/>
  <c r="O839" i="1" a="1"/>
  <c r="M839" i="1" a="1"/>
  <c r="H839" i="1" a="1"/>
  <c r="G839" i="1"/>
  <c r="F839" i="1"/>
  <c r="AB838" i="1"/>
  <c r="AA838" i="1"/>
  <c r="Z838" i="1"/>
  <c r="Y838" i="1"/>
  <c r="X838" i="1"/>
  <c r="W838" i="1"/>
  <c r="S838" i="1"/>
  <c r="R838" i="1"/>
  <c r="O838" i="1" a="1"/>
  <c r="M838" i="1" a="1"/>
  <c r="H838" i="1" a="1"/>
  <c r="G838" i="1"/>
  <c r="F838" i="1"/>
  <c r="AB837" i="1"/>
  <c r="AA837" i="1"/>
  <c r="Z837" i="1"/>
  <c r="Y837" i="1"/>
  <c r="X837" i="1"/>
  <c r="W837" i="1"/>
  <c r="S837" i="1"/>
  <c r="R837" i="1"/>
  <c r="O837" i="1" a="1"/>
  <c r="M837" i="1" a="1"/>
  <c r="H837" i="1" a="1"/>
  <c r="G837" i="1"/>
  <c r="F837" i="1"/>
  <c r="AB836" i="1"/>
  <c r="AA836" i="1"/>
  <c r="Z836" i="1"/>
  <c r="Y836" i="1"/>
  <c r="X836" i="1"/>
  <c r="W836" i="1"/>
  <c r="S836" i="1"/>
  <c r="R836" i="1"/>
  <c r="O836" i="1" a="1"/>
  <c r="M836" i="1" a="1"/>
  <c r="H836" i="1" a="1"/>
  <c r="G836" i="1"/>
  <c r="F836" i="1"/>
  <c r="AB835" i="1"/>
  <c r="AA835" i="1"/>
  <c r="Z835" i="1"/>
  <c r="Y835" i="1"/>
  <c r="X835" i="1"/>
  <c r="W835" i="1"/>
  <c r="S835" i="1"/>
  <c r="R835" i="1"/>
  <c r="O835" i="1" a="1"/>
  <c r="M835" i="1" a="1"/>
  <c r="H835" i="1" a="1"/>
  <c r="G835" i="1"/>
  <c r="F835" i="1"/>
  <c r="AB834" i="1"/>
  <c r="AA834" i="1"/>
  <c r="Z834" i="1"/>
  <c r="Y834" i="1"/>
  <c r="X834" i="1"/>
  <c r="W834" i="1"/>
  <c r="S834" i="1"/>
  <c r="R834" i="1"/>
  <c r="O834" i="1" a="1"/>
  <c r="M834" i="1" a="1"/>
  <c r="H834" i="1" a="1"/>
  <c r="G834" i="1"/>
  <c r="F834" i="1"/>
  <c r="AB833" i="1"/>
  <c r="AA833" i="1"/>
  <c r="Z833" i="1"/>
  <c r="Y833" i="1"/>
  <c r="X833" i="1"/>
  <c r="W833" i="1"/>
  <c r="S833" i="1"/>
  <c r="R833" i="1"/>
  <c r="O833" i="1" a="1"/>
  <c r="M833" i="1" a="1"/>
  <c r="H833" i="1" a="1"/>
  <c r="G833" i="1"/>
  <c r="F833" i="1"/>
  <c r="AB832" i="1"/>
  <c r="AA832" i="1"/>
  <c r="Z832" i="1"/>
  <c r="Y832" i="1"/>
  <c r="X832" i="1"/>
  <c r="W832" i="1"/>
  <c r="S832" i="1"/>
  <c r="R832" i="1"/>
  <c r="O832" i="1" a="1"/>
  <c r="M832" i="1" a="1"/>
  <c r="H832" i="1" a="1"/>
  <c r="G832" i="1"/>
  <c r="F832" i="1"/>
  <c r="AB831" i="1"/>
  <c r="AA831" i="1"/>
  <c r="Z831" i="1"/>
  <c r="Y831" i="1"/>
  <c r="X831" i="1"/>
  <c r="W831" i="1"/>
  <c r="S831" i="1"/>
  <c r="R831" i="1"/>
  <c r="O831" i="1" a="1"/>
  <c r="M831" i="1" a="1"/>
  <c r="H831" i="1" a="1"/>
  <c r="G831" i="1"/>
  <c r="F831" i="1"/>
  <c r="AB830" i="1"/>
  <c r="AA830" i="1"/>
  <c r="Z830" i="1"/>
  <c r="Y830" i="1"/>
  <c r="X830" i="1"/>
  <c r="W830" i="1"/>
  <c r="S830" i="1"/>
  <c r="R830" i="1"/>
  <c r="O830" i="1" a="1"/>
  <c r="M830" i="1" a="1"/>
  <c r="H830" i="1" a="1"/>
  <c r="G830" i="1"/>
  <c r="F830" i="1"/>
  <c r="AB829" i="1"/>
  <c r="AA829" i="1"/>
  <c r="Z829" i="1"/>
  <c r="Y829" i="1"/>
  <c r="X829" i="1"/>
  <c r="W829" i="1"/>
  <c r="S829" i="1"/>
  <c r="R829" i="1"/>
  <c r="O829" i="1" a="1"/>
  <c r="M829" i="1" a="1"/>
  <c r="H829" i="1" a="1"/>
  <c r="G829" i="1"/>
  <c r="F829" i="1"/>
  <c r="AB828" i="1"/>
  <c r="AA828" i="1"/>
  <c r="Z828" i="1"/>
  <c r="Y828" i="1"/>
  <c r="X828" i="1"/>
  <c r="W828" i="1"/>
  <c r="S828" i="1"/>
  <c r="R828" i="1"/>
  <c r="O828" i="1" a="1"/>
  <c r="M828" i="1" a="1"/>
  <c r="H828" i="1" a="1"/>
  <c r="G828" i="1"/>
  <c r="F828" i="1"/>
  <c r="AB827" i="1"/>
  <c r="AA827" i="1"/>
  <c r="Z827" i="1"/>
  <c r="Y827" i="1"/>
  <c r="X827" i="1"/>
  <c r="W827" i="1"/>
  <c r="S827" i="1"/>
  <c r="R827" i="1"/>
  <c r="O827" i="1" a="1"/>
  <c r="M827" i="1" a="1"/>
  <c r="H827" i="1" a="1"/>
  <c r="G827" i="1"/>
  <c r="F827" i="1"/>
  <c r="AB826" i="1"/>
  <c r="AA826" i="1"/>
  <c r="Z826" i="1"/>
  <c r="Y826" i="1"/>
  <c r="X826" i="1"/>
  <c r="W826" i="1"/>
  <c r="S826" i="1"/>
  <c r="R826" i="1"/>
  <c r="O826" i="1" a="1"/>
  <c r="M826" i="1" a="1"/>
  <c r="H826" i="1" a="1"/>
  <c r="G826" i="1"/>
  <c r="F826" i="1"/>
  <c r="AB825" i="1"/>
  <c r="AA825" i="1"/>
  <c r="Z825" i="1"/>
  <c r="Y825" i="1"/>
  <c r="X825" i="1"/>
  <c r="W825" i="1"/>
  <c r="S825" i="1"/>
  <c r="R825" i="1"/>
  <c r="O825" i="1" a="1"/>
  <c r="M825" i="1" a="1"/>
  <c r="H825" i="1" a="1"/>
  <c r="G825" i="1"/>
  <c r="F825" i="1"/>
  <c r="AB824" i="1"/>
  <c r="AA824" i="1"/>
  <c r="Z824" i="1"/>
  <c r="Y824" i="1"/>
  <c r="X824" i="1"/>
  <c r="W824" i="1"/>
  <c r="S824" i="1"/>
  <c r="R824" i="1"/>
  <c r="O824" i="1" a="1"/>
  <c r="M824" i="1" a="1"/>
  <c r="H824" i="1" a="1"/>
  <c r="G824" i="1"/>
  <c r="F824" i="1"/>
  <c r="AB823" i="1"/>
  <c r="AA823" i="1"/>
  <c r="Z823" i="1"/>
  <c r="Y823" i="1"/>
  <c r="X823" i="1"/>
  <c r="W823" i="1"/>
  <c r="S823" i="1"/>
  <c r="R823" i="1"/>
  <c r="O823" i="1" a="1"/>
  <c r="M823" i="1" a="1"/>
  <c r="H823" i="1" a="1"/>
  <c r="G823" i="1"/>
  <c r="F823" i="1"/>
  <c r="AB822" i="1"/>
  <c r="AA822" i="1"/>
  <c r="Z822" i="1"/>
  <c r="Y822" i="1"/>
  <c r="X822" i="1"/>
  <c r="W822" i="1"/>
  <c r="S822" i="1"/>
  <c r="R822" i="1"/>
  <c r="O822" i="1" a="1"/>
  <c r="M822" i="1" a="1"/>
  <c r="H822" i="1" a="1"/>
  <c r="G822" i="1"/>
  <c r="F822" i="1"/>
  <c r="AB821" i="1"/>
  <c r="AA821" i="1"/>
  <c r="Z821" i="1"/>
  <c r="Y821" i="1"/>
  <c r="X821" i="1"/>
  <c r="W821" i="1"/>
  <c r="S821" i="1"/>
  <c r="R821" i="1"/>
  <c r="O821" i="1" a="1"/>
  <c r="M821" i="1" a="1"/>
  <c r="H821" i="1" a="1"/>
  <c r="G821" i="1"/>
  <c r="F821" i="1"/>
  <c r="AB820" i="1"/>
  <c r="AA820" i="1"/>
  <c r="Z820" i="1"/>
  <c r="Y820" i="1"/>
  <c r="X820" i="1"/>
  <c r="W820" i="1"/>
  <c r="S820" i="1"/>
  <c r="R820" i="1"/>
  <c r="O820" i="1" a="1"/>
  <c r="M820" i="1" a="1"/>
  <c r="H820" i="1" a="1"/>
  <c r="G820" i="1"/>
  <c r="F820" i="1"/>
  <c r="AB819" i="1"/>
  <c r="AA819" i="1"/>
  <c r="Z819" i="1"/>
  <c r="Y819" i="1"/>
  <c r="X819" i="1"/>
  <c r="W819" i="1"/>
  <c r="S819" i="1"/>
  <c r="R819" i="1"/>
  <c r="O819" i="1" a="1"/>
  <c r="M819" i="1" a="1"/>
  <c r="H819" i="1" a="1"/>
  <c r="G819" i="1"/>
  <c r="F819" i="1"/>
  <c r="AB818" i="1"/>
  <c r="AA818" i="1"/>
  <c r="Z818" i="1"/>
  <c r="Y818" i="1"/>
  <c r="X818" i="1"/>
  <c r="W818" i="1"/>
  <c r="S818" i="1"/>
  <c r="R818" i="1"/>
  <c r="O818" i="1" a="1"/>
  <c r="M818" i="1" a="1"/>
  <c r="H818" i="1" a="1"/>
  <c r="G818" i="1"/>
  <c r="F818" i="1"/>
  <c r="AB817" i="1"/>
  <c r="AA817" i="1"/>
  <c r="Z817" i="1"/>
  <c r="Y817" i="1"/>
  <c r="X817" i="1"/>
  <c r="W817" i="1"/>
  <c r="S817" i="1"/>
  <c r="R817" i="1"/>
  <c r="O817" i="1" a="1"/>
  <c r="M817" i="1" a="1"/>
  <c r="H817" i="1" a="1"/>
  <c r="G817" i="1"/>
  <c r="F817" i="1"/>
  <c r="AB816" i="1"/>
  <c r="AA816" i="1"/>
  <c r="Z816" i="1"/>
  <c r="Y816" i="1"/>
  <c r="X816" i="1"/>
  <c r="W816" i="1"/>
  <c r="S816" i="1"/>
  <c r="R816" i="1"/>
  <c r="O816" i="1" a="1"/>
  <c r="M816" i="1" a="1"/>
  <c r="H816" i="1" a="1"/>
  <c r="G816" i="1"/>
  <c r="F816" i="1"/>
  <c r="AB815" i="1"/>
  <c r="AA815" i="1"/>
  <c r="Z815" i="1"/>
  <c r="Y815" i="1"/>
  <c r="X815" i="1"/>
  <c r="W815" i="1"/>
  <c r="S815" i="1"/>
  <c r="R815" i="1"/>
  <c r="O815" i="1" a="1"/>
  <c r="M815" i="1" a="1"/>
  <c r="H815" i="1" a="1"/>
  <c r="G815" i="1"/>
  <c r="F815" i="1"/>
  <c r="AB814" i="1"/>
  <c r="AA814" i="1"/>
  <c r="Z814" i="1"/>
  <c r="Y814" i="1"/>
  <c r="X814" i="1"/>
  <c r="W814" i="1"/>
  <c r="S814" i="1"/>
  <c r="R814" i="1"/>
  <c r="O814" i="1" a="1"/>
  <c r="M814" i="1" a="1"/>
  <c r="H814" i="1" a="1"/>
  <c r="G814" i="1"/>
  <c r="F814" i="1"/>
  <c r="AB813" i="1"/>
  <c r="AA813" i="1"/>
  <c r="Z813" i="1"/>
  <c r="Y813" i="1"/>
  <c r="X813" i="1"/>
  <c r="W813" i="1"/>
  <c r="S813" i="1"/>
  <c r="R813" i="1"/>
  <c r="O813" i="1" a="1"/>
  <c r="M813" i="1" a="1"/>
  <c r="H813" i="1" a="1"/>
  <c r="G813" i="1"/>
  <c r="F813" i="1"/>
  <c r="AB812" i="1"/>
  <c r="AA812" i="1"/>
  <c r="Z812" i="1"/>
  <c r="Y812" i="1"/>
  <c r="X812" i="1"/>
  <c r="W812" i="1"/>
  <c r="S812" i="1"/>
  <c r="R812" i="1"/>
  <c r="O812" i="1" a="1"/>
  <c r="M812" i="1" a="1"/>
  <c r="H812" i="1" a="1"/>
  <c r="G812" i="1"/>
  <c r="F812" i="1"/>
  <c r="AB811" i="1"/>
  <c r="AA811" i="1"/>
  <c r="Z811" i="1"/>
  <c r="Y811" i="1"/>
  <c r="X811" i="1"/>
  <c r="W811" i="1"/>
  <c r="S811" i="1"/>
  <c r="R811" i="1"/>
  <c r="O811" i="1" a="1"/>
  <c r="M811" i="1" a="1"/>
  <c r="H811" i="1" a="1"/>
  <c r="G811" i="1"/>
  <c r="F811" i="1"/>
  <c r="AB810" i="1"/>
  <c r="AA810" i="1"/>
  <c r="Z810" i="1"/>
  <c r="Y810" i="1"/>
  <c r="X810" i="1"/>
  <c r="W810" i="1"/>
  <c r="S810" i="1"/>
  <c r="R810" i="1"/>
  <c r="O810" i="1" a="1"/>
  <c r="M810" i="1" a="1"/>
  <c r="H810" i="1" a="1"/>
  <c r="G810" i="1"/>
  <c r="F810" i="1"/>
  <c r="AB809" i="1"/>
  <c r="AA809" i="1"/>
  <c r="Z809" i="1"/>
  <c r="Y809" i="1"/>
  <c r="X809" i="1"/>
  <c r="W809" i="1"/>
  <c r="S809" i="1"/>
  <c r="R809" i="1"/>
  <c r="O809" i="1" a="1"/>
  <c r="M809" i="1" a="1"/>
  <c r="H809" i="1" a="1"/>
  <c r="G809" i="1"/>
  <c r="F809" i="1"/>
  <c r="AB808" i="1"/>
  <c r="AA808" i="1"/>
  <c r="Z808" i="1"/>
  <c r="Y808" i="1"/>
  <c r="X808" i="1"/>
  <c r="W808" i="1"/>
  <c r="S808" i="1"/>
  <c r="R808" i="1"/>
  <c r="O808" i="1" a="1"/>
  <c r="M808" i="1" a="1"/>
  <c r="H808" i="1" a="1"/>
  <c r="G808" i="1"/>
  <c r="F808" i="1"/>
  <c r="AB807" i="1"/>
  <c r="AA807" i="1"/>
  <c r="Z807" i="1"/>
  <c r="Y807" i="1"/>
  <c r="X807" i="1"/>
  <c r="W807" i="1"/>
  <c r="S807" i="1"/>
  <c r="R807" i="1"/>
  <c r="O807" i="1" a="1"/>
  <c r="M807" i="1" a="1"/>
  <c r="H807" i="1" a="1"/>
  <c r="G807" i="1"/>
  <c r="F807" i="1"/>
  <c r="AB806" i="1"/>
  <c r="AA806" i="1"/>
  <c r="Z806" i="1"/>
  <c r="Y806" i="1"/>
  <c r="X806" i="1"/>
  <c r="W806" i="1"/>
  <c r="S806" i="1"/>
  <c r="R806" i="1"/>
  <c r="O806" i="1" a="1"/>
  <c r="M806" i="1" a="1"/>
  <c r="H806" i="1" a="1"/>
  <c r="G806" i="1"/>
  <c r="F806" i="1"/>
  <c r="AB805" i="1"/>
  <c r="AA805" i="1"/>
  <c r="Z805" i="1"/>
  <c r="Y805" i="1"/>
  <c r="X805" i="1"/>
  <c r="W805" i="1"/>
  <c r="S805" i="1"/>
  <c r="R805" i="1"/>
  <c r="O805" i="1" a="1"/>
  <c r="M805" i="1" a="1"/>
  <c r="H805" i="1" a="1"/>
  <c r="G805" i="1"/>
  <c r="F805" i="1"/>
  <c r="AB804" i="1"/>
  <c r="AA804" i="1"/>
  <c r="Z804" i="1"/>
  <c r="Y804" i="1"/>
  <c r="X804" i="1"/>
  <c r="W804" i="1"/>
  <c r="S804" i="1"/>
  <c r="R804" i="1"/>
  <c r="O804" i="1" a="1"/>
  <c r="M804" i="1" a="1"/>
  <c r="H804" i="1" a="1"/>
  <c r="G804" i="1"/>
  <c r="F804" i="1"/>
  <c r="AB803" i="1"/>
  <c r="AA803" i="1"/>
  <c r="Z803" i="1"/>
  <c r="Y803" i="1"/>
  <c r="X803" i="1"/>
  <c r="W803" i="1"/>
  <c r="S803" i="1"/>
  <c r="R803" i="1"/>
  <c r="O803" i="1" a="1"/>
  <c r="M803" i="1" a="1"/>
  <c r="H803" i="1" a="1"/>
  <c r="G803" i="1"/>
  <c r="F803" i="1"/>
  <c r="AB802" i="1"/>
  <c r="AA802" i="1"/>
  <c r="Z802" i="1"/>
  <c r="Y802" i="1"/>
  <c r="X802" i="1"/>
  <c r="W802" i="1"/>
  <c r="S802" i="1"/>
  <c r="R802" i="1"/>
  <c r="O802" i="1" a="1"/>
  <c r="M802" i="1" a="1"/>
  <c r="H802" i="1" a="1"/>
  <c r="G802" i="1"/>
  <c r="F802" i="1"/>
  <c r="AB801" i="1"/>
  <c r="AA801" i="1"/>
  <c r="Z801" i="1"/>
  <c r="Y801" i="1"/>
  <c r="X801" i="1"/>
  <c r="W801" i="1"/>
  <c r="S801" i="1"/>
  <c r="R801" i="1"/>
  <c r="O801" i="1" a="1"/>
  <c r="M801" i="1" a="1"/>
  <c r="H801" i="1" a="1"/>
  <c r="G801" i="1"/>
  <c r="F801" i="1"/>
  <c r="AB800" i="1"/>
  <c r="AA800" i="1"/>
  <c r="Z800" i="1"/>
  <c r="Y800" i="1"/>
  <c r="X800" i="1"/>
  <c r="W800" i="1"/>
  <c r="S800" i="1"/>
  <c r="R800" i="1"/>
  <c r="O800" i="1" a="1"/>
  <c r="M800" i="1" a="1"/>
  <c r="H800" i="1" a="1"/>
  <c r="G800" i="1"/>
  <c r="F800" i="1"/>
  <c r="AB799" i="1"/>
  <c r="AA799" i="1"/>
  <c r="Z799" i="1"/>
  <c r="Y799" i="1"/>
  <c r="X799" i="1"/>
  <c r="W799" i="1"/>
  <c r="S799" i="1"/>
  <c r="R799" i="1"/>
  <c r="O799" i="1" a="1"/>
  <c r="M799" i="1" a="1"/>
  <c r="H799" i="1" a="1"/>
  <c r="G799" i="1"/>
  <c r="F799" i="1"/>
  <c r="AB798" i="1"/>
  <c r="AA798" i="1"/>
  <c r="Z798" i="1"/>
  <c r="Y798" i="1"/>
  <c r="X798" i="1"/>
  <c r="W798" i="1"/>
  <c r="S798" i="1"/>
  <c r="R798" i="1"/>
  <c r="O798" i="1" a="1"/>
  <c r="M798" i="1" a="1"/>
  <c r="H798" i="1" a="1"/>
  <c r="G798" i="1"/>
  <c r="F798" i="1"/>
  <c r="AB797" i="1"/>
  <c r="AA797" i="1"/>
  <c r="Z797" i="1"/>
  <c r="Y797" i="1"/>
  <c r="X797" i="1"/>
  <c r="W797" i="1"/>
  <c r="S797" i="1"/>
  <c r="R797" i="1"/>
  <c r="O797" i="1" a="1"/>
  <c r="M797" i="1" a="1"/>
  <c r="H797" i="1" a="1"/>
  <c r="G797" i="1"/>
  <c r="F797" i="1"/>
  <c r="AB796" i="1"/>
  <c r="AA796" i="1"/>
  <c r="Z796" i="1"/>
  <c r="Y796" i="1"/>
  <c r="X796" i="1"/>
  <c r="W796" i="1"/>
  <c r="S796" i="1"/>
  <c r="R796" i="1"/>
  <c r="O796" i="1" a="1"/>
  <c r="M796" i="1" a="1"/>
  <c r="H796" i="1" a="1"/>
  <c r="G796" i="1"/>
  <c r="F796" i="1"/>
  <c r="AB795" i="1"/>
  <c r="AA795" i="1"/>
  <c r="Z795" i="1"/>
  <c r="Y795" i="1"/>
  <c r="X795" i="1"/>
  <c r="W795" i="1"/>
  <c r="S795" i="1"/>
  <c r="R795" i="1"/>
  <c r="O795" i="1" a="1"/>
  <c r="M795" i="1" a="1"/>
  <c r="H795" i="1" a="1"/>
  <c r="G795" i="1"/>
  <c r="F795" i="1"/>
  <c r="AB794" i="1"/>
  <c r="AA794" i="1"/>
  <c r="Z794" i="1"/>
  <c r="Y794" i="1"/>
  <c r="X794" i="1"/>
  <c r="W794" i="1"/>
  <c r="S794" i="1"/>
  <c r="R794" i="1"/>
  <c r="O794" i="1" a="1"/>
  <c r="M794" i="1" a="1"/>
  <c r="H794" i="1" a="1"/>
  <c r="G794" i="1"/>
  <c r="F794" i="1"/>
  <c r="AB793" i="1"/>
  <c r="AA793" i="1"/>
  <c r="Z793" i="1"/>
  <c r="Y793" i="1"/>
  <c r="X793" i="1"/>
  <c r="W793" i="1"/>
  <c r="S793" i="1"/>
  <c r="R793" i="1"/>
  <c r="O793" i="1" a="1"/>
  <c r="M793" i="1" a="1"/>
  <c r="H793" i="1" a="1"/>
  <c r="G793" i="1"/>
  <c r="F793" i="1"/>
  <c r="AB792" i="1"/>
  <c r="AA792" i="1"/>
  <c r="Z792" i="1"/>
  <c r="Y792" i="1"/>
  <c r="X792" i="1"/>
  <c r="W792" i="1"/>
  <c r="S792" i="1"/>
  <c r="R792" i="1"/>
  <c r="O792" i="1" a="1"/>
  <c r="M792" i="1" a="1"/>
  <c r="H792" i="1" a="1"/>
  <c r="G792" i="1"/>
  <c r="F792" i="1"/>
  <c r="AB791" i="1"/>
  <c r="AA791" i="1"/>
  <c r="Z791" i="1"/>
  <c r="Y791" i="1"/>
  <c r="X791" i="1"/>
  <c r="W791" i="1"/>
  <c r="S791" i="1"/>
  <c r="R791" i="1"/>
  <c r="O791" i="1" a="1"/>
  <c r="M791" i="1" a="1"/>
  <c r="H791" i="1" a="1"/>
  <c r="G791" i="1"/>
  <c r="F791" i="1"/>
  <c r="AB790" i="1"/>
  <c r="AA790" i="1"/>
  <c r="Z790" i="1"/>
  <c r="Y790" i="1"/>
  <c r="X790" i="1"/>
  <c r="W790" i="1"/>
  <c r="S790" i="1"/>
  <c r="R790" i="1"/>
  <c r="O790" i="1" a="1"/>
  <c r="M790" i="1" a="1"/>
  <c r="H790" i="1" a="1"/>
  <c r="G790" i="1"/>
  <c r="F790" i="1"/>
  <c r="AB789" i="1"/>
  <c r="AA789" i="1"/>
  <c r="Z789" i="1"/>
  <c r="Y789" i="1"/>
  <c r="X789" i="1"/>
  <c r="W789" i="1"/>
  <c r="S789" i="1"/>
  <c r="R789" i="1"/>
  <c r="O789" i="1" a="1"/>
  <c r="M789" i="1" a="1"/>
  <c r="H789" i="1" a="1"/>
  <c r="G789" i="1"/>
  <c r="F789" i="1"/>
  <c r="AB788" i="1"/>
  <c r="AA788" i="1"/>
  <c r="Z788" i="1"/>
  <c r="Y788" i="1"/>
  <c r="X788" i="1"/>
  <c r="W788" i="1"/>
  <c r="S788" i="1"/>
  <c r="R788" i="1"/>
  <c r="O788" i="1" a="1"/>
  <c r="M788" i="1" a="1"/>
  <c r="H788" i="1" a="1"/>
  <c r="G788" i="1"/>
  <c r="F788" i="1"/>
  <c r="AB787" i="1"/>
  <c r="AA787" i="1"/>
  <c r="Z787" i="1"/>
  <c r="Y787" i="1"/>
  <c r="X787" i="1"/>
  <c r="W787" i="1"/>
  <c r="S787" i="1"/>
  <c r="R787" i="1"/>
  <c r="O787" i="1" a="1"/>
  <c r="M787" i="1" a="1"/>
  <c r="H787" i="1" a="1"/>
  <c r="G787" i="1"/>
  <c r="F787" i="1"/>
  <c r="AB786" i="1"/>
  <c r="AA786" i="1"/>
  <c r="Z786" i="1"/>
  <c r="Y786" i="1"/>
  <c r="X786" i="1"/>
  <c r="W786" i="1"/>
  <c r="S786" i="1"/>
  <c r="R786" i="1"/>
  <c r="O786" i="1" a="1"/>
  <c r="M786" i="1" a="1"/>
  <c r="H786" i="1" a="1"/>
  <c r="G786" i="1"/>
  <c r="F786" i="1"/>
  <c r="AB785" i="1"/>
  <c r="AA785" i="1"/>
  <c r="Z785" i="1"/>
  <c r="Y785" i="1"/>
  <c r="X785" i="1"/>
  <c r="W785" i="1"/>
  <c r="S785" i="1"/>
  <c r="R785" i="1"/>
  <c r="O785" i="1" a="1"/>
  <c r="M785" i="1" a="1"/>
  <c r="H785" i="1" a="1"/>
  <c r="G785" i="1"/>
  <c r="F785" i="1"/>
  <c r="AB784" i="1"/>
  <c r="AA784" i="1"/>
  <c r="Z784" i="1"/>
  <c r="Y784" i="1"/>
  <c r="X784" i="1"/>
  <c r="W784" i="1"/>
  <c r="S784" i="1"/>
  <c r="R784" i="1"/>
  <c r="O784" i="1" a="1"/>
  <c r="M784" i="1" a="1"/>
  <c r="H784" i="1" a="1"/>
  <c r="G784" i="1"/>
  <c r="F784" i="1"/>
  <c r="AB783" i="1"/>
  <c r="AA783" i="1"/>
  <c r="Z783" i="1"/>
  <c r="Y783" i="1"/>
  <c r="X783" i="1"/>
  <c r="W783" i="1"/>
  <c r="S783" i="1"/>
  <c r="R783" i="1"/>
  <c r="O783" i="1" a="1"/>
  <c r="M783" i="1" a="1"/>
  <c r="H783" i="1" a="1"/>
  <c r="G783" i="1"/>
  <c r="F783" i="1"/>
  <c r="AB782" i="1"/>
  <c r="AA782" i="1"/>
  <c r="Z782" i="1"/>
  <c r="Y782" i="1"/>
  <c r="X782" i="1"/>
  <c r="W782" i="1"/>
  <c r="S782" i="1"/>
  <c r="R782" i="1"/>
  <c r="O782" i="1" a="1"/>
  <c r="M782" i="1" a="1"/>
  <c r="H782" i="1" a="1"/>
  <c r="G782" i="1"/>
  <c r="F782" i="1"/>
  <c r="AB781" i="1"/>
  <c r="AA781" i="1"/>
  <c r="Z781" i="1"/>
  <c r="Y781" i="1"/>
  <c r="X781" i="1"/>
  <c r="W781" i="1"/>
  <c r="S781" i="1"/>
  <c r="R781" i="1"/>
  <c r="O781" i="1" a="1"/>
  <c r="M781" i="1" a="1"/>
  <c r="H781" i="1" a="1"/>
  <c r="G781" i="1"/>
  <c r="F781" i="1"/>
  <c r="AB780" i="1"/>
  <c r="AA780" i="1"/>
  <c r="Z780" i="1"/>
  <c r="Y780" i="1"/>
  <c r="X780" i="1"/>
  <c r="W780" i="1"/>
  <c r="S780" i="1"/>
  <c r="R780" i="1"/>
  <c r="O780" i="1" a="1"/>
  <c r="M780" i="1" a="1"/>
  <c r="H780" i="1" a="1"/>
  <c r="G780" i="1"/>
  <c r="F780" i="1"/>
  <c r="AB779" i="1"/>
  <c r="AA779" i="1"/>
  <c r="Z779" i="1"/>
  <c r="Y779" i="1"/>
  <c r="X779" i="1"/>
  <c r="W779" i="1"/>
  <c r="S779" i="1"/>
  <c r="R779" i="1"/>
  <c r="O779" i="1" a="1"/>
  <c r="M779" i="1" a="1"/>
  <c r="H779" i="1" a="1"/>
  <c r="G779" i="1"/>
  <c r="F779" i="1"/>
  <c r="AB778" i="1"/>
  <c r="AA778" i="1"/>
  <c r="Z778" i="1"/>
  <c r="Y778" i="1"/>
  <c r="X778" i="1"/>
  <c r="W778" i="1"/>
  <c r="S778" i="1"/>
  <c r="R778" i="1"/>
  <c r="O778" i="1" a="1"/>
  <c r="M778" i="1" a="1"/>
  <c r="H778" i="1" a="1"/>
  <c r="G778" i="1"/>
  <c r="F778" i="1"/>
  <c r="AB777" i="1"/>
  <c r="AA777" i="1"/>
  <c r="Z777" i="1"/>
  <c r="Y777" i="1"/>
  <c r="X777" i="1"/>
  <c r="W777" i="1"/>
  <c r="S777" i="1"/>
  <c r="R777" i="1"/>
  <c r="O777" i="1" a="1"/>
  <c r="M777" i="1" a="1"/>
  <c r="H777" i="1" a="1"/>
  <c r="G777" i="1"/>
  <c r="F777" i="1"/>
  <c r="AB776" i="1"/>
  <c r="AA776" i="1"/>
  <c r="Z776" i="1"/>
  <c r="Y776" i="1"/>
  <c r="X776" i="1"/>
  <c r="W776" i="1"/>
  <c r="S776" i="1"/>
  <c r="R776" i="1"/>
  <c r="O776" i="1" a="1"/>
  <c r="M776" i="1" a="1"/>
  <c r="H776" i="1" a="1"/>
  <c r="G776" i="1"/>
  <c r="F776" i="1"/>
  <c r="AB775" i="1"/>
  <c r="AA775" i="1"/>
  <c r="Z775" i="1"/>
  <c r="Y775" i="1"/>
  <c r="X775" i="1"/>
  <c r="W775" i="1"/>
  <c r="S775" i="1"/>
  <c r="R775" i="1"/>
  <c r="O775" i="1" a="1"/>
  <c r="M775" i="1" a="1"/>
  <c r="H775" i="1" a="1"/>
  <c r="G775" i="1"/>
  <c r="F775" i="1"/>
  <c r="AB774" i="1"/>
  <c r="AA774" i="1"/>
  <c r="Z774" i="1"/>
  <c r="Y774" i="1"/>
  <c r="X774" i="1"/>
  <c r="W774" i="1"/>
  <c r="S774" i="1"/>
  <c r="R774" i="1"/>
  <c r="O774" i="1" a="1"/>
  <c r="M774" i="1" a="1"/>
  <c r="H774" i="1" a="1"/>
  <c r="G774" i="1"/>
  <c r="F774" i="1"/>
  <c r="AB773" i="1"/>
  <c r="AA773" i="1"/>
  <c r="Z773" i="1"/>
  <c r="Y773" i="1"/>
  <c r="X773" i="1"/>
  <c r="W773" i="1"/>
  <c r="S773" i="1"/>
  <c r="R773" i="1"/>
  <c r="O773" i="1" a="1"/>
  <c r="M773" i="1" a="1"/>
  <c r="H773" i="1" a="1"/>
  <c r="G773" i="1"/>
  <c r="F773" i="1"/>
  <c r="AB772" i="1"/>
  <c r="AA772" i="1"/>
  <c r="Z772" i="1"/>
  <c r="Y772" i="1"/>
  <c r="X772" i="1"/>
  <c r="W772" i="1"/>
  <c r="S772" i="1"/>
  <c r="R772" i="1"/>
  <c r="O772" i="1" a="1"/>
  <c r="M772" i="1" a="1"/>
  <c r="H772" i="1" a="1"/>
  <c r="G772" i="1"/>
  <c r="F772" i="1"/>
  <c r="AB771" i="1"/>
  <c r="AA771" i="1"/>
  <c r="Z771" i="1"/>
  <c r="Y771" i="1"/>
  <c r="X771" i="1"/>
  <c r="W771" i="1"/>
  <c r="S771" i="1"/>
  <c r="R771" i="1"/>
  <c r="O771" i="1" a="1"/>
  <c r="M771" i="1" a="1"/>
  <c r="H771" i="1" a="1"/>
  <c r="G771" i="1"/>
  <c r="F771" i="1"/>
  <c r="AB770" i="1"/>
  <c r="AA770" i="1"/>
  <c r="Z770" i="1"/>
  <c r="Y770" i="1"/>
  <c r="X770" i="1"/>
  <c r="W770" i="1"/>
  <c r="S770" i="1"/>
  <c r="R770" i="1"/>
  <c r="O770" i="1" a="1"/>
  <c r="M770" i="1" a="1"/>
  <c r="H770" i="1" a="1"/>
  <c r="G770" i="1"/>
  <c r="F770" i="1"/>
  <c r="AB769" i="1"/>
  <c r="AA769" i="1"/>
  <c r="Z769" i="1"/>
  <c r="Y769" i="1"/>
  <c r="X769" i="1"/>
  <c r="W769" i="1"/>
  <c r="S769" i="1"/>
  <c r="R769" i="1"/>
  <c r="O769" i="1" a="1"/>
  <c r="M769" i="1" a="1"/>
  <c r="H769" i="1" a="1"/>
  <c r="G769" i="1"/>
  <c r="F769" i="1"/>
  <c r="AB768" i="1"/>
  <c r="AA768" i="1"/>
  <c r="Z768" i="1"/>
  <c r="Y768" i="1"/>
  <c r="X768" i="1"/>
  <c r="W768" i="1"/>
  <c r="S768" i="1"/>
  <c r="R768" i="1"/>
  <c r="O768" i="1" a="1"/>
  <c r="M768" i="1" a="1"/>
  <c r="H768" i="1" a="1"/>
  <c r="G768" i="1"/>
  <c r="F768" i="1"/>
  <c r="AB767" i="1"/>
  <c r="AA767" i="1"/>
  <c r="Z767" i="1"/>
  <c r="Y767" i="1"/>
  <c r="X767" i="1"/>
  <c r="W767" i="1"/>
  <c r="S767" i="1"/>
  <c r="R767" i="1"/>
  <c r="O767" i="1" a="1"/>
  <c r="M767" i="1" a="1"/>
  <c r="H767" i="1" a="1"/>
  <c r="G767" i="1"/>
  <c r="F767" i="1"/>
  <c r="AB766" i="1"/>
  <c r="AA766" i="1"/>
  <c r="Z766" i="1"/>
  <c r="Y766" i="1"/>
  <c r="X766" i="1"/>
  <c r="W766" i="1"/>
  <c r="S766" i="1"/>
  <c r="R766" i="1"/>
  <c r="O766" i="1" a="1"/>
  <c r="M766" i="1" a="1"/>
  <c r="H766" i="1" a="1"/>
  <c r="G766" i="1"/>
  <c r="F766" i="1"/>
  <c r="AB765" i="1"/>
  <c r="AA765" i="1"/>
  <c r="Z765" i="1"/>
  <c r="Y765" i="1"/>
  <c r="X765" i="1"/>
  <c r="W765" i="1"/>
  <c r="S765" i="1"/>
  <c r="R765" i="1"/>
  <c r="O765" i="1" a="1"/>
  <c r="M765" i="1" a="1"/>
  <c r="H765" i="1" a="1"/>
  <c r="G765" i="1"/>
  <c r="F765" i="1"/>
  <c r="AB764" i="1"/>
  <c r="AA764" i="1"/>
  <c r="Z764" i="1"/>
  <c r="Y764" i="1"/>
  <c r="X764" i="1"/>
  <c r="W764" i="1"/>
  <c r="S764" i="1"/>
  <c r="R764" i="1"/>
  <c r="O764" i="1" a="1"/>
  <c r="M764" i="1" a="1"/>
  <c r="H764" i="1" a="1"/>
  <c r="G764" i="1"/>
  <c r="F764" i="1"/>
  <c r="AB763" i="1"/>
  <c r="AA763" i="1"/>
  <c r="Z763" i="1"/>
  <c r="Y763" i="1"/>
  <c r="X763" i="1"/>
  <c r="W763" i="1"/>
  <c r="S763" i="1"/>
  <c r="R763" i="1"/>
  <c r="O763" i="1" a="1"/>
  <c r="M763" i="1" a="1"/>
  <c r="H763" i="1" a="1"/>
  <c r="G763" i="1"/>
  <c r="F763" i="1"/>
  <c r="AB762" i="1"/>
  <c r="AA762" i="1"/>
  <c r="Z762" i="1"/>
  <c r="Y762" i="1"/>
  <c r="X762" i="1"/>
  <c r="W762" i="1"/>
  <c r="S762" i="1"/>
  <c r="R762" i="1"/>
  <c r="O762" i="1" a="1"/>
  <c r="M762" i="1" a="1"/>
  <c r="H762" i="1" a="1"/>
  <c r="G762" i="1"/>
  <c r="F762" i="1"/>
  <c r="AB761" i="1"/>
  <c r="AA761" i="1"/>
  <c r="Z761" i="1"/>
  <c r="Y761" i="1"/>
  <c r="X761" i="1"/>
  <c r="W761" i="1"/>
  <c r="S761" i="1"/>
  <c r="R761" i="1"/>
  <c r="O761" i="1" a="1"/>
  <c r="M761" i="1" a="1"/>
  <c r="H761" i="1" a="1"/>
  <c r="G761" i="1"/>
  <c r="F761" i="1"/>
  <c r="AB760" i="1"/>
  <c r="AA760" i="1"/>
  <c r="Z760" i="1"/>
  <c r="Y760" i="1"/>
  <c r="X760" i="1"/>
  <c r="W760" i="1"/>
  <c r="S760" i="1"/>
  <c r="R760" i="1"/>
  <c r="O760" i="1" a="1"/>
  <c r="M760" i="1" a="1"/>
  <c r="H760" i="1" a="1"/>
  <c r="G760" i="1"/>
  <c r="F760" i="1"/>
  <c r="AB759" i="1"/>
  <c r="AA759" i="1"/>
  <c r="Z759" i="1"/>
  <c r="Y759" i="1"/>
  <c r="X759" i="1"/>
  <c r="W759" i="1"/>
  <c r="S759" i="1"/>
  <c r="R759" i="1"/>
  <c r="O759" i="1" a="1"/>
  <c r="M759" i="1" a="1"/>
  <c r="H759" i="1" a="1"/>
  <c r="G759" i="1"/>
  <c r="F759" i="1"/>
  <c r="AB758" i="1"/>
  <c r="AA758" i="1"/>
  <c r="Z758" i="1"/>
  <c r="Y758" i="1"/>
  <c r="X758" i="1"/>
  <c r="W758" i="1"/>
  <c r="S758" i="1"/>
  <c r="R758" i="1"/>
  <c r="O758" i="1" a="1"/>
  <c r="M758" i="1" a="1"/>
  <c r="H758" i="1" a="1"/>
  <c r="G758" i="1"/>
  <c r="F758" i="1"/>
  <c r="AB757" i="1"/>
  <c r="AA757" i="1"/>
  <c r="Z757" i="1"/>
  <c r="Y757" i="1"/>
  <c r="X757" i="1"/>
  <c r="W757" i="1"/>
  <c r="S757" i="1"/>
  <c r="R757" i="1"/>
  <c r="O757" i="1" a="1"/>
  <c r="M757" i="1" a="1"/>
  <c r="H757" i="1" a="1"/>
  <c r="G757" i="1"/>
  <c r="F757" i="1"/>
  <c r="AB756" i="1"/>
  <c r="AA756" i="1"/>
  <c r="Z756" i="1"/>
  <c r="Y756" i="1"/>
  <c r="X756" i="1"/>
  <c r="W756" i="1"/>
  <c r="S756" i="1"/>
  <c r="R756" i="1"/>
  <c r="O756" i="1" a="1"/>
  <c r="M756" i="1" a="1"/>
  <c r="H756" i="1" a="1"/>
  <c r="G756" i="1"/>
  <c r="F756" i="1"/>
  <c r="AB755" i="1"/>
  <c r="AA755" i="1"/>
  <c r="Z755" i="1"/>
  <c r="Y755" i="1"/>
  <c r="X755" i="1"/>
  <c r="W755" i="1"/>
  <c r="S755" i="1"/>
  <c r="R755" i="1"/>
  <c r="O755" i="1" a="1"/>
  <c r="M755" i="1" a="1"/>
  <c r="H755" i="1" a="1"/>
  <c r="G755" i="1"/>
  <c r="F755" i="1"/>
  <c r="AB754" i="1"/>
  <c r="AA754" i="1"/>
  <c r="Z754" i="1"/>
  <c r="Y754" i="1"/>
  <c r="X754" i="1"/>
  <c r="W754" i="1"/>
  <c r="S754" i="1"/>
  <c r="R754" i="1"/>
  <c r="O754" i="1" a="1"/>
  <c r="M754" i="1" a="1"/>
  <c r="H754" i="1" a="1"/>
  <c r="G754" i="1"/>
  <c r="F754" i="1"/>
  <c r="AB753" i="1"/>
  <c r="AA753" i="1"/>
  <c r="Z753" i="1"/>
  <c r="Y753" i="1"/>
  <c r="X753" i="1"/>
  <c r="W753" i="1"/>
  <c r="S753" i="1"/>
  <c r="R753" i="1"/>
  <c r="O753" i="1" a="1"/>
  <c r="M753" i="1" a="1"/>
  <c r="H753" i="1" a="1"/>
  <c r="G753" i="1"/>
  <c r="F753" i="1"/>
  <c r="AB752" i="1"/>
  <c r="AA752" i="1"/>
  <c r="Z752" i="1"/>
  <c r="Y752" i="1"/>
  <c r="X752" i="1"/>
  <c r="W752" i="1"/>
  <c r="S752" i="1"/>
  <c r="R752" i="1"/>
  <c r="O752" i="1" a="1"/>
  <c r="M752" i="1" a="1"/>
  <c r="H752" i="1" a="1"/>
  <c r="G752" i="1"/>
  <c r="F752" i="1"/>
  <c r="AB751" i="1"/>
  <c r="AA751" i="1"/>
  <c r="Z751" i="1"/>
  <c r="Y751" i="1"/>
  <c r="X751" i="1"/>
  <c r="W751" i="1"/>
  <c r="S751" i="1"/>
  <c r="R751" i="1"/>
  <c r="O751" i="1" a="1"/>
  <c r="M751" i="1" a="1"/>
  <c r="H751" i="1" a="1"/>
  <c r="G751" i="1"/>
  <c r="F751" i="1"/>
  <c r="AB750" i="1"/>
  <c r="AA750" i="1"/>
  <c r="Z750" i="1"/>
  <c r="Y750" i="1"/>
  <c r="X750" i="1"/>
  <c r="W750" i="1"/>
  <c r="S750" i="1"/>
  <c r="R750" i="1"/>
  <c r="O750" i="1" a="1"/>
  <c r="M750" i="1" a="1"/>
  <c r="H750" i="1" a="1"/>
  <c r="G750" i="1"/>
  <c r="F750" i="1"/>
  <c r="AB749" i="1"/>
  <c r="AA749" i="1"/>
  <c r="Z749" i="1"/>
  <c r="Y749" i="1"/>
  <c r="X749" i="1"/>
  <c r="W749" i="1"/>
  <c r="S749" i="1"/>
  <c r="R749" i="1"/>
  <c r="O749" i="1" a="1"/>
  <c r="M749" i="1" a="1"/>
  <c r="H749" i="1" a="1"/>
  <c r="G749" i="1"/>
  <c r="F749" i="1"/>
  <c r="AB748" i="1"/>
  <c r="AA748" i="1"/>
  <c r="Z748" i="1"/>
  <c r="Y748" i="1"/>
  <c r="X748" i="1"/>
  <c r="W748" i="1"/>
  <c r="S748" i="1"/>
  <c r="R748" i="1"/>
  <c r="O748" i="1" a="1"/>
  <c r="M748" i="1" a="1"/>
  <c r="H748" i="1" a="1"/>
  <c r="G748" i="1"/>
  <c r="F748" i="1"/>
  <c r="AB747" i="1"/>
  <c r="AA747" i="1"/>
  <c r="Z747" i="1"/>
  <c r="Y747" i="1"/>
  <c r="X747" i="1"/>
  <c r="W747" i="1"/>
  <c r="S747" i="1"/>
  <c r="R747" i="1"/>
  <c r="O747" i="1" a="1"/>
  <c r="M747" i="1" a="1"/>
  <c r="H747" i="1" a="1"/>
  <c r="G747" i="1"/>
  <c r="F747" i="1"/>
  <c r="AB746" i="1"/>
  <c r="AA746" i="1"/>
  <c r="Z746" i="1"/>
  <c r="Y746" i="1"/>
  <c r="X746" i="1"/>
  <c r="W746" i="1"/>
  <c r="S746" i="1"/>
  <c r="R746" i="1"/>
  <c r="O746" i="1" a="1"/>
  <c r="M746" i="1" a="1"/>
  <c r="H746" i="1" a="1"/>
  <c r="G746" i="1"/>
  <c r="F746" i="1"/>
  <c r="AB745" i="1"/>
  <c r="AA745" i="1"/>
  <c r="Z745" i="1"/>
  <c r="Y745" i="1"/>
  <c r="X745" i="1"/>
  <c r="W745" i="1"/>
  <c r="S745" i="1"/>
  <c r="R745" i="1"/>
  <c r="O745" i="1" a="1"/>
  <c r="M745" i="1" a="1"/>
  <c r="H745" i="1" a="1"/>
  <c r="G745" i="1"/>
  <c r="F745" i="1"/>
  <c r="AB744" i="1"/>
  <c r="AA744" i="1"/>
  <c r="Z744" i="1"/>
  <c r="Y744" i="1"/>
  <c r="X744" i="1"/>
  <c r="W744" i="1"/>
  <c r="S744" i="1"/>
  <c r="R744" i="1"/>
  <c r="O744" i="1" a="1"/>
  <c r="M744" i="1" a="1"/>
  <c r="H744" i="1" a="1"/>
  <c r="G744" i="1"/>
  <c r="F744" i="1"/>
  <c r="AB743" i="1"/>
  <c r="AA743" i="1"/>
  <c r="Z743" i="1"/>
  <c r="Y743" i="1"/>
  <c r="X743" i="1"/>
  <c r="W743" i="1"/>
  <c r="S743" i="1"/>
  <c r="R743" i="1"/>
  <c r="O743" i="1" a="1"/>
  <c r="M743" i="1" a="1"/>
  <c r="H743" i="1" a="1"/>
  <c r="G743" i="1"/>
  <c r="F743" i="1"/>
  <c r="AB742" i="1"/>
  <c r="AA742" i="1"/>
  <c r="Z742" i="1"/>
  <c r="Y742" i="1"/>
  <c r="X742" i="1"/>
  <c r="W742" i="1"/>
  <c r="S742" i="1"/>
  <c r="R742" i="1"/>
  <c r="O742" i="1" a="1"/>
  <c r="M742" i="1" a="1"/>
  <c r="H742" i="1" a="1"/>
  <c r="G742" i="1"/>
  <c r="F742" i="1"/>
  <c r="AB741" i="1"/>
  <c r="AA741" i="1"/>
  <c r="Z741" i="1"/>
  <c r="Y741" i="1"/>
  <c r="X741" i="1"/>
  <c r="W741" i="1"/>
  <c r="S741" i="1"/>
  <c r="R741" i="1"/>
  <c r="O741" i="1" a="1"/>
  <c r="M741" i="1" a="1"/>
  <c r="H741" i="1" a="1"/>
  <c r="G741" i="1"/>
  <c r="F741" i="1"/>
  <c r="AB740" i="1"/>
  <c r="AA740" i="1"/>
  <c r="Z740" i="1"/>
  <c r="Y740" i="1"/>
  <c r="X740" i="1"/>
  <c r="W740" i="1"/>
  <c r="S740" i="1"/>
  <c r="R740" i="1"/>
  <c r="O740" i="1" a="1"/>
  <c r="M740" i="1" a="1"/>
  <c r="H740" i="1" a="1"/>
  <c r="G740" i="1"/>
  <c r="F740" i="1"/>
  <c r="AB739" i="1"/>
  <c r="AA739" i="1"/>
  <c r="Z739" i="1"/>
  <c r="Y739" i="1"/>
  <c r="X739" i="1"/>
  <c r="W739" i="1"/>
  <c r="S739" i="1"/>
  <c r="R739" i="1"/>
  <c r="O739" i="1" a="1"/>
  <c r="M739" i="1" a="1"/>
  <c r="H739" i="1" a="1"/>
  <c r="G739" i="1"/>
  <c r="F739" i="1"/>
  <c r="AB738" i="1"/>
  <c r="AA738" i="1"/>
  <c r="Z738" i="1"/>
  <c r="Y738" i="1"/>
  <c r="X738" i="1"/>
  <c r="W738" i="1"/>
  <c r="S738" i="1"/>
  <c r="R738" i="1"/>
  <c r="O738" i="1" a="1"/>
  <c r="M738" i="1" a="1"/>
  <c r="H738" i="1" a="1"/>
  <c r="G738" i="1"/>
  <c r="F738" i="1"/>
  <c r="AB737" i="1"/>
  <c r="AA737" i="1"/>
  <c r="Z737" i="1"/>
  <c r="Y737" i="1"/>
  <c r="X737" i="1"/>
  <c r="W737" i="1"/>
  <c r="S737" i="1"/>
  <c r="R737" i="1"/>
  <c r="O737" i="1" a="1"/>
  <c r="M737" i="1" a="1"/>
  <c r="H737" i="1" a="1"/>
  <c r="G737" i="1"/>
  <c r="F737" i="1"/>
  <c r="AB736" i="1"/>
  <c r="AA736" i="1"/>
  <c r="Z736" i="1"/>
  <c r="Y736" i="1"/>
  <c r="X736" i="1"/>
  <c r="W736" i="1"/>
  <c r="S736" i="1"/>
  <c r="R736" i="1"/>
  <c r="O736" i="1" a="1"/>
  <c r="M736" i="1" a="1"/>
  <c r="H736" i="1" a="1"/>
  <c r="G736" i="1"/>
  <c r="F736" i="1"/>
  <c r="AB735" i="1"/>
  <c r="AA735" i="1"/>
  <c r="Z735" i="1"/>
  <c r="Y735" i="1"/>
  <c r="X735" i="1"/>
  <c r="W735" i="1"/>
  <c r="S735" i="1"/>
  <c r="R735" i="1"/>
  <c r="O735" i="1" a="1"/>
  <c r="M735" i="1" a="1"/>
  <c r="H735" i="1" a="1"/>
  <c r="G735" i="1"/>
  <c r="F735" i="1"/>
  <c r="AB734" i="1"/>
  <c r="AA734" i="1"/>
  <c r="Z734" i="1"/>
  <c r="Y734" i="1"/>
  <c r="X734" i="1"/>
  <c r="W734" i="1"/>
  <c r="S734" i="1"/>
  <c r="R734" i="1"/>
  <c r="O734" i="1" a="1"/>
  <c r="M734" i="1" a="1"/>
  <c r="H734" i="1" a="1"/>
  <c r="G734" i="1"/>
  <c r="F734" i="1"/>
  <c r="AB733" i="1"/>
  <c r="AA733" i="1"/>
  <c r="Z733" i="1"/>
  <c r="Y733" i="1"/>
  <c r="X733" i="1"/>
  <c r="W733" i="1"/>
  <c r="S733" i="1"/>
  <c r="R733" i="1"/>
  <c r="O733" i="1" a="1"/>
  <c r="M733" i="1" a="1"/>
  <c r="H733" i="1" a="1"/>
  <c r="G733" i="1"/>
  <c r="F733" i="1"/>
  <c r="AB732" i="1"/>
  <c r="AA732" i="1"/>
  <c r="Z732" i="1"/>
  <c r="Y732" i="1"/>
  <c r="X732" i="1"/>
  <c r="W732" i="1"/>
  <c r="S732" i="1"/>
  <c r="R732" i="1"/>
  <c r="O732" i="1" a="1"/>
  <c r="M732" i="1" a="1"/>
  <c r="H732" i="1" a="1"/>
  <c r="G732" i="1"/>
  <c r="F732" i="1"/>
  <c r="AB731" i="1"/>
  <c r="AA731" i="1"/>
  <c r="Z731" i="1"/>
  <c r="Y731" i="1"/>
  <c r="X731" i="1"/>
  <c r="W731" i="1"/>
  <c r="S731" i="1"/>
  <c r="R731" i="1"/>
  <c r="O731" i="1" a="1"/>
  <c r="M731" i="1" a="1"/>
  <c r="H731" i="1" a="1"/>
  <c r="G731" i="1"/>
  <c r="F731" i="1"/>
  <c r="AB730" i="1"/>
  <c r="AA730" i="1"/>
  <c r="Z730" i="1"/>
  <c r="Y730" i="1"/>
  <c r="X730" i="1"/>
  <c r="W730" i="1"/>
  <c r="S730" i="1"/>
  <c r="R730" i="1"/>
  <c r="O730" i="1" a="1"/>
  <c r="M730" i="1" a="1"/>
  <c r="H730" i="1" a="1"/>
  <c r="G730" i="1"/>
  <c r="F730" i="1"/>
  <c r="AB729" i="1"/>
  <c r="AA729" i="1"/>
  <c r="Z729" i="1"/>
  <c r="Y729" i="1"/>
  <c r="X729" i="1"/>
  <c r="W729" i="1"/>
  <c r="S729" i="1"/>
  <c r="R729" i="1"/>
  <c r="O729" i="1" a="1"/>
  <c r="M729" i="1" a="1"/>
  <c r="H729" i="1" a="1"/>
  <c r="G729" i="1"/>
  <c r="F729" i="1"/>
  <c r="AB728" i="1"/>
  <c r="AA728" i="1"/>
  <c r="Z728" i="1"/>
  <c r="Y728" i="1"/>
  <c r="X728" i="1"/>
  <c r="W728" i="1"/>
  <c r="S728" i="1"/>
  <c r="R728" i="1"/>
  <c r="O728" i="1" a="1"/>
  <c r="M728" i="1" a="1"/>
  <c r="H728" i="1" a="1"/>
  <c r="G728" i="1"/>
  <c r="F728" i="1"/>
  <c r="AB727" i="1"/>
  <c r="AA727" i="1"/>
  <c r="Z727" i="1"/>
  <c r="Y727" i="1"/>
  <c r="X727" i="1"/>
  <c r="W727" i="1"/>
  <c r="S727" i="1"/>
  <c r="R727" i="1"/>
  <c r="O727" i="1" a="1"/>
  <c r="M727" i="1" a="1"/>
  <c r="H727" i="1" a="1"/>
  <c r="G727" i="1"/>
  <c r="F727" i="1"/>
  <c r="AB726" i="1"/>
  <c r="AA726" i="1"/>
  <c r="Z726" i="1"/>
  <c r="Y726" i="1"/>
  <c r="X726" i="1"/>
  <c r="W726" i="1"/>
  <c r="S726" i="1"/>
  <c r="R726" i="1"/>
  <c r="O726" i="1" a="1"/>
  <c r="M726" i="1" a="1"/>
  <c r="H726" i="1" a="1"/>
  <c r="G726" i="1"/>
  <c r="F726" i="1"/>
  <c r="AB725" i="1"/>
  <c r="AA725" i="1"/>
  <c r="Z725" i="1"/>
  <c r="Y725" i="1"/>
  <c r="X725" i="1"/>
  <c r="W725" i="1"/>
  <c r="S725" i="1"/>
  <c r="R725" i="1"/>
  <c r="O725" i="1" a="1"/>
  <c r="M725" i="1" a="1"/>
  <c r="H725" i="1" a="1"/>
  <c r="G725" i="1"/>
  <c r="F725" i="1"/>
  <c r="AB724" i="1"/>
  <c r="AA724" i="1"/>
  <c r="Z724" i="1"/>
  <c r="Y724" i="1"/>
  <c r="X724" i="1"/>
  <c r="W724" i="1"/>
  <c r="S724" i="1"/>
  <c r="R724" i="1"/>
  <c r="O724" i="1" a="1"/>
  <c r="M724" i="1" a="1"/>
  <c r="H724" i="1" a="1"/>
  <c r="G724" i="1"/>
  <c r="F724" i="1"/>
  <c r="AB723" i="1"/>
  <c r="AA723" i="1"/>
  <c r="Z723" i="1"/>
  <c r="Y723" i="1"/>
  <c r="X723" i="1"/>
  <c r="W723" i="1"/>
  <c r="S723" i="1"/>
  <c r="R723" i="1"/>
  <c r="O723" i="1" a="1"/>
  <c r="M723" i="1" a="1"/>
  <c r="H723" i="1" a="1"/>
  <c r="G723" i="1"/>
  <c r="F723" i="1"/>
  <c r="AB722" i="1"/>
  <c r="AA722" i="1"/>
  <c r="Z722" i="1"/>
  <c r="Y722" i="1"/>
  <c r="X722" i="1"/>
  <c r="W722" i="1"/>
  <c r="S722" i="1"/>
  <c r="R722" i="1"/>
  <c r="O722" i="1" a="1"/>
  <c r="M722" i="1" a="1"/>
  <c r="H722" i="1" a="1"/>
  <c r="G722" i="1"/>
  <c r="F722" i="1"/>
  <c r="AB721" i="1"/>
  <c r="AA721" i="1"/>
  <c r="Z721" i="1"/>
  <c r="Y721" i="1"/>
  <c r="X721" i="1"/>
  <c r="W721" i="1"/>
  <c r="S721" i="1"/>
  <c r="R721" i="1"/>
  <c r="O721" i="1" a="1"/>
  <c r="M721" i="1" a="1"/>
  <c r="H721" i="1" a="1"/>
  <c r="G721" i="1"/>
  <c r="F721" i="1"/>
  <c r="AB720" i="1"/>
  <c r="AA720" i="1"/>
  <c r="Z720" i="1"/>
  <c r="Y720" i="1"/>
  <c r="X720" i="1"/>
  <c r="W720" i="1"/>
  <c r="S720" i="1"/>
  <c r="R720" i="1"/>
  <c r="O720" i="1" a="1"/>
  <c r="M720" i="1" a="1"/>
  <c r="H720" i="1" a="1"/>
  <c r="G720" i="1"/>
  <c r="F720" i="1"/>
  <c r="AB719" i="1"/>
  <c r="AA719" i="1"/>
  <c r="Z719" i="1"/>
  <c r="Y719" i="1"/>
  <c r="X719" i="1"/>
  <c r="W719" i="1"/>
  <c r="S719" i="1"/>
  <c r="R719" i="1"/>
  <c r="O719" i="1" a="1"/>
  <c r="M719" i="1" a="1"/>
  <c r="H719" i="1" a="1"/>
  <c r="G719" i="1"/>
  <c r="F719" i="1"/>
  <c r="AB718" i="1"/>
  <c r="AA718" i="1"/>
  <c r="Z718" i="1"/>
  <c r="Y718" i="1"/>
  <c r="X718" i="1"/>
  <c r="W718" i="1"/>
  <c r="S718" i="1"/>
  <c r="R718" i="1"/>
  <c r="O718" i="1" a="1"/>
  <c r="M718" i="1" a="1"/>
  <c r="H718" i="1" a="1"/>
  <c r="G718" i="1"/>
  <c r="F718" i="1"/>
  <c r="AB717" i="1"/>
  <c r="AA717" i="1"/>
  <c r="Z717" i="1"/>
  <c r="Y717" i="1"/>
  <c r="X717" i="1"/>
  <c r="W717" i="1"/>
  <c r="S717" i="1"/>
  <c r="R717" i="1"/>
  <c r="O717" i="1" a="1"/>
  <c r="M717" i="1" a="1"/>
  <c r="H717" i="1" a="1"/>
  <c r="G717" i="1"/>
  <c r="F717" i="1"/>
  <c r="AB716" i="1"/>
  <c r="AA716" i="1"/>
  <c r="Z716" i="1"/>
  <c r="Y716" i="1"/>
  <c r="X716" i="1"/>
  <c r="W716" i="1"/>
  <c r="S716" i="1"/>
  <c r="R716" i="1"/>
  <c r="O716" i="1" a="1"/>
  <c r="M716" i="1" a="1"/>
  <c r="H716" i="1" a="1"/>
  <c r="G716" i="1"/>
  <c r="F716" i="1"/>
  <c r="AB715" i="1"/>
  <c r="AA715" i="1"/>
  <c r="Z715" i="1"/>
  <c r="Y715" i="1"/>
  <c r="X715" i="1"/>
  <c r="W715" i="1"/>
  <c r="S715" i="1"/>
  <c r="R715" i="1"/>
  <c r="O715" i="1" a="1"/>
  <c r="M715" i="1" a="1"/>
  <c r="H715" i="1" a="1"/>
  <c r="G715" i="1"/>
  <c r="F715" i="1"/>
  <c r="AB714" i="1"/>
  <c r="AA714" i="1"/>
  <c r="Z714" i="1"/>
  <c r="Y714" i="1"/>
  <c r="X714" i="1"/>
  <c r="W714" i="1"/>
  <c r="S714" i="1"/>
  <c r="R714" i="1"/>
  <c r="O714" i="1" a="1"/>
  <c r="M714" i="1" a="1"/>
  <c r="H714" i="1" a="1"/>
  <c r="G714" i="1"/>
  <c r="F714" i="1"/>
  <c r="AB713" i="1"/>
  <c r="AA713" i="1"/>
  <c r="Z713" i="1"/>
  <c r="Y713" i="1"/>
  <c r="X713" i="1"/>
  <c r="W713" i="1"/>
  <c r="S713" i="1"/>
  <c r="R713" i="1"/>
  <c r="O713" i="1" a="1"/>
  <c r="M713" i="1" a="1"/>
  <c r="H713" i="1" a="1"/>
  <c r="G713" i="1"/>
  <c r="F713" i="1"/>
  <c r="AB712" i="1"/>
  <c r="AA712" i="1"/>
  <c r="Z712" i="1"/>
  <c r="Y712" i="1"/>
  <c r="X712" i="1"/>
  <c r="W712" i="1"/>
  <c r="S712" i="1"/>
  <c r="R712" i="1"/>
  <c r="O712" i="1" a="1"/>
  <c r="M712" i="1" a="1"/>
  <c r="H712" i="1" a="1"/>
  <c r="G712" i="1"/>
  <c r="F712" i="1"/>
  <c r="AB711" i="1"/>
  <c r="AA711" i="1"/>
  <c r="Z711" i="1"/>
  <c r="Y711" i="1"/>
  <c r="X711" i="1"/>
  <c r="W711" i="1"/>
  <c r="S711" i="1"/>
  <c r="R711" i="1"/>
  <c r="O711" i="1" a="1"/>
  <c r="M711" i="1" a="1"/>
  <c r="H711" i="1" a="1"/>
  <c r="G711" i="1"/>
  <c r="F711" i="1"/>
  <c r="AB710" i="1"/>
  <c r="AA710" i="1"/>
  <c r="Z710" i="1"/>
  <c r="Y710" i="1"/>
  <c r="X710" i="1"/>
  <c r="W710" i="1"/>
  <c r="S710" i="1"/>
  <c r="R710" i="1"/>
  <c r="O710" i="1" a="1"/>
  <c r="M710" i="1" a="1"/>
  <c r="H710" i="1" a="1"/>
  <c r="G710" i="1"/>
  <c r="F710" i="1"/>
  <c r="AB709" i="1"/>
  <c r="AA709" i="1"/>
  <c r="Z709" i="1"/>
  <c r="Y709" i="1"/>
  <c r="X709" i="1"/>
  <c r="W709" i="1"/>
  <c r="S709" i="1"/>
  <c r="R709" i="1"/>
  <c r="O709" i="1" a="1"/>
  <c r="M709" i="1" a="1"/>
  <c r="H709" i="1" a="1"/>
  <c r="G709" i="1"/>
  <c r="F709" i="1"/>
  <c r="AB708" i="1"/>
  <c r="AA708" i="1"/>
  <c r="Z708" i="1"/>
  <c r="Y708" i="1"/>
  <c r="X708" i="1"/>
  <c r="W708" i="1"/>
  <c r="S708" i="1"/>
  <c r="R708" i="1"/>
  <c r="O708" i="1" a="1"/>
  <c r="M708" i="1" a="1"/>
  <c r="H708" i="1" a="1"/>
  <c r="G708" i="1"/>
  <c r="F708" i="1"/>
  <c r="AB707" i="1"/>
  <c r="AA707" i="1"/>
  <c r="Z707" i="1"/>
  <c r="Y707" i="1"/>
  <c r="X707" i="1"/>
  <c r="W707" i="1"/>
  <c r="S707" i="1"/>
  <c r="R707" i="1"/>
  <c r="O707" i="1" a="1"/>
  <c r="M707" i="1" a="1"/>
  <c r="H707" i="1" a="1"/>
  <c r="G707" i="1"/>
  <c r="F707" i="1"/>
  <c r="AB706" i="1"/>
  <c r="AA706" i="1"/>
  <c r="Z706" i="1"/>
  <c r="Y706" i="1"/>
  <c r="X706" i="1"/>
  <c r="W706" i="1"/>
  <c r="S706" i="1"/>
  <c r="R706" i="1"/>
  <c r="O706" i="1" a="1"/>
  <c r="M706" i="1" a="1"/>
  <c r="H706" i="1" a="1"/>
  <c r="G706" i="1"/>
  <c r="F706" i="1"/>
  <c r="AB705" i="1"/>
  <c r="AA705" i="1"/>
  <c r="Z705" i="1"/>
  <c r="Y705" i="1"/>
  <c r="X705" i="1"/>
  <c r="W705" i="1"/>
  <c r="S705" i="1"/>
  <c r="R705" i="1"/>
  <c r="O705" i="1" a="1"/>
  <c r="M705" i="1" a="1"/>
  <c r="H705" i="1" a="1"/>
  <c r="G705" i="1"/>
  <c r="F705" i="1"/>
  <c r="AB704" i="1"/>
  <c r="AA704" i="1"/>
  <c r="Z704" i="1"/>
  <c r="Y704" i="1"/>
  <c r="X704" i="1"/>
  <c r="W704" i="1"/>
  <c r="S704" i="1"/>
  <c r="R704" i="1"/>
  <c r="O704" i="1" a="1"/>
  <c r="M704" i="1" a="1"/>
  <c r="H704" i="1" a="1"/>
  <c r="G704" i="1"/>
  <c r="F704" i="1"/>
  <c r="AB703" i="1"/>
  <c r="AA703" i="1"/>
  <c r="Z703" i="1"/>
  <c r="Y703" i="1"/>
  <c r="X703" i="1"/>
  <c r="W703" i="1"/>
  <c r="S703" i="1"/>
  <c r="R703" i="1"/>
  <c r="O703" i="1" a="1"/>
  <c r="M703" i="1" a="1"/>
  <c r="H703" i="1" a="1"/>
  <c r="G703" i="1"/>
  <c r="F703" i="1"/>
  <c r="AB702" i="1"/>
  <c r="AA702" i="1"/>
  <c r="Z702" i="1"/>
  <c r="Y702" i="1"/>
  <c r="X702" i="1"/>
  <c r="W702" i="1"/>
  <c r="S702" i="1"/>
  <c r="R702" i="1"/>
  <c r="O702" i="1" a="1"/>
  <c r="M702" i="1" a="1"/>
  <c r="H702" i="1" a="1"/>
  <c r="G702" i="1"/>
  <c r="F702" i="1"/>
  <c r="AB701" i="1"/>
  <c r="AA701" i="1"/>
  <c r="Z701" i="1"/>
  <c r="Y701" i="1"/>
  <c r="X701" i="1"/>
  <c r="W701" i="1"/>
  <c r="S701" i="1"/>
  <c r="R701" i="1"/>
  <c r="O701" i="1" a="1"/>
  <c r="M701" i="1" a="1"/>
  <c r="H701" i="1" a="1"/>
  <c r="G701" i="1"/>
  <c r="F701" i="1"/>
  <c r="AB700" i="1"/>
  <c r="AA700" i="1"/>
  <c r="Z700" i="1"/>
  <c r="Y700" i="1"/>
  <c r="X700" i="1"/>
  <c r="W700" i="1"/>
  <c r="S700" i="1"/>
  <c r="R700" i="1"/>
  <c r="O700" i="1" a="1"/>
  <c r="M700" i="1" a="1"/>
  <c r="H700" i="1" a="1"/>
  <c r="G700" i="1"/>
  <c r="F700" i="1"/>
  <c r="AB699" i="1"/>
  <c r="AA699" i="1"/>
  <c r="Z699" i="1"/>
  <c r="Y699" i="1"/>
  <c r="X699" i="1"/>
  <c r="W699" i="1"/>
  <c r="S699" i="1"/>
  <c r="R699" i="1"/>
  <c r="O699" i="1" a="1"/>
  <c r="M699" i="1" a="1"/>
  <c r="H699" i="1" a="1"/>
  <c r="G699" i="1"/>
  <c r="F699" i="1"/>
  <c r="AB698" i="1"/>
  <c r="AA698" i="1"/>
  <c r="Z698" i="1"/>
  <c r="Y698" i="1"/>
  <c r="X698" i="1"/>
  <c r="W698" i="1"/>
  <c r="S698" i="1"/>
  <c r="R698" i="1"/>
  <c r="O698" i="1" a="1"/>
  <c r="M698" i="1" a="1"/>
  <c r="H698" i="1" a="1"/>
  <c r="G698" i="1"/>
  <c r="F698" i="1"/>
  <c r="AB697" i="1"/>
  <c r="AA697" i="1"/>
  <c r="Z697" i="1"/>
  <c r="Y697" i="1"/>
  <c r="X697" i="1"/>
  <c r="W697" i="1"/>
  <c r="S697" i="1"/>
  <c r="R697" i="1"/>
  <c r="O697" i="1" a="1"/>
  <c r="M697" i="1" a="1"/>
  <c r="H697" i="1" a="1"/>
  <c r="G697" i="1"/>
  <c r="F697" i="1"/>
  <c r="AB696" i="1"/>
  <c r="AA696" i="1"/>
  <c r="Z696" i="1"/>
  <c r="Y696" i="1"/>
  <c r="X696" i="1"/>
  <c r="W696" i="1"/>
  <c r="S696" i="1"/>
  <c r="R696" i="1"/>
  <c r="O696" i="1" a="1"/>
  <c r="M696" i="1" a="1"/>
  <c r="H696" i="1" a="1"/>
  <c r="G696" i="1"/>
  <c r="F696" i="1"/>
  <c r="AB695" i="1"/>
  <c r="AA695" i="1"/>
  <c r="Z695" i="1"/>
  <c r="Y695" i="1"/>
  <c r="X695" i="1"/>
  <c r="W695" i="1"/>
  <c r="S695" i="1"/>
  <c r="R695" i="1"/>
  <c r="O695" i="1" a="1"/>
  <c r="M695" i="1" a="1"/>
  <c r="H695" i="1" a="1"/>
  <c r="G695" i="1"/>
  <c r="F695" i="1"/>
  <c r="AB694" i="1"/>
  <c r="AA694" i="1"/>
  <c r="Z694" i="1"/>
  <c r="Y694" i="1"/>
  <c r="X694" i="1"/>
  <c r="W694" i="1"/>
  <c r="S694" i="1"/>
  <c r="R694" i="1"/>
  <c r="O694" i="1" a="1"/>
  <c r="M694" i="1" a="1"/>
  <c r="H694" i="1" a="1"/>
  <c r="G694" i="1"/>
  <c r="F694" i="1"/>
  <c r="AB693" i="1"/>
  <c r="AA693" i="1"/>
  <c r="Z693" i="1"/>
  <c r="Y693" i="1"/>
  <c r="X693" i="1"/>
  <c r="W693" i="1"/>
  <c r="S693" i="1"/>
  <c r="R693" i="1"/>
  <c r="O693" i="1" a="1"/>
  <c r="M693" i="1" a="1"/>
  <c r="H693" i="1" a="1"/>
  <c r="G693" i="1"/>
  <c r="F693" i="1"/>
  <c r="AB692" i="1"/>
  <c r="AA692" i="1"/>
  <c r="Z692" i="1"/>
  <c r="Y692" i="1"/>
  <c r="X692" i="1"/>
  <c r="W692" i="1"/>
  <c r="S692" i="1"/>
  <c r="R692" i="1"/>
  <c r="O692" i="1" a="1"/>
  <c r="M692" i="1" a="1"/>
  <c r="H692" i="1" a="1"/>
  <c r="G692" i="1"/>
  <c r="F692" i="1"/>
  <c r="AB691" i="1"/>
  <c r="AA691" i="1"/>
  <c r="Z691" i="1"/>
  <c r="Y691" i="1"/>
  <c r="X691" i="1"/>
  <c r="W691" i="1"/>
  <c r="S691" i="1"/>
  <c r="R691" i="1"/>
  <c r="O691" i="1" a="1"/>
  <c r="M691" i="1" a="1"/>
  <c r="H691" i="1" a="1"/>
  <c r="G691" i="1"/>
  <c r="F691" i="1"/>
  <c r="AB690" i="1"/>
  <c r="AA690" i="1"/>
  <c r="Z690" i="1"/>
  <c r="Y690" i="1"/>
  <c r="X690" i="1"/>
  <c r="W690" i="1"/>
  <c r="S690" i="1"/>
  <c r="R690" i="1"/>
  <c r="O690" i="1" a="1"/>
  <c r="M690" i="1" a="1"/>
  <c r="H690" i="1" a="1"/>
  <c r="G690" i="1"/>
  <c r="F690" i="1"/>
  <c r="AB689" i="1"/>
  <c r="AA689" i="1"/>
  <c r="Z689" i="1"/>
  <c r="Y689" i="1"/>
  <c r="X689" i="1"/>
  <c r="W689" i="1"/>
  <c r="S689" i="1"/>
  <c r="R689" i="1"/>
  <c r="O689" i="1" a="1"/>
  <c r="M689" i="1" a="1"/>
  <c r="H689" i="1" a="1"/>
  <c r="G689" i="1"/>
  <c r="F689" i="1"/>
  <c r="AB688" i="1"/>
  <c r="AA688" i="1"/>
  <c r="Z688" i="1"/>
  <c r="Y688" i="1"/>
  <c r="X688" i="1"/>
  <c r="W688" i="1"/>
  <c r="S688" i="1"/>
  <c r="R688" i="1"/>
  <c r="O688" i="1" a="1"/>
  <c r="M688" i="1" a="1"/>
  <c r="H688" i="1" a="1"/>
  <c r="G688" i="1"/>
  <c r="F688" i="1"/>
  <c r="AB687" i="1"/>
  <c r="AA687" i="1"/>
  <c r="Z687" i="1"/>
  <c r="Y687" i="1"/>
  <c r="X687" i="1"/>
  <c r="W687" i="1"/>
  <c r="S687" i="1"/>
  <c r="R687" i="1"/>
  <c r="O687" i="1" a="1"/>
  <c r="M687" i="1" a="1"/>
  <c r="H687" i="1" a="1"/>
  <c r="G687" i="1"/>
  <c r="F687" i="1"/>
  <c r="AB686" i="1"/>
  <c r="AA686" i="1"/>
  <c r="Z686" i="1"/>
  <c r="Y686" i="1"/>
  <c r="X686" i="1"/>
  <c r="W686" i="1"/>
  <c r="S686" i="1"/>
  <c r="R686" i="1"/>
  <c r="O686" i="1" a="1"/>
  <c r="M686" i="1" a="1"/>
  <c r="H686" i="1" a="1"/>
  <c r="G686" i="1"/>
  <c r="F686" i="1"/>
  <c r="AB685" i="1"/>
  <c r="AA685" i="1"/>
  <c r="Z685" i="1"/>
  <c r="Y685" i="1"/>
  <c r="X685" i="1"/>
  <c r="W685" i="1"/>
  <c r="S685" i="1"/>
  <c r="R685" i="1"/>
  <c r="O685" i="1" a="1"/>
  <c r="M685" i="1" a="1"/>
  <c r="H685" i="1" a="1"/>
  <c r="G685" i="1"/>
  <c r="F685" i="1"/>
  <c r="AB684" i="1"/>
  <c r="AA684" i="1"/>
  <c r="Z684" i="1"/>
  <c r="Y684" i="1"/>
  <c r="X684" i="1"/>
  <c r="W684" i="1"/>
  <c r="S684" i="1"/>
  <c r="R684" i="1"/>
  <c r="O684" i="1" a="1"/>
  <c r="M684" i="1" a="1"/>
  <c r="H684" i="1" a="1"/>
  <c r="G684" i="1"/>
  <c r="F684" i="1"/>
  <c r="AB683" i="1"/>
  <c r="AA683" i="1"/>
  <c r="Z683" i="1"/>
  <c r="Y683" i="1"/>
  <c r="X683" i="1"/>
  <c r="W683" i="1"/>
  <c r="S683" i="1"/>
  <c r="R683" i="1"/>
  <c r="O683" i="1" a="1"/>
  <c r="M683" i="1" a="1"/>
  <c r="H683" i="1" a="1"/>
  <c r="G683" i="1"/>
  <c r="F683" i="1"/>
  <c r="AB682" i="1"/>
  <c r="AA682" i="1"/>
  <c r="Z682" i="1"/>
  <c r="Y682" i="1"/>
  <c r="X682" i="1"/>
  <c r="W682" i="1"/>
  <c r="S682" i="1"/>
  <c r="R682" i="1"/>
  <c r="O682" i="1" a="1"/>
  <c r="M682" i="1" a="1"/>
  <c r="H682" i="1" a="1"/>
  <c r="G682" i="1"/>
  <c r="F682" i="1"/>
  <c r="AB681" i="1"/>
  <c r="AA681" i="1"/>
  <c r="Z681" i="1"/>
  <c r="Y681" i="1"/>
  <c r="X681" i="1"/>
  <c r="W681" i="1"/>
  <c r="S681" i="1"/>
  <c r="R681" i="1"/>
  <c r="O681" i="1" a="1"/>
  <c r="M681" i="1" a="1"/>
  <c r="H681" i="1" a="1"/>
  <c r="G681" i="1"/>
  <c r="F681" i="1"/>
  <c r="AB680" i="1"/>
  <c r="AA680" i="1"/>
  <c r="Z680" i="1"/>
  <c r="Y680" i="1"/>
  <c r="X680" i="1"/>
  <c r="W680" i="1"/>
  <c r="S680" i="1"/>
  <c r="R680" i="1"/>
  <c r="O680" i="1" a="1"/>
  <c r="M680" i="1" a="1"/>
  <c r="H680" i="1" a="1"/>
  <c r="G680" i="1"/>
  <c r="F680" i="1"/>
  <c r="AB679" i="1"/>
  <c r="AA679" i="1"/>
  <c r="Z679" i="1"/>
  <c r="Y679" i="1"/>
  <c r="X679" i="1"/>
  <c r="W679" i="1"/>
  <c r="S679" i="1"/>
  <c r="R679" i="1"/>
  <c r="O679" i="1" a="1"/>
  <c r="M679" i="1" a="1"/>
  <c r="H679" i="1" a="1"/>
  <c r="G679" i="1"/>
  <c r="F679" i="1"/>
  <c r="AB678" i="1"/>
  <c r="AA678" i="1"/>
  <c r="Z678" i="1"/>
  <c r="Y678" i="1"/>
  <c r="X678" i="1"/>
  <c r="W678" i="1"/>
  <c r="S678" i="1"/>
  <c r="R678" i="1"/>
  <c r="O678" i="1" a="1"/>
  <c r="M678" i="1" a="1"/>
  <c r="H678" i="1" a="1"/>
  <c r="G678" i="1"/>
  <c r="F678" i="1"/>
  <c r="AB677" i="1"/>
  <c r="AA677" i="1"/>
  <c r="Z677" i="1"/>
  <c r="Y677" i="1"/>
  <c r="X677" i="1"/>
  <c r="W677" i="1"/>
  <c r="S677" i="1"/>
  <c r="R677" i="1"/>
  <c r="O677" i="1" a="1"/>
  <c r="M677" i="1" a="1"/>
  <c r="H677" i="1" a="1"/>
  <c r="G677" i="1"/>
  <c r="F677" i="1"/>
  <c r="AB676" i="1"/>
  <c r="AA676" i="1"/>
  <c r="Z676" i="1"/>
  <c r="Y676" i="1"/>
  <c r="X676" i="1"/>
  <c r="W676" i="1"/>
  <c r="S676" i="1"/>
  <c r="R676" i="1"/>
  <c r="O676" i="1" a="1"/>
  <c r="M676" i="1" a="1"/>
  <c r="H676" i="1" a="1"/>
  <c r="G676" i="1"/>
  <c r="F676" i="1"/>
  <c r="AB675" i="1"/>
  <c r="AA675" i="1"/>
  <c r="Z675" i="1"/>
  <c r="Y675" i="1"/>
  <c r="X675" i="1"/>
  <c r="W675" i="1"/>
  <c r="S675" i="1"/>
  <c r="R675" i="1"/>
  <c r="O675" i="1" a="1"/>
  <c r="M675" i="1" a="1"/>
  <c r="H675" i="1" a="1"/>
  <c r="G675" i="1"/>
  <c r="F675" i="1"/>
  <c r="AB674" i="1"/>
  <c r="AA674" i="1"/>
  <c r="Z674" i="1"/>
  <c r="Y674" i="1"/>
  <c r="X674" i="1"/>
  <c r="W674" i="1"/>
  <c r="S674" i="1"/>
  <c r="R674" i="1"/>
  <c r="O674" i="1" a="1"/>
  <c r="M674" i="1" a="1"/>
  <c r="H674" i="1" a="1"/>
  <c r="G674" i="1"/>
  <c r="F674" i="1"/>
  <c r="AB673" i="1"/>
  <c r="AA673" i="1"/>
  <c r="Z673" i="1"/>
  <c r="Y673" i="1"/>
  <c r="X673" i="1"/>
  <c r="W673" i="1"/>
  <c r="S673" i="1"/>
  <c r="R673" i="1"/>
  <c r="O673" i="1" a="1"/>
  <c r="M673" i="1" a="1"/>
  <c r="H673" i="1" a="1"/>
  <c r="G673" i="1"/>
  <c r="F673" i="1"/>
  <c r="AB672" i="1"/>
  <c r="AA672" i="1"/>
  <c r="Z672" i="1"/>
  <c r="Y672" i="1"/>
  <c r="X672" i="1"/>
  <c r="W672" i="1"/>
  <c r="S672" i="1"/>
  <c r="R672" i="1"/>
  <c r="O672" i="1" a="1"/>
  <c r="M672" i="1" a="1"/>
  <c r="H672" i="1" a="1"/>
  <c r="G672" i="1"/>
  <c r="F672" i="1"/>
  <c r="AB671" i="1"/>
  <c r="AA671" i="1"/>
  <c r="Z671" i="1"/>
  <c r="Y671" i="1"/>
  <c r="X671" i="1"/>
  <c r="W671" i="1"/>
  <c r="S671" i="1"/>
  <c r="R671" i="1"/>
  <c r="O671" i="1" a="1"/>
  <c r="M671" i="1" a="1"/>
  <c r="H671" i="1" a="1"/>
  <c r="G671" i="1"/>
  <c r="F671" i="1"/>
  <c r="AB670" i="1"/>
  <c r="AA670" i="1"/>
  <c r="Z670" i="1"/>
  <c r="Y670" i="1"/>
  <c r="X670" i="1"/>
  <c r="W670" i="1"/>
  <c r="S670" i="1"/>
  <c r="R670" i="1"/>
  <c r="O670" i="1" a="1"/>
  <c r="M670" i="1" a="1"/>
  <c r="H670" i="1" a="1"/>
  <c r="G670" i="1"/>
  <c r="F670" i="1"/>
  <c r="AB669" i="1"/>
  <c r="AA669" i="1"/>
  <c r="Z669" i="1"/>
  <c r="Y669" i="1"/>
  <c r="X669" i="1"/>
  <c r="W669" i="1"/>
  <c r="S669" i="1"/>
  <c r="R669" i="1"/>
  <c r="O669" i="1" a="1"/>
  <c r="M669" i="1" a="1"/>
  <c r="H669" i="1" a="1"/>
  <c r="G669" i="1"/>
  <c r="F669" i="1"/>
  <c r="AB668" i="1"/>
  <c r="AA668" i="1"/>
  <c r="Z668" i="1"/>
  <c r="Y668" i="1"/>
  <c r="X668" i="1"/>
  <c r="W668" i="1"/>
  <c r="S668" i="1"/>
  <c r="R668" i="1"/>
  <c r="O668" i="1" a="1"/>
  <c r="M668" i="1" a="1"/>
  <c r="H668" i="1" a="1"/>
  <c r="G668" i="1"/>
  <c r="F668" i="1"/>
  <c r="AB667" i="1"/>
  <c r="AA667" i="1"/>
  <c r="Z667" i="1"/>
  <c r="Y667" i="1"/>
  <c r="X667" i="1"/>
  <c r="W667" i="1"/>
  <c r="S667" i="1"/>
  <c r="R667" i="1"/>
  <c r="O667" i="1" a="1"/>
  <c r="M667" i="1" a="1"/>
  <c r="H667" i="1" a="1"/>
  <c r="G667" i="1"/>
  <c r="F667" i="1"/>
  <c r="AB666" i="1"/>
  <c r="AA666" i="1"/>
  <c r="Z666" i="1"/>
  <c r="Y666" i="1"/>
  <c r="X666" i="1"/>
  <c r="W666" i="1"/>
  <c r="S666" i="1"/>
  <c r="R666" i="1"/>
  <c r="O666" i="1" a="1"/>
  <c r="M666" i="1" a="1"/>
  <c r="H666" i="1" a="1"/>
  <c r="G666" i="1"/>
  <c r="F666" i="1"/>
  <c r="AB665" i="1"/>
  <c r="AA665" i="1"/>
  <c r="Z665" i="1"/>
  <c r="Y665" i="1"/>
  <c r="X665" i="1"/>
  <c r="W665" i="1"/>
  <c r="S665" i="1"/>
  <c r="R665" i="1"/>
  <c r="O665" i="1" a="1"/>
  <c r="M665" i="1" a="1"/>
  <c r="H665" i="1" a="1"/>
  <c r="G665" i="1"/>
  <c r="F665" i="1"/>
  <c r="AB664" i="1"/>
  <c r="AA664" i="1"/>
  <c r="Z664" i="1"/>
  <c r="Y664" i="1"/>
  <c r="X664" i="1"/>
  <c r="W664" i="1"/>
  <c r="S664" i="1"/>
  <c r="R664" i="1"/>
  <c r="O664" i="1" a="1"/>
  <c r="M664" i="1" a="1"/>
  <c r="H664" i="1" a="1"/>
  <c r="G664" i="1"/>
  <c r="F664" i="1"/>
  <c r="AB663" i="1"/>
  <c r="AA663" i="1"/>
  <c r="Z663" i="1"/>
  <c r="Y663" i="1"/>
  <c r="X663" i="1"/>
  <c r="W663" i="1"/>
  <c r="S663" i="1"/>
  <c r="R663" i="1"/>
  <c r="O663" i="1" a="1"/>
  <c r="M663" i="1" a="1"/>
  <c r="H663" i="1" a="1"/>
  <c r="G663" i="1"/>
  <c r="F663" i="1"/>
  <c r="AB662" i="1"/>
  <c r="AA662" i="1"/>
  <c r="Z662" i="1"/>
  <c r="Y662" i="1"/>
  <c r="X662" i="1"/>
  <c r="W662" i="1"/>
  <c r="S662" i="1"/>
  <c r="R662" i="1"/>
  <c r="O662" i="1" a="1"/>
  <c r="M662" i="1" a="1"/>
  <c r="H662" i="1" a="1"/>
  <c r="G662" i="1"/>
  <c r="F662" i="1"/>
  <c r="AB661" i="1"/>
  <c r="AA661" i="1"/>
  <c r="Z661" i="1"/>
  <c r="Y661" i="1"/>
  <c r="X661" i="1"/>
  <c r="W661" i="1"/>
  <c r="S661" i="1"/>
  <c r="R661" i="1"/>
  <c r="O661" i="1" a="1"/>
  <c r="M661" i="1" a="1"/>
  <c r="H661" i="1" a="1"/>
  <c r="G661" i="1"/>
  <c r="F661" i="1"/>
  <c r="AB660" i="1"/>
  <c r="AA660" i="1"/>
  <c r="Z660" i="1"/>
  <c r="Y660" i="1"/>
  <c r="X660" i="1"/>
  <c r="W660" i="1"/>
  <c r="S660" i="1"/>
  <c r="R660" i="1"/>
  <c r="O660" i="1" a="1"/>
  <c r="M660" i="1" a="1"/>
  <c r="H660" i="1" a="1"/>
  <c r="G660" i="1"/>
  <c r="F660" i="1"/>
  <c r="AB659" i="1"/>
  <c r="AA659" i="1"/>
  <c r="Z659" i="1"/>
  <c r="Y659" i="1"/>
  <c r="X659" i="1"/>
  <c r="W659" i="1"/>
  <c r="S659" i="1"/>
  <c r="R659" i="1"/>
  <c r="O659" i="1" a="1"/>
  <c r="M659" i="1" a="1"/>
  <c r="H659" i="1" a="1"/>
  <c r="G659" i="1"/>
  <c r="F659" i="1"/>
  <c r="AB658" i="1"/>
  <c r="AA658" i="1"/>
  <c r="Z658" i="1"/>
  <c r="Y658" i="1"/>
  <c r="X658" i="1"/>
  <c r="W658" i="1"/>
  <c r="S658" i="1"/>
  <c r="R658" i="1"/>
  <c r="O658" i="1" a="1"/>
  <c r="M658" i="1" a="1"/>
  <c r="H658" i="1" a="1"/>
  <c r="G658" i="1"/>
  <c r="F658" i="1"/>
  <c r="AB657" i="1"/>
  <c r="AA657" i="1"/>
  <c r="Z657" i="1"/>
  <c r="Y657" i="1"/>
  <c r="X657" i="1"/>
  <c r="W657" i="1"/>
  <c r="S657" i="1"/>
  <c r="R657" i="1"/>
  <c r="O657" i="1" a="1"/>
  <c r="M657" i="1" a="1"/>
  <c r="H657" i="1" a="1"/>
  <c r="G657" i="1"/>
  <c r="F657" i="1"/>
  <c r="AB656" i="1"/>
  <c r="AA656" i="1"/>
  <c r="Z656" i="1"/>
  <c r="Y656" i="1"/>
  <c r="X656" i="1"/>
  <c r="W656" i="1"/>
  <c r="S656" i="1"/>
  <c r="R656" i="1"/>
  <c r="O656" i="1" a="1"/>
  <c r="M656" i="1" a="1"/>
  <c r="H656" i="1" a="1"/>
  <c r="G656" i="1"/>
  <c r="F656" i="1"/>
  <c r="AB655" i="1"/>
  <c r="AA655" i="1"/>
  <c r="Z655" i="1"/>
  <c r="Y655" i="1"/>
  <c r="X655" i="1"/>
  <c r="W655" i="1"/>
  <c r="S655" i="1"/>
  <c r="R655" i="1"/>
  <c r="O655" i="1" a="1"/>
  <c r="M655" i="1" a="1"/>
  <c r="H655" i="1" a="1"/>
  <c r="G655" i="1"/>
  <c r="F655" i="1"/>
  <c r="AB654" i="1"/>
  <c r="AA654" i="1"/>
  <c r="Z654" i="1"/>
  <c r="Y654" i="1"/>
  <c r="X654" i="1"/>
  <c r="W654" i="1"/>
  <c r="S654" i="1"/>
  <c r="R654" i="1"/>
  <c r="O654" i="1" a="1"/>
  <c r="M654" i="1" a="1"/>
  <c r="H654" i="1" a="1"/>
  <c r="G654" i="1"/>
  <c r="F654" i="1"/>
  <c r="AB653" i="1"/>
  <c r="AA653" i="1"/>
  <c r="Z653" i="1"/>
  <c r="Y653" i="1"/>
  <c r="X653" i="1"/>
  <c r="W653" i="1"/>
  <c r="S653" i="1"/>
  <c r="R653" i="1"/>
  <c r="O653" i="1" a="1"/>
  <c r="M653" i="1" a="1"/>
  <c r="H653" i="1" a="1"/>
  <c r="G653" i="1"/>
  <c r="F653" i="1"/>
  <c r="AB652" i="1"/>
  <c r="AA652" i="1"/>
  <c r="Z652" i="1"/>
  <c r="Y652" i="1"/>
  <c r="X652" i="1"/>
  <c r="W652" i="1"/>
  <c r="S652" i="1"/>
  <c r="R652" i="1"/>
  <c r="O652" i="1" a="1"/>
  <c r="M652" i="1" a="1"/>
  <c r="H652" i="1" a="1"/>
  <c r="G652" i="1"/>
  <c r="F652" i="1"/>
  <c r="AB651" i="1"/>
  <c r="AA651" i="1"/>
  <c r="Z651" i="1"/>
  <c r="Y651" i="1"/>
  <c r="X651" i="1"/>
  <c r="W651" i="1"/>
  <c r="S651" i="1"/>
  <c r="R651" i="1"/>
  <c r="O651" i="1" a="1"/>
  <c r="M651" i="1" a="1"/>
  <c r="H651" i="1" a="1"/>
  <c r="G651" i="1"/>
  <c r="F651" i="1"/>
  <c r="AB650" i="1"/>
  <c r="AA650" i="1"/>
  <c r="Z650" i="1"/>
  <c r="Y650" i="1"/>
  <c r="X650" i="1"/>
  <c r="W650" i="1"/>
  <c r="S650" i="1"/>
  <c r="R650" i="1"/>
  <c r="O650" i="1" a="1"/>
  <c r="M650" i="1" a="1"/>
  <c r="H650" i="1" a="1"/>
  <c r="G650" i="1"/>
  <c r="F650" i="1"/>
  <c r="AB649" i="1"/>
  <c r="AA649" i="1"/>
  <c r="Z649" i="1"/>
  <c r="Y649" i="1"/>
  <c r="X649" i="1"/>
  <c r="W649" i="1"/>
  <c r="S649" i="1"/>
  <c r="R649" i="1"/>
  <c r="O649" i="1" a="1"/>
  <c r="M649" i="1" a="1"/>
  <c r="H649" i="1" a="1"/>
  <c r="G649" i="1"/>
  <c r="F649" i="1"/>
  <c r="AB648" i="1"/>
  <c r="AA648" i="1"/>
  <c r="Z648" i="1"/>
  <c r="Y648" i="1"/>
  <c r="X648" i="1"/>
  <c r="W648" i="1"/>
  <c r="S648" i="1"/>
  <c r="R648" i="1"/>
  <c r="O648" i="1" a="1"/>
  <c r="M648" i="1" a="1"/>
  <c r="H648" i="1" a="1"/>
  <c r="G648" i="1"/>
  <c r="F648" i="1"/>
  <c r="AB647" i="1"/>
  <c r="AA647" i="1"/>
  <c r="Z647" i="1"/>
  <c r="Y647" i="1"/>
  <c r="X647" i="1"/>
  <c r="W647" i="1"/>
  <c r="S647" i="1"/>
  <c r="R647" i="1"/>
  <c r="O647" i="1" a="1"/>
  <c r="M647" i="1" a="1"/>
  <c r="H647" i="1" a="1"/>
  <c r="G647" i="1"/>
  <c r="F647" i="1"/>
  <c r="AB646" i="1"/>
  <c r="AA646" i="1"/>
  <c r="Z646" i="1"/>
  <c r="Y646" i="1"/>
  <c r="X646" i="1"/>
  <c r="W646" i="1"/>
  <c r="S646" i="1"/>
  <c r="R646" i="1"/>
  <c r="O646" i="1" a="1"/>
  <c r="M646" i="1" a="1"/>
  <c r="H646" i="1" a="1"/>
  <c r="G646" i="1"/>
  <c r="F646" i="1"/>
  <c r="AB645" i="1"/>
  <c r="AA645" i="1"/>
  <c r="Z645" i="1"/>
  <c r="Y645" i="1"/>
  <c r="X645" i="1"/>
  <c r="W645" i="1"/>
  <c r="S645" i="1"/>
  <c r="R645" i="1"/>
  <c r="O645" i="1" a="1"/>
  <c r="M645" i="1" a="1"/>
  <c r="H645" i="1" a="1"/>
  <c r="G645" i="1"/>
  <c r="F645" i="1"/>
  <c r="AB644" i="1"/>
  <c r="AA644" i="1"/>
  <c r="Z644" i="1"/>
  <c r="Y644" i="1"/>
  <c r="X644" i="1"/>
  <c r="W644" i="1"/>
  <c r="S644" i="1"/>
  <c r="R644" i="1"/>
  <c r="O644" i="1" a="1"/>
  <c r="M644" i="1" a="1"/>
  <c r="H644" i="1" a="1"/>
  <c r="G644" i="1"/>
  <c r="F644" i="1"/>
  <c r="AB643" i="1"/>
  <c r="AA643" i="1"/>
  <c r="Z643" i="1"/>
  <c r="Y643" i="1"/>
  <c r="X643" i="1"/>
  <c r="W643" i="1"/>
  <c r="S643" i="1"/>
  <c r="R643" i="1"/>
  <c r="O643" i="1" a="1"/>
  <c r="M643" i="1" a="1"/>
  <c r="H643" i="1" a="1"/>
  <c r="G643" i="1"/>
  <c r="F643" i="1"/>
  <c r="AB642" i="1"/>
  <c r="AA642" i="1"/>
  <c r="Z642" i="1"/>
  <c r="Y642" i="1"/>
  <c r="X642" i="1"/>
  <c r="W642" i="1"/>
  <c r="S642" i="1"/>
  <c r="R642" i="1"/>
  <c r="O642" i="1" a="1"/>
  <c r="M642" i="1" a="1"/>
  <c r="H642" i="1" a="1"/>
  <c r="G642" i="1"/>
  <c r="F642" i="1"/>
  <c r="AB641" i="1"/>
  <c r="AA641" i="1"/>
  <c r="Z641" i="1"/>
  <c r="Y641" i="1"/>
  <c r="X641" i="1"/>
  <c r="W641" i="1"/>
  <c r="S641" i="1"/>
  <c r="R641" i="1"/>
  <c r="O641" i="1" a="1"/>
  <c r="M641" i="1" a="1"/>
  <c r="H641" i="1" a="1"/>
  <c r="G641" i="1"/>
  <c r="F641" i="1"/>
  <c r="AB640" i="1"/>
  <c r="AA640" i="1"/>
  <c r="Z640" i="1"/>
  <c r="Y640" i="1"/>
  <c r="X640" i="1"/>
  <c r="W640" i="1"/>
  <c r="S640" i="1"/>
  <c r="R640" i="1"/>
  <c r="O640" i="1" a="1"/>
  <c r="M640" i="1" a="1"/>
  <c r="H640" i="1" a="1"/>
  <c r="G640" i="1"/>
  <c r="F640" i="1"/>
  <c r="AB639" i="1"/>
  <c r="AA639" i="1"/>
  <c r="Z639" i="1"/>
  <c r="Y639" i="1"/>
  <c r="X639" i="1"/>
  <c r="W639" i="1"/>
  <c r="S639" i="1"/>
  <c r="R639" i="1"/>
  <c r="O639" i="1" a="1"/>
  <c r="M639" i="1" a="1"/>
  <c r="H639" i="1" a="1"/>
  <c r="G639" i="1"/>
  <c r="F639" i="1"/>
  <c r="AB638" i="1"/>
  <c r="AA638" i="1"/>
  <c r="Z638" i="1"/>
  <c r="Y638" i="1"/>
  <c r="X638" i="1"/>
  <c r="W638" i="1"/>
  <c r="S638" i="1"/>
  <c r="R638" i="1"/>
  <c r="O638" i="1" a="1"/>
  <c r="M638" i="1" a="1"/>
  <c r="H638" i="1" a="1"/>
  <c r="G638" i="1"/>
  <c r="F638" i="1"/>
  <c r="AB637" i="1"/>
  <c r="AA637" i="1"/>
  <c r="Z637" i="1"/>
  <c r="Y637" i="1"/>
  <c r="X637" i="1"/>
  <c r="W637" i="1"/>
  <c r="S637" i="1"/>
  <c r="R637" i="1"/>
  <c r="O637" i="1" a="1"/>
  <c r="M637" i="1" a="1"/>
  <c r="H637" i="1" a="1"/>
  <c r="G637" i="1"/>
  <c r="F637" i="1"/>
  <c r="AB636" i="1"/>
  <c r="AA636" i="1"/>
  <c r="Z636" i="1"/>
  <c r="Y636" i="1"/>
  <c r="X636" i="1"/>
  <c r="W636" i="1"/>
  <c r="S636" i="1"/>
  <c r="R636" i="1"/>
  <c r="O636" i="1" a="1"/>
  <c r="M636" i="1" a="1"/>
  <c r="H636" i="1" a="1"/>
  <c r="G636" i="1"/>
  <c r="F636" i="1"/>
  <c r="AB635" i="1"/>
  <c r="AA635" i="1"/>
  <c r="Z635" i="1"/>
  <c r="Y635" i="1"/>
  <c r="X635" i="1"/>
  <c r="W635" i="1"/>
  <c r="S635" i="1"/>
  <c r="R635" i="1"/>
  <c r="O635" i="1" a="1"/>
  <c r="M635" i="1" a="1"/>
  <c r="H635" i="1" a="1"/>
  <c r="G635" i="1"/>
  <c r="F635" i="1"/>
  <c r="AB634" i="1"/>
  <c r="AA634" i="1"/>
  <c r="Z634" i="1"/>
  <c r="Y634" i="1"/>
  <c r="X634" i="1"/>
  <c r="W634" i="1"/>
  <c r="S634" i="1"/>
  <c r="R634" i="1"/>
  <c r="O634" i="1" a="1"/>
  <c r="M634" i="1" a="1"/>
  <c r="H634" i="1" a="1"/>
  <c r="G634" i="1"/>
  <c r="F634" i="1"/>
  <c r="AB633" i="1"/>
  <c r="AA633" i="1"/>
  <c r="Z633" i="1"/>
  <c r="Y633" i="1"/>
  <c r="X633" i="1"/>
  <c r="W633" i="1"/>
  <c r="S633" i="1"/>
  <c r="R633" i="1"/>
  <c r="O633" i="1" a="1"/>
  <c r="M633" i="1" a="1"/>
  <c r="H633" i="1" a="1"/>
  <c r="G633" i="1"/>
  <c r="F633" i="1"/>
  <c r="AB632" i="1"/>
  <c r="AA632" i="1"/>
  <c r="Z632" i="1"/>
  <c r="Y632" i="1"/>
  <c r="X632" i="1"/>
  <c r="W632" i="1"/>
  <c r="S632" i="1"/>
  <c r="R632" i="1"/>
  <c r="O632" i="1" a="1"/>
  <c r="M632" i="1" a="1"/>
  <c r="H632" i="1" a="1"/>
  <c r="G632" i="1"/>
  <c r="F632" i="1"/>
  <c r="AB631" i="1"/>
  <c r="AA631" i="1"/>
  <c r="Z631" i="1"/>
  <c r="Y631" i="1"/>
  <c r="X631" i="1"/>
  <c r="W631" i="1"/>
  <c r="S631" i="1"/>
  <c r="R631" i="1"/>
  <c r="O631" i="1" a="1"/>
  <c r="M631" i="1" a="1"/>
  <c r="H631" i="1" a="1"/>
  <c r="G631" i="1"/>
  <c r="F631" i="1"/>
  <c r="AB630" i="1"/>
  <c r="AA630" i="1"/>
  <c r="Z630" i="1"/>
  <c r="Y630" i="1"/>
  <c r="X630" i="1"/>
  <c r="W630" i="1"/>
  <c r="S630" i="1"/>
  <c r="R630" i="1"/>
  <c r="O630" i="1" a="1"/>
  <c r="M630" i="1" a="1"/>
  <c r="H630" i="1" a="1"/>
  <c r="G630" i="1"/>
  <c r="F630" i="1"/>
  <c r="AB629" i="1"/>
  <c r="AA629" i="1"/>
  <c r="Z629" i="1"/>
  <c r="Y629" i="1"/>
  <c r="X629" i="1"/>
  <c r="W629" i="1"/>
  <c r="S629" i="1"/>
  <c r="R629" i="1"/>
  <c r="O629" i="1" a="1"/>
  <c r="M629" i="1" a="1"/>
  <c r="H629" i="1" a="1"/>
  <c r="G629" i="1"/>
  <c r="F629" i="1"/>
  <c r="AB628" i="1"/>
  <c r="AA628" i="1"/>
  <c r="Z628" i="1"/>
  <c r="Y628" i="1"/>
  <c r="X628" i="1"/>
  <c r="W628" i="1"/>
  <c r="S628" i="1"/>
  <c r="R628" i="1"/>
  <c r="O628" i="1" a="1"/>
  <c r="M628" i="1" a="1"/>
  <c r="H628" i="1" a="1"/>
  <c r="G628" i="1"/>
  <c r="F628" i="1"/>
  <c r="AB627" i="1"/>
  <c r="AA627" i="1"/>
  <c r="Z627" i="1"/>
  <c r="Y627" i="1"/>
  <c r="X627" i="1"/>
  <c r="W627" i="1"/>
  <c r="S627" i="1"/>
  <c r="R627" i="1"/>
  <c r="O627" i="1" a="1"/>
  <c r="M627" i="1" a="1"/>
  <c r="H627" i="1" a="1"/>
  <c r="G627" i="1"/>
  <c r="F627" i="1"/>
  <c r="AB626" i="1"/>
  <c r="AA626" i="1"/>
  <c r="Z626" i="1"/>
  <c r="Y626" i="1"/>
  <c r="X626" i="1"/>
  <c r="W626" i="1"/>
  <c r="S626" i="1"/>
  <c r="R626" i="1"/>
  <c r="O626" i="1" a="1"/>
  <c r="M626" i="1" a="1"/>
  <c r="H626" i="1" a="1"/>
  <c r="G626" i="1"/>
  <c r="F626" i="1"/>
  <c r="AB625" i="1"/>
  <c r="AA625" i="1"/>
  <c r="Z625" i="1"/>
  <c r="Y625" i="1"/>
  <c r="X625" i="1"/>
  <c r="W625" i="1"/>
  <c r="S625" i="1"/>
  <c r="R625" i="1"/>
  <c r="O625" i="1" a="1"/>
  <c r="M625" i="1" a="1"/>
  <c r="H625" i="1" a="1"/>
  <c r="G625" i="1"/>
  <c r="F625" i="1"/>
  <c r="AB624" i="1"/>
  <c r="AA624" i="1"/>
  <c r="Z624" i="1"/>
  <c r="Y624" i="1"/>
  <c r="X624" i="1"/>
  <c r="W624" i="1"/>
  <c r="S624" i="1"/>
  <c r="R624" i="1"/>
  <c r="O624" i="1" a="1"/>
  <c r="M624" i="1" a="1"/>
  <c r="H624" i="1" a="1"/>
  <c r="G624" i="1"/>
  <c r="F624" i="1"/>
  <c r="AB623" i="1"/>
  <c r="AA623" i="1"/>
  <c r="Z623" i="1"/>
  <c r="Y623" i="1"/>
  <c r="X623" i="1"/>
  <c r="W623" i="1"/>
  <c r="S623" i="1"/>
  <c r="R623" i="1"/>
  <c r="O623" i="1" a="1"/>
  <c r="M623" i="1" a="1"/>
  <c r="H623" i="1" a="1"/>
  <c r="G623" i="1"/>
  <c r="F623" i="1"/>
  <c r="AB622" i="1"/>
  <c r="AA622" i="1"/>
  <c r="Z622" i="1"/>
  <c r="Y622" i="1"/>
  <c r="X622" i="1"/>
  <c r="W622" i="1"/>
  <c r="S622" i="1"/>
  <c r="R622" i="1"/>
  <c r="O622" i="1" a="1"/>
  <c r="M622" i="1" a="1"/>
  <c r="H622" i="1" a="1"/>
  <c r="G622" i="1"/>
  <c r="F622" i="1"/>
  <c r="AB621" i="1"/>
  <c r="AA621" i="1"/>
  <c r="Z621" i="1"/>
  <c r="Y621" i="1"/>
  <c r="X621" i="1"/>
  <c r="W621" i="1"/>
  <c r="S621" i="1"/>
  <c r="R621" i="1"/>
  <c r="O621" i="1" a="1"/>
  <c r="M621" i="1" a="1"/>
  <c r="H621" i="1" a="1"/>
  <c r="G621" i="1"/>
  <c r="F621" i="1"/>
  <c r="AB620" i="1"/>
  <c r="AA620" i="1"/>
  <c r="Z620" i="1"/>
  <c r="Y620" i="1"/>
  <c r="X620" i="1"/>
  <c r="W620" i="1"/>
  <c r="S620" i="1"/>
  <c r="R620" i="1"/>
  <c r="O620" i="1" a="1"/>
  <c r="M620" i="1" a="1"/>
  <c r="H620" i="1" a="1"/>
  <c r="G620" i="1"/>
  <c r="F620" i="1"/>
  <c r="AB619" i="1"/>
  <c r="AA619" i="1"/>
  <c r="Z619" i="1"/>
  <c r="Y619" i="1"/>
  <c r="X619" i="1"/>
  <c r="W619" i="1"/>
  <c r="S619" i="1"/>
  <c r="R619" i="1"/>
  <c r="O619" i="1" a="1"/>
  <c r="M619" i="1" a="1"/>
  <c r="H619" i="1" a="1"/>
  <c r="G619" i="1"/>
  <c r="F619" i="1"/>
  <c r="AB618" i="1"/>
  <c r="AA618" i="1"/>
  <c r="Z618" i="1"/>
  <c r="Y618" i="1"/>
  <c r="X618" i="1"/>
  <c r="W618" i="1"/>
  <c r="S618" i="1"/>
  <c r="R618" i="1"/>
  <c r="O618" i="1" a="1"/>
  <c r="M618" i="1" a="1"/>
  <c r="H618" i="1" a="1"/>
  <c r="G618" i="1"/>
  <c r="F618" i="1"/>
  <c r="AB617" i="1"/>
  <c r="AA617" i="1"/>
  <c r="Z617" i="1"/>
  <c r="Y617" i="1"/>
  <c r="X617" i="1"/>
  <c r="W617" i="1"/>
  <c r="S617" i="1"/>
  <c r="R617" i="1"/>
  <c r="O617" i="1" a="1"/>
  <c r="M617" i="1" a="1"/>
  <c r="H617" i="1" a="1"/>
  <c r="G617" i="1"/>
  <c r="F617" i="1"/>
  <c r="AB616" i="1"/>
  <c r="AA616" i="1"/>
  <c r="Z616" i="1"/>
  <c r="Y616" i="1"/>
  <c r="X616" i="1"/>
  <c r="W616" i="1"/>
  <c r="S616" i="1"/>
  <c r="R616" i="1"/>
  <c r="O616" i="1" a="1"/>
  <c r="M616" i="1" a="1"/>
  <c r="H616" i="1" a="1"/>
  <c r="G616" i="1"/>
  <c r="F616" i="1"/>
  <c r="AB615" i="1"/>
  <c r="AA615" i="1"/>
  <c r="Z615" i="1"/>
  <c r="Y615" i="1"/>
  <c r="X615" i="1"/>
  <c r="W615" i="1"/>
  <c r="S615" i="1"/>
  <c r="R615" i="1"/>
  <c r="O615" i="1" a="1"/>
  <c r="M615" i="1" a="1"/>
  <c r="H615" i="1" a="1"/>
  <c r="G615" i="1"/>
  <c r="F615" i="1"/>
  <c r="AB614" i="1"/>
  <c r="AA614" i="1"/>
  <c r="Z614" i="1"/>
  <c r="Y614" i="1"/>
  <c r="X614" i="1"/>
  <c r="W614" i="1"/>
  <c r="S614" i="1"/>
  <c r="R614" i="1"/>
  <c r="O614" i="1" a="1"/>
  <c r="M614" i="1" a="1"/>
  <c r="H614" i="1" a="1"/>
  <c r="G614" i="1"/>
  <c r="F614" i="1"/>
  <c r="AB613" i="1"/>
  <c r="AA613" i="1"/>
  <c r="Z613" i="1"/>
  <c r="Y613" i="1"/>
  <c r="X613" i="1"/>
  <c r="W613" i="1"/>
  <c r="S613" i="1"/>
  <c r="R613" i="1"/>
  <c r="O613" i="1" a="1"/>
  <c r="M613" i="1" a="1"/>
  <c r="H613" i="1" a="1"/>
  <c r="G613" i="1"/>
  <c r="F613" i="1"/>
  <c r="AB612" i="1"/>
  <c r="AA612" i="1"/>
  <c r="Z612" i="1"/>
  <c r="Y612" i="1"/>
  <c r="X612" i="1"/>
  <c r="W612" i="1"/>
  <c r="S612" i="1"/>
  <c r="R612" i="1"/>
  <c r="O612" i="1" a="1"/>
  <c r="M612" i="1" a="1"/>
  <c r="H612" i="1" a="1"/>
  <c r="G612" i="1"/>
  <c r="F612" i="1"/>
  <c r="AB611" i="1"/>
  <c r="AA611" i="1"/>
  <c r="Z611" i="1"/>
  <c r="Y611" i="1"/>
  <c r="X611" i="1"/>
  <c r="W611" i="1"/>
  <c r="S611" i="1"/>
  <c r="R611" i="1"/>
  <c r="O611" i="1" a="1"/>
  <c r="M611" i="1" a="1"/>
  <c r="H611" i="1" a="1"/>
  <c r="G611" i="1"/>
  <c r="F611" i="1"/>
  <c r="AB610" i="1"/>
  <c r="AA610" i="1"/>
  <c r="Z610" i="1"/>
  <c r="Y610" i="1"/>
  <c r="X610" i="1"/>
  <c r="W610" i="1"/>
  <c r="S610" i="1"/>
  <c r="R610" i="1"/>
  <c r="O610" i="1" a="1"/>
  <c r="M610" i="1" a="1"/>
  <c r="H610" i="1" a="1"/>
  <c r="G610" i="1"/>
  <c r="F610" i="1"/>
  <c r="AB609" i="1"/>
  <c r="AA609" i="1"/>
  <c r="Z609" i="1"/>
  <c r="Y609" i="1"/>
  <c r="X609" i="1"/>
  <c r="W609" i="1"/>
  <c r="S609" i="1"/>
  <c r="R609" i="1"/>
  <c r="O609" i="1" a="1"/>
  <c r="M609" i="1" a="1"/>
  <c r="H609" i="1" a="1"/>
  <c r="G609" i="1"/>
  <c r="F609" i="1"/>
  <c r="AB608" i="1"/>
  <c r="AA608" i="1"/>
  <c r="Z608" i="1"/>
  <c r="Y608" i="1"/>
  <c r="X608" i="1"/>
  <c r="W608" i="1"/>
  <c r="S608" i="1"/>
  <c r="R608" i="1"/>
  <c r="O608" i="1" a="1"/>
  <c r="M608" i="1" a="1"/>
  <c r="H608" i="1" a="1"/>
  <c r="G608" i="1"/>
  <c r="F608" i="1"/>
  <c r="AB607" i="1"/>
  <c r="AA607" i="1"/>
  <c r="Z607" i="1"/>
  <c r="Y607" i="1"/>
  <c r="X607" i="1"/>
  <c r="W607" i="1"/>
  <c r="S607" i="1"/>
  <c r="R607" i="1"/>
  <c r="O607" i="1" a="1"/>
  <c r="M607" i="1" a="1"/>
  <c r="H607" i="1" a="1"/>
  <c r="G607" i="1"/>
  <c r="F607" i="1"/>
  <c r="AB606" i="1"/>
  <c r="AA606" i="1"/>
  <c r="Z606" i="1"/>
  <c r="Y606" i="1"/>
  <c r="X606" i="1"/>
  <c r="W606" i="1"/>
  <c r="S606" i="1"/>
  <c r="R606" i="1"/>
  <c r="O606" i="1" a="1"/>
  <c r="M606" i="1" a="1"/>
  <c r="H606" i="1" a="1"/>
  <c r="G606" i="1"/>
  <c r="F606" i="1"/>
  <c r="AB605" i="1"/>
  <c r="AA605" i="1"/>
  <c r="Z605" i="1"/>
  <c r="Y605" i="1"/>
  <c r="X605" i="1"/>
  <c r="W605" i="1"/>
  <c r="S605" i="1"/>
  <c r="R605" i="1"/>
  <c r="O605" i="1" a="1"/>
  <c r="M605" i="1" a="1"/>
  <c r="H605" i="1" a="1"/>
  <c r="G605" i="1"/>
  <c r="F605" i="1"/>
  <c r="AB604" i="1"/>
  <c r="AA604" i="1"/>
  <c r="Z604" i="1"/>
  <c r="Y604" i="1"/>
  <c r="X604" i="1"/>
  <c r="W604" i="1"/>
  <c r="S604" i="1"/>
  <c r="R604" i="1"/>
  <c r="O604" i="1" a="1"/>
  <c r="M604" i="1" a="1"/>
  <c r="H604" i="1" a="1"/>
  <c r="G604" i="1"/>
  <c r="F604" i="1"/>
  <c r="AB603" i="1"/>
  <c r="AA603" i="1"/>
  <c r="Z603" i="1"/>
  <c r="Y603" i="1"/>
  <c r="X603" i="1"/>
  <c r="W603" i="1"/>
  <c r="S603" i="1"/>
  <c r="R603" i="1"/>
  <c r="O603" i="1" a="1"/>
  <c r="M603" i="1" a="1"/>
  <c r="H603" i="1" a="1"/>
  <c r="G603" i="1"/>
  <c r="F603" i="1"/>
  <c r="AB602" i="1"/>
  <c r="AA602" i="1"/>
  <c r="Z602" i="1"/>
  <c r="Y602" i="1"/>
  <c r="X602" i="1"/>
  <c r="W602" i="1"/>
  <c r="S602" i="1"/>
  <c r="R602" i="1"/>
  <c r="O602" i="1" a="1"/>
  <c r="M602" i="1" a="1"/>
  <c r="H602" i="1" a="1"/>
  <c r="G602" i="1"/>
  <c r="F602" i="1"/>
  <c r="AB601" i="1"/>
  <c r="AA601" i="1"/>
  <c r="Z601" i="1"/>
  <c r="Y601" i="1"/>
  <c r="X601" i="1"/>
  <c r="W601" i="1"/>
  <c r="S601" i="1"/>
  <c r="R601" i="1"/>
  <c r="O601" i="1" a="1"/>
  <c r="M601" i="1" a="1"/>
  <c r="H601" i="1" a="1"/>
  <c r="G601" i="1"/>
  <c r="F601" i="1"/>
  <c r="AB600" i="1"/>
  <c r="AA600" i="1"/>
  <c r="Z600" i="1"/>
  <c r="Y600" i="1"/>
  <c r="X600" i="1"/>
  <c r="W600" i="1"/>
  <c r="S600" i="1"/>
  <c r="R600" i="1"/>
  <c r="O600" i="1" a="1"/>
  <c r="M600" i="1" a="1"/>
  <c r="H600" i="1" a="1"/>
  <c r="G600" i="1"/>
  <c r="F600" i="1"/>
  <c r="AB599" i="1"/>
  <c r="AA599" i="1"/>
  <c r="Z599" i="1"/>
  <c r="Y599" i="1"/>
  <c r="X599" i="1"/>
  <c r="W599" i="1"/>
  <c r="S599" i="1"/>
  <c r="R599" i="1"/>
  <c r="O599" i="1" a="1"/>
  <c r="M599" i="1" a="1"/>
  <c r="H599" i="1" a="1"/>
  <c r="G599" i="1"/>
  <c r="F599" i="1"/>
  <c r="AB598" i="1"/>
  <c r="AA598" i="1"/>
  <c r="Z598" i="1"/>
  <c r="Y598" i="1"/>
  <c r="X598" i="1"/>
  <c r="W598" i="1"/>
  <c r="S598" i="1"/>
  <c r="R598" i="1"/>
  <c r="O598" i="1" a="1"/>
  <c r="M598" i="1" a="1"/>
  <c r="H598" i="1" a="1"/>
  <c r="G598" i="1"/>
  <c r="F598" i="1"/>
  <c r="AB597" i="1"/>
  <c r="AA597" i="1"/>
  <c r="Z597" i="1"/>
  <c r="Y597" i="1"/>
  <c r="X597" i="1"/>
  <c r="W597" i="1"/>
  <c r="S597" i="1"/>
  <c r="R597" i="1"/>
  <c r="O597" i="1" a="1"/>
  <c r="M597" i="1" a="1"/>
  <c r="H597" i="1" a="1"/>
  <c r="G597" i="1"/>
  <c r="F597" i="1"/>
  <c r="AB596" i="1"/>
  <c r="AA596" i="1"/>
  <c r="Z596" i="1"/>
  <c r="Y596" i="1"/>
  <c r="X596" i="1"/>
  <c r="W596" i="1"/>
  <c r="S596" i="1"/>
  <c r="R596" i="1"/>
  <c r="O596" i="1" a="1"/>
  <c r="M596" i="1" a="1"/>
  <c r="H596" i="1" a="1"/>
  <c r="G596" i="1"/>
  <c r="F596" i="1"/>
  <c r="AB595" i="1"/>
  <c r="AA595" i="1"/>
  <c r="Z595" i="1"/>
  <c r="Y595" i="1"/>
  <c r="X595" i="1"/>
  <c r="W595" i="1"/>
  <c r="S595" i="1"/>
  <c r="R595" i="1"/>
  <c r="O595" i="1" a="1"/>
  <c r="M595" i="1" a="1"/>
  <c r="H595" i="1" a="1"/>
  <c r="G595" i="1"/>
  <c r="F595" i="1"/>
  <c r="AB594" i="1"/>
  <c r="AA594" i="1"/>
  <c r="Z594" i="1"/>
  <c r="Y594" i="1"/>
  <c r="X594" i="1"/>
  <c r="W594" i="1"/>
  <c r="S594" i="1"/>
  <c r="R594" i="1"/>
  <c r="O594" i="1" a="1"/>
  <c r="M594" i="1" a="1"/>
  <c r="H594" i="1" a="1"/>
  <c r="G594" i="1"/>
  <c r="F594" i="1"/>
  <c r="AB593" i="1"/>
  <c r="AA593" i="1"/>
  <c r="Z593" i="1"/>
  <c r="Y593" i="1"/>
  <c r="X593" i="1"/>
  <c r="W593" i="1"/>
  <c r="S593" i="1"/>
  <c r="R593" i="1"/>
  <c r="O593" i="1" a="1"/>
  <c r="M593" i="1" a="1"/>
  <c r="H593" i="1" a="1"/>
  <c r="G593" i="1"/>
  <c r="F593" i="1"/>
  <c r="AB592" i="1"/>
  <c r="AA592" i="1"/>
  <c r="Z592" i="1"/>
  <c r="Y592" i="1"/>
  <c r="X592" i="1"/>
  <c r="W592" i="1"/>
  <c r="S592" i="1"/>
  <c r="R592" i="1"/>
  <c r="O592" i="1" a="1"/>
  <c r="M592" i="1" a="1"/>
  <c r="H592" i="1" a="1"/>
  <c r="G592" i="1"/>
  <c r="F592" i="1"/>
  <c r="AB591" i="1"/>
  <c r="AA591" i="1"/>
  <c r="Z591" i="1"/>
  <c r="Y591" i="1"/>
  <c r="X591" i="1"/>
  <c r="W591" i="1"/>
  <c r="S591" i="1"/>
  <c r="R591" i="1"/>
  <c r="O591" i="1" a="1"/>
  <c r="M591" i="1" a="1"/>
  <c r="H591" i="1" a="1"/>
  <c r="G591" i="1"/>
  <c r="F591" i="1"/>
  <c r="AB590" i="1"/>
  <c r="AA590" i="1"/>
  <c r="Z590" i="1"/>
  <c r="Y590" i="1"/>
  <c r="X590" i="1"/>
  <c r="W590" i="1"/>
  <c r="S590" i="1"/>
  <c r="R590" i="1"/>
  <c r="O590" i="1" a="1"/>
  <c r="M590" i="1" a="1"/>
  <c r="H590" i="1" a="1"/>
  <c r="G590" i="1"/>
  <c r="F590" i="1"/>
  <c r="AB589" i="1"/>
  <c r="AA589" i="1"/>
  <c r="Z589" i="1"/>
  <c r="Y589" i="1"/>
  <c r="X589" i="1"/>
  <c r="W589" i="1"/>
  <c r="S589" i="1"/>
  <c r="R589" i="1"/>
  <c r="O589" i="1" a="1"/>
  <c r="M589" i="1" a="1"/>
  <c r="H589" i="1" a="1"/>
  <c r="G589" i="1"/>
  <c r="F589" i="1"/>
  <c r="AB588" i="1"/>
  <c r="AA588" i="1"/>
  <c r="Z588" i="1"/>
  <c r="Y588" i="1"/>
  <c r="X588" i="1"/>
  <c r="W588" i="1"/>
  <c r="S588" i="1"/>
  <c r="R588" i="1"/>
  <c r="O588" i="1" a="1"/>
  <c r="M588" i="1" a="1"/>
  <c r="H588" i="1" a="1"/>
  <c r="G588" i="1"/>
  <c r="F588" i="1"/>
  <c r="AB587" i="1"/>
  <c r="AA587" i="1"/>
  <c r="Z587" i="1"/>
  <c r="Y587" i="1"/>
  <c r="X587" i="1"/>
  <c r="W587" i="1"/>
  <c r="S587" i="1"/>
  <c r="R587" i="1"/>
  <c r="O587" i="1" a="1"/>
  <c r="M587" i="1" a="1"/>
  <c r="H587" i="1" a="1"/>
  <c r="G587" i="1"/>
  <c r="F587" i="1"/>
  <c r="AB586" i="1"/>
  <c r="AA586" i="1"/>
  <c r="Z586" i="1"/>
  <c r="Y586" i="1"/>
  <c r="X586" i="1"/>
  <c r="W586" i="1"/>
  <c r="S586" i="1"/>
  <c r="R586" i="1"/>
  <c r="O586" i="1" a="1"/>
  <c r="M586" i="1" a="1"/>
  <c r="H586" i="1" a="1"/>
  <c r="G586" i="1"/>
  <c r="F586" i="1"/>
  <c r="AB585" i="1"/>
  <c r="AA585" i="1"/>
  <c r="Z585" i="1"/>
  <c r="Y585" i="1"/>
  <c r="X585" i="1"/>
  <c r="W585" i="1"/>
  <c r="S585" i="1"/>
  <c r="R585" i="1"/>
  <c r="O585" i="1" a="1"/>
  <c r="M585" i="1" a="1"/>
  <c r="H585" i="1" a="1"/>
  <c r="G585" i="1"/>
  <c r="F585" i="1"/>
  <c r="AB584" i="1"/>
  <c r="AA584" i="1"/>
  <c r="Z584" i="1"/>
  <c r="Y584" i="1"/>
  <c r="X584" i="1"/>
  <c r="W584" i="1"/>
  <c r="S584" i="1"/>
  <c r="R584" i="1"/>
  <c r="O584" i="1" a="1"/>
  <c r="M584" i="1" a="1"/>
  <c r="H584" i="1" a="1"/>
  <c r="G584" i="1"/>
  <c r="F584" i="1"/>
  <c r="AB583" i="1"/>
  <c r="AA583" i="1"/>
  <c r="Z583" i="1"/>
  <c r="Y583" i="1"/>
  <c r="X583" i="1"/>
  <c r="W583" i="1"/>
  <c r="S583" i="1"/>
  <c r="R583" i="1"/>
  <c r="O583" i="1" a="1"/>
  <c r="M583" i="1" a="1"/>
  <c r="H583" i="1" a="1"/>
  <c r="G583" i="1"/>
  <c r="F583" i="1"/>
  <c r="AB582" i="1"/>
  <c r="AA582" i="1"/>
  <c r="Z582" i="1"/>
  <c r="Y582" i="1"/>
  <c r="X582" i="1"/>
  <c r="W582" i="1"/>
  <c r="S582" i="1"/>
  <c r="R582" i="1"/>
  <c r="O582" i="1" a="1"/>
  <c r="M582" i="1" a="1"/>
  <c r="H582" i="1" a="1"/>
  <c r="G582" i="1"/>
  <c r="F582" i="1"/>
  <c r="AB581" i="1"/>
  <c r="AA581" i="1"/>
  <c r="Z581" i="1"/>
  <c r="Y581" i="1"/>
  <c r="X581" i="1"/>
  <c r="W581" i="1"/>
  <c r="S581" i="1"/>
  <c r="R581" i="1"/>
  <c r="O581" i="1" a="1"/>
  <c r="M581" i="1" a="1"/>
  <c r="H581" i="1" a="1"/>
  <c r="G581" i="1"/>
  <c r="F581" i="1"/>
  <c r="AB580" i="1"/>
  <c r="AA580" i="1"/>
  <c r="Z580" i="1"/>
  <c r="Y580" i="1"/>
  <c r="X580" i="1"/>
  <c r="W580" i="1"/>
  <c r="S580" i="1"/>
  <c r="R580" i="1"/>
  <c r="O580" i="1" a="1"/>
  <c r="M580" i="1" a="1"/>
  <c r="H580" i="1" a="1"/>
  <c r="G580" i="1"/>
  <c r="F580" i="1"/>
  <c r="AB579" i="1"/>
  <c r="AA579" i="1"/>
  <c r="Z579" i="1"/>
  <c r="Y579" i="1"/>
  <c r="X579" i="1"/>
  <c r="W579" i="1"/>
  <c r="S579" i="1"/>
  <c r="R579" i="1"/>
  <c r="O579" i="1" a="1"/>
  <c r="M579" i="1" a="1"/>
  <c r="H579" i="1" a="1"/>
  <c r="G579" i="1"/>
  <c r="F579" i="1"/>
  <c r="AB578" i="1"/>
  <c r="AA578" i="1"/>
  <c r="Z578" i="1"/>
  <c r="Y578" i="1"/>
  <c r="X578" i="1"/>
  <c r="W578" i="1"/>
  <c r="S578" i="1"/>
  <c r="R578" i="1"/>
  <c r="O578" i="1" a="1"/>
  <c r="M578" i="1" a="1"/>
  <c r="H578" i="1" a="1"/>
  <c r="G578" i="1"/>
  <c r="F578" i="1"/>
  <c r="AB577" i="1"/>
  <c r="AA577" i="1"/>
  <c r="Z577" i="1"/>
  <c r="Y577" i="1"/>
  <c r="X577" i="1"/>
  <c r="W577" i="1"/>
  <c r="S577" i="1"/>
  <c r="R577" i="1"/>
  <c r="O577" i="1" a="1"/>
  <c r="M577" i="1" a="1"/>
  <c r="H577" i="1" a="1"/>
  <c r="G577" i="1"/>
  <c r="F577" i="1"/>
  <c r="AB576" i="1"/>
  <c r="AA576" i="1"/>
  <c r="Z576" i="1"/>
  <c r="Y576" i="1"/>
  <c r="X576" i="1"/>
  <c r="W576" i="1"/>
  <c r="S576" i="1"/>
  <c r="R576" i="1"/>
  <c r="O576" i="1" a="1"/>
  <c r="M576" i="1" a="1"/>
  <c r="H576" i="1" a="1"/>
  <c r="G576" i="1"/>
  <c r="F576" i="1"/>
  <c r="AB575" i="1"/>
  <c r="AA575" i="1"/>
  <c r="Z575" i="1"/>
  <c r="Y575" i="1"/>
  <c r="X575" i="1"/>
  <c r="W575" i="1"/>
  <c r="S575" i="1"/>
  <c r="R575" i="1"/>
  <c r="O575" i="1" a="1"/>
  <c r="M575" i="1" a="1"/>
  <c r="H575" i="1" a="1"/>
  <c r="G575" i="1"/>
  <c r="F575" i="1"/>
  <c r="AB574" i="1"/>
  <c r="AA574" i="1"/>
  <c r="Z574" i="1"/>
  <c r="Y574" i="1"/>
  <c r="X574" i="1"/>
  <c r="W574" i="1"/>
  <c r="S574" i="1"/>
  <c r="R574" i="1"/>
  <c r="O574" i="1" a="1"/>
  <c r="M574" i="1" a="1"/>
  <c r="H574" i="1" a="1"/>
  <c r="G574" i="1"/>
  <c r="F574" i="1"/>
  <c r="AB573" i="1"/>
  <c r="AA573" i="1"/>
  <c r="Z573" i="1"/>
  <c r="Y573" i="1"/>
  <c r="X573" i="1"/>
  <c r="W573" i="1"/>
  <c r="S573" i="1"/>
  <c r="R573" i="1"/>
  <c r="O573" i="1" a="1"/>
  <c r="M573" i="1" a="1"/>
  <c r="H573" i="1" a="1"/>
  <c r="G573" i="1"/>
  <c r="F573" i="1"/>
  <c r="AB572" i="1"/>
  <c r="AA572" i="1"/>
  <c r="Z572" i="1"/>
  <c r="Y572" i="1"/>
  <c r="X572" i="1"/>
  <c r="W572" i="1"/>
  <c r="S572" i="1"/>
  <c r="R572" i="1"/>
  <c r="O572" i="1" a="1"/>
  <c r="M572" i="1" a="1"/>
  <c r="H572" i="1" a="1"/>
  <c r="G572" i="1"/>
  <c r="F572" i="1"/>
  <c r="AB571" i="1"/>
  <c r="AA571" i="1"/>
  <c r="Z571" i="1"/>
  <c r="Y571" i="1"/>
  <c r="X571" i="1"/>
  <c r="W571" i="1"/>
  <c r="S571" i="1"/>
  <c r="R571" i="1"/>
  <c r="O571" i="1" a="1"/>
  <c r="M571" i="1" a="1"/>
  <c r="H571" i="1" a="1"/>
  <c r="G571" i="1"/>
  <c r="F571" i="1"/>
  <c r="AB570" i="1"/>
  <c r="AA570" i="1"/>
  <c r="Z570" i="1"/>
  <c r="Y570" i="1"/>
  <c r="X570" i="1"/>
  <c r="W570" i="1"/>
  <c r="S570" i="1"/>
  <c r="R570" i="1"/>
  <c r="O570" i="1" a="1"/>
  <c r="M570" i="1" a="1"/>
  <c r="H570" i="1" a="1"/>
  <c r="G570" i="1"/>
  <c r="F570" i="1"/>
  <c r="AB569" i="1"/>
  <c r="AA569" i="1"/>
  <c r="Z569" i="1"/>
  <c r="Y569" i="1"/>
  <c r="X569" i="1"/>
  <c r="W569" i="1"/>
  <c r="S569" i="1"/>
  <c r="R569" i="1"/>
  <c r="O569" i="1" a="1"/>
  <c r="M569" i="1" a="1"/>
  <c r="H569" i="1" a="1"/>
  <c r="G569" i="1"/>
  <c r="F569" i="1"/>
  <c r="AB568" i="1"/>
  <c r="AA568" i="1"/>
  <c r="Z568" i="1"/>
  <c r="Y568" i="1"/>
  <c r="X568" i="1"/>
  <c r="W568" i="1"/>
  <c r="S568" i="1"/>
  <c r="R568" i="1"/>
  <c r="O568" i="1" a="1"/>
  <c r="M568" i="1" a="1"/>
  <c r="H568" i="1" a="1"/>
  <c r="G568" i="1"/>
  <c r="F568" i="1"/>
  <c r="AB567" i="1"/>
  <c r="AA567" i="1"/>
  <c r="Z567" i="1"/>
  <c r="Y567" i="1"/>
  <c r="X567" i="1"/>
  <c r="W567" i="1"/>
  <c r="S567" i="1"/>
  <c r="R567" i="1"/>
  <c r="O567" i="1" a="1"/>
  <c r="M567" i="1" a="1"/>
  <c r="H567" i="1" a="1"/>
  <c r="G567" i="1"/>
  <c r="F567" i="1"/>
  <c r="AB566" i="1"/>
  <c r="AA566" i="1"/>
  <c r="Z566" i="1"/>
  <c r="Y566" i="1"/>
  <c r="X566" i="1"/>
  <c r="W566" i="1"/>
  <c r="S566" i="1"/>
  <c r="R566" i="1"/>
  <c r="O566" i="1" a="1"/>
  <c r="M566" i="1" a="1"/>
  <c r="H566" i="1" a="1"/>
  <c r="G566" i="1"/>
  <c r="F566" i="1"/>
  <c r="AB565" i="1"/>
  <c r="AA565" i="1"/>
  <c r="Z565" i="1"/>
  <c r="Y565" i="1"/>
  <c r="X565" i="1"/>
  <c r="W565" i="1"/>
  <c r="S565" i="1"/>
  <c r="R565" i="1"/>
  <c r="O565" i="1" a="1"/>
  <c r="M565" i="1" a="1"/>
  <c r="H565" i="1" a="1"/>
  <c r="G565" i="1"/>
  <c r="F565" i="1"/>
  <c r="AB564" i="1"/>
  <c r="AA564" i="1"/>
  <c r="Z564" i="1"/>
  <c r="Y564" i="1"/>
  <c r="X564" i="1"/>
  <c r="W564" i="1"/>
  <c r="S564" i="1"/>
  <c r="R564" i="1"/>
  <c r="O564" i="1" a="1"/>
  <c r="M564" i="1" a="1"/>
  <c r="H564" i="1" a="1"/>
  <c r="G564" i="1"/>
  <c r="F564" i="1"/>
  <c r="AB563" i="1"/>
  <c r="AA563" i="1"/>
  <c r="Z563" i="1"/>
  <c r="Y563" i="1"/>
  <c r="X563" i="1"/>
  <c r="W563" i="1"/>
  <c r="S563" i="1"/>
  <c r="R563" i="1"/>
  <c r="O563" i="1" a="1"/>
  <c r="M563" i="1" a="1"/>
  <c r="H563" i="1" a="1"/>
  <c r="G563" i="1"/>
  <c r="F563" i="1"/>
  <c r="AB562" i="1"/>
  <c r="AA562" i="1"/>
  <c r="Z562" i="1"/>
  <c r="Y562" i="1"/>
  <c r="X562" i="1"/>
  <c r="W562" i="1"/>
  <c r="S562" i="1"/>
  <c r="R562" i="1"/>
  <c r="O562" i="1" a="1"/>
  <c r="M562" i="1" a="1"/>
  <c r="H562" i="1" a="1"/>
  <c r="G562" i="1"/>
  <c r="F562" i="1"/>
  <c r="AB561" i="1"/>
  <c r="AA561" i="1"/>
  <c r="Z561" i="1"/>
  <c r="Y561" i="1"/>
  <c r="X561" i="1"/>
  <c r="W561" i="1"/>
  <c r="S561" i="1"/>
  <c r="R561" i="1"/>
  <c r="O561" i="1" a="1"/>
  <c r="M561" i="1" a="1"/>
  <c r="H561" i="1" a="1"/>
  <c r="G561" i="1"/>
  <c r="F561" i="1"/>
  <c r="AB560" i="1"/>
  <c r="AA560" i="1"/>
  <c r="Z560" i="1"/>
  <c r="Y560" i="1"/>
  <c r="X560" i="1"/>
  <c r="W560" i="1"/>
  <c r="S560" i="1"/>
  <c r="R560" i="1"/>
  <c r="O560" i="1" a="1"/>
  <c r="M560" i="1" a="1"/>
  <c r="H560" i="1" a="1"/>
  <c r="G560" i="1"/>
  <c r="F560" i="1"/>
  <c r="AB559" i="1"/>
  <c r="AA559" i="1"/>
  <c r="Z559" i="1"/>
  <c r="Y559" i="1"/>
  <c r="X559" i="1"/>
  <c r="W559" i="1"/>
  <c r="S559" i="1"/>
  <c r="R559" i="1"/>
  <c r="O559" i="1" a="1"/>
  <c r="M559" i="1" a="1"/>
  <c r="H559" i="1" a="1"/>
  <c r="G559" i="1"/>
  <c r="F559" i="1"/>
  <c r="AB558" i="1"/>
  <c r="AA558" i="1"/>
  <c r="Z558" i="1"/>
  <c r="Y558" i="1"/>
  <c r="X558" i="1"/>
  <c r="W558" i="1"/>
  <c r="S558" i="1"/>
  <c r="R558" i="1"/>
  <c r="O558" i="1" a="1"/>
  <c r="M558" i="1" a="1"/>
  <c r="H558" i="1" a="1"/>
  <c r="G558" i="1"/>
  <c r="F558" i="1"/>
  <c r="AB557" i="1"/>
  <c r="AA557" i="1"/>
  <c r="Z557" i="1"/>
  <c r="Y557" i="1"/>
  <c r="X557" i="1"/>
  <c r="W557" i="1"/>
  <c r="S557" i="1"/>
  <c r="R557" i="1"/>
  <c r="O557" i="1" a="1"/>
  <c r="M557" i="1" a="1"/>
  <c r="H557" i="1" a="1"/>
  <c r="G557" i="1"/>
  <c r="F557" i="1"/>
  <c r="AB556" i="1"/>
  <c r="AA556" i="1"/>
  <c r="Z556" i="1"/>
  <c r="Y556" i="1"/>
  <c r="X556" i="1"/>
  <c r="W556" i="1"/>
  <c r="S556" i="1"/>
  <c r="R556" i="1"/>
  <c r="O556" i="1" a="1"/>
  <c r="M556" i="1" a="1"/>
  <c r="H556" i="1" a="1"/>
  <c r="G556" i="1"/>
  <c r="F556" i="1"/>
  <c r="AB555" i="1"/>
  <c r="AA555" i="1"/>
  <c r="Z555" i="1"/>
  <c r="Y555" i="1"/>
  <c r="X555" i="1"/>
  <c r="W555" i="1"/>
  <c r="S555" i="1"/>
  <c r="R555" i="1"/>
  <c r="O555" i="1" a="1"/>
  <c r="M555" i="1" a="1"/>
  <c r="H555" i="1" a="1"/>
  <c r="G555" i="1"/>
  <c r="F555" i="1"/>
  <c r="AB554" i="1"/>
  <c r="AA554" i="1"/>
  <c r="Z554" i="1"/>
  <c r="Y554" i="1"/>
  <c r="X554" i="1"/>
  <c r="W554" i="1"/>
  <c r="S554" i="1"/>
  <c r="R554" i="1"/>
  <c r="O554" i="1" a="1"/>
  <c r="M554" i="1" a="1"/>
  <c r="H554" i="1" a="1"/>
  <c r="G554" i="1"/>
  <c r="F554" i="1"/>
  <c r="AB553" i="1"/>
  <c r="AA553" i="1"/>
  <c r="Z553" i="1"/>
  <c r="Y553" i="1"/>
  <c r="X553" i="1"/>
  <c r="W553" i="1"/>
  <c r="S553" i="1"/>
  <c r="R553" i="1"/>
  <c r="O553" i="1" a="1"/>
  <c r="M553" i="1" a="1"/>
  <c r="H553" i="1" a="1"/>
  <c r="G553" i="1"/>
  <c r="F553" i="1"/>
  <c r="AB552" i="1"/>
  <c r="AA552" i="1"/>
  <c r="Z552" i="1"/>
  <c r="Y552" i="1"/>
  <c r="X552" i="1"/>
  <c r="W552" i="1"/>
  <c r="S552" i="1"/>
  <c r="R552" i="1"/>
  <c r="O552" i="1" a="1"/>
  <c r="M552" i="1" a="1"/>
  <c r="H552" i="1" a="1"/>
  <c r="G552" i="1"/>
  <c r="F552" i="1"/>
  <c r="AB551" i="1"/>
  <c r="AA551" i="1"/>
  <c r="Z551" i="1"/>
  <c r="Y551" i="1"/>
  <c r="X551" i="1"/>
  <c r="W551" i="1"/>
  <c r="S551" i="1"/>
  <c r="R551" i="1"/>
  <c r="O551" i="1" a="1"/>
  <c r="M551" i="1" a="1"/>
  <c r="H551" i="1" a="1"/>
  <c r="G551" i="1"/>
  <c r="F551" i="1"/>
  <c r="AB550" i="1"/>
  <c r="AA550" i="1"/>
  <c r="Z550" i="1"/>
  <c r="Y550" i="1"/>
  <c r="X550" i="1"/>
  <c r="W550" i="1"/>
  <c r="S550" i="1"/>
  <c r="R550" i="1"/>
  <c r="O550" i="1" a="1"/>
  <c r="M550" i="1" a="1"/>
  <c r="H550" i="1" a="1"/>
  <c r="G550" i="1"/>
  <c r="F550" i="1"/>
  <c r="AB549" i="1"/>
  <c r="AA549" i="1"/>
  <c r="Z549" i="1"/>
  <c r="Y549" i="1"/>
  <c r="X549" i="1"/>
  <c r="W549" i="1"/>
  <c r="S549" i="1"/>
  <c r="R549" i="1"/>
  <c r="O549" i="1" a="1"/>
  <c r="M549" i="1" a="1"/>
  <c r="H549" i="1" a="1"/>
  <c r="G549" i="1"/>
  <c r="F549" i="1"/>
  <c r="AB548" i="1"/>
  <c r="AA548" i="1"/>
  <c r="Z548" i="1"/>
  <c r="Y548" i="1"/>
  <c r="X548" i="1"/>
  <c r="W548" i="1"/>
  <c r="S548" i="1"/>
  <c r="R548" i="1"/>
  <c r="O548" i="1" a="1"/>
  <c r="M548" i="1" a="1"/>
  <c r="H548" i="1" a="1"/>
  <c r="G548" i="1"/>
  <c r="F548" i="1"/>
  <c r="AB547" i="1"/>
  <c r="AA547" i="1"/>
  <c r="Z547" i="1"/>
  <c r="Y547" i="1"/>
  <c r="X547" i="1"/>
  <c r="W547" i="1"/>
  <c r="S547" i="1"/>
  <c r="R547" i="1"/>
  <c r="O547" i="1" a="1"/>
  <c r="M547" i="1" a="1"/>
  <c r="H547" i="1" a="1"/>
  <c r="G547" i="1"/>
  <c r="F547" i="1"/>
  <c r="AB546" i="1"/>
  <c r="AA546" i="1"/>
  <c r="Z546" i="1"/>
  <c r="Y546" i="1"/>
  <c r="X546" i="1"/>
  <c r="W546" i="1"/>
  <c r="S546" i="1"/>
  <c r="R546" i="1"/>
  <c r="O546" i="1" a="1"/>
  <c r="M546" i="1" a="1"/>
  <c r="H546" i="1" a="1"/>
  <c r="G546" i="1"/>
  <c r="F546" i="1"/>
  <c r="AB545" i="1"/>
  <c r="AA545" i="1"/>
  <c r="Z545" i="1"/>
  <c r="Y545" i="1"/>
  <c r="X545" i="1"/>
  <c r="W545" i="1"/>
  <c r="S545" i="1"/>
  <c r="R545" i="1"/>
  <c r="O545" i="1" a="1"/>
  <c r="M545" i="1" a="1"/>
  <c r="H545" i="1" a="1"/>
  <c r="G545" i="1"/>
  <c r="F545" i="1"/>
  <c r="AB544" i="1"/>
  <c r="AA544" i="1"/>
  <c r="Z544" i="1"/>
  <c r="Y544" i="1"/>
  <c r="X544" i="1"/>
  <c r="W544" i="1"/>
  <c r="S544" i="1"/>
  <c r="R544" i="1"/>
  <c r="O544" i="1" a="1"/>
  <c r="M544" i="1" a="1"/>
  <c r="H544" i="1" a="1"/>
  <c r="G544" i="1"/>
  <c r="F544" i="1"/>
  <c r="AB543" i="1"/>
  <c r="AA543" i="1"/>
  <c r="Z543" i="1"/>
  <c r="Y543" i="1"/>
  <c r="X543" i="1"/>
  <c r="W543" i="1"/>
  <c r="S543" i="1"/>
  <c r="R543" i="1"/>
  <c r="O543" i="1" a="1"/>
  <c r="M543" i="1" a="1"/>
  <c r="H543" i="1" a="1"/>
  <c r="G543" i="1"/>
  <c r="F543" i="1"/>
  <c r="AB542" i="1"/>
  <c r="AA542" i="1"/>
  <c r="Z542" i="1"/>
  <c r="Y542" i="1"/>
  <c r="X542" i="1"/>
  <c r="W542" i="1"/>
  <c r="S542" i="1"/>
  <c r="R542" i="1"/>
  <c r="O542" i="1" a="1"/>
  <c r="M542" i="1" a="1"/>
  <c r="H542" i="1" a="1"/>
  <c r="G542" i="1"/>
  <c r="F542" i="1"/>
  <c r="AB541" i="1"/>
  <c r="AA541" i="1"/>
  <c r="Z541" i="1"/>
  <c r="Y541" i="1"/>
  <c r="X541" i="1"/>
  <c r="W541" i="1"/>
  <c r="S541" i="1"/>
  <c r="R541" i="1"/>
  <c r="O541" i="1" a="1"/>
  <c r="M541" i="1" a="1"/>
  <c r="H541" i="1" a="1"/>
  <c r="G541" i="1"/>
  <c r="F541" i="1"/>
  <c r="AB540" i="1"/>
  <c r="AA540" i="1"/>
  <c r="Z540" i="1"/>
  <c r="Y540" i="1"/>
  <c r="X540" i="1"/>
  <c r="W540" i="1"/>
  <c r="S540" i="1"/>
  <c r="R540" i="1"/>
  <c r="O540" i="1" a="1"/>
  <c r="M540" i="1" a="1"/>
  <c r="H540" i="1" a="1"/>
  <c r="G540" i="1"/>
  <c r="F540" i="1"/>
  <c r="AB539" i="1"/>
  <c r="AA539" i="1"/>
  <c r="Z539" i="1"/>
  <c r="Y539" i="1"/>
  <c r="X539" i="1"/>
  <c r="W539" i="1"/>
  <c r="S539" i="1"/>
  <c r="R539" i="1"/>
  <c r="O539" i="1" a="1"/>
  <c r="M539" i="1" a="1"/>
  <c r="H539" i="1" a="1"/>
  <c r="G539" i="1"/>
  <c r="F539" i="1"/>
  <c r="AB538" i="1"/>
  <c r="AA538" i="1"/>
  <c r="Z538" i="1"/>
  <c r="Y538" i="1"/>
  <c r="X538" i="1"/>
  <c r="W538" i="1"/>
  <c r="S538" i="1"/>
  <c r="R538" i="1"/>
  <c r="O538" i="1" a="1"/>
  <c r="M538" i="1" a="1"/>
  <c r="H538" i="1" a="1"/>
  <c r="G538" i="1"/>
  <c r="F538" i="1"/>
  <c r="AB537" i="1"/>
  <c r="AA537" i="1"/>
  <c r="Z537" i="1"/>
  <c r="Y537" i="1"/>
  <c r="X537" i="1"/>
  <c r="W537" i="1"/>
  <c r="S537" i="1"/>
  <c r="R537" i="1"/>
  <c r="O537" i="1" a="1"/>
  <c r="M537" i="1" a="1"/>
  <c r="H537" i="1" a="1"/>
  <c r="G537" i="1"/>
  <c r="F537" i="1"/>
  <c r="AB536" i="1"/>
  <c r="AA536" i="1"/>
  <c r="Z536" i="1"/>
  <c r="Y536" i="1"/>
  <c r="X536" i="1"/>
  <c r="W536" i="1"/>
  <c r="S536" i="1"/>
  <c r="R536" i="1"/>
  <c r="O536" i="1" a="1"/>
  <c r="M536" i="1" a="1"/>
  <c r="H536" i="1" a="1"/>
  <c r="G536" i="1"/>
  <c r="F536" i="1"/>
  <c r="AB535" i="1"/>
  <c r="AA535" i="1"/>
  <c r="Z535" i="1"/>
  <c r="Y535" i="1"/>
  <c r="X535" i="1"/>
  <c r="W535" i="1"/>
  <c r="S535" i="1"/>
  <c r="R535" i="1"/>
  <c r="O535" i="1" a="1"/>
  <c r="M535" i="1" a="1"/>
  <c r="H535" i="1" a="1"/>
  <c r="G535" i="1"/>
  <c r="F535" i="1"/>
  <c r="AB534" i="1"/>
  <c r="AA534" i="1"/>
  <c r="Z534" i="1"/>
  <c r="Y534" i="1"/>
  <c r="X534" i="1"/>
  <c r="W534" i="1"/>
  <c r="S534" i="1"/>
  <c r="R534" i="1"/>
  <c r="O534" i="1" a="1"/>
  <c r="M534" i="1" a="1"/>
  <c r="H534" i="1" a="1"/>
  <c r="G534" i="1"/>
  <c r="F534" i="1"/>
  <c r="AB533" i="1"/>
  <c r="AA533" i="1"/>
  <c r="Z533" i="1"/>
  <c r="Y533" i="1"/>
  <c r="X533" i="1"/>
  <c r="W533" i="1"/>
  <c r="S533" i="1"/>
  <c r="R533" i="1"/>
  <c r="O533" i="1" a="1"/>
  <c r="M533" i="1" a="1"/>
  <c r="H533" i="1" a="1"/>
  <c r="G533" i="1"/>
  <c r="F533" i="1"/>
  <c r="AB532" i="1"/>
  <c r="AA532" i="1"/>
  <c r="Z532" i="1"/>
  <c r="Y532" i="1"/>
  <c r="X532" i="1"/>
  <c r="W532" i="1"/>
  <c r="S532" i="1"/>
  <c r="R532" i="1"/>
  <c r="O532" i="1" a="1"/>
  <c r="M532" i="1" a="1"/>
  <c r="H532" i="1" a="1"/>
  <c r="G532" i="1"/>
  <c r="F532" i="1"/>
  <c r="AB531" i="1"/>
  <c r="AA531" i="1"/>
  <c r="Z531" i="1"/>
  <c r="Y531" i="1"/>
  <c r="X531" i="1"/>
  <c r="W531" i="1"/>
  <c r="S531" i="1"/>
  <c r="R531" i="1"/>
  <c r="O531" i="1" a="1"/>
  <c r="M531" i="1" a="1"/>
  <c r="H531" i="1" a="1"/>
  <c r="G531" i="1"/>
  <c r="F531" i="1"/>
  <c r="AB530" i="1"/>
  <c r="AA530" i="1"/>
  <c r="Z530" i="1"/>
  <c r="Y530" i="1"/>
  <c r="X530" i="1"/>
  <c r="W530" i="1"/>
  <c r="S530" i="1"/>
  <c r="R530" i="1"/>
  <c r="O530" i="1" a="1"/>
  <c r="M530" i="1" a="1"/>
  <c r="H530" i="1" a="1"/>
  <c r="G530" i="1"/>
  <c r="F530" i="1"/>
  <c r="AB529" i="1"/>
  <c r="AA529" i="1"/>
  <c r="Z529" i="1"/>
  <c r="Y529" i="1"/>
  <c r="X529" i="1"/>
  <c r="W529" i="1"/>
  <c r="S529" i="1"/>
  <c r="R529" i="1"/>
  <c r="O529" i="1" a="1"/>
  <c r="M529" i="1" a="1"/>
  <c r="H529" i="1" a="1"/>
  <c r="G529" i="1"/>
  <c r="F529" i="1"/>
  <c r="AB528" i="1"/>
  <c r="AA528" i="1"/>
  <c r="Z528" i="1"/>
  <c r="Y528" i="1"/>
  <c r="X528" i="1"/>
  <c r="W528" i="1"/>
  <c r="S528" i="1"/>
  <c r="R528" i="1"/>
  <c r="O528" i="1" a="1"/>
  <c r="M528" i="1" a="1"/>
  <c r="H528" i="1" a="1"/>
  <c r="G528" i="1"/>
  <c r="F528" i="1"/>
  <c r="AB527" i="1"/>
  <c r="AA527" i="1"/>
  <c r="Z527" i="1"/>
  <c r="Y527" i="1"/>
  <c r="X527" i="1"/>
  <c r="W527" i="1"/>
  <c r="S527" i="1"/>
  <c r="R527" i="1"/>
  <c r="O527" i="1" a="1"/>
  <c r="M527" i="1" a="1"/>
  <c r="H527" i="1" a="1"/>
  <c r="G527" i="1"/>
  <c r="F527" i="1"/>
  <c r="AB526" i="1"/>
  <c r="AA526" i="1"/>
  <c r="Z526" i="1"/>
  <c r="Y526" i="1"/>
  <c r="X526" i="1"/>
  <c r="W526" i="1"/>
  <c r="S526" i="1"/>
  <c r="R526" i="1"/>
  <c r="O526" i="1" a="1"/>
  <c r="M526" i="1" a="1"/>
  <c r="H526" i="1" a="1"/>
  <c r="G526" i="1"/>
  <c r="F526" i="1"/>
  <c r="AB525" i="1"/>
  <c r="AA525" i="1"/>
  <c r="Z525" i="1"/>
  <c r="Y525" i="1"/>
  <c r="X525" i="1"/>
  <c r="W525" i="1"/>
  <c r="S525" i="1"/>
  <c r="R525" i="1"/>
  <c r="O525" i="1" a="1"/>
  <c r="M525" i="1" a="1"/>
  <c r="H525" i="1" a="1"/>
  <c r="G525" i="1"/>
  <c r="F525" i="1"/>
  <c r="AB524" i="1"/>
  <c r="AA524" i="1"/>
  <c r="Z524" i="1"/>
  <c r="Y524" i="1"/>
  <c r="X524" i="1"/>
  <c r="W524" i="1"/>
  <c r="S524" i="1"/>
  <c r="R524" i="1"/>
  <c r="O524" i="1" a="1"/>
  <c r="M524" i="1" a="1"/>
  <c r="H524" i="1" a="1"/>
  <c r="G524" i="1"/>
  <c r="F524" i="1"/>
  <c r="AB523" i="1"/>
  <c r="AA523" i="1"/>
  <c r="Z523" i="1"/>
  <c r="Y523" i="1"/>
  <c r="X523" i="1"/>
  <c r="W523" i="1"/>
  <c r="S523" i="1"/>
  <c r="R523" i="1"/>
  <c r="O523" i="1" a="1"/>
  <c r="M523" i="1" a="1"/>
  <c r="H523" i="1" a="1"/>
  <c r="G523" i="1"/>
  <c r="F523" i="1"/>
  <c r="AB522" i="1"/>
  <c r="AA522" i="1"/>
  <c r="Z522" i="1"/>
  <c r="Y522" i="1"/>
  <c r="X522" i="1"/>
  <c r="W522" i="1"/>
  <c r="S522" i="1"/>
  <c r="R522" i="1"/>
  <c r="O522" i="1" a="1"/>
  <c r="M522" i="1" a="1"/>
  <c r="H522" i="1" a="1"/>
  <c r="G522" i="1"/>
  <c r="F522" i="1"/>
  <c r="AB521" i="1"/>
  <c r="AA521" i="1"/>
  <c r="Z521" i="1"/>
  <c r="Y521" i="1"/>
  <c r="X521" i="1"/>
  <c r="W521" i="1"/>
  <c r="S521" i="1"/>
  <c r="R521" i="1"/>
  <c r="O521" i="1" a="1"/>
  <c r="M521" i="1" a="1"/>
  <c r="H521" i="1" a="1"/>
  <c r="G521" i="1"/>
  <c r="F521" i="1"/>
  <c r="AB520" i="1"/>
  <c r="AA520" i="1"/>
  <c r="Z520" i="1"/>
  <c r="Y520" i="1"/>
  <c r="X520" i="1"/>
  <c r="W520" i="1"/>
  <c r="S520" i="1"/>
  <c r="R520" i="1"/>
  <c r="O520" i="1" a="1"/>
  <c r="M520" i="1" a="1"/>
  <c r="H520" i="1" a="1"/>
  <c r="G520" i="1"/>
  <c r="F520" i="1"/>
  <c r="AB519" i="1"/>
  <c r="AA519" i="1"/>
  <c r="Z519" i="1"/>
  <c r="Y519" i="1"/>
  <c r="X519" i="1"/>
  <c r="W519" i="1"/>
  <c r="S519" i="1"/>
  <c r="R519" i="1"/>
  <c r="O519" i="1" a="1"/>
  <c r="M519" i="1" a="1"/>
  <c r="H519" i="1" a="1"/>
  <c r="G519" i="1"/>
  <c r="F519" i="1"/>
  <c r="AB518" i="1"/>
  <c r="AA518" i="1"/>
  <c r="Z518" i="1"/>
  <c r="Y518" i="1"/>
  <c r="X518" i="1"/>
  <c r="W518" i="1"/>
  <c r="S518" i="1"/>
  <c r="R518" i="1"/>
  <c r="O518" i="1" a="1"/>
  <c r="M518" i="1" a="1"/>
  <c r="H518" i="1" a="1"/>
  <c r="G518" i="1"/>
  <c r="F518" i="1"/>
  <c r="AB517" i="1"/>
  <c r="AA517" i="1"/>
  <c r="Z517" i="1"/>
  <c r="Y517" i="1"/>
  <c r="X517" i="1"/>
  <c r="W517" i="1"/>
  <c r="S517" i="1"/>
  <c r="R517" i="1"/>
  <c r="O517" i="1" a="1"/>
  <c r="M517" i="1" a="1"/>
  <c r="H517" i="1" a="1"/>
  <c r="G517" i="1"/>
  <c r="F517" i="1"/>
  <c r="AB516" i="1"/>
  <c r="AA516" i="1"/>
  <c r="Z516" i="1"/>
  <c r="Y516" i="1"/>
  <c r="X516" i="1"/>
  <c r="W516" i="1"/>
  <c r="S516" i="1"/>
  <c r="R516" i="1"/>
  <c r="O516" i="1" a="1"/>
  <c r="M516" i="1" a="1"/>
  <c r="H516" i="1" a="1"/>
  <c r="G516" i="1"/>
  <c r="F516" i="1"/>
  <c r="AB515" i="1"/>
  <c r="AA515" i="1"/>
  <c r="Z515" i="1"/>
  <c r="Y515" i="1"/>
  <c r="X515" i="1"/>
  <c r="W515" i="1"/>
  <c r="S515" i="1"/>
  <c r="R515" i="1"/>
  <c r="O515" i="1" a="1"/>
  <c r="M515" i="1" a="1"/>
  <c r="H515" i="1" a="1"/>
  <c r="G515" i="1"/>
  <c r="F515" i="1"/>
  <c r="AB514" i="1"/>
  <c r="AA514" i="1"/>
  <c r="Z514" i="1"/>
  <c r="Y514" i="1"/>
  <c r="X514" i="1"/>
  <c r="W514" i="1"/>
  <c r="S514" i="1"/>
  <c r="R514" i="1"/>
  <c r="O514" i="1" a="1"/>
  <c r="M514" i="1" a="1"/>
  <c r="H514" i="1" a="1"/>
  <c r="G514" i="1"/>
  <c r="F514" i="1"/>
  <c r="AB513" i="1"/>
  <c r="AA513" i="1"/>
  <c r="Z513" i="1"/>
  <c r="Y513" i="1"/>
  <c r="X513" i="1"/>
  <c r="W513" i="1"/>
  <c r="S513" i="1"/>
  <c r="R513" i="1"/>
  <c r="O513" i="1" a="1"/>
  <c r="M513" i="1" a="1"/>
  <c r="H513" i="1" a="1"/>
  <c r="G513" i="1"/>
  <c r="F513" i="1"/>
  <c r="AB512" i="1"/>
  <c r="AA512" i="1"/>
  <c r="Z512" i="1"/>
  <c r="Y512" i="1"/>
  <c r="X512" i="1"/>
  <c r="W512" i="1"/>
  <c r="S512" i="1"/>
  <c r="R512" i="1"/>
  <c r="O512" i="1" a="1"/>
  <c r="M512" i="1" a="1"/>
  <c r="H512" i="1" a="1"/>
  <c r="G512" i="1"/>
  <c r="F512" i="1"/>
  <c r="AB511" i="1"/>
  <c r="AA511" i="1"/>
  <c r="Z511" i="1"/>
  <c r="Y511" i="1"/>
  <c r="X511" i="1"/>
  <c r="W511" i="1"/>
  <c r="S511" i="1"/>
  <c r="R511" i="1"/>
  <c r="O511" i="1" a="1"/>
  <c r="M511" i="1" a="1"/>
  <c r="H511" i="1" a="1"/>
  <c r="G511" i="1"/>
  <c r="F511" i="1"/>
  <c r="AB510" i="1"/>
  <c r="AA510" i="1"/>
  <c r="Z510" i="1"/>
  <c r="Y510" i="1"/>
  <c r="X510" i="1"/>
  <c r="W510" i="1"/>
  <c r="S510" i="1"/>
  <c r="R510" i="1"/>
  <c r="O510" i="1" a="1"/>
  <c r="M510" i="1" a="1"/>
  <c r="H510" i="1" a="1"/>
  <c r="G510" i="1"/>
  <c r="F510" i="1"/>
  <c r="AB509" i="1"/>
  <c r="AA509" i="1"/>
  <c r="Z509" i="1"/>
  <c r="Y509" i="1"/>
  <c r="X509" i="1"/>
  <c r="W509" i="1"/>
  <c r="S509" i="1"/>
  <c r="R509" i="1"/>
  <c r="O509" i="1" a="1"/>
  <c r="M509" i="1" a="1"/>
  <c r="H509" i="1" a="1"/>
  <c r="G509" i="1"/>
  <c r="F509" i="1"/>
  <c r="AB508" i="1"/>
  <c r="AA508" i="1"/>
  <c r="Z508" i="1"/>
  <c r="Y508" i="1"/>
  <c r="X508" i="1"/>
  <c r="W508" i="1"/>
  <c r="S508" i="1"/>
  <c r="R508" i="1"/>
  <c r="O508" i="1" a="1"/>
  <c r="M508" i="1" a="1"/>
  <c r="H508" i="1" a="1"/>
  <c r="G508" i="1"/>
  <c r="F508" i="1"/>
  <c r="AB507" i="1"/>
  <c r="AA507" i="1"/>
  <c r="Z507" i="1"/>
  <c r="Y507" i="1"/>
  <c r="X507" i="1"/>
  <c r="W507" i="1"/>
  <c r="S507" i="1"/>
  <c r="R507" i="1"/>
  <c r="O507" i="1" a="1"/>
  <c r="M507" i="1" a="1"/>
  <c r="H507" i="1" a="1"/>
  <c r="G507" i="1"/>
  <c r="F507" i="1"/>
  <c r="AB506" i="1"/>
  <c r="AA506" i="1"/>
  <c r="Z506" i="1"/>
  <c r="Y506" i="1"/>
  <c r="X506" i="1"/>
  <c r="W506" i="1"/>
  <c r="S506" i="1"/>
  <c r="R506" i="1"/>
  <c r="O506" i="1" a="1"/>
  <c r="M506" i="1" a="1"/>
  <c r="H506" i="1" a="1"/>
  <c r="G506" i="1"/>
  <c r="F506" i="1"/>
  <c r="AB505" i="1"/>
  <c r="AA505" i="1"/>
  <c r="Z505" i="1"/>
  <c r="Y505" i="1"/>
  <c r="X505" i="1"/>
  <c r="W505" i="1"/>
  <c r="S505" i="1"/>
  <c r="R505" i="1"/>
  <c r="O505" i="1" a="1"/>
  <c r="M505" i="1" a="1"/>
  <c r="H505" i="1" a="1"/>
  <c r="G505" i="1"/>
  <c r="F505" i="1"/>
  <c r="AB504" i="1"/>
  <c r="AA504" i="1"/>
  <c r="Z504" i="1"/>
  <c r="Y504" i="1"/>
  <c r="X504" i="1"/>
  <c r="W504" i="1"/>
  <c r="S504" i="1"/>
  <c r="R504" i="1"/>
  <c r="O504" i="1" a="1"/>
  <c r="M504" i="1" a="1"/>
  <c r="H504" i="1" a="1"/>
  <c r="G504" i="1"/>
  <c r="F504" i="1"/>
  <c r="AB503" i="1"/>
  <c r="AA503" i="1"/>
  <c r="Z503" i="1"/>
  <c r="Y503" i="1"/>
  <c r="X503" i="1"/>
  <c r="W503" i="1"/>
  <c r="S503" i="1"/>
  <c r="R503" i="1"/>
  <c r="O503" i="1" a="1"/>
  <c r="M503" i="1" a="1"/>
  <c r="H503" i="1" a="1"/>
  <c r="G503" i="1"/>
  <c r="F503" i="1"/>
  <c r="AB502" i="1"/>
  <c r="AA502" i="1"/>
  <c r="Z502" i="1"/>
  <c r="Y502" i="1"/>
  <c r="X502" i="1"/>
  <c r="W502" i="1"/>
  <c r="S502" i="1"/>
  <c r="R502" i="1"/>
  <c r="O502" i="1" a="1"/>
  <c r="M502" i="1" a="1"/>
  <c r="H502" i="1" a="1"/>
  <c r="G502" i="1"/>
  <c r="F502" i="1"/>
  <c r="AB501" i="1"/>
  <c r="AA501" i="1"/>
  <c r="Z501" i="1"/>
  <c r="Y501" i="1"/>
  <c r="X501" i="1"/>
  <c r="W501" i="1"/>
  <c r="S501" i="1"/>
  <c r="R501" i="1"/>
  <c r="O501" i="1" a="1"/>
  <c r="M501" i="1" a="1"/>
  <c r="H501" i="1" a="1"/>
  <c r="G501" i="1"/>
  <c r="F501" i="1"/>
  <c r="AB500" i="1"/>
  <c r="AA500" i="1"/>
  <c r="Z500" i="1"/>
  <c r="Y500" i="1"/>
  <c r="X500" i="1"/>
  <c r="W500" i="1"/>
  <c r="S500" i="1"/>
  <c r="R500" i="1"/>
  <c r="O500" i="1" a="1"/>
  <c r="M500" i="1" a="1"/>
  <c r="H500" i="1" a="1"/>
  <c r="G500" i="1"/>
  <c r="F500" i="1"/>
  <c r="AB499" i="1"/>
  <c r="AA499" i="1"/>
  <c r="Z499" i="1"/>
  <c r="Y499" i="1"/>
  <c r="X499" i="1"/>
  <c r="W499" i="1"/>
  <c r="S499" i="1"/>
  <c r="R499" i="1"/>
  <c r="O499" i="1" a="1"/>
  <c r="M499" i="1" a="1"/>
  <c r="H499" i="1" a="1"/>
  <c r="G499" i="1"/>
  <c r="F499" i="1"/>
  <c r="AB498" i="1"/>
  <c r="AA498" i="1"/>
  <c r="Z498" i="1"/>
  <c r="Y498" i="1"/>
  <c r="X498" i="1"/>
  <c r="W498" i="1"/>
  <c r="S498" i="1"/>
  <c r="R498" i="1"/>
  <c r="O498" i="1" a="1"/>
  <c r="M498" i="1" a="1"/>
  <c r="H498" i="1" a="1"/>
  <c r="G498" i="1"/>
  <c r="F498" i="1"/>
  <c r="AB497" i="1"/>
  <c r="AA497" i="1"/>
  <c r="Z497" i="1"/>
  <c r="Y497" i="1"/>
  <c r="X497" i="1"/>
  <c r="W497" i="1"/>
  <c r="S497" i="1"/>
  <c r="R497" i="1"/>
  <c r="O497" i="1" a="1"/>
  <c r="M497" i="1" a="1"/>
  <c r="H497" i="1" a="1"/>
  <c r="G497" i="1"/>
  <c r="F497" i="1"/>
  <c r="AB496" i="1"/>
  <c r="AA496" i="1"/>
  <c r="Z496" i="1"/>
  <c r="Y496" i="1"/>
  <c r="X496" i="1"/>
  <c r="W496" i="1"/>
  <c r="S496" i="1"/>
  <c r="R496" i="1"/>
  <c r="O496" i="1" a="1"/>
  <c r="M496" i="1" a="1"/>
  <c r="H496" i="1" a="1"/>
  <c r="G496" i="1"/>
  <c r="F496" i="1"/>
  <c r="AB495" i="1"/>
  <c r="AA495" i="1"/>
  <c r="Z495" i="1"/>
  <c r="Y495" i="1"/>
  <c r="X495" i="1"/>
  <c r="W495" i="1"/>
  <c r="S495" i="1"/>
  <c r="R495" i="1"/>
  <c r="O495" i="1" a="1"/>
  <c r="M495" i="1" a="1"/>
  <c r="H495" i="1" a="1"/>
  <c r="G495" i="1"/>
  <c r="F495" i="1"/>
  <c r="AB494" i="1"/>
  <c r="AA494" i="1"/>
  <c r="Z494" i="1"/>
  <c r="Y494" i="1"/>
  <c r="X494" i="1"/>
  <c r="W494" i="1"/>
  <c r="S494" i="1"/>
  <c r="R494" i="1"/>
  <c r="O494" i="1" a="1"/>
  <c r="M494" i="1" a="1"/>
  <c r="H494" i="1" a="1"/>
  <c r="G494" i="1"/>
  <c r="F494" i="1"/>
  <c r="AB493" i="1"/>
  <c r="AA493" i="1"/>
  <c r="Z493" i="1"/>
  <c r="Y493" i="1"/>
  <c r="X493" i="1"/>
  <c r="W493" i="1"/>
  <c r="S493" i="1"/>
  <c r="R493" i="1"/>
  <c r="O493" i="1" a="1"/>
  <c r="M493" i="1" a="1"/>
  <c r="H493" i="1" a="1"/>
  <c r="G493" i="1"/>
  <c r="F493" i="1"/>
  <c r="AB492" i="1"/>
  <c r="AA492" i="1"/>
  <c r="Z492" i="1"/>
  <c r="Y492" i="1"/>
  <c r="X492" i="1"/>
  <c r="W492" i="1"/>
  <c r="S492" i="1"/>
  <c r="R492" i="1"/>
  <c r="O492" i="1" a="1"/>
  <c r="M492" i="1" a="1"/>
  <c r="H492" i="1" a="1"/>
  <c r="G492" i="1"/>
  <c r="F492" i="1"/>
  <c r="AB491" i="1"/>
  <c r="AA491" i="1"/>
  <c r="Z491" i="1"/>
  <c r="Y491" i="1"/>
  <c r="X491" i="1"/>
  <c r="W491" i="1"/>
  <c r="S491" i="1"/>
  <c r="R491" i="1"/>
  <c r="O491" i="1" a="1"/>
  <c r="M491" i="1" a="1"/>
  <c r="H491" i="1" a="1"/>
  <c r="G491" i="1"/>
  <c r="F491" i="1"/>
  <c r="AB490" i="1"/>
  <c r="AA490" i="1"/>
  <c r="Z490" i="1"/>
  <c r="Y490" i="1"/>
  <c r="X490" i="1"/>
  <c r="W490" i="1"/>
  <c r="S490" i="1"/>
  <c r="R490" i="1"/>
  <c r="O490" i="1" a="1"/>
  <c r="M490" i="1" a="1"/>
  <c r="H490" i="1" a="1"/>
  <c r="G490" i="1"/>
  <c r="F490" i="1"/>
  <c r="AB489" i="1"/>
  <c r="AA489" i="1"/>
  <c r="Z489" i="1"/>
  <c r="Y489" i="1"/>
  <c r="X489" i="1"/>
  <c r="W489" i="1"/>
  <c r="S489" i="1"/>
  <c r="R489" i="1"/>
  <c r="O489" i="1" a="1"/>
  <c r="M489" i="1" a="1"/>
  <c r="H489" i="1" a="1"/>
  <c r="G489" i="1"/>
  <c r="F489" i="1"/>
  <c r="AB488" i="1"/>
  <c r="AA488" i="1"/>
  <c r="Z488" i="1"/>
  <c r="Y488" i="1"/>
  <c r="X488" i="1"/>
  <c r="W488" i="1"/>
  <c r="S488" i="1"/>
  <c r="R488" i="1"/>
  <c r="O488" i="1" a="1"/>
  <c r="M488" i="1" a="1"/>
  <c r="H488" i="1" a="1"/>
  <c r="G488" i="1"/>
  <c r="F488" i="1"/>
  <c r="AB487" i="1"/>
  <c r="AA487" i="1"/>
  <c r="Z487" i="1"/>
  <c r="Y487" i="1"/>
  <c r="X487" i="1"/>
  <c r="W487" i="1"/>
  <c r="S487" i="1"/>
  <c r="R487" i="1"/>
  <c r="O487" i="1" a="1"/>
  <c r="M487" i="1" a="1"/>
  <c r="H487" i="1" a="1"/>
  <c r="G487" i="1"/>
  <c r="F487" i="1"/>
  <c r="AB486" i="1"/>
  <c r="AA486" i="1"/>
  <c r="Z486" i="1"/>
  <c r="Y486" i="1"/>
  <c r="X486" i="1"/>
  <c r="W486" i="1"/>
  <c r="S486" i="1"/>
  <c r="R486" i="1"/>
  <c r="O486" i="1" a="1"/>
  <c r="M486" i="1" a="1"/>
  <c r="H486" i="1" a="1"/>
  <c r="G486" i="1"/>
  <c r="F486" i="1"/>
  <c r="AB485" i="1"/>
  <c r="AA485" i="1"/>
  <c r="Z485" i="1"/>
  <c r="Y485" i="1"/>
  <c r="X485" i="1"/>
  <c r="W485" i="1"/>
  <c r="S485" i="1"/>
  <c r="R485" i="1"/>
  <c r="O485" i="1" a="1"/>
  <c r="M485" i="1" a="1"/>
  <c r="H485" i="1" a="1"/>
  <c r="G485" i="1"/>
  <c r="F485" i="1"/>
  <c r="AB484" i="1"/>
  <c r="AA484" i="1"/>
  <c r="Z484" i="1"/>
  <c r="Y484" i="1"/>
  <c r="X484" i="1"/>
  <c r="W484" i="1"/>
  <c r="S484" i="1"/>
  <c r="R484" i="1"/>
  <c r="O484" i="1" a="1"/>
  <c r="M484" i="1" a="1"/>
  <c r="H484" i="1" a="1"/>
  <c r="G484" i="1"/>
  <c r="F484" i="1"/>
  <c r="AB483" i="1"/>
  <c r="AA483" i="1"/>
  <c r="Z483" i="1"/>
  <c r="Y483" i="1"/>
  <c r="X483" i="1"/>
  <c r="W483" i="1"/>
  <c r="S483" i="1"/>
  <c r="R483" i="1"/>
  <c r="O483" i="1" a="1"/>
  <c r="M483" i="1" a="1"/>
  <c r="H483" i="1" a="1"/>
  <c r="G483" i="1"/>
  <c r="F483" i="1"/>
  <c r="AB482" i="1"/>
  <c r="AA482" i="1"/>
  <c r="Z482" i="1"/>
  <c r="Y482" i="1"/>
  <c r="X482" i="1"/>
  <c r="W482" i="1"/>
  <c r="S482" i="1"/>
  <c r="R482" i="1"/>
  <c r="O482" i="1" a="1"/>
  <c r="M482" i="1" a="1"/>
  <c r="H482" i="1" a="1"/>
  <c r="G482" i="1"/>
  <c r="F482" i="1"/>
  <c r="AB481" i="1"/>
  <c r="AA481" i="1"/>
  <c r="Z481" i="1"/>
  <c r="Y481" i="1"/>
  <c r="X481" i="1"/>
  <c r="W481" i="1"/>
  <c r="S481" i="1"/>
  <c r="R481" i="1"/>
  <c r="O481" i="1" a="1"/>
  <c r="M481" i="1" a="1"/>
  <c r="H481" i="1" a="1"/>
  <c r="G481" i="1"/>
  <c r="F481" i="1"/>
  <c r="AB480" i="1"/>
  <c r="AA480" i="1"/>
  <c r="Z480" i="1"/>
  <c r="Y480" i="1"/>
  <c r="X480" i="1"/>
  <c r="W480" i="1"/>
  <c r="S480" i="1"/>
  <c r="R480" i="1"/>
  <c r="O480" i="1" a="1"/>
  <c r="M480" i="1" a="1"/>
  <c r="H480" i="1" a="1"/>
  <c r="G480" i="1"/>
  <c r="F480" i="1"/>
  <c r="AB479" i="1"/>
  <c r="AA479" i="1"/>
  <c r="Z479" i="1"/>
  <c r="Y479" i="1"/>
  <c r="X479" i="1"/>
  <c r="W479" i="1"/>
  <c r="S479" i="1"/>
  <c r="R479" i="1"/>
  <c r="O479" i="1" a="1"/>
  <c r="M479" i="1" a="1"/>
  <c r="H479" i="1" a="1"/>
  <c r="G479" i="1"/>
  <c r="F479" i="1"/>
  <c r="AB478" i="1"/>
  <c r="AA478" i="1"/>
  <c r="Z478" i="1"/>
  <c r="Y478" i="1"/>
  <c r="X478" i="1"/>
  <c r="W478" i="1"/>
  <c r="S478" i="1"/>
  <c r="R478" i="1"/>
  <c r="O478" i="1" a="1"/>
  <c r="M478" i="1" a="1"/>
  <c r="H478" i="1" a="1"/>
  <c r="G478" i="1"/>
  <c r="F478" i="1"/>
  <c r="AB477" i="1"/>
  <c r="AA477" i="1"/>
  <c r="Z477" i="1"/>
  <c r="Y477" i="1"/>
  <c r="X477" i="1"/>
  <c r="W477" i="1"/>
  <c r="S477" i="1"/>
  <c r="R477" i="1"/>
  <c r="O477" i="1" a="1"/>
  <c r="M477" i="1" a="1"/>
  <c r="H477" i="1" a="1"/>
  <c r="G477" i="1"/>
  <c r="F477" i="1"/>
  <c r="AB476" i="1"/>
  <c r="AA476" i="1"/>
  <c r="Z476" i="1"/>
  <c r="Y476" i="1"/>
  <c r="X476" i="1"/>
  <c r="W476" i="1"/>
  <c r="S476" i="1"/>
  <c r="R476" i="1"/>
  <c r="O476" i="1" a="1"/>
  <c r="M476" i="1" a="1"/>
  <c r="H476" i="1" a="1"/>
  <c r="G476" i="1"/>
  <c r="F476" i="1"/>
  <c r="AB475" i="1"/>
  <c r="AA475" i="1"/>
  <c r="Z475" i="1"/>
  <c r="Y475" i="1"/>
  <c r="X475" i="1"/>
  <c r="W475" i="1"/>
  <c r="S475" i="1"/>
  <c r="R475" i="1"/>
  <c r="O475" i="1" a="1"/>
  <c r="M475" i="1" a="1"/>
  <c r="H475" i="1" a="1"/>
  <c r="G475" i="1"/>
  <c r="F475" i="1"/>
  <c r="AB474" i="1"/>
  <c r="AA474" i="1"/>
  <c r="Z474" i="1"/>
  <c r="Y474" i="1"/>
  <c r="X474" i="1"/>
  <c r="W474" i="1"/>
  <c r="S474" i="1"/>
  <c r="R474" i="1"/>
  <c r="O474" i="1" a="1"/>
  <c r="M474" i="1" a="1"/>
  <c r="H474" i="1" a="1"/>
  <c r="G474" i="1"/>
  <c r="F474" i="1"/>
  <c r="AB473" i="1"/>
  <c r="AA473" i="1"/>
  <c r="Z473" i="1"/>
  <c r="Y473" i="1"/>
  <c r="X473" i="1"/>
  <c r="W473" i="1"/>
  <c r="S473" i="1"/>
  <c r="R473" i="1"/>
  <c r="O473" i="1" a="1"/>
  <c r="M473" i="1" a="1"/>
  <c r="H473" i="1" a="1"/>
  <c r="G473" i="1"/>
  <c r="F473" i="1"/>
  <c r="AB472" i="1"/>
  <c r="AA472" i="1"/>
  <c r="Z472" i="1"/>
  <c r="Y472" i="1"/>
  <c r="X472" i="1"/>
  <c r="W472" i="1"/>
  <c r="S472" i="1"/>
  <c r="R472" i="1"/>
  <c r="O472" i="1" a="1"/>
  <c r="M472" i="1" a="1"/>
  <c r="H472" i="1" a="1"/>
  <c r="G472" i="1"/>
  <c r="F472" i="1"/>
  <c r="AB471" i="1"/>
  <c r="AA471" i="1"/>
  <c r="Z471" i="1"/>
  <c r="Y471" i="1"/>
  <c r="X471" i="1"/>
  <c r="W471" i="1"/>
  <c r="S471" i="1"/>
  <c r="R471" i="1"/>
  <c r="O471" i="1" a="1"/>
  <c r="M471" i="1" a="1"/>
  <c r="H471" i="1" a="1"/>
  <c r="G471" i="1"/>
  <c r="F471" i="1"/>
  <c r="AB470" i="1"/>
  <c r="AA470" i="1"/>
  <c r="Z470" i="1"/>
  <c r="Y470" i="1"/>
  <c r="X470" i="1"/>
  <c r="W470" i="1"/>
  <c r="S470" i="1"/>
  <c r="R470" i="1"/>
  <c r="O470" i="1" a="1"/>
  <c r="M470" i="1" a="1"/>
  <c r="H470" i="1" a="1"/>
  <c r="G470" i="1"/>
  <c r="F470" i="1"/>
  <c r="AB469" i="1"/>
  <c r="AA469" i="1"/>
  <c r="Z469" i="1"/>
  <c r="Y469" i="1"/>
  <c r="X469" i="1"/>
  <c r="W469" i="1"/>
  <c r="S469" i="1"/>
  <c r="R469" i="1"/>
  <c r="O469" i="1" a="1"/>
  <c r="M469" i="1" a="1"/>
  <c r="H469" i="1" a="1"/>
  <c r="G469" i="1"/>
  <c r="F469" i="1"/>
  <c r="AB468" i="1"/>
  <c r="AA468" i="1"/>
  <c r="Z468" i="1"/>
  <c r="Y468" i="1"/>
  <c r="X468" i="1"/>
  <c r="W468" i="1"/>
  <c r="S468" i="1"/>
  <c r="R468" i="1"/>
  <c r="O468" i="1" a="1"/>
  <c r="M468" i="1" a="1"/>
  <c r="H468" i="1" a="1"/>
  <c r="G468" i="1"/>
  <c r="F468" i="1"/>
  <c r="AB467" i="1"/>
  <c r="AA467" i="1"/>
  <c r="Z467" i="1"/>
  <c r="Y467" i="1"/>
  <c r="X467" i="1"/>
  <c r="W467" i="1"/>
  <c r="S467" i="1"/>
  <c r="R467" i="1"/>
  <c r="O467" i="1" a="1"/>
  <c r="M467" i="1" a="1"/>
  <c r="H467" i="1" a="1"/>
  <c r="G467" i="1"/>
  <c r="F467" i="1"/>
  <c r="AB466" i="1"/>
  <c r="AA466" i="1"/>
  <c r="Z466" i="1"/>
  <c r="Y466" i="1"/>
  <c r="X466" i="1"/>
  <c r="W466" i="1"/>
  <c r="S466" i="1"/>
  <c r="R466" i="1"/>
  <c r="O466" i="1" a="1"/>
  <c r="M466" i="1" a="1"/>
  <c r="H466" i="1" a="1"/>
  <c r="G466" i="1"/>
  <c r="F466" i="1"/>
  <c r="AB465" i="1"/>
  <c r="AA465" i="1"/>
  <c r="Z465" i="1"/>
  <c r="Y465" i="1"/>
  <c r="X465" i="1"/>
  <c r="W465" i="1"/>
  <c r="S465" i="1"/>
  <c r="R465" i="1"/>
  <c r="O465" i="1" a="1"/>
  <c r="M465" i="1" a="1"/>
  <c r="H465" i="1" a="1"/>
  <c r="G465" i="1"/>
  <c r="F465" i="1"/>
  <c r="AB464" i="1"/>
  <c r="AA464" i="1"/>
  <c r="Z464" i="1"/>
  <c r="Y464" i="1"/>
  <c r="X464" i="1"/>
  <c r="W464" i="1"/>
  <c r="S464" i="1"/>
  <c r="R464" i="1"/>
  <c r="O464" i="1" a="1"/>
  <c r="M464" i="1" a="1"/>
  <c r="H464" i="1" a="1"/>
  <c r="G464" i="1"/>
  <c r="F464" i="1"/>
  <c r="AB463" i="1"/>
  <c r="AA463" i="1"/>
  <c r="Z463" i="1"/>
  <c r="Y463" i="1"/>
  <c r="X463" i="1"/>
  <c r="W463" i="1"/>
  <c r="S463" i="1"/>
  <c r="R463" i="1"/>
  <c r="O463" i="1" a="1"/>
  <c r="M463" i="1" a="1"/>
  <c r="H463" i="1" a="1"/>
  <c r="G463" i="1"/>
  <c r="F463" i="1"/>
  <c r="AB462" i="1"/>
  <c r="AA462" i="1"/>
  <c r="Z462" i="1"/>
  <c r="Y462" i="1"/>
  <c r="X462" i="1"/>
  <c r="W462" i="1"/>
  <c r="S462" i="1"/>
  <c r="R462" i="1"/>
  <c r="O462" i="1" a="1"/>
  <c r="M462" i="1" a="1"/>
  <c r="H462" i="1" a="1"/>
  <c r="G462" i="1"/>
  <c r="F462" i="1"/>
  <c r="AB461" i="1"/>
  <c r="AA461" i="1"/>
  <c r="Z461" i="1"/>
  <c r="Y461" i="1"/>
  <c r="X461" i="1"/>
  <c r="W461" i="1"/>
  <c r="S461" i="1"/>
  <c r="R461" i="1"/>
  <c r="O461" i="1" a="1"/>
  <c r="M461" i="1" a="1"/>
  <c r="H461" i="1" a="1"/>
  <c r="G461" i="1"/>
  <c r="F461" i="1"/>
  <c r="AB460" i="1"/>
  <c r="AA460" i="1"/>
  <c r="Z460" i="1"/>
  <c r="Y460" i="1"/>
  <c r="X460" i="1"/>
  <c r="W460" i="1"/>
  <c r="S460" i="1"/>
  <c r="R460" i="1"/>
  <c r="O460" i="1" a="1"/>
  <c r="M460" i="1" a="1"/>
  <c r="H460" i="1" a="1"/>
  <c r="G460" i="1"/>
  <c r="F460" i="1"/>
  <c r="AB459" i="1"/>
  <c r="AA459" i="1"/>
  <c r="Z459" i="1"/>
  <c r="Y459" i="1"/>
  <c r="X459" i="1"/>
  <c r="W459" i="1"/>
  <c r="S459" i="1"/>
  <c r="R459" i="1"/>
  <c r="O459" i="1" a="1"/>
  <c r="M459" i="1" a="1"/>
  <c r="H459" i="1" a="1"/>
  <c r="G459" i="1"/>
  <c r="F459" i="1"/>
  <c r="AB458" i="1"/>
  <c r="AA458" i="1"/>
  <c r="Z458" i="1"/>
  <c r="Y458" i="1"/>
  <c r="X458" i="1"/>
  <c r="W458" i="1"/>
  <c r="S458" i="1"/>
  <c r="R458" i="1"/>
  <c r="O458" i="1" a="1"/>
  <c r="M458" i="1" a="1"/>
  <c r="H458" i="1" a="1"/>
  <c r="G458" i="1"/>
  <c r="F458" i="1"/>
  <c r="AB457" i="1"/>
  <c r="AA457" i="1"/>
  <c r="Z457" i="1"/>
  <c r="Y457" i="1"/>
  <c r="X457" i="1"/>
  <c r="W457" i="1"/>
  <c r="S457" i="1"/>
  <c r="R457" i="1"/>
  <c r="O457" i="1" a="1"/>
  <c r="M457" i="1" a="1"/>
  <c r="H457" i="1" a="1"/>
  <c r="G457" i="1"/>
  <c r="F457" i="1"/>
  <c r="AB456" i="1"/>
  <c r="AA456" i="1"/>
  <c r="Z456" i="1"/>
  <c r="Y456" i="1"/>
  <c r="X456" i="1"/>
  <c r="W456" i="1"/>
  <c r="S456" i="1"/>
  <c r="R456" i="1"/>
  <c r="O456" i="1" a="1"/>
  <c r="M456" i="1" a="1"/>
  <c r="H456" i="1" a="1"/>
  <c r="G456" i="1"/>
  <c r="F456" i="1"/>
  <c r="AB455" i="1"/>
  <c r="AA455" i="1"/>
  <c r="Z455" i="1"/>
  <c r="Y455" i="1"/>
  <c r="X455" i="1"/>
  <c r="W455" i="1"/>
  <c r="S455" i="1"/>
  <c r="R455" i="1"/>
  <c r="O455" i="1" a="1"/>
  <c r="M455" i="1" a="1"/>
  <c r="H455" i="1" a="1"/>
  <c r="G455" i="1"/>
  <c r="F455" i="1"/>
  <c r="AB454" i="1"/>
  <c r="AA454" i="1"/>
  <c r="Z454" i="1"/>
  <c r="Y454" i="1"/>
  <c r="X454" i="1"/>
  <c r="W454" i="1"/>
  <c r="S454" i="1"/>
  <c r="R454" i="1"/>
  <c r="O454" i="1" a="1"/>
  <c r="M454" i="1" a="1"/>
  <c r="H454" i="1" a="1"/>
  <c r="G454" i="1"/>
  <c r="F454" i="1"/>
  <c r="AB453" i="1"/>
  <c r="AA453" i="1"/>
  <c r="Z453" i="1"/>
  <c r="Y453" i="1"/>
  <c r="X453" i="1"/>
  <c r="W453" i="1"/>
  <c r="S453" i="1"/>
  <c r="R453" i="1"/>
  <c r="O453" i="1" a="1"/>
  <c r="M453" i="1" a="1"/>
  <c r="H453" i="1" a="1"/>
  <c r="G453" i="1"/>
  <c r="F453" i="1"/>
  <c r="AB452" i="1"/>
  <c r="AA452" i="1"/>
  <c r="Z452" i="1"/>
  <c r="Y452" i="1"/>
  <c r="X452" i="1"/>
  <c r="W452" i="1"/>
  <c r="S452" i="1"/>
  <c r="R452" i="1"/>
  <c r="O452" i="1" a="1"/>
  <c r="M452" i="1" a="1"/>
  <c r="H452" i="1" a="1"/>
  <c r="G452" i="1"/>
  <c r="F452" i="1"/>
  <c r="AB451" i="1"/>
  <c r="AA451" i="1"/>
  <c r="Z451" i="1"/>
  <c r="Y451" i="1"/>
  <c r="X451" i="1"/>
  <c r="W451" i="1"/>
  <c r="S451" i="1"/>
  <c r="R451" i="1"/>
  <c r="O451" i="1" a="1"/>
  <c r="M451" i="1" a="1"/>
  <c r="H451" i="1" a="1"/>
  <c r="G451" i="1"/>
  <c r="F451" i="1"/>
  <c r="AB450" i="1"/>
  <c r="AA450" i="1"/>
  <c r="Z450" i="1"/>
  <c r="Y450" i="1"/>
  <c r="X450" i="1"/>
  <c r="W450" i="1"/>
  <c r="S450" i="1"/>
  <c r="R450" i="1"/>
  <c r="O450" i="1" a="1"/>
  <c r="M450" i="1" a="1"/>
  <c r="H450" i="1" a="1"/>
  <c r="G450" i="1"/>
  <c r="F450" i="1"/>
  <c r="AB449" i="1"/>
  <c r="AA449" i="1"/>
  <c r="Z449" i="1"/>
  <c r="Y449" i="1"/>
  <c r="X449" i="1"/>
  <c r="W449" i="1"/>
  <c r="S449" i="1"/>
  <c r="R449" i="1"/>
  <c r="O449" i="1" a="1"/>
  <c r="M449" i="1" a="1"/>
  <c r="H449" i="1" a="1"/>
  <c r="G449" i="1"/>
  <c r="F449" i="1"/>
  <c r="AB448" i="1"/>
  <c r="AA448" i="1"/>
  <c r="Z448" i="1"/>
  <c r="Y448" i="1"/>
  <c r="X448" i="1"/>
  <c r="W448" i="1"/>
  <c r="S448" i="1"/>
  <c r="R448" i="1"/>
  <c r="O448" i="1" a="1"/>
  <c r="M448" i="1" a="1"/>
  <c r="H448" i="1" a="1"/>
  <c r="G448" i="1"/>
  <c r="F448" i="1"/>
  <c r="AB447" i="1"/>
  <c r="AA447" i="1"/>
  <c r="Z447" i="1"/>
  <c r="Y447" i="1"/>
  <c r="X447" i="1"/>
  <c r="W447" i="1"/>
  <c r="S447" i="1"/>
  <c r="R447" i="1"/>
  <c r="O447" i="1" a="1"/>
  <c r="M447" i="1" a="1"/>
  <c r="H447" i="1" a="1"/>
  <c r="G447" i="1"/>
  <c r="F447" i="1"/>
  <c r="AB446" i="1"/>
  <c r="AA446" i="1"/>
  <c r="Z446" i="1"/>
  <c r="Y446" i="1"/>
  <c r="X446" i="1"/>
  <c r="W446" i="1"/>
  <c r="S446" i="1"/>
  <c r="R446" i="1"/>
  <c r="O446" i="1" a="1"/>
  <c r="M446" i="1" a="1"/>
  <c r="H446" i="1" a="1"/>
  <c r="G446" i="1"/>
  <c r="F446" i="1"/>
  <c r="AB445" i="1"/>
  <c r="AA445" i="1"/>
  <c r="Z445" i="1"/>
  <c r="Y445" i="1"/>
  <c r="X445" i="1"/>
  <c r="W445" i="1"/>
  <c r="S445" i="1"/>
  <c r="R445" i="1"/>
  <c r="O445" i="1" a="1"/>
  <c r="M445" i="1" a="1"/>
  <c r="H445" i="1" a="1"/>
  <c r="G445" i="1"/>
  <c r="F445" i="1"/>
  <c r="AB444" i="1"/>
  <c r="AA444" i="1"/>
  <c r="Z444" i="1"/>
  <c r="Y444" i="1"/>
  <c r="X444" i="1"/>
  <c r="W444" i="1"/>
  <c r="S444" i="1"/>
  <c r="R444" i="1"/>
  <c r="O444" i="1" a="1"/>
  <c r="M444" i="1" a="1"/>
  <c r="H444" i="1" a="1"/>
  <c r="G444" i="1"/>
  <c r="F444" i="1"/>
  <c r="AB443" i="1"/>
  <c r="AA443" i="1"/>
  <c r="Z443" i="1"/>
  <c r="Y443" i="1"/>
  <c r="X443" i="1"/>
  <c r="W443" i="1"/>
  <c r="S443" i="1"/>
  <c r="R443" i="1"/>
  <c r="O443" i="1" a="1"/>
  <c r="M443" i="1" a="1"/>
  <c r="H443" i="1" a="1"/>
  <c r="G443" i="1"/>
  <c r="F443" i="1"/>
  <c r="AB442" i="1"/>
  <c r="AA442" i="1"/>
  <c r="Z442" i="1"/>
  <c r="Y442" i="1"/>
  <c r="X442" i="1"/>
  <c r="W442" i="1"/>
  <c r="S442" i="1"/>
  <c r="R442" i="1"/>
  <c r="O442" i="1" a="1"/>
  <c r="M442" i="1" a="1"/>
  <c r="H442" i="1" a="1"/>
  <c r="G442" i="1"/>
  <c r="F442" i="1"/>
  <c r="AB441" i="1"/>
  <c r="AA441" i="1"/>
  <c r="Z441" i="1"/>
  <c r="Y441" i="1"/>
  <c r="X441" i="1"/>
  <c r="W441" i="1"/>
  <c r="S441" i="1"/>
  <c r="R441" i="1"/>
  <c r="O441" i="1" a="1"/>
  <c r="M441" i="1" a="1"/>
  <c r="H441" i="1" a="1"/>
  <c r="G441" i="1"/>
  <c r="F441" i="1"/>
  <c r="AB440" i="1"/>
  <c r="AA440" i="1"/>
  <c r="Z440" i="1"/>
  <c r="Y440" i="1"/>
  <c r="X440" i="1"/>
  <c r="W440" i="1"/>
  <c r="S440" i="1"/>
  <c r="R440" i="1"/>
  <c r="O440" i="1" a="1"/>
  <c r="M440" i="1" a="1"/>
  <c r="H440" i="1" a="1"/>
  <c r="G440" i="1"/>
  <c r="F440" i="1"/>
  <c r="AB439" i="1"/>
  <c r="AA439" i="1"/>
  <c r="Z439" i="1"/>
  <c r="Y439" i="1"/>
  <c r="X439" i="1"/>
  <c r="W439" i="1"/>
  <c r="S439" i="1"/>
  <c r="R439" i="1"/>
  <c r="O439" i="1" a="1"/>
  <c r="M439" i="1" a="1"/>
  <c r="H439" i="1" a="1"/>
  <c r="G439" i="1"/>
  <c r="F439" i="1"/>
  <c r="AB438" i="1"/>
  <c r="AA438" i="1"/>
  <c r="Z438" i="1"/>
  <c r="Y438" i="1"/>
  <c r="X438" i="1"/>
  <c r="W438" i="1"/>
  <c r="S438" i="1"/>
  <c r="R438" i="1"/>
  <c r="O438" i="1" a="1"/>
  <c r="M438" i="1" a="1"/>
  <c r="H438" i="1" a="1"/>
  <c r="G438" i="1"/>
  <c r="F438" i="1"/>
  <c r="AB437" i="1"/>
  <c r="AA437" i="1"/>
  <c r="Z437" i="1"/>
  <c r="Y437" i="1"/>
  <c r="X437" i="1"/>
  <c r="W437" i="1"/>
  <c r="S437" i="1"/>
  <c r="R437" i="1"/>
  <c r="O437" i="1" a="1"/>
  <c r="M437" i="1" a="1"/>
  <c r="H437" i="1" a="1"/>
  <c r="G437" i="1"/>
  <c r="F437" i="1"/>
  <c r="AB436" i="1"/>
  <c r="AA436" i="1"/>
  <c r="Z436" i="1"/>
  <c r="Y436" i="1"/>
  <c r="X436" i="1"/>
  <c r="W436" i="1"/>
  <c r="S436" i="1"/>
  <c r="R436" i="1"/>
  <c r="O436" i="1" a="1"/>
  <c r="M436" i="1" a="1"/>
  <c r="H436" i="1" a="1"/>
  <c r="G436" i="1"/>
  <c r="F436" i="1"/>
  <c r="AB435" i="1"/>
  <c r="AA435" i="1"/>
  <c r="Z435" i="1"/>
  <c r="Y435" i="1"/>
  <c r="X435" i="1"/>
  <c r="W435" i="1"/>
  <c r="S435" i="1"/>
  <c r="R435" i="1"/>
  <c r="O435" i="1" a="1"/>
  <c r="M435" i="1" a="1"/>
  <c r="H435" i="1" a="1"/>
  <c r="G435" i="1"/>
  <c r="F435" i="1"/>
  <c r="AB434" i="1"/>
  <c r="AA434" i="1"/>
  <c r="Z434" i="1"/>
  <c r="Y434" i="1"/>
  <c r="X434" i="1"/>
  <c r="W434" i="1"/>
  <c r="S434" i="1"/>
  <c r="R434" i="1"/>
  <c r="O434" i="1" a="1"/>
  <c r="M434" i="1" a="1"/>
  <c r="H434" i="1" a="1"/>
  <c r="G434" i="1"/>
  <c r="F434" i="1"/>
  <c r="AB433" i="1"/>
  <c r="AA433" i="1"/>
  <c r="Z433" i="1"/>
  <c r="Y433" i="1"/>
  <c r="X433" i="1"/>
  <c r="W433" i="1"/>
  <c r="S433" i="1"/>
  <c r="R433" i="1"/>
  <c r="O433" i="1" a="1"/>
  <c r="M433" i="1" a="1"/>
  <c r="H433" i="1" a="1"/>
  <c r="G433" i="1"/>
  <c r="F433" i="1"/>
  <c r="AB432" i="1"/>
  <c r="AA432" i="1"/>
  <c r="Z432" i="1"/>
  <c r="Y432" i="1"/>
  <c r="X432" i="1"/>
  <c r="W432" i="1"/>
  <c r="S432" i="1"/>
  <c r="R432" i="1"/>
  <c r="O432" i="1" a="1"/>
  <c r="M432" i="1" a="1"/>
  <c r="H432" i="1" a="1"/>
  <c r="G432" i="1"/>
  <c r="F432" i="1"/>
  <c r="AB431" i="1"/>
  <c r="AA431" i="1"/>
  <c r="Z431" i="1"/>
  <c r="Y431" i="1"/>
  <c r="X431" i="1"/>
  <c r="W431" i="1"/>
  <c r="S431" i="1"/>
  <c r="R431" i="1"/>
  <c r="O431" i="1" a="1"/>
  <c r="M431" i="1" a="1"/>
  <c r="H431" i="1" a="1"/>
  <c r="G431" i="1"/>
  <c r="F431" i="1"/>
  <c r="AB430" i="1"/>
  <c r="AA430" i="1"/>
  <c r="Z430" i="1"/>
  <c r="Y430" i="1"/>
  <c r="X430" i="1"/>
  <c r="W430" i="1"/>
  <c r="S430" i="1"/>
  <c r="R430" i="1"/>
  <c r="O430" i="1" a="1"/>
  <c r="M430" i="1" a="1"/>
  <c r="H430" i="1" a="1"/>
  <c r="G430" i="1"/>
  <c r="F430" i="1"/>
  <c r="AB429" i="1"/>
  <c r="AA429" i="1"/>
  <c r="Z429" i="1"/>
  <c r="Y429" i="1"/>
  <c r="X429" i="1"/>
  <c r="W429" i="1"/>
  <c r="S429" i="1"/>
  <c r="R429" i="1"/>
  <c r="O429" i="1" a="1"/>
  <c r="M429" i="1" a="1"/>
  <c r="H429" i="1" a="1"/>
  <c r="G429" i="1"/>
  <c r="F429" i="1"/>
  <c r="AB428" i="1"/>
  <c r="AA428" i="1"/>
  <c r="Z428" i="1"/>
  <c r="Y428" i="1"/>
  <c r="X428" i="1"/>
  <c r="W428" i="1"/>
  <c r="S428" i="1"/>
  <c r="R428" i="1"/>
  <c r="O428" i="1" a="1"/>
  <c r="M428" i="1" a="1"/>
  <c r="H428" i="1" a="1"/>
  <c r="G428" i="1"/>
  <c r="F428" i="1"/>
  <c r="AB427" i="1"/>
  <c r="AA427" i="1"/>
  <c r="Z427" i="1"/>
  <c r="Y427" i="1"/>
  <c r="X427" i="1"/>
  <c r="W427" i="1"/>
  <c r="S427" i="1"/>
  <c r="R427" i="1"/>
  <c r="O427" i="1" a="1"/>
  <c r="M427" i="1" a="1"/>
  <c r="H427" i="1" a="1"/>
  <c r="G427" i="1"/>
  <c r="F427" i="1"/>
  <c r="AB426" i="1"/>
  <c r="AA426" i="1"/>
  <c r="Z426" i="1"/>
  <c r="Y426" i="1"/>
  <c r="X426" i="1"/>
  <c r="W426" i="1"/>
  <c r="S426" i="1"/>
  <c r="R426" i="1"/>
  <c r="O426" i="1" a="1"/>
  <c r="M426" i="1" a="1"/>
  <c r="H426" i="1" a="1"/>
  <c r="G426" i="1"/>
  <c r="F426" i="1"/>
  <c r="AB425" i="1"/>
  <c r="AA425" i="1"/>
  <c r="Z425" i="1"/>
  <c r="Y425" i="1"/>
  <c r="X425" i="1"/>
  <c r="W425" i="1"/>
  <c r="S425" i="1"/>
  <c r="R425" i="1"/>
  <c r="O425" i="1" a="1"/>
  <c r="M425" i="1" a="1"/>
  <c r="H425" i="1" a="1"/>
  <c r="G425" i="1"/>
  <c r="F425" i="1"/>
  <c r="AB424" i="1"/>
  <c r="AA424" i="1"/>
  <c r="Z424" i="1"/>
  <c r="Y424" i="1"/>
  <c r="X424" i="1"/>
  <c r="W424" i="1"/>
  <c r="S424" i="1"/>
  <c r="R424" i="1"/>
  <c r="O424" i="1" a="1"/>
  <c r="M424" i="1" a="1"/>
  <c r="H424" i="1" a="1"/>
  <c r="G424" i="1"/>
  <c r="F424" i="1"/>
  <c r="AB423" i="1"/>
  <c r="AA423" i="1"/>
  <c r="Z423" i="1"/>
  <c r="Y423" i="1"/>
  <c r="X423" i="1"/>
  <c r="W423" i="1"/>
  <c r="S423" i="1"/>
  <c r="R423" i="1"/>
  <c r="O423" i="1" a="1"/>
  <c r="M423" i="1" a="1"/>
  <c r="H423" i="1" a="1"/>
  <c r="G423" i="1"/>
  <c r="F423" i="1"/>
  <c r="AB422" i="1"/>
  <c r="AA422" i="1"/>
  <c r="Z422" i="1"/>
  <c r="Y422" i="1"/>
  <c r="X422" i="1"/>
  <c r="W422" i="1"/>
  <c r="S422" i="1"/>
  <c r="R422" i="1"/>
  <c r="O422" i="1" a="1"/>
  <c r="M422" i="1" a="1"/>
  <c r="H422" i="1" a="1"/>
  <c r="G422" i="1"/>
  <c r="F422" i="1"/>
  <c r="AB421" i="1"/>
  <c r="AA421" i="1"/>
  <c r="Z421" i="1"/>
  <c r="Y421" i="1"/>
  <c r="X421" i="1"/>
  <c r="W421" i="1"/>
  <c r="S421" i="1"/>
  <c r="R421" i="1"/>
  <c r="O421" i="1" a="1"/>
  <c r="M421" i="1" a="1"/>
  <c r="H421" i="1" a="1"/>
  <c r="G421" i="1"/>
  <c r="F421" i="1"/>
  <c r="AB420" i="1"/>
  <c r="AA420" i="1"/>
  <c r="Z420" i="1"/>
  <c r="Y420" i="1"/>
  <c r="X420" i="1"/>
  <c r="W420" i="1"/>
  <c r="S420" i="1"/>
  <c r="R420" i="1"/>
  <c r="O420" i="1" a="1"/>
  <c r="M420" i="1" a="1"/>
  <c r="H420" i="1" a="1"/>
  <c r="G420" i="1"/>
  <c r="F420" i="1"/>
  <c r="AB419" i="1"/>
  <c r="AA419" i="1"/>
  <c r="Z419" i="1"/>
  <c r="Y419" i="1"/>
  <c r="X419" i="1"/>
  <c r="W419" i="1"/>
  <c r="S419" i="1"/>
  <c r="R419" i="1"/>
  <c r="O419" i="1" a="1"/>
  <c r="M419" i="1" a="1"/>
  <c r="H419" i="1" a="1"/>
  <c r="G419" i="1"/>
  <c r="F419" i="1"/>
  <c r="AB418" i="1"/>
  <c r="AA418" i="1"/>
  <c r="Z418" i="1"/>
  <c r="Y418" i="1"/>
  <c r="X418" i="1"/>
  <c r="W418" i="1"/>
  <c r="S418" i="1"/>
  <c r="R418" i="1"/>
  <c r="O418" i="1" a="1"/>
  <c r="M418" i="1" a="1"/>
  <c r="H418" i="1" a="1"/>
  <c r="G418" i="1"/>
  <c r="F418" i="1"/>
  <c r="AB417" i="1"/>
  <c r="AA417" i="1"/>
  <c r="Z417" i="1"/>
  <c r="Y417" i="1"/>
  <c r="X417" i="1"/>
  <c r="W417" i="1"/>
  <c r="S417" i="1"/>
  <c r="R417" i="1"/>
  <c r="O417" i="1" a="1"/>
  <c r="M417" i="1" a="1"/>
  <c r="H417" i="1" a="1"/>
  <c r="G417" i="1"/>
  <c r="F417" i="1"/>
  <c r="AB416" i="1"/>
  <c r="AA416" i="1"/>
  <c r="Z416" i="1"/>
  <c r="Y416" i="1"/>
  <c r="X416" i="1"/>
  <c r="W416" i="1"/>
  <c r="S416" i="1"/>
  <c r="R416" i="1"/>
  <c r="O416" i="1" a="1"/>
  <c r="M416" i="1" a="1"/>
  <c r="H416" i="1" a="1"/>
  <c r="G416" i="1"/>
  <c r="F416" i="1"/>
  <c r="AB415" i="1"/>
  <c r="AA415" i="1"/>
  <c r="Z415" i="1"/>
  <c r="Y415" i="1"/>
  <c r="X415" i="1"/>
  <c r="W415" i="1"/>
  <c r="S415" i="1"/>
  <c r="R415" i="1"/>
  <c r="O415" i="1" a="1"/>
  <c r="M415" i="1" a="1"/>
  <c r="H415" i="1" a="1"/>
  <c r="G415" i="1"/>
  <c r="F415" i="1"/>
  <c r="AB414" i="1"/>
  <c r="AA414" i="1"/>
  <c r="Z414" i="1"/>
  <c r="Y414" i="1"/>
  <c r="X414" i="1"/>
  <c r="W414" i="1"/>
  <c r="S414" i="1"/>
  <c r="R414" i="1"/>
  <c r="O414" i="1" a="1"/>
  <c r="M414" i="1" a="1"/>
  <c r="H414" i="1" a="1"/>
  <c r="G414" i="1"/>
  <c r="F414" i="1"/>
  <c r="AB413" i="1"/>
  <c r="AA413" i="1"/>
  <c r="Z413" i="1"/>
  <c r="Y413" i="1"/>
  <c r="X413" i="1"/>
  <c r="W413" i="1"/>
  <c r="S413" i="1"/>
  <c r="R413" i="1"/>
  <c r="O413" i="1" a="1"/>
  <c r="M413" i="1" a="1"/>
  <c r="H413" i="1" a="1"/>
  <c r="G413" i="1"/>
  <c r="F413" i="1"/>
  <c r="AB412" i="1"/>
  <c r="AA412" i="1"/>
  <c r="Z412" i="1"/>
  <c r="Y412" i="1"/>
  <c r="X412" i="1"/>
  <c r="W412" i="1"/>
  <c r="S412" i="1"/>
  <c r="R412" i="1"/>
  <c r="O412" i="1" a="1"/>
  <c r="M412" i="1" a="1"/>
  <c r="H412" i="1" a="1"/>
  <c r="G412" i="1"/>
  <c r="F412" i="1"/>
  <c r="AB411" i="1"/>
  <c r="AA411" i="1"/>
  <c r="Z411" i="1"/>
  <c r="Y411" i="1"/>
  <c r="X411" i="1"/>
  <c r="W411" i="1"/>
  <c r="S411" i="1"/>
  <c r="R411" i="1"/>
  <c r="O411" i="1" a="1"/>
  <c r="M411" i="1" a="1"/>
  <c r="H411" i="1" a="1"/>
  <c r="G411" i="1"/>
  <c r="F411" i="1"/>
  <c r="AB410" i="1"/>
  <c r="AA410" i="1"/>
  <c r="Z410" i="1"/>
  <c r="Y410" i="1"/>
  <c r="X410" i="1"/>
  <c r="W410" i="1"/>
  <c r="S410" i="1"/>
  <c r="R410" i="1"/>
  <c r="O410" i="1" a="1"/>
  <c r="M410" i="1" a="1"/>
  <c r="H410" i="1" a="1"/>
  <c r="G410" i="1"/>
  <c r="F410" i="1"/>
  <c r="AB409" i="1"/>
  <c r="AA409" i="1"/>
  <c r="Z409" i="1"/>
  <c r="Y409" i="1"/>
  <c r="X409" i="1"/>
  <c r="W409" i="1"/>
  <c r="S409" i="1"/>
  <c r="R409" i="1"/>
  <c r="O409" i="1" a="1"/>
  <c r="M409" i="1" a="1"/>
  <c r="H409" i="1" a="1"/>
  <c r="G409" i="1"/>
  <c r="F409" i="1"/>
  <c r="AB408" i="1"/>
  <c r="AA408" i="1"/>
  <c r="Z408" i="1"/>
  <c r="Y408" i="1"/>
  <c r="X408" i="1"/>
  <c r="W408" i="1"/>
  <c r="S408" i="1"/>
  <c r="R408" i="1"/>
  <c r="O408" i="1" a="1"/>
  <c r="M408" i="1" a="1"/>
  <c r="H408" i="1" a="1"/>
  <c r="G408" i="1"/>
  <c r="F408" i="1"/>
  <c r="AB407" i="1"/>
  <c r="AA407" i="1"/>
  <c r="Z407" i="1"/>
  <c r="Y407" i="1"/>
  <c r="X407" i="1"/>
  <c r="W407" i="1"/>
  <c r="S407" i="1"/>
  <c r="R407" i="1"/>
  <c r="O407" i="1" a="1"/>
  <c r="M407" i="1" a="1"/>
  <c r="H407" i="1" a="1"/>
  <c r="G407" i="1"/>
  <c r="F407" i="1"/>
  <c r="AB406" i="1"/>
  <c r="AA406" i="1"/>
  <c r="Z406" i="1"/>
  <c r="Y406" i="1"/>
  <c r="X406" i="1"/>
  <c r="W406" i="1"/>
  <c r="S406" i="1"/>
  <c r="R406" i="1"/>
  <c r="O406" i="1" a="1"/>
  <c r="M406" i="1" a="1"/>
  <c r="H406" i="1" a="1"/>
  <c r="G406" i="1"/>
  <c r="F406" i="1"/>
  <c r="AB405" i="1"/>
  <c r="AA405" i="1"/>
  <c r="Z405" i="1"/>
  <c r="Y405" i="1"/>
  <c r="X405" i="1"/>
  <c r="W405" i="1"/>
  <c r="S405" i="1"/>
  <c r="R405" i="1"/>
  <c r="O405" i="1" a="1"/>
  <c r="M405" i="1" a="1"/>
  <c r="H405" i="1" a="1"/>
  <c r="G405" i="1"/>
  <c r="F405" i="1"/>
  <c r="AB404" i="1"/>
  <c r="AA404" i="1"/>
  <c r="Z404" i="1"/>
  <c r="Y404" i="1"/>
  <c r="X404" i="1"/>
  <c r="W404" i="1"/>
  <c r="S404" i="1"/>
  <c r="R404" i="1"/>
  <c r="O404" i="1" a="1"/>
  <c r="M404" i="1" a="1"/>
  <c r="H404" i="1" a="1"/>
  <c r="G404" i="1"/>
  <c r="F404" i="1"/>
  <c r="AB403" i="1"/>
  <c r="AA403" i="1"/>
  <c r="Z403" i="1"/>
  <c r="Y403" i="1"/>
  <c r="X403" i="1"/>
  <c r="W403" i="1"/>
  <c r="S403" i="1"/>
  <c r="R403" i="1"/>
  <c r="O403" i="1" a="1"/>
  <c r="M403" i="1" a="1"/>
  <c r="H403" i="1" a="1"/>
  <c r="G403" i="1"/>
  <c r="F403" i="1"/>
  <c r="AB402" i="1"/>
  <c r="AA402" i="1"/>
  <c r="Z402" i="1"/>
  <c r="Y402" i="1"/>
  <c r="X402" i="1"/>
  <c r="W402" i="1"/>
  <c r="S402" i="1"/>
  <c r="R402" i="1"/>
  <c r="O402" i="1" a="1"/>
  <c r="M402" i="1" a="1"/>
  <c r="H402" i="1" a="1"/>
  <c r="G402" i="1"/>
  <c r="F402" i="1"/>
  <c r="AB401" i="1"/>
  <c r="AA401" i="1"/>
  <c r="Z401" i="1"/>
  <c r="Y401" i="1"/>
  <c r="X401" i="1"/>
  <c r="W401" i="1"/>
  <c r="S401" i="1"/>
  <c r="R401" i="1"/>
  <c r="O401" i="1" a="1"/>
  <c r="M401" i="1" a="1"/>
  <c r="H401" i="1" a="1"/>
  <c r="G401" i="1"/>
  <c r="F401" i="1"/>
  <c r="AB400" i="1"/>
  <c r="AA400" i="1"/>
  <c r="Z400" i="1"/>
  <c r="Y400" i="1"/>
  <c r="X400" i="1"/>
  <c r="W400" i="1"/>
  <c r="S400" i="1"/>
  <c r="R400" i="1"/>
  <c r="O400" i="1" a="1"/>
  <c r="M400" i="1" a="1"/>
  <c r="H400" i="1" a="1"/>
  <c r="G400" i="1"/>
  <c r="F400" i="1"/>
  <c r="AB399" i="1"/>
  <c r="AA399" i="1"/>
  <c r="Z399" i="1"/>
  <c r="Y399" i="1"/>
  <c r="X399" i="1"/>
  <c r="W399" i="1"/>
  <c r="S399" i="1"/>
  <c r="R399" i="1"/>
  <c r="O399" i="1" a="1"/>
  <c r="M399" i="1" a="1"/>
  <c r="H399" i="1" a="1"/>
  <c r="G399" i="1"/>
  <c r="F399" i="1"/>
  <c r="AB398" i="1"/>
  <c r="AA398" i="1"/>
  <c r="Z398" i="1"/>
  <c r="Y398" i="1"/>
  <c r="X398" i="1"/>
  <c r="W398" i="1"/>
  <c r="S398" i="1"/>
  <c r="R398" i="1"/>
  <c r="O398" i="1" a="1"/>
  <c r="M398" i="1" a="1"/>
  <c r="H398" i="1" a="1"/>
  <c r="G398" i="1"/>
  <c r="F398" i="1"/>
  <c r="AB397" i="1"/>
  <c r="AA397" i="1"/>
  <c r="Z397" i="1"/>
  <c r="Y397" i="1"/>
  <c r="X397" i="1"/>
  <c r="W397" i="1"/>
  <c r="S397" i="1"/>
  <c r="R397" i="1"/>
  <c r="O397" i="1" a="1"/>
  <c r="M397" i="1" a="1"/>
  <c r="H397" i="1" a="1"/>
  <c r="G397" i="1"/>
  <c r="F397" i="1"/>
  <c r="AB396" i="1"/>
  <c r="AA396" i="1"/>
  <c r="Z396" i="1"/>
  <c r="Y396" i="1"/>
  <c r="X396" i="1"/>
  <c r="W396" i="1"/>
  <c r="S396" i="1"/>
  <c r="R396" i="1"/>
  <c r="O396" i="1" a="1"/>
  <c r="M396" i="1" a="1"/>
  <c r="H396" i="1" a="1"/>
  <c r="G396" i="1"/>
  <c r="F396" i="1"/>
  <c r="AB395" i="1"/>
  <c r="AA395" i="1"/>
  <c r="Z395" i="1"/>
  <c r="Y395" i="1"/>
  <c r="X395" i="1"/>
  <c r="W395" i="1"/>
  <c r="S395" i="1"/>
  <c r="R395" i="1"/>
  <c r="O395" i="1" a="1"/>
  <c r="M395" i="1" a="1"/>
  <c r="H395" i="1" a="1"/>
  <c r="G395" i="1"/>
  <c r="F395" i="1"/>
  <c r="AB394" i="1"/>
  <c r="AA394" i="1"/>
  <c r="Z394" i="1"/>
  <c r="Y394" i="1"/>
  <c r="X394" i="1"/>
  <c r="W394" i="1"/>
  <c r="S394" i="1"/>
  <c r="R394" i="1"/>
  <c r="O394" i="1" a="1"/>
  <c r="M394" i="1" a="1"/>
  <c r="H394" i="1" a="1"/>
  <c r="G394" i="1"/>
  <c r="F394" i="1"/>
  <c r="AB393" i="1"/>
  <c r="AA393" i="1"/>
  <c r="Z393" i="1"/>
  <c r="Y393" i="1"/>
  <c r="X393" i="1"/>
  <c r="W393" i="1"/>
  <c r="S393" i="1"/>
  <c r="R393" i="1"/>
  <c r="O393" i="1" a="1"/>
  <c r="M393" i="1" a="1"/>
  <c r="H393" i="1" a="1"/>
  <c r="G393" i="1"/>
  <c r="F393" i="1"/>
  <c r="AB392" i="1"/>
  <c r="AA392" i="1"/>
  <c r="Z392" i="1"/>
  <c r="Y392" i="1"/>
  <c r="X392" i="1"/>
  <c r="W392" i="1"/>
  <c r="S392" i="1"/>
  <c r="R392" i="1"/>
  <c r="O392" i="1" a="1"/>
  <c r="M392" i="1" a="1"/>
  <c r="H392" i="1" a="1"/>
  <c r="G392" i="1"/>
  <c r="F392" i="1"/>
  <c r="AB391" i="1"/>
  <c r="AA391" i="1"/>
  <c r="Z391" i="1"/>
  <c r="Y391" i="1"/>
  <c r="X391" i="1"/>
  <c r="W391" i="1"/>
  <c r="S391" i="1"/>
  <c r="R391" i="1"/>
  <c r="O391" i="1" a="1"/>
  <c r="M391" i="1" a="1"/>
  <c r="H391" i="1" a="1"/>
  <c r="G391" i="1"/>
  <c r="F391" i="1"/>
  <c r="AB390" i="1"/>
  <c r="AA390" i="1"/>
  <c r="Z390" i="1"/>
  <c r="Y390" i="1"/>
  <c r="X390" i="1"/>
  <c r="W390" i="1"/>
  <c r="S390" i="1"/>
  <c r="R390" i="1"/>
  <c r="O390" i="1" a="1"/>
  <c r="M390" i="1" a="1"/>
  <c r="H390" i="1" a="1"/>
  <c r="G390" i="1"/>
  <c r="F390" i="1"/>
  <c r="AB389" i="1"/>
  <c r="AA389" i="1"/>
  <c r="Z389" i="1"/>
  <c r="Y389" i="1"/>
  <c r="X389" i="1"/>
  <c r="W389" i="1"/>
  <c r="S389" i="1"/>
  <c r="R389" i="1"/>
  <c r="O389" i="1" a="1"/>
  <c r="M389" i="1" a="1"/>
  <c r="H389" i="1" a="1"/>
  <c r="G389" i="1"/>
  <c r="F389" i="1"/>
  <c r="AB388" i="1"/>
  <c r="AA388" i="1"/>
  <c r="Z388" i="1"/>
  <c r="Y388" i="1"/>
  <c r="X388" i="1"/>
  <c r="W388" i="1"/>
  <c r="S388" i="1"/>
  <c r="R388" i="1"/>
  <c r="O388" i="1" a="1"/>
  <c r="M388" i="1" a="1"/>
  <c r="H388" i="1" a="1"/>
  <c r="G388" i="1"/>
  <c r="F388" i="1"/>
  <c r="AB387" i="1"/>
  <c r="AA387" i="1"/>
  <c r="Z387" i="1"/>
  <c r="Y387" i="1"/>
  <c r="X387" i="1"/>
  <c r="W387" i="1"/>
  <c r="S387" i="1"/>
  <c r="R387" i="1"/>
  <c r="O387" i="1" a="1"/>
  <c r="M387" i="1" a="1"/>
  <c r="H387" i="1" a="1"/>
  <c r="G387" i="1"/>
  <c r="F387" i="1"/>
  <c r="AB386" i="1"/>
  <c r="AA386" i="1"/>
  <c r="Z386" i="1"/>
  <c r="Y386" i="1"/>
  <c r="X386" i="1"/>
  <c r="W386" i="1"/>
  <c r="S386" i="1"/>
  <c r="R386" i="1"/>
  <c r="O386" i="1" a="1"/>
  <c r="M386" i="1" a="1"/>
  <c r="H386" i="1" a="1"/>
  <c r="G386" i="1"/>
  <c r="F386" i="1"/>
  <c r="AB385" i="1"/>
  <c r="AA385" i="1"/>
  <c r="Z385" i="1"/>
  <c r="Y385" i="1"/>
  <c r="X385" i="1"/>
  <c r="W385" i="1"/>
  <c r="S385" i="1"/>
  <c r="R385" i="1"/>
  <c r="O385" i="1" a="1"/>
  <c r="M385" i="1" a="1"/>
  <c r="H385" i="1" a="1"/>
  <c r="G385" i="1"/>
  <c r="F385" i="1"/>
  <c r="AB384" i="1"/>
  <c r="AA384" i="1"/>
  <c r="Z384" i="1"/>
  <c r="Y384" i="1"/>
  <c r="X384" i="1"/>
  <c r="W384" i="1"/>
  <c r="S384" i="1"/>
  <c r="R384" i="1"/>
  <c r="O384" i="1" a="1"/>
  <c r="M384" i="1" a="1"/>
  <c r="H384" i="1" a="1"/>
  <c r="G384" i="1"/>
  <c r="F384" i="1"/>
  <c r="AB383" i="1"/>
  <c r="AA383" i="1"/>
  <c r="Z383" i="1"/>
  <c r="Y383" i="1"/>
  <c r="X383" i="1"/>
  <c r="W383" i="1"/>
  <c r="S383" i="1"/>
  <c r="R383" i="1"/>
  <c r="O383" i="1" a="1"/>
  <c r="M383" i="1" a="1"/>
  <c r="H383" i="1" a="1"/>
  <c r="G383" i="1"/>
  <c r="F383" i="1"/>
  <c r="AB382" i="1"/>
  <c r="AA382" i="1"/>
  <c r="Z382" i="1"/>
  <c r="Y382" i="1"/>
  <c r="X382" i="1"/>
  <c r="W382" i="1"/>
  <c r="S382" i="1"/>
  <c r="R382" i="1"/>
  <c r="O382" i="1" a="1"/>
  <c r="M382" i="1" a="1"/>
  <c r="H382" i="1" a="1"/>
  <c r="G382" i="1"/>
  <c r="F382" i="1"/>
  <c r="AB381" i="1"/>
  <c r="AA381" i="1"/>
  <c r="Z381" i="1"/>
  <c r="Y381" i="1"/>
  <c r="X381" i="1"/>
  <c r="W381" i="1"/>
  <c r="S381" i="1"/>
  <c r="R381" i="1"/>
  <c r="O381" i="1" a="1"/>
  <c r="M381" i="1" a="1"/>
  <c r="H381" i="1" a="1"/>
  <c r="G381" i="1"/>
  <c r="F381" i="1"/>
  <c r="AB380" i="1"/>
  <c r="AA380" i="1"/>
  <c r="Z380" i="1"/>
  <c r="Y380" i="1"/>
  <c r="X380" i="1"/>
  <c r="W380" i="1"/>
  <c r="S380" i="1"/>
  <c r="R380" i="1"/>
  <c r="O380" i="1" a="1"/>
  <c r="M380" i="1" a="1"/>
  <c r="H380" i="1" a="1"/>
  <c r="G380" i="1"/>
  <c r="F380" i="1"/>
  <c r="AB379" i="1"/>
  <c r="AA379" i="1"/>
  <c r="Z379" i="1"/>
  <c r="Y379" i="1"/>
  <c r="X379" i="1"/>
  <c r="W379" i="1"/>
  <c r="S379" i="1"/>
  <c r="R379" i="1"/>
  <c r="O379" i="1" a="1"/>
  <c r="M379" i="1" a="1"/>
  <c r="H379" i="1" a="1"/>
  <c r="G379" i="1"/>
  <c r="F379" i="1"/>
  <c r="AB378" i="1"/>
  <c r="AA378" i="1"/>
  <c r="Z378" i="1"/>
  <c r="Y378" i="1"/>
  <c r="X378" i="1"/>
  <c r="W378" i="1"/>
  <c r="S378" i="1"/>
  <c r="R378" i="1"/>
  <c r="O378" i="1" a="1"/>
  <c r="M378" i="1" a="1"/>
  <c r="H378" i="1" a="1"/>
  <c r="G378" i="1"/>
  <c r="F378" i="1"/>
  <c r="AB377" i="1"/>
  <c r="AA377" i="1"/>
  <c r="Z377" i="1"/>
  <c r="Y377" i="1"/>
  <c r="X377" i="1"/>
  <c r="W377" i="1"/>
  <c r="S377" i="1"/>
  <c r="R377" i="1"/>
  <c r="O377" i="1" a="1"/>
  <c r="M377" i="1" a="1"/>
  <c r="H377" i="1" a="1"/>
  <c r="G377" i="1"/>
  <c r="F377" i="1"/>
  <c r="AB376" i="1"/>
  <c r="AA376" i="1"/>
  <c r="Z376" i="1"/>
  <c r="Y376" i="1"/>
  <c r="X376" i="1"/>
  <c r="W376" i="1"/>
  <c r="S376" i="1"/>
  <c r="R376" i="1"/>
  <c r="O376" i="1" a="1"/>
  <c r="M376" i="1" a="1"/>
  <c r="H376" i="1" a="1"/>
  <c r="G376" i="1"/>
  <c r="F376" i="1"/>
  <c r="AB375" i="1"/>
  <c r="AA375" i="1"/>
  <c r="Z375" i="1"/>
  <c r="Y375" i="1"/>
  <c r="X375" i="1"/>
  <c r="W375" i="1"/>
  <c r="S375" i="1"/>
  <c r="R375" i="1"/>
  <c r="O375" i="1" a="1"/>
  <c r="M375" i="1" a="1"/>
  <c r="H375" i="1" a="1"/>
  <c r="G375" i="1"/>
  <c r="F375" i="1"/>
  <c r="AB374" i="1"/>
  <c r="AA374" i="1"/>
  <c r="Z374" i="1"/>
  <c r="Y374" i="1"/>
  <c r="X374" i="1"/>
  <c r="W374" i="1"/>
  <c r="S374" i="1"/>
  <c r="R374" i="1"/>
  <c r="O374" i="1" a="1"/>
  <c r="M374" i="1" a="1"/>
  <c r="H374" i="1" a="1"/>
  <c r="G374" i="1"/>
  <c r="F374" i="1"/>
  <c r="AB373" i="1"/>
  <c r="AA373" i="1"/>
  <c r="Z373" i="1"/>
  <c r="Y373" i="1"/>
  <c r="X373" i="1"/>
  <c r="W373" i="1"/>
  <c r="S373" i="1"/>
  <c r="R373" i="1"/>
  <c r="O373" i="1" a="1"/>
  <c r="M373" i="1" a="1"/>
  <c r="H373" i="1" a="1"/>
  <c r="G373" i="1"/>
  <c r="F373" i="1"/>
  <c r="AB372" i="1"/>
  <c r="AA372" i="1"/>
  <c r="Z372" i="1"/>
  <c r="Y372" i="1"/>
  <c r="X372" i="1"/>
  <c r="W372" i="1"/>
  <c r="S372" i="1"/>
  <c r="R372" i="1"/>
  <c r="O372" i="1" a="1"/>
  <c r="M372" i="1" a="1"/>
  <c r="H372" i="1" a="1"/>
  <c r="G372" i="1"/>
  <c r="F372" i="1"/>
  <c r="AB371" i="1"/>
  <c r="AA371" i="1"/>
  <c r="Z371" i="1"/>
  <c r="Y371" i="1"/>
  <c r="X371" i="1"/>
  <c r="W371" i="1"/>
  <c r="S371" i="1"/>
  <c r="R371" i="1"/>
  <c r="O371" i="1" a="1"/>
  <c r="M371" i="1" a="1"/>
  <c r="H371" i="1" a="1"/>
  <c r="G371" i="1"/>
  <c r="F371" i="1"/>
  <c r="AB370" i="1"/>
  <c r="AA370" i="1"/>
  <c r="Z370" i="1"/>
  <c r="Y370" i="1"/>
  <c r="X370" i="1"/>
  <c r="W370" i="1"/>
  <c r="S370" i="1"/>
  <c r="R370" i="1"/>
  <c r="O370" i="1" a="1"/>
  <c r="M370" i="1" a="1"/>
  <c r="H370" i="1" a="1"/>
  <c r="G370" i="1"/>
  <c r="F370" i="1"/>
  <c r="AB369" i="1"/>
  <c r="AA369" i="1"/>
  <c r="Z369" i="1"/>
  <c r="Y369" i="1"/>
  <c r="X369" i="1"/>
  <c r="W369" i="1"/>
  <c r="S369" i="1"/>
  <c r="R369" i="1"/>
  <c r="O369" i="1" a="1"/>
  <c r="M369" i="1" a="1"/>
  <c r="H369" i="1" a="1"/>
  <c r="G369" i="1"/>
  <c r="F369" i="1"/>
  <c r="AB368" i="1"/>
  <c r="AA368" i="1"/>
  <c r="Z368" i="1"/>
  <c r="Y368" i="1"/>
  <c r="X368" i="1"/>
  <c r="W368" i="1"/>
  <c r="S368" i="1"/>
  <c r="R368" i="1"/>
  <c r="O368" i="1" a="1"/>
  <c r="M368" i="1" a="1"/>
  <c r="H368" i="1" a="1"/>
  <c r="G368" i="1"/>
  <c r="F368" i="1"/>
  <c r="AB367" i="1"/>
  <c r="AA367" i="1"/>
  <c r="Z367" i="1"/>
  <c r="Y367" i="1"/>
  <c r="X367" i="1"/>
  <c r="W367" i="1"/>
  <c r="S367" i="1"/>
  <c r="R367" i="1"/>
  <c r="O367" i="1" a="1"/>
  <c r="M367" i="1" a="1"/>
  <c r="H367" i="1" a="1"/>
  <c r="G367" i="1"/>
  <c r="F367" i="1"/>
  <c r="AB366" i="1"/>
  <c r="AA366" i="1"/>
  <c r="Z366" i="1"/>
  <c r="Y366" i="1"/>
  <c r="X366" i="1"/>
  <c r="W366" i="1"/>
  <c r="S366" i="1"/>
  <c r="R366" i="1"/>
  <c r="O366" i="1" a="1"/>
  <c r="M366" i="1" a="1"/>
  <c r="H366" i="1" a="1"/>
  <c r="G366" i="1"/>
  <c r="F366" i="1"/>
  <c r="AB365" i="1"/>
  <c r="AA365" i="1"/>
  <c r="Z365" i="1"/>
  <c r="Y365" i="1"/>
  <c r="X365" i="1"/>
  <c r="W365" i="1"/>
  <c r="S365" i="1"/>
  <c r="R365" i="1"/>
  <c r="O365" i="1" a="1"/>
  <c r="M365" i="1" a="1"/>
  <c r="H365" i="1" a="1"/>
  <c r="G365" i="1"/>
  <c r="F365" i="1"/>
  <c r="AB364" i="1"/>
  <c r="AA364" i="1"/>
  <c r="Z364" i="1"/>
  <c r="Y364" i="1"/>
  <c r="X364" i="1"/>
  <c r="W364" i="1"/>
  <c r="S364" i="1"/>
  <c r="R364" i="1"/>
  <c r="O364" i="1" a="1"/>
  <c r="M364" i="1" a="1"/>
  <c r="H364" i="1" a="1"/>
  <c r="G364" i="1"/>
  <c r="F364" i="1"/>
  <c r="AB363" i="1"/>
  <c r="AA363" i="1"/>
  <c r="Z363" i="1"/>
  <c r="Y363" i="1"/>
  <c r="X363" i="1"/>
  <c r="W363" i="1"/>
  <c r="S363" i="1"/>
  <c r="R363" i="1"/>
  <c r="O363" i="1" a="1"/>
  <c r="M363" i="1" a="1"/>
  <c r="H363" i="1" a="1"/>
  <c r="G363" i="1"/>
  <c r="F363" i="1"/>
  <c r="AB362" i="1"/>
  <c r="AA362" i="1"/>
  <c r="Z362" i="1"/>
  <c r="Y362" i="1"/>
  <c r="X362" i="1"/>
  <c r="W362" i="1"/>
  <c r="S362" i="1"/>
  <c r="R362" i="1"/>
  <c r="O362" i="1" a="1"/>
  <c r="M362" i="1" a="1"/>
  <c r="H362" i="1" a="1"/>
  <c r="G362" i="1"/>
  <c r="F362" i="1"/>
  <c r="AB361" i="1"/>
  <c r="AA361" i="1"/>
  <c r="Z361" i="1"/>
  <c r="Y361" i="1"/>
  <c r="X361" i="1"/>
  <c r="W361" i="1"/>
  <c r="S361" i="1"/>
  <c r="R361" i="1"/>
  <c r="O361" i="1" a="1"/>
  <c r="M361" i="1" a="1"/>
  <c r="H361" i="1" a="1"/>
  <c r="G361" i="1"/>
  <c r="F361" i="1"/>
  <c r="AB360" i="1"/>
  <c r="AA360" i="1"/>
  <c r="Z360" i="1"/>
  <c r="Y360" i="1"/>
  <c r="X360" i="1"/>
  <c r="W360" i="1"/>
  <c r="S360" i="1"/>
  <c r="R360" i="1"/>
  <c r="O360" i="1" a="1"/>
  <c r="M360" i="1" a="1"/>
  <c r="H360" i="1" a="1"/>
  <c r="G360" i="1"/>
  <c r="F360" i="1"/>
  <c r="AB359" i="1"/>
  <c r="AA359" i="1"/>
  <c r="Z359" i="1"/>
  <c r="Y359" i="1"/>
  <c r="X359" i="1"/>
  <c r="W359" i="1"/>
  <c r="S359" i="1"/>
  <c r="R359" i="1"/>
  <c r="O359" i="1" a="1"/>
  <c r="M359" i="1" a="1"/>
  <c r="H359" i="1" a="1"/>
  <c r="G359" i="1"/>
  <c r="F359" i="1"/>
  <c r="AB358" i="1"/>
  <c r="AA358" i="1"/>
  <c r="Z358" i="1"/>
  <c r="Y358" i="1"/>
  <c r="X358" i="1"/>
  <c r="W358" i="1"/>
  <c r="S358" i="1"/>
  <c r="R358" i="1"/>
  <c r="O358" i="1" a="1"/>
  <c r="M358" i="1" a="1"/>
  <c r="H358" i="1" a="1"/>
  <c r="G358" i="1"/>
  <c r="F358" i="1"/>
  <c r="AB357" i="1"/>
  <c r="AA357" i="1"/>
  <c r="Z357" i="1"/>
  <c r="Y357" i="1"/>
  <c r="X357" i="1"/>
  <c r="W357" i="1"/>
  <c r="S357" i="1"/>
  <c r="R357" i="1"/>
  <c r="O357" i="1" a="1"/>
  <c r="M357" i="1" a="1"/>
  <c r="H357" i="1" a="1"/>
  <c r="G357" i="1"/>
  <c r="F357" i="1"/>
  <c r="AB356" i="1"/>
  <c r="AA356" i="1"/>
  <c r="Z356" i="1"/>
  <c r="Y356" i="1"/>
  <c r="X356" i="1"/>
  <c r="W356" i="1"/>
  <c r="S356" i="1"/>
  <c r="R356" i="1"/>
  <c r="O356" i="1" a="1"/>
  <c r="M356" i="1" a="1"/>
  <c r="H356" i="1" a="1"/>
  <c r="G356" i="1"/>
  <c r="F356" i="1"/>
  <c r="AB355" i="1"/>
  <c r="AA355" i="1"/>
  <c r="Z355" i="1"/>
  <c r="Y355" i="1"/>
  <c r="X355" i="1"/>
  <c r="W355" i="1"/>
  <c r="S355" i="1"/>
  <c r="R355" i="1"/>
  <c r="O355" i="1" a="1"/>
  <c r="M355" i="1" a="1"/>
  <c r="H355" i="1" a="1"/>
  <c r="G355" i="1"/>
  <c r="F355" i="1"/>
  <c r="AB354" i="1"/>
  <c r="AA354" i="1"/>
  <c r="Z354" i="1"/>
  <c r="Y354" i="1"/>
  <c r="X354" i="1"/>
  <c r="W354" i="1"/>
  <c r="S354" i="1"/>
  <c r="R354" i="1"/>
  <c r="O354" i="1" a="1"/>
  <c r="M354" i="1" a="1"/>
  <c r="H354" i="1" a="1"/>
  <c r="G354" i="1"/>
  <c r="F354" i="1"/>
  <c r="AB353" i="1"/>
  <c r="AA353" i="1"/>
  <c r="Z353" i="1"/>
  <c r="Y353" i="1"/>
  <c r="X353" i="1"/>
  <c r="W353" i="1"/>
  <c r="S353" i="1"/>
  <c r="R353" i="1"/>
  <c r="O353" i="1" a="1"/>
  <c r="M353" i="1" a="1"/>
  <c r="H353" i="1" a="1"/>
  <c r="G353" i="1"/>
  <c r="F353" i="1"/>
  <c r="AB352" i="1"/>
  <c r="AA352" i="1"/>
  <c r="Z352" i="1"/>
  <c r="Y352" i="1"/>
  <c r="X352" i="1"/>
  <c r="W352" i="1"/>
  <c r="S352" i="1"/>
  <c r="R352" i="1"/>
  <c r="O352" i="1" a="1"/>
  <c r="M352" i="1" a="1"/>
  <c r="H352" i="1" a="1"/>
  <c r="G352" i="1"/>
  <c r="F352" i="1"/>
  <c r="AB351" i="1"/>
  <c r="AA351" i="1"/>
  <c r="Z351" i="1"/>
  <c r="Y351" i="1"/>
  <c r="X351" i="1"/>
  <c r="W351" i="1"/>
  <c r="S351" i="1"/>
  <c r="R351" i="1"/>
  <c r="O351" i="1" a="1"/>
  <c r="M351" i="1" a="1"/>
  <c r="H351" i="1" a="1"/>
  <c r="G351" i="1"/>
  <c r="F351" i="1"/>
  <c r="AB350" i="1"/>
  <c r="AA350" i="1"/>
  <c r="Z350" i="1"/>
  <c r="Y350" i="1"/>
  <c r="X350" i="1"/>
  <c r="W350" i="1"/>
  <c r="S350" i="1"/>
  <c r="R350" i="1"/>
  <c r="O350" i="1" a="1"/>
  <c r="M350" i="1" a="1"/>
  <c r="H350" i="1" a="1"/>
  <c r="G350" i="1"/>
  <c r="F350" i="1"/>
  <c r="AB349" i="1"/>
  <c r="AA349" i="1"/>
  <c r="Z349" i="1"/>
  <c r="Y349" i="1"/>
  <c r="X349" i="1"/>
  <c r="W349" i="1"/>
  <c r="S349" i="1"/>
  <c r="R349" i="1"/>
  <c r="O349" i="1" a="1"/>
  <c r="M349" i="1" a="1"/>
  <c r="H349" i="1" a="1"/>
  <c r="G349" i="1"/>
  <c r="F349" i="1"/>
  <c r="AB348" i="1"/>
  <c r="AA348" i="1"/>
  <c r="Z348" i="1"/>
  <c r="Y348" i="1"/>
  <c r="X348" i="1"/>
  <c r="W348" i="1"/>
  <c r="S348" i="1"/>
  <c r="R348" i="1"/>
  <c r="O348" i="1" a="1"/>
  <c r="M348" i="1" a="1"/>
  <c r="H348" i="1" a="1"/>
  <c r="G348" i="1"/>
  <c r="F348" i="1"/>
  <c r="AB347" i="1"/>
  <c r="AA347" i="1"/>
  <c r="Z347" i="1"/>
  <c r="Y347" i="1"/>
  <c r="X347" i="1"/>
  <c r="W347" i="1"/>
  <c r="S347" i="1"/>
  <c r="R347" i="1"/>
  <c r="O347" i="1" a="1"/>
  <c r="M347" i="1" a="1"/>
  <c r="H347" i="1" a="1"/>
  <c r="G347" i="1"/>
  <c r="F347" i="1"/>
  <c r="AB346" i="1"/>
  <c r="AA346" i="1"/>
  <c r="Z346" i="1"/>
  <c r="Y346" i="1"/>
  <c r="X346" i="1"/>
  <c r="W346" i="1"/>
  <c r="S346" i="1"/>
  <c r="R346" i="1"/>
  <c r="O346" i="1" a="1"/>
  <c r="M346" i="1" a="1"/>
  <c r="H346" i="1" a="1"/>
  <c r="G346" i="1"/>
  <c r="F346" i="1"/>
  <c r="AB345" i="1"/>
  <c r="AA345" i="1"/>
  <c r="Z345" i="1"/>
  <c r="Y345" i="1"/>
  <c r="X345" i="1"/>
  <c r="W345" i="1"/>
  <c r="S345" i="1"/>
  <c r="R345" i="1"/>
  <c r="O345" i="1" a="1"/>
  <c r="M345" i="1" a="1"/>
  <c r="H345" i="1" a="1"/>
  <c r="G345" i="1"/>
  <c r="F345" i="1"/>
  <c r="AB344" i="1"/>
  <c r="AA344" i="1"/>
  <c r="Z344" i="1"/>
  <c r="Y344" i="1"/>
  <c r="X344" i="1"/>
  <c r="W344" i="1"/>
  <c r="S344" i="1"/>
  <c r="R344" i="1"/>
  <c r="O344" i="1" a="1"/>
  <c r="M344" i="1" a="1"/>
  <c r="H344" i="1" a="1"/>
  <c r="G344" i="1"/>
  <c r="F344" i="1"/>
  <c r="AB343" i="1"/>
  <c r="AA343" i="1"/>
  <c r="Z343" i="1"/>
  <c r="Y343" i="1"/>
  <c r="X343" i="1"/>
  <c r="W343" i="1"/>
  <c r="S343" i="1"/>
  <c r="R343" i="1"/>
  <c r="O343" i="1" a="1"/>
  <c r="M343" i="1" a="1"/>
  <c r="H343" i="1" a="1"/>
  <c r="G343" i="1"/>
  <c r="F343" i="1"/>
  <c r="AB342" i="1"/>
  <c r="AA342" i="1"/>
  <c r="Z342" i="1"/>
  <c r="Y342" i="1"/>
  <c r="X342" i="1"/>
  <c r="W342" i="1"/>
  <c r="S342" i="1"/>
  <c r="R342" i="1"/>
  <c r="O342" i="1" a="1"/>
  <c r="M342" i="1" a="1"/>
  <c r="H342" i="1" a="1"/>
  <c r="G342" i="1"/>
  <c r="F342" i="1"/>
  <c r="AB341" i="1"/>
  <c r="AA341" i="1"/>
  <c r="Z341" i="1"/>
  <c r="Y341" i="1"/>
  <c r="X341" i="1"/>
  <c r="W341" i="1"/>
  <c r="S341" i="1"/>
  <c r="R341" i="1"/>
  <c r="O341" i="1" a="1"/>
  <c r="M341" i="1" a="1"/>
  <c r="H341" i="1" a="1"/>
  <c r="G341" i="1"/>
  <c r="F341" i="1"/>
  <c r="AB340" i="1"/>
  <c r="AA340" i="1"/>
  <c r="Z340" i="1"/>
  <c r="Y340" i="1"/>
  <c r="X340" i="1"/>
  <c r="W340" i="1"/>
  <c r="S340" i="1"/>
  <c r="R340" i="1"/>
  <c r="O340" i="1" a="1"/>
  <c r="M340" i="1" a="1"/>
  <c r="H340" i="1" a="1"/>
  <c r="G340" i="1"/>
  <c r="F340" i="1"/>
  <c r="AB339" i="1"/>
  <c r="AA339" i="1"/>
  <c r="Z339" i="1"/>
  <c r="Y339" i="1"/>
  <c r="X339" i="1"/>
  <c r="W339" i="1"/>
  <c r="S339" i="1"/>
  <c r="R339" i="1"/>
  <c r="O339" i="1" a="1"/>
  <c r="M339" i="1" a="1"/>
  <c r="H339" i="1" a="1"/>
  <c r="G339" i="1"/>
  <c r="F339" i="1"/>
  <c r="AB338" i="1"/>
  <c r="AA338" i="1"/>
  <c r="Z338" i="1"/>
  <c r="Y338" i="1"/>
  <c r="X338" i="1"/>
  <c r="W338" i="1"/>
  <c r="S338" i="1"/>
  <c r="R338" i="1"/>
  <c r="O338" i="1" a="1"/>
  <c r="M338" i="1" a="1"/>
  <c r="H338" i="1" a="1"/>
  <c r="G338" i="1"/>
  <c r="F338" i="1"/>
  <c r="AB337" i="1"/>
  <c r="AA337" i="1"/>
  <c r="Z337" i="1"/>
  <c r="Y337" i="1"/>
  <c r="X337" i="1"/>
  <c r="W337" i="1"/>
  <c r="S337" i="1"/>
  <c r="R337" i="1"/>
  <c r="O337" i="1" a="1"/>
  <c r="M337" i="1" a="1"/>
  <c r="H337" i="1" a="1"/>
  <c r="G337" i="1"/>
  <c r="F337" i="1"/>
  <c r="AB336" i="1"/>
  <c r="AA336" i="1"/>
  <c r="Z336" i="1"/>
  <c r="Y336" i="1"/>
  <c r="X336" i="1"/>
  <c r="W336" i="1"/>
  <c r="S336" i="1"/>
  <c r="R336" i="1"/>
  <c r="O336" i="1" a="1"/>
  <c r="M336" i="1" a="1"/>
  <c r="H336" i="1" a="1"/>
  <c r="G336" i="1"/>
  <c r="F336" i="1"/>
  <c r="AB335" i="1"/>
  <c r="AA335" i="1"/>
  <c r="Z335" i="1"/>
  <c r="Y335" i="1"/>
  <c r="X335" i="1"/>
  <c r="W335" i="1"/>
  <c r="S335" i="1"/>
  <c r="R335" i="1"/>
  <c r="O335" i="1" a="1"/>
  <c r="M335" i="1" a="1"/>
  <c r="H335" i="1" a="1"/>
  <c r="G335" i="1"/>
  <c r="F335" i="1"/>
  <c r="AB334" i="1"/>
  <c r="AA334" i="1"/>
  <c r="Z334" i="1"/>
  <c r="Y334" i="1"/>
  <c r="X334" i="1"/>
  <c r="W334" i="1"/>
  <c r="S334" i="1"/>
  <c r="R334" i="1"/>
  <c r="O334" i="1" a="1"/>
  <c r="M334" i="1" a="1"/>
  <c r="H334" i="1" a="1"/>
  <c r="G334" i="1"/>
  <c r="F334" i="1"/>
  <c r="AB333" i="1"/>
  <c r="AA333" i="1"/>
  <c r="Z333" i="1"/>
  <c r="Y333" i="1"/>
  <c r="X333" i="1"/>
  <c r="W333" i="1"/>
  <c r="S333" i="1"/>
  <c r="R333" i="1"/>
  <c r="O333" i="1" a="1"/>
  <c r="M333" i="1" a="1"/>
  <c r="H333" i="1" a="1"/>
  <c r="G333" i="1"/>
  <c r="F333" i="1"/>
  <c r="AB332" i="1"/>
  <c r="AA332" i="1"/>
  <c r="Z332" i="1"/>
  <c r="Y332" i="1"/>
  <c r="X332" i="1"/>
  <c r="W332" i="1"/>
  <c r="S332" i="1"/>
  <c r="R332" i="1"/>
  <c r="O332" i="1" a="1"/>
  <c r="M332" i="1" a="1"/>
  <c r="H332" i="1" a="1"/>
  <c r="G332" i="1"/>
  <c r="F332" i="1"/>
  <c r="AB331" i="1"/>
  <c r="AA331" i="1"/>
  <c r="Z331" i="1"/>
  <c r="Y331" i="1"/>
  <c r="X331" i="1"/>
  <c r="W331" i="1"/>
  <c r="S331" i="1"/>
  <c r="R331" i="1"/>
  <c r="O331" i="1" a="1"/>
  <c r="M331" i="1" a="1"/>
  <c r="H331" i="1" a="1"/>
  <c r="G331" i="1"/>
  <c r="F331" i="1"/>
  <c r="AB330" i="1"/>
  <c r="AA330" i="1"/>
  <c r="Z330" i="1"/>
  <c r="Y330" i="1"/>
  <c r="X330" i="1"/>
  <c r="W330" i="1"/>
  <c r="S330" i="1"/>
  <c r="R330" i="1"/>
  <c r="O330" i="1" a="1"/>
  <c r="M330" i="1" a="1"/>
  <c r="H330" i="1" a="1"/>
  <c r="G330" i="1"/>
  <c r="F330" i="1"/>
  <c r="AB329" i="1"/>
  <c r="AA329" i="1"/>
  <c r="Z329" i="1"/>
  <c r="Y329" i="1"/>
  <c r="X329" i="1"/>
  <c r="W329" i="1"/>
  <c r="S329" i="1"/>
  <c r="R329" i="1"/>
  <c r="O329" i="1" a="1"/>
  <c r="M329" i="1" a="1"/>
  <c r="H329" i="1" a="1"/>
  <c r="G329" i="1"/>
  <c r="F329" i="1"/>
  <c r="AB328" i="1"/>
  <c r="AA328" i="1"/>
  <c r="Z328" i="1"/>
  <c r="Y328" i="1"/>
  <c r="X328" i="1"/>
  <c r="W328" i="1"/>
  <c r="S328" i="1"/>
  <c r="R328" i="1"/>
  <c r="O328" i="1" a="1"/>
  <c r="M328" i="1" a="1"/>
  <c r="H328" i="1" a="1"/>
  <c r="G328" i="1"/>
  <c r="F328" i="1"/>
  <c r="AB327" i="1"/>
  <c r="AA327" i="1"/>
  <c r="Z327" i="1"/>
  <c r="Y327" i="1"/>
  <c r="X327" i="1"/>
  <c r="W327" i="1"/>
  <c r="S327" i="1"/>
  <c r="R327" i="1"/>
  <c r="O327" i="1" a="1"/>
  <c r="M327" i="1" a="1"/>
  <c r="H327" i="1" a="1"/>
  <c r="G327" i="1"/>
  <c r="F327" i="1"/>
  <c r="AB326" i="1"/>
  <c r="AA326" i="1"/>
  <c r="Z326" i="1"/>
  <c r="Y326" i="1"/>
  <c r="X326" i="1"/>
  <c r="W326" i="1"/>
  <c r="S326" i="1"/>
  <c r="R326" i="1"/>
  <c r="O326" i="1" a="1"/>
  <c r="M326" i="1" a="1"/>
  <c r="H326" i="1" a="1"/>
  <c r="G326" i="1"/>
  <c r="F326" i="1"/>
  <c r="AB325" i="1"/>
  <c r="AA325" i="1"/>
  <c r="Z325" i="1"/>
  <c r="Y325" i="1"/>
  <c r="X325" i="1"/>
  <c r="W325" i="1"/>
  <c r="S325" i="1"/>
  <c r="R325" i="1"/>
  <c r="O325" i="1" a="1"/>
  <c r="M325" i="1" a="1"/>
  <c r="H325" i="1" a="1"/>
  <c r="G325" i="1"/>
  <c r="F325" i="1"/>
  <c r="AB324" i="1"/>
  <c r="AA324" i="1"/>
  <c r="Z324" i="1"/>
  <c r="Y324" i="1"/>
  <c r="X324" i="1"/>
  <c r="W324" i="1"/>
  <c r="S324" i="1"/>
  <c r="R324" i="1"/>
  <c r="O324" i="1" a="1"/>
  <c r="M324" i="1" a="1"/>
  <c r="H324" i="1" a="1"/>
  <c r="G324" i="1"/>
  <c r="F324" i="1"/>
  <c r="AB323" i="1"/>
  <c r="AA323" i="1"/>
  <c r="Z323" i="1"/>
  <c r="Y323" i="1"/>
  <c r="X323" i="1"/>
  <c r="W323" i="1"/>
  <c r="S323" i="1"/>
  <c r="R323" i="1"/>
  <c r="O323" i="1" a="1"/>
  <c r="M323" i="1" a="1"/>
  <c r="H323" i="1" a="1"/>
  <c r="G323" i="1"/>
  <c r="F323" i="1"/>
  <c r="AB322" i="1"/>
  <c r="AA322" i="1"/>
  <c r="Z322" i="1"/>
  <c r="Y322" i="1"/>
  <c r="X322" i="1"/>
  <c r="W322" i="1"/>
  <c r="S322" i="1"/>
  <c r="R322" i="1"/>
  <c r="O322" i="1" a="1"/>
  <c r="M322" i="1" a="1"/>
  <c r="H322" i="1" a="1"/>
  <c r="G322" i="1"/>
  <c r="F322" i="1"/>
  <c r="AB321" i="1"/>
  <c r="AA321" i="1"/>
  <c r="Z321" i="1"/>
  <c r="Y321" i="1"/>
  <c r="X321" i="1"/>
  <c r="W321" i="1"/>
  <c r="S321" i="1"/>
  <c r="R321" i="1"/>
  <c r="O321" i="1" a="1"/>
  <c r="M321" i="1" a="1"/>
  <c r="H321" i="1" a="1"/>
  <c r="G321" i="1"/>
  <c r="F321" i="1"/>
  <c r="AB320" i="1"/>
  <c r="AA320" i="1"/>
  <c r="Z320" i="1"/>
  <c r="Y320" i="1"/>
  <c r="X320" i="1"/>
  <c r="W320" i="1"/>
  <c r="S320" i="1"/>
  <c r="R320" i="1"/>
  <c r="O320" i="1" a="1"/>
  <c r="M320" i="1" a="1"/>
  <c r="H320" i="1" a="1"/>
  <c r="G320" i="1"/>
  <c r="F320" i="1"/>
  <c r="AB319" i="1"/>
  <c r="AA319" i="1"/>
  <c r="Z319" i="1"/>
  <c r="Y319" i="1"/>
  <c r="X319" i="1"/>
  <c r="W319" i="1"/>
  <c r="S319" i="1"/>
  <c r="R319" i="1"/>
  <c r="O319" i="1" a="1"/>
  <c r="M319" i="1" a="1"/>
  <c r="H319" i="1" a="1"/>
  <c r="G319" i="1"/>
  <c r="F319" i="1"/>
  <c r="AB318" i="1"/>
  <c r="AA318" i="1"/>
  <c r="Z318" i="1"/>
  <c r="Y318" i="1"/>
  <c r="X318" i="1"/>
  <c r="W318" i="1"/>
  <c r="S318" i="1"/>
  <c r="R318" i="1"/>
  <c r="O318" i="1" a="1"/>
  <c r="M318" i="1" a="1"/>
  <c r="H318" i="1" a="1"/>
  <c r="G318" i="1"/>
  <c r="F318" i="1"/>
  <c r="AB317" i="1"/>
  <c r="AA317" i="1"/>
  <c r="Z317" i="1"/>
  <c r="Y317" i="1"/>
  <c r="X317" i="1"/>
  <c r="W317" i="1"/>
  <c r="S317" i="1"/>
  <c r="R317" i="1"/>
  <c r="O317" i="1" a="1"/>
  <c r="M317" i="1" a="1"/>
  <c r="H317" i="1" a="1"/>
  <c r="G317" i="1"/>
  <c r="F317" i="1"/>
  <c r="AB316" i="1"/>
  <c r="AA316" i="1"/>
  <c r="Z316" i="1"/>
  <c r="Y316" i="1"/>
  <c r="X316" i="1"/>
  <c r="W316" i="1"/>
  <c r="S316" i="1"/>
  <c r="R316" i="1"/>
  <c r="O316" i="1" a="1"/>
  <c r="M316" i="1" a="1"/>
  <c r="H316" i="1" a="1"/>
  <c r="G316" i="1"/>
  <c r="F316" i="1"/>
  <c r="AB315" i="1"/>
  <c r="AA315" i="1"/>
  <c r="Z315" i="1"/>
  <c r="Y315" i="1"/>
  <c r="X315" i="1"/>
  <c r="W315" i="1"/>
  <c r="S315" i="1"/>
  <c r="R315" i="1"/>
  <c r="O315" i="1" a="1"/>
  <c r="M315" i="1" a="1"/>
  <c r="H315" i="1" a="1"/>
  <c r="G315" i="1"/>
  <c r="F315" i="1"/>
  <c r="AB314" i="1"/>
  <c r="AA314" i="1"/>
  <c r="Z314" i="1"/>
  <c r="Y314" i="1"/>
  <c r="X314" i="1"/>
  <c r="W314" i="1"/>
  <c r="S314" i="1"/>
  <c r="R314" i="1"/>
  <c r="O314" i="1" a="1"/>
  <c r="M314" i="1" a="1"/>
  <c r="H314" i="1" a="1"/>
  <c r="G314" i="1"/>
  <c r="F314" i="1"/>
  <c r="AB313" i="1"/>
  <c r="AA313" i="1"/>
  <c r="Z313" i="1"/>
  <c r="Y313" i="1"/>
  <c r="X313" i="1"/>
  <c r="W313" i="1"/>
  <c r="S313" i="1"/>
  <c r="R313" i="1"/>
  <c r="O313" i="1" a="1"/>
  <c r="M313" i="1" a="1"/>
  <c r="H313" i="1" a="1"/>
  <c r="G313" i="1"/>
  <c r="F313" i="1"/>
  <c r="AB312" i="1"/>
  <c r="AA312" i="1"/>
  <c r="Z312" i="1"/>
  <c r="Y312" i="1"/>
  <c r="X312" i="1"/>
  <c r="W312" i="1"/>
  <c r="S312" i="1"/>
  <c r="R312" i="1"/>
  <c r="O312" i="1" a="1"/>
  <c r="M312" i="1" a="1"/>
  <c r="H312" i="1" a="1"/>
  <c r="G312" i="1"/>
  <c r="F312" i="1"/>
  <c r="AB311" i="1"/>
  <c r="AA311" i="1"/>
  <c r="Z311" i="1"/>
  <c r="Y311" i="1"/>
  <c r="X311" i="1"/>
  <c r="W311" i="1"/>
  <c r="S311" i="1"/>
  <c r="R311" i="1"/>
  <c r="O311" i="1" a="1"/>
  <c r="M311" i="1" a="1"/>
  <c r="H311" i="1" a="1"/>
  <c r="G311" i="1"/>
  <c r="F311" i="1"/>
  <c r="AB310" i="1"/>
  <c r="AA310" i="1"/>
  <c r="Z310" i="1"/>
  <c r="Y310" i="1"/>
  <c r="X310" i="1"/>
  <c r="W310" i="1"/>
  <c r="S310" i="1"/>
  <c r="R310" i="1"/>
  <c r="O310" i="1" a="1"/>
  <c r="M310" i="1" a="1"/>
  <c r="H310" i="1" a="1"/>
  <c r="G310" i="1"/>
  <c r="F310" i="1"/>
  <c r="AB309" i="1"/>
  <c r="AA309" i="1"/>
  <c r="Z309" i="1"/>
  <c r="Y309" i="1"/>
  <c r="X309" i="1"/>
  <c r="W309" i="1"/>
  <c r="S309" i="1"/>
  <c r="R309" i="1"/>
  <c r="O309" i="1" a="1"/>
  <c r="M309" i="1" a="1"/>
  <c r="H309" i="1" a="1"/>
  <c r="G309" i="1"/>
  <c r="F309" i="1"/>
  <c r="AB308" i="1"/>
  <c r="AA308" i="1"/>
  <c r="Z308" i="1"/>
  <c r="Y308" i="1"/>
  <c r="X308" i="1"/>
  <c r="W308" i="1"/>
  <c r="S308" i="1"/>
  <c r="R308" i="1"/>
  <c r="O308" i="1" a="1"/>
  <c r="M308" i="1" a="1"/>
  <c r="H308" i="1" a="1"/>
  <c r="G308" i="1"/>
  <c r="F308" i="1"/>
  <c r="AB307" i="1"/>
  <c r="AA307" i="1"/>
  <c r="Z307" i="1"/>
  <c r="Y307" i="1"/>
  <c r="X307" i="1"/>
  <c r="W307" i="1"/>
  <c r="S307" i="1"/>
  <c r="R307" i="1"/>
  <c r="O307" i="1" a="1"/>
  <c r="M307" i="1" a="1"/>
  <c r="H307" i="1" a="1"/>
  <c r="G307" i="1"/>
  <c r="F307" i="1"/>
  <c r="AB306" i="1"/>
  <c r="AA306" i="1"/>
  <c r="Z306" i="1"/>
  <c r="Y306" i="1"/>
  <c r="X306" i="1"/>
  <c r="W306" i="1"/>
  <c r="S306" i="1"/>
  <c r="R306" i="1"/>
  <c r="O306" i="1" a="1"/>
  <c r="M306" i="1" a="1"/>
  <c r="H306" i="1" a="1"/>
  <c r="G306" i="1"/>
  <c r="F306" i="1"/>
  <c r="AB305" i="1"/>
  <c r="AA305" i="1"/>
  <c r="Z305" i="1"/>
  <c r="Y305" i="1"/>
  <c r="X305" i="1"/>
  <c r="W305" i="1"/>
  <c r="S305" i="1"/>
  <c r="R305" i="1"/>
  <c r="O305" i="1" a="1"/>
  <c r="M305" i="1" a="1"/>
  <c r="H305" i="1" a="1"/>
  <c r="G305" i="1"/>
  <c r="F305" i="1"/>
  <c r="AB304" i="1"/>
  <c r="AA304" i="1"/>
  <c r="Z304" i="1"/>
  <c r="Y304" i="1"/>
  <c r="X304" i="1"/>
  <c r="W304" i="1"/>
  <c r="S304" i="1"/>
  <c r="R304" i="1"/>
  <c r="O304" i="1" a="1"/>
  <c r="M304" i="1" a="1"/>
  <c r="H304" i="1" a="1"/>
  <c r="G304" i="1"/>
  <c r="F304" i="1"/>
  <c r="AB303" i="1"/>
  <c r="AA303" i="1"/>
  <c r="Z303" i="1"/>
  <c r="Y303" i="1"/>
  <c r="X303" i="1"/>
  <c r="W303" i="1"/>
  <c r="S303" i="1"/>
  <c r="R303" i="1"/>
  <c r="O303" i="1" a="1"/>
  <c r="M303" i="1" a="1"/>
  <c r="H303" i="1" a="1"/>
  <c r="G303" i="1"/>
  <c r="F303" i="1"/>
  <c r="AB302" i="1"/>
  <c r="AA302" i="1"/>
  <c r="Z302" i="1"/>
  <c r="Y302" i="1"/>
  <c r="X302" i="1"/>
  <c r="W302" i="1"/>
  <c r="S302" i="1"/>
  <c r="R302" i="1"/>
  <c r="O302" i="1" a="1"/>
  <c r="M302" i="1" a="1"/>
  <c r="H302" i="1" a="1"/>
  <c r="G302" i="1"/>
  <c r="F302" i="1"/>
  <c r="AB301" i="1"/>
  <c r="AA301" i="1"/>
  <c r="Z301" i="1"/>
  <c r="Y301" i="1"/>
  <c r="X301" i="1"/>
  <c r="W301" i="1"/>
  <c r="S301" i="1"/>
  <c r="R301" i="1"/>
  <c r="O301" i="1" a="1"/>
  <c r="M301" i="1" a="1"/>
  <c r="H301" i="1" a="1"/>
  <c r="G301" i="1"/>
  <c r="F301" i="1"/>
  <c r="AB300" i="1"/>
  <c r="AA300" i="1"/>
  <c r="Z300" i="1"/>
  <c r="Y300" i="1"/>
  <c r="X300" i="1"/>
  <c r="W300" i="1"/>
  <c r="S300" i="1"/>
  <c r="R300" i="1"/>
  <c r="O300" i="1" a="1"/>
  <c r="M300" i="1" a="1"/>
  <c r="H300" i="1" a="1"/>
  <c r="G300" i="1"/>
  <c r="F300" i="1"/>
  <c r="AB299" i="1"/>
  <c r="AA299" i="1"/>
  <c r="Z299" i="1"/>
  <c r="Y299" i="1"/>
  <c r="X299" i="1"/>
  <c r="W299" i="1"/>
  <c r="S299" i="1"/>
  <c r="R299" i="1"/>
  <c r="O299" i="1" a="1"/>
  <c r="M299" i="1" a="1"/>
  <c r="H299" i="1" a="1"/>
  <c r="G299" i="1"/>
  <c r="F299" i="1"/>
  <c r="AB298" i="1"/>
  <c r="AA298" i="1"/>
  <c r="Z298" i="1"/>
  <c r="Y298" i="1"/>
  <c r="X298" i="1"/>
  <c r="W298" i="1"/>
  <c r="S298" i="1"/>
  <c r="R298" i="1"/>
  <c r="O298" i="1" a="1"/>
  <c r="M298" i="1" a="1"/>
  <c r="H298" i="1" a="1"/>
  <c r="G298" i="1"/>
  <c r="F298" i="1"/>
  <c r="AB297" i="1"/>
  <c r="AA297" i="1"/>
  <c r="Z297" i="1"/>
  <c r="Y297" i="1"/>
  <c r="X297" i="1"/>
  <c r="W297" i="1"/>
  <c r="S297" i="1"/>
  <c r="R297" i="1"/>
  <c r="O297" i="1" a="1"/>
  <c r="M297" i="1" a="1"/>
  <c r="H297" i="1" a="1"/>
  <c r="G297" i="1"/>
  <c r="F297" i="1"/>
  <c r="AB296" i="1"/>
  <c r="AA296" i="1"/>
  <c r="Z296" i="1"/>
  <c r="Y296" i="1"/>
  <c r="X296" i="1"/>
  <c r="W296" i="1"/>
  <c r="S296" i="1"/>
  <c r="R296" i="1"/>
  <c r="O296" i="1" a="1"/>
  <c r="M296" i="1" a="1"/>
  <c r="H296" i="1" a="1"/>
  <c r="G296" i="1"/>
  <c r="F296" i="1"/>
  <c r="AB295" i="1"/>
  <c r="AA295" i="1"/>
  <c r="Z295" i="1"/>
  <c r="Y295" i="1"/>
  <c r="X295" i="1"/>
  <c r="W295" i="1"/>
  <c r="S295" i="1"/>
  <c r="R295" i="1"/>
  <c r="O295" i="1" a="1"/>
  <c r="M295" i="1" a="1"/>
  <c r="H295" i="1" a="1"/>
  <c r="G295" i="1"/>
  <c r="F295" i="1"/>
  <c r="AB294" i="1"/>
  <c r="AA294" i="1"/>
  <c r="Z294" i="1"/>
  <c r="Y294" i="1"/>
  <c r="X294" i="1"/>
  <c r="W294" i="1"/>
  <c r="S294" i="1"/>
  <c r="R294" i="1"/>
  <c r="O294" i="1" a="1"/>
  <c r="M294" i="1" a="1"/>
  <c r="H294" i="1" a="1"/>
  <c r="G294" i="1"/>
  <c r="F294" i="1"/>
  <c r="AB293" i="1"/>
  <c r="AA293" i="1"/>
  <c r="Z293" i="1"/>
  <c r="Y293" i="1"/>
  <c r="X293" i="1"/>
  <c r="W293" i="1"/>
  <c r="S293" i="1"/>
  <c r="R293" i="1"/>
  <c r="O293" i="1" a="1"/>
  <c r="M293" i="1" a="1"/>
  <c r="H293" i="1" a="1"/>
  <c r="G293" i="1"/>
  <c r="F293" i="1"/>
  <c r="AB292" i="1"/>
  <c r="AA292" i="1"/>
  <c r="Z292" i="1"/>
  <c r="Y292" i="1"/>
  <c r="X292" i="1"/>
  <c r="W292" i="1"/>
  <c r="S292" i="1"/>
  <c r="R292" i="1"/>
  <c r="O292" i="1" a="1"/>
  <c r="M292" i="1" a="1"/>
  <c r="H292" i="1" a="1"/>
  <c r="G292" i="1"/>
  <c r="F292" i="1"/>
  <c r="AB291" i="1"/>
  <c r="AA291" i="1"/>
  <c r="Z291" i="1"/>
  <c r="Y291" i="1"/>
  <c r="X291" i="1"/>
  <c r="W291" i="1"/>
  <c r="S291" i="1"/>
  <c r="R291" i="1"/>
  <c r="O291" i="1" a="1"/>
  <c r="M291" i="1" a="1"/>
  <c r="H291" i="1" a="1"/>
  <c r="G291" i="1"/>
  <c r="F291" i="1"/>
  <c r="AB290" i="1"/>
  <c r="AA290" i="1"/>
  <c r="Z290" i="1"/>
  <c r="Y290" i="1"/>
  <c r="X290" i="1"/>
  <c r="W290" i="1"/>
  <c r="S290" i="1"/>
  <c r="R290" i="1"/>
  <c r="O290" i="1" a="1"/>
  <c r="M290" i="1" a="1"/>
  <c r="H290" i="1" a="1"/>
  <c r="G290" i="1"/>
  <c r="F290" i="1"/>
  <c r="AB289" i="1"/>
  <c r="AA289" i="1"/>
  <c r="Z289" i="1"/>
  <c r="Y289" i="1"/>
  <c r="X289" i="1"/>
  <c r="W289" i="1"/>
  <c r="S289" i="1"/>
  <c r="R289" i="1"/>
  <c r="O289" i="1" a="1"/>
  <c r="M289" i="1" a="1"/>
  <c r="H289" i="1" a="1"/>
  <c r="G289" i="1"/>
  <c r="F289" i="1"/>
  <c r="AB288" i="1"/>
  <c r="AA288" i="1"/>
  <c r="Z288" i="1"/>
  <c r="Y288" i="1"/>
  <c r="X288" i="1"/>
  <c r="W288" i="1"/>
  <c r="S288" i="1"/>
  <c r="R288" i="1"/>
  <c r="O288" i="1" a="1"/>
  <c r="M288" i="1" a="1"/>
  <c r="H288" i="1" a="1"/>
  <c r="G288" i="1"/>
  <c r="F288" i="1"/>
  <c r="AB287" i="1"/>
  <c r="AA287" i="1"/>
  <c r="Z287" i="1"/>
  <c r="Y287" i="1"/>
  <c r="X287" i="1"/>
  <c r="W287" i="1"/>
  <c r="S287" i="1"/>
  <c r="R287" i="1"/>
  <c r="O287" i="1" a="1"/>
  <c r="M287" i="1" a="1"/>
  <c r="H287" i="1" a="1"/>
  <c r="G287" i="1"/>
  <c r="F287" i="1"/>
  <c r="AB286" i="1"/>
  <c r="AA286" i="1"/>
  <c r="Z286" i="1"/>
  <c r="Y286" i="1"/>
  <c r="X286" i="1"/>
  <c r="W286" i="1"/>
  <c r="S286" i="1"/>
  <c r="R286" i="1"/>
  <c r="O286" i="1" a="1"/>
  <c r="M286" i="1" a="1"/>
  <c r="H286" i="1" a="1"/>
  <c r="G286" i="1"/>
  <c r="F286" i="1"/>
  <c r="AB285" i="1"/>
  <c r="AA285" i="1"/>
  <c r="Z285" i="1"/>
  <c r="Y285" i="1"/>
  <c r="X285" i="1"/>
  <c r="W285" i="1"/>
  <c r="S285" i="1"/>
  <c r="R285" i="1"/>
  <c r="O285" i="1" a="1"/>
  <c r="M285" i="1" a="1"/>
  <c r="H285" i="1" a="1"/>
  <c r="G285" i="1"/>
  <c r="F285" i="1"/>
  <c r="AB284" i="1"/>
  <c r="AA284" i="1"/>
  <c r="Z284" i="1"/>
  <c r="Y284" i="1"/>
  <c r="X284" i="1"/>
  <c r="W284" i="1"/>
  <c r="S284" i="1"/>
  <c r="R284" i="1"/>
  <c r="O284" i="1" a="1"/>
  <c r="M284" i="1" a="1"/>
  <c r="H284" i="1" a="1"/>
  <c r="G284" i="1"/>
  <c r="F284" i="1"/>
  <c r="AB283" i="1"/>
  <c r="AA283" i="1"/>
  <c r="Z283" i="1"/>
  <c r="Y283" i="1"/>
  <c r="X283" i="1"/>
  <c r="W283" i="1"/>
  <c r="S283" i="1"/>
  <c r="R283" i="1"/>
  <c r="O283" i="1" a="1"/>
  <c r="M283" i="1" a="1"/>
  <c r="H283" i="1" a="1"/>
  <c r="G283" i="1"/>
  <c r="F283" i="1"/>
  <c r="AB282" i="1"/>
  <c r="AA282" i="1"/>
  <c r="Z282" i="1"/>
  <c r="Y282" i="1"/>
  <c r="X282" i="1"/>
  <c r="W282" i="1"/>
  <c r="S282" i="1"/>
  <c r="R282" i="1"/>
  <c r="O282" i="1" a="1"/>
  <c r="M282" i="1" a="1"/>
  <c r="H282" i="1" a="1"/>
  <c r="G282" i="1"/>
  <c r="F282" i="1"/>
  <c r="AB281" i="1"/>
  <c r="AA281" i="1"/>
  <c r="Z281" i="1"/>
  <c r="Y281" i="1"/>
  <c r="X281" i="1"/>
  <c r="W281" i="1"/>
  <c r="S281" i="1"/>
  <c r="R281" i="1"/>
  <c r="O281" i="1" a="1"/>
  <c r="M281" i="1" a="1"/>
  <c r="H281" i="1" a="1"/>
  <c r="G281" i="1"/>
  <c r="F281" i="1"/>
  <c r="AB280" i="1"/>
  <c r="AA280" i="1"/>
  <c r="Z280" i="1"/>
  <c r="Y280" i="1"/>
  <c r="X280" i="1"/>
  <c r="W280" i="1"/>
  <c r="S280" i="1"/>
  <c r="R280" i="1"/>
  <c r="O280" i="1" a="1"/>
  <c r="M280" i="1" a="1"/>
  <c r="H280" i="1" a="1"/>
  <c r="G280" i="1"/>
  <c r="F280" i="1"/>
  <c r="AB279" i="1"/>
  <c r="AA279" i="1"/>
  <c r="Z279" i="1"/>
  <c r="Y279" i="1"/>
  <c r="X279" i="1"/>
  <c r="W279" i="1"/>
  <c r="S279" i="1"/>
  <c r="R279" i="1"/>
  <c r="O279" i="1" a="1"/>
  <c r="M279" i="1" a="1"/>
  <c r="H279" i="1" a="1"/>
  <c r="G279" i="1"/>
  <c r="F279" i="1"/>
  <c r="AB278" i="1"/>
  <c r="AA278" i="1"/>
  <c r="Z278" i="1"/>
  <c r="Y278" i="1"/>
  <c r="X278" i="1"/>
  <c r="W278" i="1"/>
  <c r="S278" i="1"/>
  <c r="R278" i="1"/>
  <c r="O278" i="1" a="1"/>
  <c r="M278" i="1" a="1"/>
  <c r="H278" i="1" a="1"/>
  <c r="G278" i="1"/>
  <c r="F278" i="1"/>
  <c r="AB277" i="1"/>
  <c r="AA277" i="1"/>
  <c r="Z277" i="1"/>
  <c r="Y277" i="1"/>
  <c r="X277" i="1"/>
  <c r="W277" i="1"/>
  <c r="S277" i="1"/>
  <c r="R277" i="1"/>
  <c r="O277" i="1" a="1"/>
  <c r="M277" i="1" a="1"/>
  <c r="H277" i="1" a="1"/>
  <c r="G277" i="1"/>
  <c r="F277" i="1"/>
  <c r="AB276" i="1"/>
  <c r="AA276" i="1"/>
  <c r="Z276" i="1"/>
  <c r="Y276" i="1"/>
  <c r="X276" i="1"/>
  <c r="W276" i="1"/>
  <c r="S276" i="1"/>
  <c r="R276" i="1"/>
  <c r="O276" i="1" a="1"/>
  <c r="M276" i="1" a="1"/>
  <c r="H276" i="1" a="1"/>
  <c r="G276" i="1"/>
  <c r="F276" i="1"/>
  <c r="AB275" i="1"/>
  <c r="AA275" i="1"/>
  <c r="Z275" i="1"/>
  <c r="Y275" i="1"/>
  <c r="X275" i="1"/>
  <c r="W275" i="1"/>
  <c r="S275" i="1"/>
  <c r="R275" i="1"/>
  <c r="O275" i="1" a="1"/>
  <c r="M275" i="1" a="1"/>
  <c r="H275" i="1" a="1"/>
  <c r="G275" i="1"/>
  <c r="F275" i="1"/>
  <c r="AB274" i="1"/>
  <c r="AA274" i="1"/>
  <c r="Z274" i="1"/>
  <c r="Y274" i="1"/>
  <c r="X274" i="1"/>
  <c r="W274" i="1"/>
  <c r="S274" i="1"/>
  <c r="R274" i="1"/>
  <c r="O274" i="1" a="1"/>
  <c r="M274" i="1" a="1"/>
  <c r="H274" i="1" a="1"/>
  <c r="G274" i="1"/>
  <c r="F274" i="1"/>
  <c r="AB273" i="1"/>
  <c r="AA273" i="1"/>
  <c r="Z273" i="1"/>
  <c r="Y273" i="1"/>
  <c r="X273" i="1"/>
  <c r="W273" i="1"/>
  <c r="S273" i="1"/>
  <c r="R273" i="1"/>
  <c r="O273" i="1" a="1"/>
  <c r="M273" i="1" a="1"/>
  <c r="H273" i="1" a="1"/>
  <c r="G273" i="1"/>
  <c r="F273" i="1"/>
  <c r="AB272" i="1"/>
  <c r="AA272" i="1"/>
  <c r="Z272" i="1"/>
  <c r="Y272" i="1"/>
  <c r="X272" i="1"/>
  <c r="W272" i="1"/>
  <c r="S272" i="1"/>
  <c r="R272" i="1"/>
  <c r="O272" i="1" a="1"/>
  <c r="M272" i="1" a="1"/>
  <c r="H272" i="1" a="1"/>
  <c r="G272" i="1"/>
  <c r="F272" i="1"/>
  <c r="AB271" i="1"/>
  <c r="AA271" i="1"/>
  <c r="Z271" i="1"/>
  <c r="Y271" i="1"/>
  <c r="X271" i="1"/>
  <c r="W271" i="1"/>
  <c r="S271" i="1"/>
  <c r="R271" i="1"/>
  <c r="O271" i="1" a="1"/>
  <c r="M271" i="1" a="1"/>
  <c r="H271" i="1" a="1"/>
  <c r="G271" i="1"/>
  <c r="F271" i="1"/>
  <c r="AB270" i="1"/>
  <c r="AA270" i="1"/>
  <c r="Z270" i="1"/>
  <c r="Y270" i="1"/>
  <c r="X270" i="1"/>
  <c r="W270" i="1"/>
  <c r="S270" i="1"/>
  <c r="R270" i="1"/>
  <c r="O270" i="1" a="1"/>
  <c r="M270" i="1" a="1"/>
  <c r="H270" i="1" a="1"/>
  <c r="G270" i="1"/>
  <c r="F270" i="1"/>
  <c r="AB269" i="1"/>
  <c r="AA269" i="1"/>
  <c r="Z269" i="1"/>
  <c r="Y269" i="1"/>
  <c r="X269" i="1"/>
  <c r="W269" i="1"/>
  <c r="S269" i="1"/>
  <c r="R269" i="1"/>
  <c r="O269" i="1" a="1"/>
  <c r="M269" i="1" a="1"/>
  <c r="H269" i="1" a="1"/>
  <c r="G269" i="1"/>
  <c r="F269" i="1"/>
  <c r="AB268" i="1"/>
  <c r="AA268" i="1"/>
  <c r="Z268" i="1"/>
  <c r="Y268" i="1"/>
  <c r="X268" i="1"/>
  <c r="W268" i="1"/>
  <c r="S268" i="1"/>
  <c r="R268" i="1"/>
  <c r="O268" i="1" a="1"/>
  <c r="M268" i="1" a="1"/>
  <c r="H268" i="1" a="1"/>
  <c r="G268" i="1"/>
  <c r="F268" i="1"/>
  <c r="AB267" i="1"/>
  <c r="AA267" i="1"/>
  <c r="Z267" i="1"/>
  <c r="Y267" i="1"/>
  <c r="X267" i="1"/>
  <c r="W267" i="1"/>
  <c r="S267" i="1"/>
  <c r="R267" i="1"/>
  <c r="O267" i="1" a="1"/>
  <c r="M267" i="1" a="1"/>
  <c r="H267" i="1" a="1"/>
  <c r="G267" i="1"/>
  <c r="F267" i="1"/>
  <c r="AB266" i="1"/>
  <c r="AA266" i="1"/>
  <c r="Z266" i="1"/>
  <c r="Y266" i="1"/>
  <c r="X266" i="1"/>
  <c r="W266" i="1"/>
  <c r="S266" i="1"/>
  <c r="R266" i="1"/>
  <c r="O266" i="1" a="1"/>
  <c r="M266" i="1" a="1"/>
  <c r="H266" i="1" a="1"/>
  <c r="G266" i="1"/>
  <c r="F266" i="1"/>
  <c r="AB265" i="1"/>
  <c r="AA265" i="1"/>
  <c r="Z265" i="1"/>
  <c r="Y265" i="1"/>
  <c r="X265" i="1"/>
  <c r="W265" i="1"/>
  <c r="S265" i="1"/>
  <c r="R265" i="1"/>
  <c r="O265" i="1" a="1"/>
  <c r="M265" i="1" a="1"/>
  <c r="H265" i="1" a="1"/>
  <c r="G265" i="1"/>
  <c r="F265" i="1"/>
  <c r="AB264" i="1"/>
  <c r="AA264" i="1"/>
  <c r="Z264" i="1"/>
  <c r="Y264" i="1"/>
  <c r="X264" i="1"/>
  <c r="W264" i="1"/>
  <c r="S264" i="1"/>
  <c r="R264" i="1"/>
  <c r="O264" i="1" a="1"/>
  <c r="M264" i="1" a="1"/>
  <c r="H264" i="1" a="1"/>
  <c r="G264" i="1"/>
  <c r="F264" i="1"/>
  <c r="AB263" i="1"/>
  <c r="AA263" i="1"/>
  <c r="Z263" i="1"/>
  <c r="Y263" i="1"/>
  <c r="X263" i="1"/>
  <c r="W263" i="1"/>
  <c r="S263" i="1"/>
  <c r="R263" i="1"/>
  <c r="O263" i="1" a="1"/>
  <c r="M263" i="1" a="1"/>
  <c r="H263" i="1" a="1"/>
  <c r="G263" i="1"/>
  <c r="F263" i="1"/>
  <c r="AB262" i="1"/>
  <c r="AA262" i="1"/>
  <c r="Z262" i="1"/>
  <c r="Y262" i="1"/>
  <c r="X262" i="1"/>
  <c r="W262" i="1"/>
  <c r="S262" i="1"/>
  <c r="R262" i="1"/>
  <c r="O262" i="1" a="1"/>
  <c r="M262" i="1" a="1"/>
  <c r="H262" i="1" a="1"/>
  <c r="G262" i="1"/>
  <c r="F262" i="1"/>
  <c r="AB261" i="1"/>
  <c r="AA261" i="1"/>
  <c r="Z261" i="1"/>
  <c r="Y261" i="1"/>
  <c r="X261" i="1"/>
  <c r="W261" i="1"/>
  <c r="S261" i="1"/>
  <c r="R261" i="1"/>
  <c r="O261" i="1" a="1"/>
  <c r="M261" i="1" a="1"/>
  <c r="H261" i="1" a="1"/>
  <c r="G261" i="1"/>
  <c r="F261" i="1"/>
  <c r="AB260" i="1"/>
  <c r="AA260" i="1"/>
  <c r="Z260" i="1"/>
  <c r="Y260" i="1"/>
  <c r="X260" i="1"/>
  <c r="W260" i="1"/>
  <c r="S260" i="1"/>
  <c r="R260" i="1"/>
  <c r="O260" i="1" a="1"/>
  <c r="M260" i="1" a="1"/>
  <c r="H260" i="1" a="1"/>
  <c r="G260" i="1"/>
  <c r="F260" i="1"/>
  <c r="AB259" i="1"/>
  <c r="AA259" i="1"/>
  <c r="Z259" i="1"/>
  <c r="Y259" i="1"/>
  <c r="X259" i="1"/>
  <c r="W259" i="1"/>
  <c r="S259" i="1"/>
  <c r="R259" i="1"/>
  <c r="O259" i="1" a="1"/>
  <c r="M259" i="1" a="1"/>
  <c r="H259" i="1" a="1"/>
  <c r="G259" i="1"/>
  <c r="F259" i="1"/>
  <c r="AB258" i="1"/>
  <c r="AA258" i="1"/>
  <c r="Z258" i="1"/>
  <c r="Y258" i="1"/>
  <c r="X258" i="1"/>
  <c r="W258" i="1"/>
  <c r="S258" i="1"/>
  <c r="R258" i="1"/>
  <c r="O258" i="1" a="1"/>
  <c r="M258" i="1" a="1"/>
  <c r="H258" i="1" a="1"/>
  <c r="G258" i="1"/>
  <c r="F258" i="1"/>
  <c r="AB257" i="1"/>
  <c r="AA257" i="1"/>
  <c r="Z257" i="1"/>
  <c r="Y257" i="1"/>
  <c r="X257" i="1"/>
  <c r="W257" i="1"/>
  <c r="S257" i="1"/>
  <c r="R257" i="1"/>
  <c r="O257" i="1" a="1"/>
  <c r="M257" i="1" a="1"/>
  <c r="H257" i="1" a="1"/>
  <c r="G257" i="1"/>
  <c r="F257" i="1"/>
  <c r="AB256" i="1"/>
  <c r="AA256" i="1"/>
  <c r="Z256" i="1"/>
  <c r="Y256" i="1"/>
  <c r="X256" i="1"/>
  <c r="W256" i="1"/>
  <c r="S256" i="1"/>
  <c r="R256" i="1"/>
  <c r="O256" i="1" a="1"/>
  <c r="M256" i="1" a="1"/>
  <c r="H256" i="1" a="1"/>
  <c r="G256" i="1"/>
  <c r="F256" i="1"/>
  <c r="AB255" i="1"/>
  <c r="AA255" i="1"/>
  <c r="Z255" i="1"/>
  <c r="Y255" i="1"/>
  <c r="X255" i="1"/>
  <c r="W255" i="1"/>
  <c r="S255" i="1"/>
  <c r="R255" i="1"/>
  <c r="O255" i="1" a="1"/>
  <c r="M255" i="1" a="1"/>
  <c r="H255" i="1" a="1"/>
  <c r="G255" i="1"/>
  <c r="F255" i="1"/>
  <c r="AB254" i="1"/>
  <c r="AA254" i="1"/>
  <c r="Z254" i="1"/>
  <c r="Y254" i="1"/>
  <c r="X254" i="1"/>
  <c r="W254" i="1"/>
  <c r="S254" i="1"/>
  <c r="R254" i="1"/>
  <c r="O254" i="1" a="1"/>
  <c r="M254" i="1" a="1"/>
  <c r="H254" i="1" a="1"/>
  <c r="G254" i="1"/>
  <c r="F254" i="1"/>
  <c r="AB253" i="1"/>
  <c r="AA253" i="1"/>
  <c r="Z253" i="1"/>
  <c r="Y253" i="1"/>
  <c r="X253" i="1"/>
  <c r="W253" i="1"/>
  <c r="S253" i="1"/>
  <c r="R253" i="1"/>
  <c r="O253" i="1" a="1"/>
  <c r="M253" i="1" a="1"/>
  <c r="H253" i="1" a="1"/>
  <c r="G253" i="1"/>
  <c r="F253" i="1"/>
  <c r="AB252" i="1"/>
  <c r="AA252" i="1"/>
  <c r="Z252" i="1"/>
  <c r="Y252" i="1"/>
  <c r="X252" i="1"/>
  <c r="W252" i="1"/>
  <c r="S252" i="1"/>
  <c r="R252" i="1"/>
  <c r="O252" i="1" a="1"/>
  <c r="M252" i="1" a="1"/>
  <c r="H252" i="1" a="1"/>
  <c r="G252" i="1"/>
  <c r="F252" i="1"/>
  <c r="AB251" i="1"/>
  <c r="AA251" i="1"/>
  <c r="Z251" i="1"/>
  <c r="Y251" i="1"/>
  <c r="X251" i="1"/>
  <c r="W251" i="1"/>
  <c r="S251" i="1"/>
  <c r="R251" i="1"/>
  <c r="O251" i="1" a="1"/>
  <c r="M251" i="1" a="1"/>
  <c r="H251" i="1" a="1"/>
  <c r="G251" i="1"/>
  <c r="F251" i="1"/>
  <c r="AB250" i="1"/>
  <c r="AA250" i="1"/>
  <c r="Z250" i="1"/>
  <c r="Y250" i="1"/>
  <c r="X250" i="1"/>
  <c r="W250" i="1"/>
  <c r="S250" i="1"/>
  <c r="R250" i="1"/>
  <c r="O250" i="1" a="1"/>
  <c r="M250" i="1" a="1"/>
  <c r="H250" i="1" a="1"/>
  <c r="G250" i="1"/>
  <c r="F250" i="1"/>
  <c r="AB249" i="1"/>
  <c r="AA249" i="1"/>
  <c r="Z249" i="1"/>
  <c r="Y249" i="1"/>
  <c r="X249" i="1"/>
  <c r="W249" i="1"/>
  <c r="S249" i="1"/>
  <c r="R249" i="1"/>
  <c r="O249" i="1" a="1"/>
  <c r="M249" i="1" a="1"/>
  <c r="H249" i="1" a="1"/>
  <c r="G249" i="1"/>
  <c r="F249" i="1"/>
  <c r="AB248" i="1"/>
  <c r="AA248" i="1"/>
  <c r="Z248" i="1"/>
  <c r="Y248" i="1"/>
  <c r="X248" i="1"/>
  <c r="W248" i="1"/>
  <c r="S248" i="1"/>
  <c r="R248" i="1"/>
  <c r="O248" i="1" a="1"/>
  <c r="M248" i="1" a="1"/>
  <c r="H248" i="1" a="1"/>
  <c r="G248" i="1"/>
  <c r="F248" i="1"/>
  <c r="AB247" i="1"/>
  <c r="AA247" i="1"/>
  <c r="Z247" i="1"/>
  <c r="Y247" i="1"/>
  <c r="X247" i="1"/>
  <c r="W247" i="1"/>
  <c r="S247" i="1"/>
  <c r="R247" i="1"/>
  <c r="O247" i="1" a="1"/>
  <c r="M247" i="1" a="1"/>
  <c r="H247" i="1" a="1"/>
  <c r="G247" i="1"/>
  <c r="F247" i="1"/>
  <c r="AB246" i="1"/>
  <c r="AA246" i="1"/>
  <c r="Z246" i="1"/>
  <c r="Y246" i="1"/>
  <c r="X246" i="1"/>
  <c r="W246" i="1"/>
  <c r="S246" i="1"/>
  <c r="R246" i="1"/>
  <c r="O246" i="1" a="1"/>
  <c r="M246" i="1" a="1"/>
  <c r="H246" i="1" a="1"/>
  <c r="G246" i="1"/>
  <c r="F246" i="1"/>
  <c r="AB245" i="1"/>
  <c r="AA245" i="1"/>
  <c r="Z245" i="1"/>
  <c r="Y245" i="1"/>
  <c r="X245" i="1"/>
  <c r="W245" i="1"/>
  <c r="S245" i="1"/>
  <c r="R245" i="1"/>
  <c r="O245" i="1" a="1"/>
  <c r="M245" i="1" a="1"/>
  <c r="H245" i="1" a="1"/>
  <c r="G245" i="1"/>
  <c r="F245" i="1"/>
  <c r="AB244" i="1"/>
  <c r="AA244" i="1"/>
  <c r="Z244" i="1"/>
  <c r="Y244" i="1"/>
  <c r="X244" i="1"/>
  <c r="W244" i="1"/>
  <c r="S244" i="1"/>
  <c r="R244" i="1"/>
  <c r="O244" i="1" a="1"/>
  <c r="M244" i="1" a="1"/>
  <c r="H244" i="1" a="1"/>
  <c r="G244" i="1"/>
  <c r="F244" i="1"/>
  <c r="AB243" i="1"/>
  <c r="AA243" i="1"/>
  <c r="Z243" i="1"/>
  <c r="Y243" i="1"/>
  <c r="X243" i="1"/>
  <c r="W243" i="1"/>
  <c r="S243" i="1"/>
  <c r="R243" i="1"/>
  <c r="O243" i="1" a="1"/>
  <c r="M243" i="1" a="1"/>
  <c r="H243" i="1" a="1"/>
  <c r="G243" i="1"/>
  <c r="F243" i="1"/>
  <c r="AB242" i="1"/>
  <c r="AA242" i="1"/>
  <c r="Z242" i="1"/>
  <c r="Y242" i="1"/>
  <c r="X242" i="1"/>
  <c r="W242" i="1"/>
  <c r="S242" i="1"/>
  <c r="R242" i="1"/>
  <c r="O242" i="1" a="1"/>
  <c r="M242" i="1" a="1"/>
  <c r="H242" i="1" a="1"/>
  <c r="G242" i="1"/>
  <c r="F242" i="1"/>
  <c r="AB241" i="1"/>
  <c r="AA241" i="1"/>
  <c r="Z241" i="1"/>
  <c r="Y241" i="1"/>
  <c r="X241" i="1"/>
  <c r="W241" i="1"/>
  <c r="S241" i="1"/>
  <c r="R241" i="1"/>
  <c r="O241" i="1" a="1"/>
  <c r="M241" i="1" a="1"/>
  <c r="H241" i="1" a="1"/>
  <c r="G241" i="1"/>
  <c r="F241" i="1"/>
  <c r="AB240" i="1"/>
  <c r="AA240" i="1"/>
  <c r="Z240" i="1"/>
  <c r="Y240" i="1"/>
  <c r="X240" i="1"/>
  <c r="W240" i="1"/>
  <c r="S240" i="1"/>
  <c r="R240" i="1"/>
  <c r="O240" i="1" a="1"/>
  <c r="M240" i="1" a="1"/>
  <c r="H240" i="1" a="1"/>
  <c r="G240" i="1"/>
  <c r="F240" i="1"/>
  <c r="AB239" i="1"/>
  <c r="AA239" i="1"/>
  <c r="Z239" i="1"/>
  <c r="Y239" i="1"/>
  <c r="X239" i="1"/>
  <c r="W239" i="1"/>
  <c r="S239" i="1"/>
  <c r="R239" i="1"/>
  <c r="O239" i="1" a="1"/>
  <c r="M239" i="1" a="1"/>
  <c r="H239" i="1" a="1"/>
  <c r="G239" i="1"/>
  <c r="F239" i="1"/>
  <c r="AB238" i="1"/>
  <c r="AA238" i="1"/>
  <c r="Z238" i="1"/>
  <c r="Y238" i="1"/>
  <c r="X238" i="1"/>
  <c r="W238" i="1"/>
  <c r="S238" i="1"/>
  <c r="R238" i="1"/>
  <c r="O238" i="1" a="1"/>
  <c r="M238" i="1" a="1"/>
  <c r="H238" i="1" a="1"/>
  <c r="G238" i="1"/>
  <c r="F238" i="1"/>
  <c r="AB237" i="1"/>
  <c r="AA237" i="1"/>
  <c r="Z237" i="1"/>
  <c r="Y237" i="1"/>
  <c r="X237" i="1"/>
  <c r="W237" i="1"/>
  <c r="S237" i="1"/>
  <c r="R237" i="1"/>
  <c r="O237" i="1" a="1"/>
  <c r="M237" i="1" a="1"/>
  <c r="H237" i="1" a="1"/>
  <c r="G237" i="1"/>
  <c r="F237" i="1"/>
  <c r="AB236" i="1"/>
  <c r="AA236" i="1"/>
  <c r="Z236" i="1"/>
  <c r="Y236" i="1"/>
  <c r="X236" i="1"/>
  <c r="W236" i="1"/>
  <c r="S236" i="1"/>
  <c r="R236" i="1"/>
  <c r="O236" i="1" a="1"/>
  <c r="M236" i="1" a="1"/>
  <c r="H236" i="1" a="1"/>
  <c r="G236" i="1"/>
  <c r="F236" i="1"/>
  <c r="AB235" i="1"/>
  <c r="AA235" i="1"/>
  <c r="Z235" i="1"/>
  <c r="Y235" i="1"/>
  <c r="X235" i="1"/>
  <c r="W235" i="1"/>
  <c r="S235" i="1"/>
  <c r="R235" i="1"/>
  <c r="O235" i="1" a="1"/>
  <c r="M235" i="1" a="1"/>
  <c r="H235" i="1" a="1"/>
  <c r="G235" i="1"/>
  <c r="F235" i="1"/>
  <c r="AB234" i="1"/>
  <c r="AA234" i="1"/>
  <c r="Z234" i="1"/>
  <c r="Y234" i="1"/>
  <c r="X234" i="1"/>
  <c r="W234" i="1"/>
  <c r="S234" i="1"/>
  <c r="R234" i="1"/>
  <c r="O234" i="1" a="1"/>
  <c r="M234" i="1" a="1"/>
  <c r="H234" i="1" a="1"/>
  <c r="G234" i="1"/>
  <c r="F234" i="1"/>
  <c r="AB233" i="1"/>
  <c r="AA233" i="1"/>
  <c r="Z233" i="1"/>
  <c r="Y233" i="1"/>
  <c r="X233" i="1"/>
  <c r="W233" i="1"/>
  <c r="S233" i="1"/>
  <c r="R233" i="1"/>
  <c r="O233" i="1" a="1"/>
  <c r="M233" i="1" a="1"/>
  <c r="H233" i="1" a="1"/>
  <c r="G233" i="1"/>
  <c r="F233" i="1"/>
  <c r="AB232" i="1"/>
  <c r="AA232" i="1"/>
  <c r="Z232" i="1"/>
  <c r="Y232" i="1"/>
  <c r="X232" i="1"/>
  <c r="W232" i="1"/>
  <c r="S232" i="1"/>
  <c r="R232" i="1"/>
  <c r="O232" i="1" a="1"/>
  <c r="M232" i="1" a="1"/>
  <c r="H232" i="1" a="1"/>
  <c r="G232" i="1"/>
  <c r="F232" i="1"/>
  <c r="AB231" i="1"/>
  <c r="AA231" i="1"/>
  <c r="Z231" i="1"/>
  <c r="Y231" i="1"/>
  <c r="X231" i="1"/>
  <c r="W231" i="1"/>
  <c r="S231" i="1"/>
  <c r="R231" i="1"/>
  <c r="O231" i="1" a="1"/>
  <c r="M231" i="1" a="1"/>
  <c r="H231" i="1" a="1"/>
  <c r="G231" i="1"/>
  <c r="F231" i="1"/>
  <c r="AB230" i="1"/>
  <c r="AA230" i="1"/>
  <c r="Z230" i="1"/>
  <c r="Y230" i="1"/>
  <c r="X230" i="1"/>
  <c r="W230" i="1"/>
  <c r="S230" i="1"/>
  <c r="R230" i="1"/>
  <c r="O230" i="1" a="1"/>
  <c r="M230" i="1" a="1"/>
  <c r="H230" i="1" a="1"/>
  <c r="G230" i="1"/>
  <c r="F230" i="1"/>
  <c r="AB229" i="1"/>
  <c r="AA229" i="1"/>
  <c r="Z229" i="1"/>
  <c r="Y229" i="1"/>
  <c r="X229" i="1"/>
  <c r="W229" i="1"/>
  <c r="S229" i="1"/>
  <c r="R229" i="1"/>
  <c r="O229" i="1" a="1"/>
  <c r="M229" i="1" a="1"/>
  <c r="H229" i="1" a="1"/>
  <c r="G229" i="1"/>
  <c r="F229" i="1"/>
  <c r="AB228" i="1"/>
  <c r="AA228" i="1"/>
  <c r="Z228" i="1"/>
  <c r="Y228" i="1"/>
  <c r="X228" i="1"/>
  <c r="W228" i="1"/>
  <c r="S228" i="1"/>
  <c r="R228" i="1"/>
  <c r="O228" i="1" a="1"/>
  <c r="M228" i="1" a="1"/>
  <c r="H228" i="1" a="1"/>
  <c r="G228" i="1"/>
  <c r="F228" i="1"/>
  <c r="AB227" i="1"/>
  <c r="AA227" i="1"/>
  <c r="Z227" i="1"/>
  <c r="Y227" i="1"/>
  <c r="X227" i="1"/>
  <c r="W227" i="1"/>
  <c r="S227" i="1"/>
  <c r="R227" i="1"/>
  <c r="O227" i="1" a="1"/>
  <c r="M227" i="1" a="1"/>
  <c r="H227" i="1" a="1"/>
  <c r="G227" i="1"/>
  <c r="F227" i="1"/>
  <c r="AB226" i="1"/>
  <c r="AA226" i="1"/>
  <c r="Z226" i="1"/>
  <c r="Y226" i="1"/>
  <c r="X226" i="1"/>
  <c r="W226" i="1"/>
  <c r="S226" i="1"/>
  <c r="R226" i="1"/>
  <c r="O226" i="1" a="1"/>
  <c r="M226" i="1" a="1"/>
  <c r="H226" i="1" a="1"/>
  <c r="G226" i="1"/>
  <c r="F226" i="1"/>
  <c r="AB225" i="1"/>
  <c r="AA225" i="1"/>
  <c r="Z225" i="1"/>
  <c r="Y225" i="1"/>
  <c r="X225" i="1"/>
  <c r="W225" i="1"/>
  <c r="S225" i="1"/>
  <c r="R225" i="1"/>
  <c r="O225" i="1" a="1"/>
  <c r="M225" i="1" a="1"/>
  <c r="H225" i="1" a="1"/>
  <c r="G225" i="1"/>
  <c r="F225" i="1"/>
  <c r="AB224" i="1"/>
  <c r="AA224" i="1"/>
  <c r="Z224" i="1"/>
  <c r="Y224" i="1"/>
  <c r="X224" i="1"/>
  <c r="W224" i="1"/>
  <c r="S224" i="1"/>
  <c r="R224" i="1"/>
  <c r="O224" i="1" a="1"/>
  <c r="M224" i="1" a="1"/>
  <c r="H224" i="1" a="1"/>
  <c r="G224" i="1"/>
  <c r="F224" i="1"/>
  <c r="AB223" i="1"/>
  <c r="AA223" i="1"/>
  <c r="Z223" i="1"/>
  <c r="Y223" i="1"/>
  <c r="X223" i="1"/>
  <c r="W223" i="1"/>
  <c r="S223" i="1"/>
  <c r="R223" i="1"/>
  <c r="O223" i="1" a="1"/>
  <c r="M223" i="1" a="1"/>
  <c r="H223" i="1" a="1"/>
  <c r="G223" i="1"/>
  <c r="F223" i="1"/>
  <c r="AB222" i="1"/>
  <c r="AA222" i="1"/>
  <c r="Z222" i="1"/>
  <c r="Y222" i="1"/>
  <c r="X222" i="1"/>
  <c r="W222" i="1"/>
  <c r="S222" i="1"/>
  <c r="R222" i="1"/>
  <c r="O222" i="1" a="1"/>
  <c r="M222" i="1" a="1"/>
  <c r="H222" i="1" a="1"/>
  <c r="G222" i="1"/>
  <c r="F222" i="1"/>
  <c r="AB221" i="1"/>
  <c r="AA221" i="1"/>
  <c r="Z221" i="1"/>
  <c r="Y221" i="1"/>
  <c r="X221" i="1"/>
  <c r="W221" i="1"/>
  <c r="S221" i="1"/>
  <c r="R221" i="1"/>
  <c r="O221" i="1" a="1"/>
  <c r="M221" i="1" a="1"/>
  <c r="H221" i="1" a="1"/>
  <c r="G221" i="1"/>
  <c r="F221" i="1"/>
  <c r="AB220" i="1"/>
  <c r="AA220" i="1"/>
  <c r="Z220" i="1"/>
  <c r="Y220" i="1"/>
  <c r="X220" i="1"/>
  <c r="W220" i="1"/>
  <c r="S220" i="1"/>
  <c r="R220" i="1"/>
  <c r="O220" i="1" a="1"/>
  <c r="M220" i="1" a="1"/>
  <c r="H220" i="1" a="1"/>
  <c r="G220" i="1"/>
  <c r="F220" i="1"/>
  <c r="AB219" i="1"/>
  <c r="AA219" i="1"/>
  <c r="Z219" i="1"/>
  <c r="Y219" i="1"/>
  <c r="X219" i="1"/>
  <c r="W219" i="1"/>
  <c r="S219" i="1"/>
  <c r="R219" i="1"/>
  <c r="O219" i="1" a="1"/>
  <c r="M219" i="1" a="1"/>
  <c r="H219" i="1" a="1"/>
  <c r="G219" i="1"/>
  <c r="F219" i="1"/>
  <c r="AB218" i="1"/>
  <c r="AA218" i="1"/>
  <c r="Z218" i="1"/>
  <c r="Y218" i="1"/>
  <c r="X218" i="1"/>
  <c r="W218" i="1"/>
  <c r="S218" i="1"/>
  <c r="R218" i="1"/>
  <c r="O218" i="1" a="1"/>
  <c r="M218" i="1" a="1"/>
  <c r="H218" i="1" a="1"/>
  <c r="G218" i="1"/>
  <c r="F218" i="1"/>
  <c r="AB217" i="1"/>
  <c r="AA217" i="1"/>
  <c r="Z217" i="1"/>
  <c r="Y217" i="1"/>
  <c r="X217" i="1"/>
  <c r="W217" i="1"/>
  <c r="S217" i="1"/>
  <c r="R217" i="1"/>
  <c r="O217" i="1" a="1"/>
  <c r="M217" i="1" a="1"/>
  <c r="H217" i="1" a="1"/>
  <c r="G217" i="1"/>
  <c r="F217" i="1"/>
  <c r="AB216" i="1"/>
  <c r="AA216" i="1"/>
  <c r="Z216" i="1"/>
  <c r="Y216" i="1"/>
  <c r="X216" i="1"/>
  <c r="W216" i="1"/>
  <c r="S216" i="1"/>
  <c r="R216" i="1"/>
  <c r="O216" i="1" a="1"/>
  <c r="M216" i="1" a="1"/>
  <c r="H216" i="1" a="1"/>
  <c r="G216" i="1"/>
  <c r="F216" i="1"/>
  <c r="AB215" i="1"/>
  <c r="AA215" i="1"/>
  <c r="Z215" i="1"/>
  <c r="Y215" i="1"/>
  <c r="X215" i="1"/>
  <c r="W215" i="1"/>
  <c r="S215" i="1"/>
  <c r="R215" i="1"/>
  <c r="O215" i="1" a="1"/>
  <c r="M215" i="1" a="1"/>
  <c r="H215" i="1" a="1"/>
  <c r="G215" i="1"/>
  <c r="F215" i="1"/>
  <c r="AB214" i="1"/>
  <c r="AA214" i="1"/>
  <c r="Z214" i="1"/>
  <c r="Y214" i="1"/>
  <c r="X214" i="1"/>
  <c r="W214" i="1"/>
  <c r="S214" i="1"/>
  <c r="R214" i="1"/>
  <c r="O214" i="1" a="1"/>
  <c r="M214" i="1" a="1"/>
  <c r="H214" i="1" a="1"/>
  <c r="G214" i="1"/>
  <c r="F214" i="1"/>
  <c r="AB213" i="1"/>
  <c r="AA213" i="1"/>
  <c r="Z213" i="1"/>
  <c r="Y213" i="1"/>
  <c r="X213" i="1"/>
  <c r="W213" i="1"/>
  <c r="S213" i="1"/>
  <c r="R213" i="1"/>
  <c r="O213" i="1" a="1"/>
  <c r="M213" i="1" a="1"/>
  <c r="H213" i="1" a="1"/>
  <c r="G213" i="1"/>
  <c r="F213" i="1"/>
  <c r="AB212" i="1"/>
  <c r="AA212" i="1"/>
  <c r="Z212" i="1"/>
  <c r="Y212" i="1"/>
  <c r="X212" i="1"/>
  <c r="W212" i="1"/>
  <c r="S212" i="1"/>
  <c r="R212" i="1"/>
  <c r="O212" i="1" a="1"/>
  <c r="M212" i="1" a="1"/>
  <c r="H212" i="1" a="1"/>
  <c r="G212" i="1"/>
  <c r="F212" i="1"/>
  <c r="AB211" i="1"/>
  <c r="AA211" i="1"/>
  <c r="Z211" i="1"/>
  <c r="Y211" i="1"/>
  <c r="X211" i="1"/>
  <c r="W211" i="1"/>
  <c r="S211" i="1"/>
  <c r="R211" i="1"/>
  <c r="O211" i="1" a="1"/>
  <c r="M211" i="1" a="1"/>
  <c r="H211" i="1" a="1"/>
  <c r="G211" i="1"/>
  <c r="F211" i="1"/>
  <c r="AB210" i="1"/>
  <c r="AA210" i="1"/>
  <c r="Z210" i="1"/>
  <c r="Y210" i="1"/>
  <c r="X210" i="1"/>
  <c r="W210" i="1"/>
  <c r="S210" i="1"/>
  <c r="R210" i="1"/>
  <c r="O210" i="1" a="1"/>
  <c r="M210" i="1" a="1"/>
  <c r="H210" i="1" a="1"/>
  <c r="G210" i="1"/>
  <c r="F210" i="1"/>
  <c r="AB209" i="1"/>
  <c r="AA209" i="1"/>
  <c r="Z209" i="1"/>
  <c r="Y209" i="1"/>
  <c r="X209" i="1"/>
  <c r="W209" i="1"/>
  <c r="S209" i="1"/>
  <c r="R209" i="1"/>
  <c r="O209" i="1" a="1"/>
  <c r="M209" i="1" a="1"/>
  <c r="H209" i="1" a="1"/>
  <c r="G209" i="1"/>
  <c r="F209" i="1"/>
  <c r="AB208" i="1"/>
  <c r="AA208" i="1"/>
  <c r="Z208" i="1"/>
  <c r="Y208" i="1"/>
  <c r="X208" i="1"/>
  <c r="W208" i="1"/>
  <c r="S208" i="1"/>
  <c r="R208" i="1"/>
  <c r="O208" i="1" a="1"/>
  <c r="M208" i="1" a="1"/>
  <c r="H208" i="1" a="1"/>
  <c r="G208" i="1"/>
  <c r="F208" i="1"/>
  <c r="AB207" i="1"/>
  <c r="AA207" i="1"/>
  <c r="Z207" i="1"/>
  <c r="Y207" i="1"/>
  <c r="X207" i="1"/>
  <c r="W207" i="1"/>
  <c r="S207" i="1"/>
  <c r="R207" i="1"/>
  <c r="O207" i="1" a="1"/>
  <c r="M207" i="1" a="1"/>
  <c r="H207" i="1" a="1"/>
  <c r="G207" i="1"/>
  <c r="F207" i="1"/>
  <c r="AB206" i="1"/>
  <c r="AA206" i="1"/>
  <c r="Z206" i="1"/>
  <c r="Y206" i="1"/>
  <c r="X206" i="1"/>
  <c r="W206" i="1"/>
  <c r="S206" i="1"/>
  <c r="R206" i="1"/>
  <c r="O206" i="1" a="1"/>
  <c r="M206" i="1" a="1"/>
  <c r="H206" i="1" a="1"/>
  <c r="G206" i="1"/>
  <c r="F206" i="1"/>
  <c r="AB205" i="1"/>
  <c r="AA205" i="1"/>
  <c r="Z205" i="1"/>
  <c r="Y205" i="1"/>
  <c r="X205" i="1"/>
  <c r="W205" i="1"/>
  <c r="S205" i="1"/>
  <c r="R205" i="1"/>
  <c r="O205" i="1" a="1"/>
  <c r="M205" i="1" a="1"/>
  <c r="H205" i="1" a="1"/>
  <c r="G205" i="1"/>
  <c r="F205" i="1"/>
  <c r="AB204" i="1"/>
  <c r="AA204" i="1"/>
  <c r="Z204" i="1"/>
  <c r="Y204" i="1"/>
  <c r="X204" i="1"/>
  <c r="W204" i="1"/>
  <c r="S204" i="1"/>
  <c r="R204" i="1"/>
  <c r="O204" i="1" a="1"/>
  <c r="M204" i="1" a="1"/>
  <c r="H204" i="1" a="1"/>
  <c r="G204" i="1"/>
  <c r="F204" i="1"/>
  <c r="AB203" i="1"/>
  <c r="AA203" i="1"/>
  <c r="Z203" i="1"/>
  <c r="Y203" i="1"/>
  <c r="X203" i="1"/>
  <c r="W203" i="1"/>
  <c r="S203" i="1"/>
  <c r="R203" i="1"/>
  <c r="O203" i="1" a="1"/>
  <c r="M203" i="1" a="1"/>
  <c r="H203" i="1" a="1"/>
  <c r="G203" i="1"/>
  <c r="F203" i="1"/>
  <c r="AB202" i="1"/>
  <c r="AA202" i="1"/>
  <c r="Z202" i="1"/>
  <c r="Y202" i="1"/>
  <c r="X202" i="1"/>
  <c r="W202" i="1"/>
  <c r="S202" i="1"/>
  <c r="R202" i="1"/>
  <c r="O202" i="1" a="1"/>
  <c r="M202" i="1" a="1"/>
  <c r="H202" i="1" a="1"/>
  <c r="G202" i="1"/>
  <c r="F202" i="1"/>
  <c r="AB201" i="1"/>
  <c r="AA201" i="1"/>
  <c r="Z201" i="1"/>
  <c r="Y201" i="1"/>
  <c r="X201" i="1"/>
  <c r="W201" i="1"/>
  <c r="S201" i="1"/>
  <c r="R201" i="1"/>
  <c r="O201" i="1" a="1"/>
  <c r="M201" i="1" a="1"/>
  <c r="H201" i="1" a="1"/>
  <c r="G201" i="1"/>
  <c r="F201" i="1"/>
  <c r="AB200" i="1"/>
  <c r="AA200" i="1"/>
  <c r="Z200" i="1"/>
  <c r="Y200" i="1"/>
  <c r="X200" i="1"/>
  <c r="W200" i="1"/>
  <c r="S200" i="1"/>
  <c r="R200" i="1"/>
  <c r="O200" i="1" a="1"/>
  <c r="M200" i="1" a="1"/>
  <c r="H200" i="1" a="1"/>
  <c r="G200" i="1"/>
  <c r="F200" i="1"/>
  <c r="AB199" i="1"/>
  <c r="AA199" i="1"/>
  <c r="Z199" i="1"/>
  <c r="Y199" i="1"/>
  <c r="X199" i="1"/>
  <c r="W199" i="1"/>
  <c r="S199" i="1"/>
  <c r="R199" i="1"/>
  <c r="O199" i="1" a="1"/>
  <c r="M199" i="1" a="1"/>
  <c r="H199" i="1" a="1"/>
  <c r="G199" i="1"/>
  <c r="F199" i="1"/>
  <c r="AB198" i="1"/>
  <c r="AA198" i="1"/>
  <c r="Z198" i="1"/>
  <c r="Y198" i="1"/>
  <c r="X198" i="1"/>
  <c r="W198" i="1"/>
  <c r="S198" i="1"/>
  <c r="R198" i="1"/>
  <c r="O198" i="1" a="1"/>
  <c r="M198" i="1" a="1"/>
  <c r="H198" i="1" a="1"/>
  <c r="G198" i="1"/>
  <c r="F198" i="1"/>
  <c r="AB197" i="1"/>
  <c r="AA197" i="1"/>
  <c r="Z197" i="1"/>
  <c r="Y197" i="1"/>
  <c r="X197" i="1"/>
  <c r="W197" i="1"/>
  <c r="S197" i="1"/>
  <c r="R197" i="1"/>
  <c r="O197" i="1" a="1"/>
  <c r="M197" i="1" a="1"/>
  <c r="H197" i="1" a="1"/>
  <c r="G197" i="1"/>
  <c r="F197" i="1"/>
  <c r="AB196" i="1"/>
  <c r="AA196" i="1"/>
  <c r="Z196" i="1"/>
  <c r="Y196" i="1"/>
  <c r="X196" i="1"/>
  <c r="W196" i="1"/>
  <c r="S196" i="1"/>
  <c r="R196" i="1"/>
  <c r="O196" i="1" a="1"/>
  <c r="M196" i="1" a="1"/>
  <c r="H196" i="1" a="1"/>
  <c r="G196" i="1"/>
  <c r="F196" i="1"/>
  <c r="AB195" i="1"/>
  <c r="AA195" i="1"/>
  <c r="Z195" i="1"/>
  <c r="Y195" i="1"/>
  <c r="X195" i="1"/>
  <c r="W195" i="1"/>
  <c r="S195" i="1"/>
  <c r="R195" i="1"/>
  <c r="O195" i="1" a="1"/>
  <c r="M195" i="1" a="1"/>
  <c r="H195" i="1" a="1"/>
  <c r="G195" i="1"/>
  <c r="F195" i="1"/>
  <c r="AB194" i="1"/>
  <c r="AA194" i="1"/>
  <c r="Z194" i="1"/>
  <c r="Y194" i="1"/>
  <c r="X194" i="1"/>
  <c r="W194" i="1"/>
  <c r="S194" i="1"/>
  <c r="R194" i="1"/>
  <c r="O194" i="1" a="1"/>
  <c r="M194" i="1" a="1"/>
  <c r="H194" i="1" a="1"/>
  <c r="G194" i="1"/>
  <c r="F194" i="1"/>
  <c r="AB193" i="1"/>
  <c r="AA193" i="1"/>
  <c r="Z193" i="1"/>
  <c r="Y193" i="1"/>
  <c r="X193" i="1"/>
  <c r="W193" i="1"/>
  <c r="S193" i="1"/>
  <c r="R193" i="1"/>
  <c r="O193" i="1" a="1"/>
  <c r="M193" i="1" a="1"/>
  <c r="H193" i="1" a="1"/>
  <c r="G193" i="1"/>
  <c r="F193" i="1"/>
  <c r="AB192" i="1"/>
  <c r="AA192" i="1"/>
  <c r="Z192" i="1"/>
  <c r="Y192" i="1"/>
  <c r="X192" i="1"/>
  <c r="W192" i="1"/>
  <c r="S192" i="1"/>
  <c r="R192" i="1"/>
  <c r="O192" i="1" a="1"/>
  <c r="M192" i="1" a="1"/>
  <c r="H192" i="1" a="1"/>
  <c r="G192" i="1"/>
  <c r="F192" i="1"/>
  <c r="AB191" i="1"/>
  <c r="AA191" i="1"/>
  <c r="Z191" i="1"/>
  <c r="Y191" i="1"/>
  <c r="X191" i="1"/>
  <c r="W191" i="1"/>
  <c r="S191" i="1"/>
  <c r="R191" i="1"/>
  <c r="O191" i="1" a="1"/>
  <c r="M191" i="1" a="1"/>
  <c r="H191" i="1" a="1"/>
  <c r="G191" i="1"/>
  <c r="F191" i="1"/>
  <c r="AB190" i="1"/>
  <c r="AA190" i="1"/>
  <c r="Z190" i="1"/>
  <c r="Y190" i="1"/>
  <c r="X190" i="1"/>
  <c r="W190" i="1"/>
  <c r="S190" i="1"/>
  <c r="R190" i="1"/>
  <c r="O190" i="1" a="1"/>
  <c r="M190" i="1" a="1"/>
  <c r="H190" i="1" a="1"/>
  <c r="G190" i="1"/>
  <c r="F190" i="1"/>
  <c r="AB189" i="1"/>
  <c r="AA189" i="1"/>
  <c r="Z189" i="1"/>
  <c r="Y189" i="1"/>
  <c r="X189" i="1"/>
  <c r="W189" i="1"/>
  <c r="S189" i="1"/>
  <c r="R189" i="1"/>
  <c r="O189" i="1" a="1"/>
  <c r="M189" i="1" a="1"/>
  <c r="H189" i="1" a="1"/>
  <c r="G189" i="1"/>
  <c r="F189" i="1"/>
  <c r="AB188" i="1"/>
  <c r="AA188" i="1"/>
  <c r="Z188" i="1"/>
  <c r="Y188" i="1"/>
  <c r="X188" i="1"/>
  <c r="W188" i="1"/>
  <c r="S188" i="1"/>
  <c r="R188" i="1"/>
  <c r="O188" i="1" a="1"/>
  <c r="M188" i="1" a="1"/>
  <c r="H188" i="1" a="1"/>
  <c r="G188" i="1"/>
  <c r="F188" i="1"/>
  <c r="AB187" i="1"/>
  <c r="AA187" i="1"/>
  <c r="Z187" i="1"/>
  <c r="Y187" i="1"/>
  <c r="X187" i="1"/>
  <c r="W187" i="1"/>
  <c r="S187" i="1"/>
  <c r="R187" i="1"/>
  <c r="O187" i="1" a="1"/>
  <c r="M187" i="1" a="1"/>
  <c r="H187" i="1" a="1"/>
  <c r="G187" i="1"/>
  <c r="F187" i="1"/>
  <c r="AB186" i="1"/>
  <c r="AA186" i="1"/>
  <c r="Z186" i="1"/>
  <c r="Y186" i="1"/>
  <c r="X186" i="1"/>
  <c r="W186" i="1"/>
  <c r="S186" i="1"/>
  <c r="R186" i="1"/>
  <c r="O186" i="1" a="1"/>
  <c r="M186" i="1" a="1"/>
  <c r="H186" i="1" a="1"/>
  <c r="G186" i="1"/>
  <c r="F186" i="1"/>
  <c r="AB185" i="1"/>
  <c r="AA185" i="1"/>
  <c r="Z185" i="1"/>
  <c r="Y185" i="1"/>
  <c r="X185" i="1"/>
  <c r="W185" i="1"/>
  <c r="S185" i="1"/>
  <c r="R185" i="1"/>
  <c r="O185" i="1" a="1"/>
  <c r="M185" i="1" a="1"/>
  <c r="H185" i="1" a="1"/>
  <c r="G185" i="1"/>
  <c r="F185" i="1"/>
  <c r="AB184" i="1"/>
  <c r="AA184" i="1"/>
  <c r="Z184" i="1"/>
  <c r="Y184" i="1"/>
  <c r="X184" i="1"/>
  <c r="W184" i="1"/>
  <c r="S184" i="1"/>
  <c r="R184" i="1"/>
  <c r="O184" i="1" a="1"/>
  <c r="M184" i="1" a="1"/>
  <c r="H184" i="1" a="1"/>
  <c r="G184" i="1"/>
  <c r="F184" i="1"/>
  <c r="AB183" i="1"/>
  <c r="AA183" i="1"/>
  <c r="Z183" i="1"/>
  <c r="Y183" i="1"/>
  <c r="X183" i="1"/>
  <c r="W183" i="1"/>
  <c r="S183" i="1"/>
  <c r="R183" i="1"/>
  <c r="O183" i="1" a="1"/>
  <c r="M183" i="1" a="1"/>
  <c r="H183" i="1" a="1"/>
  <c r="G183" i="1"/>
  <c r="F183" i="1"/>
  <c r="AB182" i="1"/>
  <c r="AA182" i="1"/>
  <c r="Z182" i="1"/>
  <c r="Y182" i="1"/>
  <c r="X182" i="1"/>
  <c r="W182" i="1"/>
  <c r="S182" i="1"/>
  <c r="R182" i="1"/>
  <c r="O182" i="1" a="1"/>
  <c r="M182" i="1" a="1"/>
  <c r="H182" i="1" a="1"/>
  <c r="G182" i="1"/>
  <c r="F182" i="1"/>
  <c r="AB181" i="1"/>
  <c r="AA181" i="1"/>
  <c r="Z181" i="1"/>
  <c r="Y181" i="1"/>
  <c r="X181" i="1"/>
  <c r="W181" i="1"/>
  <c r="S181" i="1"/>
  <c r="R181" i="1"/>
  <c r="O181" i="1" a="1"/>
  <c r="M181" i="1" a="1"/>
  <c r="H181" i="1" a="1"/>
  <c r="G181" i="1"/>
  <c r="F181" i="1"/>
  <c r="AB180" i="1"/>
  <c r="AA180" i="1"/>
  <c r="Z180" i="1"/>
  <c r="Y180" i="1"/>
  <c r="X180" i="1"/>
  <c r="W180" i="1"/>
  <c r="S180" i="1"/>
  <c r="R180" i="1"/>
  <c r="O180" i="1" a="1"/>
  <c r="M180" i="1" a="1"/>
  <c r="H180" i="1" a="1"/>
  <c r="G180" i="1"/>
  <c r="F180" i="1"/>
  <c r="AB179" i="1"/>
  <c r="AA179" i="1"/>
  <c r="Z179" i="1"/>
  <c r="Y179" i="1"/>
  <c r="X179" i="1"/>
  <c r="W179" i="1"/>
  <c r="S179" i="1"/>
  <c r="R179" i="1"/>
  <c r="O179" i="1" a="1"/>
  <c r="M179" i="1" a="1"/>
  <c r="H179" i="1" a="1"/>
  <c r="G179" i="1"/>
  <c r="F179" i="1"/>
  <c r="AB178" i="1"/>
  <c r="AA178" i="1"/>
  <c r="Z178" i="1"/>
  <c r="Y178" i="1"/>
  <c r="X178" i="1"/>
  <c r="W178" i="1"/>
  <c r="S178" i="1"/>
  <c r="R178" i="1"/>
  <c r="O178" i="1" a="1"/>
  <c r="M178" i="1" a="1"/>
  <c r="H178" i="1" a="1"/>
  <c r="G178" i="1"/>
  <c r="F178" i="1"/>
  <c r="AB177" i="1"/>
  <c r="AA177" i="1"/>
  <c r="Z177" i="1"/>
  <c r="Y177" i="1"/>
  <c r="X177" i="1"/>
  <c r="W177" i="1"/>
  <c r="S177" i="1"/>
  <c r="R177" i="1"/>
  <c r="O177" i="1" a="1"/>
  <c r="M177" i="1" a="1"/>
  <c r="H177" i="1" a="1"/>
  <c r="G177" i="1"/>
  <c r="F177" i="1"/>
  <c r="AB176" i="1"/>
  <c r="AA176" i="1"/>
  <c r="Z176" i="1"/>
  <c r="Y176" i="1"/>
  <c r="X176" i="1"/>
  <c r="W176" i="1"/>
  <c r="S176" i="1"/>
  <c r="R176" i="1"/>
  <c r="O176" i="1" a="1"/>
  <c r="M176" i="1" a="1"/>
  <c r="H176" i="1" a="1"/>
  <c r="G176" i="1"/>
  <c r="F176" i="1"/>
  <c r="AB175" i="1"/>
  <c r="AA175" i="1"/>
  <c r="Z175" i="1"/>
  <c r="Y175" i="1"/>
  <c r="X175" i="1"/>
  <c r="W175" i="1"/>
  <c r="S175" i="1"/>
  <c r="R175" i="1"/>
  <c r="O175" i="1" a="1"/>
  <c r="M175" i="1" a="1"/>
  <c r="H175" i="1" a="1"/>
  <c r="G175" i="1"/>
  <c r="F175" i="1"/>
  <c r="AB174" i="1"/>
  <c r="AA174" i="1"/>
  <c r="Z174" i="1"/>
  <c r="Y174" i="1"/>
  <c r="X174" i="1"/>
  <c r="W174" i="1"/>
  <c r="S174" i="1"/>
  <c r="R174" i="1"/>
  <c r="O174" i="1" a="1"/>
  <c r="M174" i="1" a="1"/>
  <c r="H174" i="1" a="1"/>
  <c r="G174" i="1"/>
  <c r="F174" i="1"/>
  <c r="AB173" i="1"/>
  <c r="AA173" i="1"/>
  <c r="Z173" i="1"/>
  <c r="Y173" i="1"/>
  <c r="X173" i="1"/>
  <c r="W173" i="1"/>
  <c r="S173" i="1"/>
  <c r="R173" i="1"/>
  <c r="O173" i="1" a="1"/>
  <c r="M173" i="1" a="1"/>
  <c r="H173" i="1" a="1"/>
  <c r="G173" i="1"/>
  <c r="F173" i="1"/>
  <c r="AB172" i="1"/>
  <c r="AA172" i="1"/>
  <c r="Z172" i="1"/>
  <c r="Y172" i="1"/>
  <c r="X172" i="1"/>
  <c r="W172" i="1"/>
  <c r="S172" i="1"/>
  <c r="R172" i="1"/>
  <c r="O172" i="1" a="1"/>
  <c r="M172" i="1" a="1"/>
  <c r="H172" i="1" a="1"/>
  <c r="G172" i="1"/>
  <c r="F172" i="1"/>
  <c r="AB171" i="1"/>
  <c r="AA171" i="1"/>
  <c r="Z171" i="1"/>
  <c r="Y171" i="1"/>
  <c r="X171" i="1"/>
  <c r="W171" i="1"/>
  <c r="S171" i="1"/>
  <c r="R171" i="1"/>
  <c r="O171" i="1" a="1"/>
  <c r="M171" i="1" a="1"/>
  <c r="H171" i="1" a="1"/>
  <c r="G171" i="1"/>
  <c r="F171" i="1"/>
  <c r="AB170" i="1"/>
  <c r="AA170" i="1"/>
  <c r="Z170" i="1"/>
  <c r="Y170" i="1"/>
  <c r="X170" i="1"/>
  <c r="W170" i="1"/>
  <c r="S170" i="1"/>
  <c r="R170" i="1"/>
  <c r="O170" i="1" a="1"/>
  <c r="M170" i="1" a="1"/>
  <c r="H170" i="1" a="1"/>
  <c r="G170" i="1"/>
  <c r="F170" i="1"/>
  <c r="AB169" i="1"/>
  <c r="AA169" i="1"/>
  <c r="Z169" i="1"/>
  <c r="Y169" i="1"/>
  <c r="X169" i="1"/>
  <c r="W169" i="1"/>
  <c r="S169" i="1"/>
  <c r="R169" i="1"/>
  <c r="O169" i="1" a="1"/>
  <c r="M169" i="1" a="1"/>
  <c r="H169" i="1" a="1"/>
  <c r="G169" i="1"/>
  <c r="F169" i="1"/>
  <c r="AB168" i="1"/>
  <c r="AA168" i="1"/>
  <c r="Z168" i="1"/>
  <c r="Y168" i="1"/>
  <c r="X168" i="1"/>
  <c r="W168" i="1"/>
  <c r="S168" i="1"/>
  <c r="R168" i="1"/>
  <c r="O168" i="1" a="1"/>
  <c r="M168" i="1" a="1"/>
  <c r="H168" i="1" a="1"/>
  <c r="G168" i="1"/>
  <c r="F168" i="1"/>
  <c r="AB167" i="1"/>
  <c r="AA167" i="1"/>
  <c r="Z167" i="1"/>
  <c r="Y167" i="1"/>
  <c r="X167" i="1"/>
  <c r="W167" i="1"/>
  <c r="S167" i="1"/>
  <c r="R167" i="1"/>
  <c r="O167" i="1" a="1"/>
  <c r="M167" i="1" a="1"/>
  <c r="H167" i="1" a="1"/>
  <c r="G167" i="1"/>
  <c r="F167" i="1"/>
  <c r="AB166" i="1"/>
  <c r="AA166" i="1"/>
  <c r="Z166" i="1"/>
  <c r="Y166" i="1"/>
  <c r="X166" i="1"/>
  <c r="W166" i="1"/>
  <c r="S166" i="1"/>
  <c r="R166" i="1"/>
  <c r="O166" i="1" a="1"/>
  <c r="M166" i="1" a="1"/>
  <c r="H166" i="1" a="1"/>
  <c r="G166" i="1"/>
  <c r="F166" i="1"/>
  <c r="AB165" i="1"/>
  <c r="AA165" i="1"/>
  <c r="Z165" i="1"/>
  <c r="Y165" i="1"/>
  <c r="X165" i="1"/>
  <c r="W165" i="1"/>
  <c r="S165" i="1"/>
  <c r="R165" i="1"/>
  <c r="O165" i="1" a="1"/>
  <c r="M165" i="1" a="1"/>
  <c r="H165" i="1" a="1"/>
  <c r="G165" i="1"/>
  <c r="F165" i="1"/>
  <c r="AB164" i="1"/>
  <c r="AA164" i="1"/>
  <c r="Z164" i="1"/>
  <c r="Y164" i="1"/>
  <c r="X164" i="1"/>
  <c r="W164" i="1"/>
  <c r="S164" i="1"/>
  <c r="R164" i="1"/>
  <c r="O164" i="1" a="1"/>
  <c r="M164" i="1" a="1"/>
  <c r="H164" i="1" a="1"/>
  <c r="G164" i="1"/>
  <c r="F164" i="1"/>
  <c r="AB163" i="1"/>
  <c r="AA163" i="1"/>
  <c r="Z163" i="1"/>
  <c r="Y163" i="1"/>
  <c r="X163" i="1"/>
  <c r="W163" i="1"/>
  <c r="S163" i="1"/>
  <c r="R163" i="1"/>
  <c r="O163" i="1" a="1"/>
  <c r="M163" i="1" a="1"/>
  <c r="H163" i="1" a="1"/>
  <c r="G163" i="1"/>
  <c r="F163" i="1"/>
  <c r="AB162" i="1"/>
  <c r="AA162" i="1"/>
  <c r="Z162" i="1"/>
  <c r="Y162" i="1"/>
  <c r="X162" i="1"/>
  <c r="W162" i="1"/>
  <c r="S162" i="1"/>
  <c r="R162" i="1"/>
  <c r="O162" i="1" a="1"/>
  <c r="M162" i="1" a="1"/>
  <c r="H162" i="1" a="1"/>
  <c r="G162" i="1"/>
  <c r="F162" i="1"/>
  <c r="AB161" i="1"/>
  <c r="AA161" i="1"/>
  <c r="Z161" i="1"/>
  <c r="Y161" i="1"/>
  <c r="X161" i="1"/>
  <c r="W161" i="1"/>
  <c r="S161" i="1"/>
  <c r="R161" i="1"/>
  <c r="O161" i="1" a="1"/>
  <c r="M161" i="1" a="1"/>
  <c r="H161" i="1" a="1"/>
  <c r="G161" i="1"/>
  <c r="F161" i="1"/>
  <c r="AB160" i="1"/>
  <c r="AA160" i="1"/>
  <c r="Z160" i="1"/>
  <c r="Y160" i="1"/>
  <c r="X160" i="1"/>
  <c r="W160" i="1"/>
  <c r="S160" i="1"/>
  <c r="R160" i="1"/>
  <c r="O160" i="1" a="1"/>
  <c r="M160" i="1" a="1"/>
  <c r="H160" i="1" a="1"/>
  <c r="G160" i="1"/>
  <c r="F160" i="1"/>
  <c r="AB159" i="1"/>
  <c r="AA159" i="1"/>
  <c r="Z159" i="1"/>
  <c r="Y159" i="1"/>
  <c r="X159" i="1"/>
  <c r="W159" i="1"/>
  <c r="S159" i="1"/>
  <c r="R159" i="1"/>
  <c r="O159" i="1" a="1"/>
  <c r="M159" i="1" a="1"/>
  <c r="H159" i="1" a="1"/>
  <c r="G159" i="1"/>
  <c r="F159" i="1"/>
  <c r="AB158" i="1"/>
  <c r="AA158" i="1"/>
  <c r="Z158" i="1"/>
  <c r="Y158" i="1"/>
  <c r="X158" i="1"/>
  <c r="W158" i="1"/>
  <c r="S158" i="1"/>
  <c r="R158" i="1"/>
  <c r="O158" i="1" a="1"/>
  <c r="M158" i="1" a="1"/>
  <c r="H158" i="1" a="1"/>
  <c r="G158" i="1"/>
  <c r="F158" i="1"/>
  <c r="AB157" i="1"/>
  <c r="AA157" i="1"/>
  <c r="Z157" i="1"/>
  <c r="Y157" i="1"/>
  <c r="X157" i="1"/>
  <c r="W157" i="1"/>
  <c r="S157" i="1"/>
  <c r="R157" i="1"/>
  <c r="O157" i="1" a="1"/>
  <c r="M157" i="1" a="1"/>
  <c r="H157" i="1" a="1"/>
  <c r="G157" i="1"/>
  <c r="F157" i="1"/>
  <c r="AB156" i="1"/>
  <c r="AA156" i="1"/>
  <c r="Z156" i="1"/>
  <c r="Y156" i="1"/>
  <c r="X156" i="1"/>
  <c r="W156" i="1"/>
  <c r="S156" i="1"/>
  <c r="R156" i="1"/>
  <c r="O156" i="1" a="1"/>
  <c r="M156" i="1" a="1"/>
  <c r="H156" i="1" a="1"/>
  <c r="G156" i="1"/>
  <c r="F156" i="1"/>
  <c r="AB155" i="1"/>
  <c r="AA155" i="1"/>
  <c r="Z155" i="1"/>
  <c r="Y155" i="1"/>
  <c r="X155" i="1"/>
  <c r="W155" i="1"/>
  <c r="S155" i="1"/>
  <c r="R155" i="1"/>
  <c r="O155" i="1" a="1"/>
  <c r="M155" i="1" a="1"/>
  <c r="H155" i="1" a="1"/>
  <c r="G155" i="1"/>
  <c r="F155" i="1"/>
  <c r="AB154" i="1"/>
  <c r="AA154" i="1"/>
  <c r="Z154" i="1"/>
  <c r="Y154" i="1"/>
  <c r="X154" i="1"/>
  <c r="W154" i="1"/>
  <c r="S154" i="1"/>
  <c r="R154" i="1"/>
  <c r="O154" i="1" a="1"/>
  <c r="M154" i="1" a="1"/>
  <c r="H154" i="1" a="1"/>
  <c r="G154" i="1"/>
  <c r="F154" i="1"/>
  <c r="AB153" i="1"/>
  <c r="AA153" i="1"/>
  <c r="Z153" i="1"/>
  <c r="Y153" i="1"/>
  <c r="X153" i="1"/>
  <c r="W153" i="1"/>
  <c r="S153" i="1"/>
  <c r="R153" i="1"/>
  <c r="O153" i="1" a="1"/>
  <c r="M153" i="1" a="1"/>
  <c r="H153" i="1" a="1"/>
  <c r="G153" i="1"/>
  <c r="F153" i="1"/>
  <c r="AB152" i="1"/>
  <c r="AA152" i="1"/>
  <c r="Z152" i="1"/>
  <c r="Y152" i="1"/>
  <c r="X152" i="1"/>
  <c r="W152" i="1"/>
  <c r="S152" i="1"/>
  <c r="R152" i="1"/>
  <c r="O152" i="1" a="1"/>
  <c r="M152" i="1" a="1"/>
  <c r="H152" i="1" a="1"/>
  <c r="G152" i="1"/>
  <c r="F152" i="1"/>
  <c r="AB151" i="1"/>
  <c r="AA151" i="1"/>
  <c r="Z151" i="1"/>
  <c r="Y151" i="1"/>
  <c r="X151" i="1"/>
  <c r="W151" i="1"/>
  <c r="S151" i="1"/>
  <c r="R151" i="1"/>
  <c r="O151" i="1" a="1"/>
  <c r="M151" i="1" a="1"/>
  <c r="H151" i="1" a="1"/>
  <c r="G151" i="1"/>
  <c r="F151" i="1"/>
  <c r="AB150" i="1"/>
  <c r="AA150" i="1"/>
  <c r="Z150" i="1"/>
  <c r="Y150" i="1"/>
  <c r="X150" i="1"/>
  <c r="W150" i="1"/>
  <c r="S150" i="1"/>
  <c r="R150" i="1"/>
  <c r="O150" i="1" a="1"/>
  <c r="M150" i="1" a="1"/>
  <c r="H150" i="1" a="1"/>
  <c r="G150" i="1"/>
  <c r="F150" i="1"/>
  <c r="AB149" i="1"/>
  <c r="AA149" i="1"/>
  <c r="Z149" i="1"/>
  <c r="Y149" i="1"/>
  <c r="X149" i="1"/>
  <c r="W149" i="1"/>
  <c r="S149" i="1"/>
  <c r="R149" i="1"/>
  <c r="O149" i="1" a="1"/>
  <c r="M149" i="1" a="1"/>
  <c r="H149" i="1" a="1"/>
  <c r="G149" i="1"/>
  <c r="F149" i="1"/>
  <c r="AB148" i="1"/>
  <c r="AA148" i="1"/>
  <c r="Z148" i="1"/>
  <c r="Y148" i="1"/>
  <c r="X148" i="1"/>
  <c r="W148" i="1"/>
  <c r="S148" i="1"/>
  <c r="R148" i="1"/>
  <c r="O148" i="1" a="1"/>
  <c r="M148" i="1" a="1"/>
  <c r="H148" i="1" a="1"/>
  <c r="G148" i="1"/>
  <c r="F148" i="1"/>
  <c r="AB147" i="1"/>
  <c r="AA147" i="1"/>
  <c r="Z147" i="1"/>
  <c r="Y147" i="1"/>
  <c r="X147" i="1"/>
  <c r="W147" i="1"/>
  <c r="S147" i="1"/>
  <c r="R147" i="1"/>
  <c r="O147" i="1" a="1"/>
  <c r="M147" i="1" a="1"/>
  <c r="H147" i="1" a="1"/>
  <c r="G147" i="1"/>
  <c r="F147" i="1"/>
  <c r="AB146" i="1"/>
  <c r="AA146" i="1"/>
  <c r="Z146" i="1"/>
  <c r="Y146" i="1"/>
  <c r="X146" i="1"/>
  <c r="W146" i="1"/>
  <c r="S146" i="1"/>
  <c r="R146" i="1"/>
  <c r="O146" i="1" a="1"/>
  <c r="M146" i="1" a="1"/>
  <c r="H146" i="1" a="1"/>
  <c r="G146" i="1"/>
  <c r="F146" i="1"/>
  <c r="AB145" i="1"/>
  <c r="AA145" i="1"/>
  <c r="Z145" i="1"/>
  <c r="Y145" i="1"/>
  <c r="X145" i="1"/>
  <c r="W145" i="1"/>
  <c r="S145" i="1"/>
  <c r="R145" i="1"/>
  <c r="O145" i="1" a="1"/>
  <c r="M145" i="1" a="1"/>
  <c r="H145" i="1" a="1"/>
  <c r="G145" i="1"/>
  <c r="F145" i="1"/>
  <c r="AB144" i="1"/>
  <c r="AA144" i="1"/>
  <c r="Z144" i="1"/>
  <c r="Y144" i="1"/>
  <c r="X144" i="1"/>
  <c r="W144" i="1"/>
  <c r="S144" i="1"/>
  <c r="R144" i="1"/>
  <c r="O144" i="1" a="1"/>
  <c r="M144" i="1" a="1"/>
  <c r="H144" i="1" a="1"/>
  <c r="G144" i="1"/>
  <c r="F144" i="1"/>
  <c r="AB143" i="1"/>
  <c r="AA143" i="1"/>
  <c r="Z143" i="1"/>
  <c r="Y143" i="1"/>
  <c r="X143" i="1"/>
  <c r="W143" i="1"/>
  <c r="S143" i="1"/>
  <c r="R143" i="1"/>
  <c r="O143" i="1" a="1"/>
  <c r="M143" i="1" a="1"/>
  <c r="H143" i="1" a="1"/>
  <c r="G143" i="1"/>
  <c r="F143" i="1"/>
  <c r="AB142" i="1"/>
  <c r="AA142" i="1"/>
  <c r="Z142" i="1"/>
  <c r="Y142" i="1"/>
  <c r="X142" i="1"/>
  <c r="W142" i="1"/>
  <c r="S142" i="1"/>
  <c r="R142" i="1"/>
  <c r="O142" i="1" a="1"/>
  <c r="M142" i="1" a="1"/>
  <c r="H142" i="1" a="1"/>
  <c r="G142" i="1"/>
  <c r="F142" i="1"/>
  <c r="AB141" i="1"/>
  <c r="AA141" i="1"/>
  <c r="Z141" i="1"/>
  <c r="Y141" i="1"/>
  <c r="X141" i="1"/>
  <c r="W141" i="1"/>
  <c r="S141" i="1"/>
  <c r="R141" i="1"/>
  <c r="O141" i="1" a="1"/>
  <c r="M141" i="1" a="1"/>
  <c r="H141" i="1" a="1"/>
  <c r="G141" i="1"/>
  <c r="F141" i="1"/>
  <c r="AB140" i="1"/>
  <c r="AA140" i="1"/>
  <c r="Z140" i="1"/>
  <c r="Y140" i="1"/>
  <c r="X140" i="1"/>
  <c r="W140" i="1"/>
  <c r="S140" i="1"/>
  <c r="R140" i="1"/>
  <c r="O140" i="1" a="1"/>
  <c r="M140" i="1" a="1"/>
  <c r="H140" i="1" a="1"/>
  <c r="G140" i="1"/>
  <c r="F140" i="1"/>
  <c r="AB139" i="1"/>
  <c r="AA139" i="1"/>
  <c r="Z139" i="1"/>
  <c r="Y139" i="1"/>
  <c r="X139" i="1"/>
  <c r="W139" i="1"/>
  <c r="S139" i="1"/>
  <c r="R139" i="1"/>
  <c r="O139" i="1" a="1"/>
  <c r="M139" i="1" a="1"/>
  <c r="H139" i="1" a="1"/>
  <c r="G139" i="1"/>
  <c r="F139" i="1"/>
  <c r="AB138" i="1"/>
  <c r="AA138" i="1"/>
  <c r="Z138" i="1"/>
  <c r="Y138" i="1"/>
  <c r="X138" i="1"/>
  <c r="W138" i="1"/>
  <c r="S138" i="1"/>
  <c r="R138" i="1"/>
  <c r="O138" i="1" a="1"/>
  <c r="M138" i="1" a="1"/>
  <c r="H138" i="1" a="1"/>
  <c r="G138" i="1"/>
  <c r="F138" i="1"/>
  <c r="AB137" i="1"/>
  <c r="AA137" i="1"/>
  <c r="Z137" i="1"/>
  <c r="Y137" i="1"/>
  <c r="X137" i="1"/>
  <c r="W137" i="1"/>
  <c r="S137" i="1"/>
  <c r="R137" i="1"/>
  <c r="O137" i="1" a="1"/>
  <c r="M137" i="1" a="1"/>
  <c r="H137" i="1" a="1"/>
  <c r="G137" i="1"/>
  <c r="F137" i="1"/>
  <c r="AB136" i="1"/>
  <c r="AA136" i="1"/>
  <c r="Z136" i="1"/>
  <c r="Y136" i="1"/>
  <c r="X136" i="1"/>
  <c r="W136" i="1"/>
  <c r="S136" i="1"/>
  <c r="R136" i="1"/>
  <c r="O136" i="1" a="1"/>
  <c r="M136" i="1" a="1"/>
  <c r="H136" i="1" a="1"/>
  <c r="G136" i="1"/>
  <c r="F136" i="1"/>
  <c r="AB135" i="1"/>
  <c r="AA135" i="1"/>
  <c r="Z135" i="1"/>
  <c r="Y135" i="1"/>
  <c r="X135" i="1"/>
  <c r="W135" i="1"/>
  <c r="S135" i="1"/>
  <c r="R135" i="1"/>
  <c r="O135" i="1" a="1"/>
  <c r="M135" i="1" a="1"/>
  <c r="H135" i="1" a="1"/>
  <c r="G135" i="1"/>
  <c r="F135" i="1"/>
  <c r="AB134" i="1"/>
  <c r="AA134" i="1"/>
  <c r="Z134" i="1"/>
  <c r="Y134" i="1"/>
  <c r="X134" i="1"/>
  <c r="W134" i="1"/>
  <c r="S134" i="1"/>
  <c r="R134" i="1"/>
  <c r="O134" i="1" a="1"/>
  <c r="M134" i="1" a="1"/>
  <c r="H134" i="1" a="1"/>
  <c r="G134" i="1"/>
  <c r="F134" i="1"/>
  <c r="AB133" i="1"/>
  <c r="AA133" i="1"/>
  <c r="Z133" i="1"/>
  <c r="Y133" i="1"/>
  <c r="X133" i="1"/>
  <c r="W133" i="1"/>
  <c r="S133" i="1"/>
  <c r="R133" i="1"/>
  <c r="O133" i="1" a="1"/>
  <c r="M133" i="1" a="1"/>
  <c r="H133" i="1" a="1"/>
  <c r="G133" i="1"/>
  <c r="F133" i="1"/>
  <c r="AB132" i="1"/>
  <c r="AA132" i="1"/>
  <c r="Z132" i="1"/>
  <c r="Y132" i="1"/>
  <c r="X132" i="1"/>
  <c r="W132" i="1"/>
  <c r="S132" i="1"/>
  <c r="R132" i="1"/>
  <c r="O132" i="1" a="1"/>
  <c r="M132" i="1" a="1"/>
  <c r="H132" i="1" a="1"/>
  <c r="G132" i="1"/>
  <c r="F132" i="1"/>
  <c r="AB131" i="1"/>
  <c r="AA131" i="1"/>
  <c r="Z131" i="1"/>
  <c r="Y131" i="1"/>
  <c r="X131" i="1"/>
  <c r="W131" i="1"/>
  <c r="S131" i="1"/>
  <c r="R131" i="1"/>
  <c r="O131" i="1" a="1"/>
  <c r="M131" i="1" a="1"/>
  <c r="H131" i="1" a="1"/>
  <c r="G131" i="1"/>
  <c r="F131" i="1"/>
  <c r="AB130" i="1"/>
  <c r="AA130" i="1"/>
  <c r="Z130" i="1"/>
  <c r="Y130" i="1"/>
  <c r="X130" i="1"/>
  <c r="W130" i="1"/>
  <c r="S130" i="1"/>
  <c r="R130" i="1"/>
  <c r="O130" i="1" a="1"/>
  <c r="M130" i="1" a="1"/>
  <c r="H130" i="1" a="1"/>
  <c r="G130" i="1"/>
  <c r="F130" i="1"/>
  <c r="AB129" i="1"/>
  <c r="AA129" i="1"/>
  <c r="Z129" i="1"/>
  <c r="Y129" i="1"/>
  <c r="X129" i="1"/>
  <c r="W129" i="1"/>
  <c r="S129" i="1"/>
  <c r="R129" i="1"/>
  <c r="O129" i="1" a="1"/>
  <c r="M129" i="1" a="1"/>
  <c r="H129" i="1" a="1"/>
  <c r="G129" i="1"/>
  <c r="F129" i="1"/>
  <c r="AB128" i="1"/>
  <c r="AA128" i="1"/>
  <c r="Z128" i="1"/>
  <c r="Y128" i="1"/>
  <c r="X128" i="1"/>
  <c r="W128" i="1"/>
  <c r="S128" i="1"/>
  <c r="R128" i="1"/>
  <c r="O128" i="1" a="1"/>
  <c r="M128" i="1" a="1"/>
  <c r="H128" i="1" a="1"/>
  <c r="G128" i="1"/>
  <c r="F128" i="1"/>
  <c r="AB127" i="1"/>
  <c r="AA127" i="1"/>
  <c r="Z127" i="1"/>
  <c r="Y127" i="1"/>
  <c r="X127" i="1"/>
  <c r="W127" i="1"/>
  <c r="S127" i="1"/>
  <c r="R127" i="1"/>
  <c r="O127" i="1" a="1"/>
  <c r="M127" i="1" a="1"/>
  <c r="H127" i="1" a="1"/>
  <c r="G127" i="1"/>
  <c r="F127" i="1"/>
  <c r="AB126" i="1"/>
  <c r="AA126" i="1"/>
  <c r="Z126" i="1"/>
  <c r="Y126" i="1"/>
  <c r="X126" i="1"/>
  <c r="W126" i="1"/>
  <c r="S126" i="1"/>
  <c r="R126" i="1"/>
  <c r="O126" i="1" a="1"/>
  <c r="M126" i="1" a="1"/>
  <c r="H126" i="1" a="1"/>
  <c r="G126" i="1"/>
  <c r="F126" i="1"/>
  <c r="AB125" i="1"/>
  <c r="AA125" i="1"/>
  <c r="Z125" i="1"/>
  <c r="Y125" i="1"/>
  <c r="X125" i="1"/>
  <c r="W125" i="1"/>
  <c r="S125" i="1"/>
  <c r="R125" i="1"/>
  <c r="O125" i="1" a="1"/>
  <c r="M125" i="1" a="1"/>
  <c r="H125" i="1" a="1"/>
  <c r="G125" i="1"/>
  <c r="F125" i="1"/>
  <c r="AB124" i="1"/>
  <c r="AA124" i="1"/>
  <c r="Z124" i="1"/>
  <c r="Y124" i="1"/>
  <c r="X124" i="1"/>
  <c r="W124" i="1"/>
  <c r="S124" i="1"/>
  <c r="R124" i="1"/>
  <c r="O124" i="1" a="1"/>
  <c r="M124" i="1" a="1"/>
  <c r="H124" i="1" a="1"/>
  <c r="G124" i="1"/>
  <c r="F124" i="1"/>
  <c r="AB123" i="1"/>
  <c r="AA123" i="1"/>
  <c r="Z123" i="1"/>
  <c r="Y123" i="1"/>
  <c r="X123" i="1"/>
  <c r="W123" i="1"/>
  <c r="S123" i="1"/>
  <c r="R123" i="1"/>
  <c r="O123" i="1" a="1"/>
  <c r="M123" i="1" a="1"/>
  <c r="H123" i="1" a="1"/>
  <c r="G123" i="1"/>
  <c r="F123" i="1"/>
  <c r="AB122" i="1"/>
  <c r="AA122" i="1"/>
  <c r="Z122" i="1"/>
  <c r="Y122" i="1"/>
  <c r="X122" i="1"/>
  <c r="W122" i="1"/>
  <c r="S122" i="1"/>
  <c r="R122" i="1"/>
  <c r="O122" i="1" a="1"/>
  <c r="M122" i="1" a="1"/>
  <c r="H122" i="1" a="1"/>
  <c r="G122" i="1"/>
  <c r="F122" i="1"/>
  <c r="AB121" i="1"/>
  <c r="AA121" i="1"/>
  <c r="Z121" i="1"/>
  <c r="Y121" i="1"/>
  <c r="X121" i="1"/>
  <c r="W121" i="1"/>
  <c r="S121" i="1"/>
  <c r="R121" i="1"/>
  <c r="O121" i="1" a="1"/>
  <c r="M121" i="1" a="1"/>
  <c r="H121" i="1" a="1"/>
  <c r="G121" i="1"/>
  <c r="F121" i="1"/>
  <c r="AB120" i="1"/>
  <c r="AA120" i="1"/>
  <c r="Z120" i="1"/>
  <c r="Y120" i="1"/>
  <c r="X120" i="1"/>
  <c r="W120" i="1"/>
  <c r="S120" i="1"/>
  <c r="R120" i="1"/>
  <c r="O120" i="1" a="1"/>
  <c r="M120" i="1" a="1"/>
  <c r="H120" i="1" a="1"/>
  <c r="G120" i="1"/>
  <c r="F120" i="1"/>
  <c r="AB119" i="1"/>
  <c r="AA119" i="1"/>
  <c r="Z119" i="1"/>
  <c r="Y119" i="1"/>
  <c r="X119" i="1"/>
  <c r="W119" i="1"/>
  <c r="S119" i="1"/>
  <c r="R119" i="1"/>
  <c r="O119" i="1" a="1"/>
  <c r="M119" i="1" a="1"/>
  <c r="H119" i="1" a="1"/>
  <c r="G119" i="1"/>
  <c r="F119" i="1"/>
  <c r="AB118" i="1"/>
  <c r="AA118" i="1"/>
  <c r="Z118" i="1"/>
  <c r="Y118" i="1"/>
  <c r="X118" i="1"/>
  <c r="W118" i="1"/>
  <c r="S118" i="1"/>
  <c r="R118" i="1"/>
  <c r="O118" i="1" a="1"/>
  <c r="M118" i="1" a="1"/>
  <c r="H118" i="1" a="1"/>
  <c r="G118" i="1"/>
  <c r="F118" i="1"/>
  <c r="AB117" i="1"/>
  <c r="AA117" i="1"/>
  <c r="Z117" i="1"/>
  <c r="Y117" i="1"/>
  <c r="X117" i="1"/>
  <c r="W117" i="1"/>
  <c r="S117" i="1"/>
  <c r="R117" i="1"/>
  <c r="O117" i="1" a="1"/>
  <c r="M117" i="1" a="1"/>
  <c r="H117" i="1" a="1"/>
  <c r="G117" i="1"/>
  <c r="F117" i="1"/>
  <c r="AB116" i="1"/>
  <c r="AA116" i="1"/>
  <c r="Z116" i="1"/>
  <c r="Y116" i="1"/>
  <c r="X116" i="1"/>
  <c r="W116" i="1"/>
  <c r="S116" i="1"/>
  <c r="R116" i="1"/>
  <c r="O116" i="1" a="1"/>
  <c r="M116" i="1" a="1"/>
  <c r="H116" i="1" a="1"/>
  <c r="G116" i="1"/>
  <c r="F116" i="1"/>
  <c r="AB115" i="1"/>
  <c r="AA115" i="1"/>
  <c r="Z115" i="1"/>
  <c r="Y115" i="1"/>
  <c r="X115" i="1"/>
  <c r="W115" i="1"/>
  <c r="S115" i="1"/>
  <c r="R115" i="1"/>
  <c r="O115" i="1" a="1"/>
  <c r="M115" i="1" a="1"/>
  <c r="H115" i="1" a="1"/>
  <c r="G115" i="1"/>
  <c r="F115" i="1"/>
  <c r="AB114" i="1"/>
  <c r="AA114" i="1"/>
  <c r="Z114" i="1"/>
  <c r="Y114" i="1"/>
  <c r="X114" i="1"/>
  <c r="W114" i="1"/>
  <c r="S114" i="1"/>
  <c r="R114" i="1"/>
  <c r="O114" i="1" a="1"/>
  <c r="M114" i="1" a="1"/>
  <c r="H114" i="1" a="1"/>
  <c r="G114" i="1"/>
  <c r="F114" i="1"/>
  <c r="AB113" i="1"/>
  <c r="AA113" i="1"/>
  <c r="Z113" i="1"/>
  <c r="Y113" i="1"/>
  <c r="X113" i="1"/>
  <c r="W113" i="1"/>
  <c r="S113" i="1"/>
  <c r="R113" i="1"/>
  <c r="O113" i="1" a="1"/>
  <c r="M113" i="1" a="1"/>
  <c r="H113" i="1" a="1"/>
  <c r="G113" i="1"/>
  <c r="F113" i="1"/>
  <c r="AB112" i="1"/>
  <c r="AA112" i="1"/>
  <c r="Z112" i="1"/>
  <c r="Y112" i="1"/>
  <c r="X112" i="1"/>
  <c r="W112" i="1"/>
  <c r="S112" i="1"/>
  <c r="R112" i="1"/>
  <c r="O112" i="1" a="1"/>
  <c r="M112" i="1" a="1"/>
  <c r="H112" i="1" a="1"/>
  <c r="G112" i="1"/>
  <c r="F112" i="1"/>
  <c r="AB111" i="1"/>
  <c r="AA111" i="1"/>
  <c r="Z111" i="1"/>
  <c r="Y111" i="1"/>
  <c r="X111" i="1"/>
  <c r="W111" i="1"/>
  <c r="S111" i="1"/>
  <c r="R111" i="1"/>
  <c r="O111" i="1" a="1"/>
  <c r="M111" i="1" a="1"/>
  <c r="H111" i="1" a="1"/>
  <c r="G111" i="1"/>
  <c r="F111" i="1"/>
  <c r="AB110" i="1"/>
  <c r="AA110" i="1"/>
  <c r="Z110" i="1"/>
  <c r="Y110" i="1"/>
  <c r="X110" i="1"/>
  <c r="W110" i="1"/>
  <c r="S110" i="1"/>
  <c r="R110" i="1"/>
  <c r="O110" i="1" a="1"/>
  <c r="M110" i="1" a="1"/>
  <c r="H110" i="1" a="1"/>
  <c r="G110" i="1"/>
  <c r="F110" i="1"/>
  <c r="AB109" i="1"/>
  <c r="AA109" i="1"/>
  <c r="Z109" i="1"/>
  <c r="Y109" i="1"/>
  <c r="X109" i="1"/>
  <c r="W109" i="1"/>
  <c r="S109" i="1"/>
  <c r="R109" i="1"/>
  <c r="O109" i="1" a="1"/>
  <c r="M109" i="1" a="1"/>
  <c r="H109" i="1" a="1"/>
  <c r="G109" i="1"/>
  <c r="F109" i="1"/>
  <c r="AB108" i="1"/>
  <c r="AA108" i="1"/>
  <c r="Z108" i="1"/>
  <c r="Y108" i="1"/>
  <c r="X108" i="1"/>
  <c r="W108" i="1"/>
  <c r="S108" i="1"/>
  <c r="R108" i="1"/>
  <c r="O108" i="1" a="1"/>
  <c r="M108" i="1" a="1"/>
  <c r="H108" i="1" a="1"/>
  <c r="G108" i="1"/>
  <c r="F108" i="1"/>
  <c r="AB107" i="1"/>
  <c r="AA107" i="1"/>
  <c r="Z107" i="1"/>
  <c r="Y107" i="1"/>
  <c r="X107" i="1"/>
  <c r="W107" i="1"/>
  <c r="S107" i="1"/>
  <c r="R107" i="1"/>
  <c r="O107" i="1" a="1"/>
  <c r="M107" i="1" a="1"/>
  <c r="H107" i="1" a="1"/>
  <c r="G107" i="1"/>
  <c r="F107" i="1"/>
  <c r="AB106" i="1"/>
  <c r="AA106" i="1"/>
  <c r="Z106" i="1"/>
  <c r="Y106" i="1"/>
  <c r="X106" i="1"/>
  <c r="W106" i="1"/>
  <c r="S106" i="1"/>
  <c r="R106" i="1"/>
  <c r="O106" i="1" a="1"/>
  <c r="M106" i="1" a="1"/>
  <c r="H106" i="1" a="1"/>
  <c r="G106" i="1"/>
  <c r="F106" i="1"/>
  <c r="AB105" i="1"/>
  <c r="AA105" i="1"/>
  <c r="Z105" i="1"/>
  <c r="Y105" i="1"/>
  <c r="X105" i="1"/>
  <c r="W105" i="1"/>
  <c r="S105" i="1"/>
  <c r="R105" i="1"/>
  <c r="O105" i="1" a="1"/>
  <c r="M105" i="1" a="1"/>
  <c r="H105" i="1" a="1"/>
  <c r="G105" i="1"/>
  <c r="F105" i="1"/>
  <c r="AB104" i="1"/>
  <c r="AA104" i="1"/>
  <c r="Z104" i="1"/>
  <c r="Y104" i="1"/>
  <c r="X104" i="1"/>
  <c r="W104" i="1"/>
  <c r="S104" i="1"/>
  <c r="R104" i="1"/>
  <c r="O104" i="1" a="1"/>
  <c r="M104" i="1" a="1"/>
  <c r="H104" i="1" a="1"/>
  <c r="G104" i="1"/>
  <c r="F104" i="1"/>
  <c r="AB103" i="1"/>
  <c r="AA103" i="1"/>
  <c r="Z103" i="1"/>
  <c r="Y103" i="1"/>
  <c r="X103" i="1"/>
  <c r="W103" i="1"/>
  <c r="S103" i="1"/>
  <c r="R103" i="1"/>
  <c r="O103" i="1" a="1"/>
  <c r="M103" i="1" a="1"/>
  <c r="H103" i="1" a="1"/>
  <c r="G103" i="1"/>
  <c r="F103" i="1"/>
  <c r="AB102" i="1"/>
  <c r="AA102" i="1"/>
  <c r="Z102" i="1"/>
  <c r="Y102" i="1"/>
  <c r="X102" i="1"/>
  <c r="W102" i="1"/>
  <c r="S102" i="1"/>
  <c r="R102" i="1"/>
  <c r="O102" i="1" a="1"/>
  <c r="M102" i="1" a="1"/>
  <c r="H102" i="1" a="1"/>
  <c r="G102" i="1"/>
  <c r="F102" i="1"/>
  <c r="AB101" i="1"/>
  <c r="AA101" i="1"/>
  <c r="Z101" i="1"/>
  <c r="Y101" i="1"/>
  <c r="X101" i="1"/>
  <c r="W101" i="1"/>
  <c r="S101" i="1"/>
  <c r="R101" i="1"/>
  <c r="O101" i="1" a="1"/>
  <c r="M101" i="1" a="1"/>
  <c r="H101" i="1" a="1"/>
  <c r="G101" i="1"/>
  <c r="F101" i="1"/>
  <c r="AB100" i="1"/>
  <c r="AA100" i="1"/>
  <c r="Z100" i="1"/>
  <c r="Y100" i="1"/>
  <c r="X100" i="1"/>
  <c r="W100" i="1"/>
  <c r="S100" i="1"/>
  <c r="R100" i="1"/>
  <c r="O100" i="1" a="1"/>
  <c r="M100" i="1" a="1"/>
  <c r="H100" i="1" a="1"/>
  <c r="G100" i="1"/>
  <c r="F100" i="1"/>
  <c r="AB99" i="1"/>
  <c r="AA99" i="1"/>
  <c r="Z99" i="1"/>
  <c r="Y99" i="1"/>
  <c r="X99" i="1"/>
  <c r="W99" i="1"/>
  <c r="S99" i="1"/>
  <c r="R99" i="1"/>
  <c r="O99" i="1" a="1"/>
  <c r="M99" i="1" a="1"/>
  <c r="H99" i="1" a="1"/>
  <c r="G99" i="1"/>
  <c r="F99" i="1"/>
  <c r="AB98" i="1"/>
  <c r="AA98" i="1"/>
  <c r="Z98" i="1"/>
  <c r="Y98" i="1"/>
  <c r="X98" i="1"/>
  <c r="W98" i="1"/>
  <c r="S98" i="1"/>
  <c r="R98" i="1"/>
  <c r="O98" i="1" a="1"/>
  <c r="M98" i="1" a="1"/>
  <c r="H98" i="1" a="1"/>
  <c r="G98" i="1"/>
  <c r="F98" i="1"/>
  <c r="AB97" i="1"/>
  <c r="AA97" i="1"/>
  <c r="Z97" i="1"/>
  <c r="Y97" i="1"/>
  <c r="X97" i="1"/>
  <c r="W97" i="1"/>
  <c r="S97" i="1"/>
  <c r="R97" i="1"/>
  <c r="O97" i="1" a="1"/>
  <c r="M97" i="1" a="1"/>
  <c r="H97" i="1" a="1"/>
  <c r="G97" i="1"/>
  <c r="F97" i="1"/>
  <c r="AB96" i="1"/>
  <c r="AA96" i="1"/>
  <c r="Z96" i="1"/>
  <c r="Y96" i="1"/>
  <c r="X96" i="1"/>
  <c r="W96" i="1"/>
  <c r="S96" i="1"/>
  <c r="R96" i="1"/>
  <c r="O96" i="1" a="1"/>
  <c r="M96" i="1" a="1"/>
  <c r="H96" i="1" a="1"/>
  <c r="G96" i="1"/>
  <c r="F96" i="1"/>
  <c r="AB95" i="1"/>
  <c r="AA95" i="1"/>
  <c r="Z95" i="1"/>
  <c r="Y95" i="1"/>
  <c r="X95" i="1"/>
  <c r="W95" i="1"/>
  <c r="S95" i="1"/>
  <c r="R95" i="1"/>
  <c r="O95" i="1" a="1"/>
  <c r="M95" i="1" a="1"/>
  <c r="H95" i="1" a="1"/>
  <c r="G95" i="1"/>
  <c r="F95" i="1"/>
  <c r="AB94" i="1"/>
  <c r="AA94" i="1"/>
  <c r="Z94" i="1"/>
  <c r="Y94" i="1"/>
  <c r="X94" i="1"/>
  <c r="W94" i="1"/>
  <c r="S94" i="1"/>
  <c r="R94" i="1"/>
  <c r="O94" i="1" a="1"/>
  <c r="M94" i="1" a="1"/>
  <c r="H94" i="1" a="1"/>
  <c r="G94" i="1"/>
  <c r="F94" i="1"/>
  <c r="AB93" i="1"/>
  <c r="AA93" i="1"/>
  <c r="Z93" i="1"/>
  <c r="Y93" i="1"/>
  <c r="X93" i="1"/>
  <c r="W93" i="1"/>
  <c r="S93" i="1"/>
  <c r="R93" i="1"/>
  <c r="O93" i="1" a="1"/>
  <c r="M93" i="1" a="1"/>
  <c r="H93" i="1" a="1"/>
  <c r="G93" i="1"/>
  <c r="F93" i="1"/>
  <c r="AB92" i="1"/>
  <c r="AA92" i="1"/>
  <c r="Z92" i="1"/>
  <c r="Y92" i="1"/>
  <c r="X92" i="1"/>
  <c r="W92" i="1"/>
  <c r="S92" i="1"/>
  <c r="R92" i="1"/>
  <c r="O92" i="1" a="1"/>
  <c r="M92" i="1" a="1"/>
  <c r="H92" i="1" a="1"/>
  <c r="G92" i="1"/>
  <c r="F92" i="1"/>
  <c r="AB91" i="1"/>
  <c r="AA91" i="1"/>
  <c r="Z91" i="1"/>
  <c r="Y91" i="1"/>
  <c r="X91" i="1"/>
  <c r="W91" i="1"/>
  <c r="S91" i="1"/>
  <c r="R91" i="1"/>
  <c r="O91" i="1" a="1"/>
  <c r="M91" i="1" a="1"/>
  <c r="H91" i="1" a="1"/>
  <c r="G91" i="1"/>
  <c r="F91" i="1"/>
  <c r="AB90" i="1"/>
  <c r="AA90" i="1"/>
  <c r="Z90" i="1"/>
  <c r="Y90" i="1"/>
  <c r="X90" i="1"/>
  <c r="W90" i="1"/>
  <c r="S90" i="1"/>
  <c r="R90" i="1"/>
  <c r="O90" i="1" a="1"/>
  <c r="M90" i="1" a="1"/>
  <c r="H90" i="1" a="1"/>
  <c r="G90" i="1"/>
  <c r="F90" i="1"/>
  <c r="AB89" i="1"/>
  <c r="AA89" i="1"/>
  <c r="Z89" i="1"/>
  <c r="Y89" i="1"/>
  <c r="X89" i="1"/>
  <c r="W89" i="1"/>
  <c r="S89" i="1"/>
  <c r="R89" i="1"/>
  <c r="O89" i="1" a="1"/>
  <c r="M89" i="1" a="1"/>
  <c r="H89" i="1" a="1"/>
  <c r="G89" i="1"/>
  <c r="F89" i="1"/>
  <c r="AB88" i="1"/>
  <c r="AA88" i="1"/>
  <c r="Z88" i="1"/>
  <c r="Y88" i="1"/>
  <c r="X88" i="1"/>
  <c r="W88" i="1"/>
  <c r="S88" i="1"/>
  <c r="R88" i="1"/>
  <c r="O88" i="1" a="1"/>
  <c r="M88" i="1" a="1"/>
  <c r="H88" i="1" a="1"/>
  <c r="G88" i="1"/>
  <c r="F88" i="1"/>
  <c r="AB87" i="1"/>
  <c r="AA87" i="1"/>
  <c r="Z87" i="1"/>
  <c r="Y87" i="1"/>
  <c r="X87" i="1"/>
  <c r="W87" i="1"/>
  <c r="S87" i="1"/>
  <c r="R87" i="1"/>
  <c r="O87" i="1" a="1"/>
  <c r="M87" i="1" a="1"/>
  <c r="H87" i="1" a="1"/>
  <c r="G87" i="1"/>
  <c r="F87" i="1"/>
  <c r="AB86" i="1"/>
  <c r="AA86" i="1"/>
  <c r="Z86" i="1"/>
  <c r="Y86" i="1"/>
  <c r="X86" i="1"/>
  <c r="W86" i="1"/>
  <c r="S86" i="1"/>
  <c r="R86" i="1"/>
  <c r="O86" i="1" a="1"/>
  <c r="M86" i="1" a="1"/>
  <c r="H86" i="1" a="1"/>
  <c r="G86" i="1"/>
  <c r="F86" i="1"/>
  <c r="AB85" i="1"/>
  <c r="AA85" i="1"/>
  <c r="Z85" i="1"/>
  <c r="Y85" i="1"/>
  <c r="X85" i="1"/>
  <c r="W85" i="1"/>
  <c r="S85" i="1"/>
  <c r="R85" i="1"/>
  <c r="O85" i="1" a="1"/>
  <c r="M85" i="1" a="1"/>
  <c r="H85" i="1" a="1"/>
  <c r="G85" i="1"/>
  <c r="F85" i="1"/>
  <c r="AB84" i="1"/>
  <c r="AA84" i="1"/>
  <c r="Z84" i="1"/>
  <c r="Y84" i="1"/>
  <c r="X84" i="1"/>
  <c r="W84" i="1"/>
  <c r="S84" i="1"/>
  <c r="R84" i="1"/>
  <c r="O84" i="1" a="1"/>
  <c r="M84" i="1" a="1"/>
  <c r="H84" i="1" a="1"/>
  <c r="G84" i="1"/>
  <c r="F84" i="1"/>
  <c r="AB83" i="1"/>
  <c r="AA83" i="1"/>
  <c r="Z83" i="1"/>
  <c r="Y83" i="1"/>
  <c r="X83" i="1"/>
  <c r="W83" i="1"/>
  <c r="S83" i="1"/>
  <c r="R83" i="1"/>
  <c r="O83" i="1" a="1"/>
  <c r="M83" i="1" a="1"/>
  <c r="H83" i="1" a="1"/>
  <c r="G83" i="1"/>
  <c r="F83" i="1"/>
  <c r="AB82" i="1"/>
  <c r="AA82" i="1"/>
  <c r="Z82" i="1"/>
  <c r="Y82" i="1"/>
  <c r="X82" i="1"/>
  <c r="W82" i="1"/>
  <c r="S82" i="1"/>
  <c r="R82" i="1"/>
  <c r="O82" i="1" a="1"/>
  <c r="M82" i="1" a="1"/>
  <c r="H82" i="1" a="1"/>
  <c r="G82" i="1"/>
  <c r="F82" i="1"/>
  <c r="AB81" i="1"/>
  <c r="AA81" i="1"/>
  <c r="Z81" i="1"/>
  <c r="Y81" i="1"/>
  <c r="X81" i="1"/>
  <c r="W81" i="1"/>
  <c r="S81" i="1"/>
  <c r="R81" i="1"/>
  <c r="O81" i="1" a="1"/>
  <c r="M81" i="1" a="1"/>
  <c r="H81" i="1" a="1"/>
  <c r="G81" i="1"/>
  <c r="F81" i="1"/>
  <c r="AB80" i="1"/>
  <c r="AA80" i="1"/>
  <c r="Z80" i="1"/>
  <c r="Y80" i="1"/>
  <c r="X80" i="1"/>
  <c r="W80" i="1"/>
  <c r="S80" i="1"/>
  <c r="R80" i="1"/>
  <c r="O80" i="1" a="1"/>
  <c r="M80" i="1" a="1"/>
  <c r="H80" i="1" a="1"/>
  <c r="G80" i="1"/>
  <c r="F80" i="1"/>
  <c r="AB79" i="1"/>
  <c r="AA79" i="1"/>
  <c r="Z79" i="1"/>
  <c r="Y79" i="1"/>
  <c r="X79" i="1"/>
  <c r="W79" i="1"/>
  <c r="S79" i="1"/>
  <c r="R79" i="1"/>
  <c r="O79" i="1" a="1"/>
  <c r="M79" i="1" a="1"/>
  <c r="H79" i="1" a="1"/>
  <c r="G79" i="1"/>
  <c r="F79" i="1"/>
  <c r="AB78" i="1"/>
  <c r="AA78" i="1"/>
  <c r="Z78" i="1"/>
  <c r="Y78" i="1"/>
  <c r="X78" i="1"/>
  <c r="W78" i="1"/>
  <c r="S78" i="1"/>
  <c r="R78" i="1"/>
  <c r="O78" i="1" a="1"/>
  <c r="M78" i="1" a="1"/>
  <c r="H78" i="1" a="1"/>
  <c r="G78" i="1"/>
  <c r="F78" i="1"/>
  <c r="AB77" i="1"/>
  <c r="AA77" i="1"/>
  <c r="Z77" i="1"/>
  <c r="Y77" i="1"/>
  <c r="X77" i="1"/>
  <c r="W77" i="1"/>
  <c r="S77" i="1"/>
  <c r="R77" i="1"/>
  <c r="O77" i="1" a="1"/>
  <c r="M77" i="1" a="1"/>
  <c r="H77" i="1" a="1"/>
  <c r="G77" i="1"/>
  <c r="F77" i="1"/>
  <c r="AB76" i="1"/>
  <c r="AA76" i="1"/>
  <c r="Z76" i="1"/>
  <c r="Y76" i="1"/>
  <c r="X76" i="1"/>
  <c r="W76" i="1"/>
  <c r="S76" i="1"/>
  <c r="R76" i="1"/>
  <c r="O76" i="1" a="1"/>
  <c r="M76" i="1" a="1"/>
  <c r="H76" i="1" a="1"/>
  <c r="G76" i="1"/>
  <c r="F76" i="1"/>
  <c r="AB75" i="1"/>
  <c r="AA75" i="1"/>
  <c r="Z75" i="1"/>
  <c r="Y75" i="1"/>
  <c r="X75" i="1"/>
  <c r="W75" i="1"/>
  <c r="S75" i="1"/>
  <c r="R75" i="1"/>
  <c r="O75" i="1" a="1"/>
  <c r="M75" i="1" a="1"/>
  <c r="H75" i="1" a="1"/>
  <c r="G75" i="1"/>
  <c r="F75" i="1"/>
  <c r="AB74" i="1"/>
  <c r="AA74" i="1"/>
  <c r="Z74" i="1"/>
  <c r="Y74" i="1"/>
  <c r="X74" i="1"/>
  <c r="W74" i="1"/>
  <c r="S74" i="1"/>
  <c r="R74" i="1"/>
  <c r="O74" i="1" a="1"/>
  <c r="M74" i="1" a="1"/>
  <c r="H74" i="1" a="1"/>
  <c r="G74" i="1"/>
  <c r="F74" i="1"/>
  <c r="AB73" i="1"/>
  <c r="AA73" i="1"/>
  <c r="Z73" i="1"/>
  <c r="Y73" i="1"/>
  <c r="X73" i="1"/>
  <c r="W73" i="1"/>
  <c r="S73" i="1"/>
  <c r="R73" i="1"/>
  <c r="O73" i="1" a="1"/>
  <c r="M73" i="1" a="1"/>
  <c r="H73" i="1" a="1"/>
  <c r="G73" i="1"/>
  <c r="F73" i="1"/>
  <c r="AB72" i="1"/>
  <c r="AA72" i="1"/>
  <c r="Z72" i="1"/>
  <c r="Y72" i="1"/>
  <c r="X72" i="1"/>
  <c r="W72" i="1"/>
  <c r="S72" i="1"/>
  <c r="R72" i="1"/>
  <c r="O72" i="1" a="1"/>
  <c r="M72" i="1" a="1"/>
  <c r="H72" i="1" a="1"/>
  <c r="G72" i="1"/>
  <c r="F72" i="1"/>
  <c r="AB71" i="1"/>
  <c r="AA71" i="1"/>
  <c r="Z71" i="1"/>
  <c r="Y71" i="1"/>
  <c r="X71" i="1"/>
  <c r="W71" i="1"/>
  <c r="S71" i="1"/>
  <c r="R71" i="1"/>
  <c r="O71" i="1" a="1"/>
  <c r="M71" i="1" a="1"/>
  <c r="H71" i="1" a="1"/>
  <c r="G71" i="1"/>
  <c r="F71" i="1"/>
  <c r="AB70" i="1"/>
  <c r="AA70" i="1"/>
  <c r="Z70" i="1"/>
  <c r="Y70" i="1"/>
  <c r="X70" i="1"/>
  <c r="W70" i="1"/>
  <c r="S70" i="1"/>
  <c r="R70" i="1"/>
  <c r="O70" i="1" a="1"/>
  <c r="M70" i="1" a="1"/>
  <c r="H70" i="1" a="1"/>
  <c r="G70" i="1"/>
  <c r="F70" i="1"/>
  <c r="AB69" i="1"/>
  <c r="AA69" i="1"/>
  <c r="Z69" i="1"/>
  <c r="Y69" i="1"/>
  <c r="X69" i="1"/>
  <c r="W69" i="1"/>
  <c r="S69" i="1"/>
  <c r="R69" i="1"/>
  <c r="O69" i="1" a="1"/>
  <c r="M69" i="1" a="1"/>
  <c r="H69" i="1" a="1"/>
  <c r="G69" i="1"/>
  <c r="F69" i="1"/>
  <c r="AB68" i="1"/>
  <c r="AA68" i="1"/>
  <c r="Z68" i="1"/>
  <c r="Y68" i="1"/>
  <c r="X68" i="1"/>
  <c r="W68" i="1"/>
  <c r="S68" i="1"/>
  <c r="R68" i="1"/>
  <c r="O68" i="1" a="1"/>
  <c r="M68" i="1" a="1"/>
  <c r="H68" i="1" a="1"/>
  <c r="G68" i="1"/>
  <c r="F68" i="1"/>
  <c r="AB67" i="1"/>
  <c r="AA67" i="1"/>
  <c r="Z67" i="1"/>
  <c r="Y67" i="1"/>
  <c r="X67" i="1"/>
  <c r="W67" i="1"/>
  <c r="S67" i="1"/>
  <c r="R67" i="1"/>
  <c r="O67" i="1" a="1"/>
  <c r="M67" i="1" a="1"/>
  <c r="H67" i="1" a="1"/>
  <c r="G67" i="1"/>
  <c r="F67" i="1"/>
  <c r="AB66" i="1"/>
  <c r="AA66" i="1"/>
  <c r="Z66" i="1"/>
  <c r="Y66" i="1"/>
  <c r="X66" i="1"/>
  <c r="W66" i="1"/>
  <c r="S66" i="1"/>
  <c r="R66" i="1"/>
  <c r="O66" i="1" a="1"/>
  <c r="M66" i="1" a="1"/>
  <c r="H66" i="1" a="1"/>
  <c r="G66" i="1"/>
  <c r="F66" i="1"/>
  <c r="AB65" i="1"/>
  <c r="AA65" i="1"/>
  <c r="Z65" i="1"/>
  <c r="Y65" i="1"/>
  <c r="X65" i="1"/>
  <c r="W65" i="1"/>
  <c r="S65" i="1"/>
  <c r="R65" i="1"/>
  <c r="O65" i="1" a="1"/>
  <c r="M65" i="1" a="1"/>
  <c r="H65" i="1" a="1"/>
  <c r="G65" i="1"/>
  <c r="F65" i="1"/>
  <c r="AB64" i="1"/>
  <c r="AA64" i="1"/>
  <c r="Z64" i="1"/>
  <c r="Y64" i="1"/>
  <c r="X64" i="1"/>
  <c r="W64" i="1"/>
  <c r="S64" i="1"/>
  <c r="R64" i="1"/>
  <c r="O64" i="1" a="1"/>
  <c r="M64" i="1" a="1"/>
  <c r="H64" i="1" a="1"/>
  <c r="G64" i="1"/>
  <c r="F64" i="1"/>
  <c r="AB63" i="1"/>
  <c r="AA63" i="1"/>
  <c r="Z63" i="1"/>
  <c r="Y63" i="1"/>
  <c r="X63" i="1"/>
  <c r="W63" i="1"/>
  <c r="S63" i="1"/>
  <c r="R63" i="1"/>
  <c r="O63" i="1" a="1"/>
  <c r="M63" i="1" a="1"/>
  <c r="H63" i="1" a="1"/>
  <c r="G63" i="1"/>
  <c r="F63" i="1"/>
  <c r="AB62" i="1"/>
  <c r="AA62" i="1"/>
  <c r="Z62" i="1"/>
  <c r="Y62" i="1"/>
  <c r="X62" i="1"/>
  <c r="W62" i="1"/>
  <c r="S62" i="1"/>
  <c r="R62" i="1"/>
  <c r="O62" i="1" a="1"/>
  <c r="M62" i="1" a="1"/>
  <c r="H62" i="1" a="1"/>
  <c r="G62" i="1"/>
  <c r="F62" i="1"/>
  <c r="AB61" i="1"/>
  <c r="AA61" i="1"/>
  <c r="Z61" i="1"/>
  <c r="Y61" i="1"/>
  <c r="X61" i="1"/>
  <c r="W61" i="1"/>
  <c r="S61" i="1"/>
  <c r="R61" i="1"/>
  <c r="O61" i="1" a="1"/>
  <c r="M61" i="1" a="1"/>
  <c r="H61" i="1" a="1"/>
  <c r="G61" i="1"/>
  <c r="F61" i="1"/>
  <c r="AB60" i="1"/>
  <c r="AA60" i="1"/>
  <c r="Z60" i="1"/>
  <c r="Y60" i="1"/>
  <c r="X60" i="1"/>
  <c r="W60" i="1"/>
  <c r="S60" i="1"/>
  <c r="R60" i="1"/>
  <c r="O60" i="1" a="1"/>
  <c r="M60" i="1" a="1"/>
  <c r="H60" i="1" a="1"/>
  <c r="G60" i="1"/>
  <c r="F60" i="1"/>
  <c r="AB59" i="1"/>
  <c r="AA59" i="1"/>
  <c r="Z59" i="1"/>
  <c r="Y59" i="1"/>
  <c r="X59" i="1"/>
  <c r="W59" i="1"/>
  <c r="S59" i="1"/>
  <c r="R59" i="1"/>
  <c r="O59" i="1" a="1"/>
  <c r="M59" i="1" a="1"/>
  <c r="H59" i="1" a="1"/>
  <c r="G59" i="1"/>
  <c r="F59" i="1"/>
  <c r="AB58" i="1"/>
  <c r="AA58" i="1"/>
  <c r="Z58" i="1"/>
  <c r="Y58" i="1"/>
  <c r="X58" i="1"/>
  <c r="W58" i="1"/>
  <c r="S58" i="1"/>
  <c r="R58" i="1"/>
  <c r="O58" i="1" a="1"/>
  <c r="M58" i="1" a="1"/>
  <c r="H58" i="1" a="1"/>
  <c r="G58" i="1"/>
  <c r="F58" i="1"/>
  <c r="AB57" i="1"/>
  <c r="AA57" i="1"/>
  <c r="Z57" i="1"/>
  <c r="Y57" i="1"/>
  <c r="X57" i="1"/>
  <c r="W57" i="1"/>
  <c r="S57" i="1"/>
  <c r="R57" i="1"/>
  <c r="O57" i="1" a="1"/>
  <c r="M57" i="1" a="1"/>
  <c r="H57" i="1" a="1"/>
  <c r="G57" i="1"/>
  <c r="F57" i="1"/>
  <c r="AB56" i="1"/>
  <c r="AA56" i="1"/>
  <c r="Z56" i="1"/>
  <c r="Y56" i="1"/>
  <c r="X56" i="1"/>
  <c r="W56" i="1"/>
  <c r="S56" i="1"/>
  <c r="R56" i="1"/>
  <c r="O56" i="1" a="1"/>
  <c r="M56" i="1" a="1"/>
  <c r="H56" i="1" a="1"/>
  <c r="G56" i="1"/>
  <c r="F56" i="1"/>
  <c r="AB55" i="1"/>
  <c r="AA55" i="1"/>
  <c r="Z55" i="1"/>
  <c r="Y55" i="1"/>
  <c r="X55" i="1"/>
  <c r="W55" i="1"/>
  <c r="S55" i="1"/>
  <c r="R55" i="1"/>
  <c r="O55" i="1" a="1"/>
  <c r="M55" i="1" a="1"/>
  <c r="H55" i="1" a="1"/>
  <c r="G55" i="1"/>
  <c r="F55" i="1"/>
  <c r="AB54" i="1"/>
  <c r="AA54" i="1"/>
  <c r="Z54" i="1"/>
  <c r="Y54" i="1"/>
  <c r="X54" i="1"/>
  <c r="W54" i="1"/>
  <c r="S54" i="1"/>
  <c r="R54" i="1"/>
  <c r="O54" i="1" a="1"/>
  <c r="M54" i="1" a="1"/>
  <c r="H54" i="1" a="1"/>
  <c r="G54" i="1"/>
  <c r="F54" i="1"/>
  <c r="AB53" i="1"/>
  <c r="AA53" i="1"/>
  <c r="Z53" i="1"/>
  <c r="Y53" i="1"/>
  <c r="X53" i="1"/>
  <c r="W53" i="1"/>
  <c r="S53" i="1"/>
  <c r="R53" i="1"/>
  <c r="O53" i="1" a="1"/>
  <c r="M53" i="1" a="1"/>
  <c r="H53" i="1" a="1"/>
  <c r="G53" i="1"/>
  <c r="F53" i="1"/>
  <c r="AB52" i="1"/>
  <c r="AA52" i="1"/>
  <c r="Z52" i="1"/>
  <c r="Y52" i="1"/>
  <c r="X52" i="1"/>
  <c r="W52" i="1"/>
  <c r="S52" i="1"/>
  <c r="R52" i="1"/>
  <c r="O52" i="1" a="1"/>
  <c r="M52" i="1" a="1"/>
  <c r="H52" i="1" a="1"/>
  <c r="G52" i="1"/>
  <c r="F52" i="1"/>
  <c r="AB51" i="1"/>
  <c r="AA51" i="1"/>
  <c r="Z51" i="1"/>
  <c r="Y51" i="1"/>
  <c r="X51" i="1"/>
  <c r="W51" i="1"/>
  <c r="S51" i="1"/>
  <c r="R51" i="1"/>
  <c r="O51" i="1" a="1"/>
  <c r="M51" i="1" a="1"/>
  <c r="H51" i="1" a="1"/>
  <c r="G51" i="1"/>
  <c r="F51" i="1"/>
  <c r="AB50" i="1"/>
  <c r="AA50" i="1"/>
  <c r="Z50" i="1"/>
  <c r="Y50" i="1"/>
  <c r="X50" i="1"/>
  <c r="W50" i="1"/>
  <c r="S50" i="1"/>
  <c r="R50" i="1"/>
  <c r="O50" i="1" a="1"/>
  <c r="M50" i="1" a="1"/>
  <c r="H50" i="1" a="1"/>
  <c r="G50" i="1"/>
  <c r="F50" i="1"/>
  <c r="AB49" i="1"/>
  <c r="AA49" i="1"/>
  <c r="Z49" i="1"/>
  <c r="Y49" i="1"/>
  <c r="X49" i="1"/>
  <c r="W49" i="1"/>
  <c r="S49" i="1"/>
  <c r="R49" i="1"/>
  <c r="O49" i="1" a="1"/>
  <c r="M49" i="1" a="1"/>
  <c r="H49" i="1" a="1"/>
  <c r="G49" i="1"/>
  <c r="F49" i="1"/>
  <c r="AB48" i="1"/>
  <c r="AA48" i="1"/>
  <c r="Z48" i="1"/>
  <c r="Y48" i="1"/>
  <c r="X48" i="1"/>
  <c r="W48" i="1"/>
  <c r="S48" i="1"/>
  <c r="R48" i="1"/>
  <c r="O48" i="1" a="1"/>
  <c r="M48" i="1" a="1"/>
  <c r="H48" i="1" a="1"/>
  <c r="G48" i="1"/>
  <c r="F48" i="1"/>
  <c r="AB47" i="1"/>
  <c r="AA47" i="1"/>
  <c r="Z47" i="1"/>
  <c r="Y47" i="1"/>
  <c r="X47" i="1"/>
  <c r="W47" i="1"/>
  <c r="S47" i="1"/>
  <c r="R47" i="1"/>
  <c r="O47" i="1" a="1"/>
  <c r="M47" i="1" a="1"/>
  <c r="H47" i="1" a="1"/>
  <c r="G47" i="1"/>
  <c r="F47" i="1"/>
  <c r="AB46" i="1"/>
  <c r="AA46" i="1"/>
  <c r="Z46" i="1"/>
  <c r="Y46" i="1"/>
  <c r="X46" i="1"/>
  <c r="W46" i="1"/>
  <c r="S46" i="1"/>
  <c r="R46" i="1"/>
  <c r="O46" i="1" a="1"/>
  <c r="M46" i="1" a="1"/>
  <c r="H46" i="1" a="1"/>
  <c r="G46" i="1"/>
  <c r="F46" i="1"/>
  <c r="AB45" i="1"/>
  <c r="AA45" i="1"/>
  <c r="Z45" i="1"/>
  <c r="Y45" i="1"/>
  <c r="X45" i="1"/>
  <c r="W45" i="1"/>
  <c r="S45" i="1"/>
  <c r="R45" i="1"/>
  <c r="O45" i="1" a="1"/>
  <c r="M45" i="1" a="1"/>
  <c r="H45" i="1" a="1"/>
  <c r="G45" i="1"/>
  <c r="F45" i="1"/>
  <c r="AB44" i="1"/>
  <c r="AA44" i="1"/>
  <c r="Z44" i="1"/>
  <c r="Y44" i="1"/>
  <c r="X44" i="1"/>
  <c r="W44" i="1"/>
  <c r="S44" i="1"/>
  <c r="R44" i="1"/>
  <c r="O44" i="1" a="1"/>
  <c r="M44" i="1" a="1"/>
  <c r="H44" i="1" a="1"/>
  <c r="G44" i="1"/>
  <c r="F44" i="1"/>
  <c r="AB43" i="1"/>
  <c r="AA43" i="1"/>
  <c r="Z43" i="1"/>
  <c r="Y43" i="1"/>
  <c r="X43" i="1"/>
  <c r="W43" i="1"/>
  <c r="S43" i="1"/>
  <c r="R43" i="1"/>
  <c r="O43" i="1" a="1"/>
  <c r="M43" i="1" a="1"/>
  <c r="H43" i="1" a="1"/>
  <c r="G43" i="1"/>
  <c r="F43" i="1"/>
  <c r="AB42" i="1"/>
  <c r="AA42" i="1"/>
  <c r="Z42" i="1"/>
  <c r="Y42" i="1"/>
  <c r="X42" i="1"/>
  <c r="W42" i="1"/>
  <c r="S42" i="1"/>
  <c r="R42" i="1"/>
  <c r="O42" i="1" a="1"/>
  <c r="M42" i="1" a="1"/>
  <c r="H42" i="1" a="1"/>
  <c r="G42" i="1"/>
  <c r="F42" i="1"/>
  <c r="AB41" i="1"/>
  <c r="AA41" i="1"/>
  <c r="Z41" i="1"/>
  <c r="Y41" i="1"/>
  <c r="X41" i="1"/>
  <c r="W41" i="1"/>
  <c r="S41" i="1"/>
  <c r="R41" i="1"/>
  <c r="O41" i="1" a="1"/>
  <c r="M41" i="1" a="1"/>
  <c r="H41" i="1" a="1"/>
  <c r="G41" i="1"/>
  <c r="F41" i="1"/>
  <c r="AB40" i="1"/>
  <c r="AA40" i="1"/>
  <c r="Z40" i="1"/>
  <c r="Y40" i="1"/>
  <c r="X40" i="1"/>
  <c r="W40" i="1"/>
  <c r="S40" i="1"/>
  <c r="R40" i="1"/>
  <c r="O40" i="1" a="1"/>
  <c r="M40" i="1" a="1"/>
  <c r="H40" i="1" a="1"/>
  <c r="G40" i="1"/>
  <c r="F40" i="1"/>
  <c r="AB39" i="1"/>
  <c r="AA39" i="1"/>
  <c r="Z39" i="1"/>
  <c r="Y39" i="1"/>
  <c r="X39" i="1"/>
  <c r="W39" i="1"/>
  <c r="S39" i="1"/>
  <c r="R39" i="1"/>
  <c r="O39" i="1" a="1"/>
  <c r="M39" i="1" a="1"/>
  <c r="H39" i="1" a="1"/>
  <c r="G39" i="1"/>
  <c r="F39" i="1"/>
  <c r="AB38" i="1"/>
  <c r="AA38" i="1"/>
  <c r="Z38" i="1"/>
  <c r="Y38" i="1"/>
  <c r="X38" i="1"/>
  <c r="W38" i="1"/>
  <c r="S38" i="1"/>
  <c r="R38" i="1"/>
  <c r="O38" i="1" a="1"/>
  <c r="M38" i="1" a="1"/>
  <c r="H38" i="1" a="1"/>
  <c r="G38" i="1"/>
  <c r="F38" i="1"/>
  <c r="AB37" i="1"/>
  <c r="AA37" i="1"/>
  <c r="Z37" i="1"/>
  <c r="Y37" i="1"/>
  <c r="X37" i="1"/>
  <c r="W37" i="1"/>
  <c r="S37" i="1"/>
  <c r="R37" i="1"/>
  <c r="O37" i="1" a="1"/>
  <c r="M37" i="1" a="1"/>
  <c r="H37" i="1" a="1"/>
  <c r="G37" i="1"/>
  <c r="F37" i="1"/>
  <c r="AB36" i="1"/>
  <c r="AA36" i="1"/>
  <c r="Z36" i="1"/>
  <c r="Y36" i="1"/>
  <c r="X36" i="1"/>
  <c r="W36" i="1"/>
  <c r="S36" i="1"/>
  <c r="R36" i="1"/>
  <c r="O36" i="1" a="1"/>
  <c r="M36" i="1" a="1"/>
  <c r="H36" i="1" a="1"/>
  <c r="G36" i="1"/>
  <c r="F36" i="1"/>
  <c r="AB35" i="1"/>
  <c r="AA35" i="1"/>
  <c r="Z35" i="1"/>
  <c r="Y35" i="1"/>
  <c r="X35" i="1"/>
  <c r="W35" i="1"/>
  <c r="S35" i="1"/>
  <c r="R35" i="1"/>
  <c r="O35" i="1" a="1"/>
  <c r="M35" i="1" a="1"/>
  <c r="H35" i="1" a="1"/>
  <c r="G35" i="1"/>
  <c r="F35" i="1"/>
  <c r="AB34" i="1"/>
  <c r="AA34" i="1"/>
  <c r="Z34" i="1"/>
  <c r="Y34" i="1"/>
  <c r="X34" i="1"/>
  <c r="W34" i="1"/>
  <c r="S34" i="1"/>
  <c r="R34" i="1"/>
  <c r="O34" i="1" a="1"/>
  <c r="M34" i="1" a="1"/>
  <c r="H34" i="1" a="1"/>
  <c r="G34" i="1"/>
  <c r="F34" i="1"/>
  <c r="AB33" i="1"/>
  <c r="AA33" i="1"/>
  <c r="Z33" i="1"/>
  <c r="Y33" i="1"/>
  <c r="X33" i="1"/>
  <c r="W33" i="1"/>
  <c r="S33" i="1"/>
  <c r="R33" i="1"/>
  <c r="O33" i="1" a="1"/>
  <c r="M33" i="1" a="1"/>
  <c r="H33" i="1" a="1"/>
  <c r="G33" i="1"/>
  <c r="F33" i="1"/>
  <c r="AB32" i="1"/>
  <c r="AA32" i="1"/>
  <c r="Z32" i="1"/>
  <c r="Y32" i="1"/>
  <c r="X32" i="1"/>
  <c r="W32" i="1"/>
  <c r="S32" i="1"/>
  <c r="R32" i="1"/>
  <c r="O32" i="1" a="1"/>
  <c r="M32" i="1" a="1"/>
  <c r="H32" i="1" a="1"/>
  <c r="G32" i="1"/>
  <c r="F32" i="1"/>
  <c r="AB31" i="1"/>
  <c r="AA31" i="1"/>
  <c r="Z31" i="1"/>
  <c r="Y31" i="1"/>
  <c r="X31" i="1"/>
  <c r="W31" i="1"/>
  <c r="S31" i="1"/>
  <c r="R31" i="1"/>
  <c r="O31" i="1" a="1"/>
  <c r="M31" i="1" a="1"/>
  <c r="H31" i="1" a="1"/>
  <c r="G31" i="1"/>
  <c r="F31" i="1"/>
  <c r="AB30" i="1"/>
  <c r="AA30" i="1"/>
  <c r="Z30" i="1"/>
  <c r="Y30" i="1"/>
  <c r="X30" i="1"/>
  <c r="W30" i="1"/>
  <c r="S30" i="1"/>
  <c r="R30" i="1"/>
  <c r="O30" i="1" a="1"/>
  <c r="M30" i="1" a="1"/>
  <c r="H30" i="1" a="1"/>
  <c r="G30" i="1"/>
  <c r="F30" i="1"/>
  <c r="AB29" i="1"/>
  <c r="AA29" i="1"/>
  <c r="Z29" i="1"/>
  <c r="Y29" i="1"/>
  <c r="X29" i="1"/>
  <c r="W29" i="1"/>
  <c r="S29" i="1"/>
  <c r="R29" i="1"/>
  <c r="O29" i="1" a="1"/>
  <c r="M29" i="1" a="1"/>
  <c r="H29" i="1" a="1"/>
  <c r="G29" i="1"/>
  <c r="F29" i="1"/>
  <c r="AB28" i="1"/>
  <c r="AA28" i="1"/>
  <c r="Z28" i="1"/>
  <c r="Y28" i="1"/>
  <c r="X28" i="1"/>
  <c r="W28" i="1"/>
  <c r="S28" i="1"/>
  <c r="R28" i="1"/>
  <c r="O28" i="1" a="1"/>
  <c r="M28" i="1" a="1"/>
  <c r="H28" i="1" a="1"/>
  <c r="G28" i="1"/>
  <c r="F28" i="1"/>
  <c r="AB27" i="1"/>
  <c r="AA27" i="1"/>
  <c r="Z27" i="1"/>
  <c r="Y27" i="1"/>
  <c r="X27" i="1"/>
  <c r="W27" i="1"/>
  <c r="S27" i="1"/>
  <c r="R27" i="1"/>
  <c r="O27" i="1" a="1"/>
  <c r="M27" i="1" a="1"/>
  <c r="H27" i="1" a="1"/>
  <c r="G27" i="1"/>
  <c r="F27" i="1"/>
  <c r="AB26" i="1"/>
  <c r="AA26" i="1"/>
  <c r="Z26" i="1"/>
  <c r="Y26" i="1"/>
  <c r="X26" i="1"/>
  <c r="W26" i="1"/>
  <c r="S26" i="1"/>
  <c r="R26" i="1"/>
  <c r="O26" i="1" a="1"/>
  <c r="M26" i="1" a="1"/>
  <c r="H26" i="1" a="1"/>
  <c r="G26" i="1"/>
  <c r="F26" i="1"/>
  <c r="AB25" i="1"/>
  <c r="AA25" i="1"/>
  <c r="Z25" i="1"/>
  <c r="Y25" i="1"/>
  <c r="X25" i="1"/>
  <c r="W25" i="1"/>
  <c r="S25" i="1"/>
  <c r="R25" i="1"/>
  <c r="O25" i="1" a="1"/>
  <c r="M25" i="1" a="1"/>
  <c r="H25" i="1" a="1"/>
  <c r="G25" i="1"/>
  <c r="F25" i="1"/>
  <c r="AB24" i="1"/>
  <c r="AA24" i="1"/>
  <c r="Z24" i="1"/>
  <c r="Y24" i="1"/>
  <c r="X24" i="1"/>
  <c r="W24" i="1"/>
  <c r="S24" i="1"/>
  <c r="R24" i="1"/>
  <c r="O24" i="1" a="1"/>
  <c r="M24" i="1" a="1"/>
  <c r="H24" i="1" a="1"/>
  <c r="G24" i="1"/>
  <c r="F24" i="1"/>
  <c r="AB23" i="1"/>
  <c r="AA23" i="1"/>
  <c r="Z23" i="1"/>
  <c r="Y23" i="1"/>
  <c r="X23" i="1"/>
  <c r="W23" i="1"/>
  <c r="S23" i="1"/>
  <c r="R23" i="1"/>
  <c r="O23" i="1" a="1"/>
  <c r="M23" i="1" a="1"/>
  <c r="H23" i="1" a="1"/>
  <c r="G23" i="1"/>
  <c r="F23" i="1"/>
  <c r="AB22" i="1"/>
  <c r="AA22" i="1"/>
  <c r="Z22" i="1"/>
  <c r="Y22" i="1"/>
  <c r="X22" i="1"/>
  <c r="W22" i="1"/>
  <c r="S22" i="1"/>
  <c r="R22" i="1"/>
  <c r="O22" i="1" a="1"/>
  <c r="M22" i="1" a="1"/>
  <c r="H22" i="1" a="1"/>
  <c r="G22" i="1"/>
  <c r="F22" i="1"/>
  <c r="AB21" i="1"/>
  <c r="AA21" i="1"/>
  <c r="Z21" i="1"/>
  <c r="Y21" i="1"/>
  <c r="X21" i="1"/>
  <c r="W21" i="1"/>
  <c r="S21" i="1"/>
  <c r="R21" i="1"/>
  <c r="O21" i="1" a="1"/>
  <c r="M21" i="1" a="1"/>
  <c r="H21" i="1" a="1"/>
  <c r="G21" i="1"/>
  <c r="F21" i="1"/>
  <c r="AB20" i="1"/>
  <c r="AA20" i="1"/>
  <c r="Z20" i="1"/>
  <c r="Y20" i="1"/>
  <c r="X20" i="1"/>
  <c r="W20" i="1"/>
  <c r="S20" i="1"/>
  <c r="R20" i="1"/>
  <c r="O20" i="1" a="1"/>
  <c r="M20" i="1" a="1"/>
  <c r="H20" i="1" a="1"/>
  <c r="G20" i="1"/>
  <c r="F20" i="1"/>
  <c r="AB19" i="1"/>
  <c r="AA19" i="1"/>
  <c r="Z19" i="1"/>
  <c r="Y19" i="1"/>
  <c r="X19" i="1"/>
  <c r="W19" i="1"/>
  <c r="S19" i="1"/>
  <c r="R19" i="1"/>
  <c r="O19" i="1" a="1"/>
  <c r="M19" i="1" a="1"/>
  <c r="H19" i="1" a="1"/>
  <c r="G19" i="1"/>
  <c r="F19" i="1"/>
  <c r="AB18" i="1"/>
  <c r="AA18" i="1"/>
  <c r="Z18" i="1"/>
  <c r="Y18" i="1"/>
  <c r="X18" i="1"/>
  <c r="W18" i="1"/>
  <c r="S18" i="1"/>
  <c r="R18" i="1"/>
  <c r="O18" i="1" a="1"/>
  <c r="M18" i="1" a="1"/>
  <c r="H18" i="1" a="1"/>
  <c r="G18" i="1"/>
  <c r="F18" i="1"/>
  <c r="AB17" i="1"/>
  <c r="AA17" i="1"/>
  <c r="Z17" i="1"/>
  <c r="Y17" i="1"/>
  <c r="X17" i="1"/>
  <c r="W17" i="1"/>
  <c r="S17" i="1"/>
  <c r="R17" i="1"/>
  <c r="O17" i="1" a="1"/>
  <c r="M17" i="1" a="1"/>
  <c r="H17" i="1" a="1"/>
  <c r="G17" i="1"/>
  <c r="F17" i="1"/>
  <c r="AB16" i="1"/>
  <c r="AA16" i="1"/>
  <c r="Z16" i="1"/>
  <c r="Y16" i="1"/>
  <c r="X16" i="1"/>
  <c r="W16" i="1"/>
  <c r="S16" i="1"/>
  <c r="R16" i="1"/>
  <c r="O16" i="1" a="1"/>
  <c r="M16" i="1" a="1"/>
  <c r="H16" i="1" a="1"/>
  <c r="G16" i="1"/>
  <c r="F16" i="1"/>
  <c r="AB15" i="1"/>
  <c r="AA15" i="1"/>
  <c r="Z15" i="1"/>
  <c r="Y15" i="1"/>
  <c r="X15" i="1"/>
  <c r="W15" i="1"/>
  <c r="S15" i="1"/>
  <c r="R15" i="1"/>
  <c r="O15" i="1" a="1"/>
  <c r="M15" i="1" a="1"/>
  <c r="H15" i="1" a="1"/>
  <c r="G15" i="1"/>
  <c r="F15" i="1"/>
  <c r="AB14" i="1"/>
  <c r="AA14" i="1"/>
  <c r="Z14" i="1"/>
  <c r="Y14" i="1"/>
  <c r="X14" i="1"/>
  <c r="W14" i="1"/>
  <c r="S14" i="1"/>
  <c r="R14" i="1"/>
  <c r="O14" i="1" a="1"/>
  <c r="M14" i="1" a="1"/>
  <c r="H14" i="1" a="1"/>
  <c r="G14" i="1"/>
  <c r="F14" i="1"/>
  <c r="AB13" i="1"/>
  <c r="AA13" i="1"/>
  <c r="Z13" i="1"/>
  <c r="Y13" i="1"/>
  <c r="X13" i="1"/>
  <c r="W13" i="1"/>
  <c r="S13" i="1"/>
  <c r="R13" i="1"/>
  <c r="O13" i="1" a="1"/>
  <c r="M13" i="1" a="1"/>
  <c r="H13" i="1" a="1"/>
  <c r="G13" i="1"/>
  <c r="F13" i="1"/>
  <c r="AB12" i="1"/>
  <c r="AA12" i="1"/>
  <c r="Z12" i="1"/>
  <c r="Y12" i="1"/>
  <c r="X12" i="1"/>
  <c r="W12" i="1"/>
  <c r="S12" i="1"/>
  <c r="R12" i="1"/>
  <c r="O12" i="1" a="1"/>
  <c r="M12" i="1" a="1"/>
  <c r="H12" i="1" a="1"/>
  <c r="G12" i="1"/>
  <c r="F12" i="1"/>
  <c r="AB11" i="1"/>
  <c r="AA11" i="1"/>
  <c r="Z11" i="1"/>
  <c r="Y11" i="1"/>
  <c r="X11" i="1"/>
  <c r="W11" i="1"/>
  <c r="S11" i="1"/>
  <c r="R11" i="1"/>
  <c r="O11" i="1" a="1"/>
  <c r="M11" i="1" a="1"/>
  <c r="H11" i="1" a="1"/>
  <c r="G11" i="1"/>
  <c r="F11" i="1"/>
  <c r="AB10" i="1"/>
  <c r="AA10" i="1"/>
  <c r="Z10" i="1"/>
  <c r="Y10" i="1"/>
  <c r="X10" i="1"/>
  <c r="W10" i="1"/>
  <c r="S10" i="1"/>
  <c r="R10" i="1"/>
  <c r="O10" i="1" a="1"/>
  <c r="M10" i="1" a="1"/>
  <c r="H10" i="1" a="1"/>
  <c r="G10" i="1"/>
  <c r="F10" i="1"/>
  <c r="AB9" i="1"/>
  <c r="AA9" i="1"/>
  <c r="Z9" i="1"/>
  <c r="Y9" i="1"/>
  <c r="X9" i="1"/>
  <c r="W9" i="1"/>
  <c r="S9" i="1"/>
  <c r="R9" i="1"/>
  <c r="O9" i="1" a="1"/>
  <c r="M9" i="1" a="1"/>
  <c r="H9" i="1" a="1"/>
  <c r="G9" i="1"/>
  <c r="F9" i="1"/>
  <c r="AB8" i="1"/>
  <c r="AA8" i="1"/>
  <c r="Z8" i="1"/>
  <c r="Y8" i="1"/>
  <c r="X8" i="1"/>
  <c r="W8" i="1"/>
  <c r="S8" i="1"/>
  <c r="R8" i="1"/>
  <c r="O8" i="1" a="1"/>
  <c r="M8" i="1" a="1"/>
  <c r="H8" i="1" a="1"/>
  <c r="G8" i="1"/>
  <c r="F8" i="1"/>
  <c r="AB7" i="1"/>
  <c r="AA7" i="1"/>
  <c r="Z7" i="1"/>
  <c r="Y7" i="1"/>
  <c r="X7" i="1"/>
  <c r="W7" i="1"/>
  <c r="S7" i="1"/>
  <c r="R7" i="1"/>
  <c r="O7" i="1" a="1"/>
  <c r="M7" i="1" a="1"/>
  <c r="H7" i="1" a="1"/>
  <c r="G7" i="1"/>
  <c r="F7" i="1"/>
  <c r="AB6" i="1"/>
  <c r="AA6" i="1"/>
  <c r="Z6" i="1"/>
  <c r="Y6" i="1"/>
  <c r="X6" i="1"/>
  <c r="W6" i="1"/>
  <c r="S6" i="1"/>
  <c r="R6" i="1"/>
  <c r="O6" i="1" a="1"/>
  <c r="M6" i="1" a="1"/>
  <c r="H6" i="1" a="1"/>
  <c r="G6" i="1"/>
  <c r="F6" i="1"/>
  <c r="AB5" i="1"/>
  <c r="AA5" i="1"/>
  <c r="Z5" i="1"/>
  <c r="Y5" i="1"/>
  <c r="X5" i="1"/>
  <c r="W5" i="1"/>
  <c r="S5" i="1"/>
  <c r="R5" i="1"/>
  <c r="O5" i="1" a="1"/>
  <c r="M5" i="1" a="1"/>
  <c r="H5" i="1" a="1"/>
  <c r="G5" i="1"/>
  <c r="F5" i="1"/>
  <c r="AB4" i="1"/>
  <c r="AA4" i="1"/>
  <c r="Z4" i="1"/>
  <c r="Y4" i="1"/>
  <c r="X4" i="1"/>
  <c r="W4" i="1"/>
  <c r="S4" i="1"/>
  <c r="R4" i="1"/>
  <c r="O4" i="1" a="1"/>
  <c r="M4" i="1" a="1"/>
  <c r="H4" i="1" a="1"/>
  <c r="G4" i="1"/>
  <c r="F4" i="1"/>
  <c r="AB3" i="1"/>
  <c r="AA3" i="1"/>
  <c r="Z3" i="1"/>
  <c r="Y3" i="1"/>
  <c r="X3" i="1"/>
  <c r="W3" i="1"/>
  <c r="S3" i="1"/>
  <c r="R3" i="1"/>
  <c r="O3" i="1" a="1"/>
  <c r="M3" i="1" a="1"/>
  <c r="H3" i="1" a="1"/>
  <c r="G3" i="1"/>
  <c r="F3" i="1"/>
  <c r="AB2" i="1"/>
  <c r="AA2" i="1"/>
  <c r="Z2" i="1"/>
  <c r="Y2" i="1"/>
  <c r="X2" i="1"/>
  <c r="W2" i="1"/>
  <c r="S2" i="1"/>
  <c r="R2" i="1"/>
  <c r="O2" i="1" a="1"/>
  <c r="M2" i="1" a="1"/>
  <c r="H2" i="1" a="1"/>
  <c r="G2"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532566-CD67-4B2D-9048-98F901722FE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<sst xmlns="http://schemas.openxmlformats.org/spreadsheetml/2006/main" count="67246" uniqueCount="8294">
  <si>
    <t>id</t>
  </si>
  <si>
    <t>primaryTitle</t>
  </si>
  <si>
    <t>originalTitle</t>
  </si>
  <si>
    <t>isAdult</t>
  </si>
  <si>
    <t>runtimeMinutes</t>
  </si>
  <si>
    <t>averageRating</t>
  </si>
  <si>
    <t>numVotes</t>
  </si>
  <si>
    <t>budget</t>
  </si>
  <si>
    <t>gross</t>
  </si>
  <si>
    <t>release_date</t>
  </si>
  <si>
    <t>directors</t>
  </si>
  <si>
    <t>tt0035423</t>
  </si>
  <si>
    <t>Kate &amp; Leopold</t>
  </si>
  <si>
    <t>James Mangold</t>
  </si>
  <si>
    <t>tt0065421</t>
  </si>
  <si>
    <t>The Aristocats</t>
  </si>
  <si>
    <t>The AristoCats</t>
  </si>
  <si>
    <t>Wolfgang Reitherman</t>
  </si>
  <si>
    <t>tt0065938</t>
  </si>
  <si>
    <t>Kelly's Heroes</t>
  </si>
  <si>
    <t>Brian G. Hutton</t>
  </si>
  <si>
    <t>tt0066026</t>
  </si>
  <si>
    <t>M*A*S*H</t>
  </si>
  <si>
    <t>Robert Altman</t>
  </si>
  <si>
    <t>tt0066206</t>
  </si>
  <si>
    <t>Patton</t>
  </si>
  <si>
    <t>Franklin J. Schaffner</t>
  </si>
  <si>
    <t>tt0066434</t>
  </si>
  <si>
    <t>THX 1138</t>
  </si>
  <si>
    <t>George Lucas</t>
  </si>
  <si>
    <t>tt0066921</t>
  </si>
  <si>
    <t>A Clockwork Orange</t>
  </si>
  <si>
    <t>Stanley Kubrick</t>
  </si>
  <si>
    <t>tt0066995</t>
  </si>
  <si>
    <t>Diamonds Are Forever</t>
  </si>
  <si>
    <t>Guy Hamilton</t>
  </si>
  <si>
    <t>tt0066999</t>
  </si>
  <si>
    <t>Dirty Harry</t>
  </si>
  <si>
    <t>Don Siegel, Clint Eastwood</t>
  </si>
  <si>
    <t>tt0067116</t>
  </si>
  <si>
    <t>The French Connection</t>
  </si>
  <si>
    <t>William Friedkin</t>
  </si>
  <si>
    <t>tt0067185</t>
  </si>
  <si>
    <t>Harold and Maude</t>
  </si>
  <si>
    <t>Hal Ashby</t>
  </si>
  <si>
    <t>tt0067328</t>
  </si>
  <si>
    <t>The Last Picture Show</t>
  </si>
  <si>
    <t>Peter Bogdanovich</t>
  </si>
  <si>
    <t>tt0067800</t>
  </si>
  <si>
    <t>Straw Dogs</t>
  </si>
  <si>
    <t>Sam Peckinpah</t>
  </si>
  <si>
    <t>tt0067992</t>
  </si>
  <si>
    <t>Willy Wonka &amp; the Chocolate Factory</t>
  </si>
  <si>
    <t>Mel Stuart</t>
  </si>
  <si>
    <t>tt0068182</t>
  </si>
  <si>
    <t>Aguirre, the Wrath of God</t>
  </si>
  <si>
    <t>Aguirre, der Zorn Gottes</t>
  </si>
  <si>
    <t>Werner Herzog</t>
  </si>
  <si>
    <t>tt0068327</t>
  </si>
  <si>
    <t>Cabaret</t>
  </si>
  <si>
    <t>Bob Fosse</t>
  </si>
  <si>
    <t>tt0068473</t>
  </si>
  <si>
    <t>Deliverance</t>
  </si>
  <si>
    <t>John Boorman</t>
  </si>
  <si>
    <t>tt0068646</t>
  </si>
  <si>
    <t>The Godfather</t>
  </si>
  <si>
    <t>Francis Ford Coppola</t>
  </si>
  <si>
    <t>tt0068699</t>
  </si>
  <si>
    <t>High Plains Drifter</t>
  </si>
  <si>
    <t>Clint Eastwood</t>
  </si>
  <si>
    <t>tt0069704</t>
  </si>
  <si>
    <t>American Graffiti</t>
  </si>
  <si>
    <t>tt0069762</t>
  </si>
  <si>
    <t>Badlands</t>
  </si>
  <si>
    <t>Terrence Malick</t>
  </si>
  <si>
    <t>tt0069995</t>
  </si>
  <si>
    <t>Don't Look Now</t>
  </si>
  <si>
    <t>Nicolas Roeg</t>
  </si>
  <si>
    <t>tt0070034</t>
  </si>
  <si>
    <t>Enter the Dragon</t>
  </si>
  <si>
    <t>Robert Clouse</t>
  </si>
  <si>
    <t>tt0070047</t>
  </si>
  <si>
    <t>The Exorcist</t>
  </si>
  <si>
    <t>Horror</t>
  </si>
  <si>
    <t>tt0070328</t>
  </si>
  <si>
    <t>Live and Let Die</t>
  </si>
  <si>
    <t>tt0070379</t>
  </si>
  <si>
    <t>Mean Streets</t>
  </si>
  <si>
    <t>Martin Scorsese</t>
  </si>
  <si>
    <t>tt0070510</t>
  </si>
  <si>
    <t>Paper Moon</t>
  </si>
  <si>
    <t>tt0070511</t>
  </si>
  <si>
    <t>Papillon</t>
  </si>
  <si>
    <t>tt0070608</t>
  </si>
  <si>
    <t>Robin Hood</t>
  </si>
  <si>
    <t>Wolfgang Reitherman, David Hand</t>
  </si>
  <si>
    <t>tt0070666</t>
  </si>
  <si>
    <t>Serpico</t>
  </si>
  <si>
    <t>Sidney Lumet</t>
  </si>
  <si>
    <t>tt0070723</t>
  </si>
  <si>
    <t>Soylent Green</t>
  </si>
  <si>
    <t>Richard Fleischer</t>
  </si>
  <si>
    <t>tt0070735</t>
  </si>
  <si>
    <t>The Sting</t>
  </si>
  <si>
    <t>George Roy Hill</t>
  </si>
  <si>
    <t>tt0070849</t>
  </si>
  <si>
    <t>Last Tango in Paris</t>
  </si>
  <si>
    <t>Ultimo tango a Parigi</t>
  </si>
  <si>
    <t>Bernardo Bertolucci</t>
  </si>
  <si>
    <t>tt0070909</t>
  </si>
  <si>
    <t>Westworld</t>
  </si>
  <si>
    <t>Michael Crichton</t>
  </si>
  <si>
    <t>tt0070917</t>
  </si>
  <si>
    <t>The Wicker Man</t>
  </si>
  <si>
    <t>Robin Hardy</t>
  </si>
  <si>
    <t>tt0071230</t>
  </si>
  <si>
    <t>Blazing Saddles</t>
  </si>
  <si>
    <t>Mel Brooks</t>
  </si>
  <si>
    <t>tt0071315</t>
  </si>
  <si>
    <t>Chinatown</t>
  </si>
  <si>
    <t>Roman Polanski</t>
  </si>
  <si>
    <t>tt0071360</t>
  </si>
  <si>
    <t>The Conversation</t>
  </si>
  <si>
    <t>tt0071562</t>
  </si>
  <si>
    <t>The Godfather Part II</t>
  </si>
  <si>
    <t>tt0071807</t>
  </si>
  <si>
    <t>The Man with the Golden Gun</t>
  </si>
  <si>
    <t>tt0072271</t>
  </si>
  <si>
    <t>The Texas Chain Saw Massacre</t>
  </si>
  <si>
    <t>Tobe Hooper</t>
  </si>
  <si>
    <t>tt0072431</t>
  </si>
  <si>
    <t>Young Frankenstein</t>
  </si>
  <si>
    <t>Comedy</t>
  </si>
  <si>
    <t>tt0072684</t>
  </si>
  <si>
    <t>Barry Lyndon</t>
  </si>
  <si>
    <t>tt0072890</t>
  </si>
  <si>
    <t>Dog Day Afternoon</t>
  </si>
  <si>
    <t>tt0073195</t>
  </si>
  <si>
    <t>Jaws</t>
  </si>
  <si>
    <t>Steven Spielberg</t>
  </si>
  <si>
    <t>tt0073341</t>
  </si>
  <si>
    <t>The Man Who Would Be King</t>
  </si>
  <si>
    <t>John Huston</t>
  </si>
  <si>
    <t>tt0073486</t>
  </si>
  <si>
    <t>One Flew Over the Cuckoo's Nest</t>
  </si>
  <si>
    <t>Drama</t>
  </si>
  <si>
    <t>Milos Forman</t>
  </si>
  <si>
    <t>tt0073629</t>
  </si>
  <si>
    <t>The Rocky Horror Picture Show</t>
  </si>
  <si>
    <t>Jim Sharman</t>
  </si>
  <si>
    <t>tt0073802</t>
  </si>
  <si>
    <t>Three Days of the Condor</t>
  </si>
  <si>
    <t>Sydney Pollack</t>
  </si>
  <si>
    <t>tt0074119</t>
  </si>
  <si>
    <t>All the President's Men</t>
  </si>
  <si>
    <t>Alan J. Pakula</t>
  </si>
  <si>
    <t>tt0074156</t>
  </si>
  <si>
    <t>Assault on Precinct 13</t>
  </si>
  <si>
    <t>John Carpenter</t>
  </si>
  <si>
    <t>tt0074285</t>
  </si>
  <si>
    <t>Carrie</t>
  </si>
  <si>
    <t>Brian De Palma</t>
  </si>
  <si>
    <t>tt0074486</t>
  </si>
  <si>
    <t>Eraserhead</t>
  </si>
  <si>
    <t>David Lynch</t>
  </si>
  <si>
    <t>tt0074812</t>
  </si>
  <si>
    <t>Logan's Run</t>
  </si>
  <si>
    <t>Michael Anderson</t>
  </si>
  <si>
    <t>tt0074860</t>
  </si>
  <si>
    <t>Marathon Man</t>
  </si>
  <si>
    <t>John Schlesinger</t>
  </si>
  <si>
    <t>tt0074958</t>
  </si>
  <si>
    <t>Network</t>
  </si>
  <si>
    <t>tt0075005</t>
  </si>
  <si>
    <t>The Omen</t>
  </si>
  <si>
    <t>Richard Donner</t>
  </si>
  <si>
    <t>tt0075029</t>
  </si>
  <si>
    <t>The Outlaw Josey Wales</t>
  </si>
  <si>
    <t>Western</t>
  </si>
  <si>
    <t>tt0075148</t>
  </si>
  <si>
    <t>Rocky</t>
  </si>
  <si>
    <t>John G. Avildsen</t>
  </si>
  <si>
    <t>tt0075314</t>
  </si>
  <si>
    <t>Taxi Driver</t>
  </si>
  <si>
    <t>tt0075686</t>
  </si>
  <si>
    <t>Annie Hall</t>
  </si>
  <si>
    <t>Woody Allen</t>
  </si>
  <si>
    <t>tt0075784</t>
  </si>
  <si>
    <t>A Bridge Too Far</t>
  </si>
  <si>
    <t>Richard Attenborough</t>
  </si>
  <si>
    <t>tt0075860</t>
  </si>
  <si>
    <t>Close Encounters of the Third Kind</t>
  </si>
  <si>
    <t>tt0076618</t>
  </si>
  <si>
    <t>The Rescuers</t>
  </si>
  <si>
    <t>John Lounsbery, Wolfgang Reitherman, Art Stevens</t>
  </si>
  <si>
    <t>tt0076666</t>
  </si>
  <si>
    <t>Saturday Night Fever</t>
  </si>
  <si>
    <t>John Badham</t>
  </si>
  <si>
    <t>tt0076729</t>
  </si>
  <si>
    <t>Smokey and the Bandit</t>
  </si>
  <si>
    <t>Hal Needham</t>
  </si>
  <si>
    <t>tt0076752</t>
  </si>
  <si>
    <t>The Spy Who Loved Me</t>
  </si>
  <si>
    <t>Lewis Gilbert</t>
  </si>
  <si>
    <t>tt0076759</t>
  </si>
  <si>
    <t>Star Wars: Episode IV - A New Hope</t>
  </si>
  <si>
    <t>Star Wars</t>
  </si>
  <si>
    <t>tt0077402</t>
  </si>
  <si>
    <t>Dawn of the Dead</t>
  </si>
  <si>
    <t>George A. Romero</t>
  </si>
  <si>
    <t>tt0077405</t>
  </si>
  <si>
    <t>Days of Heaven</t>
  </si>
  <si>
    <t>tt0077416</t>
  </si>
  <si>
    <t>The Deer Hunter</t>
  </si>
  <si>
    <t>Michael Cimino</t>
  </si>
  <si>
    <t>tt0077631</t>
  </si>
  <si>
    <t>Grease</t>
  </si>
  <si>
    <t>Randal Kleiser</t>
  </si>
  <si>
    <t>tt0077651</t>
  </si>
  <si>
    <t>Halloween</t>
  </si>
  <si>
    <t>tt0077745</t>
  </si>
  <si>
    <t>Invasion of the Body Snatchers</t>
  </si>
  <si>
    <t>Philip Kaufman</t>
  </si>
  <si>
    <t>tt0077766</t>
  </si>
  <si>
    <t>Jaws 2</t>
  </si>
  <si>
    <t>Jeannot Szwarc</t>
  </si>
  <si>
    <t>tt0077928</t>
  </si>
  <si>
    <t>Midnight Express</t>
  </si>
  <si>
    <t>Alan Parker</t>
  </si>
  <si>
    <t>tt0077975</t>
  </si>
  <si>
    <t>National Lampoon's Animal House</t>
  </si>
  <si>
    <t>John Landis</t>
  </si>
  <si>
    <t>tt0078346</t>
  </si>
  <si>
    <t>Superman</t>
  </si>
  <si>
    <t>tt0078748</t>
  </si>
  <si>
    <t>Alien</t>
  </si>
  <si>
    <t>Ridley Scott</t>
  </si>
  <si>
    <t>tt0078788</t>
  </si>
  <si>
    <t>Apocalypse Now</t>
  </si>
  <si>
    <t>tt0078935</t>
  </si>
  <si>
    <t>Cannibal Holocaust</t>
  </si>
  <si>
    <t>Ruggero Deodato</t>
  </si>
  <si>
    <t>tt0079116</t>
  </si>
  <si>
    <t>Escape from Alcatraz</t>
  </si>
  <si>
    <t>Don Siegel</t>
  </si>
  <si>
    <t>tt0079417</t>
  </si>
  <si>
    <t>Kramer vs. Kramer</t>
  </si>
  <si>
    <t>Robert Benton</t>
  </si>
  <si>
    <t>tt0079470</t>
  </si>
  <si>
    <t>Life of Brian</t>
  </si>
  <si>
    <t>Terry Jones</t>
  </si>
  <si>
    <t>tt0079501</t>
  </si>
  <si>
    <t>Mad Max</t>
  </si>
  <si>
    <t>George Miller</t>
  </si>
  <si>
    <t>tt0079522</t>
  </si>
  <si>
    <t>Manhattan</t>
  </si>
  <si>
    <t>tt0079574</t>
  </si>
  <si>
    <t>Moonraker</t>
  </si>
  <si>
    <t>tt0079817</t>
  </si>
  <si>
    <t>Rocky II</t>
  </si>
  <si>
    <t>Sylvester Stallone</t>
  </si>
  <si>
    <t>tt0079945</t>
  </si>
  <si>
    <t>Star Trek: The Motion Picture</t>
  </si>
  <si>
    <t>Robert Wise</t>
  </si>
  <si>
    <t>tt0080120</t>
  </si>
  <si>
    <t>The Warriors</t>
  </si>
  <si>
    <t>Walter Hill</t>
  </si>
  <si>
    <t>tt0080339</t>
  </si>
  <si>
    <t>Airplane!</t>
  </si>
  <si>
    <t>Jim Abrahams, David Zucker, Jerry Zucker</t>
  </si>
  <si>
    <t>tt0080453</t>
  </si>
  <si>
    <t>The Blue Lagoon</t>
  </si>
  <si>
    <t>tt0080455</t>
  </si>
  <si>
    <t>The Blues Brothers</t>
  </si>
  <si>
    <t>tt0080487</t>
  </si>
  <si>
    <t>Caddyshack</t>
  </si>
  <si>
    <t>Harold Ramis</t>
  </si>
  <si>
    <t>tt0080678</t>
  </si>
  <si>
    <t>The Elephant Man</t>
  </si>
  <si>
    <t>tt0080684</t>
  </si>
  <si>
    <t>Star Wars: Episode V - The Empire Strikes Back</t>
  </si>
  <si>
    <t>Irvin Kershner</t>
  </si>
  <si>
    <t>tt0080745</t>
  </si>
  <si>
    <t>Flash Gordon</t>
  </si>
  <si>
    <t>Mike Hodges</t>
  </si>
  <si>
    <t>tt0080749</t>
  </si>
  <si>
    <t>The Fog</t>
  </si>
  <si>
    <t>tt0080761</t>
  </si>
  <si>
    <t>Friday the 13th</t>
  </si>
  <si>
    <t>Sean S. Cunningham</t>
  </si>
  <si>
    <t>tt0080801</t>
  </si>
  <si>
    <t>The Gods Must Be Crazy</t>
  </si>
  <si>
    <t>Jamie Uys</t>
  </si>
  <si>
    <t>tt0081283</t>
  </si>
  <si>
    <t>Ordinary People</t>
  </si>
  <si>
    <t>Robert Redford</t>
  </si>
  <si>
    <t>tt0081398</t>
  </si>
  <si>
    <t>Raging Bull</t>
  </si>
  <si>
    <t>tt0081505</t>
  </si>
  <si>
    <t>The Shining</t>
  </si>
  <si>
    <t>tt0081573</t>
  </si>
  <si>
    <t>Superman II</t>
  </si>
  <si>
    <t>Richard Lester, Richard Donner</t>
  </si>
  <si>
    <t>tt0081633</t>
  </si>
  <si>
    <t>Time Bandits</t>
  </si>
  <si>
    <t>Terry Gilliam</t>
  </si>
  <si>
    <t>tt0082010</t>
  </si>
  <si>
    <t>An American Werewolf in London</t>
  </si>
  <si>
    <t>tt0082085</t>
  </si>
  <si>
    <t>Blow Out</t>
  </si>
  <si>
    <t>tt0082158</t>
  </si>
  <si>
    <t>Chariots of Fire</t>
  </si>
  <si>
    <t>Hugh Hudson</t>
  </si>
  <si>
    <t>tt0082198</t>
  </si>
  <si>
    <t>Conan the Barbarian</t>
  </si>
  <si>
    <t>John Milius</t>
  </si>
  <si>
    <t>tt0082340</t>
  </si>
  <si>
    <t>Escape from New York</t>
  </si>
  <si>
    <t>tt0082348</t>
  </si>
  <si>
    <t>Excalibur</t>
  </si>
  <si>
    <t>tt0082398</t>
  </si>
  <si>
    <t>For Your Eyes Only</t>
  </si>
  <si>
    <t>John Glen</t>
  </si>
  <si>
    <t>tt0082406</t>
  </si>
  <si>
    <t>The Fox and the Hound</t>
  </si>
  <si>
    <t>Ted Berman, Richard Rich, Art Stevens</t>
  </si>
  <si>
    <t>tt0082418</t>
  </si>
  <si>
    <t>Friday the 13th: Part 2</t>
  </si>
  <si>
    <t>Friday the 13th Part 2</t>
  </si>
  <si>
    <t>Steve Miner</t>
  </si>
  <si>
    <t>tt0082495</t>
  </si>
  <si>
    <t>Halloween II</t>
  </si>
  <si>
    <t>Rick Rosenthal</t>
  </si>
  <si>
    <t>tt0082517</t>
  </si>
  <si>
    <t>History of the World: Part I</t>
  </si>
  <si>
    <t>tt0082694</t>
  </si>
  <si>
    <t>The Road Warrior</t>
  </si>
  <si>
    <t>Mad Max 2</t>
  </si>
  <si>
    <t>tt0082971</t>
  </si>
  <si>
    <t>Raiders of the Lost Ark</t>
  </si>
  <si>
    <t>tt0083131</t>
  </si>
  <si>
    <t>Stripes</t>
  </si>
  <si>
    <t>Ivan Reitman</t>
  </si>
  <si>
    <t>tt0083511</t>
  </si>
  <si>
    <t>48 Hrs.</t>
  </si>
  <si>
    <t>tt0083530</t>
  </si>
  <si>
    <t>Airplane II: The Sequel</t>
  </si>
  <si>
    <t>Ken Finkleman</t>
  </si>
  <si>
    <t>tt0083658</t>
  </si>
  <si>
    <t>Blade Runner</t>
  </si>
  <si>
    <t>tt0083767</t>
  </si>
  <si>
    <t>Creepshow</t>
  </si>
  <si>
    <t>tt0083791</t>
  </si>
  <si>
    <t>The Dark Crystal</t>
  </si>
  <si>
    <t>Jim Henson, Frank Oz</t>
  </si>
  <si>
    <t>tt0083866</t>
  </si>
  <si>
    <t>E.T. the Extra-Terrestrial</t>
  </si>
  <si>
    <t>tt0083907</t>
  </si>
  <si>
    <t>The Evil Dead</t>
  </si>
  <si>
    <t>Sam Raimi</t>
  </si>
  <si>
    <t>tt0083922</t>
  </si>
  <si>
    <t>Fanny and Alexander</t>
  </si>
  <si>
    <t>Fanny och Alexander</t>
  </si>
  <si>
    <t>Ingmar Bergman</t>
  </si>
  <si>
    <t>tt0083929</t>
  </si>
  <si>
    <t>Fast Times at Ridgemont High</t>
  </si>
  <si>
    <t>Amy Heckerling</t>
  </si>
  <si>
    <t>tt0083944</t>
  </si>
  <si>
    <t>First Blood</t>
  </si>
  <si>
    <t>Ted Kotcheff</t>
  </si>
  <si>
    <t>tt0083972</t>
  </si>
  <si>
    <t>Friday the 13th: Part 3</t>
  </si>
  <si>
    <t>Friday the 13th Part III</t>
  </si>
  <si>
    <t>tt0083987</t>
  </si>
  <si>
    <t>Gandhi</t>
  </si>
  <si>
    <t>tt0084434</t>
  </si>
  <si>
    <t>An Officer and a Gentleman</t>
  </si>
  <si>
    <t>Taylor Hackford</t>
  </si>
  <si>
    <t>tt0084516</t>
  </si>
  <si>
    <t>Poltergeist</t>
  </si>
  <si>
    <t>tt0084602</t>
  </si>
  <si>
    <t>Rocky III</t>
  </si>
  <si>
    <t>tt0084707</t>
  </si>
  <si>
    <t>Sophie's Choice</t>
  </si>
  <si>
    <t>tt0084726</t>
  </si>
  <si>
    <t>Star Trek II: The Wrath of Khan</t>
  </si>
  <si>
    <t>Nicholas Meyer</t>
  </si>
  <si>
    <t>tt0084787</t>
  </si>
  <si>
    <t>The Thing</t>
  </si>
  <si>
    <t>tt0084805</t>
  </si>
  <si>
    <t>Tootsie</t>
  </si>
  <si>
    <t>tt0084827</t>
  </si>
  <si>
    <t>Tron</t>
  </si>
  <si>
    <t>Steven Lisberger</t>
  </si>
  <si>
    <t>tt0085333</t>
  </si>
  <si>
    <t>Christine</t>
  </si>
  <si>
    <t>tt0085334</t>
  </si>
  <si>
    <t>A Christmas Story</t>
  </si>
  <si>
    <t>Bob Clark</t>
  </si>
  <si>
    <t>tt0085407</t>
  </si>
  <si>
    <t>The Dead Zone</t>
  </si>
  <si>
    <t>David Cronenberg</t>
  </si>
  <si>
    <t>tt0085549</t>
  </si>
  <si>
    <t>Flashdance</t>
  </si>
  <si>
    <t>Adrian Lyne</t>
  </si>
  <si>
    <t>tt0085636</t>
  </si>
  <si>
    <t>Halloween III: Season of the Witch</t>
  </si>
  <si>
    <t>Tommy Lee Wallace</t>
  </si>
  <si>
    <t>tt0085794</t>
  </si>
  <si>
    <t>The King of Comedy</t>
  </si>
  <si>
    <t>tt0085959</t>
  </si>
  <si>
    <t>The Meaning of Life</t>
  </si>
  <si>
    <t>tt0085995</t>
  </si>
  <si>
    <t>National Lampoon's Vacation</t>
  </si>
  <si>
    <t>tt0086006</t>
  </si>
  <si>
    <t>Never Say Never Again</t>
  </si>
  <si>
    <t>tt0086034</t>
  </si>
  <si>
    <t>Octopussy</t>
  </si>
  <si>
    <t>tt0086066</t>
  </si>
  <si>
    <t>The Outsiders</t>
  </si>
  <si>
    <t>tt0086190</t>
  </si>
  <si>
    <t>Star Wars: Episode VI - Return of the Jedi</t>
  </si>
  <si>
    <t>Richard Marquand</t>
  </si>
  <si>
    <t>tt0086197</t>
  </si>
  <si>
    <t>The Right Stuff</t>
  </si>
  <si>
    <t>tt0086200</t>
  </si>
  <si>
    <t>Risky Business</t>
  </si>
  <si>
    <t>Paul Brickman</t>
  </si>
  <si>
    <t>tt0086250</t>
  </si>
  <si>
    <t>Scarface</t>
  </si>
  <si>
    <t>tt0086393</t>
  </si>
  <si>
    <t>Superman III</t>
  </si>
  <si>
    <t>Richard Lester</t>
  </si>
  <si>
    <t>tt0086425</t>
  </si>
  <si>
    <t>Terms of Endearment</t>
  </si>
  <si>
    <t>James L. Brooks</t>
  </si>
  <si>
    <t>tt0086465</t>
  </si>
  <si>
    <t>Trading Places</t>
  </si>
  <si>
    <t>tt0086541</t>
  </si>
  <si>
    <t>Videodrome</t>
  </si>
  <si>
    <t>tt0086567</t>
  </si>
  <si>
    <t>WarGames</t>
  </si>
  <si>
    <t>tt0086837</t>
  </si>
  <si>
    <t>2010: The Year We Make Contact</t>
  </si>
  <si>
    <t>Peter Hyams</t>
  </si>
  <si>
    <t>tt0086879</t>
  </si>
  <si>
    <t>Amadeus</t>
  </si>
  <si>
    <t>tt0086960</t>
  </si>
  <si>
    <t>Beverly Hills Cop</t>
  </si>
  <si>
    <t>Martin Brest</t>
  </si>
  <si>
    <t>tt0086979</t>
  </si>
  <si>
    <t>Blood Simple</t>
  </si>
  <si>
    <t>Joel Coen, Ethan Coen</t>
  </si>
  <si>
    <t>tt0087050</t>
  </si>
  <si>
    <t>Children of the Corn</t>
  </si>
  <si>
    <t>Fritz Kiersch</t>
  </si>
  <si>
    <t>tt0087078</t>
  </si>
  <si>
    <t>Conan the Destroyer</t>
  </si>
  <si>
    <t>tt0087182</t>
  </si>
  <si>
    <t>Dune</t>
  </si>
  <si>
    <t>tt0087277</t>
  </si>
  <si>
    <t>Footloose</t>
  </si>
  <si>
    <t>Herbert Ross</t>
  </si>
  <si>
    <t>tt0087298</t>
  </si>
  <si>
    <t>Friday the 13th: The Final Chapter</t>
  </si>
  <si>
    <t>Joseph Zito</t>
  </si>
  <si>
    <t>tt0087332</t>
  </si>
  <si>
    <t>Ghostbusters</t>
  </si>
  <si>
    <t>tt0087363</t>
  </si>
  <si>
    <t>Gremlins</t>
  </si>
  <si>
    <t>Joe Dante</t>
  </si>
  <si>
    <t>tt0087469</t>
  </si>
  <si>
    <t>Indiana Jones and the Temple of Doom</t>
  </si>
  <si>
    <t>tt0087538</t>
  </si>
  <si>
    <t>The Karate Kid</t>
  </si>
  <si>
    <t>tt0087544</t>
  </si>
  <si>
    <t>NausicaÃ¤ of the Valley of the Wind</t>
  </si>
  <si>
    <t>Kaze no tani no Naushika</t>
  </si>
  <si>
    <t>Hayao Miyazaki</t>
  </si>
  <si>
    <t>tt0087553</t>
  </si>
  <si>
    <t>The Killing Fields</t>
  </si>
  <si>
    <t>Roland JoffÃ©</t>
  </si>
  <si>
    <t>tt0087781</t>
  </si>
  <si>
    <t>The Natural</t>
  </si>
  <si>
    <t>Barry Levinson</t>
  </si>
  <si>
    <t>tt0087800</t>
  </si>
  <si>
    <t>A Nightmare on Elm Street</t>
  </si>
  <si>
    <t>Wes Craven</t>
  </si>
  <si>
    <t>tt0087843</t>
  </si>
  <si>
    <t>Once Upon a Time in America</t>
  </si>
  <si>
    <t>Sergio Leone</t>
  </si>
  <si>
    <t>tt0087928</t>
  </si>
  <si>
    <t>Police Academy</t>
  </si>
  <si>
    <t>Hugh Wilson</t>
  </si>
  <si>
    <t>tt0087985</t>
  </si>
  <si>
    <t>Red Dawn</t>
  </si>
  <si>
    <t>tt0088000</t>
  </si>
  <si>
    <t>Revenge of the Nerds</t>
  </si>
  <si>
    <t>Jeff Kanew</t>
  </si>
  <si>
    <t>tt0088011</t>
  </si>
  <si>
    <t>Romancing the Stone</t>
  </si>
  <si>
    <t>Robert Zemeckis</t>
  </si>
  <si>
    <t>tt0088128</t>
  </si>
  <si>
    <t>Sixteen Candles</t>
  </si>
  <si>
    <t>John Hughes</t>
  </si>
  <si>
    <t>tt0088161</t>
  </si>
  <si>
    <t>Splash</t>
  </si>
  <si>
    <t>Ron Howard</t>
  </si>
  <si>
    <t>tt0088170</t>
  </si>
  <si>
    <t>Star Trek III: The Search for Spock</t>
  </si>
  <si>
    <t>Leonard Nimoy</t>
  </si>
  <si>
    <t>tt0088172</t>
  </si>
  <si>
    <t>Starman</t>
  </si>
  <si>
    <t>tt0088247</t>
  </si>
  <si>
    <t>The Terminator</t>
  </si>
  <si>
    <t>James Cameron</t>
  </si>
  <si>
    <t>tt0088258</t>
  </si>
  <si>
    <t>This Is Spinal Tap</t>
  </si>
  <si>
    <t>Rob Reiner</t>
  </si>
  <si>
    <t>tt0088286</t>
  </si>
  <si>
    <t>Top Secret!</t>
  </si>
  <si>
    <t>tt0088323</t>
  </si>
  <si>
    <t>The NeverEnding Story</t>
  </si>
  <si>
    <t>The Neverending Story</t>
  </si>
  <si>
    <t>Wolfgang Petersen</t>
  </si>
  <si>
    <t>tt0088680</t>
  </si>
  <si>
    <t>After Hours</t>
  </si>
  <si>
    <t>tt0088763</t>
  </si>
  <si>
    <t>Back to the Future</t>
  </si>
  <si>
    <t>tt0088846</t>
  </si>
  <si>
    <t>Brazil</t>
  </si>
  <si>
    <t>tt0088847</t>
  </si>
  <si>
    <t>The Breakfast Club</t>
  </si>
  <si>
    <t>tt0088930</t>
  </si>
  <si>
    <t>Clue</t>
  </si>
  <si>
    <t>Jonathan Lynn</t>
  </si>
  <si>
    <t>tt0088933</t>
  </si>
  <si>
    <t>Cocoon</t>
  </si>
  <si>
    <t>tt0088939</t>
  </si>
  <si>
    <t>The Color Purple</t>
  </si>
  <si>
    <t>tt0088944</t>
  </si>
  <si>
    <t>Commando</t>
  </si>
  <si>
    <t>Mark L. Lester</t>
  </si>
  <si>
    <t>tt0088993</t>
  </si>
  <si>
    <t>Day of the Dead</t>
  </si>
  <si>
    <t>tt0089092</t>
  </si>
  <si>
    <t>Enemy Mine</t>
  </si>
  <si>
    <t>tt0089155</t>
  </si>
  <si>
    <t>Fletch</t>
  </si>
  <si>
    <t>Michael Ritchie</t>
  </si>
  <si>
    <t>tt0089175</t>
  </si>
  <si>
    <t>Fright Night</t>
  </si>
  <si>
    <t>Tom Holland</t>
  </si>
  <si>
    <t>tt0089218</t>
  </si>
  <si>
    <t>The Goonies</t>
  </si>
  <si>
    <t>tt0089370</t>
  </si>
  <si>
    <t>The Jewel of the Nile</t>
  </si>
  <si>
    <t>Lewis Teague</t>
  </si>
  <si>
    <t>tt0089469</t>
  </si>
  <si>
    <t>Legend</t>
  </si>
  <si>
    <t>tt0089530</t>
  </si>
  <si>
    <t>Mad Max Beyond Thunderdome</t>
  </si>
  <si>
    <t>George Ogilvie, George Miller</t>
  </si>
  <si>
    <t>tt0089670</t>
  </si>
  <si>
    <t>National Lampoon's European Vacation</t>
  </si>
  <si>
    <t>tt0089686</t>
  </si>
  <si>
    <t>A Nightmare on Elm Street 2: Freddy's Revenge</t>
  </si>
  <si>
    <t>A Nightmare on Elm Street Part 2: Freddy's Revenge</t>
  </si>
  <si>
    <t>Jack Sholder</t>
  </si>
  <si>
    <t>tt0089755</t>
  </si>
  <si>
    <t>Out of Africa</t>
  </si>
  <si>
    <t>tt0089767</t>
  </si>
  <si>
    <t>Pale Rider</t>
  </si>
  <si>
    <t>tt0089791</t>
  </si>
  <si>
    <t>Pee-wee's Big Adventure</t>
  </si>
  <si>
    <t>Tim Burton</t>
  </si>
  <si>
    <t>tt0089822</t>
  </si>
  <si>
    <t>Police Academy 2: Their First Assignment</t>
  </si>
  <si>
    <t>Jerry Paris, James Signorelli</t>
  </si>
  <si>
    <t>tt0089853</t>
  </si>
  <si>
    <t>The Purple Rose of Cairo</t>
  </si>
  <si>
    <t>tt0089880</t>
  </si>
  <si>
    <t>Rambo: First Blood Part II</t>
  </si>
  <si>
    <t>George P. Cosmatos</t>
  </si>
  <si>
    <t>tt0089881</t>
  </si>
  <si>
    <t>Ran</t>
  </si>
  <si>
    <t>Akira Kurosawa</t>
  </si>
  <si>
    <t>tt0089885</t>
  </si>
  <si>
    <t>Re-Animator</t>
  </si>
  <si>
    <t>Stuart Gordon</t>
  </si>
  <si>
    <t>tt0089907</t>
  </si>
  <si>
    <t>The Return of the Living Dead</t>
  </si>
  <si>
    <t>Dan O'Bannon</t>
  </si>
  <si>
    <t>tt0089927</t>
  </si>
  <si>
    <t>Rocky IV</t>
  </si>
  <si>
    <t>tt0090056</t>
  </si>
  <si>
    <t>Spies Like Us</t>
  </si>
  <si>
    <t>tt0090264</t>
  </si>
  <si>
    <t>A View to a Kill</t>
  </si>
  <si>
    <t>tt0090305</t>
  </si>
  <si>
    <t>Weird Science</t>
  </si>
  <si>
    <t>tt0090329</t>
  </si>
  <si>
    <t>Witness</t>
  </si>
  <si>
    <t>Peter Weir</t>
  </si>
  <si>
    <t>tt0090555</t>
  </si>
  <si>
    <t>Crocodile Dundee</t>
  </si>
  <si>
    <t>Peter Faiman</t>
  </si>
  <si>
    <t>tt0090605</t>
  </si>
  <si>
    <t>Aliens</t>
  </si>
  <si>
    <t>tt0090728</t>
  </si>
  <si>
    <t>Big Trouble in Little China</t>
  </si>
  <si>
    <t>tt0090756</t>
  </si>
  <si>
    <t>Blue Velvet</t>
  </si>
  <si>
    <t>tt0090859</t>
  </si>
  <si>
    <t>Cobra</t>
  </si>
  <si>
    <t>tt0090863</t>
  </si>
  <si>
    <t>The Color of Money</t>
  </si>
  <si>
    <t>tt0090967</t>
  </si>
  <si>
    <t>Down by Law</t>
  </si>
  <si>
    <t>Jim Jarmusch</t>
  </si>
  <si>
    <t>tt0091042</t>
  </si>
  <si>
    <t>Ferris Bueller's Day Off</t>
  </si>
  <si>
    <t>tt0091059</t>
  </si>
  <si>
    <t>Flight of the Navigator</t>
  </si>
  <si>
    <t>tt0091064</t>
  </si>
  <si>
    <t>The Fly</t>
  </si>
  <si>
    <t>tt0091080</t>
  </si>
  <si>
    <t>Friday the 13th Part VI: Jason Lives</t>
  </si>
  <si>
    <t>Jason Lives: Friday the 13th Part VI</t>
  </si>
  <si>
    <t>Tom McLoughlin</t>
  </si>
  <si>
    <t>tt0091129</t>
  </si>
  <si>
    <t>The Golden Child</t>
  </si>
  <si>
    <t>tt0091149</t>
  </si>
  <si>
    <t>The Great Mouse Detective</t>
  </si>
  <si>
    <t>Burny Mattinson, David Michener, Ron Clements</t>
  </si>
  <si>
    <t>tt0091167</t>
  </si>
  <si>
    <t>Hannah and Her Sisters</t>
  </si>
  <si>
    <t>tt0091203</t>
  </si>
  <si>
    <t>Highlander</t>
  </si>
  <si>
    <t>Russell Mulcahy</t>
  </si>
  <si>
    <t>tt0091209</t>
  </si>
  <si>
    <t>The Hitcher</t>
  </si>
  <si>
    <t>Robert Harmon</t>
  </si>
  <si>
    <t>tt0091369</t>
  </si>
  <si>
    <t>Labyrinth</t>
  </si>
  <si>
    <t>Jim Henson</t>
  </si>
  <si>
    <t>tt0091419</t>
  </si>
  <si>
    <t>Little Shop of Horrors</t>
  </si>
  <si>
    <t>Frank Oz</t>
  </si>
  <si>
    <t>tt0091474</t>
  </si>
  <si>
    <t>Manhunter</t>
  </si>
  <si>
    <t>Michael Mann</t>
  </si>
  <si>
    <t>tt0091530</t>
  </si>
  <si>
    <t>The Mission</t>
  </si>
  <si>
    <t>tt0091541</t>
  </si>
  <si>
    <t>The Money Pit</t>
  </si>
  <si>
    <t>Richard Benjamin</t>
  </si>
  <si>
    <t>tt0091763</t>
  </si>
  <si>
    <t>Platoon</t>
  </si>
  <si>
    <t>Oliver Stone</t>
  </si>
  <si>
    <t>tt0091790</t>
  </si>
  <si>
    <t>Pretty in Pink</t>
  </si>
  <si>
    <t>Howard Deutch</t>
  </si>
  <si>
    <t>tt0091949</t>
  </si>
  <si>
    <t>Short Circuit</t>
  </si>
  <si>
    <t>tt0092005</t>
  </si>
  <si>
    <t>Stand by Me</t>
  </si>
  <si>
    <t>tt0092007</t>
  </si>
  <si>
    <t>Star Trek IV: The Voyage Home</t>
  </si>
  <si>
    <t>tt0092067</t>
  </si>
  <si>
    <t>Castle in the Sky</t>
  </si>
  <si>
    <t>TenkÃ» no shiro Rapyuta</t>
  </si>
  <si>
    <t>tt0092086</t>
  </si>
  <si>
    <t>Three Amigos!</t>
  </si>
  <si>
    <t>tt0092099</t>
  </si>
  <si>
    <t>Top Gun</t>
  </si>
  <si>
    <t>Tony Scott</t>
  </si>
  <si>
    <t>tt0092493</t>
  </si>
  <si>
    <t>Crocodile Dundee II</t>
  </si>
  <si>
    <t>John Cornell</t>
  </si>
  <si>
    <t>tt0092563</t>
  </si>
  <si>
    <t>Angel Heart</t>
  </si>
  <si>
    <t>tt0092644</t>
  </si>
  <si>
    <t>Beverly Hills Cop II</t>
  </si>
  <si>
    <t>tt0092675</t>
  </si>
  <si>
    <t>Bloodsport</t>
  </si>
  <si>
    <t>Newt Arnold</t>
  </si>
  <si>
    <t>tt0092890</t>
  </si>
  <si>
    <t>Dirty Dancing</t>
  </si>
  <si>
    <t>Emile Ardolino</t>
  </si>
  <si>
    <t>tt0092965</t>
  </si>
  <si>
    <t>Empire of the Sun</t>
  </si>
  <si>
    <t>tt0092991</t>
  </si>
  <si>
    <t>Evil Dead II</t>
  </si>
  <si>
    <t>tt0093010</t>
  </si>
  <si>
    <t>Fatal Attraction</t>
  </si>
  <si>
    <t>tt0093058</t>
  </si>
  <si>
    <t>Full Metal Jacket</t>
  </si>
  <si>
    <t>tt0093105</t>
  </si>
  <si>
    <t>Good Morning, Vietnam</t>
  </si>
  <si>
    <t>tt0093260</t>
  </si>
  <si>
    <t>Innerspace</t>
  </si>
  <si>
    <t>tt0093409</t>
  </si>
  <si>
    <t>Lethal Weapon</t>
  </si>
  <si>
    <t>tt0093428</t>
  </si>
  <si>
    <t>The Living Daylights</t>
  </si>
  <si>
    <t>tt0093437</t>
  </si>
  <si>
    <t>The Lost Boys</t>
  </si>
  <si>
    <t>Joel Schumacher</t>
  </si>
  <si>
    <t>tt0093565</t>
  </si>
  <si>
    <t>Moonstruck</t>
  </si>
  <si>
    <t>Norman Jewison</t>
  </si>
  <si>
    <t>tt0093629</t>
  </si>
  <si>
    <t>A Nightmare on Elm Street 3: Dream Warriors</t>
  </si>
  <si>
    <t>Chuck Russell</t>
  </si>
  <si>
    <t>tt0093692</t>
  </si>
  <si>
    <t>Over the Top</t>
  </si>
  <si>
    <t>Menahem Golan</t>
  </si>
  <si>
    <t>tt0093693</t>
  </si>
  <si>
    <t>Overboard</t>
  </si>
  <si>
    <t>Garry Marshall</t>
  </si>
  <si>
    <t>tt0093748</t>
  </si>
  <si>
    <t>Planes, Trains &amp; Automobiles</t>
  </si>
  <si>
    <t>tt0093773</t>
  </si>
  <si>
    <t>Predator</t>
  </si>
  <si>
    <t>John McTiernan</t>
  </si>
  <si>
    <t>tt0093779</t>
  </si>
  <si>
    <t>The Princess Bride</t>
  </si>
  <si>
    <t>tt0093822</t>
  </si>
  <si>
    <t>Raising Arizona</t>
  </si>
  <si>
    <t>Ethan Coen, Joel Coen</t>
  </si>
  <si>
    <t>tt0093870</t>
  </si>
  <si>
    <t>RoboCop</t>
  </si>
  <si>
    <t>Paul Verhoeven</t>
  </si>
  <si>
    <t>tt0093894</t>
  </si>
  <si>
    <t>The Running Man</t>
  </si>
  <si>
    <t>Paul Michael Glaser</t>
  </si>
  <si>
    <t>tt0094012</t>
  </si>
  <si>
    <t>Spaceballs</t>
  </si>
  <si>
    <t>tt0094074</t>
  </si>
  <si>
    <t>Superman IV: The Quest for Peace</t>
  </si>
  <si>
    <t>Sidney J. Furie</t>
  </si>
  <si>
    <t>tt0094137</t>
  </si>
  <si>
    <t>Three Men and a Baby</t>
  </si>
  <si>
    <t>3 Men and a Baby</t>
  </si>
  <si>
    <t>tt0094226</t>
  </si>
  <si>
    <t>The Untouchables</t>
  </si>
  <si>
    <t>tt0094291</t>
  </si>
  <si>
    <t>Wall Street</t>
  </si>
  <si>
    <t>tt0094332</t>
  </si>
  <si>
    <t>The Witches of Eastwick</t>
  </si>
  <si>
    <t>tt0094721</t>
  </si>
  <si>
    <t>Beetlejuice</t>
  </si>
  <si>
    <t>tt0094737</t>
  </si>
  <si>
    <t>Big</t>
  </si>
  <si>
    <t>Penny Marshall</t>
  </si>
  <si>
    <t>tt0094812</t>
  </si>
  <si>
    <t>Bull Durham</t>
  </si>
  <si>
    <t>Ron Shelton</t>
  </si>
  <si>
    <t>tt0094862</t>
  </si>
  <si>
    <t>Child's Play</t>
  </si>
  <si>
    <t>tt0094889</t>
  </si>
  <si>
    <t>Cocktail</t>
  </si>
  <si>
    <t>Roger Donaldson</t>
  </si>
  <si>
    <t>tt0094898</t>
  </si>
  <si>
    <t>Coming to America</t>
  </si>
  <si>
    <t>tt0094947</t>
  </si>
  <si>
    <t>Dangerous Liaisons</t>
  </si>
  <si>
    <t>Stephen Frears</t>
  </si>
  <si>
    <t>tt0094964</t>
  </si>
  <si>
    <t>Dead Ringers</t>
  </si>
  <si>
    <t>tt0095016</t>
  </si>
  <si>
    <t>Die Hard</t>
  </si>
  <si>
    <t>tt0095159</t>
  </si>
  <si>
    <t>A Fish Called Wanda</t>
  </si>
  <si>
    <t>Charles Crichton, John Cleese</t>
  </si>
  <si>
    <t>tt0095174</t>
  </si>
  <si>
    <t>Frantic</t>
  </si>
  <si>
    <t>tt0095253</t>
  </si>
  <si>
    <t>The Great Outdoors</t>
  </si>
  <si>
    <t>tt0095271</t>
  </si>
  <si>
    <t>Halloween 4: The Return of Michael Myers</t>
  </si>
  <si>
    <t>Dwight H. Little</t>
  </si>
  <si>
    <t>tt0095327</t>
  </si>
  <si>
    <t>Grave of the Fireflies</t>
  </si>
  <si>
    <t>Hotaru no haka</t>
  </si>
  <si>
    <t>Isao Takahata</t>
  </si>
  <si>
    <t>tt0095489</t>
  </si>
  <si>
    <t>The Land Before Time</t>
  </si>
  <si>
    <t>Don Bluth</t>
  </si>
  <si>
    <t>tt0095497</t>
  </si>
  <si>
    <t>The Last Temptation of Christ</t>
  </si>
  <si>
    <t>tt0095631</t>
  </si>
  <si>
    <t>Midnight Run</t>
  </si>
  <si>
    <t>tt0095647</t>
  </si>
  <si>
    <t>Mississippi Burning</t>
  </si>
  <si>
    <t>tt0095705</t>
  </si>
  <si>
    <t>The Naked Gun: From the Files of Police Squad!</t>
  </si>
  <si>
    <t>David Zucker</t>
  </si>
  <si>
    <t>tt0095742</t>
  </si>
  <si>
    <t>A Nightmare on Elm Street 4: The Dream Master</t>
  </si>
  <si>
    <t>Renny Harlin</t>
  </si>
  <si>
    <t>tt0095765</t>
  </si>
  <si>
    <t>Cinema Paradiso</t>
  </si>
  <si>
    <t>Nuovo Cinema Paradiso</t>
  </si>
  <si>
    <t>Giuseppe Tornatore</t>
  </si>
  <si>
    <t>tt0095776</t>
  </si>
  <si>
    <t>Oliver &amp; Company</t>
  </si>
  <si>
    <t>George Scribner</t>
  </si>
  <si>
    <t>tt0095953</t>
  </si>
  <si>
    <t>Rain Man</t>
  </si>
  <si>
    <t>tt0095956</t>
  </si>
  <si>
    <t>Rambo III</t>
  </si>
  <si>
    <t>Peter MacDonald</t>
  </si>
  <si>
    <t>tt0095963</t>
  </si>
  <si>
    <t>Red Heat</t>
  </si>
  <si>
    <t>tt0096061</t>
  </si>
  <si>
    <t>Scrooged</t>
  </si>
  <si>
    <t>tt0096256</t>
  </si>
  <si>
    <t>They Live</t>
  </si>
  <si>
    <t>tt0096283</t>
  </si>
  <si>
    <t>My Neighbor Totoro</t>
  </si>
  <si>
    <t>Tonari no Totoro</t>
  </si>
  <si>
    <t>tt0096320</t>
  </si>
  <si>
    <t>Twins</t>
  </si>
  <si>
    <t>tt0096438</t>
  </si>
  <si>
    <t>Who Framed Roger Rabbit</t>
  </si>
  <si>
    <t>tt0096446</t>
  </si>
  <si>
    <t>Willow</t>
  </si>
  <si>
    <t>tt0096463</t>
  </si>
  <si>
    <t>Working Girl</t>
  </si>
  <si>
    <t>Mike Nichols</t>
  </si>
  <si>
    <t>tt0096487</t>
  </si>
  <si>
    <t>Young Guns</t>
  </si>
  <si>
    <t>Christopher Cain</t>
  </si>
  <si>
    <t>tt0096734</t>
  </si>
  <si>
    <t>The 'Burbs</t>
  </si>
  <si>
    <t>tt0096754</t>
  </si>
  <si>
    <t>The Abyss</t>
  </si>
  <si>
    <t>tt0096764</t>
  </si>
  <si>
    <t>The Adventures of Baron Munchausen</t>
  </si>
  <si>
    <t>tt0096874</t>
  </si>
  <si>
    <t>Back to the Future Part II</t>
  </si>
  <si>
    <t>tt0096895</t>
  </si>
  <si>
    <t>Batman</t>
  </si>
  <si>
    <t>tt0096928</t>
  </si>
  <si>
    <t>Bill &amp; Ted's Excellent Adventure</t>
  </si>
  <si>
    <t>Stephen Herek</t>
  </si>
  <si>
    <t>tt0096933</t>
  </si>
  <si>
    <t>Black Rain</t>
  </si>
  <si>
    <t>tt0096969</t>
  </si>
  <si>
    <t>Born on the Fourth of July</t>
  </si>
  <si>
    <t>tt0097123</t>
  </si>
  <si>
    <t>Crimes and Misdemeanors</t>
  </si>
  <si>
    <t>tt0097165</t>
  </si>
  <si>
    <t>Dead Poets Society</t>
  </si>
  <si>
    <t>tt0097216</t>
  </si>
  <si>
    <t>Do the Right Thing</t>
  </si>
  <si>
    <t>Spike Lee</t>
  </si>
  <si>
    <t>tt0097239</t>
  </si>
  <si>
    <t>Driving Miss Daisy</t>
  </si>
  <si>
    <t>Bruce Beresford</t>
  </si>
  <si>
    <t>tt0097351</t>
  </si>
  <si>
    <t>Field of Dreams</t>
  </si>
  <si>
    <t>Phil Alden Robinson</t>
  </si>
  <si>
    <t>tt0097428</t>
  </si>
  <si>
    <t>Ghostbusters II</t>
  </si>
  <si>
    <t>tt0097441</t>
  </si>
  <si>
    <t>Glory</t>
  </si>
  <si>
    <t>Edward Zwick</t>
  </si>
  <si>
    <t>tt0097493</t>
  </si>
  <si>
    <t>Heathers</t>
  </si>
  <si>
    <t>Michael Lehmann</t>
  </si>
  <si>
    <t>tt0097523</t>
  </si>
  <si>
    <t>Honey, I Shrunk the Kids</t>
  </si>
  <si>
    <t>Joe Johnston</t>
  </si>
  <si>
    <t>tt0097576</t>
  </si>
  <si>
    <t>Indiana Jones and the Last Crusade</t>
  </si>
  <si>
    <t>tt0097659</t>
  </si>
  <si>
    <t>Kickboxer</t>
  </si>
  <si>
    <t>Mark DiSalle, David Worth</t>
  </si>
  <si>
    <t>tt0097733</t>
  </si>
  <si>
    <t>Lethal Weapon 2</t>
  </si>
  <si>
    <t>tt0097742</t>
  </si>
  <si>
    <t>Licence to Kill</t>
  </si>
  <si>
    <t>tt0097757</t>
  </si>
  <si>
    <t>The Little Mermaid</t>
  </si>
  <si>
    <t>Ron Clements, John Musker</t>
  </si>
  <si>
    <t>tt0097778</t>
  </si>
  <si>
    <t>Look Who's Talking</t>
  </si>
  <si>
    <t>tt0097958</t>
  </si>
  <si>
    <t>National Lampoon's Christmas Vacation</t>
  </si>
  <si>
    <t>Jeremiah S. Chechik</t>
  </si>
  <si>
    <t>tt0098067</t>
  </si>
  <si>
    <t>Parenthood</t>
  </si>
  <si>
    <t>tt0098084</t>
  </si>
  <si>
    <t>Pet Sematary</t>
  </si>
  <si>
    <t>Mary Lambert</t>
  </si>
  <si>
    <t>tt0098206</t>
  </si>
  <si>
    <t>Road House</t>
  </si>
  <si>
    <t>Rowdy Herrington</t>
  </si>
  <si>
    <t>tt0098282</t>
  </si>
  <si>
    <t>See No Evil, Hear No Evil</t>
  </si>
  <si>
    <t>Arthur Hiller</t>
  </si>
  <si>
    <t>tt0098382</t>
  </si>
  <si>
    <t>Star Trek V: The Final Frontier</t>
  </si>
  <si>
    <t>William Shatner</t>
  </si>
  <si>
    <t>tt0098384</t>
  </si>
  <si>
    <t>Steel Magnolias</t>
  </si>
  <si>
    <t>tt0098439</t>
  </si>
  <si>
    <t>Tango &amp; Cash</t>
  </si>
  <si>
    <t>Andrey Konchalovskiy, Albert Magnoli</t>
  </si>
  <si>
    <t>tt0098536</t>
  </si>
  <si>
    <t>Turner &amp; Hooch</t>
  </si>
  <si>
    <t>Roger Spottiswoode</t>
  </si>
  <si>
    <t>tt0098554</t>
  </si>
  <si>
    <t>Uncle Buck</t>
  </si>
  <si>
    <t>tt0098621</t>
  </si>
  <si>
    <t>The War of the Roses</t>
  </si>
  <si>
    <t>Danny DeVito</t>
  </si>
  <si>
    <t>tt0098635</t>
  </si>
  <si>
    <t>When Harry Met Sally...</t>
  </si>
  <si>
    <t>tt0098724</t>
  </si>
  <si>
    <t>Sex, Lies, and Videotape</t>
  </si>
  <si>
    <t>Steven Soderbergh</t>
  </si>
  <si>
    <t>tt0099052</t>
  </si>
  <si>
    <t>Arachnophobia</t>
  </si>
  <si>
    <t>Frank Marshall</t>
  </si>
  <si>
    <t>tt0099077</t>
  </si>
  <si>
    <t>Awakenings</t>
  </si>
  <si>
    <t>tt0099088</t>
  </si>
  <si>
    <t>Back to the Future Part III</t>
  </si>
  <si>
    <t>tt0099253</t>
  </si>
  <si>
    <t>Child's Play 2</t>
  </si>
  <si>
    <t>John Lafia</t>
  </si>
  <si>
    <t>tt0099329</t>
  </si>
  <si>
    <t>Cry-Baby</t>
  </si>
  <si>
    <t>John Waters</t>
  </si>
  <si>
    <t>tt0099348</t>
  </si>
  <si>
    <t>Dances with Wolves</t>
  </si>
  <si>
    <t>Kevin Costner</t>
  </si>
  <si>
    <t>tt0099365</t>
  </si>
  <si>
    <t>Darkman</t>
  </si>
  <si>
    <t>tt0099371</t>
  </si>
  <si>
    <t>Days of Thunder</t>
  </si>
  <si>
    <t>tt0099422</t>
  </si>
  <si>
    <t>Dick Tracy</t>
  </si>
  <si>
    <t>Warren Beatty</t>
  </si>
  <si>
    <t>tt0099423</t>
  </si>
  <si>
    <t>Die Hard 2</t>
  </si>
  <si>
    <t>tt0099487</t>
  </si>
  <si>
    <t>Edward Scissorhands</t>
  </si>
  <si>
    <t>tt0099582</t>
  </si>
  <si>
    <t>Flatliners</t>
  </si>
  <si>
    <t>tt0099653</t>
  </si>
  <si>
    <t>Ghost</t>
  </si>
  <si>
    <t>Jerry Zucker</t>
  </si>
  <si>
    <t>tt0099674</t>
  </si>
  <si>
    <t>The Godfather Part III</t>
  </si>
  <si>
    <t>tt0099685</t>
  </si>
  <si>
    <t>Goodfellas</t>
  </si>
  <si>
    <t>tt0099700</t>
  </si>
  <si>
    <t>Gremlins 2: The New Batch</t>
  </si>
  <si>
    <t>Joe Dante, Chuck Jones</t>
  </si>
  <si>
    <t>tt0099785</t>
  </si>
  <si>
    <t>Home Alone</t>
  </si>
  <si>
    <t>Chris Columbus</t>
  </si>
  <si>
    <t>tt0099810</t>
  </si>
  <si>
    <t>The Hunt for Red October</t>
  </si>
  <si>
    <t>tt0099871</t>
  </si>
  <si>
    <t>Jacob's Ladder</t>
  </si>
  <si>
    <t>tt0099938</t>
  </si>
  <si>
    <t>Kindergarten Cop</t>
  </si>
  <si>
    <t>tt0100150</t>
  </si>
  <si>
    <t>Miller's Crossing</t>
  </si>
  <si>
    <t>tt0100157</t>
  </si>
  <si>
    <t>Misery</t>
  </si>
  <si>
    <t>tt0100403</t>
  </si>
  <si>
    <t>Predator 2</t>
  </si>
  <si>
    <t>Stephen Hopkins</t>
  </si>
  <si>
    <t>tt0100405</t>
  </si>
  <si>
    <t>Pretty Woman</t>
  </si>
  <si>
    <t>tt0100502</t>
  </si>
  <si>
    <t>RoboCop 2</t>
  </si>
  <si>
    <t>tt0100507</t>
  </si>
  <si>
    <t>Rocky V</t>
  </si>
  <si>
    <t>tt0100758</t>
  </si>
  <si>
    <t>Teenage Mutant Ninja Turtles</t>
  </si>
  <si>
    <t>Steve Barron</t>
  </si>
  <si>
    <t>tt0100802</t>
  </si>
  <si>
    <t>Total Recall</t>
  </si>
  <si>
    <t>tt0100814</t>
  </si>
  <si>
    <t>Tremors</t>
  </si>
  <si>
    <t>Ron Underwood</t>
  </si>
  <si>
    <t>tt0100935</t>
  </si>
  <si>
    <t>Wild at Heart</t>
  </si>
  <si>
    <t>tt0101272</t>
  </si>
  <si>
    <t>The Addams Family</t>
  </si>
  <si>
    <t>Barry Sonnenfeld</t>
  </si>
  <si>
    <t>tt0101393</t>
  </si>
  <si>
    <t>Backdraft</t>
  </si>
  <si>
    <t>tt0101410</t>
  </si>
  <si>
    <t>Barton Fink</t>
  </si>
  <si>
    <t>tt0101414</t>
  </si>
  <si>
    <t>Beauty and the Beast</t>
  </si>
  <si>
    <t>Kirk Wise, Gary Trousdale</t>
  </si>
  <si>
    <t>tt0101452</t>
  </si>
  <si>
    <t>Bill &amp; Ted's Bogus Journey</t>
  </si>
  <si>
    <t>Peter Hewitt</t>
  </si>
  <si>
    <t>tt0101507</t>
  </si>
  <si>
    <t>Boyz n the Hood</t>
  </si>
  <si>
    <t>John Singleton</t>
  </si>
  <si>
    <t>tt0101540</t>
  </si>
  <si>
    <t>Cape Fear</t>
  </si>
  <si>
    <t>tt0101587</t>
  </si>
  <si>
    <t>City Slickers</t>
  </si>
  <si>
    <t>tt0101761</t>
  </si>
  <si>
    <t>The Doors</t>
  </si>
  <si>
    <t>tt0101862</t>
  </si>
  <si>
    <t>Father of the Bride</t>
  </si>
  <si>
    <t>Charles Shyer</t>
  </si>
  <si>
    <t>tt0101889</t>
  </si>
  <si>
    <t>The Fisher King</t>
  </si>
  <si>
    <t>tt0101917</t>
  </si>
  <si>
    <t>Freddy's Dead: The Final Nightmare</t>
  </si>
  <si>
    <t>Rachel Talalay</t>
  </si>
  <si>
    <t>tt0101921</t>
  </si>
  <si>
    <t>Fried Green Tomatoes</t>
  </si>
  <si>
    <t>Jon Avnet</t>
  </si>
  <si>
    <t>tt0102057</t>
  </si>
  <si>
    <t>Hook</t>
  </si>
  <si>
    <t>tt0102059</t>
  </si>
  <si>
    <t>Hot Shots!</t>
  </si>
  <si>
    <t>Jim Abrahams</t>
  </si>
  <si>
    <t>tt0102070</t>
  </si>
  <si>
    <t>Hudson Hawk</t>
  </si>
  <si>
    <t>tt0102138</t>
  </si>
  <si>
    <t>JFK</t>
  </si>
  <si>
    <t>tt0102266</t>
  </si>
  <si>
    <t>The Last Boy Scout</t>
  </si>
  <si>
    <t>tt0102492</t>
  </si>
  <si>
    <t>My Girl</t>
  </si>
  <si>
    <t>Howard Zieff</t>
  </si>
  <si>
    <t>tt0102494</t>
  </si>
  <si>
    <t>My Own Private Idaho</t>
  </si>
  <si>
    <t>Gus Van Sant</t>
  </si>
  <si>
    <t>tt0102510</t>
  </si>
  <si>
    <t>The Naked Gun 2Â½: The Smell of Fear</t>
  </si>
  <si>
    <t>tt0102511</t>
  </si>
  <si>
    <t>Naked Lunch</t>
  </si>
  <si>
    <t>tt0102536</t>
  </si>
  <si>
    <t>Night on Earth</t>
  </si>
  <si>
    <t>tt0102685</t>
  </si>
  <si>
    <t>Point Break</t>
  </si>
  <si>
    <t>Kathryn Bigelow</t>
  </si>
  <si>
    <t>tt0102798</t>
  </si>
  <si>
    <t>Robin Hood: Prince of Thieves</t>
  </si>
  <si>
    <t>Kevin Reynolds</t>
  </si>
  <si>
    <t>tt0102803</t>
  </si>
  <si>
    <t>The Rocketeer</t>
  </si>
  <si>
    <t>tt0102926</t>
  </si>
  <si>
    <t>The Silence of the Lambs</t>
  </si>
  <si>
    <t>Jonathan Demme</t>
  </si>
  <si>
    <t>tt0102945</t>
  </si>
  <si>
    <t>Sleeping with the Enemy</t>
  </si>
  <si>
    <t>Joseph Ruben</t>
  </si>
  <si>
    <t>tt0102975</t>
  </si>
  <si>
    <t>Star Trek VI: The Undiscovered Country</t>
  </si>
  <si>
    <t>tt0103060</t>
  </si>
  <si>
    <t>Teenage Mutant Ninja Turtles II: The Secret of the Ooze</t>
  </si>
  <si>
    <t>Michael Pressman</t>
  </si>
  <si>
    <t>tt0103064</t>
  </si>
  <si>
    <t>Terminator 2: Judgment Day</t>
  </si>
  <si>
    <t>tt0103074</t>
  </si>
  <si>
    <t>Thelma &amp; Louise</t>
  </si>
  <si>
    <t>tt0103241</t>
  </si>
  <si>
    <t>What About Bob?</t>
  </si>
  <si>
    <t>tt0103639</t>
  </si>
  <si>
    <t>Aladdin</t>
  </si>
  <si>
    <t>tt0103644</t>
  </si>
  <si>
    <t>AlienÂ³</t>
  </si>
  <si>
    <t>David Fincher</t>
  </si>
  <si>
    <t>tt0103772</t>
  </si>
  <si>
    <t>Basic Instinct</t>
  </si>
  <si>
    <t>tt0103776</t>
  </si>
  <si>
    <t>Batman Returns</t>
  </si>
  <si>
    <t>tt0103855</t>
  </si>
  <si>
    <t>The Bodyguard</t>
  </si>
  <si>
    <t>Mick Jackson</t>
  </si>
  <si>
    <t>tt0103873</t>
  </si>
  <si>
    <t>Dead Alive</t>
  </si>
  <si>
    <t>Braindead</t>
  </si>
  <si>
    <t>Peter Jackson</t>
  </si>
  <si>
    <t>tt0103874</t>
  </si>
  <si>
    <t>Bram Stoker's Dracula</t>
  </si>
  <si>
    <t>tt0103919</t>
  </si>
  <si>
    <t>Candyman</t>
  </si>
  <si>
    <t>Bernard Rose</t>
  </si>
  <si>
    <t>tt0103939</t>
  </si>
  <si>
    <t>Chaplin</t>
  </si>
  <si>
    <t>tt0104070</t>
  </si>
  <si>
    <t>Death Becomes Her</t>
  </si>
  <si>
    <t>tt0104231</t>
  </si>
  <si>
    <t>Far and Away</t>
  </si>
  <si>
    <t>tt0104257</t>
  </si>
  <si>
    <t>A Few Good Men</t>
  </si>
  <si>
    <t>tt0104348</t>
  </si>
  <si>
    <t>Glengarry Glen Ross</t>
  </si>
  <si>
    <t>James Foley</t>
  </si>
  <si>
    <t>tt0104431</t>
  </si>
  <si>
    <t>Home Alone 2: Lost in New York</t>
  </si>
  <si>
    <t>tt0104684</t>
  </si>
  <si>
    <t>Hard Boiled</t>
  </si>
  <si>
    <t>Lat sau san taam</t>
  </si>
  <si>
    <t>John Woo</t>
  </si>
  <si>
    <t>tt0104691</t>
  </si>
  <si>
    <t>The Last of the Mohicans</t>
  </si>
  <si>
    <t>tt0104694</t>
  </si>
  <si>
    <t>A League of Their Own</t>
  </si>
  <si>
    <t>tt0104714</t>
  </si>
  <si>
    <t>Lethal Weapon 3</t>
  </si>
  <si>
    <t>tt0104797</t>
  </si>
  <si>
    <t>Malcolm X</t>
  </si>
  <si>
    <t>tt0104815</t>
  </si>
  <si>
    <t>El Mariachi</t>
  </si>
  <si>
    <t>El mariachi</t>
  </si>
  <si>
    <t>Robert Rodriguez</t>
  </si>
  <si>
    <t>tt0104868</t>
  </si>
  <si>
    <t>The Mighty Ducks</t>
  </si>
  <si>
    <t>tt0104940</t>
  </si>
  <si>
    <t>The Muppet Christmas Carol</t>
  </si>
  <si>
    <t>Brian Henson</t>
  </si>
  <si>
    <t>tt0104952</t>
  </si>
  <si>
    <t>My Cousin Vinny</t>
  </si>
  <si>
    <t>tt0105104</t>
  </si>
  <si>
    <t>Passenger 57</t>
  </si>
  <si>
    <t>Kevin Hooks</t>
  </si>
  <si>
    <t>tt0105112</t>
  </si>
  <si>
    <t>Patriot Games</t>
  </si>
  <si>
    <t>Phillip Noyce</t>
  </si>
  <si>
    <t>tt0105151</t>
  </si>
  <si>
    <t>The Player</t>
  </si>
  <si>
    <t>tt0105236</t>
  </si>
  <si>
    <t>Reservoir Dogs</t>
  </si>
  <si>
    <t>Quentin Tarantino</t>
  </si>
  <si>
    <t>tt0105265</t>
  </si>
  <si>
    <t>A River Runs Through It</t>
  </si>
  <si>
    <t>tt0105323</t>
  </si>
  <si>
    <t>Scent of a Woman</t>
  </si>
  <si>
    <t>tt0105417</t>
  </si>
  <si>
    <t>Sister Act</t>
  </si>
  <si>
    <t>tt0105435</t>
  </si>
  <si>
    <t>Sneakers</t>
  </si>
  <si>
    <t>tt0105665</t>
  </si>
  <si>
    <t>Twin Peaks: Fire Walk with Me</t>
  </si>
  <si>
    <t>tt0105690</t>
  </si>
  <si>
    <t>Under Siege</t>
  </si>
  <si>
    <t>Andrew Davis</t>
  </si>
  <si>
    <t>tt0105695</t>
  </si>
  <si>
    <t>Unforgiven</t>
  </si>
  <si>
    <t>tt0105698</t>
  </si>
  <si>
    <t>Universal Soldier</t>
  </si>
  <si>
    <t>Roland Emmerich</t>
  </si>
  <si>
    <t>tt0105793</t>
  </si>
  <si>
    <t>Wayne's World</t>
  </si>
  <si>
    <t>Penelope Spheeris</t>
  </si>
  <si>
    <t>tt0106220</t>
  </si>
  <si>
    <t>Addams Family Values</t>
  </si>
  <si>
    <t>tt0106226</t>
  </si>
  <si>
    <t>The Age of Innocence</t>
  </si>
  <si>
    <t>tt0106246</t>
  </si>
  <si>
    <t>Alive</t>
  </si>
  <si>
    <t>tt0106308</t>
  </si>
  <si>
    <t>Army of Darkness</t>
  </si>
  <si>
    <t>tt0106364</t>
  </si>
  <si>
    <t>Batman: Mask of the Phantasm</t>
  </si>
  <si>
    <t>Kevin Altieri, Boyd Kirkland, Frank Paur</t>
  </si>
  <si>
    <t>tt0106489</t>
  </si>
  <si>
    <t>A Bronx Tale</t>
  </si>
  <si>
    <t>Robert De Niro</t>
  </si>
  <si>
    <t>tt0106519</t>
  </si>
  <si>
    <t>Carlito's Way</t>
  </si>
  <si>
    <t>tt0106582</t>
  </si>
  <si>
    <t>Cliffhanger</t>
  </si>
  <si>
    <t>tt0106598</t>
  </si>
  <si>
    <t>Coneheads</t>
  </si>
  <si>
    <t>tt0106611</t>
  </si>
  <si>
    <t>Cool Runnings</t>
  </si>
  <si>
    <t>Jon Turteltaub</t>
  </si>
  <si>
    <t>tt0106673</t>
  </si>
  <si>
    <t>Dave</t>
  </si>
  <si>
    <t>tt0106677</t>
  </si>
  <si>
    <t>Dazed and Confused</t>
  </si>
  <si>
    <t>Richard Linklater</t>
  </si>
  <si>
    <t>tt0106697</t>
  </si>
  <si>
    <t>Demolition Man</t>
  </si>
  <si>
    <t>Marco Brambilla</t>
  </si>
  <si>
    <t>tt0106856</t>
  </si>
  <si>
    <t>Falling Down</t>
  </si>
  <si>
    <t>tt0106918</t>
  </si>
  <si>
    <t>The Firm</t>
  </si>
  <si>
    <t>tt0106965</t>
  </si>
  <si>
    <t>Free Willy</t>
  </si>
  <si>
    <t>Simon Wincer</t>
  </si>
  <si>
    <t>tt0106977</t>
  </si>
  <si>
    <t>The Fugitive</t>
  </si>
  <si>
    <t>tt0107048</t>
  </si>
  <si>
    <t>Groundhog Day</t>
  </si>
  <si>
    <t>tt0107076</t>
  </si>
  <si>
    <t>Hard Target</t>
  </si>
  <si>
    <t>tt0107120</t>
  </si>
  <si>
    <t>Hocus Pocus</t>
  </si>
  <si>
    <t>Kenny Ortega</t>
  </si>
  <si>
    <t>tt0107144</t>
  </si>
  <si>
    <t>Hot Shots! Part Deux</t>
  </si>
  <si>
    <t>tt0107206</t>
  </si>
  <si>
    <t>In the Line of Fire</t>
  </si>
  <si>
    <t>tt0107207</t>
  </si>
  <si>
    <t>In the Name of the Father</t>
  </si>
  <si>
    <t>Jim Sheridan</t>
  </si>
  <si>
    <t>tt0107211</t>
  </si>
  <si>
    <t>Indecent Proposal</t>
  </si>
  <si>
    <t>tt0107290</t>
  </si>
  <si>
    <t>Jurassic Park</t>
  </si>
  <si>
    <t>tt0107302</t>
  </si>
  <si>
    <t>Kalifornia</t>
  </si>
  <si>
    <t>Dominic Sena</t>
  </si>
  <si>
    <t>tt0107362</t>
  </si>
  <si>
    <t>Last Action Hero</t>
  </si>
  <si>
    <t>tt0107554</t>
  </si>
  <si>
    <t>Menace II Society</t>
  </si>
  <si>
    <t>Albert Hughes, Allen Hughes</t>
  </si>
  <si>
    <t>tt0107614</t>
  </si>
  <si>
    <t>Mrs. Doubtfire</t>
  </si>
  <si>
    <t>tt0107616</t>
  </si>
  <si>
    <t>Much Ado About Nothing</t>
  </si>
  <si>
    <t>Kenneth Branagh</t>
  </si>
  <si>
    <t>tt0107659</t>
  </si>
  <si>
    <t>Loaded Weapon 1</t>
  </si>
  <si>
    <t>Gene Quintano</t>
  </si>
  <si>
    <t>tt0107688</t>
  </si>
  <si>
    <t>The Nightmare Before Christmas</t>
  </si>
  <si>
    <t>Henry Selick</t>
  </si>
  <si>
    <t>tt0107798</t>
  </si>
  <si>
    <t>The Pelican Brief</t>
  </si>
  <si>
    <t>tt0107808</t>
  </si>
  <si>
    <t>A Perfect World</t>
  </si>
  <si>
    <t>tt0107818</t>
  </si>
  <si>
    <t>Philadelphia</t>
  </si>
  <si>
    <t>tt0107822</t>
  </si>
  <si>
    <t>The Piano</t>
  </si>
  <si>
    <t>Jane Campion</t>
  </si>
  <si>
    <t>tt0107943</t>
  </si>
  <si>
    <t>The Remains of the Day</t>
  </si>
  <si>
    <t>James Ivory</t>
  </si>
  <si>
    <t>tt0107977</t>
  </si>
  <si>
    <t>Robin Hood: Men in Tights</t>
  </si>
  <si>
    <t>tt0107978</t>
  </si>
  <si>
    <t>RoboCop 3</t>
  </si>
  <si>
    <t>Fred Dekker</t>
  </si>
  <si>
    <t>tt0108037</t>
  </si>
  <si>
    <t>The Sandlot</t>
  </si>
  <si>
    <t>David Mickey Evans</t>
  </si>
  <si>
    <t>tt0108052</t>
  </si>
  <si>
    <t>Schindler's List</t>
  </si>
  <si>
    <t>tt0108147</t>
  </si>
  <si>
    <t>Sister Act 2: Back in the Habit</t>
  </si>
  <si>
    <t>Bill Duke</t>
  </si>
  <si>
    <t>tt0108160</t>
  </si>
  <si>
    <t>Sleepless in Seattle</t>
  </si>
  <si>
    <t>Nora Ephron</t>
  </si>
  <si>
    <t>tt0108255</t>
  </si>
  <si>
    <t>Super Mario Bros.</t>
  </si>
  <si>
    <t>Annabel Jankel, Rocky Morton</t>
  </si>
  <si>
    <t>tt0108333</t>
  </si>
  <si>
    <t>The Three Musketeers</t>
  </si>
  <si>
    <t>tt0108358</t>
  </si>
  <si>
    <t>Tombstone</t>
  </si>
  <si>
    <t>George P. Cosmatos, Kevin Jarre</t>
  </si>
  <si>
    <t>tt0108399</t>
  </si>
  <si>
    <t>True Romance</t>
  </si>
  <si>
    <t>tt0108525</t>
  </si>
  <si>
    <t>Wayne's World 2</t>
  </si>
  <si>
    <t>Stephen Surjik</t>
  </si>
  <si>
    <t>tt0108550</t>
  </si>
  <si>
    <t>What's Eating Gilbert Grape</t>
  </si>
  <si>
    <t>Lasse HallstrÃ¶m</t>
  </si>
  <si>
    <t>tt0109040</t>
  </si>
  <si>
    <t>Ace Ventura: Pet Detective</t>
  </si>
  <si>
    <t>Tom Shadyac</t>
  </si>
  <si>
    <t>tt0109190</t>
  </si>
  <si>
    <t>Baby's Day Out</t>
  </si>
  <si>
    <t>Patrick Read Johnson</t>
  </si>
  <si>
    <t>tt0109254</t>
  </si>
  <si>
    <t>Beverly Hills Cop III</t>
  </si>
  <si>
    <t>tt0109444</t>
  </si>
  <si>
    <t>Clear and Present Danger</t>
  </si>
  <si>
    <t>tt0109445</t>
  </si>
  <si>
    <t>Clerks</t>
  </si>
  <si>
    <t>Kevin Smith</t>
  </si>
  <si>
    <t>tt0109446</t>
  </si>
  <si>
    <t>The Client</t>
  </si>
  <si>
    <t>tt0109506</t>
  </si>
  <si>
    <t>The Crow</t>
  </si>
  <si>
    <t>Alex Proyas</t>
  </si>
  <si>
    <t>tt0109635</t>
  </si>
  <si>
    <t>Disclosure</t>
  </si>
  <si>
    <t>tt0109686</t>
  </si>
  <si>
    <t>Dumb and Dumber</t>
  </si>
  <si>
    <t>Peter Farrelly, Bobby Farrelly</t>
  </si>
  <si>
    <t>tt0109707</t>
  </si>
  <si>
    <t>Ed Wood</t>
  </si>
  <si>
    <t>tt0109813</t>
  </si>
  <si>
    <t>The Flintstones</t>
  </si>
  <si>
    <t>Brian Levant</t>
  </si>
  <si>
    <t>tt0109830</t>
  </si>
  <si>
    <t>Forrest Gump</t>
  </si>
  <si>
    <t>tt0109831</t>
  </si>
  <si>
    <t>Four Weddings and a Funeral</t>
  </si>
  <si>
    <t>Mike Newell</t>
  </si>
  <si>
    <t>tt0109836</t>
  </si>
  <si>
    <t>Frankenstein</t>
  </si>
  <si>
    <t>tt0110005</t>
  </si>
  <si>
    <t>Heavenly Creatures</t>
  </si>
  <si>
    <t>tt0110074</t>
  </si>
  <si>
    <t>The Hudsucker Proxy</t>
  </si>
  <si>
    <t>tt0110148</t>
  </si>
  <si>
    <t>Interview with the Vampire: The Vampire Chronicles</t>
  </si>
  <si>
    <t>Neil Jordan</t>
  </si>
  <si>
    <t>tt0110216</t>
  </si>
  <si>
    <t>Junior</t>
  </si>
  <si>
    <t>tt0110322</t>
  </si>
  <si>
    <t>Legends of the Fall</t>
  </si>
  <si>
    <t>tt0110357</t>
  </si>
  <si>
    <t>The Lion King</t>
  </si>
  <si>
    <t>Roger Allers, Rob Minkoff</t>
  </si>
  <si>
    <t>tt0110366</t>
  </si>
  <si>
    <t>The Little Rascals</t>
  </si>
  <si>
    <t>tt0110367</t>
  </si>
  <si>
    <t>Little Women</t>
  </si>
  <si>
    <t>Gillian Armstrong</t>
  </si>
  <si>
    <t>tt0110475</t>
  </si>
  <si>
    <t>The Mask</t>
  </si>
  <si>
    <t>tt0110478</t>
  </si>
  <si>
    <t>Maverick</t>
  </si>
  <si>
    <t>tt0110622</t>
  </si>
  <si>
    <t>Naked Gun 33 1/3: The Final Insult</t>
  </si>
  <si>
    <t>Peter Segal</t>
  </si>
  <si>
    <t>tt0110632</t>
  </si>
  <si>
    <t>Natural Born Killers</t>
  </si>
  <si>
    <t>tt0110912</t>
  </si>
  <si>
    <t>Pulp Fiction</t>
  </si>
  <si>
    <t>tt0110932</t>
  </si>
  <si>
    <t>Quiz Show</t>
  </si>
  <si>
    <t>tt0110950</t>
  </si>
  <si>
    <t>Reality Bites</t>
  </si>
  <si>
    <t>Ben Stiller</t>
  </si>
  <si>
    <t>tt0110989</t>
  </si>
  <si>
    <t>Richie Rich</t>
  </si>
  <si>
    <t>RiÂ¢hie RiÂ¢h</t>
  </si>
  <si>
    <t>Donald Petrie</t>
  </si>
  <si>
    <t>tt0111070</t>
  </si>
  <si>
    <t>The Santa Clause</t>
  </si>
  <si>
    <t>John Pasquin</t>
  </si>
  <si>
    <t>tt0111149</t>
  </si>
  <si>
    <t>Shallow Grave</t>
  </si>
  <si>
    <t>Danny Boyle</t>
  </si>
  <si>
    <t>tt0111161</t>
  </si>
  <si>
    <t>The Shawshank Redemption</t>
  </si>
  <si>
    <t>Frank Darabont</t>
  </si>
  <si>
    <t>tt0111255</t>
  </si>
  <si>
    <t>The Specialist</t>
  </si>
  <si>
    <t>Luis Llosa</t>
  </si>
  <si>
    <t>tt0111257</t>
  </si>
  <si>
    <t>Speed</t>
  </si>
  <si>
    <t>Jan de Bont</t>
  </si>
  <si>
    <t>tt0111280</t>
  </si>
  <si>
    <t>Star Trek: Generations</t>
  </si>
  <si>
    <t>David Carson</t>
  </si>
  <si>
    <t>tt0111282</t>
  </si>
  <si>
    <t>Stargate</t>
  </si>
  <si>
    <t>tt0111301</t>
  </si>
  <si>
    <t>Street Fighter</t>
  </si>
  <si>
    <t>Steven E. de Souza</t>
  </si>
  <si>
    <t>tt0111438</t>
  </si>
  <si>
    <t>Timecop</t>
  </si>
  <si>
    <t>tt0111503</t>
  </si>
  <si>
    <t>True Lies</t>
  </si>
  <si>
    <t>tt0111686</t>
  </si>
  <si>
    <t>New Nightmare</t>
  </si>
  <si>
    <t>Wes Craven's New Nightmare</t>
  </si>
  <si>
    <t>tt0111742</t>
  </si>
  <si>
    <t>Wolf</t>
  </si>
  <si>
    <t>tt0111756</t>
  </si>
  <si>
    <t>Wyatt Earp</t>
  </si>
  <si>
    <t>Lawrence Kasdan</t>
  </si>
  <si>
    <t>tt0112281</t>
  </si>
  <si>
    <t>Ace Ventura: When Nature Calls</t>
  </si>
  <si>
    <t>Steve Oedekerk</t>
  </si>
  <si>
    <t>tt0112346</t>
  </si>
  <si>
    <t>The American President</t>
  </si>
  <si>
    <t>tt0112384</t>
  </si>
  <si>
    <t>Apollo 13</t>
  </si>
  <si>
    <t>tt0112401</t>
  </si>
  <si>
    <t>Assassins</t>
  </si>
  <si>
    <t>tt0112431</t>
  </si>
  <si>
    <t>Babe</t>
  </si>
  <si>
    <t>Chris Noonan</t>
  </si>
  <si>
    <t>tt0112442</t>
  </si>
  <si>
    <t>Bad Boys</t>
  </si>
  <si>
    <t>Michael Bay</t>
  </si>
  <si>
    <t>tt0112461</t>
  </si>
  <si>
    <t>The Basketball Diaries</t>
  </si>
  <si>
    <t>Scott Kalvert</t>
  </si>
  <si>
    <t>tt0112462</t>
  </si>
  <si>
    <t>Batman Forever</t>
  </si>
  <si>
    <t>tt0112471</t>
  </si>
  <si>
    <t>Before Sunrise</t>
  </si>
  <si>
    <t>tt0112508</t>
  </si>
  <si>
    <t>Billy Madison</t>
  </si>
  <si>
    <t>Tamra Davis</t>
  </si>
  <si>
    <t>tt0112573</t>
  </si>
  <si>
    <t>Braveheart</t>
  </si>
  <si>
    <t>Mel Gibson</t>
  </si>
  <si>
    <t>tt0112579</t>
  </si>
  <si>
    <t>The Bridges of Madison County</t>
  </si>
  <si>
    <t>tt0112641</t>
  </si>
  <si>
    <t>Casino</t>
  </si>
  <si>
    <t>tt0112642</t>
  </si>
  <si>
    <t>Casper</t>
  </si>
  <si>
    <t>Brad Silberling</t>
  </si>
  <si>
    <t>tt0112682</t>
  </si>
  <si>
    <t>The City of Lost Children</t>
  </si>
  <si>
    <t>La citÃ© des enfants perdus</t>
  </si>
  <si>
    <t>Marc Caro, Jean-Pierre Jeunet</t>
  </si>
  <si>
    <t>tt0112697</t>
  </si>
  <si>
    <t>Clueless</t>
  </si>
  <si>
    <t>tt0112722</t>
  </si>
  <si>
    <t>Copycat</t>
  </si>
  <si>
    <t>Jon Amiel</t>
  </si>
  <si>
    <t>tt0112740</t>
  </si>
  <si>
    <t>Crimson Tide</t>
  </si>
  <si>
    <t>tt0112792</t>
  </si>
  <si>
    <t>Dangerous Minds</t>
  </si>
  <si>
    <t>John N. Smith</t>
  </si>
  <si>
    <t>tt0112817</t>
  </si>
  <si>
    <t>Dead Man</t>
  </si>
  <si>
    <t>tt0112818</t>
  </si>
  <si>
    <t>Dead Man Walking</t>
  </si>
  <si>
    <t>Tim Robbins</t>
  </si>
  <si>
    <t>tt0112851</t>
  </si>
  <si>
    <t>Desperado</t>
  </si>
  <si>
    <t>tt0112864</t>
  </si>
  <si>
    <t>Die Hard with a Vengeance</t>
  </si>
  <si>
    <t>tt0112883</t>
  </si>
  <si>
    <t>Don Juan DeMarco</t>
  </si>
  <si>
    <t>Jeremy Leven</t>
  </si>
  <si>
    <t>tt0113071</t>
  </si>
  <si>
    <t>First Knight</t>
  </si>
  <si>
    <t>tt0113101</t>
  </si>
  <si>
    <t>Four Rooms</t>
  </si>
  <si>
    <t>Allison Anders, Alexandre Rockwell, Robert Rodriguez</t>
  </si>
  <si>
    <t>tt0113117</t>
  </si>
  <si>
    <t>French Kiss</t>
  </si>
  <si>
    <t>tt0113118</t>
  </si>
  <si>
    <t>Friday</t>
  </si>
  <si>
    <t>F. Gary Gray</t>
  </si>
  <si>
    <t>tt0113161</t>
  </si>
  <si>
    <t>Get Shorty</t>
  </si>
  <si>
    <t>tt0113189</t>
  </si>
  <si>
    <t>GoldenEye</t>
  </si>
  <si>
    <t>Martin Campbell</t>
  </si>
  <si>
    <t>tt0113198</t>
  </si>
  <si>
    <t>A Goofy Movie</t>
  </si>
  <si>
    <t>Kevin Lima</t>
  </si>
  <si>
    <t>tt0113243</t>
  </si>
  <si>
    <t>Hackers</t>
  </si>
  <si>
    <t>Iain Softley</t>
  </si>
  <si>
    <t>tt0113277</t>
  </si>
  <si>
    <t>Heat</t>
  </si>
  <si>
    <t>tt0113409</t>
  </si>
  <si>
    <t>In the Mouth of Madness</t>
  </si>
  <si>
    <t>tt0113481</t>
  </si>
  <si>
    <t>Johnny Mnemonic</t>
  </si>
  <si>
    <t>Robert Longo</t>
  </si>
  <si>
    <t>tt0113492</t>
  </si>
  <si>
    <t>Judge Dredd</t>
  </si>
  <si>
    <t>Danny Cannon</t>
  </si>
  <si>
    <t>tt0113497</t>
  </si>
  <si>
    <t>Jumanji</t>
  </si>
  <si>
    <t>tt0113540</t>
  </si>
  <si>
    <t>Kids</t>
  </si>
  <si>
    <t>Larry Clark</t>
  </si>
  <si>
    <t>tt0113627</t>
  </si>
  <si>
    <t>Leaving Las Vegas</t>
  </si>
  <si>
    <t>Mike Figgis</t>
  </si>
  <si>
    <t>tt0113749</t>
  </si>
  <si>
    <t>Mallrats</t>
  </si>
  <si>
    <t>tt0113855</t>
  </si>
  <si>
    <t>Mortal Kombat</t>
  </si>
  <si>
    <t>Paul W.S. Anderson</t>
  </si>
  <si>
    <t>tt0113957</t>
  </si>
  <si>
    <t>The Net</t>
  </si>
  <si>
    <t>Irwin Winkler</t>
  </si>
  <si>
    <t>tt0114069</t>
  </si>
  <si>
    <t>Outbreak</t>
  </si>
  <si>
    <t>tt0114148</t>
  </si>
  <si>
    <t>Pocahontas</t>
  </si>
  <si>
    <t>Mike Gabriel, Eric Goldberg</t>
  </si>
  <si>
    <t>tt0114214</t>
  </si>
  <si>
    <t>The Quick and the Dead</t>
  </si>
  <si>
    <t>tt0114369</t>
  </si>
  <si>
    <t>Se7en</t>
  </si>
  <si>
    <t>tt0114388</t>
  </si>
  <si>
    <t>Sense and Sensibility</t>
  </si>
  <si>
    <t>Ang Lee</t>
  </si>
  <si>
    <t>tt0114436</t>
  </si>
  <si>
    <t>Showgirls</t>
  </si>
  <si>
    <t>tt0114508</t>
  </si>
  <si>
    <t>Species</t>
  </si>
  <si>
    <t>tt0114558</t>
  </si>
  <si>
    <t>Strange Days</t>
  </si>
  <si>
    <t>tt0114681</t>
  </si>
  <si>
    <t>To Die For</t>
  </si>
  <si>
    <t>tt0114694</t>
  </si>
  <si>
    <t>Tommy Boy</t>
  </si>
  <si>
    <t>tt0114709</t>
  </si>
  <si>
    <t>Toy Story</t>
  </si>
  <si>
    <t>John Lasseter</t>
  </si>
  <si>
    <t>tt0114746</t>
  </si>
  <si>
    <t>12 Monkeys</t>
  </si>
  <si>
    <t>Twelve Monkeys</t>
  </si>
  <si>
    <t>tt0114787</t>
  </si>
  <si>
    <t>Underground</t>
  </si>
  <si>
    <t>Emir Kusturica</t>
  </si>
  <si>
    <t>tt0114814</t>
  </si>
  <si>
    <t>The Usual Suspects</t>
  </si>
  <si>
    <t>Bryan Singer</t>
  </si>
  <si>
    <t>tt0114898</t>
  </si>
  <si>
    <t>Waterworld</t>
  </si>
  <si>
    <t>tt0114924</t>
  </si>
  <si>
    <t>While You Were Sleeping</t>
  </si>
  <si>
    <t>tt0115433</t>
  </si>
  <si>
    <t>101 Dalmatians</t>
  </si>
  <si>
    <t>tt0115641</t>
  </si>
  <si>
    <t>Beavis and Butt-Head Do America</t>
  </si>
  <si>
    <t>Mike Judge, Mike de Seve, Brian Mulroney</t>
  </si>
  <si>
    <t>tt0115685</t>
  </si>
  <si>
    <t>The Birdcage</t>
  </si>
  <si>
    <t>tt0115734</t>
  </si>
  <si>
    <t>Bottle Rocket</t>
  </si>
  <si>
    <t>Wes Anderson</t>
  </si>
  <si>
    <t>tt0115736</t>
  </si>
  <si>
    <t>Bound</t>
  </si>
  <si>
    <t>Lana Wachowski, Lilly Wachowski</t>
  </si>
  <si>
    <t>tt0115759</t>
  </si>
  <si>
    <t>Broken Arrow</t>
  </si>
  <si>
    <t>tt0115798</t>
  </si>
  <si>
    <t>The Cable Guy</t>
  </si>
  <si>
    <t>tt0115857</t>
  </si>
  <si>
    <t>Chain Reaction</t>
  </si>
  <si>
    <t>tt0115956</t>
  </si>
  <si>
    <t>Courage Under Fire</t>
  </si>
  <si>
    <t>tt0115963</t>
  </si>
  <si>
    <t>The Craft</t>
  </si>
  <si>
    <t>Andrew Fleming</t>
  </si>
  <si>
    <t>tt0115964</t>
  </si>
  <si>
    <t>Crash</t>
  </si>
  <si>
    <t>tt0116040</t>
  </si>
  <si>
    <t>Daylight</t>
  </si>
  <si>
    <t>Rob Cohen</t>
  </si>
  <si>
    <t>tt0116126</t>
  </si>
  <si>
    <t>Don't Be a Menace to South Central While Drinking Your Juice in the Hood</t>
  </si>
  <si>
    <t>Paris Barclay</t>
  </si>
  <si>
    <t>tt0116136</t>
  </si>
  <si>
    <t>DragonHeart</t>
  </si>
  <si>
    <t>tt0116209</t>
  </si>
  <si>
    <t>The English Patient</t>
  </si>
  <si>
    <t>Anthony Minghella</t>
  </si>
  <si>
    <t>tt0116213</t>
  </si>
  <si>
    <t>Eraser</t>
  </si>
  <si>
    <t>tt0116225</t>
  </si>
  <si>
    <t>Escape from L.A.</t>
  </si>
  <si>
    <t>tt0116253</t>
  </si>
  <si>
    <t>Executive Decision</t>
  </si>
  <si>
    <t>Stuart Baird</t>
  </si>
  <si>
    <t>tt0116277</t>
  </si>
  <si>
    <t>The Fan</t>
  </si>
  <si>
    <t>tt0116282</t>
  </si>
  <si>
    <t>Fargo</t>
  </si>
  <si>
    <t>tt0116313</t>
  </si>
  <si>
    <t>The First Wives Club</t>
  </si>
  <si>
    <t>tt0116365</t>
  </si>
  <si>
    <t>The Frighteners</t>
  </si>
  <si>
    <t>tt0116367</t>
  </si>
  <si>
    <t>From Dusk Till Dawn</t>
  </si>
  <si>
    <t>tt0116409</t>
  </si>
  <si>
    <t>The Ghost and the Darkness</t>
  </si>
  <si>
    <t>tt0116483</t>
  </si>
  <si>
    <t>Happy Gilmore</t>
  </si>
  <si>
    <t>Dennis Dugan</t>
  </si>
  <si>
    <t>tt0116583</t>
  </si>
  <si>
    <t>The Hunchback of Notre Dame</t>
  </si>
  <si>
    <t>Gary Trousdale, Kirk Wise</t>
  </si>
  <si>
    <t>tt0116629</t>
  </si>
  <si>
    <t>Independence Day</t>
  </si>
  <si>
    <t>tt0116669</t>
  </si>
  <si>
    <t>Jack</t>
  </si>
  <si>
    <t>tt0116683</t>
  </si>
  <si>
    <t>James and the Giant Peach</t>
  </si>
  <si>
    <t>tt0116695</t>
  </si>
  <si>
    <t>Jerry Maguire</t>
  </si>
  <si>
    <t>Cameron Crowe</t>
  </si>
  <si>
    <t>tt0116705</t>
  </si>
  <si>
    <t>Jingle All the Way</t>
  </si>
  <si>
    <t>tt0116778</t>
  </si>
  <si>
    <t>Kingpin</t>
  </si>
  <si>
    <t>Bobby Farrelly, Peter Farrelly</t>
  </si>
  <si>
    <t>tt0116830</t>
  </si>
  <si>
    <t>Last Man Standing</t>
  </si>
  <si>
    <t>tt0116908</t>
  </si>
  <si>
    <t>The Long Kiss Goodnight</t>
  </si>
  <si>
    <t>tt0116922</t>
  </si>
  <si>
    <t>Lost Highway</t>
  </si>
  <si>
    <t>tt0116996</t>
  </si>
  <si>
    <t>Mars Attacks!</t>
  </si>
  <si>
    <t>tt0117008</t>
  </si>
  <si>
    <t>Matilda</t>
  </si>
  <si>
    <t>tt0117060</t>
  </si>
  <si>
    <t>Mission: Impossible</t>
  </si>
  <si>
    <t>tt0117218</t>
  </si>
  <si>
    <t>The Nutty Professor</t>
  </si>
  <si>
    <t>tt0117318</t>
  </si>
  <si>
    <t>The People vs. Larry Flynt</t>
  </si>
  <si>
    <t>tt0117333</t>
  </si>
  <si>
    <t>Phenomenon</t>
  </si>
  <si>
    <t>tt0117381</t>
  </si>
  <si>
    <t>Primal Fear</t>
  </si>
  <si>
    <t>Gregory Hoblit</t>
  </si>
  <si>
    <t>tt0117438</t>
  </si>
  <si>
    <t>Ransom</t>
  </si>
  <si>
    <t>tt0117500</t>
  </si>
  <si>
    <t>The Rock</t>
  </si>
  <si>
    <t>tt0117509</t>
  </si>
  <si>
    <t>Romeo + Juliet</t>
  </si>
  <si>
    <t>Baz Luhrmann</t>
  </si>
  <si>
    <t>tt0117571</t>
  </si>
  <si>
    <t>Scream</t>
  </si>
  <si>
    <t>tt0117631</t>
  </si>
  <si>
    <t>Shine</t>
  </si>
  <si>
    <t>Scott Hicks</t>
  </si>
  <si>
    <t>tt0117665</t>
  </si>
  <si>
    <t>Sleepers</t>
  </si>
  <si>
    <t>tt0117666</t>
  </si>
  <si>
    <t>Sling Blade</t>
  </si>
  <si>
    <t>Billy Bob Thornton</t>
  </si>
  <si>
    <t>tt0117705</t>
  </si>
  <si>
    <t>Space Jam</t>
  </si>
  <si>
    <t>Joe Pytka</t>
  </si>
  <si>
    <t>tt0117731</t>
  </si>
  <si>
    <t>Star Trek: First Contact</t>
  </si>
  <si>
    <t>Jonathan Frakes</t>
  </si>
  <si>
    <t>tt0117802</t>
  </si>
  <si>
    <t>Swingers</t>
  </si>
  <si>
    <t>Doug Liman</t>
  </si>
  <si>
    <t>tt0117887</t>
  </si>
  <si>
    <t>That Thing You Do!</t>
  </si>
  <si>
    <t>Tom Hanks</t>
  </si>
  <si>
    <t>tt0117913</t>
  </si>
  <si>
    <t>A Time to Kill</t>
  </si>
  <si>
    <t>tt0117918</t>
  </si>
  <si>
    <t>Tin Cup</t>
  </si>
  <si>
    <t>tt0117998</t>
  </si>
  <si>
    <t>Twister</t>
  </si>
  <si>
    <t>tt0118548</t>
  </si>
  <si>
    <t>Absolute Power</t>
  </si>
  <si>
    <t>tt0118571</t>
  </si>
  <si>
    <t>Air Force One</t>
  </si>
  <si>
    <t>tt0118583</t>
  </si>
  <si>
    <t>Alien: Resurrection</t>
  </si>
  <si>
    <t>Alien Resurrection</t>
  </si>
  <si>
    <t>Jean-Pierre Jeunet</t>
  </si>
  <si>
    <t>tt0118607</t>
  </si>
  <si>
    <t>Amistad</t>
  </si>
  <si>
    <t>tt0118615</t>
  </si>
  <si>
    <t>Anaconda</t>
  </si>
  <si>
    <t>tt0118617</t>
  </si>
  <si>
    <t>Anastasia</t>
  </si>
  <si>
    <t>Don Bluth, Gary Goldman</t>
  </si>
  <si>
    <t>tt0118655</t>
  </si>
  <si>
    <t>Austin Powers: International Man of Mystery</t>
  </si>
  <si>
    <t>Jay Roach</t>
  </si>
  <si>
    <t>tt0118688</t>
  </si>
  <si>
    <t>Batman &amp; Robin</t>
  </si>
  <si>
    <t>tt0118689</t>
  </si>
  <si>
    <t>Bean</t>
  </si>
  <si>
    <t>Mel Smith</t>
  </si>
  <si>
    <t>tt0118715</t>
  </si>
  <si>
    <t>The Big Lebowski</t>
  </si>
  <si>
    <t>tt0118749</t>
  </si>
  <si>
    <t>Boogie Nights</t>
  </si>
  <si>
    <t>Paul Thomas Anderson</t>
  </si>
  <si>
    <t>tt0118771</t>
  </si>
  <si>
    <t>Breakdown</t>
  </si>
  <si>
    <t>Jonathan Mostow</t>
  </si>
  <si>
    <t>tt0118789</t>
  </si>
  <si>
    <t>Buffalo '66</t>
  </si>
  <si>
    <t>Vincent Gallo</t>
  </si>
  <si>
    <t>tt0118799</t>
  </si>
  <si>
    <t>Life Is Beautiful</t>
  </si>
  <si>
    <t>La vita Ã¨ bella</t>
  </si>
  <si>
    <t>Roberto Benigni</t>
  </si>
  <si>
    <t>tt0118842</t>
  </si>
  <si>
    <t>Chasing Amy</t>
  </si>
  <si>
    <t>tt0118849</t>
  </si>
  <si>
    <t>Children of Heaven</t>
  </si>
  <si>
    <t>Bacheha-Ye aseman</t>
  </si>
  <si>
    <t>Majid Majidi</t>
  </si>
  <si>
    <t>tt0118880</t>
  </si>
  <si>
    <t>Con Air</t>
  </si>
  <si>
    <t>Simon West</t>
  </si>
  <si>
    <t>tt0118883</t>
  </si>
  <si>
    <t>Conspiracy Theory</t>
  </si>
  <si>
    <t>tt0118884</t>
  </si>
  <si>
    <t>Contact</t>
  </si>
  <si>
    <t>tt0118887</t>
  </si>
  <si>
    <t>Cop Land</t>
  </si>
  <si>
    <t>tt0118928</t>
  </si>
  <si>
    <t>Dante's Peak</t>
  </si>
  <si>
    <t>tt0118929</t>
  </si>
  <si>
    <t>Dark City</t>
  </si>
  <si>
    <t>tt0118971</t>
  </si>
  <si>
    <t>The Devil's Advocate</t>
  </si>
  <si>
    <t>tt0118972</t>
  </si>
  <si>
    <t>The Devil's Own</t>
  </si>
  <si>
    <t>tt0118998</t>
  </si>
  <si>
    <t>Doctor Dolittle</t>
  </si>
  <si>
    <t>Betty Thomas</t>
  </si>
  <si>
    <t>tt0119008</t>
  </si>
  <si>
    <t>Donnie Brasco</t>
  </si>
  <si>
    <t>tt0119051</t>
  </si>
  <si>
    <t>The Edge</t>
  </si>
  <si>
    <t>Lee Tamahori</t>
  </si>
  <si>
    <t>tt0119081</t>
  </si>
  <si>
    <t>Event Horizon</t>
  </si>
  <si>
    <t>tt0119094</t>
  </si>
  <si>
    <t>Face/Off</t>
  </si>
  <si>
    <t>tt0119116</t>
  </si>
  <si>
    <t>The Fifth Element</t>
  </si>
  <si>
    <t>Luc Besson</t>
  </si>
  <si>
    <t>tt0119137</t>
  </si>
  <si>
    <t>Flubber</t>
  </si>
  <si>
    <t>Les Mayfield</t>
  </si>
  <si>
    <t>tt0119164</t>
  </si>
  <si>
    <t>The Full Monty</t>
  </si>
  <si>
    <t>Peter Cattaneo</t>
  </si>
  <si>
    <t>tt0119173</t>
  </si>
  <si>
    <t>G.I. Jane</t>
  </si>
  <si>
    <t>tt0119174</t>
  </si>
  <si>
    <t>The Game</t>
  </si>
  <si>
    <t>tt0119177</t>
  </si>
  <si>
    <t>Gattaca</t>
  </si>
  <si>
    <t>GATTACA</t>
  </si>
  <si>
    <t>Andrew Niccol</t>
  </si>
  <si>
    <t>tt0119190</t>
  </si>
  <si>
    <t>George of the Jungle</t>
  </si>
  <si>
    <t>Sam Weisman</t>
  </si>
  <si>
    <t>tt0119217</t>
  </si>
  <si>
    <t>Good Will Hunting</t>
  </si>
  <si>
    <t>tt0119223</t>
  </si>
  <si>
    <t>Great Expectations</t>
  </si>
  <si>
    <t>Alfonso CuarÃ³n</t>
  </si>
  <si>
    <t>tt0119229</t>
  </si>
  <si>
    <t>Grosse Pointe Blank</t>
  </si>
  <si>
    <t>George Armitage</t>
  </si>
  <si>
    <t>tt0119256</t>
  </si>
  <si>
    <t>Hard Eight</t>
  </si>
  <si>
    <t>Sydney</t>
  </si>
  <si>
    <t>tt0119282</t>
  </si>
  <si>
    <t>Hercules</t>
  </si>
  <si>
    <t>tt0119303</t>
  </si>
  <si>
    <t>Home Alone 3</t>
  </si>
  <si>
    <t>Raja Gosnell</t>
  </si>
  <si>
    <t>tt0119345</t>
  </si>
  <si>
    <t>I Know What You Did Last Summer</t>
  </si>
  <si>
    <t>Jim Gillespie</t>
  </si>
  <si>
    <t>tt0119349</t>
  </si>
  <si>
    <t>The Ice Storm</t>
  </si>
  <si>
    <t>tt0119395</t>
  </si>
  <si>
    <t>The Jackal</t>
  </si>
  <si>
    <t>Michael Caton-Jones</t>
  </si>
  <si>
    <t>tt0119396</t>
  </si>
  <si>
    <t>Jackie Brown</t>
  </si>
  <si>
    <t>tt0119468</t>
  </si>
  <si>
    <t>Kiss the Girls</t>
  </si>
  <si>
    <t>Gary Fleder</t>
  </si>
  <si>
    <t>tt0119488</t>
  </si>
  <si>
    <t>L.A. Confidential</t>
  </si>
  <si>
    <t>Curtis Hanson</t>
  </si>
  <si>
    <t>tt0119528</t>
  </si>
  <si>
    <t>Liar Liar</t>
  </si>
  <si>
    <t>tt0119558</t>
  </si>
  <si>
    <t>Lolita</t>
  </si>
  <si>
    <t>tt0119567</t>
  </si>
  <si>
    <t>The Lost World: Jurassic Park</t>
  </si>
  <si>
    <t>tt0119643</t>
  </si>
  <si>
    <t>Meet Joe Black</t>
  </si>
  <si>
    <t>tt0119654</t>
  </si>
  <si>
    <t>Men in Black</t>
  </si>
  <si>
    <t>tt0119675</t>
  </si>
  <si>
    <t>Mimic</t>
  </si>
  <si>
    <t>Guillermo del Toro</t>
  </si>
  <si>
    <t>tt0119707</t>
  </si>
  <si>
    <t>Mortal Kombat: Annihilation</t>
  </si>
  <si>
    <t>John R. Leonetti</t>
  </si>
  <si>
    <t>tt0119715</t>
  </si>
  <si>
    <t>Mousehunt</t>
  </si>
  <si>
    <t>Mouse Hunt</t>
  </si>
  <si>
    <t>Gore Verbinski</t>
  </si>
  <si>
    <t>tt0119738</t>
  </si>
  <si>
    <t>My Best Friend's Wedding</t>
  </si>
  <si>
    <t>P.J. Hogan</t>
  </si>
  <si>
    <t>tt0119822</t>
  </si>
  <si>
    <t>As Good as It Gets</t>
  </si>
  <si>
    <t>tt0119874</t>
  </si>
  <si>
    <t>The Peacemaker</t>
  </si>
  <si>
    <t>Mimi Leder</t>
  </si>
  <si>
    <t>tt0119925</t>
  </si>
  <si>
    <t>The Postman</t>
  </si>
  <si>
    <t>tt0119978</t>
  </si>
  <si>
    <t>The Rainmaker</t>
  </si>
  <si>
    <t>tt0120053</t>
  </si>
  <si>
    <t>The Saint</t>
  </si>
  <si>
    <t>tt0120082</t>
  </si>
  <si>
    <t>Scream 2</t>
  </si>
  <si>
    <t>tt0120102</t>
  </si>
  <si>
    <t>Seven Years in Tibet</t>
  </si>
  <si>
    <t>Jean-Jacques Annaud</t>
  </si>
  <si>
    <t>tt0120148</t>
  </si>
  <si>
    <t>Sliding Doors</t>
  </si>
  <si>
    <t>Peter Howitt</t>
  </si>
  <si>
    <t>tt0120157</t>
  </si>
  <si>
    <t>Soldier</t>
  </si>
  <si>
    <t>tt0120177</t>
  </si>
  <si>
    <t>Spawn</t>
  </si>
  <si>
    <t>Mark A.Z. DippÃ©</t>
  </si>
  <si>
    <t>tt0120179</t>
  </si>
  <si>
    <t>Speed 2: Cruise Control</t>
  </si>
  <si>
    <t>tt0120184</t>
  </si>
  <si>
    <t>Sphere</t>
  </si>
  <si>
    <t>tt0120188</t>
  </si>
  <si>
    <t>Three Kings</t>
  </si>
  <si>
    <t>David O. Russell</t>
  </si>
  <si>
    <t>tt0120201</t>
  </si>
  <si>
    <t>Starship Troopers</t>
  </si>
  <si>
    <t>tt0120324</t>
  </si>
  <si>
    <t>A Simple Plan</t>
  </si>
  <si>
    <t>tt0120338</t>
  </si>
  <si>
    <t>Titanic</t>
  </si>
  <si>
    <t>tt0120347</t>
  </si>
  <si>
    <t>Tomorrow Never Dies</t>
  </si>
  <si>
    <t>tt0120363</t>
  </si>
  <si>
    <t>Toy Story 2</t>
  </si>
  <si>
    <t>John Lasseter, Ash Brannon, Lee Unkrich</t>
  </si>
  <si>
    <t>tt0120382</t>
  </si>
  <si>
    <t>The Truman Show</t>
  </si>
  <si>
    <t>tt0120399</t>
  </si>
  <si>
    <t>U Turn</t>
  </si>
  <si>
    <t>tt0120434</t>
  </si>
  <si>
    <t>Vegas Vacation</t>
  </si>
  <si>
    <t>Stephen Kessler</t>
  </si>
  <si>
    <t>tt0120461</t>
  </si>
  <si>
    <t>Volcano</t>
  </si>
  <si>
    <t>tt0120484</t>
  </si>
  <si>
    <t>The Waterboy</t>
  </si>
  <si>
    <t>Frank Coraci</t>
  </si>
  <si>
    <t>tt0120586</t>
  </si>
  <si>
    <t>American History X</t>
  </si>
  <si>
    <t>Tony Kaye</t>
  </si>
  <si>
    <t>tt0120587</t>
  </si>
  <si>
    <t>Antz</t>
  </si>
  <si>
    <t>Eric Darnell, Tim Johnson</t>
  </si>
  <si>
    <t>tt0120591</t>
  </si>
  <si>
    <t>Armageddon</t>
  </si>
  <si>
    <t>tt0120601</t>
  </si>
  <si>
    <t>Being John Malkovich</t>
  </si>
  <si>
    <t>Spike Jonze</t>
  </si>
  <si>
    <t>tt0120611</t>
  </si>
  <si>
    <t>Blade</t>
  </si>
  <si>
    <t>Stephen Norrington</t>
  </si>
  <si>
    <t>tt0120616</t>
  </si>
  <si>
    <t>The Mummy</t>
  </si>
  <si>
    <t>Stephen Sommers</t>
  </si>
  <si>
    <t>tt0120623</t>
  </si>
  <si>
    <t>A Bug's Life</t>
  </si>
  <si>
    <t>John Lasseter, Andrew Stanton</t>
  </si>
  <si>
    <t>tt0120630</t>
  </si>
  <si>
    <t>Chicken Run</t>
  </si>
  <si>
    <t>Peter Lord, Nick Park</t>
  </si>
  <si>
    <t>tt0120631</t>
  </si>
  <si>
    <t>Ever After: A Cinderella Story</t>
  </si>
  <si>
    <t>Ever After</t>
  </si>
  <si>
    <t>Andy Tennant</t>
  </si>
  <si>
    <t>tt0120632</t>
  </si>
  <si>
    <t>City of Angels</t>
  </si>
  <si>
    <t>tt0120647</t>
  </si>
  <si>
    <t>Deep Impact</t>
  </si>
  <si>
    <t>tt0120655</t>
  </si>
  <si>
    <t>Dogma</t>
  </si>
  <si>
    <t>tt0120657</t>
  </si>
  <si>
    <t>The 13th Warrior</t>
  </si>
  <si>
    <t>John McTiernan, Michael Crichton</t>
  </si>
  <si>
    <t>tt0120660</t>
  </si>
  <si>
    <t>Enemy of the State</t>
  </si>
  <si>
    <t>tt0120663</t>
  </si>
  <si>
    <t>Eyes Wide Shut</t>
  </si>
  <si>
    <t>tt0120667</t>
  </si>
  <si>
    <t>Fantastic Four</t>
  </si>
  <si>
    <t>Tim Story</t>
  </si>
  <si>
    <t>tt0120669</t>
  </si>
  <si>
    <t>Fear and Loathing in Las Vegas</t>
  </si>
  <si>
    <t>tt0120679</t>
  </si>
  <si>
    <t>Frida</t>
  </si>
  <si>
    <t>Julie Taymor</t>
  </si>
  <si>
    <t>tt0120681</t>
  </si>
  <si>
    <t>From Hell</t>
  </si>
  <si>
    <t>tt0120685</t>
  </si>
  <si>
    <t>Godzilla</t>
  </si>
  <si>
    <t>tt0120686</t>
  </si>
  <si>
    <t>Stepmom</t>
  </si>
  <si>
    <t>tt0120689</t>
  </si>
  <si>
    <t>The Green Mile</t>
  </si>
  <si>
    <t>tt0120693</t>
  </si>
  <si>
    <t>Half Baked</t>
  </si>
  <si>
    <t>tt0120694</t>
  </si>
  <si>
    <t>Halloween H20: 20 Years Later</t>
  </si>
  <si>
    <t>tt0120731</t>
  </si>
  <si>
    <t>The Legend of 1900</t>
  </si>
  <si>
    <t>La leggenda del pianista sull'oceano</t>
  </si>
  <si>
    <t>tt0120737</t>
  </si>
  <si>
    <t>The Lord of the Rings: The Fellowship of the Ring</t>
  </si>
  <si>
    <t>tt0120738</t>
  </si>
  <si>
    <t>Lost in Space</t>
  </si>
  <si>
    <t>tt0120744</t>
  </si>
  <si>
    <t>The Man in the Iron Mask</t>
  </si>
  <si>
    <t>Randall Wallace</t>
  </si>
  <si>
    <t>tt0120746</t>
  </si>
  <si>
    <t>The Mask of Zorro</t>
  </si>
  <si>
    <t>tt0120749</t>
  </si>
  <si>
    <t>Mercury Rising</t>
  </si>
  <si>
    <t>Harold Becker</t>
  </si>
  <si>
    <t>tt0120755</t>
  </si>
  <si>
    <t>Mission: Impossible II</t>
  </si>
  <si>
    <t>tt0120762</t>
  </si>
  <si>
    <t>Mulan</t>
  </si>
  <si>
    <t>Tony Bancroft, Barry Cook</t>
  </si>
  <si>
    <t>tt0120768</t>
  </si>
  <si>
    <t>The Negotiator</t>
  </si>
  <si>
    <t>tt0120770</t>
  </si>
  <si>
    <t>A Night at the Roxbury</t>
  </si>
  <si>
    <t>John Fortenberry</t>
  </si>
  <si>
    <t>tt0120780</t>
  </si>
  <si>
    <t>Out of Sight</t>
  </si>
  <si>
    <t>tt0120784</t>
  </si>
  <si>
    <t>Payback</t>
  </si>
  <si>
    <t>Brian Helgeland</t>
  </si>
  <si>
    <t>tt0120787</t>
  </si>
  <si>
    <t>A Perfect Murder</t>
  </si>
  <si>
    <t>tt0120789</t>
  </si>
  <si>
    <t>Pleasantville</t>
  </si>
  <si>
    <t>Gary Ross</t>
  </si>
  <si>
    <t>tt0120791</t>
  </si>
  <si>
    <t>Practical Magic</t>
  </si>
  <si>
    <t>Griffin Dunne</t>
  </si>
  <si>
    <t>tt0120794</t>
  </si>
  <si>
    <t>The Prince of Egypt</t>
  </si>
  <si>
    <t>Brenda Chapman, Steve Hickner, Simon Wells</t>
  </si>
  <si>
    <t>tt0120804</t>
  </si>
  <si>
    <t>Resident Evil</t>
  </si>
  <si>
    <t>tt0120812</t>
  </si>
  <si>
    <t>Rush Hour</t>
  </si>
  <si>
    <t>Brett Ratner</t>
  </si>
  <si>
    <t>tt0120815</t>
  </si>
  <si>
    <t>Saving Private Ryan</t>
  </si>
  <si>
    <t>tt0120828</t>
  </si>
  <si>
    <t>Six Days Seven Nights</t>
  </si>
  <si>
    <t>tt0120832</t>
  </si>
  <si>
    <t>Snake Eyes</t>
  </si>
  <si>
    <t>tt0120844</t>
  </si>
  <si>
    <t>Star Trek: Insurrection</t>
  </si>
  <si>
    <t>tt0120855</t>
  </si>
  <si>
    <t>Tarzan</t>
  </si>
  <si>
    <t>Kevin Lima, Chris Buck</t>
  </si>
  <si>
    <t>tt0120863</t>
  </si>
  <si>
    <t>The Thin Red Line</t>
  </si>
  <si>
    <t>tt0120873</t>
  </si>
  <si>
    <t>U.S. Marshals</t>
  </si>
  <si>
    <t>tt0120877</t>
  </si>
  <si>
    <t>Vampires</t>
  </si>
  <si>
    <t>tt0120885</t>
  </si>
  <si>
    <t>Wag the Dog</t>
  </si>
  <si>
    <t>tt0120888</t>
  </si>
  <si>
    <t>The Wedding Singer</t>
  </si>
  <si>
    <t>tt0120889</t>
  </si>
  <si>
    <t>What Dreams May Come</t>
  </si>
  <si>
    <t>Vincent Ward</t>
  </si>
  <si>
    <t>tt0120890</t>
  </si>
  <si>
    <t>Wild Things</t>
  </si>
  <si>
    <t>John McNaughton</t>
  </si>
  <si>
    <t>tt0120891</t>
  </si>
  <si>
    <t>Wild Wild West</t>
  </si>
  <si>
    <t>tt0120902</t>
  </si>
  <si>
    <t>The X Files</t>
  </si>
  <si>
    <t>Rob Bowman</t>
  </si>
  <si>
    <t>tt0120903</t>
  </si>
  <si>
    <t>X-Men</t>
  </si>
  <si>
    <t>tt0120907</t>
  </si>
  <si>
    <t>eXistenZ</t>
  </si>
  <si>
    <t>tt0120912</t>
  </si>
  <si>
    <t>Men in Black II</t>
  </si>
  <si>
    <t>tt0120913</t>
  </si>
  <si>
    <t>Titan A.E.</t>
  </si>
  <si>
    <t>tt0120915</t>
  </si>
  <si>
    <t>Star Wars: Episode I - The Phantom Menace</t>
  </si>
  <si>
    <t>tt0120917</t>
  </si>
  <si>
    <t>The Emperor's New Groove</t>
  </si>
  <si>
    <t>Mark Dindal</t>
  </si>
  <si>
    <t>tt0121164</t>
  </si>
  <si>
    <t>Corpse Bride</t>
  </si>
  <si>
    <t>Tim Burton, Mike Johnson</t>
  </si>
  <si>
    <t>tt0121765</t>
  </si>
  <si>
    <t>Star Wars: Episode II - Attack of the Clones</t>
  </si>
  <si>
    <t>tt0121766</t>
  </si>
  <si>
    <t>Star Wars: Episode III - Revenge of the Sith</t>
  </si>
  <si>
    <t>tt0122151</t>
  </si>
  <si>
    <t>Lethal Weapon 4</t>
  </si>
  <si>
    <t>tt0122690</t>
  </si>
  <si>
    <t>Ronin</t>
  </si>
  <si>
    <t>John Frankenheimer</t>
  </si>
  <si>
    <t>tt0122718</t>
  </si>
  <si>
    <t>Small Soldiers</t>
  </si>
  <si>
    <t>tt0122933</t>
  </si>
  <si>
    <t>Analyze This</t>
  </si>
  <si>
    <t>tt0123964</t>
  </si>
  <si>
    <t>Life</t>
  </si>
  <si>
    <t>Ted Demme</t>
  </si>
  <si>
    <t>tt0124298</t>
  </si>
  <si>
    <t>Blast from the Past</t>
  </si>
  <si>
    <t>tt0124315</t>
  </si>
  <si>
    <t>The Cider House Rules</t>
  </si>
  <si>
    <t>tt0124718</t>
  </si>
  <si>
    <t>He Got Game</t>
  </si>
  <si>
    <t>tt0125022</t>
  </si>
  <si>
    <t>Heartbreakers</t>
  </si>
  <si>
    <t>David Mirkin</t>
  </si>
  <si>
    <t>tt0125439</t>
  </si>
  <si>
    <t>Notting Hill</t>
  </si>
  <si>
    <t>Roger Michell</t>
  </si>
  <si>
    <t>tt0125664</t>
  </si>
  <si>
    <t>Man on the Moon</t>
  </si>
  <si>
    <t>tt0126029</t>
  </si>
  <si>
    <t>Shrek</t>
  </si>
  <si>
    <t>Andrew Adamson, Vicky Jenson</t>
  </si>
  <si>
    <t>tt0126886</t>
  </si>
  <si>
    <t>Election</t>
  </si>
  <si>
    <t>Alexander Payne</t>
  </si>
  <si>
    <t>tt0127536</t>
  </si>
  <si>
    <t>Elizabeth</t>
  </si>
  <si>
    <t>Shekhar Kapur</t>
  </si>
  <si>
    <t>tt0127723</t>
  </si>
  <si>
    <t>Can't Hardly Wait</t>
  </si>
  <si>
    <t>Harry Elfont, Deborah Kaplan</t>
  </si>
  <si>
    <t>tt0128442</t>
  </si>
  <si>
    <t>Rounders</t>
  </si>
  <si>
    <t>John Dahl</t>
  </si>
  <si>
    <t>tt0128445</t>
  </si>
  <si>
    <t>Rushmore</t>
  </si>
  <si>
    <t>tt0128853</t>
  </si>
  <si>
    <t>You've Got Mail</t>
  </si>
  <si>
    <t>tt0129167</t>
  </si>
  <si>
    <t>The Iron Giant</t>
  </si>
  <si>
    <t>Brad Bird</t>
  </si>
  <si>
    <t>tt0129290</t>
  </si>
  <si>
    <t>Patch Adams</t>
  </si>
  <si>
    <t>tt0129387</t>
  </si>
  <si>
    <t>There's Something About Mary</t>
  </si>
  <si>
    <t>tt0130018</t>
  </si>
  <si>
    <t>I Still Know What You Did Last Summer</t>
  </si>
  <si>
    <t>tt0130623</t>
  </si>
  <si>
    <t>Dinosaur</t>
  </si>
  <si>
    <t>Eric Leighton, Ralph Zondag</t>
  </si>
  <si>
    <t>tt0131325</t>
  </si>
  <si>
    <t>Bowfinger</t>
  </si>
  <si>
    <t>tt0131857</t>
  </si>
  <si>
    <t>BASEketball</t>
  </si>
  <si>
    <t>tt0132347</t>
  </si>
  <si>
    <t>Mystery Men</t>
  </si>
  <si>
    <t>Kinka Usher</t>
  </si>
  <si>
    <t>tt0132477</t>
  </si>
  <si>
    <t>October Sky</t>
  </si>
  <si>
    <t>tt0133093</t>
  </si>
  <si>
    <t>The Matrix</t>
  </si>
  <si>
    <t>tt0133152</t>
  </si>
  <si>
    <t>Planet of the Apes</t>
  </si>
  <si>
    <t>tt0133240</t>
  </si>
  <si>
    <t>Treasure Planet</t>
  </si>
  <si>
    <t>John Musker, Ron Clements</t>
  </si>
  <si>
    <t>tt0133751</t>
  </si>
  <si>
    <t>The Faculty</t>
  </si>
  <si>
    <t>tt0133952</t>
  </si>
  <si>
    <t>The Siege</t>
  </si>
  <si>
    <t>tt0134084</t>
  </si>
  <si>
    <t>Scream 3</t>
  </si>
  <si>
    <t>tt0134119</t>
  </si>
  <si>
    <t>The Talented Mr. Ripley</t>
  </si>
  <si>
    <t>tt0134273</t>
  </si>
  <si>
    <t>8MM</t>
  </si>
  <si>
    <t>tt0134847</t>
  </si>
  <si>
    <t>Pitch Black</t>
  </si>
  <si>
    <t>David Twohy</t>
  </si>
  <si>
    <t>tt0137363</t>
  </si>
  <si>
    <t>Arlington Road</t>
  </si>
  <si>
    <t>Mark Pellington</t>
  </si>
  <si>
    <t>tt0137494</t>
  </si>
  <si>
    <t>Entrapment</t>
  </si>
  <si>
    <t>tt0137523</t>
  </si>
  <si>
    <t>Fight Club</t>
  </si>
  <si>
    <t>tt0138097</t>
  </si>
  <si>
    <t>Shakespeare in Love</t>
  </si>
  <si>
    <t>John Madden</t>
  </si>
  <si>
    <t>tt0138304</t>
  </si>
  <si>
    <t>The Astronaut's Wife</t>
  </si>
  <si>
    <t>Rand Ravich</t>
  </si>
  <si>
    <t>tt0138524</t>
  </si>
  <si>
    <t>Intolerable Cruelty</t>
  </si>
  <si>
    <t>tt0138704</t>
  </si>
  <si>
    <t>Pi</t>
  </si>
  <si>
    <t>Darren Aronofsky</t>
  </si>
  <si>
    <t>tt0138749</t>
  </si>
  <si>
    <t>The Road to El Dorado</t>
  </si>
  <si>
    <t>Bibo Bergeron, Don Paul, Jeffrey Katzenberg</t>
  </si>
  <si>
    <t>tt0139134</t>
  </si>
  <si>
    <t>Cruel Intentions</t>
  </si>
  <si>
    <t>Roger Kumble</t>
  </si>
  <si>
    <t>tt0139239</t>
  </si>
  <si>
    <t>Go</t>
  </si>
  <si>
    <t>tt0139414</t>
  </si>
  <si>
    <t>Lake Placid</t>
  </si>
  <si>
    <t>tt0139654</t>
  </si>
  <si>
    <t>Training Day</t>
  </si>
  <si>
    <t>Antoine Fuqua</t>
  </si>
  <si>
    <t>tt0139809</t>
  </si>
  <si>
    <t>The Thirteenth Floor</t>
  </si>
  <si>
    <t>Josef Rusnak</t>
  </si>
  <si>
    <t>tt0140352</t>
  </si>
  <si>
    <t>The Insider</t>
  </si>
  <si>
    <t>tt0141369</t>
  </si>
  <si>
    <t>Inspector Gadget</t>
  </si>
  <si>
    <t>David Kellogg</t>
  </si>
  <si>
    <t>tt0141926</t>
  </si>
  <si>
    <t>U-571</t>
  </si>
  <si>
    <t>tt0142342</t>
  </si>
  <si>
    <t>Big Daddy</t>
  </si>
  <si>
    <t>tt0142688</t>
  </si>
  <si>
    <t>The Ninth Gate</t>
  </si>
  <si>
    <t>tt0143145</t>
  </si>
  <si>
    <t>The World Is Not Enough</t>
  </si>
  <si>
    <t>Michael Apted</t>
  </si>
  <si>
    <t>tt0144084</t>
  </si>
  <si>
    <t>American Psycho</t>
  </si>
  <si>
    <t>Mary Harron</t>
  </si>
  <si>
    <t>tt0144117</t>
  </si>
  <si>
    <t>The Boondock Saints</t>
  </si>
  <si>
    <t>Troy Duffy</t>
  </si>
  <si>
    <t>tt0144120</t>
  </si>
  <si>
    <t>Bride of Chucky</t>
  </si>
  <si>
    <t>Ronny Yu</t>
  </si>
  <si>
    <t>tt0144214</t>
  </si>
  <si>
    <t>The General's Daughter</t>
  </si>
  <si>
    <t>tt0144528</t>
  </si>
  <si>
    <t>Nutty Professor II: The Klumps</t>
  </si>
  <si>
    <t>tt0145487</t>
  </si>
  <si>
    <t>Spider-Man</t>
  </si>
  <si>
    <t>tt0145531</t>
  </si>
  <si>
    <t>Stigmata</t>
  </si>
  <si>
    <t>Rupert Wainwright</t>
  </si>
  <si>
    <t>tt0145660</t>
  </si>
  <si>
    <t>Austin Powers: The Spy Who Shagged Me</t>
  </si>
  <si>
    <t>tt0145681</t>
  </si>
  <si>
    <t>The Bone Collector</t>
  </si>
  <si>
    <t>tt0146309</t>
  </si>
  <si>
    <t>Thirteen Days</t>
  </si>
  <si>
    <t>tt0146316</t>
  </si>
  <si>
    <t>Lara Croft: Tomb Raider</t>
  </si>
  <si>
    <t>tt0146336</t>
  </si>
  <si>
    <t>Urban Legend</t>
  </si>
  <si>
    <t>Jamie Blanks</t>
  </si>
  <si>
    <t>tt0146675</t>
  </si>
  <si>
    <t>End of Days</t>
  </si>
  <si>
    <t>tt0146838</t>
  </si>
  <si>
    <t>Any Given Sunday</t>
  </si>
  <si>
    <t>tt0146882</t>
  </si>
  <si>
    <t>High Fidelity</t>
  </si>
  <si>
    <t>tt0146984</t>
  </si>
  <si>
    <t>The Legend of Bagger Vance</t>
  </si>
  <si>
    <t>tt0147612</t>
  </si>
  <si>
    <t>Happiness</t>
  </si>
  <si>
    <t>Todd Solondz</t>
  </si>
  <si>
    <t>tt0147800</t>
  </si>
  <si>
    <t>10 Things I Hate About You</t>
  </si>
  <si>
    <t>Gil Junger</t>
  </si>
  <si>
    <t>tt0149261</t>
  </si>
  <si>
    <t>Deep Blue Sea</t>
  </si>
  <si>
    <t>tt0150377</t>
  </si>
  <si>
    <t>Double Jeopardy</t>
  </si>
  <si>
    <t>tt0151137</t>
  </si>
  <si>
    <t>The Messenger: The Story of Joan of Arc</t>
  </si>
  <si>
    <t>Joan of Arc</t>
  </si>
  <si>
    <t>tt0151738</t>
  </si>
  <si>
    <t>Never Been Kissed</t>
  </si>
  <si>
    <t>tt0151804</t>
  </si>
  <si>
    <t>Office Space</t>
  </si>
  <si>
    <t>Mike Judge</t>
  </si>
  <si>
    <t>tt0154420</t>
  </si>
  <si>
    <t>The Celebration</t>
  </si>
  <si>
    <t>Festen</t>
  </si>
  <si>
    <t>Thomas Vinterberg</t>
  </si>
  <si>
    <t>tt0154506</t>
  </si>
  <si>
    <t>Following</t>
  </si>
  <si>
    <t>Christopher Nolan</t>
  </si>
  <si>
    <t>tt0155267</t>
  </si>
  <si>
    <t>The Thomas Crown Affair</t>
  </si>
  <si>
    <t>tt0155975</t>
  </si>
  <si>
    <t>Psycho</t>
  </si>
  <si>
    <t>tt0158983</t>
  </si>
  <si>
    <t>South Park: Bigger, Longer &amp; Uncut</t>
  </si>
  <si>
    <t>Trey Parker</t>
  </si>
  <si>
    <t>tt0159097</t>
  </si>
  <si>
    <t>The Virgin Suicides</t>
  </si>
  <si>
    <t>Sofia Coppola</t>
  </si>
  <si>
    <t>tt0159273</t>
  </si>
  <si>
    <t>Behind Enemy Lines</t>
  </si>
  <si>
    <t>John Moore</t>
  </si>
  <si>
    <t>tt0159365</t>
  </si>
  <si>
    <t>Cold Mountain</t>
  </si>
  <si>
    <t>tt0160127</t>
  </si>
  <si>
    <t>Charlie's Angels</t>
  </si>
  <si>
    <t>McG</t>
  </si>
  <si>
    <t>tt0160862</t>
  </si>
  <si>
    <t>She's All That</t>
  </si>
  <si>
    <t>Robert Iscove</t>
  </si>
  <si>
    <t>tt0161081</t>
  </si>
  <si>
    <t>What Lies Beneath</t>
  </si>
  <si>
    <t>tt0162222</t>
  </si>
  <si>
    <t>Cast Away</t>
  </si>
  <si>
    <t>tt0162346</t>
  </si>
  <si>
    <t>Ghost World</t>
  </si>
  <si>
    <t>Terry Zwigoff</t>
  </si>
  <si>
    <t>tt0162650</t>
  </si>
  <si>
    <t>Shaft</t>
  </si>
  <si>
    <t>tt0162661</t>
  </si>
  <si>
    <t>Sleepy Hollow</t>
  </si>
  <si>
    <t>tt0163025</t>
  </si>
  <si>
    <t>Jurassic Park III</t>
  </si>
  <si>
    <t>tt0163187</t>
  </si>
  <si>
    <t>Runaway Bride</t>
  </si>
  <si>
    <t>tt0163651</t>
  </si>
  <si>
    <t>American Pie</t>
  </si>
  <si>
    <t>Paul Weitz, Chris Weitz</t>
  </si>
  <si>
    <t>tt0163978</t>
  </si>
  <si>
    <t>The Beach</t>
  </si>
  <si>
    <t>tt0163988</t>
  </si>
  <si>
    <t>Bringing Out the Dead</t>
  </si>
  <si>
    <t>tt0164052</t>
  </si>
  <si>
    <t>Hollow Man</t>
  </si>
  <si>
    <t>tt0164181</t>
  </si>
  <si>
    <t>Stir of Echoes</t>
  </si>
  <si>
    <t>David Koepp</t>
  </si>
  <si>
    <t>tt0164184</t>
  </si>
  <si>
    <t>The Sum of All Fears</t>
  </si>
  <si>
    <t>tt0164334</t>
  </si>
  <si>
    <t>Along Came a Spider</t>
  </si>
  <si>
    <t>tt0164912</t>
  </si>
  <si>
    <t>Stuart Little</t>
  </si>
  <si>
    <t>Rob Minkoff</t>
  </si>
  <si>
    <t>tt0165929</t>
  </si>
  <si>
    <t>Romeo Must Die</t>
  </si>
  <si>
    <t>Andrzej Bartkowiak</t>
  </si>
  <si>
    <t>tt0165982</t>
  </si>
  <si>
    <t>Sinbad: Legend of the Seven Seas</t>
  </si>
  <si>
    <t>Patrick Gilmore, Tim Johnson</t>
  </si>
  <si>
    <t>tt0166813</t>
  </si>
  <si>
    <t>Spirit: Stallion of the Cimarron</t>
  </si>
  <si>
    <t>Kelly Asbury, Lorna Cook</t>
  </si>
  <si>
    <t>tt0166896</t>
  </si>
  <si>
    <t>The Straight Story</t>
  </si>
  <si>
    <t>tt0166924</t>
  </si>
  <si>
    <t>Mulholland Drive</t>
  </si>
  <si>
    <t>Mulholland Dr.</t>
  </si>
  <si>
    <t>tt0167190</t>
  </si>
  <si>
    <t>Hellboy</t>
  </si>
  <si>
    <t>tt0167260</t>
  </si>
  <si>
    <t>The Lord of the Rings: The Return of the King</t>
  </si>
  <si>
    <t>tt0167261</t>
  </si>
  <si>
    <t>The Lord of the Rings: The Two Towers</t>
  </si>
  <si>
    <t>tt0167404</t>
  </si>
  <si>
    <t>The Sixth Sense</t>
  </si>
  <si>
    <t>M. Night Shyamalan</t>
  </si>
  <si>
    <t>tt0168629</t>
  </si>
  <si>
    <t>Dancer in the Dark</t>
  </si>
  <si>
    <t>Lars von Trier</t>
  </si>
  <si>
    <t>tt0169547</t>
  </si>
  <si>
    <t>American Beauty</t>
  </si>
  <si>
    <t>Sam Mendes</t>
  </si>
  <si>
    <t>tt0170016</t>
  </si>
  <si>
    <t>How the Grinch Stole Christmas</t>
  </si>
  <si>
    <t>tt0171363</t>
  </si>
  <si>
    <t>The Haunting</t>
  </si>
  <si>
    <t>tt0171433</t>
  </si>
  <si>
    <t>Keeping the Faith</t>
  </si>
  <si>
    <t>Edward Norton</t>
  </si>
  <si>
    <t>tt0171804</t>
  </si>
  <si>
    <t>Boys Don't Cry</t>
  </si>
  <si>
    <t>Kimberly Peirce</t>
  </si>
  <si>
    <t>tt0172156</t>
  </si>
  <si>
    <t>Bad Boys II</t>
  </si>
  <si>
    <t>tt0172493</t>
  </si>
  <si>
    <t>Girl, Interrupted</t>
  </si>
  <si>
    <t>tt0172495</t>
  </si>
  <si>
    <t>Gladiator</t>
  </si>
  <si>
    <t>tt0173840</t>
  </si>
  <si>
    <t>Final Fantasy: The Spirits Within</t>
  </si>
  <si>
    <t>Hironobu Sakaguchi, Motonori Sakakibara</t>
  </si>
  <si>
    <t>tt0174856</t>
  </si>
  <si>
    <t>The Hurricane</t>
  </si>
  <si>
    <t>tt0175142</t>
  </si>
  <si>
    <t>Scary Movie</t>
  </si>
  <si>
    <t>Keenen Ivory Wayans</t>
  </si>
  <si>
    <t>tt0175880</t>
  </si>
  <si>
    <t>Magnolia</t>
  </si>
  <si>
    <t>tt0177789</t>
  </si>
  <si>
    <t>Galaxy Quest</t>
  </si>
  <si>
    <t>Dean Parisot</t>
  </si>
  <si>
    <t>tt0177971</t>
  </si>
  <si>
    <t>The Perfect Storm</t>
  </si>
  <si>
    <t>tt0178868</t>
  </si>
  <si>
    <t>Ringu</t>
  </si>
  <si>
    <t>Hideo Nakata</t>
  </si>
  <si>
    <t>tt0179626</t>
  </si>
  <si>
    <t>15 Minutes</t>
  </si>
  <si>
    <t>John Herzfeld</t>
  </si>
  <si>
    <t>tt0180073</t>
  </si>
  <si>
    <t>Quills</t>
  </si>
  <si>
    <t>tt0180093</t>
  </si>
  <si>
    <t>Requiem for a Dream</t>
  </si>
  <si>
    <t>tt0181316</t>
  </si>
  <si>
    <t>Blue Streak</t>
  </si>
  <si>
    <t>tt0181536</t>
  </si>
  <si>
    <t>Finding Forrester</t>
  </si>
  <si>
    <t>tt0181689</t>
  </si>
  <si>
    <t>Minority Report</t>
  </si>
  <si>
    <t>tt0181852</t>
  </si>
  <si>
    <t>Terminator 3: Rise of the Machines</t>
  </si>
  <si>
    <t>tt0181865</t>
  </si>
  <si>
    <t>Traffic</t>
  </si>
  <si>
    <t>tt0181875</t>
  </si>
  <si>
    <t>Almost Famous</t>
  </si>
  <si>
    <t>tt0181984</t>
  </si>
  <si>
    <t>Boiler Room</t>
  </si>
  <si>
    <t>Ben Younger</t>
  </si>
  <si>
    <t>tt0182789</t>
  </si>
  <si>
    <t>Bicentennial Man</t>
  </si>
  <si>
    <t>tt0183505</t>
  </si>
  <si>
    <t>Me, Myself &amp; Irene</t>
  </si>
  <si>
    <t>tt0183523</t>
  </si>
  <si>
    <t>Mission to Mars</t>
  </si>
  <si>
    <t>tt0183649</t>
  </si>
  <si>
    <t>Phone Booth</t>
  </si>
  <si>
    <t>tt0183790</t>
  </si>
  <si>
    <t>A Knight's Tale</t>
  </si>
  <si>
    <t>tt0184894</t>
  </si>
  <si>
    <t>Shanghai Noon</t>
  </si>
  <si>
    <t>Tom Dey</t>
  </si>
  <si>
    <t>tt0185014</t>
  </si>
  <si>
    <t>Wonder Boys</t>
  </si>
  <si>
    <t>tt0185183</t>
  </si>
  <si>
    <t>Battlefield Earth</t>
  </si>
  <si>
    <t>Roger Christian</t>
  </si>
  <si>
    <t>tt0185371</t>
  </si>
  <si>
    <t>House on Haunted Hill</t>
  </si>
  <si>
    <t>William Malone</t>
  </si>
  <si>
    <t>tt0185431</t>
  </si>
  <si>
    <t>Little Nicky</t>
  </si>
  <si>
    <t>Steven Brill</t>
  </si>
  <si>
    <t>tt0185937</t>
  </si>
  <si>
    <t>The Blair Witch Project</t>
  </si>
  <si>
    <t>Daniel Myrick, Eduardo SÃ¡nchez</t>
  </si>
  <si>
    <t>tt0186151</t>
  </si>
  <si>
    <t>Frequency</t>
  </si>
  <si>
    <t>tt0186566</t>
  </si>
  <si>
    <t>Space Cowboys</t>
  </si>
  <si>
    <t>tt0187078</t>
  </si>
  <si>
    <t>Gone in 60 Seconds</t>
  </si>
  <si>
    <t>Gone in Sixty Seconds</t>
  </si>
  <si>
    <t>tt0187393</t>
  </si>
  <si>
    <t>The Patriot</t>
  </si>
  <si>
    <t>tt0187738</t>
  </si>
  <si>
    <t>Blade II</t>
  </si>
  <si>
    <t>tt0190138</t>
  </si>
  <si>
    <t>The Whole Nine Yards</t>
  </si>
  <si>
    <t>tt0190332</t>
  </si>
  <si>
    <t>Crouching Tiger, Hidden Dragon</t>
  </si>
  <si>
    <t>Wo hu cang long</t>
  </si>
  <si>
    <t>tt0190590</t>
  </si>
  <si>
    <t>O Brother, Where Art Thou?</t>
  </si>
  <si>
    <t>tt0190865</t>
  </si>
  <si>
    <t>Vertical Limit</t>
  </si>
  <si>
    <t>tt0191397</t>
  </si>
  <si>
    <t>The Replacements</t>
  </si>
  <si>
    <t>tt0191754</t>
  </si>
  <si>
    <t>28 Days</t>
  </si>
  <si>
    <t>tt0195685</t>
  </si>
  <si>
    <t>Erin Brockovich</t>
  </si>
  <si>
    <t>tt0195714</t>
  </si>
  <si>
    <t>Final Destination</t>
  </si>
  <si>
    <t>James Wong</t>
  </si>
  <si>
    <t>tt0196229</t>
  </si>
  <si>
    <t>Zoolander</t>
  </si>
  <si>
    <t>tt0198781</t>
  </si>
  <si>
    <t>Monsters, Inc.</t>
  </si>
  <si>
    <t>Pete Docter, David Silverman, Lee Unkrich</t>
  </si>
  <si>
    <t>tt0199753</t>
  </si>
  <si>
    <t>Red Planet</t>
  </si>
  <si>
    <t>Antony Hoffman</t>
  </si>
  <si>
    <t>tt0200465</t>
  </si>
  <si>
    <t>The Bank Job</t>
  </si>
  <si>
    <t>tt0200550</t>
  </si>
  <si>
    <t>Coyote Ugly</t>
  </si>
  <si>
    <t>David McNally</t>
  </si>
  <si>
    <t>tt0203009</t>
  </si>
  <si>
    <t>Moulin Rouge!</t>
  </si>
  <si>
    <t>tt0203019</t>
  </si>
  <si>
    <t>Men of Honor</t>
  </si>
  <si>
    <t>George Tillman Jr.</t>
  </si>
  <si>
    <t>tt0204946</t>
  </si>
  <si>
    <t>Bring It On</t>
  </si>
  <si>
    <t>Peyton Reed</t>
  </si>
  <si>
    <t>tt0205000</t>
  </si>
  <si>
    <t>Deuce Bigalow: Male Gigolo</t>
  </si>
  <si>
    <t>Mike Mitchell</t>
  </si>
  <si>
    <t>tt0206275</t>
  </si>
  <si>
    <t>Save the Last Dance</t>
  </si>
  <si>
    <t>Thomas Carter</t>
  </si>
  <si>
    <t>tt0206314</t>
  </si>
  <si>
    <t>Joy Ride</t>
  </si>
  <si>
    <t>tt0206634</t>
  </si>
  <si>
    <t>Children of Men</t>
  </si>
  <si>
    <t>tt0207201</t>
  </si>
  <si>
    <t>What Women Want</t>
  </si>
  <si>
    <t>Nancy Meyers</t>
  </si>
  <si>
    <t>tt0208003</t>
  </si>
  <si>
    <t>Big Momma's House</t>
  </si>
  <si>
    <t>tt0209144</t>
  </si>
  <si>
    <t>Memento</t>
  </si>
  <si>
    <t>tt0209163</t>
  </si>
  <si>
    <t>The Mummy Returns</t>
  </si>
  <si>
    <t>tt0209475</t>
  </si>
  <si>
    <t>The Wedding Planner</t>
  </si>
  <si>
    <t>Adam Shankman</t>
  </si>
  <si>
    <t>tt0209958</t>
  </si>
  <si>
    <t>The Cell</t>
  </si>
  <si>
    <t>Tarsem Singh</t>
  </si>
  <si>
    <t>tt0210070</t>
  </si>
  <si>
    <t>Ginger Snaps</t>
  </si>
  <si>
    <t>John Fawcett</t>
  </si>
  <si>
    <t>tt0210945</t>
  </si>
  <si>
    <t>Remember the Titans</t>
  </si>
  <si>
    <t>Boaz Yakin</t>
  </si>
  <si>
    <t>tt0211443</t>
  </si>
  <si>
    <t>Jason X</t>
  </si>
  <si>
    <t>James Isaac</t>
  </si>
  <si>
    <t>tt0211915</t>
  </si>
  <si>
    <t>AmÃ©lie</t>
  </si>
  <si>
    <t>Le fabuleux destin d'AmÃ©lie Poulain</t>
  </si>
  <si>
    <t>tt0211933</t>
  </si>
  <si>
    <t>Awake</t>
  </si>
  <si>
    <t>Joby Harold</t>
  </si>
  <si>
    <t>tt0212338</t>
  </si>
  <si>
    <t>Meet the Parents</t>
  </si>
  <si>
    <t>tt0212346</t>
  </si>
  <si>
    <t>Miss Congeniality</t>
  </si>
  <si>
    <t>tt0212712</t>
  </si>
  <si>
    <t>Kar-Wai Wong</t>
  </si>
  <si>
    <t>tt0212720</t>
  </si>
  <si>
    <t>A.I. Artificial Intelligence</t>
  </si>
  <si>
    <t>tt0212985</t>
  </si>
  <si>
    <t>Hannibal</t>
  </si>
  <si>
    <t>tt0213149</t>
  </si>
  <si>
    <t>Pearl Harbor</t>
  </si>
  <si>
    <t>tt0215129</t>
  </si>
  <si>
    <t>Road Trip</t>
  </si>
  <si>
    <t>Todd Phillips</t>
  </si>
  <si>
    <t>tt0215750</t>
  </si>
  <si>
    <t>Enemy at the Gates</t>
  </si>
  <si>
    <t>tt0216216</t>
  </si>
  <si>
    <t>The 6th Day</t>
  </si>
  <si>
    <t>tt0217505</t>
  </si>
  <si>
    <t>Gangs of New York</t>
  </si>
  <si>
    <t>tt0217869</t>
  </si>
  <si>
    <t>Unbreakable</t>
  </si>
  <si>
    <t>tt0218839</t>
  </si>
  <si>
    <t>Best in Show</t>
  </si>
  <si>
    <t>Christopher Guest</t>
  </si>
  <si>
    <t>tt0218922</t>
  </si>
  <si>
    <t>Original Sin</t>
  </si>
  <si>
    <t>Michael Cristofer</t>
  </si>
  <si>
    <t>tt0218967</t>
  </si>
  <si>
    <t>The Family Man</t>
  </si>
  <si>
    <t>tt0219699</t>
  </si>
  <si>
    <t>The Gift</t>
  </si>
  <si>
    <t>tt0219965</t>
  </si>
  <si>
    <t>Bandits</t>
  </si>
  <si>
    <t>tt0221027</t>
  </si>
  <si>
    <t>Blow</t>
  </si>
  <si>
    <t>tt0223897</t>
  </si>
  <si>
    <t>Pay It Forward</t>
  </si>
  <si>
    <t>tt0227445</t>
  </si>
  <si>
    <t>The Score</t>
  </si>
  <si>
    <t>tt0227538</t>
  </si>
  <si>
    <t>Spy Kids</t>
  </si>
  <si>
    <t>tt0227984</t>
  </si>
  <si>
    <t>Formula 51</t>
  </si>
  <si>
    <t>The 51st State</t>
  </si>
  <si>
    <t>tt0228333</t>
  </si>
  <si>
    <t>Ghosts of Mars</t>
  </si>
  <si>
    <t>tt0228750</t>
  </si>
  <si>
    <t>Proof of Life</t>
  </si>
  <si>
    <t>tt0228786</t>
  </si>
  <si>
    <t>The Crimson Rivers</t>
  </si>
  <si>
    <t>Les riviÃ¨res pourpres</t>
  </si>
  <si>
    <t>Mathieu Kassovitz</t>
  </si>
  <si>
    <t>tt0230011</t>
  </si>
  <si>
    <t>Atlantis: The Lost Empire</t>
  </si>
  <si>
    <t>tt0230030</t>
  </si>
  <si>
    <t>Bedazzled</t>
  </si>
  <si>
    <t>tt0230600</t>
  </si>
  <si>
    <t>The Others</t>
  </si>
  <si>
    <t>Alejandro AmenÃ¡bar</t>
  </si>
  <si>
    <t>tt0230838</t>
  </si>
  <si>
    <t>Sweet November</t>
  </si>
  <si>
    <t>Pat O'Connor</t>
  </si>
  <si>
    <t>tt0232500</t>
  </si>
  <si>
    <t>The Fast and the Furious</t>
  </si>
  <si>
    <t>tt0233469</t>
  </si>
  <si>
    <t>Collateral Damage</t>
  </si>
  <si>
    <t>tt0234215</t>
  </si>
  <si>
    <t>The Matrix Reloaded</t>
  </si>
  <si>
    <t>tt0236493</t>
  </si>
  <si>
    <t>The Mexican</t>
  </si>
  <si>
    <t>tt0237534</t>
  </si>
  <si>
    <t>Brotherhood of the Wolf</t>
  </si>
  <si>
    <t>Le pacte des loups</t>
  </si>
  <si>
    <t>Christophe Gans</t>
  </si>
  <si>
    <t>tt0237572</t>
  </si>
  <si>
    <t>The Pledge</t>
  </si>
  <si>
    <t>Sean Penn</t>
  </si>
  <si>
    <t>tt0238380</t>
  </si>
  <si>
    <t>Equilibrium</t>
  </si>
  <si>
    <t>Kurt Wimmer</t>
  </si>
  <si>
    <t>tt0238546</t>
  </si>
  <si>
    <t>Queen of the Damned</t>
  </si>
  <si>
    <t>Michael Rymer</t>
  </si>
  <si>
    <t>tt0239395</t>
  </si>
  <si>
    <t>Cats &amp; Dogs</t>
  </si>
  <si>
    <t>Lawrence Guterman</t>
  </si>
  <si>
    <t>tt0240515</t>
  </si>
  <si>
    <t>Freddy Got Fingered</t>
  </si>
  <si>
    <t>Tom Green</t>
  </si>
  <si>
    <t>tt0240772</t>
  </si>
  <si>
    <t>Ocean's Eleven</t>
  </si>
  <si>
    <t>tt0240890</t>
  </si>
  <si>
    <t>Serendipity</t>
  </si>
  <si>
    <t>Peter Chelsom</t>
  </si>
  <si>
    <t>tt0241303</t>
  </si>
  <si>
    <t>Chocolat</t>
  </si>
  <si>
    <t>tt0241527</t>
  </si>
  <si>
    <t>Harry Potter and the Sorcerer's Stone</t>
  </si>
  <si>
    <t>tt0242423</t>
  </si>
  <si>
    <t>Dude, Where's My Car?</t>
  </si>
  <si>
    <t>Danny Leiner</t>
  </si>
  <si>
    <t>tt0242653</t>
  </si>
  <si>
    <t>The Matrix Revolutions</t>
  </si>
  <si>
    <t>tt0243133</t>
  </si>
  <si>
    <t>The Man Who Wasn't There</t>
  </si>
  <si>
    <t>Joel Coen</t>
  </si>
  <si>
    <t>tt0243155</t>
  </si>
  <si>
    <t>Bridget Jones's Diary</t>
  </si>
  <si>
    <t>Sharon Maguire</t>
  </si>
  <si>
    <t>tt0243585</t>
  </si>
  <si>
    <t>Stuart Little 2</t>
  </si>
  <si>
    <t>tt0243655</t>
  </si>
  <si>
    <t>Wet Hot American Summer</t>
  </si>
  <si>
    <t>David Wain</t>
  </si>
  <si>
    <t>tt0243736</t>
  </si>
  <si>
    <t>40 Days and 40 Nights</t>
  </si>
  <si>
    <t>tt0244244</t>
  </si>
  <si>
    <t>Swordfish</t>
  </si>
  <si>
    <t>tt0245429</t>
  </si>
  <si>
    <t>Spirited Away</t>
  </si>
  <si>
    <t>Sen to Chihiro no kamikakushi</t>
  </si>
  <si>
    <t>tt0245562</t>
  </si>
  <si>
    <t>Windtalkers</t>
  </si>
  <si>
    <t>tt0245574</t>
  </si>
  <si>
    <t>Y tu mamÃ¡ tambiÃ©n</t>
  </si>
  <si>
    <t>tt0245674</t>
  </si>
  <si>
    <t>Thir13en Ghosts</t>
  </si>
  <si>
    <t>Steve Beck</t>
  </si>
  <si>
    <t>tt0245686</t>
  </si>
  <si>
    <t>Joe Dirt</t>
  </si>
  <si>
    <t>Dennie Gordon</t>
  </si>
  <si>
    <t>tt0245712</t>
  </si>
  <si>
    <t>Amores Perros</t>
  </si>
  <si>
    <t>Amores perros</t>
  </si>
  <si>
    <t>Alejandro G. IÃ±Ã¡rritu</t>
  </si>
  <si>
    <t>tt0245803</t>
  </si>
  <si>
    <t>Bulletproof Monk</t>
  </si>
  <si>
    <t>Paul Hunter</t>
  </si>
  <si>
    <t>tt0245844</t>
  </si>
  <si>
    <t>The Count of Monte Cristo</t>
  </si>
  <si>
    <t>tt0246460</t>
  </si>
  <si>
    <t>Die Another Day</t>
  </si>
  <si>
    <t>tt0246578</t>
  </si>
  <si>
    <t>Donnie Darko</t>
  </si>
  <si>
    <t>Richard Kelly</t>
  </si>
  <si>
    <t>tt0247586</t>
  </si>
  <si>
    <t>Nine Queens</t>
  </si>
  <si>
    <t>Nueve reinas</t>
  </si>
  <si>
    <t>FabiÃ¡n Bielinsky</t>
  </si>
  <si>
    <t>tt0247638</t>
  </si>
  <si>
    <t>The Princess Diaries</t>
  </si>
  <si>
    <t>tt0247745</t>
  </si>
  <si>
    <t>Super Troopers</t>
  </si>
  <si>
    <t>Jay Chandrasekhar</t>
  </si>
  <si>
    <t>tt0248126</t>
  </si>
  <si>
    <t>Kabhi Khushi Kabhie Gham...</t>
  </si>
  <si>
    <t>Karan Johar</t>
  </si>
  <si>
    <t>tt0248667</t>
  </si>
  <si>
    <t>Ali</t>
  </si>
  <si>
    <t>tt0249462</t>
  </si>
  <si>
    <t>Billy Elliot</t>
  </si>
  <si>
    <t>Stephen Daldry</t>
  </si>
  <si>
    <t>tt0250494</t>
  </si>
  <si>
    <t>Legally Blonde</t>
  </si>
  <si>
    <t>Robert Luketic</t>
  </si>
  <si>
    <t>tt0250687</t>
  </si>
  <si>
    <t>Rat Race</t>
  </si>
  <si>
    <t>tt0250797</t>
  </si>
  <si>
    <t>Unfaithful</t>
  </si>
  <si>
    <t>tt0251075</t>
  </si>
  <si>
    <t>Evolution</t>
  </si>
  <si>
    <t>tt0251114</t>
  </si>
  <si>
    <t>Hart's War</t>
  </si>
  <si>
    <t>tt0251127</t>
  </si>
  <si>
    <t>How to Lose a Guy in 10 Days</t>
  </si>
  <si>
    <t>tt0251160</t>
  </si>
  <si>
    <t>John Q</t>
  </si>
  <si>
    <t>Nick Cassavetes</t>
  </si>
  <si>
    <t>tt0251736</t>
  </si>
  <si>
    <t>House of 1000 Corpses</t>
  </si>
  <si>
    <t>Rob Zombie</t>
  </si>
  <si>
    <t>tt0252076</t>
  </si>
  <si>
    <t>Maid in Manhattan</t>
  </si>
  <si>
    <t>Wayne Wang</t>
  </si>
  <si>
    <t>tt0252866</t>
  </si>
  <si>
    <t>American Pie 2</t>
  </si>
  <si>
    <t>J.B. Rogers</t>
  </si>
  <si>
    <t>tt0253474</t>
  </si>
  <si>
    <t>The Pianist</t>
  </si>
  <si>
    <t>tt0253556</t>
  </si>
  <si>
    <t>Reign of Fire</t>
  </si>
  <si>
    <t>tt0253754</t>
  </si>
  <si>
    <t>Star Trek: Nemesis</t>
  </si>
  <si>
    <t>tt0253867</t>
  </si>
  <si>
    <t>The Sweetest Thing</t>
  </si>
  <si>
    <t>tt0255798</t>
  </si>
  <si>
    <t>The Animal</t>
  </si>
  <si>
    <t>Luke Greenfield</t>
  </si>
  <si>
    <t>tt0256009</t>
  </si>
  <si>
    <t>The Devil's Backbone</t>
  </si>
  <si>
    <t>El espinazo del diablo</t>
  </si>
  <si>
    <t>tt0256380</t>
  </si>
  <si>
    <t>Shallow Hal</t>
  </si>
  <si>
    <t>tt0256415</t>
  </si>
  <si>
    <t>Sweet Home Alabama</t>
  </si>
  <si>
    <t>tt0257044</t>
  </si>
  <si>
    <t>Road to Perdition</t>
  </si>
  <si>
    <t>tt0257076</t>
  </si>
  <si>
    <t>S.W.A.T.</t>
  </si>
  <si>
    <t>Clark Johnson</t>
  </si>
  <si>
    <t>tt0257106</t>
  </si>
  <si>
    <t>Scary Movie 2</t>
  </si>
  <si>
    <t>tt0257360</t>
  </si>
  <si>
    <t>About Schmidt</t>
  </si>
  <si>
    <t>tt0258000</t>
  </si>
  <si>
    <t>Panic Room</t>
  </si>
  <si>
    <t>tt0258153</t>
  </si>
  <si>
    <t>S1m0ne</t>
  </si>
  <si>
    <t>tt0258463</t>
  </si>
  <si>
    <t>The Bourne Identity</t>
  </si>
  <si>
    <t>tt0259324</t>
  </si>
  <si>
    <t>Ghost Rider</t>
  </si>
  <si>
    <t>Mark Steven Johnson</t>
  </si>
  <si>
    <t>tt0259446</t>
  </si>
  <si>
    <t>My Big Fat Greek Wedding</t>
  </si>
  <si>
    <t>Joel Zwick</t>
  </si>
  <si>
    <t>tt0259711</t>
  </si>
  <si>
    <t>Vanilla Sky</t>
  </si>
  <si>
    <t>tt0260866</t>
  </si>
  <si>
    <t>Don't Say a Word</t>
  </si>
  <si>
    <t>tt0261392</t>
  </si>
  <si>
    <t>Jay and Silent Bob Strike Back</t>
  </si>
  <si>
    <t>tt0261983</t>
  </si>
  <si>
    <t>Session 9</t>
  </si>
  <si>
    <t>Brad Anderson</t>
  </si>
  <si>
    <t>tt0263488</t>
  </si>
  <si>
    <t>Jeepers Creepers</t>
  </si>
  <si>
    <t>Victor Salva</t>
  </si>
  <si>
    <t>tt0264395</t>
  </si>
  <si>
    <t>Basic</t>
  </si>
  <si>
    <t>tt0264464</t>
  </si>
  <si>
    <t>Catch Me If You Can</t>
  </si>
  <si>
    <t>tt0264472</t>
  </si>
  <si>
    <t>Changing Lanes</t>
  </si>
  <si>
    <t>tt0264616</t>
  </si>
  <si>
    <t>Frailty</t>
  </si>
  <si>
    <t>Bill Paxton</t>
  </si>
  <si>
    <t>tt0264935</t>
  </si>
  <si>
    <t>Murder by Numbers</t>
  </si>
  <si>
    <t>Barbet Schroeder</t>
  </si>
  <si>
    <t>tt0265029</t>
  </si>
  <si>
    <t>America's Sweethearts</t>
  </si>
  <si>
    <t>Joe Roth</t>
  </si>
  <si>
    <t>tt0265086</t>
  </si>
  <si>
    <t>Black Hawk Down</t>
  </si>
  <si>
    <t>tt0265208</t>
  </si>
  <si>
    <t>The Girl Next Door</t>
  </si>
  <si>
    <t>tt0265349</t>
  </si>
  <si>
    <t>The Mothman Prophecies</t>
  </si>
  <si>
    <t>tt0265459</t>
  </si>
  <si>
    <t>One Hour Photo</t>
  </si>
  <si>
    <t>Mark Romanek</t>
  </si>
  <si>
    <t>tt0265666</t>
  </si>
  <si>
    <t>The Royal Tenenbaums</t>
  </si>
  <si>
    <t>tt0266308</t>
  </si>
  <si>
    <t>Battle Royale</t>
  </si>
  <si>
    <t>Batoru rowaiaru</t>
  </si>
  <si>
    <t>Kinji Fukasaku</t>
  </si>
  <si>
    <t>tt0266489</t>
  </si>
  <si>
    <t>Duplex</t>
  </si>
  <si>
    <t>tt0266543</t>
  </si>
  <si>
    <t>Finding Nemo</t>
  </si>
  <si>
    <t>Andrew Stanton, Lee Unkrich</t>
  </si>
  <si>
    <t>tt0266697</t>
  </si>
  <si>
    <t>Kill Bill: Vol. 1</t>
  </si>
  <si>
    <t>tt0266915</t>
  </si>
  <si>
    <t>Rush Hour 2</t>
  </si>
  <si>
    <t>tt0266987</t>
  </si>
  <si>
    <t>Spy Game</t>
  </si>
  <si>
    <t>tt0267626</t>
  </si>
  <si>
    <t>K-19: The Widowmaker</t>
  </si>
  <si>
    <t>tt0267804</t>
  </si>
  <si>
    <t>The One</t>
  </si>
  <si>
    <t>tt0267913</t>
  </si>
  <si>
    <t>Scooby-Doo</t>
  </si>
  <si>
    <t>tt0268126</t>
  </si>
  <si>
    <t>Adaptation.</t>
  </si>
  <si>
    <t>tt0268380</t>
  </si>
  <si>
    <t>Ice Age</t>
  </si>
  <si>
    <t>Carlos Saldanha, Chris Wedge</t>
  </si>
  <si>
    <t>tt0268695</t>
  </si>
  <si>
    <t>The Time Machine</t>
  </si>
  <si>
    <t>Simon Wells</t>
  </si>
  <si>
    <t>tt0268978</t>
  </si>
  <si>
    <t>A Beautiful Mind</t>
  </si>
  <si>
    <t>tt0268995</t>
  </si>
  <si>
    <t>The Majestic</t>
  </si>
  <si>
    <t>tt0269347</t>
  </si>
  <si>
    <t>The Hunted</t>
  </si>
  <si>
    <t>tt0270288</t>
  </si>
  <si>
    <t>Confessions of a Dangerous Mind</t>
  </si>
  <si>
    <t>George Clooney</t>
  </si>
  <si>
    <t>tt0271027</t>
  </si>
  <si>
    <t>Kiss of the Dragon</t>
  </si>
  <si>
    <t>Chris Nahon</t>
  </si>
  <si>
    <t>tt0271367</t>
  </si>
  <si>
    <t>Eight Legged Freaks</t>
  </si>
  <si>
    <t>Ellory Elkayem</t>
  </si>
  <si>
    <t>tt0272020</t>
  </si>
  <si>
    <t>The Last Castle</t>
  </si>
  <si>
    <t>Rod Lurie</t>
  </si>
  <si>
    <t>tt0272152</t>
  </si>
  <si>
    <t>K-PAX</t>
  </si>
  <si>
    <t>tt0272338</t>
  </si>
  <si>
    <t>Punch-Drunk Love</t>
  </si>
  <si>
    <t>tt0273923</t>
  </si>
  <si>
    <t>Orange County</t>
  </si>
  <si>
    <t>Jake Kasdan</t>
  </si>
  <si>
    <t>tt0274166</t>
  </si>
  <si>
    <t>Johnny English</t>
  </si>
  <si>
    <t>tt0274558</t>
  </si>
  <si>
    <t>The Hours</t>
  </si>
  <si>
    <t>tt0274812</t>
  </si>
  <si>
    <t>Secretary</t>
  </si>
  <si>
    <t>Steven Shainberg</t>
  </si>
  <si>
    <t>tt0275491</t>
  </si>
  <si>
    <t>Bad Education</t>
  </si>
  <si>
    <t>La mala educaciÃ³n</t>
  </si>
  <si>
    <t>Pedro AlmodÃ³var</t>
  </si>
  <si>
    <t>tt0275847</t>
  </si>
  <si>
    <t>Lilo &amp; Stitch</t>
  </si>
  <si>
    <t>Dean DeBlois, Chris Sanders</t>
  </si>
  <si>
    <t>tt0276751</t>
  </si>
  <si>
    <t>About a Boy</t>
  </si>
  <si>
    <t>Chris Weitz, Paul Weitz</t>
  </si>
  <si>
    <t>tt0276919</t>
  </si>
  <si>
    <t>Dogville</t>
  </si>
  <si>
    <t>tt0277027</t>
  </si>
  <si>
    <t>I Am Sam</t>
  </si>
  <si>
    <t>Jessie Nelson</t>
  </si>
  <si>
    <t>tt0277296</t>
  </si>
  <si>
    <t>The Scorpion King</t>
  </si>
  <si>
    <t>tt0277371</t>
  </si>
  <si>
    <t>Not Another Teen Movie</t>
  </si>
  <si>
    <t>Joel Gallen</t>
  </si>
  <si>
    <t>tt0277434</t>
  </si>
  <si>
    <t>We Were Soldiers</t>
  </si>
  <si>
    <t>tt0278488</t>
  </si>
  <si>
    <t>How High</t>
  </si>
  <si>
    <t>Jesse Dylan</t>
  </si>
  <si>
    <t>tt0278504</t>
  </si>
  <si>
    <t>Insomnia</t>
  </si>
  <si>
    <t>tt0280590</t>
  </si>
  <si>
    <t>Mr. Deeds</t>
  </si>
  <si>
    <t>tt0280609</t>
  </si>
  <si>
    <t>Dog Soldiers</t>
  </si>
  <si>
    <t>Neil Marshall</t>
  </si>
  <si>
    <t>tt0280707</t>
  </si>
  <si>
    <t>Gosford Park</t>
  </si>
  <si>
    <t>tt0281358</t>
  </si>
  <si>
    <t>A Walk to Remember</t>
  </si>
  <si>
    <t>tt0281686</t>
  </si>
  <si>
    <t>Bubba Ho-Tep</t>
  </si>
  <si>
    <t>Don Coscarelli</t>
  </si>
  <si>
    <t>tt0283111</t>
  </si>
  <si>
    <t>National Lampoon's Van Wilder</t>
  </si>
  <si>
    <t>Walt Becker</t>
  </si>
  <si>
    <t>tt0284490</t>
  </si>
  <si>
    <t>Showtime</t>
  </si>
  <si>
    <t>tt0285531</t>
  </si>
  <si>
    <t>Dreamcatcher</t>
  </si>
  <si>
    <t>tt0285742</t>
  </si>
  <si>
    <t>Monster's Ball</t>
  </si>
  <si>
    <t>Marc Forster</t>
  </si>
  <si>
    <t>tt0285823</t>
  </si>
  <si>
    <t>Once Upon a Time in Mexico</t>
  </si>
  <si>
    <t>tt0286106</t>
  </si>
  <si>
    <t>Signs</t>
  </si>
  <si>
    <t>tt0286112</t>
  </si>
  <si>
    <t>Shaolin Soccer</t>
  </si>
  <si>
    <t>Siu Lam juk kau</t>
  </si>
  <si>
    <t>Stephen Chow</t>
  </si>
  <si>
    <t>tt0286244</t>
  </si>
  <si>
    <t>The Triplets of Belleville</t>
  </si>
  <si>
    <t>Les triplettes de Belleville</t>
  </si>
  <si>
    <t>Sylvain Chomet</t>
  </si>
  <si>
    <t>tt0286716</t>
  </si>
  <si>
    <t>Hulk</t>
  </si>
  <si>
    <t>tt0286788</t>
  </si>
  <si>
    <t>What a Girl Wants</t>
  </si>
  <si>
    <t>tt0287717</t>
  </si>
  <si>
    <t>Spy Kids 2: Island of Lost Dreams</t>
  </si>
  <si>
    <t>tt0287978</t>
  </si>
  <si>
    <t>Daredevil</t>
  </si>
  <si>
    <t>tt0288477</t>
  </si>
  <si>
    <t>Ghost Ship</t>
  </si>
  <si>
    <t>tt0289043</t>
  </si>
  <si>
    <t>28 Days Later</t>
  </si>
  <si>
    <t>28 Days Later...</t>
  </si>
  <si>
    <t>tt0289765</t>
  </si>
  <si>
    <t>Red Dragon</t>
  </si>
  <si>
    <t>tt0289848</t>
  </si>
  <si>
    <t>Analyze That</t>
  </si>
  <si>
    <t>tt0289879</t>
  </si>
  <si>
    <t>The Butterfly Effect</t>
  </si>
  <si>
    <t>Eric Bress, J. Mackye Gruber</t>
  </si>
  <si>
    <t>tt0289992</t>
  </si>
  <si>
    <t>The Life of David Gale</t>
  </si>
  <si>
    <t>tt0290002</t>
  </si>
  <si>
    <t>Meet the Fockers</t>
  </si>
  <si>
    <t>tt0290095</t>
  </si>
  <si>
    <t>The Tuxedo</t>
  </si>
  <si>
    <t>Kevin Donovan</t>
  </si>
  <si>
    <t>tt0290334</t>
  </si>
  <si>
    <t>X2</t>
  </si>
  <si>
    <t>tt0292506</t>
  </si>
  <si>
    <t>The Recruit</t>
  </si>
  <si>
    <t>tt0292644</t>
  </si>
  <si>
    <t>The Rules of Attraction</t>
  </si>
  <si>
    <t>Roger Avary</t>
  </si>
  <si>
    <t>tt0292963</t>
  </si>
  <si>
    <t>Before the Devil Knows You're Dead</t>
  </si>
  <si>
    <t>tt0293429</t>
  </si>
  <si>
    <t>Simon McQuoid</t>
  </si>
  <si>
    <t>tt0293508</t>
  </si>
  <si>
    <t>The Phantom of the Opera</t>
  </si>
  <si>
    <t>tt0293564</t>
  </si>
  <si>
    <t>Rush Hour 3</t>
  </si>
  <si>
    <t>tt0293662</t>
  </si>
  <si>
    <t>The Transporter</t>
  </si>
  <si>
    <t>Louis Leterrier, Corey Yuen</t>
  </si>
  <si>
    <t>tt0294870</t>
  </si>
  <si>
    <t>Rent</t>
  </si>
  <si>
    <t>tt0295178</t>
  </si>
  <si>
    <t>Austin Powers in Goldmember</t>
  </si>
  <si>
    <t>tt0295297</t>
  </si>
  <si>
    <t>Harry Potter and the Chamber of Secrets</t>
  </si>
  <si>
    <t>tt0295700</t>
  </si>
  <si>
    <t>Wrong Turn</t>
  </si>
  <si>
    <t>Rob Schmidt</t>
  </si>
  <si>
    <t>tt0295701</t>
  </si>
  <si>
    <t>xXx</t>
  </si>
  <si>
    <t>tt0296042</t>
  </si>
  <si>
    <t>Ichi the Killer</t>
  </si>
  <si>
    <t>Koroshiya 1</t>
  </si>
  <si>
    <t>Takashi Miike</t>
  </si>
  <si>
    <t>tt0296572</t>
  </si>
  <si>
    <t>The Chronicles of Riddick</t>
  </si>
  <si>
    <t>tt0297181</t>
  </si>
  <si>
    <t>I Spy</t>
  </si>
  <si>
    <t>tt0297284</t>
  </si>
  <si>
    <t>Mindhunters</t>
  </si>
  <si>
    <t>tt0298130</t>
  </si>
  <si>
    <t>The Ring</t>
  </si>
  <si>
    <t>tt0298148</t>
  </si>
  <si>
    <t>Shrek 2</t>
  </si>
  <si>
    <t>Andrew Adamson, Kelly Asbury, Conrad Vernon</t>
  </si>
  <si>
    <t>tt0298203</t>
  </si>
  <si>
    <t>8 Mile</t>
  </si>
  <si>
    <t>tt0298814</t>
  </si>
  <si>
    <t>The Core</t>
  </si>
  <si>
    <t>tt0299658</t>
  </si>
  <si>
    <t>Chicago</t>
  </si>
  <si>
    <t>Rob Marshall</t>
  </si>
  <si>
    <t>tt0299930</t>
  </si>
  <si>
    <t>Gigli</t>
  </si>
  <si>
    <t>tt0299977</t>
  </si>
  <si>
    <t>Hero</t>
  </si>
  <si>
    <t>Ying xiong</t>
  </si>
  <si>
    <t>Yimou Zhang</t>
  </si>
  <si>
    <t>tt0300051</t>
  </si>
  <si>
    <t>Jersey Girl</t>
  </si>
  <si>
    <t>tt0300471</t>
  </si>
  <si>
    <t>Shanghai Knights</t>
  </si>
  <si>
    <t>David Dobkin</t>
  </si>
  <si>
    <t>tt0300556</t>
  </si>
  <si>
    <t>Timeline</t>
  </si>
  <si>
    <t>tt0301470</t>
  </si>
  <si>
    <t>Jeepers Creepers 2</t>
  </si>
  <si>
    <t>tt0302886</t>
  </si>
  <si>
    <t>Old School</t>
  </si>
  <si>
    <t>tt0303816</t>
  </si>
  <si>
    <t>Cabin Fever</t>
  </si>
  <si>
    <t>Eli Roth</t>
  </si>
  <si>
    <t>tt0304141</t>
  </si>
  <si>
    <t>Harry Potter and the Prisoner of Azkaban</t>
  </si>
  <si>
    <t>tt0304415</t>
  </si>
  <si>
    <t>Mona Lisa Smile</t>
  </si>
  <si>
    <t>tt0304669</t>
  </si>
  <si>
    <t>The Santa Clause 2</t>
  </si>
  <si>
    <t>Michael Lembeck</t>
  </si>
  <si>
    <t>tt0305224</t>
  </si>
  <si>
    <t>Anger Management</t>
  </si>
  <si>
    <t>tt0305357</t>
  </si>
  <si>
    <t>Charlie's Angels: Full Throttle</t>
  </si>
  <si>
    <t>tt0305711</t>
  </si>
  <si>
    <t>Just Married</t>
  </si>
  <si>
    <t>Shawn Levy</t>
  </si>
  <si>
    <t>tt0306047</t>
  </si>
  <si>
    <t>Scary Movie 3</t>
  </si>
  <si>
    <t>tt0307453</t>
  </si>
  <si>
    <t>Shark Tale</t>
  </si>
  <si>
    <t>Bibo Bergeron, Vicky Jenson, Rob Letterman</t>
  </si>
  <si>
    <t>tt0307479</t>
  </si>
  <si>
    <t>Solaris</t>
  </si>
  <si>
    <t>tt0307901</t>
  </si>
  <si>
    <t>25th Hour</t>
  </si>
  <si>
    <t>tt0307987</t>
  </si>
  <si>
    <t>Bad Santa</t>
  </si>
  <si>
    <t>tt0308644</t>
  </si>
  <si>
    <t>Finding Neverland</t>
  </si>
  <si>
    <t>tt0309593</t>
  </si>
  <si>
    <t>Final Destination 2</t>
  </si>
  <si>
    <t>David R. Ellis</t>
  </si>
  <si>
    <t>tt0309698</t>
  </si>
  <si>
    <t>Identity</t>
  </si>
  <si>
    <t>tt0309987</t>
  </si>
  <si>
    <t>The Dreamers</t>
  </si>
  <si>
    <t>tt0310775</t>
  </si>
  <si>
    <t>Sympathy for Mr. Vengeance</t>
  </si>
  <si>
    <t>Boksuneun naui geot</t>
  </si>
  <si>
    <t>Park Chan-wook</t>
  </si>
  <si>
    <t>tt0310793</t>
  </si>
  <si>
    <t>Bowling for Columbine</t>
  </si>
  <si>
    <t>Michael Moore</t>
  </si>
  <si>
    <t>tt0311113</t>
  </si>
  <si>
    <t>Master and Commander: The Far Side of the World</t>
  </si>
  <si>
    <t>tt0311289</t>
  </si>
  <si>
    <t>Holes</t>
  </si>
  <si>
    <t>tt0311429</t>
  </si>
  <si>
    <t>The League of Extraordinary Gentlemen</t>
  </si>
  <si>
    <t>tt0312004</t>
  </si>
  <si>
    <t>Wallace &amp; Gromit: The Curse of the Were-Rabbit</t>
  </si>
  <si>
    <t>The Curse of the Were-Rabbit</t>
  </si>
  <si>
    <t>Steve Box, Nick Park</t>
  </si>
  <si>
    <t>tt0312528</t>
  </si>
  <si>
    <t>The Cat in the Hat</t>
  </si>
  <si>
    <t>Bo Welch</t>
  </si>
  <si>
    <t>tt0313443</t>
  </si>
  <si>
    <t>Out of Time</t>
  </si>
  <si>
    <t>Carl Franklin</t>
  </si>
  <si>
    <t>tt0313542</t>
  </si>
  <si>
    <t>Runaway Jury</t>
  </si>
  <si>
    <t>tt0313737</t>
  </si>
  <si>
    <t>Two Weeks Notice</t>
  </si>
  <si>
    <t>Marc Lawrence</t>
  </si>
  <si>
    <t>tt0314331</t>
  </si>
  <si>
    <t>Love Actually</t>
  </si>
  <si>
    <t>Richard Curtis</t>
  </si>
  <si>
    <t>tt0314353</t>
  </si>
  <si>
    <t>Tears of the Sun</t>
  </si>
  <si>
    <t>tt0315327</t>
  </si>
  <si>
    <t>Bruce Almighty</t>
  </si>
  <si>
    <t>tt0315733</t>
  </si>
  <si>
    <t>21 Grams</t>
  </si>
  <si>
    <t>tt0315983</t>
  </si>
  <si>
    <t>House of Sand and Fog</t>
  </si>
  <si>
    <t>Vadim Perelman</t>
  </si>
  <si>
    <t>tt0316356</t>
  </si>
  <si>
    <t>Open Range</t>
  </si>
  <si>
    <t>tt0316396</t>
  </si>
  <si>
    <t>Peter Pan</t>
  </si>
  <si>
    <t>tt0316654</t>
  </si>
  <si>
    <t>Spider-Man 2</t>
  </si>
  <si>
    <t>tt0317198</t>
  </si>
  <si>
    <t>Bridget Jones: The Edge of Reason</t>
  </si>
  <si>
    <t>Beeban Kidron</t>
  </si>
  <si>
    <t>tt0317219</t>
  </si>
  <si>
    <t>Cars</t>
  </si>
  <si>
    <t>John Lasseter, Joe Ranft</t>
  </si>
  <si>
    <t>tt0317303</t>
  </si>
  <si>
    <t>Daddy Day Care</t>
  </si>
  <si>
    <t>Steve Carr</t>
  </si>
  <si>
    <t>tt0317648</t>
  </si>
  <si>
    <t>Hidalgo</t>
  </si>
  <si>
    <t>tt0317705</t>
  </si>
  <si>
    <t>The Incredibles</t>
  </si>
  <si>
    <t>tt0317740</t>
  </si>
  <si>
    <t>The Italian Job</t>
  </si>
  <si>
    <t>tt0317919</t>
  </si>
  <si>
    <t>Mission: Impossible III</t>
  </si>
  <si>
    <t>J.J. Abrams</t>
  </si>
  <si>
    <t>tt0318627</t>
  </si>
  <si>
    <t>Resident Evil: Apocalypse</t>
  </si>
  <si>
    <t>Alexander Witt</t>
  </si>
  <si>
    <t>tt0318649</t>
  </si>
  <si>
    <t>Sahara</t>
  </si>
  <si>
    <t>Breck Eisner</t>
  </si>
  <si>
    <t>tt0319061</t>
  </si>
  <si>
    <t>Big Fish</t>
  </si>
  <si>
    <t>tt0319262</t>
  </si>
  <si>
    <t>The Day After Tomorrow</t>
  </si>
  <si>
    <t>tt0319343</t>
  </si>
  <si>
    <t>Elf</t>
  </si>
  <si>
    <t>Jon Favreau</t>
  </si>
  <si>
    <t>tt0320661</t>
  </si>
  <si>
    <t>Kingdom of Heaven</t>
  </si>
  <si>
    <t>tt0320691</t>
  </si>
  <si>
    <t>Underworld</t>
  </si>
  <si>
    <t>Len Wiseman</t>
  </si>
  <si>
    <t>tt0322259</t>
  </si>
  <si>
    <t>2 Fast 2 Furious</t>
  </si>
  <si>
    <t>tt0322330</t>
  </si>
  <si>
    <t>Freaky Friday</t>
  </si>
  <si>
    <t>Mark Waters</t>
  </si>
  <si>
    <t>tt0322802</t>
  </si>
  <si>
    <t>Jackass: The Movie</t>
  </si>
  <si>
    <t>Jeff Tremaine</t>
  </si>
  <si>
    <t>tt0324216</t>
  </si>
  <si>
    <t>The Texas Chainsaw Massacre</t>
  </si>
  <si>
    <t>Marcus Nispel</t>
  </si>
  <si>
    <t>tt0324554</t>
  </si>
  <si>
    <t>Wicker Park</t>
  </si>
  <si>
    <t>Paul McGuigan</t>
  </si>
  <si>
    <t>tt0325703</t>
  </si>
  <si>
    <t>Lara Croft: Tomb Raider - The Cradle of Life</t>
  </si>
  <si>
    <t>tt0325710</t>
  </si>
  <si>
    <t>The Last Samurai</t>
  </si>
  <si>
    <t>tt0325805</t>
  </si>
  <si>
    <t>Matchstick Men</t>
  </si>
  <si>
    <t>tt0325980</t>
  </si>
  <si>
    <t>Pirates of the Caribbean: The Curse of the Black Pearl</t>
  </si>
  <si>
    <t>tt0327056</t>
  </si>
  <si>
    <t>Mystic River</t>
  </si>
  <si>
    <t>tt0327084</t>
  </si>
  <si>
    <t>Over the Hedge</t>
  </si>
  <si>
    <t>Tim Johnson, Karey Kirkpatrick</t>
  </si>
  <si>
    <t>tt0327137</t>
  </si>
  <si>
    <t>Secondhand Lions</t>
  </si>
  <si>
    <t>Tim McCanlies</t>
  </si>
  <si>
    <t>tt0327162</t>
  </si>
  <si>
    <t>The Stepford Wives</t>
  </si>
  <si>
    <t>tt0327247</t>
  </si>
  <si>
    <t>The Whole Ten Yards</t>
  </si>
  <si>
    <t>tt0327437</t>
  </si>
  <si>
    <t>Around the World in 80 Days</t>
  </si>
  <si>
    <t>tt0327554</t>
  </si>
  <si>
    <t>Catwoman</t>
  </si>
  <si>
    <t>Pitof</t>
  </si>
  <si>
    <t>tt0327597</t>
  </si>
  <si>
    <t>Coraline</t>
  </si>
  <si>
    <t>tt0327679</t>
  </si>
  <si>
    <t>Ella Enchanted</t>
  </si>
  <si>
    <t>Tommy O'Haver</t>
  </si>
  <si>
    <t>tt0327850</t>
  </si>
  <si>
    <t>The Rundown</t>
  </si>
  <si>
    <t>Peter Berg</t>
  </si>
  <si>
    <t>tt0328107</t>
  </si>
  <si>
    <t>Man on Fire</t>
  </si>
  <si>
    <t>tt0328538</t>
  </si>
  <si>
    <t>Thirteen</t>
  </si>
  <si>
    <t>Catherine Hardwicke</t>
  </si>
  <si>
    <t>tt0328589</t>
  </si>
  <si>
    <t>Under the Tuscan Sun</t>
  </si>
  <si>
    <t>Audrey Wells</t>
  </si>
  <si>
    <t>tt0328828</t>
  </si>
  <si>
    <t>American Wedding</t>
  </si>
  <si>
    <t>tt0328880</t>
  </si>
  <si>
    <t>Brother Bear</t>
  </si>
  <si>
    <t>Aaron Blaise, Robert Walker</t>
  </si>
  <si>
    <t>tt0329101</t>
  </si>
  <si>
    <t>Freddy vs. Jason</t>
  </si>
  <si>
    <t>tt0329575</t>
  </si>
  <si>
    <t>Seabiscuit</t>
  </si>
  <si>
    <t>tt0329774</t>
  </si>
  <si>
    <t>xXx: State of the Union</t>
  </si>
  <si>
    <t>tt0330373</t>
  </si>
  <si>
    <t>Harry Potter and the Goblet of Fire</t>
  </si>
  <si>
    <t>tt0330793</t>
  </si>
  <si>
    <t>The Punisher</t>
  </si>
  <si>
    <t>Jonathan Hensleigh</t>
  </si>
  <si>
    <t>tt0331632</t>
  </si>
  <si>
    <t>Scooby-Doo 2: Monsters Unleashed</t>
  </si>
  <si>
    <t>tt0332280</t>
  </si>
  <si>
    <t>The Notebook</t>
  </si>
  <si>
    <t>tt0332379</t>
  </si>
  <si>
    <t>School of Rock</t>
  </si>
  <si>
    <t>tt0332452</t>
  </si>
  <si>
    <t>Troy</t>
  </si>
  <si>
    <t>tt0333766</t>
  </si>
  <si>
    <t>Garden State</t>
  </si>
  <si>
    <t>Zach Braff</t>
  </si>
  <si>
    <t>tt0333780</t>
  </si>
  <si>
    <t>Legally Blonde 2: Red, White &amp; Blonde</t>
  </si>
  <si>
    <t>Charles Herman-Wurmfeld</t>
  </si>
  <si>
    <t>tt0335119</t>
  </si>
  <si>
    <t>Girl with a Pearl Earring</t>
  </si>
  <si>
    <t>Peter Webber</t>
  </si>
  <si>
    <t>tt0335245</t>
  </si>
  <si>
    <t>The Ladykillers</t>
  </si>
  <si>
    <t>tt0335266</t>
  </si>
  <si>
    <t>Lost in Translation</t>
  </si>
  <si>
    <t>tt0335345</t>
  </si>
  <si>
    <t>The Passion of the Christ</t>
  </si>
  <si>
    <t>tt0335438</t>
  </si>
  <si>
    <t>Starsky &amp; Hutch</t>
  </si>
  <si>
    <t>tt0337563</t>
  </si>
  <si>
    <t>13 Going on 30</t>
  </si>
  <si>
    <t>Gary Winick</t>
  </si>
  <si>
    <t>tt0337741</t>
  </si>
  <si>
    <t>Something's Gotta Give</t>
  </si>
  <si>
    <t>tt0337921</t>
  </si>
  <si>
    <t>Cellular</t>
  </si>
  <si>
    <t>tt0337978</t>
  </si>
  <si>
    <t>Live Free or Die Hard</t>
  </si>
  <si>
    <t>tt0338013</t>
  </si>
  <si>
    <t>Eternal Sunshine of the Spotless Mind</t>
  </si>
  <si>
    <t>Michel Gondry</t>
  </si>
  <si>
    <t>tt0338094</t>
  </si>
  <si>
    <t>The Haunted Mansion</t>
  </si>
  <si>
    <t>tt0338337</t>
  </si>
  <si>
    <t>Paycheck</t>
  </si>
  <si>
    <t>tt0338348</t>
  </si>
  <si>
    <t>The Polar Express</t>
  </si>
  <si>
    <t>tt0338459</t>
  </si>
  <si>
    <t>Spy Kids 3: Game Over</t>
  </si>
  <si>
    <t>tt0338466</t>
  </si>
  <si>
    <t>Stuck on You</t>
  </si>
  <si>
    <t>tt0338526</t>
  </si>
  <si>
    <t>Van Helsing</t>
  </si>
  <si>
    <t>tt0338564</t>
  </si>
  <si>
    <t>Infernal Affairs</t>
  </si>
  <si>
    <t>Mou gaan dou</t>
  </si>
  <si>
    <t>Andrew Lau, Alan Mak</t>
  </si>
  <si>
    <t>tt0338751</t>
  </si>
  <si>
    <t>The Aviator</t>
  </si>
  <si>
    <t>tt0339291</t>
  </si>
  <si>
    <t>A Series of Unfortunate Events</t>
  </si>
  <si>
    <t>tt0340163</t>
  </si>
  <si>
    <t>Hostage</t>
  </si>
  <si>
    <t>Florent-Emilio Siri</t>
  </si>
  <si>
    <t>tt0340377</t>
  </si>
  <si>
    <t>The Station Agent</t>
  </si>
  <si>
    <t>Tom McCarthy</t>
  </si>
  <si>
    <t>tt0340855</t>
  </si>
  <si>
    <t>Monster</t>
  </si>
  <si>
    <t>Patty Jenkins</t>
  </si>
  <si>
    <t>tt0342258</t>
  </si>
  <si>
    <t>Unleashed</t>
  </si>
  <si>
    <t>Louis Leterrier</t>
  </si>
  <si>
    <t>tt0343135</t>
  </si>
  <si>
    <t>Along Came Polly</t>
  </si>
  <si>
    <t>John Hamburg</t>
  </si>
  <si>
    <t>tt0343660</t>
  </si>
  <si>
    <t>50 First Dates</t>
  </si>
  <si>
    <t>tt0343737</t>
  </si>
  <si>
    <t>The Good Shepherd</t>
  </si>
  <si>
    <t>tt0343818</t>
  </si>
  <si>
    <t>I, Robot</t>
  </si>
  <si>
    <t>tt0344510</t>
  </si>
  <si>
    <t>A Very Long Engagement</t>
  </si>
  <si>
    <t>Un long dimanche de fianÃ§ailles</t>
  </si>
  <si>
    <t>tt0345950</t>
  </si>
  <si>
    <t>The SpongeBob SquarePants Movie</t>
  </si>
  <si>
    <t>Stephen Hillenburg, Mark Osborne</t>
  </si>
  <si>
    <t>tt0346156</t>
  </si>
  <si>
    <t>Sky Captain and the World of Tomorrow</t>
  </si>
  <si>
    <t>Kerry Conran</t>
  </si>
  <si>
    <t>tt0346491</t>
  </si>
  <si>
    <t>Alexander</t>
  </si>
  <si>
    <t>tt0347149</t>
  </si>
  <si>
    <t>Howl's Moving Castle</t>
  </si>
  <si>
    <t>Hauru no ugoku shiro</t>
  </si>
  <si>
    <t>tt0348150</t>
  </si>
  <si>
    <t>Superman Returns</t>
  </si>
  <si>
    <t>tt0348333</t>
  </si>
  <si>
    <t>Waiting...</t>
  </si>
  <si>
    <t>Rob McKittrick</t>
  </si>
  <si>
    <t>tt0348836</t>
  </si>
  <si>
    <t>Gothika</t>
  </si>
  <si>
    <t>tt0349205</t>
  </si>
  <si>
    <t>Cheaper by the Dozen</t>
  </si>
  <si>
    <t>tt0349683</t>
  </si>
  <si>
    <t>King Arthur</t>
  </si>
  <si>
    <t>tt0349710</t>
  </si>
  <si>
    <t>Ladder 49</t>
  </si>
  <si>
    <t>Jay Russell</t>
  </si>
  <si>
    <t>tt0349825</t>
  </si>
  <si>
    <t>Miracle</t>
  </si>
  <si>
    <t>Gavin O'Connor</t>
  </si>
  <si>
    <t>tt0349903</t>
  </si>
  <si>
    <t>Ocean's Twelve</t>
  </si>
  <si>
    <t>tt0350258</t>
  </si>
  <si>
    <t>Ray</t>
  </si>
  <si>
    <t>tt0351283</t>
  </si>
  <si>
    <t>Madagascar</t>
  </si>
  <si>
    <t>Eric Darnell, Tom McGrath</t>
  </si>
  <si>
    <t>tt0351977</t>
  </si>
  <si>
    <t>Walking Tall</t>
  </si>
  <si>
    <t>Kevin Bray</t>
  </si>
  <si>
    <t>tt0352248</t>
  </si>
  <si>
    <t>Cinderella Man</t>
  </si>
  <si>
    <t>tt0353969</t>
  </si>
  <si>
    <t>Memories of Murder</t>
  </si>
  <si>
    <t>Salinui chueok</t>
  </si>
  <si>
    <t>Bong Joon Ho</t>
  </si>
  <si>
    <t>tt0354899</t>
  </si>
  <si>
    <t>The Science of Sleep</t>
  </si>
  <si>
    <t>La science des rÃªves</t>
  </si>
  <si>
    <t>tt0355295</t>
  </si>
  <si>
    <t>The Brothers Grimm</t>
  </si>
  <si>
    <t>tt0355702</t>
  </si>
  <si>
    <t>Lords of Dogtown</t>
  </si>
  <si>
    <t>tt0356150</t>
  </si>
  <si>
    <t>EuroTrip</t>
  </si>
  <si>
    <t>Jeff Schaffer, David Mandel, Alec Berg</t>
  </si>
  <si>
    <t>tt0356470</t>
  </si>
  <si>
    <t>A Cinderella Story</t>
  </si>
  <si>
    <t>Mark Rosman</t>
  </si>
  <si>
    <t>tt0356618</t>
  </si>
  <si>
    <t>The Forgotten</t>
  </si>
  <si>
    <t>tt0356634</t>
  </si>
  <si>
    <t>Garfield</t>
  </si>
  <si>
    <t>Garfield: The Movie</t>
  </si>
  <si>
    <t>tt0356680</t>
  </si>
  <si>
    <t>The Family Stone</t>
  </si>
  <si>
    <t>Thomas Bezucha</t>
  </si>
  <si>
    <t>tt0356721</t>
  </si>
  <si>
    <t>I Heart Huckabees</t>
  </si>
  <si>
    <t>tt0356910</t>
  </si>
  <si>
    <t>Mr. &amp; Mrs. Smith</t>
  </si>
  <si>
    <t>tt0357277</t>
  </si>
  <si>
    <t>Elektra</t>
  </si>
  <si>
    <t>tt0357413</t>
  </si>
  <si>
    <t>Anchorman: The Legend of Ron Burgundy</t>
  </si>
  <si>
    <t>Adam McKay</t>
  </si>
  <si>
    <t>tt0358082</t>
  </si>
  <si>
    <t>Robots</t>
  </si>
  <si>
    <t>Chris Wedge, Carlos Saldanha</t>
  </si>
  <si>
    <t>tt0358273</t>
  </si>
  <si>
    <t>Walk the Line</t>
  </si>
  <si>
    <t>tt0359013</t>
  </si>
  <si>
    <t>Blade: Trinity</t>
  </si>
  <si>
    <t>David S. Goyer</t>
  </si>
  <si>
    <t>tt0359950</t>
  </si>
  <si>
    <t>The Secret Life of Walter Mitty</t>
  </si>
  <si>
    <t>tt0360201</t>
  </si>
  <si>
    <t>Wimbledon</t>
  </si>
  <si>
    <t>Richard Loncraine</t>
  </si>
  <si>
    <t>tt0360486</t>
  </si>
  <si>
    <t>Constantine</t>
  </si>
  <si>
    <t>Francis Lawrence</t>
  </si>
  <si>
    <t>tt0360717</t>
  </si>
  <si>
    <t>King Kong</t>
  </si>
  <si>
    <t>tt0361596</t>
  </si>
  <si>
    <t>Fahrenheit 9/11</t>
  </si>
  <si>
    <t>tt0361748</t>
  </si>
  <si>
    <t>Inglourious Basterds</t>
  </si>
  <si>
    <t>tt0361862</t>
  </si>
  <si>
    <t>The Machinist</t>
  </si>
  <si>
    <t>tt0362120</t>
  </si>
  <si>
    <t>Scary Movie 4</t>
  </si>
  <si>
    <t>tt0362165</t>
  </si>
  <si>
    <t>Son of the Mask</t>
  </si>
  <si>
    <t>tt0362227</t>
  </si>
  <si>
    <t>The Terminal</t>
  </si>
  <si>
    <t>tt0362269</t>
  </si>
  <si>
    <t>Kinsey</t>
  </si>
  <si>
    <t>Bill Condon</t>
  </si>
  <si>
    <t>tt0362270</t>
  </si>
  <si>
    <t>The Life Aquatic with Steve Zissou</t>
  </si>
  <si>
    <t>tt0362478</t>
  </si>
  <si>
    <t>The Box</t>
  </si>
  <si>
    <t>tt0363547</t>
  </si>
  <si>
    <t>Zack Snyder</t>
  </si>
  <si>
    <t>tt0363589</t>
  </si>
  <si>
    <t>Elephant</t>
  </si>
  <si>
    <t>tt0363771</t>
  </si>
  <si>
    <t>The Chronicles of Narnia: The Lion, the Witch and the Wardrobe</t>
  </si>
  <si>
    <t>Andrew Adamson</t>
  </si>
  <si>
    <t>tt0363988</t>
  </si>
  <si>
    <t>Secret Window</t>
  </si>
  <si>
    <t>tt0364045</t>
  </si>
  <si>
    <t>Taking Lives</t>
  </si>
  <si>
    <t>D.J. Caruso</t>
  </si>
  <si>
    <t>tt0364569</t>
  </si>
  <si>
    <t>Oldboy</t>
  </si>
  <si>
    <t>Oldeuboi</t>
  </si>
  <si>
    <t>tt0364725</t>
  </si>
  <si>
    <t>Dodgeball: A True Underdog Story</t>
  </si>
  <si>
    <t>Rawson Marshall Thurber</t>
  </si>
  <si>
    <t>tt0364751</t>
  </si>
  <si>
    <t>Without a Paddle</t>
  </si>
  <si>
    <t>tt0364970</t>
  </si>
  <si>
    <t>Babylon A.D.</t>
  </si>
  <si>
    <t>tt0365737</t>
  </si>
  <si>
    <t>Syriana</t>
  </si>
  <si>
    <t>Stephen Gaghan</t>
  </si>
  <si>
    <t>tt0365830</t>
  </si>
  <si>
    <t>Tenacious D in the Pick of Destiny</t>
  </si>
  <si>
    <t>Tenacious D in The Pick of Destiny</t>
  </si>
  <si>
    <t>Liam Lynch</t>
  </si>
  <si>
    <t>tt0365907</t>
  </si>
  <si>
    <t>A Walk Among the Tombstones</t>
  </si>
  <si>
    <t>Scott Frank</t>
  </si>
  <si>
    <t>tt0366548</t>
  </si>
  <si>
    <t>Happy Feet</t>
  </si>
  <si>
    <t>Judy Morris, Warren Coleman, George Miller</t>
  </si>
  <si>
    <t>tt0366551</t>
  </si>
  <si>
    <t>Harold &amp; Kumar Go to White Castle</t>
  </si>
  <si>
    <t>tt0366627</t>
  </si>
  <si>
    <t>The Jacket</t>
  </si>
  <si>
    <t>John Maybury</t>
  </si>
  <si>
    <t>tt0367089</t>
  </si>
  <si>
    <t>The Squid and the Whale</t>
  </si>
  <si>
    <t>Noah Baumbach</t>
  </si>
  <si>
    <t>tt0367594</t>
  </si>
  <si>
    <t>Charlie and the Chocolate Factory</t>
  </si>
  <si>
    <t>tt0367652</t>
  </si>
  <si>
    <t>Deuce Bigalow: European Gigolo</t>
  </si>
  <si>
    <t>Mike Bigelow</t>
  </si>
  <si>
    <t>tt0367882</t>
  </si>
  <si>
    <t>Indiana Jones and the Kingdom of the Crystal Skull</t>
  </si>
  <si>
    <t>tt0367959</t>
  </si>
  <si>
    <t>Hannibal Rising</t>
  </si>
  <si>
    <t>tt0368008</t>
  </si>
  <si>
    <t>The Manchurian Candidate</t>
  </si>
  <si>
    <t>tt0368226</t>
  </si>
  <si>
    <t>The Room</t>
  </si>
  <si>
    <t>Tommy Wiseau</t>
  </si>
  <si>
    <t>tt0368447</t>
  </si>
  <si>
    <t>The Village</t>
  </si>
  <si>
    <t>tt0368709</t>
  </si>
  <si>
    <t>Elizabethtown</t>
  </si>
  <si>
    <t>tt0368794</t>
  </si>
  <si>
    <t>I'm Not There</t>
  </si>
  <si>
    <t>Todd Haynes</t>
  </si>
  <si>
    <t>tt0368891</t>
  </si>
  <si>
    <t>National Treasure</t>
  </si>
  <si>
    <t>tt0368933</t>
  </si>
  <si>
    <t>The Princess Diaries 2: Royal Engagement</t>
  </si>
  <si>
    <t>tt0369339</t>
  </si>
  <si>
    <t>Collateral</t>
  </si>
  <si>
    <t>tt0369436</t>
  </si>
  <si>
    <t>Four Christmases</t>
  </si>
  <si>
    <t>Seth Gordon</t>
  </si>
  <si>
    <t>tt0369441</t>
  </si>
  <si>
    <t>Fun with Dick and Jane</t>
  </si>
  <si>
    <t>tt0369610</t>
  </si>
  <si>
    <t>Jurassic World</t>
  </si>
  <si>
    <t>Colin Trevorrow</t>
  </si>
  <si>
    <t>tt0369735</t>
  </si>
  <si>
    <t>Monster-in-Law</t>
  </si>
  <si>
    <t>tt0370032</t>
  </si>
  <si>
    <t>Ultraviolet</t>
  </si>
  <si>
    <t>tt0370263</t>
  </si>
  <si>
    <t>Alien vs. Predator</t>
  </si>
  <si>
    <t>AVP: Alien vs. Predator</t>
  </si>
  <si>
    <t>tt0371246</t>
  </si>
  <si>
    <t>Spanglish</t>
  </si>
  <si>
    <t>tt0371257</t>
  </si>
  <si>
    <t>Stay</t>
  </si>
  <si>
    <t>tt0371606</t>
  </si>
  <si>
    <t>Chicken Little</t>
  </si>
  <si>
    <t>tt0371724</t>
  </si>
  <si>
    <t>The Hitchhiker's Guide to the Galaxy</t>
  </si>
  <si>
    <t>Garth Jennings</t>
  </si>
  <si>
    <t>tt0371746</t>
  </si>
  <si>
    <t>Iron Man</t>
  </si>
  <si>
    <t>tt0372183</t>
  </si>
  <si>
    <t>The Bourne Supremacy</t>
  </si>
  <si>
    <t>Paul Greengrass</t>
  </si>
  <si>
    <t>tt0372532</t>
  </si>
  <si>
    <t>The Wedding Date</t>
  </si>
  <si>
    <t>Clare Kilner</t>
  </si>
  <si>
    <t>tt0372588</t>
  </si>
  <si>
    <t>Team America: World Police</t>
  </si>
  <si>
    <t>tt0372784</t>
  </si>
  <si>
    <t>Batman Begins</t>
  </si>
  <si>
    <t>tt0373051</t>
  </si>
  <si>
    <t>Journey to the Center of the Earth</t>
  </si>
  <si>
    <t>Eric Brevig</t>
  </si>
  <si>
    <t>tt0373074</t>
  </si>
  <si>
    <t>Kung Fu Hustle</t>
  </si>
  <si>
    <t>Kung fu</t>
  </si>
  <si>
    <t>tt0373469</t>
  </si>
  <si>
    <t>Kiss Kiss Bang Bang</t>
  </si>
  <si>
    <t>Shane Black</t>
  </si>
  <si>
    <t>tt0373883</t>
  </si>
  <si>
    <t>tt0373889</t>
  </si>
  <si>
    <t>Harry Potter and the Order of the Phoenix</t>
  </si>
  <si>
    <t>David Yates</t>
  </si>
  <si>
    <t>tt0373926</t>
  </si>
  <si>
    <t>The Interpreter</t>
  </si>
  <si>
    <t>tt0374102</t>
  </si>
  <si>
    <t>Open Water</t>
  </si>
  <si>
    <t>Chris Kentis</t>
  </si>
  <si>
    <t>tt0374536</t>
  </si>
  <si>
    <t>Bewitched</t>
  </si>
  <si>
    <t>tt0374900</t>
  </si>
  <si>
    <t>Napoleon Dynamite</t>
  </si>
  <si>
    <t>Jared Hess</t>
  </si>
  <si>
    <t>tt0375063</t>
  </si>
  <si>
    <t>Sideways</t>
  </si>
  <si>
    <t>tt0375173</t>
  </si>
  <si>
    <t>Alfie</t>
  </si>
  <si>
    <t>tt0375210</t>
  </si>
  <si>
    <t>White Noise</t>
  </si>
  <si>
    <t>Geoffrey Sax</t>
  </si>
  <si>
    <t>tt0375679</t>
  </si>
  <si>
    <t>Paul Haggis</t>
  </si>
  <si>
    <t>tt0376136</t>
  </si>
  <si>
    <t>The Rum Diary</t>
  </si>
  <si>
    <t>Bruce Robinson</t>
  </si>
  <si>
    <t>tt0376541</t>
  </si>
  <si>
    <t>Closer</t>
  </si>
  <si>
    <t>tt0376994</t>
  </si>
  <si>
    <t>X-Men: The Last Stand</t>
  </si>
  <si>
    <t>tt0377062</t>
  </si>
  <si>
    <t>Flight of the Phoenix</t>
  </si>
  <si>
    <t>tt0377092</t>
  </si>
  <si>
    <t>Mean Girls</t>
  </si>
  <si>
    <t>tt0377109</t>
  </si>
  <si>
    <t>The Ring Two</t>
  </si>
  <si>
    <t>tt0377471</t>
  </si>
  <si>
    <t>Be Cool</t>
  </si>
  <si>
    <t>tt0377818</t>
  </si>
  <si>
    <t>The Dukes of Hazzard</t>
  </si>
  <si>
    <t>tt0377981</t>
  </si>
  <si>
    <t>Gnomeo &amp; Juliet</t>
  </si>
  <si>
    <t>Kelly Asbury</t>
  </si>
  <si>
    <t>tt0378109</t>
  </si>
  <si>
    <t>Into the Blue</t>
  </si>
  <si>
    <t>John Stockwell</t>
  </si>
  <si>
    <t>tt0378194</t>
  </si>
  <si>
    <t>Kill Bill: Vol. 2</t>
  </si>
  <si>
    <t>tt0379725</t>
  </si>
  <si>
    <t>Capote</t>
  </si>
  <si>
    <t>Bennett Miller</t>
  </si>
  <si>
    <t>tt0379786</t>
  </si>
  <si>
    <t>Serenity</t>
  </si>
  <si>
    <t>Joss Whedon</t>
  </si>
  <si>
    <t>tt0380389</t>
  </si>
  <si>
    <t>Goal! The Dream Begins</t>
  </si>
  <si>
    <t>Goal!</t>
  </si>
  <si>
    <t>Danny Cannon, Michael Winterbottom</t>
  </si>
  <si>
    <t>tt0380510</t>
  </si>
  <si>
    <t>The Lovely Bones</t>
  </si>
  <si>
    <t>tt0381061</t>
  </si>
  <si>
    <t>Casino Royale</t>
  </si>
  <si>
    <t>tt0381681</t>
  </si>
  <si>
    <t>Before Sunset</t>
  </si>
  <si>
    <t>tt0381707</t>
  </si>
  <si>
    <t>White Chicks</t>
  </si>
  <si>
    <t>tt0381849</t>
  </si>
  <si>
    <t>3:10 to Yuma</t>
  </si>
  <si>
    <t>tt0382077</t>
  </si>
  <si>
    <t>Hide and Seek</t>
  </si>
  <si>
    <t>John Polson</t>
  </si>
  <si>
    <t>tt0382625</t>
  </si>
  <si>
    <t>The Da Vinci Code</t>
  </si>
  <si>
    <t>tt0382628</t>
  </si>
  <si>
    <t>Dark Water</t>
  </si>
  <si>
    <t>Walter Salles</t>
  </si>
  <si>
    <t>tt0382932</t>
  </si>
  <si>
    <t>Ratatouille</t>
  </si>
  <si>
    <t>Brad Bird, Jan Pinkava</t>
  </si>
  <si>
    <t>tt0382992</t>
  </si>
  <si>
    <t>Stealth</t>
  </si>
  <si>
    <t>tt0383028</t>
  </si>
  <si>
    <t>Synecdoche, New York</t>
  </si>
  <si>
    <t>Charlie Kaufman</t>
  </si>
  <si>
    <t>tt0383216</t>
  </si>
  <si>
    <t>The Pink Panther</t>
  </si>
  <si>
    <t>tt0383574</t>
  </si>
  <si>
    <t>Pirates of the Caribbean: Dead Man's Chest</t>
  </si>
  <si>
    <t>tt0384116</t>
  </si>
  <si>
    <t>G.O.R.A.</t>
  </si>
  <si>
    <t>Ã–mer Faruk Sorak</t>
  </si>
  <si>
    <t>tt0384537</t>
  </si>
  <si>
    <t>Silent Hill</t>
  </si>
  <si>
    <t>tt0384680</t>
  </si>
  <si>
    <t>The Weather Man</t>
  </si>
  <si>
    <t>tt0384793</t>
  </si>
  <si>
    <t>Accepted</t>
  </si>
  <si>
    <t>Steve Pink</t>
  </si>
  <si>
    <t>tt0384806</t>
  </si>
  <si>
    <t>The Amityville Horror</t>
  </si>
  <si>
    <t>Andrew Douglas</t>
  </si>
  <si>
    <t>tt0385267</t>
  </si>
  <si>
    <t>In Good Company</t>
  </si>
  <si>
    <t>Paul Weitz</t>
  </si>
  <si>
    <t>tt0385307</t>
  </si>
  <si>
    <t>Miss Congeniality 2: Armed &amp; Fabulous</t>
  </si>
  <si>
    <t>tt0385752</t>
  </si>
  <si>
    <t>The Golden Compass</t>
  </si>
  <si>
    <t>Chris Weitz</t>
  </si>
  <si>
    <t>tt0385880</t>
  </si>
  <si>
    <t>Monster House</t>
  </si>
  <si>
    <t>Gil Kenan</t>
  </si>
  <si>
    <t>tt0385887</t>
  </si>
  <si>
    <t>Motherless Brooklyn</t>
  </si>
  <si>
    <t>tt0386032</t>
  </si>
  <si>
    <t>Sicko</t>
  </si>
  <si>
    <t>tt0386117</t>
  </si>
  <si>
    <t>Where the Wild Things Are</t>
  </si>
  <si>
    <t>tt0386140</t>
  </si>
  <si>
    <t>The Legend of Zorro</t>
  </si>
  <si>
    <t>tt0386588</t>
  </si>
  <si>
    <t>Hitch</t>
  </si>
  <si>
    <t>tt0387131</t>
  </si>
  <si>
    <t>The Constant Gardener</t>
  </si>
  <si>
    <t>Fernando Meirelles</t>
  </si>
  <si>
    <t>tt0387564</t>
  </si>
  <si>
    <t>Saw</t>
  </si>
  <si>
    <t>James Wan</t>
  </si>
  <si>
    <t>tt0387808</t>
  </si>
  <si>
    <t>Idiocracy</t>
  </si>
  <si>
    <t>tt0387877</t>
  </si>
  <si>
    <t>The Black Dahlia</t>
  </si>
  <si>
    <t>tt0388419</t>
  </si>
  <si>
    <t>Christmas with the Kranks</t>
  </si>
  <si>
    <t>tt0388482</t>
  </si>
  <si>
    <t>Transporter 2</t>
  </si>
  <si>
    <t>tt0388795</t>
  </si>
  <si>
    <t>Brokeback Mountain</t>
  </si>
  <si>
    <t>tt0389557</t>
  </si>
  <si>
    <t>Black Book</t>
  </si>
  <si>
    <t>Zwartboek</t>
  </si>
  <si>
    <t>tt0389722</t>
  </si>
  <si>
    <t>30 Days of Night</t>
  </si>
  <si>
    <t>David Slade</t>
  </si>
  <si>
    <t>tt0389790</t>
  </si>
  <si>
    <t>Bee Movie</t>
  </si>
  <si>
    <t>Simon J. Smith, Steve Hickner</t>
  </si>
  <si>
    <t>tt0389860</t>
  </si>
  <si>
    <t>Click</t>
  </si>
  <si>
    <t>tt0390022</t>
  </si>
  <si>
    <t>Friday Night Lights</t>
  </si>
  <si>
    <t>tt0390384</t>
  </si>
  <si>
    <t>Primer</t>
  </si>
  <si>
    <t>Shane Carruth</t>
  </si>
  <si>
    <t>tt0390521</t>
  </si>
  <si>
    <t>Super Size Me</t>
  </si>
  <si>
    <t>Documentary</t>
  </si>
  <si>
    <t>Morgan Spurlock</t>
  </si>
  <si>
    <t>tt0391198</t>
  </si>
  <si>
    <t>The Grudge</t>
  </si>
  <si>
    <t>Takashi Shimizu</t>
  </si>
  <si>
    <t>tt0391304</t>
  </si>
  <si>
    <t>A Lot Like Love</t>
  </si>
  <si>
    <t>Nigel Cole</t>
  </si>
  <si>
    <t>tt0393109</t>
  </si>
  <si>
    <t>Brick</t>
  </si>
  <si>
    <t>Rian Johnson</t>
  </si>
  <si>
    <t>tt0393162</t>
  </si>
  <si>
    <t>Coach Carter</t>
  </si>
  <si>
    <t>tt0395169</t>
  </si>
  <si>
    <t>Hotel Rwanda</t>
  </si>
  <si>
    <t>Terry George</t>
  </si>
  <si>
    <t>tt0395584</t>
  </si>
  <si>
    <t>The Devil's Rejects</t>
  </si>
  <si>
    <t>tt0395699</t>
  </si>
  <si>
    <t>The Pacifier</t>
  </si>
  <si>
    <t>tt0396171</t>
  </si>
  <si>
    <t>Perfume: The Story of a Murderer</t>
  </si>
  <si>
    <t>Tom Tykwer</t>
  </si>
  <si>
    <t>tt0396269</t>
  </si>
  <si>
    <t>Wedding Crashers</t>
  </si>
  <si>
    <t>tt0396555</t>
  </si>
  <si>
    <t>Meet the Robinsons</t>
  </si>
  <si>
    <t>Stephen J. Anderson</t>
  </si>
  <si>
    <t>tt0396752</t>
  </si>
  <si>
    <t>Nanny McPhee</t>
  </si>
  <si>
    <t>Kirk Jones</t>
  </si>
  <si>
    <t>tt0397065</t>
  </si>
  <si>
    <t>House of Wax</t>
  </si>
  <si>
    <t>Jaume Collet-Serra</t>
  </si>
  <si>
    <t>tt0397078</t>
  </si>
  <si>
    <t>Just My Luck</t>
  </si>
  <si>
    <t>tt0397101</t>
  </si>
  <si>
    <t>The Skeleton Key</t>
  </si>
  <si>
    <t>tt0397313</t>
  </si>
  <si>
    <t>Eight Below</t>
  </si>
  <si>
    <t>tt0397535</t>
  </si>
  <si>
    <t>Memoirs of a Geisha</t>
  </si>
  <si>
    <t>tt0397892</t>
  </si>
  <si>
    <t>Bolt</t>
  </si>
  <si>
    <t>Chris Williams, Byron Howard</t>
  </si>
  <si>
    <t>tt0398017</t>
  </si>
  <si>
    <t>Derailed</t>
  </si>
  <si>
    <t>Mikael HÃ¥fstrÃ¶m</t>
  </si>
  <si>
    <t>tt0398165</t>
  </si>
  <si>
    <t>The Longest Yard</t>
  </si>
  <si>
    <t>tt0398286</t>
  </si>
  <si>
    <t>Tangled</t>
  </si>
  <si>
    <t>Nathan Greno, Byron Howard</t>
  </si>
  <si>
    <t>tt0398375</t>
  </si>
  <si>
    <t>Rumor Has It...</t>
  </si>
  <si>
    <t>tt0398712</t>
  </si>
  <si>
    <t>Jean-FranÃ§ois Richet</t>
  </si>
  <si>
    <t>tt0398808</t>
  </si>
  <si>
    <t>Bridge to Terabithia</t>
  </si>
  <si>
    <t>Gabor Csupo</t>
  </si>
  <si>
    <t>tt0399146</t>
  </si>
  <si>
    <t>A History of Violence</t>
  </si>
  <si>
    <t>tt0399201</t>
  </si>
  <si>
    <t>The Island</t>
  </si>
  <si>
    <t>tt0399295</t>
  </si>
  <si>
    <t>Lord of War</t>
  </si>
  <si>
    <t>tt0400497</t>
  </si>
  <si>
    <t>Herbie Fully Loaded</t>
  </si>
  <si>
    <t>Angela Robinson</t>
  </si>
  <si>
    <t>tt0400717</t>
  </si>
  <si>
    <t>Open Season</t>
  </si>
  <si>
    <t>Roger Allers, Jill Culton, Anthony Stacchi</t>
  </si>
  <si>
    <t>tt0401445</t>
  </si>
  <si>
    <t>A Good Year</t>
  </si>
  <si>
    <t>tt0401711</t>
  </si>
  <si>
    <t>Paris, je t'aime</t>
  </si>
  <si>
    <t>Olivier Assayas, FrÃ©dÃ©ric Auburtin, Gurinder Chadha</t>
  </si>
  <si>
    <t>tt0401729</t>
  </si>
  <si>
    <t>John Carter</t>
  </si>
  <si>
    <t>Andrew Stanton</t>
  </si>
  <si>
    <t>tt0401792</t>
  </si>
  <si>
    <t>Sin City</t>
  </si>
  <si>
    <t>Robert Rodriguez, Quentin Tarantino, Frank Miller</t>
  </si>
  <si>
    <t>tt0401855</t>
  </si>
  <si>
    <t>Underworld: Evolution</t>
  </si>
  <si>
    <t>tt0402022</t>
  </si>
  <si>
    <t>Ã†on Flux</t>
  </si>
  <si>
    <t>Karyn Kusama</t>
  </si>
  <si>
    <t>tt0402399</t>
  </si>
  <si>
    <t>The New World</t>
  </si>
  <si>
    <t>tt0402910</t>
  </si>
  <si>
    <t>Chaos</t>
  </si>
  <si>
    <t>Tony Giglio</t>
  </si>
  <si>
    <t>tt0403358</t>
  </si>
  <si>
    <t>Night Watch</t>
  </si>
  <si>
    <t>Nochnoy dozor</t>
  </si>
  <si>
    <t>Timur Bekmambetov</t>
  </si>
  <si>
    <t>tt0403508</t>
  </si>
  <si>
    <t>The Sisterhood of the Traveling Pants</t>
  </si>
  <si>
    <t>Ken Kwapis</t>
  </si>
  <si>
    <t>tt0403702</t>
  </si>
  <si>
    <t>Youth in Revolt</t>
  </si>
  <si>
    <t>Miguel Arteta</t>
  </si>
  <si>
    <t>tt0404030</t>
  </si>
  <si>
    <t>Everything Is Illuminated</t>
  </si>
  <si>
    <t>Liev Schreiber</t>
  </si>
  <si>
    <t>tt0404032</t>
  </si>
  <si>
    <t>The Exorcism of Emily Rose</t>
  </si>
  <si>
    <t>Scott Derrickson</t>
  </si>
  <si>
    <t>tt0404203</t>
  </si>
  <si>
    <t>Little Children</t>
  </si>
  <si>
    <t>Todd Field</t>
  </si>
  <si>
    <t>tt0404390</t>
  </si>
  <si>
    <t>Running Scared</t>
  </si>
  <si>
    <t>Wayne Kramer</t>
  </si>
  <si>
    <t>tt0405094</t>
  </si>
  <si>
    <t>The Lives of Others</t>
  </si>
  <si>
    <t>Das Leben der Anderen</t>
  </si>
  <si>
    <t>Florian Henckel von Donnersmarck</t>
  </si>
  <si>
    <t>tt0405159</t>
  </si>
  <si>
    <t>Million Dollar Baby</t>
  </si>
  <si>
    <t>tt0405296</t>
  </si>
  <si>
    <t>A Scanner Darkly</t>
  </si>
  <si>
    <t>tt0405325</t>
  </si>
  <si>
    <t>Sky High</t>
  </si>
  <si>
    <t>tt0405422</t>
  </si>
  <si>
    <t>The 40-Year-Old Virgin</t>
  </si>
  <si>
    <t>The 40 Year Old Virgin</t>
  </si>
  <si>
    <t>Judd Apatow</t>
  </si>
  <si>
    <t>tt0406375</t>
  </si>
  <si>
    <t>Zathura: A Space Adventure</t>
  </si>
  <si>
    <t>tt0406759</t>
  </si>
  <si>
    <t>The Eye</t>
  </si>
  <si>
    <t>David Moreau, Xavier Palud</t>
  </si>
  <si>
    <t>tt0406816</t>
  </si>
  <si>
    <t>The Guardian</t>
  </si>
  <si>
    <t>tt0407304</t>
  </si>
  <si>
    <t>War of the Worlds</t>
  </si>
  <si>
    <t>tt0407887</t>
  </si>
  <si>
    <t>The Departed</t>
  </si>
  <si>
    <t>tt0408236</t>
  </si>
  <si>
    <t>Sweeney Todd: The Demon Barber of Fleet Street</t>
  </si>
  <si>
    <t>tt0408306</t>
  </si>
  <si>
    <t>Munich</t>
  </si>
  <si>
    <t>tt0408345</t>
  </si>
  <si>
    <t>Firewall</t>
  </si>
  <si>
    <t>tt0408790</t>
  </si>
  <si>
    <t>Flightplan</t>
  </si>
  <si>
    <t>Robert Schwentke</t>
  </si>
  <si>
    <t>tt0408839</t>
  </si>
  <si>
    <t>The Heartbreak Kid</t>
  </si>
  <si>
    <t>tt0409182</t>
  </si>
  <si>
    <t>Poseidon</t>
  </si>
  <si>
    <t>tt0409459</t>
  </si>
  <si>
    <t>Watchmen</t>
  </si>
  <si>
    <t>tt0409847</t>
  </si>
  <si>
    <t>Cowboys &amp; Aliens</t>
  </si>
  <si>
    <t>tt0410297</t>
  </si>
  <si>
    <t>The Lake House</t>
  </si>
  <si>
    <t>Alejandro Agresti</t>
  </si>
  <si>
    <t>tt0411061</t>
  </si>
  <si>
    <t>88 Minutes</t>
  </si>
  <si>
    <t>tt0411477</t>
  </si>
  <si>
    <t>Hellboy II: The Golden Army</t>
  </si>
  <si>
    <t>tt0412019</t>
  </si>
  <si>
    <t>Broken Flowers</t>
  </si>
  <si>
    <t>tt0412080</t>
  </si>
  <si>
    <t>The World's Fastest Indian</t>
  </si>
  <si>
    <t>tt0413099</t>
  </si>
  <si>
    <t>Evan Almighty</t>
  </si>
  <si>
    <t>tt0413267</t>
  </si>
  <si>
    <t>Shrek the Third</t>
  </si>
  <si>
    <t>Chris Miller, Raman Hui</t>
  </si>
  <si>
    <t>tt0413300</t>
  </si>
  <si>
    <t>Spider-Man 3</t>
  </si>
  <si>
    <t>tt0414055</t>
  </si>
  <si>
    <t>Elizabeth: The Golden Age</t>
  </si>
  <si>
    <t>tt0414387</t>
  </si>
  <si>
    <t>Pride &amp; Prejudice</t>
  </si>
  <si>
    <t>Joe Wright</t>
  </si>
  <si>
    <t>tt0414982</t>
  </si>
  <si>
    <t>Final Destination 3</t>
  </si>
  <si>
    <t>tt0414993</t>
  </si>
  <si>
    <t>The Fountain</t>
  </si>
  <si>
    <t>tt0415306</t>
  </si>
  <si>
    <t>Talladega Nights: The Ballad of Ricky Bobby</t>
  </si>
  <si>
    <t>tt0416236</t>
  </si>
  <si>
    <t>The Spiderwick Chronicles</t>
  </si>
  <si>
    <t>tt0416315</t>
  </si>
  <si>
    <t>Wolf Creek</t>
  </si>
  <si>
    <t>Greg McLean</t>
  </si>
  <si>
    <t>tt0416320</t>
  </si>
  <si>
    <t>Match Point</t>
  </si>
  <si>
    <t>tt0416449</t>
  </si>
  <si>
    <t>tt0416508</t>
  </si>
  <si>
    <t>Becoming Jane</t>
  </si>
  <si>
    <t>Julian Jarrold</t>
  </si>
  <si>
    <t>tt0417148</t>
  </si>
  <si>
    <t>Snakes on a Plane</t>
  </si>
  <si>
    <t>tt0417741</t>
  </si>
  <si>
    <t>Harry Potter and the Half-Blood Prince</t>
  </si>
  <si>
    <t>tt0418279</t>
  </si>
  <si>
    <t>Transformers</t>
  </si>
  <si>
    <t>tt0418689</t>
  </si>
  <si>
    <t>Flags of Our Fathers</t>
  </si>
  <si>
    <t>tt0418763</t>
  </si>
  <si>
    <t>Jarhead</t>
  </si>
  <si>
    <t>tt0418819</t>
  </si>
  <si>
    <t>Land of the Dead</t>
  </si>
  <si>
    <t>tt0419706</t>
  </si>
  <si>
    <t>Doom</t>
  </si>
  <si>
    <t>tt0419887</t>
  </si>
  <si>
    <t>The Kite Runner</t>
  </si>
  <si>
    <t>tt0420223</t>
  </si>
  <si>
    <t>Stranger Than Fiction</t>
  </si>
  <si>
    <t>tt0420294</t>
  </si>
  <si>
    <t>The Texas Chainsaw Massacre: The Beginning</t>
  </si>
  <si>
    <t>Jonathan Liebesman</t>
  </si>
  <si>
    <t>tt0420332</t>
  </si>
  <si>
    <t>Veer-Zaara</t>
  </si>
  <si>
    <t>Yash Chopra</t>
  </si>
  <si>
    <t>tt0421054</t>
  </si>
  <si>
    <t>Domino</t>
  </si>
  <si>
    <t>tt0421073</t>
  </si>
  <si>
    <t>Street Kings</t>
  </si>
  <si>
    <t>David Ayer</t>
  </si>
  <si>
    <t>tt0421206</t>
  </si>
  <si>
    <t>Gridiron Gang</t>
  </si>
  <si>
    <t>Phil Joanou</t>
  </si>
  <si>
    <t>tt0421238</t>
  </si>
  <si>
    <t>The Proposition</t>
  </si>
  <si>
    <t>John Hillcoat</t>
  </si>
  <si>
    <t>tt0421239</t>
  </si>
  <si>
    <t>Red Eye</t>
  </si>
  <si>
    <t>Thriller</t>
  </si>
  <si>
    <t>tt0421715</t>
  </si>
  <si>
    <t>The Curious Case of Benjamin Button</t>
  </si>
  <si>
    <t>tt0422720</t>
  </si>
  <si>
    <t>Marie Antoinette</t>
  </si>
  <si>
    <t>tt0423294</t>
  </si>
  <si>
    <t>Surf's Up</t>
  </si>
  <si>
    <t>Ash Brannon, Chris Buck</t>
  </si>
  <si>
    <t>tt0423866</t>
  </si>
  <si>
    <t>3-Iron</t>
  </si>
  <si>
    <t>Bin-jip</t>
  </si>
  <si>
    <t>Kim Ki-duk</t>
  </si>
  <si>
    <t>tt0423977</t>
  </si>
  <si>
    <t>Charlie Bartlett</t>
  </si>
  <si>
    <t>Jon Poll</t>
  </si>
  <si>
    <t>tt0424095</t>
  </si>
  <si>
    <t>Flushed Away</t>
  </si>
  <si>
    <t>David Bowers, Sam Fell</t>
  </si>
  <si>
    <t>tt0424136</t>
  </si>
  <si>
    <t>Hard Candy</t>
  </si>
  <si>
    <t>tt0424345</t>
  </si>
  <si>
    <t>Clerks II</t>
  </si>
  <si>
    <t>tt0425061</t>
  </si>
  <si>
    <t>Get Smart</t>
  </si>
  <si>
    <t>tt0425123</t>
  </si>
  <si>
    <t>Just Like Heaven</t>
  </si>
  <si>
    <t>tt0425210</t>
  </si>
  <si>
    <t>Lucky Number Slevin</t>
  </si>
  <si>
    <t>tt0425413</t>
  </si>
  <si>
    <t>Run Fatboy Run</t>
  </si>
  <si>
    <t>David Schwimmer</t>
  </si>
  <si>
    <t>tt0426592</t>
  </si>
  <si>
    <t>Superhero Movie</t>
  </si>
  <si>
    <t>Craig Mazin</t>
  </si>
  <si>
    <t>tt0426931</t>
  </si>
  <si>
    <t>August Rush</t>
  </si>
  <si>
    <t>Kirsten Sheridan</t>
  </si>
  <si>
    <t>tt0427152</t>
  </si>
  <si>
    <t>Dinner for Schmucks</t>
  </si>
  <si>
    <t>tt0427229</t>
  </si>
  <si>
    <t>Failure to Launch</t>
  </si>
  <si>
    <t>tt0427309</t>
  </si>
  <si>
    <t>The Great Debaters</t>
  </si>
  <si>
    <t>Denzel Washington</t>
  </si>
  <si>
    <t>tt0427327</t>
  </si>
  <si>
    <t>Hairspray</t>
  </si>
  <si>
    <t>tt0427392</t>
  </si>
  <si>
    <t>The Invasion</t>
  </si>
  <si>
    <t>Oliver Hirschbiegel</t>
  </si>
  <si>
    <t>tt0427470</t>
  </si>
  <si>
    <t>The Lookout</t>
  </si>
  <si>
    <t>tt0427944</t>
  </si>
  <si>
    <t>Thank You for Smoking</t>
  </si>
  <si>
    <t>Jason Reitman</t>
  </si>
  <si>
    <t>tt0428803</t>
  </si>
  <si>
    <t>March of the Penguins</t>
  </si>
  <si>
    <t>La marche de l'empereur</t>
  </si>
  <si>
    <t>Luc Jacquet</t>
  </si>
  <si>
    <t>tt0429493</t>
  </si>
  <si>
    <t>The A-Team</t>
  </si>
  <si>
    <t>Joe Carnahan</t>
  </si>
  <si>
    <t>tt0430105</t>
  </si>
  <si>
    <t>Four Brothers</t>
  </si>
  <si>
    <t>tt0430304</t>
  </si>
  <si>
    <t>Little Man</t>
  </si>
  <si>
    <t>tt0430357</t>
  </si>
  <si>
    <t>Miami Vice</t>
  </si>
  <si>
    <t>tt0430922</t>
  </si>
  <si>
    <t>Role Models</t>
  </si>
  <si>
    <t>tt0431021</t>
  </si>
  <si>
    <t>The Possession</t>
  </si>
  <si>
    <t>Ole Bornedal</t>
  </si>
  <si>
    <t>tt0431197</t>
  </si>
  <si>
    <t>The Kingdom</t>
  </si>
  <si>
    <t>tt0431308</t>
  </si>
  <si>
    <t>P.S. I Love You</t>
  </si>
  <si>
    <t>Richard LaGravenese</t>
  </si>
  <si>
    <t>tt0432021</t>
  </si>
  <si>
    <t>Resident Evil: Extinction</t>
  </si>
  <si>
    <t>tt0432283</t>
  </si>
  <si>
    <t>Fantastic Mr. Fox</t>
  </si>
  <si>
    <t>tt0432348</t>
  </si>
  <si>
    <t>Saw II</t>
  </si>
  <si>
    <t>Darren Lynn Bousman</t>
  </si>
  <si>
    <t>tt0433035</t>
  </si>
  <si>
    <t>Real Steel</t>
  </si>
  <si>
    <t>tt0433362</t>
  </si>
  <si>
    <t>Daybreakers</t>
  </si>
  <si>
    <t>Michael Spierig, Peter Spierig</t>
  </si>
  <si>
    <t>tt0433383</t>
  </si>
  <si>
    <t>Good Night, and Good Luck.</t>
  </si>
  <si>
    <t>tt0433386</t>
  </si>
  <si>
    <t>The Grudge 2</t>
  </si>
  <si>
    <t>tt0433387</t>
  </si>
  <si>
    <t>Harsh Times</t>
  </si>
  <si>
    <t>tt0434409</t>
  </si>
  <si>
    <t>V for Vendetta</t>
  </si>
  <si>
    <t>James McTeigue</t>
  </si>
  <si>
    <t>tt0435651</t>
  </si>
  <si>
    <t>The Giver</t>
  </si>
  <si>
    <t>tt0435705</t>
  </si>
  <si>
    <t>Next</t>
  </si>
  <si>
    <t>tt0435761</t>
  </si>
  <si>
    <t>Toy Story 3</t>
  </si>
  <si>
    <t>Lee Unkrich</t>
  </si>
  <si>
    <t>tt0437086</t>
  </si>
  <si>
    <t>Alita: Battle Angel</t>
  </si>
  <si>
    <t>tt0437863</t>
  </si>
  <si>
    <t>The Benchwarmers</t>
  </si>
  <si>
    <t>tt0438097</t>
  </si>
  <si>
    <t>Ice Age: The Meltdown</t>
  </si>
  <si>
    <t>Carlos Saldanha</t>
  </si>
  <si>
    <t>tt0438488</t>
  </si>
  <si>
    <t>Terminator Salvation</t>
  </si>
  <si>
    <t>tt0439572</t>
  </si>
  <si>
    <t>The Flash</t>
  </si>
  <si>
    <t>Andy Muschietti</t>
  </si>
  <si>
    <t>tt0439815</t>
  </si>
  <si>
    <t>Slither</t>
  </si>
  <si>
    <t>James Gunn</t>
  </si>
  <si>
    <t>tt0440963</t>
  </si>
  <si>
    <t>The Bourne Ultimatum</t>
  </si>
  <si>
    <t>tt0441773</t>
  </si>
  <si>
    <t>Kung Fu Panda</t>
  </si>
  <si>
    <t>Mark Osborne, John Stevenson</t>
  </si>
  <si>
    <t>tt0442933</t>
  </si>
  <si>
    <t>Beowulf</t>
  </si>
  <si>
    <t>tt0443272</t>
  </si>
  <si>
    <t>Lincoln</t>
  </si>
  <si>
    <t>tt0443274</t>
  </si>
  <si>
    <t>Vantage Point</t>
  </si>
  <si>
    <t>Pete Travis</t>
  </si>
  <si>
    <t>tt0443453</t>
  </si>
  <si>
    <t>Borat</t>
  </si>
  <si>
    <t>Borat: Cultural Learnings of America for Make Benefit Glorious Nation of Kazakhstan</t>
  </si>
  <si>
    <t>Larry Charles</t>
  </si>
  <si>
    <t>tt0443489</t>
  </si>
  <si>
    <t>Dreamgirls</t>
  </si>
  <si>
    <t>tt0443536</t>
  </si>
  <si>
    <t>Hoodwinked</t>
  </si>
  <si>
    <t>Hoodwinked!</t>
  </si>
  <si>
    <t>Cory Edwards, Todd Edwards, Tony Leech</t>
  </si>
  <si>
    <t>tt0443543</t>
  </si>
  <si>
    <t>The Illusionist</t>
  </si>
  <si>
    <t>Neil Burger</t>
  </si>
  <si>
    <t>tt0443632</t>
  </si>
  <si>
    <t>The Sentinel</t>
  </si>
  <si>
    <t>tt0443649</t>
  </si>
  <si>
    <t>10,000 BC</t>
  </si>
  <si>
    <t>tt0443680</t>
  </si>
  <si>
    <t>The Assassination of Jesse James by the Coward Robert Ford</t>
  </si>
  <si>
    <t>Andrew Dominik</t>
  </si>
  <si>
    <t>tt0443701</t>
  </si>
  <si>
    <t>The X Files: I Want to Believe</t>
  </si>
  <si>
    <t>Chris Carter</t>
  </si>
  <si>
    <t>tt0443706</t>
  </si>
  <si>
    <t>Zodiac</t>
  </si>
  <si>
    <t>tt0445922</t>
  </si>
  <si>
    <t>Across the Universe</t>
  </si>
  <si>
    <t>tt0445934</t>
  </si>
  <si>
    <t>Blades of Glory</t>
  </si>
  <si>
    <t>Josh Gordon, Will Speck</t>
  </si>
  <si>
    <t>tt0445990</t>
  </si>
  <si>
    <t>Invincible</t>
  </si>
  <si>
    <t>Ericson Core</t>
  </si>
  <si>
    <t>tt0446029</t>
  </si>
  <si>
    <t>Scott Pilgrim vs. the World</t>
  </si>
  <si>
    <t>Edgar Wright</t>
  </si>
  <si>
    <t>tt0446755</t>
  </si>
  <si>
    <t>The Painted Veil</t>
  </si>
  <si>
    <t>John Curran</t>
  </si>
  <si>
    <t>tt0448011</t>
  </si>
  <si>
    <t>Knowing</t>
  </si>
  <si>
    <t>tt0448115</t>
  </si>
  <si>
    <t>Shazam!</t>
  </si>
  <si>
    <t>David F. Sandberg</t>
  </si>
  <si>
    <t>tt0448157</t>
  </si>
  <si>
    <t>Hancock</t>
  </si>
  <si>
    <t>tt0448694</t>
  </si>
  <si>
    <t>Puss in Boots</t>
  </si>
  <si>
    <t>Chris Miller</t>
  </si>
  <si>
    <t>tt0449010</t>
  </si>
  <si>
    <t>Eragon</t>
  </si>
  <si>
    <t>Stefen Fangmeier</t>
  </si>
  <si>
    <t>tt0449059</t>
  </si>
  <si>
    <t>Little Miss Sunshine</t>
  </si>
  <si>
    <t>Jonathan Dayton, Valerie Faris</t>
  </si>
  <si>
    <t>tt0449088</t>
  </si>
  <si>
    <t>Pirates of the Caribbean: At World's End</t>
  </si>
  <si>
    <t>tt0449089</t>
  </si>
  <si>
    <t>RV</t>
  </si>
  <si>
    <t>tt0449467</t>
  </si>
  <si>
    <t>Babel</t>
  </si>
  <si>
    <t>tt0450188</t>
  </si>
  <si>
    <t>La Vie En Rose</t>
  </si>
  <si>
    <t>La MÃ´me</t>
  </si>
  <si>
    <t>Olivier Dahan</t>
  </si>
  <si>
    <t>tt0450232</t>
  </si>
  <si>
    <t>16 Blocks</t>
  </si>
  <si>
    <t>tt0450259</t>
  </si>
  <si>
    <t>Blood Diamond</t>
  </si>
  <si>
    <t>tt0450278</t>
  </si>
  <si>
    <t>Hostel</t>
  </si>
  <si>
    <t>tt0450314</t>
  </si>
  <si>
    <t>Punisher: War Zone</t>
  </si>
  <si>
    <t>Lexi Alexander</t>
  </si>
  <si>
    <t>tt0450345</t>
  </si>
  <si>
    <t>Neil LaBute</t>
  </si>
  <si>
    <t>tt0450385</t>
  </si>
  <si>
    <t>tt0451079</t>
  </si>
  <si>
    <t>Horton Hears a Who!</t>
  </si>
  <si>
    <t>Jimmy Hayward, Steve Martino</t>
  </si>
  <si>
    <t>tt0451279</t>
  </si>
  <si>
    <t>Wonder Woman</t>
  </si>
  <si>
    <t>tt0452594</t>
  </si>
  <si>
    <t>The Break-Up</t>
  </si>
  <si>
    <t>tt0452598</t>
  </si>
  <si>
    <t>Cheaper by the Dozen 2</t>
  </si>
  <si>
    <t>tt0452608</t>
  </si>
  <si>
    <t>Death Race</t>
  </si>
  <si>
    <t>tt0452623</t>
  </si>
  <si>
    <t>Gone Baby Gone</t>
  </si>
  <si>
    <t>Ben Affleck</t>
  </si>
  <si>
    <t>tt0452625</t>
  </si>
  <si>
    <t>Good Luck Chuck</t>
  </si>
  <si>
    <t>Mark Helfrich</t>
  </si>
  <si>
    <t>tt0452637</t>
  </si>
  <si>
    <t>Lady in the Water</t>
  </si>
  <si>
    <t>tt0452694</t>
  </si>
  <si>
    <t>The Time Traveler's Wife</t>
  </si>
  <si>
    <t>tt0452702</t>
  </si>
  <si>
    <t>Vacancy</t>
  </si>
  <si>
    <t>NimrÃ³d Antal</t>
  </si>
  <si>
    <t>tt0453451</t>
  </si>
  <si>
    <t>Mr. Bean's Holiday</t>
  </si>
  <si>
    <t>Steve Bendelack</t>
  </si>
  <si>
    <t>tt0453467</t>
  </si>
  <si>
    <t>Deja Vu</t>
  </si>
  <si>
    <t>tt0453556</t>
  </si>
  <si>
    <t>TMNT</t>
  </si>
  <si>
    <t>Kevin Munroe</t>
  </si>
  <si>
    <t>tt0453562</t>
  </si>
  <si>
    <t>tt0454841</t>
  </si>
  <si>
    <t>The Hills Have Eyes</t>
  </si>
  <si>
    <t>Alexandre Aja</t>
  </si>
  <si>
    <t>tt0454848</t>
  </si>
  <si>
    <t>Inside Man</t>
  </si>
  <si>
    <t>tt0454876</t>
  </si>
  <si>
    <t>Life of Pi</t>
  </si>
  <si>
    <t>tt0454921</t>
  </si>
  <si>
    <t>The Pursuit of Happyness</t>
  </si>
  <si>
    <t>Gabriele Muccino</t>
  </si>
  <si>
    <t>tt0454945</t>
  </si>
  <si>
    <t>She's the Man</t>
  </si>
  <si>
    <t>Andy Fickman</t>
  </si>
  <si>
    <t>tt0455407</t>
  </si>
  <si>
    <t>The Crazies</t>
  </si>
  <si>
    <t>tt0455538</t>
  </si>
  <si>
    <t>How to Lose Friends &amp; Alienate People</t>
  </si>
  <si>
    <t>Robert B. Weide</t>
  </si>
  <si>
    <t>tt0455590</t>
  </si>
  <si>
    <t>The Last King of Scotland</t>
  </si>
  <si>
    <t>Kevin Macdonald</t>
  </si>
  <si>
    <t>tt0455760</t>
  </si>
  <si>
    <t>Dead Silence</t>
  </si>
  <si>
    <t>tt0455824</t>
  </si>
  <si>
    <t>Australia</t>
  </si>
  <si>
    <t>tt0455944</t>
  </si>
  <si>
    <t>The Equalizer</t>
  </si>
  <si>
    <t>tt0455967</t>
  </si>
  <si>
    <t>John Tucker Must Die</t>
  </si>
  <si>
    <t>tt0457400</t>
  </si>
  <si>
    <t>Land of the Lost</t>
  </si>
  <si>
    <t>tt0457430</t>
  </si>
  <si>
    <t>Pan's Labyrinth</t>
  </si>
  <si>
    <t>El laberinto del fauno</t>
  </si>
  <si>
    <t>tt0457433</t>
  </si>
  <si>
    <t>Perfect Stranger</t>
  </si>
  <si>
    <t>tt0457510</t>
  </si>
  <si>
    <t>Nacho Libre</t>
  </si>
  <si>
    <t>tt0457513</t>
  </si>
  <si>
    <t>Scoop</t>
  </si>
  <si>
    <t>tt0457939</t>
  </si>
  <si>
    <t>The Holiday</t>
  </si>
  <si>
    <t>tt0458339</t>
  </si>
  <si>
    <t>Captain America: The First Avenger</t>
  </si>
  <si>
    <t>tt0458352</t>
  </si>
  <si>
    <t>The Devil Wears Prada</t>
  </si>
  <si>
    <t>David Frankel</t>
  </si>
  <si>
    <t>tt0458481</t>
  </si>
  <si>
    <t>Sin City: A Dame to Kill For</t>
  </si>
  <si>
    <t>Frank Miller, Robert Rodriguez</t>
  </si>
  <si>
    <t>tt0458525</t>
  </si>
  <si>
    <t>X-Men Origins: Wolverine</t>
  </si>
  <si>
    <t>Gavin Hood</t>
  </si>
  <si>
    <t>tt0460780</t>
  </si>
  <si>
    <t>In the Name of the King: A Dungeon Siege Tale</t>
  </si>
  <si>
    <t>Uwe Boll</t>
  </si>
  <si>
    <t>tt0460791</t>
  </si>
  <si>
    <t>The Fall</t>
  </si>
  <si>
    <t>tt0461770</t>
  </si>
  <si>
    <t>Enchanted</t>
  </si>
  <si>
    <t>tt0462200</t>
  </si>
  <si>
    <t>Black Snake Moan</t>
  </si>
  <si>
    <t>Craig Brewer</t>
  </si>
  <si>
    <t>tt0462322</t>
  </si>
  <si>
    <t>Grindhouse</t>
  </si>
  <si>
    <t>Robert Rodriguez, Eli Roth, Quentin Tarantino</t>
  </si>
  <si>
    <t>tt0462465</t>
  </si>
  <si>
    <t>Outlander</t>
  </si>
  <si>
    <t>Howard McCain</t>
  </si>
  <si>
    <t>tt0462499</t>
  </si>
  <si>
    <t>Rambo</t>
  </si>
  <si>
    <t>tt0462504</t>
  </si>
  <si>
    <t>Rescue Dawn</t>
  </si>
  <si>
    <t>tt0462538</t>
  </si>
  <si>
    <t>The Simpsons Movie</t>
  </si>
  <si>
    <t>David Silverman</t>
  </si>
  <si>
    <t>tt0462590</t>
  </si>
  <si>
    <t>Step Up</t>
  </si>
  <si>
    <t>Anne Fletcher</t>
  </si>
  <si>
    <t>tt0463034</t>
  </si>
  <si>
    <t>You, Me and Dupree</t>
  </si>
  <si>
    <t>Anthony Russo, Joe Russo</t>
  </si>
  <si>
    <t>tt0463854</t>
  </si>
  <si>
    <t>28 Weeks Later</t>
  </si>
  <si>
    <t>Juan Carlos Fresnadillo</t>
  </si>
  <si>
    <t>tt0463985</t>
  </si>
  <si>
    <t>The Fast and the Furious: Tokyo Drift</t>
  </si>
  <si>
    <t>Justin Lin</t>
  </si>
  <si>
    <t>tt0463998</t>
  </si>
  <si>
    <t>Freedom Writers</t>
  </si>
  <si>
    <t>tt0464154</t>
  </si>
  <si>
    <t>Piranha 3D</t>
  </si>
  <si>
    <t>tt0465234</t>
  </si>
  <si>
    <t>National Treasure: Book of Secrets</t>
  </si>
  <si>
    <t>tt0465494</t>
  </si>
  <si>
    <t>Hitman</t>
  </si>
  <si>
    <t>Xavier Gens</t>
  </si>
  <si>
    <t>tt0465538</t>
  </si>
  <si>
    <t>Michael Clayton</t>
  </si>
  <si>
    <t>Tony Gilroy</t>
  </si>
  <si>
    <t>tt0465551</t>
  </si>
  <si>
    <t>Notes on a Scandal</t>
  </si>
  <si>
    <t>Richard Eyre</t>
  </si>
  <si>
    <t>tt0465580</t>
  </si>
  <si>
    <t>Push</t>
  </si>
  <si>
    <t>tt0465602</t>
  </si>
  <si>
    <t>Shoot 'Em Up</t>
  </si>
  <si>
    <t>Michael Davis</t>
  </si>
  <si>
    <t>tt0465624</t>
  </si>
  <si>
    <t>My Super Ex-Girlfriend</t>
  </si>
  <si>
    <t>tt0466342</t>
  </si>
  <si>
    <t>Date Movie</t>
  </si>
  <si>
    <t>Aaron Seltzer, Jason Friedberg</t>
  </si>
  <si>
    <t>tt0466909</t>
  </si>
  <si>
    <t>tt0467197</t>
  </si>
  <si>
    <t>Max Payne</t>
  </si>
  <si>
    <t>tt0467200</t>
  </si>
  <si>
    <t>The Other Boleyn Girl</t>
  </si>
  <si>
    <t>Justin Chadwick</t>
  </si>
  <si>
    <t>tt0467406</t>
  </si>
  <si>
    <t>Juno</t>
  </si>
  <si>
    <t>tt0468489</t>
  </si>
  <si>
    <t>Half Nelson</t>
  </si>
  <si>
    <t>Ryan Fleck</t>
  </si>
  <si>
    <t>tt0468569</t>
  </si>
  <si>
    <t>The Dark Knight</t>
  </si>
  <si>
    <t>tt0469494</t>
  </si>
  <si>
    <t>There Will Be Blood</t>
  </si>
  <si>
    <t>tt0469641</t>
  </si>
  <si>
    <t>World Trade Center</t>
  </si>
  <si>
    <t>tt0470752</t>
  </si>
  <si>
    <t>Ex Machina</t>
  </si>
  <si>
    <t>Alex Garland</t>
  </si>
  <si>
    <t>tt0471042</t>
  </si>
  <si>
    <t>Tower Heist</t>
  </si>
  <si>
    <t>tt0472033</t>
  </si>
  <si>
    <t>Shane Acker</t>
  </si>
  <si>
    <t>tt0472043</t>
  </si>
  <si>
    <t>Apocalypto</t>
  </si>
  <si>
    <t>tt0472062</t>
  </si>
  <si>
    <t>Charlie Wilson's War</t>
  </si>
  <si>
    <t>tt0472160</t>
  </si>
  <si>
    <t>Penelope</t>
  </si>
  <si>
    <t>Mark Palansky</t>
  </si>
  <si>
    <t>tt0472181</t>
  </si>
  <si>
    <t>The Smurfs</t>
  </si>
  <si>
    <t>tt0472399</t>
  </si>
  <si>
    <t>The Mechanic</t>
  </si>
  <si>
    <t>tt0473075</t>
  </si>
  <si>
    <t>Prince of Persia: The Sands of Time</t>
  </si>
  <si>
    <t>tt0473705</t>
  </si>
  <si>
    <t>State of Play</t>
  </si>
  <si>
    <t>tt0475276</t>
  </si>
  <si>
    <t>United 93</t>
  </si>
  <si>
    <t>tt0475290</t>
  </si>
  <si>
    <t>Hail, Caesar!</t>
  </si>
  <si>
    <t>tt0475394</t>
  </si>
  <si>
    <t>Smokin' Aces</t>
  </si>
  <si>
    <t>tt0475944</t>
  </si>
  <si>
    <t>The Covenant</t>
  </si>
  <si>
    <t>tt0476964</t>
  </si>
  <si>
    <t>The Brave One</t>
  </si>
  <si>
    <t>tt0477051</t>
  </si>
  <si>
    <t>Norbit</t>
  </si>
  <si>
    <t>Brian Robbins</t>
  </si>
  <si>
    <t>tt0477071</t>
  </si>
  <si>
    <t>Premonition</t>
  </si>
  <si>
    <t>Mennan Yapo</t>
  </si>
  <si>
    <t>tt0477080</t>
  </si>
  <si>
    <t>Unstoppable</t>
  </si>
  <si>
    <t>tt0477139</t>
  </si>
  <si>
    <t>Wristcutters: A Love Story</t>
  </si>
  <si>
    <t>Goran Dukic</t>
  </si>
  <si>
    <t>tt0477302</t>
  </si>
  <si>
    <t>Extremely Loud &amp; Incredibly Close</t>
  </si>
  <si>
    <t>tt0477347</t>
  </si>
  <si>
    <t>Night at the Museum</t>
  </si>
  <si>
    <t>tt0477348</t>
  </si>
  <si>
    <t>No Country for Old Men</t>
  </si>
  <si>
    <t>tt0478087</t>
  </si>
  <si>
    <t>tt0478304</t>
  </si>
  <si>
    <t>The Tree of Life</t>
  </si>
  <si>
    <t>tt0478311</t>
  </si>
  <si>
    <t>Knocked Up</t>
  </si>
  <si>
    <t>tt0478970</t>
  </si>
  <si>
    <t>Ant-Man</t>
  </si>
  <si>
    <t>tt0479143</t>
  </si>
  <si>
    <t>Rocky Balboa</t>
  </si>
  <si>
    <t>tt0479884</t>
  </si>
  <si>
    <t>Crank</t>
  </si>
  <si>
    <t>Mark Neveldine, Brian Taylor</t>
  </si>
  <si>
    <t>tt0479952</t>
  </si>
  <si>
    <t>Madagascar: Escape 2 Africa</t>
  </si>
  <si>
    <t>tt0479997</t>
  </si>
  <si>
    <t>Season of the Witch</t>
  </si>
  <si>
    <t>tt0480242</t>
  </si>
  <si>
    <t>Dan in Real Life</t>
  </si>
  <si>
    <t>Peter Hedges</t>
  </si>
  <si>
    <t>tt0480249</t>
  </si>
  <si>
    <t>I Am Legend</t>
  </si>
  <si>
    <t>tt0480255</t>
  </si>
  <si>
    <t>The Losers</t>
  </si>
  <si>
    <t>Sylvain White</t>
  </si>
  <si>
    <t>tt0480669</t>
  </si>
  <si>
    <t>Timecrimes</t>
  </si>
  <si>
    <t>Los cronocrÃ­menes</t>
  </si>
  <si>
    <t>Nacho Vigalondo</t>
  </si>
  <si>
    <t>tt0480687</t>
  </si>
  <si>
    <t>Hall Pass</t>
  </si>
  <si>
    <t>tt0481141</t>
  </si>
  <si>
    <t>No Reservations</t>
  </si>
  <si>
    <t>tt0481369</t>
  </si>
  <si>
    <t>The Number 23</t>
  </si>
  <si>
    <t>tt0481499</t>
  </si>
  <si>
    <t>The Croods</t>
  </si>
  <si>
    <t>Kirk DeMicco, Chris Sanders</t>
  </si>
  <si>
    <t>tt0481536</t>
  </si>
  <si>
    <t>Harold &amp; Kumar Escape from Guantanamo Bay</t>
  </si>
  <si>
    <t>Jon Hurwitz, Hayden Schlossberg</t>
  </si>
  <si>
    <t>tt0482571</t>
  </si>
  <si>
    <t>The Prestige</t>
  </si>
  <si>
    <t>tt0482572</t>
  </si>
  <si>
    <t>Pride and Glory</t>
  </si>
  <si>
    <t>tt0482606</t>
  </si>
  <si>
    <t>The Strangers</t>
  </si>
  <si>
    <t>Bryan Bertino</t>
  </si>
  <si>
    <t>tt0483607</t>
  </si>
  <si>
    <t>Doomsday</t>
  </si>
  <si>
    <t>tt0485947</t>
  </si>
  <si>
    <t>Mr. Nobody</t>
  </si>
  <si>
    <t>Jaco Van Dormael</t>
  </si>
  <si>
    <t>tt0486551</t>
  </si>
  <si>
    <t>Beerfest</t>
  </si>
  <si>
    <t>tt0486576</t>
  </si>
  <si>
    <t>Fantastic Four: Rise of the Silver Surfer</t>
  </si>
  <si>
    <t>4: Rise of the Silver Surfer</t>
  </si>
  <si>
    <t>tt0486655</t>
  </si>
  <si>
    <t>Stardust</t>
  </si>
  <si>
    <t>Matthew Vaughn</t>
  </si>
  <si>
    <t>tt0486822</t>
  </si>
  <si>
    <t>Disturbia</t>
  </si>
  <si>
    <t>tt0489049</t>
  </si>
  <si>
    <t>Fanboys</t>
  </si>
  <si>
    <t>Kyle Newman</t>
  </si>
  <si>
    <t>tt0489099</t>
  </si>
  <si>
    <t>Jumper</t>
  </si>
  <si>
    <t>tt0489237</t>
  </si>
  <si>
    <t>The Nanny Diaries</t>
  </si>
  <si>
    <t>Shari Springer Berman, Robert Pulcini</t>
  </si>
  <si>
    <t>tt0489270</t>
  </si>
  <si>
    <t>Saw III</t>
  </si>
  <si>
    <t>tt0490204</t>
  </si>
  <si>
    <t>Reign Over Me</t>
  </si>
  <si>
    <t>Mike Binder</t>
  </si>
  <si>
    <t>tt0490215</t>
  </si>
  <si>
    <t>Silence</t>
  </si>
  <si>
    <t>tt0491152</t>
  </si>
  <si>
    <t>Something Borrowed</t>
  </si>
  <si>
    <t>tt0492044</t>
  </si>
  <si>
    <t>The Haunting in Connecticut</t>
  </si>
  <si>
    <t>Peter Cornwell</t>
  </si>
  <si>
    <t>tt0492956</t>
  </si>
  <si>
    <t>The Game Plan</t>
  </si>
  <si>
    <t>tt0493405</t>
  </si>
  <si>
    <t>CHIPS</t>
  </si>
  <si>
    <t>Dax Shepard</t>
  </si>
  <si>
    <t>tt0493430</t>
  </si>
  <si>
    <t>Jackass Number Two</t>
  </si>
  <si>
    <t>tt0493464</t>
  </si>
  <si>
    <t>Wanted</t>
  </si>
  <si>
    <t>tt0494238</t>
  </si>
  <si>
    <t>Inkheart</t>
  </si>
  <si>
    <t>tt0496806</t>
  </si>
  <si>
    <t>Ocean's Thirteen</t>
  </si>
  <si>
    <t>tt0497116</t>
  </si>
  <si>
    <t>An Inconvenient Truth</t>
  </si>
  <si>
    <t>Davis Guggenheim</t>
  </si>
  <si>
    <t>tt0497465</t>
  </si>
  <si>
    <t>Vicky Cristina Barcelona</t>
  </si>
  <si>
    <t>tt0498353</t>
  </si>
  <si>
    <t>Hostel: Part II</t>
  </si>
  <si>
    <t>tt0498380</t>
  </si>
  <si>
    <t>Letters from Iwo Jima</t>
  </si>
  <si>
    <t>tt0498399</t>
  </si>
  <si>
    <t>We Own the Night</t>
  </si>
  <si>
    <t>James Gray</t>
  </si>
  <si>
    <t>tt0499448</t>
  </si>
  <si>
    <t>The Chronicles of Narnia: Prince Caspian</t>
  </si>
  <si>
    <t>tt0499549</t>
  </si>
  <si>
    <t>Avatar</t>
  </si>
  <si>
    <t>tt0499556</t>
  </si>
  <si>
    <t>War</t>
  </si>
  <si>
    <t>Philip G. Atwell</t>
  </si>
  <si>
    <t>tt0756683</t>
  </si>
  <si>
    <t>The Man from Earth</t>
  </si>
  <si>
    <t>Richard Schenkman</t>
  </si>
  <si>
    <t>tt0758730</t>
  </si>
  <si>
    <t>Aliens vs. Predator: Requiem</t>
  </si>
  <si>
    <t>AVPR: Aliens vs Predator - Requiem</t>
  </si>
  <si>
    <t>Colin Strause, Greg Strause</t>
  </si>
  <si>
    <t>tt0758746</t>
  </si>
  <si>
    <t>tt0758752</t>
  </si>
  <si>
    <t>Love &amp; Other Drugs</t>
  </si>
  <si>
    <t>tt0758758</t>
  </si>
  <si>
    <t>Into the Wild</t>
  </si>
  <si>
    <t>tt0758766</t>
  </si>
  <si>
    <t>Music and Lyrics</t>
  </si>
  <si>
    <t>tt0758774</t>
  </si>
  <si>
    <t>Body of Lies</t>
  </si>
  <si>
    <t>tt0758794</t>
  </si>
  <si>
    <t>We Are Marshall</t>
  </si>
  <si>
    <t>tt0762073</t>
  </si>
  <si>
    <t>Thirst</t>
  </si>
  <si>
    <t>Bakjwi</t>
  </si>
  <si>
    <t>tt0762107</t>
  </si>
  <si>
    <t>I Now Pronounce You Chuck &amp; Larry</t>
  </si>
  <si>
    <t>tt0762125</t>
  </si>
  <si>
    <t>Planet 51</t>
  </si>
  <si>
    <t>Jorge Blanco, Javier Abad, Marcos MartÃ­nez</t>
  </si>
  <si>
    <t>tt0765010</t>
  </si>
  <si>
    <t>Brothers</t>
  </si>
  <si>
    <t>tt0765120</t>
  </si>
  <si>
    <t>My Blueberry Nights</t>
  </si>
  <si>
    <t>tt0765429</t>
  </si>
  <si>
    <t>American Gangster</t>
  </si>
  <si>
    <t>tt0770703</t>
  </si>
  <si>
    <t>What's Your Number?</t>
  </si>
  <si>
    <t>Mark Mylod</t>
  </si>
  <si>
    <t>tt0770752</t>
  </si>
  <si>
    <t>Fool's Gold</t>
  </si>
  <si>
    <t>tt0770828</t>
  </si>
  <si>
    <t>Man of Steel</t>
  </si>
  <si>
    <t>tt0780504</t>
  </si>
  <si>
    <t>Drive</t>
  </si>
  <si>
    <t>Nicolas Winding Refn</t>
  </si>
  <si>
    <t>tt0780511</t>
  </si>
  <si>
    <t>Everybody's Fine</t>
  </si>
  <si>
    <t>tt0780521</t>
  </si>
  <si>
    <t>The Princess and the Frog</t>
  </si>
  <si>
    <t>tt0780536</t>
  </si>
  <si>
    <t>In Bruges</t>
  </si>
  <si>
    <t>Martin McDonagh</t>
  </si>
  <si>
    <t>tt0780571</t>
  </si>
  <si>
    <t>Mr. Brooks</t>
  </si>
  <si>
    <t>Bruce A. Evans</t>
  </si>
  <si>
    <t>tt0780653</t>
  </si>
  <si>
    <t>The Wolfman</t>
  </si>
  <si>
    <t>tt0783233</t>
  </si>
  <si>
    <t>Atonement</t>
  </si>
  <si>
    <t>tt0787474</t>
  </si>
  <si>
    <t>The Boxtrolls</t>
  </si>
  <si>
    <t>Graham Annable, Anthony Stacchi</t>
  </si>
  <si>
    <t>tt0787524</t>
  </si>
  <si>
    <t>The Man Who Knew Infinity</t>
  </si>
  <si>
    <t>Matt Brown</t>
  </si>
  <si>
    <t>tt0790628</t>
  </si>
  <si>
    <t>The Incredible Burt Wonderstone</t>
  </si>
  <si>
    <t>Don Scardino</t>
  </si>
  <si>
    <t>tt0790636</t>
  </si>
  <si>
    <t>Dallas Buyers Club</t>
  </si>
  <si>
    <t>Jean-Marc VallÃ©e</t>
  </si>
  <si>
    <t>tt0790686</t>
  </si>
  <si>
    <t>Mirrors</t>
  </si>
  <si>
    <t>tt0790724</t>
  </si>
  <si>
    <t>Jack Reacher</t>
  </si>
  <si>
    <t>Christopher McQuarrie</t>
  </si>
  <si>
    <t>tt0790736</t>
  </si>
  <si>
    <t>R.I.P.D.</t>
  </si>
  <si>
    <t>tt0795351</t>
  </si>
  <si>
    <t>Case 39</t>
  </si>
  <si>
    <t>Christian Alvart</t>
  </si>
  <si>
    <t>tt0795368</t>
  </si>
  <si>
    <t>Death at a Funeral</t>
  </si>
  <si>
    <t>tt0795421</t>
  </si>
  <si>
    <t>Mamma Mia!</t>
  </si>
  <si>
    <t>Phyllida Lloyd</t>
  </si>
  <si>
    <t>tt0795461</t>
  </si>
  <si>
    <t>Scary Movie V</t>
  </si>
  <si>
    <t>Scary Movie 5</t>
  </si>
  <si>
    <t>Malcolm D. Lee, David Zucker</t>
  </si>
  <si>
    <t>tt0796366</t>
  </si>
  <si>
    <t>Star Trek</t>
  </si>
  <si>
    <t>tt0799934</t>
  </si>
  <si>
    <t>Be Kind Rewind</t>
  </si>
  <si>
    <t>tt0799949</t>
  </si>
  <si>
    <t>Epic Movie</t>
  </si>
  <si>
    <t>Jason Friedberg, Aaron Seltzer</t>
  </si>
  <si>
    <t>tt0800039</t>
  </si>
  <si>
    <t>Forgetting Sarah Marshall</t>
  </si>
  <si>
    <t>Nicholas Stoller</t>
  </si>
  <si>
    <t>tt0800069</t>
  </si>
  <si>
    <t>The Hills Have Eyes 2</t>
  </si>
  <si>
    <t>The Hills Have Eyes II</t>
  </si>
  <si>
    <t>Martin Weisz</t>
  </si>
  <si>
    <t>tt0800080</t>
  </si>
  <si>
    <t>The Incredible Hulk</t>
  </si>
  <si>
    <t>tt0800241</t>
  </si>
  <si>
    <t>Transsiberian</t>
  </si>
  <si>
    <t>tt0800308</t>
  </si>
  <si>
    <t>Appaloosa</t>
  </si>
  <si>
    <t>Ed Harris</t>
  </si>
  <si>
    <t>tt0800320</t>
  </si>
  <si>
    <t>Clash of the Titans</t>
  </si>
  <si>
    <t>tt0803096</t>
  </si>
  <si>
    <t>Warcraft</t>
  </si>
  <si>
    <t>Duncan Jones</t>
  </si>
  <si>
    <t>tt0804497</t>
  </si>
  <si>
    <t>It's Kind of a Funny Story</t>
  </si>
  <si>
    <t>Anna Boden, Ryan Fleck</t>
  </si>
  <si>
    <t>tt0804522</t>
  </si>
  <si>
    <t>Rendition</t>
  </si>
  <si>
    <t>tt0805564</t>
  </si>
  <si>
    <t>Lars and the Real Girl</t>
  </si>
  <si>
    <t>Craig Gillespie</t>
  </si>
  <si>
    <t>tt0805570</t>
  </si>
  <si>
    <t>The Midnight Meat Train</t>
  </si>
  <si>
    <t>RyÃ»hei Kitamura</t>
  </si>
  <si>
    <t>tt0808151</t>
  </si>
  <si>
    <t>Angels &amp; Demons</t>
  </si>
  <si>
    <t>tt0808279</t>
  </si>
  <si>
    <t>Funny Games</t>
  </si>
  <si>
    <t>Michael Haneke</t>
  </si>
  <si>
    <t>tt0808417</t>
  </si>
  <si>
    <t>Persepolis</t>
  </si>
  <si>
    <t>Vincent Paronnaud, Marjane Satrapi</t>
  </si>
  <si>
    <t>tt0810819</t>
  </si>
  <si>
    <t>The Danish Girl</t>
  </si>
  <si>
    <t>Tom Hooper</t>
  </si>
  <si>
    <t>tt0810913</t>
  </si>
  <si>
    <t>Jack and Jill</t>
  </si>
  <si>
    <t>tt0810922</t>
  </si>
  <si>
    <t>Take Me Home Tonight</t>
  </si>
  <si>
    <t>Michael Dowse</t>
  </si>
  <si>
    <t>tt0811080</t>
  </si>
  <si>
    <t>Speed Racer</t>
  </si>
  <si>
    <t>tt0811138</t>
  </si>
  <si>
    <t>The Love Guru</t>
  </si>
  <si>
    <t>Marco Schnabel</t>
  </si>
  <si>
    <t>tt0814022</t>
  </si>
  <si>
    <t>Bangkok Dangerous</t>
  </si>
  <si>
    <t>Oxide Chun Pang, Danny Pang</t>
  </si>
  <si>
    <t>tt0814255</t>
  </si>
  <si>
    <t>Percy Jackson &amp; the Olympians: The Lightning Thief</t>
  </si>
  <si>
    <t>tt0814314</t>
  </si>
  <si>
    <t>Seven Pounds</t>
  </si>
  <si>
    <t>tt0815236</t>
  </si>
  <si>
    <t>She's Out of My League</t>
  </si>
  <si>
    <t>Jim Field Smith</t>
  </si>
  <si>
    <t>tt0815241</t>
  </si>
  <si>
    <t>Religulous</t>
  </si>
  <si>
    <t>tt0815244</t>
  </si>
  <si>
    <t>Sydney White</t>
  </si>
  <si>
    <t>Joe Nussbaum</t>
  </si>
  <si>
    <t>tt0816442</t>
  </si>
  <si>
    <t>The Book Thief</t>
  </si>
  <si>
    <t>Brian Percival</t>
  </si>
  <si>
    <t>tt0816462</t>
  </si>
  <si>
    <t>tt0816692</t>
  </si>
  <si>
    <t>Interstellar</t>
  </si>
  <si>
    <t>tt0816711</t>
  </si>
  <si>
    <t>World War Z</t>
  </si>
  <si>
    <t>tt0817177</t>
  </si>
  <si>
    <t>Flipped</t>
  </si>
  <si>
    <t>tt0817230</t>
  </si>
  <si>
    <t>Valentine's Day</t>
  </si>
  <si>
    <t>tt0817538</t>
  </si>
  <si>
    <t>Drillbit Taylor</t>
  </si>
  <si>
    <t>tt0821640</t>
  </si>
  <si>
    <t>Ghosts of Girlfriends Past</t>
  </si>
  <si>
    <t>tt0821642</t>
  </si>
  <si>
    <t>The Soloist</t>
  </si>
  <si>
    <t>tt0822832</t>
  </si>
  <si>
    <t>Marley &amp; Me</t>
  </si>
  <si>
    <t>tt0822847</t>
  </si>
  <si>
    <t>Priest</t>
  </si>
  <si>
    <t>Scott Stewart</t>
  </si>
  <si>
    <t>tt0822854</t>
  </si>
  <si>
    <t>Shooter</t>
  </si>
  <si>
    <t>tt0824747</t>
  </si>
  <si>
    <t>Changeling</t>
  </si>
  <si>
    <t>tt0825232</t>
  </si>
  <si>
    <t>The Bucket List</t>
  </si>
  <si>
    <t>tt0829150</t>
  </si>
  <si>
    <t>Dracula Untold</t>
  </si>
  <si>
    <t>Gary Shore</t>
  </si>
  <si>
    <t>tt0829482</t>
  </si>
  <si>
    <t>Superbad</t>
  </si>
  <si>
    <t>Greg Mottola</t>
  </si>
  <si>
    <t>tt0830515</t>
  </si>
  <si>
    <t>Quantum of Solace</t>
  </si>
  <si>
    <t>tt0831387</t>
  </si>
  <si>
    <t>Gareth Edwards</t>
  </si>
  <si>
    <t>tt0831887</t>
  </si>
  <si>
    <t>The Spirit</t>
  </si>
  <si>
    <t>Frank Miller</t>
  </si>
  <si>
    <t>tt0834001</t>
  </si>
  <si>
    <t>Underworld: Rise of the Lycans</t>
  </si>
  <si>
    <t>Patrick Tatopoulos</t>
  </si>
  <si>
    <t>tt0837562</t>
  </si>
  <si>
    <t>Hotel Transylvania</t>
  </si>
  <si>
    <t>Genndy Tartakovsky</t>
  </si>
  <si>
    <t>tt0837563</t>
  </si>
  <si>
    <t>Kevin KÃ¶lsch, Dennis Widmyer</t>
  </si>
  <si>
    <t>tt0838221</t>
  </si>
  <si>
    <t>The Darjeeling Limited</t>
  </si>
  <si>
    <t>tt0838283</t>
  </si>
  <si>
    <t>Step Brothers</t>
  </si>
  <si>
    <t>tt0839980</t>
  </si>
  <si>
    <t>Semi-Pro</t>
  </si>
  <si>
    <t>Kent Alterman</t>
  </si>
  <si>
    <t>tt0840361</t>
  </si>
  <si>
    <t>The Town</t>
  </si>
  <si>
    <t>tt0841046</t>
  </si>
  <si>
    <t>Walk Hard: The Dewey Cox Story</t>
  </si>
  <si>
    <t>tt0842926</t>
  </si>
  <si>
    <t>The Kids Are All Right</t>
  </si>
  <si>
    <t>Lisa Cholodenko</t>
  </si>
  <si>
    <t>tt0844286</t>
  </si>
  <si>
    <t>The Brothers Bloom</t>
  </si>
  <si>
    <t>tt0844471</t>
  </si>
  <si>
    <t>Cloudy with a Chance of Meatballs</t>
  </si>
  <si>
    <t>Phil Lord, Christopher Miller</t>
  </si>
  <si>
    <t>tt0844479</t>
  </si>
  <si>
    <t>The Collector</t>
  </si>
  <si>
    <t>Marcus Dunstan</t>
  </si>
  <si>
    <t>tt0844708</t>
  </si>
  <si>
    <t>The Last House on the Left</t>
  </si>
  <si>
    <t>Dennis Iliadis</t>
  </si>
  <si>
    <t>tt0848228</t>
  </si>
  <si>
    <t>The Avengers</t>
  </si>
  <si>
    <t>tt0848537</t>
  </si>
  <si>
    <t>Epic</t>
  </si>
  <si>
    <t>Chris Wedge</t>
  </si>
  <si>
    <t>tt0852713</t>
  </si>
  <si>
    <t>The House Bunny</t>
  </si>
  <si>
    <t>Fred Wolf</t>
  </si>
  <si>
    <t>tt0859163</t>
  </si>
  <si>
    <t>The Mummy: Tomb of the Dragon Emperor</t>
  </si>
  <si>
    <t>tt0861689</t>
  </si>
  <si>
    <t>Blindness</t>
  </si>
  <si>
    <t>tt0861739</t>
  </si>
  <si>
    <t>Elite Squad</t>
  </si>
  <si>
    <t>Tropa de Elite</t>
  </si>
  <si>
    <t>JosÃ© Padilha</t>
  </si>
  <si>
    <t>tt0862846</t>
  </si>
  <si>
    <t>Sunshine Cleaning</t>
  </si>
  <si>
    <t>Christine Jeffs</t>
  </si>
  <si>
    <t>tt0862856</t>
  </si>
  <si>
    <t>Trick 'r Treat</t>
  </si>
  <si>
    <t>Michael Dougherty</t>
  </si>
  <si>
    <t>tt0864835</t>
  </si>
  <si>
    <t>Mr. Peabody &amp; Sherman</t>
  </si>
  <si>
    <t>tt0865556</t>
  </si>
  <si>
    <t>The Forbidden Kingdom</t>
  </si>
  <si>
    <t>tt0866439</t>
  </si>
  <si>
    <t>Made of Honor</t>
  </si>
  <si>
    <t>Paul Weiland</t>
  </si>
  <si>
    <t>tt0870111</t>
  </si>
  <si>
    <t>Frost/Nixon</t>
  </si>
  <si>
    <t>tt0870154</t>
  </si>
  <si>
    <t>Jungle Cruise</t>
  </si>
  <si>
    <t>tt0870984</t>
  </si>
  <si>
    <t>Antichrist</t>
  </si>
  <si>
    <t>tt0873886</t>
  </si>
  <si>
    <t>Red State</t>
  </si>
  <si>
    <t>tt0876563</t>
  </si>
  <si>
    <t>Ponyo</t>
  </si>
  <si>
    <t>Gake no ue no Ponyo</t>
  </si>
  <si>
    <t>tt0878804</t>
  </si>
  <si>
    <t>The Blind Side</t>
  </si>
  <si>
    <t>John Lee Hancock</t>
  </si>
  <si>
    <t>tt0879870</t>
  </si>
  <si>
    <t>Eat Pray Love</t>
  </si>
  <si>
    <t>Ryan Murphy</t>
  </si>
  <si>
    <t>tt0880578</t>
  </si>
  <si>
    <t>Untraceable</t>
  </si>
  <si>
    <t>tt0881320</t>
  </si>
  <si>
    <t>Sanctum</t>
  </si>
  <si>
    <t>Alister Grierson</t>
  </si>
  <si>
    <t>tt0882977</t>
  </si>
  <si>
    <t>Snitch</t>
  </si>
  <si>
    <t>Ric Roman Waugh</t>
  </si>
  <si>
    <t>tt0884328</t>
  </si>
  <si>
    <t>The Mist</t>
  </si>
  <si>
    <t>tt0884732</t>
  </si>
  <si>
    <t>The Wedding Ringer</t>
  </si>
  <si>
    <t>Jeremy Garelick</t>
  </si>
  <si>
    <t>tt0887883</t>
  </si>
  <si>
    <t>Burn After Reading</t>
  </si>
  <si>
    <t>tt0887912</t>
  </si>
  <si>
    <t>The Hurt Locker</t>
  </si>
  <si>
    <t>tt0889573</t>
  </si>
  <si>
    <t>The Switch</t>
  </si>
  <si>
    <t>tt0889583</t>
  </si>
  <si>
    <t>BrÃ¼no</t>
  </si>
  <si>
    <t>tt0890870</t>
  </si>
  <si>
    <t>Saw IV</t>
  </si>
  <si>
    <t>tt0891527</t>
  </si>
  <si>
    <t>Lions for Lambs</t>
  </si>
  <si>
    <t>tt0892318</t>
  </si>
  <si>
    <t>Letters to Juliet</t>
  </si>
  <si>
    <t>tt0892769</t>
  </si>
  <si>
    <t>How to Train Your Dragon</t>
  </si>
  <si>
    <t>Chris Sanders, Dean DeBlois</t>
  </si>
  <si>
    <t>tt0892782</t>
  </si>
  <si>
    <t>Monsters vs. Aliens</t>
  </si>
  <si>
    <t>Rob Letterman, Conrad Vernon</t>
  </si>
  <si>
    <t>tt0892791</t>
  </si>
  <si>
    <t>Shrek Forever After</t>
  </si>
  <si>
    <t>tt0898367</t>
  </si>
  <si>
    <t>The Road</t>
  </si>
  <si>
    <t>tt0901476</t>
  </si>
  <si>
    <t>Bride Wars</t>
  </si>
  <si>
    <t>tt0903624</t>
  </si>
  <si>
    <t>The Hobbit: An Unexpected Journey</t>
  </si>
  <si>
    <t>tt0905372</t>
  </si>
  <si>
    <t>Matthijs van Heijningen Jr.</t>
  </si>
  <si>
    <t>tt0907657</t>
  </si>
  <si>
    <t>Once</t>
  </si>
  <si>
    <t>John Carney</t>
  </si>
  <si>
    <t>tt0910936</t>
  </si>
  <si>
    <t>Pineapple Express</t>
  </si>
  <si>
    <t>David Gordon Green</t>
  </si>
  <si>
    <t>tt0910970</t>
  </si>
  <si>
    <t>WALLÂ·E</t>
  </si>
  <si>
    <t>tt0914798</t>
  </si>
  <si>
    <t>The Boy in the Striped Pajamas</t>
  </si>
  <si>
    <t>Mark Herman</t>
  </si>
  <si>
    <t>tt0914863</t>
  </si>
  <si>
    <t>Unthinkable</t>
  </si>
  <si>
    <t>Gregor Jordan</t>
  </si>
  <si>
    <t>tt0918927</t>
  </si>
  <si>
    <t>Doubt</t>
  </si>
  <si>
    <t>John Patrick Shanley</t>
  </si>
  <si>
    <t>tt0918940</t>
  </si>
  <si>
    <t>The Legend of Tarzan</t>
  </si>
  <si>
    <t>tt0926084</t>
  </si>
  <si>
    <t>Harry Potter and the Deathly Hallows: Part 1</t>
  </si>
  <si>
    <t>Harry Potter and the Deathly Hallows - Part 1</t>
  </si>
  <si>
    <t>tt0929632</t>
  </si>
  <si>
    <t>Precious</t>
  </si>
  <si>
    <t>Lee Daniels</t>
  </si>
  <si>
    <t>tt0935075</t>
  </si>
  <si>
    <t>Rabbit Hole</t>
  </si>
  <si>
    <t>John Cameron Mitchell</t>
  </si>
  <si>
    <t>tt0936501</t>
  </si>
  <si>
    <t>Taken</t>
  </si>
  <si>
    <t>Pierre Morel</t>
  </si>
  <si>
    <t>tt0938283</t>
  </si>
  <si>
    <t>The Last Airbender</t>
  </si>
  <si>
    <t>tt0938330</t>
  </si>
  <si>
    <t>Silent Hill: Revelation</t>
  </si>
  <si>
    <t>M.J. Bassett</t>
  </si>
  <si>
    <t>tt0942385</t>
  </si>
  <si>
    <t>Tropic Thunder</t>
  </si>
  <si>
    <t>tt0944835</t>
  </si>
  <si>
    <t>Salt</t>
  </si>
  <si>
    <t>tt0945513</t>
  </si>
  <si>
    <t>Source Code</t>
  </si>
  <si>
    <t>tt0947798</t>
  </si>
  <si>
    <t>Black Swan</t>
  </si>
  <si>
    <t>tt0947802</t>
  </si>
  <si>
    <t>Lakeview Terrace</t>
  </si>
  <si>
    <t>tt0947810</t>
  </si>
  <si>
    <t>Green Zone</t>
  </si>
  <si>
    <t>tt0948470</t>
  </si>
  <si>
    <t>The Amazing Spider-Man</t>
  </si>
  <si>
    <t>Marc Webb</t>
  </si>
  <si>
    <t>tt0949731</t>
  </si>
  <si>
    <t>The Happening</t>
  </si>
  <si>
    <t>tt0952640</t>
  </si>
  <si>
    <t>Alvin and the Chipmunks</t>
  </si>
  <si>
    <t>Tim Hill</t>
  </si>
  <si>
    <t>tt0955308</t>
  </si>
  <si>
    <t>tt0959337</t>
  </si>
  <si>
    <t>Revolutionary Road</t>
  </si>
  <si>
    <t>tt0960144</t>
  </si>
  <si>
    <t>You Don't Mess with the Zohan</t>
  </si>
  <si>
    <t>tt0960731</t>
  </si>
  <si>
    <t>Bedtime Stories</t>
  </si>
  <si>
    <t>tt0962726</t>
  </si>
  <si>
    <t>High School Musical 3: Senior Year</t>
  </si>
  <si>
    <t>tt0962736</t>
  </si>
  <si>
    <t>The Young Victoria</t>
  </si>
  <si>
    <t>tt0963178</t>
  </si>
  <si>
    <t>The International</t>
  </si>
  <si>
    <t>tt0963794</t>
  </si>
  <si>
    <t>The Ruins</t>
  </si>
  <si>
    <t>Carter Smith</t>
  </si>
  <si>
    <t>tt0963966</t>
  </si>
  <si>
    <t>The Sorcerer's Apprentice</t>
  </si>
  <si>
    <t>tt0964517</t>
  </si>
  <si>
    <t>The Fighter</t>
  </si>
  <si>
    <t>tt0970179</t>
  </si>
  <si>
    <t>Hugo</t>
  </si>
  <si>
    <t>tt0970411</t>
  </si>
  <si>
    <t>City of Ember</t>
  </si>
  <si>
    <t>tt0970416</t>
  </si>
  <si>
    <t>The Day the Earth Stood Still</t>
  </si>
  <si>
    <t>tt0970452</t>
  </si>
  <si>
    <t>Solomon Kane</t>
  </si>
  <si>
    <t>tt0970866</t>
  </si>
  <si>
    <t>Little Fockers</t>
  </si>
  <si>
    <t>tt0971209</t>
  </si>
  <si>
    <t>A Perfect Getaway</t>
  </si>
  <si>
    <t>tt0974015</t>
  </si>
  <si>
    <t>Justice League</t>
  </si>
  <si>
    <t>tt0974661</t>
  </si>
  <si>
    <t>17 Again</t>
  </si>
  <si>
    <t>Burr Steers</t>
  </si>
  <si>
    <t>tt0975645</t>
  </si>
  <si>
    <t>Hitchcock</t>
  </si>
  <si>
    <t>Sacha Gervasi</t>
  </si>
  <si>
    <t>tt0976051</t>
  </si>
  <si>
    <t>The Reader</t>
  </si>
  <si>
    <t>tt0977855</t>
  </si>
  <si>
    <t>Fair Game</t>
  </si>
  <si>
    <t>tt0978764</t>
  </si>
  <si>
    <t>Sucker Punch</t>
  </si>
  <si>
    <t>tt0980970</t>
  </si>
  <si>
    <t>The Chronicles of Narnia: The Voyage of the Dawn Treader</t>
  </si>
  <si>
    <t>tt0981227</t>
  </si>
  <si>
    <t>Nick and Norah's Infinite Playlist</t>
  </si>
  <si>
    <t>Peter Sollett</t>
  </si>
  <si>
    <t>tt0983193</t>
  </si>
  <si>
    <t>The Adventures of Tintin</t>
  </si>
  <si>
    <t>tt0983213</t>
  </si>
  <si>
    <t>5 Centimeters per Second</t>
  </si>
  <si>
    <t>ByÃ´soku 5 senchimÃªtoru</t>
  </si>
  <si>
    <t>Makoto Shinkai</t>
  </si>
  <si>
    <t>tt0983946</t>
  </si>
  <si>
    <t>Fantasy Island</t>
  </si>
  <si>
    <t>Jeff Wadlow</t>
  </si>
  <si>
    <t>tt0985694</t>
  </si>
  <si>
    <t>Machete</t>
  </si>
  <si>
    <t>Ethan Maniquis, Robert Rodriguez</t>
  </si>
  <si>
    <t>tt0985699</t>
  </si>
  <si>
    <t>Valkyrie</t>
  </si>
  <si>
    <t>tt0986263</t>
  </si>
  <si>
    <t>Surrogates</t>
  </si>
  <si>
    <t>tt0988045</t>
  </si>
  <si>
    <t>Sherlock Holmes</t>
  </si>
  <si>
    <t>Guy Ritchie</t>
  </si>
  <si>
    <t>tt0988047</t>
  </si>
  <si>
    <t>Traitor</t>
  </si>
  <si>
    <t>Jeffrey Nachmanoff</t>
  </si>
  <si>
    <t>tt0988595</t>
  </si>
  <si>
    <t>27 Dresses</t>
  </si>
  <si>
    <t>tt0989757</t>
  </si>
  <si>
    <t>Dear John</t>
  </si>
  <si>
    <t>tt0990407</t>
  </si>
  <si>
    <t>The Green Hornet</t>
  </si>
  <si>
    <t>tt0993840</t>
  </si>
  <si>
    <t>Army of the Dead</t>
  </si>
  <si>
    <t>tt0993842</t>
  </si>
  <si>
    <t>Hanna</t>
  </si>
  <si>
    <t>tt0993846</t>
  </si>
  <si>
    <t>The Wolf of Wall Street</t>
  </si>
  <si>
    <t>tt0995039</t>
  </si>
  <si>
    <t>Ghost Town</t>
  </si>
  <si>
    <t>tt0997152</t>
  </si>
  <si>
    <t>The Experiment</t>
  </si>
  <si>
    <t>Paul T. Scheuring</t>
  </si>
  <si>
    <t>tt1000774</t>
  </si>
  <si>
    <t>Sex and the City</t>
  </si>
  <si>
    <t>Michael Patrick King</t>
  </si>
  <si>
    <t>tt1001508</t>
  </si>
  <si>
    <t>He's Just Not That Into You</t>
  </si>
  <si>
    <t>tt1001526</t>
  </si>
  <si>
    <t>Megamind</t>
  </si>
  <si>
    <t>Tom McGrath</t>
  </si>
  <si>
    <t>tt10016180</t>
  </si>
  <si>
    <t>The Little Things</t>
  </si>
  <si>
    <t>tt10059518</t>
  </si>
  <si>
    <t>Unhinged</t>
  </si>
  <si>
    <t>Derrick Borte</t>
  </si>
  <si>
    <t>tt1007028</t>
  </si>
  <si>
    <t>Zack and Miri Make a Porno</t>
  </si>
  <si>
    <t>tt1007029</t>
  </si>
  <si>
    <t>The Iron Lady</t>
  </si>
  <si>
    <t>tt1010048</t>
  </si>
  <si>
    <t>Slumdog Millionaire</t>
  </si>
  <si>
    <t>Danny Boyle, Loveleen Tandan</t>
  </si>
  <si>
    <t>tt1013743</t>
  </si>
  <si>
    <t>Knight and Day</t>
  </si>
  <si>
    <t>tt1013752</t>
  </si>
  <si>
    <t>Fast &amp; Furious</t>
  </si>
  <si>
    <t>tt1013753</t>
  </si>
  <si>
    <t>Milk</t>
  </si>
  <si>
    <t>tt1014759</t>
  </si>
  <si>
    <t>Alice in Wonderland</t>
  </si>
  <si>
    <t>tt1014763</t>
  </si>
  <si>
    <t>Child 44</t>
  </si>
  <si>
    <t>Daniel Espinosa</t>
  </si>
  <si>
    <t>tt10151854</t>
  </si>
  <si>
    <t>Shazam! Fury of the Gods</t>
  </si>
  <si>
    <t>tt10168670</t>
  </si>
  <si>
    <t>Bones and All</t>
  </si>
  <si>
    <t>Luca Guadagnino</t>
  </si>
  <si>
    <t>tt1017451</t>
  </si>
  <si>
    <t>The Runaways</t>
  </si>
  <si>
    <t>Floria Sigismondi</t>
  </si>
  <si>
    <t>tt1017460</t>
  </si>
  <si>
    <t>Splice</t>
  </si>
  <si>
    <t>Vincenzo Natali</t>
  </si>
  <si>
    <t>tt1019452</t>
  </si>
  <si>
    <t>A Serious Man</t>
  </si>
  <si>
    <t>tt1020072</t>
  </si>
  <si>
    <t>Selma</t>
  </si>
  <si>
    <t>Ava DuVernay</t>
  </si>
  <si>
    <t>tt1020558</t>
  </si>
  <si>
    <t>Centurion</t>
  </si>
  <si>
    <t>tt1022603</t>
  </si>
  <si>
    <t>500 Days of Summer</t>
  </si>
  <si>
    <t>(500) Days of Summer</t>
  </si>
  <si>
    <t>tt1023111</t>
  </si>
  <si>
    <t>Never Back Down</t>
  </si>
  <si>
    <t>tt1023114</t>
  </si>
  <si>
    <t>The Way Back</t>
  </si>
  <si>
    <t>tt1023481</t>
  </si>
  <si>
    <t>Step Up 2: The Streets</t>
  </si>
  <si>
    <t>Jon M. Chu</t>
  </si>
  <si>
    <t>tt1024255</t>
  </si>
  <si>
    <t>Wild Child</t>
  </si>
  <si>
    <t>Nick Moore</t>
  </si>
  <si>
    <t>tt1024648</t>
  </si>
  <si>
    <t>Argo</t>
  </si>
  <si>
    <t>tt1025100</t>
  </si>
  <si>
    <t>Gemini Man</t>
  </si>
  <si>
    <t>tt10272386</t>
  </si>
  <si>
    <t>The Father</t>
  </si>
  <si>
    <t>Florian Zeller</t>
  </si>
  <si>
    <t>tt1027718</t>
  </si>
  <si>
    <t>Wall Street: Money Never Sleeps</t>
  </si>
  <si>
    <t>tt1028532</t>
  </si>
  <si>
    <t>Hachi: A Dog's Tale</t>
  </si>
  <si>
    <t>tt1029360</t>
  </si>
  <si>
    <t>tt10298810</t>
  </si>
  <si>
    <t>Lightyear</t>
  </si>
  <si>
    <t>Angus MacLane</t>
  </si>
  <si>
    <t>tt10304142</t>
  </si>
  <si>
    <t>Amsterdam</t>
  </si>
  <si>
    <t>tt1032755</t>
  </si>
  <si>
    <t>RocknRolla</t>
  </si>
  <si>
    <t>tt1033575</t>
  </si>
  <si>
    <t>The Descendants</t>
  </si>
  <si>
    <t>tt1033643</t>
  </si>
  <si>
    <t>What Happens in Vegas</t>
  </si>
  <si>
    <t>Tom Vaughan</t>
  </si>
  <si>
    <t>tt1034032</t>
  </si>
  <si>
    <t>Gamer</t>
  </si>
  <si>
    <t>tt10342730</t>
  </si>
  <si>
    <t>Spiral</t>
  </si>
  <si>
    <t>Spiral: From the Book of Saw</t>
  </si>
  <si>
    <t>tt1034303</t>
  </si>
  <si>
    <t>Defiance</t>
  </si>
  <si>
    <t>tt1034331</t>
  </si>
  <si>
    <t>Righteous Kill</t>
  </si>
  <si>
    <t>tt1034389</t>
  </si>
  <si>
    <t>The Eagle</t>
  </si>
  <si>
    <t>tt1034415</t>
  </si>
  <si>
    <t>Suspiria</t>
  </si>
  <si>
    <t>tt10366206</t>
  </si>
  <si>
    <t>John Wick: Chapter 4</t>
  </si>
  <si>
    <t>Chad Stahelski</t>
  </si>
  <si>
    <t>tt10366460</t>
  </si>
  <si>
    <t>CODA</t>
  </si>
  <si>
    <t>Sian Heder</t>
  </si>
  <si>
    <t>tt1037705</t>
  </si>
  <si>
    <t>The Book of Eli</t>
  </si>
  <si>
    <t>tt1038686</t>
  </si>
  <si>
    <t>Legion</t>
  </si>
  <si>
    <t>tt1038919</t>
  </si>
  <si>
    <t>The Bounty Hunter</t>
  </si>
  <si>
    <t>tt1041829</t>
  </si>
  <si>
    <t>The Proposal</t>
  </si>
  <si>
    <t>tt1043726</t>
  </si>
  <si>
    <t>The Legend of Hercules</t>
  </si>
  <si>
    <t>tt1045658</t>
  </si>
  <si>
    <t>Silver Linings Playbook</t>
  </si>
  <si>
    <t>tt1045772</t>
  </si>
  <si>
    <t>I Love You Phillip Morris</t>
  </si>
  <si>
    <t>Glenn Ficarra, John Requa</t>
  </si>
  <si>
    <t>tt1045778</t>
  </si>
  <si>
    <t>Year One</t>
  </si>
  <si>
    <t>tt1046173</t>
  </si>
  <si>
    <t>G.I. Joe: The Rise of Cobra</t>
  </si>
  <si>
    <t>tt1049413</t>
  </si>
  <si>
    <t>Up</t>
  </si>
  <si>
    <t>Pete Docter, Bob Peterson</t>
  </si>
  <si>
    <t>tt1051904</t>
  </si>
  <si>
    <t>Goosebumps</t>
  </si>
  <si>
    <t>Rob Letterman</t>
  </si>
  <si>
    <t>tt1051906</t>
  </si>
  <si>
    <t>The Invisible Man</t>
  </si>
  <si>
    <t>Leigh Whannell</t>
  </si>
  <si>
    <t>tt1053424</t>
  </si>
  <si>
    <t>Repo Men</t>
  </si>
  <si>
    <t>Miguel Sapochnik</t>
  </si>
  <si>
    <t>tt1054606</t>
  </si>
  <si>
    <t>The Imaginarium of Doctor Parnassus</t>
  </si>
  <si>
    <t>tt1055292</t>
  </si>
  <si>
    <t>Life as We Know It</t>
  </si>
  <si>
    <t>Greg Berlanti</t>
  </si>
  <si>
    <t>tt1055369</t>
  </si>
  <si>
    <t>Transformers: Revenge of the Fallen</t>
  </si>
  <si>
    <t>tt10554232</t>
  </si>
  <si>
    <t>Dara of Jasenovac</t>
  </si>
  <si>
    <t>Dara iz Jasenovca</t>
  </si>
  <si>
    <t>Predrag Antonijevic</t>
  </si>
  <si>
    <t>tt1058017</t>
  </si>
  <si>
    <t>The Invention of Lying</t>
  </si>
  <si>
    <t>Ricky Gervais, Matthew Robinson</t>
  </si>
  <si>
    <t>tt1059786</t>
  </si>
  <si>
    <t>Eagle Eye</t>
  </si>
  <si>
    <t>tt1060277</t>
  </si>
  <si>
    <t>Cloverfield</t>
  </si>
  <si>
    <t>Matt Reeves</t>
  </si>
  <si>
    <t>tt10633456</t>
  </si>
  <si>
    <t>Minari</t>
  </si>
  <si>
    <t>Lee Isaac Chung</t>
  </si>
  <si>
    <t>tt10638522</t>
  </si>
  <si>
    <t>Talk to Me</t>
  </si>
  <si>
    <t>Danny Philippou, Michael Philippou</t>
  </si>
  <si>
    <t>tt10640346</t>
  </si>
  <si>
    <t>Babylon</t>
  </si>
  <si>
    <t>Damien Chazelle</t>
  </si>
  <si>
    <t>tt10648342</t>
  </si>
  <si>
    <t>Thor: Love and Thunder</t>
  </si>
  <si>
    <t>Taika Waititi</t>
  </si>
  <si>
    <t>tt1065073</t>
  </si>
  <si>
    <t>Boyhood</t>
  </si>
  <si>
    <t>tt10665338</t>
  </si>
  <si>
    <t>Halloween Kills</t>
  </si>
  <si>
    <t>tt10665342</t>
  </si>
  <si>
    <t>Halloween Ends</t>
  </si>
  <si>
    <t>tt1067106</t>
  </si>
  <si>
    <t>A Christmas Carol</t>
  </si>
  <si>
    <t>tt1067583</t>
  </si>
  <si>
    <t>Water for Elephants</t>
  </si>
  <si>
    <t>tt1068242</t>
  </si>
  <si>
    <t>tt1068680</t>
  </si>
  <si>
    <t>Yes Man</t>
  </si>
  <si>
    <t>tt1070874</t>
  </si>
  <si>
    <t>The Trial of the Chicago 7</t>
  </si>
  <si>
    <t>Aaron Sorkin</t>
  </si>
  <si>
    <t>tt1071875</t>
  </si>
  <si>
    <t>Ghost Rider: Spirit of Vengeance</t>
  </si>
  <si>
    <t>tt10731256</t>
  </si>
  <si>
    <t>Don't Worry Darling</t>
  </si>
  <si>
    <t>Olivia Wilde</t>
  </si>
  <si>
    <t>tt1073498</t>
  </si>
  <si>
    <t>Meet the Spartans</t>
  </si>
  <si>
    <t>tt1074638</t>
  </si>
  <si>
    <t>Skyfall</t>
  </si>
  <si>
    <t>tt1075417</t>
  </si>
  <si>
    <t>Race to Witch Mountain</t>
  </si>
  <si>
    <t>tt1075747</t>
  </si>
  <si>
    <t>Jonah Hex</t>
  </si>
  <si>
    <t>Jimmy Hayward</t>
  </si>
  <si>
    <t>tt1077368</t>
  </si>
  <si>
    <t>Dark Shadows</t>
  </si>
  <si>
    <t>tt1078588</t>
  </si>
  <si>
    <t>My Sister's Keeper</t>
  </si>
  <si>
    <t>tt1078912</t>
  </si>
  <si>
    <t>Night at the Museum: Battle of the Smithsonian</t>
  </si>
  <si>
    <t>tt1078940</t>
  </si>
  <si>
    <t>Couples Retreat</t>
  </si>
  <si>
    <t>Peter Billingsley</t>
  </si>
  <si>
    <t>tt1080016</t>
  </si>
  <si>
    <t>Ice Age: Dawn of the Dinosaurs</t>
  </si>
  <si>
    <t>Carlos Saldanha, Michael Thurmeier</t>
  </si>
  <si>
    <t>tt1082807</t>
  </si>
  <si>
    <t>The Belko Experiment</t>
  </si>
  <si>
    <t>tt1082868</t>
  </si>
  <si>
    <t>Quarantine</t>
  </si>
  <si>
    <t>John Erick Dowdle</t>
  </si>
  <si>
    <t>tt1083452</t>
  </si>
  <si>
    <t>Eddie the Eagle</t>
  </si>
  <si>
    <t>Dexter Fletcher</t>
  </si>
  <si>
    <t>tt10838180</t>
  </si>
  <si>
    <t>The Matrix Resurrections</t>
  </si>
  <si>
    <t>Lana Wachowski</t>
  </si>
  <si>
    <t>tt10855768</t>
  </si>
  <si>
    <t>Missing</t>
  </si>
  <si>
    <t>Nicholas D. Johnson, Will Merrick</t>
  </si>
  <si>
    <t>tt1086772</t>
  </si>
  <si>
    <t>Blended</t>
  </si>
  <si>
    <t>tt10872600</t>
  </si>
  <si>
    <t>Spider-Man: No Way Home</t>
  </si>
  <si>
    <t>Jon Watts</t>
  </si>
  <si>
    <t>tt1091191</t>
  </si>
  <si>
    <t>Lone Survivor</t>
  </si>
  <si>
    <t>tt10919380</t>
  </si>
  <si>
    <t>Freaky</t>
  </si>
  <si>
    <t>Christopher Landon</t>
  </si>
  <si>
    <t>tt1092026</t>
  </si>
  <si>
    <t>Paul</t>
  </si>
  <si>
    <t>tt1093357</t>
  </si>
  <si>
    <t>The Darkest Hour</t>
  </si>
  <si>
    <t>Chris Gorak</t>
  </si>
  <si>
    <t>tt1095217</t>
  </si>
  <si>
    <t>Bad Lieutenant: Port of Call New Orleans</t>
  </si>
  <si>
    <t>The Bad Lieutenant: Port of Call - New Orleans</t>
  </si>
  <si>
    <t>tt10954600</t>
  </si>
  <si>
    <t>Ant-Man and the Wasp: Quantumania</t>
  </si>
  <si>
    <t>tt10954652</t>
  </si>
  <si>
    <t>Old</t>
  </si>
  <si>
    <t>tt10954984</t>
  </si>
  <si>
    <t>Nope</t>
  </si>
  <si>
    <t>Jordan Peele</t>
  </si>
  <si>
    <t>tt1098327</t>
  </si>
  <si>
    <t>Dragonball Evolution</t>
  </si>
  <si>
    <t>tt1099212</t>
  </si>
  <si>
    <t>Twilight</t>
  </si>
  <si>
    <t>tt1100089</t>
  </si>
  <si>
    <t>Foxcatcher</t>
  </si>
  <si>
    <t>tt1103153</t>
  </si>
  <si>
    <t>Killers</t>
  </si>
  <si>
    <t>tt1104001</t>
  </si>
  <si>
    <t>TRON: Legacy</t>
  </si>
  <si>
    <t>Tron: Legacy</t>
  </si>
  <si>
    <t>Joseph Kosinski</t>
  </si>
  <si>
    <t>tt11083552</t>
  </si>
  <si>
    <t>Wrath of Man</t>
  </si>
  <si>
    <t>tt1109624</t>
  </si>
  <si>
    <t>Paddington</t>
  </si>
  <si>
    <t>Paul King</t>
  </si>
  <si>
    <t>tt1111422</t>
  </si>
  <si>
    <t>The Taking of Pelham 123</t>
  </si>
  <si>
    <t>tt11138512</t>
  </si>
  <si>
    <t>The Northman</t>
  </si>
  <si>
    <t>Robert Eggers</t>
  </si>
  <si>
    <t>tt11145118</t>
  </si>
  <si>
    <t>Creed III</t>
  </si>
  <si>
    <t>Michael B. Jordan</t>
  </si>
  <si>
    <t>tt1114740</t>
  </si>
  <si>
    <t>Paul Blart: Mall Cop</t>
  </si>
  <si>
    <t>tt1116184</t>
  </si>
  <si>
    <t>Jackass 3D</t>
  </si>
  <si>
    <t>tt1117385</t>
  </si>
  <si>
    <t>Felon</t>
  </si>
  <si>
    <t>tt1119646</t>
  </si>
  <si>
    <t>The Hangover</t>
  </si>
  <si>
    <t>tt1120985</t>
  </si>
  <si>
    <t>Blue Valentine</t>
  </si>
  <si>
    <t>Derek Cianfrance</t>
  </si>
  <si>
    <t>tt1121096</t>
  </si>
  <si>
    <t>Seventh Son</t>
  </si>
  <si>
    <t>Sergei Bodrov</t>
  </si>
  <si>
    <t>tt11214590</t>
  </si>
  <si>
    <t>House of Gucci</t>
  </si>
  <si>
    <t>tt1121931</t>
  </si>
  <si>
    <t>Crank: High Voltage</t>
  </si>
  <si>
    <t>Brian Taylor, Mark Neveldine</t>
  </si>
  <si>
    <t>tt1124035</t>
  </si>
  <si>
    <t>The Ides of March</t>
  </si>
  <si>
    <t>tt1124037</t>
  </si>
  <si>
    <t>Free State of Jones</t>
  </si>
  <si>
    <t>tt11245972</t>
  </si>
  <si>
    <t>Matt Bettinelli-Olpin, Tyler Gillett</t>
  </si>
  <si>
    <t>tt1125849</t>
  </si>
  <si>
    <t>The Wrestler</t>
  </si>
  <si>
    <t>tt1126590</t>
  </si>
  <si>
    <t>Big Eyes</t>
  </si>
  <si>
    <t>tt1126591</t>
  </si>
  <si>
    <t>Burlesque</t>
  </si>
  <si>
    <t>Steve Antin</t>
  </si>
  <si>
    <t>tt1126618</t>
  </si>
  <si>
    <t>Morning Glory</t>
  </si>
  <si>
    <t>tt11271038</t>
  </si>
  <si>
    <t>Licorice Pizza</t>
  </si>
  <si>
    <t>tt1127180</t>
  </si>
  <si>
    <t>Drag Me to Hell</t>
  </si>
  <si>
    <t>tt11286314</t>
  </si>
  <si>
    <t>Don't Look Up</t>
  </si>
  <si>
    <t>tt11291274</t>
  </si>
  <si>
    <t>The Unbearable Weight of Massive Talent</t>
  </si>
  <si>
    <t>Tom Gormican</t>
  </si>
  <si>
    <t>tt1129442</t>
  </si>
  <si>
    <t>Transporter 3</t>
  </si>
  <si>
    <t>Olivier Megaton</t>
  </si>
  <si>
    <t>tt1130080</t>
  </si>
  <si>
    <t>The Informant!</t>
  </si>
  <si>
    <t>tt1130884</t>
  </si>
  <si>
    <t>Shutter Island</t>
  </si>
  <si>
    <t>tt1131729</t>
  </si>
  <si>
    <t>The Boat That Rocked</t>
  </si>
  <si>
    <t>tt1131734</t>
  </si>
  <si>
    <t>Jennifer's Body</t>
  </si>
  <si>
    <t>tt1132620</t>
  </si>
  <si>
    <t>The Girl with the Dragon Tattoo</t>
  </si>
  <si>
    <t>MÃ¤n som hatar kvinnor</t>
  </si>
  <si>
    <t>Niels Arden Oplev</t>
  </si>
  <si>
    <t>tt1132626</t>
  </si>
  <si>
    <t>Saw V</t>
  </si>
  <si>
    <t>David Hackl</t>
  </si>
  <si>
    <t>tt1133985</t>
  </si>
  <si>
    <t>Green Lantern</t>
  </si>
  <si>
    <t>tt1135084</t>
  </si>
  <si>
    <t>Takers</t>
  </si>
  <si>
    <t>John Luessenhop</t>
  </si>
  <si>
    <t>tt1135487</t>
  </si>
  <si>
    <t>Duplicity</t>
  </si>
  <si>
    <t>tt1135503</t>
  </si>
  <si>
    <t>Julie &amp; Julia</t>
  </si>
  <si>
    <t>tt11358390</t>
  </si>
  <si>
    <t>Renfield</t>
  </si>
  <si>
    <t>Chris McKay</t>
  </si>
  <si>
    <t>tt1135985</t>
  </si>
  <si>
    <t>Sex Drive</t>
  </si>
  <si>
    <t>Sean Anders</t>
  </si>
  <si>
    <t>tt1136608</t>
  </si>
  <si>
    <t>District 9</t>
  </si>
  <si>
    <t>Neill Blomkamp</t>
  </si>
  <si>
    <t>tt1137450</t>
  </si>
  <si>
    <t>Death Wish</t>
  </si>
  <si>
    <t>tt1139328</t>
  </si>
  <si>
    <t>The Ghost Writer</t>
  </si>
  <si>
    <t>tt1139668</t>
  </si>
  <si>
    <t>The Unborn</t>
  </si>
  <si>
    <t>tt1139797</t>
  </si>
  <si>
    <t>Let the Right One In</t>
  </si>
  <si>
    <t>LÃ¥t den rÃ¤tte komma in</t>
  </si>
  <si>
    <t>Tomas Alfredson</t>
  </si>
  <si>
    <t>tt1142977</t>
  </si>
  <si>
    <t>Frankenweenie</t>
  </si>
  <si>
    <t>tt1142988</t>
  </si>
  <si>
    <t>The Ugly Truth</t>
  </si>
  <si>
    <t>tt1144884</t>
  </si>
  <si>
    <t>The Final Destination</t>
  </si>
  <si>
    <t>tt1148204</t>
  </si>
  <si>
    <t>Orphan</t>
  </si>
  <si>
    <t>tt1149362</t>
  </si>
  <si>
    <t>The White Ribbon</t>
  </si>
  <si>
    <t>Das weiÃŸe Band - Eine deutsche Kindergeschichte</t>
  </si>
  <si>
    <t>tt1152398</t>
  </si>
  <si>
    <t>Beastly</t>
  </si>
  <si>
    <t>Daniel Barnz</t>
  </si>
  <si>
    <t>tt1152836</t>
  </si>
  <si>
    <t>Public Enemies</t>
  </si>
  <si>
    <t>tt1155056</t>
  </si>
  <si>
    <t>I Love You, Man</t>
  </si>
  <si>
    <t>tt1155076</t>
  </si>
  <si>
    <t>Harald Zwart</t>
  </si>
  <si>
    <t>tt1156398</t>
  </si>
  <si>
    <t>Zombieland</t>
  </si>
  <si>
    <t>Ruben Fleischer</t>
  </si>
  <si>
    <t>tt11564570</t>
  </si>
  <si>
    <t>Glass Onion</t>
  </si>
  <si>
    <t>tt1160419</t>
  </si>
  <si>
    <t>Dune: Part One</t>
  </si>
  <si>
    <t>Denis Villeneuve</t>
  </si>
  <si>
    <t>tt1161864</t>
  </si>
  <si>
    <t>The Rite</t>
  </si>
  <si>
    <t>tt11655202</t>
  </si>
  <si>
    <t>Riders of Justice</t>
  </si>
  <si>
    <t>RetfÃ¦rdighedens ryttere</t>
  </si>
  <si>
    <t>Anders Thomas Jensen</t>
  </si>
  <si>
    <t>tt11671006</t>
  </si>
  <si>
    <t>The Man from Toronto</t>
  </si>
  <si>
    <t>Patrick Hughes</t>
  </si>
  <si>
    <t>tt1170358</t>
  </si>
  <si>
    <t>The Hobbit: The Desolation of Smaug</t>
  </si>
  <si>
    <t>tt1172049</t>
  </si>
  <si>
    <t>Demolition</t>
  </si>
  <si>
    <t>tt1172233</t>
  </si>
  <si>
    <t>Whip It</t>
  </si>
  <si>
    <t>Drew Barrymore</t>
  </si>
  <si>
    <t>tt1172570</t>
  </si>
  <si>
    <t>Bronson</t>
  </si>
  <si>
    <t>tt1172994</t>
  </si>
  <si>
    <t>The House of the Devil</t>
  </si>
  <si>
    <t>Ti West</t>
  </si>
  <si>
    <t>tt1174732</t>
  </si>
  <si>
    <t>An Education</t>
  </si>
  <si>
    <t>Lone Scherfig</t>
  </si>
  <si>
    <t>tt11755740</t>
  </si>
  <si>
    <t>Texas Chainsaw Massacre</t>
  </si>
  <si>
    <t>David Blue Garcia</t>
  </si>
  <si>
    <t>tt1176740</t>
  </si>
  <si>
    <t>Away We Go</t>
  </si>
  <si>
    <t>tt1178663</t>
  </si>
  <si>
    <t>Whatever Works</t>
  </si>
  <si>
    <t>tt1179034</t>
  </si>
  <si>
    <t>From Paris with Love</t>
  </si>
  <si>
    <t>tt1179056</t>
  </si>
  <si>
    <t>Samuel Bayer</t>
  </si>
  <si>
    <t>tt1179891</t>
  </si>
  <si>
    <t>My Bloody Valentine</t>
  </si>
  <si>
    <t>Patrick Lussier</t>
  </si>
  <si>
    <t>tt1179904</t>
  </si>
  <si>
    <t>Paranormal Activity</t>
  </si>
  <si>
    <t>Oren Peli</t>
  </si>
  <si>
    <t>tt1179933</t>
  </si>
  <si>
    <t>10 Cloverfield Lane</t>
  </si>
  <si>
    <t>Dan Trachtenberg</t>
  </si>
  <si>
    <t>tt1182345</t>
  </si>
  <si>
    <t>Moon</t>
  </si>
  <si>
    <t>tt1185416</t>
  </si>
  <si>
    <t>When in Rome</t>
  </si>
  <si>
    <t>tt1185616</t>
  </si>
  <si>
    <t>Waltz with Bashir</t>
  </si>
  <si>
    <t>Vals Im Bashir</t>
  </si>
  <si>
    <t>Ari Folman</t>
  </si>
  <si>
    <t>tt1185834</t>
  </si>
  <si>
    <t>Star Wars: The Clone Wars</t>
  </si>
  <si>
    <t>Dave Filoni</t>
  </si>
  <si>
    <t>tt1186367</t>
  </si>
  <si>
    <t>Ninja Assassin</t>
  </si>
  <si>
    <t>tt11866324</t>
  </si>
  <si>
    <t>Prey</t>
  </si>
  <si>
    <t>tt1186830</t>
  </si>
  <si>
    <t>Agora</t>
  </si>
  <si>
    <t>tt1187064</t>
  </si>
  <si>
    <t>Triangle</t>
  </si>
  <si>
    <t>Christopher Smith</t>
  </si>
  <si>
    <t>tt1188729</t>
  </si>
  <si>
    <t>Pandorum</t>
  </si>
  <si>
    <t>tt1188996</t>
  </si>
  <si>
    <t>My Name Is Khan</t>
  </si>
  <si>
    <t>tt1189340</t>
  </si>
  <si>
    <t>The Lincoln Lawyer</t>
  </si>
  <si>
    <t>Brad Furman</t>
  </si>
  <si>
    <t>tt1190080</t>
  </si>
  <si>
    <t>tt1190536</t>
  </si>
  <si>
    <t>Black Dynamite</t>
  </si>
  <si>
    <t>Scott Sanders</t>
  </si>
  <si>
    <t>tt1190539</t>
  </si>
  <si>
    <t>The Chaser</t>
  </si>
  <si>
    <t>Chugyeokja</t>
  </si>
  <si>
    <t>Na Hong-jin</t>
  </si>
  <si>
    <t>tt11909878</t>
  </si>
  <si>
    <t>Hocus Pocus 2</t>
  </si>
  <si>
    <t>tt1191111</t>
  </si>
  <si>
    <t>Enter the Void</t>
  </si>
  <si>
    <t>Gaspar NoÃ©</t>
  </si>
  <si>
    <t>tt1192628</t>
  </si>
  <si>
    <t>Rango</t>
  </si>
  <si>
    <t>tt1193138</t>
  </si>
  <si>
    <t>Up in the Air</t>
  </si>
  <si>
    <t>tt1193631</t>
  </si>
  <si>
    <t>Step Up 3D</t>
  </si>
  <si>
    <t>tt1194173</t>
  </si>
  <si>
    <t>The Bourne Legacy</t>
  </si>
  <si>
    <t>tt1195478</t>
  </si>
  <si>
    <t>The Five-Year Engagement</t>
  </si>
  <si>
    <t>tt1196141</t>
  </si>
  <si>
    <t>Diary of a Wimpy Kid</t>
  </si>
  <si>
    <t>Thor Freudenthal</t>
  </si>
  <si>
    <t>tt1197624</t>
  </si>
  <si>
    <t>Law Abiding Citizen</t>
  </si>
  <si>
    <t>tt1197628</t>
  </si>
  <si>
    <t>Observe and Report</t>
  </si>
  <si>
    <t>Jody Hill</t>
  </si>
  <si>
    <t>tt12003946</t>
  </si>
  <si>
    <t>Violent Night</t>
  </si>
  <si>
    <t>Tommy Wirkola</t>
  </si>
  <si>
    <t>tt1201167</t>
  </si>
  <si>
    <t>Funny People</t>
  </si>
  <si>
    <t>tt1201607</t>
  </si>
  <si>
    <t>Harry Potter and the Deathly Hallows: Part 2</t>
  </si>
  <si>
    <t>Harry Potter and the Deathly Hallows - Part 2</t>
  </si>
  <si>
    <t>tt1204342</t>
  </si>
  <si>
    <t>The Muppets</t>
  </si>
  <si>
    <t>James Bobin</t>
  </si>
  <si>
    <t>tt1204975</t>
  </si>
  <si>
    <t>Last Vegas</t>
  </si>
  <si>
    <t>tt1204977</t>
  </si>
  <si>
    <t>Ouija</t>
  </si>
  <si>
    <t>Stiles White</t>
  </si>
  <si>
    <t>tt1205489</t>
  </si>
  <si>
    <t>Gran Torino</t>
  </si>
  <si>
    <t>tt1205537</t>
  </si>
  <si>
    <t>Jack Ryan: Shadow Recruit</t>
  </si>
  <si>
    <t>tt1206543</t>
  </si>
  <si>
    <t>Out of the Furnace</t>
  </si>
  <si>
    <t>Scott Cooper</t>
  </si>
  <si>
    <t>tt1206885</t>
  </si>
  <si>
    <t>Rambo: Last Blood</t>
  </si>
  <si>
    <t>Adrian Grunberg</t>
  </si>
  <si>
    <t>tt1210042</t>
  </si>
  <si>
    <t>Brooklyn's Finest</t>
  </si>
  <si>
    <t>tt1210166</t>
  </si>
  <si>
    <t>Moneyball</t>
  </si>
  <si>
    <t>tt1210819</t>
  </si>
  <si>
    <t>The Lone Ranger</t>
  </si>
  <si>
    <t>tt1211837</t>
  </si>
  <si>
    <t>Doctor Strange</t>
  </si>
  <si>
    <t>tt1211956</t>
  </si>
  <si>
    <t>Escape Plan</t>
  </si>
  <si>
    <t>tt1212419</t>
  </si>
  <si>
    <t>Hereafter</t>
  </si>
  <si>
    <t>tt1212428</t>
  </si>
  <si>
    <t>The Lost City of Z</t>
  </si>
  <si>
    <t>tt1212436</t>
  </si>
  <si>
    <t>The Back-up Plan</t>
  </si>
  <si>
    <t>Alan Poul</t>
  </si>
  <si>
    <t>tt1212450</t>
  </si>
  <si>
    <t>Lawless</t>
  </si>
  <si>
    <t>tt1213641</t>
  </si>
  <si>
    <t>First Man</t>
  </si>
  <si>
    <t>tt1213644</t>
  </si>
  <si>
    <t>Disaster Movie</t>
  </si>
  <si>
    <t>tt1213663</t>
  </si>
  <si>
    <t>The World's End</t>
  </si>
  <si>
    <t>tt1216475</t>
  </si>
  <si>
    <t>Cars 2</t>
  </si>
  <si>
    <t>John Lasseter, Bradford Lewis</t>
  </si>
  <si>
    <t>tt1216492</t>
  </si>
  <si>
    <t>Leap Year</t>
  </si>
  <si>
    <t>Anand Tucker</t>
  </si>
  <si>
    <t>tt1216496</t>
  </si>
  <si>
    <t>Mother</t>
  </si>
  <si>
    <t>Madeo</t>
  </si>
  <si>
    <t>tt1217209</t>
  </si>
  <si>
    <t>Brave</t>
  </si>
  <si>
    <t>Mark Andrews, Brenda Chapman, Steve Purcell</t>
  </si>
  <si>
    <t>tt1217613</t>
  </si>
  <si>
    <t>Battle Los Angeles</t>
  </si>
  <si>
    <t>Battle: Los Angeles</t>
  </si>
  <si>
    <t>tt1219289</t>
  </si>
  <si>
    <t>Limitless</t>
  </si>
  <si>
    <t>tt1219342</t>
  </si>
  <si>
    <t>Legend of the Guardians: The Owls of Ga'Hoole</t>
  </si>
  <si>
    <t>tt1219827</t>
  </si>
  <si>
    <t>Ghost in the Shell</t>
  </si>
  <si>
    <t>Rupert Sanders</t>
  </si>
  <si>
    <t>tt1220198</t>
  </si>
  <si>
    <t>The Fourth Kind</t>
  </si>
  <si>
    <t>Olatunde Osunsanmi</t>
  </si>
  <si>
    <t>tt1220634</t>
  </si>
  <si>
    <t>Resident Evil: Afterlife</t>
  </si>
  <si>
    <t>tt1220719</t>
  </si>
  <si>
    <t>Ip Man</t>
  </si>
  <si>
    <t>Wilson Yip</t>
  </si>
  <si>
    <t>tt1222817</t>
  </si>
  <si>
    <t>Zookeeper</t>
  </si>
  <si>
    <t>tt12261776</t>
  </si>
  <si>
    <t>Scott Beck, Bryan Woods</t>
  </si>
  <si>
    <t>tt1226229</t>
  </si>
  <si>
    <t>Get Him to the Greek</t>
  </si>
  <si>
    <t>tt1226273</t>
  </si>
  <si>
    <t>Edge of Darkness</t>
  </si>
  <si>
    <t>tt1226753</t>
  </si>
  <si>
    <t>The Debt</t>
  </si>
  <si>
    <t>tt1226837</t>
  </si>
  <si>
    <t>Beautiful Boy</t>
  </si>
  <si>
    <t>Felix van Groeningen</t>
  </si>
  <si>
    <t>tt1228705</t>
  </si>
  <si>
    <t>Iron Man 2</t>
  </si>
  <si>
    <t>tt1228987</t>
  </si>
  <si>
    <t>Let Me In</t>
  </si>
  <si>
    <t>tt1229238</t>
  </si>
  <si>
    <t>Mission: Impossible - Ghost Protocol</t>
  </si>
  <si>
    <t>tt1229340</t>
  </si>
  <si>
    <t>Anchorman 2: The Legend Continues</t>
  </si>
  <si>
    <t>tt1230414</t>
  </si>
  <si>
    <t>It's Complicated</t>
  </si>
  <si>
    <t>tt1231580</t>
  </si>
  <si>
    <t>Alvin and the Chipmunks: The Squeakquel</t>
  </si>
  <si>
    <t>tt1231583</t>
  </si>
  <si>
    <t>Due Date</t>
  </si>
  <si>
    <t>tt1231587</t>
  </si>
  <si>
    <t>Hot Tub Time Machine</t>
  </si>
  <si>
    <t>tt1232200</t>
  </si>
  <si>
    <t>That's My Boy</t>
  </si>
  <si>
    <t>tt1232776</t>
  </si>
  <si>
    <t>Fish Tank</t>
  </si>
  <si>
    <t>Andrea Arnold</t>
  </si>
  <si>
    <t>tt1232829</t>
  </si>
  <si>
    <t>21 Jump Street</t>
  </si>
  <si>
    <t>tt1233227</t>
  </si>
  <si>
    <t>Saw VI</t>
  </si>
  <si>
    <t>Kevin Greutert</t>
  </si>
  <si>
    <t>tt1234548</t>
  </si>
  <si>
    <t>The Men Who Stare at Goats</t>
  </si>
  <si>
    <t>Grant Heslov</t>
  </si>
  <si>
    <t>tt1234719</t>
  </si>
  <si>
    <t>Dan Bradley</t>
  </si>
  <si>
    <t>tt1234721</t>
  </si>
  <si>
    <t>tt1235166</t>
  </si>
  <si>
    <t>A Prophet</t>
  </si>
  <si>
    <t>Un prophÃ¨te</t>
  </si>
  <si>
    <t>Jacques Audiard</t>
  </si>
  <si>
    <t>tt1235522</t>
  </si>
  <si>
    <t>Broken City</t>
  </si>
  <si>
    <t>Allen Hughes</t>
  </si>
  <si>
    <t>tt12361974</t>
  </si>
  <si>
    <t>Zack Snyder's Justice League</t>
  </si>
  <si>
    <t>tt1240982</t>
  </si>
  <si>
    <t>Your Highness</t>
  </si>
  <si>
    <t>tt12412888</t>
  </si>
  <si>
    <t>Sonic the Hedgehog 2</t>
  </si>
  <si>
    <t>Jeff Fowler</t>
  </si>
  <si>
    <t>tt1241317</t>
  </si>
  <si>
    <t>Death Note</t>
  </si>
  <si>
    <t>Adam Wingard</t>
  </si>
  <si>
    <t>tt1242432</t>
  </si>
  <si>
    <t>I Spit on Your Grave</t>
  </si>
  <si>
    <t>Steven R. Monroe</t>
  </si>
  <si>
    <t>tt1242460</t>
  </si>
  <si>
    <t>We Need to Talk About Kevin</t>
  </si>
  <si>
    <t>Lynne Ramsay</t>
  </si>
  <si>
    <t>tt1243957</t>
  </si>
  <si>
    <t>The Tourist</t>
  </si>
  <si>
    <t>tt1243974</t>
  </si>
  <si>
    <t>Aloha</t>
  </si>
  <si>
    <t>tt1245112</t>
  </si>
  <si>
    <t>[Rec]Â²</t>
  </si>
  <si>
    <t>Paco Plaza, Jaume BalaguerÃ³</t>
  </si>
  <si>
    <t>tt1245492</t>
  </si>
  <si>
    <t>This Is the End</t>
  </si>
  <si>
    <t>Evan Goldberg, Seth Rogen</t>
  </si>
  <si>
    <t>tt1245526</t>
  </si>
  <si>
    <t>RED</t>
  </si>
  <si>
    <t>tt1250777</t>
  </si>
  <si>
    <t>Kick-Ass</t>
  </si>
  <si>
    <t>tt12536294</t>
  </si>
  <si>
    <t>Spencer</t>
  </si>
  <si>
    <t>Pablo LarraÃ­n</t>
  </si>
  <si>
    <t>tt1253863</t>
  </si>
  <si>
    <t>300: Rise of an Empire</t>
  </si>
  <si>
    <t>Noam Murro</t>
  </si>
  <si>
    <t>tt1253864</t>
  </si>
  <si>
    <t>Immortals</t>
  </si>
  <si>
    <t>tt1255953</t>
  </si>
  <si>
    <t>Incendies</t>
  </si>
  <si>
    <t>tt1258972</t>
  </si>
  <si>
    <t>The Man with the Iron Fists</t>
  </si>
  <si>
    <t>Action</t>
  </si>
  <si>
    <t>RZA</t>
  </si>
  <si>
    <t>tt12593682</t>
  </si>
  <si>
    <t>Bullet Train</t>
  </si>
  <si>
    <t>David Leitch</t>
  </si>
  <si>
    <t>tt1259521</t>
  </si>
  <si>
    <t>The Cabin in the Woods</t>
  </si>
  <si>
    <t>Drew Goddard</t>
  </si>
  <si>
    <t>tt1259528</t>
  </si>
  <si>
    <t>Den of Thieves</t>
  </si>
  <si>
    <t>Christian Gudegast</t>
  </si>
  <si>
    <t>tt1259571</t>
  </si>
  <si>
    <t>The Twilight Saga: New Moon</t>
  </si>
  <si>
    <t>tt1261945</t>
  </si>
  <si>
    <t>Sex and the City 2</t>
  </si>
  <si>
    <t>tt1262416</t>
  </si>
  <si>
    <t>Scream 4</t>
  </si>
  <si>
    <t>tt1263670</t>
  </si>
  <si>
    <t>Crazy Heart</t>
  </si>
  <si>
    <t>tt1267297</t>
  </si>
  <si>
    <t>tt1268799</t>
  </si>
  <si>
    <t>A Very Harold &amp; Kumar Christmas</t>
  </si>
  <si>
    <t>A Very Harold &amp; Kumar 3D Christmas</t>
  </si>
  <si>
    <t>Todd Strauss-Schulson</t>
  </si>
  <si>
    <t>tt1270262</t>
  </si>
  <si>
    <t>The Devil's Double</t>
  </si>
  <si>
    <t>tt1270761</t>
  </si>
  <si>
    <t>Don't Be Afraid of the Dark</t>
  </si>
  <si>
    <t>Troy Nixey</t>
  </si>
  <si>
    <t>tt1270797</t>
  </si>
  <si>
    <t>Venom</t>
  </si>
  <si>
    <t>tt1270798</t>
  </si>
  <si>
    <t>X-Men: First Class</t>
  </si>
  <si>
    <t>X: First Class</t>
  </si>
  <si>
    <t>tt1272878</t>
  </si>
  <si>
    <t>2 Guns</t>
  </si>
  <si>
    <t>Baltasar KormÃ¡kur</t>
  </si>
  <si>
    <t>tt1276104</t>
  </si>
  <si>
    <t>Looper</t>
  </si>
  <si>
    <t>tt1277953</t>
  </si>
  <si>
    <t>Madagascar 3: Europe's Most Wanted</t>
  </si>
  <si>
    <t>Eric Darnell, Tom McGrath, Conrad Vernon</t>
  </si>
  <si>
    <t>tt1278340</t>
  </si>
  <si>
    <t>Dead Snow</t>
  </si>
  <si>
    <t>DÃ¸d snÃ¸</t>
  </si>
  <si>
    <t>tt12789558</t>
  </si>
  <si>
    <t>Belfast</t>
  </si>
  <si>
    <t>tt1279935</t>
  </si>
  <si>
    <t>Date Night</t>
  </si>
  <si>
    <t>tt1282140</t>
  </si>
  <si>
    <t>Easy A</t>
  </si>
  <si>
    <t>Will Gluck</t>
  </si>
  <si>
    <t>tt1284575</t>
  </si>
  <si>
    <t>Bad Teacher</t>
  </si>
  <si>
    <t>tt1285016</t>
  </si>
  <si>
    <t>The Social Network</t>
  </si>
  <si>
    <t>tt1285241</t>
  </si>
  <si>
    <t>Don 2</t>
  </si>
  <si>
    <t>Farhan Akhtar</t>
  </si>
  <si>
    <t>tt1288558</t>
  </si>
  <si>
    <t>Evil Dead</t>
  </si>
  <si>
    <t>Fede Alvarez</t>
  </si>
  <si>
    <t>tt1289401</t>
  </si>
  <si>
    <t>Paul Feig</t>
  </si>
  <si>
    <t>tt1289406</t>
  </si>
  <si>
    <t>Harry Brown</t>
  </si>
  <si>
    <t>Daniel Barber</t>
  </si>
  <si>
    <t>tt1291150</t>
  </si>
  <si>
    <t>tt1291584</t>
  </si>
  <si>
    <t>Warrior</t>
  </si>
  <si>
    <t>tt1292566</t>
  </si>
  <si>
    <t>How to Be Single</t>
  </si>
  <si>
    <t>Christian Ditter</t>
  </si>
  <si>
    <t>tt1293847</t>
  </si>
  <si>
    <t>xXx: Return of Xander Cage</t>
  </si>
  <si>
    <t>tt1294226</t>
  </si>
  <si>
    <t>The Last Song</t>
  </si>
  <si>
    <t>Julie Anne Robinson</t>
  </si>
  <si>
    <t>tt1298644</t>
  </si>
  <si>
    <t>The Hustle</t>
  </si>
  <si>
    <t>Chris Addison</t>
  </si>
  <si>
    <t>tt1298649</t>
  </si>
  <si>
    <t>The Watch</t>
  </si>
  <si>
    <t>Akiva Schaffer</t>
  </si>
  <si>
    <t>tt1298650</t>
  </si>
  <si>
    <t>Pirates of the Caribbean: On Stranger Tides</t>
  </si>
  <si>
    <t>tt1300851</t>
  </si>
  <si>
    <t>The Boondock Saints II: All Saints Day</t>
  </si>
  <si>
    <t>tt1300854</t>
  </si>
  <si>
    <t>Iron Man 3</t>
  </si>
  <si>
    <t>Iron Man Three</t>
  </si>
  <si>
    <t>tt1302006</t>
  </si>
  <si>
    <t>The Irishman</t>
  </si>
  <si>
    <t>tt1302011</t>
  </si>
  <si>
    <t>Kung Fu Panda 2</t>
  </si>
  <si>
    <t>Jennifer Yuh Nelson</t>
  </si>
  <si>
    <t>tt1305806</t>
  </si>
  <si>
    <t>The Secret in Their Eyes</t>
  </si>
  <si>
    <t>El secreto de sus ojos</t>
  </si>
  <si>
    <t>Juan JosÃ© Campanella</t>
  </si>
  <si>
    <t>tt1306980</t>
  </si>
  <si>
    <t>50/50</t>
  </si>
  <si>
    <t>Jonathan Levine</t>
  </si>
  <si>
    <t>tt1307068</t>
  </si>
  <si>
    <t>Seeking a Friend for the End of the World</t>
  </si>
  <si>
    <t>Lorene Scafaria</t>
  </si>
  <si>
    <t>tt1308729</t>
  </si>
  <si>
    <t>Bullet to the Head</t>
  </si>
  <si>
    <t>tt1311067</t>
  </si>
  <si>
    <t>tt1314655</t>
  </si>
  <si>
    <t>Devil</t>
  </si>
  <si>
    <t>tt1315981</t>
  </si>
  <si>
    <t>A Single Man</t>
  </si>
  <si>
    <t>Tom Ford</t>
  </si>
  <si>
    <t>tt1318514</t>
  </si>
  <si>
    <t>Rise of the Planet of the Apes</t>
  </si>
  <si>
    <t>Rupert Wyatt</t>
  </si>
  <si>
    <t>tt1320244</t>
  </si>
  <si>
    <t>The Last Exorcism</t>
  </si>
  <si>
    <t>Daniel Stamm</t>
  </si>
  <si>
    <t>tt1320253</t>
  </si>
  <si>
    <t>The Expendables</t>
  </si>
  <si>
    <t>tt1320261</t>
  </si>
  <si>
    <t>Gulliver's Travels</t>
  </si>
  <si>
    <t>tt1321509</t>
  </si>
  <si>
    <t>tt1321510</t>
  </si>
  <si>
    <t>In the Heights</t>
  </si>
  <si>
    <t>tt1321511</t>
  </si>
  <si>
    <t>tt1321860</t>
  </si>
  <si>
    <t>The Beaver</t>
  </si>
  <si>
    <t>Jodie Foster</t>
  </si>
  <si>
    <t>tt1321870</t>
  </si>
  <si>
    <t>Gangster Squad</t>
  </si>
  <si>
    <t>tt1322269</t>
  </si>
  <si>
    <t>August: Osage County</t>
  </si>
  <si>
    <t>John Wells</t>
  </si>
  <si>
    <t>tt1322312</t>
  </si>
  <si>
    <t>Going the Distance</t>
  </si>
  <si>
    <t>Nanette Burstein</t>
  </si>
  <si>
    <t>tt1323594</t>
  </si>
  <si>
    <t>Despicable Me</t>
  </si>
  <si>
    <t>Chris Renaud, Pierre Coffin</t>
  </si>
  <si>
    <t>tt1324999</t>
  </si>
  <si>
    <t>The Twilight Saga: Breaking Dawn - Part 1</t>
  </si>
  <si>
    <t>tt1325004</t>
  </si>
  <si>
    <t>The Twilight Saga: Eclipse</t>
  </si>
  <si>
    <t>tt1327194</t>
  </si>
  <si>
    <t>The Lucky One</t>
  </si>
  <si>
    <t>tt1327773</t>
  </si>
  <si>
    <t>The Butler</t>
  </si>
  <si>
    <t>Lee Daniels' the Butler</t>
  </si>
  <si>
    <t>tt13314558</t>
  </si>
  <si>
    <t>Day Shift</t>
  </si>
  <si>
    <t>J.J. Perry</t>
  </si>
  <si>
    <t>tt13320622</t>
  </si>
  <si>
    <t>The Lost City</t>
  </si>
  <si>
    <t>Aaron Nee, Adam Nee</t>
  </si>
  <si>
    <t>tt1333125</t>
  </si>
  <si>
    <t>Movie 43</t>
  </si>
  <si>
    <t>Elizabeth Banks, Steven Brill, Steve Carr</t>
  </si>
  <si>
    <t>tt1334260</t>
  </si>
  <si>
    <t>Never Let Me Go</t>
  </si>
  <si>
    <t>tt1334512</t>
  </si>
  <si>
    <t>Arthur</t>
  </si>
  <si>
    <t>Jason Winer</t>
  </si>
  <si>
    <t>tt13345606</t>
  </si>
  <si>
    <t>Evil Dead Rise</t>
  </si>
  <si>
    <t>Lee Cronin</t>
  </si>
  <si>
    <t>tt1335975</t>
  </si>
  <si>
    <t>47 Ronin</t>
  </si>
  <si>
    <t>Carl Rinsch</t>
  </si>
  <si>
    <t>tt1336608</t>
  </si>
  <si>
    <t>Rock of Ages</t>
  </si>
  <si>
    <t>tt13375076</t>
  </si>
  <si>
    <t>The Pope's Exorcist</t>
  </si>
  <si>
    <t>Julius Avery</t>
  </si>
  <si>
    <t>tt1340138</t>
  </si>
  <si>
    <t>Terminator Genisys</t>
  </si>
  <si>
    <t>Alan Taylor</t>
  </si>
  <si>
    <t>tt1341188</t>
  </si>
  <si>
    <t>How Do You Know</t>
  </si>
  <si>
    <t>tt1343092</t>
  </si>
  <si>
    <t>The Great Gatsby</t>
  </si>
  <si>
    <t>tt1343727</t>
  </si>
  <si>
    <t>Dredd</t>
  </si>
  <si>
    <t>tt1345836</t>
  </si>
  <si>
    <t>The Dark Knight Rises</t>
  </si>
  <si>
    <t>tt1351685</t>
  </si>
  <si>
    <t>Jack the Giant Slayer</t>
  </si>
  <si>
    <t>tt1352824</t>
  </si>
  <si>
    <t>Chloe</t>
  </si>
  <si>
    <t>Atom Egoyan</t>
  </si>
  <si>
    <t>tt1355630</t>
  </si>
  <si>
    <t>If I Stay</t>
  </si>
  <si>
    <t>R.J. Cutler</t>
  </si>
  <si>
    <t>tt1355631</t>
  </si>
  <si>
    <t>The Infiltrator</t>
  </si>
  <si>
    <t>tt1355644</t>
  </si>
  <si>
    <t>Passengers</t>
  </si>
  <si>
    <t>Morten Tyldum</t>
  </si>
  <si>
    <t>tt1355683</t>
  </si>
  <si>
    <t>Black Mass</t>
  </si>
  <si>
    <t>tt13560574</t>
  </si>
  <si>
    <t>X</t>
  </si>
  <si>
    <t>tt13640696</t>
  </si>
  <si>
    <t>See How They Run</t>
  </si>
  <si>
    <t>Tom George</t>
  </si>
  <si>
    <t>tt1365050</t>
  </si>
  <si>
    <t>Beasts of No Nation</t>
  </si>
  <si>
    <t>Cary Joji Fukunaga</t>
  </si>
  <si>
    <t>tt1365519</t>
  </si>
  <si>
    <t>Tomb Raider</t>
  </si>
  <si>
    <t>Roar Uthaug</t>
  </si>
  <si>
    <t>tt1366344</t>
  </si>
  <si>
    <t>The Sitter</t>
  </si>
  <si>
    <t>tt1371111</t>
  </si>
  <si>
    <t>Cloud Atlas</t>
  </si>
  <si>
    <t>Tom Tykwer, Lana Wachowski, Lilly Wachowski</t>
  </si>
  <si>
    <t>tt1371150</t>
  </si>
  <si>
    <t>This Is Where I Leave You</t>
  </si>
  <si>
    <t>tt1374989</t>
  </si>
  <si>
    <t>Pride and Prejudice and Zombies</t>
  </si>
  <si>
    <t>tt1374992</t>
  </si>
  <si>
    <t>Upside Down</t>
  </si>
  <si>
    <t>Juan Solanas</t>
  </si>
  <si>
    <t>tt1375666</t>
  </si>
  <si>
    <t>Inception</t>
  </si>
  <si>
    <t>tt1375670</t>
  </si>
  <si>
    <t>Grown Ups</t>
  </si>
  <si>
    <t>tt13833688</t>
  </si>
  <si>
    <t>The Whale</t>
  </si>
  <si>
    <t>tt1385826</t>
  </si>
  <si>
    <t>The Adjustment Bureau</t>
  </si>
  <si>
    <t>George Nolfi</t>
  </si>
  <si>
    <t>tt1385867</t>
  </si>
  <si>
    <t>Cop Out</t>
  </si>
  <si>
    <t>tt1386588</t>
  </si>
  <si>
    <t>The Other Guys</t>
  </si>
  <si>
    <t>tt1386697</t>
  </si>
  <si>
    <t>Suicide Squad</t>
  </si>
  <si>
    <t>tt1386703</t>
  </si>
  <si>
    <t>tt1389072</t>
  </si>
  <si>
    <t>Downsizing</t>
  </si>
  <si>
    <t>tt1389096</t>
  </si>
  <si>
    <t>Stand Up Guys</t>
  </si>
  <si>
    <t>Fisher Stevens</t>
  </si>
  <si>
    <t>tt1389137</t>
  </si>
  <si>
    <t>We Bought a Zoo</t>
  </si>
  <si>
    <t>tt1390411</t>
  </si>
  <si>
    <t>In the Heart of the Sea</t>
  </si>
  <si>
    <t>tt1392170</t>
  </si>
  <si>
    <t>The Hunger Games</t>
  </si>
  <si>
    <t>tt1392190</t>
  </si>
  <si>
    <t>Mad Max: Fury Road</t>
  </si>
  <si>
    <t>tt1392214</t>
  </si>
  <si>
    <t>Prisoners</t>
  </si>
  <si>
    <t>tt1396218</t>
  </si>
  <si>
    <t>Mr. Popper's Penguins</t>
  </si>
  <si>
    <t>tt1396484</t>
  </si>
  <si>
    <t>It</t>
  </si>
  <si>
    <t>tt1397280</t>
  </si>
  <si>
    <t>Taken 2</t>
  </si>
  <si>
    <t>tt1397514</t>
  </si>
  <si>
    <t>Journey 2: The Mysterious Island</t>
  </si>
  <si>
    <t>Brad Peyton</t>
  </si>
  <si>
    <t>tt1398426</t>
  </si>
  <si>
    <t>Straight Outta Compton</t>
  </si>
  <si>
    <t>tt1399103</t>
  </si>
  <si>
    <t>Transformers: Dark of the Moon</t>
  </si>
  <si>
    <t>tt1399683</t>
  </si>
  <si>
    <t>Winter's Bone</t>
  </si>
  <si>
    <t>Debra Granik</t>
  </si>
  <si>
    <t>tt1401152</t>
  </si>
  <si>
    <t>Unknown</t>
  </si>
  <si>
    <t>tt1403177</t>
  </si>
  <si>
    <t>Hesher</t>
  </si>
  <si>
    <t>Spencer Susser</t>
  </si>
  <si>
    <t>tt1403865</t>
  </si>
  <si>
    <t>True Grit</t>
  </si>
  <si>
    <t>tt1403981</t>
  </si>
  <si>
    <t>Remember Me</t>
  </si>
  <si>
    <t>Allen Coulter</t>
  </si>
  <si>
    <t>tt1408101</t>
  </si>
  <si>
    <t>Star Trek Into Darkness</t>
  </si>
  <si>
    <t>tt1408253</t>
  </si>
  <si>
    <t>Ride Along</t>
  </si>
  <si>
    <t>tt1409024</t>
  </si>
  <si>
    <t>Men in Black 3</t>
  </si>
  <si>
    <t>tt1410063</t>
  </si>
  <si>
    <t>The Flowers of War</t>
  </si>
  <si>
    <t>Jin ling shi san chai</t>
  </si>
  <si>
    <t>tt14109724</t>
  </si>
  <si>
    <t>Ticket to Paradise</t>
  </si>
  <si>
    <t>Ol Parker</t>
  </si>
  <si>
    <t>tt1411238</t>
  </si>
  <si>
    <t>No Strings Attached</t>
  </si>
  <si>
    <t>tt1411250</t>
  </si>
  <si>
    <t>Riddick</t>
  </si>
  <si>
    <t>tt1411697</t>
  </si>
  <si>
    <t>The Hangover Part II</t>
  </si>
  <si>
    <t>tt1412386</t>
  </si>
  <si>
    <t>The Best Exotic Marigold Hotel</t>
  </si>
  <si>
    <t>tt1413492</t>
  </si>
  <si>
    <t>12 Strong</t>
  </si>
  <si>
    <t>Nicolai Fuglsig</t>
  </si>
  <si>
    <t>tt14138650</t>
  </si>
  <si>
    <t>The Pale Blue Eye</t>
  </si>
  <si>
    <t>tt1414382</t>
  </si>
  <si>
    <t>You Again</t>
  </si>
  <si>
    <t>tt1416801</t>
  </si>
  <si>
    <t>Kill the Irishman</t>
  </si>
  <si>
    <t>tt1418377</t>
  </si>
  <si>
    <t>I, Frankenstein</t>
  </si>
  <si>
    <t>Stuart Beattie</t>
  </si>
  <si>
    <t>tt14208870</t>
  </si>
  <si>
    <t>The Fabelmans</t>
  </si>
  <si>
    <t>tt14209916</t>
  </si>
  <si>
    <t>Cocaine Bear</t>
  </si>
  <si>
    <t>Elizabeth Banks</t>
  </si>
  <si>
    <t>tt14230388</t>
  </si>
  <si>
    <t>Asteroid City</t>
  </si>
  <si>
    <t>tt1424381</t>
  </si>
  <si>
    <t>Predators</t>
  </si>
  <si>
    <t>tt1428538</t>
  </si>
  <si>
    <t>Hansel &amp; Gretel: Witch Hunters</t>
  </si>
  <si>
    <t>tt1430132</t>
  </si>
  <si>
    <t>The Wolverine</t>
  </si>
  <si>
    <t>tt1430607</t>
  </si>
  <si>
    <t>Arthur Christmas</t>
  </si>
  <si>
    <t>Sarah Smith, Barry Cook</t>
  </si>
  <si>
    <t>tt1430626</t>
  </si>
  <si>
    <t>The Pirates! Band of Misfits</t>
  </si>
  <si>
    <t>The Pirates! In an Adventure with Scientists!</t>
  </si>
  <si>
    <t>Peter Lord, Jeff Newitt</t>
  </si>
  <si>
    <t>tt1431045</t>
  </si>
  <si>
    <t>Deadpool</t>
  </si>
  <si>
    <t>Tim Miller</t>
  </si>
  <si>
    <t>tt1433108</t>
  </si>
  <si>
    <t>Faster</t>
  </si>
  <si>
    <t>tt1433811</t>
  </si>
  <si>
    <t>Disconnect</t>
  </si>
  <si>
    <t>Henry Alex Rubin</t>
  </si>
  <si>
    <t>tt1436045</t>
  </si>
  <si>
    <t>13 Assassins</t>
  </si>
  <si>
    <t>JÃ»san-nin no shikaku</t>
  </si>
  <si>
    <t>tt1436562</t>
  </si>
  <si>
    <t>Rio</t>
  </si>
  <si>
    <t>tt1438176</t>
  </si>
  <si>
    <t>tt1438254</t>
  </si>
  <si>
    <t>Charlie St. Cloud</t>
  </si>
  <si>
    <t>tt1440129</t>
  </si>
  <si>
    <t>Battleship</t>
  </si>
  <si>
    <t>tt1440728</t>
  </si>
  <si>
    <t>The American</t>
  </si>
  <si>
    <t>Anton Corbijn</t>
  </si>
  <si>
    <t>tt1441395</t>
  </si>
  <si>
    <t>Under the Skin</t>
  </si>
  <si>
    <t>Jonathan Glazer</t>
  </si>
  <si>
    <t>tt14444726</t>
  </si>
  <si>
    <t>TÃ¡r</t>
  </si>
  <si>
    <t>tt1446192</t>
  </si>
  <si>
    <t>Rise of the Guardians</t>
  </si>
  <si>
    <t>Peter Ramsey</t>
  </si>
  <si>
    <t>tt1446714</t>
  </si>
  <si>
    <t>Prometheus</t>
  </si>
  <si>
    <t>tt1448755</t>
  </si>
  <si>
    <t>Killer Elite</t>
  </si>
  <si>
    <t>Gary McKendry</t>
  </si>
  <si>
    <t>tt1450321</t>
  </si>
  <si>
    <t>Filth</t>
  </si>
  <si>
    <t>Jon S. Baird</t>
  </si>
  <si>
    <t>tt1453405</t>
  </si>
  <si>
    <t>Monsters University</t>
  </si>
  <si>
    <t>Dan Scanlon</t>
  </si>
  <si>
    <t>tt1454029</t>
  </si>
  <si>
    <t>The Help</t>
  </si>
  <si>
    <t>Tate Taylor</t>
  </si>
  <si>
    <t>tt1454468</t>
  </si>
  <si>
    <t>Gravity</t>
  </si>
  <si>
    <t>tt1457767</t>
  </si>
  <si>
    <t>The Conjuring</t>
  </si>
  <si>
    <t>tt1458175</t>
  </si>
  <si>
    <t>The Next Three Days</t>
  </si>
  <si>
    <t>tt1462041</t>
  </si>
  <si>
    <t>Dream House</t>
  </si>
  <si>
    <t>tt1462758</t>
  </si>
  <si>
    <t>Buried</t>
  </si>
  <si>
    <t>Rodrigo CortÃ©s</t>
  </si>
  <si>
    <t>tt1462764</t>
  </si>
  <si>
    <t>Indiana Jones and the Dial of Destiny</t>
  </si>
  <si>
    <t>tt1464335</t>
  </si>
  <si>
    <t>Uncharted</t>
  </si>
  <si>
    <t>tt1464540</t>
  </si>
  <si>
    <t>I Am Number Four</t>
  </si>
  <si>
    <t>tt1469304</t>
  </si>
  <si>
    <t>Baywatch</t>
  </si>
  <si>
    <t>tt1470827</t>
  </si>
  <si>
    <t>Monsters</t>
  </si>
  <si>
    <t>tt1473832</t>
  </si>
  <si>
    <t>Bridget Jones's Baby</t>
  </si>
  <si>
    <t>tt1477076</t>
  </si>
  <si>
    <t>Saw 3D</t>
  </si>
  <si>
    <t>tt1477834</t>
  </si>
  <si>
    <t>Aquaman</t>
  </si>
  <si>
    <t>tt1478338</t>
  </si>
  <si>
    <t>Bridesmaids</t>
  </si>
  <si>
    <t>tt1478964</t>
  </si>
  <si>
    <t>Attack the Block</t>
  </si>
  <si>
    <t>Joe Cornish</t>
  </si>
  <si>
    <t>tt1482459</t>
  </si>
  <si>
    <t>The Lorax</t>
  </si>
  <si>
    <t>Chris Renaud, Kyle Balda</t>
  </si>
  <si>
    <t>tt1483013</t>
  </si>
  <si>
    <t>Oblivion</t>
  </si>
  <si>
    <t>tt1485796</t>
  </si>
  <si>
    <t>The Greatest Showman</t>
  </si>
  <si>
    <t>Michael Gracey</t>
  </si>
  <si>
    <t>tt1486185</t>
  </si>
  <si>
    <t>Red Riding Hood</t>
  </si>
  <si>
    <t>tt1486192</t>
  </si>
  <si>
    <t>The Raven</t>
  </si>
  <si>
    <t>tt1486834</t>
  </si>
  <si>
    <t>What If</t>
  </si>
  <si>
    <t>The F Word</t>
  </si>
  <si>
    <t>tt1488555</t>
  </si>
  <si>
    <t>The Change-Up</t>
  </si>
  <si>
    <t>tt1488589</t>
  </si>
  <si>
    <t>Guillermo del Toro's Pinocchio</t>
  </si>
  <si>
    <t>Guillermo del Toro, Mark Gustafson</t>
  </si>
  <si>
    <t>tt1488606</t>
  </si>
  <si>
    <t>Triple Frontier</t>
  </si>
  <si>
    <t>J.C. Chandor</t>
  </si>
  <si>
    <t>tt1489887</t>
  </si>
  <si>
    <t>Booksmart</t>
  </si>
  <si>
    <t>tt1489889</t>
  </si>
  <si>
    <t>Central Intelligence</t>
  </si>
  <si>
    <t>tt1490017</t>
  </si>
  <si>
    <t>The Lego Movie</t>
  </si>
  <si>
    <t>tt1491044</t>
  </si>
  <si>
    <t>The Iceman</t>
  </si>
  <si>
    <t>Ariel Vromen</t>
  </si>
  <si>
    <t>tt1496025</t>
  </si>
  <si>
    <t>Underworld: Awakening</t>
  </si>
  <si>
    <t>BjÃ¶rn Stein, MÃ¥ns MÃ¥rlind</t>
  </si>
  <si>
    <t>tt1499658</t>
  </si>
  <si>
    <t>Horrible Bosses</t>
  </si>
  <si>
    <t>tt1502397</t>
  </si>
  <si>
    <t>Bad Boys for Life</t>
  </si>
  <si>
    <t>Adil El Arbi, Bilall Fallah</t>
  </si>
  <si>
    <t>tt1502407</t>
  </si>
  <si>
    <t>tt1502712</t>
  </si>
  <si>
    <t>Josh Trank</t>
  </si>
  <si>
    <t>tt1504320</t>
  </si>
  <si>
    <t>The King's Speech</t>
  </si>
  <si>
    <t>tt1506999</t>
  </si>
  <si>
    <t>Haywire</t>
  </si>
  <si>
    <t>tt1509767</t>
  </si>
  <si>
    <t>tt1512235</t>
  </si>
  <si>
    <t>Super</t>
  </si>
  <si>
    <t>tt1515091</t>
  </si>
  <si>
    <t>Sherlock Holmes: A Game of Shadows</t>
  </si>
  <si>
    <t>tt1517260</t>
  </si>
  <si>
    <t>The Host</t>
  </si>
  <si>
    <t>tt1517268</t>
  </si>
  <si>
    <t>Barbie</t>
  </si>
  <si>
    <t>Greta Gerwig</t>
  </si>
  <si>
    <t>tt1517451</t>
  </si>
  <si>
    <t>A Star Is Born</t>
  </si>
  <si>
    <t>Bradley Cooper</t>
  </si>
  <si>
    <t>tt1524137</t>
  </si>
  <si>
    <t>Contraband</t>
  </si>
  <si>
    <t>tt1524930</t>
  </si>
  <si>
    <t>Vacation</t>
  </si>
  <si>
    <t>John Francis Daley, Jonathan Goldstein</t>
  </si>
  <si>
    <t>tt1527186</t>
  </si>
  <si>
    <t>Melancholia</t>
  </si>
  <si>
    <t>tt1528100</t>
  </si>
  <si>
    <t>Exodus: Gods and Kings</t>
  </si>
  <si>
    <t>tt1528854</t>
  </si>
  <si>
    <t>Daddy's Home</t>
  </si>
  <si>
    <t>tt1531663</t>
  </si>
  <si>
    <t>Everything Must Go</t>
  </si>
  <si>
    <t>Dan Rush</t>
  </si>
  <si>
    <t>tt1532503</t>
  </si>
  <si>
    <t>Beginners</t>
  </si>
  <si>
    <t>Mike Mills</t>
  </si>
  <si>
    <t>tt15325794</t>
  </si>
  <si>
    <t>Fall</t>
  </si>
  <si>
    <t>Scott Mann</t>
  </si>
  <si>
    <t>tt15327088</t>
  </si>
  <si>
    <t>Kantara</t>
  </si>
  <si>
    <t>Rishab Shetty</t>
  </si>
  <si>
    <t>tt1535108</t>
  </si>
  <si>
    <t>Elysium</t>
  </si>
  <si>
    <t>tt1535109</t>
  </si>
  <si>
    <t>Captain Phillips</t>
  </si>
  <si>
    <t>tt1536044</t>
  </si>
  <si>
    <t>Paranormal Activity 2</t>
  </si>
  <si>
    <t>Tod Williams</t>
  </si>
  <si>
    <t>tt1538403</t>
  </si>
  <si>
    <t>The Mortal Instruments: City of Bones</t>
  </si>
  <si>
    <t>tt15398776</t>
  </si>
  <si>
    <t>Oppenheimer</t>
  </si>
  <si>
    <t>tt1540133</t>
  </si>
  <si>
    <t>The Guard</t>
  </si>
  <si>
    <t>John Michael McDonagh</t>
  </si>
  <si>
    <t>tt1542344</t>
  </si>
  <si>
    <t>127 Hours</t>
  </si>
  <si>
    <t>tt1547234</t>
  </si>
  <si>
    <t>Premium Rush</t>
  </si>
  <si>
    <t>tt15474916</t>
  </si>
  <si>
    <t>Smile</t>
  </si>
  <si>
    <t>Parker Finn</t>
  </si>
  <si>
    <t>tt1549572</t>
  </si>
  <si>
    <t>Another Earth</t>
  </si>
  <si>
    <t>Mike Cahill</t>
  </si>
  <si>
    <t>tt1549920</t>
  </si>
  <si>
    <t>The Last Stand</t>
  </si>
  <si>
    <t>Jee-woon Kim</t>
  </si>
  <si>
    <t>tt1559547</t>
  </si>
  <si>
    <t>Beautiful Creatures</t>
  </si>
  <si>
    <t>tt1560220</t>
  </si>
  <si>
    <t>Zombieland: Double Tap</t>
  </si>
  <si>
    <t>tt1560747</t>
  </si>
  <si>
    <t>The Master</t>
  </si>
  <si>
    <t>tt1563738</t>
  </si>
  <si>
    <t>One Day</t>
  </si>
  <si>
    <t>tt1564367</t>
  </si>
  <si>
    <t>Just Go with It</t>
  </si>
  <si>
    <t>tt1564585</t>
  </si>
  <si>
    <t>Skyline</t>
  </si>
  <si>
    <t>tt15671028</t>
  </si>
  <si>
    <t>No Hard Feelings</t>
  </si>
  <si>
    <t>Gene Stupnitsky</t>
  </si>
  <si>
    <t>tt1567609</t>
  </si>
  <si>
    <t>Get the Gringo</t>
  </si>
  <si>
    <t>tt15679400</t>
  </si>
  <si>
    <t>Knock at the Cabin</t>
  </si>
  <si>
    <t>tt1568338</t>
  </si>
  <si>
    <t>Man on a Ledge</t>
  </si>
  <si>
    <t>Asger Leth</t>
  </si>
  <si>
    <t>tt1568346</t>
  </si>
  <si>
    <t>tt1568911</t>
  </si>
  <si>
    <t>War Horse</t>
  </si>
  <si>
    <t>tt1568921</t>
  </si>
  <si>
    <t>The Secret World of Arrietty</t>
  </si>
  <si>
    <t>Karigurashi no Arietti</t>
  </si>
  <si>
    <t>Hiromasa Yonebayashi</t>
  </si>
  <si>
    <t>tt1570728</t>
  </si>
  <si>
    <t>Crazy, Stupid, Love.</t>
  </si>
  <si>
    <t>tt1571234</t>
  </si>
  <si>
    <t>Mortal Engines</t>
  </si>
  <si>
    <t>Christian Rivers</t>
  </si>
  <si>
    <t>tt1572315</t>
  </si>
  <si>
    <t>Texas Chainsaw</t>
  </si>
  <si>
    <t>Texas Chainsaw 3D</t>
  </si>
  <si>
    <t>tt1578275</t>
  </si>
  <si>
    <t>The Dilemma</t>
  </si>
  <si>
    <t>tt15789038</t>
  </si>
  <si>
    <t>Elemental</t>
  </si>
  <si>
    <t>Peter Sohn</t>
  </si>
  <si>
    <t>tt15791034</t>
  </si>
  <si>
    <t>Barbarian</t>
  </si>
  <si>
    <t>Zach Cregger</t>
  </si>
  <si>
    <t>tt1582507</t>
  </si>
  <si>
    <t>House at the End of the Street</t>
  </si>
  <si>
    <t>Mark Tonderai</t>
  </si>
  <si>
    <t>tt1583420</t>
  </si>
  <si>
    <t>Larry Crowne</t>
  </si>
  <si>
    <t>tt1583421</t>
  </si>
  <si>
    <t>G.I. Joe: Retaliation</t>
  </si>
  <si>
    <t>tt1586265</t>
  </si>
  <si>
    <t>What to Expect When You're Expecting</t>
  </si>
  <si>
    <t>tt1586752</t>
  </si>
  <si>
    <t>Machine Gun Preacher</t>
  </si>
  <si>
    <t>tt1587310</t>
  </si>
  <si>
    <t>Maleficent</t>
  </si>
  <si>
    <t>Robert Stromberg</t>
  </si>
  <si>
    <t>tt1588173</t>
  </si>
  <si>
    <t>Warm Bodies</t>
  </si>
  <si>
    <t>tt1588334</t>
  </si>
  <si>
    <t>Jeff, Who Lives at Home</t>
  </si>
  <si>
    <t>Jay Duplass, Mark Duplass</t>
  </si>
  <si>
    <t>tt1590193</t>
  </si>
  <si>
    <t>The Commuter</t>
  </si>
  <si>
    <t>tt1591095</t>
  </si>
  <si>
    <t>Insidious</t>
  </si>
  <si>
    <t>tt1591479</t>
  </si>
  <si>
    <t>Act of Valor</t>
  </si>
  <si>
    <t>Mike McCoy, Scott Waugh</t>
  </si>
  <si>
    <t>tt1592525</t>
  </si>
  <si>
    <t>Lockout</t>
  </si>
  <si>
    <t>James Mather, Steve Saint Leger</t>
  </si>
  <si>
    <t>tt1592873</t>
  </si>
  <si>
    <t>LOL</t>
  </si>
  <si>
    <t>Lisa Azuelos</t>
  </si>
  <si>
    <t>tt1596343</t>
  </si>
  <si>
    <t>Fast Five</t>
  </si>
  <si>
    <t>tt1596346</t>
  </si>
  <si>
    <t>Soul Surfer</t>
  </si>
  <si>
    <t>Sean McNamara</t>
  </si>
  <si>
    <t>tt1596350</t>
  </si>
  <si>
    <t>This Means War</t>
  </si>
  <si>
    <t>tt1596363</t>
  </si>
  <si>
    <t>The Big Short</t>
  </si>
  <si>
    <t>tt1596365</t>
  </si>
  <si>
    <t>The Woman in Black</t>
  </si>
  <si>
    <t>James Watkins</t>
  </si>
  <si>
    <t>tt1598778</t>
  </si>
  <si>
    <t>Contagion</t>
  </si>
  <si>
    <t>tt1598822</t>
  </si>
  <si>
    <t>New Year's Eve</t>
  </si>
  <si>
    <t>tt1599348</t>
  </si>
  <si>
    <t>Safe House</t>
  </si>
  <si>
    <t>tt1600195</t>
  </si>
  <si>
    <t>Abduction</t>
  </si>
  <si>
    <t>tt1600196</t>
  </si>
  <si>
    <t>The Drop</t>
  </si>
  <si>
    <t>MichaÃ«l R. Roskam</t>
  </si>
  <si>
    <t>tt1601913</t>
  </si>
  <si>
    <t>The Grey</t>
  </si>
  <si>
    <t>tt1602613</t>
  </si>
  <si>
    <t>Only God Forgives</t>
  </si>
  <si>
    <t>tt1602620</t>
  </si>
  <si>
    <t>Amour</t>
  </si>
  <si>
    <t>tt1605630</t>
  </si>
  <si>
    <t>American Reunion</t>
  </si>
  <si>
    <t>tt1605783</t>
  </si>
  <si>
    <t>Midnight in Paris</t>
  </si>
  <si>
    <t>tt1606378</t>
  </si>
  <si>
    <t>A Good Day to Die Hard</t>
  </si>
  <si>
    <t>tt1606389</t>
  </si>
  <si>
    <t>The Vow</t>
  </si>
  <si>
    <t>Michael Sucsy</t>
  </si>
  <si>
    <t>tt1608290</t>
  </si>
  <si>
    <t>Zoolander 2</t>
  </si>
  <si>
    <t>tt1611224</t>
  </si>
  <si>
    <t>Abraham Lincoln: Vampire Hunter</t>
  </si>
  <si>
    <t>tt1613750</t>
  </si>
  <si>
    <t>Kon-Tiki</t>
  </si>
  <si>
    <t>Joachim RÃ¸nning, Espen Sandberg</t>
  </si>
  <si>
    <t>tt1615065</t>
  </si>
  <si>
    <t>Savages</t>
  </si>
  <si>
    <t>tt1615147</t>
  </si>
  <si>
    <t>Margin Call</t>
  </si>
  <si>
    <t>tt1615160</t>
  </si>
  <si>
    <t>The Foreigner</t>
  </si>
  <si>
    <t>tt1616195</t>
  </si>
  <si>
    <t>J. Edgar</t>
  </si>
  <si>
    <t>tt1617661</t>
  </si>
  <si>
    <t>Jupiter Ascending</t>
  </si>
  <si>
    <t>tt1618442</t>
  </si>
  <si>
    <t>The Last Witch Hunter</t>
  </si>
  <si>
    <t>tt1619029</t>
  </si>
  <si>
    <t>Jackie</t>
  </si>
  <si>
    <t>tt1622547</t>
  </si>
  <si>
    <t>30 Minutes or Less</t>
  </si>
  <si>
    <t>tt1622979</t>
  </si>
  <si>
    <t>Final Destination 5</t>
  </si>
  <si>
    <t>Steven Quale</t>
  </si>
  <si>
    <t>tt1623205</t>
  </si>
  <si>
    <t>Oz the Great and Powerful</t>
  </si>
  <si>
    <t>tt1623288</t>
  </si>
  <si>
    <t>ParaNorman</t>
  </si>
  <si>
    <t>Chris Butler, Sam Fell</t>
  </si>
  <si>
    <t>tt1625346</t>
  </si>
  <si>
    <t>Young Adult</t>
  </si>
  <si>
    <t>tt1628841</t>
  </si>
  <si>
    <t>Independence Day: Resurgence</t>
  </si>
  <si>
    <t>tt1630029</t>
  </si>
  <si>
    <t>Avatar: The Way of Water</t>
  </si>
  <si>
    <t>tt1631867</t>
  </si>
  <si>
    <t>Edge of Tomorrow</t>
  </si>
  <si>
    <t>tt1632708</t>
  </si>
  <si>
    <t>Friends with Benefits</t>
  </si>
  <si>
    <t>tt1634106</t>
  </si>
  <si>
    <t>Bloodshot</t>
  </si>
  <si>
    <t>Dave Wilson</t>
  </si>
  <si>
    <t>tt1634122</t>
  </si>
  <si>
    <t>Johnny English Reborn</t>
  </si>
  <si>
    <t>Oliver Parker</t>
  </si>
  <si>
    <t>tt1636826</t>
  </si>
  <si>
    <t>Project X</t>
  </si>
  <si>
    <t>Nima Nourizadeh</t>
  </si>
  <si>
    <t>tt1637688</t>
  </si>
  <si>
    <t>In Time</t>
  </si>
  <si>
    <t>tt1637706</t>
  </si>
  <si>
    <t>Our Idiot Brother</t>
  </si>
  <si>
    <t>Jesse Peretz</t>
  </si>
  <si>
    <t>tt1637725</t>
  </si>
  <si>
    <t>Ted</t>
  </si>
  <si>
    <t>Seth MacFarlane</t>
  </si>
  <si>
    <t>tt1638355</t>
  </si>
  <si>
    <t>The Man from U.N.C.L.E.</t>
  </si>
  <si>
    <t>tt16419074</t>
  </si>
  <si>
    <t>Air</t>
  </si>
  <si>
    <t>tt1645089</t>
  </si>
  <si>
    <t>Inside Job</t>
  </si>
  <si>
    <t>Charles Ferguson</t>
  </si>
  <si>
    <t>tt1645170</t>
  </si>
  <si>
    <t>The Dictator</t>
  </si>
  <si>
    <t>tt1646971</t>
  </si>
  <si>
    <t>How to Train Your Dragon 2</t>
  </si>
  <si>
    <t>Dean DeBlois</t>
  </si>
  <si>
    <t>tt1646987</t>
  </si>
  <si>
    <t>Wrath of the Titans</t>
  </si>
  <si>
    <t>tt1648179</t>
  </si>
  <si>
    <t>Here Comes the Boom</t>
  </si>
  <si>
    <t>tt1648190</t>
  </si>
  <si>
    <t>The Dark Tower</t>
  </si>
  <si>
    <t>Nikolaj Arcel</t>
  </si>
  <si>
    <t>tt1649418</t>
  </si>
  <si>
    <t>The Gray Man</t>
  </si>
  <si>
    <t>Joe Russo, Anthony Russo</t>
  </si>
  <si>
    <t>tt1649419</t>
  </si>
  <si>
    <t>The Impossible</t>
  </si>
  <si>
    <t>Lo imposible</t>
  </si>
  <si>
    <t>J.A. Bayona</t>
  </si>
  <si>
    <t>tt1650062</t>
  </si>
  <si>
    <t>Super 8</t>
  </si>
  <si>
    <t>tt1650554</t>
  </si>
  <si>
    <t>Kick-Ass 2</t>
  </si>
  <si>
    <t>tt1655389</t>
  </si>
  <si>
    <t>Blonde</t>
  </si>
  <si>
    <t>tt1655441</t>
  </si>
  <si>
    <t>The Age of Adaline</t>
  </si>
  <si>
    <t>Lee Toland Krieger</t>
  </si>
  <si>
    <t>tt1655442</t>
  </si>
  <si>
    <t>The Artist</t>
  </si>
  <si>
    <t>Michel Hazanavicius</t>
  </si>
  <si>
    <t>tt1656190</t>
  </si>
  <si>
    <t>Safe</t>
  </si>
  <si>
    <t>tt1657507</t>
  </si>
  <si>
    <t>Colombiana</t>
  </si>
  <si>
    <t>tt1659337</t>
  </si>
  <si>
    <t>The Perks of Being a Wallflower</t>
  </si>
  <si>
    <t>Stephen Chbosky</t>
  </si>
  <si>
    <t>tt1661199</t>
  </si>
  <si>
    <t>Cinderella</t>
  </si>
  <si>
    <t>tt1661382</t>
  </si>
  <si>
    <t>Grudge Match</t>
  </si>
  <si>
    <t>tt1663202</t>
  </si>
  <si>
    <t>The Revenant</t>
  </si>
  <si>
    <t>tt1663662</t>
  </si>
  <si>
    <t>Pacific Rim</t>
  </si>
  <si>
    <t>tt1666186</t>
  </si>
  <si>
    <t>Vampires Suck</t>
  </si>
  <si>
    <t>tt1666801</t>
  </si>
  <si>
    <t>The DUFF</t>
  </si>
  <si>
    <t>The Duff</t>
  </si>
  <si>
    <t>Ari Sandel</t>
  </si>
  <si>
    <t>tt1667353</t>
  </si>
  <si>
    <t>Mirror Mirror</t>
  </si>
  <si>
    <t>tt1667889</t>
  </si>
  <si>
    <t>Ice Age: Continental Drift</t>
  </si>
  <si>
    <t>Steve Martino, Michael Thurmeier</t>
  </si>
  <si>
    <t>tt1670345</t>
  </si>
  <si>
    <t>Now You See Me</t>
  </si>
  <si>
    <t>tt1673434</t>
  </si>
  <si>
    <t>The Twilight Saga: Breaking Dawn - Part 2</t>
  </si>
  <si>
    <t>tt1674771</t>
  </si>
  <si>
    <t>Entourage</t>
  </si>
  <si>
    <t>Doug Ellin</t>
  </si>
  <si>
    <t>tt1675192</t>
  </si>
  <si>
    <t>Take Shelter</t>
  </si>
  <si>
    <t>Jeff Nichols</t>
  </si>
  <si>
    <t>tt1677720</t>
  </si>
  <si>
    <t>Ready Player One</t>
  </si>
  <si>
    <t>tt1679335</t>
  </si>
  <si>
    <t>Trolls</t>
  </si>
  <si>
    <t>Mike Mitchell, Walt Dohrn</t>
  </si>
  <si>
    <t>tt1682180</t>
  </si>
  <si>
    <t>Stoker</t>
  </si>
  <si>
    <t>tt1686821</t>
  </si>
  <si>
    <t>Vampire Academy</t>
  </si>
  <si>
    <t>tt1690953</t>
  </si>
  <si>
    <t>Despicable Me 2</t>
  </si>
  <si>
    <t>Pierre Coffin, Chris Renaud</t>
  </si>
  <si>
    <t>tt1691916</t>
  </si>
  <si>
    <t>Before I Fall</t>
  </si>
  <si>
    <t>Ry Russo-Young</t>
  </si>
  <si>
    <t>tt1692486</t>
  </si>
  <si>
    <t>Carnage</t>
  </si>
  <si>
    <t>tt1700841</t>
  </si>
  <si>
    <t>Sausage Party</t>
  </si>
  <si>
    <t>Conrad Vernon, Greg Tiernan</t>
  </si>
  <si>
    <t>tt1702439</t>
  </si>
  <si>
    <t>Safe Haven</t>
  </si>
  <si>
    <t>tt1702443</t>
  </si>
  <si>
    <t>Justin Bieber: Never Say Never</t>
  </si>
  <si>
    <t>tt17024450</t>
  </si>
  <si>
    <t>The Equalizer 3</t>
  </si>
  <si>
    <t>tt1704573</t>
  </si>
  <si>
    <t>Bernie</t>
  </si>
  <si>
    <t>tt1706593</t>
  </si>
  <si>
    <t>Chronicle</t>
  </si>
  <si>
    <t>tt1706620</t>
  </si>
  <si>
    <t>Snowpiercer</t>
  </si>
  <si>
    <t>tt1707386</t>
  </si>
  <si>
    <t>Les MisÃ©rables</t>
  </si>
  <si>
    <t>tt1711425</t>
  </si>
  <si>
    <t>21 &amp; Over</t>
  </si>
  <si>
    <t>Jon Lucas, Scott Moore</t>
  </si>
  <si>
    <t>tt1711525</t>
  </si>
  <si>
    <t>Office Christmas Party</t>
  </si>
  <si>
    <t>tt1712261</t>
  </si>
  <si>
    <t>Triple 9</t>
  </si>
  <si>
    <t>tt1714206</t>
  </si>
  <si>
    <t>The Spectacular Now</t>
  </si>
  <si>
    <t>James Ponsoldt</t>
  </si>
  <si>
    <t>tt1714915</t>
  </si>
  <si>
    <t>Only Lovers Left Alive</t>
  </si>
  <si>
    <t>tt1723121</t>
  </si>
  <si>
    <t>We're the Millers</t>
  </si>
  <si>
    <t>tt1723811</t>
  </si>
  <si>
    <t>Shame</t>
  </si>
  <si>
    <t>Steve McQueen</t>
  </si>
  <si>
    <t>tt1726592</t>
  </si>
  <si>
    <t>Before I Go to Sleep</t>
  </si>
  <si>
    <t>Rowan Joffe</t>
  </si>
  <si>
    <t>tt1726669</t>
  </si>
  <si>
    <t>Killer Joe</t>
  </si>
  <si>
    <t>tt1727388</t>
  </si>
  <si>
    <t>The Way Way Back</t>
  </si>
  <si>
    <t>Nat Faxon, Jim Rash</t>
  </si>
  <si>
    <t>tt1727776</t>
  </si>
  <si>
    <t>Scouts Guide to the Zombie Apocalypse</t>
  </si>
  <si>
    <t>tt1727824</t>
  </si>
  <si>
    <t>Bohemian Rhapsody</t>
  </si>
  <si>
    <t>tt1731141</t>
  </si>
  <si>
    <t>Ender's Game</t>
  </si>
  <si>
    <t>tt1735898</t>
  </si>
  <si>
    <t>Snow White and the Huntsman</t>
  </si>
  <si>
    <t>tt1741273</t>
  </si>
  <si>
    <t>Secret in Their Eyes</t>
  </si>
  <si>
    <t>Billy Ray</t>
  </si>
  <si>
    <t>tt1742334</t>
  </si>
  <si>
    <t>Sabotage</t>
  </si>
  <si>
    <t>tt1745960</t>
  </si>
  <si>
    <t>Top Gun: Maverick</t>
  </si>
  <si>
    <t>tt1748122</t>
  </si>
  <si>
    <t>Moonrise Kingdom</t>
  </si>
  <si>
    <t>tt1748227</t>
  </si>
  <si>
    <t>The Collection</t>
  </si>
  <si>
    <t>tt1753383</t>
  </si>
  <si>
    <t>A Dog's Purpose</t>
  </si>
  <si>
    <t>tt1754656</t>
  </si>
  <si>
    <t>The Little Prince</t>
  </si>
  <si>
    <t>Le Petit Prince</t>
  </si>
  <si>
    <t>Mark Osborne</t>
  </si>
  <si>
    <t>tt1758692</t>
  </si>
  <si>
    <t>Like Crazy</t>
  </si>
  <si>
    <t>Drake Doremus</t>
  </si>
  <si>
    <t>tt1758810</t>
  </si>
  <si>
    <t>The Snowman</t>
  </si>
  <si>
    <t>tt1758830</t>
  </si>
  <si>
    <t>This Is 40</t>
  </si>
  <si>
    <t>tt1763303</t>
  </si>
  <si>
    <t>The First Time</t>
  </si>
  <si>
    <t>Jonathan Kasdan</t>
  </si>
  <si>
    <t>tt1764183</t>
  </si>
  <si>
    <t>Arbitrage</t>
  </si>
  <si>
    <t>Nicholas Jarecki</t>
  </si>
  <si>
    <t>tt1764234</t>
  </si>
  <si>
    <t>Killing Them Softly</t>
  </si>
  <si>
    <t>tt1764651</t>
  </si>
  <si>
    <t>The Expendables 2</t>
  </si>
  <si>
    <t>tt17663992</t>
  </si>
  <si>
    <t>Scream VI</t>
  </si>
  <si>
    <t>tt1767354</t>
  </si>
  <si>
    <t>Odd Thomas</t>
  </si>
  <si>
    <t>tt1772240</t>
  </si>
  <si>
    <t>Apollo 18</t>
  </si>
  <si>
    <t>Gonzalo LÃ³pez-Gallego</t>
  </si>
  <si>
    <t>tt1772341</t>
  </si>
  <si>
    <t>Wreck-It Ralph</t>
  </si>
  <si>
    <t>Rich Moore</t>
  </si>
  <si>
    <t>tt1778304</t>
  </si>
  <si>
    <t>Paranormal Activity 3</t>
  </si>
  <si>
    <t>Ariel Schulman, Henry Joost</t>
  </si>
  <si>
    <t>tt1781769</t>
  </si>
  <si>
    <t>Anna Karenina</t>
  </si>
  <si>
    <t>tt1781922</t>
  </si>
  <si>
    <t>No Escape</t>
  </si>
  <si>
    <t>tt1783232</t>
  </si>
  <si>
    <t>Conquest 1453</t>
  </si>
  <si>
    <t>Fetih 1453</t>
  </si>
  <si>
    <t>Faruk Aksoy</t>
  </si>
  <si>
    <t>tt1790809</t>
  </si>
  <si>
    <t>Pirates of the Caribbean: Dead Men Tell No Tales</t>
  </si>
  <si>
    <t>Espen Sandberg, Joachim RÃ¸nning</t>
  </si>
  <si>
    <t>tt1790864</t>
  </si>
  <si>
    <t>The Maze Runner</t>
  </si>
  <si>
    <t>Wes Ball</t>
  </si>
  <si>
    <t>tt1790885</t>
  </si>
  <si>
    <t>Zero Dark Thirty</t>
  </si>
  <si>
    <t>tt1790886</t>
  </si>
  <si>
    <t>The Campaign</t>
  </si>
  <si>
    <t>tt1791528</t>
  </si>
  <si>
    <t>Inherent Vice</t>
  </si>
  <si>
    <t>tt1791682</t>
  </si>
  <si>
    <t>While We're Young</t>
  </si>
  <si>
    <t>tt1798684</t>
  </si>
  <si>
    <t>Southpaw</t>
  </si>
  <si>
    <t>tt1798709</t>
  </si>
  <si>
    <t>Her</t>
  </si>
  <si>
    <t>tt1800241</t>
  </si>
  <si>
    <t>American Hustle</t>
  </si>
  <si>
    <t>tt1800246</t>
  </si>
  <si>
    <t>That Awkward Moment</t>
  </si>
  <si>
    <t>tt1800302</t>
  </si>
  <si>
    <t>Gold</t>
  </si>
  <si>
    <t>tt1800741</t>
  </si>
  <si>
    <t>Step Up Revolution</t>
  </si>
  <si>
    <t>Scott Speer</t>
  </si>
  <si>
    <t>tt1809398</t>
  </si>
  <si>
    <t>Unbroken</t>
  </si>
  <si>
    <t>Angelina Jolie</t>
  </si>
  <si>
    <t>tt1815862</t>
  </si>
  <si>
    <t>After Earth</t>
  </si>
  <si>
    <t>tt1817273</t>
  </si>
  <si>
    <t>The Place Beyond the Pines</t>
  </si>
  <si>
    <t>tt1821549</t>
  </si>
  <si>
    <t>Nebraska</t>
  </si>
  <si>
    <t>tt1821694</t>
  </si>
  <si>
    <t>RED 2</t>
  </si>
  <si>
    <t>tt1823672</t>
  </si>
  <si>
    <t>Chappie</t>
  </si>
  <si>
    <t>tt1825683</t>
  </si>
  <si>
    <t>Black Panther</t>
  </si>
  <si>
    <t>Ryan Coogler</t>
  </si>
  <si>
    <t>tt1832382</t>
  </si>
  <si>
    <t>A Separation</t>
  </si>
  <si>
    <t>Jodaeiye Nader az Simin</t>
  </si>
  <si>
    <t>Asghar Farhadi</t>
  </si>
  <si>
    <t>tt1837709</t>
  </si>
  <si>
    <t>Winter's Tale</t>
  </si>
  <si>
    <t>Akiva Goldsman</t>
  </si>
  <si>
    <t>tt1838556</t>
  </si>
  <si>
    <t>Honest Thief</t>
  </si>
  <si>
    <t>Mark Williams</t>
  </si>
  <si>
    <t>tt1839492</t>
  </si>
  <si>
    <t>Ruby Sparks</t>
  </si>
  <si>
    <t>tt1840309</t>
  </si>
  <si>
    <t>Divergent</t>
  </si>
  <si>
    <t>tt1840417</t>
  </si>
  <si>
    <t>The Words</t>
  </si>
  <si>
    <t>Brian Klugman, Lee Sternthal</t>
  </si>
  <si>
    <t>tt1843866</t>
  </si>
  <si>
    <t>Captain America: The Winter Soldier</t>
  </si>
  <si>
    <t>tt1846589</t>
  </si>
  <si>
    <t>Hunter Killer</t>
  </si>
  <si>
    <t>Donovan Marsh</t>
  </si>
  <si>
    <t>tt1850397</t>
  </si>
  <si>
    <t>The Loft</t>
  </si>
  <si>
    <t>Erik Van Looy</t>
  </si>
  <si>
    <t>tt1850457</t>
  </si>
  <si>
    <t>Sisters</t>
  </si>
  <si>
    <t>Jason Moore</t>
  </si>
  <si>
    <t>tt1853728</t>
  </si>
  <si>
    <t>Django Unchained</t>
  </si>
  <si>
    <t>tt1853739</t>
  </si>
  <si>
    <t>You're Next</t>
  </si>
  <si>
    <t>tt1854564</t>
  </si>
  <si>
    <t>Percy Jackson: Sea of Monsters</t>
  </si>
  <si>
    <t>tt1855199</t>
  </si>
  <si>
    <t>End of Watch</t>
  </si>
  <si>
    <t>tt1855325</t>
  </si>
  <si>
    <t>Resident Evil: Retribution</t>
  </si>
  <si>
    <t>tt1856101</t>
  </si>
  <si>
    <t>Blade Runner 2049</t>
  </si>
  <si>
    <t>tt1860213</t>
  </si>
  <si>
    <t>Dirty Grandpa</t>
  </si>
  <si>
    <t>Dan Mazer</t>
  </si>
  <si>
    <t>tt1860242</t>
  </si>
  <si>
    <t>The Highwaymen</t>
  </si>
  <si>
    <t>tt1860353</t>
  </si>
  <si>
    <t>Turbo</t>
  </si>
  <si>
    <t>David Soren</t>
  </si>
  <si>
    <t>tt1860357</t>
  </si>
  <si>
    <t>Deepwater Horizon</t>
  </si>
  <si>
    <t>tt1862079</t>
  </si>
  <si>
    <t>Safety Not Guaranteed</t>
  </si>
  <si>
    <t>tt1869716</t>
  </si>
  <si>
    <t>The East</t>
  </si>
  <si>
    <t>Zal Batmanglij</t>
  </si>
  <si>
    <t>tt1872181</t>
  </si>
  <si>
    <t>The Amazing Spider-Man 2</t>
  </si>
  <si>
    <t>tt1872194</t>
  </si>
  <si>
    <t>The Judge</t>
  </si>
  <si>
    <t>tt1877830</t>
  </si>
  <si>
    <t>The Batman</t>
  </si>
  <si>
    <t>tt1877832</t>
  </si>
  <si>
    <t>X-Men: Days of Future Past</t>
  </si>
  <si>
    <t>tt1878870</t>
  </si>
  <si>
    <t>The Edge of Seventeen</t>
  </si>
  <si>
    <t>Kelly Fremon Craig</t>
  </si>
  <si>
    <t>tt1893256</t>
  </si>
  <si>
    <t>Redemption</t>
  </si>
  <si>
    <t>Hummingbird</t>
  </si>
  <si>
    <t>Steven Knight</t>
  </si>
  <si>
    <t>tt1895587</t>
  </si>
  <si>
    <t>Spotlight</t>
  </si>
  <si>
    <t>tt1899353</t>
  </si>
  <si>
    <t>The Raid: Redemption</t>
  </si>
  <si>
    <t>Serbuan maut</t>
  </si>
  <si>
    <t>Gareth Evans</t>
  </si>
  <si>
    <t>tt1904996</t>
  </si>
  <si>
    <t>Parker</t>
  </si>
  <si>
    <t>tt1905041</t>
  </si>
  <si>
    <t>Fast &amp; Furious 6</t>
  </si>
  <si>
    <t>Furious 6</t>
  </si>
  <si>
    <t>tt1907668</t>
  </si>
  <si>
    <t>Flight</t>
  </si>
  <si>
    <t>tt1911644</t>
  </si>
  <si>
    <t>The Call</t>
  </si>
  <si>
    <t>tt1911658</t>
  </si>
  <si>
    <t>Penguins of Madagascar</t>
  </si>
  <si>
    <t>Eric Darnell, Simon J. Smith</t>
  </si>
  <si>
    <t>tt1915581</t>
  </si>
  <si>
    <t>Magic Mike</t>
  </si>
  <si>
    <t>tt1921064</t>
  </si>
  <si>
    <t>Pompeii</t>
  </si>
  <si>
    <t>tt1922777</t>
  </si>
  <si>
    <t>Sinister</t>
  </si>
  <si>
    <t>tt1924429</t>
  </si>
  <si>
    <t>Trance</t>
  </si>
  <si>
    <t>tt1924435</t>
  </si>
  <si>
    <t>Let's Be Cops</t>
  </si>
  <si>
    <t>tt1931435</t>
  </si>
  <si>
    <t>The Big Wedding</t>
  </si>
  <si>
    <t>Justin Zackham</t>
  </si>
  <si>
    <t>tt1931533</t>
  </si>
  <si>
    <t>Seven Psychopaths</t>
  </si>
  <si>
    <t>tt1935179</t>
  </si>
  <si>
    <t>Mud</t>
  </si>
  <si>
    <t>tt1935859</t>
  </si>
  <si>
    <t>Miss Peregrine's Home for Peculiar Children</t>
  </si>
  <si>
    <t>tt1937390</t>
  </si>
  <si>
    <t>Nymphomaniac: Vol. I</t>
  </si>
  <si>
    <t>tt1939659</t>
  </si>
  <si>
    <t>tt1950186</t>
  </si>
  <si>
    <t>Ford v Ferrari</t>
  </si>
  <si>
    <t>tt1951261</t>
  </si>
  <si>
    <t>The Hangover Part III</t>
  </si>
  <si>
    <t>tt1951264</t>
  </si>
  <si>
    <t>The Hunger Games: Catching Fire</t>
  </si>
  <si>
    <t>tt1951265</t>
  </si>
  <si>
    <t>The Hunger Games: Mockingjay - Part 1</t>
  </si>
  <si>
    <t>tt1951266</t>
  </si>
  <si>
    <t>The Hunger Games: Mockingjay - Part 2</t>
  </si>
  <si>
    <t>tt1956620</t>
  </si>
  <si>
    <t>Sex Tape</t>
  </si>
  <si>
    <t>tt1959490</t>
  </si>
  <si>
    <t>Noah</t>
  </si>
  <si>
    <t>tt1959563</t>
  </si>
  <si>
    <t>The Hitman's Bodyguard</t>
  </si>
  <si>
    <t>tt1961175</t>
  </si>
  <si>
    <t>American Assassin</t>
  </si>
  <si>
    <t>Michael Cuesta</t>
  </si>
  <si>
    <t>tt1964418</t>
  </si>
  <si>
    <t>Tomorrowland</t>
  </si>
  <si>
    <t>tt1967545</t>
  </si>
  <si>
    <t>Labor Day</t>
  </si>
  <si>
    <t>tt1971325</t>
  </si>
  <si>
    <t>Automata</t>
  </si>
  <si>
    <t>AutÃ³mata</t>
  </si>
  <si>
    <t>Gabe IbÃ¡Ã±ez</t>
  </si>
  <si>
    <t>tt1972571</t>
  </si>
  <si>
    <t>A Most Wanted Man</t>
  </si>
  <si>
    <t>tt1972591</t>
  </si>
  <si>
    <t>King Arthur: Legend of the Sword</t>
  </si>
  <si>
    <t>tt1972779</t>
  </si>
  <si>
    <t>The Best of Me</t>
  </si>
  <si>
    <t>Michael Hoffman</t>
  </si>
  <si>
    <t>tt1974419</t>
  </si>
  <si>
    <t>The Neon Demon</t>
  </si>
  <si>
    <t>tt1976009</t>
  </si>
  <si>
    <t>Victor Frankenstein</t>
  </si>
  <si>
    <t>tt1979320</t>
  </si>
  <si>
    <t>Rush</t>
  </si>
  <si>
    <t>tt1979376</t>
  </si>
  <si>
    <t>Toy Story 4</t>
  </si>
  <si>
    <t>Josh Cooley</t>
  </si>
  <si>
    <t>tt1979388</t>
  </si>
  <si>
    <t>The Good Dinosaur</t>
  </si>
  <si>
    <t>tt1980209</t>
  </si>
  <si>
    <t>Pain &amp; Gain</t>
  </si>
  <si>
    <t>tt1980929</t>
  </si>
  <si>
    <t>Begin Again</t>
  </si>
  <si>
    <t>tt1981115</t>
  </si>
  <si>
    <t>Thor: The Dark World</t>
  </si>
  <si>
    <t>tt1981128</t>
  </si>
  <si>
    <t>Geostorm</t>
  </si>
  <si>
    <t>Dean Devlin</t>
  </si>
  <si>
    <t>tt1981677</t>
  </si>
  <si>
    <t>Pitch Perfect</t>
  </si>
  <si>
    <t>tt1985949</t>
  </si>
  <si>
    <t>The Angry Birds Movie</t>
  </si>
  <si>
    <t>Angry Birds</t>
  </si>
  <si>
    <t>Clay Kaytis, Fergal Reilly</t>
  </si>
  <si>
    <t>tt1985966</t>
  </si>
  <si>
    <t>Cloudy with a Chance of Meatballs 2</t>
  </si>
  <si>
    <t>Cody Cameron, Kris Pearn</t>
  </si>
  <si>
    <t>tt1987680</t>
  </si>
  <si>
    <t>The Upside</t>
  </si>
  <si>
    <t>tt1990314</t>
  </si>
  <si>
    <t>Robot &amp; Frank</t>
  </si>
  <si>
    <t>Jake Schreier</t>
  </si>
  <si>
    <t>tt1991245</t>
  </si>
  <si>
    <t>Chernobyl Diaries</t>
  </si>
  <si>
    <t>Bradley Parker</t>
  </si>
  <si>
    <t>tt2002718</t>
  </si>
  <si>
    <t>Machete Kills</t>
  </si>
  <si>
    <t>tt2004420</t>
  </si>
  <si>
    <t>Neighbors</t>
  </si>
  <si>
    <t>tt2005151</t>
  </si>
  <si>
    <t>War Dogs</t>
  </si>
  <si>
    <t>tt2005374</t>
  </si>
  <si>
    <t>The Frozen Ground</t>
  </si>
  <si>
    <t>Scott Walker</t>
  </si>
  <si>
    <t>tt2013293</t>
  </si>
  <si>
    <t>The Wind Rises</t>
  </si>
  <si>
    <t>Kaze tachinu</t>
  </si>
  <si>
    <t>tt2015381</t>
  </si>
  <si>
    <t>Guardians of the Galaxy</t>
  </si>
  <si>
    <t>tt2017038</t>
  </si>
  <si>
    <t>All Is Lost</t>
  </si>
  <si>
    <t>tt2023587</t>
  </si>
  <si>
    <t>Mama</t>
  </si>
  <si>
    <t>tt2024432</t>
  </si>
  <si>
    <t>Identity Thief</t>
  </si>
  <si>
    <t>tt2024469</t>
  </si>
  <si>
    <t>Non-Stop</t>
  </si>
  <si>
    <t>tt2024544</t>
  </si>
  <si>
    <t>12 Years a Slave</t>
  </si>
  <si>
    <t>tt2025690</t>
  </si>
  <si>
    <t>The Finest Hours</t>
  </si>
  <si>
    <t>tt2034800</t>
  </si>
  <si>
    <t>The Great Wall</t>
  </si>
  <si>
    <t>tt2039338</t>
  </si>
  <si>
    <t>tt2039393</t>
  </si>
  <si>
    <t>The Gambler</t>
  </si>
  <si>
    <t>tt2042568</t>
  </si>
  <si>
    <t>Inside Llewyn Davis</t>
  </si>
  <si>
    <t>tt2053463</t>
  </si>
  <si>
    <t>Side Effects</t>
  </si>
  <si>
    <t>tt2057392</t>
  </si>
  <si>
    <t>Eye in the Sky</t>
  </si>
  <si>
    <t>tt2058673</t>
  </si>
  <si>
    <t>tt2066051</t>
  </si>
  <si>
    <t>Rocketman</t>
  </si>
  <si>
    <t>tt2076822</t>
  </si>
  <si>
    <t>Chaos Walking</t>
  </si>
  <si>
    <t>tt2080374</t>
  </si>
  <si>
    <t>Steve Jobs</t>
  </si>
  <si>
    <t>tt2083383</t>
  </si>
  <si>
    <t>Trouble with the Curve</t>
  </si>
  <si>
    <t>Robert Lorenz</t>
  </si>
  <si>
    <t>tt2084970</t>
  </si>
  <si>
    <t>The Imitation Game</t>
  </si>
  <si>
    <t>tt2091935</t>
  </si>
  <si>
    <t>Mr. Right</t>
  </si>
  <si>
    <t>Paco Cabezas</t>
  </si>
  <si>
    <t>tt2094766</t>
  </si>
  <si>
    <t>Assassin's Creed</t>
  </si>
  <si>
    <t>Justin Kurzel</t>
  </si>
  <si>
    <t>tt2096672</t>
  </si>
  <si>
    <t>Dumb and Dumber To</t>
  </si>
  <si>
    <t>tt2096673</t>
  </si>
  <si>
    <t>Inside Out</t>
  </si>
  <si>
    <t>Pete Docter, Ronnie Del Carmen</t>
  </si>
  <si>
    <t>tt2101341</t>
  </si>
  <si>
    <t>Dead Man Down</t>
  </si>
  <si>
    <t>tt2101441</t>
  </si>
  <si>
    <t>Spring Breakers</t>
  </si>
  <si>
    <t>Harmony Korine</t>
  </si>
  <si>
    <t>tt2103254</t>
  </si>
  <si>
    <t>Tammy</t>
  </si>
  <si>
    <t>Ben Falcone</t>
  </si>
  <si>
    <t>tt2103281</t>
  </si>
  <si>
    <t>Dawn of the Planet of the Apes</t>
  </si>
  <si>
    <t>tt2105044</t>
  </si>
  <si>
    <t>V/H/S</t>
  </si>
  <si>
    <t>Matt Bettinelli-Olpin, David Bruckner, Tyler Gillett</t>
  </si>
  <si>
    <t>tt2106361</t>
  </si>
  <si>
    <t>Into the Storm</t>
  </si>
  <si>
    <t>tt2106651</t>
  </si>
  <si>
    <t>Spectral</t>
  </si>
  <si>
    <t>Nic Mathieu</t>
  </si>
  <si>
    <t>tt2109184</t>
  </si>
  <si>
    <t>Paranormal Activity 4</t>
  </si>
  <si>
    <t>Henry Joost, Ariel Schulman</t>
  </si>
  <si>
    <t>tt2109248</t>
  </si>
  <si>
    <t>Transformers: Age of Extinction</t>
  </si>
  <si>
    <t>tt2118624</t>
  </si>
  <si>
    <t>The Final Girls</t>
  </si>
  <si>
    <t>tt2119532</t>
  </si>
  <si>
    <t>Hacksaw Ridge</t>
  </si>
  <si>
    <t>tt2119543</t>
  </si>
  <si>
    <t>The House with a Clock in Its Walls</t>
  </si>
  <si>
    <t>tt2120120</t>
  </si>
  <si>
    <t>Pixels</t>
  </si>
  <si>
    <t>tt2125435</t>
  </si>
  <si>
    <t>Beasts of the Southern Wild</t>
  </si>
  <si>
    <t>Benh Zeitlin</t>
  </si>
  <si>
    <t>tt2126355</t>
  </si>
  <si>
    <t>San Andreas</t>
  </si>
  <si>
    <t>tt2132285</t>
  </si>
  <si>
    <t>The Bling Ring</t>
  </si>
  <si>
    <t>tt2139881</t>
  </si>
  <si>
    <t>Long Shot</t>
  </si>
  <si>
    <t>tt2140373</t>
  </si>
  <si>
    <t>Saving Mr. Banks</t>
  </si>
  <si>
    <t>tt2140379</t>
  </si>
  <si>
    <t>Self/less</t>
  </si>
  <si>
    <t>tt2140479</t>
  </si>
  <si>
    <t>The Accountant</t>
  </si>
  <si>
    <t>tt2170299</t>
  </si>
  <si>
    <t>Bad Words</t>
  </si>
  <si>
    <t>Jason Bateman</t>
  </si>
  <si>
    <t>tt2170439</t>
  </si>
  <si>
    <t>Horrible Bosses 2</t>
  </si>
  <si>
    <t>tt2170593</t>
  </si>
  <si>
    <t>St. Vincent</t>
  </si>
  <si>
    <t>Theodore Melfi</t>
  </si>
  <si>
    <t>tt2172934</t>
  </si>
  <si>
    <t>3 Days to Kill</t>
  </si>
  <si>
    <t>tt2176013</t>
  </si>
  <si>
    <t>Jab Tak Hai Jaan</t>
  </si>
  <si>
    <t>tt2177771</t>
  </si>
  <si>
    <t>The Monuments Men</t>
  </si>
  <si>
    <t>tt2179136</t>
  </si>
  <si>
    <t>American Sniper</t>
  </si>
  <si>
    <t>tt2180339</t>
  </si>
  <si>
    <t>Deep Water</t>
  </si>
  <si>
    <t>tt2180411</t>
  </si>
  <si>
    <t>Into the Woods</t>
  </si>
  <si>
    <t>tt2184339</t>
  </si>
  <si>
    <t>The Purge</t>
  </si>
  <si>
    <t>James DeMonaco</t>
  </si>
  <si>
    <t>tt2191701</t>
  </si>
  <si>
    <t>Grown Ups 2</t>
  </si>
  <si>
    <t>tt2193215</t>
  </si>
  <si>
    <t>The Counselor</t>
  </si>
  <si>
    <t>tt2194499</t>
  </si>
  <si>
    <t>About Time</t>
  </si>
  <si>
    <t>tt2199571</t>
  </si>
  <si>
    <t>Run All Night</t>
  </si>
  <si>
    <t>tt2203939</t>
  </si>
  <si>
    <t>The Other Woman</t>
  </si>
  <si>
    <t>tt2209418</t>
  </si>
  <si>
    <t>Before Midnight</t>
  </si>
  <si>
    <t>tt2209764</t>
  </si>
  <si>
    <t>Transcendence</t>
  </si>
  <si>
    <t>Wally Pfister</t>
  </si>
  <si>
    <t>tt2223990</t>
  </si>
  <si>
    <t>Draft Day</t>
  </si>
  <si>
    <t>tt2224026</t>
  </si>
  <si>
    <t>Home</t>
  </si>
  <si>
    <t>Tim Johnson</t>
  </si>
  <si>
    <t>tt2226417</t>
  </si>
  <si>
    <t>Insidious: Chapter 2</t>
  </si>
  <si>
    <t>tt2226597</t>
  </si>
  <si>
    <t>The Mountain Between Us</t>
  </si>
  <si>
    <t>Hany Abu-Assad</t>
  </si>
  <si>
    <t>tt2229499</t>
  </si>
  <si>
    <t>Don Jon</t>
  </si>
  <si>
    <t>Joseph Gordon-Levitt</t>
  </si>
  <si>
    <t>tt2231253</t>
  </si>
  <si>
    <t>Wild Card</t>
  </si>
  <si>
    <t>tt2231461</t>
  </si>
  <si>
    <t>Rampage</t>
  </si>
  <si>
    <t>tt2234155</t>
  </si>
  <si>
    <t>The Internship</t>
  </si>
  <si>
    <t>tt2239822</t>
  </si>
  <si>
    <t>Valerian and the City of a Thousand Planets</t>
  </si>
  <si>
    <t>tt2241351</t>
  </si>
  <si>
    <t>Money Monster</t>
  </si>
  <si>
    <t>tt2245084</t>
  </si>
  <si>
    <t>Big Hero 6</t>
  </si>
  <si>
    <t>Don Hall, Chris Williams</t>
  </si>
  <si>
    <t>tt2250912</t>
  </si>
  <si>
    <t>Spider-Man: Homecoming</t>
  </si>
  <si>
    <t>tt2262227</t>
  </si>
  <si>
    <t>The Book of Life</t>
  </si>
  <si>
    <t>Jorge R. GutiÃ©rrez</t>
  </si>
  <si>
    <t>tt2265171</t>
  </si>
  <si>
    <t>The Raid 2</t>
  </si>
  <si>
    <t>Serbuan maut 2: Berandal</t>
  </si>
  <si>
    <t>tt2265398</t>
  </si>
  <si>
    <t>Drinking Buddies</t>
  </si>
  <si>
    <t>Joe Swanberg</t>
  </si>
  <si>
    <t>tt2267968</t>
  </si>
  <si>
    <t>Kung Fu Panda 3</t>
  </si>
  <si>
    <t>Alessandro Carloni, Jennifer Yuh Nelson</t>
  </si>
  <si>
    <t>tt2267998</t>
  </si>
  <si>
    <t>Gone Girl</t>
  </si>
  <si>
    <t>tt2268016</t>
  </si>
  <si>
    <t>Magic Mike XXL</t>
  </si>
  <si>
    <t>Gregory Jacobs</t>
  </si>
  <si>
    <t>tt22687790</t>
  </si>
  <si>
    <t>A Haunting in Venice</t>
  </si>
  <si>
    <t>tt2274648</t>
  </si>
  <si>
    <t>tt2277860</t>
  </si>
  <si>
    <t>Finding Dory</t>
  </si>
  <si>
    <t>Andrew Stanton, Angus MacLane</t>
  </si>
  <si>
    <t>tt2278388</t>
  </si>
  <si>
    <t>The Grand Budapest Hotel</t>
  </si>
  <si>
    <t>tt2279373</t>
  </si>
  <si>
    <t>The SpongeBob Movie: Sponge Out of Water</t>
  </si>
  <si>
    <t>Paul Tibbitt, Mike Mitchell</t>
  </si>
  <si>
    <t>tt2283336</t>
  </si>
  <si>
    <t>Men in Black: International</t>
  </si>
  <si>
    <t>tt2283362</t>
  </si>
  <si>
    <t>Jumanji: Welcome to the Jungle</t>
  </si>
  <si>
    <t>tt2293640</t>
  </si>
  <si>
    <t>Minions</t>
  </si>
  <si>
    <t>Pierre Coffin, Kyle Balda</t>
  </si>
  <si>
    <t>tt2294449</t>
  </si>
  <si>
    <t>22 Jump Street</t>
  </si>
  <si>
    <t>tt2294629</t>
  </si>
  <si>
    <t>Frozen</t>
  </si>
  <si>
    <t>Chris Buck, Jennifer Lee</t>
  </si>
  <si>
    <t>tt2302755</t>
  </si>
  <si>
    <t>Olympus Has Fallen</t>
  </si>
  <si>
    <t>tt2304933</t>
  </si>
  <si>
    <t>The 5th Wave</t>
  </si>
  <si>
    <t>J Blakeson</t>
  </si>
  <si>
    <t>tt2305051</t>
  </si>
  <si>
    <t>Wild</t>
  </si>
  <si>
    <t>tt2310332</t>
  </si>
  <si>
    <t>The Hobbit: The Battle of the Five Armies</t>
  </si>
  <si>
    <t>tt2312718</t>
  </si>
  <si>
    <t>Homefront</t>
  </si>
  <si>
    <t>tt2316204</t>
  </si>
  <si>
    <t>Alien: Covenant</t>
  </si>
  <si>
    <t>tt2321549</t>
  </si>
  <si>
    <t>The Babadook</t>
  </si>
  <si>
    <t>Jennifer Kent</t>
  </si>
  <si>
    <t>tt2322441</t>
  </si>
  <si>
    <t>Fifty Shades of Grey</t>
  </si>
  <si>
    <t>Sam Taylor-Johnson</t>
  </si>
  <si>
    <t>tt2328900</t>
  </si>
  <si>
    <t>Mary Queen of Scots</t>
  </si>
  <si>
    <t>Josie Rourke</t>
  </si>
  <si>
    <t>tt2333784</t>
  </si>
  <si>
    <t>The Expendables 3</t>
  </si>
  <si>
    <t>tt2334649</t>
  </si>
  <si>
    <t>Fruitvale Station</t>
  </si>
  <si>
    <t>tt2334873</t>
  </si>
  <si>
    <t>Blue Jasmine</t>
  </si>
  <si>
    <t>tt2334879</t>
  </si>
  <si>
    <t>White House Down</t>
  </si>
  <si>
    <t>tt2345737</t>
  </si>
  <si>
    <t>The Rover</t>
  </si>
  <si>
    <t>David MichÃ´d</t>
  </si>
  <si>
    <t>tt2345759</t>
  </si>
  <si>
    <t>Alex Kurtzman</t>
  </si>
  <si>
    <t>tt2350496</t>
  </si>
  <si>
    <t>The Lunchbox</t>
  </si>
  <si>
    <t>Ritesh Batra</t>
  </si>
  <si>
    <t>tt2357129</t>
  </si>
  <si>
    <t>Jobs</t>
  </si>
  <si>
    <t>Joshua Michael Stern</t>
  </si>
  <si>
    <t>tt2357291</t>
  </si>
  <si>
    <t>Rio 2</t>
  </si>
  <si>
    <t>tt2359024</t>
  </si>
  <si>
    <t>Blue Ruin</t>
  </si>
  <si>
    <t>Jeremy Saulnier</t>
  </si>
  <si>
    <t>tt2361317</t>
  </si>
  <si>
    <t>Live by Night</t>
  </si>
  <si>
    <t>tt2361509</t>
  </si>
  <si>
    <t>The Intern</t>
  </si>
  <si>
    <t>tt2364841</t>
  </si>
  <si>
    <t>Runner Runner</t>
  </si>
  <si>
    <t>tt2369135</t>
  </si>
  <si>
    <t>Need for Speed</t>
  </si>
  <si>
    <t>Scott Waugh</t>
  </si>
  <si>
    <t>tt2377322</t>
  </si>
  <si>
    <t>Deliver Us from Evil</t>
  </si>
  <si>
    <t>tt2379713</t>
  </si>
  <si>
    <t>Spectre</t>
  </si>
  <si>
    <t>tt2380307</t>
  </si>
  <si>
    <t>Coco</t>
  </si>
  <si>
    <t>Lee Unkrich, Adrian Molina</t>
  </si>
  <si>
    <t>tt2381111</t>
  </si>
  <si>
    <t>Brooklyn</t>
  </si>
  <si>
    <t>John Crowley</t>
  </si>
  <si>
    <t>tt2381249</t>
  </si>
  <si>
    <t>Mission: Impossible - Rogue Nation</t>
  </si>
  <si>
    <t>tt2381941</t>
  </si>
  <si>
    <t>Focus</t>
  </si>
  <si>
    <t>tt2381991</t>
  </si>
  <si>
    <t>The Huntsman: Winter's War</t>
  </si>
  <si>
    <t>Cedric Nicolas-Troyan</t>
  </si>
  <si>
    <t>tt2382320</t>
  </si>
  <si>
    <t>No Time to Die</t>
  </si>
  <si>
    <t>tt2382396</t>
  </si>
  <si>
    <t>Joe</t>
  </si>
  <si>
    <t>tt2386490</t>
  </si>
  <si>
    <t>How to Train Your Dragon: The Hidden World</t>
  </si>
  <si>
    <t>tt2387433</t>
  </si>
  <si>
    <t>Dark Skies</t>
  </si>
  <si>
    <t>tt2387499</t>
  </si>
  <si>
    <t>Keeping Up with the Joneses</t>
  </si>
  <si>
    <t>tt2387559</t>
  </si>
  <si>
    <t>Delivery Man</t>
  </si>
  <si>
    <t>Ken Scott</t>
  </si>
  <si>
    <t>tt2388715</t>
  </si>
  <si>
    <t>Oculus</t>
  </si>
  <si>
    <t>Mike Flanagan</t>
  </si>
  <si>
    <t>tt2390361</t>
  </si>
  <si>
    <t>Enough Said</t>
  </si>
  <si>
    <t>Nicole Holofcener</t>
  </si>
  <si>
    <t>tt2395427</t>
  </si>
  <si>
    <t>Avengers: Age of Ultron</t>
  </si>
  <si>
    <t>tt2397535</t>
  </si>
  <si>
    <t>Predestination</t>
  </si>
  <si>
    <t>tt2401878</t>
  </si>
  <si>
    <t>Anomalisa</t>
  </si>
  <si>
    <t>Duke Johnson, Charlie Kaufman</t>
  </si>
  <si>
    <t>tt2402157</t>
  </si>
  <si>
    <t>The November Man</t>
  </si>
  <si>
    <t>tt2402927</t>
  </si>
  <si>
    <t>Carol</t>
  </si>
  <si>
    <t>tt2404233</t>
  </si>
  <si>
    <t>Gods of Egypt</t>
  </si>
  <si>
    <t>tt2404311</t>
  </si>
  <si>
    <t>The Family</t>
  </si>
  <si>
    <t>tt2404425</t>
  </si>
  <si>
    <t>Woman in Gold</t>
  </si>
  <si>
    <t>Simon Curtis</t>
  </si>
  <si>
    <t>tt2404435</t>
  </si>
  <si>
    <t>The Magnificent Seven</t>
  </si>
  <si>
    <t>tt2404461</t>
  </si>
  <si>
    <t>The Past</t>
  </si>
  <si>
    <t>Le passÃ©</t>
  </si>
  <si>
    <t>tt2404463</t>
  </si>
  <si>
    <t>The Heat</t>
  </si>
  <si>
    <t>tt2406566</t>
  </si>
  <si>
    <t>Atomic Blonde</t>
  </si>
  <si>
    <t>tt2431286</t>
  </si>
  <si>
    <t>Philomena</t>
  </si>
  <si>
    <t>tt2436386</t>
  </si>
  <si>
    <t>Project Almanac</t>
  </si>
  <si>
    <t>Dean Israelite</t>
  </si>
  <si>
    <t>tt2446042</t>
  </si>
  <si>
    <t>Taken 3</t>
  </si>
  <si>
    <t>tt2446980</t>
  </si>
  <si>
    <t>Joy</t>
  </si>
  <si>
    <t>tt2452244</t>
  </si>
  <si>
    <t>Isn't It Romantic</t>
  </si>
  <si>
    <t>tt2461150</t>
  </si>
  <si>
    <t>Masterminds</t>
  </si>
  <si>
    <t>tt2463208</t>
  </si>
  <si>
    <t>The Adam Project</t>
  </si>
  <si>
    <t>tt2479478</t>
  </si>
  <si>
    <t>The Ridiculous 6</t>
  </si>
  <si>
    <t>tt2488496</t>
  </si>
  <si>
    <t>Star Wars: Episode VII - The Force Awakens</t>
  </si>
  <si>
    <t>tt2494362</t>
  </si>
  <si>
    <t>Bone Tomahawk</t>
  </si>
  <si>
    <t>S. Craig Zahler</t>
  </si>
  <si>
    <t>tt2503944</t>
  </si>
  <si>
    <t>Burnt</t>
  </si>
  <si>
    <t>tt2510894</t>
  </si>
  <si>
    <t>Hotel Transylvania 2</t>
  </si>
  <si>
    <t>tt2527336</t>
  </si>
  <si>
    <t>Star Wars: Episode VIII - The Last Jedi</t>
  </si>
  <si>
    <t>tt2527338</t>
  </si>
  <si>
    <t>Star Wars: Episode IX - The Rise of Skywalker</t>
  </si>
  <si>
    <t>tt2531344</t>
  </si>
  <si>
    <t>Blockers</t>
  </si>
  <si>
    <t>Kay Cannon</t>
  </si>
  <si>
    <t>tt2543164</t>
  </si>
  <si>
    <t>Arrival</t>
  </si>
  <si>
    <t>tt2543472</t>
  </si>
  <si>
    <t>Wonder</t>
  </si>
  <si>
    <t>tt2547584</t>
  </si>
  <si>
    <t>The Light Between Oceans</t>
  </si>
  <si>
    <t>tt2548396</t>
  </si>
  <si>
    <t>The Cloverfield Paradox</t>
  </si>
  <si>
    <t>Julius Onah</t>
  </si>
  <si>
    <t>tt2554274</t>
  </si>
  <si>
    <t>Crimson Peak</t>
  </si>
  <si>
    <t>tt2557478</t>
  </si>
  <si>
    <t>Pacific Rim: Uprising</t>
  </si>
  <si>
    <t>Steven S. DeKnight</t>
  </si>
  <si>
    <t>tt2557490</t>
  </si>
  <si>
    <t>A Million Ways to Die in the West</t>
  </si>
  <si>
    <t>tt2561572</t>
  </si>
  <si>
    <t>Get Hard</t>
  </si>
  <si>
    <t>Etan Cohen</t>
  </si>
  <si>
    <t>tt2562232</t>
  </si>
  <si>
    <t>Birdman or (The Unexpected Virtue of Ignorance)</t>
  </si>
  <si>
    <t>tt2567026</t>
  </si>
  <si>
    <t>Alice Through the Looking Glass</t>
  </si>
  <si>
    <t>tt2568862</t>
  </si>
  <si>
    <t>Going in Style</t>
  </si>
  <si>
    <t>tt2582496</t>
  </si>
  <si>
    <t>Me and Earl and the Dying Girl</t>
  </si>
  <si>
    <t>Alfonso Gomez-Rejon</t>
  </si>
  <si>
    <t>tt2582782</t>
  </si>
  <si>
    <t>Hell or High Water</t>
  </si>
  <si>
    <t>David Mackenzie</t>
  </si>
  <si>
    <t>tt2582802</t>
  </si>
  <si>
    <t>Whiplash</t>
  </si>
  <si>
    <t>tt2582846</t>
  </si>
  <si>
    <t>The Fault in Our Stars</t>
  </si>
  <si>
    <t>Josh Boone</t>
  </si>
  <si>
    <t>tt2584384</t>
  </si>
  <si>
    <t>Jojo Rabbit</t>
  </si>
  <si>
    <t>tt2592614</t>
  </si>
  <si>
    <t>Resident Evil: The Final Chapter</t>
  </si>
  <si>
    <t>tt2631186</t>
  </si>
  <si>
    <t>Baahubali: The Beginning</t>
  </si>
  <si>
    <t>BÃ£hubali: The Beginning</t>
  </si>
  <si>
    <t>S.S. Rajamouli</t>
  </si>
  <si>
    <t>tt2637276</t>
  </si>
  <si>
    <t>Ted 2</t>
  </si>
  <si>
    <t>tt2649554</t>
  </si>
  <si>
    <t>Midnight Special</t>
  </si>
  <si>
    <t>tt2660888</t>
  </si>
  <si>
    <t>Star Trek Beyond</t>
  </si>
  <si>
    <t>tt2671706</t>
  </si>
  <si>
    <t>Fences</t>
  </si>
  <si>
    <t>tt2674426</t>
  </si>
  <si>
    <t>Me Before You</t>
  </si>
  <si>
    <t>Thea Sharrock</t>
  </si>
  <si>
    <t>tt2679042</t>
  </si>
  <si>
    <t>Hitman: Agent 47</t>
  </si>
  <si>
    <t>Aleksander Bach</t>
  </si>
  <si>
    <t>tt2692250</t>
  </si>
  <si>
    <t>Night at the Museum: Secret of the Tomb</t>
  </si>
  <si>
    <t>tt2692904</t>
  </si>
  <si>
    <t>Locke</t>
  </si>
  <si>
    <t>tt2704998</t>
  </si>
  <si>
    <t>Game Night</t>
  </si>
  <si>
    <t>Jonathan Goldstein, John Francis Daley</t>
  </si>
  <si>
    <t>tt2709692</t>
  </si>
  <si>
    <t>The Grinch</t>
  </si>
  <si>
    <t>Yarrow Cheney, Scott Mosier</t>
  </si>
  <si>
    <t>tt2709768</t>
  </si>
  <si>
    <t>The Secret Life of Pets</t>
  </si>
  <si>
    <t>Chris Renaud</t>
  </si>
  <si>
    <t>tt2713180</t>
  </si>
  <si>
    <t>Fury</t>
  </si>
  <si>
    <t>tt2717822</t>
  </si>
  <si>
    <t>Blackhat</t>
  </si>
  <si>
    <t>tt2719848</t>
  </si>
  <si>
    <t>Everest</t>
  </si>
  <si>
    <t>tt2726560</t>
  </si>
  <si>
    <t>The Longest Ride</t>
  </si>
  <si>
    <t>tt2752772</t>
  </si>
  <si>
    <t>Sinister 2</t>
  </si>
  <si>
    <t>CiarÃ¡n Foy</t>
  </si>
  <si>
    <t>tt2763304</t>
  </si>
  <si>
    <t>T2 Trainspotting</t>
  </si>
  <si>
    <t>tt2771200</t>
  </si>
  <si>
    <t>tt2771372</t>
  </si>
  <si>
    <t>Veronica Mars</t>
  </si>
  <si>
    <t>Rob Thomas</t>
  </si>
  <si>
    <t>tt2788710</t>
  </si>
  <si>
    <t>The Interview</t>
  </si>
  <si>
    <t>tt2788732</t>
  </si>
  <si>
    <t>Pete's Dragon</t>
  </si>
  <si>
    <t>David Lowery</t>
  </si>
  <si>
    <t>tt2798920</t>
  </si>
  <si>
    <t>Annihilation</t>
  </si>
  <si>
    <t>tt2802144</t>
  </si>
  <si>
    <t>Kingsman: The Secret Service</t>
  </si>
  <si>
    <t>tt2820852</t>
  </si>
  <si>
    <t>Furious 7</t>
  </si>
  <si>
    <t>Fast &amp; Furious 7</t>
  </si>
  <si>
    <t>tt2823054</t>
  </si>
  <si>
    <t>Mike and Dave Need Wedding Dates</t>
  </si>
  <si>
    <t>Jake Szymanski</t>
  </si>
  <si>
    <t>tt2848292</t>
  </si>
  <si>
    <t>Pitch Perfect 2</t>
  </si>
  <si>
    <t>tt2850386</t>
  </si>
  <si>
    <t>The Croods: A New Age</t>
  </si>
  <si>
    <t>Joel Crawford</t>
  </si>
  <si>
    <t>tt2854926</t>
  </si>
  <si>
    <t>Tag</t>
  </si>
  <si>
    <t>Jeff Tomsic</t>
  </si>
  <si>
    <t>tt2866360</t>
  </si>
  <si>
    <t>Coherence</t>
  </si>
  <si>
    <t>James Ward Byrkit</t>
  </si>
  <si>
    <t>tt2869728</t>
  </si>
  <si>
    <t>Ride Along 2</t>
  </si>
  <si>
    <t>tt2870612</t>
  </si>
  <si>
    <t>As Above, So Below</t>
  </si>
  <si>
    <t>tt2870756</t>
  </si>
  <si>
    <t>Magic in the Moonlight</t>
  </si>
  <si>
    <t>tt2872718</t>
  </si>
  <si>
    <t>Nightcrawler</t>
  </si>
  <si>
    <t>Dan Gilroy</t>
  </si>
  <si>
    <t>tt2872732</t>
  </si>
  <si>
    <t>Lucy</t>
  </si>
  <si>
    <t>tt2873282</t>
  </si>
  <si>
    <t>Red Sparrow</t>
  </si>
  <si>
    <t>tt2883512</t>
  </si>
  <si>
    <t>Chef</t>
  </si>
  <si>
    <t>tt2884018</t>
  </si>
  <si>
    <t>Macbeth</t>
  </si>
  <si>
    <t>tt2884206</t>
  </si>
  <si>
    <t>I Origins</t>
  </si>
  <si>
    <t>tt2888046</t>
  </si>
  <si>
    <t>Ip Man 3</t>
  </si>
  <si>
    <t>Yip Man 3</t>
  </si>
  <si>
    <t>tt2906216</t>
  </si>
  <si>
    <t>Dungeons &amp; Dragons: Honor Among Thieves</t>
  </si>
  <si>
    <t>tt2908446</t>
  </si>
  <si>
    <t>The Divergent Series: Insurgent</t>
  </si>
  <si>
    <t>Insurgent</t>
  </si>
  <si>
    <t>tt2910814</t>
  </si>
  <si>
    <t>The Signal</t>
  </si>
  <si>
    <t>William Eubank</t>
  </si>
  <si>
    <t>tt2911666</t>
  </si>
  <si>
    <t>John Wick</t>
  </si>
  <si>
    <t>Chad Stahelski, David Leitch</t>
  </si>
  <si>
    <t>tt2932536</t>
  </si>
  <si>
    <t>47 Meters Down</t>
  </si>
  <si>
    <t>Johannes Roberts</t>
  </si>
  <si>
    <t>tt2935510</t>
  </si>
  <si>
    <t>Ad Astra</t>
  </si>
  <si>
    <t>tt2937696</t>
  </si>
  <si>
    <t>Everybody Wants Some!!</t>
  </si>
  <si>
    <t>tt2937898</t>
  </si>
  <si>
    <t>A Most Violent Year</t>
  </si>
  <si>
    <t>tt2948356</t>
  </si>
  <si>
    <t>Zootopia</t>
  </si>
  <si>
    <t>Byron Howard, Jared Bush, Rich Moore</t>
  </si>
  <si>
    <t>tt2953050</t>
  </si>
  <si>
    <t>Encanto</t>
  </si>
  <si>
    <t>Charise Castro Smith, Byron Howard, Jared Bush</t>
  </si>
  <si>
    <t>tt2967224</t>
  </si>
  <si>
    <t>Hot Pursuit</t>
  </si>
  <si>
    <t>tt2975578</t>
  </si>
  <si>
    <t>The Purge: Anarchy</t>
  </si>
  <si>
    <t>tt2975590</t>
  </si>
  <si>
    <t>Batman v Superman: Dawn of Justice</t>
  </si>
  <si>
    <t>tt2980516</t>
  </si>
  <si>
    <t>The Theory of Everything</t>
  </si>
  <si>
    <t>James Marsh</t>
  </si>
  <si>
    <t>tt2980592</t>
  </si>
  <si>
    <t>The Guest</t>
  </si>
  <si>
    <t>tt2980648</t>
  </si>
  <si>
    <t>The Hundred-Foot Journey</t>
  </si>
  <si>
    <t>tt3007512</t>
  </si>
  <si>
    <t>The Water Diviner</t>
  </si>
  <si>
    <t>Russell Crowe</t>
  </si>
  <si>
    <t>tt3011894</t>
  </si>
  <si>
    <t>Wild Tales</t>
  </si>
  <si>
    <t>Relatos salvajes</t>
  </si>
  <si>
    <t>DamiÃ¡n Szifron</t>
  </si>
  <si>
    <t>tt3014866</t>
  </si>
  <si>
    <t>Criminal</t>
  </si>
  <si>
    <t>tt3040964</t>
  </si>
  <si>
    <t>The Jungle Book</t>
  </si>
  <si>
    <t>tt3045616</t>
  </si>
  <si>
    <t>Mortdecai</t>
  </si>
  <si>
    <t>tt3062096</t>
  </si>
  <si>
    <t>Inferno</t>
  </si>
  <si>
    <t>tt3063516</t>
  </si>
  <si>
    <t>Jackass Presents: Bad Grandpa</t>
  </si>
  <si>
    <t>Bad Grandpa</t>
  </si>
  <si>
    <t>tt3065204</t>
  </si>
  <si>
    <t>The Conjuring 2</t>
  </si>
  <si>
    <t>tt3072482</t>
  </si>
  <si>
    <t>Hardcore Henry</t>
  </si>
  <si>
    <t>Ilya Naishuller</t>
  </si>
  <si>
    <t>tt3076658</t>
  </si>
  <si>
    <t>Creed</t>
  </si>
  <si>
    <t>tt3079380</t>
  </si>
  <si>
    <t>Spy</t>
  </si>
  <si>
    <t>tt3099498</t>
  </si>
  <si>
    <t>Tusk</t>
  </si>
  <si>
    <t>tt3104988</t>
  </si>
  <si>
    <t>Crazy Rich Asians</t>
  </si>
  <si>
    <t>tt3110958</t>
  </si>
  <si>
    <t>Now You See Me 2</t>
  </si>
  <si>
    <t>tt3118452</t>
  </si>
  <si>
    <t>Circle</t>
  </si>
  <si>
    <t>Mario Miscione, Aaron Hann</t>
  </si>
  <si>
    <t>tt3152624</t>
  </si>
  <si>
    <t>Trainwreck</t>
  </si>
  <si>
    <t>tt3168230</t>
  </si>
  <si>
    <t>Mr. Holmes</t>
  </si>
  <si>
    <t>tt3170832</t>
  </si>
  <si>
    <t>Room</t>
  </si>
  <si>
    <t>Lenny Abrahamson</t>
  </si>
  <si>
    <t>tt3183660</t>
  </si>
  <si>
    <t>Fantastic Beasts and Where to Find Them</t>
  </si>
  <si>
    <t>tt3195644</t>
  </si>
  <si>
    <t>Insidious: Chapter 3</t>
  </si>
  <si>
    <t>tt3203606</t>
  </si>
  <si>
    <t>Trumbo</t>
  </si>
  <si>
    <t>tt3224458</t>
  </si>
  <si>
    <t>A Beautiful Day in the Neighborhood</t>
  </si>
  <si>
    <t>Marielle Heller</t>
  </si>
  <si>
    <t>tt3228774</t>
  </si>
  <si>
    <t>Cruella</t>
  </si>
  <si>
    <t>tt3235888</t>
  </si>
  <si>
    <t>It Follows</t>
  </si>
  <si>
    <t>David Robert Mitchell</t>
  </si>
  <si>
    <t>tt3263904</t>
  </si>
  <si>
    <t>Sully</t>
  </si>
  <si>
    <t>tt3272066</t>
  </si>
  <si>
    <t>Reminiscence</t>
  </si>
  <si>
    <t>Lisa Joy</t>
  </si>
  <si>
    <t>tt3281548</t>
  </si>
  <si>
    <t>tt3300542</t>
  </si>
  <si>
    <t>London Has Fallen</t>
  </si>
  <si>
    <t>Babak Najafi</t>
  </si>
  <si>
    <t>tt3315342</t>
  </si>
  <si>
    <t>Logan</t>
  </si>
  <si>
    <t>tt3316948</t>
  </si>
  <si>
    <t>American Ultra</t>
  </si>
  <si>
    <t>tt3316960</t>
  </si>
  <si>
    <t>Still Alice</t>
  </si>
  <si>
    <t>Richard Glatzer, Wash Westmoreland</t>
  </si>
  <si>
    <t>tt3322364</t>
  </si>
  <si>
    <t>Concussion</t>
  </si>
  <si>
    <t>Peter Landesman</t>
  </si>
  <si>
    <t>tt3322940</t>
  </si>
  <si>
    <t>Annabelle</t>
  </si>
  <si>
    <t>tt3332064</t>
  </si>
  <si>
    <t>Pan</t>
  </si>
  <si>
    <t>tt3348730</t>
  </si>
  <si>
    <t>Jigsaw</t>
  </si>
  <si>
    <t>tt3371366</t>
  </si>
  <si>
    <t>Transformers: The Last Knight</t>
  </si>
  <si>
    <t>tt3381008</t>
  </si>
  <si>
    <t>The Brothers Grimsby</t>
  </si>
  <si>
    <t>Grimsby</t>
  </si>
  <si>
    <t>tt3385516</t>
  </si>
  <si>
    <t>X-Men: Apocalypse</t>
  </si>
  <si>
    <t>tt3387520</t>
  </si>
  <si>
    <t>Scary Stories to Tell in the Dark</t>
  </si>
  <si>
    <t>AndrÃ© Ã˜vredal</t>
  </si>
  <si>
    <t>tt3393786</t>
  </si>
  <si>
    <t>Jack Reacher: Never Go Back</t>
  </si>
  <si>
    <t>tt3397884</t>
  </si>
  <si>
    <t>Sicario</t>
  </si>
  <si>
    <t>tt3402236</t>
  </si>
  <si>
    <t>Murder on the Orient Express</t>
  </si>
  <si>
    <t>tt3410834</t>
  </si>
  <si>
    <t>Allegiant</t>
  </si>
  <si>
    <t>tt3411444</t>
  </si>
  <si>
    <t>Ferdinand</t>
  </si>
  <si>
    <t>tt3416532</t>
  </si>
  <si>
    <t>A Monster Calls</t>
  </si>
  <si>
    <t>tt3416742</t>
  </si>
  <si>
    <t>What We Do in the Shadows</t>
  </si>
  <si>
    <t>Taika Waititi, Jemaine Clement</t>
  </si>
  <si>
    <t>tt3416828</t>
  </si>
  <si>
    <t>Ice Age: Collision Course</t>
  </si>
  <si>
    <t>Michael Thurmeier, Galen T. Chu</t>
  </si>
  <si>
    <t>tt3450958</t>
  </si>
  <si>
    <t>War for the Planet of the Apes</t>
  </si>
  <si>
    <t>tt3460252</t>
  </si>
  <si>
    <t>The Hateful Eight</t>
  </si>
  <si>
    <t>tt3469046</t>
  </si>
  <si>
    <t>Despicable Me 3</t>
  </si>
  <si>
    <t>Pierre Coffin, Kyle Balda, Eric Guillon</t>
  </si>
  <si>
    <t>tt3470600</t>
  </si>
  <si>
    <t>Sing</t>
  </si>
  <si>
    <t>Garth Jennings, Christophe Lourdelet</t>
  </si>
  <si>
    <t>tt3480822</t>
  </si>
  <si>
    <t>Black Widow</t>
  </si>
  <si>
    <t>Cate Shortland</t>
  </si>
  <si>
    <t>tt3488710</t>
  </si>
  <si>
    <t>The Walk</t>
  </si>
  <si>
    <t>tt3498820</t>
  </si>
  <si>
    <t>Captain America: Civil War</t>
  </si>
  <si>
    <t>tt3501632</t>
  </si>
  <si>
    <t>Thor: Ragnarok</t>
  </si>
  <si>
    <t>tt3513498</t>
  </si>
  <si>
    <t>The Lego Movie 2: The Second Part</t>
  </si>
  <si>
    <t>tt3513548</t>
  </si>
  <si>
    <t>Richard Jewell</t>
  </si>
  <si>
    <t>tt3521126</t>
  </si>
  <si>
    <t>The Disaster Artist</t>
  </si>
  <si>
    <t>James Franco</t>
  </si>
  <si>
    <t>tt3521164</t>
  </si>
  <si>
    <t>Moana</t>
  </si>
  <si>
    <t>John Musker, Don Hall, Ron Clements</t>
  </si>
  <si>
    <t>tt3522806</t>
  </si>
  <si>
    <t>Mechanic: Resurrection</t>
  </si>
  <si>
    <t>Dennis Gansel</t>
  </si>
  <si>
    <t>tt3530002</t>
  </si>
  <si>
    <t>The Night Before</t>
  </si>
  <si>
    <t>tt3531824</t>
  </si>
  <si>
    <t>Nerve</t>
  </si>
  <si>
    <t>tt3532216</t>
  </si>
  <si>
    <t>American Made</t>
  </si>
  <si>
    <t>tt3553442</t>
  </si>
  <si>
    <t>Whiskey Tango Foxtrot</t>
  </si>
  <si>
    <t>tt3553976</t>
  </si>
  <si>
    <t>Captain Fantastic</t>
  </si>
  <si>
    <t>Matt Ross</t>
  </si>
  <si>
    <t>tt3554046</t>
  </si>
  <si>
    <t>Space Jam: A New Legacy</t>
  </si>
  <si>
    <t>Malcolm D. Lee</t>
  </si>
  <si>
    <t>tt3567288</t>
  </si>
  <si>
    <t>The Visit</t>
  </si>
  <si>
    <t>tt3569230</t>
  </si>
  <si>
    <t>tt3581652</t>
  </si>
  <si>
    <t>West Side Story</t>
  </si>
  <si>
    <t>tt3605418</t>
  </si>
  <si>
    <t>Knock Knock</t>
  </si>
  <si>
    <t>tt3606752</t>
  </si>
  <si>
    <t>Cars 3</t>
  </si>
  <si>
    <t>Brian Fee</t>
  </si>
  <si>
    <t>tt3606756</t>
  </si>
  <si>
    <t>Incredibles 2</t>
  </si>
  <si>
    <t>tt3622592</t>
  </si>
  <si>
    <t>Paper Towns</t>
  </si>
  <si>
    <t>tt3631112</t>
  </si>
  <si>
    <t>The Girl on the Train</t>
  </si>
  <si>
    <t>tt3640424</t>
  </si>
  <si>
    <t>Allied</t>
  </si>
  <si>
    <t>tt3647498</t>
  </si>
  <si>
    <t>Blood Father</t>
  </si>
  <si>
    <t>tt3659388</t>
  </si>
  <si>
    <t>The Martian</t>
  </si>
  <si>
    <t>tt3682448</t>
  </si>
  <si>
    <t>Bridge of Spies</t>
  </si>
  <si>
    <t>tt3691740</t>
  </si>
  <si>
    <t>The BFG</t>
  </si>
  <si>
    <t>tt3704428</t>
  </si>
  <si>
    <t>Elvis</t>
  </si>
  <si>
    <t>tt3713166</t>
  </si>
  <si>
    <t>Unfriended</t>
  </si>
  <si>
    <t>Levan Gabriadze</t>
  </si>
  <si>
    <t>tt3715320</t>
  </si>
  <si>
    <t>Irrational Man</t>
  </si>
  <si>
    <t>tt3717252</t>
  </si>
  <si>
    <t>Underworld: Blood Wars</t>
  </si>
  <si>
    <t>Anna Foerster</t>
  </si>
  <si>
    <t>tt3717490</t>
  </si>
  <si>
    <t>Power Rangers</t>
  </si>
  <si>
    <t>tt3731562</t>
  </si>
  <si>
    <t>Kong: Skull Island</t>
  </si>
  <si>
    <t>Jordan Vogt-Roberts</t>
  </si>
  <si>
    <t>tt3741700</t>
  </si>
  <si>
    <t>Godzilla: King of the Monsters</t>
  </si>
  <si>
    <t>tt3741834</t>
  </si>
  <si>
    <t>Lion</t>
  </si>
  <si>
    <t>Garth Davis</t>
  </si>
  <si>
    <t>tt3748528</t>
  </si>
  <si>
    <t>Rogue One: A Star Wars Story</t>
  </si>
  <si>
    <t>Rogue One</t>
  </si>
  <si>
    <t>tt3766354</t>
  </si>
  <si>
    <t>The Equalizer 2</t>
  </si>
  <si>
    <t>tt3774114</t>
  </si>
  <si>
    <t>Snowden</t>
  </si>
  <si>
    <t>tt3774694</t>
  </si>
  <si>
    <t>Love</t>
  </si>
  <si>
    <t>tt3778644</t>
  </si>
  <si>
    <t>Solo: A Star Wars Story</t>
  </si>
  <si>
    <t>tt3783958</t>
  </si>
  <si>
    <t>La La Land</t>
  </si>
  <si>
    <t>tt3794354</t>
  </si>
  <si>
    <t>Sonic the Hedgehog</t>
  </si>
  <si>
    <t>tt3799694</t>
  </si>
  <si>
    <t>The Nice Guys</t>
  </si>
  <si>
    <t>tt3811906</t>
  </si>
  <si>
    <t>Malignant</t>
  </si>
  <si>
    <t>tt3829266</t>
  </si>
  <si>
    <t>The Predator</t>
  </si>
  <si>
    <t>tt3829920</t>
  </si>
  <si>
    <t>Only the Brave</t>
  </si>
  <si>
    <t>tt3850214</t>
  </si>
  <si>
    <t>Dope</t>
  </si>
  <si>
    <t>Rick Famuyiwa</t>
  </si>
  <si>
    <t>tt3850590</t>
  </si>
  <si>
    <t>Krampus</t>
  </si>
  <si>
    <t>tt3861390</t>
  </si>
  <si>
    <t>Dumbo</t>
  </si>
  <si>
    <t>tt3874544</t>
  </si>
  <si>
    <t>The Boss Baby</t>
  </si>
  <si>
    <t>tt3882082</t>
  </si>
  <si>
    <t>The Boy</t>
  </si>
  <si>
    <t>William Brent Bell</t>
  </si>
  <si>
    <t>tt3890160</t>
  </si>
  <si>
    <t>Baby Driver</t>
  </si>
  <si>
    <t>tt3896198</t>
  </si>
  <si>
    <t>Guardians of the Galaxy Vol. 2</t>
  </si>
  <si>
    <t>tt3915174</t>
  </si>
  <si>
    <t>Puss in Boots: The Last Wish</t>
  </si>
  <si>
    <t>Joel Crawford, Januel Mercado</t>
  </si>
  <si>
    <t>tt3922818</t>
  </si>
  <si>
    <t>The Space Between Us</t>
  </si>
  <si>
    <t>tt3949660</t>
  </si>
  <si>
    <t>Teenage Mutant Ninja Turtles: Out of the Shadows</t>
  </si>
  <si>
    <t>Dave Green</t>
  </si>
  <si>
    <t>tt3960412</t>
  </si>
  <si>
    <t>Popstar: Never Stop Never Stopping</t>
  </si>
  <si>
    <t>Akiva Schaffer, Jorma Taccone</t>
  </si>
  <si>
    <t>tt3967856</t>
  </si>
  <si>
    <t>Okja</t>
  </si>
  <si>
    <t>tt4005402</t>
  </si>
  <si>
    <t>Colonia</t>
  </si>
  <si>
    <t>Florian Gallenberger</t>
  </si>
  <si>
    <t>tt4034228</t>
  </si>
  <si>
    <t>Manchester by the Sea</t>
  </si>
  <si>
    <t>Kenneth Lonergan</t>
  </si>
  <si>
    <t>tt4034354</t>
  </si>
  <si>
    <t>Swiss Army Man</t>
  </si>
  <si>
    <t>Daniel Kwan, Daniel Scheinert</t>
  </si>
  <si>
    <t>tt4046784</t>
  </si>
  <si>
    <t>Maze Runner: The Scorch Trials</t>
  </si>
  <si>
    <t>tt4052882</t>
  </si>
  <si>
    <t>The Shallows</t>
  </si>
  <si>
    <t>tt4062536</t>
  </si>
  <si>
    <t>Green Room</t>
  </si>
  <si>
    <t>tt4094724</t>
  </si>
  <si>
    <t>The Purge: Election Year</t>
  </si>
  <si>
    <t>tt4116284</t>
  </si>
  <si>
    <t>The Lego Batman Movie</t>
  </si>
  <si>
    <t>tt4123430</t>
  </si>
  <si>
    <t>Fantastic Beasts: The Crimes of Grindelwald</t>
  </si>
  <si>
    <t>tt4123432</t>
  </si>
  <si>
    <t>Fantastic Beasts: The Secrets of Dumbledore</t>
  </si>
  <si>
    <t>tt4126476</t>
  </si>
  <si>
    <t>After</t>
  </si>
  <si>
    <t>Jenny Gage</t>
  </si>
  <si>
    <t>tt4136084</t>
  </si>
  <si>
    <t>Florence Foster Jenkins</t>
  </si>
  <si>
    <t>tt4139124</t>
  </si>
  <si>
    <t>Keanu</t>
  </si>
  <si>
    <t>Peter Atencio</t>
  </si>
  <si>
    <t>tt4154664</t>
  </si>
  <si>
    <t>Captain Marvel</t>
  </si>
  <si>
    <t>tt4154756</t>
  </si>
  <si>
    <t>Avengers: Infinity War</t>
  </si>
  <si>
    <t>tt4154796</t>
  </si>
  <si>
    <t>Avengers: Endgame</t>
  </si>
  <si>
    <t>tt4160708</t>
  </si>
  <si>
    <t>Don't Breathe</t>
  </si>
  <si>
    <t>tt4172430</t>
  </si>
  <si>
    <t>13 Hours</t>
  </si>
  <si>
    <t>tt4178092</t>
  </si>
  <si>
    <t>Joel Edgerton</t>
  </si>
  <si>
    <t>tt4196776</t>
  </si>
  <si>
    <t>Jason Bourne</t>
  </si>
  <si>
    <t>tt4209788</t>
  </si>
  <si>
    <t>Molly's Game</t>
  </si>
  <si>
    <t>tt4218572</t>
  </si>
  <si>
    <t>Widows</t>
  </si>
  <si>
    <t>tt4244994</t>
  </si>
  <si>
    <t>The Last Duel</t>
  </si>
  <si>
    <t>tt4244998</t>
  </si>
  <si>
    <t>Alpha</t>
  </si>
  <si>
    <t>Albert Hughes</t>
  </si>
  <si>
    <t>tt4263482</t>
  </si>
  <si>
    <t>The Witch</t>
  </si>
  <si>
    <t>The VVitch: A New-England Folktale</t>
  </si>
  <si>
    <t>tt4276820</t>
  </si>
  <si>
    <t>The Founder</t>
  </si>
  <si>
    <t>tt4287320</t>
  </si>
  <si>
    <t>The Circle</t>
  </si>
  <si>
    <t>tt4302938</t>
  </si>
  <si>
    <t>Kubo and the Two Strings</t>
  </si>
  <si>
    <t>Travis Knight</t>
  </si>
  <si>
    <t>tt4361050</t>
  </si>
  <si>
    <t>Ouija: Origin of Evil</t>
  </si>
  <si>
    <t>tt4364194</t>
  </si>
  <si>
    <t>The Peanut Butter Falcon</t>
  </si>
  <si>
    <t>Tyler Nilson, Michael Schwartz</t>
  </si>
  <si>
    <t>tt4387040</t>
  </si>
  <si>
    <t>Airlift</t>
  </si>
  <si>
    <t>Raja Menon</t>
  </si>
  <si>
    <t>tt4425200</t>
  </si>
  <si>
    <t>John Wick: Chapter 2</t>
  </si>
  <si>
    <t>tt4430212</t>
  </si>
  <si>
    <t>Drishyam</t>
  </si>
  <si>
    <t>Nishikant Kamat</t>
  </si>
  <si>
    <t>tt4438848</t>
  </si>
  <si>
    <t>Neighbors 2: Sorority Rising</t>
  </si>
  <si>
    <t>tt4463894</t>
  </si>
  <si>
    <t>tt4465564</t>
  </si>
  <si>
    <t>Fifty Shades Darker</t>
  </si>
  <si>
    <t>tt4468740</t>
  </si>
  <si>
    <t>Paddington 2</t>
  </si>
  <si>
    <t>tt4477536</t>
  </si>
  <si>
    <t>Fifty Shades Freed</t>
  </si>
  <si>
    <t>tt4481414</t>
  </si>
  <si>
    <t>Gifted</t>
  </si>
  <si>
    <t>tt4495098</t>
  </si>
  <si>
    <t>Gran Turismo</t>
  </si>
  <si>
    <t>tt4500922</t>
  </si>
  <si>
    <t>Maze Runner: The Death Cure</t>
  </si>
  <si>
    <t>tt4501244</t>
  </si>
  <si>
    <t>Why Him?</t>
  </si>
  <si>
    <t>tt4513674</t>
  </si>
  <si>
    <t>CafÃ© Society</t>
  </si>
  <si>
    <t>tt4513678</t>
  </si>
  <si>
    <t>Ghostbusters: Afterlife</t>
  </si>
  <si>
    <t>tt4520988</t>
  </si>
  <si>
    <t>Frozen II</t>
  </si>
  <si>
    <t>tt4530422</t>
  </si>
  <si>
    <t>Overlord</t>
  </si>
  <si>
    <t>tt4532826</t>
  </si>
  <si>
    <t>Otto Bathurst</t>
  </si>
  <si>
    <t>tt4540710</t>
  </si>
  <si>
    <t>Miss Sloane</t>
  </si>
  <si>
    <t>tt4550098</t>
  </si>
  <si>
    <t>Nocturnal Animals</t>
  </si>
  <si>
    <t>tt4555426</t>
  </si>
  <si>
    <t>Darkest Hour</t>
  </si>
  <si>
    <t>tt4560436</t>
  </si>
  <si>
    <t>Mile 22</t>
  </si>
  <si>
    <t>tt4566758</t>
  </si>
  <si>
    <t>Niki Caro</t>
  </si>
  <si>
    <t>tt4572514</t>
  </si>
  <si>
    <t>Patriots Day</t>
  </si>
  <si>
    <t>tt4575576</t>
  </si>
  <si>
    <t>Christopher Robin</t>
  </si>
  <si>
    <t>tt4589218</t>
  </si>
  <si>
    <t>Five Nights at Freddy's</t>
  </si>
  <si>
    <t>Emma Tammi</t>
  </si>
  <si>
    <t>tt4595882</t>
  </si>
  <si>
    <t>Can You Ever Forgive Me?</t>
  </si>
  <si>
    <t>tt4622512</t>
  </si>
  <si>
    <t>Battle of the Sexes</t>
  </si>
  <si>
    <t>tt4624424</t>
  </si>
  <si>
    <t>Storks</t>
  </si>
  <si>
    <t>Nicholas Stoller, Doug Sweetland</t>
  </si>
  <si>
    <t>tt4630562</t>
  </si>
  <si>
    <t>The Fate of the Furious</t>
  </si>
  <si>
    <t>tt4633694</t>
  </si>
  <si>
    <t>Spider-Man: Into the Spider-Verse</t>
  </si>
  <si>
    <t>Rodney Rothman, Bob Persichetti, Peter Ramsey</t>
  </si>
  <si>
    <t>tt4649466</t>
  </si>
  <si>
    <t>Kingsman: The Golden Circle</t>
  </si>
  <si>
    <t>tt4651520</t>
  </si>
  <si>
    <t>Bad Moms</t>
  </si>
  <si>
    <t>tt4680182</t>
  </si>
  <si>
    <t>Colossal</t>
  </si>
  <si>
    <t>tt4682266</t>
  </si>
  <si>
    <t>The New Mutants</t>
  </si>
  <si>
    <t>tt4682786</t>
  </si>
  <si>
    <t>Collateral Beauty</t>
  </si>
  <si>
    <t>tt4686844</t>
  </si>
  <si>
    <t>The Death of Stalin</t>
  </si>
  <si>
    <t>Armando Iannucci</t>
  </si>
  <si>
    <t>tt4695012</t>
  </si>
  <si>
    <t>It Comes at Night</t>
  </si>
  <si>
    <t>Trey Edward Shults</t>
  </si>
  <si>
    <t>tt4701182</t>
  </si>
  <si>
    <t>Bumblebee</t>
  </si>
  <si>
    <t>tt4729430</t>
  </si>
  <si>
    <t>Klaus</t>
  </si>
  <si>
    <t>Sergio Pablos, Carlos MartÃ­nez LÃ³pez</t>
  </si>
  <si>
    <t>tt4731136</t>
  </si>
  <si>
    <t>A Cure for Wellness</t>
  </si>
  <si>
    <t>tt4765284</t>
  </si>
  <si>
    <t>Pitch Perfect 3</t>
  </si>
  <si>
    <t>Trish Sie</t>
  </si>
  <si>
    <t>tt4776998</t>
  </si>
  <si>
    <t>The Promise</t>
  </si>
  <si>
    <t>tt4777008</t>
  </si>
  <si>
    <t>Maleficent: Mistress of Evil</t>
  </si>
  <si>
    <t>Joachim RÃ¸nning</t>
  </si>
  <si>
    <t>tt4779682</t>
  </si>
  <si>
    <t>The Meg</t>
  </si>
  <si>
    <t>tt4786282</t>
  </si>
  <si>
    <t>Lights Out</t>
  </si>
  <si>
    <t>tt4799050</t>
  </si>
  <si>
    <t>Rough Night</t>
  </si>
  <si>
    <t>Lucia Aniello</t>
  </si>
  <si>
    <t>tt4832640</t>
  </si>
  <si>
    <t>Sultan</t>
  </si>
  <si>
    <t>Ali Abbas Zafar</t>
  </si>
  <si>
    <t>tt4846232</t>
  </si>
  <si>
    <t>Good Time</t>
  </si>
  <si>
    <t>Josh Safdie, Benny Safdie</t>
  </si>
  <si>
    <t>tt4846340</t>
  </si>
  <si>
    <t>Hidden Figures</t>
  </si>
  <si>
    <t>tt4853102</t>
  </si>
  <si>
    <t>Batman: The Killing Joke</t>
  </si>
  <si>
    <t>Sam Liu</t>
  </si>
  <si>
    <t>tt4873118</t>
  </si>
  <si>
    <t>tt4877122</t>
  </si>
  <si>
    <t>The Emoji Movie</t>
  </si>
  <si>
    <t>Tony Leondis</t>
  </si>
  <si>
    <t>tt4881806</t>
  </si>
  <si>
    <t>Jurassic World: Fallen Kingdom</t>
  </si>
  <si>
    <t>tt4912910</t>
  </si>
  <si>
    <t>Mission: Impossible - Fallout</t>
  </si>
  <si>
    <t>tt4913966</t>
  </si>
  <si>
    <t>The Curse of La Llorona</t>
  </si>
  <si>
    <t>Michael Chaves</t>
  </si>
  <si>
    <t>tt4916630</t>
  </si>
  <si>
    <t>Just Mercy</t>
  </si>
  <si>
    <t>Destin Daniel Cretton</t>
  </si>
  <si>
    <t>tt4925292</t>
  </si>
  <si>
    <t>Lady Bird</t>
  </si>
  <si>
    <t>tt4971344</t>
  </si>
  <si>
    <t>The Sisters Brothers</t>
  </si>
  <si>
    <t>Les frÃ¨res Sisters</t>
  </si>
  <si>
    <t>tt4972582</t>
  </si>
  <si>
    <t>Split</t>
  </si>
  <si>
    <t>tt4975722</t>
  </si>
  <si>
    <t>Moonlight</t>
  </si>
  <si>
    <t>Barry Jenkins</t>
  </si>
  <si>
    <t>tt4998632</t>
  </si>
  <si>
    <t>Ambulance</t>
  </si>
  <si>
    <t>tt5013056</t>
  </si>
  <si>
    <t>Dunkirk</t>
  </si>
  <si>
    <t>tt5022702</t>
  </si>
  <si>
    <t>Hush</t>
  </si>
  <si>
    <t>tt5027774</t>
  </si>
  <si>
    <t>Three Billboards Outside Ebbing, Missouri</t>
  </si>
  <si>
    <t>tt5028340</t>
  </si>
  <si>
    <t>Mary Poppins Returns</t>
  </si>
  <si>
    <t>tt5033998</t>
  </si>
  <si>
    <t>tt5034838</t>
  </si>
  <si>
    <t>Godzilla vs. Kong</t>
  </si>
  <si>
    <t>tt5052448</t>
  </si>
  <si>
    <t>Get Out</t>
  </si>
  <si>
    <t>tt5052474</t>
  </si>
  <si>
    <t>Sicario: Day of the Soldado</t>
  </si>
  <si>
    <t>Stefano Sollima</t>
  </si>
  <si>
    <t>tt5073642</t>
  </si>
  <si>
    <t>Color Out of Space</t>
  </si>
  <si>
    <t>Richard Stanley</t>
  </si>
  <si>
    <t>tt5083738</t>
  </si>
  <si>
    <t>The Favourite</t>
  </si>
  <si>
    <t>Yorgos Lanthimos</t>
  </si>
  <si>
    <t>tt5090568</t>
  </si>
  <si>
    <t>Transformers: Rise of the Beasts</t>
  </si>
  <si>
    <t>Steven Caple Jr.</t>
  </si>
  <si>
    <t>tt5095030</t>
  </si>
  <si>
    <t>Ant-Man and the Wasp</t>
  </si>
  <si>
    <t>tt5108870</t>
  </si>
  <si>
    <t>Morbius</t>
  </si>
  <si>
    <t>tt5109784</t>
  </si>
  <si>
    <t>Mother!</t>
  </si>
  <si>
    <t>tt5113040</t>
  </si>
  <si>
    <t>The Secret Life of Pets 2</t>
  </si>
  <si>
    <t>Chris Renaud, Jonathan del Val</t>
  </si>
  <si>
    <t>tt5113044</t>
  </si>
  <si>
    <t>Minions: The Rise of Gru</t>
  </si>
  <si>
    <t>Kyle Balda, Brad Ableson, Jonathan del Val</t>
  </si>
  <si>
    <t>tt5140878</t>
  </si>
  <si>
    <t>Annabelle: Creation</t>
  </si>
  <si>
    <t>tt5164214</t>
  </si>
  <si>
    <t>Ocean's Eight</t>
  </si>
  <si>
    <t>tt5164432</t>
  </si>
  <si>
    <t>Love, Simon</t>
  </si>
  <si>
    <t>tt5177088</t>
  </si>
  <si>
    <t>The Girl in the Spider's Web</t>
  </si>
  <si>
    <t>tt5215952</t>
  </si>
  <si>
    <t>The Wailing</t>
  </si>
  <si>
    <t>Gokseong</t>
  </si>
  <si>
    <t>tt5220122</t>
  </si>
  <si>
    <t>Hotel Transylvania 3: Summer Vacation</t>
  </si>
  <si>
    <t>tt5246700</t>
  </si>
  <si>
    <t>How It Ends</t>
  </si>
  <si>
    <t>David M. Rosenthal</t>
  </si>
  <si>
    <t>tt5247022</t>
  </si>
  <si>
    <t>Paterson</t>
  </si>
  <si>
    <t>tt5294550</t>
  </si>
  <si>
    <t>All the Money in the World</t>
  </si>
  <si>
    <t>tt5308322</t>
  </si>
  <si>
    <t>Happy Death Day</t>
  </si>
  <si>
    <t>tt5362988</t>
  </si>
  <si>
    <t>Wind River</t>
  </si>
  <si>
    <t>Taylor Sheridan</t>
  </si>
  <si>
    <t>tt5363618</t>
  </si>
  <si>
    <t>Sound of Metal</t>
  </si>
  <si>
    <t>Darius Marder</t>
  </si>
  <si>
    <t>tt5390504</t>
  </si>
  <si>
    <t>Detroit</t>
  </si>
  <si>
    <t>tt5433138</t>
  </si>
  <si>
    <t>F9: The Fast Saga</t>
  </si>
  <si>
    <t>F9</t>
  </si>
  <si>
    <t>tt5433140</t>
  </si>
  <si>
    <t>Fast X</t>
  </si>
  <si>
    <t>Louis Leterrier, Justin Lin</t>
  </si>
  <si>
    <t>tt5439796</t>
  </si>
  <si>
    <t>Logan Lucky</t>
  </si>
  <si>
    <t>tt5442430</t>
  </si>
  <si>
    <t>tt5462602</t>
  </si>
  <si>
    <t>The Big Sick</t>
  </si>
  <si>
    <t>Michael Showalter</t>
  </si>
  <si>
    <t>tt5463162</t>
  </si>
  <si>
    <t>Deadpool 2</t>
  </si>
  <si>
    <t>tt5478478</t>
  </si>
  <si>
    <t>Hostiles</t>
  </si>
  <si>
    <t>tt5500218</t>
  </si>
  <si>
    <t>Samaritan</t>
  </si>
  <si>
    <t>tt5503686</t>
  </si>
  <si>
    <t>Hustlers</t>
  </si>
  <si>
    <t>tt5519340</t>
  </si>
  <si>
    <t>Bright</t>
  </si>
  <si>
    <t>tt5537002</t>
  </si>
  <si>
    <t>Killers of the Flower Moon</t>
  </si>
  <si>
    <t>tt5580036</t>
  </si>
  <si>
    <t>I, Tonya</t>
  </si>
  <si>
    <t>tt5580390</t>
  </si>
  <si>
    <t>The Shape of Water</t>
  </si>
  <si>
    <t>tt5592248</t>
  </si>
  <si>
    <t>The Beguiled</t>
  </si>
  <si>
    <t>tt5606664</t>
  </si>
  <si>
    <t>Doctor Sleep</t>
  </si>
  <si>
    <t>tt5610554</t>
  </si>
  <si>
    <t>Tully</t>
  </si>
  <si>
    <t>tt5613484</t>
  </si>
  <si>
    <t>Mid90s</t>
  </si>
  <si>
    <t>Jonah Hill</t>
  </si>
  <si>
    <t>tt5649144</t>
  </si>
  <si>
    <t>The Florida Project</t>
  </si>
  <si>
    <t>Sean Baker</t>
  </si>
  <si>
    <t>tt5657846</t>
  </si>
  <si>
    <t>Daddy's Home 2</t>
  </si>
  <si>
    <t>tt5688932</t>
  </si>
  <si>
    <t>Sorry to Bother You</t>
  </si>
  <si>
    <t>Boots Riley</t>
  </si>
  <si>
    <t>tt5697572</t>
  </si>
  <si>
    <t>Cats</t>
  </si>
  <si>
    <t>tt5719748</t>
  </si>
  <si>
    <t>Cold Pursuit</t>
  </si>
  <si>
    <t>Hans Petter Moland</t>
  </si>
  <si>
    <t>tt5726086</t>
  </si>
  <si>
    <t>Insidious: The Last Key</t>
  </si>
  <si>
    <t>Adam Robitel</t>
  </si>
  <si>
    <t>tt5727208</t>
  </si>
  <si>
    <t>Uncut Gems</t>
  </si>
  <si>
    <t>tt5758778</t>
  </si>
  <si>
    <t>Skyscraper</t>
  </si>
  <si>
    <t>tt5774060</t>
  </si>
  <si>
    <t>Underwater</t>
  </si>
  <si>
    <t>tt5776858</t>
  </si>
  <si>
    <t>Phantom Thread</t>
  </si>
  <si>
    <t>tt5783956</t>
  </si>
  <si>
    <t>When We First Met</t>
  </si>
  <si>
    <t>tt5814060</t>
  </si>
  <si>
    <t>The Nun</t>
  </si>
  <si>
    <t>Corin Hardy</t>
  </si>
  <si>
    <t>tt5814534</t>
  </si>
  <si>
    <t>Spies in Disguise</t>
  </si>
  <si>
    <t>Nick Bruno, Troy Quane</t>
  </si>
  <si>
    <t>tt5834262</t>
  </si>
  <si>
    <t>Hotel Artemis</t>
  </si>
  <si>
    <t>Drew Pearce</t>
  </si>
  <si>
    <t>tt5834426</t>
  </si>
  <si>
    <t>Moonfall</t>
  </si>
  <si>
    <t>tt5848272</t>
  </si>
  <si>
    <t>Ralph Breaks the Internet</t>
  </si>
  <si>
    <t>Phil Johnston, Rich Moore</t>
  </si>
  <si>
    <t>tt5884052</t>
  </si>
  <si>
    <t>PokÃ©mon: Detective Pikachu</t>
  </si>
  <si>
    <t>tt5886046</t>
  </si>
  <si>
    <t>Escape Room</t>
  </si>
  <si>
    <t>tt5968394</t>
  </si>
  <si>
    <t>Captive State</t>
  </si>
  <si>
    <t>tt5971474</t>
  </si>
  <si>
    <t>tt5988370</t>
  </si>
  <si>
    <t>Reis</t>
  </si>
  <si>
    <t>HÃ¼daverdi Yavuz</t>
  </si>
  <si>
    <t>tt6048922</t>
  </si>
  <si>
    <t>Greyhound</t>
  </si>
  <si>
    <t>Aaron Schneider</t>
  </si>
  <si>
    <t>tt6053438</t>
  </si>
  <si>
    <t>First Reformed</t>
  </si>
  <si>
    <t>Paul Schrader</t>
  </si>
  <si>
    <t>tt6079516</t>
  </si>
  <si>
    <t>I See You</t>
  </si>
  <si>
    <t>Adam Randall</t>
  </si>
  <si>
    <t>tt6105098</t>
  </si>
  <si>
    <t>tt6111574</t>
  </si>
  <si>
    <t>The Woman in the Window</t>
  </si>
  <si>
    <t>tt6133466</t>
  </si>
  <si>
    <t>The First Purge</t>
  </si>
  <si>
    <t>Gerard McMurray</t>
  </si>
  <si>
    <t>tt6139732</t>
  </si>
  <si>
    <t>tt6146586</t>
  </si>
  <si>
    <t>John Wick: Chapter 3 - Parabellum</t>
  </si>
  <si>
    <t>tt6189022</t>
  </si>
  <si>
    <t>Angel Has Fallen</t>
  </si>
  <si>
    <t>tt6264654</t>
  </si>
  <si>
    <t>Free Guy</t>
  </si>
  <si>
    <t>tt6265828</t>
  </si>
  <si>
    <t>A Ghost Story</t>
  </si>
  <si>
    <t>tt6266538</t>
  </si>
  <si>
    <t>Vice</t>
  </si>
  <si>
    <t>tt6294822</t>
  </si>
  <si>
    <t>The Post</t>
  </si>
  <si>
    <t>tt6306064</t>
  </si>
  <si>
    <t>Adrift</t>
  </si>
  <si>
    <t>tt6320628</t>
  </si>
  <si>
    <t>Spider-Man: Far from Home</t>
  </si>
  <si>
    <t>tt6334354</t>
  </si>
  <si>
    <t>The Suicide Squad</t>
  </si>
  <si>
    <t>tt6343314</t>
  </si>
  <si>
    <t>Creed II</t>
  </si>
  <si>
    <t>tt6359956</t>
  </si>
  <si>
    <t>A Bad Moms Christmas</t>
  </si>
  <si>
    <t>tt6394270</t>
  </si>
  <si>
    <t>Bombshell</t>
  </si>
  <si>
    <t>tt6398184</t>
  </si>
  <si>
    <t>Downton Abbey</t>
  </si>
  <si>
    <t>Michael Engler</t>
  </si>
  <si>
    <t>tt6443346</t>
  </si>
  <si>
    <t>Black Adam</t>
  </si>
  <si>
    <t>tt6450804</t>
  </si>
  <si>
    <t>Terminator: Dark Fate</t>
  </si>
  <si>
    <t>tt6452574</t>
  </si>
  <si>
    <t>Sanju</t>
  </si>
  <si>
    <t>Rajkumar Hirani</t>
  </si>
  <si>
    <t>tt6467266</t>
  </si>
  <si>
    <t>Sing 2</t>
  </si>
  <si>
    <t>tt6472976</t>
  </si>
  <si>
    <t>Five Feet Apart</t>
  </si>
  <si>
    <t>Justin Baldoni</t>
  </si>
  <si>
    <t>tt6475714</t>
  </si>
  <si>
    <t>Monster Hunter</t>
  </si>
  <si>
    <t>tt6491178</t>
  </si>
  <si>
    <t>Dragged Across Concrete</t>
  </si>
  <si>
    <t>tt6499752</t>
  </si>
  <si>
    <t>Upgrade</t>
  </si>
  <si>
    <t>tt6513120</t>
  </si>
  <si>
    <t>Fighting with My Family</t>
  </si>
  <si>
    <t>Stephen Merchant</t>
  </si>
  <si>
    <t>tt6565702</t>
  </si>
  <si>
    <t>Dark Phoenix</t>
  </si>
  <si>
    <t>Simon Kinberg</t>
  </si>
  <si>
    <t>tt6628394</t>
  </si>
  <si>
    <t>Bad Times at the El Royale</t>
  </si>
  <si>
    <t>tt6644200</t>
  </si>
  <si>
    <t>A Quiet Place</t>
  </si>
  <si>
    <t>John Krasinski</t>
  </si>
  <si>
    <t>tt6663582</t>
  </si>
  <si>
    <t>The Spy Who Dumped Me</t>
  </si>
  <si>
    <t>Susanna Fogel</t>
  </si>
  <si>
    <t>tt6673612</t>
  </si>
  <si>
    <t>Dolittle</t>
  </si>
  <si>
    <t>tt6679794</t>
  </si>
  <si>
    <t>Outlaw King</t>
  </si>
  <si>
    <t>tt6710474</t>
  </si>
  <si>
    <t>Everything Everywhere All at Once</t>
  </si>
  <si>
    <t>tt6718170</t>
  </si>
  <si>
    <t>The Super Mario Bros. Movie</t>
  </si>
  <si>
    <t>Aaron Horvath, Michael Jelenic, Pierre Leduc</t>
  </si>
  <si>
    <t>tt6723592</t>
  </si>
  <si>
    <t>Tenet</t>
  </si>
  <si>
    <t>tt6751668</t>
  </si>
  <si>
    <t>Parasite</t>
  </si>
  <si>
    <t>Gisaengchung</t>
  </si>
  <si>
    <t>tt6772950</t>
  </si>
  <si>
    <t>Truth or Dare</t>
  </si>
  <si>
    <t>tt6791096</t>
  </si>
  <si>
    <t>I Feel Pretty</t>
  </si>
  <si>
    <t>Abby Kohn, Marc Silverstein</t>
  </si>
  <si>
    <t>tt6791350</t>
  </si>
  <si>
    <t>Guardians of the Galaxy Vol. 3</t>
  </si>
  <si>
    <t>tt6802400</t>
  </si>
  <si>
    <t>Coming 2 America</t>
  </si>
  <si>
    <t>tt6806448</t>
  </si>
  <si>
    <t>Fast &amp; Furious Presents: Hobbs &amp; Shaw</t>
  </si>
  <si>
    <t>tt6820256</t>
  </si>
  <si>
    <t>Arctic</t>
  </si>
  <si>
    <t>Joe Penna</t>
  </si>
  <si>
    <t>tt6823368</t>
  </si>
  <si>
    <t>Glass</t>
  </si>
  <si>
    <t>tt6850820</t>
  </si>
  <si>
    <t>Peppermint</t>
  </si>
  <si>
    <t>tt6856242</t>
  </si>
  <si>
    <t>The King's Man</t>
  </si>
  <si>
    <t>tt6857112</t>
  </si>
  <si>
    <t>Us</t>
  </si>
  <si>
    <t>tt6878306</t>
  </si>
  <si>
    <t>News of the World</t>
  </si>
  <si>
    <t>tt6902676</t>
  </si>
  <si>
    <t>Guns Akimbo</t>
  </si>
  <si>
    <t>Jason Howden</t>
  </si>
  <si>
    <t>tt6911608</t>
  </si>
  <si>
    <t>Mamma Mia! Here We Go Again</t>
  </si>
  <si>
    <t>tt6920084</t>
  </si>
  <si>
    <t>Resident Evil: Welcome to Raccoon City</t>
  </si>
  <si>
    <t>tt6921996</t>
  </si>
  <si>
    <t>Johnny English Strikes Again</t>
  </si>
  <si>
    <t>David Kerr</t>
  </si>
  <si>
    <t>tt6924650</t>
  </si>
  <si>
    <t>Midway</t>
  </si>
  <si>
    <t>tt6966692</t>
  </si>
  <si>
    <t>Green Book</t>
  </si>
  <si>
    <t>Peter Farrelly</t>
  </si>
  <si>
    <t>tt6977338</t>
  </si>
  <si>
    <t>Good Boys</t>
  </si>
  <si>
    <t>tt6998518</t>
  </si>
  <si>
    <t>Mandy</t>
  </si>
  <si>
    <t>Panos Cosmatos</t>
  </si>
  <si>
    <t>tt7014006</t>
  </si>
  <si>
    <t>Eighth Grade</t>
  </si>
  <si>
    <t>Bo Burnham</t>
  </si>
  <si>
    <t>tt7040874</t>
  </si>
  <si>
    <t>A Simple Favor</t>
  </si>
  <si>
    <t>tt7069210</t>
  </si>
  <si>
    <t>The Conjuring: The Devil Made Me Do It</t>
  </si>
  <si>
    <t>tt7097896</t>
  </si>
  <si>
    <t>Venom: Let There Be Carnage</t>
  </si>
  <si>
    <t>Andy Serkis</t>
  </si>
  <si>
    <t>tt7125860</t>
  </si>
  <si>
    <t>If Beale Street Could Talk</t>
  </si>
  <si>
    <t>tt7126948</t>
  </si>
  <si>
    <t>Wonder Woman 1984</t>
  </si>
  <si>
    <t>tt7131622</t>
  </si>
  <si>
    <t>Once Upon a Time in Hollywood</t>
  </si>
  <si>
    <t>Once Upon a Time in... Hollywood</t>
  </si>
  <si>
    <t>tt7144666</t>
  </si>
  <si>
    <t>The Black Phone</t>
  </si>
  <si>
    <t>tt7146812</t>
  </si>
  <si>
    <t>Onward</t>
  </si>
  <si>
    <t>tt7286456</t>
  </si>
  <si>
    <t>Joker</t>
  </si>
  <si>
    <t>tt7349662</t>
  </si>
  <si>
    <t>BlacKkKlansman</t>
  </si>
  <si>
    <t>tt7349950</t>
  </si>
  <si>
    <t>It Chapter Two</t>
  </si>
  <si>
    <t>tt7401588</t>
  </si>
  <si>
    <t>Instant Family</t>
  </si>
  <si>
    <t>tt7405458</t>
  </si>
  <si>
    <t>A Man Called Otto</t>
  </si>
  <si>
    <t>tt7504726</t>
  </si>
  <si>
    <t>The Call of the Wild</t>
  </si>
  <si>
    <t>Chris Sanders</t>
  </si>
  <si>
    <t>tt7550000</t>
  </si>
  <si>
    <t>Project Power</t>
  </si>
  <si>
    <t>tt7556122</t>
  </si>
  <si>
    <t>The Old Guard</t>
  </si>
  <si>
    <t>Gina Prince-Bythewood</t>
  </si>
  <si>
    <t>tt7599146</t>
  </si>
  <si>
    <t>Sound of Freedom</t>
  </si>
  <si>
    <t>Alejandro Monteverde</t>
  </si>
  <si>
    <t>tt7638348</t>
  </si>
  <si>
    <t>Boss Level</t>
  </si>
  <si>
    <t>tt7653254</t>
  </si>
  <si>
    <t>Marriage Story</t>
  </si>
  <si>
    <t>tt7657566</t>
  </si>
  <si>
    <t>Death on the Nile</t>
  </si>
  <si>
    <t>tt7668870</t>
  </si>
  <si>
    <t>Searching</t>
  </si>
  <si>
    <t>Aneesh Chaganty</t>
  </si>
  <si>
    <t>tt7713068</t>
  </si>
  <si>
    <t>Birds of Prey</t>
  </si>
  <si>
    <t>Birds of Prey and the Fantabulous Emancipation of One Harley Quinn</t>
  </si>
  <si>
    <t>Cathy Yan</t>
  </si>
  <si>
    <t>tt7734218</t>
  </si>
  <si>
    <t>Stuber</t>
  </si>
  <si>
    <t>tt7737786</t>
  </si>
  <si>
    <t>Greenland</t>
  </si>
  <si>
    <t>tt7740496</t>
  </si>
  <si>
    <t>Nightmare Alley</t>
  </si>
  <si>
    <t>tt7752126</t>
  </si>
  <si>
    <t>Brightburn</t>
  </si>
  <si>
    <t>David Yarovesky</t>
  </si>
  <si>
    <t>tt7784604</t>
  </si>
  <si>
    <t>Hereditary</t>
  </si>
  <si>
    <t>Ari Aster</t>
  </si>
  <si>
    <t>tt7798634</t>
  </si>
  <si>
    <t>Ready or Not</t>
  </si>
  <si>
    <t>Tyler Gillett, Matt Bettinelli-Olpin</t>
  </si>
  <si>
    <t>tt7825208</t>
  </si>
  <si>
    <t>Marighella</t>
  </si>
  <si>
    <t>Wagner Moura</t>
  </si>
  <si>
    <t>tt7846844</t>
  </si>
  <si>
    <t>Enola Holmes</t>
  </si>
  <si>
    <t>Harry Bradbeer</t>
  </si>
  <si>
    <t>tt7888964</t>
  </si>
  <si>
    <t>Nobody</t>
  </si>
  <si>
    <t>tt7958736</t>
  </si>
  <si>
    <t>Ma</t>
  </si>
  <si>
    <t>tt7959026</t>
  </si>
  <si>
    <t>The Mule</t>
  </si>
  <si>
    <t>tt7975244</t>
  </si>
  <si>
    <t>Jumanji: The Next Level</t>
  </si>
  <si>
    <t>tt7979580</t>
  </si>
  <si>
    <t>The Mitchells vs the Machines</t>
  </si>
  <si>
    <t>Michael Rianda, Jeff Rowe</t>
  </si>
  <si>
    <t>tt7984734</t>
  </si>
  <si>
    <t>The Lighthouse</t>
  </si>
  <si>
    <t>tt7985704</t>
  </si>
  <si>
    <t>Operation Fortune: Ruse de Guerre</t>
  </si>
  <si>
    <t>tt7991608</t>
  </si>
  <si>
    <t>Red Notice</t>
  </si>
  <si>
    <t>tt8041270</t>
  </si>
  <si>
    <t>Jurassic World Dominion</t>
  </si>
  <si>
    <t>tt8079248</t>
  </si>
  <si>
    <t>Yesterday</t>
  </si>
  <si>
    <t>tt8093700</t>
  </si>
  <si>
    <t>The Woman King</t>
  </si>
  <si>
    <t>tt8097030</t>
  </si>
  <si>
    <t>Turning Red</t>
  </si>
  <si>
    <t>Domee Shi</t>
  </si>
  <si>
    <t>tt8106534</t>
  </si>
  <si>
    <t>6 Underground</t>
  </si>
  <si>
    <t>tt8108198</t>
  </si>
  <si>
    <t>Andhadhun</t>
  </si>
  <si>
    <t>Sriram Raghavan</t>
  </si>
  <si>
    <t>tt8110232</t>
  </si>
  <si>
    <t>The Many Saints of Newark</t>
  </si>
  <si>
    <t>tt8115900</t>
  </si>
  <si>
    <t>The Bad Guys</t>
  </si>
  <si>
    <t>Pierre Perifel</t>
  </si>
  <si>
    <t>tt8155288</t>
  </si>
  <si>
    <t>Happy Death Day 2U</t>
  </si>
  <si>
    <t>Happy Death Day 2 U</t>
  </si>
  <si>
    <t>tt8244784</t>
  </si>
  <si>
    <t>The Hunt</t>
  </si>
  <si>
    <t>Craig Zobel</t>
  </si>
  <si>
    <t>tt8267604</t>
  </si>
  <si>
    <t>Capernaum</t>
  </si>
  <si>
    <t>CapharnaÃ¼m</t>
  </si>
  <si>
    <t>Nadine Labaki</t>
  </si>
  <si>
    <t>tt8350360</t>
  </si>
  <si>
    <t>Annabelle Comes Home</t>
  </si>
  <si>
    <t>Gary Dauberman</t>
  </si>
  <si>
    <t>tt8364368</t>
  </si>
  <si>
    <t>Crawl</t>
  </si>
  <si>
    <t>tt8367814</t>
  </si>
  <si>
    <t>The Gentlemen</t>
  </si>
  <si>
    <t>tt8368406</t>
  </si>
  <si>
    <t>Vivarium</t>
  </si>
  <si>
    <t>Lorcan Finnegan</t>
  </si>
  <si>
    <t>tt8385148</t>
  </si>
  <si>
    <t>Hitman's Wife's Bodyguard</t>
  </si>
  <si>
    <t>tt8426926</t>
  </si>
  <si>
    <t>Shamshera</t>
  </si>
  <si>
    <t>Karan Malhotra</t>
  </si>
  <si>
    <t>tt8579674</t>
  </si>
  <si>
    <t>tt8623904</t>
  </si>
  <si>
    <t>Last Christmas</t>
  </si>
  <si>
    <t>tt8663516</t>
  </si>
  <si>
    <t>Lars Klevberg</t>
  </si>
  <si>
    <t>tt8688634</t>
  </si>
  <si>
    <t>21 Bridges</t>
  </si>
  <si>
    <t>Brian Kirk</t>
  </si>
  <si>
    <t>tt8721424</t>
  </si>
  <si>
    <t>tick, tick... BOOM!</t>
  </si>
  <si>
    <t>tick, tick...BOOM!</t>
  </si>
  <si>
    <t>Lin-Manuel Miranda</t>
  </si>
  <si>
    <t>tt8760708</t>
  </si>
  <si>
    <t>M3GAN</t>
  </si>
  <si>
    <t>Gerard Johnstone</t>
  </si>
  <si>
    <t>tt8772262</t>
  </si>
  <si>
    <t>Midsommar</t>
  </si>
  <si>
    <t>tt8847712</t>
  </si>
  <si>
    <t>The French Dispatch</t>
  </si>
  <si>
    <t>tt8912936</t>
  </si>
  <si>
    <t>DC League of Super-Pets</t>
  </si>
  <si>
    <t>Sam J. Levine, Jared Stern</t>
  </si>
  <si>
    <t>tt8936646</t>
  </si>
  <si>
    <t>Extraction</t>
  </si>
  <si>
    <t>Sam Hargrave</t>
  </si>
  <si>
    <t>tt8946378</t>
  </si>
  <si>
    <t>Knives Out</t>
  </si>
  <si>
    <t>tt9032400</t>
  </si>
  <si>
    <t>Eternals</t>
  </si>
  <si>
    <t>ChloÃ© Zhao</t>
  </si>
  <si>
    <t>tt9114286</t>
  </si>
  <si>
    <t>Black Panther: Wakanda Forever</t>
  </si>
  <si>
    <t>tt9198364</t>
  </si>
  <si>
    <t>Three Thousand Years of Longing</t>
  </si>
  <si>
    <t>tt9203694</t>
  </si>
  <si>
    <t>Stowaway</t>
  </si>
  <si>
    <t>tt9214832</t>
  </si>
  <si>
    <t>Emma.</t>
  </si>
  <si>
    <t>Autumn de Wilde</t>
  </si>
  <si>
    <t>tt9224104</t>
  </si>
  <si>
    <t>Meg 2: The Trench</t>
  </si>
  <si>
    <t>Ben Wheatley</t>
  </si>
  <si>
    <t>tt9243946</t>
  </si>
  <si>
    <t>El Camino: A Breaking Bad Movie</t>
  </si>
  <si>
    <t>Vince Gilligan</t>
  </si>
  <si>
    <t>tt9347730</t>
  </si>
  <si>
    <t>Nia DaCosta</t>
  </si>
  <si>
    <t>tt9362722</t>
  </si>
  <si>
    <t>Spider-Man: Across the Spider-Verse</t>
  </si>
  <si>
    <t>Kemp Powers, Joaquim Dos Santos, Justin K. Thompson</t>
  </si>
  <si>
    <t>tt9362930</t>
  </si>
  <si>
    <t>Blue Beetle</t>
  </si>
  <si>
    <t>Angel Manuel Soto</t>
  </si>
  <si>
    <t>tt9376612</t>
  </si>
  <si>
    <t>Shang-Chi and the Legend of the Ten Rings</t>
  </si>
  <si>
    <t>tt9411972</t>
  </si>
  <si>
    <t>Where the Crawdads Sing</t>
  </si>
  <si>
    <t>Olivia Newman</t>
  </si>
  <si>
    <t>tt9419884</t>
  </si>
  <si>
    <t>Doctor Strange in the Multiverse of Madness</t>
  </si>
  <si>
    <t>tt9426210</t>
  </si>
  <si>
    <t>Weathering with You</t>
  </si>
  <si>
    <t>Tenki no ko</t>
  </si>
  <si>
    <t>tt9603212</t>
  </si>
  <si>
    <t>Mission: Impossible - Dead Reckoning Part One</t>
  </si>
  <si>
    <t>tt9620288</t>
  </si>
  <si>
    <t>King Richard</t>
  </si>
  <si>
    <t>Reinaldo Marcus Green</t>
  </si>
  <si>
    <t>tt9637132</t>
  </si>
  <si>
    <t>Samrat Prithviraj</t>
  </si>
  <si>
    <t>Chandra Prakash Dwivedi</t>
  </si>
  <si>
    <t>tt9639470</t>
  </si>
  <si>
    <t>Last Night in Soho</t>
  </si>
  <si>
    <t>tt9686708</t>
  </si>
  <si>
    <t>The King of Staten Island</t>
  </si>
  <si>
    <t>tt9764362</t>
  </si>
  <si>
    <t>The Menu</t>
  </si>
  <si>
    <t>tt9770150</t>
  </si>
  <si>
    <t>Nomadland</t>
  </si>
  <si>
    <t>tt9777666</t>
  </si>
  <si>
    <t>The Tomorrow War</t>
  </si>
  <si>
    <t>tt9784798</t>
  </si>
  <si>
    <t>Judas and the Black Messiah</t>
  </si>
  <si>
    <t>Shaka King</t>
  </si>
  <si>
    <t>tt9844522</t>
  </si>
  <si>
    <t>Escape Room: Tournament of Champions</t>
  </si>
  <si>
    <t>tt9893250</t>
  </si>
  <si>
    <t>I Care a Lot</t>
  </si>
  <si>
    <t xml:space="preserve">Hour </t>
  </si>
  <si>
    <t>Minutes</t>
  </si>
  <si>
    <t>Runtime Classification</t>
  </si>
  <si>
    <t>Fantasy</t>
  </si>
  <si>
    <t>Romance</t>
  </si>
  <si>
    <t>Adventure</t>
  </si>
  <si>
    <t>Animation</t>
  </si>
  <si>
    <t>Biography</t>
  </si>
  <si>
    <t>Sci-Fi</t>
  </si>
  <si>
    <t>Crime</t>
  </si>
  <si>
    <t>Family</t>
  </si>
  <si>
    <t>Musical</t>
  </si>
  <si>
    <t>Music</t>
  </si>
  <si>
    <t>Mystery</t>
  </si>
  <si>
    <t>History</t>
  </si>
  <si>
    <t>Sport</t>
  </si>
  <si>
    <t>News</t>
  </si>
  <si>
    <t>Genres1</t>
  </si>
  <si>
    <t>Genres2</t>
  </si>
  <si>
    <t>Genres3</t>
  </si>
  <si>
    <t>Movie Type</t>
  </si>
  <si>
    <t>Vote Category</t>
  </si>
  <si>
    <t>Profit</t>
  </si>
  <si>
    <t>Profit &amp; Loss</t>
  </si>
  <si>
    <t>TV Movie</t>
  </si>
  <si>
    <t>Hit</t>
  </si>
  <si>
    <t>Low</t>
  </si>
  <si>
    <t>Series</t>
  </si>
  <si>
    <t>Superhit</t>
  </si>
  <si>
    <t>Median</t>
  </si>
  <si>
    <t>Long Movie</t>
  </si>
  <si>
    <t>High</t>
  </si>
  <si>
    <t>Loss</t>
  </si>
  <si>
    <t>BlockBuster</t>
  </si>
  <si>
    <t>Very High</t>
  </si>
  <si>
    <t>Average</t>
  </si>
  <si>
    <t>Flop</t>
  </si>
  <si>
    <t>Month</t>
  </si>
  <si>
    <t>Release_Date</t>
  </si>
  <si>
    <t>NA</t>
  </si>
  <si>
    <t>Year</t>
  </si>
  <si>
    <t>Day</t>
  </si>
  <si>
    <t>DayName</t>
  </si>
  <si>
    <t>December</t>
  </si>
  <si>
    <t>Tuesday</t>
  </si>
  <si>
    <t>January</t>
  </si>
  <si>
    <t>Thursday</t>
  </si>
  <si>
    <t>Sunday</t>
  </si>
  <si>
    <t>February</t>
  </si>
  <si>
    <t>Wednesday</t>
  </si>
  <si>
    <t>March</t>
  </si>
  <si>
    <t>October</t>
  </si>
  <si>
    <t>Monday</t>
  </si>
  <si>
    <t>Saturday</t>
  </si>
  <si>
    <t>November</t>
  </si>
  <si>
    <t>June</t>
  </si>
  <si>
    <t>July</t>
  </si>
  <si>
    <t>April</t>
  </si>
  <si>
    <t>September</t>
  </si>
  <si>
    <t>August</t>
  </si>
  <si>
    <t>May</t>
  </si>
  <si>
    <t xml:space="preserve"> day 1</t>
  </si>
  <si>
    <t>year1</t>
  </si>
  <si>
    <t>KPI1</t>
  </si>
  <si>
    <t>TOTAL MOVIES</t>
  </si>
  <si>
    <t>Count of id</t>
  </si>
  <si>
    <t>KPI2</t>
  </si>
  <si>
    <t>AVERAGE RATING</t>
  </si>
  <si>
    <t>Average of averageRating</t>
  </si>
  <si>
    <t>KPI3</t>
  </si>
  <si>
    <t>TOTAL BUDGET</t>
  </si>
  <si>
    <t>Sum of budget</t>
  </si>
  <si>
    <t>KPI4</t>
  </si>
  <si>
    <t>TOTAL PROFIT</t>
  </si>
  <si>
    <t>Sum of Profit</t>
  </si>
  <si>
    <t>KPI5</t>
  </si>
  <si>
    <t>Count of directors</t>
  </si>
  <si>
    <t>KPI6</t>
  </si>
  <si>
    <t>KPI7</t>
  </si>
  <si>
    <t>HIGHEST GROSSING MOVIE</t>
  </si>
  <si>
    <t>Max of gross</t>
  </si>
  <si>
    <t>KPI8</t>
  </si>
  <si>
    <t>HIGHEST PROFIT MOVIE</t>
  </si>
  <si>
    <t>Max of Profit</t>
  </si>
  <si>
    <t>KPI9</t>
  </si>
  <si>
    <t>KPI10</t>
  </si>
  <si>
    <t>AVERAGE VOTES</t>
  </si>
  <si>
    <t>Average of numVotes</t>
  </si>
  <si>
    <t>Row Labels</t>
  </si>
  <si>
    <t>Grand Total</t>
  </si>
  <si>
    <t>Count of originalTitle</t>
  </si>
  <si>
    <t>Sum of gross</t>
  </si>
  <si>
    <t>TOTAL DIRECTORES</t>
  </si>
  <si>
    <t>HIGHEST RATED MOVIE</t>
  </si>
  <si>
    <t>EDA 1</t>
  </si>
  <si>
    <t>MOVIES RELEASED IN YEAR</t>
  </si>
  <si>
    <t>EDA2</t>
  </si>
  <si>
    <t>MONTH OF THE HIGHEST MOVIE RELEASED</t>
  </si>
  <si>
    <t>EDA3</t>
  </si>
  <si>
    <t>MOST MOVIE RELEASED IN A DAY</t>
  </si>
  <si>
    <t>EDA4</t>
  </si>
  <si>
    <t>PRIMARY GENRE</t>
  </si>
  <si>
    <t>EDA5</t>
  </si>
  <si>
    <t xml:space="preserve">SECOND GENRE </t>
  </si>
  <si>
    <t>EDA6</t>
  </si>
  <si>
    <t>DIRECTOR DIRECTED MOST MOVIES</t>
  </si>
  <si>
    <t>EDA7</t>
  </si>
  <si>
    <t>EDA8</t>
  </si>
  <si>
    <t>EDA9</t>
  </si>
  <si>
    <t>MOVIE WITH HIGHEST PROFIT</t>
  </si>
  <si>
    <t>EDA10</t>
  </si>
  <si>
    <t>PERCENTAGE OF MOVIE IN PROFIT AND LOSS</t>
  </si>
  <si>
    <t>EDA11</t>
  </si>
  <si>
    <t>MOVIES RATING BY GENRE</t>
  </si>
  <si>
    <t>EDA12</t>
  </si>
  <si>
    <t>RATING BY RUNTIME CLASSIFICATION</t>
  </si>
  <si>
    <t>EDA13</t>
  </si>
  <si>
    <t>RUNTIME CLASSIFICATION EARN HIGHEST REVENUE</t>
  </si>
  <si>
    <t>EDA16</t>
  </si>
  <si>
    <t>HIGHEST REVENUE GENRATING IN YEAR</t>
  </si>
  <si>
    <t>EDA17</t>
  </si>
  <si>
    <t>WHICH MOVIE TYPE IS MOST COMMON</t>
  </si>
  <si>
    <t>EDA18</t>
  </si>
  <si>
    <t>VOTE CATGORY WITH HIGHEST AVERAGE RATING</t>
  </si>
  <si>
    <t>EDA19</t>
  </si>
  <si>
    <t>GENRES WITH HIGHEST AVERAGE PROFIT</t>
  </si>
  <si>
    <t>Average of Profit</t>
  </si>
  <si>
    <t>EDA20</t>
  </si>
  <si>
    <t>EDA14</t>
  </si>
  <si>
    <t>DIRECTORES MAKES CONSISTENSLY MAKE PROFIATBLE MOVIE</t>
  </si>
  <si>
    <t>HIGHER BUDGET RESULT IN HIGHER GROSS REVENU</t>
  </si>
  <si>
    <t>EDA15</t>
  </si>
  <si>
    <t>RELATION  BETWEEN MOVIES RATING AND VOTES</t>
  </si>
  <si>
    <t>DIRECTORS WITH HIGHEST MOVIE RATING</t>
  </si>
  <si>
    <t>MOVIE GENRATED HIGHEST GROSS REVENUE</t>
  </si>
  <si>
    <t>Column Labels</t>
  </si>
  <si>
    <t>TOTAL GROSS REVENUE</t>
  </si>
  <si>
    <t>IMDB DASHBOARD</t>
  </si>
  <si>
    <t>TOATL MOVIES</t>
  </si>
  <si>
    <t>TOTAL REVENUE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</si>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</sst>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800]dddd\,\ mmmm\ dd\,\ yyyy"/>
    <numFmt numFmtId="166" formatCode="#,##0,&quot;M&quot;"/>
    <numFmt numFmtId="167" formatCode="#,##0.&quot;M&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
      <b/>
      <sz val="28"/>
      <color theme="4" tint="-0.499984740745262"/>
      <name val="Calibri"/>
      <family val="2"/>
      <scheme val="minor"/>
    </font>
    <font>
      <sz val="11"/>
      <color theme="4" tint="0.39997558519241921"/>
      <name val="Calibri"/>
      <family val="2"/>
      <scheme val="minor"/>
    </font>
    <font>
      <b/>
      <sz val="12"/>
      <color theme="9" tint="-0.49998474074526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5" fontId="0" fillId="0" borderId="0" xfId="0" applyNumberFormat="1"/>
    <xf numFmtId="17" fontId="0" fillId="0" borderId="0" xfId="0" applyNumberFormat="1"/>
    <xf numFmtId="49" fontId="0" fillId="0" borderId="0" xfId="0" applyNumberFormat="1"/>
    <xf numFmtId="2" fontId="0" fillId="0" borderId="0" xfId="0" applyNumberFormat="1"/>
    <xf numFmtId="164" fontId="0" fillId="0" borderId="0" xfId="0" applyNumberFormat="1"/>
    <xf numFmtId="1" fontId="0" fillId="0" borderId="0" xfId="0" applyNumberFormat="1"/>
    <xf numFmtId="14" fontId="0" fillId="0" borderId="0" xfId="0" applyNumberFormat="1"/>
    <xf numFmtId="0" fontId="0" fillId="33" borderId="0" xfId="0" applyFill="1"/>
    <xf numFmtId="49" fontId="0" fillId="33" borderId="0" xfId="0" applyNumberFormat="1" applyFill="1"/>
    <xf numFmtId="1" fontId="0" fillId="33" borderId="0" xfId="0" applyNumberFormat="1" applyFill="1"/>
    <xf numFmtId="164" fontId="0" fillId="33" borderId="0" xfId="0" applyNumberFormat="1" applyFill="1"/>
    <xf numFmtId="2" fontId="0" fillId="33" borderId="0" xfId="0" applyNumberFormat="1" applyFill="1"/>
    <xf numFmtId="165" fontId="0" fillId="33" borderId="0" xfId="0" applyNumberFormat="1" applyFill="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4" borderId="0" xfId="0" applyFill="1"/>
    <xf numFmtId="0" fontId="18" fillId="34" borderId="0" xfId="0" applyFont="1" applyFill="1"/>
    <xf numFmtId="0" fontId="0" fillId="34" borderId="0" xfId="0" applyFill="1" applyAlignment="1">
      <alignment vertical="center"/>
    </xf>
    <xf numFmtId="0" fontId="20" fillId="34" borderId="0" xfId="0" applyFont="1" applyFill="1"/>
    <xf numFmtId="0" fontId="0" fillId="35" borderId="0" xfId="0" applyFill="1"/>
    <xf numFmtId="0" fontId="0" fillId="36" borderId="0" xfId="0" applyFill="1"/>
    <xf numFmtId="164" fontId="0" fillId="36" borderId="0" xfId="0" applyNumberFormat="1" applyFill="1"/>
    <xf numFmtId="1" fontId="0" fillId="36" borderId="0" xfId="0" applyNumberFormat="1" applyFill="1"/>
    <xf numFmtId="14" fontId="0" fillId="36" borderId="0" xfId="0" applyNumberFormat="1" applyFill="1"/>
    <xf numFmtId="166" fontId="0" fillId="0" borderId="0" xfId="0" applyNumberFormat="1"/>
    <xf numFmtId="167" fontId="21" fillId="34" borderId="10" xfId="0" applyNumberFormat="1" applyFont="1" applyFill="1" applyBorder="1" applyAlignment="1">
      <alignment horizontal="center" vertical="center"/>
    </xf>
    <xf numFmtId="0" fontId="21" fillId="34" borderId="10" xfId="0" applyFont="1" applyFill="1" applyBorder="1" applyAlignment="1">
      <alignment horizontal="center" vertical="center"/>
    </xf>
    <xf numFmtId="167" fontId="21" fillId="34" borderId="0" xfId="0" applyNumberFormat="1" applyFont="1" applyFill="1" applyAlignment="1">
      <alignment horizontal="center" vertical="center"/>
    </xf>
    <xf numFmtId="1" fontId="21" fillId="34" borderId="10" xfId="0" applyNumberFormat="1" applyFont="1" applyFill="1" applyBorder="1" applyAlignment="1">
      <alignment horizontal="center" vertical="center"/>
    </xf>
    <xf numFmtId="0" fontId="19" fillId="34" borderId="10" xfId="0" applyFont="1" applyFill="1" applyBorder="1" applyAlignment="1">
      <alignment horizontal="center"/>
    </xf>
    <xf numFmtId="164" fontId="21" fillId="34"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20" formatCode="dd\-mmm\-yy"/>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30" formatCode="@"/>
    </dxf>
    <dxf>
      <numFmt numFmtId="0" formatCode="General"/>
    </dxf>
    <dxf>
      <numFmt numFmtId="30" formatCode="@"/>
    </dxf>
    <dxf>
      <font>
        <strike val="0"/>
        <outline val="0"/>
        <shadow val="0"/>
        <u val="none"/>
        <vertAlign val="baseline"/>
        <sz val="11"/>
        <color theme="1"/>
        <name val="Calibri"/>
        <family val="2"/>
        <scheme val="minor"/>
      </font>
      <fill>
        <patternFill patternType="solid">
          <fgColor indexed="64"/>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 OF THE HIGHEST MOVIE RELEASED</a:t>
            </a:r>
          </a:p>
        </c:rich>
      </c:tx>
      <c:layout>
        <c:manualLayout>
          <c:xMode val="edge"/>
          <c:yMode val="edge"/>
          <c:x val="0.20402876469709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BC921B-3EC2-47EB-B989-ABA9971E23B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dLbl>
          <c:idx val="0"/>
          <c:layout>
            <c:manualLayout>
              <c:x val="-3.6133694670281362E-3"/>
              <c:y val="-4.9722376252264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EDA!$B$75</c:f>
              <c:strCache>
                <c:ptCount val="1"/>
                <c:pt idx="0">
                  <c:v>Total</c:v>
                </c:pt>
              </c:strCache>
            </c:strRef>
          </c:tx>
          <c:spPr>
            <a:solidFill>
              <a:schemeClr val="accent6">
                <a:lumMod val="60000"/>
                <a:lumOff val="40000"/>
              </a:schemeClr>
            </a:solidFill>
            <a:ln>
              <a:noFill/>
            </a:ln>
            <a:effectLst/>
          </c:spPr>
          <c:invertIfNegative val="0"/>
          <c:dPt>
            <c:idx val="2"/>
            <c:invertIfNegative val="0"/>
            <c:bubble3D val="0"/>
            <c:extLst>
              <c:ext xmlns:c16="http://schemas.microsoft.com/office/drawing/2014/chart" uri="{C3380CC4-5D6E-409C-BE32-E72D297353CC}">
                <c16:uniqueId val="{00000001-82C9-4A47-9883-E4ECA598E55B}"/>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BB29-4E9D-854C-5F68D5020945}"/>
              </c:ext>
            </c:extLst>
          </c:dPt>
          <c:dPt>
            <c:idx val="1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F455-41BA-BBDD-06B550617730}"/>
              </c:ext>
            </c:extLst>
          </c:dPt>
          <c:dLbls>
            <c:dLbl>
              <c:idx val="3"/>
              <c:tx>
                <c:rich>
                  <a:bodyPr/>
                  <a:lstStyle/>
                  <a:p>
                    <a:fld id="{8BBC921B-3EC2-47EB-B989-ABA9971E23BC}" type="VALUE">
                      <a:rPr lang="en-US"/>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B29-4E9D-854C-5F68D5020945}"/>
                </c:ext>
              </c:extLst>
            </c:dLbl>
            <c:dLbl>
              <c:idx val="12"/>
              <c:layout>
                <c:manualLayout>
                  <c:x val="-3.6133694670281362E-3"/>
                  <c:y val="-4.97223762522642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55-41BA-BBDD-06B550617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EDA!$A$76:$A$89</c:f>
              <c:strCache>
                <c:ptCount val="13"/>
                <c:pt idx="0">
                  <c:v>September</c:v>
                </c:pt>
                <c:pt idx="1">
                  <c:v>June</c:v>
                </c:pt>
                <c:pt idx="2">
                  <c:v>May</c:v>
                </c:pt>
                <c:pt idx="3">
                  <c:v>December</c:v>
                </c:pt>
                <c:pt idx="4">
                  <c:v>July</c:v>
                </c:pt>
                <c:pt idx="5">
                  <c:v>January</c:v>
                </c:pt>
                <c:pt idx="6">
                  <c:v>March</c:v>
                </c:pt>
                <c:pt idx="7">
                  <c:v>August</c:v>
                </c:pt>
                <c:pt idx="8">
                  <c:v>November</c:v>
                </c:pt>
                <c:pt idx="9">
                  <c:v>October</c:v>
                </c:pt>
                <c:pt idx="10">
                  <c:v>February</c:v>
                </c:pt>
                <c:pt idx="11">
                  <c:v>April</c:v>
                </c:pt>
                <c:pt idx="12">
                  <c:v>NA</c:v>
                </c:pt>
              </c:strCache>
            </c:strRef>
          </c:cat>
          <c:val>
            <c:numRef>
              <c:f>EDA!$B$76:$B$89</c:f>
              <c:numCache>
                <c:formatCode>General</c:formatCode>
                <c:ptCount val="13"/>
                <c:pt idx="0">
                  <c:v>424</c:v>
                </c:pt>
                <c:pt idx="1">
                  <c:v>358</c:v>
                </c:pt>
                <c:pt idx="2">
                  <c:v>342</c:v>
                </c:pt>
                <c:pt idx="3">
                  <c:v>338</c:v>
                </c:pt>
                <c:pt idx="4">
                  <c:v>286</c:v>
                </c:pt>
                <c:pt idx="5">
                  <c:v>257</c:v>
                </c:pt>
                <c:pt idx="6">
                  <c:v>256</c:v>
                </c:pt>
                <c:pt idx="7">
                  <c:v>237</c:v>
                </c:pt>
                <c:pt idx="8">
                  <c:v>236</c:v>
                </c:pt>
                <c:pt idx="9">
                  <c:v>227</c:v>
                </c:pt>
                <c:pt idx="10">
                  <c:v>193</c:v>
                </c:pt>
                <c:pt idx="11">
                  <c:v>189</c:v>
                </c:pt>
                <c:pt idx="12">
                  <c:v>5</c:v>
                </c:pt>
              </c:numCache>
            </c:numRef>
          </c:val>
          <c:extLst>
            <c:ext xmlns:c16="http://schemas.microsoft.com/office/drawing/2014/chart" uri="{C3380CC4-5D6E-409C-BE32-E72D297353CC}">
              <c16:uniqueId val="{00000000-BB29-4E9D-854C-5F68D5020945}"/>
            </c:ext>
          </c:extLst>
        </c:ser>
        <c:dLbls>
          <c:dLblPos val="inEnd"/>
          <c:showLegendKey val="0"/>
          <c:showVal val="1"/>
          <c:showCatName val="0"/>
          <c:showSerName val="0"/>
          <c:showPercent val="0"/>
          <c:showBubbleSize val="0"/>
        </c:dLbls>
        <c:gapWidth val="150"/>
        <c:overlap val="100"/>
        <c:axId val="846019984"/>
        <c:axId val="846030064"/>
      </c:barChart>
      <c:catAx>
        <c:axId val="8460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6030064"/>
        <c:crosses val="autoZero"/>
        <c:auto val="1"/>
        <c:lblAlgn val="ctr"/>
        <c:lblOffset val="100"/>
        <c:noMultiLvlLbl val="0"/>
      </c:catAx>
      <c:valAx>
        <c:axId val="846030064"/>
        <c:scaling>
          <c:orientation val="minMax"/>
        </c:scaling>
        <c:delete val="1"/>
        <c:axPos val="l"/>
        <c:numFmt formatCode="General" sourceLinked="1"/>
        <c:majorTickMark val="none"/>
        <c:minorTickMark val="none"/>
        <c:tickLblPos val="nextTo"/>
        <c:crossAx val="8460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426.xlsx]EDA!PivotTable28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MOVIE RELEASED IN A DAY</a:t>
            </a:r>
          </a:p>
        </c:rich>
      </c:tx>
      <c:layout>
        <c:manualLayout>
          <c:xMode val="edge"/>
          <c:yMode val="edge"/>
          <c:x val="0.1235712202641336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2.6131455790248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59143995889402"/>
          <c:y val="0.12155635954068988"/>
          <c:w val="0.77688122318043573"/>
          <c:h val="0.87844364045931012"/>
        </c:manualLayout>
      </c:layout>
      <c:barChart>
        <c:barDir val="bar"/>
        <c:grouping val="stacked"/>
        <c:varyColors val="0"/>
        <c:ser>
          <c:idx val="0"/>
          <c:order val="0"/>
          <c:tx>
            <c:strRef>
              <c:f>EDA!$B$94</c:f>
              <c:strCache>
                <c:ptCount val="1"/>
                <c:pt idx="0">
                  <c:v>Total</c:v>
                </c:pt>
              </c:strCache>
            </c:strRef>
          </c:tx>
          <c:spPr>
            <a:solidFill>
              <a:schemeClr val="accent6">
                <a:lumMod val="60000"/>
                <a:lumOff val="40000"/>
              </a:schemeClr>
            </a:solidFill>
            <a:ln>
              <a:noFill/>
            </a:ln>
            <a:effectLst/>
          </c:spPr>
          <c:invertIfNegative val="0"/>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2A90-4234-AD80-42E7EFC4768B}"/>
              </c:ext>
            </c:extLst>
          </c:dPt>
          <c:dLbls>
            <c:dLbl>
              <c:idx val="7"/>
              <c:layout>
                <c:manualLayout>
                  <c:x val="2.61314557902484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90-4234-AD80-42E7EFC476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EDA!$A$95:$A$103</c:f>
              <c:strCache>
                <c:ptCount val="8"/>
                <c:pt idx="0">
                  <c:v>Friday</c:v>
                </c:pt>
                <c:pt idx="1">
                  <c:v>Thursday</c:v>
                </c:pt>
                <c:pt idx="2">
                  <c:v>Wednesday</c:v>
                </c:pt>
                <c:pt idx="3">
                  <c:v>Monday</c:v>
                </c:pt>
                <c:pt idx="4">
                  <c:v>Tuesday</c:v>
                </c:pt>
                <c:pt idx="5">
                  <c:v>Saturday</c:v>
                </c:pt>
                <c:pt idx="6">
                  <c:v>Sunday</c:v>
                </c:pt>
                <c:pt idx="7">
                  <c:v>NA</c:v>
                </c:pt>
              </c:strCache>
            </c:strRef>
          </c:cat>
          <c:val>
            <c:numRef>
              <c:f>EDA!$B$95:$B$103</c:f>
              <c:numCache>
                <c:formatCode>General</c:formatCode>
                <c:ptCount val="8"/>
                <c:pt idx="0">
                  <c:v>716</c:v>
                </c:pt>
                <c:pt idx="1">
                  <c:v>613</c:v>
                </c:pt>
                <c:pt idx="2">
                  <c:v>558</c:v>
                </c:pt>
                <c:pt idx="3">
                  <c:v>459</c:v>
                </c:pt>
                <c:pt idx="4">
                  <c:v>378</c:v>
                </c:pt>
                <c:pt idx="5">
                  <c:v>327</c:v>
                </c:pt>
                <c:pt idx="6">
                  <c:v>292</c:v>
                </c:pt>
                <c:pt idx="7">
                  <c:v>5</c:v>
                </c:pt>
              </c:numCache>
            </c:numRef>
          </c:val>
          <c:extLst>
            <c:ext xmlns:c16="http://schemas.microsoft.com/office/drawing/2014/chart" uri="{C3380CC4-5D6E-409C-BE32-E72D297353CC}">
              <c16:uniqueId val="{00000000-A490-4776-BFB4-35A3B1B5397E}"/>
            </c:ext>
          </c:extLst>
        </c:ser>
        <c:dLbls>
          <c:dLblPos val="inEnd"/>
          <c:showLegendKey val="0"/>
          <c:showVal val="1"/>
          <c:showCatName val="0"/>
          <c:showSerName val="0"/>
          <c:showPercent val="0"/>
          <c:showBubbleSize val="0"/>
        </c:dLbls>
        <c:gapWidth val="150"/>
        <c:overlap val="100"/>
        <c:axId val="846067984"/>
        <c:axId val="846068464"/>
      </c:barChart>
      <c:catAx>
        <c:axId val="8460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068464"/>
        <c:crosses val="autoZero"/>
        <c:auto val="1"/>
        <c:lblAlgn val="ctr"/>
        <c:lblOffset val="100"/>
        <c:noMultiLvlLbl val="0"/>
      </c:catAx>
      <c:valAx>
        <c:axId val="846068464"/>
        <c:scaling>
          <c:orientation val="minMax"/>
        </c:scaling>
        <c:delete val="1"/>
        <c:axPos val="b"/>
        <c:numFmt formatCode="General" sourceLinked="1"/>
        <c:majorTickMark val="none"/>
        <c:minorTickMark val="none"/>
        <c:tickLblPos val="nextTo"/>
        <c:crossAx val="8460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426.xlsx]EDA!PivotTable29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PRIMARY GENRE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227034120735"/>
          <c:y val="0.14814814814814814"/>
          <c:w val="0.80182174103237092"/>
          <c:h val="0.85185185185185186"/>
        </c:manualLayout>
      </c:layout>
      <c:barChart>
        <c:barDir val="bar"/>
        <c:grouping val="stacked"/>
        <c:varyColors val="0"/>
        <c:ser>
          <c:idx val="0"/>
          <c:order val="0"/>
          <c:tx>
            <c:strRef>
              <c:f>EDA!$B$106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EDA!$A$107:$A$112</c:f>
              <c:strCache>
                <c:ptCount val="5"/>
                <c:pt idx="0">
                  <c:v>Action</c:v>
                </c:pt>
                <c:pt idx="1">
                  <c:v>Comedy</c:v>
                </c:pt>
                <c:pt idx="2">
                  <c:v>Drama</c:v>
                </c:pt>
                <c:pt idx="3">
                  <c:v>Adventure</c:v>
                </c:pt>
                <c:pt idx="4">
                  <c:v>Crime</c:v>
                </c:pt>
              </c:strCache>
            </c:strRef>
          </c:cat>
          <c:val>
            <c:numRef>
              <c:f>EDA!$B$107:$B$112</c:f>
              <c:numCache>
                <c:formatCode>General</c:formatCode>
                <c:ptCount val="5"/>
                <c:pt idx="0">
                  <c:v>1171</c:v>
                </c:pt>
                <c:pt idx="1">
                  <c:v>701</c:v>
                </c:pt>
                <c:pt idx="2">
                  <c:v>474</c:v>
                </c:pt>
                <c:pt idx="3">
                  <c:v>345</c:v>
                </c:pt>
                <c:pt idx="4">
                  <c:v>219</c:v>
                </c:pt>
              </c:numCache>
            </c:numRef>
          </c:val>
          <c:extLst>
            <c:ext xmlns:c16="http://schemas.microsoft.com/office/drawing/2014/chart" uri="{C3380CC4-5D6E-409C-BE32-E72D297353CC}">
              <c16:uniqueId val="{00000000-D494-4BFF-A2C5-B6AC8969C4FA}"/>
            </c:ext>
          </c:extLst>
        </c:ser>
        <c:dLbls>
          <c:dLblPos val="inEnd"/>
          <c:showLegendKey val="0"/>
          <c:showVal val="1"/>
          <c:showCatName val="0"/>
          <c:showSerName val="0"/>
          <c:showPercent val="0"/>
          <c:showBubbleSize val="0"/>
        </c:dLbls>
        <c:gapWidth val="150"/>
        <c:overlap val="100"/>
        <c:axId val="827975744"/>
        <c:axId val="827976704"/>
      </c:barChart>
      <c:catAx>
        <c:axId val="8279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7976704"/>
        <c:crosses val="autoZero"/>
        <c:auto val="1"/>
        <c:lblAlgn val="ctr"/>
        <c:lblOffset val="100"/>
        <c:noMultiLvlLbl val="0"/>
      </c:catAx>
      <c:valAx>
        <c:axId val="827976704"/>
        <c:scaling>
          <c:orientation val="minMax"/>
        </c:scaling>
        <c:delete val="1"/>
        <c:axPos val="b"/>
        <c:numFmt formatCode="General" sourceLinked="1"/>
        <c:majorTickMark val="none"/>
        <c:minorTickMark val="none"/>
        <c:tickLblPos val="nextTo"/>
        <c:crossAx val="82797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426.xlsx]EDA!PivotTable30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SECOND GENRE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571809514226"/>
          <c:y val="0.16870474160162294"/>
          <c:w val="0.69608445909117589"/>
          <c:h val="0.81382800949008005"/>
        </c:manualLayout>
      </c:layout>
      <c:barChart>
        <c:barDir val="bar"/>
        <c:grouping val="clustered"/>
        <c:varyColors val="0"/>
        <c:ser>
          <c:idx val="0"/>
          <c:order val="0"/>
          <c:tx>
            <c:strRef>
              <c:f>EDA!$B$119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EDA!$A$120:$A$125</c:f>
              <c:strCache>
                <c:ptCount val="5"/>
                <c:pt idx="0">
                  <c:v>Drama</c:v>
                </c:pt>
                <c:pt idx="1">
                  <c:v>Adventure</c:v>
                </c:pt>
                <c:pt idx="2">
                  <c:v>Crime</c:v>
                </c:pt>
                <c:pt idx="3">
                  <c:v>Comedy</c:v>
                </c:pt>
                <c:pt idx="4">
                  <c:v>Mystery</c:v>
                </c:pt>
              </c:strCache>
            </c:strRef>
          </c:cat>
          <c:val>
            <c:numRef>
              <c:f>EDA!$B$120:$B$125</c:f>
              <c:numCache>
                <c:formatCode>General</c:formatCode>
                <c:ptCount val="5"/>
                <c:pt idx="0">
                  <c:v>748</c:v>
                </c:pt>
                <c:pt idx="1">
                  <c:v>550</c:v>
                </c:pt>
                <c:pt idx="2">
                  <c:v>323</c:v>
                </c:pt>
                <c:pt idx="3">
                  <c:v>261</c:v>
                </c:pt>
                <c:pt idx="4">
                  <c:v>224</c:v>
                </c:pt>
              </c:numCache>
            </c:numRef>
          </c:val>
          <c:extLst>
            <c:ext xmlns:c16="http://schemas.microsoft.com/office/drawing/2014/chart" uri="{C3380CC4-5D6E-409C-BE32-E72D297353CC}">
              <c16:uniqueId val="{00000000-9B25-4148-84BB-701FEE6B386C}"/>
            </c:ext>
          </c:extLst>
        </c:ser>
        <c:dLbls>
          <c:dLblPos val="inEnd"/>
          <c:showLegendKey val="0"/>
          <c:showVal val="1"/>
          <c:showCatName val="0"/>
          <c:showSerName val="0"/>
          <c:showPercent val="0"/>
          <c:showBubbleSize val="0"/>
        </c:dLbls>
        <c:gapWidth val="182"/>
        <c:axId val="19386832"/>
        <c:axId val="19387312"/>
      </c:barChart>
      <c:catAx>
        <c:axId val="193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87312"/>
        <c:crosses val="autoZero"/>
        <c:auto val="1"/>
        <c:lblAlgn val="ctr"/>
        <c:lblOffset val="100"/>
        <c:noMultiLvlLbl val="0"/>
      </c:catAx>
      <c:valAx>
        <c:axId val="19387312"/>
        <c:scaling>
          <c:orientation val="minMax"/>
        </c:scaling>
        <c:delete val="1"/>
        <c:axPos val="b"/>
        <c:numFmt formatCode="General" sourceLinked="1"/>
        <c:majorTickMark val="none"/>
        <c:minorTickMark val="none"/>
        <c:tickLblPos val="nextTo"/>
        <c:crossAx val="1938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DIRECTOR DIRECTED MOST MOVIES</a:t>
            </a:r>
          </a:p>
        </c:rich>
      </c:tx>
      <c:layout>
        <c:manualLayout>
          <c:xMode val="edge"/>
          <c:yMode val="edge"/>
          <c:x val="0.15338188976377951"/>
          <c:y val="3.608923884514435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733595800525"/>
          <c:y val="9.6990740740740738E-2"/>
          <c:w val="0.77962664041994756"/>
          <c:h val="0.90300925925925923"/>
        </c:manualLayout>
      </c:layout>
      <c:barChart>
        <c:barDir val="bar"/>
        <c:grouping val="clustered"/>
        <c:varyColors val="0"/>
        <c:ser>
          <c:idx val="0"/>
          <c:order val="0"/>
          <c:tx>
            <c:strRef>
              <c:f>EDA!$B$132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EDA!$A$133:$A$144</c:f>
              <c:strCache>
                <c:ptCount val="11"/>
                <c:pt idx="0">
                  <c:v>Steven Spielberg</c:v>
                </c:pt>
                <c:pt idx="1">
                  <c:v>Ridley Scott</c:v>
                </c:pt>
                <c:pt idx="2">
                  <c:v>Martin Scorsese</c:v>
                </c:pt>
                <c:pt idx="3">
                  <c:v>Clint Eastwood</c:v>
                </c:pt>
                <c:pt idx="4">
                  <c:v>Ron Howard</c:v>
                </c:pt>
                <c:pt idx="5">
                  <c:v>Tim Burton</c:v>
                </c:pt>
                <c:pt idx="6">
                  <c:v>Robert Zemeckis</c:v>
                </c:pt>
                <c:pt idx="7">
                  <c:v>Michael Bay</c:v>
                </c:pt>
                <c:pt idx="8">
                  <c:v>Tony Scott</c:v>
                </c:pt>
                <c:pt idx="9">
                  <c:v>Woody Allen</c:v>
                </c:pt>
                <c:pt idx="10">
                  <c:v>Steven Soderbergh</c:v>
                </c:pt>
              </c:strCache>
            </c:strRef>
          </c:cat>
          <c:val>
            <c:numRef>
              <c:f>EDA!$B$133:$B$144</c:f>
              <c:numCache>
                <c:formatCode>0</c:formatCode>
                <c:ptCount val="11"/>
                <c:pt idx="0">
                  <c:v>30</c:v>
                </c:pt>
                <c:pt idx="1">
                  <c:v>23</c:v>
                </c:pt>
                <c:pt idx="2">
                  <c:v>21</c:v>
                </c:pt>
                <c:pt idx="3">
                  <c:v>20</c:v>
                </c:pt>
                <c:pt idx="4">
                  <c:v>19</c:v>
                </c:pt>
                <c:pt idx="5">
                  <c:v>18</c:v>
                </c:pt>
                <c:pt idx="6">
                  <c:v>16</c:v>
                </c:pt>
                <c:pt idx="7">
                  <c:v>15</c:v>
                </c:pt>
                <c:pt idx="8">
                  <c:v>14</c:v>
                </c:pt>
                <c:pt idx="9">
                  <c:v>14</c:v>
                </c:pt>
                <c:pt idx="10">
                  <c:v>14</c:v>
                </c:pt>
              </c:numCache>
            </c:numRef>
          </c:val>
          <c:extLst>
            <c:ext xmlns:c16="http://schemas.microsoft.com/office/drawing/2014/chart" uri="{C3380CC4-5D6E-409C-BE32-E72D297353CC}">
              <c16:uniqueId val="{00000000-EEA7-4551-B5F2-10F9BFA1372F}"/>
            </c:ext>
          </c:extLst>
        </c:ser>
        <c:dLbls>
          <c:dLblPos val="inEnd"/>
          <c:showLegendKey val="0"/>
          <c:showVal val="1"/>
          <c:showCatName val="0"/>
          <c:showSerName val="0"/>
          <c:showPercent val="0"/>
          <c:showBubbleSize val="0"/>
        </c:dLbls>
        <c:gapWidth val="182"/>
        <c:axId val="19406512"/>
        <c:axId val="19417552"/>
      </c:barChart>
      <c:catAx>
        <c:axId val="1940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17552"/>
        <c:crosses val="autoZero"/>
        <c:auto val="1"/>
        <c:lblAlgn val="ctr"/>
        <c:lblOffset val="100"/>
        <c:noMultiLvlLbl val="0"/>
      </c:catAx>
      <c:valAx>
        <c:axId val="19417552"/>
        <c:scaling>
          <c:orientation val="minMax"/>
        </c:scaling>
        <c:delete val="1"/>
        <c:axPos val="b"/>
        <c:numFmt formatCode="0" sourceLinked="1"/>
        <c:majorTickMark val="none"/>
        <c:minorTickMark val="none"/>
        <c:tickLblPos val="nextTo"/>
        <c:crossAx val="1940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DIRECTORS WITH HIGHEST MOVIE RATING</a:t>
            </a:r>
          </a:p>
        </c:rich>
      </c:tx>
      <c:layout>
        <c:manualLayout>
          <c:xMode val="edge"/>
          <c:yMode val="edge"/>
          <c:x val="0.125174182772607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48413266523505"/>
          <c:y val="0.10532516768737239"/>
          <c:w val="0.57751586733476501"/>
          <c:h val="0.87297973170020415"/>
        </c:manualLayout>
      </c:layout>
      <c:barChart>
        <c:barDir val="bar"/>
        <c:grouping val="clustered"/>
        <c:varyColors val="0"/>
        <c:ser>
          <c:idx val="0"/>
          <c:order val="0"/>
          <c:tx>
            <c:strRef>
              <c:f>EDA!$B$149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EDA!$A$150:$A$164</c:f>
              <c:strCache>
                <c:ptCount val="14"/>
                <c:pt idx="0">
                  <c:v>George Roy Hill</c:v>
                </c:pt>
                <c:pt idx="1">
                  <c:v>Isao Takahata</c:v>
                </c:pt>
                <c:pt idx="2">
                  <c:v>John Lasseter</c:v>
                </c:pt>
                <c:pt idx="3">
                  <c:v>Kemp Powers, Joaquim Dos Santos, Justin K. Thompson</c:v>
                </c:pt>
                <c:pt idx="4">
                  <c:v>Lee Unkrich</c:v>
                </c:pt>
                <c:pt idx="5">
                  <c:v>Lee Unkrich, Adrian Molina</c:v>
                </c:pt>
                <c:pt idx="6">
                  <c:v>Nadine Labaki</c:v>
                </c:pt>
                <c:pt idx="7">
                  <c:v>Pete Docter, Bob Peterson</c:v>
                </c:pt>
                <c:pt idx="8">
                  <c:v>Richard Marquand</c:v>
                </c:pt>
                <c:pt idx="9">
                  <c:v>Roberto Benigni</c:v>
                </c:pt>
                <c:pt idx="10">
                  <c:v>Rodney Rothman, Bob Persichetti, Peter Ramsey</c:v>
                </c:pt>
                <c:pt idx="11">
                  <c:v>Roger Allers, Rob Minkoff</c:v>
                </c:pt>
                <c:pt idx="12">
                  <c:v>Sergio Leone</c:v>
                </c:pt>
                <c:pt idx="13">
                  <c:v>Tony Kaye</c:v>
                </c:pt>
              </c:strCache>
            </c:strRef>
          </c:cat>
          <c:val>
            <c:numRef>
              <c:f>EDA!$B$150:$B$164</c:f>
              <c:numCache>
                <c:formatCode>0.0</c:formatCode>
                <c:ptCount val="14"/>
                <c:pt idx="0">
                  <c:v>8.3000000000000007</c:v>
                </c:pt>
                <c:pt idx="1">
                  <c:v>8.5</c:v>
                </c:pt>
                <c:pt idx="2">
                  <c:v>8.3000000000000007</c:v>
                </c:pt>
                <c:pt idx="3">
                  <c:v>8.6999999999999993</c:v>
                </c:pt>
                <c:pt idx="4">
                  <c:v>8.3000000000000007</c:v>
                </c:pt>
                <c:pt idx="5">
                  <c:v>8.4</c:v>
                </c:pt>
                <c:pt idx="6">
                  <c:v>8.4</c:v>
                </c:pt>
                <c:pt idx="7">
                  <c:v>8.3000000000000007</c:v>
                </c:pt>
                <c:pt idx="8">
                  <c:v>8.3000000000000007</c:v>
                </c:pt>
                <c:pt idx="9">
                  <c:v>8.6</c:v>
                </c:pt>
                <c:pt idx="10">
                  <c:v>8.4</c:v>
                </c:pt>
                <c:pt idx="11">
                  <c:v>8.5</c:v>
                </c:pt>
                <c:pt idx="12">
                  <c:v>8.3000000000000007</c:v>
                </c:pt>
                <c:pt idx="13">
                  <c:v>8.5</c:v>
                </c:pt>
              </c:numCache>
            </c:numRef>
          </c:val>
          <c:extLst>
            <c:ext xmlns:c16="http://schemas.microsoft.com/office/drawing/2014/chart" uri="{C3380CC4-5D6E-409C-BE32-E72D297353CC}">
              <c16:uniqueId val="{00000000-44EF-4C8A-A7B7-EA0CF5968F58}"/>
            </c:ext>
          </c:extLst>
        </c:ser>
        <c:dLbls>
          <c:dLblPos val="inEnd"/>
          <c:showLegendKey val="0"/>
          <c:showVal val="1"/>
          <c:showCatName val="0"/>
          <c:showSerName val="0"/>
          <c:showPercent val="0"/>
          <c:showBubbleSize val="0"/>
        </c:dLbls>
        <c:gapWidth val="182"/>
        <c:axId val="291492208"/>
        <c:axId val="291495088"/>
      </c:barChart>
      <c:catAx>
        <c:axId val="29149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495088"/>
        <c:crosses val="autoZero"/>
        <c:auto val="1"/>
        <c:lblAlgn val="ctr"/>
        <c:lblOffset val="100"/>
        <c:noMultiLvlLbl val="0"/>
      </c:catAx>
      <c:valAx>
        <c:axId val="291495088"/>
        <c:scaling>
          <c:orientation val="minMax"/>
        </c:scaling>
        <c:delete val="1"/>
        <c:axPos val="b"/>
        <c:numFmt formatCode="0.0" sourceLinked="1"/>
        <c:majorTickMark val="none"/>
        <c:minorTickMark val="none"/>
        <c:tickLblPos val="nextTo"/>
        <c:crossAx val="29149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MOVIES WITH HIGHEST GROSS REVENUE</a:t>
            </a:r>
          </a:p>
        </c:rich>
      </c:tx>
      <c:layout>
        <c:manualLayout>
          <c:xMode val="edge"/>
          <c:yMode val="edge"/>
          <c:x val="0.23618044619422573"/>
          <c:y val="3.608923884514435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56714785651792"/>
          <c:y val="9.2361111111111116E-2"/>
          <c:w val="0.66843285214348203"/>
          <c:h val="0.90763888888888888"/>
        </c:manualLayout>
      </c:layout>
      <c:barChart>
        <c:barDir val="bar"/>
        <c:grouping val="clustered"/>
        <c:varyColors val="0"/>
        <c:ser>
          <c:idx val="0"/>
          <c:order val="0"/>
          <c:tx>
            <c:strRef>
              <c:f>EDA!$B$169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EDA!$A$170:$A$180</c:f>
              <c:strCache>
                <c:ptCount val="10"/>
                <c:pt idx="0">
                  <c:v>Avatar</c:v>
                </c:pt>
                <c:pt idx="1">
                  <c:v>Avengers: Endgame</c:v>
                </c:pt>
                <c:pt idx="2">
                  <c:v>The Lion King</c:v>
                </c:pt>
                <c:pt idx="3">
                  <c:v>Avatar: The Way of Water</c:v>
                </c:pt>
                <c:pt idx="4">
                  <c:v>Titanic</c:v>
                </c:pt>
                <c:pt idx="5">
                  <c:v>Star Wars: Episode VII - The Force Awakens</c:v>
                </c:pt>
                <c:pt idx="6">
                  <c:v>Avengers: Infinity War</c:v>
                </c:pt>
                <c:pt idx="7">
                  <c:v>Spider-Man: No Way Home</c:v>
                </c:pt>
                <c:pt idx="8">
                  <c:v>Beauty and the Beast</c:v>
                </c:pt>
                <c:pt idx="9">
                  <c:v>Jurassic World</c:v>
                </c:pt>
              </c:strCache>
            </c:strRef>
          </c:cat>
          <c:val>
            <c:numRef>
              <c:f>EDA!$B$170:$B$180</c:f>
              <c:numCache>
                <c:formatCode>0</c:formatCode>
                <c:ptCount val="10"/>
                <c:pt idx="0">
                  <c:v>2923706026</c:v>
                </c:pt>
                <c:pt idx="1">
                  <c:v>2799439100</c:v>
                </c:pt>
                <c:pt idx="2">
                  <c:v>2631587206</c:v>
                </c:pt>
                <c:pt idx="3">
                  <c:v>2320250281</c:v>
                </c:pt>
                <c:pt idx="4">
                  <c:v>2264743305</c:v>
                </c:pt>
                <c:pt idx="5">
                  <c:v>2071310218</c:v>
                </c:pt>
                <c:pt idx="6">
                  <c:v>2052415039</c:v>
                </c:pt>
                <c:pt idx="7">
                  <c:v>1921847111</c:v>
                </c:pt>
                <c:pt idx="8">
                  <c:v>1691083584</c:v>
                </c:pt>
                <c:pt idx="9">
                  <c:v>1671537444</c:v>
                </c:pt>
              </c:numCache>
            </c:numRef>
          </c:val>
          <c:extLst>
            <c:ext xmlns:c16="http://schemas.microsoft.com/office/drawing/2014/chart" uri="{C3380CC4-5D6E-409C-BE32-E72D297353CC}">
              <c16:uniqueId val="{00000000-6F12-416F-8529-3FF7875CA819}"/>
            </c:ext>
          </c:extLst>
        </c:ser>
        <c:dLbls>
          <c:dLblPos val="inEnd"/>
          <c:showLegendKey val="0"/>
          <c:showVal val="1"/>
          <c:showCatName val="0"/>
          <c:showSerName val="0"/>
          <c:showPercent val="0"/>
          <c:showBubbleSize val="0"/>
        </c:dLbls>
        <c:gapWidth val="182"/>
        <c:axId val="335682928"/>
        <c:axId val="335669488"/>
      </c:barChart>
      <c:catAx>
        <c:axId val="33568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5669488"/>
        <c:crosses val="autoZero"/>
        <c:auto val="1"/>
        <c:lblAlgn val="ctr"/>
        <c:lblOffset val="100"/>
        <c:noMultiLvlLbl val="0"/>
      </c:catAx>
      <c:valAx>
        <c:axId val="335669488"/>
        <c:scaling>
          <c:orientation val="minMax"/>
        </c:scaling>
        <c:delete val="1"/>
        <c:axPos val="b"/>
        <c:numFmt formatCode="0" sourceLinked="1"/>
        <c:majorTickMark val="none"/>
        <c:minorTickMark val="none"/>
        <c:tickLblPos val="nextTo"/>
        <c:crossAx val="3356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MOVIES WITH HIFGHEST PROFIT</a:t>
            </a:r>
          </a:p>
        </c:rich>
      </c:tx>
      <c:layout>
        <c:manualLayout>
          <c:xMode val="edge"/>
          <c:yMode val="edge"/>
          <c:x val="0.1872152230971128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39818083084443"/>
          <c:y val="7.8472222222222221E-2"/>
          <c:w val="0.67760181916915563"/>
          <c:h val="0.92152777777777772"/>
        </c:manualLayout>
      </c:layout>
      <c:barChart>
        <c:barDir val="bar"/>
        <c:grouping val="clustered"/>
        <c:varyColors val="0"/>
        <c:ser>
          <c:idx val="0"/>
          <c:order val="0"/>
          <c:tx>
            <c:strRef>
              <c:f>EDA!$B$186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EDA!$A$187:$A$197</c:f>
              <c:strCache>
                <c:ptCount val="10"/>
                <c:pt idx="0">
                  <c:v>Avatar</c:v>
                </c:pt>
                <c:pt idx="1">
                  <c:v>Avengers: Endgame</c:v>
                </c:pt>
                <c:pt idx="2">
                  <c:v>The Lion King</c:v>
                </c:pt>
                <c:pt idx="3">
                  <c:v>Titanic</c:v>
                </c:pt>
                <c:pt idx="4">
                  <c:v>Avatar: The Way of Water</c:v>
                </c:pt>
                <c:pt idx="5">
                  <c:v>Star Wars: Episode VII - The Force Awakens</c:v>
                </c:pt>
                <c:pt idx="6">
                  <c:v>Avengers: Infinity War</c:v>
                </c:pt>
                <c:pt idx="7">
                  <c:v>Spider-Man: No Way Home</c:v>
                </c:pt>
                <c:pt idx="8">
                  <c:v>Jurassic World</c:v>
                </c:pt>
                <c:pt idx="9">
                  <c:v>Beauty and the Beast</c:v>
                </c:pt>
              </c:strCache>
            </c:strRef>
          </c:cat>
          <c:val>
            <c:numRef>
              <c:f>EDA!$B$187:$B$197</c:f>
              <c:numCache>
                <c:formatCode>0</c:formatCode>
                <c:ptCount val="10"/>
                <c:pt idx="0">
                  <c:v>2686706026</c:v>
                </c:pt>
                <c:pt idx="1">
                  <c:v>2443439100</c:v>
                </c:pt>
                <c:pt idx="2">
                  <c:v>2326587206</c:v>
                </c:pt>
                <c:pt idx="3">
                  <c:v>2064743305</c:v>
                </c:pt>
                <c:pt idx="4">
                  <c:v>1970250281</c:v>
                </c:pt>
                <c:pt idx="5">
                  <c:v>1826310218</c:v>
                </c:pt>
                <c:pt idx="6">
                  <c:v>1731415039</c:v>
                </c:pt>
                <c:pt idx="7">
                  <c:v>1721847111</c:v>
                </c:pt>
                <c:pt idx="8">
                  <c:v>1521537444</c:v>
                </c:pt>
                <c:pt idx="9">
                  <c:v>1506083584</c:v>
                </c:pt>
              </c:numCache>
            </c:numRef>
          </c:val>
          <c:extLst>
            <c:ext xmlns:c16="http://schemas.microsoft.com/office/drawing/2014/chart" uri="{C3380CC4-5D6E-409C-BE32-E72D297353CC}">
              <c16:uniqueId val="{00000000-229D-4966-8236-5C1BCE55713F}"/>
            </c:ext>
          </c:extLst>
        </c:ser>
        <c:dLbls>
          <c:dLblPos val="inEnd"/>
          <c:showLegendKey val="0"/>
          <c:showVal val="1"/>
          <c:showCatName val="0"/>
          <c:showSerName val="0"/>
          <c:showPercent val="0"/>
          <c:showBubbleSize val="0"/>
        </c:dLbls>
        <c:gapWidth val="182"/>
        <c:axId val="335706928"/>
        <c:axId val="335697808"/>
      </c:barChart>
      <c:catAx>
        <c:axId val="33570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5697808"/>
        <c:crosses val="autoZero"/>
        <c:auto val="1"/>
        <c:lblAlgn val="ctr"/>
        <c:lblOffset val="100"/>
        <c:noMultiLvlLbl val="0"/>
      </c:catAx>
      <c:valAx>
        <c:axId val="335697808"/>
        <c:scaling>
          <c:orientation val="minMax"/>
        </c:scaling>
        <c:delete val="1"/>
        <c:axPos val="b"/>
        <c:numFmt formatCode="0" sourceLinked="1"/>
        <c:majorTickMark val="none"/>
        <c:minorTickMark val="none"/>
        <c:tickLblPos val="nextTo"/>
        <c:crossAx val="3357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MOVIES IN PROFIT AND LOSS</a:t>
            </a:r>
          </a:p>
        </c:rich>
      </c:tx>
      <c:layout>
        <c:manualLayout>
          <c:xMode val="edge"/>
          <c:yMode val="edge"/>
          <c:x val="4.1928954086218669E-2"/>
          <c:y val="0"/>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layout>
            <c:manualLayout>
              <c:x val="4.5494313210848646E-2"/>
              <c:y val="-6.7796610169491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manualLayout>
          <c:layoutTarget val="inner"/>
          <c:xMode val="edge"/>
          <c:yMode val="edge"/>
          <c:x val="0.30329630029123078"/>
          <c:y val="0.28848851520678553"/>
          <c:w val="0.42993743932693346"/>
          <c:h val="0.70927532363539303"/>
        </c:manualLayout>
      </c:layout>
      <c:doughnutChart>
        <c:varyColors val="1"/>
        <c:ser>
          <c:idx val="0"/>
          <c:order val="0"/>
          <c:tx>
            <c:strRef>
              <c:f>EDA!$B$203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6AD4-4BB4-81D5-F5633D295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C-422B-800F-EAB182CCE824}"/>
              </c:ext>
            </c:extLst>
          </c:dPt>
          <c:dLbls>
            <c:dLbl>
              <c:idx val="0"/>
              <c:layout>
                <c:manualLayout>
                  <c:x val="4.5494313210848646E-2"/>
                  <c:y val="-6.7796610169491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D4-4BB4-81D5-F5633D2956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EDA!$A$204:$A$206</c:f>
              <c:strCache>
                <c:ptCount val="2"/>
                <c:pt idx="0">
                  <c:v>Loss</c:v>
                </c:pt>
                <c:pt idx="1">
                  <c:v>Profit</c:v>
                </c:pt>
              </c:strCache>
            </c:strRef>
          </c:cat>
          <c:val>
            <c:numRef>
              <c:f>EDA!$B$204:$B$206</c:f>
              <c:numCache>
                <c:formatCode>0.00%</c:formatCode>
                <c:ptCount val="2"/>
                <c:pt idx="0">
                  <c:v>0.16308243727598568</c:v>
                </c:pt>
                <c:pt idx="1">
                  <c:v>0.8369175627240143</c:v>
                </c:pt>
              </c:numCache>
            </c:numRef>
          </c:val>
          <c:extLst>
            <c:ext xmlns:c16="http://schemas.microsoft.com/office/drawing/2014/chart" uri="{C3380CC4-5D6E-409C-BE32-E72D297353CC}">
              <c16:uniqueId val="{00000000-6AD4-4BB4-81D5-F5633D29565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HIGHEST MOVIE</a:t>
            </a:r>
          </a:p>
          <a:p>
            <a:pPr>
              <a:defRPr b="1"/>
            </a:pPr>
            <a:r>
              <a:rPr lang="en-US" b="1"/>
              <a:t> RATING BY GENRE</a:t>
            </a:r>
          </a:p>
        </c:rich>
      </c:tx>
      <c:layout>
        <c:manualLayout>
          <c:xMode val="edge"/>
          <c:yMode val="edge"/>
          <c:x val="0.32949461104595967"/>
          <c:y val="1.95121951219512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192147856517936"/>
          <c:w val="0.93888888888888888"/>
          <c:h val="0.68228256833749423"/>
        </c:manualLayout>
      </c:layout>
      <c:barChart>
        <c:barDir val="col"/>
        <c:grouping val="clustered"/>
        <c:varyColors val="0"/>
        <c:ser>
          <c:idx val="0"/>
          <c:order val="0"/>
          <c:tx>
            <c:strRef>
              <c:f>EDA!$B$212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EDA!$A$213:$A$218</c:f>
              <c:strCache>
                <c:ptCount val="5"/>
                <c:pt idx="0">
                  <c:v>Western</c:v>
                </c:pt>
                <c:pt idx="1">
                  <c:v>Family</c:v>
                </c:pt>
                <c:pt idx="2">
                  <c:v>Animation</c:v>
                </c:pt>
                <c:pt idx="3">
                  <c:v>Biography</c:v>
                </c:pt>
                <c:pt idx="4">
                  <c:v>Mystery</c:v>
                </c:pt>
              </c:strCache>
            </c:strRef>
          </c:cat>
          <c:val>
            <c:numRef>
              <c:f>EDA!$B$213:$B$218</c:f>
              <c:numCache>
                <c:formatCode>0.0</c:formatCode>
                <c:ptCount val="5"/>
                <c:pt idx="0">
                  <c:v>7.8</c:v>
                </c:pt>
                <c:pt idx="1">
                  <c:v>7.8</c:v>
                </c:pt>
                <c:pt idx="2">
                  <c:v>7.480952380952381</c:v>
                </c:pt>
                <c:pt idx="3">
                  <c:v>7.3234374999999972</c:v>
                </c:pt>
                <c:pt idx="4">
                  <c:v>7.2</c:v>
                </c:pt>
              </c:numCache>
            </c:numRef>
          </c:val>
          <c:extLst>
            <c:ext xmlns:c16="http://schemas.microsoft.com/office/drawing/2014/chart" uri="{C3380CC4-5D6E-409C-BE32-E72D297353CC}">
              <c16:uniqueId val="{00000000-416B-45F1-9D01-3FB4F582DA13}"/>
            </c:ext>
          </c:extLst>
        </c:ser>
        <c:dLbls>
          <c:dLblPos val="inEnd"/>
          <c:showLegendKey val="0"/>
          <c:showVal val="1"/>
          <c:showCatName val="0"/>
          <c:showSerName val="0"/>
          <c:showPercent val="0"/>
          <c:showBubbleSize val="0"/>
        </c:dLbls>
        <c:gapWidth val="219"/>
        <c:overlap val="-27"/>
        <c:axId val="238655712"/>
        <c:axId val="238653792"/>
      </c:barChart>
      <c:catAx>
        <c:axId val="238655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8653792"/>
        <c:crosses val="autoZero"/>
        <c:auto val="1"/>
        <c:lblAlgn val="ctr"/>
        <c:lblOffset val="100"/>
        <c:noMultiLvlLbl val="0"/>
      </c:catAx>
      <c:valAx>
        <c:axId val="238653792"/>
        <c:scaling>
          <c:orientation val="minMax"/>
        </c:scaling>
        <c:delete val="1"/>
        <c:axPos val="l"/>
        <c:numFmt formatCode="0.0" sourceLinked="1"/>
        <c:majorTickMark val="none"/>
        <c:minorTickMark val="none"/>
        <c:tickLblPos val="nextTo"/>
        <c:crossAx val="23865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HIGHEST RATING BY RUNTIME CLASSIFICATION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4265645454367"/>
          <c:y val="0.27613626976830941"/>
          <c:w val="0.81515507436570434"/>
          <c:h val="0.69679097219446551"/>
        </c:manualLayout>
      </c:layout>
      <c:barChart>
        <c:barDir val="bar"/>
        <c:grouping val="clustered"/>
        <c:varyColors val="0"/>
        <c:ser>
          <c:idx val="0"/>
          <c:order val="0"/>
          <c:tx>
            <c:strRef>
              <c:f>EDA!$B$223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EDA!$A$224:$A$227</c:f>
              <c:strCache>
                <c:ptCount val="3"/>
                <c:pt idx="0">
                  <c:v>Long Movie</c:v>
                </c:pt>
                <c:pt idx="1">
                  <c:v>Series</c:v>
                </c:pt>
                <c:pt idx="2">
                  <c:v>TV Movie</c:v>
                </c:pt>
              </c:strCache>
            </c:strRef>
          </c:cat>
          <c:val>
            <c:numRef>
              <c:f>EDA!$B$224:$B$227</c:f>
              <c:numCache>
                <c:formatCode>0.0</c:formatCode>
                <c:ptCount val="3"/>
                <c:pt idx="0">
                  <c:v>7.1633973710819054</c:v>
                </c:pt>
                <c:pt idx="1">
                  <c:v>6.7629629629629626</c:v>
                </c:pt>
                <c:pt idx="2">
                  <c:v>6.5580617495711859</c:v>
                </c:pt>
              </c:numCache>
            </c:numRef>
          </c:val>
          <c:extLst>
            <c:ext xmlns:c16="http://schemas.microsoft.com/office/drawing/2014/chart" uri="{C3380CC4-5D6E-409C-BE32-E72D297353CC}">
              <c16:uniqueId val="{00000000-D1A9-45A3-BB66-FC81DEAB5394}"/>
            </c:ext>
          </c:extLst>
        </c:ser>
        <c:dLbls>
          <c:dLblPos val="inEnd"/>
          <c:showLegendKey val="0"/>
          <c:showVal val="1"/>
          <c:showCatName val="0"/>
          <c:showSerName val="0"/>
          <c:showPercent val="0"/>
          <c:showBubbleSize val="0"/>
        </c:dLbls>
        <c:gapWidth val="182"/>
        <c:axId val="291418976"/>
        <c:axId val="291419456"/>
      </c:barChart>
      <c:catAx>
        <c:axId val="29141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419456"/>
        <c:crosses val="autoZero"/>
        <c:auto val="1"/>
        <c:lblAlgn val="ctr"/>
        <c:lblOffset val="100"/>
        <c:noMultiLvlLbl val="0"/>
      </c:catAx>
      <c:valAx>
        <c:axId val="291419456"/>
        <c:scaling>
          <c:orientation val="minMax"/>
        </c:scaling>
        <c:delete val="1"/>
        <c:axPos val="b"/>
        <c:numFmt formatCode="0.0" sourceLinked="1"/>
        <c:majorTickMark val="none"/>
        <c:minorTickMark val="none"/>
        <c:tickLblPos val="nextTo"/>
        <c:crossAx val="29141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HIGHEST REVENUE BY RUNTIME CLASSIFICATION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s>
    <c:plotArea>
      <c:layout/>
      <c:barChart>
        <c:barDir val="col"/>
        <c:grouping val="clustered"/>
        <c:varyColors val="0"/>
        <c:ser>
          <c:idx val="0"/>
          <c:order val="0"/>
          <c:tx>
            <c:strRef>
              <c:f>EDA!$B$233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EDA!$A$234:$A$237</c:f>
              <c:strCache>
                <c:ptCount val="3"/>
                <c:pt idx="0">
                  <c:v>Long Movie</c:v>
                </c:pt>
                <c:pt idx="1">
                  <c:v>Series</c:v>
                </c:pt>
                <c:pt idx="2">
                  <c:v>TV Movie</c:v>
                </c:pt>
              </c:strCache>
            </c:strRef>
          </c:cat>
          <c:val>
            <c:numRef>
              <c:f>EDA!$B$234:$B$237</c:f>
              <c:numCache>
                <c:formatCode>0</c:formatCode>
                <c:ptCount val="3"/>
                <c:pt idx="0">
                  <c:v>245517006052</c:v>
                </c:pt>
                <c:pt idx="1">
                  <c:v>1812619951</c:v>
                </c:pt>
                <c:pt idx="2">
                  <c:v>307093565761</c:v>
                </c:pt>
              </c:numCache>
            </c:numRef>
          </c:val>
          <c:extLst>
            <c:ext xmlns:c16="http://schemas.microsoft.com/office/drawing/2014/chart" uri="{C3380CC4-5D6E-409C-BE32-E72D297353CC}">
              <c16:uniqueId val="{00000000-1699-47A8-B2FB-D60335DAD3A8}"/>
            </c:ext>
          </c:extLst>
        </c:ser>
        <c:dLbls>
          <c:dLblPos val="inEnd"/>
          <c:showLegendKey val="0"/>
          <c:showVal val="1"/>
          <c:showCatName val="0"/>
          <c:showSerName val="0"/>
          <c:showPercent val="0"/>
          <c:showBubbleSize val="0"/>
        </c:dLbls>
        <c:gapWidth val="219"/>
        <c:overlap val="-27"/>
        <c:axId val="50660240"/>
        <c:axId val="50658800"/>
      </c:barChart>
      <c:catAx>
        <c:axId val="506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8800"/>
        <c:crosses val="autoZero"/>
        <c:auto val="1"/>
        <c:lblAlgn val="ctr"/>
        <c:lblOffset val="100"/>
        <c:noMultiLvlLbl val="0"/>
      </c:catAx>
      <c:valAx>
        <c:axId val="50658800"/>
        <c:scaling>
          <c:orientation val="minMax"/>
        </c:scaling>
        <c:delete val="1"/>
        <c:axPos val="l"/>
        <c:numFmt formatCode="0" sourceLinked="1"/>
        <c:majorTickMark val="none"/>
        <c:minorTickMark val="none"/>
        <c:tickLblPos val="nextTo"/>
        <c:crossAx val="5066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COMMON MOVIE TYPE</a:t>
            </a:r>
          </a:p>
        </c:rich>
      </c:tx>
      <c:layout>
        <c:manualLayout>
          <c:xMode val="edge"/>
          <c:yMode val="edge"/>
          <c:x val="0.2746359595224007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477842003853571E-2"/>
              <c:y val="-8.0246913580246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965317919075147"/>
              <c:y val="-0.12345679012345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7071290944123313E-3"/>
              <c:y val="-0.148148148148148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0513397363791067"/>
          <c:y val="0.39605030621172355"/>
          <c:w val="0.39705834847567129"/>
          <c:h val="0.60220516185476813"/>
        </c:manualLayout>
      </c:layout>
      <c:doughnutChart>
        <c:varyColors val="1"/>
        <c:ser>
          <c:idx val="0"/>
          <c:order val="0"/>
          <c:tx>
            <c:strRef>
              <c:f>EDA!$B$256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7F-4406-B613-A55000CC56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7F-4406-B613-A55000CC56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7B0-4370-A417-3633A3E5AC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C7B0-4370-A417-3633A3E5AC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C7B0-4370-A417-3633A3E5AC93}"/>
              </c:ext>
            </c:extLst>
          </c:dPt>
          <c:dLbls>
            <c:dLbl>
              <c:idx val="2"/>
              <c:layout>
                <c:manualLayout>
                  <c:x val="7.7071290944123313E-3"/>
                  <c:y val="-0.148148148148148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B0-4370-A417-3633A3E5AC93}"/>
                </c:ext>
              </c:extLst>
            </c:dLbl>
            <c:dLbl>
              <c:idx val="3"/>
              <c:layout>
                <c:manualLayout>
                  <c:x val="-0.21965317919075147"/>
                  <c:y val="-0.12345679012345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B0-4370-A417-3633A3E5AC93}"/>
                </c:ext>
              </c:extLst>
            </c:dLbl>
            <c:dLbl>
              <c:idx val="4"/>
              <c:layout>
                <c:manualLayout>
                  <c:x val="8.477842003853571E-2"/>
                  <c:y val="-8.0246913580246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B0-4370-A417-3633A3E5A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EDA!$A$257:$A$262</c:f>
              <c:strCache>
                <c:ptCount val="5"/>
                <c:pt idx="0">
                  <c:v>Hit</c:v>
                </c:pt>
                <c:pt idx="1">
                  <c:v>Superhit</c:v>
                </c:pt>
                <c:pt idx="2">
                  <c:v>Average</c:v>
                </c:pt>
                <c:pt idx="3">
                  <c:v>Flop</c:v>
                </c:pt>
                <c:pt idx="4">
                  <c:v>BlockBuster</c:v>
                </c:pt>
              </c:strCache>
            </c:strRef>
          </c:cat>
          <c:val>
            <c:numRef>
              <c:f>EDA!$B$257:$B$262</c:f>
              <c:numCache>
                <c:formatCode>0</c:formatCode>
                <c:ptCount val="5"/>
                <c:pt idx="0">
                  <c:v>1954</c:v>
                </c:pt>
                <c:pt idx="1">
                  <c:v>1290</c:v>
                </c:pt>
                <c:pt idx="2">
                  <c:v>99</c:v>
                </c:pt>
                <c:pt idx="3">
                  <c:v>3</c:v>
                </c:pt>
                <c:pt idx="4">
                  <c:v>2</c:v>
                </c:pt>
              </c:numCache>
            </c:numRef>
          </c:val>
          <c:extLst>
            <c:ext xmlns:c16="http://schemas.microsoft.com/office/drawing/2014/chart" uri="{C3380CC4-5D6E-409C-BE32-E72D297353CC}">
              <c16:uniqueId val="{00000000-C7B0-4370-A417-3633A3E5AC9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VOTE CATEGORY WITH HIGHEST AVERAGE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71482530689331E-3"/>
          <c:y val="0.34077519379844967"/>
          <c:w val="0.99622285174693104"/>
          <c:h val="0.51535958005249349"/>
        </c:manualLayout>
      </c:layout>
      <c:barChart>
        <c:barDir val="col"/>
        <c:grouping val="clustered"/>
        <c:varyColors val="0"/>
        <c:ser>
          <c:idx val="0"/>
          <c:order val="0"/>
          <c:tx>
            <c:strRef>
              <c:f>EDA!$B$268</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EDA!$A$269:$A$273</c:f>
              <c:strCache>
                <c:ptCount val="4"/>
                <c:pt idx="0">
                  <c:v>High</c:v>
                </c:pt>
                <c:pt idx="1">
                  <c:v>Low</c:v>
                </c:pt>
                <c:pt idx="2">
                  <c:v>Median</c:v>
                </c:pt>
                <c:pt idx="3">
                  <c:v>Very High</c:v>
                </c:pt>
              </c:strCache>
            </c:strRef>
          </c:cat>
          <c:val>
            <c:numRef>
              <c:f>EDA!$B$269:$B$273</c:f>
              <c:numCache>
                <c:formatCode>0.0</c:formatCode>
                <c:ptCount val="4"/>
                <c:pt idx="0">
                  <c:v>7.7734317343173425</c:v>
                </c:pt>
                <c:pt idx="1">
                  <c:v>6.3657303370786478</c:v>
                </c:pt>
                <c:pt idx="2">
                  <c:v>6.8183876311430254</c:v>
                </c:pt>
                <c:pt idx="3">
                  <c:v>8.7100000000000009</c:v>
                </c:pt>
              </c:numCache>
            </c:numRef>
          </c:val>
          <c:extLst>
            <c:ext xmlns:c16="http://schemas.microsoft.com/office/drawing/2014/chart" uri="{C3380CC4-5D6E-409C-BE32-E72D297353CC}">
              <c16:uniqueId val="{00000000-BB55-49B4-AC3E-2976E674D28F}"/>
            </c:ext>
          </c:extLst>
        </c:ser>
        <c:dLbls>
          <c:dLblPos val="inEnd"/>
          <c:showLegendKey val="0"/>
          <c:showVal val="1"/>
          <c:showCatName val="0"/>
          <c:showSerName val="0"/>
          <c:showPercent val="0"/>
          <c:showBubbleSize val="0"/>
        </c:dLbls>
        <c:gapWidth val="219"/>
        <c:overlap val="-27"/>
        <c:axId val="340243856"/>
        <c:axId val="340242416"/>
      </c:barChart>
      <c:catAx>
        <c:axId val="3402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0242416"/>
        <c:crosses val="autoZero"/>
        <c:auto val="1"/>
        <c:lblAlgn val="ctr"/>
        <c:lblOffset val="100"/>
        <c:noMultiLvlLbl val="0"/>
      </c:catAx>
      <c:valAx>
        <c:axId val="340242416"/>
        <c:scaling>
          <c:orientation val="minMax"/>
        </c:scaling>
        <c:delete val="1"/>
        <c:axPos val="l"/>
        <c:numFmt formatCode="0.0" sourceLinked="1"/>
        <c:majorTickMark val="none"/>
        <c:minorTickMark val="none"/>
        <c:tickLblPos val="nextTo"/>
        <c:crossAx val="3402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GENRES WITH HIGHEST AVERAGE PROFIT</a:t>
            </a:r>
          </a:p>
        </c:rich>
      </c:tx>
      <c:layout>
        <c:manualLayout>
          <c:xMode val="edge"/>
          <c:yMode val="edge"/>
          <c:x val="0.1817360017497812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795988464405"/>
          <c:y val="0.21885516218869588"/>
          <c:w val="0.78421062992125989"/>
          <c:h val="0.77789333624963541"/>
        </c:manualLayout>
      </c:layout>
      <c:barChart>
        <c:barDir val="bar"/>
        <c:grouping val="clustered"/>
        <c:varyColors val="0"/>
        <c:ser>
          <c:idx val="0"/>
          <c:order val="0"/>
          <c:tx>
            <c:strRef>
              <c:f>EDA!$B$279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EDA!$A$280:$A$285</c:f>
              <c:strCache>
                <c:ptCount val="5"/>
                <c:pt idx="0">
                  <c:v>Adventure</c:v>
                </c:pt>
                <c:pt idx="1">
                  <c:v>Action</c:v>
                </c:pt>
                <c:pt idx="2">
                  <c:v>Animation</c:v>
                </c:pt>
                <c:pt idx="3">
                  <c:v>Mystery</c:v>
                </c:pt>
                <c:pt idx="4">
                  <c:v>Documentary</c:v>
                </c:pt>
              </c:strCache>
            </c:strRef>
          </c:cat>
          <c:val>
            <c:numRef>
              <c:f>EDA!$B$280:$B$285</c:f>
              <c:numCache>
                <c:formatCode>0</c:formatCode>
                <c:ptCount val="5"/>
                <c:pt idx="0">
                  <c:v>230131869.44347826</c:v>
                </c:pt>
                <c:pt idx="1">
                  <c:v>153827126.20495304</c:v>
                </c:pt>
                <c:pt idx="2">
                  <c:v>121222932.09523809</c:v>
                </c:pt>
                <c:pt idx="3">
                  <c:v>105418210.3</c:v>
                </c:pt>
                <c:pt idx="4">
                  <c:v>86317156.5</c:v>
                </c:pt>
              </c:numCache>
            </c:numRef>
          </c:val>
          <c:extLst>
            <c:ext xmlns:c16="http://schemas.microsoft.com/office/drawing/2014/chart" uri="{C3380CC4-5D6E-409C-BE32-E72D297353CC}">
              <c16:uniqueId val="{00000000-09AC-4299-BF1C-8BF945CBC876}"/>
            </c:ext>
          </c:extLst>
        </c:ser>
        <c:dLbls>
          <c:dLblPos val="inEnd"/>
          <c:showLegendKey val="0"/>
          <c:showVal val="1"/>
          <c:showCatName val="0"/>
          <c:showSerName val="0"/>
          <c:showPercent val="0"/>
          <c:showBubbleSize val="0"/>
        </c:dLbls>
        <c:gapWidth val="182"/>
        <c:axId val="297790688"/>
        <c:axId val="297784928"/>
      </c:barChart>
      <c:catAx>
        <c:axId val="29779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7784928"/>
        <c:crosses val="autoZero"/>
        <c:auto val="1"/>
        <c:lblAlgn val="ctr"/>
        <c:lblOffset val="100"/>
        <c:noMultiLvlLbl val="0"/>
      </c:catAx>
      <c:valAx>
        <c:axId val="297784928"/>
        <c:scaling>
          <c:orientation val="minMax"/>
        </c:scaling>
        <c:delete val="1"/>
        <c:axPos val="b"/>
        <c:numFmt formatCode="0" sourceLinked="1"/>
        <c:majorTickMark val="none"/>
        <c:minorTickMark val="none"/>
        <c:tickLblPos val="nextTo"/>
        <c:crossAx val="2977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HIGFHER BUDGET RESULT IN HIGHER GROSS RVENUE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Sheet'!$Q$1</c:f>
              <c:strCache>
                <c:ptCount val="1"/>
                <c:pt idx="0">
                  <c:v>gross</c:v>
                </c:pt>
              </c:strCache>
            </c:strRef>
          </c:tx>
          <c:spPr>
            <a:ln w="25400" cap="rnd">
              <a:noFill/>
              <a:round/>
            </a:ln>
            <a:effectLst/>
          </c:spPr>
          <c:marker>
            <c:symbol val="circle"/>
            <c:size val="5"/>
            <c:spPr>
              <a:solidFill>
                <a:schemeClr val="accent6">
                  <a:lumMod val="60000"/>
                  <a:lumOff val="40000"/>
                </a:schemeClr>
              </a:solidFill>
              <a:ln w="9525">
                <a:solidFill>
                  <a:schemeClr val="accent1"/>
                </a:solidFill>
              </a:ln>
              <a:effectLst/>
            </c:spPr>
          </c:marker>
          <c:xVal>
            <c:numRef>
              <c:f>'Clean Sheet'!$P$2:$P$3349</c:f>
              <c:numCache>
                <c:formatCode>0</c:formatCode>
                <c:ptCount val="3348"/>
                <c:pt idx="0">
                  <c:v>48000000</c:v>
                </c:pt>
                <c:pt idx="1">
                  <c:v>4000000</c:v>
                </c:pt>
                <c:pt idx="2">
                  <c:v>4000000</c:v>
                </c:pt>
                <c:pt idx="3">
                  <c:v>3500000</c:v>
                </c:pt>
                <c:pt idx="4">
                  <c:v>12000000</c:v>
                </c:pt>
                <c:pt idx="5">
                  <c:v>777000</c:v>
                </c:pt>
                <c:pt idx="6">
                  <c:v>2200000</c:v>
                </c:pt>
                <c:pt idx="7">
                  <c:v>7200000</c:v>
                </c:pt>
                <c:pt idx="8">
                  <c:v>4000000</c:v>
                </c:pt>
                <c:pt idx="9">
                  <c:v>1800000</c:v>
                </c:pt>
                <c:pt idx="10">
                  <c:v>1200000</c:v>
                </c:pt>
                <c:pt idx="11">
                  <c:v>1300000</c:v>
                </c:pt>
                <c:pt idx="12">
                  <c:v>3251794</c:v>
                </c:pt>
                <c:pt idx="13">
                  <c:v>3000000</c:v>
                </c:pt>
                <c:pt idx="14">
                  <c:v>370000</c:v>
                </c:pt>
                <c:pt idx="15">
                  <c:v>4600000</c:v>
                </c:pt>
                <c:pt idx="16">
                  <c:v>2000000</c:v>
                </c:pt>
                <c:pt idx="17">
                  <c:v>6000000</c:v>
                </c:pt>
                <c:pt idx="18">
                  <c:v>5500000</c:v>
                </c:pt>
                <c:pt idx="19">
                  <c:v>750000</c:v>
                </c:pt>
                <c:pt idx="20">
                  <c:v>450000</c:v>
                </c:pt>
                <c:pt idx="21">
                  <c:v>1500000</c:v>
                </c:pt>
                <c:pt idx="22">
                  <c:v>850000</c:v>
                </c:pt>
                <c:pt idx="23">
                  <c:v>11000000</c:v>
                </c:pt>
                <c:pt idx="24">
                  <c:v>7000000</c:v>
                </c:pt>
                <c:pt idx="25">
                  <c:v>500000</c:v>
                </c:pt>
                <c:pt idx="26">
                  <c:v>2500000</c:v>
                </c:pt>
                <c:pt idx="27">
                  <c:v>12000000</c:v>
                </c:pt>
                <c:pt idx="28">
                  <c:v>5000000</c:v>
                </c:pt>
                <c:pt idx="29">
                  <c:v>3000000</c:v>
                </c:pt>
                <c:pt idx="30">
                  <c:v>4000000</c:v>
                </c:pt>
                <c:pt idx="31">
                  <c:v>5500000</c:v>
                </c:pt>
                <c:pt idx="32">
                  <c:v>1250000</c:v>
                </c:pt>
                <c:pt idx="33">
                  <c:v>1250000</c:v>
                </c:pt>
                <c:pt idx="34">
                  <c:v>810000</c:v>
                </c:pt>
                <c:pt idx="35">
                  <c:v>2600000</c:v>
                </c:pt>
                <c:pt idx="36">
                  <c:v>6000000</c:v>
                </c:pt>
                <c:pt idx="37">
                  <c:v>1600000</c:v>
                </c:pt>
                <c:pt idx="38">
                  <c:v>13000000</c:v>
                </c:pt>
                <c:pt idx="39">
                  <c:v>7000000</c:v>
                </c:pt>
                <c:pt idx="40">
                  <c:v>140000</c:v>
                </c:pt>
                <c:pt idx="41">
                  <c:v>2800000</c:v>
                </c:pt>
                <c:pt idx="42">
                  <c:v>11000000</c:v>
                </c:pt>
                <c:pt idx="43">
                  <c:v>1800000</c:v>
                </c:pt>
                <c:pt idx="44">
                  <c:v>7000000</c:v>
                </c:pt>
                <c:pt idx="45">
                  <c:v>8000000</c:v>
                </c:pt>
                <c:pt idx="46">
                  <c:v>3000000</c:v>
                </c:pt>
                <c:pt idx="47">
                  <c:v>1200000</c:v>
                </c:pt>
                <c:pt idx="48">
                  <c:v>20000000</c:v>
                </c:pt>
                <c:pt idx="49">
                  <c:v>8500000</c:v>
                </c:pt>
                <c:pt idx="50">
                  <c:v>150000</c:v>
                </c:pt>
                <c:pt idx="51">
                  <c:v>1800000</c:v>
                </c:pt>
                <c:pt idx="52">
                  <c:v>10000</c:v>
                </c:pt>
                <c:pt idx="53">
                  <c:v>9000000</c:v>
                </c:pt>
                <c:pt idx="54">
                  <c:v>6500000</c:v>
                </c:pt>
                <c:pt idx="55">
                  <c:v>3800000</c:v>
                </c:pt>
                <c:pt idx="56">
                  <c:v>2800000</c:v>
                </c:pt>
                <c:pt idx="57">
                  <c:v>3700000</c:v>
                </c:pt>
                <c:pt idx="58">
                  <c:v>960000</c:v>
                </c:pt>
                <c:pt idx="59">
                  <c:v>1300000</c:v>
                </c:pt>
                <c:pt idx="60">
                  <c:v>4000000</c:v>
                </c:pt>
                <c:pt idx="61">
                  <c:v>27000000</c:v>
                </c:pt>
                <c:pt idx="62">
                  <c:v>20000000</c:v>
                </c:pt>
                <c:pt idx="63">
                  <c:v>7500000</c:v>
                </c:pt>
                <c:pt idx="64">
                  <c:v>3000000</c:v>
                </c:pt>
                <c:pt idx="65">
                  <c:v>4300000</c:v>
                </c:pt>
                <c:pt idx="66">
                  <c:v>13500000</c:v>
                </c:pt>
                <c:pt idx="67">
                  <c:v>11000000</c:v>
                </c:pt>
                <c:pt idx="68">
                  <c:v>650000</c:v>
                </c:pt>
                <c:pt idx="69">
                  <c:v>3000000</c:v>
                </c:pt>
                <c:pt idx="70">
                  <c:v>15000000</c:v>
                </c:pt>
                <c:pt idx="71">
                  <c:v>6000000</c:v>
                </c:pt>
                <c:pt idx="72">
                  <c:v>325000</c:v>
                </c:pt>
                <c:pt idx="73">
                  <c:v>3500000</c:v>
                </c:pt>
                <c:pt idx="74">
                  <c:v>20000000</c:v>
                </c:pt>
                <c:pt idx="75">
                  <c:v>2300000</c:v>
                </c:pt>
                <c:pt idx="76">
                  <c:v>3000000</c:v>
                </c:pt>
                <c:pt idx="77">
                  <c:v>55000000</c:v>
                </c:pt>
                <c:pt idx="78">
                  <c:v>11000000</c:v>
                </c:pt>
                <c:pt idx="79">
                  <c:v>31500000</c:v>
                </c:pt>
                <c:pt idx="80">
                  <c:v>100000</c:v>
                </c:pt>
                <c:pt idx="81">
                  <c:v>8000000</c:v>
                </c:pt>
                <c:pt idx="82">
                  <c:v>8000000</c:v>
                </c:pt>
                <c:pt idx="83">
                  <c:v>4000000</c:v>
                </c:pt>
                <c:pt idx="84">
                  <c:v>300000</c:v>
                </c:pt>
                <c:pt idx="85">
                  <c:v>9000000</c:v>
                </c:pt>
                <c:pt idx="86">
                  <c:v>34000000</c:v>
                </c:pt>
                <c:pt idx="87">
                  <c:v>7000000</c:v>
                </c:pt>
                <c:pt idx="88">
                  <c:v>35000000</c:v>
                </c:pt>
                <c:pt idx="89">
                  <c:v>4000000</c:v>
                </c:pt>
                <c:pt idx="90">
                  <c:v>3500000</c:v>
                </c:pt>
                <c:pt idx="91">
                  <c:v>4500000</c:v>
                </c:pt>
                <c:pt idx="92">
                  <c:v>27500000</c:v>
                </c:pt>
                <c:pt idx="93">
                  <c:v>6000000</c:v>
                </c:pt>
                <c:pt idx="94">
                  <c:v>5000000</c:v>
                </c:pt>
                <c:pt idx="95">
                  <c:v>18000000</c:v>
                </c:pt>
                <c:pt idx="96">
                  <c:v>20000000</c:v>
                </c:pt>
                <c:pt idx="97">
                  <c:v>1000000</c:v>
                </c:pt>
                <c:pt idx="98">
                  <c:v>550000</c:v>
                </c:pt>
                <c:pt idx="99">
                  <c:v>5000000</c:v>
                </c:pt>
                <c:pt idx="100">
                  <c:v>6000000</c:v>
                </c:pt>
                <c:pt idx="101">
                  <c:v>18000000</c:v>
                </c:pt>
                <c:pt idx="102">
                  <c:v>19000000</c:v>
                </c:pt>
                <c:pt idx="103">
                  <c:v>54000000</c:v>
                </c:pt>
                <c:pt idx="104">
                  <c:v>5000000</c:v>
                </c:pt>
                <c:pt idx="105">
                  <c:v>10000000</c:v>
                </c:pt>
                <c:pt idx="106">
                  <c:v>18000000</c:v>
                </c:pt>
                <c:pt idx="107">
                  <c:v>5500000</c:v>
                </c:pt>
                <c:pt idx="108">
                  <c:v>20000000</c:v>
                </c:pt>
                <c:pt idx="109">
                  <c:v>6000000</c:v>
                </c:pt>
                <c:pt idx="110">
                  <c:v>11000000</c:v>
                </c:pt>
                <c:pt idx="111">
                  <c:v>28000000</c:v>
                </c:pt>
                <c:pt idx="112">
                  <c:v>12000000</c:v>
                </c:pt>
                <c:pt idx="113">
                  <c:v>1250000</c:v>
                </c:pt>
                <c:pt idx="114">
                  <c:v>2500000</c:v>
                </c:pt>
                <c:pt idx="115">
                  <c:v>11000000</c:v>
                </c:pt>
                <c:pt idx="116">
                  <c:v>3000000</c:v>
                </c:pt>
                <c:pt idx="117">
                  <c:v>18000000</c:v>
                </c:pt>
                <c:pt idx="118">
                  <c:v>10000000</c:v>
                </c:pt>
                <c:pt idx="119">
                  <c:v>12000000</c:v>
                </c:pt>
                <c:pt idx="120">
                  <c:v>15000000</c:v>
                </c:pt>
                <c:pt idx="121">
                  <c:v>28000000</c:v>
                </c:pt>
                <c:pt idx="122">
                  <c:v>8000000</c:v>
                </c:pt>
                <c:pt idx="123">
                  <c:v>15000000</c:v>
                </c:pt>
                <c:pt idx="124">
                  <c:v>10500000</c:v>
                </c:pt>
                <c:pt idx="125">
                  <c:v>350000</c:v>
                </c:pt>
                <c:pt idx="126">
                  <c:v>6000000</c:v>
                </c:pt>
                <c:pt idx="127">
                  <c:v>4500000</c:v>
                </c:pt>
                <c:pt idx="128">
                  <c:v>15000000</c:v>
                </c:pt>
                <c:pt idx="129">
                  <c:v>2300000</c:v>
                </c:pt>
                <c:pt idx="130">
                  <c:v>22000000</c:v>
                </c:pt>
                <c:pt idx="131">
                  <c:v>7500000</c:v>
                </c:pt>
                <c:pt idx="132">
                  <c:v>10700000</c:v>
                </c:pt>
                <c:pt idx="133">
                  <c:v>17000000</c:v>
                </c:pt>
                <c:pt idx="134">
                  <c:v>12000000</c:v>
                </c:pt>
                <c:pt idx="135">
                  <c:v>11200000</c:v>
                </c:pt>
                <c:pt idx="136">
                  <c:v>15000000</c:v>
                </c:pt>
                <c:pt idx="137">
                  <c:v>21000000</c:v>
                </c:pt>
                <c:pt idx="138">
                  <c:v>17000000</c:v>
                </c:pt>
                <c:pt idx="139">
                  <c:v>9700000</c:v>
                </c:pt>
                <c:pt idx="140">
                  <c:v>3300000</c:v>
                </c:pt>
                <c:pt idx="141">
                  <c:v>10000000</c:v>
                </c:pt>
                <c:pt idx="142">
                  <c:v>7500000</c:v>
                </c:pt>
                <c:pt idx="143">
                  <c:v>2500000</c:v>
                </c:pt>
                <c:pt idx="144">
                  <c:v>20000000</c:v>
                </c:pt>
                <c:pt idx="145">
                  <c:v>9000000</c:v>
                </c:pt>
                <c:pt idx="146">
                  <c:v>15000000</c:v>
                </c:pt>
                <c:pt idx="147">
                  <c:v>36000000</c:v>
                </c:pt>
                <c:pt idx="148">
                  <c:v>27500000</c:v>
                </c:pt>
                <c:pt idx="149">
                  <c:v>10000000</c:v>
                </c:pt>
                <c:pt idx="150">
                  <c:v>32500000</c:v>
                </c:pt>
                <c:pt idx="151">
                  <c:v>27000000</c:v>
                </c:pt>
                <c:pt idx="152">
                  <c:v>6200000</c:v>
                </c:pt>
                <c:pt idx="153">
                  <c:v>25000000</c:v>
                </c:pt>
                <c:pt idx="154">
                  <c:v>39000000</c:v>
                </c:pt>
                <c:pt idx="155">
                  <c:v>8000000</c:v>
                </c:pt>
                <c:pt idx="156">
                  <c:v>15000000</c:v>
                </c:pt>
                <c:pt idx="157">
                  <c:v>5952000</c:v>
                </c:pt>
                <c:pt idx="158">
                  <c:v>12000000</c:v>
                </c:pt>
                <c:pt idx="159">
                  <c:v>28000000</c:v>
                </c:pt>
                <c:pt idx="160">
                  <c:v>18000000</c:v>
                </c:pt>
                <c:pt idx="161">
                  <c:v>13000000</c:v>
                </c:pt>
                <c:pt idx="162">
                  <c:v>1500000</c:v>
                </c:pt>
                <c:pt idx="163">
                  <c:v>800000</c:v>
                </c:pt>
                <c:pt idx="164">
                  <c:v>18000000</c:v>
                </c:pt>
                <c:pt idx="165">
                  <c:v>40000000</c:v>
                </c:pt>
                <c:pt idx="166">
                  <c:v>8200000</c:v>
                </c:pt>
                <c:pt idx="167">
                  <c:v>2600000</c:v>
                </c:pt>
                <c:pt idx="168">
                  <c:v>30000000</c:v>
                </c:pt>
                <c:pt idx="169">
                  <c:v>11000000</c:v>
                </c:pt>
                <c:pt idx="170">
                  <c:v>28000000</c:v>
                </c:pt>
                <c:pt idx="171">
                  <c:v>8000000</c:v>
                </c:pt>
                <c:pt idx="172">
                  <c:v>1000000</c:v>
                </c:pt>
                <c:pt idx="173">
                  <c:v>14400000</c:v>
                </c:pt>
                <c:pt idx="174">
                  <c:v>28000000</c:v>
                </c:pt>
                <c:pt idx="175">
                  <c:v>1800000</c:v>
                </c:pt>
                <c:pt idx="176">
                  <c:v>30000000</c:v>
                </c:pt>
                <c:pt idx="177">
                  <c:v>4500000</c:v>
                </c:pt>
                <c:pt idx="178">
                  <c:v>17000000</c:v>
                </c:pt>
                <c:pt idx="179">
                  <c:v>8000000</c:v>
                </c:pt>
                <c:pt idx="180">
                  <c:v>10000000</c:v>
                </c:pt>
                <c:pt idx="181">
                  <c:v>6500000</c:v>
                </c:pt>
                <c:pt idx="182">
                  <c:v>11000000</c:v>
                </c:pt>
                <c:pt idx="183">
                  <c:v>17000000</c:v>
                </c:pt>
                <c:pt idx="184">
                  <c:v>22000000</c:v>
                </c:pt>
                <c:pt idx="185">
                  <c:v>6400000</c:v>
                </c:pt>
                <c:pt idx="186">
                  <c:v>2500000</c:v>
                </c:pt>
                <c:pt idx="187">
                  <c:v>9000000</c:v>
                </c:pt>
                <c:pt idx="188">
                  <c:v>27000000</c:v>
                </c:pt>
                <c:pt idx="189">
                  <c:v>4500000</c:v>
                </c:pt>
                <c:pt idx="190">
                  <c:v>19000000</c:v>
                </c:pt>
                <c:pt idx="191">
                  <c:v>15000000</c:v>
                </c:pt>
                <c:pt idx="192">
                  <c:v>1000000</c:v>
                </c:pt>
                <c:pt idx="193">
                  <c:v>15000000</c:v>
                </c:pt>
                <c:pt idx="194">
                  <c:v>17500000</c:v>
                </c:pt>
                <c:pt idx="195">
                  <c:v>15000000</c:v>
                </c:pt>
                <c:pt idx="196">
                  <c:v>10000000</c:v>
                </c:pt>
                <c:pt idx="197">
                  <c:v>3500000</c:v>
                </c:pt>
                <c:pt idx="198">
                  <c:v>40000000</c:v>
                </c:pt>
                <c:pt idx="199">
                  <c:v>8000000</c:v>
                </c:pt>
                <c:pt idx="200">
                  <c:v>9000000</c:v>
                </c:pt>
                <c:pt idx="201">
                  <c:v>19000000</c:v>
                </c:pt>
                <c:pt idx="202">
                  <c:v>25000000</c:v>
                </c:pt>
                <c:pt idx="203">
                  <c:v>24500000</c:v>
                </c:pt>
                <c:pt idx="204">
                  <c:v>10000000</c:v>
                </c:pt>
                <c:pt idx="205">
                  <c:v>17000000</c:v>
                </c:pt>
                <c:pt idx="206">
                  <c:v>3000000</c:v>
                </c:pt>
                <c:pt idx="207">
                  <c:v>31000000</c:v>
                </c:pt>
                <c:pt idx="208">
                  <c:v>6900000</c:v>
                </c:pt>
                <c:pt idx="209">
                  <c:v>6000000</c:v>
                </c:pt>
                <c:pt idx="210">
                  <c:v>7600000</c:v>
                </c:pt>
                <c:pt idx="211">
                  <c:v>15000000</c:v>
                </c:pt>
                <c:pt idx="212">
                  <c:v>44000000</c:v>
                </c:pt>
                <c:pt idx="213">
                  <c:v>11500000</c:v>
                </c:pt>
                <c:pt idx="214">
                  <c:v>900000</c:v>
                </c:pt>
                <c:pt idx="215">
                  <c:v>4000000</c:v>
                </c:pt>
                <c:pt idx="216">
                  <c:v>30000000</c:v>
                </c:pt>
                <c:pt idx="217">
                  <c:v>22000000</c:v>
                </c:pt>
                <c:pt idx="218">
                  <c:v>30000000</c:v>
                </c:pt>
                <c:pt idx="219">
                  <c:v>7500000</c:v>
                </c:pt>
                <c:pt idx="220">
                  <c:v>12000000</c:v>
                </c:pt>
                <c:pt idx="221">
                  <c:v>8800000</c:v>
                </c:pt>
                <c:pt idx="222">
                  <c:v>18500000</c:v>
                </c:pt>
                <c:pt idx="223">
                  <c:v>25000000</c:v>
                </c:pt>
                <c:pt idx="224">
                  <c:v>6000000</c:v>
                </c:pt>
                <c:pt idx="225">
                  <c:v>25000000</c:v>
                </c:pt>
                <c:pt idx="226">
                  <c:v>14500000</c:v>
                </c:pt>
                <c:pt idx="227">
                  <c:v>1100000</c:v>
                </c:pt>
                <c:pt idx="228">
                  <c:v>6000000</c:v>
                </c:pt>
                <c:pt idx="229">
                  <c:v>9000000</c:v>
                </c:pt>
                <c:pt idx="230">
                  <c:v>15000000</c:v>
                </c:pt>
                <c:pt idx="231">
                  <c:v>3000000</c:v>
                </c:pt>
                <c:pt idx="232">
                  <c:v>25000000</c:v>
                </c:pt>
                <c:pt idx="233">
                  <c:v>14000000</c:v>
                </c:pt>
                <c:pt idx="234">
                  <c:v>6400000</c:v>
                </c:pt>
                <c:pt idx="235">
                  <c:v>16000000</c:v>
                </c:pt>
                <c:pt idx="236">
                  <c:v>6000000</c:v>
                </c:pt>
                <c:pt idx="237">
                  <c:v>25000000</c:v>
                </c:pt>
                <c:pt idx="238">
                  <c:v>25000000</c:v>
                </c:pt>
                <c:pt idx="239">
                  <c:v>15000000</c:v>
                </c:pt>
                <c:pt idx="240">
                  <c:v>24500000</c:v>
                </c:pt>
                <c:pt idx="241">
                  <c:v>18500000</c:v>
                </c:pt>
                <c:pt idx="242">
                  <c:v>6000000</c:v>
                </c:pt>
                <c:pt idx="243">
                  <c:v>9000000</c:v>
                </c:pt>
                <c:pt idx="244">
                  <c:v>15000000</c:v>
                </c:pt>
                <c:pt idx="245">
                  <c:v>8000000</c:v>
                </c:pt>
                <c:pt idx="246">
                  <c:v>25000000</c:v>
                </c:pt>
                <c:pt idx="247">
                  <c:v>3300000</c:v>
                </c:pt>
                <c:pt idx="248">
                  <c:v>25000000</c:v>
                </c:pt>
                <c:pt idx="249">
                  <c:v>15000000</c:v>
                </c:pt>
                <c:pt idx="250">
                  <c:v>14000000</c:v>
                </c:pt>
                <c:pt idx="251">
                  <c:v>17000000</c:v>
                </c:pt>
                <c:pt idx="252">
                  <c:v>27000000</c:v>
                </c:pt>
                <c:pt idx="253">
                  <c:v>1100000</c:v>
                </c:pt>
                <c:pt idx="254">
                  <c:v>6000000</c:v>
                </c:pt>
                <c:pt idx="255">
                  <c:v>35000000</c:v>
                </c:pt>
                <c:pt idx="256">
                  <c:v>3600000</c:v>
                </c:pt>
                <c:pt idx="257">
                  <c:v>14000000</c:v>
                </c:pt>
                <c:pt idx="258">
                  <c:v>30000000</c:v>
                </c:pt>
                <c:pt idx="259">
                  <c:v>13000000</c:v>
                </c:pt>
                <c:pt idx="260">
                  <c:v>27000000</c:v>
                </c:pt>
                <c:pt idx="261">
                  <c:v>15000000</c:v>
                </c:pt>
                <c:pt idx="262">
                  <c:v>40000000</c:v>
                </c:pt>
                <c:pt idx="263">
                  <c:v>8500000</c:v>
                </c:pt>
                <c:pt idx="264">
                  <c:v>15000000</c:v>
                </c:pt>
                <c:pt idx="265">
                  <c:v>4500000</c:v>
                </c:pt>
                <c:pt idx="266">
                  <c:v>25000000</c:v>
                </c:pt>
                <c:pt idx="267">
                  <c:v>22000000</c:v>
                </c:pt>
                <c:pt idx="268">
                  <c:v>15000000</c:v>
                </c:pt>
                <c:pt idx="269">
                  <c:v>15000000</c:v>
                </c:pt>
                <c:pt idx="270">
                  <c:v>16000000</c:v>
                </c:pt>
                <c:pt idx="271">
                  <c:v>6000000</c:v>
                </c:pt>
                <c:pt idx="272">
                  <c:v>13000000</c:v>
                </c:pt>
                <c:pt idx="273">
                  <c:v>27000000</c:v>
                </c:pt>
                <c:pt idx="274">
                  <c:v>22700000</c:v>
                </c:pt>
                <c:pt idx="275">
                  <c:v>17000000</c:v>
                </c:pt>
                <c:pt idx="276">
                  <c:v>11000000</c:v>
                </c:pt>
                <c:pt idx="277">
                  <c:v>25000000</c:v>
                </c:pt>
                <c:pt idx="278">
                  <c:v>15000000</c:v>
                </c:pt>
                <c:pt idx="279">
                  <c:v>22000000</c:v>
                </c:pt>
                <c:pt idx="280">
                  <c:v>15000000</c:v>
                </c:pt>
                <c:pt idx="281">
                  <c:v>18000000</c:v>
                </c:pt>
                <c:pt idx="282">
                  <c:v>8000000</c:v>
                </c:pt>
                <c:pt idx="283">
                  <c:v>9000000</c:v>
                </c:pt>
                <c:pt idx="284">
                  <c:v>20000000</c:v>
                </c:pt>
                <c:pt idx="285">
                  <c:v>30000000</c:v>
                </c:pt>
                <c:pt idx="286">
                  <c:v>14000000</c:v>
                </c:pt>
                <c:pt idx="287">
                  <c:v>13000000</c:v>
                </c:pt>
                <c:pt idx="288">
                  <c:v>28000000</c:v>
                </c:pt>
                <c:pt idx="289">
                  <c:v>7500000</c:v>
                </c:pt>
                <c:pt idx="290">
                  <c:v>20000000</c:v>
                </c:pt>
                <c:pt idx="291">
                  <c:v>24000000</c:v>
                </c:pt>
                <c:pt idx="292">
                  <c:v>5000000</c:v>
                </c:pt>
                <c:pt idx="293">
                  <c:v>3700000</c:v>
                </c:pt>
                <c:pt idx="294">
                  <c:v>12500000</c:v>
                </c:pt>
                <c:pt idx="295">
                  <c:v>7000000</c:v>
                </c:pt>
                <c:pt idx="296">
                  <c:v>35000000</c:v>
                </c:pt>
                <c:pt idx="297">
                  <c:v>15000000</c:v>
                </c:pt>
                <c:pt idx="298">
                  <c:v>12000000</c:v>
                </c:pt>
                <c:pt idx="299">
                  <c:v>13000000</c:v>
                </c:pt>
                <c:pt idx="300">
                  <c:v>5000000</c:v>
                </c:pt>
                <c:pt idx="301">
                  <c:v>31000000</c:v>
                </c:pt>
                <c:pt idx="302">
                  <c:v>25000000</c:v>
                </c:pt>
                <c:pt idx="303">
                  <c:v>63000000</c:v>
                </c:pt>
                <c:pt idx="304">
                  <c:v>29000000</c:v>
                </c:pt>
                <c:pt idx="305">
                  <c:v>32000000</c:v>
                </c:pt>
                <c:pt idx="306">
                  <c:v>4000000</c:v>
                </c:pt>
                <c:pt idx="307">
                  <c:v>3700000</c:v>
                </c:pt>
                <c:pt idx="308">
                  <c:v>15000000</c:v>
                </c:pt>
                <c:pt idx="309">
                  <c:v>70000000</c:v>
                </c:pt>
                <c:pt idx="310">
                  <c:v>35000000</c:v>
                </c:pt>
                <c:pt idx="311">
                  <c:v>28000000</c:v>
                </c:pt>
                <c:pt idx="312">
                  <c:v>13000000</c:v>
                </c:pt>
                <c:pt idx="313">
                  <c:v>18000000</c:v>
                </c:pt>
                <c:pt idx="314">
                  <c:v>70000000</c:v>
                </c:pt>
                <c:pt idx="315">
                  <c:v>46630000</c:v>
                </c:pt>
                <c:pt idx="316">
                  <c:v>40000000</c:v>
                </c:pt>
                <c:pt idx="317">
                  <c:v>35000000</c:v>
                </c:pt>
                <c:pt idx="318">
                  <c:v>8500000</c:v>
                </c:pt>
                <c:pt idx="319">
                  <c:v>30000000</c:v>
                </c:pt>
                <c:pt idx="320">
                  <c:v>14000000</c:v>
                </c:pt>
                <c:pt idx="321">
                  <c:v>19000000</c:v>
                </c:pt>
                <c:pt idx="322">
                  <c:v>16400000</c:v>
                </c:pt>
                <c:pt idx="323">
                  <c:v>6500000</c:v>
                </c:pt>
                <c:pt idx="324">
                  <c:v>7500000</c:v>
                </c:pt>
                <c:pt idx="325">
                  <c:v>15000000</c:v>
                </c:pt>
                <c:pt idx="326">
                  <c:v>25000000</c:v>
                </c:pt>
                <c:pt idx="327">
                  <c:v>18000000</c:v>
                </c:pt>
                <c:pt idx="328">
                  <c:v>3000000</c:v>
                </c:pt>
                <c:pt idx="329">
                  <c:v>18000000</c:v>
                </c:pt>
                <c:pt idx="330">
                  <c:v>48000000</c:v>
                </c:pt>
                <c:pt idx="331">
                  <c:v>1500000</c:v>
                </c:pt>
                <c:pt idx="332">
                  <c:v>28000000</c:v>
                </c:pt>
                <c:pt idx="333">
                  <c:v>32000000</c:v>
                </c:pt>
                <c:pt idx="334">
                  <c:v>40000000</c:v>
                </c:pt>
                <c:pt idx="335">
                  <c:v>7500000</c:v>
                </c:pt>
                <c:pt idx="336">
                  <c:v>28000000</c:v>
                </c:pt>
                <c:pt idx="337">
                  <c:v>20000000</c:v>
                </c:pt>
                <c:pt idx="338">
                  <c:v>11500000</c:v>
                </c:pt>
                <c:pt idx="339">
                  <c:v>17000000</c:v>
                </c:pt>
                <c:pt idx="340">
                  <c:v>18000000</c:v>
                </c:pt>
                <c:pt idx="341">
                  <c:v>27800000</c:v>
                </c:pt>
                <c:pt idx="342">
                  <c:v>15000000</c:v>
                </c:pt>
                <c:pt idx="343">
                  <c:v>55000000</c:v>
                </c:pt>
                <c:pt idx="344">
                  <c:v>13000000</c:v>
                </c:pt>
                <c:pt idx="345">
                  <c:v>15000000</c:v>
                </c:pt>
                <c:pt idx="346">
                  <c:v>26000000</c:v>
                </c:pt>
                <c:pt idx="347">
                  <c:v>16000000</c:v>
                </c:pt>
                <c:pt idx="348">
                  <c:v>1200000</c:v>
                </c:pt>
                <c:pt idx="349">
                  <c:v>22000000</c:v>
                </c:pt>
                <c:pt idx="350">
                  <c:v>31000000</c:v>
                </c:pt>
                <c:pt idx="351">
                  <c:v>40000000</c:v>
                </c:pt>
                <c:pt idx="352">
                  <c:v>13000000</c:v>
                </c:pt>
                <c:pt idx="353">
                  <c:v>11000000</c:v>
                </c:pt>
                <c:pt idx="354">
                  <c:v>22000000</c:v>
                </c:pt>
                <c:pt idx="355">
                  <c:v>14000000</c:v>
                </c:pt>
                <c:pt idx="356">
                  <c:v>60000000</c:v>
                </c:pt>
                <c:pt idx="357">
                  <c:v>47000000</c:v>
                </c:pt>
                <c:pt idx="358">
                  <c:v>70000000</c:v>
                </c:pt>
                <c:pt idx="359">
                  <c:v>20000000</c:v>
                </c:pt>
                <c:pt idx="360">
                  <c:v>26000000</c:v>
                </c:pt>
                <c:pt idx="361">
                  <c:v>22000000</c:v>
                </c:pt>
                <c:pt idx="362">
                  <c:v>54000000</c:v>
                </c:pt>
                <c:pt idx="363">
                  <c:v>25000000</c:v>
                </c:pt>
                <c:pt idx="364">
                  <c:v>50000000</c:v>
                </c:pt>
                <c:pt idx="365">
                  <c:v>18000000</c:v>
                </c:pt>
                <c:pt idx="366">
                  <c:v>30000000</c:v>
                </c:pt>
                <c:pt idx="367">
                  <c:v>25000000</c:v>
                </c:pt>
                <c:pt idx="368">
                  <c:v>15000000</c:v>
                </c:pt>
                <c:pt idx="369">
                  <c:v>14000000</c:v>
                </c:pt>
                <c:pt idx="370">
                  <c:v>20000000</c:v>
                </c:pt>
                <c:pt idx="371">
                  <c:v>35000000</c:v>
                </c:pt>
                <c:pt idx="372">
                  <c:v>14000000</c:v>
                </c:pt>
                <c:pt idx="373">
                  <c:v>25000000</c:v>
                </c:pt>
                <c:pt idx="374">
                  <c:v>42000000</c:v>
                </c:pt>
                <c:pt idx="375">
                  <c:v>13500000</c:v>
                </c:pt>
                <c:pt idx="376">
                  <c:v>65000000</c:v>
                </c:pt>
                <c:pt idx="377">
                  <c:v>11000000</c:v>
                </c:pt>
                <c:pt idx="378">
                  <c:v>9500000</c:v>
                </c:pt>
                <c:pt idx="379">
                  <c:v>30000000</c:v>
                </c:pt>
                <c:pt idx="380">
                  <c:v>40000000</c:v>
                </c:pt>
                <c:pt idx="381">
                  <c:v>9000000</c:v>
                </c:pt>
                <c:pt idx="382">
                  <c:v>25000000</c:v>
                </c:pt>
                <c:pt idx="383">
                  <c:v>20000000</c:v>
                </c:pt>
                <c:pt idx="384">
                  <c:v>6500000</c:v>
                </c:pt>
                <c:pt idx="385">
                  <c:v>35000000</c:v>
                </c:pt>
                <c:pt idx="386">
                  <c:v>27000000</c:v>
                </c:pt>
                <c:pt idx="387">
                  <c:v>38000000</c:v>
                </c:pt>
                <c:pt idx="388">
                  <c:v>20000000</c:v>
                </c:pt>
                <c:pt idx="389">
                  <c:v>24000000</c:v>
                </c:pt>
                <c:pt idx="390">
                  <c:v>11000000</c:v>
                </c:pt>
                <c:pt idx="391">
                  <c:v>11000000</c:v>
                </c:pt>
                <c:pt idx="392">
                  <c:v>70000000</c:v>
                </c:pt>
                <c:pt idx="393">
                  <c:v>26000000</c:v>
                </c:pt>
                <c:pt idx="394">
                  <c:v>65000000</c:v>
                </c:pt>
                <c:pt idx="395">
                  <c:v>40000000</c:v>
                </c:pt>
                <c:pt idx="396">
                  <c:v>43000000</c:v>
                </c:pt>
                <c:pt idx="397">
                  <c:v>17000000</c:v>
                </c:pt>
                <c:pt idx="398">
                  <c:v>2500000</c:v>
                </c:pt>
                <c:pt idx="399">
                  <c:v>23000000</c:v>
                </c:pt>
                <c:pt idx="400">
                  <c:v>16000000</c:v>
                </c:pt>
                <c:pt idx="401">
                  <c:v>3500000</c:v>
                </c:pt>
                <c:pt idx="402">
                  <c:v>24000000</c:v>
                </c:pt>
                <c:pt idx="403">
                  <c:v>48000000</c:v>
                </c:pt>
                <c:pt idx="404">
                  <c:v>35000000</c:v>
                </c:pt>
                <c:pt idx="405">
                  <c:v>19000000</c:v>
                </c:pt>
                <c:pt idx="406">
                  <c:v>19000000</c:v>
                </c:pt>
                <c:pt idx="407">
                  <c:v>30000000</c:v>
                </c:pt>
                <c:pt idx="408">
                  <c:v>25000000</c:v>
                </c:pt>
                <c:pt idx="409">
                  <c:v>102000000</c:v>
                </c:pt>
                <c:pt idx="410">
                  <c:v>16500000</c:v>
                </c:pt>
                <c:pt idx="411">
                  <c:v>39000000</c:v>
                </c:pt>
                <c:pt idx="412">
                  <c:v>28000000</c:v>
                </c:pt>
                <c:pt idx="413">
                  <c:v>50000000</c:v>
                </c:pt>
                <c:pt idx="414">
                  <c:v>49000000</c:v>
                </c:pt>
                <c:pt idx="415">
                  <c:v>80000000</c:v>
                </c:pt>
                <c:pt idx="416">
                  <c:v>25000000</c:v>
                </c:pt>
                <c:pt idx="417">
                  <c:v>3000000</c:v>
                </c:pt>
                <c:pt idx="418">
                  <c:v>40000000</c:v>
                </c:pt>
                <c:pt idx="419">
                  <c:v>6000000</c:v>
                </c:pt>
                <c:pt idx="420">
                  <c:v>31000000</c:v>
                </c:pt>
                <c:pt idx="421">
                  <c:v>55000000</c:v>
                </c:pt>
                <c:pt idx="422">
                  <c:v>60000000</c:v>
                </c:pt>
                <c:pt idx="423">
                  <c:v>41000000</c:v>
                </c:pt>
                <c:pt idx="424">
                  <c:v>12500000</c:v>
                </c:pt>
                <c:pt idx="425">
                  <c:v>28000000</c:v>
                </c:pt>
                <c:pt idx="426">
                  <c:v>4500000</c:v>
                </c:pt>
                <c:pt idx="427">
                  <c:v>40000000</c:v>
                </c:pt>
                <c:pt idx="428">
                  <c:v>40000000</c:v>
                </c:pt>
                <c:pt idx="429">
                  <c:v>35000000</c:v>
                </c:pt>
                <c:pt idx="430">
                  <c:v>33000000</c:v>
                </c:pt>
                <c:pt idx="431">
                  <c:v>7000</c:v>
                </c:pt>
                <c:pt idx="432">
                  <c:v>10000000</c:v>
                </c:pt>
                <c:pt idx="433">
                  <c:v>12000000</c:v>
                </c:pt>
                <c:pt idx="434">
                  <c:v>11000000</c:v>
                </c:pt>
                <c:pt idx="435">
                  <c:v>15000000</c:v>
                </c:pt>
                <c:pt idx="436">
                  <c:v>45000000</c:v>
                </c:pt>
                <c:pt idx="437">
                  <c:v>8000000</c:v>
                </c:pt>
                <c:pt idx="438">
                  <c:v>1200000</c:v>
                </c:pt>
                <c:pt idx="439">
                  <c:v>12000000</c:v>
                </c:pt>
                <c:pt idx="440">
                  <c:v>31000000</c:v>
                </c:pt>
                <c:pt idx="441">
                  <c:v>31000000</c:v>
                </c:pt>
                <c:pt idx="442">
                  <c:v>23000000</c:v>
                </c:pt>
                <c:pt idx="443">
                  <c:v>10000000</c:v>
                </c:pt>
                <c:pt idx="444">
                  <c:v>35000000</c:v>
                </c:pt>
                <c:pt idx="445">
                  <c:v>14400000</c:v>
                </c:pt>
                <c:pt idx="446">
                  <c:v>23000000</c:v>
                </c:pt>
                <c:pt idx="447">
                  <c:v>20000000</c:v>
                </c:pt>
                <c:pt idx="448">
                  <c:v>47000000</c:v>
                </c:pt>
                <c:pt idx="449">
                  <c:v>34000000</c:v>
                </c:pt>
                <c:pt idx="450">
                  <c:v>32000000</c:v>
                </c:pt>
                <c:pt idx="451">
                  <c:v>13000000</c:v>
                </c:pt>
                <c:pt idx="452">
                  <c:v>6000000</c:v>
                </c:pt>
                <c:pt idx="453">
                  <c:v>22000000</c:v>
                </c:pt>
                <c:pt idx="454">
                  <c:v>30000000</c:v>
                </c:pt>
                <c:pt idx="455">
                  <c:v>70000000</c:v>
                </c:pt>
                <c:pt idx="456">
                  <c:v>30000000</c:v>
                </c:pt>
                <c:pt idx="457">
                  <c:v>14000000</c:v>
                </c:pt>
                <c:pt idx="458">
                  <c:v>28000000</c:v>
                </c:pt>
                <c:pt idx="459">
                  <c:v>6900000</c:v>
                </c:pt>
                <c:pt idx="460">
                  <c:v>57000000</c:v>
                </c:pt>
                <c:pt idx="461">
                  <c:v>25000000</c:v>
                </c:pt>
                <c:pt idx="462">
                  <c:v>42000000</c:v>
                </c:pt>
                <c:pt idx="463">
                  <c:v>20000000</c:v>
                </c:pt>
                <c:pt idx="464">
                  <c:v>44000000</c:v>
                </c:pt>
                <c:pt idx="465">
                  <c:v>14600000</c:v>
                </c:pt>
                <c:pt idx="466">
                  <c:v>18000000</c:v>
                </c:pt>
                <c:pt idx="467">
                  <c:v>28000000</c:v>
                </c:pt>
                <c:pt idx="468">
                  <c:v>25000000</c:v>
                </c:pt>
                <c:pt idx="469">
                  <c:v>40000000</c:v>
                </c:pt>
                <c:pt idx="470">
                  <c:v>13000000</c:v>
                </c:pt>
                <c:pt idx="471">
                  <c:v>38000000</c:v>
                </c:pt>
                <c:pt idx="472">
                  <c:v>63000000</c:v>
                </c:pt>
                <c:pt idx="473">
                  <c:v>9000000</c:v>
                </c:pt>
                <c:pt idx="474">
                  <c:v>85000000</c:v>
                </c:pt>
                <c:pt idx="475">
                  <c:v>3500000</c:v>
                </c:pt>
                <c:pt idx="476">
                  <c:v>25000000</c:v>
                </c:pt>
                <c:pt idx="477">
                  <c:v>11000000</c:v>
                </c:pt>
                <c:pt idx="478">
                  <c:v>13000000</c:v>
                </c:pt>
                <c:pt idx="479">
                  <c:v>18000000</c:v>
                </c:pt>
                <c:pt idx="480">
                  <c:v>45000000</c:v>
                </c:pt>
                <c:pt idx="481">
                  <c:v>30000000</c:v>
                </c:pt>
                <c:pt idx="482">
                  <c:v>26000000</c:v>
                </c:pt>
                <c:pt idx="483">
                  <c:v>7000000</c:v>
                </c:pt>
                <c:pt idx="484">
                  <c:v>15000000</c:v>
                </c:pt>
                <c:pt idx="485">
                  <c:v>20000000</c:v>
                </c:pt>
                <c:pt idx="486">
                  <c:v>22000000</c:v>
                </c:pt>
                <c:pt idx="487">
                  <c:v>7000000</c:v>
                </c:pt>
                <c:pt idx="488">
                  <c:v>22000000</c:v>
                </c:pt>
                <c:pt idx="489">
                  <c:v>38000000</c:v>
                </c:pt>
                <c:pt idx="490">
                  <c:v>21000000</c:v>
                </c:pt>
                <c:pt idx="491">
                  <c:v>48000000</c:v>
                </c:pt>
                <c:pt idx="492">
                  <c:v>30000000</c:v>
                </c:pt>
                <c:pt idx="493">
                  <c:v>25000000</c:v>
                </c:pt>
                <c:pt idx="494">
                  <c:v>13000000</c:v>
                </c:pt>
                <c:pt idx="495">
                  <c:v>40000000</c:v>
                </c:pt>
                <c:pt idx="496">
                  <c:v>11000000</c:v>
                </c:pt>
                <c:pt idx="497">
                  <c:v>15000000</c:v>
                </c:pt>
                <c:pt idx="498">
                  <c:v>48000000</c:v>
                </c:pt>
                <c:pt idx="499">
                  <c:v>50000000</c:v>
                </c:pt>
                <c:pt idx="500">
                  <c:v>62000000</c:v>
                </c:pt>
                <c:pt idx="501">
                  <c:v>27000</c:v>
                </c:pt>
                <c:pt idx="502">
                  <c:v>45000000</c:v>
                </c:pt>
                <c:pt idx="503">
                  <c:v>23000000</c:v>
                </c:pt>
                <c:pt idx="504">
                  <c:v>55000000</c:v>
                </c:pt>
                <c:pt idx="505">
                  <c:v>17000000</c:v>
                </c:pt>
                <c:pt idx="506">
                  <c:v>18000000</c:v>
                </c:pt>
                <c:pt idx="507">
                  <c:v>46000000</c:v>
                </c:pt>
                <c:pt idx="508">
                  <c:v>55000000</c:v>
                </c:pt>
                <c:pt idx="509">
                  <c:v>4400000</c:v>
                </c:pt>
                <c:pt idx="510">
                  <c:v>45000000</c:v>
                </c:pt>
                <c:pt idx="511">
                  <c:v>5000000</c:v>
                </c:pt>
                <c:pt idx="512">
                  <c:v>40000000</c:v>
                </c:pt>
                <c:pt idx="513">
                  <c:v>60000000</c:v>
                </c:pt>
                <c:pt idx="514">
                  <c:v>60000000</c:v>
                </c:pt>
                <c:pt idx="515">
                  <c:v>30000000</c:v>
                </c:pt>
                <c:pt idx="516">
                  <c:v>45000000</c:v>
                </c:pt>
                <c:pt idx="517">
                  <c:v>23000000</c:v>
                </c:pt>
                <c:pt idx="518">
                  <c:v>18000000</c:v>
                </c:pt>
                <c:pt idx="519">
                  <c:v>23000000</c:v>
                </c:pt>
                <c:pt idx="520">
                  <c:v>75000000</c:v>
                </c:pt>
                <c:pt idx="521">
                  <c:v>30000000</c:v>
                </c:pt>
                <c:pt idx="522">
                  <c:v>34000000</c:v>
                </c:pt>
                <c:pt idx="523">
                  <c:v>8000000</c:v>
                </c:pt>
                <c:pt idx="524">
                  <c:v>31000000</c:v>
                </c:pt>
                <c:pt idx="525">
                  <c:v>11500000</c:v>
                </c:pt>
                <c:pt idx="526">
                  <c:v>40000000</c:v>
                </c:pt>
                <c:pt idx="527">
                  <c:v>22000000</c:v>
                </c:pt>
                <c:pt idx="528">
                  <c:v>2500000</c:v>
                </c:pt>
                <c:pt idx="529">
                  <c:v>25000000</c:v>
                </c:pt>
                <c:pt idx="530">
                  <c:v>45000000</c:v>
                </c:pt>
                <c:pt idx="531">
                  <c:v>30000000</c:v>
                </c:pt>
                <c:pt idx="532">
                  <c:v>35000000</c:v>
                </c:pt>
                <c:pt idx="533">
                  <c:v>55000000</c:v>
                </c:pt>
                <c:pt idx="534">
                  <c:v>35000000</c:v>
                </c:pt>
                <c:pt idx="535">
                  <c:v>27000000</c:v>
                </c:pt>
                <c:pt idx="536">
                  <c:v>115000000</c:v>
                </c:pt>
                <c:pt idx="537">
                  <c:v>8000000</c:v>
                </c:pt>
                <c:pt idx="538">
                  <c:v>70000000</c:v>
                </c:pt>
                <c:pt idx="539">
                  <c:v>63000000</c:v>
                </c:pt>
                <c:pt idx="540">
                  <c:v>30000000</c:v>
                </c:pt>
                <c:pt idx="541">
                  <c:v>62000000</c:v>
                </c:pt>
                <c:pt idx="542">
                  <c:v>52000000</c:v>
                </c:pt>
                <c:pt idx="543">
                  <c:v>50000000</c:v>
                </c:pt>
                <c:pt idx="544">
                  <c:v>30000000</c:v>
                </c:pt>
                <c:pt idx="545">
                  <c:v>19000000</c:v>
                </c:pt>
                <c:pt idx="546">
                  <c:v>2000000</c:v>
                </c:pt>
                <c:pt idx="547">
                  <c:v>100000000</c:v>
                </c:pt>
                <c:pt idx="548">
                  <c:v>2500000</c:v>
                </c:pt>
                <c:pt idx="549">
                  <c:v>10000000</c:v>
                </c:pt>
                <c:pt idx="550">
                  <c:v>72000000</c:v>
                </c:pt>
                <c:pt idx="551">
                  <c:v>24000000</c:v>
                </c:pt>
                <c:pt idx="552">
                  <c:v>52000000</c:v>
                </c:pt>
                <c:pt idx="553">
                  <c:v>55000000</c:v>
                </c:pt>
                <c:pt idx="554">
                  <c:v>18000000</c:v>
                </c:pt>
                <c:pt idx="555">
                  <c:v>12000000</c:v>
                </c:pt>
                <c:pt idx="556">
                  <c:v>20000000</c:v>
                </c:pt>
                <c:pt idx="557">
                  <c:v>53000000</c:v>
                </c:pt>
                <c:pt idx="558">
                  <c:v>23000000</c:v>
                </c:pt>
                <c:pt idx="559">
                  <c:v>9000000</c:v>
                </c:pt>
                <c:pt idx="560">
                  <c:v>11000000</c:v>
                </c:pt>
                <c:pt idx="561">
                  <c:v>7000000</c:v>
                </c:pt>
                <c:pt idx="562">
                  <c:v>90000000</c:v>
                </c:pt>
                <c:pt idx="563">
                  <c:v>25000000</c:v>
                </c:pt>
                <c:pt idx="564">
                  <c:v>55000000</c:v>
                </c:pt>
                <c:pt idx="565">
                  <c:v>4000000</c:v>
                </c:pt>
                <c:pt idx="566">
                  <c:v>40000000</c:v>
                </c:pt>
                <c:pt idx="567">
                  <c:v>3500000</c:v>
                </c:pt>
                <c:pt idx="568">
                  <c:v>30250000</c:v>
                </c:pt>
                <c:pt idx="569">
                  <c:v>60000000</c:v>
                </c:pt>
                <c:pt idx="570">
                  <c:v>18000000</c:v>
                </c:pt>
                <c:pt idx="571">
                  <c:v>20000000</c:v>
                </c:pt>
                <c:pt idx="572">
                  <c:v>60000000</c:v>
                </c:pt>
                <c:pt idx="573">
                  <c:v>8000000</c:v>
                </c:pt>
                <c:pt idx="574">
                  <c:v>26000000</c:v>
                </c:pt>
                <c:pt idx="575">
                  <c:v>90000000</c:v>
                </c:pt>
                <c:pt idx="576">
                  <c:v>65000000</c:v>
                </c:pt>
                <c:pt idx="577">
                  <c:v>1500000</c:v>
                </c:pt>
                <c:pt idx="578">
                  <c:v>3600000</c:v>
                </c:pt>
                <c:pt idx="579">
                  <c:v>8000000</c:v>
                </c:pt>
                <c:pt idx="580">
                  <c:v>18000000</c:v>
                </c:pt>
                <c:pt idx="581">
                  <c:v>22000000</c:v>
                </c:pt>
                <c:pt idx="582">
                  <c:v>50000000</c:v>
                </c:pt>
                <c:pt idx="583">
                  <c:v>55000000</c:v>
                </c:pt>
                <c:pt idx="584">
                  <c:v>32000000</c:v>
                </c:pt>
                <c:pt idx="585">
                  <c:v>33000000</c:v>
                </c:pt>
                <c:pt idx="586">
                  <c:v>16000000</c:v>
                </c:pt>
                <c:pt idx="587">
                  <c:v>45000000</c:v>
                </c:pt>
                <c:pt idx="588">
                  <c:v>35000000</c:v>
                </c:pt>
                <c:pt idx="589">
                  <c:v>42000000</c:v>
                </c:pt>
                <c:pt idx="590">
                  <c:v>20000000</c:v>
                </c:pt>
                <c:pt idx="591">
                  <c:v>20000000</c:v>
                </c:pt>
                <c:pt idx="592">
                  <c:v>30000000</c:v>
                </c:pt>
                <c:pt idx="593">
                  <c:v>29000000</c:v>
                </c:pt>
                <c:pt idx="594">
                  <c:v>14000000</c:v>
                </c:pt>
                <c:pt idx="595">
                  <c:v>6000000</c:v>
                </c:pt>
                <c:pt idx="596">
                  <c:v>175000000</c:v>
                </c:pt>
                <c:pt idx="597">
                  <c:v>17000000</c:v>
                </c:pt>
                <c:pt idx="598">
                  <c:v>75000000</c:v>
                </c:pt>
                <c:pt idx="599">
                  <c:v>12000000</c:v>
                </c:pt>
                <c:pt idx="600">
                  <c:v>31000000</c:v>
                </c:pt>
                <c:pt idx="601">
                  <c:v>7000000</c:v>
                </c:pt>
                <c:pt idx="602">
                  <c:v>4500000</c:v>
                </c:pt>
                <c:pt idx="603">
                  <c:v>50000000</c:v>
                </c:pt>
                <c:pt idx="604">
                  <c:v>47000000</c:v>
                </c:pt>
                <c:pt idx="605">
                  <c:v>50000000</c:v>
                </c:pt>
                <c:pt idx="606">
                  <c:v>46000000</c:v>
                </c:pt>
                <c:pt idx="607">
                  <c:v>15000000</c:v>
                </c:pt>
                <c:pt idx="608">
                  <c:v>9000000</c:v>
                </c:pt>
                <c:pt idx="609">
                  <c:v>80000000</c:v>
                </c:pt>
                <c:pt idx="610">
                  <c:v>3800000</c:v>
                </c:pt>
                <c:pt idx="611">
                  <c:v>57000000</c:v>
                </c:pt>
                <c:pt idx="612">
                  <c:v>27000000</c:v>
                </c:pt>
                <c:pt idx="613">
                  <c:v>100000000</c:v>
                </c:pt>
                <c:pt idx="614">
                  <c:v>50000000</c:v>
                </c:pt>
                <c:pt idx="615">
                  <c:v>55000000</c:v>
                </c:pt>
                <c:pt idx="616">
                  <c:v>55000000</c:v>
                </c:pt>
                <c:pt idx="617">
                  <c:v>7000000</c:v>
                </c:pt>
                <c:pt idx="618">
                  <c:v>26000000</c:v>
                </c:pt>
                <c:pt idx="619">
                  <c:v>30000000</c:v>
                </c:pt>
                <c:pt idx="620">
                  <c:v>19000000</c:v>
                </c:pt>
                <c:pt idx="621">
                  <c:v>55000000</c:v>
                </c:pt>
                <c:pt idx="622">
                  <c:v>12000000</c:v>
                </c:pt>
                <c:pt idx="623">
                  <c:v>100000000</c:v>
                </c:pt>
                <c:pt idx="624">
                  <c:v>75000000</c:v>
                </c:pt>
                <c:pt idx="625">
                  <c:v>45000000</c:v>
                </c:pt>
                <c:pt idx="626">
                  <c:v>38000000</c:v>
                </c:pt>
                <c:pt idx="627">
                  <c:v>50000000</c:v>
                </c:pt>
                <c:pt idx="628">
                  <c:v>60000000</c:v>
                </c:pt>
                <c:pt idx="629">
                  <c:v>27000000</c:v>
                </c:pt>
                <c:pt idx="630">
                  <c:v>67000000</c:v>
                </c:pt>
                <c:pt idx="631">
                  <c:v>65000000</c:v>
                </c:pt>
                <c:pt idx="632">
                  <c:v>15000000</c:v>
                </c:pt>
                <c:pt idx="633">
                  <c:v>70000000</c:v>
                </c:pt>
                <c:pt idx="634">
                  <c:v>36000000</c:v>
                </c:pt>
                <c:pt idx="635">
                  <c:v>80000000</c:v>
                </c:pt>
                <c:pt idx="636">
                  <c:v>54000000</c:v>
                </c:pt>
                <c:pt idx="637">
                  <c:v>36000000</c:v>
                </c:pt>
                <c:pt idx="638">
                  <c:v>32000000</c:v>
                </c:pt>
                <c:pt idx="639">
                  <c:v>30000000</c:v>
                </c:pt>
                <c:pt idx="640">
                  <c:v>80000000</c:v>
                </c:pt>
                <c:pt idx="641">
                  <c:v>75000000</c:v>
                </c:pt>
                <c:pt idx="642">
                  <c:v>14500000</c:v>
                </c:pt>
                <c:pt idx="643">
                  <c:v>14000000</c:v>
                </c:pt>
                <c:pt idx="644">
                  <c:v>5500000</c:v>
                </c:pt>
                <c:pt idx="645">
                  <c:v>44000000</c:v>
                </c:pt>
                <c:pt idx="646">
                  <c:v>1000000</c:v>
                </c:pt>
                <c:pt idx="647">
                  <c:v>80000000</c:v>
                </c:pt>
                <c:pt idx="648">
                  <c:v>45000000</c:v>
                </c:pt>
                <c:pt idx="649">
                  <c:v>200000</c:v>
                </c:pt>
                <c:pt idx="650">
                  <c:v>26000000</c:v>
                </c:pt>
                <c:pt idx="651">
                  <c:v>40000000</c:v>
                </c:pt>
                <c:pt idx="652">
                  <c:v>45000000</c:v>
                </c:pt>
                <c:pt idx="653">
                  <c:v>92000000</c:v>
                </c:pt>
                <c:pt idx="654">
                  <c:v>50000000</c:v>
                </c:pt>
                <c:pt idx="655">
                  <c:v>85000000</c:v>
                </c:pt>
                <c:pt idx="656">
                  <c:v>75000000</c:v>
                </c:pt>
                <c:pt idx="657">
                  <c:v>36000000</c:v>
                </c:pt>
                <c:pt idx="658">
                  <c:v>45000000</c:v>
                </c:pt>
                <c:pt idx="659">
                  <c:v>50000000</c:v>
                </c:pt>
                <c:pt idx="660">
                  <c:v>16500000</c:v>
                </c:pt>
                <c:pt idx="661">
                  <c:v>125000000</c:v>
                </c:pt>
                <c:pt idx="662">
                  <c:v>18000000</c:v>
                </c:pt>
                <c:pt idx="663">
                  <c:v>15000000</c:v>
                </c:pt>
                <c:pt idx="664">
                  <c:v>15000000</c:v>
                </c:pt>
                <c:pt idx="665">
                  <c:v>36000000</c:v>
                </c:pt>
                <c:pt idx="666">
                  <c:v>1500000</c:v>
                </c:pt>
                <c:pt idx="667">
                  <c:v>20000000</c:v>
                </c:pt>
                <c:pt idx="668">
                  <c:v>250000</c:v>
                </c:pt>
                <c:pt idx="669">
                  <c:v>180000</c:v>
                </c:pt>
                <c:pt idx="670">
                  <c:v>75000000</c:v>
                </c:pt>
                <c:pt idx="671">
                  <c:v>75000000</c:v>
                </c:pt>
                <c:pt idx="672">
                  <c:v>90000000</c:v>
                </c:pt>
                <c:pt idx="673">
                  <c:v>15000000</c:v>
                </c:pt>
                <c:pt idx="674">
                  <c:v>116000000</c:v>
                </c:pt>
                <c:pt idx="675">
                  <c:v>27000000</c:v>
                </c:pt>
                <c:pt idx="676">
                  <c:v>57000000</c:v>
                </c:pt>
                <c:pt idx="677">
                  <c:v>90000000</c:v>
                </c:pt>
                <c:pt idx="678">
                  <c:v>71500000</c:v>
                </c:pt>
                <c:pt idx="679">
                  <c:v>35000000</c:v>
                </c:pt>
                <c:pt idx="680">
                  <c:v>30000000</c:v>
                </c:pt>
                <c:pt idx="681">
                  <c:v>60000000</c:v>
                </c:pt>
                <c:pt idx="682">
                  <c:v>80000000</c:v>
                </c:pt>
                <c:pt idx="683">
                  <c:v>93000000</c:v>
                </c:pt>
                <c:pt idx="684">
                  <c:v>80000000</c:v>
                </c:pt>
                <c:pt idx="685">
                  <c:v>3500000</c:v>
                </c:pt>
                <c:pt idx="686">
                  <c:v>50000000</c:v>
                </c:pt>
                <c:pt idx="687">
                  <c:v>50000000</c:v>
                </c:pt>
                <c:pt idx="688">
                  <c:v>36000000</c:v>
                </c:pt>
                <c:pt idx="689">
                  <c:v>55000000</c:v>
                </c:pt>
                <c:pt idx="690">
                  <c:v>10000000</c:v>
                </c:pt>
                <c:pt idx="691">
                  <c:v>25000000</c:v>
                </c:pt>
                <c:pt idx="692">
                  <c:v>15000000</c:v>
                </c:pt>
                <c:pt idx="693">
                  <c:v>3000000</c:v>
                </c:pt>
                <c:pt idx="694">
                  <c:v>85000000</c:v>
                </c:pt>
                <c:pt idx="695">
                  <c:v>32000000</c:v>
                </c:pt>
                <c:pt idx="696">
                  <c:v>17000000</c:v>
                </c:pt>
                <c:pt idx="697">
                  <c:v>18000000</c:v>
                </c:pt>
                <c:pt idx="698">
                  <c:v>60000000</c:v>
                </c:pt>
                <c:pt idx="699">
                  <c:v>12000000</c:v>
                </c:pt>
                <c:pt idx="700">
                  <c:v>27000000</c:v>
                </c:pt>
                <c:pt idx="701">
                  <c:v>35000000</c:v>
                </c:pt>
                <c:pt idx="702">
                  <c:v>45000000</c:v>
                </c:pt>
                <c:pt idx="703">
                  <c:v>62000000</c:v>
                </c:pt>
                <c:pt idx="704">
                  <c:v>73000000</c:v>
                </c:pt>
                <c:pt idx="705">
                  <c:v>90000000</c:v>
                </c:pt>
                <c:pt idx="706">
                  <c:v>90000000</c:v>
                </c:pt>
                <c:pt idx="707">
                  <c:v>30000000</c:v>
                </c:pt>
                <c:pt idx="708">
                  <c:v>30000000</c:v>
                </c:pt>
                <c:pt idx="709">
                  <c:v>38000000</c:v>
                </c:pt>
                <c:pt idx="710">
                  <c:v>38000000</c:v>
                </c:pt>
                <c:pt idx="711">
                  <c:v>50000000</c:v>
                </c:pt>
                <c:pt idx="712">
                  <c:v>50000000</c:v>
                </c:pt>
                <c:pt idx="713">
                  <c:v>80000000</c:v>
                </c:pt>
                <c:pt idx="714">
                  <c:v>40000000</c:v>
                </c:pt>
                <c:pt idx="715">
                  <c:v>68000000</c:v>
                </c:pt>
                <c:pt idx="716">
                  <c:v>24000000</c:v>
                </c:pt>
                <c:pt idx="717">
                  <c:v>70000000</c:v>
                </c:pt>
                <c:pt idx="718">
                  <c:v>6000000</c:v>
                </c:pt>
                <c:pt idx="719">
                  <c:v>60000000</c:v>
                </c:pt>
                <c:pt idx="720">
                  <c:v>40000000</c:v>
                </c:pt>
                <c:pt idx="721">
                  <c:v>160000000</c:v>
                </c:pt>
                <c:pt idx="722">
                  <c:v>80000000</c:v>
                </c:pt>
                <c:pt idx="723">
                  <c:v>75000000</c:v>
                </c:pt>
                <c:pt idx="724">
                  <c:v>105000000</c:v>
                </c:pt>
                <c:pt idx="725">
                  <c:v>30000000</c:v>
                </c:pt>
                <c:pt idx="726">
                  <c:v>200000000</c:v>
                </c:pt>
                <c:pt idx="727">
                  <c:v>110000000</c:v>
                </c:pt>
                <c:pt idx="728">
                  <c:v>90000000</c:v>
                </c:pt>
                <c:pt idx="729">
                  <c:v>60000000</c:v>
                </c:pt>
                <c:pt idx="730">
                  <c:v>19000000</c:v>
                </c:pt>
                <c:pt idx="731">
                  <c:v>25000000</c:v>
                </c:pt>
                <c:pt idx="732">
                  <c:v>90000000</c:v>
                </c:pt>
                <c:pt idx="733">
                  <c:v>23000000</c:v>
                </c:pt>
                <c:pt idx="734">
                  <c:v>20000000</c:v>
                </c:pt>
                <c:pt idx="735">
                  <c:v>105000000</c:v>
                </c:pt>
                <c:pt idx="736">
                  <c:v>140000000</c:v>
                </c:pt>
                <c:pt idx="737">
                  <c:v>13000000</c:v>
                </c:pt>
                <c:pt idx="738">
                  <c:v>45000000</c:v>
                </c:pt>
                <c:pt idx="739">
                  <c:v>80000000</c:v>
                </c:pt>
                <c:pt idx="740">
                  <c:v>120000000</c:v>
                </c:pt>
                <c:pt idx="741">
                  <c:v>45000000</c:v>
                </c:pt>
                <c:pt idx="742">
                  <c:v>26000000</c:v>
                </c:pt>
                <c:pt idx="743">
                  <c:v>55000000</c:v>
                </c:pt>
                <c:pt idx="744">
                  <c:v>75000000</c:v>
                </c:pt>
                <c:pt idx="745">
                  <c:v>10000000</c:v>
                </c:pt>
                <c:pt idx="746">
                  <c:v>160000000</c:v>
                </c:pt>
                <c:pt idx="747">
                  <c:v>90000000</c:v>
                </c:pt>
                <c:pt idx="748">
                  <c:v>65000000</c:v>
                </c:pt>
                <c:pt idx="749">
                  <c:v>100000000</c:v>
                </c:pt>
                <c:pt idx="750">
                  <c:v>18500000</c:v>
                </c:pt>
                <c:pt idx="751">
                  <c:v>12000000</c:v>
                </c:pt>
                <c:pt idx="752">
                  <c:v>35000000</c:v>
                </c:pt>
                <c:pt idx="753">
                  <c:v>130000000</c:v>
                </c:pt>
                <c:pt idx="754">
                  <c:v>50000000</c:v>
                </c:pt>
                <c:pt idx="755">
                  <c:v>60000000</c:v>
                </c:pt>
                <c:pt idx="756">
                  <c:v>8000000</c:v>
                </c:pt>
                <c:pt idx="757">
                  <c:v>17000000</c:v>
                </c:pt>
                <c:pt idx="758">
                  <c:v>9000000</c:v>
                </c:pt>
                <c:pt idx="759">
                  <c:v>93000000</c:v>
                </c:pt>
                <c:pt idx="760">
                  <c:v>80000000</c:v>
                </c:pt>
                <c:pt idx="761">
                  <c:v>35000000</c:v>
                </c:pt>
                <c:pt idx="762">
                  <c:v>95000000</c:v>
                </c:pt>
                <c:pt idx="763">
                  <c:v>60000000</c:v>
                </c:pt>
                <c:pt idx="764">
                  <c:v>125000000</c:v>
                </c:pt>
                <c:pt idx="765">
                  <c:v>90000000</c:v>
                </c:pt>
                <c:pt idx="766">
                  <c:v>50000000</c:v>
                </c:pt>
                <c:pt idx="767">
                  <c:v>17000000</c:v>
                </c:pt>
                <c:pt idx="768">
                  <c:v>48000000</c:v>
                </c:pt>
                <c:pt idx="769">
                  <c:v>90000000</c:v>
                </c:pt>
                <c:pt idx="770">
                  <c:v>60000000</c:v>
                </c:pt>
                <c:pt idx="771">
                  <c:v>60000000</c:v>
                </c:pt>
                <c:pt idx="772">
                  <c:v>75000000</c:v>
                </c:pt>
                <c:pt idx="773">
                  <c:v>70000000</c:v>
                </c:pt>
                <c:pt idx="774">
                  <c:v>33000000</c:v>
                </c:pt>
                <c:pt idx="775">
                  <c:v>33000000</c:v>
                </c:pt>
                <c:pt idx="776">
                  <c:v>70000000</c:v>
                </c:pt>
                <c:pt idx="777">
                  <c:v>70000000</c:v>
                </c:pt>
                <c:pt idx="778">
                  <c:v>73000000</c:v>
                </c:pt>
                <c:pt idx="779">
                  <c:v>58000000</c:v>
                </c:pt>
                <c:pt idx="780">
                  <c:v>130000000</c:v>
                </c:pt>
                <c:pt idx="781">
                  <c:v>52000000</c:v>
                </c:pt>
                <c:pt idx="782">
                  <c:v>60000000</c:v>
                </c:pt>
                <c:pt idx="783">
                  <c:v>20000000</c:v>
                </c:pt>
                <c:pt idx="784">
                  <c:v>15000000</c:v>
                </c:pt>
                <c:pt idx="785">
                  <c:v>18000000</c:v>
                </c:pt>
                <c:pt idx="786">
                  <c:v>85000000</c:v>
                </c:pt>
                <c:pt idx="787">
                  <c:v>20000000</c:v>
                </c:pt>
                <c:pt idx="788">
                  <c:v>170000000</c:v>
                </c:pt>
                <c:pt idx="789">
                  <c:v>66000000</c:v>
                </c:pt>
                <c:pt idx="790">
                  <c:v>75000000</c:v>
                </c:pt>
                <c:pt idx="791">
                  <c:v>15000000</c:v>
                </c:pt>
                <c:pt idx="792">
                  <c:v>140000000</c:v>
                </c:pt>
                <c:pt idx="793">
                  <c:v>75000000</c:v>
                </c:pt>
                <c:pt idx="794">
                  <c:v>115000000</c:v>
                </c:pt>
                <c:pt idx="795">
                  <c:v>100000000</c:v>
                </c:pt>
                <c:pt idx="796">
                  <c:v>40000000</c:v>
                </c:pt>
                <c:pt idx="797">
                  <c:v>115000000</c:v>
                </c:pt>
                <c:pt idx="798">
                  <c:v>113000000</c:v>
                </c:pt>
                <c:pt idx="799">
                  <c:v>140000000</c:v>
                </c:pt>
                <c:pt idx="800">
                  <c:v>55000000</c:v>
                </c:pt>
                <c:pt idx="801">
                  <c:v>40000000</c:v>
                </c:pt>
                <c:pt idx="802">
                  <c:v>80000000</c:v>
                </c:pt>
                <c:pt idx="803">
                  <c:v>80000000</c:v>
                </c:pt>
                <c:pt idx="804">
                  <c:v>35000000</c:v>
                </c:pt>
                <c:pt idx="805">
                  <c:v>24000000</c:v>
                </c:pt>
                <c:pt idx="806">
                  <c:v>25000000</c:v>
                </c:pt>
                <c:pt idx="807">
                  <c:v>35000000</c:v>
                </c:pt>
                <c:pt idx="808">
                  <c:v>42000000</c:v>
                </c:pt>
                <c:pt idx="809">
                  <c:v>82000000</c:v>
                </c:pt>
                <c:pt idx="810">
                  <c:v>60000000</c:v>
                </c:pt>
                <c:pt idx="811">
                  <c:v>25000000</c:v>
                </c:pt>
                <c:pt idx="812">
                  <c:v>30000000</c:v>
                </c:pt>
                <c:pt idx="813">
                  <c:v>10000000</c:v>
                </c:pt>
                <c:pt idx="814">
                  <c:v>12000000</c:v>
                </c:pt>
                <c:pt idx="815">
                  <c:v>9000000</c:v>
                </c:pt>
                <c:pt idx="816">
                  <c:v>65000000</c:v>
                </c:pt>
                <c:pt idx="817">
                  <c:v>70000000</c:v>
                </c:pt>
                <c:pt idx="818">
                  <c:v>90000000</c:v>
                </c:pt>
                <c:pt idx="819">
                  <c:v>23000000</c:v>
                </c:pt>
                <c:pt idx="820">
                  <c:v>65000000</c:v>
                </c:pt>
                <c:pt idx="821">
                  <c:v>127500000</c:v>
                </c:pt>
                <c:pt idx="822">
                  <c:v>55000000</c:v>
                </c:pt>
                <c:pt idx="823">
                  <c:v>25000000</c:v>
                </c:pt>
                <c:pt idx="824">
                  <c:v>68000000</c:v>
                </c:pt>
                <c:pt idx="825">
                  <c:v>25000000</c:v>
                </c:pt>
                <c:pt idx="826">
                  <c:v>63000000</c:v>
                </c:pt>
                <c:pt idx="827">
                  <c:v>100000000</c:v>
                </c:pt>
                <c:pt idx="828">
                  <c:v>140000000</c:v>
                </c:pt>
                <c:pt idx="829">
                  <c:v>15000000</c:v>
                </c:pt>
                <c:pt idx="830">
                  <c:v>70000000</c:v>
                </c:pt>
                <c:pt idx="831">
                  <c:v>40000000</c:v>
                </c:pt>
                <c:pt idx="832">
                  <c:v>40000000</c:v>
                </c:pt>
                <c:pt idx="833">
                  <c:v>40000000</c:v>
                </c:pt>
                <c:pt idx="834">
                  <c:v>23000000</c:v>
                </c:pt>
                <c:pt idx="835">
                  <c:v>31000000</c:v>
                </c:pt>
                <c:pt idx="836">
                  <c:v>66000000</c:v>
                </c:pt>
                <c:pt idx="837">
                  <c:v>63000000</c:v>
                </c:pt>
                <c:pt idx="838">
                  <c:v>25000000</c:v>
                </c:pt>
                <c:pt idx="839">
                  <c:v>75000000</c:v>
                </c:pt>
                <c:pt idx="840">
                  <c:v>60000000</c:v>
                </c:pt>
                <c:pt idx="841">
                  <c:v>60000</c:v>
                </c:pt>
                <c:pt idx="842">
                  <c:v>95000000</c:v>
                </c:pt>
                <c:pt idx="843">
                  <c:v>10500000</c:v>
                </c:pt>
                <c:pt idx="844">
                  <c:v>20000000</c:v>
                </c:pt>
                <c:pt idx="845">
                  <c:v>35000000</c:v>
                </c:pt>
                <c:pt idx="846">
                  <c:v>45000000</c:v>
                </c:pt>
                <c:pt idx="847">
                  <c:v>16000000</c:v>
                </c:pt>
                <c:pt idx="848">
                  <c:v>90000000</c:v>
                </c:pt>
                <c:pt idx="849">
                  <c:v>90000000</c:v>
                </c:pt>
                <c:pt idx="850">
                  <c:v>62000000</c:v>
                </c:pt>
                <c:pt idx="851">
                  <c:v>34200000</c:v>
                </c:pt>
                <c:pt idx="852">
                  <c:v>38000000</c:v>
                </c:pt>
                <c:pt idx="853">
                  <c:v>135000000</c:v>
                </c:pt>
                <c:pt idx="854">
                  <c:v>7000000</c:v>
                </c:pt>
                <c:pt idx="855">
                  <c:v>6000000</c:v>
                </c:pt>
                <c:pt idx="856">
                  <c:v>25000000</c:v>
                </c:pt>
                <c:pt idx="857">
                  <c:v>95000000</c:v>
                </c:pt>
                <c:pt idx="858">
                  <c:v>84000000</c:v>
                </c:pt>
                <c:pt idx="859">
                  <c:v>139000000</c:v>
                </c:pt>
                <c:pt idx="860">
                  <c:v>29000000</c:v>
                </c:pt>
                <c:pt idx="861">
                  <c:v>33000000</c:v>
                </c:pt>
                <c:pt idx="862">
                  <c:v>73000000</c:v>
                </c:pt>
                <c:pt idx="863">
                  <c:v>80000000</c:v>
                </c:pt>
                <c:pt idx="864">
                  <c:v>115000000</c:v>
                </c:pt>
                <c:pt idx="865">
                  <c:v>14000000</c:v>
                </c:pt>
                <c:pt idx="866">
                  <c:v>100000000</c:v>
                </c:pt>
                <c:pt idx="867">
                  <c:v>55000000</c:v>
                </c:pt>
                <c:pt idx="868">
                  <c:v>30000000</c:v>
                </c:pt>
                <c:pt idx="869">
                  <c:v>80000000</c:v>
                </c:pt>
                <c:pt idx="870">
                  <c:v>2200000</c:v>
                </c:pt>
                <c:pt idx="871">
                  <c:v>30000000</c:v>
                </c:pt>
                <c:pt idx="872">
                  <c:v>60000000</c:v>
                </c:pt>
                <c:pt idx="873">
                  <c:v>70000000</c:v>
                </c:pt>
                <c:pt idx="874">
                  <c:v>85000000</c:v>
                </c:pt>
                <c:pt idx="875">
                  <c:v>25000000</c:v>
                </c:pt>
                <c:pt idx="876">
                  <c:v>10000000</c:v>
                </c:pt>
                <c:pt idx="877">
                  <c:v>1300000</c:v>
                </c:pt>
                <c:pt idx="878">
                  <c:v>6000</c:v>
                </c:pt>
                <c:pt idx="879">
                  <c:v>48000000</c:v>
                </c:pt>
                <c:pt idx="880">
                  <c:v>60000000</c:v>
                </c:pt>
                <c:pt idx="881">
                  <c:v>21000000</c:v>
                </c:pt>
                <c:pt idx="882">
                  <c:v>9000000</c:v>
                </c:pt>
                <c:pt idx="883">
                  <c:v>40000000</c:v>
                </c:pt>
                <c:pt idx="884">
                  <c:v>79000000</c:v>
                </c:pt>
                <c:pt idx="885">
                  <c:v>93000000</c:v>
                </c:pt>
                <c:pt idx="886">
                  <c:v>10000000</c:v>
                </c:pt>
                <c:pt idx="887">
                  <c:v>100000000</c:v>
                </c:pt>
                <c:pt idx="888">
                  <c:v>90000000</c:v>
                </c:pt>
                <c:pt idx="889">
                  <c:v>7000000</c:v>
                </c:pt>
                <c:pt idx="890">
                  <c:v>46000000</c:v>
                </c:pt>
                <c:pt idx="891">
                  <c:v>100000000</c:v>
                </c:pt>
                <c:pt idx="892">
                  <c:v>93000000</c:v>
                </c:pt>
                <c:pt idx="893">
                  <c:v>70000000</c:v>
                </c:pt>
                <c:pt idx="894">
                  <c:v>11000000</c:v>
                </c:pt>
                <c:pt idx="895">
                  <c:v>50000000</c:v>
                </c:pt>
                <c:pt idx="896">
                  <c:v>55000000</c:v>
                </c:pt>
                <c:pt idx="897">
                  <c:v>95000000</c:v>
                </c:pt>
                <c:pt idx="898">
                  <c:v>12000000</c:v>
                </c:pt>
                <c:pt idx="899">
                  <c:v>68000000</c:v>
                </c:pt>
                <c:pt idx="900">
                  <c:v>60000000</c:v>
                </c:pt>
                <c:pt idx="901">
                  <c:v>133000000</c:v>
                </c:pt>
                <c:pt idx="902">
                  <c:v>25000000</c:v>
                </c:pt>
                <c:pt idx="903">
                  <c:v>60000000</c:v>
                </c:pt>
                <c:pt idx="904">
                  <c:v>80000000</c:v>
                </c:pt>
                <c:pt idx="905">
                  <c:v>10000000</c:v>
                </c:pt>
                <c:pt idx="906">
                  <c:v>15000000</c:v>
                </c:pt>
                <c:pt idx="907">
                  <c:v>66000000</c:v>
                </c:pt>
                <c:pt idx="908">
                  <c:v>94000000</c:v>
                </c:pt>
                <c:pt idx="909">
                  <c:v>94000000</c:v>
                </c:pt>
                <c:pt idx="910">
                  <c:v>40000000</c:v>
                </c:pt>
                <c:pt idx="911">
                  <c:v>12800000</c:v>
                </c:pt>
                <c:pt idx="912">
                  <c:v>15000000</c:v>
                </c:pt>
                <c:pt idx="913">
                  <c:v>123000000</c:v>
                </c:pt>
                <c:pt idx="914">
                  <c:v>80000000</c:v>
                </c:pt>
                <c:pt idx="915">
                  <c:v>29000000</c:v>
                </c:pt>
                <c:pt idx="916">
                  <c:v>2000000</c:v>
                </c:pt>
                <c:pt idx="917">
                  <c:v>130000000</c:v>
                </c:pt>
                <c:pt idx="918">
                  <c:v>40000000</c:v>
                </c:pt>
                <c:pt idx="919">
                  <c:v>103000000</c:v>
                </c:pt>
                <c:pt idx="920">
                  <c:v>137000000</c:v>
                </c:pt>
                <c:pt idx="921">
                  <c:v>50000000</c:v>
                </c:pt>
                <c:pt idx="922">
                  <c:v>19000000</c:v>
                </c:pt>
                <c:pt idx="923">
                  <c:v>37000000</c:v>
                </c:pt>
                <c:pt idx="924">
                  <c:v>45000000</c:v>
                </c:pt>
                <c:pt idx="925">
                  <c:v>140000000</c:v>
                </c:pt>
                <c:pt idx="926">
                  <c:v>1200000</c:v>
                </c:pt>
                <c:pt idx="927">
                  <c:v>60000000</c:v>
                </c:pt>
                <c:pt idx="928">
                  <c:v>13500000</c:v>
                </c:pt>
                <c:pt idx="929">
                  <c:v>4500000</c:v>
                </c:pt>
                <c:pt idx="930">
                  <c:v>65000000</c:v>
                </c:pt>
                <c:pt idx="931">
                  <c:v>43000000</c:v>
                </c:pt>
                <c:pt idx="932">
                  <c:v>102000000</c:v>
                </c:pt>
                <c:pt idx="933">
                  <c:v>200000000</c:v>
                </c:pt>
                <c:pt idx="934">
                  <c:v>48000000</c:v>
                </c:pt>
                <c:pt idx="935">
                  <c:v>60000000</c:v>
                </c:pt>
                <c:pt idx="936">
                  <c:v>7000000</c:v>
                </c:pt>
                <c:pt idx="937">
                  <c:v>100000000</c:v>
                </c:pt>
                <c:pt idx="938">
                  <c:v>51000000</c:v>
                </c:pt>
                <c:pt idx="939">
                  <c:v>100000000</c:v>
                </c:pt>
                <c:pt idx="940">
                  <c:v>13000000</c:v>
                </c:pt>
                <c:pt idx="941">
                  <c:v>65000000</c:v>
                </c:pt>
                <c:pt idx="942">
                  <c:v>55000000</c:v>
                </c:pt>
                <c:pt idx="943">
                  <c:v>55000000</c:v>
                </c:pt>
                <c:pt idx="944">
                  <c:v>73000000</c:v>
                </c:pt>
                <c:pt idx="945">
                  <c:v>37000000</c:v>
                </c:pt>
                <c:pt idx="946">
                  <c:v>85000000</c:v>
                </c:pt>
                <c:pt idx="947">
                  <c:v>60000</c:v>
                </c:pt>
                <c:pt idx="948">
                  <c:v>31000000</c:v>
                </c:pt>
                <c:pt idx="949">
                  <c:v>65000000</c:v>
                </c:pt>
                <c:pt idx="950">
                  <c:v>90000000</c:v>
                </c:pt>
                <c:pt idx="951">
                  <c:v>110000000</c:v>
                </c:pt>
                <c:pt idx="952">
                  <c:v>54000000</c:v>
                </c:pt>
                <c:pt idx="953">
                  <c:v>41300000</c:v>
                </c:pt>
                <c:pt idx="954">
                  <c:v>17000000</c:v>
                </c:pt>
                <c:pt idx="955">
                  <c:v>26000000</c:v>
                </c:pt>
                <c:pt idx="956">
                  <c:v>75000000</c:v>
                </c:pt>
                <c:pt idx="957">
                  <c:v>50000000</c:v>
                </c:pt>
                <c:pt idx="958">
                  <c:v>43000000</c:v>
                </c:pt>
                <c:pt idx="959">
                  <c:v>52000000</c:v>
                </c:pt>
                <c:pt idx="960">
                  <c:v>23000000</c:v>
                </c:pt>
                <c:pt idx="961">
                  <c:v>28000000</c:v>
                </c:pt>
                <c:pt idx="962">
                  <c:v>115000000</c:v>
                </c:pt>
                <c:pt idx="963">
                  <c:v>80000000</c:v>
                </c:pt>
                <c:pt idx="964">
                  <c:v>20000000</c:v>
                </c:pt>
                <c:pt idx="965">
                  <c:v>45000000</c:v>
                </c:pt>
                <c:pt idx="966">
                  <c:v>50000000</c:v>
                </c:pt>
                <c:pt idx="967">
                  <c:v>32000000</c:v>
                </c:pt>
                <c:pt idx="968">
                  <c:v>11000000</c:v>
                </c:pt>
                <c:pt idx="969">
                  <c:v>17000000</c:v>
                </c:pt>
                <c:pt idx="970">
                  <c:v>13000000</c:v>
                </c:pt>
                <c:pt idx="971">
                  <c:v>23000000</c:v>
                </c:pt>
                <c:pt idx="972">
                  <c:v>76000000</c:v>
                </c:pt>
                <c:pt idx="973">
                  <c:v>70000000</c:v>
                </c:pt>
                <c:pt idx="974">
                  <c:v>30000000</c:v>
                </c:pt>
                <c:pt idx="975">
                  <c:v>9000000</c:v>
                </c:pt>
                <c:pt idx="976">
                  <c:v>98000000</c:v>
                </c:pt>
                <c:pt idx="977">
                  <c:v>35000000</c:v>
                </c:pt>
                <c:pt idx="978">
                  <c:v>33000000</c:v>
                </c:pt>
                <c:pt idx="979">
                  <c:v>5000000</c:v>
                </c:pt>
                <c:pt idx="980">
                  <c:v>30000000</c:v>
                </c:pt>
                <c:pt idx="981">
                  <c:v>11000000</c:v>
                </c:pt>
                <c:pt idx="982">
                  <c:v>10000000</c:v>
                </c:pt>
                <c:pt idx="983">
                  <c:v>8600000</c:v>
                </c:pt>
                <c:pt idx="984">
                  <c:v>55000000</c:v>
                </c:pt>
                <c:pt idx="985">
                  <c:v>45000000</c:v>
                </c:pt>
                <c:pt idx="986">
                  <c:v>12000000</c:v>
                </c:pt>
                <c:pt idx="987">
                  <c:v>100000000</c:v>
                </c:pt>
                <c:pt idx="988">
                  <c:v>87000000</c:v>
                </c:pt>
                <c:pt idx="989">
                  <c:v>140000000</c:v>
                </c:pt>
                <c:pt idx="990">
                  <c:v>16000000</c:v>
                </c:pt>
                <c:pt idx="991">
                  <c:v>68000000</c:v>
                </c:pt>
                <c:pt idx="992">
                  <c:v>82000000</c:v>
                </c:pt>
                <c:pt idx="993">
                  <c:v>100000000</c:v>
                </c:pt>
                <c:pt idx="994">
                  <c:v>75000000</c:v>
                </c:pt>
                <c:pt idx="995">
                  <c:v>10000000</c:v>
                </c:pt>
                <c:pt idx="996">
                  <c:v>42000000</c:v>
                </c:pt>
                <c:pt idx="997">
                  <c:v>60000000</c:v>
                </c:pt>
                <c:pt idx="998">
                  <c:v>10000000</c:v>
                </c:pt>
                <c:pt idx="999">
                  <c:v>75000000</c:v>
                </c:pt>
                <c:pt idx="1000">
                  <c:v>53000000</c:v>
                </c:pt>
                <c:pt idx="1001">
                  <c:v>40000000</c:v>
                </c:pt>
                <c:pt idx="1002">
                  <c:v>68000000</c:v>
                </c:pt>
                <c:pt idx="1003">
                  <c:v>35000000</c:v>
                </c:pt>
                <c:pt idx="1004">
                  <c:v>27000000</c:v>
                </c:pt>
                <c:pt idx="1005">
                  <c:v>28000000</c:v>
                </c:pt>
                <c:pt idx="1006">
                  <c:v>65000000</c:v>
                </c:pt>
                <c:pt idx="1007">
                  <c:v>14000000</c:v>
                </c:pt>
                <c:pt idx="1008">
                  <c:v>120000000</c:v>
                </c:pt>
                <c:pt idx="1009">
                  <c:v>48000000</c:v>
                </c:pt>
                <c:pt idx="1010">
                  <c:v>17000000</c:v>
                </c:pt>
                <c:pt idx="1011">
                  <c:v>40000000</c:v>
                </c:pt>
                <c:pt idx="1012">
                  <c:v>38000000</c:v>
                </c:pt>
                <c:pt idx="1013">
                  <c:v>85000000</c:v>
                </c:pt>
                <c:pt idx="1014">
                  <c:v>150000000</c:v>
                </c:pt>
                <c:pt idx="1015">
                  <c:v>57000000</c:v>
                </c:pt>
                <c:pt idx="1016">
                  <c:v>29000000</c:v>
                </c:pt>
                <c:pt idx="1017">
                  <c:v>35000000</c:v>
                </c:pt>
                <c:pt idx="1018">
                  <c:v>20000000</c:v>
                </c:pt>
                <c:pt idx="1019">
                  <c:v>35000000</c:v>
                </c:pt>
                <c:pt idx="1020">
                  <c:v>60000000</c:v>
                </c:pt>
                <c:pt idx="1021">
                  <c:v>14000000</c:v>
                </c:pt>
                <c:pt idx="1022">
                  <c:v>85000000</c:v>
                </c:pt>
                <c:pt idx="1023">
                  <c:v>28000000</c:v>
                </c:pt>
                <c:pt idx="1024">
                  <c:v>25000000</c:v>
                </c:pt>
                <c:pt idx="1025">
                  <c:v>125000000</c:v>
                </c:pt>
                <c:pt idx="1026">
                  <c:v>13000000</c:v>
                </c:pt>
                <c:pt idx="1027">
                  <c:v>150000000</c:v>
                </c:pt>
                <c:pt idx="1028">
                  <c:v>20000000</c:v>
                </c:pt>
                <c:pt idx="1029">
                  <c:v>25000000</c:v>
                </c:pt>
                <c:pt idx="1030">
                  <c:v>120000000</c:v>
                </c:pt>
                <c:pt idx="1031">
                  <c:v>5000000</c:v>
                </c:pt>
                <c:pt idx="1032">
                  <c:v>17000000</c:v>
                </c:pt>
                <c:pt idx="1033">
                  <c:v>102000000</c:v>
                </c:pt>
                <c:pt idx="1034">
                  <c:v>19000000</c:v>
                </c:pt>
                <c:pt idx="1035">
                  <c:v>115000000</c:v>
                </c:pt>
                <c:pt idx="1036">
                  <c:v>2000000</c:v>
                </c:pt>
                <c:pt idx="1037">
                  <c:v>42000000</c:v>
                </c:pt>
                <c:pt idx="1038">
                  <c:v>17700000</c:v>
                </c:pt>
                <c:pt idx="1039">
                  <c:v>2000000</c:v>
                </c:pt>
                <c:pt idx="1040">
                  <c:v>52000000</c:v>
                </c:pt>
                <c:pt idx="1041">
                  <c:v>35000000</c:v>
                </c:pt>
                <c:pt idx="1042">
                  <c:v>142000000</c:v>
                </c:pt>
                <c:pt idx="1043">
                  <c:v>6000000</c:v>
                </c:pt>
                <c:pt idx="1044">
                  <c:v>1500000</c:v>
                </c:pt>
                <c:pt idx="1045">
                  <c:v>26000000</c:v>
                </c:pt>
                <c:pt idx="1046">
                  <c:v>3000000</c:v>
                </c:pt>
                <c:pt idx="1047">
                  <c:v>7500000</c:v>
                </c:pt>
                <c:pt idx="1048">
                  <c:v>107000000</c:v>
                </c:pt>
                <c:pt idx="1049">
                  <c:v>5000000</c:v>
                </c:pt>
                <c:pt idx="1050">
                  <c:v>18000000</c:v>
                </c:pt>
                <c:pt idx="1051">
                  <c:v>48000000</c:v>
                </c:pt>
                <c:pt idx="1052">
                  <c:v>50000000</c:v>
                </c:pt>
                <c:pt idx="1053">
                  <c:v>80000000</c:v>
                </c:pt>
                <c:pt idx="1054">
                  <c:v>70000000</c:v>
                </c:pt>
                <c:pt idx="1055">
                  <c:v>50000000</c:v>
                </c:pt>
                <c:pt idx="1056">
                  <c:v>36000000</c:v>
                </c:pt>
                <c:pt idx="1057">
                  <c:v>7000000</c:v>
                </c:pt>
                <c:pt idx="1058">
                  <c:v>55000000</c:v>
                </c:pt>
                <c:pt idx="1059">
                  <c:v>30000000</c:v>
                </c:pt>
                <c:pt idx="1060">
                  <c:v>35000000</c:v>
                </c:pt>
                <c:pt idx="1061">
                  <c:v>60000000</c:v>
                </c:pt>
                <c:pt idx="1062">
                  <c:v>60000000</c:v>
                </c:pt>
                <c:pt idx="1063">
                  <c:v>43000000</c:v>
                </c:pt>
                <c:pt idx="1064">
                  <c:v>47000000</c:v>
                </c:pt>
                <c:pt idx="1065">
                  <c:v>4500000</c:v>
                </c:pt>
                <c:pt idx="1066">
                  <c:v>40000000</c:v>
                </c:pt>
                <c:pt idx="1067">
                  <c:v>30000000</c:v>
                </c:pt>
                <c:pt idx="1068">
                  <c:v>80000000</c:v>
                </c:pt>
                <c:pt idx="1069">
                  <c:v>80000000</c:v>
                </c:pt>
                <c:pt idx="1070">
                  <c:v>45000000</c:v>
                </c:pt>
                <c:pt idx="1071">
                  <c:v>30000000</c:v>
                </c:pt>
                <c:pt idx="1072">
                  <c:v>48000000</c:v>
                </c:pt>
                <c:pt idx="1073">
                  <c:v>10000000</c:v>
                </c:pt>
                <c:pt idx="1074">
                  <c:v>60000000</c:v>
                </c:pt>
                <c:pt idx="1075">
                  <c:v>110000000</c:v>
                </c:pt>
                <c:pt idx="1076">
                  <c:v>5000000</c:v>
                </c:pt>
                <c:pt idx="1077">
                  <c:v>68000000</c:v>
                </c:pt>
                <c:pt idx="1078">
                  <c:v>50000000</c:v>
                </c:pt>
                <c:pt idx="1079">
                  <c:v>22000000</c:v>
                </c:pt>
                <c:pt idx="1080">
                  <c:v>1500000</c:v>
                </c:pt>
                <c:pt idx="1081">
                  <c:v>10000000</c:v>
                </c:pt>
                <c:pt idx="1082">
                  <c:v>50000000</c:v>
                </c:pt>
                <c:pt idx="1083">
                  <c:v>52000000</c:v>
                </c:pt>
                <c:pt idx="1084">
                  <c:v>45000000</c:v>
                </c:pt>
                <c:pt idx="1085">
                  <c:v>11000000</c:v>
                </c:pt>
                <c:pt idx="1086">
                  <c:v>50000000</c:v>
                </c:pt>
                <c:pt idx="1087">
                  <c:v>46000000</c:v>
                </c:pt>
                <c:pt idx="1088">
                  <c:v>92000000</c:v>
                </c:pt>
                <c:pt idx="1089">
                  <c:v>25000000</c:v>
                </c:pt>
                <c:pt idx="1090">
                  <c:v>32000000</c:v>
                </c:pt>
                <c:pt idx="1091">
                  <c:v>12000000</c:v>
                </c:pt>
                <c:pt idx="1092">
                  <c:v>21000000</c:v>
                </c:pt>
                <c:pt idx="1093">
                  <c:v>4500000</c:v>
                </c:pt>
                <c:pt idx="1094">
                  <c:v>40000000</c:v>
                </c:pt>
                <c:pt idx="1095">
                  <c:v>94000000</c:v>
                </c:pt>
                <c:pt idx="1096">
                  <c:v>30000000</c:v>
                </c:pt>
                <c:pt idx="1097">
                  <c:v>90000000</c:v>
                </c:pt>
                <c:pt idx="1098">
                  <c:v>115000000</c:v>
                </c:pt>
                <c:pt idx="1099">
                  <c:v>100000000</c:v>
                </c:pt>
                <c:pt idx="1100">
                  <c:v>49000000</c:v>
                </c:pt>
                <c:pt idx="1101">
                  <c:v>84000000</c:v>
                </c:pt>
                <c:pt idx="1102">
                  <c:v>19000000</c:v>
                </c:pt>
                <c:pt idx="1103">
                  <c:v>59000000</c:v>
                </c:pt>
                <c:pt idx="1104">
                  <c:v>80000000</c:v>
                </c:pt>
                <c:pt idx="1105">
                  <c:v>58000000</c:v>
                </c:pt>
                <c:pt idx="1106">
                  <c:v>72000000</c:v>
                </c:pt>
                <c:pt idx="1107">
                  <c:v>55000000</c:v>
                </c:pt>
                <c:pt idx="1108">
                  <c:v>30000000</c:v>
                </c:pt>
                <c:pt idx="1109">
                  <c:v>25000000</c:v>
                </c:pt>
                <c:pt idx="1110">
                  <c:v>30000000</c:v>
                </c:pt>
                <c:pt idx="1111">
                  <c:v>72000000</c:v>
                </c:pt>
                <c:pt idx="1112">
                  <c:v>68000000</c:v>
                </c:pt>
                <c:pt idx="1113">
                  <c:v>25000000</c:v>
                </c:pt>
                <c:pt idx="1114">
                  <c:v>18000000</c:v>
                </c:pt>
                <c:pt idx="1115">
                  <c:v>40000000</c:v>
                </c:pt>
                <c:pt idx="1116">
                  <c:v>25000000</c:v>
                </c:pt>
                <c:pt idx="1117">
                  <c:v>4000000</c:v>
                </c:pt>
                <c:pt idx="1118">
                  <c:v>5000000</c:v>
                </c:pt>
                <c:pt idx="1119">
                  <c:v>80000000</c:v>
                </c:pt>
                <c:pt idx="1120">
                  <c:v>30000000</c:v>
                </c:pt>
                <c:pt idx="1121">
                  <c:v>10000000</c:v>
                </c:pt>
                <c:pt idx="1122">
                  <c:v>22000000</c:v>
                </c:pt>
                <c:pt idx="1123">
                  <c:v>60000000</c:v>
                </c:pt>
                <c:pt idx="1124">
                  <c:v>15000000</c:v>
                </c:pt>
                <c:pt idx="1125">
                  <c:v>75000000</c:v>
                </c:pt>
                <c:pt idx="1126">
                  <c:v>20000000</c:v>
                </c:pt>
                <c:pt idx="1127">
                  <c:v>46000000</c:v>
                </c:pt>
                <c:pt idx="1128">
                  <c:v>50000000</c:v>
                </c:pt>
                <c:pt idx="1129">
                  <c:v>2000000</c:v>
                </c:pt>
                <c:pt idx="1130">
                  <c:v>19800000</c:v>
                </c:pt>
                <c:pt idx="1131">
                  <c:v>11800000</c:v>
                </c:pt>
                <c:pt idx="1132">
                  <c:v>1000000</c:v>
                </c:pt>
                <c:pt idx="1133">
                  <c:v>5000000</c:v>
                </c:pt>
                <c:pt idx="1134">
                  <c:v>85000000</c:v>
                </c:pt>
                <c:pt idx="1135">
                  <c:v>68000000</c:v>
                </c:pt>
                <c:pt idx="1136">
                  <c:v>4000000</c:v>
                </c:pt>
                <c:pt idx="1137">
                  <c:v>29000000</c:v>
                </c:pt>
                <c:pt idx="1138">
                  <c:v>72000000</c:v>
                </c:pt>
                <c:pt idx="1139">
                  <c:v>10000000</c:v>
                </c:pt>
                <c:pt idx="1140">
                  <c:v>9500000</c:v>
                </c:pt>
                <c:pt idx="1141">
                  <c:v>137000000</c:v>
                </c:pt>
                <c:pt idx="1142">
                  <c:v>25000000</c:v>
                </c:pt>
                <c:pt idx="1143">
                  <c:v>38000000</c:v>
                </c:pt>
                <c:pt idx="1144">
                  <c:v>78000000</c:v>
                </c:pt>
                <c:pt idx="1145">
                  <c:v>20000000</c:v>
                </c:pt>
                <c:pt idx="1146">
                  <c:v>8000000</c:v>
                </c:pt>
                <c:pt idx="1147">
                  <c:v>78000000</c:v>
                </c:pt>
                <c:pt idx="1148">
                  <c:v>60000000</c:v>
                </c:pt>
                <c:pt idx="1149">
                  <c:v>13000000</c:v>
                </c:pt>
                <c:pt idx="1150">
                  <c:v>38000000</c:v>
                </c:pt>
                <c:pt idx="1151">
                  <c:v>80000000</c:v>
                </c:pt>
                <c:pt idx="1152">
                  <c:v>60000000</c:v>
                </c:pt>
                <c:pt idx="1153">
                  <c:v>110000000</c:v>
                </c:pt>
                <c:pt idx="1154">
                  <c:v>46000000</c:v>
                </c:pt>
                <c:pt idx="1155">
                  <c:v>4000000</c:v>
                </c:pt>
                <c:pt idx="1156">
                  <c:v>18000000</c:v>
                </c:pt>
                <c:pt idx="1157">
                  <c:v>55000000</c:v>
                </c:pt>
                <c:pt idx="1158">
                  <c:v>70000000</c:v>
                </c:pt>
                <c:pt idx="1159">
                  <c:v>140000000</c:v>
                </c:pt>
                <c:pt idx="1160">
                  <c:v>21000000</c:v>
                </c:pt>
                <c:pt idx="1161">
                  <c:v>40000000</c:v>
                </c:pt>
                <c:pt idx="1162">
                  <c:v>63000000</c:v>
                </c:pt>
                <c:pt idx="1163">
                  <c:v>100000000</c:v>
                </c:pt>
                <c:pt idx="1164">
                  <c:v>12600000</c:v>
                </c:pt>
                <c:pt idx="1165">
                  <c:v>70000000</c:v>
                </c:pt>
                <c:pt idx="1166">
                  <c:v>1400000</c:v>
                </c:pt>
                <c:pt idx="1167">
                  <c:v>105000000</c:v>
                </c:pt>
                <c:pt idx="1168">
                  <c:v>70000000</c:v>
                </c:pt>
                <c:pt idx="1169">
                  <c:v>27000000</c:v>
                </c:pt>
                <c:pt idx="1170">
                  <c:v>48000000</c:v>
                </c:pt>
                <c:pt idx="1171">
                  <c:v>150000000</c:v>
                </c:pt>
                <c:pt idx="1172">
                  <c:v>41000000</c:v>
                </c:pt>
                <c:pt idx="1173">
                  <c:v>60000000</c:v>
                </c:pt>
                <c:pt idx="1174">
                  <c:v>45000000</c:v>
                </c:pt>
                <c:pt idx="1175">
                  <c:v>54000000</c:v>
                </c:pt>
                <c:pt idx="1176">
                  <c:v>31000000</c:v>
                </c:pt>
                <c:pt idx="1177">
                  <c:v>35000000</c:v>
                </c:pt>
                <c:pt idx="1178">
                  <c:v>50000000</c:v>
                </c:pt>
                <c:pt idx="1179">
                  <c:v>80000000</c:v>
                </c:pt>
                <c:pt idx="1180">
                  <c:v>17000000</c:v>
                </c:pt>
                <c:pt idx="1181">
                  <c:v>24000000</c:v>
                </c:pt>
                <c:pt idx="1182">
                  <c:v>1500000</c:v>
                </c:pt>
                <c:pt idx="1183">
                  <c:v>130000000</c:v>
                </c:pt>
                <c:pt idx="1184">
                  <c:v>65000000</c:v>
                </c:pt>
                <c:pt idx="1185">
                  <c:v>65000000</c:v>
                </c:pt>
                <c:pt idx="1186">
                  <c:v>75000000</c:v>
                </c:pt>
                <c:pt idx="1187">
                  <c:v>120000000</c:v>
                </c:pt>
                <c:pt idx="1188">
                  <c:v>18000000</c:v>
                </c:pt>
                <c:pt idx="1189">
                  <c:v>48000000</c:v>
                </c:pt>
                <c:pt idx="1190">
                  <c:v>75000000</c:v>
                </c:pt>
                <c:pt idx="1191">
                  <c:v>47000000</c:v>
                </c:pt>
                <c:pt idx="1192">
                  <c:v>5000000</c:v>
                </c:pt>
                <c:pt idx="1193">
                  <c:v>23000000</c:v>
                </c:pt>
                <c:pt idx="1194">
                  <c:v>25000000</c:v>
                </c:pt>
                <c:pt idx="1195">
                  <c:v>26000000</c:v>
                </c:pt>
                <c:pt idx="1196">
                  <c:v>28000000</c:v>
                </c:pt>
                <c:pt idx="1197">
                  <c:v>15000000</c:v>
                </c:pt>
                <c:pt idx="1198">
                  <c:v>4000000</c:v>
                </c:pt>
                <c:pt idx="1199">
                  <c:v>4000000</c:v>
                </c:pt>
                <c:pt idx="1200">
                  <c:v>150000000</c:v>
                </c:pt>
                <c:pt idx="1201">
                  <c:v>20000000</c:v>
                </c:pt>
                <c:pt idx="1202">
                  <c:v>78000000</c:v>
                </c:pt>
                <c:pt idx="1203">
                  <c:v>30000000</c:v>
                </c:pt>
                <c:pt idx="1204">
                  <c:v>109000000</c:v>
                </c:pt>
                <c:pt idx="1205">
                  <c:v>50000000</c:v>
                </c:pt>
                <c:pt idx="1206">
                  <c:v>60000000</c:v>
                </c:pt>
                <c:pt idx="1207">
                  <c:v>60000000</c:v>
                </c:pt>
                <c:pt idx="1208">
                  <c:v>40000000</c:v>
                </c:pt>
                <c:pt idx="1209">
                  <c:v>75000000</c:v>
                </c:pt>
                <c:pt idx="1210">
                  <c:v>81000000</c:v>
                </c:pt>
                <c:pt idx="1211">
                  <c:v>20000000</c:v>
                </c:pt>
                <c:pt idx="1212">
                  <c:v>16500000</c:v>
                </c:pt>
                <c:pt idx="1213">
                  <c:v>22000000</c:v>
                </c:pt>
                <c:pt idx="1214">
                  <c:v>100000000</c:v>
                </c:pt>
                <c:pt idx="1215">
                  <c:v>200000000</c:v>
                </c:pt>
                <c:pt idx="1216">
                  <c:v>40000000</c:v>
                </c:pt>
                <c:pt idx="1217">
                  <c:v>120000000</c:v>
                </c:pt>
                <c:pt idx="1218">
                  <c:v>60000000</c:v>
                </c:pt>
                <c:pt idx="1219">
                  <c:v>100000000</c:v>
                </c:pt>
                <c:pt idx="1220">
                  <c:v>92000000</c:v>
                </c:pt>
                <c:pt idx="1221">
                  <c:v>60000000</c:v>
                </c:pt>
                <c:pt idx="1222">
                  <c:v>150000000</c:v>
                </c:pt>
                <c:pt idx="1223">
                  <c:v>45000000</c:v>
                </c:pt>
                <c:pt idx="1224">
                  <c:v>130000000</c:v>
                </c:pt>
                <c:pt idx="1225">
                  <c:v>70000000</c:v>
                </c:pt>
                <c:pt idx="1226">
                  <c:v>125000000</c:v>
                </c:pt>
                <c:pt idx="1227">
                  <c:v>33000000</c:v>
                </c:pt>
                <c:pt idx="1228">
                  <c:v>130000000</c:v>
                </c:pt>
                <c:pt idx="1229">
                  <c:v>22000000</c:v>
                </c:pt>
                <c:pt idx="1230">
                  <c:v>76000000</c:v>
                </c:pt>
                <c:pt idx="1231">
                  <c:v>20000000</c:v>
                </c:pt>
                <c:pt idx="1232">
                  <c:v>5000000</c:v>
                </c:pt>
                <c:pt idx="1233">
                  <c:v>9500000</c:v>
                </c:pt>
                <c:pt idx="1234">
                  <c:v>30000000</c:v>
                </c:pt>
                <c:pt idx="1235">
                  <c:v>95000000</c:v>
                </c:pt>
                <c:pt idx="1236">
                  <c:v>140000000</c:v>
                </c:pt>
                <c:pt idx="1237">
                  <c:v>62000000</c:v>
                </c:pt>
                <c:pt idx="1238">
                  <c:v>140000000</c:v>
                </c:pt>
                <c:pt idx="1239">
                  <c:v>25000000</c:v>
                </c:pt>
                <c:pt idx="1240">
                  <c:v>80000000</c:v>
                </c:pt>
                <c:pt idx="1241">
                  <c:v>30000000</c:v>
                </c:pt>
                <c:pt idx="1242">
                  <c:v>90000000</c:v>
                </c:pt>
                <c:pt idx="1243">
                  <c:v>40000000</c:v>
                </c:pt>
                <c:pt idx="1244">
                  <c:v>110000000</c:v>
                </c:pt>
                <c:pt idx="1245">
                  <c:v>100000000</c:v>
                </c:pt>
                <c:pt idx="1246">
                  <c:v>60000000</c:v>
                </c:pt>
                <c:pt idx="1247">
                  <c:v>31000000</c:v>
                </c:pt>
                <c:pt idx="1248">
                  <c:v>85000000</c:v>
                </c:pt>
                <c:pt idx="1249">
                  <c:v>70000000</c:v>
                </c:pt>
                <c:pt idx="1250">
                  <c:v>2000000</c:v>
                </c:pt>
                <c:pt idx="1251">
                  <c:v>18000000</c:v>
                </c:pt>
                <c:pt idx="1252">
                  <c:v>55000000</c:v>
                </c:pt>
                <c:pt idx="1253">
                  <c:v>128000000</c:v>
                </c:pt>
                <c:pt idx="1254">
                  <c:v>30000000</c:v>
                </c:pt>
                <c:pt idx="1255">
                  <c:v>87000000</c:v>
                </c:pt>
                <c:pt idx="1256">
                  <c:v>113000000</c:v>
                </c:pt>
                <c:pt idx="1257">
                  <c:v>150000000</c:v>
                </c:pt>
                <c:pt idx="1258">
                  <c:v>33000000</c:v>
                </c:pt>
                <c:pt idx="1259">
                  <c:v>80000000</c:v>
                </c:pt>
                <c:pt idx="1260">
                  <c:v>29000000</c:v>
                </c:pt>
                <c:pt idx="1261">
                  <c:v>35000000</c:v>
                </c:pt>
                <c:pt idx="1262">
                  <c:v>175000000</c:v>
                </c:pt>
                <c:pt idx="1263">
                  <c:v>2500000</c:v>
                </c:pt>
                <c:pt idx="1264">
                  <c:v>45000000</c:v>
                </c:pt>
                <c:pt idx="1265">
                  <c:v>12000000</c:v>
                </c:pt>
                <c:pt idx="1266">
                  <c:v>35000000</c:v>
                </c:pt>
                <c:pt idx="1267">
                  <c:v>4000000</c:v>
                </c:pt>
                <c:pt idx="1268">
                  <c:v>30000000</c:v>
                </c:pt>
                <c:pt idx="1269">
                  <c:v>60000000</c:v>
                </c:pt>
                <c:pt idx="1270">
                  <c:v>37000000</c:v>
                </c:pt>
                <c:pt idx="1271">
                  <c:v>80000000</c:v>
                </c:pt>
                <c:pt idx="1272">
                  <c:v>25000000</c:v>
                </c:pt>
                <c:pt idx="1273">
                  <c:v>110000000</c:v>
                </c:pt>
                <c:pt idx="1274">
                  <c:v>20000000</c:v>
                </c:pt>
                <c:pt idx="1275">
                  <c:v>90000000</c:v>
                </c:pt>
                <c:pt idx="1276">
                  <c:v>60000000</c:v>
                </c:pt>
                <c:pt idx="1277">
                  <c:v>165000000</c:v>
                </c:pt>
                <c:pt idx="1278">
                  <c:v>38000000</c:v>
                </c:pt>
                <c:pt idx="1279">
                  <c:v>55000000</c:v>
                </c:pt>
                <c:pt idx="1280">
                  <c:v>160000000</c:v>
                </c:pt>
                <c:pt idx="1281">
                  <c:v>6428966</c:v>
                </c:pt>
                <c:pt idx="1282">
                  <c:v>110000000</c:v>
                </c:pt>
                <c:pt idx="1283">
                  <c:v>140000000</c:v>
                </c:pt>
                <c:pt idx="1284">
                  <c:v>52000000</c:v>
                </c:pt>
                <c:pt idx="1285">
                  <c:v>500000</c:v>
                </c:pt>
                <c:pt idx="1286">
                  <c:v>8000000</c:v>
                </c:pt>
                <c:pt idx="1287">
                  <c:v>45000000</c:v>
                </c:pt>
                <c:pt idx="1288">
                  <c:v>42000000</c:v>
                </c:pt>
                <c:pt idx="1289">
                  <c:v>75000000</c:v>
                </c:pt>
                <c:pt idx="1290">
                  <c:v>110000000</c:v>
                </c:pt>
                <c:pt idx="1291">
                  <c:v>120000000</c:v>
                </c:pt>
                <c:pt idx="1292">
                  <c:v>56600000</c:v>
                </c:pt>
                <c:pt idx="1293">
                  <c:v>30000000</c:v>
                </c:pt>
                <c:pt idx="1294">
                  <c:v>70000000</c:v>
                </c:pt>
                <c:pt idx="1295">
                  <c:v>155000000</c:v>
                </c:pt>
                <c:pt idx="1296">
                  <c:v>24000000</c:v>
                </c:pt>
                <c:pt idx="1297">
                  <c:v>270000000</c:v>
                </c:pt>
                <c:pt idx="1298">
                  <c:v>3000000</c:v>
                </c:pt>
                <c:pt idx="1299">
                  <c:v>40000000</c:v>
                </c:pt>
                <c:pt idx="1300">
                  <c:v>40000000</c:v>
                </c:pt>
                <c:pt idx="1301">
                  <c:v>120000000</c:v>
                </c:pt>
                <c:pt idx="1302">
                  <c:v>45000000</c:v>
                </c:pt>
                <c:pt idx="1303">
                  <c:v>28000000</c:v>
                </c:pt>
                <c:pt idx="1304">
                  <c:v>110000000</c:v>
                </c:pt>
                <c:pt idx="1305">
                  <c:v>40000000</c:v>
                </c:pt>
                <c:pt idx="1306">
                  <c:v>75000000</c:v>
                </c:pt>
                <c:pt idx="1307">
                  <c:v>46000000</c:v>
                </c:pt>
                <c:pt idx="1308">
                  <c:v>88000000</c:v>
                </c:pt>
                <c:pt idx="1309">
                  <c:v>2800000</c:v>
                </c:pt>
                <c:pt idx="1310">
                  <c:v>6000000</c:v>
                </c:pt>
                <c:pt idx="1311">
                  <c:v>88000000</c:v>
                </c:pt>
                <c:pt idx="1312">
                  <c:v>25000000</c:v>
                </c:pt>
                <c:pt idx="1313">
                  <c:v>25000000</c:v>
                </c:pt>
                <c:pt idx="1314">
                  <c:v>19000000</c:v>
                </c:pt>
                <c:pt idx="1315">
                  <c:v>42000000</c:v>
                </c:pt>
                <c:pt idx="1316">
                  <c:v>50000000</c:v>
                </c:pt>
                <c:pt idx="1317">
                  <c:v>18000000</c:v>
                </c:pt>
                <c:pt idx="1318">
                  <c:v>20000000</c:v>
                </c:pt>
                <c:pt idx="1319">
                  <c:v>110000000</c:v>
                </c:pt>
                <c:pt idx="1320">
                  <c:v>43000000</c:v>
                </c:pt>
                <c:pt idx="1321">
                  <c:v>26000000</c:v>
                </c:pt>
                <c:pt idx="1322">
                  <c:v>75000000</c:v>
                </c:pt>
                <c:pt idx="1323">
                  <c:v>28000000</c:v>
                </c:pt>
                <c:pt idx="1324">
                  <c:v>65000000</c:v>
                </c:pt>
                <c:pt idx="1325">
                  <c:v>90000000</c:v>
                </c:pt>
                <c:pt idx="1326">
                  <c:v>31000000</c:v>
                </c:pt>
                <c:pt idx="1327">
                  <c:v>100000000</c:v>
                </c:pt>
                <c:pt idx="1328">
                  <c:v>207000000</c:v>
                </c:pt>
                <c:pt idx="1329">
                  <c:v>6000000</c:v>
                </c:pt>
                <c:pt idx="1330">
                  <c:v>70000000</c:v>
                </c:pt>
                <c:pt idx="1331">
                  <c:v>5000000</c:v>
                </c:pt>
                <c:pt idx="1332">
                  <c:v>45000000</c:v>
                </c:pt>
                <c:pt idx="1333">
                  <c:v>84000000</c:v>
                </c:pt>
                <c:pt idx="1334">
                  <c:v>60000000</c:v>
                </c:pt>
                <c:pt idx="1335">
                  <c:v>11000000</c:v>
                </c:pt>
                <c:pt idx="1336">
                  <c:v>50000000</c:v>
                </c:pt>
                <c:pt idx="1337">
                  <c:v>30000000</c:v>
                </c:pt>
                <c:pt idx="1338">
                  <c:v>26000000</c:v>
                </c:pt>
                <c:pt idx="1339">
                  <c:v>3000000</c:v>
                </c:pt>
                <c:pt idx="1340">
                  <c:v>180000000</c:v>
                </c:pt>
                <c:pt idx="1341">
                  <c:v>40000000</c:v>
                </c:pt>
                <c:pt idx="1342">
                  <c:v>45000000</c:v>
                </c:pt>
                <c:pt idx="1343">
                  <c:v>3000000</c:v>
                </c:pt>
                <c:pt idx="1344">
                  <c:v>20000000</c:v>
                </c:pt>
                <c:pt idx="1345">
                  <c:v>19000000</c:v>
                </c:pt>
                <c:pt idx="1346">
                  <c:v>70000000</c:v>
                </c:pt>
                <c:pt idx="1347">
                  <c:v>50000000</c:v>
                </c:pt>
                <c:pt idx="1348">
                  <c:v>20000000</c:v>
                </c:pt>
                <c:pt idx="1349">
                  <c:v>28000000</c:v>
                </c:pt>
                <c:pt idx="1350">
                  <c:v>100000000</c:v>
                </c:pt>
                <c:pt idx="1351">
                  <c:v>9000000</c:v>
                </c:pt>
                <c:pt idx="1352">
                  <c:v>29000000</c:v>
                </c:pt>
                <c:pt idx="1353">
                  <c:v>1500000</c:v>
                </c:pt>
                <c:pt idx="1354">
                  <c:v>150000000</c:v>
                </c:pt>
                <c:pt idx="1355">
                  <c:v>22000000</c:v>
                </c:pt>
                <c:pt idx="1356">
                  <c:v>185000000</c:v>
                </c:pt>
                <c:pt idx="1357">
                  <c:v>50000000</c:v>
                </c:pt>
                <c:pt idx="1358">
                  <c:v>80000000</c:v>
                </c:pt>
                <c:pt idx="1359">
                  <c:v>6000000</c:v>
                </c:pt>
                <c:pt idx="1360">
                  <c:v>60000000</c:v>
                </c:pt>
                <c:pt idx="1361">
                  <c:v>45000000</c:v>
                </c:pt>
                <c:pt idx="1362">
                  <c:v>20000000</c:v>
                </c:pt>
                <c:pt idx="1363">
                  <c:v>100000000</c:v>
                </c:pt>
                <c:pt idx="1364">
                  <c:v>40000000</c:v>
                </c:pt>
                <c:pt idx="1365">
                  <c:v>65000000</c:v>
                </c:pt>
                <c:pt idx="1366">
                  <c:v>80000000</c:v>
                </c:pt>
                <c:pt idx="1367">
                  <c:v>100000000</c:v>
                </c:pt>
                <c:pt idx="1368">
                  <c:v>150000000</c:v>
                </c:pt>
                <c:pt idx="1369">
                  <c:v>43000000</c:v>
                </c:pt>
                <c:pt idx="1370">
                  <c:v>30000000</c:v>
                </c:pt>
                <c:pt idx="1371">
                  <c:v>60000000</c:v>
                </c:pt>
                <c:pt idx="1372">
                  <c:v>80000000</c:v>
                </c:pt>
                <c:pt idx="1373">
                  <c:v>50000000</c:v>
                </c:pt>
                <c:pt idx="1374">
                  <c:v>150000000</c:v>
                </c:pt>
                <c:pt idx="1375">
                  <c:v>50000000</c:v>
                </c:pt>
                <c:pt idx="1376">
                  <c:v>140000000</c:v>
                </c:pt>
                <c:pt idx="1377">
                  <c:v>75000000</c:v>
                </c:pt>
                <c:pt idx="1378">
                  <c:v>15000000</c:v>
                </c:pt>
                <c:pt idx="1379">
                  <c:v>32000000</c:v>
                </c:pt>
                <c:pt idx="1380">
                  <c:v>150000000</c:v>
                </c:pt>
                <c:pt idx="1381">
                  <c:v>60000000</c:v>
                </c:pt>
                <c:pt idx="1382">
                  <c:v>20000000</c:v>
                </c:pt>
                <c:pt idx="1383">
                  <c:v>15000000</c:v>
                </c:pt>
                <c:pt idx="1384">
                  <c:v>15000000</c:v>
                </c:pt>
                <c:pt idx="1385">
                  <c:v>150000000</c:v>
                </c:pt>
                <c:pt idx="1386">
                  <c:v>80000000</c:v>
                </c:pt>
                <c:pt idx="1387">
                  <c:v>500000</c:v>
                </c:pt>
                <c:pt idx="1388">
                  <c:v>85000000</c:v>
                </c:pt>
                <c:pt idx="1389">
                  <c:v>400000</c:v>
                </c:pt>
                <c:pt idx="1390">
                  <c:v>16000000</c:v>
                </c:pt>
                <c:pt idx="1391">
                  <c:v>60000000</c:v>
                </c:pt>
                <c:pt idx="1392">
                  <c:v>10000000</c:v>
                </c:pt>
                <c:pt idx="1393">
                  <c:v>6500000</c:v>
                </c:pt>
                <c:pt idx="1394">
                  <c:v>45000000</c:v>
                </c:pt>
                <c:pt idx="1395">
                  <c:v>27000000</c:v>
                </c:pt>
                <c:pt idx="1396">
                  <c:v>210000000</c:v>
                </c:pt>
                <c:pt idx="1397">
                  <c:v>45000000</c:v>
                </c:pt>
                <c:pt idx="1398">
                  <c:v>17000000</c:v>
                </c:pt>
                <c:pt idx="1399">
                  <c:v>50000000</c:v>
                </c:pt>
                <c:pt idx="1400">
                  <c:v>53000000</c:v>
                </c:pt>
                <c:pt idx="1401">
                  <c:v>50000000</c:v>
                </c:pt>
                <c:pt idx="1402">
                  <c:v>36000000</c:v>
                </c:pt>
                <c:pt idx="1403">
                  <c:v>50000000</c:v>
                </c:pt>
                <c:pt idx="1404">
                  <c:v>30000000</c:v>
                </c:pt>
                <c:pt idx="1405">
                  <c:v>7000000</c:v>
                </c:pt>
                <c:pt idx="1406">
                  <c:v>39000000</c:v>
                </c:pt>
                <c:pt idx="1407">
                  <c:v>10000000</c:v>
                </c:pt>
                <c:pt idx="1408">
                  <c:v>65000000</c:v>
                </c:pt>
                <c:pt idx="1409">
                  <c:v>150000000</c:v>
                </c:pt>
                <c:pt idx="1410">
                  <c:v>2700000</c:v>
                </c:pt>
                <c:pt idx="1411">
                  <c:v>37000000</c:v>
                </c:pt>
                <c:pt idx="1412">
                  <c:v>55000000</c:v>
                </c:pt>
                <c:pt idx="1413">
                  <c:v>30000000</c:v>
                </c:pt>
                <c:pt idx="1414">
                  <c:v>125000000</c:v>
                </c:pt>
                <c:pt idx="1415">
                  <c:v>30000000</c:v>
                </c:pt>
                <c:pt idx="1416">
                  <c:v>150000000</c:v>
                </c:pt>
                <c:pt idx="1417">
                  <c:v>135000000</c:v>
                </c:pt>
                <c:pt idx="1418">
                  <c:v>20000000</c:v>
                </c:pt>
                <c:pt idx="1419">
                  <c:v>80000000</c:v>
                </c:pt>
                <c:pt idx="1420">
                  <c:v>225000000</c:v>
                </c:pt>
                <c:pt idx="1421">
                  <c:v>5000000</c:v>
                </c:pt>
                <c:pt idx="1422">
                  <c:v>50000000</c:v>
                </c:pt>
                <c:pt idx="1423">
                  <c:v>22000000</c:v>
                </c:pt>
                <c:pt idx="1424">
                  <c:v>23000000</c:v>
                </c:pt>
                <c:pt idx="1425">
                  <c:v>19000000</c:v>
                </c:pt>
                <c:pt idx="1426">
                  <c:v>26000000</c:v>
                </c:pt>
                <c:pt idx="1427">
                  <c:v>45000000</c:v>
                </c:pt>
                <c:pt idx="1428">
                  <c:v>180000000</c:v>
                </c:pt>
                <c:pt idx="1429">
                  <c:v>75000000</c:v>
                </c:pt>
                <c:pt idx="1430">
                  <c:v>26000000</c:v>
                </c:pt>
                <c:pt idx="1431">
                  <c:v>9000000</c:v>
                </c:pt>
                <c:pt idx="1432">
                  <c:v>100000000</c:v>
                </c:pt>
                <c:pt idx="1433">
                  <c:v>75000000</c:v>
                </c:pt>
                <c:pt idx="1434">
                  <c:v>70000000</c:v>
                </c:pt>
                <c:pt idx="1435">
                  <c:v>25000000</c:v>
                </c:pt>
                <c:pt idx="1436">
                  <c:v>1200000</c:v>
                </c:pt>
                <c:pt idx="1437">
                  <c:v>2400000</c:v>
                </c:pt>
                <c:pt idx="1438">
                  <c:v>50000000</c:v>
                </c:pt>
                <c:pt idx="1439">
                  <c:v>60000000</c:v>
                </c:pt>
                <c:pt idx="1440">
                  <c:v>32000000</c:v>
                </c:pt>
                <c:pt idx="1441">
                  <c:v>14000000</c:v>
                </c:pt>
                <c:pt idx="1442">
                  <c:v>21000000</c:v>
                </c:pt>
                <c:pt idx="1443">
                  <c:v>30000000</c:v>
                </c:pt>
                <c:pt idx="1444">
                  <c:v>150000000</c:v>
                </c:pt>
                <c:pt idx="1445">
                  <c:v>82500000</c:v>
                </c:pt>
                <c:pt idx="1446">
                  <c:v>30000000</c:v>
                </c:pt>
                <c:pt idx="1447">
                  <c:v>7000</c:v>
                </c:pt>
                <c:pt idx="1448">
                  <c:v>65000</c:v>
                </c:pt>
                <c:pt idx="1449">
                  <c:v>10000000</c:v>
                </c:pt>
                <c:pt idx="1450">
                  <c:v>30000000</c:v>
                </c:pt>
                <c:pt idx="1451">
                  <c:v>475000</c:v>
                </c:pt>
                <c:pt idx="1452">
                  <c:v>30000000</c:v>
                </c:pt>
                <c:pt idx="1453">
                  <c:v>17500000</c:v>
                </c:pt>
                <c:pt idx="1454">
                  <c:v>7000000</c:v>
                </c:pt>
                <c:pt idx="1455">
                  <c:v>56000000</c:v>
                </c:pt>
                <c:pt idx="1456">
                  <c:v>60000000</c:v>
                </c:pt>
                <c:pt idx="1457">
                  <c:v>40000000</c:v>
                </c:pt>
                <c:pt idx="1458">
                  <c:v>150000000</c:v>
                </c:pt>
                <c:pt idx="1459">
                  <c:v>25000000</c:v>
                </c:pt>
                <c:pt idx="1460">
                  <c:v>40000000</c:v>
                </c:pt>
                <c:pt idx="1461">
                  <c:v>28000000</c:v>
                </c:pt>
                <c:pt idx="1462">
                  <c:v>43000000</c:v>
                </c:pt>
                <c:pt idx="1463">
                  <c:v>40000000</c:v>
                </c:pt>
                <c:pt idx="1464">
                  <c:v>85000000</c:v>
                </c:pt>
                <c:pt idx="1465">
                  <c:v>150000000</c:v>
                </c:pt>
                <c:pt idx="1466">
                  <c:v>22000000</c:v>
                </c:pt>
                <c:pt idx="1467">
                  <c:v>82000000</c:v>
                </c:pt>
                <c:pt idx="1468">
                  <c:v>260000000</c:v>
                </c:pt>
                <c:pt idx="1469">
                  <c:v>55000000</c:v>
                </c:pt>
                <c:pt idx="1470">
                  <c:v>30000000</c:v>
                </c:pt>
                <c:pt idx="1471">
                  <c:v>17000000</c:v>
                </c:pt>
                <c:pt idx="1472">
                  <c:v>32000000</c:v>
                </c:pt>
                <c:pt idx="1473">
                  <c:v>126000000</c:v>
                </c:pt>
                <c:pt idx="1474">
                  <c:v>50000000</c:v>
                </c:pt>
                <c:pt idx="1475">
                  <c:v>50000000</c:v>
                </c:pt>
                <c:pt idx="1476">
                  <c:v>85000000</c:v>
                </c:pt>
                <c:pt idx="1477">
                  <c:v>35000000</c:v>
                </c:pt>
                <c:pt idx="1478">
                  <c:v>13000000</c:v>
                </c:pt>
                <c:pt idx="1479">
                  <c:v>250000000</c:v>
                </c:pt>
                <c:pt idx="1480">
                  <c:v>40000000</c:v>
                </c:pt>
                <c:pt idx="1481">
                  <c:v>50000000</c:v>
                </c:pt>
                <c:pt idx="1482">
                  <c:v>62000000</c:v>
                </c:pt>
                <c:pt idx="1483">
                  <c:v>30000000</c:v>
                </c:pt>
                <c:pt idx="1484">
                  <c:v>12500000</c:v>
                </c:pt>
                <c:pt idx="1485">
                  <c:v>4200000</c:v>
                </c:pt>
                <c:pt idx="1486">
                  <c:v>25000000</c:v>
                </c:pt>
                <c:pt idx="1487">
                  <c:v>18000000</c:v>
                </c:pt>
                <c:pt idx="1488">
                  <c:v>7000000</c:v>
                </c:pt>
                <c:pt idx="1489">
                  <c:v>19000000</c:v>
                </c:pt>
                <c:pt idx="1490">
                  <c:v>26000000</c:v>
                </c:pt>
                <c:pt idx="1491">
                  <c:v>15000000</c:v>
                </c:pt>
                <c:pt idx="1492">
                  <c:v>2000000</c:v>
                </c:pt>
                <c:pt idx="1493">
                  <c:v>30000000</c:v>
                </c:pt>
                <c:pt idx="1494">
                  <c:v>8700000</c:v>
                </c:pt>
                <c:pt idx="1495">
                  <c:v>35000000</c:v>
                </c:pt>
                <c:pt idx="1496">
                  <c:v>26000000</c:v>
                </c:pt>
                <c:pt idx="1497">
                  <c:v>65000000</c:v>
                </c:pt>
                <c:pt idx="1498">
                  <c:v>12000000</c:v>
                </c:pt>
                <c:pt idx="1499">
                  <c:v>70000000</c:v>
                </c:pt>
                <c:pt idx="1500">
                  <c:v>132000000</c:v>
                </c:pt>
                <c:pt idx="1501">
                  <c:v>90000000</c:v>
                </c:pt>
                <c:pt idx="1502">
                  <c:v>50000000</c:v>
                </c:pt>
                <c:pt idx="1503">
                  <c:v>70000000</c:v>
                </c:pt>
                <c:pt idx="1504">
                  <c:v>50000000</c:v>
                </c:pt>
                <c:pt idx="1505">
                  <c:v>55000000</c:v>
                </c:pt>
                <c:pt idx="1506">
                  <c:v>60000000</c:v>
                </c:pt>
                <c:pt idx="1507">
                  <c:v>160000000</c:v>
                </c:pt>
                <c:pt idx="1508">
                  <c:v>130000000</c:v>
                </c:pt>
                <c:pt idx="1509">
                  <c:v>163000000</c:v>
                </c:pt>
                <c:pt idx="1510">
                  <c:v>40000000</c:v>
                </c:pt>
                <c:pt idx="1511">
                  <c:v>30000000</c:v>
                </c:pt>
                <c:pt idx="1512">
                  <c:v>85000000</c:v>
                </c:pt>
                <c:pt idx="1513">
                  <c:v>10000000</c:v>
                </c:pt>
                <c:pt idx="1514">
                  <c:v>25000000</c:v>
                </c:pt>
                <c:pt idx="1515">
                  <c:v>175000000</c:v>
                </c:pt>
                <c:pt idx="1516">
                  <c:v>160000000</c:v>
                </c:pt>
                <c:pt idx="1517">
                  <c:v>258000000</c:v>
                </c:pt>
                <c:pt idx="1518">
                  <c:v>55000000</c:v>
                </c:pt>
                <c:pt idx="1519">
                  <c:v>28000000</c:v>
                </c:pt>
                <c:pt idx="1520">
                  <c:v>25000000</c:v>
                </c:pt>
                <c:pt idx="1521">
                  <c:v>35000000</c:v>
                </c:pt>
                <c:pt idx="1522">
                  <c:v>72500000</c:v>
                </c:pt>
                <c:pt idx="1523">
                  <c:v>90000000</c:v>
                </c:pt>
                <c:pt idx="1524">
                  <c:v>1000000</c:v>
                </c:pt>
                <c:pt idx="1525">
                  <c:v>15000000</c:v>
                </c:pt>
                <c:pt idx="1526">
                  <c:v>65000000</c:v>
                </c:pt>
                <c:pt idx="1527">
                  <c:v>16500000</c:v>
                </c:pt>
                <c:pt idx="1528">
                  <c:v>33000000</c:v>
                </c:pt>
                <c:pt idx="1529">
                  <c:v>250000000</c:v>
                </c:pt>
                <c:pt idx="1530">
                  <c:v>150000000</c:v>
                </c:pt>
                <c:pt idx="1531">
                  <c:v>90000000</c:v>
                </c:pt>
                <c:pt idx="1532">
                  <c:v>72000000</c:v>
                </c:pt>
                <c:pt idx="1533">
                  <c:v>15000000</c:v>
                </c:pt>
                <c:pt idx="1534">
                  <c:v>60000000</c:v>
                </c:pt>
                <c:pt idx="1535">
                  <c:v>20000000</c:v>
                </c:pt>
                <c:pt idx="1536">
                  <c:v>30000000</c:v>
                </c:pt>
                <c:pt idx="1537">
                  <c:v>16000000</c:v>
                </c:pt>
                <c:pt idx="1538">
                  <c:v>7000000</c:v>
                </c:pt>
                <c:pt idx="1539">
                  <c:v>50000000</c:v>
                </c:pt>
                <c:pt idx="1540">
                  <c:v>20000000</c:v>
                </c:pt>
                <c:pt idx="1541">
                  <c:v>30000000</c:v>
                </c:pt>
                <c:pt idx="1542">
                  <c:v>20000000</c:v>
                </c:pt>
                <c:pt idx="1543">
                  <c:v>26000000</c:v>
                </c:pt>
                <c:pt idx="1544">
                  <c:v>150000000</c:v>
                </c:pt>
                <c:pt idx="1545">
                  <c:v>40000000</c:v>
                </c:pt>
                <c:pt idx="1546">
                  <c:v>100000000</c:v>
                </c:pt>
                <c:pt idx="1547">
                  <c:v>1000000</c:v>
                </c:pt>
                <c:pt idx="1548">
                  <c:v>12000000</c:v>
                </c:pt>
                <c:pt idx="1549">
                  <c:v>149000000</c:v>
                </c:pt>
                <c:pt idx="1550">
                  <c:v>950000</c:v>
                </c:pt>
                <c:pt idx="1551">
                  <c:v>5000000</c:v>
                </c:pt>
                <c:pt idx="1552">
                  <c:v>80000000</c:v>
                </c:pt>
                <c:pt idx="1553">
                  <c:v>58000000</c:v>
                </c:pt>
                <c:pt idx="1554">
                  <c:v>27000000</c:v>
                </c:pt>
                <c:pt idx="1555">
                  <c:v>10000000</c:v>
                </c:pt>
                <c:pt idx="1556">
                  <c:v>35000000</c:v>
                </c:pt>
                <c:pt idx="1557">
                  <c:v>30000000</c:v>
                </c:pt>
                <c:pt idx="1558">
                  <c:v>69000000</c:v>
                </c:pt>
                <c:pt idx="1559">
                  <c:v>50000000</c:v>
                </c:pt>
                <c:pt idx="1560">
                  <c:v>15000000</c:v>
                </c:pt>
                <c:pt idx="1561">
                  <c:v>75000000</c:v>
                </c:pt>
                <c:pt idx="1562">
                  <c:v>80000000</c:v>
                </c:pt>
                <c:pt idx="1563">
                  <c:v>16000000</c:v>
                </c:pt>
                <c:pt idx="1564">
                  <c:v>6500000</c:v>
                </c:pt>
                <c:pt idx="1565">
                  <c:v>8000000</c:v>
                </c:pt>
                <c:pt idx="1566">
                  <c:v>110000000</c:v>
                </c:pt>
                <c:pt idx="1567">
                  <c:v>45000000</c:v>
                </c:pt>
                <c:pt idx="1568">
                  <c:v>64000000</c:v>
                </c:pt>
                <c:pt idx="1569">
                  <c:v>135000000</c:v>
                </c:pt>
                <c:pt idx="1570">
                  <c:v>28000000</c:v>
                </c:pt>
                <c:pt idx="1571">
                  <c:v>14000000</c:v>
                </c:pt>
                <c:pt idx="1572">
                  <c:v>70000000</c:v>
                </c:pt>
                <c:pt idx="1573">
                  <c:v>30000000</c:v>
                </c:pt>
                <c:pt idx="1574">
                  <c:v>45000000</c:v>
                </c:pt>
                <c:pt idx="1575">
                  <c:v>40000000</c:v>
                </c:pt>
                <c:pt idx="1576">
                  <c:v>4000000</c:v>
                </c:pt>
                <c:pt idx="1577">
                  <c:v>110000000</c:v>
                </c:pt>
                <c:pt idx="1578">
                  <c:v>20000000</c:v>
                </c:pt>
                <c:pt idx="1579">
                  <c:v>7000000</c:v>
                </c:pt>
                <c:pt idx="1580">
                  <c:v>20000000</c:v>
                </c:pt>
                <c:pt idx="1581">
                  <c:v>2000000</c:v>
                </c:pt>
                <c:pt idx="1582">
                  <c:v>54000000</c:v>
                </c:pt>
                <c:pt idx="1583">
                  <c:v>25000000</c:v>
                </c:pt>
                <c:pt idx="1584">
                  <c:v>70000000</c:v>
                </c:pt>
                <c:pt idx="1585">
                  <c:v>200000000</c:v>
                </c:pt>
                <c:pt idx="1586">
                  <c:v>170000000</c:v>
                </c:pt>
                <c:pt idx="1587">
                  <c:v>33000000</c:v>
                </c:pt>
                <c:pt idx="1588">
                  <c:v>80000000</c:v>
                </c:pt>
                <c:pt idx="1589">
                  <c:v>200000000</c:v>
                </c:pt>
                <c:pt idx="1590">
                  <c:v>200000000</c:v>
                </c:pt>
                <c:pt idx="1591">
                  <c:v>15000000</c:v>
                </c:pt>
                <c:pt idx="1592">
                  <c:v>110000000</c:v>
                </c:pt>
                <c:pt idx="1593">
                  <c:v>130000000</c:v>
                </c:pt>
                <c:pt idx="1594">
                  <c:v>150000000</c:v>
                </c:pt>
                <c:pt idx="1595">
                  <c:v>65000000</c:v>
                </c:pt>
                <c:pt idx="1596">
                  <c:v>40000000</c:v>
                </c:pt>
                <c:pt idx="1597">
                  <c:v>18000000</c:v>
                </c:pt>
                <c:pt idx="1598">
                  <c:v>70000000</c:v>
                </c:pt>
                <c:pt idx="1599">
                  <c:v>30000000</c:v>
                </c:pt>
                <c:pt idx="1600">
                  <c:v>16500000</c:v>
                </c:pt>
                <c:pt idx="1601">
                  <c:v>60000000</c:v>
                </c:pt>
                <c:pt idx="1602">
                  <c:v>105000000</c:v>
                </c:pt>
                <c:pt idx="1603">
                  <c:v>30000000</c:v>
                </c:pt>
                <c:pt idx="1604">
                  <c:v>30000000</c:v>
                </c:pt>
                <c:pt idx="1605">
                  <c:v>65000000</c:v>
                </c:pt>
                <c:pt idx="1606">
                  <c:v>45000000</c:v>
                </c:pt>
                <c:pt idx="1607">
                  <c:v>61000000</c:v>
                </c:pt>
                <c:pt idx="1608">
                  <c:v>40000000</c:v>
                </c:pt>
                <c:pt idx="1609">
                  <c:v>60000000</c:v>
                </c:pt>
                <c:pt idx="1610">
                  <c:v>19400000</c:v>
                </c:pt>
                <c:pt idx="1611">
                  <c:v>50000000</c:v>
                </c:pt>
                <c:pt idx="1612">
                  <c:v>100000000</c:v>
                </c:pt>
                <c:pt idx="1613">
                  <c:v>150000000</c:v>
                </c:pt>
                <c:pt idx="1614">
                  <c:v>130000000</c:v>
                </c:pt>
                <c:pt idx="1615">
                  <c:v>100000000</c:v>
                </c:pt>
                <c:pt idx="1616">
                  <c:v>8000000</c:v>
                </c:pt>
                <c:pt idx="1617">
                  <c:v>300000000</c:v>
                </c:pt>
                <c:pt idx="1618">
                  <c:v>50000000</c:v>
                </c:pt>
                <c:pt idx="1619">
                  <c:v>25000000</c:v>
                </c:pt>
                <c:pt idx="1620">
                  <c:v>25000000</c:v>
                </c:pt>
                <c:pt idx="1621">
                  <c:v>52000000</c:v>
                </c:pt>
                <c:pt idx="1622">
                  <c:v>100000000</c:v>
                </c:pt>
                <c:pt idx="1623">
                  <c:v>4800000</c:v>
                </c:pt>
                <c:pt idx="1624">
                  <c:v>35000000</c:v>
                </c:pt>
                <c:pt idx="1625">
                  <c:v>40000000</c:v>
                </c:pt>
                <c:pt idx="1626">
                  <c:v>25000000</c:v>
                </c:pt>
                <c:pt idx="1627">
                  <c:v>85000000</c:v>
                </c:pt>
                <c:pt idx="1628">
                  <c:v>149000000</c:v>
                </c:pt>
                <c:pt idx="1629">
                  <c:v>52000000</c:v>
                </c:pt>
                <c:pt idx="1630">
                  <c:v>60000000</c:v>
                </c:pt>
                <c:pt idx="1631">
                  <c:v>45000000</c:v>
                </c:pt>
                <c:pt idx="1632">
                  <c:v>19000000</c:v>
                </c:pt>
                <c:pt idx="1633">
                  <c:v>25000000</c:v>
                </c:pt>
                <c:pt idx="1634">
                  <c:v>70000000</c:v>
                </c:pt>
                <c:pt idx="1635">
                  <c:v>39000000</c:v>
                </c:pt>
                <c:pt idx="1636">
                  <c:v>19000000</c:v>
                </c:pt>
                <c:pt idx="1637">
                  <c:v>25000000</c:v>
                </c:pt>
                <c:pt idx="1638">
                  <c:v>75000000</c:v>
                </c:pt>
                <c:pt idx="1639">
                  <c:v>34000000</c:v>
                </c:pt>
                <c:pt idx="1640">
                  <c:v>40000000</c:v>
                </c:pt>
                <c:pt idx="1641">
                  <c:v>15000000</c:v>
                </c:pt>
                <c:pt idx="1642">
                  <c:v>45000000</c:v>
                </c:pt>
                <c:pt idx="1643">
                  <c:v>120000000</c:v>
                </c:pt>
                <c:pt idx="1644">
                  <c:v>55000000</c:v>
                </c:pt>
                <c:pt idx="1645">
                  <c:v>20000000</c:v>
                </c:pt>
                <c:pt idx="1646">
                  <c:v>20000000</c:v>
                </c:pt>
                <c:pt idx="1647">
                  <c:v>28000000</c:v>
                </c:pt>
                <c:pt idx="1648">
                  <c:v>6000000</c:v>
                </c:pt>
                <c:pt idx="1649">
                  <c:v>20000000</c:v>
                </c:pt>
                <c:pt idx="1650">
                  <c:v>130000000</c:v>
                </c:pt>
                <c:pt idx="1651">
                  <c:v>55000000</c:v>
                </c:pt>
                <c:pt idx="1652">
                  <c:v>18000000</c:v>
                </c:pt>
                <c:pt idx="1653">
                  <c:v>100000000</c:v>
                </c:pt>
                <c:pt idx="1654">
                  <c:v>19000000</c:v>
                </c:pt>
                <c:pt idx="1655">
                  <c:v>60795000</c:v>
                </c:pt>
                <c:pt idx="1656">
                  <c:v>35000000</c:v>
                </c:pt>
                <c:pt idx="1657">
                  <c:v>17300000</c:v>
                </c:pt>
                <c:pt idx="1658">
                  <c:v>85000000</c:v>
                </c:pt>
                <c:pt idx="1659">
                  <c:v>140000000</c:v>
                </c:pt>
                <c:pt idx="1660">
                  <c:v>35000000</c:v>
                </c:pt>
                <c:pt idx="1661">
                  <c:v>65000000</c:v>
                </c:pt>
                <c:pt idx="1662">
                  <c:v>150000000</c:v>
                </c:pt>
                <c:pt idx="1663">
                  <c:v>60000000</c:v>
                </c:pt>
                <c:pt idx="1664">
                  <c:v>30000000</c:v>
                </c:pt>
                <c:pt idx="1665">
                  <c:v>85000000</c:v>
                </c:pt>
                <c:pt idx="1666">
                  <c:v>15000000</c:v>
                </c:pt>
                <c:pt idx="1667">
                  <c:v>67000000</c:v>
                </c:pt>
                <c:pt idx="1668">
                  <c:v>50000000</c:v>
                </c:pt>
                <c:pt idx="1669">
                  <c:v>50000000</c:v>
                </c:pt>
                <c:pt idx="1670">
                  <c:v>10000000</c:v>
                </c:pt>
                <c:pt idx="1671">
                  <c:v>75000000</c:v>
                </c:pt>
                <c:pt idx="1672">
                  <c:v>12000000</c:v>
                </c:pt>
                <c:pt idx="1673">
                  <c:v>54000000</c:v>
                </c:pt>
                <c:pt idx="1674">
                  <c:v>15000000</c:v>
                </c:pt>
                <c:pt idx="1675">
                  <c:v>85000000</c:v>
                </c:pt>
                <c:pt idx="1676">
                  <c:v>21000000</c:v>
                </c:pt>
                <c:pt idx="1677">
                  <c:v>24000000</c:v>
                </c:pt>
                <c:pt idx="1678">
                  <c:v>130000000</c:v>
                </c:pt>
                <c:pt idx="1679">
                  <c:v>24000000</c:v>
                </c:pt>
                <c:pt idx="1680">
                  <c:v>25000000</c:v>
                </c:pt>
                <c:pt idx="1681">
                  <c:v>15000000</c:v>
                </c:pt>
                <c:pt idx="1682">
                  <c:v>38000000</c:v>
                </c:pt>
                <c:pt idx="1683">
                  <c:v>39000000</c:v>
                </c:pt>
                <c:pt idx="1684">
                  <c:v>30000000</c:v>
                </c:pt>
                <c:pt idx="1685">
                  <c:v>20000000</c:v>
                </c:pt>
                <c:pt idx="1686">
                  <c:v>25000000</c:v>
                </c:pt>
                <c:pt idx="1687">
                  <c:v>35000000</c:v>
                </c:pt>
                <c:pt idx="1688">
                  <c:v>35000000</c:v>
                </c:pt>
                <c:pt idx="1689">
                  <c:v>7500000</c:v>
                </c:pt>
                <c:pt idx="1690">
                  <c:v>700000</c:v>
                </c:pt>
                <c:pt idx="1691">
                  <c:v>185000000</c:v>
                </c:pt>
                <c:pt idx="1692">
                  <c:v>25000000</c:v>
                </c:pt>
                <c:pt idx="1693">
                  <c:v>65000000</c:v>
                </c:pt>
                <c:pt idx="1694">
                  <c:v>15000000</c:v>
                </c:pt>
                <c:pt idx="1695">
                  <c:v>75000000</c:v>
                </c:pt>
                <c:pt idx="1696">
                  <c:v>30000000</c:v>
                </c:pt>
                <c:pt idx="1697">
                  <c:v>40000000</c:v>
                </c:pt>
                <c:pt idx="1698">
                  <c:v>75000000</c:v>
                </c:pt>
                <c:pt idx="1699">
                  <c:v>15000000</c:v>
                </c:pt>
                <c:pt idx="1700">
                  <c:v>110000000</c:v>
                </c:pt>
                <c:pt idx="1701">
                  <c:v>40000000</c:v>
                </c:pt>
                <c:pt idx="1702">
                  <c:v>200000000</c:v>
                </c:pt>
                <c:pt idx="1703">
                  <c:v>60000000</c:v>
                </c:pt>
                <c:pt idx="1704">
                  <c:v>15000000</c:v>
                </c:pt>
                <c:pt idx="1705">
                  <c:v>22000000</c:v>
                </c:pt>
                <c:pt idx="1706">
                  <c:v>17000000</c:v>
                </c:pt>
                <c:pt idx="1707">
                  <c:v>20000000</c:v>
                </c:pt>
                <c:pt idx="1708">
                  <c:v>70000000</c:v>
                </c:pt>
                <c:pt idx="1709">
                  <c:v>60000000</c:v>
                </c:pt>
                <c:pt idx="1710">
                  <c:v>20000000</c:v>
                </c:pt>
                <c:pt idx="1711">
                  <c:v>100000000</c:v>
                </c:pt>
                <c:pt idx="1712">
                  <c:v>1000000</c:v>
                </c:pt>
                <c:pt idx="1713">
                  <c:v>40000000</c:v>
                </c:pt>
                <c:pt idx="1714">
                  <c:v>110000000</c:v>
                </c:pt>
                <c:pt idx="1715">
                  <c:v>25000000</c:v>
                </c:pt>
                <c:pt idx="1716">
                  <c:v>35000000</c:v>
                </c:pt>
                <c:pt idx="1717">
                  <c:v>32000000</c:v>
                </c:pt>
                <c:pt idx="1718">
                  <c:v>30000000</c:v>
                </c:pt>
                <c:pt idx="1719">
                  <c:v>130000000</c:v>
                </c:pt>
                <c:pt idx="1720">
                  <c:v>24000000</c:v>
                </c:pt>
                <c:pt idx="1721">
                  <c:v>12000000</c:v>
                </c:pt>
                <c:pt idx="1722">
                  <c:v>150000000</c:v>
                </c:pt>
                <c:pt idx="1723">
                  <c:v>40000000</c:v>
                </c:pt>
                <c:pt idx="1724">
                  <c:v>25000000</c:v>
                </c:pt>
                <c:pt idx="1725">
                  <c:v>150000000</c:v>
                </c:pt>
                <c:pt idx="1726">
                  <c:v>25000000</c:v>
                </c:pt>
                <c:pt idx="1727">
                  <c:v>2600000</c:v>
                </c:pt>
                <c:pt idx="1728">
                  <c:v>36000000</c:v>
                </c:pt>
                <c:pt idx="1729">
                  <c:v>28000000</c:v>
                </c:pt>
                <c:pt idx="1730">
                  <c:v>30000000</c:v>
                </c:pt>
                <c:pt idx="1731">
                  <c:v>135000000</c:v>
                </c:pt>
                <c:pt idx="1732">
                  <c:v>12000000</c:v>
                </c:pt>
                <c:pt idx="1733">
                  <c:v>40000000</c:v>
                </c:pt>
                <c:pt idx="1734">
                  <c:v>30000000</c:v>
                </c:pt>
                <c:pt idx="1735">
                  <c:v>9000000</c:v>
                </c:pt>
                <c:pt idx="1736">
                  <c:v>30000000</c:v>
                </c:pt>
                <c:pt idx="1737">
                  <c:v>47000000</c:v>
                </c:pt>
                <c:pt idx="1738">
                  <c:v>17500000</c:v>
                </c:pt>
                <c:pt idx="1739">
                  <c:v>130000000</c:v>
                </c:pt>
                <c:pt idx="1740">
                  <c:v>70000000</c:v>
                </c:pt>
                <c:pt idx="1741">
                  <c:v>20000000</c:v>
                </c:pt>
                <c:pt idx="1742">
                  <c:v>3900000</c:v>
                </c:pt>
                <c:pt idx="1743">
                  <c:v>85000000</c:v>
                </c:pt>
                <c:pt idx="1744">
                  <c:v>20000000</c:v>
                </c:pt>
                <c:pt idx="1745">
                  <c:v>10000000</c:v>
                </c:pt>
                <c:pt idx="1746">
                  <c:v>20000000</c:v>
                </c:pt>
                <c:pt idx="1747">
                  <c:v>46000000</c:v>
                </c:pt>
                <c:pt idx="1748">
                  <c:v>35000000</c:v>
                </c:pt>
                <c:pt idx="1749">
                  <c:v>10000000</c:v>
                </c:pt>
                <c:pt idx="1750">
                  <c:v>22000000</c:v>
                </c:pt>
                <c:pt idx="1751">
                  <c:v>25000000</c:v>
                </c:pt>
                <c:pt idx="1752">
                  <c:v>11500000</c:v>
                </c:pt>
                <c:pt idx="1753">
                  <c:v>75000000</c:v>
                </c:pt>
                <c:pt idx="1754">
                  <c:v>60000000</c:v>
                </c:pt>
                <c:pt idx="1755">
                  <c:v>85000000</c:v>
                </c:pt>
                <c:pt idx="1756">
                  <c:v>1500000</c:v>
                </c:pt>
                <c:pt idx="1757">
                  <c:v>15500000</c:v>
                </c:pt>
                <c:pt idx="1758">
                  <c:v>10200000</c:v>
                </c:pt>
                <c:pt idx="1759">
                  <c:v>19000000</c:v>
                </c:pt>
                <c:pt idx="1760">
                  <c:v>21000000</c:v>
                </c:pt>
                <c:pt idx="1761">
                  <c:v>225000000</c:v>
                </c:pt>
                <c:pt idx="1762">
                  <c:v>237000000</c:v>
                </c:pt>
                <c:pt idx="1763">
                  <c:v>25000000</c:v>
                </c:pt>
                <c:pt idx="1764">
                  <c:v>200000</c:v>
                </c:pt>
                <c:pt idx="1765">
                  <c:v>40000000</c:v>
                </c:pt>
                <c:pt idx="1766">
                  <c:v>19000000</c:v>
                </c:pt>
                <c:pt idx="1767">
                  <c:v>30000000</c:v>
                </c:pt>
                <c:pt idx="1768">
                  <c:v>15000000</c:v>
                </c:pt>
                <c:pt idx="1769">
                  <c:v>40000000</c:v>
                </c:pt>
                <c:pt idx="1770">
                  <c:v>70000000</c:v>
                </c:pt>
                <c:pt idx="1771">
                  <c:v>65000000</c:v>
                </c:pt>
                <c:pt idx="1772">
                  <c:v>5000000</c:v>
                </c:pt>
                <c:pt idx="1773">
                  <c:v>85000000</c:v>
                </c:pt>
                <c:pt idx="1774">
                  <c:v>70000000</c:v>
                </c:pt>
                <c:pt idx="1775">
                  <c:v>26000000</c:v>
                </c:pt>
                <c:pt idx="1776">
                  <c:v>10000000</c:v>
                </c:pt>
                <c:pt idx="1777">
                  <c:v>100000000</c:v>
                </c:pt>
                <c:pt idx="1778">
                  <c:v>20000000</c:v>
                </c:pt>
                <c:pt idx="1779">
                  <c:v>70000000</c:v>
                </c:pt>
                <c:pt idx="1780">
                  <c:v>225000000</c:v>
                </c:pt>
                <c:pt idx="1781">
                  <c:v>15000000</c:v>
                </c:pt>
                <c:pt idx="1782">
                  <c:v>21000000</c:v>
                </c:pt>
                <c:pt idx="1783">
                  <c:v>105000000</c:v>
                </c:pt>
                <c:pt idx="1784">
                  <c:v>15000000</c:v>
                </c:pt>
                <c:pt idx="1785">
                  <c:v>20000000</c:v>
                </c:pt>
                <c:pt idx="1786">
                  <c:v>150000000</c:v>
                </c:pt>
                <c:pt idx="1787">
                  <c:v>30000000</c:v>
                </c:pt>
                <c:pt idx="1788">
                  <c:v>60000000</c:v>
                </c:pt>
                <c:pt idx="1789">
                  <c:v>10000000</c:v>
                </c:pt>
                <c:pt idx="1790">
                  <c:v>30000000</c:v>
                </c:pt>
                <c:pt idx="1791">
                  <c:v>5000000</c:v>
                </c:pt>
                <c:pt idx="1792">
                  <c:v>35000000</c:v>
                </c:pt>
                <c:pt idx="1793">
                  <c:v>60000000</c:v>
                </c:pt>
                <c:pt idx="1794">
                  <c:v>130000000</c:v>
                </c:pt>
                <c:pt idx="1795">
                  <c:v>26000000</c:v>
                </c:pt>
                <c:pt idx="1796">
                  <c:v>9000000</c:v>
                </c:pt>
                <c:pt idx="1797">
                  <c:v>52000000</c:v>
                </c:pt>
                <c:pt idx="1798">
                  <c:v>20000000</c:v>
                </c:pt>
                <c:pt idx="1799">
                  <c:v>150000000</c:v>
                </c:pt>
                <c:pt idx="1800">
                  <c:v>20000000</c:v>
                </c:pt>
                <c:pt idx="1801">
                  <c:v>20000000</c:v>
                </c:pt>
                <c:pt idx="1802">
                  <c:v>30000000</c:v>
                </c:pt>
                <c:pt idx="1803">
                  <c:v>15000000</c:v>
                </c:pt>
                <c:pt idx="1804">
                  <c:v>150000000</c:v>
                </c:pt>
                <c:pt idx="1805">
                  <c:v>15000000</c:v>
                </c:pt>
                <c:pt idx="1806">
                  <c:v>20000000</c:v>
                </c:pt>
                <c:pt idx="1807">
                  <c:v>125000000</c:v>
                </c:pt>
                <c:pt idx="1808">
                  <c:v>160000000</c:v>
                </c:pt>
                <c:pt idx="1809">
                  <c:v>8000000</c:v>
                </c:pt>
                <c:pt idx="1810">
                  <c:v>27500000</c:v>
                </c:pt>
                <c:pt idx="1811">
                  <c:v>12000000</c:v>
                </c:pt>
                <c:pt idx="1812">
                  <c:v>15000000</c:v>
                </c:pt>
                <c:pt idx="1813">
                  <c:v>150000000</c:v>
                </c:pt>
                <c:pt idx="1814">
                  <c:v>15000000</c:v>
                </c:pt>
                <c:pt idx="1815">
                  <c:v>7300000</c:v>
                </c:pt>
                <c:pt idx="1816">
                  <c:v>15000000</c:v>
                </c:pt>
                <c:pt idx="1817">
                  <c:v>79000000</c:v>
                </c:pt>
                <c:pt idx="1818">
                  <c:v>23000000</c:v>
                </c:pt>
                <c:pt idx="1819">
                  <c:v>120000000</c:v>
                </c:pt>
                <c:pt idx="1820">
                  <c:v>62000000</c:v>
                </c:pt>
                <c:pt idx="1821">
                  <c:v>45000000</c:v>
                </c:pt>
                <c:pt idx="1822">
                  <c:v>95000000</c:v>
                </c:pt>
                <c:pt idx="1823">
                  <c:v>55000000</c:v>
                </c:pt>
                <c:pt idx="1824">
                  <c:v>20000000</c:v>
                </c:pt>
                <c:pt idx="1825">
                  <c:v>2500000</c:v>
                </c:pt>
                <c:pt idx="1826">
                  <c:v>16500000</c:v>
                </c:pt>
                <c:pt idx="1827">
                  <c:v>19000000</c:v>
                </c:pt>
                <c:pt idx="1828">
                  <c:v>90000000</c:v>
                </c:pt>
                <c:pt idx="1829">
                  <c:v>165000000</c:v>
                </c:pt>
                <c:pt idx="1830">
                  <c:v>190000000</c:v>
                </c:pt>
                <c:pt idx="1831">
                  <c:v>14000000</c:v>
                </c:pt>
                <c:pt idx="1832">
                  <c:v>52000000</c:v>
                </c:pt>
                <c:pt idx="1833">
                  <c:v>40000000</c:v>
                </c:pt>
                <c:pt idx="1834">
                  <c:v>37500000</c:v>
                </c:pt>
                <c:pt idx="1835">
                  <c:v>60000000</c:v>
                </c:pt>
                <c:pt idx="1836">
                  <c:v>60000000</c:v>
                </c:pt>
                <c:pt idx="1837">
                  <c:v>60000000</c:v>
                </c:pt>
                <c:pt idx="1838">
                  <c:v>61000000</c:v>
                </c:pt>
                <c:pt idx="1839">
                  <c:v>55000000</c:v>
                </c:pt>
                <c:pt idx="1840">
                  <c:v>45000000</c:v>
                </c:pt>
                <c:pt idx="1841">
                  <c:v>70000000</c:v>
                </c:pt>
                <c:pt idx="1842">
                  <c:v>20000000</c:v>
                </c:pt>
                <c:pt idx="1843">
                  <c:v>200000000</c:v>
                </c:pt>
                <c:pt idx="1844">
                  <c:v>160000000</c:v>
                </c:pt>
                <c:pt idx="1845">
                  <c:v>60000000</c:v>
                </c:pt>
                <c:pt idx="1846">
                  <c:v>35000000</c:v>
                </c:pt>
                <c:pt idx="1847">
                  <c:v>85000000</c:v>
                </c:pt>
                <c:pt idx="1848">
                  <c:v>21000000</c:v>
                </c:pt>
                <c:pt idx="1849">
                  <c:v>16000000</c:v>
                </c:pt>
                <c:pt idx="1850">
                  <c:v>65000000</c:v>
                </c:pt>
                <c:pt idx="1851">
                  <c:v>55000000</c:v>
                </c:pt>
                <c:pt idx="1852">
                  <c:v>37000000</c:v>
                </c:pt>
                <c:pt idx="1853">
                  <c:v>35000000</c:v>
                </c:pt>
                <c:pt idx="1854">
                  <c:v>4000000</c:v>
                </c:pt>
                <c:pt idx="1855">
                  <c:v>20000000</c:v>
                </c:pt>
                <c:pt idx="1856">
                  <c:v>100000000</c:v>
                </c:pt>
                <c:pt idx="1857">
                  <c:v>6000000</c:v>
                </c:pt>
                <c:pt idx="1858">
                  <c:v>15000000</c:v>
                </c:pt>
                <c:pt idx="1859">
                  <c:v>220000000</c:v>
                </c:pt>
                <c:pt idx="1860">
                  <c:v>100000000</c:v>
                </c:pt>
                <c:pt idx="1861">
                  <c:v>25000000</c:v>
                </c:pt>
                <c:pt idx="1862">
                  <c:v>145000000</c:v>
                </c:pt>
                <c:pt idx="1863">
                  <c:v>25000000</c:v>
                </c:pt>
                <c:pt idx="1864">
                  <c:v>4000000</c:v>
                </c:pt>
                <c:pt idx="1865">
                  <c:v>8000000</c:v>
                </c:pt>
                <c:pt idx="1866">
                  <c:v>12000000</c:v>
                </c:pt>
                <c:pt idx="1867">
                  <c:v>145000000</c:v>
                </c:pt>
                <c:pt idx="1868">
                  <c:v>55000000</c:v>
                </c:pt>
                <c:pt idx="1869">
                  <c:v>40000000</c:v>
                </c:pt>
                <c:pt idx="1870">
                  <c:v>25000000</c:v>
                </c:pt>
                <c:pt idx="1871">
                  <c:v>200000000</c:v>
                </c:pt>
                <c:pt idx="1872">
                  <c:v>11000000</c:v>
                </c:pt>
                <c:pt idx="1873">
                  <c:v>4000000</c:v>
                </c:pt>
                <c:pt idx="1874">
                  <c:v>34000000</c:v>
                </c:pt>
                <c:pt idx="1875">
                  <c:v>29000000</c:v>
                </c:pt>
                <c:pt idx="1876">
                  <c:v>60000000</c:v>
                </c:pt>
                <c:pt idx="1877">
                  <c:v>35000000</c:v>
                </c:pt>
                <c:pt idx="1878">
                  <c:v>30000000</c:v>
                </c:pt>
                <c:pt idx="1879">
                  <c:v>15000000</c:v>
                </c:pt>
                <c:pt idx="1880">
                  <c:v>18000000</c:v>
                </c:pt>
                <c:pt idx="1881">
                  <c:v>23000000</c:v>
                </c:pt>
                <c:pt idx="1882">
                  <c:v>37000000</c:v>
                </c:pt>
                <c:pt idx="1883">
                  <c:v>15000000</c:v>
                </c:pt>
                <c:pt idx="1884">
                  <c:v>19000000</c:v>
                </c:pt>
                <c:pt idx="1885">
                  <c:v>42000000</c:v>
                </c:pt>
                <c:pt idx="1886">
                  <c:v>10000000</c:v>
                </c:pt>
                <c:pt idx="1887">
                  <c:v>35000000</c:v>
                </c:pt>
                <c:pt idx="1888">
                  <c:v>30000000</c:v>
                </c:pt>
                <c:pt idx="1889">
                  <c:v>165000000</c:v>
                </c:pt>
                <c:pt idx="1890">
                  <c:v>175000000</c:v>
                </c:pt>
                <c:pt idx="1891">
                  <c:v>165000000</c:v>
                </c:pt>
                <c:pt idx="1892">
                  <c:v>25000000</c:v>
                </c:pt>
                <c:pt idx="1893">
                  <c:v>30000000</c:v>
                </c:pt>
                <c:pt idx="1894">
                  <c:v>180000000</c:v>
                </c:pt>
                <c:pt idx="1895">
                  <c:v>38000000</c:v>
                </c:pt>
                <c:pt idx="1896">
                  <c:v>150000</c:v>
                </c:pt>
                <c:pt idx="1897">
                  <c:v>27000000</c:v>
                </c:pt>
                <c:pt idx="1898">
                  <c:v>180000000</c:v>
                </c:pt>
                <c:pt idx="1899">
                  <c:v>12500000</c:v>
                </c:pt>
                <c:pt idx="1900">
                  <c:v>15000000</c:v>
                </c:pt>
                <c:pt idx="1901">
                  <c:v>20000000</c:v>
                </c:pt>
                <c:pt idx="1902">
                  <c:v>180000000</c:v>
                </c:pt>
                <c:pt idx="1903">
                  <c:v>125000000</c:v>
                </c:pt>
                <c:pt idx="1904">
                  <c:v>10000000</c:v>
                </c:pt>
                <c:pt idx="1905">
                  <c:v>5000000</c:v>
                </c:pt>
                <c:pt idx="1906">
                  <c:v>25000000</c:v>
                </c:pt>
                <c:pt idx="1907">
                  <c:v>150000000</c:v>
                </c:pt>
                <c:pt idx="1908">
                  <c:v>20000000</c:v>
                </c:pt>
                <c:pt idx="1909">
                  <c:v>92000000</c:v>
                </c:pt>
                <c:pt idx="1910">
                  <c:v>110000000</c:v>
                </c:pt>
                <c:pt idx="1911">
                  <c:v>32000000</c:v>
                </c:pt>
                <c:pt idx="1912">
                  <c:v>13000000</c:v>
                </c:pt>
                <c:pt idx="1913">
                  <c:v>20000000</c:v>
                </c:pt>
                <c:pt idx="1914">
                  <c:v>100000000</c:v>
                </c:pt>
                <c:pt idx="1915">
                  <c:v>230000000</c:v>
                </c:pt>
                <c:pt idx="1916">
                  <c:v>48000000</c:v>
                </c:pt>
                <c:pt idx="1917">
                  <c:v>60000000</c:v>
                </c:pt>
                <c:pt idx="1918">
                  <c:v>200000000</c:v>
                </c:pt>
                <c:pt idx="1919">
                  <c:v>35000000</c:v>
                </c:pt>
                <c:pt idx="1920">
                  <c:v>90000000</c:v>
                </c:pt>
                <c:pt idx="1921">
                  <c:v>80000000</c:v>
                </c:pt>
                <c:pt idx="1922">
                  <c:v>11000000</c:v>
                </c:pt>
                <c:pt idx="1923">
                  <c:v>35000000</c:v>
                </c:pt>
                <c:pt idx="1924">
                  <c:v>50000000</c:v>
                </c:pt>
                <c:pt idx="1925">
                  <c:v>8000000</c:v>
                </c:pt>
                <c:pt idx="1926">
                  <c:v>150000000</c:v>
                </c:pt>
                <c:pt idx="1927">
                  <c:v>25000000</c:v>
                </c:pt>
                <c:pt idx="1928">
                  <c:v>150000000</c:v>
                </c:pt>
                <c:pt idx="1929">
                  <c:v>55000000</c:v>
                </c:pt>
                <c:pt idx="1930">
                  <c:v>80000000</c:v>
                </c:pt>
                <c:pt idx="1931">
                  <c:v>45000000</c:v>
                </c:pt>
                <c:pt idx="1932">
                  <c:v>100000000</c:v>
                </c:pt>
                <c:pt idx="1933">
                  <c:v>14000000</c:v>
                </c:pt>
                <c:pt idx="1934">
                  <c:v>300000000</c:v>
                </c:pt>
                <c:pt idx="1935">
                  <c:v>20000000</c:v>
                </c:pt>
                <c:pt idx="1936">
                  <c:v>15700000</c:v>
                </c:pt>
                <c:pt idx="1937">
                  <c:v>32000000</c:v>
                </c:pt>
                <c:pt idx="1938">
                  <c:v>22000000</c:v>
                </c:pt>
                <c:pt idx="1939">
                  <c:v>82000000</c:v>
                </c:pt>
                <c:pt idx="1940">
                  <c:v>155000000</c:v>
                </c:pt>
                <c:pt idx="1941">
                  <c:v>10000000</c:v>
                </c:pt>
                <c:pt idx="1942">
                  <c:v>135000000</c:v>
                </c:pt>
                <c:pt idx="1943">
                  <c:v>5000000</c:v>
                </c:pt>
                <c:pt idx="1944">
                  <c:v>7000000</c:v>
                </c:pt>
                <c:pt idx="1945">
                  <c:v>10500000</c:v>
                </c:pt>
                <c:pt idx="1946">
                  <c:v>75000000</c:v>
                </c:pt>
                <c:pt idx="1947">
                  <c:v>80000000</c:v>
                </c:pt>
                <c:pt idx="1948">
                  <c:v>90000000</c:v>
                </c:pt>
                <c:pt idx="1949">
                  <c:v>22000000</c:v>
                </c:pt>
                <c:pt idx="1950">
                  <c:v>30000000</c:v>
                </c:pt>
                <c:pt idx="1951">
                  <c:v>25000000</c:v>
                </c:pt>
                <c:pt idx="1952">
                  <c:v>120000000</c:v>
                </c:pt>
                <c:pt idx="1953">
                  <c:v>70000000</c:v>
                </c:pt>
                <c:pt idx="1954">
                  <c:v>30000000</c:v>
                </c:pt>
                <c:pt idx="1955">
                  <c:v>100000000</c:v>
                </c:pt>
                <c:pt idx="1956">
                  <c:v>20000000</c:v>
                </c:pt>
                <c:pt idx="1957">
                  <c:v>21800000</c:v>
                </c:pt>
                <c:pt idx="1958">
                  <c:v>65000000</c:v>
                </c:pt>
                <c:pt idx="1959">
                  <c:v>40000000</c:v>
                </c:pt>
                <c:pt idx="1960">
                  <c:v>130000000</c:v>
                </c:pt>
                <c:pt idx="1961">
                  <c:v>30000000</c:v>
                </c:pt>
                <c:pt idx="1962">
                  <c:v>33000000</c:v>
                </c:pt>
                <c:pt idx="1963">
                  <c:v>24000000</c:v>
                </c:pt>
                <c:pt idx="1964">
                  <c:v>13000000</c:v>
                </c:pt>
                <c:pt idx="1965">
                  <c:v>15000000</c:v>
                </c:pt>
                <c:pt idx="1966">
                  <c:v>117000000</c:v>
                </c:pt>
                <c:pt idx="1967">
                  <c:v>85000000</c:v>
                </c:pt>
                <c:pt idx="1968">
                  <c:v>20000000</c:v>
                </c:pt>
                <c:pt idx="1969">
                  <c:v>200000000</c:v>
                </c:pt>
                <c:pt idx="1970">
                  <c:v>50000000</c:v>
                </c:pt>
                <c:pt idx="1971">
                  <c:v>125000000</c:v>
                </c:pt>
                <c:pt idx="1972">
                  <c:v>16000000</c:v>
                </c:pt>
                <c:pt idx="1973">
                  <c:v>10000000</c:v>
                </c:pt>
                <c:pt idx="1974">
                  <c:v>30000000</c:v>
                </c:pt>
                <c:pt idx="1975">
                  <c:v>7000000</c:v>
                </c:pt>
                <c:pt idx="1976">
                  <c:v>20000000</c:v>
                </c:pt>
                <c:pt idx="1977">
                  <c:v>12000000</c:v>
                </c:pt>
                <c:pt idx="1978">
                  <c:v>7500000</c:v>
                </c:pt>
                <c:pt idx="1979">
                  <c:v>20000000</c:v>
                </c:pt>
                <c:pt idx="1980">
                  <c:v>30000000</c:v>
                </c:pt>
                <c:pt idx="1981">
                  <c:v>17500000</c:v>
                </c:pt>
                <c:pt idx="1982">
                  <c:v>20000000</c:v>
                </c:pt>
                <c:pt idx="1983">
                  <c:v>44500000</c:v>
                </c:pt>
                <c:pt idx="1984">
                  <c:v>138000000</c:v>
                </c:pt>
                <c:pt idx="1985">
                  <c:v>6000000</c:v>
                </c:pt>
                <c:pt idx="1986">
                  <c:v>70000000</c:v>
                </c:pt>
                <c:pt idx="1987">
                  <c:v>16000000</c:v>
                </c:pt>
                <c:pt idx="1988">
                  <c:v>35000000</c:v>
                </c:pt>
                <c:pt idx="1989">
                  <c:v>200000000</c:v>
                </c:pt>
                <c:pt idx="1990">
                  <c:v>80000000</c:v>
                </c:pt>
                <c:pt idx="1991">
                  <c:v>18000000</c:v>
                </c:pt>
                <c:pt idx="1992">
                  <c:v>20000000</c:v>
                </c:pt>
                <c:pt idx="1993">
                  <c:v>35000000</c:v>
                </c:pt>
                <c:pt idx="1994">
                  <c:v>50000000</c:v>
                </c:pt>
                <c:pt idx="1995">
                  <c:v>20000000</c:v>
                </c:pt>
                <c:pt idx="1996">
                  <c:v>32000000</c:v>
                </c:pt>
                <c:pt idx="1997">
                  <c:v>60000000</c:v>
                </c:pt>
                <c:pt idx="1998">
                  <c:v>25000000</c:v>
                </c:pt>
                <c:pt idx="1999">
                  <c:v>20000000</c:v>
                </c:pt>
                <c:pt idx="2000">
                  <c:v>100000000</c:v>
                </c:pt>
                <c:pt idx="2001">
                  <c:v>10000000</c:v>
                </c:pt>
                <c:pt idx="2002">
                  <c:v>80000000</c:v>
                </c:pt>
                <c:pt idx="2003">
                  <c:v>26000000</c:v>
                </c:pt>
                <c:pt idx="2004">
                  <c:v>40000000</c:v>
                </c:pt>
                <c:pt idx="2005">
                  <c:v>40000000</c:v>
                </c:pt>
                <c:pt idx="2006">
                  <c:v>70000000</c:v>
                </c:pt>
                <c:pt idx="2007">
                  <c:v>21000000</c:v>
                </c:pt>
                <c:pt idx="2008">
                  <c:v>13000000</c:v>
                </c:pt>
                <c:pt idx="2009">
                  <c:v>60000000</c:v>
                </c:pt>
                <c:pt idx="2010">
                  <c:v>175000000</c:v>
                </c:pt>
                <c:pt idx="2011">
                  <c:v>175000000</c:v>
                </c:pt>
                <c:pt idx="2012">
                  <c:v>58000000</c:v>
                </c:pt>
                <c:pt idx="2013">
                  <c:v>7000000</c:v>
                </c:pt>
                <c:pt idx="2014">
                  <c:v>32000000</c:v>
                </c:pt>
                <c:pt idx="2015">
                  <c:v>30000000</c:v>
                </c:pt>
                <c:pt idx="2016">
                  <c:v>38000000</c:v>
                </c:pt>
                <c:pt idx="2017">
                  <c:v>200000000</c:v>
                </c:pt>
                <c:pt idx="2018">
                  <c:v>3600000</c:v>
                </c:pt>
                <c:pt idx="2019">
                  <c:v>18500000</c:v>
                </c:pt>
                <c:pt idx="2020">
                  <c:v>80000000</c:v>
                </c:pt>
                <c:pt idx="2021">
                  <c:v>25000000</c:v>
                </c:pt>
                <c:pt idx="2022">
                  <c:v>2000000</c:v>
                </c:pt>
                <c:pt idx="2023">
                  <c:v>4500000</c:v>
                </c:pt>
                <c:pt idx="2024">
                  <c:v>110000000</c:v>
                </c:pt>
                <c:pt idx="2025">
                  <c:v>250000000</c:v>
                </c:pt>
                <c:pt idx="2026">
                  <c:v>4000000</c:v>
                </c:pt>
                <c:pt idx="2027">
                  <c:v>20000000</c:v>
                </c:pt>
                <c:pt idx="2028">
                  <c:v>20000000</c:v>
                </c:pt>
                <c:pt idx="2029">
                  <c:v>200000000</c:v>
                </c:pt>
                <c:pt idx="2030">
                  <c:v>38000000</c:v>
                </c:pt>
                <c:pt idx="2031">
                  <c:v>24000000</c:v>
                </c:pt>
                <c:pt idx="2032">
                  <c:v>70000000</c:v>
                </c:pt>
                <c:pt idx="2033">
                  <c:v>35000000</c:v>
                </c:pt>
                <c:pt idx="2034">
                  <c:v>57000000</c:v>
                </c:pt>
                <c:pt idx="2035">
                  <c:v>20000000</c:v>
                </c:pt>
                <c:pt idx="2036">
                  <c:v>30000000</c:v>
                </c:pt>
                <c:pt idx="2037">
                  <c:v>200000000</c:v>
                </c:pt>
                <c:pt idx="2038">
                  <c:v>65000000</c:v>
                </c:pt>
                <c:pt idx="2039">
                  <c:v>47000000</c:v>
                </c:pt>
                <c:pt idx="2040">
                  <c:v>150000000</c:v>
                </c:pt>
                <c:pt idx="2041">
                  <c:v>30000000</c:v>
                </c:pt>
                <c:pt idx="2042">
                  <c:v>150000000</c:v>
                </c:pt>
                <c:pt idx="2043">
                  <c:v>70000000</c:v>
                </c:pt>
                <c:pt idx="2044">
                  <c:v>90000000</c:v>
                </c:pt>
                <c:pt idx="2045">
                  <c:v>5000000</c:v>
                </c:pt>
                <c:pt idx="2046">
                  <c:v>12000000</c:v>
                </c:pt>
                <c:pt idx="2047">
                  <c:v>23000000</c:v>
                </c:pt>
                <c:pt idx="2048">
                  <c:v>190000000</c:v>
                </c:pt>
                <c:pt idx="2049">
                  <c:v>7000000</c:v>
                </c:pt>
                <c:pt idx="2050">
                  <c:v>40000000</c:v>
                </c:pt>
                <c:pt idx="2051">
                  <c:v>200000000</c:v>
                </c:pt>
                <c:pt idx="2052">
                  <c:v>40000000</c:v>
                </c:pt>
                <c:pt idx="2053">
                  <c:v>5000000</c:v>
                </c:pt>
                <c:pt idx="2054">
                  <c:v>40000000</c:v>
                </c:pt>
                <c:pt idx="2055">
                  <c:v>30000000</c:v>
                </c:pt>
                <c:pt idx="2056">
                  <c:v>25000000</c:v>
                </c:pt>
                <c:pt idx="2057">
                  <c:v>200000000</c:v>
                </c:pt>
                <c:pt idx="2058">
                  <c:v>18000000</c:v>
                </c:pt>
                <c:pt idx="2059">
                  <c:v>68000000</c:v>
                </c:pt>
                <c:pt idx="2060">
                  <c:v>30000000</c:v>
                </c:pt>
                <c:pt idx="2061">
                  <c:v>37000000</c:v>
                </c:pt>
                <c:pt idx="2062">
                  <c:v>24000000</c:v>
                </c:pt>
                <c:pt idx="2063">
                  <c:v>75000000</c:v>
                </c:pt>
                <c:pt idx="2064">
                  <c:v>170000000</c:v>
                </c:pt>
                <c:pt idx="2065">
                  <c:v>40000000</c:v>
                </c:pt>
                <c:pt idx="2066">
                  <c:v>55000000</c:v>
                </c:pt>
                <c:pt idx="2067">
                  <c:v>100000000</c:v>
                </c:pt>
                <c:pt idx="2068">
                  <c:v>70000000</c:v>
                </c:pt>
                <c:pt idx="2069">
                  <c:v>75000000</c:v>
                </c:pt>
                <c:pt idx="2070">
                  <c:v>26000000</c:v>
                </c:pt>
                <c:pt idx="2071">
                  <c:v>20000000</c:v>
                </c:pt>
                <c:pt idx="2072">
                  <c:v>2900000</c:v>
                </c:pt>
                <c:pt idx="2073">
                  <c:v>35000000</c:v>
                </c:pt>
                <c:pt idx="2074">
                  <c:v>1000000</c:v>
                </c:pt>
                <c:pt idx="2075">
                  <c:v>95000000</c:v>
                </c:pt>
                <c:pt idx="2076">
                  <c:v>75000000</c:v>
                </c:pt>
                <c:pt idx="2077">
                  <c:v>20000000</c:v>
                </c:pt>
                <c:pt idx="2078">
                  <c:v>12500000</c:v>
                </c:pt>
                <c:pt idx="2079">
                  <c:v>50000000</c:v>
                </c:pt>
                <c:pt idx="2080">
                  <c:v>24000000</c:v>
                </c:pt>
                <c:pt idx="2081">
                  <c:v>6000000</c:v>
                </c:pt>
                <c:pt idx="2082">
                  <c:v>10000000</c:v>
                </c:pt>
                <c:pt idx="2083">
                  <c:v>55000000</c:v>
                </c:pt>
                <c:pt idx="2084">
                  <c:v>40000000</c:v>
                </c:pt>
                <c:pt idx="2085">
                  <c:v>40000000</c:v>
                </c:pt>
                <c:pt idx="2086">
                  <c:v>30000000</c:v>
                </c:pt>
                <c:pt idx="2087">
                  <c:v>75000000</c:v>
                </c:pt>
                <c:pt idx="2088">
                  <c:v>30000000</c:v>
                </c:pt>
                <c:pt idx="2089">
                  <c:v>30000000</c:v>
                </c:pt>
                <c:pt idx="2090">
                  <c:v>22000000</c:v>
                </c:pt>
                <c:pt idx="2091">
                  <c:v>80000000</c:v>
                </c:pt>
                <c:pt idx="2092">
                  <c:v>50000000</c:v>
                </c:pt>
                <c:pt idx="2093">
                  <c:v>16000000</c:v>
                </c:pt>
                <c:pt idx="2094">
                  <c:v>13000000</c:v>
                </c:pt>
                <c:pt idx="2095">
                  <c:v>10800000</c:v>
                </c:pt>
                <c:pt idx="2096">
                  <c:v>200000000</c:v>
                </c:pt>
                <c:pt idx="2097">
                  <c:v>32000000</c:v>
                </c:pt>
                <c:pt idx="2098">
                  <c:v>60000000</c:v>
                </c:pt>
                <c:pt idx="2099">
                  <c:v>40000000</c:v>
                </c:pt>
                <c:pt idx="2100">
                  <c:v>65000000</c:v>
                </c:pt>
                <c:pt idx="2101">
                  <c:v>19000000</c:v>
                </c:pt>
                <c:pt idx="2102">
                  <c:v>30000000</c:v>
                </c:pt>
                <c:pt idx="2103">
                  <c:v>30000000</c:v>
                </c:pt>
                <c:pt idx="2104">
                  <c:v>45000000</c:v>
                </c:pt>
                <c:pt idx="2105">
                  <c:v>16000000</c:v>
                </c:pt>
                <c:pt idx="2106">
                  <c:v>4000000</c:v>
                </c:pt>
                <c:pt idx="2107">
                  <c:v>39000000</c:v>
                </c:pt>
                <c:pt idx="2108">
                  <c:v>38000000</c:v>
                </c:pt>
                <c:pt idx="2109">
                  <c:v>40000000</c:v>
                </c:pt>
                <c:pt idx="2110">
                  <c:v>20000000</c:v>
                </c:pt>
                <c:pt idx="2111">
                  <c:v>18000000</c:v>
                </c:pt>
                <c:pt idx="2112">
                  <c:v>17000000</c:v>
                </c:pt>
                <c:pt idx="2113">
                  <c:v>100000000</c:v>
                </c:pt>
                <c:pt idx="2114">
                  <c:v>40000000</c:v>
                </c:pt>
                <c:pt idx="2115">
                  <c:v>40000000</c:v>
                </c:pt>
                <c:pt idx="2116">
                  <c:v>23600000</c:v>
                </c:pt>
                <c:pt idx="2117">
                  <c:v>40000000</c:v>
                </c:pt>
                <c:pt idx="2118">
                  <c:v>165000000</c:v>
                </c:pt>
                <c:pt idx="2119">
                  <c:v>37000000</c:v>
                </c:pt>
                <c:pt idx="2120">
                  <c:v>5300000</c:v>
                </c:pt>
                <c:pt idx="2121">
                  <c:v>75000000</c:v>
                </c:pt>
                <c:pt idx="2122">
                  <c:v>225000000</c:v>
                </c:pt>
                <c:pt idx="2123">
                  <c:v>10000000</c:v>
                </c:pt>
                <c:pt idx="2124">
                  <c:v>15000000</c:v>
                </c:pt>
                <c:pt idx="2125">
                  <c:v>230000</c:v>
                </c:pt>
                <c:pt idx="2126">
                  <c:v>900000</c:v>
                </c:pt>
                <c:pt idx="2127">
                  <c:v>7500000</c:v>
                </c:pt>
                <c:pt idx="2128">
                  <c:v>20000000</c:v>
                </c:pt>
                <c:pt idx="2129">
                  <c:v>17000000</c:v>
                </c:pt>
                <c:pt idx="2130">
                  <c:v>15000000</c:v>
                </c:pt>
                <c:pt idx="2131">
                  <c:v>52000000</c:v>
                </c:pt>
                <c:pt idx="2132">
                  <c:v>35000000</c:v>
                </c:pt>
                <c:pt idx="2133">
                  <c:v>15000000</c:v>
                </c:pt>
                <c:pt idx="2134">
                  <c:v>15000</c:v>
                </c:pt>
                <c:pt idx="2135">
                  <c:v>15000000</c:v>
                </c:pt>
                <c:pt idx="2136">
                  <c:v>5000000</c:v>
                </c:pt>
                <c:pt idx="2137">
                  <c:v>55000000</c:v>
                </c:pt>
                <c:pt idx="2138">
                  <c:v>1500000</c:v>
                </c:pt>
                <c:pt idx="2139">
                  <c:v>8500000</c:v>
                </c:pt>
                <c:pt idx="2140">
                  <c:v>40000000</c:v>
                </c:pt>
                <c:pt idx="2141">
                  <c:v>65000000</c:v>
                </c:pt>
                <c:pt idx="2142">
                  <c:v>70000000</c:v>
                </c:pt>
                <c:pt idx="2143">
                  <c:v>12000000</c:v>
                </c:pt>
                <c:pt idx="2144">
                  <c:v>33000000</c:v>
                </c:pt>
                <c:pt idx="2145">
                  <c:v>12000000</c:v>
                </c:pt>
                <c:pt idx="2146">
                  <c:v>40000000</c:v>
                </c:pt>
                <c:pt idx="2147">
                  <c:v>200000000</c:v>
                </c:pt>
                <c:pt idx="2148">
                  <c:v>2900000</c:v>
                </c:pt>
                <c:pt idx="2149">
                  <c:v>2650000</c:v>
                </c:pt>
                <c:pt idx="2150">
                  <c:v>100000000</c:v>
                </c:pt>
                <c:pt idx="2151">
                  <c:v>16000000</c:v>
                </c:pt>
                <c:pt idx="2152">
                  <c:v>135000000</c:v>
                </c:pt>
                <c:pt idx="2153">
                  <c:v>25000000</c:v>
                </c:pt>
                <c:pt idx="2154">
                  <c:v>30000000</c:v>
                </c:pt>
                <c:pt idx="2155">
                  <c:v>125000000</c:v>
                </c:pt>
                <c:pt idx="2156">
                  <c:v>30000000</c:v>
                </c:pt>
                <c:pt idx="2157">
                  <c:v>15000000</c:v>
                </c:pt>
                <c:pt idx="2158">
                  <c:v>50000000</c:v>
                </c:pt>
                <c:pt idx="2159">
                  <c:v>18000000</c:v>
                </c:pt>
                <c:pt idx="2160">
                  <c:v>20000000</c:v>
                </c:pt>
                <c:pt idx="2161">
                  <c:v>75000000</c:v>
                </c:pt>
                <c:pt idx="2162">
                  <c:v>125000000</c:v>
                </c:pt>
                <c:pt idx="2163">
                  <c:v>45000000</c:v>
                </c:pt>
                <c:pt idx="2164">
                  <c:v>28000000</c:v>
                </c:pt>
                <c:pt idx="2165">
                  <c:v>5000000</c:v>
                </c:pt>
                <c:pt idx="2166">
                  <c:v>33000000</c:v>
                </c:pt>
                <c:pt idx="2167">
                  <c:v>60000000</c:v>
                </c:pt>
                <c:pt idx="2168">
                  <c:v>22000000</c:v>
                </c:pt>
                <c:pt idx="2169">
                  <c:v>50000000</c:v>
                </c:pt>
                <c:pt idx="2170">
                  <c:v>17000000</c:v>
                </c:pt>
                <c:pt idx="2171">
                  <c:v>50000000</c:v>
                </c:pt>
                <c:pt idx="2172">
                  <c:v>215000000</c:v>
                </c:pt>
                <c:pt idx="2173">
                  <c:v>165000000</c:v>
                </c:pt>
                <c:pt idx="2174">
                  <c:v>50000000</c:v>
                </c:pt>
                <c:pt idx="2175">
                  <c:v>50000000</c:v>
                </c:pt>
                <c:pt idx="2176">
                  <c:v>30000000</c:v>
                </c:pt>
                <c:pt idx="2177">
                  <c:v>35000000</c:v>
                </c:pt>
                <c:pt idx="2178">
                  <c:v>26000000</c:v>
                </c:pt>
                <c:pt idx="2179">
                  <c:v>59000000</c:v>
                </c:pt>
                <c:pt idx="2180">
                  <c:v>20000000</c:v>
                </c:pt>
                <c:pt idx="2181">
                  <c:v>20000000</c:v>
                </c:pt>
                <c:pt idx="2182">
                  <c:v>200000000</c:v>
                </c:pt>
                <c:pt idx="2183">
                  <c:v>19000000</c:v>
                </c:pt>
                <c:pt idx="2184">
                  <c:v>5000000</c:v>
                </c:pt>
                <c:pt idx="2185">
                  <c:v>185000000</c:v>
                </c:pt>
                <c:pt idx="2186">
                  <c:v>70000000</c:v>
                </c:pt>
                <c:pt idx="2187">
                  <c:v>27000000</c:v>
                </c:pt>
                <c:pt idx="2188">
                  <c:v>80000000</c:v>
                </c:pt>
                <c:pt idx="2189">
                  <c:v>110000000</c:v>
                </c:pt>
                <c:pt idx="2190">
                  <c:v>10000000</c:v>
                </c:pt>
                <c:pt idx="2191">
                  <c:v>60000000</c:v>
                </c:pt>
                <c:pt idx="2192">
                  <c:v>11715578</c:v>
                </c:pt>
                <c:pt idx="2193">
                  <c:v>80000000</c:v>
                </c:pt>
                <c:pt idx="2194">
                  <c:v>45000000</c:v>
                </c:pt>
                <c:pt idx="2195">
                  <c:v>40000000</c:v>
                </c:pt>
                <c:pt idx="2196">
                  <c:v>80000000</c:v>
                </c:pt>
                <c:pt idx="2197">
                  <c:v>20000000</c:v>
                </c:pt>
                <c:pt idx="2198">
                  <c:v>25000000</c:v>
                </c:pt>
                <c:pt idx="2199">
                  <c:v>200000000</c:v>
                </c:pt>
                <c:pt idx="2200">
                  <c:v>20000000</c:v>
                </c:pt>
                <c:pt idx="2201">
                  <c:v>145000000</c:v>
                </c:pt>
                <c:pt idx="2202">
                  <c:v>50000000</c:v>
                </c:pt>
                <c:pt idx="2203">
                  <c:v>85000000</c:v>
                </c:pt>
                <c:pt idx="2204">
                  <c:v>75000000</c:v>
                </c:pt>
                <c:pt idx="2205">
                  <c:v>65000000</c:v>
                </c:pt>
                <c:pt idx="2206">
                  <c:v>36000000</c:v>
                </c:pt>
                <c:pt idx="2207">
                  <c:v>70000000</c:v>
                </c:pt>
                <c:pt idx="2208">
                  <c:v>3000000</c:v>
                </c:pt>
                <c:pt idx="2209">
                  <c:v>42000000</c:v>
                </c:pt>
                <c:pt idx="2210">
                  <c:v>11000000</c:v>
                </c:pt>
                <c:pt idx="2211">
                  <c:v>25000000</c:v>
                </c:pt>
                <c:pt idx="2212">
                  <c:v>65000000</c:v>
                </c:pt>
                <c:pt idx="2213">
                  <c:v>100000000</c:v>
                </c:pt>
                <c:pt idx="2214">
                  <c:v>13000000</c:v>
                </c:pt>
                <c:pt idx="2215">
                  <c:v>35000000</c:v>
                </c:pt>
                <c:pt idx="2216">
                  <c:v>300000000</c:v>
                </c:pt>
                <c:pt idx="2217">
                  <c:v>49900000</c:v>
                </c:pt>
                <c:pt idx="2218">
                  <c:v>110000000</c:v>
                </c:pt>
                <c:pt idx="2219">
                  <c:v>50000000</c:v>
                </c:pt>
                <c:pt idx="2220">
                  <c:v>2000000</c:v>
                </c:pt>
                <c:pt idx="2221">
                  <c:v>7000000</c:v>
                </c:pt>
                <c:pt idx="2222">
                  <c:v>100000000</c:v>
                </c:pt>
                <c:pt idx="2223">
                  <c:v>37000000</c:v>
                </c:pt>
                <c:pt idx="2224">
                  <c:v>5600000</c:v>
                </c:pt>
                <c:pt idx="2225">
                  <c:v>32000000</c:v>
                </c:pt>
                <c:pt idx="2226">
                  <c:v>58000000</c:v>
                </c:pt>
                <c:pt idx="2227">
                  <c:v>30000000</c:v>
                </c:pt>
                <c:pt idx="2228">
                  <c:v>18000000</c:v>
                </c:pt>
                <c:pt idx="2229">
                  <c:v>110000000</c:v>
                </c:pt>
                <c:pt idx="2230">
                  <c:v>75000000</c:v>
                </c:pt>
                <c:pt idx="2231">
                  <c:v>6800000</c:v>
                </c:pt>
                <c:pt idx="2232">
                  <c:v>15000000</c:v>
                </c:pt>
                <c:pt idx="2233">
                  <c:v>85900000</c:v>
                </c:pt>
                <c:pt idx="2234">
                  <c:v>30000000</c:v>
                </c:pt>
                <c:pt idx="2235">
                  <c:v>30000000</c:v>
                </c:pt>
                <c:pt idx="2236">
                  <c:v>50000000</c:v>
                </c:pt>
                <c:pt idx="2237">
                  <c:v>100000000</c:v>
                </c:pt>
                <c:pt idx="2238">
                  <c:v>40000000</c:v>
                </c:pt>
                <c:pt idx="2239">
                  <c:v>7000000</c:v>
                </c:pt>
                <c:pt idx="2240">
                  <c:v>100000000</c:v>
                </c:pt>
                <c:pt idx="2241">
                  <c:v>19000000</c:v>
                </c:pt>
                <c:pt idx="2242">
                  <c:v>19100000</c:v>
                </c:pt>
                <c:pt idx="2243">
                  <c:v>25000000</c:v>
                </c:pt>
                <c:pt idx="2244">
                  <c:v>100000000</c:v>
                </c:pt>
                <c:pt idx="2245">
                  <c:v>160000000</c:v>
                </c:pt>
                <c:pt idx="2246">
                  <c:v>61000000</c:v>
                </c:pt>
                <c:pt idx="2247">
                  <c:v>30000000</c:v>
                </c:pt>
                <c:pt idx="2248">
                  <c:v>145000000</c:v>
                </c:pt>
                <c:pt idx="2249">
                  <c:v>800000</c:v>
                </c:pt>
                <c:pt idx="2250">
                  <c:v>11000000</c:v>
                </c:pt>
                <c:pt idx="2251">
                  <c:v>55000000</c:v>
                </c:pt>
                <c:pt idx="2252">
                  <c:v>8000000</c:v>
                </c:pt>
                <c:pt idx="2253">
                  <c:v>20000000</c:v>
                </c:pt>
                <c:pt idx="2254">
                  <c:v>40000000</c:v>
                </c:pt>
                <c:pt idx="2255">
                  <c:v>16700000</c:v>
                </c:pt>
                <c:pt idx="2256">
                  <c:v>17000000</c:v>
                </c:pt>
                <c:pt idx="2257">
                  <c:v>144000000</c:v>
                </c:pt>
                <c:pt idx="2258">
                  <c:v>7300000</c:v>
                </c:pt>
                <c:pt idx="2259">
                  <c:v>125000000</c:v>
                </c:pt>
                <c:pt idx="2260">
                  <c:v>25000000</c:v>
                </c:pt>
                <c:pt idx="2261">
                  <c:v>38000000</c:v>
                </c:pt>
                <c:pt idx="2262">
                  <c:v>85000000</c:v>
                </c:pt>
                <c:pt idx="2263">
                  <c:v>20000000</c:v>
                </c:pt>
                <c:pt idx="2264">
                  <c:v>21000000</c:v>
                </c:pt>
                <c:pt idx="2265">
                  <c:v>68000000</c:v>
                </c:pt>
                <c:pt idx="2266">
                  <c:v>250000000</c:v>
                </c:pt>
                <c:pt idx="2267">
                  <c:v>8000000</c:v>
                </c:pt>
                <c:pt idx="2268">
                  <c:v>200000000</c:v>
                </c:pt>
                <c:pt idx="2269">
                  <c:v>159000000</c:v>
                </c:pt>
                <c:pt idx="2270">
                  <c:v>150000000</c:v>
                </c:pt>
                <c:pt idx="2271">
                  <c:v>2000000</c:v>
                </c:pt>
                <c:pt idx="2272">
                  <c:v>8000000</c:v>
                </c:pt>
                <c:pt idx="2273">
                  <c:v>10000000</c:v>
                </c:pt>
                <c:pt idx="2274">
                  <c:v>45000000</c:v>
                </c:pt>
                <c:pt idx="2275">
                  <c:v>15000000</c:v>
                </c:pt>
                <c:pt idx="2276">
                  <c:v>10000000</c:v>
                </c:pt>
                <c:pt idx="2277">
                  <c:v>7000000</c:v>
                </c:pt>
                <c:pt idx="2278">
                  <c:v>93000000</c:v>
                </c:pt>
                <c:pt idx="2279">
                  <c:v>1800000</c:v>
                </c:pt>
                <c:pt idx="2280">
                  <c:v>80000000</c:v>
                </c:pt>
                <c:pt idx="2281">
                  <c:v>112000000</c:v>
                </c:pt>
                <c:pt idx="2282">
                  <c:v>21000000</c:v>
                </c:pt>
                <c:pt idx="2283">
                  <c:v>55000000</c:v>
                </c:pt>
                <c:pt idx="2284">
                  <c:v>30000000</c:v>
                </c:pt>
                <c:pt idx="2285">
                  <c:v>21000000</c:v>
                </c:pt>
                <c:pt idx="2286">
                  <c:v>60000000</c:v>
                </c:pt>
                <c:pt idx="2287">
                  <c:v>25000000</c:v>
                </c:pt>
                <c:pt idx="2288">
                  <c:v>32000000</c:v>
                </c:pt>
                <c:pt idx="2289">
                  <c:v>69000000</c:v>
                </c:pt>
                <c:pt idx="2290">
                  <c:v>110000000</c:v>
                </c:pt>
                <c:pt idx="2291">
                  <c:v>68000000</c:v>
                </c:pt>
                <c:pt idx="2292">
                  <c:v>25000000</c:v>
                </c:pt>
                <c:pt idx="2293">
                  <c:v>30000000</c:v>
                </c:pt>
                <c:pt idx="2294">
                  <c:v>100000000</c:v>
                </c:pt>
                <c:pt idx="2295">
                  <c:v>68000000</c:v>
                </c:pt>
                <c:pt idx="2296">
                  <c:v>6000000</c:v>
                </c:pt>
                <c:pt idx="2297">
                  <c:v>15000000</c:v>
                </c:pt>
                <c:pt idx="2298">
                  <c:v>40000000</c:v>
                </c:pt>
                <c:pt idx="2299">
                  <c:v>12000000</c:v>
                </c:pt>
                <c:pt idx="2300">
                  <c:v>175000000</c:v>
                </c:pt>
                <c:pt idx="2301">
                  <c:v>75000000</c:v>
                </c:pt>
                <c:pt idx="2302">
                  <c:v>18000000</c:v>
                </c:pt>
                <c:pt idx="2303">
                  <c:v>155000000</c:v>
                </c:pt>
                <c:pt idx="2304">
                  <c:v>120000000</c:v>
                </c:pt>
                <c:pt idx="2305">
                  <c:v>105000000</c:v>
                </c:pt>
                <c:pt idx="2306">
                  <c:v>50000000</c:v>
                </c:pt>
                <c:pt idx="2307">
                  <c:v>250000000</c:v>
                </c:pt>
                <c:pt idx="2308">
                  <c:v>195000000</c:v>
                </c:pt>
                <c:pt idx="2309">
                  <c:v>14000000</c:v>
                </c:pt>
                <c:pt idx="2310">
                  <c:v>11000000</c:v>
                </c:pt>
                <c:pt idx="2311">
                  <c:v>28000000</c:v>
                </c:pt>
                <c:pt idx="2312">
                  <c:v>110000000</c:v>
                </c:pt>
                <c:pt idx="2313">
                  <c:v>53000000</c:v>
                </c:pt>
                <c:pt idx="2314">
                  <c:v>1000000</c:v>
                </c:pt>
                <c:pt idx="2315">
                  <c:v>40000000</c:v>
                </c:pt>
                <c:pt idx="2316">
                  <c:v>6000000</c:v>
                </c:pt>
                <c:pt idx="2317">
                  <c:v>94000000</c:v>
                </c:pt>
                <c:pt idx="2318">
                  <c:v>25000000</c:v>
                </c:pt>
                <c:pt idx="2319">
                  <c:v>102000000</c:v>
                </c:pt>
                <c:pt idx="2320">
                  <c:v>19800000</c:v>
                </c:pt>
                <c:pt idx="2321">
                  <c:v>28000000</c:v>
                </c:pt>
                <c:pt idx="2322">
                  <c:v>60000000</c:v>
                </c:pt>
                <c:pt idx="2323">
                  <c:v>160000000</c:v>
                </c:pt>
                <c:pt idx="2324">
                  <c:v>80000000</c:v>
                </c:pt>
                <c:pt idx="2325">
                  <c:v>10000000</c:v>
                </c:pt>
                <c:pt idx="2326">
                  <c:v>50200000</c:v>
                </c:pt>
                <c:pt idx="2327">
                  <c:v>30000000</c:v>
                </c:pt>
                <c:pt idx="2328">
                  <c:v>100000000</c:v>
                </c:pt>
                <c:pt idx="2329">
                  <c:v>175000000</c:v>
                </c:pt>
                <c:pt idx="2330">
                  <c:v>125000000</c:v>
                </c:pt>
                <c:pt idx="2331">
                  <c:v>68000000</c:v>
                </c:pt>
                <c:pt idx="2332">
                  <c:v>15000000</c:v>
                </c:pt>
                <c:pt idx="2333">
                  <c:v>50000000</c:v>
                </c:pt>
                <c:pt idx="2334">
                  <c:v>100000000</c:v>
                </c:pt>
                <c:pt idx="2335">
                  <c:v>78000000</c:v>
                </c:pt>
                <c:pt idx="2336">
                  <c:v>150000000</c:v>
                </c:pt>
                <c:pt idx="2337">
                  <c:v>46000000</c:v>
                </c:pt>
                <c:pt idx="2338">
                  <c:v>55000000</c:v>
                </c:pt>
                <c:pt idx="2339">
                  <c:v>35000000</c:v>
                </c:pt>
                <c:pt idx="2340">
                  <c:v>45000000</c:v>
                </c:pt>
                <c:pt idx="2341">
                  <c:v>79000000</c:v>
                </c:pt>
                <c:pt idx="2342">
                  <c:v>28000000</c:v>
                </c:pt>
                <c:pt idx="2343">
                  <c:v>195000000</c:v>
                </c:pt>
                <c:pt idx="2344">
                  <c:v>2000000</c:v>
                </c:pt>
                <c:pt idx="2345">
                  <c:v>30000000</c:v>
                </c:pt>
                <c:pt idx="2346">
                  <c:v>7000000</c:v>
                </c:pt>
                <c:pt idx="2347">
                  <c:v>38000000</c:v>
                </c:pt>
                <c:pt idx="2348">
                  <c:v>16000000</c:v>
                </c:pt>
                <c:pt idx="2349">
                  <c:v>190000000</c:v>
                </c:pt>
                <c:pt idx="2350">
                  <c:v>25000000</c:v>
                </c:pt>
                <c:pt idx="2351">
                  <c:v>225000000</c:v>
                </c:pt>
                <c:pt idx="2352">
                  <c:v>94000000</c:v>
                </c:pt>
                <c:pt idx="2353">
                  <c:v>60000000</c:v>
                </c:pt>
                <c:pt idx="2354">
                  <c:v>25000000</c:v>
                </c:pt>
                <c:pt idx="2355">
                  <c:v>38000000</c:v>
                </c:pt>
                <c:pt idx="2356">
                  <c:v>80000000</c:v>
                </c:pt>
                <c:pt idx="2357">
                  <c:v>10000000</c:v>
                </c:pt>
                <c:pt idx="2358">
                  <c:v>35000000</c:v>
                </c:pt>
                <c:pt idx="2359">
                  <c:v>72000000</c:v>
                </c:pt>
                <c:pt idx="2360">
                  <c:v>20000000</c:v>
                </c:pt>
                <c:pt idx="2361">
                  <c:v>12000000</c:v>
                </c:pt>
                <c:pt idx="2362">
                  <c:v>65000000</c:v>
                </c:pt>
                <c:pt idx="2363">
                  <c:v>40000000</c:v>
                </c:pt>
                <c:pt idx="2364">
                  <c:v>35000000</c:v>
                </c:pt>
                <c:pt idx="2365">
                  <c:v>25000000</c:v>
                </c:pt>
                <c:pt idx="2366">
                  <c:v>40000000</c:v>
                </c:pt>
                <c:pt idx="2367">
                  <c:v>50000000</c:v>
                </c:pt>
                <c:pt idx="2368">
                  <c:v>120000000</c:v>
                </c:pt>
                <c:pt idx="2369">
                  <c:v>100000000</c:v>
                </c:pt>
                <c:pt idx="2370">
                  <c:v>55000000</c:v>
                </c:pt>
                <c:pt idx="2371">
                  <c:v>58000000</c:v>
                </c:pt>
                <c:pt idx="2372">
                  <c:v>24000000</c:v>
                </c:pt>
                <c:pt idx="2373">
                  <c:v>10000000</c:v>
                </c:pt>
                <c:pt idx="2374">
                  <c:v>6000000</c:v>
                </c:pt>
                <c:pt idx="2375">
                  <c:v>90000000</c:v>
                </c:pt>
                <c:pt idx="2376">
                  <c:v>30000000</c:v>
                </c:pt>
                <c:pt idx="2377">
                  <c:v>44000000</c:v>
                </c:pt>
                <c:pt idx="2378">
                  <c:v>209000000</c:v>
                </c:pt>
                <c:pt idx="2379">
                  <c:v>20000000</c:v>
                </c:pt>
                <c:pt idx="2380">
                  <c:v>13300000</c:v>
                </c:pt>
                <c:pt idx="2381">
                  <c:v>25000000</c:v>
                </c:pt>
                <c:pt idx="2382">
                  <c:v>145000000</c:v>
                </c:pt>
                <c:pt idx="2383">
                  <c:v>130000000</c:v>
                </c:pt>
                <c:pt idx="2384">
                  <c:v>70000000</c:v>
                </c:pt>
                <c:pt idx="2385">
                  <c:v>5000000</c:v>
                </c:pt>
                <c:pt idx="2386">
                  <c:v>200000000</c:v>
                </c:pt>
                <c:pt idx="2387">
                  <c:v>25000000</c:v>
                </c:pt>
                <c:pt idx="2388">
                  <c:v>100000000</c:v>
                </c:pt>
                <c:pt idx="2389">
                  <c:v>20000000</c:v>
                </c:pt>
                <c:pt idx="2390">
                  <c:v>30000000</c:v>
                </c:pt>
                <c:pt idx="2391">
                  <c:v>50000000</c:v>
                </c:pt>
                <c:pt idx="2392">
                  <c:v>3000000</c:v>
                </c:pt>
                <c:pt idx="2393">
                  <c:v>294700000</c:v>
                </c:pt>
                <c:pt idx="2394">
                  <c:v>120000000</c:v>
                </c:pt>
                <c:pt idx="2395">
                  <c:v>60000000</c:v>
                </c:pt>
                <c:pt idx="2396">
                  <c:v>69000000</c:v>
                </c:pt>
                <c:pt idx="2397">
                  <c:v>500000</c:v>
                </c:pt>
                <c:pt idx="2398">
                  <c:v>35000000</c:v>
                </c:pt>
                <c:pt idx="2399">
                  <c:v>20000000</c:v>
                </c:pt>
                <c:pt idx="2400">
                  <c:v>160000000</c:v>
                </c:pt>
                <c:pt idx="2401">
                  <c:v>32500000</c:v>
                </c:pt>
                <c:pt idx="2402">
                  <c:v>13000000</c:v>
                </c:pt>
                <c:pt idx="2403">
                  <c:v>70000000</c:v>
                </c:pt>
                <c:pt idx="2404">
                  <c:v>120000000</c:v>
                </c:pt>
                <c:pt idx="2405">
                  <c:v>84000000</c:v>
                </c:pt>
                <c:pt idx="2406">
                  <c:v>42000000</c:v>
                </c:pt>
                <c:pt idx="2407">
                  <c:v>26000000</c:v>
                </c:pt>
                <c:pt idx="2408">
                  <c:v>11000000</c:v>
                </c:pt>
                <c:pt idx="2409">
                  <c:v>52000000</c:v>
                </c:pt>
                <c:pt idx="2410">
                  <c:v>35000000</c:v>
                </c:pt>
                <c:pt idx="2411">
                  <c:v>115000000</c:v>
                </c:pt>
                <c:pt idx="2412">
                  <c:v>6000000</c:v>
                </c:pt>
                <c:pt idx="2413">
                  <c:v>50000000</c:v>
                </c:pt>
                <c:pt idx="2414">
                  <c:v>60000000</c:v>
                </c:pt>
                <c:pt idx="2415">
                  <c:v>10000000</c:v>
                </c:pt>
                <c:pt idx="2416">
                  <c:v>70000000</c:v>
                </c:pt>
                <c:pt idx="2417">
                  <c:v>35000000</c:v>
                </c:pt>
                <c:pt idx="2418">
                  <c:v>90000000</c:v>
                </c:pt>
                <c:pt idx="2419">
                  <c:v>10000000</c:v>
                </c:pt>
                <c:pt idx="2420">
                  <c:v>120000000</c:v>
                </c:pt>
                <c:pt idx="2421">
                  <c:v>15000000</c:v>
                </c:pt>
                <c:pt idx="2422">
                  <c:v>23000000</c:v>
                </c:pt>
                <c:pt idx="2423">
                  <c:v>75000000</c:v>
                </c:pt>
                <c:pt idx="2424">
                  <c:v>2500000</c:v>
                </c:pt>
                <c:pt idx="2425">
                  <c:v>125000000</c:v>
                </c:pt>
                <c:pt idx="2426">
                  <c:v>40000000</c:v>
                </c:pt>
                <c:pt idx="2427">
                  <c:v>100000000</c:v>
                </c:pt>
                <c:pt idx="2428">
                  <c:v>36000000</c:v>
                </c:pt>
                <c:pt idx="2429">
                  <c:v>25000000</c:v>
                </c:pt>
                <c:pt idx="2430">
                  <c:v>31000000</c:v>
                </c:pt>
                <c:pt idx="2431">
                  <c:v>7400000</c:v>
                </c:pt>
                <c:pt idx="2432">
                  <c:v>140000000</c:v>
                </c:pt>
                <c:pt idx="2433">
                  <c:v>50000000</c:v>
                </c:pt>
                <c:pt idx="2434">
                  <c:v>5000000</c:v>
                </c:pt>
                <c:pt idx="2435">
                  <c:v>3200000</c:v>
                </c:pt>
                <c:pt idx="2436">
                  <c:v>3000000</c:v>
                </c:pt>
                <c:pt idx="2437">
                  <c:v>2000000</c:v>
                </c:pt>
                <c:pt idx="2438">
                  <c:v>115000000</c:v>
                </c:pt>
                <c:pt idx="2439">
                  <c:v>55000000</c:v>
                </c:pt>
                <c:pt idx="2440">
                  <c:v>3000000</c:v>
                </c:pt>
                <c:pt idx="2441">
                  <c:v>60000000</c:v>
                </c:pt>
                <c:pt idx="2442">
                  <c:v>100000000</c:v>
                </c:pt>
                <c:pt idx="2443">
                  <c:v>6000000</c:v>
                </c:pt>
                <c:pt idx="2444">
                  <c:v>18000000</c:v>
                </c:pt>
                <c:pt idx="2445">
                  <c:v>35000000</c:v>
                </c:pt>
                <c:pt idx="2446">
                  <c:v>17000000</c:v>
                </c:pt>
                <c:pt idx="2447">
                  <c:v>100000</c:v>
                </c:pt>
                <c:pt idx="2448">
                  <c:v>45000000</c:v>
                </c:pt>
                <c:pt idx="2449">
                  <c:v>60000000</c:v>
                </c:pt>
                <c:pt idx="2450">
                  <c:v>42000000</c:v>
                </c:pt>
                <c:pt idx="2451">
                  <c:v>32000000</c:v>
                </c:pt>
                <c:pt idx="2452">
                  <c:v>15000000</c:v>
                </c:pt>
                <c:pt idx="2453">
                  <c:v>80000000</c:v>
                </c:pt>
                <c:pt idx="2454">
                  <c:v>10000000</c:v>
                </c:pt>
                <c:pt idx="2455">
                  <c:v>45000000</c:v>
                </c:pt>
                <c:pt idx="2456">
                  <c:v>20000000</c:v>
                </c:pt>
                <c:pt idx="2457">
                  <c:v>20000000</c:v>
                </c:pt>
                <c:pt idx="2458">
                  <c:v>42000000</c:v>
                </c:pt>
                <c:pt idx="2459">
                  <c:v>90000000</c:v>
                </c:pt>
                <c:pt idx="2460">
                  <c:v>66000000</c:v>
                </c:pt>
                <c:pt idx="2461">
                  <c:v>23000000</c:v>
                </c:pt>
                <c:pt idx="2462">
                  <c:v>50000000</c:v>
                </c:pt>
                <c:pt idx="2463">
                  <c:v>100000000</c:v>
                </c:pt>
                <c:pt idx="2464">
                  <c:v>20000000</c:v>
                </c:pt>
                <c:pt idx="2465">
                  <c:v>70000000</c:v>
                </c:pt>
                <c:pt idx="2466">
                  <c:v>200000000</c:v>
                </c:pt>
                <c:pt idx="2467">
                  <c:v>4500000</c:v>
                </c:pt>
                <c:pt idx="2468">
                  <c:v>10000000</c:v>
                </c:pt>
                <c:pt idx="2469">
                  <c:v>30000000</c:v>
                </c:pt>
                <c:pt idx="2470">
                  <c:v>130000000</c:v>
                </c:pt>
                <c:pt idx="2471">
                  <c:v>40000000</c:v>
                </c:pt>
                <c:pt idx="2472">
                  <c:v>30000000</c:v>
                </c:pt>
                <c:pt idx="2473">
                  <c:v>180000000</c:v>
                </c:pt>
                <c:pt idx="2474">
                  <c:v>35000000</c:v>
                </c:pt>
                <c:pt idx="2475">
                  <c:v>10000000</c:v>
                </c:pt>
                <c:pt idx="2476">
                  <c:v>30000000</c:v>
                </c:pt>
                <c:pt idx="2477">
                  <c:v>1500000</c:v>
                </c:pt>
                <c:pt idx="2478">
                  <c:v>12000000</c:v>
                </c:pt>
                <c:pt idx="2479">
                  <c:v>20000000</c:v>
                </c:pt>
                <c:pt idx="2480">
                  <c:v>11000000</c:v>
                </c:pt>
                <c:pt idx="2481">
                  <c:v>125000000</c:v>
                </c:pt>
                <c:pt idx="2482">
                  <c:v>18000000</c:v>
                </c:pt>
                <c:pt idx="2483">
                  <c:v>65000000</c:v>
                </c:pt>
                <c:pt idx="2484">
                  <c:v>28000000</c:v>
                </c:pt>
                <c:pt idx="2485">
                  <c:v>17000000</c:v>
                </c:pt>
                <c:pt idx="2486">
                  <c:v>60000000</c:v>
                </c:pt>
                <c:pt idx="2487">
                  <c:v>56000000</c:v>
                </c:pt>
                <c:pt idx="2488">
                  <c:v>85000000</c:v>
                </c:pt>
                <c:pt idx="2489">
                  <c:v>35000000</c:v>
                </c:pt>
                <c:pt idx="2490">
                  <c:v>12600000</c:v>
                </c:pt>
                <c:pt idx="2491">
                  <c:v>25000000</c:v>
                </c:pt>
                <c:pt idx="2492">
                  <c:v>4800000</c:v>
                </c:pt>
                <c:pt idx="2493">
                  <c:v>8900000</c:v>
                </c:pt>
                <c:pt idx="2494">
                  <c:v>50000000</c:v>
                </c:pt>
                <c:pt idx="2495">
                  <c:v>17000000</c:v>
                </c:pt>
                <c:pt idx="2496">
                  <c:v>92000000</c:v>
                </c:pt>
                <c:pt idx="2497">
                  <c:v>30000000</c:v>
                </c:pt>
                <c:pt idx="2498">
                  <c:v>50000000</c:v>
                </c:pt>
                <c:pt idx="2499">
                  <c:v>69000000</c:v>
                </c:pt>
                <c:pt idx="2500">
                  <c:v>16600000</c:v>
                </c:pt>
                <c:pt idx="2501">
                  <c:v>45000000</c:v>
                </c:pt>
                <c:pt idx="2502">
                  <c:v>3500000</c:v>
                </c:pt>
                <c:pt idx="2503">
                  <c:v>35000000</c:v>
                </c:pt>
                <c:pt idx="2504">
                  <c:v>35000000</c:v>
                </c:pt>
                <c:pt idx="2505">
                  <c:v>176000000</c:v>
                </c:pt>
                <c:pt idx="2506">
                  <c:v>90000000</c:v>
                </c:pt>
                <c:pt idx="2507">
                  <c:v>9000000</c:v>
                </c:pt>
                <c:pt idx="2508">
                  <c:v>28000000</c:v>
                </c:pt>
                <c:pt idx="2509">
                  <c:v>40000000</c:v>
                </c:pt>
                <c:pt idx="2510">
                  <c:v>215000000</c:v>
                </c:pt>
                <c:pt idx="2511">
                  <c:v>60000000</c:v>
                </c:pt>
                <c:pt idx="2512">
                  <c:v>12000000</c:v>
                </c:pt>
                <c:pt idx="2513">
                  <c:v>165000000</c:v>
                </c:pt>
                <c:pt idx="2514">
                  <c:v>350000000</c:v>
                </c:pt>
                <c:pt idx="2515">
                  <c:v>178000000</c:v>
                </c:pt>
                <c:pt idx="2516">
                  <c:v>35000000</c:v>
                </c:pt>
                <c:pt idx="2517">
                  <c:v>45000000</c:v>
                </c:pt>
                <c:pt idx="2518">
                  <c:v>45000000</c:v>
                </c:pt>
                <c:pt idx="2519">
                  <c:v>12000000</c:v>
                </c:pt>
                <c:pt idx="2520">
                  <c:v>40000000</c:v>
                </c:pt>
                <c:pt idx="2521">
                  <c:v>5000000</c:v>
                </c:pt>
                <c:pt idx="2522">
                  <c:v>50000000</c:v>
                </c:pt>
                <c:pt idx="2523">
                  <c:v>75000000</c:v>
                </c:pt>
                <c:pt idx="2524">
                  <c:v>90000000</c:v>
                </c:pt>
                <c:pt idx="2525">
                  <c:v>2000000</c:v>
                </c:pt>
                <c:pt idx="2526">
                  <c:v>65000000</c:v>
                </c:pt>
                <c:pt idx="2527">
                  <c:v>145000000</c:v>
                </c:pt>
                <c:pt idx="2528">
                  <c:v>150000000</c:v>
                </c:pt>
                <c:pt idx="2529">
                  <c:v>42000000</c:v>
                </c:pt>
                <c:pt idx="2530">
                  <c:v>60000000</c:v>
                </c:pt>
                <c:pt idx="2531">
                  <c:v>200000000</c:v>
                </c:pt>
                <c:pt idx="2532">
                  <c:v>45000000</c:v>
                </c:pt>
                <c:pt idx="2533">
                  <c:v>50000000</c:v>
                </c:pt>
                <c:pt idx="2534">
                  <c:v>28000000</c:v>
                </c:pt>
                <c:pt idx="2535">
                  <c:v>22000000</c:v>
                </c:pt>
                <c:pt idx="2536">
                  <c:v>25000000</c:v>
                </c:pt>
                <c:pt idx="2537">
                  <c:v>15000000</c:v>
                </c:pt>
                <c:pt idx="2538">
                  <c:v>30000000</c:v>
                </c:pt>
                <c:pt idx="2539">
                  <c:v>40000000</c:v>
                </c:pt>
                <c:pt idx="2540">
                  <c:v>13000000</c:v>
                </c:pt>
                <c:pt idx="2541">
                  <c:v>95000000</c:v>
                </c:pt>
                <c:pt idx="2542">
                  <c:v>40000000</c:v>
                </c:pt>
                <c:pt idx="2543">
                  <c:v>135000000</c:v>
                </c:pt>
                <c:pt idx="2544">
                  <c:v>190000000</c:v>
                </c:pt>
                <c:pt idx="2545">
                  <c:v>20000000</c:v>
                </c:pt>
                <c:pt idx="2546">
                  <c:v>8500000</c:v>
                </c:pt>
                <c:pt idx="2547">
                  <c:v>85000000</c:v>
                </c:pt>
                <c:pt idx="2548">
                  <c:v>95000000</c:v>
                </c:pt>
                <c:pt idx="2549">
                  <c:v>75000000</c:v>
                </c:pt>
                <c:pt idx="2550">
                  <c:v>120000000</c:v>
                </c:pt>
                <c:pt idx="2551">
                  <c:v>30000000</c:v>
                </c:pt>
                <c:pt idx="2552">
                  <c:v>5000000</c:v>
                </c:pt>
                <c:pt idx="2553">
                  <c:v>175000000</c:v>
                </c:pt>
                <c:pt idx="2554">
                  <c:v>125000000</c:v>
                </c:pt>
                <c:pt idx="2555">
                  <c:v>12000000</c:v>
                </c:pt>
                <c:pt idx="2556">
                  <c:v>30000000</c:v>
                </c:pt>
                <c:pt idx="2557">
                  <c:v>76000000</c:v>
                </c:pt>
                <c:pt idx="2558">
                  <c:v>5000000</c:v>
                </c:pt>
                <c:pt idx="2559">
                  <c:v>25000000</c:v>
                </c:pt>
                <c:pt idx="2560">
                  <c:v>19000000</c:v>
                </c:pt>
                <c:pt idx="2561">
                  <c:v>28000000</c:v>
                </c:pt>
                <c:pt idx="2562">
                  <c:v>13000000</c:v>
                </c:pt>
                <c:pt idx="2563">
                  <c:v>70000000</c:v>
                </c:pt>
                <c:pt idx="2564">
                  <c:v>5000000</c:v>
                </c:pt>
                <c:pt idx="2565">
                  <c:v>12000000</c:v>
                </c:pt>
                <c:pt idx="2566">
                  <c:v>39200000</c:v>
                </c:pt>
                <c:pt idx="2567">
                  <c:v>61000000</c:v>
                </c:pt>
                <c:pt idx="2568">
                  <c:v>13000000</c:v>
                </c:pt>
                <c:pt idx="2569">
                  <c:v>45000000</c:v>
                </c:pt>
                <c:pt idx="2570">
                  <c:v>20000000</c:v>
                </c:pt>
                <c:pt idx="2571">
                  <c:v>2500000</c:v>
                </c:pt>
                <c:pt idx="2572">
                  <c:v>7000000</c:v>
                </c:pt>
                <c:pt idx="2573">
                  <c:v>37000000</c:v>
                </c:pt>
                <c:pt idx="2574">
                  <c:v>6500000</c:v>
                </c:pt>
                <c:pt idx="2575">
                  <c:v>22000000</c:v>
                </c:pt>
                <c:pt idx="2576">
                  <c:v>11000000</c:v>
                </c:pt>
                <c:pt idx="2577">
                  <c:v>5000000</c:v>
                </c:pt>
                <c:pt idx="2578">
                  <c:v>15000000</c:v>
                </c:pt>
                <c:pt idx="2579">
                  <c:v>52000000</c:v>
                </c:pt>
                <c:pt idx="2580">
                  <c:v>110000000</c:v>
                </c:pt>
                <c:pt idx="2581">
                  <c:v>170000000</c:v>
                </c:pt>
                <c:pt idx="2582">
                  <c:v>19500000</c:v>
                </c:pt>
                <c:pt idx="2583">
                  <c:v>35000000</c:v>
                </c:pt>
                <c:pt idx="2584">
                  <c:v>170000000</c:v>
                </c:pt>
                <c:pt idx="2585">
                  <c:v>16000000</c:v>
                </c:pt>
                <c:pt idx="2586">
                  <c:v>7500000</c:v>
                </c:pt>
                <c:pt idx="2587">
                  <c:v>22000000</c:v>
                </c:pt>
                <c:pt idx="2588">
                  <c:v>81200000</c:v>
                </c:pt>
                <c:pt idx="2589">
                  <c:v>250000</c:v>
                </c:pt>
                <c:pt idx="2590">
                  <c:v>35000000</c:v>
                </c:pt>
                <c:pt idx="2591">
                  <c:v>35000000</c:v>
                </c:pt>
                <c:pt idx="2592">
                  <c:v>2000000</c:v>
                </c:pt>
                <c:pt idx="2593">
                  <c:v>12000000</c:v>
                </c:pt>
                <c:pt idx="2594">
                  <c:v>15000000</c:v>
                </c:pt>
                <c:pt idx="2595">
                  <c:v>100000000</c:v>
                </c:pt>
                <c:pt idx="2596">
                  <c:v>35000000</c:v>
                </c:pt>
                <c:pt idx="2597">
                  <c:v>27000000</c:v>
                </c:pt>
                <c:pt idx="2598">
                  <c:v>5000000</c:v>
                </c:pt>
                <c:pt idx="2599">
                  <c:v>165000000</c:v>
                </c:pt>
                <c:pt idx="2600">
                  <c:v>5000000</c:v>
                </c:pt>
                <c:pt idx="2601">
                  <c:v>40600000</c:v>
                </c:pt>
                <c:pt idx="2602">
                  <c:v>16200000</c:v>
                </c:pt>
                <c:pt idx="2603">
                  <c:v>18</c:v>
                </c:pt>
                <c:pt idx="2604">
                  <c:v>230000000</c:v>
                </c:pt>
                <c:pt idx="2605">
                  <c:v>34000000</c:v>
                </c:pt>
                <c:pt idx="2606">
                  <c:v>40000000</c:v>
                </c:pt>
                <c:pt idx="2607">
                  <c:v>95000000</c:v>
                </c:pt>
                <c:pt idx="2608">
                  <c:v>20000000</c:v>
                </c:pt>
                <c:pt idx="2609">
                  <c:v>10000000</c:v>
                </c:pt>
                <c:pt idx="2610">
                  <c:v>30000000</c:v>
                </c:pt>
                <c:pt idx="2611">
                  <c:v>23000000</c:v>
                </c:pt>
                <c:pt idx="2612">
                  <c:v>40000000</c:v>
                </c:pt>
                <c:pt idx="2613">
                  <c:v>8000000</c:v>
                </c:pt>
                <c:pt idx="2614">
                  <c:v>20000000</c:v>
                </c:pt>
                <c:pt idx="2615">
                  <c:v>33000000</c:v>
                </c:pt>
                <c:pt idx="2616">
                  <c:v>65000000</c:v>
                </c:pt>
                <c:pt idx="2617">
                  <c:v>130000000</c:v>
                </c:pt>
                <c:pt idx="2618">
                  <c:v>15000000</c:v>
                </c:pt>
                <c:pt idx="2619">
                  <c:v>12000000</c:v>
                </c:pt>
                <c:pt idx="2620">
                  <c:v>84000000</c:v>
                </c:pt>
                <c:pt idx="2621">
                  <c:v>49000000</c:v>
                </c:pt>
                <c:pt idx="2622">
                  <c:v>200000000</c:v>
                </c:pt>
                <c:pt idx="2623">
                  <c:v>500000</c:v>
                </c:pt>
                <c:pt idx="2624">
                  <c:v>60000000</c:v>
                </c:pt>
                <c:pt idx="2625">
                  <c:v>30000000</c:v>
                </c:pt>
                <c:pt idx="2626">
                  <c:v>8000000</c:v>
                </c:pt>
                <c:pt idx="2627">
                  <c:v>85000000</c:v>
                </c:pt>
                <c:pt idx="2628">
                  <c:v>6000000</c:v>
                </c:pt>
                <c:pt idx="2629">
                  <c:v>170000000</c:v>
                </c:pt>
                <c:pt idx="2630">
                  <c:v>40000000</c:v>
                </c:pt>
                <c:pt idx="2631">
                  <c:v>14000000</c:v>
                </c:pt>
                <c:pt idx="2632">
                  <c:v>30000000</c:v>
                </c:pt>
                <c:pt idx="2633">
                  <c:v>100000000</c:v>
                </c:pt>
                <c:pt idx="2634">
                  <c:v>1000000</c:v>
                </c:pt>
                <c:pt idx="2635">
                  <c:v>90000000</c:v>
                </c:pt>
                <c:pt idx="2636">
                  <c:v>7000000</c:v>
                </c:pt>
                <c:pt idx="2637">
                  <c:v>65000000</c:v>
                </c:pt>
                <c:pt idx="2638">
                  <c:v>150000000</c:v>
                </c:pt>
                <c:pt idx="2639">
                  <c:v>25000000</c:v>
                </c:pt>
                <c:pt idx="2640">
                  <c:v>49000000</c:v>
                </c:pt>
                <c:pt idx="2641">
                  <c:v>135000000</c:v>
                </c:pt>
                <c:pt idx="2642">
                  <c:v>110000000</c:v>
                </c:pt>
                <c:pt idx="2643">
                  <c:v>750000</c:v>
                </c:pt>
                <c:pt idx="2644">
                  <c:v>6500000</c:v>
                </c:pt>
                <c:pt idx="2645">
                  <c:v>200000000</c:v>
                </c:pt>
                <c:pt idx="2646">
                  <c:v>50000000</c:v>
                </c:pt>
                <c:pt idx="2647">
                  <c:v>185000000</c:v>
                </c:pt>
                <c:pt idx="2648">
                  <c:v>200000000</c:v>
                </c:pt>
                <c:pt idx="2649">
                  <c:v>9000000</c:v>
                </c:pt>
                <c:pt idx="2650">
                  <c:v>20000000</c:v>
                </c:pt>
                <c:pt idx="2651">
                  <c:v>20000000</c:v>
                </c:pt>
                <c:pt idx="2652">
                  <c:v>1100000</c:v>
                </c:pt>
                <c:pt idx="2653">
                  <c:v>35000000</c:v>
                </c:pt>
                <c:pt idx="2654">
                  <c:v>160000000</c:v>
                </c:pt>
                <c:pt idx="2655">
                  <c:v>31000000</c:v>
                </c:pt>
                <c:pt idx="2656">
                  <c:v>13000000</c:v>
                </c:pt>
                <c:pt idx="2657">
                  <c:v>132000000</c:v>
                </c:pt>
                <c:pt idx="2658">
                  <c:v>7000000</c:v>
                </c:pt>
                <c:pt idx="2659">
                  <c:v>100000000</c:v>
                </c:pt>
                <c:pt idx="2660">
                  <c:v>3000000</c:v>
                </c:pt>
                <c:pt idx="2661">
                  <c:v>20000000</c:v>
                </c:pt>
                <c:pt idx="2662">
                  <c:v>17000000</c:v>
                </c:pt>
                <c:pt idx="2663">
                  <c:v>35000000</c:v>
                </c:pt>
                <c:pt idx="2664">
                  <c:v>15000000</c:v>
                </c:pt>
                <c:pt idx="2665">
                  <c:v>10000000</c:v>
                </c:pt>
                <c:pt idx="2666">
                  <c:v>110000000</c:v>
                </c:pt>
                <c:pt idx="2667">
                  <c:v>4700000</c:v>
                </c:pt>
                <c:pt idx="2668">
                  <c:v>30000000</c:v>
                </c:pt>
                <c:pt idx="2669">
                  <c:v>97600000</c:v>
                </c:pt>
                <c:pt idx="2670">
                  <c:v>103000000</c:v>
                </c:pt>
                <c:pt idx="2671">
                  <c:v>130000000</c:v>
                </c:pt>
                <c:pt idx="2672">
                  <c:v>125000000</c:v>
                </c:pt>
                <c:pt idx="2673">
                  <c:v>160000000</c:v>
                </c:pt>
                <c:pt idx="2674">
                  <c:v>40000000</c:v>
                </c:pt>
                <c:pt idx="2675">
                  <c:v>125000000</c:v>
                </c:pt>
                <c:pt idx="2676">
                  <c:v>30000000</c:v>
                </c:pt>
                <c:pt idx="2677">
                  <c:v>33000000</c:v>
                </c:pt>
                <c:pt idx="2678">
                  <c:v>190000000</c:v>
                </c:pt>
                <c:pt idx="2679">
                  <c:v>18000000</c:v>
                </c:pt>
                <c:pt idx="2680">
                  <c:v>7000000</c:v>
                </c:pt>
                <c:pt idx="2681">
                  <c:v>15000000</c:v>
                </c:pt>
                <c:pt idx="2682">
                  <c:v>175000000</c:v>
                </c:pt>
                <c:pt idx="2683">
                  <c:v>26000000</c:v>
                </c:pt>
                <c:pt idx="2684">
                  <c:v>7000000</c:v>
                </c:pt>
                <c:pt idx="2685">
                  <c:v>65000000</c:v>
                </c:pt>
                <c:pt idx="2686">
                  <c:v>38000000</c:v>
                </c:pt>
                <c:pt idx="2687">
                  <c:v>200000000</c:v>
                </c:pt>
                <c:pt idx="2688">
                  <c:v>200000000</c:v>
                </c:pt>
                <c:pt idx="2689">
                  <c:v>26000000</c:v>
                </c:pt>
                <c:pt idx="2690">
                  <c:v>8000000</c:v>
                </c:pt>
                <c:pt idx="2691">
                  <c:v>170000000</c:v>
                </c:pt>
                <c:pt idx="2692">
                  <c:v>120000000</c:v>
                </c:pt>
                <c:pt idx="2693">
                  <c:v>17000000</c:v>
                </c:pt>
                <c:pt idx="2694">
                  <c:v>73000000</c:v>
                </c:pt>
                <c:pt idx="2695">
                  <c:v>78000000</c:v>
                </c:pt>
                <c:pt idx="2696">
                  <c:v>37500000</c:v>
                </c:pt>
                <c:pt idx="2697">
                  <c:v>2500000</c:v>
                </c:pt>
                <c:pt idx="2698">
                  <c:v>1000000</c:v>
                </c:pt>
                <c:pt idx="2699">
                  <c:v>20000000</c:v>
                </c:pt>
                <c:pt idx="2700">
                  <c:v>18000000</c:v>
                </c:pt>
                <c:pt idx="2701">
                  <c:v>40000000</c:v>
                </c:pt>
                <c:pt idx="2702">
                  <c:v>27220000</c:v>
                </c:pt>
                <c:pt idx="2703">
                  <c:v>30000000</c:v>
                </c:pt>
                <c:pt idx="2704">
                  <c:v>170000000</c:v>
                </c:pt>
                <c:pt idx="2705">
                  <c:v>9000000</c:v>
                </c:pt>
                <c:pt idx="2706">
                  <c:v>15000000</c:v>
                </c:pt>
                <c:pt idx="2707">
                  <c:v>35000000</c:v>
                </c:pt>
                <c:pt idx="2708">
                  <c:v>50000000</c:v>
                </c:pt>
                <c:pt idx="2709">
                  <c:v>20000000</c:v>
                </c:pt>
                <c:pt idx="2710">
                  <c:v>80000000</c:v>
                </c:pt>
                <c:pt idx="2711">
                  <c:v>150000000</c:v>
                </c:pt>
                <c:pt idx="2712">
                  <c:v>19000000</c:v>
                </c:pt>
                <c:pt idx="2713">
                  <c:v>25000000</c:v>
                </c:pt>
                <c:pt idx="2714">
                  <c:v>11000000</c:v>
                </c:pt>
                <c:pt idx="2715">
                  <c:v>30000000</c:v>
                </c:pt>
                <c:pt idx="2716">
                  <c:v>13000000</c:v>
                </c:pt>
                <c:pt idx="2717">
                  <c:v>105000000</c:v>
                </c:pt>
                <c:pt idx="2718">
                  <c:v>40000000</c:v>
                </c:pt>
                <c:pt idx="2719">
                  <c:v>125000000</c:v>
                </c:pt>
                <c:pt idx="2720">
                  <c:v>30000000</c:v>
                </c:pt>
                <c:pt idx="2721">
                  <c:v>30000000</c:v>
                </c:pt>
                <c:pt idx="2722">
                  <c:v>14000000</c:v>
                </c:pt>
                <c:pt idx="2723">
                  <c:v>8000000</c:v>
                </c:pt>
                <c:pt idx="2724">
                  <c:v>125000000</c:v>
                </c:pt>
                <c:pt idx="2725">
                  <c:v>40000000</c:v>
                </c:pt>
                <c:pt idx="2726">
                  <c:v>175000000</c:v>
                </c:pt>
                <c:pt idx="2727">
                  <c:v>30000000</c:v>
                </c:pt>
                <c:pt idx="2728">
                  <c:v>5000000</c:v>
                </c:pt>
                <c:pt idx="2729">
                  <c:v>20000000</c:v>
                </c:pt>
                <c:pt idx="2730">
                  <c:v>170000000</c:v>
                </c:pt>
                <c:pt idx="2731">
                  <c:v>242000</c:v>
                </c:pt>
                <c:pt idx="2732">
                  <c:v>50000000</c:v>
                </c:pt>
                <c:pt idx="2733">
                  <c:v>70000000</c:v>
                </c:pt>
                <c:pt idx="2734">
                  <c:v>5000000</c:v>
                </c:pt>
                <c:pt idx="2735">
                  <c:v>210000000</c:v>
                </c:pt>
                <c:pt idx="2736">
                  <c:v>6538513</c:v>
                </c:pt>
                <c:pt idx="2737">
                  <c:v>40000000</c:v>
                </c:pt>
                <c:pt idx="2738">
                  <c:v>42000000</c:v>
                </c:pt>
                <c:pt idx="2739">
                  <c:v>88000000</c:v>
                </c:pt>
                <c:pt idx="2740">
                  <c:v>1800000</c:v>
                </c:pt>
                <c:pt idx="2741">
                  <c:v>110000000</c:v>
                </c:pt>
                <c:pt idx="2742">
                  <c:v>8000000</c:v>
                </c:pt>
                <c:pt idx="2743">
                  <c:v>40000000</c:v>
                </c:pt>
                <c:pt idx="2744">
                  <c:v>35000000</c:v>
                </c:pt>
                <c:pt idx="2745">
                  <c:v>26000000</c:v>
                </c:pt>
                <c:pt idx="2746">
                  <c:v>44000000</c:v>
                </c:pt>
                <c:pt idx="2747">
                  <c:v>10000000</c:v>
                </c:pt>
                <c:pt idx="2748">
                  <c:v>42000000</c:v>
                </c:pt>
                <c:pt idx="2749">
                  <c:v>13000000</c:v>
                </c:pt>
                <c:pt idx="2750">
                  <c:v>28000000</c:v>
                </c:pt>
                <c:pt idx="2751">
                  <c:v>7217600</c:v>
                </c:pt>
                <c:pt idx="2752">
                  <c:v>70000000</c:v>
                </c:pt>
                <c:pt idx="2753">
                  <c:v>58800000</c:v>
                </c:pt>
                <c:pt idx="2754">
                  <c:v>48917499</c:v>
                </c:pt>
                <c:pt idx="2755">
                  <c:v>50000000</c:v>
                </c:pt>
                <c:pt idx="2756">
                  <c:v>3000000</c:v>
                </c:pt>
                <c:pt idx="2757">
                  <c:v>80000000</c:v>
                </c:pt>
                <c:pt idx="2758">
                  <c:v>25000000</c:v>
                </c:pt>
                <c:pt idx="2759">
                  <c:v>12000000</c:v>
                </c:pt>
                <c:pt idx="2760">
                  <c:v>50000000</c:v>
                </c:pt>
                <c:pt idx="2761">
                  <c:v>40000000</c:v>
                </c:pt>
                <c:pt idx="2762">
                  <c:v>3000000</c:v>
                </c:pt>
                <c:pt idx="2763">
                  <c:v>100000000</c:v>
                </c:pt>
                <c:pt idx="2764">
                  <c:v>25000000</c:v>
                </c:pt>
                <c:pt idx="2765">
                  <c:v>135000000</c:v>
                </c:pt>
                <c:pt idx="2766">
                  <c:v>5000000</c:v>
                </c:pt>
                <c:pt idx="2767">
                  <c:v>35000000</c:v>
                </c:pt>
                <c:pt idx="2768">
                  <c:v>3000000</c:v>
                </c:pt>
                <c:pt idx="2769">
                  <c:v>30000000</c:v>
                </c:pt>
                <c:pt idx="2770">
                  <c:v>120000000</c:v>
                </c:pt>
                <c:pt idx="2771">
                  <c:v>58000000</c:v>
                </c:pt>
                <c:pt idx="2772">
                  <c:v>177200000</c:v>
                </c:pt>
                <c:pt idx="2773">
                  <c:v>27000000</c:v>
                </c:pt>
                <c:pt idx="2774">
                  <c:v>165000000</c:v>
                </c:pt>
                <c:pt idx="2775">
                  <c:v>175000000</c:v>
                </c:pt>
                <c:pt idx="2776">
                  <c:v>50000000</c:v>
                </c:pt>
                <c:pt idx="2777">
                  <c:v>4500000</c:v>
                </c:pt>
                <c:pt idx="2778">
                  <c:v>650000</c:v>
                </c:pt>
                <c:pt idx="2779">
                  <c:v>145000000</c:v>
                </c:pt>
                <c:pt idx="2780">
                  <c:v>61000000</c:v>
                </c:pt>
                <c:pt idx="2781">
                  <c:v>14800000</c:v>
                </c:pt>
                <c:pt idx="2782">
                  <c:v>60000000</c:v>
                </c:pt>
                <c:pt idx="2783">
                  <c:v>50000000</c:v>
                </c:pt>
                <c:pt idx="2784">
                  <c:v>200000000</c:v>
                </c:pt>
                <c:pt idx="2785">
                  <c:v>25000000</c:v>
                </c:pt>
                <c:pt idx="2786">
                  <c:v>74000000</c:v>
                </c:pt>
                <c:pt idx="2787">
                  <c:v>110000000</c:v>
                </c:pt>
                <c:pt idx="2788">
                  <c:v>90000000</c:v>
                </c:pt>
                <c:pt idx="2789">
                  <c:v>74000000</c:v>
                </c:pt>
                <c:pt idx="2790">
                  <c:v>50000000</c:v>
                </c:pt>
                <c:pt idx="2791">
                  <c:v>150000000</c:v>
                </c:pt>
                <c:pt idx="2792">
                  <c:v>70000000</c:v>
                </c:pt>
                <c:pt idx="2793">
                  <c:v>38000000</c:v>
                </c:pt>
                <c:pt idx="2794">
                  <c:v>15000000</c:v>
                </c:pt>
                <c:pt idx="2795">
                  <c:v>250000000</c:v>
                </c:pt>
                <c:pt idx="2796">
                  <c:v>22000000</c:v>
                </c:pt>
                <c:pt idx="2797">
                  <c:v>97000000</c:v>
                </c:pt>
                <c:pt idx="2798">
                  <c:v>2000000</c:v>
                </c:pt>
                <c:pt idx="2799">
                  <c:v>40000000</c:v>
                </c:pt>
                <c:pt idx="2800">
                  <c:v>25000000</c:v>
                </c:pt>
                <c:pt idx="2801">
                  <c:v>80000000</c:v>
                </c:pt>
                <c:pt idx="2802">
                  <c:v>900000</c:v>
                </c:pt>
                <c:pt idx="2803">
                  <c:v>18000000</c:v>
                </c:pt>
                <c:pt idx="2804">
                  <c:v>150000000</c:v>
                </c:pt>
                <c:pt idx="2805">
                  <c:v>12000000</c:v>
                </c:pt>
                <c:pt idx="2806">
                  <c:v>125000000</c:v>
                </c:pt>
                <c:pt idx="2807">
                  <c:v>1000000</c:v>
                </c:pt>
                <c:pt idx="2808">
                  <c:v>12000000</c:v>
                </c:pt>
                <c:pt idx="2809">
                  <c:v>103000000</c:v>
                </c:pt>
                <c:pt idx="2810">
                  <c:v>420000</c:v>
                </c:pt>
                <c:pt idx="2811">
                  <c:v>65000000</c:v>
                </c:pt>
                <c:pt idx="2812">
                  <c:v>35000000</c:v>
                </c:pt>
                <c:pt idx="2813">
                  <c:v>30000000</c:v>
                </c:pt>
                <c:pt idx="2814">
                  <c:v>66000000</c:v>
                </c:pt>
                <c:pt idx="2815">
                  <c:v>30000000</c:v>
                </c:pt>
                <c:pt idx="2816">
                  <c:v>245000000</c:v>
                </c:pt>
                <c:pt idx="2817">
                  <c:v>175000000</c:v>
                </c:pt>
                <c:pt idx="2818">
                  <c:v>11000000</c:v>
                </c:pt>
                <c:pt idx="2819">
                  <c:v>150000000</c:v>
                </c:pt>
                <c:pt idx="2820">
                  <c:v>50100000</c:v>
                </c:pt>
                <c:pt idx="2821">
                  <c:v>115000000</c:v>
                </c:pt>
                <c:pt idx="2822">
                  <c:v>250000000</c:v>
                </c:pt>
                <c:pt idx="2823">
                  <c:v>4000000</c:v>
                </c:pt>
                <c:pt idx="2824">
                  <c:v>129000000</c:v>
                </c:pt>
                <c:pt idx="2825">
                  <c:v>3500000</c:v>
                </c:pt>
                <c:pt idx="2826">
                  <c:v>40000000</c:v>
                </c:pt>
                <c:pt idx="2827">
                  <c:v>26000000</c:v>
                </c:pt>
                <c:pt idx="2828">
                  <c:v>5000000</c:v>
                </c:pt>
                <c:pt idx="2829">
                  <c:v>8000000</c:v>
                </c:pt>
                <c:pt idx="2830">
                  <c:v>250000000</c:v>
                </c:pt>
                <c:pt idx="2831">
                  <c:v>5100000</c:v>
                </c:pt>
                <c:pt idx="2832">
                  <c:v>8000000</c:v>
                </c:pt>
                <c:pt idx="2833">
                  <c:v>15000000</c:v>
                </c:pt>
                <c:pt idx="2834">
                  <c:v>11800000</c:v>
                </c:pt>
                <c:pt idx="2835">
                  <c:v>140000000</c:v>
                </c:pt>
                <c:pt idx="2836">
                  <c:v>30000000</c:v>
                </c:pt>
                <c:pt idx="2837">
                  <c:v>11000000</c:v>
                </c:pt>
                <c:pt idx="2838">
                  <c:v>90000000</c:v>
                </c:pt>
                <c:pt idx="2839">
                  <c:v>11000000</c:v>
                </c:pt>
                <c:pt idx="2840">
                  <c:v>43000000</c:v>
                </c:pt>
                <c:pt idx="2841">
                  <c:v>30000000</c:v>
                </c:pt>
                <c:pt idx="2842">
                  <c:v>12000000</c:v>
                </c:pt>
                <c:pt idx="2843">
                  <c:v>12000000</c:v>
                </c:pt>
                <c:pt idx="2844">
                  <c:v>48000000</c:v>
                </c:pt>
                <c:pt idx="2845">
                  <c:v>60000000</c:v>
                </c:pt>
                <c:pt idx="2846">
                  <c:v>31000000</c:v>
                </c:pt>
                <c:pt idx="2847">
                  <c:v>25000000</c:v>
                </c:pt>
                <c:pt idx="2848">
                  <c:v>116000000</c:v>
                </c:pt>
                <c:pt idx="2849">
                  <c:v>60000000</c:v>
                </c:pt>
                <c:pt idx="2850">
                  <c:v>245000000</c:v>
                </c:pt>
                <c:pt idx="2851">
                  <c:v>1800000</c:v>
                </c:pt>
                <c:pt idx="2852">
                  <c:v>20000000</c:v>
                </c:pt>
                <c:pt idx="2853">
                  <c:v>80000000</c:v>
                </c:pt>
                <c:pt idx="2854">
                  <c:v>317000000</c:v>
                </c:pt>
                <c:pt idx="2855">
                  <c:v>275000000</c:v>
                </c:pt>
                <c:pt idx="2856">
                  <c:v>21000000</c:v>
                </c:pt>
                <c:pt idx="2857">
                  <c:v>47000000</c:v>
                </c:pt>
                <c:pt idx="2858">
                  <c:v>20000000</c:v>
                </c:pt>
                <c:pt idx="2859">
                  <c:v>20000000</c:v>
                </c:pt>
                <c:pt idx="2860">
                  <c:v>45000000</c:v>
                </c:pt>
                <c:pt idx="2861">
                  <c:v>55000000</c:v>
                </c:pt>
                <c:pt idx="2862">
                  <c:v>150000000</c:v>
                </c:pt>
                <c:pt idx="2863">
                  <c:v>40000000</c:v>
                </c:pt>
                <c:pt idx="2864">
                  <c:v>40000000</c:v>
                </c:pt>
                <c:pt idx="2865">
                  <c:v>18000000</c:v>
                </c:pt>
                <c:pt idx="2866">
                  <c:v>170000000</c:v>
                </c:pt>
                <c:pt idx="2867">
                  <c:v>25000000</c:v>
                </c:pt>
                <c:pt idx="2868">
                  <c:v>8000000</c:v>
                </c:pt>
                <c:pt idx="2869">
                  <c:v>12000000</c:v>
                </c:pt>
                <c:pt idx="2870">
                  <c:v>3300000</c:v>
                </c:pt>
                <c:pt idx="2871">
                  <c:v>12000000</c:v>
                </c:pt>
                <c:pt idx="2872">
                  <c:v>14000000</c:v>
                </c:pt>
                <c:pt idx="2873">
                  <c:v>40000000</c:v>
                </c:pt>
                <c:pt idx="2874">
                  <c:v>18026148</c:v>
                </c:pt>
                <c:pt idx="2875">
                  <c:v>68000000</c:v>
                </c:pt>
                <c:pt idx="2876">
                  <c:v>18000000</c:v>
                </c:pt>
                <c:pt idx="2877">
                  <c:v>185000000</c:v>
                </c:pt>
                <c:pt idx="2878">
                  <c:v>24000000</c:v>
                </c:pt>
                <c:pt idx="2879">
                  <c:v>20000000</c:v>
                </c:pt>
                <c:pt idx="2880">
                  <c:v>35000000</c:v>
                </c:pt>
                <c:pt idx="2881">
                  <c:v>127000000</c:v>
                </c:pt>
                <c:pt idx="2882">
                  <c:v>2000000</c:v>
                </c:pt>
                <c:pt idx="2883">
                  <c:v>37000000</c:v>
                </c:pt>
                <c:pt idx="2884">
                  <c:v>75000000</c:v>
                </c:pt>
                <c:pt idx="2885">
                  <c:v>75000000</c:v>
                </c:pt>
                <c:pt idx="2886">
                  <c:v>68000000</c:v>
                </c:pt>
                <c:pt idx="2887">
                  <c:v>70000000</c:v>
                </c:pt>
                <c:pt idx="2888">
                  <c:v>55000000</c:v>
                </c:pt>
                <c:pt idx="2889">
                  <c:v>34000000</c:v>
                </c:pt>
                <c:pt idx="2890">
                  <c:v>10000000</c:v>
                </c:pt>
                <c:pt idx="2891">
                  <c:v>18000000</c:v>
                </c:pt>
                <c:pt idx="2892">
                  <c:v>160000000</c:v>
                </c:pt>
                <c:pt idx="2893">
                  <c:v>6000000</c:v>
                </c:pt>
                <c:pt idx="2894">
                  <c:v>44000000</c:v>
                </c:pt>
                <c:pt idx="2895">
                  <c:v>65000000</c:v>
                </c:pt>
                <c:pt idx="2896">
                  <c:v>40000000</c:v>
                </c:pt>
                <c:pt idx="2897">
                  <c:v>81000000</c:v>
                </c:pt>
                <c:pt idx="2898">
                  <c:v>190000000</c:v>
                </c:pt>
                <c:pt idx="2899">
                  <c:v>33000000</c:v>
                </c:pt>
                <c:pt idx="2900">
                  <c:v>29000000</c:v>
                </c:pt>
                <c:pt idx="2901">
                  <c:v>65000000</c:v>
                </c:pt>
                <c:pt idx="2902">
                  <c:v>28000000</c:v>
                </c:pt>
                <c:pt idx="2903">
                  <c:v>50000</c:v>
                </c:pt>
                <c:pt idx="2904">
                  <c:v>40000000</c:v>
                </c:pt>
                <c:pt idx="2905">
                  <c:v>5000000</c:v>
                </c:pt>
                <c:pt idx="2906">
                  <c:v>16800000</c:v>
                </c:pt>
                <c:pt idx="2907">
                  <c:v>8500000</c:v>
                </c:pt>
                <c:pt idx="2908">
                  <c:v>40000000</c:v>
                </c:pt>
                <c:pt idx="2909">
                  <c:v>69000000</c:v>
                </c:pt>
                <c:pt idx="2910">
                  <c:v>11000000</c:v>
                </c:pt>
                <c:pt idx="2911">
                  <c:v>15000000</c:v>
                </c:pt>
                <c:pt idx="2912">
                  <c:v>1000000</c:v>
                </c:pt>
                <c:pt idx="2913">
                  <c:v>36000000</c:v>
                </c:pt>
                <c:pt idx="2914">
                  <c:v>150000000</c:v>
                </c:pt>
                <c:pt idx="2915">
                  <c:v>110000000</c:v>
                </c:pt>
                <c:pt idx="2916">
                  <c:v>4000000</c:v>
                </c:pt>
                <c:pt idx="2917">
                  <c:v>20000000</c:v>
                </c:pt>
                <c:pt idx="2918">
                  <c:v>5300000</c:v>
                </c:pt>
                <c:pt idx="2919">
                  <c:v>90000000</c:v>
                </c:pt>
                <c:pt idx="2920">
                  <c:v>10000000</c:v>
                </c:pt>
                <c:pt idx="2921">
                  <c:v>20000000</c:v>
                </c:pt>
                <c:pt idx="2922">
                  <c:v>150000000</c:v>
                </c:pt>
                <c:pt idx="2923">
                  <c:v>50000000</c:v>
                </c:pt>
                <c:pt idx="2924">
                  <c:v>35000000</c:v>
                </c:pt>
                <c:pt idx="2925">
                  <c:v>9000000</c:v>
                </c:pt>
                <c:pt idx="2926">
                  <c:v>250000000</c:v>
                </c:pt>
                <c:pt idx="2927">
                  <c:v>15000000</c:v>
                </c:pt>
                <c:pt idx="2928">
                  <c:v>5000000</c:v>
                </c:pt>
                <c:pt idx="2929">
                  <c:v>22000000</c:v>
                </c:pt>
                <c:pt idx="2930">
                  <c:v>22500000</c:v>
                </c:pt>
                <c:pt idx="2931">
                  <c:v>3300000</c:v>
                </c:pt>
                <c:pt idx="2932">
                  <c:v>31500000</c:v>
                </c:pt>
                <c:pt idx="2933">
                  <c:v>175000000</c:v>
                </c:pt>
                <c:pt idx="2934">
                  <c:v>60000000</c:v>
                </c:pt>
                <c:pt idx="2935">
                  <c:v>75000000</c:v>
                </c:pt>
                <c:pt idx="2936">
                  <c:v>15000000</c:v>
                </c:pt>
                <c:pt idx="2937">
                  <c:v>40000000</c:v>
                </c:pt>
                <c:pt idx="2938">
                  <c:v>2000000</c:v>
                </c:pt>
                <c:pt idx="2939">
                  <c:v>35000000</c:v>
                </c:pt>
                <c:pt idx="2940">
                  <c:v>65000000</c:v>
                </c:pt>
                <c:pt idx="2941">
                  <c:v>3000000</c:v>
                </c:pt>
                <c:pt idx="2942">
                  <c:v>30000000</c:v>
                </c:pt>
                <c:pt idx="2943">
                  <c:v>90000000</c:v>
                </c:pt>
                <c:pt idx="2944">
                  <c:v>250000</c:v>
                </c:pt>
                <c:pt idx="2945">
                  <c:v>35000000</c:v>
                </c:pt>
                <c:pt idx="2946">
                  <c:v>11000000</c:v>
                </c:pt>
                <c:pt idx="2947">
                  <c:v>13000000</c:v>
                </c:pt>
                <c:pt idx="2948">
                  <c:v>180000000</c:v>
                </c:pt>
                <c:pt idx="2949">
                  <c:v>10000000</c:v>
                </c:pt>
                <c:pt idx="2950">
                  <c:v>15000000</c:v>
                </c:pt>
                <c:pt idx="2951">
                  <c:v>25000000</c:v>
                </c:pt>
                <c:pt idx="2952">
                  <c:v>100000000</c:v>
                </c:pt>
                <c:pt idx="2953">
                  <c:v>1000000</c:v>
                </c:pt>
                <c:pt idx="2954">
                  <c:v>60000000</c:v>
                </c:pt>
                <c:pt idx="2955">
                  <c:v>54000000</c:v>
                </c:pt>
                <c:pt idx="2956">
                  <c:v>40000000</c:v>
                </c:pt>
                <c:pt idx="2957">
                  <c:v>60000000</c:v>
                </c:pt>
                <c:pt idx="2958">
                  <c:v>97000000</c:v>
                </c:pt>
                <c:pt idx="2959">
                  <c:v>28000000</c:v>
                </c:pt>
                <c:pt idx="2960">
                  <c:v>5000000</c:v>
                </c:pt>
                <c:pt idx="2961">
                  <c:v>35000000</c:v>
                </c:pt>
                <c:pt idx="2962">
                  <c:v>6500000</c:v>
                </c:pt>
                <c:pt idx="2963">
                  <c:v>150000000</c:v>
                </c:pt>
                <c:pt idx="2964">
                  <c:v>10000000</c:v>
                </c:pt>
                <c:pt idx="2965">
                  <c:v>217000000</c:v>
                </c:pt>
                <c:pt idx="2966">
                  <c:v>35000000</c:v>
                </c:pt>
                <c:pt idx="2967">
                  <c:v>178000000</c:v>
                </c:pt>
                <c:pt idx="2968">
                  <c:v>25000000</c:v>
                </c:pt>
                <c:pt idx="2969">
                  <c:v>60000000</c:v>
                </c:pt>
                <c:pt idx="2970">
                  <c:v>30000000</c:v>
                </c:pt>
                <c:pt idx="2971">
                  <c:v>55000000</c:v>
                </c:pt>
                <c:pt idx="2972">
                  <c:v>110000000</c:v>
                </c:pt>
                <c:pt idx="2973">
                  <c:v>111000000</c:v>
                </c:pt>
                <c:pt idx="2974">
                  <c:v>43000000</c:v>
                </c:pt>
                <c:pt idx="2975">
                  <c:v>1600000</c:v>
                </c:pt>
                <c:pt idx="2976">
                  <c:v>105000000</c:v>
                </c:pt>
                <c:pt idx="2977">
                  <c:v>150000000</c:v>
                </c:pt>
                <c:pt idx="2978">
                  <c:v>44000000</c:v>
                </c:pt>
                <c:pt idx="2979">
                  <c:v>80000000</c:v>
                </c:pt>
                <c:pt idx="2980">
                  <c:v>75000000</c:v>
                </c:pt>
                <c:pt idx="2981">
                  <c:v>200000000</c:v>
                </c:pt>
                <c:pt idx="2982">
                  <c:v>35000000</c:v>
                </c:pt>
                <c:pt idx="2983">
                  <c:v>250000000</c:v>
                </c:pt>
                <c:pt idx="2984">
                  <c:v>180000000</c:v>
                </c:pt>
                <c:pt idx="2985">
                  <c:v>99000000</c:v>
                </c:pt>
                <c:pt idx="2986">
                  <c:v>45000000</c:v>
                </c:pt>
                <c:pt idx="2987">
                  <c:v>10000000</c:v>
                </c:pt>
                <c:pt idx="2988">
                  <c:v>150000000</c:v>
                </c:pt>
                <c:pt idx="2989">
                  <c:v>40000000</c:v>
                </c:pt>
                <c:pt idx="2990">
                  <c:v>25000000</c:v>
                </c:pt>
                <c:pt idx="2991">
                  <c:v>19000000</c:v>
                </c:pt>
                <c:pt idx="2992">
                  <c:v>50000000</c:v>
                </c:pt>
                <c:pt idx="2993">
                  <c:v>35000000</c:v>
                </c:pt>
                <c:pt idx="2994">
                  <c:v>5000000</c:v>
                </c:pt>
                <c:pt idx="2995">
                  <c:v>150000000</c:v>
                </c:pt>
                <c:pt idx="2996">
                  <c:v>5000000</c:v>
                </c:pt>
                <c:pt idx="2997">
                  <c:v>30000000</c:v>
                </c:pt>
                <c:pt idx="2998">
                  <c:v>100000000</c:v>
                </c:pt>
                <c:pt idx="2999">
                  <c:v>2500000</c:v>
                </c:pt>
                <c:pt idx="3000">
                  <c:v>175000000</c:v>
                </c:pt>
                <c:pt idx="3001">
                  <c:v>200000000</c:v>
                </c:pt>
                <c:pt idx="3002">
                  <c:v>12000000</c:v>
                </c:pt>
                <c:pt idx="3003">
                  <c:v>45000000</c:v>
                </c:pt>
                <c:pt idx="3004">
                  <c:v>85000000</c:v>
                </c:pt>
                <c:pt idx="3005">
                  <c:v>13000000</c:v>
                </c:pt>
                <c:pt idx="3006">
                  <c:v>108000000</c:v>
                </c:pt>
                <c:pt idx="3007">
                  <c:v>40000000</c:v>
                </c:pt>
                <c:pt idx="3008">
                  <c:v>140000000</c:v>
                </c:pt>
                <c:pt idx="3009">
                  <c:v>85000000</c:v>
                </c:pt>
                <c:pt idx="3010">
                  <c:v>1000000</c:v>
                </c:pt>
                <c:pt idx="3011">
                  <c:v>11000000</c:v>
                </c:pt>
                <c:pt idx="3012">
                  <c:v>35000000</c:v>
                </c:pt>
                <c:pt idx="3013">
                  <c:v>100000000</c:v>
                </c:pt>
                <c:pt idx="3014">
                  <c:v>185000000</c:v>
                </c:pt>
                <c:pt idx="3015">
                  <c:v>170000000</c:v>
                </c:pt>
                <c:pt idx="3016">
                  <c:v>12000000</c:v>
                </c:pt>
                <c:pt idx="3017">
                  <c:v>200000000</c:v>
                </c:pt>
                <c:pt idx="3018">
                  <c:v>62000000</c:v>
                </c:pt>
                <c:pt idx="3019">
                  <c:v>40000000</c:v>
                </c:pt>
                <c:pt idx="3020">
                  <c:v>3000000</c:v>
                </c:pt>
                <c:pt idx="3021">
                  <c:v>275000000</c:v>
                </c:pt>
                <c:pt idx="3022">
                  <c:v>30000000</c:v>
                </c:pt>
                <c:pt idx="3023">
                  <c:v>85000000</c:v>
                </c:pt>
                <c:pt idx="3024">
                  <c:v>50000000</c:v>
                </c:pt>
                <c:pt idx="3025">
                  <c:v>40000000</c:v>
                </c:pt>
                <c:pt idx="3026">
                  <c:v>88000000</c:v>
                </c:pt>
                <c:pt idx="3027">
                  <c:v>38000000</c:v>
                </c:pt>
                <c:pt idx="3028">
                  <c:v>7000000</c:v>
                </c:pt>
                <c:pt idx="3029">
                  <c:v>15000000</c:v>
                </c:pt>
                <c:pt idx="3030">
                  <c:v>170000000</c:v>
                </c:pt>
                <c:pt idx="3031">
                  <c:v>125000000</c:v>
                </c:pt>
                <c:pt idx="3032">
                  <c:v>10000000</c:v>
                </c:pt>
                <c:pt idx="3033">
                  <c:v>34000000</c:v>
                </c:pt>
                <c:pt idx="3034">
                  <c:v>200000000</c:v>
                </c:pt>
                <c:pt idx="3035">
                  <c:v>90000000</c:v>
                </c:pt>
                <c:pt idx="3036">
                  <c:v>30000000</c:v>
                </c:pt>
                <c:pt idx="3037">
                  <c:v>135000000</c:v>
                </c:pt>
                <c:pt idx="3038">
                  <c:v>20000000</c:v>
                </c:pt>
                <c:pt idx="3039">
                  <c:v>50000000</c:v>
                </c:pt>
                <c:pt idx="3040">
                  <c:v>14000000</c:v>
                </c:pt>
                <c:pt idx="3041">
                  <c:v>9000000</c:v>
                </c:pt>
                <c:pt idx="3042">
                  <c:v>3000000</c:v>
                </c:pt>
                <c:pt idx="3043">
                  <c:v>61000000</c:v>
                </c:pt>
                <c:pt idx="3044">
                  <c:v>17000000</c:v>
                </c:pt>
                <c:pt idx="3045">
                  <c:v>5000000</c:v>
                </c:pt>
                <c:pt idx="3046">
                  <c:v>10000000</c:v>
                </c:pt>
                <c:pt idx="3047">
                  <c:v>80000000</c:v>
                </c:pt>
                <c:pt idx="3048">
                  <c:v>200000000</c:v>
                </c:pt>
                <c:pt idx="3049">
                  <c:v>200000000</c:v>
                </c:pt>
                <c:pt idx="3050">
                  <c:v>14000000</c:v>
                </c:pt>
                <c:pt idx="3051">
                  <c:v>29000000</c:v>
                </c:pt>
                <c:pt idx="3052">
                  <c:v>15000000</c:v>
                </c:pt>
                <c:pt idx="3053">
                  <c:v>160000000</c:v>
                </c:pt>
                <c:pt idx="3054">
                  <c:v>321000000</c:v>
                </c:pt>
                <c:pt idx="3055">
                  <c:v>356000000</c:v>
                </c:pt>
                <c:pt idx="3056">
                  <c:v>9900000</c:v>
                </c:pt>
                <c:pt idx="3057">
                  <c:v>50000000</c:v>
                </c:pt>
                <c:pt idx="3058">
                  <c:v>5000000</c:v>
                </c:pt>
                <c:pt idx="3059">
                  <c:v>120000000</c:v>
                </c:pt>
                <c:pt idx="3060">
                  <c:v>30000000</c:v>
                </c:pt>
                <c:pt idx="3061">
                  <c:v>42000000</c:v>
                </c:pt>
                <c:pt idx="3062">
                  <c:v>100000000</c:v>
                </c:pt>
                <c:pt idx="3063">
                  <c:v>51000000</c:v>
                </c:pt>
                <c:pt idx="3064">
                  <c:v>4000000</c:v>
                </c:pt>
                <c:pt idx="3065">
                  <c:v>25000000</c:v>
                </c:pt>
                <c:pt idx="3066">
                  <c:v>18000000</c:v>
                </c:pt>
                <c:pt idx="3067">
                  <c:v>60000000</c:v>
                </c:pt>
                <c:pt idx="3068">
                  <c:v>9000000</c:v>
                </c:pt>
                <c:pt idx="3069">
                  <c:v>6200000</c:v>
                </c:pt>
                <c:pt idx="3070">
                  <c:v>4400000</c:v>
                </c:pt>
                <c:pt idx="3071">
                  <c:v>40000000</c:v>
                </c:pt>
                <c:pt idx="3072">
                  <c:v>9400000</c:v>
                </c:pt>
                <c:pt idx="3073">
                  <c:v>35000000</c:v>
                </c:pt>
                <c:pt idx="3074">
                  <c:v>35000000</c:v>
                </c:pt>
                <c:pt idx="3075">
                  <c:v>55000000</c:v>
                </c:pt>
                <c:pt idx="3076">
                  <c:v>40000000</c:v>
                </c:pt>
                <c:pt idx="3077">
                  <c:v>55000000</c:v>
                </c:pt>
                <c:pt idx="3078">
                  <c:v>7000000</c:v>
                </c:pt>
                <c:pt idx="3079">
                  <c:v>60000000</c:v>
                </c:pt>
                <c:pt idx="3080">
                  <c:v>62000000</c:v>
                </c:pt>
                <c:pt idx="3081">
                  <c:v>38000000</c:v>
                </c:pt>
                <c:pt idx="3082">
                  <c:v>30000000</c:v>
                </c:pt>
                <c:pt idx="3083">
                  <c:v>75000000</c:v>
                </c:pt>
                <c:pt idx="3084">
                  <c:v>150000000</c:v>
                </c:pt>
                <c:pt idx="3085">
                  <c:v>38000000</c:v>
                </c:pt>
                <c:pt idx="3086">
                  <c:v>100000000</c:v>
                </c:pt>
                <c:pt idx="3087">
                  <c:v>13000000</c:v>
                </c:pt>
                <c:pt idx="3088">
                  <c:v>22500000</c:v>
                </c:pt>
                <c:pt idx="3089">
                  <c:v>30000000</c:v>
                </c:pt>
                <c:pt idx="3090">
                  <c:v>50000000</c:v>
                </c:pt>
                <c:pt idx="3091">
                  <c:v>200000000</c:v>
                </c:pt>
                <c:pt idx="3092">
                  <c:v>45000000</c:v>
                </c:pt>
                <c:pt idx="3093">
                  <c:v>75000000</c:v>
                </c:pt>
                <c:pt idx="3094">
                  <c:v>20000000</c:v>
                </c:pt>
                <c:pt idx="3095">
                  <c:v>10000000</c:v>
                </c:pt>
                <c:pt idx="3096">
                  <c:v>25000000</c:v>
                </c:pt>
                <c:pt idx="3097">
                  <c:v>70000000</c:v>
                </c:pt>
                <c:pt idx="3098">
                  <c:v>250000000</c:v>
                </c:pt>
                <c:pt idx="3099">
                  <c:v>90000000</c:v>
                </c:pt>
                <c:pt idx="3100">
                  <c:v>104000000</c:v>
                </c:pt>
                <c:pt idx="3101">
                  <c:v>20000000</c:v>
                </c:pt>
                <c:pt idx="3102">
                  <c:v>15000000</c:v>
                </c:pt>
                <c:pt idx="3103">
                  <c:v>67000000</c:v>
                </c:pt>
                <c:pt idx="3104">
                  <c:v>36000000</c:v>
                </c:pt>
                <c:pt idx="3105">
                  <c:v>13000000</c:v>
                </c:pt>
                <c:pt idx="3106">
                  <c:v>5000000</c:v>
                </c:pt>
                <c:pt idx="3107">
                  <c:v>135000000</c:v>
                </c:pt>
                <c:pt idx="3108">
                  <c:v>40000000</c:v>
                </c:pt>
                <c:pt idx="3109">
                  <c:v>40000000</c:v>
                </c:pt>
                <c:pt idx="3110">
                  <c:v>45000000</c:v>
                </c:pt>
                <c:pt idx="3111">
                  <c:v>90000000</c:v>
                </c:pt>
                <c:pt idx="3112">
                  <c:v>185000000</c:v>
                </c:pt>
                <c:pt idx="3113">
                  <c:v>130000000</c:v>
                </c:pt>
                <c:pt idx="3114">
                  <c:v>4900000</c:v>
                </c:pt>
                <c:pt idx="3115">
                  <c:v>20000000</c:v>
                </c:pt>
                <c:pt idx="3116">
                  <c:v>13430000</c:v>
                </c:pt>
                <c:pt idx="3117">
                  <c:v>4500000</c:v>
                </c:pt>
                <c:pt idx="3118">
                  <c:v>25000000</c:v>
                </c:pt>
                <c:pt idx="3119">
                  <c:v>3500000</c:v>
                </c:pt>
                <c:pt idx="3120">
                  <c:v>55000000</c:v>
                </c:pt>
                <c:pt idx="3121">
                  <c:v>50000000</c:v>
                </c:pt>
                <c:pt idx="3122">
                  <c:v>170000000</c:v>
                </c:pt>
                <c:pt idx="3123">
                  <c:v>178000000</c:v>
                </c:pt>
                <c:pt idx="3124">
                  <c:v>9000000</c:v>
                </c:pt>
                <c:pt idx="3125">
                  <c:v>25000000</c:v>
                </c:pt>
                <c:pt idx="3126">
                  <c:v>10000000</c:v>
                </c:pt>
                <c:pt idx="3127">
                  <c:v>38000000</c:v>
                </c:pt>
                <c:pt idx="3128">
                  <c:v>9000000</c:v>
                </c:pt>
                <c:pt idx="3129">
                  <c:v>4000000</c:v>
                </c:pt>
                <c:pt idx="3130">
                  <c:v>40000000</c:v>
                </c:pt>
                <c:pt idx="3131">
                  <c:v>100000000</c:v>
                </c:pt>
                <c:pt idx="3132">
                  <c:v>1000000</c:v>
                </c:pt>
                <c:pt idx="3133">
                  <c:v>15000000</c:v>
                </c:pt>
                <c:pt idx="3134">
                  <c:v>130000000</c:v>
                </c:pt>
                <c:pt idx="3135">
                  <c:v>48000000</c:v>
                </c:pt>
                <c:pt idx="3136">
                  <c:v>200000000</c:v>
                </c:pt>
                <c:pt idx="3137">
                  <c:v>4500000</c:v>
                </c:pt>
                <c:pt idx="3138">
                  <c:v>35000000</c:v>
                </c:pt>
                <c:pt idx="3139">
                  <c:v>6000000</c:v>
                </c:pt>
                <c:pt idx="3140">
                  <c:v>15000000</c:v>
                </c:pt>
                <c:pt idx="3141">
                  <c:v>200000000</c:v>
                </c:pt>
                <c:pt idx="3142">
                  <c:v>162000000</c:v>
                </c:pt>
                <c:pt idx="3143">
                  <c:v>75000000</c:v>
                </c:pt>
                <c:pt idx="3144">
                  <c:v>30000000</c:v>
                </c:pt>
                <c:pt idx="3145">
                  <c:v>80000000</c:v>
                </c:pt>
                <c:pt idx="3146">
                  <c:v>80000000</c:v>
                </c:pt>
                <c:pt idx="3147">
                  <c:v>15000000</c:v>
                </c:pt>
                <c:pt idx="3148">
                  <c:v>70000000</c:v>
                </c:pt>
                <c:pt idx="3149">
                  <c:v>17000000</c:v>
                </c:pt>
                <c:pt idx="3150">
                  <c:v>43000000</c:v>
                </c:pt>
                <c:pt idx="3151">
                  <c:v>6420000</c:v>
                </c:pt>
                <c:pt idx="3152">
                  <c:v>80000000</c:v>
                </c:pt>
                <c:pt idx="3153">
                  <c:v>20000000</c:v>
                </c:pt>
                <c:pt idx="3154">
                  <c:v>5000000</c:v>
                </c:pt>
                <c:pt idx="3155">
                  <c:v>50000000</c:v>
                </c:pt>
                <c:pt idx="3156">
                  <c:v>4800000</c:v>
                </c:pt>
                <c:pt idx="3157">
                  <c:v>11000000</c:v>
                </c:pt>
                <c:pt idx="3158">
                  <c:v>5400000</c:v>
                </c:pt>
                <c:pt idx="3159">
                  <c:v>34000000</c:v>
                </c:pt>
                <c:pt idx="3160">
                  <c:v>200000000</c:v>
                </c:pt>
                <c:pt idx="3161">
                  <c:v>340000000</c:v>
                </c:pt>
                <c:pt idx="3162">
                  <c:v>29000000</c:v>
                </c:pt>
                <c:pt idx="3163">
                  <c:v>58000000</c:v>
                </c:pt>
                <c:pt idx="3164">
                  <c:v>5000000</c:v>
                </c:pt>
                <c:pt idx="3165">
                  <c:v>110000000</c:v>
                </c:pt>
                <c:pt idx="3166">
                  <c:v>39000000</c:v>
                </c:pt>
                <c:pt idx="3167">
                  <c:v>100000000</c:v>
                </c:pt>
                <c:pt idx="3168">
                  <c:v>20000000</c:v>
                </c:pt>
                <c:pt idx="3169">
                  <c:v>90000000</c:v>
                </c:pt>
                <c:pt idx="3170">
                  <c:v>200000000</c:v>
                </c:pt>
                <c:pt idx="3171">
                  <c:v>11000000</c:v>
                </c:pt>
                <c:pt idx="3172">
                  <c:v>19400000</c:v>
                </c:pt>
                <c:pt idx="3173">
                  <c:v>10500000</c:v>
                </c:pt>
                <c:pt idx="3174">
                  <c:v>45000000</c:v>
                </c:pt>
                <c:pt idx="3175">
                  <c:v>13000000</c:v>
                </c:pt>
                <c:pt idx="3176">
                  <c:v>1700000</c:v>
                </c:pt>
                <c:pt idx="3177">
                  <c:v>2000000</c:v>
                </c:pt>
                <c:pt idx="3178">
                  <c:v>69000000</c:v>
                </c:pt>
                <c:pt idx="3179">
                  <c:v>3200000</c:v>
                </c:pt>
                <c:pt idx="3180">
                  <c:v>95000000</c:v>
                </c:pt>
                <c:pt idx="3181">
                  <c:v>60000000</c:v>
                </c:pt>
                <c:pt idx="3182">
                  <c:v>10000000</c:v>
                </c:pt>
                <c:pt idx="3183">
                  <c:v>19000000</c:v>
                </c:pt>
                <c:pt idx="3184">
                  <c:v>125000000</c:v>
                </c:pt>
                <c:pt idx="3185">
                  <c:v>80000000</c:v>
                </c:pt>
                <c:pt idx="3186">
                  <c:v>35000000</c:v>
                </c:pt>
                <c:pt idx="3187">
                  <c:v>9500000</c:v>
                </c:pt>
                <c:pt idx="3188">
                  <c:v>22000000</c:v>
                </c:pt>
                <c:pt idx="3189">
                  <c:v>100000000</c:v>
                </c:pt>
                <c:pt idx="3190">
                  <c:v>15000000</c:v>
                </c:pt>
                <c:pt idx="3191">
                  <c:v>150000000</c:v>
                </c:pt>
                <c:pt idx="3192">
                  <c:v>175000000</c:v>
                </c:pt>
                <c:pt idx="3193">
                  <c:v>150000000</c:v>
                </c:pt>
                <c:pt idx="3194">
                  <c:v>9000000</c:v>
                </c:pt>
                <c:pt idx="3195">
                  <c:v>25000000</c:v>
                </c:pt>
                <c:pt idx="3196">
                  <c:v>250000000</c:v>
                </c:pt>
                <c:pt idx="3197">
                  <c:v>8000000</c:v>
                </c:pt>
                <c:pt idx="3198">
                  <c:v>50300000</c:v>
                </c:pt>
                <c:pt idx="3199">
                  <c:v>3500000</c:v>
                </c:pt>
                <c:pt idx="3200">
                  <c:v>3000000</c:v>
                </c:pt>
                <c:pt idx="3201">
                  <c:v>260000000</c:v>
                </c:pt>
                <c:pt idx="3202">
                  <c:v>40000000</c:v>
                </c:pt>
                <c:pt idx="3203">
                  <c:v>13000000</c:v>
                </c:pt>
                <c:pt idx="3204">
                  <c:v>183000000</c:v>
                </c:pt>
                <c:pt idx="3205">
                  <c:v>75000000</c:v>
                </c:pt>
                <c:pt idx="3206">
                  <c:v>40000000</c:v>
                </c:pt>
                <c:pt idx="3207">
                  <c:v>120000000</c:v>
                </c:pt>
                <c:pt idx="3208">
                  <c:v>100000</c:v>
                </c:pt>
                <c:pt idx="3209">
                  <c:v>60000000</c:v>
                </c:pt>
                <c:pt idx="3210">
                  <c:v>50000000</c:v>
                </c:pt>
                <c:pt idx="3211">
                  <c:v>35000000</c:v>
                </c:pt>
                <c:pt idx="3212">
                  <c:v>160000000</c:v>
                </c:pt>
                <c:pt idx="3213">
                  <c:v>185000000</c:v>
                </c:pt>
                <c:pt idx="3214">
                  <c:v>50000000</c:v>
                </c:pt>
                <c:pt idx="3215">
                  <c:v>28000000</c:v>
                </c:pt>
                <c:pt idx="3216">
                  <c:v>32000000</c:v>
                </c:pt>
                <c:pt idx="3217">
                  <c:v>13000000</c:v>
                </c:pt>
                <c:pt idx="3218">
                  <c:v>195000000</c:v>
                </c:pt>
                <c:pt idx="3219">
                  <c:v>185000000</c:v>
                </c:pt>
                <c:pt idx="3220">
                  <c:v>14000000</c:v>
                </c:pt>
                <c:pt idx="3221">
                  <c:v>85000000</c:v>
                </c:pt>
                <c:pt idx="3222">
                  <c:v>7000000</c:v>
                </c:pt>
                <c:pt idx="3223">
                  <c:v>60000000</c:v>
                </c:pt>
                <c:pt idx="3224">
                  <c:v>15000000</c:v>
                </c:pt>
                <c:pt idx="3225">
                  <c:v>5000000</c:v>
                </c:pt>
                <c:pt idx="3226">
                  <c:v>11000000</c:v>
                </c:pt>
                <c:pt idx="3227">
                  <c:v>200000000</c:v>
                </c:pt>
                <c:pt idx="3228">
                  <c:v>32000000</c:v>
                </c:pt>
                <c:pt idx="3229">
                  <c:v>17000000</c:v>
                </c:pt>
                <c:pt idx="3230">
                  <c:v>40000000</c:v>
                </c:pt>
                <c:pt idx="3231">
                  <c:v>175000000</c:v>
                </c:pt>
                <c:pt idx="3232">
                  <c:v>120000000</c:v>
                </c:pt>
                <c:pt idx="3233">
                  <c:v>14300000</c:v>
                </c:pt>
                <c:pt idx="3234">
                  <c:v>100000000</c:v>
                </c:pt>
                <c:pt idx="3235">
                  <c:v>205000000</c:v>
                </c:pt>
                <c:pt idx="3236">
                  <c:v>11400000</c:v>
                </c:pt>
                <c:pt idx="3237">
                  <c:v>3500000</c:v>
                </c:pt>
                <c:pt idx="3238">
                  <c:v>32000000</c:v>
                </c:pt>
                <c:pt idx="3239">
                  <c:v>250000000</c:v>
                </c:pt>
                <c:pt idx="3240">
                  <c:v>60000000</c:v>
                </c:pt>
                <c:pt idx="3241">
                  <c:v>200000000</c:v>
                </c:pt>
                <c:pt idx="3242">
                  <c:v>2000000</c:v>
                </c:pt>
                <c:pt idx="3243">
                  <c:v>20000000</c:v>
                </c:pt>
                <c:pt idx="3244">
                  <c:v>25000000</c:v>
                </c:pt>
                <c:pt idx="3245">
                  <c:v>100000000</c:v>
                </c:pt>
                <c:pt idx="3246">
                  <c:v>20000000</c:v>
                </c:pt>
                <c:pt idx="3247">
                  <c:v>38000000</c:v>
                </c:pt>
                <c:pt idx="3248">
                  <c:v>15000000</c:v>
                </c:pt>
                <c:pt idx="3249">
                  <c:v>75000000</c:v>
                </c:pt>
                <c:pt idx="3250">
                  <c:v>25000000</c:v>
                </c:pt>
                <c:pt idx="3251">
                  <c:v>25000000</c:v>
                </c:pt>
                <c:pt idx="3252">
                  <c:v>100000000</c:v>
                </c:pt>
                <c:pt idx="3253">
                  <c:v>23000000</c:v>
                </c:pt>
                <c:pt idx="3254">
                  <c:v>20000000</c:v>
                </c:pt>
                <c:pt idx="3255">
                  <c:v>6000000</c:v>
                </c:pt>
                <c:pt idx="3256">
                  <c:v>2000000</c:v>
                </c:pt>
                <c:pt idx="3257">
                  <c:v>20000000</c:v>
                </c:pt>
                <c:pt idx="3258">
                  <c:v>39000000</c:v>
                </c:pt>
                <c:pt idx="3259">
                  <c:v>110000000</c:v>
                </c:pt>
                <c:pt idx="3260">
                  <c:v>12000000</c:v>
                </c:pt>
                <c:pt idx="3261">
                  <c:v>200000000</c:v>
                </c:pt>
                <c:pt idx="3262">
                  <c:v>90000000</c:v>
                </c:pt>
                <c:pt idx="3263">
                  <c:v>18000000</c:v>
                </c:pt>
                <c:pt idx="3264">
                  <c:v>175000000</c:v>
                </c:pt>
                <c:pt idx="3265">
                  <c:v>55000000</c:v>
                </c:pt>
                <c:pt idx="3266">
                  <c:v>15000000</c:v>
                </c:pt>
                <c:pt idx="3267">
                  <c:v>79000000</c:v>
                </c:pt>
                <c:pt idx="3268">
                  <c:v>48000000</c:v>
                </c:pt>
                <c:pt idx="3269">
                  <c:v>50000000</c:v>
                </c:pt>
                <c:pt idx="3270">
                  <c:v>135000000</c:v>
                </c:pt>
                <c:pt idx="3271">
                  <c:v>85000000</c:v>
                </c:pt>
                <c:pt idx="3272">
                  <c:v>70000000</c:v>
                </c:pt>
                <c:pt idx="3273">
                  <c:v>14600000</c:v>
                </c:pt>
                <c:pt idx="3274">
                  <c:v>45000000</c:v>
                </c:pt>
                <c:pt idx="3275">
                  <c:v>18600000</c:v>
                </c:pt>
                <c:pt idx="3276">
                  <c:v>90000000</c:v>
                </c:pt>
                <c:pt idx="3277">
                  <c:v>880000</c:v>
                </c:pt>
                <c:pt idx="3278">
                  <c:v>84500000</c:v>
                </c:pt>
                <c:pt idx="3279">
                  <c:v>16000000</c:v>
                </c:pt>
                <c:pt idx="3280">
                  <c:v>34000000</c:v>
                </c:pt>
                <c:pt idx="3281">
                  <c:v>60000000</c:v>
                </c:pt>
                <c:pt idx="3282">
                  <c:v>6000000</c:v>
                </c:pt>
                <c:pt idx="3283">
                  <c:v>10000000</c:v>
                </c:pt>
                <c:pt idx="3284">
                  <c:v>6000000</c:v>
                </c:pt>
                <c:pt idx="3285">
                  <c:v>4000000</c:v>
                </c:pt>
                <c:pt idx="3286">
                  <c:v>20000000</c:v>
                </c:pt>
                <c:pt idx="3287">
                  <c:v>16000000</c:v>
                </c:pt>
                <c:pt idx="3288">
                  <c:v>5000000</c:v>
                </c:pt>
                <c:pt idx="3289">
                  <c:v>50000000</c:v>
                </c:pt>
                <c:pt idx="3290">
                  <c:v>125000000</c:v>
                </c:pt>
                <c:pt idx="3291">
                  <c:v>38000000</c:v>
                </c:pt>
                <c:pt idx="3292">
                  <c:v>11000000</c:v>
                </c:pt>
                <c:pt idx="3293">
                  <c:v>50000000</c:v>
                </c:pt>
                <c:pt idx="3294">
                  <c:v>200000000</c:v>
                </c:pt>
                <c:pt idx="3295">
                  <c:v>165000000</c:v>
                </c:pt>
                <c:pt idx="3296">
                  <c:v>26000000</c:v>
                </c:pt>
                <c:pt idx="3297">
                  <c:v>50000000</c:v>
                </c:pt>
                <c:pt idx="3298">
                  <c:v>175000000</c:v>
                </c:pt>
                <c:pt idx="3299">
                  <c:v>150000000</c:v>
                </c:pt>
                <c:pt idx="3300">
                  <c:v>4500000</c:v>
                </c:pt>
                <c:pt idx="3301">
                  <c:v>50000000</c:v>
                </c:pt>
                <c:pt idx="3302">
                  <c:v>70000000</c:v>
                </c:pt>
                <c:pt idx="3303">
                  <c:v>9000000</c:v>
                </c:pt>
                <c:pt idx="3304">
                  <c:v>14000000</c:v>
                </c:pt>
                <c:pt idx="3305">
                  <c:v>4000000</c:v>
                </c:pt>
                <c:pt idx="3306">
                  <c:v>30000000</c:v>
                </c:pt>
                <c:pt idx="3307">
                  <c:v>13500000</c:v>
                </c:pt>
                <c:pt idx="3308">
                  <c:v>22000000</c:v>
                </c:pt>
                <c:pt idx="3309">
                  <c:v>4000000</c:v>
                </c:pt>
                <c:pt idx="3310">
                  <c:v>70000000</c:v>
                </c:pt>
                <c:pt idx="3311">
                  <c:v>18000000</c:v>
                </c:pt>
                <c:pt idx="3312">
                  <c:v>95000000</c:v>
                </c:pt>
                <c:pt idx="3313">
                  <c:v>25000000</c:v>
                </c:pt>
                <c:pt idx="3314">
                  <c:v>10000000</c:v>
                </c:pt>
                <c:pt idx="3315">
                  <c:v>33000000</c:v>
                </c:pt>
                <c:pt idx="3316">
                  <c:v>55000000</c:v>
                </c:pt>
                <c:pt idx="3317">
                  <c:v>12000000</c:v>
                </c:pt>
                <c:pt idx="3318">
                  <c:v>9000000</c:v>
                </c:pt>
                <c:pt idx="3319">
                  <c:v>25000000</c:v>
                </c:pt>
                <c:pt idx="3320">
                  <c:v>90000000</c:v>
                </c:pt>
                <c:pt idx="3321">
                  <c:v>65000000</c:v>
                </c:pt>
                <c:pt idx="3322">
                  <c:v>40000000</c:v>
                </c:pt>
                <c:pt idx="3323">
                  <c:v>200000000</c:v>
                </c:pt>
                <c:pt idx="3324">
                  <c:v>250000000</c:v>
                </c:pt>
                <c:pt idx="3325">
                  <c:v>60000000</c:v>
                </c:pt>
                <c:pt idx="3326">
                  <c:v>10000000</c:v>
                </c:pt>
                <c:pt idx="3327">
                  <c:v>10000000</c:v>
                </c:pt>
                <c:pt idx="3328">
                  <c:v>129000000</c:v>
                </c:pt>
                <c:pt idx="3329">
                  <c:v>6000000</c:v>
                </c:pt>
                <c:pt idx="3330">
                  <c:v>22000000</c:v>
                </c:pt>
                <c:pt idx="3331">
                  <c:v>150000000</c:v>
                </c:pt>
                <c:pt idx="3332">
                  <c:v>104000000</c:v>
                </c:pt>
                <c:pt idx="3333">
                  <c:v>200000000</c:v>
                </c:pt>
                <c:pt idx="3334">
                  <c:v>24000000</c:v>
                </c:pt>
                <c:pt idx="3335">
                  <c:v>200000000</c:v>
                </c:pt>
                <c:pt idx="3336">
                  <c:v>11100000</c:v>
                </c:pt>
                <c:pt idx="3337">
                  <c:v>291000000</c:v>
                </c:pt>
                <c:pt idx="3338">
                  <c:v>50000000</c:v>
                </c:pt>
                <c:pt idx="3339">
                  <c:v>25000000</c:v>
                </c:pt>
                <c:pt idx="3340">
                  <c:v>43000000</c:v>
                </c:pt>
                <c:pt idx="3341">
                  <c:v>35000000</c:v>
                </c:pt>
                <c:pt idx="3342">
                  <c:v>35000000</c:v>
                </c:pt>
                <c:pt idx="3343">
                  <c:v>5000000</c:v>
                </c:pt>
                <c:pt idx="3344">
                  <c:v>200000000</c:v>
                </c:pt>
                <c:pt idx="3345">
                  <c:v>26000000</c:v>
                </c:pt>
                <c:pt idx="3346">
                  <c:v>15000000</c:v>
                </c:pt>
                <c:pt idx="3347">
                  <c:v>14000000</c:v>
                </c:pt>
              </c:numCache>
            </c:numRef>
          </c:xVal>
          <c:yVal>
            <c:numRef>
              <c:f>'Clean Sheet'!$Q$2:$Q$3349</c:f>
              <c:numCache>
                <c:formatCode>0</c:formatCode>
                <c:ptCount val="3348"/>
                <c:pt idx="0">
                  <c:v>76019048</c:v>
                </c:pt>
                <c:pt idx="1">
                  <c:v>35459543</c:v>
                </c:pt>
                <c:pt idx="2">
                  <c:v>5200000</c:v>
                </c:pt>
                <c:pt idx="3">
                  <c:v>81600000</c:v>
                </c:pt>
                <c:pt idx="4">
                  <c:v>61749765</c:v>
                </c:pt>
                <c:pt idx="5">
                  <c:v>2437000</c:v>
                </c:pt>
                <c:pt idx="6">
                  <c:v>26960374</c:v>
                </c:pt>
                <c:pt idx="7">
                  <c:v>43829933</c:v>
                </c:pt>
                <c:pt idx="8">
                  <c:v>35988495</c:v>
                </c:pt>
                <c:pt idx="9">
                  <c:v>51701871</c:v>
                </c:pt>
                <c:pt idx="10">
                  <c:v>1546</c:v>
                </c:pt>
                <c:pt idx="11">
                  <c:v>29146131</c:v>
                </c:pt>
                <c:pt idx="12">
                  <c:v>0</c:v>
                </c:pt>
                <c:pt idx="13">
                  <c:v>622861</c:v>
                </c:pt>
                <c:pt idx="14">
                  <c:v>37041</c:v>
                </c:pt>
                <c:pt idx="15">
                  <c:v>108405</c:v>
                </c:pt>
                <c:pt idx="16">
                  <c:v>4534</c:v>
                </c:pt>
                <c:pt idx="17">
                  <c:v>250341816</c:v>
                </c:pt>
                <c:pt idx="18">
                  <c:v>15706540</c:v>
                </c:pt>
                <c:pt idx="19">
                  <c:v>115000889</c:v>
                </c:pt>
                <c:pt idx="20">
                  <c:v>54396</c:v>
                </c:pt>
                <c:pt idx="21">
                  <c:v>114156</c:v>
                </c:pt>
                <c:pt idx="22">
                  <c:v>114252</c:v>
                </c:pt>
                <c:pt idx="23">
                  <c:v>441306145</c:v>
                </c:pt>
                <c:pt idx="24">
                  <c:v>35382710</c:v>
                </c:pt>
                <c:pt idx="25">
                  <c:v>59034</c:v>
                </c:pt>
                <c:pt idx="26">
                  <c:v>0</c:v>
                </c:pt>
                <c:pt idx="27">
                  <c:v>53267000</c:v>
                </c:pt>
                <c:pt idx="28">
                  <c:v>0</c:v>
                </c:pt>
                <c:pt idx="29">
                  <c:v>29857432</c:v>
                </c:pt>
                <c:pt idx="30">
                  <c:v>210</c:v>
                </c:pt>
                <c:pt idx="31">
                  <c:v>156000000</c:v>
                </c:pt>
                <c:pt idx="32">
                  <c:v>36182181</c:v>
                </c:pt>
                <c:pt idx="33">
                  <c:v>0</c:v>
                </c:pt>
                <c:pt idx="34">
                  <c:v>512343</c:v>
                </c:pt>
                <c:pt idx="35">
                  <c:v>119617265</c:v>
                </c:pt>
                <c:pt idx="36">
                  <c:v>29226502</c:v>
                </c:pt>
                <c:pt idx="37">
                  <c:v>4696729</c:v>
                </c:pt>
                <c:pt idx="38">
                  <c:v>47961919</c:v>
                </c:pt>
                <c:pt idx="39">
                  <c:v>20972000</c:v>
                </c:pt>
                <c:pt idx="40">
                  <c:v>30860378</c:v>
                </c:pt>
                <c:pt idx="41">
                  <c:v>86273333</c:v>
                </c:pt>
                <c:pt idx="42">
                  <c:v>245878</c:v>
                </c:pt>
                <c:pt idx="43">
                  <c:v>50000000</c:v>
                </c:pt>
                <c:pt idx="44">
                  <c:v>476512065</c:v>
                </c:pt>
                <c:pt idx="45">
                  <c:v>12678</c:v>
                </c:pt>
                <c:pt idx="46">
                  <c:v>109114817</c:v>
                </c:pt>
                <c:pt idx="47">
                  <c:v>115341126</c:v>
                </c:pt>
                <c:pt idx="48">
                  <c:v>27476252</c:v>
                </c:pt>
                <c:pt idx="49">
                  <c:v>70600000</c:v>
                </c:pt>
                <c:pt idx="50">
                  <c:v>0</c:v>
                </c:pt>
                <c:pt idx="51">
                  <c:v>33800000</c:v>
                </c:pt>
                <c:pt idx="52">
                  <c:v>23557</c:v>
                </c:pt>
                <c:pt idx="53">
                  <c:v>0</c:v>
                </c:pt>
                <c:pt idx="54">
                  <c:v>21709020</c:v>
                </c:pt>
                <c:pt idx="55">
                  <c:v>23690757</c:v>
                </c:pt>
                <c:pt idx="56">
                  <c:v>60922980</c:v>
                </c:pt>
                <c:pt idx="57">
                  <c:v>31800000</c:v>
                </c:pt>
                <c:pt idx="58">
                  <c:v>117250587</c:v>
                </c:pt>
                <c:pt idx="59">
                  <c:v>28573323</c:v>
                </c:pt>
                <c:pt idx="60">
                  <c:v>38288028</c:v>
                </c:pt>
                <c:pt idx="61">
                  <c:v>50750000</c:v>
                </c:pt>
                <c:pt idx="62">
                  <c:v>306889114</c:v>
                </c:pt>
                <c:pt idx="63">
                  <c:v>71215869</c:v>
                </c:pt>
                <c:pt idx="64">
                  <c:v>237113184</c:v>
                </c:pt>
                <c:pt idx="65">
                  <c:v>126737428</c:v>
                </c:pt>
                <c:pt idx="66">
                  <c:v>46875764</c:v>
                </c:pt>
                <c:pt idx="67">
                  <c:v>775398007</c:v>
                </c:pt>
                <c:pt idx="68">
                  <c:v>159822</c:v>
                </c:pt>
                <c:pt idx="69">
                  <c:v>3475702</c:v>
                </c:pt>
                <c:pt idx="70">
                  <c:v>49074379</c:v>
                </c:pt>
                <c:pt idx="71">
                  <c:v>396271103</c:v>
                </c:pt>
                <c:pt idx="72">
                  <c:v>47160000</c:v>
                </c:pt>
                <c:pt idx="73">
                  <c:v>24946715</c:v>
                </c:pt>
                <c:pt idx="74">
                  <c:v>187884007</c:v>
                </c:pt>
                <c:pt idx="75">
                  <c:v>35000000</c:v>
                </c:pt>
                <c:pt idx="76">
                  <c:v>141607219</c:v>
                </c:pt>
                <c:pt idx="77">
                  <c:v>300478449</c:v>
                </c:pt>
                <c:pt idx="78">
                  <c:v>106285522</c:v>
                </c:pt>
                <c:pt idx="79">
                  <c:v>104880868</c:v>
                </c:pt>
                <c:pt idx="80">
                  <c:v>0</c:v>
                </c:pt>
                <c:pt idx="81">
                  <c:v>43005351</c:v>
                </c:pt>
                <c:pt idx="82">
                  <c:v>106260000</c:v>
                </c:pt>
                <c:pt idx="83">
                  <c:v>20745728</c:v>
                </c:pt>
                <c:pt idx="84">
                  <c:v>8773197</c:v>
                </c:pt>
                <c:pt idx="85">
                  <c:v>40194067</c:v>
                </c:pt>
                <c:pt idx="86">
                  <c:v>210308099</c:v>
                </c:pt>
                <c:pt idx="87">
                  <c:v>85187855</c:v>
                </c:pt>
                <c:pt idx="88">
                  <c:v>82674320</c:v>
                </c:pt>
                <c:pt idx="89">
                  <c:v>22490471</c:v>
                </c:pt>
                <c:pt idx="90">
                  <c:v>83454304</c:v>
                </c:pt>
                <c:pt idx="91">
                  <c:v>58853106</c:v>
                </c:pt>
                <c:pt idx="92">
                  <c:v>115229890</c:v>
                </c:pt>
                <c:pt idx="93">
                  <c:v>39918650</c:v>
                </c:pt>
                <c:pt idx="94">
                  <c:v>26023860</c:v>
                </c:pt>
                <c:pt idx="95">
                  <c:v>538375067</c:v>
                </c:pt>
                <c:pt idx="96">
                  <c:v>27176821</c:v>
                </c:pt>
                <c:pt idx="97">
                  <c:v>21448830</c:v>
                </c:pt>
                <c:pt idx="98">
                  <c:v>39911960</c:v>
                </c:pt>
                <c:pt idx="99">
                  <c:v>30031783</c:v>
                </c:pt>
                <c:pt idx="100">
                  <c:v>54766923</c:v>
                </c:pt>
                <c:pt idx="101">
                  <c:v>23404827</c:v>
                </c:pt>
                <c:pt idx="102">
                  <c:v>47277357</c:v>
                </c:pt>
                <c:pt idx="103">
                  <c:v>216385706</c:v>
                </c:pt>
                <c:pt idx="104">
                  <c:v>42368025</c:v>
                </c:pt>
                <c:pt idx="105">
                  <c:v>30794462</c:v>
                </c:pt>
                <c:pt idx="106">
                  <c:v>12000754</c:v>
                </c:pt>
                <c:pt idx="107">
                  <c:v>59303359</c:v>
                </c:pt>
                <c:pt idx="108">
                  <c:v>68851475</c:v>
                </c:pt>
                <c:pt idx="109">
                  <c:v>25274965</c:v>
                </c:pt>
                <c:pt idx="110">
                  <c:v>34971136</c:v>
                </c:pt>
                <c:pt idx="111">
                  <c:v>54837550</c:v>
                </c:pt>
                <c:pt idx="112">
                  <c:v>63456988</c:v>
                </c:pt>
                <c:pt idx="113">
                  <c:v>21722776</c:v>
                </c:pt>
                <c:pt idx="114">
                  <c:v>25533818</c:v>
                </c:pt>
                <c:pt idx="115">
                  <c:v>31672907</c:v>
                </c:pt>
                <c:pt idx="116">
                  <c:v>23668406</c:v>
                </c:pt>
                <c:pt idx="117">
                  <c:v>389925971</c:v>
                </c:pt>
                <c:pt idx="118">
                  <c:v>85297000</c:v>
                </c:pt>
                <c:pt idx="119">
                  <c:v>78868508</c:v>
                </c:pt>
                <c:pt idx="120">
                  <c:v>27150534</c:v>
                </c:pt>
                <c:pt idx="121">
                  <c:v>41712525</c:v>
                </c:pt>
                <c:pt idx="122">
                  <c:v>21028755</c:v>
                </c:pt>
                <c:pt idx="123">
                  <c:v>41631350</c:v>
                </c:pt>
                <c:pt idx="124">
                  <c:v>792910554</c:v>
                </c:pt>
                <c:pt idx="125">
                  <c:v>2895379</c:v>
                </c:pt>
                <c:pt idx="126">
                  <c:v>6799117</c:v>
                </c:pt>
                <c:pt idx="127">
                  <c:v>27093116</c:v>
                </c:pt>
                <c:pt idx="128">
                  <c:v>125212904</c:v>
                </c:pt>
                <c:pt idx="129">
                  <c:v>36690067</c:v>
                </c:pt>
                <c:pt idx="130">
                  <c:v>52767889</c:v>
                </c:pt>
                <c:pt idx="131">
                  <c:v>129795554</c:v>
                </c:pt>
                <c:pt idx="132">
                  <c:v>77229971</c:v>
                </c:pt>
                <c:pt idx="133">
                  <c:v>125052686</c:v>
                </c:pt>
                <c:pt idx="134">
                  <c:v>30036166</c:v>
                </c:pt>
                <c:pt idx="135">
                  <c:v>79818511</c:v>
                </c:pt>
                <c:pt idx="136">
                  <c:v>19634641</c:v>
                </c:pt>
                <c:pt idx="137">
                  <c:v>177200271</c:v>
                </c:pt>
                <c:pt idx="138">
                  <c:v>33000525</c:v>
                </c:pt>
                <c:pt idx="139">
                  <c:v>21042514</c:v>
                </c:pt>
                <c:pt idx="140">
                  <c:v>20791649</c:v>
                </c:pt>
                <c:pt idx="141">
                  <c:v>20766616</c:v>
                </c:pt>
                <c:pt idx="142">
                  <c:v>92921203</c:v>
                </c:pt>
                <c:pt idx="143">
                  <c:v>14400000</c:v>
                </c:pt>
                <c:pt idx="144">
                  <c:v>2536242</c:v>
                </c:pt>
                <c:pt idx="145">
                  <c:v>14949697</c:v>
                </c:pt>
                <c:pt idx="146">
                  <c:v>61418063</c:v>
                </c:pt>
                <c:pt idx="147">
                  <c:v>55432841</c:v>
                </c:pt>
                <c:pt idx="148">
                  <c:v>67917094</c:v>
                </c:pt>
                <c:pt idx="149">
                  <c:v>25839182</c:v>
                </c:pt>
                <c:pt idx="150">
                  <c:v>475106177</c:v>
                </c:pt>
                <c:pt idx="151">
                  <c:v>21192315</c:v>
                </c:pt>
                <c:pt idx="152">
                  <c:v>63541777</c:v>
                </c:pt>
                <c:pt idx="153">
                  <c:v>65884703</c:v>
                </c:pt>
                <c:pt idx="154">
                  <c:v>80250623</c:v>
                </c:pt>
                <c:pt idx="155">
                  <c:v>108423749</c:v>
                </c:pt>
                <c:pt idx="156">
                  <c:v>90404800</c:v>
                </c:pt>
                <c:pt idx="157">
                  <c:v>2120439</c:v>
                </c:pt>
                <c:pt idx="158">
                  <c:v>79567667</c:v>
                </c:pt>
                <c:pt idx="159">
                  <c:v>40400657</c:v>
                </c:pt>
                <c:pt idx="160">
                  <c:v>52066791</c:v>
                </c:pt>
                <c:pt idx="161">
                  <c:v>316360478</c:v>
                </c:pt>
                <c:pt idx="162">
                  <c:v>4229114</c:v>
                </c:pt>
                <c:pt idx="163">
                  <c:v>14568989</c:v>
                </c:pt>
                <c:pt idx="164">
                  <c:v>31042035</c:v>
                </c:pt>
                <c:pt idx="165">
                  <c:v>30979816</c:v>
                </c:pt>
                <c:pt idx="166">
                  <c:v>80040027</c:v>
                </c:pt>
                <c:pt idx="167">
                  <c:v>32980880</c:v>
                </c:pt>
                <c:pt idx="168">
                  <c:v>296578797</c:v>
                </c:pt>
                <c:pt idx="169">
                  <c:v>153898890</c:v>
                </c:pt>
                <c:pt idx="170">
                  <c:v>333107271</c:v>
                </c:pt>
                <c:pt idx="171">
                  <c:v>91119319</c:v>
                </c:pt>
                <c:pt idx="172">
                  <c:v>8853968</c:v>
                </c:pt>
                <c:pt idx="173">
                  <c:v>34700291</c:v>
                </c:pt>
                <c:pt idx="174">
                  <c:v>47951979</c:v>
                </c:pt>
                <c:pt idx="175">
                  <c:v>25685134</c:v>
                </c:pt>
                <c:pt idx="176">
                  <c:v>5474090</c:v>
                </c:pt>
                <c:pt idx="177">
                  <c:v>81198894</c:v>
                </c:pt>
                <c:pt idx="178">
                  <c:v>38376497</c:v>
                </c:pt>
                <c:pt idx="179">
                  <c:v>40874452</c:v>
                </c:pt>
                <c:pt idx="180">
                  <c:v>86572238</c:v>
                </c:pt>
                <c:pt idx="181">
                  <c:v>23686027</c:v>
                </c:pt>
                <c:pt idx="182">
                  <c:v>69821334</c:v>
                </c:pt>
                <c:pt idx="183">
                  <c:v>76471046</c:v>
                </c:pt>
                <c:pt idx="184">
                  <c:v>28744356</c:v>
                </c:pt>
                <c:pt idx="185">
                  <c:v>78371200</c:v>
                </c:pt>
                <c:pt idx="186">
                  <c:v>4736202</c:v>
                </c:pt>
                <c:pt idx="187">
                  <c:v>20458340</c:v>
                </c:pt>
                <c:pt idx="188">
                  <c:v>20284984</c:v>
                </c:pt>
                <c:pt idx="189">
                  <c:v>10609321</c:v>
                </c:pt>
                <c:pt idx="190">
                  <c:v>383336762</c:v>
                </c:pt>
                <c:pt idx="191">
                  <c:v>9949953</c:v>
                </c:pt>
                <c:pt idx="192">
                  <c:v>51525171</c:v>
                </c:pt>
                <c:pt idx="193">
                  <c:v>14643997</c:v>
                </c:pt>
                <c:pt idx="194">
                  <c:v>85313124</c:v>
                </c:pt>
                <c:pt idx="195">
                  <c:v>98467863</c:v>
                </c:pt>
                <c:pt idx="196">
                  <c:v>57491000</c:v>
                </c:pt>
                <c:pt idx="197">
                  <c:v>5000000</c:v>
                </c:pt>
                <c:pt idx="198">
                  <c:v>12303411</c:v>
                </c:pt>
                <c:pt idx="199">
                  <c:v>59612888</c:v>
                </c:pt>
                <c:pt idx="200">
                  <c:v>24922237</c:v>
                </c:pt>
                <c:pt idx="201">
                  <c:v>64499270</c:v>
                </c:pt>
                <c:pt idx="202">
                  <c:v>96773200</c:v>
                </c:pt>
                <c:pt idx="203">
                  <c:v>15502112</c:v>
                </c:pt>
                <c:pt idx="204">
                  <c:v>36230219</c:v>
                </c:pt>
                <c:pt idx="205">
                  <c:v>49364621</c:v>
                </c:pt>
                <c:pt idx="206">
                  <c:v>29999213</c:v>
                </c:pt>
                <c:pt idx="207">
                  <c:v>227514205</c:v>
                </c:pt>
                <c:pt idx="208">
                  <c:v>41410568</c:v>
                </c:pt>
                <c:pt idx="209">
                  <c:v>41047344</c:v>
                </c:pt>
                <c:pt idx="210">
                  <c:v>55600000</c:v>
                </c:pt>
                <c:pt idx="211">
                  <c:v>10631333</c:v>
                </c:pt>
                <c:pt idx="212">
                  <c:v>300400432</c:v>
                </c:pt>
                <c:pt idx="213">
                  <c:v>4164283</c:v>
                </c:pt>
                <c:pt idx="214">
                  <c:v>2023414</c:v>
                </c:pt>
                <c:pt idx="215">
                  <c:v>14238661</c:v>
                </c:pt>
                <c:pt idx="216">
                  <c:v>300473716</c:v>
                </c:pt>
                <c:pt idx="217">
                  <c:v>60106536</c:v>
                </c:pt>
                <c:pt idx="218">
                  <c:v>50337532</c:v>
                </c:pt>
                <c:pt idx="219">
                  <c:v>38934048</c:v>
                </c:pt>
                <c:pt idx="220">
                  <c:v>68706993</c:v>
                </c:pt>
                <c:pt idx="221">
                  <c:v>328203506</c:v>
                </c:pt>
                <c:pt idx="222">
                  <c:v>131060248</c:v>
                </c:pt>
                <c:pt idx="223">
                  <c:v>11100577</c:v>
                </c:pt>
                <c:pt idx="224">
                  <c:v>8618766</c:v>
                </c:pt>
                <c:pt idx="225">
                  <c:v>49042224</c:v>
                </c:pt>
                <c:pt idx="226">
                  <c:v>52293982</c:v>
                </c:pt>
                <c:pt idx="227">
                  <c:v>1529199</c:v>
                </c:pt>
                <c:pt idx="228">
                  <c:v>70722101</c:v>
                </c:pt>
                <c:pt idx="229">
                  <c:v>18564613</c:v>
                </c:pt>
                <c:pt idx="230">
                  <c:v>60629159</c:v>
                </c:pt>
                <c:pt idx="231">
                  <c:v>19472525</c:v>
                </c:pt>
                <c:pt idx="232">
                  <c:v>79817937</c:v>
                </c:pt>
                <c:pt idx="233">
                  <c:v>38625550</c:v>
                </c:pt>
                <c:pt idx="234">
                  <c:v>40084041</c:v>
                </c:pt>
                <c:pt idx="235">
                  <c:v>5900712</c:v>
                </c:pt>
                <c:pt idx="236">
                  <c:v>5844868</c:v>
                </c:pt>
                <c:pt idx="237">
                  <c:v>14245868</c:v>
                </c:pt>
                <c:pt idx="238">
                  <c:v>39032786</c:v>
                </c:pt>
                <c:pt idx="239">
                  <c:v>8622412</c:v>
                </c:pt>
                <c:pt idx="240">
                  <c:v>17502499</c:v>
                </c:pt>
                <c:pt idx="241">
                  <c:v>54999651</c:v>
                </c:pt>
                <c:pt idx="242">
                  <c:v>138545632</c:v>
                </c:pt>
                <c:pt idx="243">
                  <c:v>40479480</c:v>
                </c:pt>
                <c:pt idx="244">
                  <c:v>40697761</c:v>
                </c:pt>
                <c:pt idx="245">
                  <c:v>52287414</c:v>
                </c:pt>
                <c:pt idx="246">
                  <c:v>109713132</c:v>
                </c:pt>
                <c:pt idx="247">
                  <c:v>6217509</c:v>
                </c:pt>
                <c:pt idx="248">
                  <c:v>39246734</c:v>
                </c:pt>
                <c:pt idx="249">
                  <c:v>357288178</c:v>
                </c:pt>
                <c:pt idx="250">
                  <c:v>239606210</c:v>
                </c:pt>
                <c:pt idx="251">
                  <c:v>17185954</c:v>
                </c:pt>
                <c:pt idx="252">
                  <c:v>299965036</c:v>
                </c:pt>
                <c:pt idx="253">
                  <c:v>11806119</c:v>
                </c:pt>
                <c:pt idx="254">
                  <c:v>214577242</c:v>
                </c:pt>
                <c:pt idx="255">
                  <c:v>22238696</c:v>
                </c:pt>
                <c:pt idx="256">
                  <c:v>5924421</c:v>
                </c:pt>
                <c:pt idx="257">
                  <c:v>320145693</c:v>
                </c:pt>
                <c:pt idx="258">
                  <c:v>46358827</c:v>
                </c:pt>
                <c:pt idx="259">
                  <c:v>123922370</c:v>
                </c:pt>
                <c:pt idx="260">
                  <c:v>25893810</c:v>
                </c:pt>
                <c:pt idx="261">
                  <c:v>120207127</c:v>
                </c:pt>
                <c:pt idx="262">
                  <c:v>51220430</c:v>
                </c:pt>
                <c:pt idx="263">
                  <c:v>32505409</c:v>
                </c:pt>
                <c:pt idx="264">
                  <c:v>80642217</c:v>
                </c:pt>
                <c:pt idx="265">
                  <c:v>44793222</c:v>
                </c:pt>
                <c:pt idx="266">
                  <c:v>16057580</c:v>
                </c:pt>
                <c:pt idx="267">
                  <c:v>26713187</c:v>
                </c:pt>
                <c:pt idx="268">
                  <c:v>49530280</c:v>
                </c:pt>
                <c:pt idx="269">
                  <c:v>98268458</c:v>
                </c:pt>
                <c:pt idx="270">
                  <c:v>30902869</c:v>
                </c:pt>
                <c:pt idx="271">
                  <c:v>29180280</c:v>
                </c:pt>
                <c:pt idx="272">
                  <c:v>53425389</c:v>
                </c:pt>
                <c:pt idx="273">
                  <c:v>38122105</c:v>
                </c:pt>
                <c:pt idx="274">
                  <c:v>38119483</c:v>
                </c:pt>
                <c:pt idx="275">
                  <c:v>30281020</c:v>
                </c:pt>
                <c:pt idx="276">
                  <c:v>167780960</c:v>
                </c:pt>
                <c:pt idx="277">
                  <c:v>76270454</c:v>
                </c:pt>
                <c:pt idx="278">
                  <c:v>43848069</c:v>
                </c:pt>
                <c:pt idx="279">
                  <c:v>63766510</c:v>
                </c:pt>
                <c:pt idx="280">
                  <c:v>74836631</c:v>
                </c:pt>
                <c:pt idx="281">
                  <c:v>151927281</c:v>
                </c:pt>
                <c:pt idx="282">
                  <c:v>50888729</c:v>
                </c:pt>
                <c:pt idx="283">
                  <c:v>44196684</c:v>
                </c:pt>
                <c:pt idx="284">
                  <c:v>171504781</c:v>
                </c:pt>
                <c:pt idx="285">
                  <c:v>288752301</c:v>
                </c:pt>
                <c:pt idx="286">
                  <c:v>34670720</c:v>
                </c:pt>
                <c:pt idx="287">
                  <c:v>8038508</c:v>
                </c:pt>
                <c:pt idx="288">
                  <c:v>141603197</c:v>
                </c:pt>
                <c:pt idx="289">
                  <c:v>62493712</c:v>
                </c:pt>
                <c:pt idx="290">
                  <c:v>17637950</c:v>
                </c:pt>
                <c:pt idx="291">
                  <c:v>43455230</c:v>
                </c:pt>
                <c:pt idx="292">
                  <c:v>17768757</c:v>
                </c:pt>
                <c:pt idx="293">
                  <c:v>516962</c:v>
                </c:pt>
                <c:pt idx="294">
                  <c:v>84460846</c:v>
                </c:pt>
                <c:pt idx="295">
                  <c:v>8865702</c:v>
                </c:pt>
                <c:pt idx="296">
                  <c:v>81613606</c:v>
                </c:pt>
                <c:pt idx="297">
                  <c:v>34603943</c:v>
                </c:pt>
                <c:pt idx="298">
                  <c:v>78756177</c:v>
                </c:pt>
                <c:pt idx="299">
                  <c:v>49369899</c:v>
                </c:pt>
                <c:pt idx="300">
                  <c:v>13019063</c:v>
                </c:pt>
                <c:pt idx="301">
                  <c:v>74151346</c:v>
                </c:pt>
                <c:pt idx="302">
                  <c:v>354825435</c:v>
                </c:pt>
                <c:pt idx="303">
                  <c:v>189015611</c:v>
                </c:pt>
                <c:pt idx="304">
                  <c:v>34994648</c:v>
                </c:pt>
                <c:pt idx="305">
                  <c:v>60329001</c:v>
                </c:pt>
                <c:pt idx="306">
                  <c:v>13009198</c:v>
                </c:pt>
                <c:pt idx="307">
                  <c:v>30690454</c:v>
                </c:pt>
                <c:pt idx="308">
                  <c:v>216614388</c:v>
                </c:pt>
                <c:pt idx="309">
                  <c:v>329803958</c:v>
                </c:pt>
                <c:pt idx="310">
                  <c:v>57269863</c:v>
                </c:pt>
                <c:pt idx="311">
                  <c:v>102953112</c:v>
                </c:pt>
                <c:pt idx="312">
                  <c:v>45661556</c:v>
                </c:pt>
                <c:pt idx="313">
                  <c:v>49101993</c:v>
                </c:pt>
                <c:pt idx="314">
                  <c:v>90000098</c:v>
                </c:pt>
                <c:pt idx="315">
                  <c:v>8083123</c:v>
                </c:pt>
                <c:pt idx="316">
                  <c:v>332500002</c:v>
                </c:pt>
                <c:pt idx="317">
                  <c:v>411569241</c:v>
                </c:pt>
                <c:pt idx="318">
                  <c:v>40508994</c:v>
                </c:pt>
                <c:pt idx="319">
                  <c:v>134212055</c:v>
                </c:pt>
                <c:pt idx="320">
                  <c:v>161001698</c:v>
                </c:pt>
                <c:pt idx="321">
                  <c:v>18254702</c:v>
                </c:pt>
                <c:pt idx="322">
                  <c:v>235860116</c:v>
                </c:pt>
                <c:pt idx="323">
                  <c:v>37295445</c:v>
                </c:pt>
                <c:pt idx="324">
                  <c:v>145793296</c:v>
                </c:pt>
                <c:pt idx="325">
                  <c:v>84431625</c:v>
                </c:pt>
                <c:pt idx="326">
                  <c:v>215394738</c:v>
                </c:pt>
                <c:pt idx="327">
                  <c:v>26979166</c:v>
                </c:pt>
                <c:pt idx="328">
                  <c:v>1163969</c:v>
                </c:pt>
                <c:pt idx="329">
                  <c:v>222724172</c:v>
                </c:pt>
                <c:pt idx="330">
                  <c:v>474171806</c:v>
                </c:pt>
                <c:pt idx="331">
                  <c:v>14697005</c:v>
                </c:pt>
                <c:pt idx="332">
                  <c:v>227853986</c:v>
                </c:pt>
                <c:pt idx="333">
                  <c:v>156167015</c:v>
                </c:pt>
                <c:pt idx="334">
                  <c:v>211343479</c:v>
                </c:pt>
                <c:pt idx="335">
                  <c:v>296999813</c:v>
                </c:pt>
                <c:pt idx="336">
                  <c:v>74534399</c:v>
                </c:pt>
                <c:pt idx="337">
                  <c:v>126297830</c:v>
                </c:pt>
                <c:pt idx="338">
                  <c:v>57470138</c:v>
                </c:pt>
                <c:pt idx="339">
                  <c:v>30050028</c:v>
                </c:pt>
                <c:pt idx="340">
                  <c:v>46908987</c:v>
                </c:pt>
                <c:pt idx="341">
                  <c:v>52210049</c:v>
                </c:pt>
                <c:pt idx="342">
                  <c:v>96759512</c:v>
                </c:pt>
                <c:pt idx="343">
                  <c:v>63408614</c:v>
                </c:pt>
                <c:pt idx="344">
                  <c:v>71079915</c:v>
                </c:pt>
                <c:pt idx="345">
                  <c:v>79258538</c:v>
                </c:pt>
                <c:pt idx="346">
                  <c:v>160188546</c:v>
                </c:pt>
                <c:pt idx="347">
                  <c:v>93273565</c:v>
                </c:pt>
                <c:pt idx="348">
                  <c:v>24742089</c:v>
                </c:pt>
                <c:pt idx="349">
                  <c:v>53208180</c:v>
                </c:pt>
                <c:pt idx="350">
                  <c:v>52096475</c:v>
                </c:pt>
                <c:pt idx="351">
                  <c:v>245077583</c:v>
                </c:pt>
                <c:pt idx="352">
                  <c:v>35763605</c:v>
                </c:pt>
                <c:pt idx="353">
                  <c:v>8266655</c:v>
                </c:pt>
                <c:pt idx="354">
                  <c:v>424208848</c:v>
                </c:pt>
                <c:pt idx="355">
                  <c:v>48878502</c:v>
                </c:pt>
                <c:pt idx="356">
                  <c:v>157920733</c:v>
                </c:pt>
                <c:pt idx="357">
                  <c:v>162738726</c:v>
                </c:pt>
                <c:pt idx="358">
                  <c:v>240031274</c:v>
                </c:pt>
                <c:pt idx="359">
                  <c:v>86024005</c:v>
                </c:pt>
                <c:pt idx="360">
                  <c:v>61489265</c:v>
                </c:pt>
                <c:pt idx="361">
                  <c:v>505703557</c:v>
                </c:pt>
                <c:pt idx="362">
                  <c:v>136861392</c:v>
                </c:pt>
                <c:pt idx="363">
                  <c:v>47036784</c:v>
                </c:pt>
                <c:pt idx="364">
                  <c:v>41482207</c:v>
                </c:pt>
                <c:pt idx="365">
                  <c:v>476684675</c:v>
                </c:pt>
                <c:pt idx="366">
                  <c:v>200512643</c:v>
                </c:pt>
                <c:pt idx="367">
                  <c:v>26118851</c:v>
                </c:pt>
                <c:pt idx="368">
                  <c:v>201957688</c:v>
                </c:pt>
                <c:pt idx="369">
                  <c:v>5080409</c:v>
                </c:pt>
                <c:pt idx="370">
                  <c:v>61277597</c:v>
                </c:pt>
                <c:pt idx="371">
                  <c:v>57120318</c:v>
                </c:pt>
                <c:pt idx="372">
                  <c:v>463406268</c:v>
                </c:pt>
                <c:pt idx="373">
                  <c:v>45681173</c:v>
                </c:pt>
                <c:pt idx="374">
                  <c:v>119946358</c:v>
                </c:pt>
                <c:pt idx="375">
                  <c:v>202084756</c:v>
                </c:pt>
                <c:pt idx="376">
                  <c:v>261317921</c:v>
                </c:pt>
                <c:pt idx="377">
                  <c:v>16668084</c:v>
                </c:pt>
                <c:pt idx="378">
                  <c:v>14563251</c:v>
                </c:pt>
                <c:pt idx="379">
                  <c:v>191502426</c:v>
                </c:pt>
                <c:pt idx="380">
                  <c:v>152368585</c:v>
                </c:pt>
                <c:pt idx="381">
                  <c:v>6153939</c:v>
                </c:pt>
                <c:pt idx="382">
                  <c:v>424967620</c:v>
                </c:pt>
                <c:pt idx="383">
                  <c:v>38039850</c:v>
                </c:pt>
                <c:pt idx="384">
                  <c:v>57529070</c:v>
                </c:pt>
                <c:pt idx="385">
                  <c:v>182291969</c:v>
                </c:pt>
                <c:pt idx="386">
                  <c:v>179033791</c:v>
                </c:pt>
                <c:pt idx="387">
                  <c:v>34494884</c:v>
                </c:pt>
                <c:pt idx="388">
                  <c:v>89325780</c:v>
                </c:pt>
                <c:pt idx="389">
                  <c:v>41895491</c:v>
                </c:pt>
                <c:pt idx="390">
                  <c:v>34872033</c:v>
                </c:pt>
                <c:pt idx="391">
                  <c:v>119418501</c:v>
                </c:pt>
                <c:pt idx="392">
                  <c:v>300854823</c:v>
                </c:pt>
                <c:pt idx="393">
                  <c:v>181096164</c:v>
                </c:pt>
                <c:pt idx="394">
                  <c:v>17218080</c:v>
                </c:pt>
                <c:pt idx="395">
                  <c:v>205405498</c:v>
                </c:pt>
                <c:pt idx="396">
                  <c:v>59509925</c:v>
                </c:pt>
                <c:pt idx="397">
                  <c:v>59489799</c:v>
                </c:pt>
                <c:pt idx="398">
                  <c:v>6401336</c:v>
                </c:pt>
                <c:pt idx="399">
                  <c:v>86930411</c:v>
                </c:pt>
                <c:pt idx="400">
                  <c:v>2641357</c:v>
                </c:pt>
                <c:pt idx="401">
                  <c:v>2113387</c:v>
                </c:pt>
                <c:pt idx="402">
                  <c:v>83531958</c:v>
                </c:pt>
                <c:pt idx="403">
                  <c:v>390493908</c:v>
                </c:pt>
                <c:pt idx="404">
                  <c:v>46704056</c:v>
                </c:pt>
                <c:pt idx="405">
                  <c:v>272742922</c:v>
                </c:pt>
                <c:pt idx="406">
                  <c:v>174999005</c:v>
                </c:pt>
                <c:pt idx="407">
                  <c:v>96888996</c:v>
                </c:pt>
                <c:pt idx="408">
                  <c:v>78656813</c:v>
                </c:pt>
                <c:pt idx="409">
                  <c:v>520881154</c:v>
                </c:pt>
                <c:pt idx="410">
                  <c:v>45465920</c:v>
                </c:pt>
                <c:pt idx="411">
                  <c:v>63707829</c:v>
                </c:pt>
                <c:pt idx="412">
                  <c:v>504050219</c:v>
                </c:pt>
                <c:pt idx="413">
                  <c:v>159814498</c:v>
                </c:pt>
                <c:pt idx="414">
                  <c:v>352927224</c:v>
                </c:pt>
                <c:pt idx="415">
                  <c:v>266934688</c:v>
                </c:pt>
                <c:pt idx="416">
                  <c:v>411046449</c:v>
                </c:pt>
                <c:pt idx="417">
                  <c:v>242623</c:v>
                </c:pt>
                <c:pt idx="418">
                  <c:v>215862692</c:v>
                </c:pt>
                <c:pt idx="419">
                  <c:v>25795897</c:v>
                </c:pt>
                <c:pt idx="420">
                  <c:v>9493259</c:v>
                </c:pt>
                <c:pt idx="421">
                  <c:v>149022650</c:v>
                </c:pt>
                <c:pt idx="422">
                  <c:v>137783840</c:v>
                </c:pt>
                <c:pt idx="423">
                  <c:v>243240178</c:v>
                </c:pt>
                <c:pt idx="424">
                  <c:v>10725228</c:v>
                </c:pt>
                <c:pt idx="425">
                  <c:v>358994850</c:v>
                </c:pt>
                <c:pt idx="426">
                  <c:v>0</c:v>
                </c:pt>
                <c:pt idx="427">
                  <c:v>75505856</c:v>
                </c:pt>
                <c:pt idx="428">
                  <c:v>132440069</c:v>
                </c:pt>
                <c:pt idx="429">
                  <c:v>321731527</c:v>
                </c:pt>
                <c:pt idx="430">
                  <c:v>48169910</c:v>
                </c:pt>
                <c:pt idx="431">
                  <c:v>2040920</c:v>
                </c:pt>
                <c:pt idx="432">
                  <c:v>50752337</c:v>
                </c:pt>
                <c:pt idx="433">
                  <c:v>33274049</c:v>
                </c:pt>
                <c:pt idx="434">
                  <c:v>64088552</c:v>
                </c:pt>
                <c:pt idx="435">
                  <c:v>44065653</c:v>
                </c:pt>
                <c:pt idx="436">
                  <c:v>178051587</c:v>
                </c:pt>
                <c:pt idx="437">
                  <c:v>21706101</c:v>
                </c:pt>
                <c:pt idx="438">
                  <c:v>2913644</c:v>
                </c:pt>
                <c:pt idx="439">
                  <c:v>43440294</c:v>
                </c:pt>
                <c:pt idx="440">
                  <c:v>134095253</c:v>
                </c:pt>
                <c:pt idx="441">
                  <c:v>231605150</c:v>
                </c:pt>
                <c:pt idx="442">
                  <c:v>105232691</c:v>
                </c:pt>
                <c:pt idx="443">
                  <c:v>4184990</c:v>
                </c:pt>
                <c:pt idx="444">
                  <c:v>156563139</c:v>
                </c:pt>
                <c:pt idx="445">
                  <c:v>159167799</c:v>
                </c:pt>
                <c:pt idx="446">
                  <c:v>36299898</c:v>
                </c:pt>
                <c:pt idx="447">
                  <c:v>183097323</c:v>
                </c:pt>
                <c:pt idx="448">
                  <c:v>48919043</c:v>
                </c:pt>
                <c:pt idx="449">
                  <c:v>32255953</c:v>
                </c:pt>
                <c:pt idx="450">
                  <c:v>36733909</c:v>
                </c:pt>
                <c:pt idx="451">
                  <c:v>11505925</c:v>
                </c:pt>
                <c:pt idx="452">
                  <c:v>5848204</c:v>
                </c:pt>
                <c:pt idx="453">
                  <c:v>17287898</c:v>
                </c:pt>
                <c:pt idx="454">
                  <c:v>63848322</c:v>
                </c:pt>
                <c:pt idx="455">
                  <c:v>255000211</c:v>
                </c:pt>
                <c:pt idx="456">
                  <c:v>21274717</c:v>
                </c:pt>
                <c:pt idx="457">
                  <c:v>154856263</c:v>
                </c:pt>
                <c:pt idx="458">
                  <c:v>63270710</c:v>
                </c:pt>
                <c:pt idx="459">
                  <c:v>8001005</c:v>
                </c:pt>
                <c:pt idx="460">
                  <c:v>58055768</c:v>
                </c:pt>
                <c:pt idx="461">
                  <c:v>40903593</c:v>
                </c:pt>
                <c:pt idx="462">
                  <c:v>270248367</c:v>
                </c:pt>
                <c:pt idx="463">
                  <c:v>153709806</c:v>
                </c:pt>
                <c:pt idx="464">
                  <c:v>368875760</c:v>
                </c:pt>
                <c:pt idx="465">
                  <c:v>71108591</c:v>
                </c:pt>
                <c:pt idx="466">
                  <c:v>74189677</c:v>
                </c:pt>
                <c:pt idx="467">
                  <c:v>50789441</c:v>
                </c:pt>
                <c:pt idx="468">
                  <c:v>133752825</c:v>
                </c:pt>
                <c:pt idx="469">
                  <c:v>176997168</c:v>
                </c:pt>
                <c:pt idx="470">
                  <c:v>65796862</c:v>
                </c:pt>
                <c:pt idx="471">
                  <c:v>266614059</c:v>
                </c:pt>
                <c:pt idx="472">
                  <c:v>1113138548</c:v>
                </c:pt>
                <c:pt idx="473">
                  <c:v>2395231</c:v>
                </c:pt>
                <c:pt idx="474">
                  <c:v>137298489</c:v>
                </c:pt>
                <c:pt idx="475">
                  <c:v>27912072</c:v>
                </c:pt>
                <c:pt idx="476">
                  <c:v>441286195</c:v>
                </c:pt>
                <c:pt idx="477">
                  <c:v>22549338</c:v>
                </c:pt>
                <c:pt idx="478">
                  <c:v>27979399</c:v>
                </c:pt>
                <c:pt idx="479">
                  <c:v>101475133</c:v>
                </c:pt>
                <c:pt idx="480">
                  <c:v>195268056</c:v>
                </c:pt>
                <c:pt idx="481">
                  <c:v>135130999</c:v>
                </c:pt>
                <c:pt idx="482">
                  <c:v>206678440</c:v>
                </c:pt>
                <c:pt idx="483">
                  <c:v>40185556</c:v>
                </c:pt>
                <c:pt idx="484">
                  <c:v>23237911</c:v>
                </c:pt>
                <c:pt idx="485">
                  <c:v>35739755</c:v>
                </c:pt>
                <c:pt idx="486">
                  <c:v>10696210</c:v>
                </c:pt>
                <c:pt idx="487">
                  <c:v>34348443</c:v>
                </c:pt>
                <c:pt idx="488">
                  <c:v>322161245</c:v>
                </c:pt>
                <c:pt idx="489">
                  <c:v>57319029</c:v>
                </c:pt>
                <c:pt idx="490">
                  <c:v>227927165</c:v>
                </c:pt>
                <c:pt idx="491">
                  <c:v>20915465</c:v>
                </c:pt>
                <c:pt idx="492">
                  <c:v>53898845</c:v>
                </c:pt>
                <c:pt idx="493">
                  <c:v>56505065</c:v>
                </c:pt>
                <c:pt idx="494">
                  <c:v>13088850</c:v>
                </c:pt>
                <c:pt idx="495">
                  <c:v>48198019</c:v>
                </c:pt>
                <c:pt idx="496">
                  <c:v>10032765</c:v>
                </c:pt>
                <c:pt idx="497">
                  <c:v>107217396</c:v>
                </c:pt>
                <c:pt idx="498">
                  <c:v>16827402</c:v>
                </c:pt>
                <c:pt idx="499">
                  <c:v>119208989</c:v>
                </c:pt>
                <c:pt idx="500">
                  <c:v>215887717</c:v>
                </c:pt>
                <c:pt idx="501">
                  <c:v>3151130</c:v>
                </c:pt>
                <c:pt idx="502">
                  <c:v>117615211</c:v>
                </c:pt>
                <c:pt idx="503">
                  <c:v>50694671</c:v>
                </c:pt>
                <c:pt idx="504">
                  <c:v>214015089</c:v>
                </c:pt>
                <c:pt idx="505">
                  <c:v>247290327</c:v>
                </c:pt>
                <c:pt idx="506">
                  <c:v>5887725</c:v>
                </c:pt>
                <c:pt idx="507">
                  <c:v>341631208</c:v>
                </c:pt>
                <c:pt idx="508">
                  <c:v>678226465</c:v>
                </c:pt>
                <c:pt idx="509">
                  <c:v>245700832</c:v>
                </c:pt>
                <c:pt idx="510">
                  <c:v>112006296</c:v>
                </c:pt>
                <c:pt idx="511">
                  <c:v>3049950</c:v>
                </c:pt>
                <c:pt idx="512">
                  <c:v>2816518</c:v>
                </c:pt>
                <c:pt idx="513">
                  <c:v>223664608</c:v>
                </c:pt>
                <c:pt idx="514">
                  <c:v>108431355</c:v>
                </c:pt>
                <c:pt idx="515">
                  <c:v>160638883</c:v>
                </c:pt>
                <c:pt idx="516">
                  <c:v>968511805</c:v>
                </c:pt>
                <c:pt idx="517">
                  <c:v>67308282</c:v>
                </c:pt>
                <c:pt idx="518">
                  <c:v>50083616</c:v>
                </c:pt>
                <c:pt idx="519">
                  <c:v>351583407</c:v>
                </c:pt>
                <c:pt idx="520">
                  <c:v>183031272</c:v>
                </c:pt>
                <c:pt idx="521">
                  <c:v>51132598</c:v>
                </c:pt>
                <c:pt idx="522">
                  <c:v>50283563</c:v>
                </c:pt>
                <c:pt idx="523">
                  <c:v>213928762</c:v>
                </c:pt>
                <c:pt idx="524">
                  <c:v>24822619</c:v>
                </c:pt>
                <c:pt idx="525">
                  <c:v>33351557</c:v>
                </c:pt>
                <c:pt idx="526">
                  <c:v>38087756</c:v>
                </c:pt>
                <c:pt idx="527">
                  <c:v>190539357</c:v>
                </c:pt>
                <c:pt idx="528">
                  <c:v>2079569</c:v>
                </c:pt>
                <c:pt idx="529">
                  <c:v>28884716</c:v>
                </c:pt>
                <c:pt idx="530">
                  <c:v>170362582</c:v>
                </c:pt>
                <c:pt idx="531">
                  <c:v>350448145</c:v>
                </c:pt>
                <c:pt idx="532">
                  <c:v>118071125</c:v>
                </c:pt>
                <c:pt idx="533">
                  <c:v>196567262</c:v>
                </c:pt>
                <c:pt idx="534">
                  <c:v>99431786</c:v>
                </c:pt>
                <c:pt idx="535">
                  <c:v>101646581</c:v>
                </c:pt>
                <c:pt idx="536">
                  <c:v>378882411</c:v>
                </c:pt>
                <c:pt idx="537">
                  <c:v>19721741</c:v>
                </c:pt>
                <c:pt idx="538">
                  <c:v>131002597</c:v>
                </c:pt>
                <c:pt idx="539">
                  <c:v>25052000</c:v>
                </c:pt>
                <c:pt idx="540">
                  <c:v>212385533</c:v>
                </c:pt>
                <c:pt idx="541">
                  <c:v>107879496</c:v>
                </c:pt>
                <c:pt idx="542">
                  <c:v>355237933</c:v>
                </c:pt>
                <c:pt idx="543">
                  <c:v>30303072</c:v>
                </c:pt>
                <c:pt idx="544">
                  <c:v>254134910</c:v>
                </c:pt>
                <c:pt idx="545">
                  <c:v>141407024</c:v>
                </c:pt>
                <c:pt idx="546">
                  <c:v>2402438</c:v>
                </c:pt>
                <c:pt idx="547">
                  <c:v>336567158</c:v>
                </c:pt>
                <c:pt idx="548">
                  <c:v>5987386</c:v>
                </c:pt>
                <c:pt idx="549">
                  <c:v>26488734</c:v>
                </c:pt>
                <c:pt idx="550">
                  <c:v>213216216</c:v>
                </c:pt>
                <c:pt idx="551">
                  <c:v>182016617</c:v>
                </c:pt>
                <c:pt idx="552">
                  <c:v>116112375</c:v>
                </c:pt>
                <c:pt idx="553">
                  <c:v>287928194</c:v>
                </c:pt>
                <c:pt idx="554">
                  <c:v>1781750</c:v>
                </c:pt>
                <c:pt idx="555">
                  <c:v>56631794</c:v>
                </c:pt>
                <c:pt idx="556">
                  <c:v>32051917</c:v>
                </c:pt>
                <c:pt idx="557">
                  <c:v>157387195</c:v>
                </c:pt>
                <c:pt idx="558">
                  <c:v>179519401</c:v>
                </c:pt>
                <c:pt idx="559">
                  <c:v>1085079</c:v>
                </c:pt>
                <c:pt idx="560">
                  <c:v>39363635</c:v>
                </c:pt>
                <c:pt idx="561">
                  <c:v>25405445</c:v>
                </c:pt>
                <c:pt idx="562">
                  <c:v>366101666</c:v>
                </c:pt>
                <c:pt idx="563">
                  <c:v>68792531</c:v>
                </c:pt>
                <c:pt idx="564">
                  <c:v>127600435</c:v>
                </c:pt>
                <c:pt idx="565">
                  <c:v>4257354</c:v>
                </c:pt>
                <c:pt idx="566">
                  <c:v>101982854</c:v>
                </c:pt>
                <c:pt idx="567">
                  <c:v>28215918</c:v>
                </c:pt>
                <c:pt idx="568">
                  <c:v>115101622</c:v>
                </c:pt>
                <c:pt idx="569">
                  <c:v>352194034</c:v>
                </c:pt>
                <c:pt idx="570">
                  <c:v>35348597</c:v>
                </c:pt>
                <c:pt idx="571">
                  <c:v>7563728</c:v>
                </c:pt>
                <c:pt idx="572">
                  <c:v>187436818</c:v>
                </c:pt>
                <c:pt idx="573">
                  <c:v>8924549</c:v>
                </c:pt>
                <c:pt idx="574">
                  <c:v>19075720</c:v>
                </c:pt>
                <c:pt idx="575">
                  <c:v>113493481</c:v>
                </c:pt>
                <c:pt idx="576">
                  <c:v>262821940</c:v>
                </c:pt>
                <c:pt idx="577">
                  <c:v>7412216</c:v>
                </c:pt>
                <c:pt idx="578">
                  <c:v>32029928</c:v>
                </c:pt>
                <c:pt idx="579">
                  <c:v>2122561</c:v>
                </c:pt>
                <c:pt idx="580">
                  <c:v>122195920</c:v>
                </c:pt>
                <c:pt idx="581">
                  <c:v>110627965</c:v>
                </c:pt>
                <c:pt idx="582">
                  <c:v>189859560</c:v>
                </c:pt>
                <c:pt idx="583">
                  <c:v>346079773</c:v>
                </c:pt>
                <c:pt idx="584">
                  <c:v>18636537</c:v>
                </c:pt>
                <c:pt idx="585">
                  <c:v>327333559</c:v>
                </c:pt>
                <c:pt idx="586">
                  <c:v>134582776</c:v>
                </c:pt>
                <c:pt idx="587">
                  <c:v>20358624</c:v>
                </c:pt>
                <c:pt idx="588">
                  <c:v>113374103</c:v>
                </c:pt>
                <c:pt idx="589">
                  <c:v>7959291</c:v>
                </c:pt>
                <c:pt idx="590">
                  <c:v>21284514</c:v>
                </c:pt>
                <c:pt idx="591">
                  <c:v>32679899</c:v>
                </c:pt>
                <c:pt idx="592">
                  <c:v>394436586</c:v>
                </c:pt>
                <c:pt idx="593">
                  <c:v>168839459</c:v>
                </c:pt>
                <c:pt idx="594">
                  <c:v>171082</c:v>
                </c:pt>
                <c:pt idx="595">
                  <c:v>23341568</c:v>
                </c:pt>
                <c:pt idx="596">
                  <c:v>264218220</c:v>
                </c:pt>
                <c:pt idx="597">
                  <c:v>182057016</c:v>
                </c:pt>
                <c:pt idx="598">
                  <c:v>320689294</c:v>
                </c:pt>
                <c:pt idx="599">
                  <c:v>63118386</c:v>
                </c:pt>
                <c:pt idx="600">
                  <c:v>185260553</c:v>
                </c:pt>
                <c:pt idx="601">
                  <c:v>560069</c:v>
                </c:pt>
                <c:pt idx="602">
                  <c:v>3802260</c:v>
                </c:pt>
                <c:pt idx="603">
                  <c:v>150270147</c:v>
                </c:pt>
                <c:pt idx="604">
                  <c:v>102825796</c:v>
                </c:pt>
                <c:pt idx="605">
                  <c:v>60209334</c:v>
                </c:pt>
                <c:pt idx="606">
                  <c:v>100860818</c:v>
                </c:pt>
                <c:pt idx="607">
                  <c:v>24819936</c:v>
                </c:pt>
                <c:pt idx="608">
                  <c:v>2671855</c:v>
                </c:pt>
                <c:pt idx="609">
                  <c:v>159212469</c:v>
                </c:pt>
                <c:pt idx="610">
                  <c:v>20949601</c:v>
                </c:pt>
                <c:pt idx="611">
                  <c:v>115267375</c:v>
                </c:pt>
                <c:pt idx="612">
                  <c:v>231976425</c:v>
                </c:pt>
                <c:pt idx="613">
                  <c:v>242295562</c:v>
                </c:pt>
                <c:pt idx="614">
                  <c:v>25477365</c:v>
                </c:pt>
                <c:pt idx="615">
                  <c:v>121969216</c:v>
                </c:pt>
                <c:pt idx="616">
                  <c:v>18626419</c:v>
                </c:pt>
                <c:pt idx="617">
                  <c:v>60611975</c:v>
                </c:pt>
                <c:pt idx="618">
                  <c:v>181489203</c:v>
                </c:pt>
                <c:pt idx="619">
                  <c:v>29359216</c:v>
                </c:pt>
                <c:pt idx="620">
                  <c:v>25837111</c:v>
                </c:pt>
                <c:pt idx="621">
                  <c:v>38619405</c:v>
                </c:pt>
                <c:pt idx="622">
                  <c:v>41205099</c:v>
                </c:pt>
                <c:pt idx="623">
                  <c:v>325338851</c:v>
                </c:pt>
                <c:pt idx="624">
                  <c:v>817400891</c:v>
                </c:pt>
                <c:pt idx="625">
                  <c:v>58620973</c:v>
                </c:pt>
                <c:pt idx="626">
                  <c:v>28946127</c:v>
                </c:pt>
                <c:pt idx="627">
                  <c:v>273552592</c:v>
                </c:pt>
                <c:pt idx="628">
                  <c:v>129832389</c:v>
                </c:pt>
                <c:pt idx="629">
                  <c:v>25023434</c:v>
                </c:pt>
                <c:pt idx="630">
                  <c:v>47267001</c:v>
                </c:pt>
                <c:pt idx="631">
                  <c:v>89456761</c:v>
                </c:pt>
                <c:pt idx="632">
                  <c:v>3836807</c:v>
                </c:pt>
                <c:pt idx="633">
                  <c:v>101381197</c:v>
                </c:pt>
                <c:pt idx="634">
                  <c:v>33459416</c:v>
                </c:pt>
                <c:pt idx="635">
                  <c:v>457696391</c:v>
                </c:pt>
                <c:pt idx="636">
                  <c:v>273961019</c:v>
                </c:pt>
                <c:pt idx="637">
                  <c:v>20300385</c:v>
                </c:pt>
                <c:pt idx="638">
                  <c:v>152036382</c:v>
                </c:pt>
                <c:pt idx="639">
                  <c:v>102616183</c:v>
                </c:pt>
                <c:pt idx="640">
                  <c:v>309492681</c:v>
                </c:pt>
                <c:pt idx="641">
                  <c:v>335062621</c:v>
                </c:pt>
                <c:pt idx="642">
                  <c:v>147554998</c:v>
                </c:pt>
                <c:pt idx="643">
                  <c:v>173046663</c:v>
                </c:pt>
                <c:pt idx="644">
                  <c:v>35999081</c:v>
                </c:pt>
                <c:pt idx="645">
                  <c:v>165615285</c:v>
                </c:pt>
                <c:pt idx="646">
                  <c:v>24444121</c:v>
                </c:pt>
                <c:pt idx="647">
                  <c:v>230594962</c:v>
                </c:pt>
                <c:pt idx="648">
                  <c:v>146027888</c:v>
                </c:pt>
                <c:pt idx="649">
                  <c:v>4555020</c:v>
                </c:pt>
                <c:pt idx="650">
                  <c:v>34585416</c:v>
                </c:pt>
                <c:pt idx="651">
                  <c:v>152266007</c:v>
                </c:pt>
                <c:pt idx="652">
                  <c:v>53854588</c:v>
                </c:pt>
                <c:pt idx="653">
                  <c:v>494580615</c:v>
                </c:pt>
                <c:pt idx="654">
                  <c:v>50068310</c:v>
                </c:pt>
                <c:pt idx="655">
                  <c:v>315156409</c:v>
                </c:pt>
                <c:pt idx="656">
                  <c:v>161376069</c:v>
                </c:pt>
                <c:pt idx="657">
                  <c:v>44229441</c:v>
                </c:pt>
                <c:pt idx="658">
                  <c:v>136885767</c:v>
                </c:pt>
                <c:pt idx="659">
                  <c:v>139804348</c:v>
                </c:pt>
                <c:pt idx="660">
                  <c:v>67711748</c:v>
                </c:pt>
                <c:pt idx="661">
                  <c:v>238253988</c:v>
                </c:pt>
                <c:pt idx="662">
                  <c:v>251212670</c:v>
                </c:pt>
                <c:pt idx="663">
                  <c:v>47010480</c:v>
                </c:pt>
                <c:pt idx="664">
                  <c:v>43117303</c:v>
                </c:pt>
                <c:pt idx="665">
                  <c:v>50159144</c:v>
                </c:pt>
                <c:pt idx="666">
                  <c:v>2375718</c:v>
                </c:pt>
                <c:pt idx="667">
                  <c:v>230099013</c:v>
                </c:pt>
                <c:pt idx="668">
                  <c:v>12021272</c:v>
                </c:pt>
                <c:pt idx="669">
                  <c:v>933933</c:v>
                </c:pt>
                <c:pt idx="670">
                  <c:v>224012234</c:v>
                </c:pt>
                <c:pt idx="671">
                  <c:v>136982834</c:v>
                </c:pt>
                <c:pt idx="672">
                  <c:v>171120329</c:v>
                </c:pt>
                <c:pt idx="673">
                  <c:v>44862187</c:v>
                </c:pt>
                <c:pt idx="674">
                  <c:v>178127760</c:v>
                </c:pt>
                <c:pt idx="675">
                  <c:v>27200316</c:v>
                </c:pt>
                <c:pt idx="676">
                  <c:v>152944660</c:v>
                </c:pt>
                <c:pt idx="677">
                  <c:v>140807547</c:v>
                </c:pt>
                <c:pt idx="678">
                  <c:v>294456605</c:v>
                </c:pt>
                <c:pt idx="679">
                  <c:v>124909762</c:v>
                </c:pt>
                <c:pt idx="680">
                  <c:v>43312294</c:v>
                </c:pt>
                <c:pt idx="681">
                  <c:v>26673829</c:v>
                </c:pt>
                <c:pt idx="682">
                  <c:v>245676146</c:v>
                </c:pt>
                <c:pt idx="683">
                  <c:v>263920180</c:v>
                </c:pt>
                <c:pt idx="684">
                  <c:v>177977226</c:v>
                </c:pt>
                <c:pt idx="685">
                  <c:v>257938649</c:v>
                </c:pt>
                <c:pt idx="686">
                  <c:v>48169156</c:v>
                </c:pt>
                <c:pt idx="687">
                  <c:v>109423648</c:v>
                </c:pt>
                <c:pt idx="688">
                  <c:v>12532777</c:v>
                </c:pt>
                <c:pt idx="689">
                  <c:v>174463257</c:v>
                </c:pt>
                <c:pt idx="690">
                  <c:v>225933435</c:v>
                </c:pt>
                <c:pt idx="691">
                  <c:v>55494066</c:v>
                </c:pt>
                <c:pt idx="692">
                  <c:v>28084357</c:v>
                </c:pt>
                <c:pt idx="693">
                  <c:v>222559</c:v>
                </c:pt>
                <c:pt idx="694">
                  <c:v>252712101</c:v>
                </c:pt>
                <c:pt idx="695">
                  <c:v>79082515</c:v>
                </c:pt>
                <c:pt idx="696">
                  <c:v>125586134</c:v>
                </c:pt>
                <c:pt idx="697">
                  <c:v>8038061</c:v>
                </c:pt>
                <c:pt idx="698">
                  <c:v>159330280</c:v>
                </c:pt>
                <c:pt idx="699">
                  <c:v>39675292</c:v>
                </c:pt>
                <c:pt idx="700">
                  <c:v>60527873</c:v>
                </c:pt>
                <c:pt idx="701">
                  <c:v>126216940</c:v>
                </c:pt>
                <c:pt idx="702">
                  <c:v>302710615</c:v>
                </c:pt>
                <c:pt idx="703">
                  <c:v>1071255</c:v>
                </c:pt>
                <c:pt idx="704">
                  <c:v>618638999</c:v>
                </c:pt>
                <c:pt idx="705">
                  <c:v>142940100</c:v>
                </c:pt>
                <c:pt idx="706">
                  <c:v>589390539</c:v>
                </c:pt>
                <c:pt idx="707">
                  <c:v>25480803</c:v>
                </c:pt>
                <c:pt idx="708">
                  <c:v>51376861</c:v>
                </c:pt>
                <c:pt idx="709">
                  <c:v>122417389</c:v>
                </c:pt>
                <c:pt idx="710">
                  <c:v>299288605</c:v>
                </c:pt>
                <c:pt idx="711">
                  <c:v>314178011</c:v>
                </c:pt>
                <c:pt idx="712">
                  <c:v>110463140</c:v>
                </c:pt>
                <c:pt idx="713">
                  <c:v>17626234</c:v>
                </c:pt>
                <c:pt idx="714">
                  <c:v>45916769</c:v>
                </c:pt>
                <c:pt idx="715">
                  <c:v>118063304</c:v>
                </c:pt>
                <c:pt idx="716">
                  <c:v>172363301</c:v>
                </c:pt>
                <c:pt idx="717">
                  <c:v>131457682</c:v>
                </c:pt>
                <c:pt idx="718">
                  <c:v>11841544</c:v>
                </c:pt>
                <c:pt idx="719">
                  <c:v>14594226</c:v>
                </c:pt>
                <c:pt idx="720">
                  <c:v>87840042</c:v>
                </c:pt>
                <c:pt idx="721">
                  <c:v>164508066</c:v>
                </c:pt>
                <c:pt idx="722">
                  <c:v>37020277</c:v>
                </c:pt>
                <c:pt idx="723">
                  <c:v>107752036</c:v>
                </c:pt>
                <c:pt idx="724">
                  <c:v>121214377</c:v>
                </c:pt>
                <c:pt idx="725">
                  <c:v>16316273</c:v>
                </c:pt>
                <c:pt idx="726">
                  <c:v>2264743305</c:v>
                </c:pt>
                <c:pt idx="727">
                  <c:v>333011068</c:v>
                </c:pt>
                <c:pt idx="728">
                  <c:v>497375381</c:v>
                </c:pt>
                <c:pt idx="729">
                  <c:v>264118712</c:v>
                </c:pt>
                <c:pt idx="730">
                  <c:v>6682098</c:v>
                </c:pt>
                <c:pt idx="731">
                  <c:v>36400360</c:v>
                </c:pt>
                <c:pt idx="732">
                  <c:v>122823468</c:v>
                </c:pt>
                <c:pt idx="733">
                  <c:v>185991646</c:v>
                </c:pt>
                <c:pt idx="734">
                  <c:v>23875127</c:v>
                </c:pt>
                <c:pt idx="735">
                  <c:v>171757863</c:v>
                </c:pt>
                <c:pt idx="736">
                  <c:v>553709788</c:v>
                </c:pt>
                <c:pt idx="737">
                  <c:v>23106667</c:v>
                </c:pt>
                <c:pt idx="738">
                  <c:v>131211377</c:v>
                </c:pt>
                <c:pt idx="739">
                  <c:v>415933406</c:v>
                </c:pt>
                <c:pt idx="740">
                  <c:v>363258859</c:v>
                </c:pt>
                <c:pt idx="741">
                  <c:v>224874960</c:v>
                </c:pt>
                <c:pt idx="742">
                  <c:v>98005666</c:v>
                </c:pt>
                <c:pt idx="743">
                  <c:v>198685114</c:v>
                </c:pt>
                <c:pt idx="744">
                  <c:v>349464664</c:v>
                </c:pt>
                <c:pt idx="745">
                  <c:v>31429330</c:v>
                </c:pt>
                <c:pt idx="746">
                  <c:v>61698899</c:v>
                </c:pt>
                <c:pt idx="747">
                  <c:v>250849789</c:v>
                </c:pt>
                <c:pt idx="748">
                  <c:v>162257226</c:v>
                </c:pt>
                <c:pt idx="749">
                  <c:v>333535934</c:v>
                </c:pt>
                <c:pt idx="750">
                  <c:v>10680275</c:v>
                </c:pt>
                <c:pt idx="751">
                  <c:v>56298474</c:v>
                </c:pt>
                <c:pt idx="752">
                  <c:v>74558115</c:v>
                </c:pt>
                <c:pt idx="753">
                  <c:v>379014294</c:v>
                </c:pt>
                <c:pt idx="754">
                  <c:v>159710793</c:v>
                </c:pt>
                <c:pt idx="755">
                  <c:v>286801374</c:v>
                </c:pt>
                <c:pt idx="756">
                  <c:v>17460020</c:v>
                </c:pt>
                <c:pt idx="757">
                  <c:v>55041738</c:v>
                </c:pt>
                <c:pt idx="758">
                  <c:v>21061339</c:v>
                </c:pt>
                <c:pt idx="759">
                  <c:v>898523656</c:v>
                </c:pt>
                <c:pt idx="760">
                  <c:v>136159423</c:v>
                </c:pt>
                <c:pt idx="761">
                  <c:v>182968902</c:v>
                </c:pt>
                <c:pt idx="762">
                  <c:v>250288523</c:v>
                </c:pt>
                <c:pt idx="763">
                  <c:v>93107289</c:v>
                </c:pt>
                <c:pt idx="764">
                  <c:v>546388108</c:v>
                </c:pt>
                <c:pt idx="765">
                  <c:v>304320254</c:v>
                </c:pt>
                <c:pt idx="766">
                  <c:v>44547681</c:v>
                </c:pt>
                <c:pt idx="767">
                  <c:v>30331165</c:v>
                </c:pt>
                <c:pt idx="768">
                  <c:v>77745966</c:v>
                </c:pt>
                <c:pt idx="769">
                  <c:v>161626121</c:v>
                </c:pt>
                <c:pt idx="770">
                  <c:v>128038368</c:v>
                </c:pt>
                <c:pt idx="771">
                  <c:v>49805462</c:v>
                </c:pt>
                <c:pt idx="772">
                  <c:v>46733235</c:v>
                </c:pt>
                <c:pt idx="773">
                  <c:v>218613188</c:v>
                </c:pt>
                <c:pt idx="774">
                  <c:v>102984862</c:v>
                </c:pt>
                <c:pt idx="775">
                  <c:v>244721064</c:v>
                </c:pt>
                <c:pt idx="776">
                  <c:v>482349603</c:v>
                </c:pt>
                <c:pt idx="777">
                  <c:v>164839294</c:v>
                </c:pt>
                <c:pt idx="778">
                  <c:v>103891409</c:v>
                </c:pt>
                <c:pt idx="779">
                  <c:v>112587658</c:v>
                </c:pt>
                <c:pt idx="780">
                  <c:v>448191819</c:v>
                </c:pt>
                <c:pt idx="781">
                  <c:v>98126565</c:v>
                </c:pt>
                <c:pt idx="782">
                  <c:v>102367405</c:v>
                </c:pt>
                <c:pt idx="783">
                  <c:v>20308772</c:v>
                </c:pt>
                <c:pt idx="784">
                  <c:v>64256513</c:v>
                </c:pt>
                <c:pt idx="785">
                  <c:v>123306987</c:v>
                </c:pt>
                <c:pt idx="786">
                  <c:v>55382927</c:v>
                </c:pt>
                <c:pt idx="787">
                  <c:v>30166293</c:v>
                </c:pt>
                <c:pt idx="788">
                  <c:v>222104681</c:v>
                </c:pt>
                <c:pt idx="789">
                  <c:v>189176423</c:v>
                </c:pt>
                <c:pt idx="790">
                  <c:v>296339528</c:v>
                </c:pt>
                <c:pt idx="791">
                  <c:v>2856712</c:v>
                </c:pt>
                <c:pt idx="792">
                  <c:v>445135288</c:v>
                </c:pt>
                <c:pt idx="793">
                  <c:v>36754634</c:v>
                </c:pt>
                <c:pt idx="794">
                  <c:v>1027082707</c:v>
                </c:pt>
                <c:pt idx="795">
                  <c:v>169662340</c:v>
                </c:pt>
                <c:pt idx="796">
                  <c:v>118133252</c:v>
                </c:pt>
                <c:pt idx="797">
                  <c:v>653779970</c:v>
                </c:pt>
                <c:pt idx="798">
                  <c:v>868390560</c:v>
                </c:pt>
                <c:pt idx="799">
                  <c:v>285444603</c:v>
                </c:pt>
                <c:pt idx="800">
                  <c:v>41616262</c:v>
                </c:pt>
                <c:pt idx="801">
                  <c:v>54682547</c:v>
                </c:pt>
                <c:pt idx="802">
                  <c:v>176885658</c:v>
                </c:pt>
                <c:pt idx="803">
                  <c:v>73475268</c:v>
                </c:pt>
                <c:pt idx="804">
                  <c:v>40263020</c:v>
                </c:pt>
                <c:pt idx="805">
                  <c:v>88545092</c:v>
                </c:pt>
                <c:pt idx="806">
                  <c:v>21567853</c:v>
                </c:pt>
                <c:pt idx="807">
                  <c:v>57756408</c:v>
                </c:pt>
                <c:pt idx="808">
                  <c:v>363889678</c:v>
                </c:pt>
                <c:pt idx="809">
                  <c:v>47434430</c:v>
                </c:pt>
                <c:pt idx="810">
                  <c:v>488441368</c:v>
                </c:pt>
                <c:pt idx="811">
                  <c:v>14902041</c:v>
                </c:pt>
                <c:pt idx="812">
                  <c:v>82150642</c:v>
                </c:pt>
                <c:pt idx="813">
                  <c:v>25605015</c:v>
                </c:pt>
                <c:pt idx="814">
                  <c:v>22912409</c:v>
                </c:pt>
                <c:pt idx="815">
                  <c:v>17196103</c:v>
                </c:pt>
                <c:pt idx="816">
                  <c:v>250821495</c:v>
                </c:pt>
                <c:pt idx="817">
                  <c:v>23335817</c:v>
                </c:pt>
                <c:pt idx="818">
                  <c:v>202292902</c:v>
                </c:pt>
                <c:pt idx="819">
                  <c:v>369884651</c:v>
                </c:pt>
                <c:pt idx="820">
                  <c:v>40002112</c:v>
                </c:pt>
                <c:pt idx="821">
                  <c:v>349822765</c:v>
                </c:pt>
                <c:pt idx="822">
                  <c:v>98625775</c:v>
                </c:pt>
                <c:pt idx="823">
                  <c:v>7027290</c:v>
                </c:pt>
                <c:pt idx="824">
                  <c:v>33461011</c:v>
                </c:pt>
                <c:pt idx="825">
                  <c:v>34698753</c:v>
                </c:pt>
                <c:pt idx="826">
                  <c:v>467222728</c:v>
                </c:pt>
                <c:pt idx="827">
                  <c:v>362211740</c:v>
                </c:pt>
                <c:pt idx="828">
                  <c:v>110041363</c:v>
                </c:pt>
                <c:pt idx="829">
                  <c:v>40283786</c:v>
                </c:pt>
                <c:pt idx="830">
                  <c:v>116672912</c:v>
                </c:pt>
                <c:pt idx="831">
                  <c:v>161834276</c:v>
                </c:pt>
                <c:pt idx="832">
                  <c:v>128799509</c:v>
                </c:pt>
                <c:pt idx="833">
                  <c:v>96618699</c:v>
                </c:pt>
                <c:pt idx="834">
                  <c:v>53187659</c:v>
                </c:pt>
                <c:pt idx="835">
                  <c:v>41067311</c:v>
                </c:pt>
                <c:pt idx="836">
                  <c:v>212404396</c:v>
                </c:pt>
                <c:pt idx="837">
                  <c:v>101209702</c:v>
                </c:pt>
                <c:pt idx="838">
                  <c:v>289317794</c:v>
                </c:pt>
                <c:pt idx="839">
                  <c:v>19598588</c:v>
                </c:pt>
                <c:pt idx="840">
                  <c:v>120801243</c:v>
                </c:pt>
                <c:pt idx="841">
                  <c:v>3221152</c:v>
                </c:pt>
                <c:pt idx="842">
                  <c:v>76432727</c:v>
                </c:pt>
                <c:pt idx="843">
                  <c:v>76347426</c:v>
                </c:pt>
                <c:pt idx="844">
                  <c:v>28451622</c:v>
                </c:pt>
                <c:pt idx="845">
                  <c:v>56870414</c:v>
                </c:pt>
                <c:pt idx="846">
                  <c:v>104876233</c:v>
                </c:pt>
                <c:pt idx="847">
                  <c:v>18564088</c:v>
                </c:pt>
                <c:pt idx="848">
                  <c:v>60289912</c:v>
                </c:pt>
                <c:pt idx="849">
                  <c:v>134403112</c:v>
                </c:pt>
                <c:pt idx="850">
                  <c:v>127666415</c:v>
                </c:pt>
                <c:pt idx="851">
                  <c:v>234801895</c:v>
                </c:pt>
                <c:pt idx="852">
                  <c:v>58401898</c:v>
                </c:pt>
                <c:pt idx="853">
                  <c:v>361832400</c:v>
                </c:pt>
                <c:pt idx="854">
                  <c:v>34266564</c:v>
                </c:pt>
                <c:pt idx="855">
                  <c:v>30471</c:v>
                </c:pt>
                <c:pt idx="856">
                  <c:v>50688658</c:v>
                </c:pt>
                <c:pt idx="857">
                  <c:v>149705852</c:v>
                </c:pt>
                <c:pt idx="858">
                  <c:v>166339890</c:v>
                </c:pt>
                <c:pt idx="859">
                  <c:v>825025036</c:v>
                </c:pt>
                <c:pt idx="860">
                  <c:v>89446268</c:v>
                </c:pt>
                <c:pt idx="861">
                  <c:v>313701294</c:v>
                </c:pt>
                <c:pt idx="862">
                  <c:v>151493655</c:v>
                </c:pt>
                <c:pt idx="863">
                  <c:v>66579890</c:v>
                </c:pt>
                <c:pt idx="864">
                  <c:v>274703340</c:v>
                </c:pt>
                <c:pt idx="865">
                  <c:v>72527595</c:v>
                </c:pt>
                <c:pt idx="866">
                  <c:v>211989043</c:v>
                </c:pt>
                <c:pt idx="867">
                  <c:v>100230832</c:v>
                </c:pt>
                <c:pt idx="868">
                  <c:v>47126295</c:v>
                </c:pt>
                <c:pt idx="869">
                  <c:v>39459427</c:v>
                </c:pt>
                <c:pt idx="870">
                  <c:v>2982011</c:v>
                </c:pt>
                <c:pt idx="871">
                  <c:v>53479734</c:v>
                </c:pt>
                <c:pt idx="872">
                  <c:v>164648142</c:v>
                </c:pt>
                <c:pt idx="873">
                  <c:v>177841558</c:v>
                </c:pt>
                <c:pt idx="874">
                  <c:v>66976317</c:v>
                </c:pt>
                <c:pt idx="875">
                  <c:v>84565230</c:v>
                </c:pt>
                <c:pt idx="876">
                  <c:v>10828256</c:v>
                </c:pt>
                <c:pt idx="877">
                  <c:v>1657778</c:v>
                </c:pt>
                <c:pt idx="878">
                  <c:v>126052</c:v>
                </c:pt>
                <c:pt idx="879">
                  <c:v>124305181</c:v>
                </c:pt>
                <c:pt idx="880">
                  <c:v>37170655</c:v>
                </c:pt>
                <c:pt idx="881">
                  <c:v>83137603</c:v>
                </c:pt>
                <c:pt idx="882">
                  <c:v>10410044</c:v>
                </c:pt>
                <c:pt idx="883">
                  <c:v>91753202</c:v>
                </c:pt>
                <c:pt idx="884">
                  <c:v>173013509</c:v>
                </c:pt>
                <c:pt idx="885">
                  <c:v>264105545</c:v>
                </c:pt>
                <c:pt idx="886">
                  <c:v>103166989</c:v>
                </c:pt>
                <c:pt idx="887">
                  <c:v>291420351</c:v>
                </c:pt>
                <c:pt idx="888">
                  <c:v>429632142</c:v>
                </c:pt>
                <c:pt idx="889">
                  <c:v>8764389</c:v>
                </c:pt>
                <c:pt idx="890">
                  <c:v>107626125</c:v>
                </c:pt>
                <c:pt idx="891">
                  <c:v>206071502</c:v>
                </c:pt>
                <c:pt idx="892">
                  <c:v>368780809</c:v>
                </c:pt>
                <c:pt idx="893">
                  <c:v>309460292</c:v>
                </c:pt>
                <c:pt idx="894">
                  <c:v>235483004</c:v>
                </c:pt>
                <c:pt idx="895">
                  <c:v>144056873</c:v>
                </c:pt>
                <c:pt idx="896">
                  <c:v>16797191</c:v>
                </c:pt>
                <c:pt idx="897">
                  <c:v>190213455</c:v>
                </c:pt>
                <c:pt idx="898">
                  <c:v>21142914</c:v>
                </c:pt>
                <c:pt idx="899">
                  <c:v>193921372</c:v>
                </c:pt>
                <c:pt idx="900">
                  <c:v>105178561</c:v>
                </c:pt>
                <c:pt idx="901">
                  <c:v>300135367</c:v>
                </c:pt>
                <c:pt idx="902">
                  <c:v>91036760</c:v>
                </c:pt>
                <c:pt idx="903">
                  <c:v>80773077</c:v>
                </c:pt>
                <c:pt idx="904">
                  <c:v>122563539</c:v>
                </c:pt>
                <c:pt idx="905">
                  <c:v>6416569</c:v>
                </c:pt>
                <c:pt idx="906">
                  <c:v>20271953</c:v>
                </c:pt>
                <c:pt idx="907">
                  <c:v>99378985</c:v>
                </c:pt>
                <c:pt idx="908">
                  <c:v>1155595040</c:v>
                </c:pt>
                <c:pt idx="909">
                  <c:v>948734205</c:v>
                </c:pt>
                <c:pt idx="910">
                  <c:v>672806432</c:v>
                </c:pt>
                <c:pt idx="911">
                  <c:v>40061153</c:v>
                </c:pt>
                <c:pt idx="912">
                  <c:v>356296601</c:v>
                </c:pt>
                <c:pt idx="913">
                  <c:v>345823032</c:v>
                </c:pt>
                <c:pt idx="914">
                  <c:v>177311151</c:v>
                </c:pt>
                <c:pt idx="915">
                  <c:v>59945183</c:v>
                </c:pt>
                <c:pt idx="916">
                  <c:v>11540607</c:v>
                </c:pt>
                <c:pt idx="917">
                  <c:v>273339556</c:v>
                </c:pt>
                <c:pt idx="918">
                  <c:v>48350205</c:v>
                </c:pt>
                <c:pt idx="919">
                  <c:v>503162313</c:v>
                </c:pt>
                <c:pt idx="920">
                  <c:v>85131830</c:v>
                </c:pt>
                <c:pt idx="921">
                  <c:v>73956241</c:v>
                </c:pt>
                <c:pt idx="922">
                  <c:v>278019771</c:v>
                </c:pt>
                <c:pt idx="923">
                  <c:v>48451803</c:v>
                </c:pt>
                <c:pt idx="924">
                  <c:v>90683916</c:v>
                </c:pt>
                <c:pt idx="925">
                  <c:v>328718434</c:v>
                </c:pt>
                <c:pt idx="926">
                  <c:v>143998</c:v>
                </c:pt>
                <c:pt idx="927">
                  <c:v>56359980</c:v>
                </c:pt>
                <c:pt idx="928">
                  <c:v>17989227</c:v>
                </c:pt>
                <c:pt idx="929">
                  <c:v>7390108</c:v>
                </c:pt>
                <c:pt idx="930">
                  <c:v>117758500</c:v>
                </c:pt>
                <c:pt idx="931">
                  <c:v>80049764</c:v>
                </c:pt>
                <c:pt idx="932">
                  <c:v>358372926</c:v>
                </c:pt>
                <c:pt idx="933">
                  <c:v>433371112</c:v>
                </c:pt>
                <c:pt idx="934">
                  <c:v>207515725</c:v>
                </c:pt>
                <c:pt idx="935">
                  <c:v>47386287</c:v>
                </c:pt>
                <c:pt idx="936">
                  <c:v>28780255</c:v>
                </c:pt>
                <c:pt idx="937">
                  <c:v>87423861</c:v>
                </c:pt>
                <c:pt idx="938">
                  <c:v>149270999</c:v>
                </c:pt>
                <c:pt idx="939">
                  <c:v>110983407</c:v>
                </c:pt>
                <c:pt idx="940">
                  <c:v>97837138</c:v>
                </c:pt>
                <c:pt idx="941">
                  <c:v>117487473</c:v>
                </c:pt>
                <c:pt idx="942">
                  <c:v>99274467</c:v>
                </c:pt>
                <c:pt idx="943">
                  <c:v>33426588</c:v>
                </c:pt>
                <c:pt idx="944">
                  <c:v>29725663</c:v>
                </c:pt>
                <c:pt idx="945">
                  <c:v>42593455</c:v>
                </c:pt>
                <c:pt idx="946">
                  <c:v>58292295</c:v>
                </c:pt>
                <c:pt idx="947">
                  <c:v>248639099</c:v>
                </c:pt>
                <c:pt idx="948">
                  <c:v>68106245</c:v>
                </c:pt>
                <c:pt idx="949">
                  <c:v>128884132</c:v>
                </c:pt>
                <c:pt idx="950">
                  <c:v>237202299</c:v>
                </c:pt>
                <c:pt idx="951">
                  <c:v>215294342</c:v>
                </c:pt>
                <c:pt idx="952">
                  <c:v>155010032</c:v>
                </c:pt>
                <c:pt idx="953">
                  <c:v>106371651</c:v>
                </c:pt>
                <c:pt idx="954">
                  <c:v>213977285</c:v>
                </c:pt>
                <c:pt idx="955">
                  <c:v>71870729</c:v>
                </c:pt>
                <c:pt idx="956">
                  <c:v>215663859</c:v>
                </c:pt>
                <c:pt idx="957">
                  <c:v>50054511</c:v>
                </c:pt>
                <c:pt idx="958">
                  <c:v>62198945</c:v>
                </c:pt>
                <c:pt idx="959">
                  <c:v>256271286</c:v>
                </c:pt>
                <c:pt idx="960">
                  <c:v>112880294</c:v>
                </c:pt>
                <c:pt idx="961">
                  <c:v>60780981</c:v>
                </c:pt>
                <c:pt idx="962">
                  <c:v>579707738</c:v>
                </c:pt>
                <c:pt idx="963">
                  <c:v>33463969</c:v>
                </c:pt>
                <c:pt idx="964">
                  <c:v>64828421</c:v>
                </c:pt>
                <c:pt idx="965">
                  <c:v>113916474</c:v>
                </c:pt>
                <c:pt idx="966">
                  <c:v>184928542</c:v>
                </c:pt>
                <c:pt idx="967">
                  <c:v>82343495</c:v>
                </c:pt>
                <c:pt idx="968">
                  <c:v>90449929</c:v>
                </c:pt>
                <c:pt idx="969">
                  <c:v>92938755</c:v>
                </c:pt>
                <c:pt idx="970">
                  <c:v>131706809</c:v>
                </c:pt>
                <c:pt idx="971">
                  <c:v>36642838</c:v>
                </c:pt>
                <c:pt idx="972">
                  <c:v>70595464</c:v>
                </c:pt>
                <c:pt idx="973">
                  <c:v>374111707</c:v>
                </c:pt>
                <c:pt idx="974">
                  <c:v>173959438</c:v>
                </c:pt>
                <c:pt idx="975">
                  <c:v>40047078</c:v>
                </c:pt>
                <c:pt idx="976">
                  <c:v>443280904</c:v>
                </c:pt>
                <c:pt idx="977">
                  <c:v>94728529</c:v>
                </c:pt>
                <c:pt idx="978">
                  <c:v>104155843</c:v>
                </c:pt>
                <c:pt idx="979">
                  <c:v>2554</c:v>
                </c:pt>
                <c:pt idx="980">
                  <c:v>136771683</c:v>
                </c:pt>
                <c:pt idx="981">
                  <c:v>17077882</c:v>
                </c:pt>
                <c:pt idx="982">
                  <c:v>174276724</c:v>
                </c:pt>
                <c:pt idx="983">
                  <c:v>32730062</c:v>
                </c:pt>
                <c:pt idx="984">
                  <c:v>330444045</c:v>
                </c:pt>
                <c:pt idx="985">
                  <c:v>212742720</c:v>
                </c:pt>
                <c:pt idx="986">
                  <c:v>20205757</c:v>
                </c:pt>
                <c:pt idx="987">
                  <c:v>235926552</c:v>
                </c:pt>
                <c:pt idx="988">
                  <c:v>351692268</c:v>
                </c:pt>
                <c:pt idx="989">
                  <c:v>449220945</c:v>
                </c:pt>
                <c:pt idx="990">
                  <c:v>119754278</c:v>
                </c:pt>
                <c:pt idx="991">
                  <c:v>96976270</c:v>
                </c:pt>
                <c:pt idx="992">
                  <c:v>96085477</c:v>
                </c:pt>
                <c:pt idx="993">
                  <c:v>193772504</c:v>
                </c:pt>
                <c:pt idx="994">
                  <c:v>248118121</c:v>
                </c:pt>
                <c:pt idx="995">
                  <c:v>20789556</c:v>
                </c:pt>
                <c:pt idx="996">
                  <c:v>35402320</c:v>
                </c:pt>
                <c:pt idx="997">
                  <c:v>124745083</c:v>
                </c:pt>
                <c:pt idx="998">
                  <c:v>44567606</c:v>
                </c:pt>
                <c:pt idx="999">
                  <c:v>67631903</c:v>
                </c:pt>
                <c:pt idx="1000">
                  <c:v>83282296</c:v>
                </c:pt>
                <c:pt idx="1001">
                  <c:v>55707411</c:v>
                </c:pt>
                <c:pt idx="1002">
                  <c:v>113579918</c:v>
                </c:pt>
                <c:pt idx="1003">
                  <c:v>147934180</c:v>
                </c:pt>
                <c:pt idx="1004">
                  <c:v>12881605</c:v>
                </c:pt>
                <c:pt idx="1005">
                  <c:v>14010832</c:v>
                </c:pt>
                <c:pt idx="1006">
                  <c:v>62761005</c:v>
                </c:pt>
                <c:pt idx="1007">
                  <c:v>60103680</c:v>
                </c:pt>
                <c:pt idx="1008">
                  <c:v>186053725</c:v>
                </c:pt>
                <c:pt idx="1009">
                  <c:v>90383208</c:v>
                </c:pt>
                <c:pt idx="1010">
                  <c:v>210002852</c:v>
                </c:pt>
                <c:pt idx="1011">
                  <c:v>65754228</c:v>
                </c:pt>
                <c:pt idx="1012">
                  <c:v>207517509</c:v>
                </c:pt>
                <c:pt idx="1013">
                  <c:v>78382433</c:v>
                </c:pt>
                <c:pt idx="1014">
                  <c:v>741847937</c:v>
                </c:pt>
                <c:pt idx="1015">
                  <c:v>147845033</c:v>
                </c:pt>
                <c:pt idx="1016">
                  <c:v>70767418</c:v>
                </c:pt>
                <c:pt idx="1017">
                  <c:v>29419291</c:v>
                </c:pt>
                <c:pt idx="1018">
                  <c:v>5368217</c:v>
                </c:pt>
                <c:pt idx="1019">
                  <c:v>45479110</c:v>
                </c:pt>
                <c:pt idx="1020">
                  <c:v>200687492</c:v>
                </c:pt>
                <c:pt idx="1021">
                  <c:v>14343028</c:v>
                </c:pt>
                <c:pt idx="1022">
                  <c:v>450717150</c:v>
                </c:pt>
                <c:pt idx="1023">
                  <c:v>77516304</c:v>
                </c:pt>
                <c:pt idx="1024">
                  <c:v>152700626</c:v>
                </c:pt>
                <c:pt idx="1025">
                  <c:v>1024254401</c:v>
                </c:pt>
                <c:pt idx="1026">
                  <c:v>73180723</c:v>
                </c:pt>
                <c:pt idx="1027">
                  <c:v>427344325</c:v>
                </c:pt>
                <c:pt idx="1028">
                  <c:v>18916623</c:v>
                </c:pt>
                <c:pt idx="1029">
                  <c:v>334272563</c:v>
                </c:pt>
                <c:pt idx="1030">
                  <c:v>169956806</c:v>
                </c:pt>
                <c:pt idx="1031">
                  <c:v>295206</c:v>
                </c:pt>
                <c:pt idx="1032">
                  <c:v>95146283</c:v>
                </c:pt>
                <c:pt idx="1033">
                  <c:v>147080413</c:v>
                </c:pt>
                <c:pt idx="1034">
                  <c:v>357277400</c:v>
                </c:pt>
                <c:pt idx="1035">
                  <c:v>77628265</c:v>
                </c:pt>
                <c:pt idx="1036">
                  <c:v>33616692</c:v>
                </c:pt>
                <c:pt idx="1037">
                  <c:v>68467960</c:v>
                </c:pt>
                <c:pt idx="1038">
                  <c:v>30987695</c:v>
                </c:pt>
                <c:pt idx="1039">
                  <c:v>20908467</c:v>
                </c:pt>
                <c:pt idx="1040">
                  <c:v>37713879</c:v>
                </c:pt>
                <c:pt idx="1041">
                  <c:v>75395048</c:v>
                </c:pt>
                <c:pt idx="1042">
                  <c:v>431971116</c:v>
                </c:pt>
                <c:pt idx="1043">
                  <c:v>7081449</c:v>
                </c:pt>
                <c:pt idx="1044">
                  <c:v>12413888</c:v>
                </c:pt>
                <c:pt idx="1045">
                  <c:v>165335153</c:v>
                </c:pt>
                <c:pt idx="1046">
                  <c:v>23182223</c:v>
                </c:pt>
                <c:pt idx="1047">
                  <c:v>11336308</c:v>
                </c:pt>
                <c:pt idx="1048">
                  <c:v>87812729</c:v>
                </c:pt>
                <c:pt idx="1049">
                  <c:v>109283018</c:v>
                </c:pt>
                <c:pt idx="1050">
                  <c:v>141774679</c:v>
                </c:pt>
                <c:pt idx="1051">
                  <c:v>85498534</c:v>
                </c:pt>
                <c:pt idx="1052">
                  <c:v>119137784</c:v>
                </c:pt>
                <c:pt idx="1053">
                  <c:v>98376292</c:v>
                </c:pt>
                <c:pt idx="1054">
                  <c:v>32287044</c:v>
                </c:pt>
                <c:pt idx="1055">
                  <c:v>177502387</c:v>
                </c:pt>
                <c:pt idx="1056">
                  <c:v>102244770</c:v>
                </c:pt>
                <c:pt idx="1057">
                  <c:v>16829545</c:v>
                </c:pt>
                <c:pt idx="1058">
                  <c:v>154906693</c:v>
                </c:pt>
                <c:pt idx="1059">
                  <c:v>287553595</c:v>
                </c:pt>
                <c:pt idx="1060">
                  <c:v>120072577</c:v>
                </c:pt>
                <c:pt idx="1061">
                  <c:v>82150183</c:v>
                </c:pt>
                <c:pt idx="1062">
                  <c:v>67336470</c:v>
                </c:pt>
                <c:pt idx="1063">
                  <c:v>69319426</c:v>
                </c:pt>
                <c:pt idx="1064">
                  <c:v>85191134</c:v>
                </c:pt>
                <c:pt idx="1065">
                  <c:v>6582065</c:v>
                </c:pt>
                <c:pt idx="1066">
                  <c:v>141069860</c:v>
                </c:pt>
                <c:pt idx="1067">
                  <c:v>180622424</c:v>
                </c:pt>
                <c:pt idx="1068">
                  <c:v>181001478</c:v>
                </c:pt>
                <c:pt idx="1069">
                  <c:v>207725639</c:v>
                </c:pt>
                <c:pt idx="1070">
                  <c:v>141220678</c:v>
                </c:pt>
                <c:pt idx="1071">
                  <c:v>105834556</c:v>
                </c:pt>
                <c:pt idx="1072">
                  <c:v>197079546</c:v>
                </c:pt>
                <c:pt idx="1073">
                  <c:v>19576023</c:v>
                </c:pt>
                <c:pt idx="1074">
                  <c:v>214034224</c:v>
                </c:pt>
                <c:pt idx="1075">
                  <c:v>228738393</c:v>
                </c:pt>
                <c:pt idx="1076">
                  <c:v>368744044</c:v>
                </c:pt>
                <c:pt idx="1077">
                  <c:v>203388341</c:v>
                </c:pt>
                <c:pt idx="1078">
                  <c:v>100020092</c:v>
                </c:pt>
                <c:pt idx="1079">
                  <c:v>33788161</c:v>
                </c:pt>
                <c:pt idx="1080">
                  <c:v>1612259</c:v>
                </c:pt>
                <c:pt idx="1081">
                  <c:v>59371303</c:v>
                </c:pt>
                <c:pt idx="1082">
                  <c:v>42792561</c:v>
                </c:pt>
                <c:pt idx="1083">
                  <c:v>352114312</c:v>
                </c:pt>
                <c:pt idx="1084">
                  <c:v>94935764</c:v>
                </c:pt>
                <c:pt idx="1085">
                  <c:v>17423030</c:v>
                </c:pt>
                <c:pt idx="1086">
                  <c:v>56714147</c:v>
                </c:pt>
                <c:pt idx="1087">
                  <c:v>138307673</c:v>
                </c:pt>
                <c:pt idx="1088">
                  <c:v>172989651</c:v>
                </c:pt>
                <c:pt idx="1089">
                  <c:v>30381722</c:v>
                </c:pt>
                <c:pt idx="1090">
                  <c:v>55305279</c:v>
                </c:pt>
                <c:pt idx="1091">
                  <c:v>52223306</c:v>
                </c:pt>
                <c:pt idx="1092">
                  <c:v>71441655</c:v>
                </c:pt>
                <c:pt idx="1093">
                  <c:v>1340715</c:v>
                </c:pt>
                <c:pt idx="1094">
                  <c:v>19322135</c:v>
                </c:pt>
                <c:pt idx="1095">
                  <c:v>941637960</c:v>
                </c:pt>
                <c:pt idx="1096">
                  <c:v>180906076</c:v>
                </c:pt>
                <c:pt idx="1097">
                  <c:v>347325802</c:v>
                </c:pt>
                <c:pt idx="1098">
                  <c:v>143049560</c:v>
                </c:pt>
                <c:pt idx="1099">
                  <c:v>65716126</c:v>
                </c:pt>
                <c:pt idx="1100">
                  <c:v>79630178</c:v>
                </c:pt>
                <c:pt idx="1101">
                  <c:v>275678613</c:v>
                </c:pt>
                <c:pt idx="1102">
                  <c:v>32801173</c:v>
                </c:pt>
                <c:pt idx="1103">
                  <c:v>383257136</c:v>
                </c:pt>
                <c:pt idx="1104">
                  <c:v>123729176</c:v>
                </c:pt>
                <c:pt idx="1105">
                  <c:v>316791257</c:v>
                </c:pt>
                <c:pt idx="1106">
                  <c:v>37317673</c:v>
                </c:pt>
                <c:pt idx="1107">
                  <c:v>46061847</c:v>
                </c:pt>
                <c:pt idx="1108">
                  <c:v>33013805</c:v>
                </c:pt>
                <c:pt idx="1109">
                  <c:v>64437847</c:v>
                </c:pt>
                <c:pt idx="1110">
                  <c:v>45867333</c:v>
                </c:pt>
                <c:pt idx="1111">
                  <c:v>27642707</c:v>
                </c:pt>
                <c:pt idx="1112">
                  <c:v>65001485</c:v>
                </c:pt>
                <c:pt idx="1113">
                  <c:v>24675714</c:v>
                </c:pt>
                <c:pt idx="1114">
                  <c:v>43325009</c:v>
                </c:pt>
                <c:pt idx="1115">
                  <c:v>160466000</c:v>
                </c:pt>
                <c:pt idx="1116">
                  <c:v>108846072</c:v>
                </c:pt>
                <c:pt idx="1117">
                  <c:v>9304609</c:v>
                </c:pt>
                <c:pt idx="1118">
                  <c:v>40431100</c:v>
                </c:pt>
                <c:pt idx="1119">
                  <c:v>273144151</c:v>
                </c:pt>
                <c:pt idx="1120">
                  <c:v>130549455</c:v>
                </c:pt>
                <c:pt idx="1121">
                  <c:v>16690617</c:v>
                </c:pt>
                <c:pt idx="1122">
                  <c:v>97818139</c:v>
                </c:pt>
                <c:pt idx="1123">
                  <c:v>180630907</c:v>
                </c:pt>
                <c:pt idx="1124">
                  <c:v>66468985</c:v>
                </c:pt>
                <c:pt idx="1125">
                  <c:v>115374915</c:v>
                </c:pt>
                <c:pt idx="1126">
                  <c:v>31283740</c:v>
                </c:pt>
                <c:pt idx="1127">
                  <c:v>113758770</c:v>
                </c:pt>
                <c:pt idx="1128">
                  <c:v>171269535</c:v>
                </c:pt>
                <c:pt idx="1129">
                  <c:v>3537283</c:v>
                </c:pt>
                <c:pt idx="1130">
                  <c:v>87754044</c:v>
                </c:pt>
                <c:pt idx="1131">
                  <c:v>47494916</c:v>
                </c:pt>
                <c:pt idx="1132">
                  <c:v>1239183</c:v>
                </c:pt>
                <c:pt idx="1133">
                  <c:v>38275483</c:v>
                </c:pt>
                <c:pt idx="1134">
                  <c:v>77885672</c:v>
                </c:pt>
                <c:pt idx="1135">
                  <c:v>81240406</c:v>
                </c:pt>
                <c:pt idx="1136">
                  <c:v>45011434</c:v>
                </c:pt>
                <c:pt idx="1137">
                  <c:v>98769390</c:v>
                </c:pt>
                <c:pt idx="1138">
                  <c:v>408247917</c:v>
                </c:pt>
                <c:pt idx="1139">
                  <c:v>42776760</c:v>
                </c:pt>
                <c:pt idx="1140">
                  <c:v>14776760</c:v>
                </c:pt>
                <c:pt idx="1141">
                  <c:v>245285165</c:v>
                </c:pt>
                <c:pt idx="1142">
                  <c:v>50732139</c:v>
                </c:pt>
                <c:pt idx="1143">
                  <c:v>119723358</c:v>
                </c:pt>
                <c:pt idx="1144">
                  <c:v>179179718</c:v>
                </c:pt>
                <c:pt idx="1145">
                  <c:v>68349884</c:v>
                </c:pt>
                <c:pt idx="1146">
                  <c:v>84661434</c:v>
                </c:pt>
                <c:pt idx="1147">
                  <c:v>209196298</c:v>
                </c:pt>
                <c:pt idx="1148">
                  <c:v>55003135</c:v>
                </c:pt>
                <c:pt idx="1149">
                  <c:v>96822421</c:v>
                </c:pt>
                <c:pt idx="1150">
                  <c:v>38955598</c:v>
                </c:pt>
                <c:pt idx="1151">
                  <c:v>522657936</c:v>
                </c:pt>
                <c:pt idx="1152">
                  <c:v>104391623</c:v>
                </c:pt>
                <c:pt idx="1153">
                  <c:v>407711549</c:v>
                </c:pt>
                <c:pt idx="1154">
                  <c:v>101191884</c:v>
                </c:pt>
                <c:pt idx="1155">
                  <c:v>11832822</c:v>
                </c:pt>
                <c:pt idx="1156">
                  <c:v>25038466</c:v>
                </c:pt>
                <c:pt idx="1157">
                  <c:v>84426031</c:v>
                </c:pt>
                <c:pt idx="1158">
                  <c:v>154674241</c:v>
                </c:pt>
                <c:pt idx="1159">
                  <c:v>258097122</c:v>
                </c:pt>
                <c:pt idx="1160">
                  <c:v>43928932</c:v>
                </c:pt>
                <c:pt idx="1161">
                  <c:v>31670620</c:v>
                </c:pt>
                <c:pt idx="1162">
                  <c:v>296938801</c:v>
                </c:pt>
                <c:pt idx="1163">
                  <c:v>926201000</c:v>
                </c:pt>
                <c:pt idx="1164">
                  <c:v>28650575</c:v>
                </c:pt>
                <c:pt idx="1165">
                  <c:v>277448382</c:v>
                </c:pt>
                <c:pt idx="1166">
                  <c:v>80631</c:v>
                </c:pt>
                <c:pt idx="1167">
                  <c:v>115900534</c:v>
                </c:pt>
                <c:pt idx="1168">
                  <c:v>51386477</c:v>
                </c:pt>
                <c:pt idx="1169">
                  <c:v>21148829</c:v>
                </c:pt>
                <c:pt idx="1170">
                  <c:v>249348933</c:v>
                </c:pt>
                <c:pt idx="1171">
                  <c:v>928760770</c:v>
                </c:pt>
                <c:pt idx="1172">
                  <c:v>242875078</c:v>
                </c:pt>
                <c:pt idx="1173">
                  <c:v>73498611</c:v>
                </c:pt>
                <c:pt idx="1174">
                  <c:v>306776732</c:v>
                </c:pt>
                <c:pt idx="1175">
                  <c:v>7266209</c:v>
                </c:pt>
                <c:pt idx="1176">
                  <c:v>177395557</c:v>
                </c:pt>
                <c:pt idx="1177">
                  <c:v>35492921</c:v>
                </c:pt>
                <c:pt idx="1178">
                  <c:v>88323487</c:v>
                </c:pt>
                <c:pt idx="1179">
                  <c:v>43935763</c:v>
                </c:pt>
                <c:pt idx="1180">
                  <c:v>63102666</c:v>
                </c:pt>
                <c:pt idx="1181">
                  <c:v>87135520</c:v>
                </c:pt>
                <c:pt idx="1182">
                  <c:v>30553394</c:v>
                </c:pt>
                <c:pt idx="1183">
                  <c:v>807047946</c:v>
                </c:pt>
                <c:pt idx="1184">
                  <c:v>141337989</c:v>
                </c:pt>
                <c:pt idx="1185">
                  <c:v>172855065</c:v>
                </c:pt>
                <c:pt idx="1186">
                  <c:v>195745823</c:v>
                </c:pt>
                <c:pt idx="1187">
                  <c:v>259175788</c:v>
                </c:pt>
                <c:pt idx="1188">
                  <c:v>101564935</c:v>
                </c:pt>
                <c:pt idx="1189">
                  <c:v>220673217</c:v>
                </c:pt>
                <c:pt idx="1190">
                  <c:v>374583879</c:v>
                </c:pt>
                <c:pt idx="1191">
                  <c:v>30002758</c:v>
                </c:pt>
                <c:pt idx="1192">
                  <c:v>23932055</c:v>
                </c:pt>
                <c:pt idx="1193">
                  <c:v>76490720</c:v>
                </c:pt>
                <c:pt idx="1194">
                  <c:v>116650613</c:v>
                </c:pt>
                <c:pt idx="1195">
                  <c:v>90941129</c:v>
                </c:pt>
                <c:pt idx="1196">
                  <c:v>90259536</c:v>
                </c:pt>
                <c:pt idx="1197">
                  <c:v>24152155</c:v>
                </c:pt>
                <c:pt idx="1198">
                  <c:v>2046061</c:v>
                </c:pt>
                <c:pt idx="1199">
                  <c:v>58011975</c:v>
                </c:pt>
                <c:pt idx="1200">
                  <c:v>211622535</c:v>
                </c:pt>
                <c:pt idx="1201">
                  <c:v>71406573</c:v>
                </c:pt>
                <c:pt idx="1202">
                  <c:v>179265204</c:v>
                </c:pt>
                <c:pt idx="1203">
                  <c:v>192641209</c:v>
                </c:pt>
                <c:pt idx="1204">
                  <c:v>133960541</c:v>
                </c:pt>
                <c:pt idx="1205">
                  <c:v>55495563</c:v>
                </c:pt>
                <c:pt idx="1206">
                  <c:v>80154140</c:v>
                </c:pt>
                <c:pt idx="1207">
                  <c:v>199043471</c:v>
                </c:pt>
                <c:pt idx="1208">
                  <c:v>247933248</c:v>
                </c:pt>
                <c:pt idx="1209">
                  <c:v>86468162</c:v>
                </c:pt>
                <c:pt idx="1210">
                  <c:v>484592874</c:v>
                </c:pt>
                <c:pt idx="1211">
                  <c:v>60466876</c:v>
                </c:pt>
                <c:pt idx="1212">
                  <c:v>16763804</c:v>
                </c:pt>
                <c:pt idx="1213">
                  <c:v>68296293</c:v>
                </c:pt>
                <c:pt idx="1214">
                  <c:v>121975011</c:v>
                </c:pt>
                <c:pt idx="1215">
                  <c:v>788976453</c:v>
                </c:pt>
                <c:pt idx="1216">
                  <c:v>265126918</c:v>
                </c:pt>
                <c:pt idx="1217">
                  <c:v>461991867</c:v>
                </c:pt>
                <c:pt idx="1218">
                  <c:v>164433867</c:v>
                </c:pt>
                <c:pt idx="1219">
                  <c:v>108040622</c:v>
                </c:pt>
                <c:pt idx="1220">
                  <c:v>631684650</c:v>
                </c:pt>
                <c:pt idx="1221">
                  <c:v>176070171</c:v>
                </c:pt>
                <c:pt idx="1222">
                  <c:v>398479497</c:v>
                </c:pt>
                <c:pt idx="1223">
                  <c:v>129342769</c:v>
                </c:pt>
                <c:pt idx="1224">
                  <c:v>119240351</c:v>
                </c:pt>
                <c:pt idx="1225">
                  <c:v>123218424</c:v>
                </c:pt>
                <c:pt idx="1226">
                  <c:v>552639571</c:v>
                </c:pt>
                <c:pt idx="1227">
                  <c:v>227356156</c:v>
                </c:pt>
                <c:pt idx="1228">
                  <c:v>218122627</c:v>
                </c:pt>
                <c:pt idx="1229">
                  <c:v>95708457</c:v>
                </c:pt>
                <c:pt idx="1230">
                  <c:v>236350661</c:v>
                </c:pt>
                <c:pt idx="1231">
                  <c:v>160846332</c:v>
                </c:pt>
                <c:pt idx="1232">
                  <c:v>79493831</c:v>
                </c:pt>
                <c:pt idx="1233">
                  <c:v>107363905</c:v>
                </c:pt>
                <c:pt idx="1234">
                  <c:v>21741598</c:v>
                </c:pt>
                <c:pt idx="1235">
                  <c:v>160099222</c:v>
                </c:pt>
                <c:pt idx="1236">
                  <c:v>454627263</c:v>
                </c:pt>
                <c:pt idx="1237">
                  <c:v>65565672</c:v>
                </c:pt>
                <c:pt idx="1238">
                  <c:v>654264015</c:v>
                </c:pt>
                <c:pt idx="1239">
                  <c:v>156595191</c:v>
                </c:pt>
                <c:pt idx="1240">
                  <c:v>339795890</c:v>
                </c:pt>
                <c:pt idx="1241">
                  <c:v>48260279</c:v>
                </c:pt>
                <c:pt idx="1242">
                  <c:v>103370127</c:v>
                </c:pt>
                <c:pt idx="1243">
                  <c:v>26170671</c:v>
                </c:pt>
                <c:pt idx="1244">
                  <c:v>72178895</c:v>
                </c:pt>
                <c:pt idx="1245">
                  <c:v>82402379</c:v>
                </c:pt>
                <c:pt idx="1246">
                  <c:v>131777210</c:v>
                </c:pt>
                <c:pt idx="1247">
                  <c:v>27388767</c:v>
                </c:pt>
                <c:pt idx="1248">
                  <c:v>80981914</c:v>
                </c:pt>
                <c:pt idx="1249">
                  <c:v>130834852</c:v>
                </c:pt>
                <c:pt idx="1250">
                  <c:v>10128960</c:v>
                </c:pt>
                <c:pt idx="1251">
                  <c:v>58878723</c:v>
                </c:pt>
                <c:pt idx="1252">
                  <c:v>232722935</c:v>
                </c:pt>
                <c:pt idx="1253">
                  <c:v>250397798</c:v>
                </c:pt>
                <c:pt idx="1254">
                  <c:v>116643421</c:v>
                </c:pt>
                <c:pt idx="1255">
                  <c:v>148336445</c:v>
                </c:pt>
                <c:pt idx="1256">
                  <c:v>71410636</c:v>
                </c:pt>
                <c:pt idx="1257">
                  <c:v>897048648</c:v>
                </c:pt>
                <c:pt idx="1258">
                  <c:v>54700105</c:v>
                </c:pt>
                <c:pt idx="1259">
                  <c:v>181239132</c:v>
                </c:pt>
                <c:pt idx="1260">
                  <c:v>118231114</c:v>
                </c:pt>
                <c:pt idx="1261">
                  <c:v>131095990</c:v>
                </c:pt>
                <c:pt idx="1262">
                  <c:v>497409852</c:v>
                </c:pt>
                <c:pt idx="1263">
                  <c:v>35825316</c:v>
                </c:pt>
                <c:pt idx="1264">
                  <c:v>124914842</c:v>
                </c:pt>
                <c:pt idx="1265">
                  <c:v>33030115</c:v>
                </c:pt>
                <c:pt idx="1266">
                  <c:v>76665191</c:v>
                </c:pt>
                <c:pt idx="1267">
                  <c:v>118686937</c:v>
                </c:pt>
                <c:pt idx="1268">
                  <c:v>612054506</c:v>
                </c:pt>
                <c:pt idx="1269">
                  <c:v>170268750</c:v>
                </c:pt>
                <c:pt idx="1270">
                  <c:v>96455697</c:v>
                </c:pt>
                <c:pt idx="1271">
                  <c:v>265328738</c:v>
                </c:pt>
                <c:pt idx="1272">
                  <c:v>57678321</c:v>
                </c:pt>
                <c:pt idx="1273">
                  <c:v>388156011</c:v>
                </c:pt>
                <c:pt idx="1274">
                  <c:v>74036715</c:v>
                </c:pt>
                <c:pt idx="1275">
                  <c:v>182290266</c:v>
                </c:pt>
                <c:pt idx="1276">
                  <c:v>117248958</c:v>
                </c:pt>
                <c:pt idx="1277">
                  <c:v>316897787</c:v>
                </c:pt>
                <c:pt idx="1278">
                  <c:v>197101678</c:v>
                </c:pt>
                <c:pt idx="1279">
                  <c:v>65784503</c:v>
                </c:pt>
                <c:pt idx="1280">
                  <c:v>300157638</c:v>
                </c:pt>
                <c:pt idx="1281">
                  <c:v>8836958</c:v>
                </c:pt>
                <c:pt idx="1282">
                  <c:v>213719942</c:v>
                </c:pt>
                <c:pt idx="1283">
                  <c:v>211468235</c:v>
                </c:pt>
                <c:pt idx="1284">
                  <c:v>77663556</c:v>
                </c:pt>
                <c:pt idx="1285">
                  <c:v>8701337</c:v>
                </c:pt>
                <c:pt idx="1286">
                  <c:v>58469210</c:v>
                </c:pt>
                <c:pt idx="1287">
                  <c:v>50871113</c:v>
                </c:pt>
                <c:pt idx="1288">
                  <c:v>178311729</c:v>
                </c:pt>
                <c:pt idx="1289">
                  <c:v>198520934</c:v>
                </c:pt>
                <c:pt idx="1290">
                  <c:v>100266865</c:v>
                </c:pt>
                <c:pt idx="1291">
                  <c:v>353133898</c:v>
                </c:pt>
                <c:pt idx="1292">
                  <c:v>69424389</c:v>
                </c:pt>
                <c:pt idx="1293">
                  <c:v>141067127</c:v>
                </c:pt>
                <c:pt idx="1294">
                  <c:v>57947036</c:v>
                </c:pt>
                <c:pt idx="1295">
                  <c:v>167298192</c:v>
                </c:pt>
                <c:pt idx="1296">
                  <c:v>237536126</c:v>
                </c:pt>
                <c:pt idx="1297">
                  <c:v>391081192</c:v>
                </c:pt>
                <c:pt idx="1298">
                  <c:v>18637690</c:v>
                </c:pt>
                <c:pt idx="1299">
                  <c:v>141591324</c:v>
                </c:pt>
                <c:pt idx="1300">
                  <c:v>190538630</c:v>
                </c:pt>
                <c:pt idx="1301">
                  <c:v>203567857</c:v>
                </c:pt>
                <c:pt idx="1302">
                  <c:v>100572044</c:v>
                </c:pt>
                <c:pt idx="1303">
                  <c:v>64445708</c:v>
                </c:pt>
                <c:pt idx="1304">
                  <c:v>362744280</c:v>
                </c:pt>
                <c:pt idx="1305">
                  <c:v>123971376</c:v>
                </c:pt>
                <c:pt idx="1306">
                  <c:v>542063846</c:v>
                </c:pt>
                <c:pt idx="1307">
                  <c:v>57223890</c:v>
                </c:pt>
                <c:pt idx="1308">
                  <c:v>108539911</c:v>
                </c:pt>
                <c:pt idx="1309">
                  <c:v>1204841</c:v>
                </c:pt>
                <c:pt idx="1310">
                  <c:v>15116179</c:v>
                </c:pt>
                <c:pt idx="1311">
                  <c:v>105316267</c:v>
                </c:pt>
                <c:pt idx="1312">
                  <c:v>13411957</c:v>
                </c:pt>
                <c:pt idx="1313">
                  <c:v>22605153</c:v>
                </c:pt>
                <c:pt idx="1314">
                  <c:v>70067909</c:v>
                </c:pt>
                <c:pt idx="1315">
                  <c:v>117592831</c:v>
                </c:pt>
                <c:pt idx="1316">
                  <c:v>203172417</c:v>
                </c:pt>
                <c:pt idx="1317">
                  <c:v>92884429</c:v>
                </c:pt>
                <c:pt idx="1318">
                  <c:v>20094909</c:v>
                </c:pt>
                <c:pt idx="1319">
                  <c:v>487287646</c:v>
                </c:pt>
                <c:pt idx="1320">
                  <c:v>56995646</c:v>
                </c:pt>
                <c:pt idx="1321">
                  <c:v>90709367</c:v>
                </c:pt>
                <c:pt idx="1322">
                  <c:v>262511490</c:v>
                </c:pt>
                <c:pt idx="1323">
                  <c:v>186797986</c:v>
                </c:pt>
                <c:pt idx="1324">
                  <c:v>131977904</c:v>
                </c:pt>
                <c:pt idx="1325">
                  <c:v>188133322</c:v>
                </c:pt>
                <c:pt idx="1326">
                  <c:v>41682237</c:v>
                </c:pt>
                <c:pt idx="1327">
                  <c:v>230884728</c:v>
                </c:pt>
                <c:pt idx="1328">
                  <c:v>556906378</c:v>
                </c:pt>
                <c:pt idx="1329">
                  <c:v>222446882</c:v>
                </c:pt>
                <c:pt idx="1330">
                  <c:v>321457747</c:v>
                </c:pt>
                <c:pt idx="1331">
                  <c:v>8203235</c:v>
                </c:pt>
                <c:pt idx="1332">
                  <c:v>178262620</c:v>
                </c:pt>
                <c:pt idx="1333">
                  <c:v>59981548</c:v>
                </c:pt>
                <c:pt idx="1334">
                  <c:v>219100084</c:v>
                </c:pt>
                <c:pt idx="1335">
                  <c:v>17050017</c:v>
                </c:pt>
                <c:pt idx="1336">
                  <c:v>34809623</c:v>
                </c:pt>
                <c:pt idx="1337">
                  <c:v>33334176</c:v>
                </c:pt>
                <c:pt idx="1338">
                  <c:v>102278712</c:v>
                </c:pt>
                <c:pt idx="1339">
                  <c:v>10012022</c:v>
                </c:pt>
                <c:pt idx="1340">
                  <c:v>745013115</c:v>
                </c:pt>
                <c:pt idx="1341">
                  <c:v>92913171</c:v>
                </c:pt>
                <c:pt idx="1342">
                  <c:v>65470529</c:v>
                </c:pt>
                <c:pt idx="1343">
                  <c:v>17346865</c:v>
                </c:pt>
                <c:pt idx="1344">
                  <c:v>168423227</c:v>
                </c:pt>
                <c:pt idx="1345">
                  <c:v>73029190</c:v>
                </c:pt>
                <c:pt idx="1346">
                  <c:v>72109200</c:v>
                </c:pt>
                <c:pt idx="1347">
                  <c:v>93974620</c:v>
                </c:pt>
                <c:pt idx="1348">
                  <c:v>13939963</c:v>
                </c:pt>
                <c:pt idx="1349">
                  <c:v>58834384</c:v>
                </c:pt>
                <c:pt idx="1350">
                  <c:v>384336108</c:v>
                </c:pt>
                <c:pt idx="1351">
                  <c:v>23936908</c:v>
                </c:pt>
                <c:pt idx="1352">
                  <c:v>21733230</c:v>
                </c:pt>
                <c:pt idx="1353">
                  <c:v>11098131</c:v>
                </c:pt>
                <c:pt idx="1354">
                  <c:v>474968763</c:v>
                </c:pt>
                <c:pt idx="1355">
                  <c:v>45109561</c:v>
                </c:pt>
                <c:pt idx="1356">
                  <c:v>790653942</c:v>
                </c:pt>
                <c:pt idx="1357">
                  <c:v>82169884</c:v>
                </c:pt>
                <c:pt idx="1358">
                  <c:v>96105910</c:v>
                </c:pt>
                <c:pt idx="1359">
                  <c:v>4989559</c:v>
                </c:pt>
                <c:pt idx="1360">
                  <c:v>256697520</c:v>
                </c:pt>
                <c:pt idx="1361">
                  <c:v>52164016</c:v>
                </c:pt>
                <c:pt idx="1362">
                  <c:v>11792542</c:v>
                </c:pt>
                <c:pt idx="1363">
                  <c:v>347512318</c:v>
                </c:pt>
                <c:pt idx="1364">
                  <c:v>134734481</c:v>
                </c:pt>
                <c:pt idx="1365">
                  <c:v>220239925</c:v>
                </c:pt>
                <c:pt idx="1366">
                  <c:v>164112721</c:v>
                </c:pt>
                <c:pt idx="1367">
                  <c:v>204681899</c:v>
                </c:pt>
                <c:pt idx="1368">
                  <c:v>1671537444</c:v>
                </c:pt>
                <c:pt idx="1369">
                  <c:v>155457327</c:v>
                </c:pt>
                <c:pt idx="1370">
                  <c:v>31070211</c:v>
                </c:pt>
                <c:pt idx="1371">
                  <c:v>177427090</c:v>
                </c:pt>
                <c:pt idx="1372">
                  <c:v>55470154</c:v>
                </c:pt>
                <c:pt idx="1373">
                  <c:v>8483797</c:v>
                </c:pt>
                <c:pt idx="1374">
                  <c:v>314432837</c:v>
                </c:pt>
                <c:pt idx="1375">
                  <c:v>104478416</c:v>
                </c:pt>
                <c:pt idx="1376">
                  <c:v>585796247</c:v>
                </c:pt>
                <c:pt idx="1377">
                  <c:v>290835269</c:v>
                </c:pt>
                <c:pt idx="1378">
                  <c:v>47096206</c:v>
                </c:pt>
                <c:pt idx="1379">
                  <c:v>50826898</c:v>
                </c:pt>
                <c:pt idx="1380">
                  <c:v>375298946</c:v>
                </c:pt>
                <c:pt idx="1381">
                  <c:v>244232688</c:v>
                </c:pt>
                <c:pt idx="1382">
                  <c:v>104882445</c:v>
                </c:pt>
                <c:pt idx="1383">
                  <c:v>15785148</c:v>
                </c:pt>
                <c:pt idx="1384">
                  <c:v>80460948</c:v>
                </c:pt>
                <c:pt idx="1385">
                  <c:v>939288806</c:v>
                </c:pt>
                <c:pt idx="1386">
                  <c:v>162944923</c:v>
                </c:pt>
                <c:pt idx="1387">
                  <c:v>54683487</c:v>
                </c:pt>
                <c:pt idx="1388">
                  <c:v>131426169</c:v>
                </c:pt>
                <c:pt idx="1389">
                  <c:v>46138887</c:v>
                </c:pt>
                <c:pt idx="1390">
                  <c:v>109706931</c:v>
                </c:pt>
                <c:pt idx="1391">
                  <c:v>35060882</c:v>
                </c:pt>
                <c:pt idx="1392">
                  <c:v>91196419</c:v>
                </c:pt>
                <c:pt idx="1393">
                  <c:v>98410061</c:v>
                </c:pt>
                <c:pt idx="1394">
                  <c:v>30134958</c:v>
                </c:pt>
                <c:pt idx="1395">
                  <c:v>115505027</c:v>
                </c:pt>
                <c:pt idx="1396">
                  <c:v>460435291</c:v>
                </c:pt>
                <c:pt idx="1397">
                  <c:v>35021497</c:v>
                </c:pt>
                <c:pt idx="1398">
                  <c:v>130126277</c:v>
                </c:pt>
                <c:pt idx="1399">
                  <c:v>163995949</c:v>
                </c:pt>
                <c:pt idx="1400">
                  <c:v>95763716</c:v>
                </c:pt>
                <c:pt idx="1401">
                  <c:v>111069515</c:v>
                </c:pt>
                <c:pt idx="1402">
                  <c:v>193967670</c:v>
                </c:pt>
                <c:pt idx="1403">
                  <c:v>46117696</c:v>
                </c:pt>
                <c:pt idx="1404">
                  <c:v>154117157</c:v>
                </c:pt>
                <c:pt idx="1405">
                  <c:v>49327405</c:v>
                </c:pt>
                <c:pt idx="1406">
                  <c:v>40445129</c:v>
                </c:pt>
                <c:pt idx="1407">
                  <c:v>27610873</c:v>
                </c:pt>
                <c:pt idx="1408">
                  <c:v>93621340</c:v>
                </c:pt>
                <c:pt idx="1409">
                  <c:v>616505162</c:v>
                </c:pt>
                <c:pt idx="1410">
                  <c:v>15849759</c:v>
                </c:pt>
                <c:pt idx="1411">
                  <c:v>113100873</c:v>
                </c:pt>
                <c:pt idx="1412">
                  <c:v>70016220</c:v>
                </c:pt>
                <c:pt idx="1413">
                  <c:v>127369981</c:v>
                </c:pt>
                <c:pt idx="1414">
                  <c:v>760006945</c:v>
                </c:pt>
                <c:pt idx="1415">
                  <c:v>68357079</c:v>
                </c:pt>
                <c:pt idx="1416">
                  <c:v>623726085</c:v>
                </c:pt>
                <c:pt idx="1417">
                  <c:v>79268322</c:v>
                </c:pt>
                <c:pt idx="1418">
                  <c:v>4658401</c:v>
                </c:pt>
                <c:pt idx="1419">
                  <c:v>164115897</c:v>
                </c:pt>
                <c:pt idx="1420">
                  <c:v>1066179747</c:v>
                </c:pt>
                <c:pt idx="1421">
                  <c:v>20839049</c:v>
                </c:pt>
                <c:pt idx="1422">
                  <c:v>100605135</c:v>
                </c:pt>
                <c:pt idx="1423">
                  <c:v>19126398</c:v>
                </c:pt>
                <c:pt idx="1424">
                  <c:v>38623262</c:v>
                </c:pt>
                <c:pt idx="1425">
                  <c:v>107516369</c:v>
                </c:pt>
                <c:pt idx="1426">
                  <c:v>61315215</c:v>
                </c:pt>
                <c:pt idx="1427">
                  <c:v>101393569</c:v>
                </c:pt>
                <c:pt idx="1428">
                  <c:v>372234864</c:v>
                </c:pt>
                <c:pt idx="1429">
                  <c:v>141861243</c:v>
                </c:pt>
                <c:pt idx="1430">
                  <c:v>18577736</c:v>
                </c:pt>
                <c:pt idx="1431">
                  <c:v>36163768</c:v>
                </c:pt>
                <c:pt idx="1432">
                  <c:v>100140916</c:v>
                </c:pt>
                <c:pt idx="1433">
                  <c:v>142400065</c:v>
                </c:pt>
                <c:pt idx="1434">
                  <c:v>371594210</c:v>
                </c:pt>
                <c:pt idx="1435">
                  <c:v>82468097</c:v>
                </c:pt>
                <c:pt idx="1436">
                  <c:v>103911669</c:v>
                </c:pt>
                <c:pt idx="1437">
                  <c:v>495510</c:v>
                </c:pt>
                <c:pt idx="1438">
                  <c:v>49332692</c:v>
                </c:pt>
                <c:pt idx="1439">
                  <c:v>96593018</c:v>
                </c:pt>
                <c:pt idx="1440">
                  <c:v>89083229</c:v>
                </c:pt>
                <c:pt idx="1441">
                  <c:v>178062759</c:v>
                </c:pt>
                <c:pt idx="1442">
                  <c:v>26768563</c:v>
                </c:pt>
                <c:pt idx="1443">
                  <c:v>75513170</c:v>
                </c:pt>
                <c:pt idx="1444">
                  <c:v>293514336</c:v>
                </c:pt>
                <c:pt idx="1445">
                  <c:v>240685326</c:v>
                </c:pt>
                <c:pt idx="1446">
                  <c:v>61950770</c:v>
                </c:pt>
                <c:pt idx="1447">
                  <c:v>545436</c:v>
                </c:pt>
                <c:pt idx="1448">
                  <c:v>20645757</c:v>
                </c:pt>
                <c:pt idx="1449">
                  <c:v>187281115</c:v>
                </c:pt>
                <c:pt idx="1450">
                  <c:v>42886719</c:v>
                </c:pt>
                <c:pt idx="1451">
                  <c:v>3947579</c:v>
                </c:pt>
                <c:pt idx="1452">
                  <c:v>76669554</c:v>
                </c:pt>
                <c:pt idx="1453">
                  <c:v>33882243</c:v>
                </c:pt>
                <c:pt idx="1454">
                  <c:v>20901859</c:v>
                </c:pt>
                <c:pt idx="1455">
                  <c:v>198636868</c:v>
                </c:pt>
                <c:pt idx="1456">
                  <c:v>135039924</c:v>
                </c:pt>
                <c:pt idx="1457">
                  <c:v>288485135</c:v>
                </c:pt>
                <c:pt idx="1458">
                  <c:v>169333034</c:v>
                </c:pt>
                <c:pt idx="1459">
                  <c:v>123276807</c:v>
                </c:pt>
                <c:pt idx="1460">
                  <c:v>68766121</c:v>
                </c:pt>
                <c:pt idx="1461">
                  <c:v>38159905</c:v>
                </c:pt>
                <c:pt idx="1462">
                  <c:v>93983911</c:v>
                </c:pt>
                <c:pt idx="1463">
                  <c:v>120455994</c:v>
                </c:pt>
                <c:pt idx="1464">
                  <c:v>162242962</c:v>
                </c:pt>
                <c:pt idx="1465">
                  <c:v>309979994</c:v>
                </c:pt>
                <c:pt idx="1466">
                  <c:v>57479076</c:v>
                </c:pt>
                <c:pt idx="1467">
                  <c:v>191466556</c:v>
                </c:pt>
                <c:pt idx="1468">
                  <c:v>592462816</c:v>
                </c:pt>
                <c:pt idx="1469">
                  <c:v>88933562</c:v>
                </c:pt>
                <c:pt idx="1470">
                  <c:v>35294470</c:v>
                </c:pt>
                <c:pt idx="1471">
                  <c:v>137587063</c:v>
                </c:pt>
                <c:pt idx="1472">
                  <c:v>61385065</c:v>
                </c:pt>
                <c:pt idx="1473">
                  <c:v>162949164</c:v>
                </c:pt>
                <c:pt idx="1474">
                  <c:v>72617068</c:v>
                </c:pt>
                <c:pt idx="1475">
                  <c:v>144146816</c:v>
                </c:pt>
                <c:pt idx="1476">
                  <c:v>200811689</c:v>
                </c:pt>
                <c:pt idx="1477">
                  <c:v>42269923</c:v>
                </c:pt>
                <c:pt idx="1478">
                  <c:v>17471727</c:v>
                </c:pt>
                <c:pt idx="1479">
                  <c:v>284139100</c:v>
                </c:pt>
                <c:pt idx="1480">
                  <c:v>158733820</c:v>
                </c:pt>
                <c:pt idx="1481">
                  <c:v>111476513</c:v>
                </c:pt>
                <c:pt idx="1482">
                  <c:v>53321673</c:v>
                </c:pt>
                <c:pt idx="1483">
                  <c:v>49334775</c:v>
                </c:pt>
                <c:pt idx="1484">
                  <c:v>7000248</c:v>
                </c:pt>
                <c:pt idx="1485">
                  <c:v>50336279</c:v>
                </c:pt>
                <c:pt idx="1486">
                  <c:v>42013878</c:v>
                </c:pt>
                <c:pt idx="1487">
                  <c:v>19651093</c:v>
                </c:pt>
                <c:pt idx="1488">
                  <c:v>3601974</c:v>
                </c:pt>
                <c:pt idx="1489">
                  <c:v>145166804</c:v>
                </c:pt>
                <c:pt idx="1490">
                  <c:v>14821658</c:v>
                </c:pt>
                <c:pt idx="1491">
                  <c:v>9380029</c:v>
                </c:pt>
                <c:pt idx="1492">
                  <c:v>77356942</c:v>
                </c:pt>
                <c:pt idx="1493">
                  <c:v>216763646</c:v>
                </c:pt>
                <c:pt idx="1494">
                  <c:v>7659918</c:v>
                </c:pt>
                <c:pt idx="1495">
                  <c:v>86369815</c:v>
                </c:pt>
                <c:pt idx="1496">
                  <c:v>177378645</c:v>
                </c:pt>
                <c:pt idx="1497">
                  <c:v>65079104</c:v>
                </c:pt>
                <c:pt idx="1498">
                  <c:v>58010320</c:v>
                </c:pt>
                <c:pt idx="1499">
                  <c:v>94973540</c:v>
                </c:pt>
                <c:pt idx="1500">
                  <c:v>603873119</c:v>
                </c:pt>
                <c:pt idx="1501">
                  <c:v>291480452</c:v>
                </c:pt>
                <c:pt idx="1502">
                  <c:v>153383627</c:v>
                </c:pt>
                <c:pt idx="1503">
                  <c:v>130982129</c:v>
                </c:pt>
                <c:pt idx="1504">
                  <c:v>82751189</c:v>
                </c:pt>
                <c:pt idx="1505">
                  <c:v>223387299</c:v>
                </c:pt>
                <c:pt idx="1506">
                  <c:v>128453183</c:v>
                </c:pt>
                <c:pt idx="1507">
                  <c:v>181674817</c:v>
                </c:pt>
                <c:pt idx="1508">
                  <c:v>185382813</c:v>
                </c:pt>
                <c:pt idx="1509">
                  <c:v>174822325</c:v>
                </c:pt>
                <c:pt idx="1510">
                  <c:v>114830111</c:v>
                </c:pt>
                <c:pt idx="1511">
                  <c:v>32593385</c:v>
                </c:pt>
                <c:pt idx="1512">
                  <c:v>168319243</c:v>
                </c:pt>
                <c:pt idx="1513">
                  <c:v>47329961</c:v>
                </c:pt>
                <c:pt idx="1514">
                  <c:v>18299465</c:v>
                </c:pt>
                <c:pt idx="1515">
                  <c:v>174440724</c:v>
                </c:pt>
                <c:pt idx="1516">
                  <c:v>813367380</c:v>
                </c:pt>
                <c:pt idx="1517">
                  <c:v>894983373</c:v>
                </c:pt>
                <c:pt idx="1518">
                  <c:v>75782758</c:v>
                </c:pt>
                <c:pt idx="1519">
                  <c:v>121616555</c:v>
                </c:pt>
                <c:pt idx="1520">
                  <c:v>118890272</c:v>
                </c:pt>
                <c:pt idx="1521">
                  <c:v>16468343</c:v>
                </c:pt>
                <c:pt idx="1522">
                  <c:v>163362095</c:v>
                </c:pt>
                <c:pt idx="1523">
                  <c:v>164170327</c:v>
                </c:pt>
                <c:pt idx="1524">
                  <c:v>30894796</c:v>
                </c:pt>
                <c:pt idx="1525">
                  <c:v>85638656</c:v>
                </c:pt>
                <c:pt idx="1526">
                  <c:v>456082343</c:v>
                </c:pt>
                <c:pt idx="1527">
                  <c:v>37311672</c:v>
                </c:pt>
                <c:pt idx="1528">
                  <c:v>62022014</c:v>
                </c:pt>
                <c:pt idx="1529">
                  <c:v>934770304</c:v>
                </c:pt>
                <c:pt idx="1530">
                  <c:v>709709780</c:v>
                </c:pt>
                <c:pt idx="1531">
                  <c:v>65900249</c:v>
                </c:pt>
                <c:pt idx="1532">
                  <c:v>97076152</c:v>
                </c:pt>
                <c:pt idx="1533">
                  <c:v>47074133</c:v>
                </c:pt>
                <c:pt idx="1534">
                  <c:v>58072119</c:v>
                </c:pt>
                <c:pt idx="1535">
                  <c:v>75011029</c:v>
                </c:pt>
                <c:pt idx="1536">
                  <c:v>53653224</c:v>
                </c:pt>
                <c:pt idx="1537">
                  <c:v>51764406</c:v>
                </c:pt>
                <c:pt idx="1538">
                  <c:v>6887221</c:v>
                </c:pt>
                <c:pt idx="1539">
                  <c:v>22984628</c:v>
                </c:pt>
                <c:pt idx="1540">
                  <c:v>66476363</c:v>
                </c:pt>
                <c:pt idx="1541">
                  <c:v>41480851</c:v>
                </c:pt>
                <c:pt idx="1542">
                  <c:v>5048693</c:v>
                </c:pt>
                <c:pt idx="1543">
                  <c:v>96258201</c:v>
                </c:pt>
                <c:pt idx="1544">
                  <c:v>335802786</c:v>
                </c:pt>
                <c:pt idx="1545">
                  <c:v>60917189</c:v>
                </c:pt>
                <c:pt idx="1546">
                  <c:v>152005713</c:v>
                </c:pt>
                <c:pt idx="1547">
                  <c:v>3403957</c:v>
                </c:pt>
                <c:pt idx="1548">
                  <c:v>5254986</c:v>
                </c:pt>
                <c:pt idx="1549">
                  <c:v>178281554</c:v>
                </c:pt>
                <c:pt idx="1550">
                  <c:v>7022209</c:v>
                </c:pt>
                <c:pt idx="1551">
                  <c:v>26986174</c:v>
                </c:pt>
                <c:pt idx="1552">
                  <c:v>230685453</c:v>
                </c:pt>
                <c:pt idx="1553">
                  <c:v>102854431</c:v>
                </c:pt>
                <c:pt idx="1554">
                  <c:v>56308881</c:v>
                </c:pt>
                <c:pt idx="1555">
                  <c:v>33478921</c:v>
                </c:pt>
                <c:pt idx="1556">
                  <c:v>71571300</c:v>
                </c:pt>
                <c:pt idx="1557">
                  <c:v>66122026</c:v>
                </c:pt>
                <c:pt idx="1558">
                  <c:v>86855739</c:v>
                </c:pt>
                <c:pt idx="1559">
                  <c:v>130224158</c:v>
                </c:pt>
                <c:pt idx="1560">
                  <c:v>30271556</c:v>
                </c:pt>
                <c:pt idx="1561">
                  <c:v>203627753</c:v>
                </c:pt>
                <c:pt idx="1562">
                  <c:v>40170558</c:v>
                </c:pt>
                <c:pt idx="1563">
                  <c:v>5371181</c:v>
                </c:pt>
                <c:pt idx="1564">
                  <c:v>39323027</c:v>
                </c:pt>
                <c:pt idx="1565">
                  <c:v>127392693</c:v>
                </c:pt>
                <c:pt idx="1566">
                  <c:v>177238796</c:v>
                </c:pt>
                <c:pt idx="1567">
                  <c:v>92374674</c:v>
                </c:pt>
                <c:pt idx="1568">
                  <c:v>104003322</c:v>
                </c:pt>
                <c:pt idx="1569">
                  <c:v>163794509</c:v>
                </c:pt>
                <c:pt idx="1570">
                  <c:v>92649419</c:v>
                </c:pt>
                <c:pt idx="1571">
                  <c:v>85446075</c:v>
                </c:pt>
                <c:pt idx="1572">
                  <c:v>87019158</c:v>
                </c:pt>
                <c:pt idx="1573">
                  <c:v>156846321</c:v>
                </c:pt>
                <c:pt idx="1574">
                  <c:v>147717833</c:v>
                </c:pt>
                <c:pt idx="1575">
                  <c:v>58087259</c:v>
                </c:pt>
                <c:pt idx="1576">
                  <c:v>147748505</c:v>
                </c:pt>
                <c:pt idx="1577">
                  <c:v>299268508</c:v>
                </c:pt>
                <c:pt idx="1578">
                  <c:v>51417188</c:v>
                </c:pt>
                <c:pt idx="1579">
                  <c:v>54641191</c:v>
                </c:pt>
                <c:pt idx="1580">
                  <c:v>70711175</c:v>
                </c:pt>
                <c:pt idx="1581">
                  <c:v>5969708</c:v>
                </c:pt>
                <c:pt idx="1582">
                  <c:v>134686457</c:v>
                </c:pt>
                <c:pt idx="1583">
                  <c:v>66980456</c:v>
                </c:pt>
                <c:pt idx="1584">
                  <c:v>77621983</c:v>
                </c:pt>
                <c:pt idx="1585">
                  <c:v>1067316101</c:v>
                </c:pt>
                <c:pt idx="1586">
                  <c:v>404980543</c:v>
                </c:pt>
                <c:pt idx="1587">
                  <c:v>64962629</c:v>
                </c:pt>
                <c:pt idx="1588">
                  <c:v>667094506</c:v>
                </c:pt>
                <c:pt idx="1589">
                  <c:v>371353001</c:v>
                </c:pt>
                <c:pt idx="1590">
                  <c:v>270633313</c:v>
                </c:pt>
                <c:pt idx="1591">
                  <c:v>12834936</c:v>
                </c:pt>
                <c:pt idx="1592">
                  <c:v>444100035</c:v>
                </c:pt>
                <c:pt idx="1593">
                  <c:v>632083197</c:v>
                </c:pt>
                <c:pt idx="1594">
                  <c:v>196393745</c:v>
                </c:pt>
                <c:pt idx="1595">
                  <c:v>275293450</c:v>
                </c:pt>
                <c:pt idx="1596">
                  <c:v>152039882</c:v>
                </c:pt>
                <c:pt idx="1597">
                  <c:v>262552893</c:v>
                </c:pt>
                <c:pt idx="1598">
                  <c:v>155430335</c:v>
                </c:pt>
                <c:pt idx="1599">
                  <c:v>110013167</c:v>
                </c:pt>
                <c:pt idx="1600">
                  <c:v>87892388</c:v>
                </c:pt>
                <c:pt idx="1601">
                  <c:v>78810595</c:v>
                </c:pt>
                <c:pt idx="1602">
                  <c:v>269784201</c:v>
                </c:pt>
                <c:pt idx="1603">
                  <c:v>15001776</c:v>
                </c:pt>
                <c:pt idx="1604">
                  <c:v>69363381</c:v>
                </c:pt>
                <c:pt idx="1605">
                  <c:v>84785914</c:v>
                </c:pt>
                <c:pt idx="1606">
                  <c:v>29625761</c:v>
                </c:pt>
                <c:pt idx="1607">
                  <c:v>145710347</c:v>
                </c:pt>
                <c:pt idx="1608">
                  <c:v>58480828</c:v>
                </c:pt>
                <c:pt idx="1609">
                  <c:v>49421974</c:v>
                </c:pt>
                <c:pt idx="1610">
                  <c:v>26910847</c:v>
                </c:pt>
                <c:pt idx="1611">
                  <c:v>183658498</c:v>
                </c:pt>
                <c:pt idx="1612">
                  <c:v>367799011</c:v>
                </c:pt>
                <c:pt idx="1613">
                  <c:v>629443428</c:v>
                </c:pt>
                <c:pt idx="1614">
                  <c:v>554987477</c:v>
                </c:pt>
                <c:pt idx="1615">
                  <c:v>250425512</c:v>
                </c:pt>
                <c:pt idx="1616">
                  <c:v>101058954</c:v>
                </c:pt>
                <c:pt idx="1617">
                  <c:v>961691209</c:v>
                </c:pt>
                <c:pt idx="1618">
                  <c:v>87528173</c:v>
                </c:pt>
                <c:pt idx="1619">
                  <c:v>135330182</c:v>
                </c:pt>
                <c:pt idx="1620">
                  <c:v>87484847</c:v>
                </c:pt>
                <c:pt idx="1621">
                  <c:v>65664721</c:v>
                </c:pt>
                <c:pt idx="1622">
                  <c:v>171720398</c:v>
                </c:pt>
                <c:pt idx="1623">
                  <c:v>81979826</c:v>
                </c:pt>
                <c:pt idx="1624">
                  <c:v>10161493</c:v>
                </c:pt>
                <c:pt idx="1625">
                  <c:v>38805380</c:v>
                </c:pt>
                <c:pt idx="1626">
                  <c:v>132963417</c:v>
                </c:pt>
                <c:pt idx="1627">
                  <c:v>298572799</c:v>
                </c:pt>
                <c:pt idx="1628">
                  <c:v>823970682</c:v>
                </c:pt>
                <c:pt idx="1629">
                  <c:v>205668210</c:v>
                </c:pt>
                <c:pt idx="1630">
                  <c:v>130154568</c:v>
                </c:pt>
                <c:pt idx="1631">
                  <c:v>76014335</c:v>
                </c:pt>
                <c:pt idx="1632">
                  <c:v>34612443</c:v>
                </c:pt>
                <c:pt idx="1633">
                  <c:v>59768495</c:v>
                </c:pt>
                <c:pt idx="1634">
                  <c:v>72785169</c:v>
                </c:pt>
                <c:pt idx="1635">
                  <c:v>101344412</c:v>
                </c:pt>
                <c:pt idx="1636">
                  <c:v>35442935</c:v>
                </c:pt>
                <c:pt idx="1637">
                  <c:v>232225908</c:v>
                </c:pt>
                <c:pt idx="1638">
                  <c:v>180557550</c:v>
                </c:pt>
                <c:pt idx="1639">
                  <c:v>95802916</c:v>
                </c:pt>
                <c:pt idx="1640">
                  <c:v>97510197</c:v>
                </c:pt>
                <c:pt idx="1641">
                  <c:v>70009308</c:v>
                </c:pt>
                <c:pt idx="1642">
                  <c:v>186003591</c:v>
                </c:pt>
                <c:pt idx="1643">
                  <c:v>609016565</c:v>
                </c:pt>
                <c:pt idx="1644">
                  <c:v>307127625</c:v>
                </c:pt>
                <c:pt idx="1645">
                  <c:v>57194667</c:v>
                </c:pt>
                <c:pt idx="1646">
                  <c:v>54806823</c:v>
                </c:pt>
                <c:pt idx="1647">
                  <c:v>19152009</c:v>
                </c:pt>
                <c:pt idx="1648">
                  <c:v>48618191</c:v>
                </c:pt>
                <c:pt idx="1649">
                  <c:v>22382047</c:v>
                </c:pt>
                <c:pt idx="1650">
                  <c:v>211787511</c:v>
                </c:pt>
                <c:pt idx="1651">
                  <c:v>192330738</c:v>
                </c:pt>
                <c:pt idx="1652">
                  <c:v>68844775</c:v>
                </c:pt>
                <c:pt idx="1653">
                  <c:v>68777554</c:v>
                </c:pt>
                <c:pt idx="1654">
                  <c:v>83862032</c:v>
                </c:pt>
                <c:pt idx="1655">
                  <c:v>73534117</c:v>
                </c:pt>
                <c:pt idx="1656">
                  <c:v>99255460</c:v>
                </c:pt>
                <c:pt idx="1657">
                  <c:v>39220946</c:v>
                </c:pt>
                <c:pt idx="1658">
                  <c:v>205850169</c:v>
                </c:pt>
                <c:pt idx="1659">
                  <c:v>370569774</c:v>
                </c:pt>
                <c:pt idx="1660">
                  <c:v>326706115</c:v>
                </c:pt>
                <c:pt idx="1661">
                  <c:v>39407616</c:v>
                </c:pt>
                <c:pt idx="1662">
                  <c:v>373062864</c:v>
                </c:pt>
                <c:pt idx="1663">
                  <c:v>13097915</c:v>
                </c:pt>
                <c:pt idx="1664">
                  <c:v>3669465</c:v>
                </c:pt>
                <c:pt idx="1665">
                  <c:v>340487862</c:v>
                </c:pt>
                <c:pt idx="1666">
                  <c:v>10907485</c:v>
                </c:pt>
                <c:pt idx="1667">
                  <c:v>25422088</c:v>
                </c:pt>
                <c:pt idx="1668">
                  <c:v>7034698</c:v>
                </c:pt>
                <c:pt idx="1669">
                  <c:v>113244290</c:v>
                </c:pt>
                <c:pt idx="1670">
                  <c:v>7177143</c:v>
                </c:pt>
                <c:pt idx="1671">
                  <c:v>536414293</c:v>
                </c:pt>
                <c:pt idx="1672">
                  <c:v>114197742</c:v>
                </c:pt>
                <c:pt idx="1673">
                  <c:v>130628903</c:v>
                </c:pt>
                <c:pt idx="1674">
                  <c:v>65048678</c:v>
                </c:pt>
                <c:pt idx="1675">
                  <c:v>158964610</c:v>
                </c:pt>
                <c:pt idx="1676">
                  <c:v>43095175</c:v>
                </c:pt>
                <c:pt idx="1677">
                  <c:v>83188165</c:v>
                </c:pt>
                <c:pt idx="1678">
                  <c:v>459242249</c:v>
                </c:pt>
                <c:pt idx="1679">
                  <c:v>101276318</c:v>
                </c:pt>
                <c:pt idx="1680">
                  <c:v>92991835</c:v>
                </c:pt>
                <c:pt idx="1681">
                  <c:v>49814392</c:v>
                </c:pt>
                <c:pt idx="1682">
                  <c:v>48858618</c:v>
                </c:pt>
                <c:pt idx="1683">
                  <c:v>27122238</c:v>
                </c:pt>
                <c:pt idx="1684">
                  <c:v>61108981</c:v>
                </c:pt>
                <c:pt idx="1685">
                  <c:v>85749034</c:v>
                </c:pt>
                <c:pt idx="1686">
                  <c:v>119975084</c:v>
                </c:pt>
                <c:pt idx="1687">
                  <c:v>87066930</c:v>
                </c:pt>
                <c:pt idx="1688">
                  <c:v>78201830</c:v>
                </c:pt>
                <c:pt idx="1689">
                  <c:v>232372681</c:v>
                </c:pt>
                <c:pt idx="1690">
                  <c:v>4660481</c:v>
                </c:pt>
                <c:pt idx="1691">
                  <c:v>1007336937</c:v>
                </c:pt>
                <c:pt idx="1692">
                  <c:v>76182388</c:v>
                </c:pt>
                <c:pt idx="1693">
                  <c:v>163247198</c:v>
                </c:pt>
                <c:pt idx="1694">
                  <c:v>37394629</c:v>
                </c:pt>
                <c:pt idx="1695">
                  <c:v>152930623</c:v>
                </c:pt>
                <c:pt idx="1696">
                  <c:v>48428063</c:v>
                </c:pt>
                <c:pt idx="1697">
                  <c:v>120673227</c:v>
                </c:pt>
                <c:pt idx="1698">
                  <c:v>119483446</c:v>
                </c:pt>
                <c:pt idx="1699">
                  <c:v>21156270</c:v>
                </c:pt>
                <c:pt idx="1700">
                  <c:v>563749323</c:v>
                </c:pt>
                <c:pt idx="1701">
                  <c:v>76130093</c:v>
                </c:pt>
                <c:pt idx="1702">
                  <c:v>336365676</c:v>
                </c:pt>
                <c:pt idx="1703">
                  <c:v>87812371</c:v>
                </c:pt>
                <c:pt idx="1704">
                  <c:v>76700659</c:v>
                </c:pt>
                <c:pt idx="1705">
                  <c:v>63945241</c:v>
                </c:pt>
                <c:pt idx="1706">
                  <c:v>57232879</c:v>
                </c:pt>
                <c:pt idx="1707">
                  <c:v>37598767</c:v>
                </c:pt>
                <c:pt idx="1708">
                  <c:v>69787394</c:v>
                </c:pt>
                <c:pt idx="1709">
                  <c:v>159814490</c:v>
                </c:pt>
                <c:pt idx="1710">
                  <c:v>84297309</c:v>
                </c:pt>
                <c:pt idx="1711">
                  <c:v>167805466</c:v>
                </c:pt>
                <c:pt idx="1712">
                  <c:v>454026</c:v>
                </c:pt>
                <c:pt idx="1713">
                  <c:v>55247881</c:v>
                </c:pt>
                <c:pt idx="1714">
                  <c:v>574481229</c:v>
                </c:pt>
                <c:pt idx="1715">
                  <c:v>171627740</c:v>
                </c:pt>
                <c:pt idx="1716">
                  <c:v>159808370</c:v>
                </c:pt>
                <c:pt idx="1717">
                  <c:v>58409247</c:v>
                </c:pt>
                <c:pt idx="1718">
                  <c:v>219922417</c:v>
                </c:pt>
                <c:pt idx="1719">
                  <c:v>519311965</c:v>
                </c:pt>
                <c:pt idx="1720">
                  <c:v>155929020</c:v>
                </c:pt>
                <c:pt idx="1721">
                  <c:v>42931041</c:v>
                </c:pt>
                <c:pt idx="1722">
                  <c:v>603900354</c:v>
                </c:pt>
                <c:pt idx="1723">
                  <c:v>91627228</c:v>
                </c:pt>
                <c:pt idx="1724">
                  <c:v>68474305</c:v>
                </c:pt>
                <c:pt idx="1725">
                  <c:v>585410052</c:v>
                </c:pt>
                <c:pt idx="1726">
                  <c:v>29397654</c:v>
                </c:pt>
                <c:pt idx="1727">
                  <c:v>553198</c:v>
                </c:pt>
                <c:pt idx="1728">
                  <c:v>86157237</c:v>
                </c:pt>
                <c:pt idx="1729">
                  <c:v>92601050</c:v>
                </c:pt>
                <c:pt idx="1730">
                  <c:v>77677553</c:v>
                </c:pt>
                <c:pt idx="1731">
                  <c:v>587235983</c:v>
                </c:pt>
                <c:pt idx="1732">
                  <c:v>43495888</c:v>
                </c:pt>
                <c:pt idx="1733">
                  <c:v>109676311</c:v>
                </c:pt>
                <c:pt idx="1734">
                  <c:v>31200557</c:v>
                </c:pt>
                <c:pt idx="1735">
                  <c:v>82410456</c:v>
                </c:pt>
                <c:pt idx="1736">
                  <c:v>22472631</c:v>
                </c:pt>
                <c:pt idx="1737">
                  <c:v>3559160</c:v>
                </c:pt>
                <c:pt idx="1738">
                  <c:v>20387597</c:v>
                </c:pt>
                <c:pt idx="1739">
                  <c:v>301913131</c:v>
                </c:pt>
                <c:pt idx="1740">
                  <c:v>137515140</c:v>
                </c:pt>
                <c:pt idx="1741">
                  <c:v>118114220</c:v>
                </c:pt>
                <c:pt idx="1742">
                  <c:v>961203</c:v>
                </c:pt>
                <c:pt idx="1743">
                  <c:v>225132113</c:v>
                </c:pt>
                <c:pt idx="1744">
                  <c:v>47817020</c:v>
                </c:pt>
                <c:pt idx="1745">
                  <c:v>164874275</c:v>
                </c:pt>
                <c:pt idx="1746">
                  <c:v>22242388</c:v>
                </c:pt>
                <c:pt idx="1747">
                  <c:v>23834809</c:v>
                </c:pt>
                <c:pt idx="1748">
                  <c:v>65100369</c:v>
                </c:pt>
                <c:pt idx="1749">
                  <c:v>77578320</c:v>
                </c:pt>
                <c:pt idx="1750">
                  <c:v>147880543</c:v>
                </c:pt>
                <c:pt idx="1751">
                  <c:v>26800152</c:v>
                </c:pt>
                <c:pt idx="1752">
                  <c:v>84645164</c:v>
                </c:pt>
                <c:pt idx="1753">
                  <c:v>342463063</c:v>
                </c:pt>
                <c:pt idx="1754">
                  <c:v>62803180</c:v>
                </c:pt>
                <c:pt idx="1755">
                  <c:v>311312624</c:v>
                </c:pt>
                <c:pt idx="1756">
                  <c:v>49782012</c:v>
                </c:pt>
                <c:pt idx="1757">
                  <c:v>96409300</c:v>
                </c:pt>
                <c:pt idx="1758">
                  <c:v>35728183</c:v>
                </c:pt>
                <c:pt idx="1759">
                  <c:v>68673228</c:v>
                </c:pt>
                <c:pt idx="1760">
                  <c:v>55033767</c:v>
                </c:pt>
                <c:pt idx="1761">
                  <c:v>419665568</c:v>
                </c:pt>
                <c:pt idx="1762">
                  <c:v>2923706026</c:v>
                </c:pt>
                <c:pt idx="1763">
                  <c:v>42653739</c:v>
                </c:pt>
                <c:pt idx="1764">
                  <c:v>0</c:v>
                </c:pt>
                <c:pt idx="1765">
                  <c:v>130290885</c:v>
                </c:pt>
                <c:pt idx="1766">
                  <c:v>91509154</c:v>
                </c:pt>
                <c:pt idx="1767">
                  <c:v>102820008</c:v>
                </c:pt>
                <c:pt idx="1768">
                  <c:v>56675895</c:v>
                </c:pt>
                <c:pt idx="1769">
                  <c:v>145896422</c:v>
                </c:pt>
                <c:pt idx="1770">
                  <c:v>115900897</c:v>
                </c:pt>
                <c:pt idx="1771">
                  <c:v>43545364</c:v>
                </c:pt>
                <c:pt idx="1772">
                  <c:v>13085023</c:v>
                </c:pt>
                <c:pt idx="1773">
                  <c:v>187134117</c:v>
                </c:pt>
                <c:pt idx="1774">
                  <c:v>105647102</c:v>
                </c:pt>
                <c:pt idx="1775">
                  <c:v>43474578</c:v>
                </c:pt>
                <c:pt idx="1776">
                  <c:v>22007671</c:v>
                </c:pt>
                <c:pt idx="1777">
                  <c:v>269755430</c:v>
                </c:pt>
                <c:pt idx="1778">
                  <c:v>30426096</c:v>
                </c:pt>
                <c:pt idx="1779">
                  <c:v>111231041</c:v>
                </c:pt>
                <c:pt idx="1780">
                  <c:v>670145518</c:v>
                </c:pt>
                <c:pt idx="1781">
                  <c:v>78714970</c:v>
                </c:pt>
                <c:pt idx="1782">
                  <c:v>16443609</c:v>
                </c:pt>
                <c:pt idx="1783">
                  <c:v>267045765</c:v>
                </c:pt>
                <c:pt idx="1784">
                  <c:v>38937018</c:v>
                </c:pt>
                <c:pt idx="1785">
                  <c:v>48443734</c:v>
                </c:pt>
                <c:pt idx="1786">
                  <c:v>139789765</c:v>
                </c:pt>
                <c:pt idx="1787">
                  <c:v>129266061</c:v>
                </c:pt>
                <c:pt idx="1788">
                  <c:v>108255770</c:v>
                </c:pt>
                <c:pt idx="1789">
                  <c:v>12252684</c:v>
                </c:pt>
                <c:pt idx="1790">
                  <c:v>27437881</c:v>
                </c:pt>
                <c:pt idx="1791">
                  <c:v>55198285</c:v>
                </c:pt>
                <c:pt idx="1792">
                  <c:v>78094714</c:v>
                </c:pt>
                <c:pt idx="1793">
                  <c:v>218340595</c:v>
                </c:pt>
                <c:pt idx="1794">
                  <c:v>78324220</c:v>
                </c:pt>
                <c:pt idx="1795">
                  <c:v>28190603</c:v>
                </c:pt>
                <c:pt idx="1796">
                  <c:v>46789413</c:v>
                </c:pt>
                <c:pt idx="1797">
                  <c:v>694478392</c:v>
                </c:pt>
                <c:pt idx="1798">
                  <c:v>78378744</c:v>
                </c:pt>
                <c:pt idx="1799">
                  <c:v>385680446</c:v>
                </c:pt>
                <c:pt idx="1800">
                  <c:v>30579406</c:v>
                </c:pt>
                <c:pt idx="1801">
                  <c:v>87238158</c:v>
                </c:pt>
                <c:pt idx="1802">
                  <c:v>105833257</c:v>
                </c:pt>
                <c:pt idx="1803">
                  <c:v>37697773</c:v>
                </c:pt>
                <c:pt idx="1804">
                  <c:v>264770996</c:v>
                </c:pt>
                <c:pt idx="1805">
                  <c:v>5926410</c:v>
                </c:pt>
                <c:pt idx="1806">
                  <c:v>27712362</c:v>
                </c:pt>
                <c:pt idx="1807">
                  <c:v>493214993</c:v>
                </c:pt>
                <c:pt idx="1808">
                  <c:v>439048914</c:v>
                </c:pt>
                <c:pt idx="1809">
                  <c:v>6491240</c:v>
                </c:pt>
                <c:pt idx="1810">
                  <c:v>27066382</c:v>
                </c:pt>
                <c:pt idx="1811">
                  <c:v>11293663</c:v>
                </c:pt>
                <c:pt idx="1812">
                  <c:v>3534313</c:v>
                </c:pt>
                <c:pt idx="1813">
                  <c:v>485930816</c:v>
                </c:pt>
                <c:pt idx="1814">
                  <c:v>7947677</c:v>
                </c:pt>
                <c:pt idx="1815">
                  <c:v>22783978</c:v>
                </c:pt>
                <c:pt idx="1816">
                  <c:v>64191523</c:v>
                </c:pt>
                <c:pt idx="1817">
                  <c:v>149673788</c:v>
                </c:pt>
                <c:pt idx="1818">
                  <c:v>7550073</c:v>
                </c:pt>
                <c:pt idx="1819">
                  <c:v>93945766</c:v>
                </c:pt>
                <c:pt idx="1820">
                  <c:v>40877556</c:v>
                </c:pt>
                <c:pt idx="1821">
                  <c:v>42487390</c:v>
                </c:pt>
                <c:pt idx="1822">
                  <c:v>226497209</c:v>
                </c:pt>
                <c:pt idx="1823">
                  <c:v>169748929</c:v>
                </c:pt>
                <c:pt idx="1824">
                  <c:v>49779728</c:v>
                </c:pt>
                <c:pt idx="1825">
                  <c:v>13639115</c:v>
                </c:pt>
                <c:pt idx="1826">
                  <c:v>13620075</c:v>
                </c:pt>
                <c:pt idx="1827">
                  <c:v>76586316</c:v>
                </c:pt>
                <c:pt idx="1828">
                  <c:v>63523283</c:v>
                </c:pt>
                <c:pt idx="1829">
                  <c:v>703170837</c:v>
                </c:pt>
                <c:pt idx="1830">
                  <c:v>540455876</c:v>
                </c:pt>
                <c:pt idx="1831">
                  <c:v>4324817</c:v>
                </c:pt>
                <c:pt idx="1832">
                  <c:v>216528528</c:v>
                </c:pt>
                <c:pt idx="1833">
                  <c:v>49944325</c:v>
                </c:pt>
                <c:pt idx="1834">
                  <c:v>102366815</c:v>
                </c:pt>
                <c:pt idx="1835">
                  <c:v>38332994</c:v>
                </c:pt>
                <c:pt idx="1836">
                  <c:v>255743093</c:v>
                </c:pt>
                <c:pt idx="1837">
                  <c:v>78309505</c:v>
                </c:pt>
                <c:pt idx="1838">
                  <c:v>95696996</c:v>
                </c:pt>
                <c:pt idx="1839">
                  <c:v>113398237</c:v>
                </c:pt>
                <c:pt idx="1840">
                  <c:v>175372502</c:v>
                </c:pt>
                <c:pt idx="1841">
                  <c:v>217124280</c:v>
                </c:pt>
                <c:pt idx="1842">
                  <c:v>170812526</c:v>
                </c:pt>
                <c:pt idx="1843">
                  <c:v>589580482</c:v>
                </c:pt>
                <c:pt idx="1844">
                  <c:v>524976069</c:v>
                </c:pt>
                <c:pt idx="1845">
                  <c:v>39164441</c:v>
                </c:pt>
                <c:pt idx="1846">
                  <c:v>92158961</c:v>
                </c:pt>
                <c:pt idx="1847">
                  <c:v>358375603</c:v>
                </c:pt>
                <c:pt idx="1848">
                  <c:v>113118226</c:v>
                </c:pt>
                <c:pt idx="1849">
                  <c:v>35080988</c:v>
                </c:pt>
                <c:pt idx="1850">
                  <c:v>128108211</c:v>
                </c:pt>
                <c:pt idx="1851">
                  <c:v>44004502</c:v>
                </c:pt>
                <c:pt idx="1852">
                  <c:v>154026136</c:v>
                </c:pt>
                <c:pt idx="1853">
                  <c:v>20576198</c:v>
                </c:pt>
                <c:pt idx="1854">
                  <c:v>34758951</c:v>
                </c:pt>
                <c:pt idx="1855">
                  <c:v>5530764</c:v>
                </c:pt>
                <c:pt idx="1856">
                  <c:v>243006126</c:v>
                </c:pt>
                <c:pt idx="1857">
                  <c:v>10234475</c:v>
                </c:pt>
                <c:pt idx="1858">
                  <c:v>45995223</c:v>
                </c:pt>
                <c:pt idx="1859">
                  <c:v>1520538536</c:v>
                </c:pt>
                <c:pt idx="1860">
                  <c:v>268426634</c:v>
                </c:pt>
                <c:pt idx="1861">
                  <c:v>70439696</c:v>
                </c:pt>
                <c:pt idx="1862">
                  <c:v>403449830</c:v>
                </c:pt>
                <c:pt idx="1863">
                  <c:v>19844979</c:v>
                </c:pt>
                <c:pt idx="1864">
                  <c:v>14759148</c:v>
                </c:pt>
                <c:pt idx="1865">
                  <c:v>16580250</c:v>
                </c:pt>
                <c:pt idx="1866">
                  <c:v>0</c:v>
                </c:pt>
                <c:pt idx="1867">
                  <c:v>275698039</c:v>
                </c:pt>
                <c:pt idx="1868">
                  <c:v>128792411</c:v>
                </c:pt>
                <c:pt idx="1869">
                  <c:v>106407672</c:v>
                </c:pt>
                <c:pt idx="1870">
                  <c:v>27426335</c:v>
                </c:pt>
                <c:pt idx="1871">
                  <c:v>220889446</c:v>
                </c:pt>
                <c:pt idx="1872">
                  <c:v>7413863</c:v>
                </c:pt>
                <c:pt idx="1873">
                  <c:v>1874460</c:v>
                </c:pt>
                <c:pt idx="1874">
                  <c:v>204920882</c:v>
                </c:pt>
                <c:pt idx="1875">
                  <c:v>309231694</c:v>
                </c:pt>
                <c:pt idx="1876">
                  <c:v>204594016</c:v>
                </c:pt>
                <c:pt idx="1877">
                  <c:v>52933513</c:v>
                </c:pt>
                <c:pt idx="1878">
                  <c:v>108609310</c:v>
                </c:pt>
                <c:pt idx="1879">
                  <c:v>57824674</c:v>
                </c:pt>
                <c:pt idx="1880">
                  <c:v>57470220</c:v>
                </c:pt>
                <c:pt idx="1881">
                  <c:v>79799880</c:v>
                </c:pt>
                <c:pt idx="1882">
                  <c:v>163728902</c:v>
                </c:pt>
                <c:pt idx="1883">
                  <c:v>49259766</c:v>
                </c:pt>
                <c:pt idx="1884">
                  <c:v>49843011</c:v>
                </c:pt>
                <c:pt idx="1885">
                  <c:v>138805831</c:v>
                </c:pt>
                <c:pt idx="1886">
                  <c:v>139352633</c:v>
                </c:pt>
                <c:pt idx="1887">
                  <c:v>64811540</c:v>
                </c:pt>
                <c:pt idx="1888">
                  <c:v>79293444</c:v>
                </c:pt>
                <c:pt idx="1889">
                  <c:v>494879471</c:v>
                </c:pt>
                <c:pt idx="1890">
                  <c:v>381509870</c:v>
                </c:pt>
                <c:pt idx="1891">
                  <c:v>752600867</c:v>
                </c:pt>
                <c:pt idx="1892">
                  <c:v>27639579</c:v>
                </c:pt>
                <c:pt idx="1893">
                  <c:v>115375850</c:v>
                </c:pt>
                <c:pt idx="1894">
                  <c:v>1017030651</c:v>
                </c:pt>
                <c:pt idx="1895">
                  <c:v>31505287</c:v>
                </c:pt>
                <c:pt idx="1896">
                  <c:v>20936722</c:v>
                </c:pt>
                <c:pt idx="1897">
                  <c:v>101624843</c:v>
                </c:pt>
                <c:pt idx="1898">
                  <c:v>521311890</c:v>
                </c:pt>
                <c:pt idx="1899">
                  <c:v>40416563</c:v>
                </c:pt>
                <c:pt idx="1900">
                  <c:v>1669947</c:v>
                </c:pt>
                <c:pt idx="1901">
                  <c:v>51699984</c:v>
                </c:pt>
                <c:pt idx="1902">
                  <c:v>357243061</c:v>
                </c:pt>
                <c:pt idx="1903">
                  <c:v>972584232</c:v>
                </c:pt>
                <c:pt idx="1904">
                  <c:v>63649529</c:v>
                </c:pt>
                <c:pt idx="1905">
                  <c:v>5144717</c:v>
                </c:pt>
                <c:pt idx="1906">
                  <c:v>226837760</c:v>
                </c:pt>
                <c:pt idx="1907">
                  <c:v>319713881</c:v>
                </c:pt>
                <c:pt idx="1908">
                  <c:v>55362705</c:v>
                </c:pt>
                <c:pt idx="1909">
                  <c:v>195702963</c:v>
                </c:pt>
                <c:pt idx="1910">
                  <c:v>293503354</c:v>
                </c:pt>
                <c:pt idx="1911">
                  <c:v>147332697</c:v>
                </c:pt>
                <c:pt idx="1912">
                  <c:v>329398046</c:v>
                </c:pt>
                <c:pt idx="1913">
                  <c:v>44655002</c:v>
                </c:pt>
                <c:pt idx="1914">
                  <c:v>113377594</c:v>
                </c:pt>
                <c:pt idx="1915">
                  <c:v>757930663</c:v>
                </c:pt>
                <c:pt idx="1916">
                  <c:v>163403799</c:v>
                </c:pt>
                <c:pt idx="1917">
                  <c:v>365352546</c:v>
                </c:pt>
                <c:pt idx="1918">
                  <c:v>321669741</c:v>
                </c:pt>
                <c:pt idx="1919">
                  <c:v>75981180</c:v>
                </c:pt>
                <c:pt idx="1920">
                  <c:v>204313400</c:v>
                </c:pt>
                <c:pt idx="1921">
                  <c:v>212874864</c:v>
                </c:pt>
                <c:pt idx="1922">
                  <c:v>252909177</c:v>
                </c:pt>
                <c:pt idx="1923">
                  <c:v>29196409</c:v>
                </c:pt>
                <c:pt idx="1924">
                  <c:v>60253843</c:v>
                </c:pt>
                <c:pt idx="1925">
                  <c:v>22818256</c:v>
                </c:pt>
                <c:pt idx="1926">
                  <c:v>215283742</c:v>
                </c:pt>
                <c:pt idx="1927">
                  <c:v>129190869</c:v>
                </c:pt>
                <c:pt idx="1928">
                  <c:v>185770310</c:v>
                </c:pt>
                <c:pt idx="1929">
                  <c:v>17929684</c:v>
                </c:pt>
                <c:pt idx="1930">
                  <c:v>233093859</c:v>
                </c:pt>
                <c:pt idx="1931">
                  <c:v>19652185</c:v>
                </c:pt>
                <c:pt idx="1932">
                  <c:v>310650585</c:v>
                </c:pt>
                <c:pt idx="1933">
                  <c:v>22955544</c:v>
                </c:pt>
                <c:pt idx="1934">
                  <c:v>661326987</c:v>
                </c:pt>
                <c:pt idx="1935">
                  <c:v>136316880</c:v>
                </c:pt>
                <c:pt idx="1936">
                  <c:v>27039669</c:v>
                </c:pt>
                <c:pt idx="1937">
                  <c:v>108902486</c:v>
                </c:pt>
                <c:pt idx="1938">
                  <c:v>25806953</c:v>
                </c:pt>
                <c:pt idx="1939">
                  <c:v>89792502</c:v>
                </c:pt>
                <c:pt idx="1940">
                  <c:v>415686217</c:v>
                </c:pt>
                <c:pt idx="1941">
                  <c:v>33556631</c:v>
                </c:pt>
                <c:pt idx="1942">
                  <c:v>373993951</c:v>
                </c:pt>
                <c:pt idx="1943">
                  <c:v>493937</c:v>
                </c:pt>
                <c:pt idx="1944">
                  <c:v>49447308</c:v>
                </c:pt>
                <c:pt idx="1945">
                  <c:v>45491656</c:v>
                </c:pt>
                <c:pt idx="1946">
                  <c:v>201545517</c:v>
                </c:pt>
                <c:pt idx="1947">
                  <c:v>122444772</c:v>
                </c:pt>
                <c:pt idx="1948">
                  <c:v>524028679</c:v>
                </c:pt>
                <c:pt idx="1949">
                  <c:v>27675014</c:v>
                </c:pt>
                <c:pt idx="1950">
                  <c:v>162655351</c:v>
                </c:pt>
                <c:pt idx="1951">
                  <c:v>114984666</c:v>
                </c:pt>
                <c:pt idx="1952">
                  <c:v>227817248</c:v>
                </c:pt>
                <c:pt idx="1953">
                  <c:v>0</c:v>
                </c:pt>
                <c:pt idx="1954">
                  <c:v>63782078</c:v>
                </c:pt>
                <c:pt idx="1955">
                  <c:v>406878233</c:v>
                </c:pt>
                <c:pt idx="1956">
                  <c:v>27090159</c:v>
                </c:pt>
                <c:pt idx="1957">
                  <c:v>716580</c:v>
                </c:pt>
                <c:pt idx="1958">
                  <c:v>418765519</c:v>
                </c:pt>
                <c:pt idx="1959">
                  <c:v>178866158</c:v>
                </c:pt>
                <c:pt idx="1960">
                  <c:v>321885765</c:v>
                </c:pt>
                <c:pt idx="1961">
                  <c:v>30842746</c:v>
                </c:pt>
                <c:pt idx="1962">
                  <c:v>44331465</c:v>
                </c:pt>
                <c:pt idx="1963">
                  <c:v>42784344</c:v>
                </c:pt>
                <c:pt idx="1964">
                  <c:v>115890699</c:v>
                </c:pt>
                <c:pt idx="1965">
                  <c:v>378410542</c:v>
                </c:pt>
                <c:pt idx="1966">
                  <c:v>261989769</c:v>
                </c:pt>
                <c:pt idx="1967">
                  <c:v>360366870</c:v>
                </c:pt>
                <c:pt idx="1968">
                  <c:v>54589558</c:v>
                </c:pt>
                <c:pt idx="1969">
                  <c:v>1025468216</c:v>
                </c:pt>
                <c:pt idx="1970">
                  <c:v>12951093</c:v>
                </c:pt>
                <c:pt idx="1971">
                  <c:v>133838006</c:v>
                </c:pt>
                <c:pt idx="1972">
                  <c:v>15134907</c:v>
                </c:pt>
                <c:pt idx="1973">
                  <c:v>4681651</c:v>
                </c:pt>
                <c:pt idx="1974">
                  <c:v>27127620</c:v>
                </c:pt>
                <c:pt idx="1975">
                  <c:v>31430334</c:v>
                </c:pt>
                <c:pt idx="1976">
                  <c:v>67782762</c:v>
                </c:pt>
                <c:pt idx="1977">
                  <c:v>6890432</c:v>
                </c:pt>
                <c:pt idx="1978">
                  <c:v>60800444</c:v>
                </c:pt>
                <c:pt idx="1979">
                  <c:v>41627431</c:v>
                </c:pt>
                <c:pt idx="1980">
                  <c:v>24172201</c:v>
                </c:pt>
                <c:pt idx="1981">
                  <c:v>150988382</c:v>
                </c:pt>
                <c:pt idx="1982">
                  <c:v>21972336</c:v>
                </c:pt>
                <c:pt idx="1983">
                  <c:v>232325503</c:v>
                </c:pt>
                <c:pt idx="1984">
                  <c:v>173469516</c:v>
                </c:pt>
                <c:pt idx="1985">
                  <c:v>24043318</c:v>
                </c:pt>
                <c:pt idx="1986">
                  <c:v>134748021</c:v>
                </c:pt>
                <c:pt idx="1987">
                  <c:v>46749646</c:v>
                </c:pt>
                <c:pt idx="1988">
                  <c:v>95437994</c:v>
                </c:pt>
                <c:pt idx="1989">
                  <c:v>226425420</c:v>
                </c:pt>
                <c:pt idx="1990">
                  <c:v>31245810</c:v>
                </c:pt>
                <c:pt idx="1991">
                  <c:v>25740863</c:v>
                </c:pt>
                <c:pt idx="1992">
                  <c:v>177243185</c:v>
                </c:pt>
                <c:pt idx="1993">
                  <c:v>219375562</c:v>
                </c:pt>
                <c:pt idx="1994">
                  <c:v>40828540</c:v>
                </c:pt>
                <c:pt idx="1995">
                  <c:v>40618920</c:v>
                </c:pt>
                <c:pt idx="1996">
                  <c:v>51262751</c:v>
                </c:pt>
                <c:pt idx="1997">
                  <c:v>79498846</c:v>
                </c:pt>
                <c:pt idx="1998">
                  <c:v>37989684</c:v>
                </c:pt>
                <c:pt idx="1999">
                  <c:v>7942093</c:v>
                </c:pt>
                <c:pt idx="2000">
                  <c:v>440146694</c:v>
                </c:pt>
                <c:pt idx="2001">
                  <c:v>1905058</c:v>
                </c:pt>
                <c:pt idx="2002">
                  <c:v>157107755</c:v>
                </c:pt>
                <c:pt idx="2003">
                  <c:v>67918658</c:v>
                </c:pt>
                <c:pt idx="2004">
                  <c:v>136333522</c:v>
                </c:pt>
                <c:pt idx="2005">
                  <c:v>317375031</c:v>
                </c:pt>
                <c:pt idx="2006">
                  <c:v>61279452</c:v>
                </c:pt>
                <c:pt idx="2007">
                  <c:v>236412453</c:v>
                </c:pt>
                <c:pt idx="2008">
                  <c:v>20768906</c:v>
                </c:pt>
                <c:pt idx="2009">
                  <c:v>62357900</c:v>
                </c:pt>
                <c:pt idx="2010">
                  <c:v>302469017</c:v>
                </c:pt>
                <c:pt idx="2011">
                  <c:v>735099102</c:v>
                </c:pt>
                <c:pt idx="2012">
                  <c:v>158261424</c:v>
                </c:pt>
                <c:pt idx="2013">
                  <c:v>144492724</c:v>
                </c:pt>
                <c:pt idx="2014">
                  <c:v>18409891</c:v>
                </c:pt>
                <c:pt idx="2015">
                  <c:v>61808775</c:v>
                </c:pt>
                <c:pt idx="2016">
                  <c:v>105734416</c:v>
                </c:pt>
                <c:pt idx="2017">
                  <c:v>836303693</c:v>
                </c:pt>
                <c:pt idx="2018">
                  <c:v>52786</c:v>
                </c:pt>
                <c:pt idx="2019">
                  <c:v>32406507</c:v>
                </c:pt>
                <c:pt idx="2020">
                  <c:v>178767383</c:v>
                </c:pt>
                <c:pt idx="2021">
                  <c:v>172394180</c:v>
                </c:pt>
                <c:pt idx="2022">
                  <c:v>15282731</c:v>
                </c:pt>
                <c:pt idx="2023">
                  <c:v>91392971</c:v>
                </c:pt>
                <c:pt idx="2024">
                  <c:v>63351455</c:v>
                </c:pt>
                <c:pt idx="2025">
                  <c:v>760928081</c:v>
                </c:pt>
                <c:pt idx="2026">
                  <c:v>48137666</c:v>
                </c:pt>
                <c:pt idx="2027">
                  <c:v>133423964</c:v>
                </c:pt>
                <c:pt idx="2028">
                  <c:v>104362940</c:v>
                </c:pt>
                <c:pt idx="2029">
                  <c:v>325286646</c:v>
                </c:pt>
                <c:pt idx="2030">
                  <c:v>117094902</c:v>
                </c:pt>
                <c:pt idx="2031">
                  <c:v>63543328</c:v>
                </c:pt>
                <c:pt idx="2032">
                  <c:v>223241637</c:v>
                </c:pt>
                <c:pt idx="2033">
                  <c:v>0</c:v>
                </c:pt>
                <c:pt idx="2034">
                  <c:v>132563930</c:v>
                </c:pt>
                <c:pt idx="2035">
                  <c:v>87609403</c:v>
                </c:pt>
                <c:pt idx="2036">
                  <c:v>85897593</c:v>
                </c:pt>
                <c:pt idx="2037">
                  <c:v>1142471295</c:v>
                </c:pt>
                <c:pt idx="2038">
                  <c:v>106387141</c:v>
                </c:pt>
                <c:pt idx="2039">
                  <c:v>10903312</c:v>
                </c:pt>
                <c:pt idx="2040">
                  <c:v>245527149</c:v>
                </c:pt>
                <c:pt idx="2041">
                  <c:v>95714875</c:v>
                </c:pt>
                <c:pt idx="2042">
                  <c:v>413106170</c:v>
                </c:pt>
                <c:pt idx="2043">
                  <c:v>171844840</c:v>
                </c:pt>
                <c:pt idx="2044">
                  <c:v>886686817</c:v>
                </c:pt>
                <c:pt idx="2045">
                  <c:v>11084630</c:v>
                </c:pt>
                <c:pt idx="2046">
                  <c:v>41319906</c:v>
                </c:pt>
                <c:pt idx="2047">
                  <c:v>46152800</c:v>
                </c:pt>
                <c:pt idx="2048">
                  <c:v>157286805</c:v>
                </c:pt>
                <c:pt idx="2049">
                  <c:v>48767848</c:v>
                </c:pt>
                <c:pt idx="2050">
                  <c:v>128006208</c:v>
                </c:pt>
                <c:pt idx="2051">
                  <c:v>1921847111</c:v>
                </c:pt>
                <c:pt idx="2052">
                  <c:v>154802912</c:v>
                </c:pt>
                <c:pt idx="2053">
                  <c:v>18073433</c:v>
                </c:pt>
                <c:pt idx="2054">
                  <c:v>97984015</c:v>
                </c:pt>
                <c:pt idx="2055">
                  <c:v>64626786</c:v>
                </c:pt>
                <c:pt idx="2056">
                  <c:v>10606422</c:v>
                </c:pt>
                <c:pt idx="2057">
                  <c:v>476071180</c:v>
                </c:pt>
                <c:pt idx="2058">
                  <c:v>90146510</c:v>
                </c:pt>
                <c:pt idx="2059">
                  <c:v>171235592</c:v>
                </c:pt>
                <c:pt idx="2060">
                  <c:v>55720772</c:v>
                </c:pt>
                <c:pt idx="2061">
                  <c:v>408430415</c:v>
                </c:pt>
                <c:pt idx="2062">
                  <c:v>19206513</c:v>
                </c:pt>
                <c:pt idx="2063">
                  <c:v>98159963</c:v>
                </c:pt>
                <c:pt idx="2064">
                  <c:v>400063852</c:v>
                </c:pt>
                <c:pt idx="2065">
                  <c:v>103966489</c:v>
                </c:pt>
                <c:pt idx="2066">
                  <c:v>282438834</c:v>
                </c:pt>
                <c:pt idx="2067">
                  <c:v>150166126</c:v>
                </c:pt>
                <c:pt idx="2068">
                  <c:v>69633110</c:v>
                </c:pt>
                <c:pt idx="2069">
                  <c:v>275248615</c:v>
                </c:pt>
                <c:pt idx="2070">
                  <c:v>183348429</c:v>
                </c:pt>
                <c:pt idx="2071">
                  <c:v>171685792</c:v>
                </c:pt>
                <c:pt idx="2072">
                  <c:v>0</c:v>
                </c:pt>
                <c:pt idx="2073">
                  <c:v>469328079</c:v>
                </c:pt>
                <c:pt idx="2074">
                  <c:v>15440333</c:v>
                </c:pt>
                <c:pt idx="2075">
                  <c:v>114178613</c:v>
                </c:pt>
                <c:pt idx="2076">
                  <c:v>153269161</c:v>
                </c:pt>
                <c:pt idx="2077">
                  <c:v>34572541</c:v>
                </c:pt>
                <c:pt idx="2078">
                  <c:v>76338111</c:v>
                </c:pt>
                <c:pt idx="2079">
                  <c:v>25035950</c:v>
                </c:pt>
                <c:pt idx="2080">
                  <c:v>137743924</c:v>
                </c:pt>
                <c:pt idx="2081">
                  <c:v>44734660</c:v>
                </c:pt>
                <c:pt idx="2082">
                  <c:v>29261617</c:v>
                </c:pt>
                <c:pt idx="2083">
                  <c:v>89520336</c:v>
                </c:pt>
                <c:pt idx="2084">
                  <c:v>60040976</c:v>
                </c:pt>
                <c:pt idx="2085">
                  <c:v>33273940</c:v>
                </c:pt>
                <c:pt idx="2086">
                  <c:v>90842646</c:v>
                </c:pt>
                <c:pt idx="2087">
                  <c:v>791863</c:v>
                </c:pt>
                <c:pt idx="2088">
                  <c:v>29116320</c:v>
                </c:pt>
                <c:pt idx="2089">
                  <c:v>108979549</c:v>
                </c:pt>
                <c:pt idx="2090">
                  <c:v>41771168</c:v>
                </c:pt>
                <c:pt idx="2091">
                  <c:v>294805697</c:v>
                </c:pt>
                <c:pt idx="2092">
                  <c:v>36348784</c:v>
                </c:pt>
                <c:pt idx="2093">
                  <c:v>31556061</c:v>
                </c:pt>
                <c:pt idx="2094">
                  <c:v>104414200</c:v>
                </c:pt>
                <c:pt idx="2095">
                  <c:v>113864059</c:v>
                </c:pt>
                <c:pt idx="2096">
                  <c:v>237201172</c:v>
                </c:pt>
                <c:pt idx="2097">
                  <c:v>80205382</c:v>
                </c:pt>
                <c:pt idx="2098">
                  <c:v>78176181</c:v>
                </c:pt>
                <c:pt idx="2099">
                  <c:v>129540522</c:v>
                </c:pt>
                <c:pt idx="2100">
                  <c:v>26348651</c:v>
                </c:pt>
                <c:pt idx="2101">
                  <c:v>18755936</c:v>
                </c:pt>
                <c:pt idx="2102">
                  <c:v>210888950</c:v>
                </c:pt>
                <c:pt idx="2103">
                  <c:v>49562710</c:v>
                </c:pt>
                <c:pt idx="2104">
                  <c:v>60331447</c:v>
                </c:pt>
                <c:pt idx="2105">
                  <c:v>76514050</c:v>
                </c:pt>
                <c:pt idx="2106">
                  <c:v>11227336</c:v>
                </c:pt>
                <c:pt idx="2107">
                  <c:v>84247681</c:v>
                </c:pt>
                <c:pt idx="2108">
                  <c:v>205599393</c:v>
                </c:pt>
                <c:pt idx="2109">
                  <c:v>186167139</c:v>
                </c:pt>
                <c:pt idx="2110">
                  <c:v>77912251</c:v>
                </c:pt>
                <c:pt idx="2111">
                  <c:v>19319671</c:v>
                </c:pt>
                <c:pt idx="2112">
                  <c:v>43202283</c:v>
                </c:pt>
                <c:pt idx="2113">
                  <c:v>214104620</c:v>
                </c:pt>
                <c:pt idx="2114">
                  <c:v>91980359</c:v>
                </c:pt>
                <c:pt idx="2115">
                  <c:v>359126022</c:v>
                </c:pt>
                <c:pt idx="2116">
                  <c:v>102392080</c:v>
                </c:pt>
                <c:pt idx="2117">
                  <c:v>13280000</c:v>
                </c:pt>
                <c:pt idx="2118">
                  <c:v>402027830</c:v>
                </c:pt>
                <c:pt idx="2119">
                  <c:v>96560591</c:v>
                </c:pt>
                <c:pt idx="2120">
                  <c:v>2000861</c:v>
                </c:pt>
                <c:pt idx="2121">
                  <c:v>0</c:v>
                </c:pt>
                <c:pt idx="2122">
                  <c:v>959027992</c:v>
                </c:pt>
                <c:pt idx="2123">
                  <c:v>4366460</c:v>
                </c:pt>
                <c:pt idx="2124">
                  <c:v>16691303</c:v>
                </c:pt>
                <c:pt idx="2125">
                  <c:v>2260712</c:v>
                </c:pt>
                <c:pt idx="2126">
                  <c:v>101215</c:v>
                </c:pt>
                <c:pt idx="2127">
                  <c:v>26096852</c:v>
                </c:pt>
                <c:pt idx="2128">
                  <c:v>0</c:v>
                </c:pt>
                <c:pt idx="2129">
                  <c:v>15779455</c:v>
                </c:pt>
                <c:pt idx="2130">
                  <c:v>36020534</c:v>
                </c:pt>
                <c:pt idx="2131">
                  <c:v>52844496</c:v>
                </c:pt>
                <c:pt idx="2132">
                  <c:v>115695339</c:v>
                </c:pt>
                <c:pt idx="2133">
                  <c:v>100734718</c:v>
                </c:pt>
                <c:pt idx="2134">
                  <c:v>193355800</c:v>
                </c:pt>
                <c:pt idx="2135">
                  <c:v>110216998</c:v>
                </c:pt>
                <c:pt idx="2136">
                  <c:v>9760107</c:v>
                </c:pt>
                <c:pt idx="2137">
                  <c:v>43053376</c:v>
                </c:pt>
                <c:pt idx="2138">
                  <c:v>11179372</c:v>
                </c:pt>
                <c:pt idx="2139">
                  <c:v>68282844</c:v>
                </c:pt>
                <c:pt idx="2140">
                  <c:v>61601280</c:v>
                </c:pt>
                <c:pt idx="2141">
                  <c:v>0</c:v>
                </c:pt>
                <c:pt idx="2142">
                  <c:v>39457342</c:v>
                </c:pt>
                <c:pt idx="2143">
                  <c:v>1333377</c:v>
                </c:pt>
                <c:pt idx="2144">
                  <c:v>20648328</c:v>
                </c:pt>
                <c:pt idx="2145">
                  <c:v>42345360</c:v>
                </c:pt>
                <c:pt idx="2146">
                  <c:v>86752352</c:v>
                </c:pt>
                <c:pt idx="2147">
                  <c:v>791217826</c:v>
                </c:pt>
                <c:pt idx="2148">
                  <c:v>296557</c:v>
                </c:pt>
                <c:pt idx="2149">
                  <c:v>36495748</c:v>
                </c:pt>
                <c:pt idx="2150">
                  <c:v>0</c:v>
                </c:pt>
                <c:pt idx="2151">
                  <c:v>775385</c:v>
                </c:pt>
                <c:pt idx="2152">
                  <c:v>245724603</c:v>
                </c:pt>
                <c:pt idx="2153">
                  <c:v>166842739</c:v>
                </c:pt>
                <c:pt idx="2154">
                  <c:v>159291809</c:v>
                </c:pt>
                <c:pt idx="2155">
                  <c:v>276144750</c:v>
                </c:pt>
                <c:pt idx="2156">
                  <c:v>54169363</c:v>
                </c:pt>
                <c:pt idx="2157">
                  <c:v>76196538</c:v>
                </c:pt>
                <c:pt idx="2158">
                  <c:v>127944208</c:v>
                </c:pt>
                <c:pt idx="2159">
                  <c:v>26973554</c:v>
                </c:pt>
                <c:pt idx="2160">
                  <c:v>76004405</c:v>
                </c:pt>
                <c:pt idx="2161">
                  <c:v>71585235</c:v>
                </c:pt>
                <c:pt idx="2162">
                  <c:v>1342360114</c:v>
                </c:pt>
                <c:pt idx="2163">
                  <c:v>165184237</c:v>
                </c:pt>
                <c:pt idx="2164">
                  <c:v>134409025</c:v>
                </c:pt>
                <c:pt idx="2165">
                  <c:v>103687316</c:v>
                </c:pt>
                <c:pt idx="2166">
                  <c:v>269958228</c:v>
                </c:pt>
                <c:pt idx="2167">
                  <c:v>135503748</c:v>
                </c:pt>
                <c:pt idx="2168">
                  <c:v>15661554</c:v>
                </c:pt>
                <c:pt idx="2169">
                  <c:v>91490353</c:v>
                </c:pt>
                <c:pt idx="2170">
                  <c:v>44027682</c:v>
                </c:pt>
                <c:pt idx="2171">
                  <c:v>110206216</c:v>
                </c:pt>
                <c:pt idx="2172">
                  <c:v>260502115</c:v>
                </c:pt>
                <c:pt idx="2173">
                  <c:v>677796076</c:v>
                </c:pt>
                <c:pt idx="2174">
                  <c:v>137328301</c:v>
                </c:pt>
                <c:pt idx="2175">
                  <c:v>106956330</c:v>
                </c:pt>
                <c:pt idx="2176">
                  <c:v>19263938</c:v>
                </c:pt>
                <c:pt idx="2177">
                  <c:v>77477008</c:v>
                </c:pt>
                <c:pt idx="2178">
                  <c:v>55404207</c:v>
                </c:pt>
                <c:pt idx="2179">
                  <c:v>105713218</c:v>
                </c:pt>
                <c:pt idx="2180">
                  <c:v>34816824</c:v>
                </c:pt>
                <c:pt idx="2181">
                  <c:v>46091271</c:v>
                </c:pt>
                <c:pt idx="2182">
                  <c:v>559852396</c:v>
                </c:pt>
                <c:pt idx="2183">
                  <c:v>32686500</c:v>
                </c:pt>
                <c:pt idx="2184">
                  <c:v>17267324</c:v>
                </c:pt>
                <c:pt idx="2185">
                  <c:v>538983207</c:v>
                </c:pt>
                <c:pt idx="2186">
                  <c:v>211819354</c:v>
                </c:pt>
                <c:pt idx="2187">
                  <c:v>161849455</c:v>
                </c:pt>
                <c:pt idx="2188">
                  <c:v>140073390</c:v>
                </c:pt>
                <c:pt idx="2189">
                  <c:v>169846945</c:v>
                </c:pt>
                <c:pt idx="2190">
                  <c:v>47719794</c:v>
                </c:pt>
                <c:pt idx="2191">
                  <c:v>300228084</c:v>
                </c:pt>
                <c:pt idx="2192">
                  <c:v>22108789</c:v>
                </c:pt>
                <c:pt idx="2193">
                  <c:v>169852759</c:v>
                </c:pt>
                <c:pt idx="2194">
                  <c:v>60730568</c:v>
                </c:pt>
                <c:pt idx="2195">
                  <c:v>91720255</c:v>
                </c:pt>
                <c:pt idx="2196">
                  <c:v>81126522</c:v>
                </c:pt>
                <c:pt idx="2197">
                  <c:v>45636368</c:v>
                </c:pt>
                <c:pt idx="2198">
                  <c:v>31748913</c:v>
                </c:pt>
                <c:pt idx="2199">
                  <c:v>623933331</c:v>
                </c:pt>
                <c:pt idx="2200">
                  <c:v>27093592</c:v>
                </c:pt>
                <c:pt idx="2201">
                  <c:v>694713380</c:v>
                </c:pt>
                <c:pt idx="2202">
                  <c:v>173649931</c:v>
                </c:pt>
                <c:pt idx="2203">
                  <c:v>219103655</c:v>
                </c:pt>
                <c:pt idx="2204">
                  <c:v>443140005</c:v>
                </c:pt>
                <c:pt idx="2205">
                  <c:v>211780824</c:v>
                </c:pt>
                <c:pt idx="2206">
                  <c:v>64780213</c:v>
                </c:pt>
                <c:pt idx="2207">
                  <c:v>57719093</c:v>
                </c:pt>
                <c:pt idx="2208">
                  <c:v>2404300</c:v>
                </c:pt>
                <c:pt idx="2209">
                  <c:v>201585328</c:v>
                </c:pt>
                <c:pt idx="2210">
                  <c:v>68234154</c:v>
                </c:pt>
                <c:pt idx="2211">
                  <c:v>69095771</c:v>
                </c:pt>
                <c:pt idx="2212">
                  <c:v>50950296</c:v>
                </c:pt>
                <c:pt idx="2213">
                  <c:v>242688965</c:v>
                </c:pt>
                <c:pt idx="2214">
                  <c:v>17874044</c:v>
                </c:pt>
                <c:pt idx="2215">
                  <c:v>34737199</c:v>
                </c:pt>
                <c:pt idx="2216">
                  <c:v>0</c:v>
                </c:pt>
                <c:pt idx="2217">
                  <c:v>28013733</c:v>
                </c:pt>
                <c:pt idx="2218">
                  <c:v>405421518</c:v>
                </c:pt>
                <c:pt idx="2219">
                  <c:v>0</c:v>
                </c:pt>
                <c:pt idx="2220">
                  <c:v>1278650</c:v>
                </c:pt>
                <c:pt idx="2221">
                  <c:v>9232318</c:v>
                </c:pt>
                <c:pt idx="2222">
                  <c:v>278780441</c:v>
                </c:pt>
                <c:pt idx="2223">
                  <c:v>26250020</c:v>
                </c:pt>
                <c:pt idx="2224">
                  <c:v>18853164</c:v>
                </c:pt>
                <c:pt idx="2225">
                  <c:v>126041322</c:v>
                </c:pt>
                <c:pt idx="2226">
                  <c:v>199006387</c:v>
                </c:pt>
                <c:pt idx="2227">
                  <c:v>96188903</c:v>
                </c:pt>
                <c:pt idx="2228">
                  <c:v>25246967</c:v>
                </c:pt>
                <c:pt idx="2229">
                  <c:v>337580051</c:v>
                </c:pt>
                <c:pt idx="2230">
                  <c:v>226904017</c:v>
                </c:pt>
                <c:pt idx="2231">
                  <c:v>6797861</c:v>
                </c:pt>
                <c:pt idx="2232">
                  <c:v>20546518</c:v>
                </c:pt>
                <c:pt idx="2233">
                  <c:v>239268602</c:v>
                </c:pt>
                <c:pt idx="2234">
                  <c:v>70038838</c:v>
                </c:pt>
                <c:pt idx="2235">
                  <c:v>80509622</c:v>
                </c:pt>
                <c:pt idx="2236">
                  <c:v>711025481</c:v>
                </c:pt>
                <c:pt idx="2237">
                  <c:v>290745055</c:v>
                </c:pt>
                <c:pt idx="2238">
                  <c:v>97231420</c:v>
                </c:pt>
                <c:pt idx="2239">
                  <c:v>47405566</c:v>
                </c:pt>
                <c:pt idx="2240">
                  <c:v>244819862</c:v>
                </c:pt>
                <c:pt idx="2241">
                  <c:v>36192775</c:v>
                </c:pt>
                <c:pt idx="2242">
                  <c:v>5728213</c:v>
                </c:pt>
                <c:pt idx="2243">
                  <c:v>38269529</c:v>
                </c:pt>
                <c:pt idx="2244">
                  <c:v>856085151</c:v>
                </c:pt>
                <c:pt idx="2245">
                  <c:v>352616690</c:v>
                </c:pt>
                <c:pt idx="2246">
                  <c:v>131940411</c:v>
                </c:pt>
                <c:pt idx="2247">
                  <c:v>176506819</c:v>
                </c:pt>
                <c:pt idx="2248">
                  <c:v>746921274</c:v>
                </c:pt>
                <c:pt idx="2249">
                  <c:v>2166797</c:v>
                </c:pt>
                <c:pt idx="2250">
                  <c:v>49158343</c:v>
                </c:pt>
                <c:pt idx="2251">
                  <c:v>152263880</c:v>
                </c:pt>
                <c:pt idx="2252">
                  <c:v>75026327</c:v>
                </c:pt>
                <c:pt idx="2253">
                  <c:v>216197492</c:v>
                </c:pt>
                <c:pt idx="2254">
                  <c:v>224920375</c:v>
                </c:pt>
                <c:pt idx="2255">
                  <c:v>6913518</c:v>
                </c:pt>
                <c:pt idx="2256">
                  <c:v>97542952</c:v>
                </c:pt>
                <c:pt idx="2257">
                  <c:v>229147509</c:v>
                </c:pt>
                <c:pt idx="2258">
                  <c:v>10371451</c:v>
                </c:pt>
                <c:pt idx="2259">
                  <c:v>485004754</c:v>
                </c:pt>
                <c:pt idx="2260">
                  <c:v>23308615</c:v>
                </c:pt>
                <c:pt idx="2261">
                  <c:v>112543513</c:v>
                </c:pt>
                <c:pt idx="2262">
                  <c:v>346118277</c:v>
                </c:pt>
                <c:pt idx="2263">
                  <c:v>89137047</c:v>
                </c:pt>
                <c:pt idx="2264">
                  <c:v>97409779</c:v>
                </c:pt>
                <c:pt idx="2265">
                  <c:v>68267862</c:v>
                </c:pt>
                <c:pt idx="2266">
                  <c:v>1046721266</c:v>
                </c:pt>
                <c:pt idx="2267">
                  <c:v>10629321</c:v>
                </c:pt>
                <c:pt idx="2268">
                  <c:v>1215577205</c:v>
                </c:pt>
                <c:pt idx="2269">
                  <c:v>968853</c:v>
                </c:pt>
                <c:pt idx="2270">
                  <c:v>665692281</c:v>
                </c:pt>
                <c:pt idx="2271">
                  <c:v>35079650</c:v>
                </c:pt>
                <c:pt idx="2272">
                  <c:v>41097853</c:v>
                </c:pt>
                <c:pt idx="2273">
                  <c:v>11681781</c:v>
                </c:pt>
                <c:pt idx="2274">
                  <c:v>21947209</c:v>
                </c:pt>
                <c:pt idx="2275">
                  <c:v>39421467</c:v>
                </c:pt>
                <c:pt idx="2276">
                  <c:v>62695489</c:v>
                </c:pt>
                <c:pt idx="2277">
                  <c:v>24964890</c:v>
                </c:pt>
                <c:pt idx="2278">
                  <c:v>481800873</c:v>
                </c:pt>
                <c:pt idx="2279">
                  <c:v>69432527</c:v>
                </c:pt>
                <c:pt idx="2280">
                  <c:v>274470394</c:v>
                </c:pt>
                <c:pt idx="2281">
                  <c:v>237382724</c:v>
                </c:pt>
                <c:pt idx="2282">
                  <c:v>49050886</c:v>
                </c:pt>
                <c:pt idx="2283">
                  <c:v>45175167</c:v>
                </c:pt>
                <c:pt idx="2284">
                  <c:v>5186767</c:v>
                </c:pt>
                <c:pt idx="2285">
                  <c:v>7294800</c:v>
                </c:pt>
                <c:pt idx="2286">
                  <c:v>105200903</c:v>
                </c:pt>
                <c:pt idx="2287">
                  <c:v>74188937</c:v>
                </c:pt>
                <c:pt idx="2288">
                  <c:v>42059111</c:v>
                </c:pt>
                <c:pt idx="2289">
                  <c:v>543157985</c:v>
                </c:pt>
                <c:pt idx="2290">
                  <c:v>712205856</c:v>
                </c:pt>
                <c:pt idx="2291">
                  <c:v>698509825</c:v>
                </c:pt>
                <c:pt idx="2292">
                  <c:v>99357138</c:v>
                </c:pt>
                <c:pt idx="2293">
                  <c:v>177313795</c:v>
                </c:pt>
                <c:pt idx="2294">
                  <c:v>0</c:v>
                </c:pt>
                <c:pt idx="2295">
                  <c:v>192907684</c:v>
                </c:pt>
                <c:pt idx="2296">
                  <c:v>32443111</c:v>
                </c:pt>
                <c:pt idx="2297">
                  <c:v>9918093</c:v>
                </c:pt>
                <c:pt idx="2298">
                  <c:v>48147945</c:v>
                </c:pt>
                <c:pt idx="2299">
                  <c:v>146733054</c:v>
                </c:pt>
                <c:pt idx="2300">
                  <c:v>151783839</c:v>
                </c:pt>
                <c:pt idx="2301">
                  <c:v>59418613</c:v>
                </c:pt>
                <c:pt idx="2302">
                  <c:v>76987621</c:v>
                </c:pt>
                <c:pt idx="2303">
                  <c:v>440603537</c:v>
                </c:pt>
                <c:pt idx="2304">
                  <c:v>48668907</c:v>
                </c:pt>
                <c:pt idx="2305">
                  <c:v>353659851</c:v>
                </c:pt>
                <c:pt idx="2306">
                  <c:v>41037742</c:v>
                </c:pt>
                <c:pt idx="2307">
                  <c:v>1085067637</c:v>
                </c:pt>
                <c:pt idx="2308">
                  <c:v>197687603</c:v>
                </c:pt>
                <c:pt idx="2309">
                  <c:v>13657649</c:v>
                </c:pt>
                <c:pt idx="2310">
                  <c:v>78274843</c:v>
                </c:pt>
                <c:pt idx="2311">
                  <c:v>21011110</c:v>
                </c:pt>
                <c:pt idx="2312">
                  <c:v>303144152</c:v>
                </c:pt>
                <c:pt idx="2313">
                  <c:v>99975678</c:v>
                </c:pt>
                <c:pt idx="2314">
                  <c:v>14740889</c:v>
                </c:pt>
                <c:pt idx="2315">
                  <c:v>21966634</c:v>
                </c:pt>
                <c:pt idx="2316">
                  <c:v>90777</c:v>
                </c:pt>
                <c:pt idx="2317">
                  <c:v>274950803</c:v>
                </c:pt>
                <c:pt idx="2318">
                  <c:v>34942188</c:v>
                </c:pt>
                <c:pt idx="2319">
                  <c:v>130516424</c:v>
                </c:pt>
                <c:pt idx="2320">
                  <c:v>41296320</c:v>
                </c:pt>
                <c:pt idx="2321">
                  <c:v>16457494</c:v>
                </c:pt>
                <c:pt idx="2322">
                  <c:v>22187813</c:v>
                </c:pt>
                <c:pt idx="2323">
                  <c:v>839030630</c:v>
                </c:pt>
                <c:pt idx="2324">
                  <c:v>271457301</c:v>
                </c:pt>
                <c:pt idx="2325">
                  <c:v>54883206</c:v>
                </c:pt>
                <c:pt idx="2326">
                  <c:v>127869379</c:v>
                </c:pt>
                <c:pt idx="2327">
                  <c:v>55611001</c:v>
                </c:pt>
                <c:pt idx="2328">
                  <c:v>170458922</c:v>
                </c:pt>
                <c:pt idx="2329">
                  <c:v>749200054</c:v>
                </c:pt>
                <c:pt idx="2330">
                  <c:v>198467168</c:v>
                </c:pt>
                <c:pt idx="2331">
                  <c:v>55003890</c:v>
                </c:pt>
                <c:pt idx="2332">
                  <c:v>5072654</c:v>
                </c:pt>
                <c:pt idx="2333">
                  <c:v>120081841</c:v>
                </c:pt>
                <c:pt idx="2334">
                  <c:v>94320758</c:v>
                </c:pt>
                <c:pt idx="2335">
                  <c:v>695220619</c:v>
                </c:pt>
                <c:pt idx="2336">
                  <c:v>380418444</c:v>
                </c:pt>
                <c:pt idx="2337">
                  <c:v>122126687</c:v>
                </c:pt>
                <c:pt idx="2338">
                  <c:v>187361754</c:v>
                </c:pt>
                <c:pt idx="2339">
                  <c:v>704242551</c:v>
                </c:pt>
                <c:pt idx="2340">
                  <c:v>376152455</c:v>
                </c:pt>
                <c:pt idx="2341">
                  <c:v>335287748</c:v>
                </c:pt>
                <c:pt idx="2342">
                  <c:v>201634991</c:v>
                </c:pt>
                <c:pt idx="2343">
                  <c:v>1123794079</c:v>
                </c:pt>
                <c:pt idx="2344">
                  <c:v>13796834</c:v>
                </c:pt>
                <c:pt idx="2345">
                  <c:v>135710029</c:v>
                </c:pt>
                <c:pt idx="2346">
                  <c:v>449702</c:v>
                </c:pt>
                <c:pt idx="2347">
                  <c:v>252276927</c:v>
                </c:pt>
                <c:pt idx="2348">
                  <c:v>56032889</c:v>
                </c:pt>
                <c:pt idx="2349">
                  <c:v>467365246</c:v>
                </c:pt>
                <c:pt idx="2350">
                  <c:v>154468902</c:v>
                </c:pt>
                <c:pt idx="2351">
                  <c:v>654213485</c:v>
                </c:pt>
                <c:pt idx="2352">
                  <c:v>2855644</c:v>
                </c:pt>
                <c:pt idx="2353">
                  <c:v>168767479</c:v>
                </c:pt>
                <c:pt idx="2354">
                  <c:v>149228077</c:v>
                </c:pt>
                <c:pt idx="2355">
                  <c:v>98337295</c:v>
                </c:pt>
                <c:pt idx="2356">
                  <c:v>586764305</c:v>
                </c:pt>
                <c:pt idx="2357">
                  <c:v>150501815</c:v>
                </c:pt>
                <c:pt idx="2358">
                  <c:v>67359190</c:v>
                </c:pt>
                <c:pt idx="2359">
                  <c:v>0</c:v>
                </c:pt>
                <c:pt idx="2360">
                  <c:v>32054369</c:v>
                </c:pt>
                <c:pt idx="2361">
                  <c:v>1188194</c:v>
                </c:pt>
                <c:pt idx="2362">
                  <c:v>76801179</c:v>
                </c:pt>
                <c:pt idx="2363">
                  <c:v>45629909</c:v>
                </c:pt>
                <c:pt idx="2364">
                  <c:v>88029117</c:v>
                </c:pt>
                <c:pt idx="2365">
                  <c:v>53753419</c:v>
                </c:pt>
                <c:pt idx="2366">
                  <c:v>127233108</c:v>
                </c:pt>
                <c:pt idx="2367">
                  <c:v>226349749</c:v>
                </c:pt>
                <c:pt idx="2368">
                  <c:v>414828246</c:v>
                </c:pt>
                <c:pt idx="2369">
                  <c:v>151257160</c:v>
                </c:pt>
                <c:pt idx="2370">
                  <c:v>123066041</c:v>
                </c:pt>
                <c:pt idx="2371">
                  <c:v>782836791</c:v>
                </c:pt>
                <c:pt idx="2372">
                  <c:v>35626958</c:v>
                </c:pt>
                <c:pt idx="2373">
                  <c:v>3428048</c:v>
                </c:pt>
                <c:pt idx="2374">
                  <c:v>18689058</c:v>
                </c:pt>
                <c:pt idx="2375">
                  <c:v>483866772</c:v>
                </c:pt>
                <c:pt idx="2376">
                  <c:v>41002607</c:v>
                </c:pt>
                <c:pt idx="2377">
                  <c:v>48190704</c:v>
                </c:pt>
                <c:pt idx="2378">
                  <c:v>303025485</c:v>
                </c:pt>
                <c:pt idx="2379">
                  <c:v>67876281</c:v>
                </c:pt>
                <c:pt idx="2380">
                  <c:v>5968016</c:v>
                </c:pt>
                <c:pt idx="2381">
                  <c:v>29032484</c:v>
                </c:pt>
                <c:pt idx="2382">
                  <c:v>306941670</c:v>
                </c:pt>
                <c:pt idx="2383">
                  <c:v>403354469</c:v>
                </c:pt>
                <c:pt idx="2384">
                  <c:v>57084522</c:v>
                </c:pt>
                <c:pt idx="2385">
                  <c:v>8490396</c:v>
                </c:pt>
                <c:pt idx="2386">
                  <c:v>743559645</c:v>
                </c:pt>
                <c:pt idx="2387">
                  <c:v>216639112</c:v>
                </c:pt>
                <c:pt idx="2388">
                  <c:v>773031583</c:v>
                </c:pt>
                <c:pt idx="2389">
                  <c:v>320406242</c:v>
                </c:pt>
                <c:pt idx="2390">
                  <c:v>67448651</c:v>
                </c:pt>
                <c:pt idx="2391">
                  <c:v>39984400</c:v>
                </c:pt>
                <c:pt idx="2392">
                  <c:v>19439764</c:v>
                </c:pt>
                <c:pt idx="2393">
                  <c:v>383963057</c:v>
                </c:pt>
                <c:pt idx="2394">
                  <c:v>407141258</c:v>
                </c:pt>
                <c:pt idx="2395">
                  <c:v>149878437</c:v>
                </c:pt>
                <c:pt idx="2396">
                  <c:v>177856751</c:v>
                </c:pt>
                <c:pt idx="2397">
                  <c:v>5060438</c:v>
                </c:pt>
                <c:pt idx="2398">
                  <c:v>211952420</c:v>
                </c:pt>
                <c:pt idx="2399">
                  <c:v>136151680</c:v>
                </c:pt>
                <c:pt idx="2400">
                  <c:v>1152028393</c:v>
                </c:pt>
                <c:pt idx="2401">
                  <c:v>306442085</c:v>
                </c:pt>
                <c:pt idx="2402">
                  <c:v>6206022</c:v>
                </c:pt>
                <c:pt idx="2403">
                  <c:v>349183316</c:v>
                </c:pt>
                <c:pt idx="2404">
                  <c:v>286168572</c:v>
                </c:pt>
                <c:pt idx="2405">
                  <c:v>435732529</c:v>
                </c:pt>
                <c:pt idx="2406">
                  <c:v>90260376</c:v>
                </c:pt>
                <c:pt idx="2407">
                  <c:v>29699345</c:v>
                </c:pt>
                <c:pt idx="2408">
                  <c:v>8526288</c:v>
                </c:pt>
                <c:pt idx="2409">
                  <c:v>75450437</c:v>
                </c:pt>
                <c:pt idx="2410">
                  <c:v>109846</c:v>
                </c:pt>
                <c:pt idx="2411">
                  <c:v>0</c:v>
                </c:pt>
                <c:pt idx="2412">
                  <c:v>24959607</c:v>
                </c:pt>
                <c:pt idx="2413">
                  <c:v>216940871</c:v>
                </c:pt>
                <c:pt idx="2414">
                  <c:v>468266122</c:v>
                </c:pt>
                <c:pt idx="2415">
                  <c:v>4552970</c:v>
                </c:pt>
                <c:pt idx="2416">
                  <c:v>160112671</c:v>
                </c:pt>
                <c:pt idx="2417">
                  <c:v>209838559</c:v>
                </c:pt>
                <c:pt idx="2418">
                  <c:v>426505244</c:v>
                </c:pt>
                <c:pt idx="2419">
                  <c:v>259939835</c:v>
                </c:pt>
                <c:pt idx="2420">
                  <c:v>167882881</c:v>
                </c:pt>
                <c:pt idx="2421">
                  <c:v>484068861</c:v>
                </c:pt>
                <c:pt idx="2422">
                  <c:v>34513760</c:v>
                </c:pt>
                <c:pt idx="2423">
                  <c:v>132274484</c:v>
                </c:pt>
                <c:pt idx="2424">
                  <c:v>422618</c:v>
                </c:pt>
                <c:pt idx="2425">
                  <c:v>543848418</c:v>
                </c:pt>
                <c:pt idx="2426">
                  <c:v>63365859</c:v>
                </c:pt>
                <c:pt idx="2427">
                  <c:v>1441659588</c:v>
                </c:pt>
                <c:pt idx="2428">
                  <c:v>436433122</c:v>
                </c:pt>
                <c:pt idx="2429">
                  <c:v>96262212</c:v>
                </c:pt>
                <c:pt idx="2430">
                  <c:v>107228221</c:v>
                </c:pt>
                <c:pt idx="2431">
                  <c:v>17505548</c:v>
                </c:pt>
                <c:pt idx="2432">
                  <c:v>268175631</c:v>
                </c:pt>
                <c:pt idx="2433">
                  <c:v>242786137</c:v>
                </c:pt>
                <c:pt idx="2434">
                  <c:v>2820490</c:v>
                </c:pt>
                <c:pt idx="2435">
                  <c:v>14311701</c:v>
                </c:pt>
                <c:pt idx="2436">
                  <c:v>17363261</c:v>
                </c:pt>
                <c:pt idx="2437">
                  <c:v>2406221</c:v>
                </c:pt>
                <c:pt idx="2438">
                  <c:v>286140700</c:v>
                </c:pt>
                <c:pt idx="2439">
                  <c:v>218791811</c:v>
                </c:pt>
                <c:pt idx="2440">
                  <c:v>177512032</c:v>
                </c:pt>
                <c:pt idx="2441">
                  <c:v>95396573</c:v>
                </c:pt>
                <c:pt idx="2442">
                  <c:v>948986785</c:v>
                </c:pt>
                <c:pt idx="2443">
                  <c:v>19561904</c:v>
                </c:pt>
                <c:pt idx="2444">
                  <c:v>60738797</c:v>
                </c:pt>
                <c:pt idx="2445">
                  <c:v>31083599</c:v>
                </c:pt>
                <c:pt idx="2446">
                  <c:v>217408513</c:v>
                </c:pt>
                <c:pt idx="2447">
                  <c:v>1938783</c:v>
                </c:pt>
                <c:pt idx="2448">
                  <c:v>48330757</c:v>
                </c:pt>
                <c:pt idx="2449">
                  <c:v>60052138</c:v>
                </c:pt>
                <c:pt idx="2450">
                  <c:v>122810399</c:v>
                </c:pt>
                <c:pt idx="2451">
                  <c:v>28288071</c:v>
                </c:pt>
                <c:pt idx="2452">
                  <c:v>59389433</c:v>
                </c:pt>
                <c:pt idx="2453">
                  <c:v>214945591</c:v>
                </c:pt>
                <c:pt idx="2454">
                  <c:v>66984887</c:v>
                </c:pt>
                <c:pt idx="2455">
                  <c:v>87241576</c:v>
                </c:pt>
                <c:pt idx="2456">
                  <c:v>8826837</c:v>
                </c:pt>
                <c:pt idx="2457">
                  <c:v>54760947</c:v>
                </c:pt>
                <c:pt idx="2458">
                  <c:v>47636031</c:v>
                </c:pt>
                <c:pt idx="2459">
                  <c:v>232617430</c:v>
                </c:pt>
                <c:pt idx="2460">
                  <c:v>177584879</c:v>
                </c:pt>
                <c:pt idx="2461">
                  <c:v>149480483</c:v>
                </c:pt>
                <c:pt idx="2462">
                  <c:v>145079584</c:v>
                </c:pt>
                <c:pt idx="2463">
                  <c:v>83869818</c:v>
                </c:pt>
                <c:pt idx="2464">
                  <c:v>47340586</c:v>
                </c:pt>
                <c:pt idx="2465">
                  <c:v>69721966</c:v>
                </c:pt>
                <c:pt idx="2466">
                  <c:v>495488990</c:v>
                </c:pt>
                <c:pt idx="2467">
                  <c:v>45352337</c:v>
                </c:pt>
                <c:pt idx="2468">
                  <c:v>44287131</c:v>
                </c:pt>
                <c:pt idx="2469">
                  <c:v>75055070</c:v>
                </c:pt>
                <c:pt idx="2470">
                  <c:v>375740705</c:v>
                </c:pt>
                <c:pt idx="2471">
                  <c:v>84384002</c:v>
                </c:pt>
                <c:pt idx="2472">
                  <c:v>3338690</c:v>
                </c:pt>
                <c:pt idx="2473">
                  <c:v>759853685</c:v>
                </c:pt>
                <c:pt idx="2474">
                  <c:v>116980662</c:v>
                </c:pt>
                <c:pt idx="2475">
                  <c:v>4704757</c:v>
                </c:pt>
                <c:pt idx="2476">
                  <c:v>119942387</c:v>
                </c:pt>
                <c:pt idx="2477">
                  <c:v>100106454</c:v>
                </c:pt>
                <c:pt idx="2478">
                  <c:v>82499399</c:v>
                </c:pt>
                <c:pt idx="2479">
                  <c:v>32948113</c:v>
                </c:pt>
                <c:pt idx="2480">
                  <c:v>10578643</c:v>
                </c:pt>
                <c:pt idx="2481">
                  <c:v>626137675</c:v>
                </c:pt>
                <c:pt idx="2482">
                  <c:v>47121159</c:v>
                </c:pt>
                <c:pt idx="2483">
                  <c:v>156491279</c:v>
                </c:pt>
                <c:pt idx="2484">
                  <c:v>133440870</c:v>
                </c:pt>
                <c:pt idx="2485">
                  <c:v>128955898</c:v>
                </c:pt>
                <c:pt idx="2486">
                  <c:v>136515867</c:v>
                </c:pt>
                <c:pt idx="2487">
                  <c:v>142044638</c:v>
                </c:pt>
                <c:pt idx="2488">
                  <c:v>208076205</c:v>
                </c:pt>
                <c:pt idx="2489">
                  <c:v>82087155</c:v>
                </c:pt>
                <c:pt idx="2490">
                  <c:v>18658381</c:v>
                </c:pt>
                <c:pt idx="2491">
                  <c:v>79781695</c:v>
                </c:pt>
                <c:pt idx="2492">
                  <c:v>10658332</c:v>
                </c:pt>
                <c:pt idx="2493">
                  <c:v>29664140</c:v>
                </c:pt>
                <c:pt idx="2494">
                  <c:v>234989584</c:v>
                </c:pt>
                <c:pt idx="2495">
                  <c:v>151672318</c:v>
                </c:pt>
                <c:pt idx="2496">
                  <c:v>304654182</c:v>
                </c:pt>
                <c:pt idx="2497">
                  <c:v>196114570</c:v>
                </c:pt>
                <c:pt idx="2498">
                  <c:v>56722693</c:v>
                </c:pt>
                <c:pt idx="2499">
                  <c:v>116471580</c:v>
                </c:pt>
                <c:pt idx="2500">
                  <c:v>22842887</c:v>
                </c:pt>
                <c:pt idx="2501">
                  <c:v>82966152</c:v>
                </c:pt>
                <c:pt idx="2502">
                  <c:v>19504039</c:v>
                </c:pt>
                <c:pt idx="2503">
                  <c:v>145418070</c:v>
                </c:pt>
                <c:pt idx="2504">
                  <c:v>84920539</c:v>
                </c:pt>
                <c:pt idx="2505">
                  <c:v>184287723</c:v>
                </c:pt>
                <c:pt idx="2506">
                  <c:v>146936910</c:v>
                </c:pt>
                <c:pt idx="2507">
                  <c:v>29777777</c:v>
                </c:pt>
                <c:pt idx="2508">
                  <c:v>40662632</c:v>
                </c:pt>
                <c:pt idx="2509">
                  <c:v>157887643</c:v>
                </c:pt>
                <c:pt idx="2510">
                  <c:v>493311825</c:v>
                </c:pt>
                <c:pt idx="2511">
                  <c:v>107139399</c:v>
                </c:pt>
                <c:pt idx="2512">
                  <c:v>22939027</c:v>
                </c:pt>
                <c:pt idx="2513">
                  <c:v>389681935</c:v>
                </c:pt>
                <c:pt idx="2514">
                  <c:v>2320250281</c:v>
                </c:pt>
                <c:pt idx="2515">
                  <c:v>370541256</c:v>
                </c:pt>
                <c:pt idx="2516">
                  <c:v>149542245</c:v>
                </c:pt>
                <c:pt idx="2517">
                  <c:v>39861118</c:v>
                </c:pt>
                <c:pt idx="2518">
                  <c:v>160078586</c:v>
                </c:pt>
                <c:pt idx="2519">
                  <c:v>102731865</c:v>
                </c:pt>
                <c:pt idx="2520">
                  <c:v>173930596</c:v>
                </c:pt>
                <c:pt idx="2521">
                  <c:v>25804448</c:v>
                </c:pt>
                <c:pt idx="2522">
                  <c:v>549368315</c:v>
                </c:pt>
                <c:pt idx="2523">
                  <c:v>110045109</c:v>
                </c:pt>
                <c:pt idx="2524">
                  <c:v>90060106</c:v>
                </c:pt>
                <c:pt idx="2525">
                  <c:v>7871522</c:v>
                </c:pt>
                <c:pt idx="2526">
                  <c:v>179379533</c:v>
                </c:pt>
                <c:pt idx="2527">
                  <c:v>621537519</c:v>
                </c:pt>
                <c:pt idx="2528">
                  <c:v>301970083</c:v>
                </c:pt>
                <c:pt idx="2529">
                  <c:v>73100172</c:v>
                </c:pt>
                <c:pt idx="2530">
                  <c:v>113231078</c:v>
                </c:pt>
                <c:pt idx="2531">
                  <c:v>454023</c:v>
                </c:pt>
                <c:pt idx="2532">
                  <c:v>198087212</c:v>
                </c:pt>
                <c:pt idx="2533">
                  <c:v>260095986</c:v>
                </c:pt>
                <c:pt idx="2534">
                  <c:v>60795985</c:v>
                </c:pt>
                <c:pt idx="2535">
                  <c:v>0</c:v>
                </c:pt>
                <c:pt idx="2536">
                  <c:v>65663276</c:v>
                </c:pt>
                <c:pt idx="2537">
                  <c:v>133471171</c:v>
                </c:pt>
                <c:pt idx="2538">
                  <c:v>41564670</c:v>
                </c:pt>
                <c:pt idx="2539">
                  <c:v>71508440</c:v>
                </c:pt>
                <c:pt idx="2540">
                  <c:v>33384127</c:v>
                </c:pt>
                <c:pt idx="2541">
                  <c:v>542358331</c:v>
                </c:pt>
                <c:pt idx="2542">
                  <c:v>44907260</c:v>
                </c:pt>
                <c:pt idx="2543">
                  <c:v>532950503</c:v>
                </c:pt>
                <c:pt idx="2544">
                  <c:v>411002906</c:v>
                </c:pt>
                <c:pt idx="2545">
                  <c:v>80547866</c:v>
                </c:pt>
                <c:pt idx="2546">
                  <c:v>43709744</c:v>
                </c:pt>
                <c:pt idx="2547">
                  <c:v>183018522</c:v>
                </c:pt>
                <c:pt idx="2548">
                  <c:v>877244782</c:v>
                </c:pt>
                <c:pt idx="2549">
                  <c:v>351723989</c:v>
                </c:pt>
                <c:pt idx="2550">
                  <c:v>848593948</c:v>
                </c:pt>
                <c:pt idx="2551">
                  <c:v>49263404</c:v>
                </c:pt>
                <c:pt idx="2552">
                  <c:v>3741098</c:v>
                </c:pt>
                <c:pt idx="2553">
                  <c:v>607874134</c:v>
                </c:pt>
                <c:pt idx="2554">
                  <c:v>347182886</c:v>
                </c:pt>
                <c:pt idx="2555">
                  <c:v>12077441</c:v>
                </c:pt>
                <c:pt idx="2556">
                  <c:v>15642346</c:v>
                </c:pt>
                <c:pt idx="2557">
                  <c:v>970766005</c:v>
                </c:pt>
                <c:pt idx="2558">
                  <c:v>16373843</c:v>
                </c:pt>
                <c:pt idx="2559">
                  <c:v>30722632</c:v>
                </c:pt>
                <c:pt idx="2560">
                  <c:v>140705322</c:v>
                </c:pt>
                <c:pt idx="2561">
                  <c:v>97594140</c:v>
                </c:pt>
                <c:pt idx="2562">
                  <c:v>99036827</c:v>
                </c:pt>
                <c:pt idx="2563">
                  <c:v>187684322</c:v>
                </c:pt>
                <c:pt idx="2564">
                  <c:v>10173061</c:v>
                </c:pt>
                <c:pt idx="2565">
                  <c:v>126636097</c:v>
                </c:pt>
                <c:pt idx="2566">
                  <c:v>86758912</c:v>
                </c:pt>
                <c:pt idx="2567">
                  <c:v>442299309</c:v>
                </c:pt>
                <c:pt idx="2568">
                  <c:v>48065672</c:v>
                </c:pt>
                <c:pt idx="2569">
                  <c:v>114501299</c:v>
                </c:pt>
                <c:pt idx="2570">
                  <c:v>23177948</c:v>
                </c:pt>
                <c:pt idx="2571">
                  <c:v>6918591</c:v>
                </c:pt>
                <c:pt idx="2572">
                  <c:v>7609187</c:v>
                </c:pt>
                <c:pt idx="2573">
                  <c:v>269994119</c:v>
                </c:pt>
                <c:pt idx="2574">
                  <c:v>19123767</c:v>
                </c:pt>
                <c:pt idx="2575">
                  <c:v>17669776</c:v>
                </c:pt>
                <c:pt idx="2576">
                  <c:v>4633668</c:v>
                </c:pt>
                <c:pt idx="2577">
                  <c:v>26474920</c:v>
                </c:pt>
                <c:pt idx="2578">
                  <c:v>16137046</c:v>
                </c:pt>
                <c:pt idx="2579">
                  <c:v>910809311</c:v>
                </c:pt>
                <c:pt idx="2580">
                  <c:v>125544024</c:v>
                </c:pt>
                <c:pt idx="2581">
                  <c:v>396592829</c:v>
                </c:pt>
                <c:pt idx="2582">
                  <c:v>34854990</c:v>
                </c:pt>
                <c:pt idx="2583">
                  <c:v>22126842</c:v>
                </c:pt>
                <c:pt idx="2584">
                  <c:v>1495696292</c:v>
                </c:pt>
                <c:pt idx="2585">
                  <c:v>68264022</c:v>
                </c:pt>
                <c:pt idx="2586">
                  <c:v>9929706</c:v>
                </c:pt>
                <c:pt idx="2587">
                  <c:v>205035819</c:v>
                </c:pt>
                <c:pt idx="2588">
                  <c:v>97571250</c:v>
                </c:pt>
                <c:pt idx="2589">
                  <c:v>3852774</c:v>
                </c:pt>
                <c:pt idx="2590">
                  <c:v>43155261</c:v>
                </c:pt>
                <c:pt idx="2591">
                  <c:v>88215156</c:v>
                </c:pt>
                <c:pt idx="2592">
                  <c:v>92654</c:v>
                </c:pt>
                <c:pt idx="2593">
                  <c:v>35485056</c:v>
                </c:pt>
                <c:pt idx="2594">
                  <c:v>37930465</c:v>
                </c:pt>
                <c:pt idx="2595">
                  <c:v>314975955</c:v>
                </c:pt>
                <c:pt idx="2596">
                  <c:v>168961389</c:v>
                </c:pt>
                <c:pt idx="2597">
                  <c:v>1149267</c:v>
                </c:pt>
                <c:pt idx="2598">
                  <c:v>26236153</c:v>
                </c:pt>
                <c:pt idx="2599">
                  <c:v>471222889</c:v>
                </c:pt>
                <c:pt idx="2600">
                  <c:v>207039844</c:v>
                </c:pt>
                <c:pt idx="2601">
                  <c:v>68929150</c:v>
                </c:pt>
                <c:pt idx="2602">
                  <c:v>54418872</c:v>
                </c:pt>
                <c:pt idx="2603">
                  <c:v>35797045</c:v>
                </c:pt>
                <c:pt idx="2604">
                  <c:v>795922298</c:v>
                </c:pt>
                <c:pt idx="2605">
                  <c:v>348319861</c:v>
                </c:pt>
                <c:pt idx="2606">
                  <c:v>132820716</c:v>
                </c:pt>
                <c:pt idx="2607">
                  <c:v>104907746</c:v>
                </c:pt>
                <c:pt idx="2608">
                  <c:v>14810975</c:v>
                </c:pt>
                <c:pt idx="2609">
                  <c:v>18117839</c:v>
                </c:pt>
                <c:pt idx="2610">
                  <c:v>91970827</c:v>
                </c:pt>
                <c:pt idx="2611">
                  <c:v>48517427</c:v>
                </c:pt>
                <c:pt idx="2612">
                  <c:v>251171807</c:v>
                </c:pt>
                <c:pt idx="2613">
                  <c:v>45640143</c:v>
                </c:pt>
                <c:pt idx="2614">
                  <c:v>14880939</c:v>
                </c:pt>
                <c:pt idx="2615">
                  <c:v>140470746</c:v>
                </c:pt>
                <c:pt idx="2616">
                  <c:v>161459297</c:v>
                </c:pt>
                <c:pt idx="2617">
                  <c:v>243611982</c:v>
                </c:pt>
                <c:pt idx="2618">
                  <c:v>47140292</c:v>
                </c:pt>
                <c:pt idx="2619">
                  <c:v>27682872</c:v>
                </c:pt>
                <c:pt idx="2620">
                  <c:v>148075565</c:v>
                </c:pt>
                <c:pt idx="2621">
                  <c:v>102811889</c:v>
                </c:pt>
                <c:pt idx="2622">
                  <c:v>1349926083</c:v>
                </c:pt>
                <c:pt idx="2623">
                  <c:v>22926076</c:v>
                </c:pt>
                <c:pt idx="2624">
                  <c:v>30800231</c:v>
                </c:pt>
                <c:pt idx="2625">
                  <c:v>31220247</c:v>
                </c:pt>
                <c:pt idx="2626">
                  <c:v>9368803</c:v>
                </c:pt>
                <c:pt idx="2627">
                  <c:v>288885818</c:v>
                </c:pt>
                <c:pt idx="2628">
                  <c:v>15950164</c:v>
                </c:pt>
                <c:pt idx="2629">
                  <c:v>714421503</c:v>
                </c:pt>
                <c:pt idx="2630">
                  <c:v>31676128</c:v>
                </c:pt>
                <c:pt idx="2631">
                  <c:v>11020402</c:v>
                </c:pt>
                <c:pt idx="2632">
                  <c:v>105011053</c:v>
                </c:pt>
                <c:pt idx="2633">
                  <c:v>426074373</c:v>
                </c:pt>
                <c:pt idx="2634">
                  <c:v>26895481</c:v>
                </c:pt>
                <c:pt idx="2635">
                  <c:v>199850315</c:v>
                </c:pt>
                <c:pt idx="2636">
                  <c:v>55078146</c:v>
                </c:pt>
                <c:pt idx="2637">
                  <c:v>240159255</c:v>
                </c:pt>
                <c:pt idx="2638">
                  <c:v>267685209</c:v>
                </c:pt>
                <c:pt idx="2639">
                  <c:v>94073028</c:v>
                </c:pt>
                <c:pt idx="2640">
                  <c:v>0</c:v>
                </c:pt>
                <c:pt idx="2641">
                  <c:v>282570682</c:v>
                </c:pt>
                <c:pt idx="2642">
                  <c:v>121790373</c:v>
                </c:pt>
                <c:pt idx="2643">
                  <c:v>4424699</c:v>
                </c:pt>
                <c:pt idx="2644">
                  <c:v>2891812</c:v>
                </c:pt>
                <c:pt idx="2645">
                  <c:v>708982323</c:v>
                </c:pt>
                <c:pt idx="2646">
                  <c:v>84419388</c:v>
                </c:pt>
                <c:pt idx="2647">
                  <c:v>772245583</c:v>
                </c:pt>
                <c:pt idx="2648">
                  <c:v>746045700</c:v>
                </c:pt>
                <c:pt idx="2649">
                  <c:v>19370020</c:v>
                </c:pt>
                <c:pt idx="2650">
                  <c:v>12671109</c:v>
                </c:pt>
                <c:pt idx="2651">
                  <c:v>98690254</c:v>
                </c:pt>
                <c:pt idx="2652">
                  <c:v>9148519</c:v>
                </c:pt>
                <c:pt idx="2653">
                  <c:v>46922566</c:v>
                </c:pt>
                <c:pt idx="2654">
                  <c:v>788680968</c:v>
                </c:pt>
                <c:pt idx="2655">
                  <c:v>161772375</c:v>
                </c:pt>
                <c:pt idx="2656">
                  <c:v>68572631</c:v>
                </c:pt>
                <c:pt idx="2657">
                  <c:v>373515621</c:v>
                </c:pt>
                <c:pt idx="2658">
                  <c:v>167282206</c:v>
                </c:pt>
                <c:pt idx="2659">
                  <c:v>117831631</c:v>
                </c:pt>
                <c:pt idx="2660">
                  <c:v>82515113</c:v>
                </c:pt>
                <c:pt idx="2661">
                  <c:v>24261569</c:v>
                </c:pt>
                <c:pt idx="2662">
                  <c:v>138224951</c:v>
                </c:pt>
                <c:pt idx="2663">
                  <c:v>46522137</c:v>
                </c:pt>
                <c:pt idx="2664">
                  <c:v>29333545</c:v>
                </c:pt>
                <c:pt idx="2665">
                  <c:v>32613173</c:v>
                </c:pt>
                <c:pt idx="2666">
                  <c:v>296482446</c:v>
                </c:pt>
                <c:pt idx="2667">
                  <c:v>13551156</c:v>
                </c:pt>
                <c:pt idx="2668">
                  <c:v>84790678</c:v>
                </c:pt>
                <c:pt idx="2669">
                  <c:v>225508210</c:v>
                </c:pt>
                <c:pt idx="2670">
                  <c:v>362000072</c:v>
                </c:pt>
                <c:pt idx="2671">
                  <c:v>865011746</c:v>
                </c:pt>
                <c:pt idx="2672">
                  <c:v>755357103</c:v>
                </c:pt>
                <c:pt idx="2673">
                  <c:v>659540572</c:v>
                </c:pt>
                <c:pt idx="2674">
                  <c:v>126069509</c:v>
                </c:pt>
                <c:pt idx="2675">
                  <c:v>359200044</c:v>
                </c:pt>
                <c:pt idx="2676">
                  <c:v>183428689</c:v>
                </c:pt>
                <c:pt idx="2677">
                  <c:v>67234188</c:v>
                </c:pt>
                <c:pt idx="2678">
                  <c:v>209035668</c:v>
                </c:pt>
                <c:pt idx="2679">
                  <c:v>20275812</c:v>
                </c:pt>
                <c:pt idx="2680">
                  <c:v>6237990</c:v>
                </c:pt>
                <c:pt idx="2681">
                  <c:v>36233517</c:v>
                </c:pt>
                <c:pt idx="2682">
                  <c:v>149175066</c:v>
                </c:pt>
                <c:pt idx="2683">
                  <c:v>38609668</c:v>
                </c:pt>
                <c:pt idx="2684">
                  <c:v>3073700</c:v>
                </c:pt>
                <c:pt idx="2685">
                  <c:v>34227298</c:v>
                </c:pt>
                <c:pt idx="2686">
                  <c:v>96983009</c:v>
                </c:pt>
                <c:pt idx="2687">
                  <c:v>1073841394</c:v>
                </c:pt>
                <c:pt idx="2688">
                  <c:v>332207671</c:v>
                </c:pt>
                <c:pt idx="2689">
                  <c:v>87305549</c:v>
                </c:pt>
                <c:pt idx="2690">
                  <c:v>84142115</c:v>
                </c:pt>
                <c:pt idx="2691">
                  <c:v>644783140</c:v>
                </c:pt>
                <c:pt idx="2692">
                  <c:v>221900160</c:v>
                </c:pt>
                <c:pt idx="2693">
                  <c:v>115647426</c:v>
                </c:pt>
                <c:pt idx="2694">
                  <c:v>352333929</c:v>
                </c:pt>
                <c:pt idx="2695">
                  <c:v>274325949</c:v>
                </c:pt>
                <c:pt idx="2696">
                  <c:v>125856180</c:v>
                </c:pt>
                <c:pt idx="2697">
                  <c:v>4806423</c:v>
                </c:pt>
                <c:pt idx="2698">
                  <c:v>38390020</c:v>
                </c:pt>
                <c:pt idx="2699">
                  <c:v>17537186</c:v>
                </c:pt>
                <c:pt idx="2700">
                  <c:v>270665134</c:v>
                </c:pt>
                <c:pt idx="2701">
                  <c:v>86434523</c:v>
                </c:pt>
                <c:pt idx="2702">
                  <c:v>5617460</c:v>
                </c:pt>
                <c:pt idx="2703">
                  <c:v>136835561</c:v>
                </c:pt>
                <c:pt idx="2704">
                  <c:v>773350147</c:v>
                </c:pt>
                <c:pt idx="2705">
                  <c:v>13627519</c:v>
                </c:pt>
                <c:pt idx="2706">
                  <c:v>146428180</c:v>
                </c:pt>
                <c:pt idx="2707">
                  <c:v>173965010</c:v>
                </c:pt>
                <c:pt idx="2708">
                  <c:v>222809600</c:v>
                </c:pt>
                <c:pt idx="2709">
                  <c:v>187733202</c:v>
                </c:pt>
                <c:pt idx="2710">
                  <c:v>52099090</c:v>
                </c:pt>
                <c:pt idx="2711">
                  <c:v>334933831</c:v>
                </c:pt>
                <c:pt idx="2712">
                  <c:v>45158254</c:v>
                </c:pt>
                <c:pt idx="2713">
                  <c:v>39280992</c:v>
                </c:pt>
                <c:pt idx="2714">
                  <c:v>32960249</c:v>
                </c:pt>
                <c:pt idx="2715">
                  <c:v>63414135</c:v>
                </c:pt>
                <c:pt idx="2716">
                  <c:v>35259653</c:v>
                </c:pt>
                <c:pt idx="2717">
                  <c:v>133782481</c:v>
                </c:pt>
                <c:pt idx="2718">
                  <c:v>195320400</c:v>
                </c:pt>
                <c:pt idx="2719">
                  <c:v>26508132</c:v>
                </c:pt>
                <c:pt idx="2720">
                  <c:v>34441873</c:v>
                </c:pt>
                <c:pt idx="2721">
                  <c:v>48963137</c:v>
                </c:pt>
                <c:pt idx="2722">
                  <c:v>233555708</c:v>
                </c:pt>
                <c:pt idx="2723">
                  <c:v>607595</c:v>
                </c:pt>
                <c:pt idx="2724">
                  <c:v>240697856</c:v>
                </c:pt>
                <c:pt idx="2725">
                  <c:v>169837010</c:v>
                </c:pt>
                <c:pt idx="2726">
                  <c:v>858848019</c:v>
                </c:pt>
                <c:pt idx="2727">
                  <c:v>18074539</c:v>
                </c:pt>
                <c:pt idx="2728">
                  <c:v>32170399</c:v>
                </c:pt>
                <c:pt idx="2729">
                  <c:v>100375432</c:v>
                </c:pt>
                <c:pt idx="2730">
                  <c:v>710644566</c:v>
                </c:pt>
                <c:pt idx="2731">
                  <c:v>1944287</c:v>
                </c:pt>
                <c:pt idx="2732">
                  <c:v>161515959</c:v>
                </c:pt>
                <c:pt idx="2733">
                  <c:v>0</c:v>
                </c:pt>
                <c:pt idx="2734">
                  <c:v>142802657</c:v>
                </c:pt>
                <c:pt idx="2735">
                  <c:v>1104054072</c:v>
                </c:pt>
                <c:pt idx="2736">
                  <c:v>0</c:v>
                </c:pt>
                <c:pt idx="2737">
                  <c:v>180563636</c:v>
                </c:pt>
                <c:pt idx="2738">
                  <c:v>131523093</c:v>
                </c:pt>
                <c:pt idx="2739">
                  <c:v>244874809</c:v>
                </c:pt>
                <c:pt idx="2740">
                  <c:v>21107746</c:v>
                </c:pt>
                <c:pt idx="2741">
                  <c:v>474609154</c:v>
                </c:pt>
                <c:pt idx="2742">
                  <c:v>20045576</c:v>
                </c:pt>
                <c:pt idx="2743">
                  <c:v>53873809</c:v>
                </c:pt>
                <c:pt idx="2744">
                  <c:v>117867984</c:v>
                </c:pt>
                <c:pt idx="2745">
                  <c:v>31807156</c:v>
                </c:pt>
                <c:pt idx="2746">
                  <c:v>155560045</c:v>
                </c:pt>
                <c:pt idx="2747">
                  <c:v>7804337</c:v>
                </c:pt>
                <c:pt idx="2748">
                  <c:v>107645357</c:v>
                </c:pt>
                <c:pt idx="2749">
                  <c:v>54837234</c:v>
                </c:pt>
                <c:pt idx="2750">
                  <c:v>53260230</c:v>
                </c:pt>
                <c:pt idx="2751">
                  <c:v>6797958</c:v>
                </c:pt>
                <c:pt idx="2752">
                  <c:v>156706638</c:v>
                </c:pt>
                <c:pt idx="2753">
                  <c:v>547659020</c:v>
                </c:pt>
                <c:pt idx="2754">
                  <c:v>0</c:v>
                </c:pt>
                <c:pt idx="2755">
                  <c:v>212902372</c:v>
                </c:pt>
                <c:pt idx="2756">
                  <c:v>89328627</c:v>
                </c:pt>
                <c:pt idx="2757">
                  <c:v>246984278</c:v>
                </c:pt>
                <c:pt idx="2758">
                  <c:v>71009334</c:v>
                </c:pt>
                <c:pt idx="2759">
                  <c:v>87100449</c:v>
                </c:pt>
                <c:pt idx="2760">
                  <c:v>71661644</c:v>
                </c:pt>
                <c:pt idx="2761">
                  <c:v>196710396</c:v>
                </c:pt>
                <c:pt idx="2762">
                  <c:v>20994648</c:v>
                </c:pt>
                <c:pt idx="2763">
                  <c:v>103039258</c:v>
                </c:pt>
                <c:pt idx="2764">
                  <c:v>29824199</c:v>
                </c:pt>
                <c:pt idx="2765">
                  <c:v>386041607</c:v>
                </c:pt>
                <c:pt idx="2766">
                  <c:v>161919318</c:v>
                </c:pt>
                <c:pt idx="2767">
                  <c:v>62832209</c:v>
                </c:pt>
                <c:pt idx="2768">
                  <c:v>39439355</c:v>
                </c:pt>
                <c:pt idx="2769">
                  <c:v>6738764</c:v>
                </c:pt>
                <c:pt idx="2770">
                  <c:v>428128233</c:v>
                </c:pt>
                <c:pt idx="2771">
                  <c:v>93492844</c:v>
                </c:pt>
                <c:pt idx="2772">
                  <c:v>225973340</c:v>
                </c:pt>
                <c:pt idx="2773">
                  <c:v>93282604</c:v>
                </c:pt>
                <c:pt idx="2774">
                  <c:v>657869686</c:v>
                </c:pt>
                <c:pt idx="2775">
                  <c:v>880166924</c:v>
                </c:pt>
                <c:pt idx="2776">
                  <c:v>99783556</c:v>
                </c:pt>
                <c:pt idx="2777">
                  <c:v>6566916</c:v>
                </c:pt>
                <c:pt idx="2778">
                  <c:v>401914</c:v>
                </c:pt>
                <c:pt idx="2779">
                  <c:v>521170825</c:v>
                </c:pt>
                <c:pt idx="2780">
                  <c:v>369330363</c:v>
                </c:pt>
                <c:pt idx="2781">
                  <c:v>122613057</c:v>
                </c:pt>
                <c:pt idx="2782">
                  <c:v>120883411</c:v>
                </c:pt>
                <c:pt idx="2783">
                  <c:v>55065289</c:v>
                </c:pt>
                <c:pt idx="2784">
                  <c:v>1029266989</c:v>
                </c:pt>
                <c:pt idx="2785">
                  <c:v>174563280</c:v>
                </c:pt>
                <c:pt idx="2786">
                  <c:v>325186032</c:v>
                </c:pt>
                <c:pt idx="2787">
                  <c:v>253890701</c:v>
                </c:pt>
                <c:pt idx="2788">
                  <c:v>995339117</c:v>
                </c:pt>
                <c:pt idx="2789">
                  <c:v>1159444662</c:v>
                </c:pt>
                <c:pt idx="2790">
                  <c:v>331333876</c:v>
                </c:pt>
                <c:pt idx="2791">
                  <c:v>1334212902</c:v>
                </c:pt>
                <c:pt idx="2792">
                  <c:v>170270201</c:v>
                </c:pt>
                <c:pt idx="2793">
                  <c:v>109906372</c:v>
                </c:pt>
                <c:pt idx="2794">
                  <c:v>52501541</c:v>
                </c:pt>
                <c:pt idx="2795">
                  <c:v>962201338</c:v>
                </c:pt>
                <c:pt idx="2796">
                  <c:v>48449416</c:v>
                </c:pt>
                <c:pt idx="2797">
                  <c:v>240891763</c:v>
                </c:pt>
                <c:pt idx="2798">
                  <c:v>10484459</c:v>
                </c:pt>
                <c:pt idx="2799">
                  <c:v>569651467</c:v>
                </c:pt>
                <c:pt idx="2800">
                  <c:v>46712809</c:v>
                </c:pt>
                <c:pt idx="2801">
                  <c:v>214657577</c:v>
                </c:pt>
                <c:pt idx="2802">
                  <c:v>17385830</c:v>
                </c:pt>
                <c:pt idx="2803">
                  <c:v>99104804</c:v>
                </c:pt>
                <c:pt idx="2804">
                  <c:v>205366737</c:v>
                </c:pt>
                <c:pt idx="2805">
                  <c:v>2510007</c:v>
                </c:pt>
                <c:pt idx="2806">
                  <c:v>409231607</c:v>
                </c:pt>
                <c:pt idx="2807">
                  <c:v>11621777</c:v>
                </c:pt>
                <c:pt idx="2808">
                  <c:v>42128352</c:v>
                </c:pt>
                <c:pt idx="2809">
                  <c:v>498781117</c:v>
                </c:pt>
                <c:pt idx="2810">
                  <c:v>993313</c:v>
                </c:pt>
                <c:pt idx="2811">
                  <c:v>22778555</c:v>
                </c:pt>
                <c:pt idx="2812">
                  <c:v>194764672</c:v>
                </c:pt>
                <c:pt idx="2813">
                  <c:v>62675095</c:v>
                </c:pt>
                <c:pt idx="2814">
                  <c:v>203277636</c:v>
                </c:pt>
                <c:pt idx="2815">
                  <c:v>87937815</c:v>
                </c:pt>
                <c:pt idx="2816">
                  <c:v>880705312</c:v>
                </c:pt>
                <c:pt idx="2817">
                  <c:v>814337054</c:v>
                </c:pt>
                <c:pt idx="2818">
                  <c:v>62402155</c:v>
                </c:pt>
                <c:pt idx="2819">
                  <c:v>682716636</c:v>
                </c:pt>
                <c:pt idx="2820">
                  <c:v>159162963</c:v>
                </c:pt>
                <c:pt idx="2821">
                  <c:v>164989338</c:v>
                </c:pt>
                <c:pt idx="2822">
                  <c:v>774153007</c:v>
                </c:pt>
                <c:pt idx="2823">
                  <c:v>2431443</c:v>
                </c:pt>
                <c:pt idx="2824">
                  <c:v>524580592</c:v>
                </c:pt>
                <c:pt idx="2825">
                  <c:v>27858103</c:v>
                </c:pt>
                <c:pt idx="2826">
                  <c:v>29918745</c:v>
                </c:pt>
                <c:pt idx="2827">
                  <c:v>53120346</c:v>
                </c:pt>
                <c:pt idx="2828">
                  <c:v>44459951</c:v>
                </c:pt>
                <c:pt idx="2829">
                  <c:v>25288872</c:v>
                </c:pt>
                <c:pt idx="2830">
                  <c:v>1405018048</c:v>
                </c:pt>
                <c:pt idx="2831">
                  <c:v>4942449</c:v>
                </c:pt>
                <c:pt idx="2832">
                  <c:v>5659286</c:v>
                </c:pt>
                <c:pt idx="2833">
                  <c:v>39661919</c:v>
                </c:pt>
                <c:pt idx="2834">
                  <c:v>40272135</c:v>
                </c:pt>
                <c:pt idx="2835">
                  <c:v>150680864</c:v>
                </c:pt>
                <c:pt idx="2836">
                  <c:v>78418811</c:v>
                </c:pt>
                <c:pt idx="2837">
                  <c:v>61619773</c:v>
                </c:pt>
                <c:pt idx="2838">
                  <c:v>162360636</c:v>
                </c:pt>
                <c:pt idx="2839">
                  <c:v>12673462</c:v>
                </c:pt>
                <c:pt idx="2840">
                  <c:v>229930771</c:v>
                </c:pt>
                <c:pt idx="2841">
                  <c:v>100014025</c:v>
                </c:pt>
                <c:pt idx="2842">
                  <c:v>100129872</c:v>
                </c:pt>
                <c:pt idx="2843">
                  <c:v>33213241</c:v>
                </c:pt>
                <c:pt idx="2844">
                  <c:v>326479141</c:v>
                </c:pt>
                <c:pt idx="2845">
                  <c:v>101134059</c:v>
                </c:pt>
                <c:pt idx="2846">
                  <c:v>48791187</c:v>
                </c:pt>
                <c:pt idx="2847">
                  <c:v>29674699</c:v>
                </c:pt>
                <c:pt idx="2848">
                  <c:v>0</c:v>
                </c:pt>
                <c:pt idx="2849">
                  <c:v>0</c:v>
                </c:pt>
                <c:pt idx="2850">
                  <c:v>2071310218</c:v>
                </c:pt>
                <c:pt idx="2851">
                  <c:v>382579</c:v>
                </c:pt>
                <c:pt idx="2852">
                  <c:v>36606743</c:v>
                </c:pt>
                <c:pt idx="2853">
                  <c:v>475186706</c:v>
                </c:pt>
                <c:pt idx="2854">
                  <c:v>1334407706</c:v>
                </c:pt>
                <c:pt idx="2855">
                  <c:v>1077022372</c:v>
                </c:pt>
                <c:pt idx="2856">
                  <c:v>94019120</c:v>
                </c:pt>
                <c:pt idx="2857">
                  <c:v>203388186</c:v>
                </c:pt>
                <c:pt idx="2858">
                  <c:v>315025930</c:v>
                </c:pt>
                <c:pt idx="2859">
                  <c:v>25975621</c:v>
                </c:pt>
                <c:pt idx="2860">
                  <c:v>0</c:v>
                </c:pt>
                <c:pt idx="2861">
                  <c:v>74679822</c:v>
                </c:pt>
                <c:pt idx="2862">
                  <c:v>290930148</c:v>
                </c:pt>
                <c:pt idx="2863">
                  <c:v>87189756</c:v>
                </c:pt>
                <c:pt idx="2864">
                  <c:v>111811453</c:v>
                </c:pt>
                <c:pt idx="2865">
                  <c:v>103215094</c:v>
                </c:pt>
                <c:pt idx="2866">
                  <c:v>299820798</c:v>
                </c:pt>
                <c:pt idx="2867">
                  <c:v>85218541</c:v>
                </c:pt>
                <c:pt idx="2868">
                  <c:v>9074749</c:v>
                </c:pt>
                <c:pt idx="2869">
                  <c:v>37999675</c:v>
                </c:pt>
                <c:pt idx="2870">
                  <c:v>49440079</c:v>
                </c:pt>
                <c:pt idx="2871">
                  <c:v>307166834</c:v>
                </c:pt>
                <c:pt idx="2872">
                  <c:v>93553698</c:v>
                </c:pt>
                <c:pt idx="2873">
                  <c:v>312242626</c:v>
                </c:pt>
                <c:pt idx="2874">
                  <c:v>24548038</c:v>
                </c:pt>
                <c:pt idx="2875">
                  <c:v>215863606</c:v>
                </c:pt>
                <c:pt idx="2876">
                  <c:v>7112282</c:v>
                </c:pt>
                <c:pt idx="2877">
                  <c:v>343471816</c:v>
                </c:pt>
                <c:pt idx="2878">
                  <c:v>64414761</c:v>
                </c:pt>
                <c:pt idx="2879">
                  <c:v>208445075</c:v>
                </c:pt>
                <c:pt idx="2880">
                  <c:v>82347656</c:v>
                </c:pt>
                <c:pt idx="2881">
                  <c:v>363204635</c:v>
                </c:pt>
                <c:pt idx="2882">
                  <c:v>5090608</c:v>
                </c:pt>
                <c:pt idx="2883">
                  <c:v>117768230</c:v>
                </c:pt>
                <c:pt idx="2884">
                  <c:v>526760632</c:v>
                </c:pt>
                <c:pt idx="2885">
                  <c:v>894328469</c:v>
                </c:pt>
                <c:pt idx="2886">
                  <c:v>211822697</c:v>
                </c:pt>
                <c:pt idx="2887">
                  <c:v>19652057</c:v>
                </c:pt>
                <c:pt idx="2888">
                  <c:v>203427584</c:v>
                </c:pt>
                <c:pt idx="2889">
                  <c:v>62944815</c:v>
                </c:pt>
                <c:pt idx="2890">
                  <c:v>53329150</c:v>
                </c:pt>
                <c:pt idx="2891">
                  <c:v>41681746</c:v>
                </c:pt>
                <c:pt idx="2892">
                  <c:v>1266115964</c:v>
                </c:pt>
                <c:pt idx="2893">
                  <c:v>3485383</c:v>
                </c:pt>
                <c:pt idx="2894">
                  <c:v>11782625</c:v>
                </c:pt>
                <c:pt idx="2895">
                  <c:v>143695338</c:v>
                </c:pt>
                <c:pt idx="2896">
                  <c:v>43070915</c:v>
                </c:pt>
                <c:pt idx="2897">
                  <c:v>414351546</c:v>
                </c:pt>
                <c:pt idx="2898">
                  <c:v>1515341399</c:v>
                </c:pt>
                <c:pt idx="2899">
                  <c:v>77068246</c:v>
                </c:pt>
                <c:pt idx="2900">
                  <c:v>287144079</c:v>
                </c:pt>
                <c:pt idx="2901">
                  <c:v>215905815</c:v>
                </c:pt>
                <c:pt idx="2902">
                  <c:v>78230625</c:v>
                </c:pt>
                <c:pt idx="2903">
                  <c:v>139745</c:v>
                </c:pt>
                <c:pt idx="2904">
                  <c:v>124608438</c:v>
                </c:pt>
                <c:pt idx="2905">
                  <c:v>41898409</c:v>
                </c:pt>
                <c:pt idx="2906">
                  <c:v>51029361</c:v>
                </c:pt>
                <c:pt idx="2907">
                  <c:v>47425835</c:v>
                </c:pt>
                <c:pt idx="2908">
                  <c:v>469058574</c:v>
                </c:pt>
                <c:pt idx="2909">
                  <c:v>151572634</c:v>
                </c:pt>
                <c:pt idx="2910">
                  <c:v>48428048</c:v>
                </c:pt>
                <c:pt idx="2911">
                  <c:v>16322067</c:v>
                </c:pt>
                <c:pt idx="2912">
                  <c:v>481234</c:v>
                </c:pt>
                <c:pt idx="2913">
                  <c:v>157029618</c:v>
                </c:pt>
                <c:pt idx="2914">
                  <c:v>208177026</c:v>
                </c:pt>
                <c:pt idx="2915">
                  <c:v>297002527</c:v>
                </c:pt>
                <c:pt idx="2916">
                  <c:v>2595622</c:v>
                </c:pt>
                <c:pt idx="2917">
                  <c:v>86081850</c:v>
                </c:pt>
                <c:pt idx="2918">
                  <c:v>62198461</c:v>
                </c:pt>
                <c:pt idx="2919">
                  <c:v>127461872</c:v>
                </c:pt>
                <c:pt idx="2920">
                  <c:v>4644472</c:v>
                </c:pt>
                <c:pt idx="2921">
                  <c:v>12007070</c:v>
                </c:pt>
                <c:pt idx="2922">
                  <c:v>1025521689</c:v>
                </c:pt>
                <c:pt idx="2923">
                  <c:v>256786742</c:v>
                </c:pt>
                <c:pt idx="2924">
                  <c:v>51680201</c:v>
                </c:pt>
                <c:pt idx="2925">
                  <c:v>111928365</c:v>
                </c:pt>
                <c:pt idx="2926">
                  <c:v>874362803</c:v>
                </c:pt>
                <c:pt idx="2927">
                  <c:v>123726688</c:v>
                </c:pt>
                <c:pt idx="2928">
                  <c:v>2700051</c:v>
                </c:pt>
                <c:pt idx="2929">
                  <c:v>89514453</c:v>
                </c:pt>
                <c:pt idx="2930">
                  <c:v>35396641</c:v>
                </c:pt>
                <c:pt idx="2931">
                  <c:v>31478893</c:v>
                </c:pt>
                <c:pt idx="2932">
                  <c:v>38803993</c:v>
                </c:pt>
                <c:pt idx="2933">
                  <c:v>967724775</c:v>
                </c:pt>
                <c:pt idx="2934">
                  <c:v>47275717</c:v>
                </c:pt>
                <c:pt idx="2935">
                  <c:v>220021259</c:v>
                </c:pt>
                <c:pt idx="2936">
                  <c:v>151826547</c:v>
                </c:pt>
                <c:pt idx="2937">
                  <c:v>322811541</c:v>
                </c:pt>
                <c:pt idx="2938">
                  <c:v>16810562</c:v>
                </c:pt>
                <c:pt idx="2939">
                  <c:v>174178883</c:v>
                </c:pt>
                <c:pt idx="2940">
                  <c:v>235666219</c:v>
                </c:pt>
                <c:pt idx="2941">
                  <c:v>1882074</c:v>
                </c:pt>
                <c:pt idx="2942">
                  <c:v>239343729</c:v>
                </c:pt>
                <c:pt idx="2943">
                  <c:v>334897606</c:v>
                </c:pt>
                <c:pt idx="2944">
                  <c:v>0</c:v>
                </c:pt>
                <c:pt idx="2945">
                  <c:v>140795793</c:v>
                </c:pt>
                <c:pt idx="2946">
                  <c:v>29355203</c:v>
                </c:pt>
                <c:pt idx="2947">
                  <c:v>35401758</c:v>
                </c:pt>
                <c:pt idx="2948">
                  <c:v>816037575</c:v>
                </c:pt>
                <c:pt idx="2949">
                  <c:v>112983889</c:v>
                </c:pt>
                <c:pt idx="2950">
                  <c:v>11430025</c:v>
                </c:pt>
                <c:pt idx="2951">
                  <c:v>67925733</c:v>
                </c:pt>
                <c:pt idx="2952">
                  <c:v>233503234</c:v>
                </c:pt>
                <c:pt idx="2953">
                  <c:v>21947454</c:v>
                </c:pt>
                <c:pt idx="2954">
                  <c:v>243870033</c:v>
                </c:pt>
                <c:pt idx="2955">
                  <c:v>16400193</c:v>
                </c:pt>
                <c:pt idx="2956">
                  <c:v>218843645</c:v>
                </c:pt>
                <c:pt idx="2957">
                  <c:v>205754447</c:v>
                </c:pt>
                <c:pt idx="2958">
                  <c:v>619179950</c:v>
                </c:pt>
                <c:pt idx="2959">
                  <c:v>27262374</c:v>
                </c:pt>
                <c:pt idx="2960">
                  <c:v>44779195</c:v>
                </c:pt>
                <c:pt idx="2961">
                  <c:v>48623572</c:v>
                </c:pt>
                <c:pt idx="2962">
                  <c:v>257589721</c:v>
                </c:pt>
                <c:pt idx="2963">
                  <c:v>128988320</c:v>
                </c:pt>
                <c:pt idx="2964">
                  <c:v>102952888</c:v>
                </c:pt>
                <c:pt idx="2965">
                  <c:v>605425157</c:v>
                </c:pt>
                <c:pt idx="2966">
                  <c:v>27979040</c:v>
                </c:pt>
                <c:pt idx="2967">
                  <c:v>543934105</c:v>
                </c:pt>
                <c:pt idx="2968">
                  <c:v>104545505</c:v>
                </c:pt>
                <c:pt idx="2969">
                  <c:v>162146076</c:v>
                </c:pt>
                <c:pt idx="2970">
                  <c:v>84997446</c:v>
                </c:pt>
                <c:pt idx="2971">
                  <c:v>352794081</c:v>
                </c:pt>
                <c:pt idx="2972">
                  <c:v>179246868</c:v>
                </c:pt>
                <c:pt idx="2973">
                  <c:v>296069199</c:v>
                </c:pt>
                <c:pt idx="2974">
                  <c:v>47309313</c:v>
                </c:pt>
                <c:pt idx="2975">
                  <c:v>7412611</c:v>
                </c:pt>
                <c:pt idx="2976">
                  <c:v>408754975</c:v>
                </c:pt>
                <c:pt idx="2977">
                  <c:v>490719763</c:v>
                </c:pt>
                <c:pt idx="2978">
                  <c:v>161217616</c:v>
                </c:pt>
                <c:pt idx="2979">
                  <c:v>1034800131</c:v>
                </c:pt>
                <c:pt idx="2980">
                  <c:v>634338384</c:v>
                </c:pt>
                <c:pt idx="2981">
                  <c:v>379751655</c:v>
                </c:pt>
                <c:pt idx="2982">
                  <c:v>61181942</c:v>
                </c:pt>
                <c:pt idx="2983">
                  <c:v>1155046416</c:v>
                </c:pt>
                <c:pt idx="2984">
                  <c:v>855301806</c:v>
                </c:pt>
                <c:pt idx="2985">
                  <c:v>199603202</c:v>
                </c:pt>
                <c:pt idx="2986">
                  <c:v>44645542</c:v>
                </c:pt>
                <c:pt idx="2987">
                  <c:v>29820616</c:v>
                </c:pt>
                <c:pt idx="2988">
                  <c:v>687228908</c:v>
                </c:pt>
                <c:pt idx="2989">
                  <c:v>125729635</c:v>
                </c:pt>
                <c:pt idx="2990">
                  <c:v>52395996</c:v>
                </c:pt>
                <c:pt idx="2991">
                  <c:v>85251425</c:v>
                </c:pt>
                <c:pt idx="2992">
                  <c:v>134866593</c:v>
                </c:pt>
                <c:pt idx="2993">
                  <c:v>24972139</c:v>
                </c:pt>
                <c:pt idx="2994">
                  <c:v>23149206</c:v>
                </c:pt>
                <c:pt idx="2995">
                  <c:v>163692228</c:v>
                </c:pt>
                <c:pt idx="2996">
                  <c:v>98450062</c:v>
                </c:pt>
                <c:pt idx="2997">
                  <c:v>42972994</c:v>
                </c:pt>
                <c:pt idx="2998">
                  <c:v>76016171</c:v>
                </c:pt>
                <c:pt idx="2999">
                  <c:v>5567103</c:v>
                </c:pt>
                <c:pt idx="3000">
                  <c:v>383930656</c:v>
                </c:pt>
                <c:pt idx="3001">
                  <c:v>1243225667</c:v>
                </c:pt>
                <c:pt idx="3002">
                  <c:v>85512300</c:v>
                </c:pt>
                <c:pt idx="3003">
                  <c:v>173185859</c:v>
                </c:pt>
                <c:pt idx="3004">
                  <c:v>119520023</c:v>
                </c:pt>
                <c:pt idx="3005">
                  <c:v>6903033</c:v>
                </c:pt>
                <c:pt idx="3006">
                  <c:v>630620818</c:v>
                </c:pt>
                <c:pt idx="3007">
                  <c:v>165478348</c:v>
                </c:pt>
                <c:pt idx="3008">
                  <c:v>195243411</c:v>
                </c:pt>
                <c:pt idx="3009">
                  <c:v>288670284</c:v>
                </c:pt>
                <c:pt idx="3010">
                  <c:v>62882090</c:v>
                </c:pt>
                <c:pt idx="3011">
                  <c:v>27391084</c:v>
                </c:pt>
                <c:pt idx="3012">
                  <c:v>81093313</c:v>
                </c:pt>
                <c:pt idx="3013">
                  <c:v>142337240</c:v>
                </c:pt>
                <c:pt idx="3014">
                  <c:v>568652812</c:v>
                </c:pt>
                <c:pt idx="3015">
                  <c:v>387300138</c:v>
                </c:pt>
                <c:pt idx="3016">
                  <c:v>140853810</c:v>
                </c:pt>
                <c:pt idx="3017">
                  <c:v>1058682142</c:v>
                </c:pt>
                <c:pt idx="3018">
                  <c:v>190400157</c:v>
                </c:pt>
                <c:pt idx="3019">
                  <c:v>37357216</c:v>
                </c:pt>
                <c:pt idx="3020">
                  <c:v>861057</c:v>
                </c:pt>
                <c:pt idx="3021">
                  <c:v>392924807</c:v>
                </c:pt>
                <c:pt idx="3022">
                  <c:v>471981681</c:v>
                </c:pt>
                <c:pt idx="3023">
                  <c:v>319715683</c:v>
                </c:pt>
                <c:pt idx="3024">
                  <c:v>71261763</c:v>
                </c:pt>
                <c:pt idx="3025">
                  <c:v>34891791</c:v>
                </c:pt>
                <c:pt idx="3026">
                  <c:v>160542134</c:v>
                </c:pt>
                <c:pt idx="3027">
                  <c:v>26351322</c:v>
                </c:pt>
                <c:pt idx="3028">
                  <c:v>17986781</c:v>
                </c:pt>
                <c:pt idx="3029">
                  <c:v>61548707</c:v>
                </c:pt>
                <c:pt idx="3030">
                  <c:v>353284621</c:v>
                </c:pt>
                <c:pt idx="3031">
                  <c:v>527965936</c:v>
                </c:pt>
                <c:pt idx="3032">
                  <c:v>73929392</c:v>
                </c:pt>
                <c:pt idx="3033">
                  <c:v>226945087</c:v>
                </c:pt>
                <c:pt idx="3034">
                  <c:v>863756051</c:v>
                </c:pt>
                <c:pt idx="3035">
                  <c:v>481079252</c:v>
                </c:pt>
                <c:pt idx="3036">
                  <c:v>16080475</c:v>
                </c:pt>
                <c:pt idx="3037">
                  <c:v>245623848</c:v>
                </c:pt>
                <c:pt idx="3038">
                  <c:v>9680029</c:v>
                </c:pt>
                <c:pt idx="3039">
                  <c:v>2049823</c:v>
                </c:pt>
                <c:pt idx="3040">
                  <c:v>3621046</c:v>
                </c:pt>
                <c:pt idx="3041">
                  <c:v>78988148</c:v>
                </c:pt>
                <c:pt idx="3042">
                  <c:v>4935501</c:v>
                </c:pt>
                <c:pt idx="3043">
                  <c:v>312296056</c:v>
                </c:pt>
                <c:pt idx="3044">
                  <c:v>119100758</c:v>
                </c:pt>
                <c:pt idx="3045">
                  <c:v>3767402</c:v>
                </c:pt>
                <c:pt idx="3046">
                  <c:v>118587880</c:v>
                </c:pt>
                <c:pt idx="3047">
                  <c:v>312336671</c:v>
                </c:pt>
                <c:pt idx="3048">
                  <c:v>655755901</c:v>
                </c:pt>
                <c:pt idx="3049">
                  <c:v>407150844</c:v>
                </c:pt>
                <c:pt idx="3050">
                  <c:v>69497587</c:v>
                </c:pt>
                <c:pt idx="3051">
                  <c:v>49052787</c:v>
                </c:pt>
                <c:pt idx="3052">
                  <c:v>20749853</c:v>
                </c:pt>
                <c:pt idx="3053">
                  <c:v>1131416446</c:v>
                </c:pt>
                <c:pt idx="3054">
                  <c:v>2052415039</c:v>
                </c:pt>
                <c:pt idx="3055">
                  <c:v>2799439100</c:v>
                </c:pt>
                <c:pt idx="3056">
                  <c:v>157761002</c:v>
                </c:pt>
                <c:pt idx="3057">
                  <c:v>69411370</c:v>
                </c:pt>
                <c:pt idx="3058">
                  <c:v>58980521</c:v>
                </c:pt>
                <c:pt idx="3059">
                  <c:v>415484914</c:v>
                </c:pt>
                <c:pt idx="3060">
                  <c:v>59284015</c:v>
                </c:pt>
                <c:pt idx="3061">
                  <c:v>75984700</c:v>
                </c:pt>
                <c:pt idx="3062">
                  <c:v>30552111</c:v>
                </c:pt>
                <c:pt idx="3063">
                  <c:v>99630675</c:v>
                </c:pt>
                <c:pt idx="3064">
                  <c:v>40423945</c:v>
                </c:pt>
                <c:pt idx="3065">
                  <c:v>24121245</c:v>
                </c:pt>
                <c:pt idx="3066">
                  <c:v>40656399</c:v>
                </c:pt>
                <c:pt idx="3067">
                  <c:v>76249438</c:v>
                </c:pt>
                <c:pt idx="3068">
                  <c:v>81705746</c:v>
                </c:pt>
                <c:pt idx="3069">
                  <c:v>133031473</c:v>
                </c:pt>
                <c:pt idx="3070">
                  <c:v>9323484</c:v>
                </c:pt>
                <c:pt idx="3071">
                  <c:v>174348632</c:v>
                </c:pt>
                <c:pt idx="3072">
                  <c:v>0</c:v>
                </c:pt>
                <c:pt idx="3073">
                  <c:v>108007109</c:v>
                </c:pt>
                <c:pt idx="3074">
                  <c:v>21360215</c:v>
                </c:pt>
                <c:pt idx="3075">
                  <c:v>381545846</c:v>
                </c:pt>
                <c:pt idx="3076">
                  <c:v>227994792</c:v>
                </c:pt>
                <c:pt idx="3077">
                  <c:v>371985018</c:v>
                </c:pt>
                <c:pt idx="3078">
                  <c:v>43069254</c:v>
                </c:pt>
                <c:pt idx="3079">
                  <c:v>121530289</c:v>
                </c:pt>
                <c:pt idx="3080">
                  <c:v>288175335</c:v>
                </c:pt>
                <c:pt idx="3081">
                  <c:v>118102725</c:v>
                </c:pt>
                <c:pt idx="3082">
                  <c:v>43763247</c:v>
                </c:pt>
                <c:pt idx="3083">
                  <c:v>204334455</c:v>
                </c:pt>
                <c:pt idx="3084">
                  <c:v>1453683476</c:v>
                </c:pt>
                <c:pt idx="3085">
                  <c:v>41657844</c:v>
                </c:pt>
                <c:pt idx="3086">
                  <c:v>86493046</c:v>
                </c:pt>
                <c:pt idx="3087">
                  <c:v>9101546</c:v>
                </c:pt>
                <c:pt idx="3088">
                  <c:v>30311857</c:v>
                </c:pt>
                <c:pt idx="3089">
                  <c:v>150847274</c:v>
                </c:pt>
                <c:pt idx="3090">
                  <c:v>66308758</c:v>
                </c:pt>
                <c:pt idx="3091">
                  <c:v>69965374</c:v>
                </c:pt>
                <c:pt idx="3092">
                  <c:v>52185751</c:v>
                </c:pt>
                <c:pt idx="3093">
                  <c:v>197744377</c:v>
                </c:pt>
                <c:pt idx="3094">
                  <c:v>251935300</c:v>
                </c:pt>
                <c:pt idx="3095">
                  <c:v>12442161</c:v>
                </c:pt>
                <c:pt idx="3096">
                  <c:v>18598607</c:v>
                </c:pt>
                <c:pt idx="3097">
                  <c:v>183800603</c:v>
                </c:pt>
                <c:pt idx="3098">
                  <c:v>1236005118</c:v>
                </c:pt>
                <c:pt idx="3099">
                  <c:v>384298736</c:v>
                </c:pt>
                <c:pt idx="3100">
                  <c:v>410902662</c:v>
                </c:pt>
                <c:pt idx="3101">
                  <c:v>183936074</c:v>
                </c:pt>
                <c:pt idx="3102">
                  <c:v>4531320</c:v>
                </c:pt>
                <c:pt idx="3103">
                  <c:v>49169594</c:v>
                </c:pt>
                <c:pt idx="3104">
                  <c:v>88616021</c:v>
                </c:pt>
                <c:pt idx="3105">
                  <c:v>24646055</c:v>
                </c:pt>
                <c:pt idx="3106">
                  <c:v>19735344</c:v>
                </c:pt>
                <c:pt idx="3107">
                  <c:v>467989645</c:v>
                </c:pt>
                <c:pt idx="3108">
                  <c:v>0</c:v>
                </c:pt>
                <c:pt idx="3109">
                  <c:v>26620002</c:v>
                </c:pt>
                <c:pt idx="3110">
                  <c:v>185400345</c:v>
                </c:pt>
                <c:pt idx="3111">
                  <c:v>12448676</c:v>
                </c:pt>
                <c:pt idx="3112">
                  <c:v>491730089</c:v>
                </c:pt>
                <c:pt idx="3113">
                  <c:v>529338515</c:v>
                </c:pt>
                <c:pt idx="3114">
                  <c:v>149368835</c:v>
                </c:pt>
                <c:pt idx="3115">
                  <c:v>47347283</c:v>
                </c:pt>
                <c:pt idx="3116">
                  <c:v>98251790</c:v>
                </c:pt>
                <c:pt idx="3117">
                  <c:v>3283369</c:v>
                </c:pt>
                <c:pt idx="3118">
                  <c:v>235956898</c:v>
                </c:pt>
                <c:pt idx="3119">
                  <c:v>4462034</c:v>
                </c:pt>
                <c:pt idx="3120">
                  <c:v>21632392</c:v>
                </c:pt>
                <c:pt idx="3121">
                  <c:v>217776646</c:v>
                </c:pt>
                <c:pt idx="3122">
                  <c:v>1310466296</c:v>
                </c:pt>
                <c:pt idx="3123">
                  <c:v>791657398</c:v>
                </c:pt>
                <c:pt idx="3124">
                  <c:v>123233739</c:v>
                </c:pt>
                <c:pt idx="3125">
                  <c:v>50901502</c:v>
                </c:pt>
                <c:pt idx="3126">
                  <c:v>78986478</c:v>
                </c:pt>
                <c:pt idx="3127">
                  <c:v>13143056</c:v>
                </c:pt>
                <c:pt idx="3128">
                  <c:v>278454417</c:v>
                </c:pt>
                <c:pt idx="3129">
                  <c:v>65172611</c:v>
                </c:pt>
                <c:pt idx="3130">
                  <c:v>52300984</c:v>
                </c:pt>
                <c:pt idx="3131">
                  <c:v>527816307</c:v>
                </c:pt>
                <c:pt idx="3132">
                  <c:v>0</c:v>
                </c:pt>
                <c:pt idx="3133">
                  <c:v>162729321</c:v>
                </c:pt>
                <c:pt idx="3134">
                  <c:v>349546142</c:v>
                </c:pt>
                <c:pt idx="3135">
                  <c:v>73279888</c:v>
                </c:pt>
                <c:pt idx="3136">
                  <c:v>470116094</c:v>
                </c:pt>
                <c:pt idx="3137">
                  <c:v>255745157</c:v>
                </c:pt>
                <c:pt idx="3138">
                  <c:v>75837743</c:v>
                </c:pt>
                <c:pt idx="3139">
                  <c:v>1023510</c:v>
                </c:pt>
                <c:pt idx="3140">
                  <c:v>95918706</c:v>
                </c:pt>
                <c:pt idx="3141">
                  <c:v>438966392</c:v>
                </c:pt>
                <c:pt idx="3142">
                  <c:v>622674139</c:v>
                </c:pt>
                <c:pt idx="3143">
                  <c:v>167460961</c:v>
                </c:pt>
                <c:pt idx="3144">
                  <c:v>44516999</c:v>
                </c:pt>
                <c:pt idx="3145">
                  <c:v>431058604</c:v>
                </c:pt>
                <c:pt idx="3146">
                  <c:v>939628210</c:v>
                </c:pt>
                <c:pt idx="3147">
                  <c:v>306592201</c:v>
                </c:pt>
                <c:pt idx="3148">
                  <c:v>297795726</c:v>
                </c:pt>
                <c:pt idx="3149">
                  <c:v>66719009</c:v>
                </c:pt>
                <c:pt idx="3150">
                  <c:v>35164920</c:v>
                </c:pt>
                <c:pt idx="3151">
                  <c:v>49851770</c:v>
                </c:pt>
                <c:pt idx="3152">
                  <c:v>528583774</c:v>
                </c:pt>
                <c:pt idx="3153">
                  <c:v>0</c:v>
                </c:pt>
                <c:pt idx="3154">
                  <c:v>9595362</c:v>
                </c:pt>
                <c:pt idx="3155">
                  <c:v>56996304</c:v>
                </c:pt>
                <c:pt idx="3156">
                  <c:v>125479266</c:v>
                </c:pt>
                <c:pt idx="3157">
                  <c:v>44202682</c:v>
                </c:pt>
                <c:pt idx="3158">
                  <c:v>516520</c:v>
                </c:pt>
                <c:pt idx="3159">
                  <c:v>23355100</c:v>
                </c:pt>
                <c:pt idx="3160">
                  <c:v>726229501</c:v>
                </c:pt>
                <c:pt idx="3161">
                  <c:v>704709660</c:v>
                </c:pt>
                <c:pt idx="3162">
                  <c:v>48453605</c:v>
                </c:pt>
                <c:pt idx="3163">
                  <c:v>100541806</c:v>
                </c:pt>
                <c:pt idx="3164">
                  <c:v>56411585</c:v>
                </c:pt>
                <c:pt idx="3165">
                  <c:v>785896609</c:v>
                </c:pt>
                <c:pt idx="3166">
                  <c:v>35669017</c:v>
                </c:pt>
                <c:pt idx="3167">
                  <c:v>0</c:v>
                </c:pt>
                <c:pt idx="3168">
                  <c:v>157563598</c:v>
                </c:pt>
                <c:pt idx="3169">
                  <c:v>0</c:v>
                </c:pt>
                <c:pt idx="3170">
                  <c:v>137137384</c:v>
                </c:pt>
                <c:pt idx="3171">
                  <c:v>53939297</c:v>
                </c:pt>
                <c:pt idx="3172">
                  <c:v>195243464</c:v>
                </c:pt>
                <c:pt idx="3173">
                  <c:v>27869129</c:v>
                </c:pt>
                <c:pt idx="3174">
                  <c:v>72381712</c:v>
                </c:pt>
                <c:pt idx="3175">
                  <c:v>15636462</c:v>
                </c:pt>
                <c:pt idx="3176">
                  <c:v>9303022</c:v>
                </c:pt>
                <c:pt idx="3177">
                  <c:v>10954677</c:v>
                </c:pt>
                <c:pt idx="3178">
                  <c:v>180613824</c:v>
                </c:pt>
                <c:pt idx="3179">
                  <c:v>18170707</c:v>
                </c:pt>
                <c:pt idx="3180">
                  <c:v>75558925</c:v>
                </c:pt>
                <c:pt idx="3181">
                  <c:v>76419755</c:v>
                </c:pt>
                <c:pt idx="3182">
                  <c:v>167885588</c:v>
                </c:pt>
                <c:pt idx="3183">
                  <c:v>50023780</c:v>
                </c:pt>
                <c:pt idx="3184">
                  <c:v>304868961</c:v>
                </c:pt>
                <c:pt idx="3185">
                  <c:v>40882928</c:v>
                </c:pt>
                <c:pt idx="3186">
                  <c:v>48706552</c:v>
                </c:pt>
                <c:pt idx="3187">
                  <c:v>0</c:v>
                </c:pt>
                <c:pt idx="3188">
                  <c:v>366082797</c:v>
                </c:pt>
                <c:pt idx="3189">
                  <c:v>171616764</c:v>
                </c:pt>
                <c:pt idx="3190">
                  <c:v>13313581</c:v>
                </c:pt>
                <c:pt idx="3191">
                  <c:v>67295363</c:v>
                </c:pt>
                <c:pt idx="3192">
                  <c:v>529323962</c:v>
                </c:pt>
                <c:pt idx="3193">
                  <c:v>450062638</c:v>
                </c:pt>
                <c:pt idx="3194">
                  <c:v>155712077</c:v>
                </c:pt>
                <c:pt idx="3195">
                  <c:v>8808611</c:v>
                </c:pt>
                <c:pt idx="3196">
                  <c:v>569626289</c:v>
                </c:pt>
                <c:pt idx="3197">
                  <c:v>538551</c:v>
                </c:pt>
                <c:pt idx="3198">
                  <c:v>0</c:v>
                </c:pt>
                <c:pt idx="3199">
                  <c:v>3862498</c:v>
                </c:pt>
                <c:pt idx="3200">
                  <c:v>1194369</c:v>
                </c:pt>
                <c:pt idx="3201">
                  <c:v>1663075401</c:v>
                </c:pt>
                <c:pt idx="3202">
                  <c:v>0</c:v>
                </c:pt>
                <c:pt idx="3203">
                  <c:v>137056262</c:v>
                </c:pt>
                <c:pt idx="3204">
                  <c:v>1054304000</c:v>
                </c:pt>
                <c:pt idx="3205">
                  <c:v>328349387</c:v>
                </c:pt>
                <c:pt idx="3206">
                  <c:v>146661977</c:v>
                </c:pt>
                <c:pt idx="3207">
                  <c:v>331526598</c:v>
                </c:pt>
                <c:pt idx="3208">
                  <c:v>1951683</c:v>
                </c:pt>
                <c:pt idx="3209">
                  <c:v>76073488</c:v>
                </c:pt>
                <c:pt idx="3210">
                  <c:v>193764664</c:v>
                </c:pt>
                <c:pt idx="3211">
                  <c:v>59945012</c:v>
                </c:pt>
                <c:pt idx="3212">
                  <c:v>1131927996</c:v>
                </c:pt>
                <c:pt idx="3213">
                  <c:v>168717425</c:v>
                </c:pt>
                <c:pt idx="3214">
                  <c:v>214215889</c:v>
                </c:pt>
                <c:pt idx="3215">
                  <c:v>130560428</c:v>
                </c:pt>
                <c:pt idx="3216">
                  <c:v>61404394</c:v>
                </c:pt>
                <c:pt idx="3217">
                  <c:v>194694725</c:v>
                </c:pt>
                <c:pt idx="3218">
                  <c:v>393252111</c:v>
                </c:pt>
                <c:pt idx="3219">
                  <c:v>261119292</c:v>
                </c:pt>
                <c:pt idx="3220">
                  <c:v>76693052</c:v>
                </c:pt>
                <c:pt idx="3221">
                  <c:v>408402367</c:v>
                </c:pt>
                <c:pt idx="3222">
                  <c:v>92559910</c:v>
                </c:pt>
                <c:pt idx="3223">
                  <c:v>42145959</c:v>
                </c:pt>
                <c:pt idx="3224">
                  <c:v>660132</c:v>
                </c:pt>
                <c:pt idx="3225">
                  <c:v>16706680</c:v>
                </c:pt>
                <c:pt idx="3226">
                  <c:v>41503392</c:v>
                </c:pt>
                <c:pt idx="3227">
                  <c:v>252442974</c:v>
                </c:pt>
                <c:pt idx="3228">
                  <c:v>31882724</c:v>
                </c:pt>
                <c:pt idx="3229">
                  <c:v>340952971</c:v>
                </c:pt>
                <c:pt idx="3230">
                  <c:v>75339459</c:v>
                </c:pt>
                <c:pt idx="3231">
                  <c:v>251410631</c:v>
                </c:pt>
                <c:pt idx="3232">
                  <c:v>0</c:v>
                </c:pt>
                <c:pt idx="3233">
                  <c:v>143370485</c:v>
                </c:pt>
                <c:pt idx="3234">
                  <c:v>1362015510</c:v>
                </c:pt>
                <c:pt idx="3235">
                  <c:v>365304105</c:v>
                </c:pt>
                <c:pt idx="3236">
                  <c:v>262715944</c:v>
                </c:pt>
                <c:pt idx="3237">
                  <c:v>95330710</c:v>
                </c:pt>
                <c:pt idx="3238">
                  <c:v>94539426</c:v>
                </c:pt>
                <c:pt idx="3239">
                  <c:v>845555777</c:v>
                </c:pt>
                <c:pt idx="3240">
                  <c:v>0</c:v>
                </c:pt>
                <c:pt idx="3241">
                  <c:v>760732926</c:v>
                </c:pt>
                <c:pt idx="3242">
                  <c:v>4165776</c:v>
                </c:pt>
                <c:pt idx="3243">
                  <c:v>246999039</c:v>
                </c:pt>
                <c:pt idx="3244">
                  <c:v>53918723</c:v>
                </c:pt>
                <c:pt idx="3245">
                  <c:v>125897478</c:v>
                </c:pt>
                <c:pt idx="3246">
                  <c:v>256067149</c:v>
                </c:pt>
                <c:pt idx="3247">
                  <c:v>12668325</c:v>
                </c:pt>
                <c:pt idx="3248">
                  <c:v>1034769</c:v>
                </c:pt>
                <c:pt idx="3249">
                  <c:v>402264843</c:v>
                </c:pt>
                <c:pt idx="3250">
                  <c:v>41914915</c:v>
                </c:pt>
                <c:pt idx="3251">
                  <c:v>158972499</c:v>
                </c:pt>
                <c:pt idx="3252">
                  <c:v>127420861</c:v>
                </c:pt>
                <c:pt idx="3253">
                  <c:v>321752656</c:v>
                </c:pt>
                <c:pt idx="3254">
                  <c:v>111173598</c:v>
                </c:pt>
                <c:pt idx="3255">
                  <c:v>1653784</c:v>
                </c:pt>
                <c:pt idx="3256">
                  <c:v>14347433</c:v>
                </c:pt>
                <c:pt idx="3257">
                  <c:v>97644617</c:v>
                </c:pt>
                <c:pt idx="3258">
                  <c:v>206431050</c:v>
                </c:pt>
                <c:pt idx="3259">
                  <c:v>506863592</c:v>
                </c:pt>
                <c:pt idx="3260">
                  <c:v>20596567</c:v>
                </c:pt>
                <c:pt idx="3261">
                  <c:v>169601036</c:v>
                </c:pt>
                <c:pt idx="3262">
                  <c:v>377617598</c:v>
                </c:pt>
                <c:pt idx="3263">
                  <c:v>161440742</c:v>
                </c:pt>
                <c:pt idx="3264">
                  <c:v>141940042</c:v>
                </c:pt>
                <c:pt idx="3265">
                  <c:v>1078958282</c:v>
                </c:pt>
                <c:pt idx="3266">
                  <c:v>93413709</c:v>
                </c:pt>
                <c:pt idx="3267">
                  <c:v>473122525</c:v>
                </c:pt>
                <c:pt idx="3268">
                  <c:v>120989656</c:v>
                </c:pt>
                <c:pt idx="3269">
                  <c:v>113190218</c:v>
                </c:pt>
                <c:pt idx="3270">
                  <c:v>111257878</c:v>
                </c:pt>
                <c:pt idx="3271">
                  <c:v>0</c:v>
                </c:pt>
                <c:pt idx="3272">
                  <c:v>0</c:v>
                </c:pt>
                <c:pt idx="3273">
                  <c:v>243781900</c:v>
                </c:pt>
                <c:pt idx="3274">
                  <c:v>1753823</c:v>
                </c:pt>
                <c:pt idx="3275">
                  <c:v>333686</c:v>
                </c:pt>
                <c:pt idx="3276">
                  <c:v>137307235</c:v>
                </c:pt>
                <c:pt idx="3277">
                  <c:v>75462037</c:v>
                </c:pt>
                <c:pt idx="3278">
                  <c:v>205372791</c:v>
                </c:pt>
                <c:pt idx="3279">
                  <c:v>32390945</c:v>
                </c:pt>
                <c:pt idx="3280">
                  <c:v>52300000</c:v>
                </c:pt>
                <c:pt idx="3281">
                  <c:v>39629195</c:v>
                </c:pt>
                <c:pt idx="3282">
                  <c:v>33224654</c:v>
                </c:pt>
                <c:pt idx="3283">
                  <c:v>82850596</c:v>
                </c:pt>
                <c:pt idx="3284">
                  <c:v>57615777</c:v>
                </c:pt>
                <c:pt idx="3285">
                  <c:v>0</c:v>
                </c:pt>
                <c:pt idx="3286">
                  <c:v>0</c:v>
                </c:pt>
                <c:pt idx="3287">
                  <c:v>57510518</c:v>
                </c:pt>
                <c:pt idx="3288">
                  <c:v>61220856</c:v>
                </c:pt>
                <c:pt idx="3289">
                  <c:v>174804407</c:v>
                </c:pt>
                <c:pt idx="3290">
                  <c:v>801693929</c:v>
                </c:pt>
                <c:pt idx="3291">
                  <c:v>0</c:v>
                </c:pt>
                <c:pt idx="3292">
                  <c:v>18129854</c:v>
                </c:pt>
                <c:pt idx="3293">
                  <c:v>38663840</c:v>
                </c:pt>
                <c:pt idx="3294">
                  <c:v>178143</c:v>
                </c:pt>
                <c:pt idx="3295">
                  <c:v>1001978080</c:v>
                </c:pt>
                <c:pt idx="3296">
                  <c:v>154608856</c:v>
                </c:pt>
                <c:pt idx="3297">
                  <c:v>93279806</c:v>
                </c:pt>
                <c:pt idx="3298">
                  <c:v>20122621</c:v>
                </c:pt>
                <c:pt idx="3299">
                  <c:v>0</c:v>
                </c:pt>
                <c:pt idx="3300">
                  <c:v>62475342</c:v>
                </c:pt>
                <c:pt idx="3301">
                  <c:v>13037403</c:v>
                </c:pt>
                <c:pt idx="3302">
                  <c:v>250162278</c:v>
                </c:pt>
                <c:pt idx="3303">
                  <c:v>64600152</c:v>
                </c:pt>
                <c:pt idx="3304">
                  <c:v>10550350</c:v>
                </c:pt>
                <c:pt idx="3305">
                  <c:v>64417003</c:v>
                </c:pt>
                <c:pt idx="3306">
                  <c:v>231252591</c:v>
                </c:pt>
                <c:pt idx="3307">
                  <c:v>91542097</c:v>
                </c:pt>
                <c:pt idx="3308">
                  <c:v>115171795</c:v>
                </c:pt>
                <c:pt idx="3309">
                  <c:v>487625</c:v>
                </c:pt>
                <c:pt idx="3310">
                  <c:v>70094113</c:v>
                </c:pt>
                <c:pt idx="3311">
                  <c:v>608342</c:v>
                </c:pt>
                <c:pt idx="3312">
                  <c:v>384579472</c:v>
                </c:pt>
                <c:pt idx="3313">
                  <c:v>123446172</c:v>
                </c:pt>
                <c:pt idx="3314">
                  <c:v>44907074</c:v>
                </c:pt>
                <c:pt idx="3315">
                  <c:v>49939757</c:v>
                </c:pt>
                <c:pt idx="3316">
                  <c:v>112777</c:v>
                </c:pt>
                <c:pt idx="3317">
                  <c:v>179972226</c:v>
                </c:pt>
                <c:pt idx="3318">
                  <c:v>48059189</c:v>
                </c:pt>
                <c:pt idx="3319">
                  <c:v>46333545</c:v>
                </c:pt>
                <c:pt idx="3320">
                  <c:v>207557117</c:v>
                </c:pt>
                <c:pt idx="3321">
                  <c:v>0</c:v>
                </c:pt>
                <c:pt idx="3322">
                  <c:v>312897920</c:v>
                </c:pt>
                <c:pt idx="3323">
                  <c:v>402064899</c:v>
                </c:pt>
                <c:pt idx="3324">
                  <c:v>859208836</c:v>
                </c:pt>
                <c:pt idx="3325">
                  <c:v>20282422</c:v>
                </c:pt>
                <c:pt idx="3326">
                  <c:v>0</c:v>
                </c:pt>
                <c:pt idx="3327">
                  <c:v>26404660</c:v>
                </c:pt>
                <c:pt idx="3328">
                  <c:v>395000317</c:v>
                </c:pt>
                <c:pt idx="3329">
                  <c:v>0</c:v>
                </c:pt>
                <c:pt idx="3330">
                  <c:v>77411570</c:v>
                </c:pt>
                <c:pt idx="3331">
                  <c:v>690516673</c:v>
                </c:pt>
                <c:pt idx="3332">
                  <c:v>129288072</c:v>
                </c:pt>
                <c:pt idx="3333">
                  <c:v>432243292</c:v>
                </c:pt>
                <c:pt idx="3334">
                  <c:v>144353965</c:v>
                </c:pt>
                <c:pt idx="3335">
                  <c:v>955775804</c:v>
                </c:pt>
                <c:pt idx="3336">
                  <c:v>192927909</c:v>
                </c:pt>
                <c:pt idx="3337">
                  <c:v>567535383</c:v>
                </c:pt>
                <c:pt idx="3338">
                  <c:v>39429285</c:v>
                </c:pt>
                <c:pt idx="3339">
                  <c:v>8568339</c:v>
                </c:pt>
                <c:pt idx="3340">
                  <c:v>22957625</c:v>
                </c:pt>
                <c:pt idx="3341">
                  <c:v>2180452</c:v>
                </c:pt>
                <c:pt idx="3342">
                  <c:v>79628200</c:v>
                </c:pt>
                <c:pt idx="3343">
                  <c:v>39458207</c:v>
                </c:pt>
                <c:pt idx="3344">
                  <c:v>14400000</c:v>
                </c:pt>
                <c:pt idx="3345">
                  <c:v>7478009</c:v>
                </c:pt>
                <c:pt idx="3346">
                  <c:v>65774490</c:v>
                </c:pt>
                <c:pt idx="3347">
                  <c:v>1351662</c:v>
                </c:pt>
              </c:numCache>
            </c:numRef>
          </c:yVal>
          <c:smooth val="0"/>
          <c:extLst>
            <c:ext xmlns:c16="http://schemas.microsoft.com/office/drawing/2014/chart" uri="{C3380CC4-5D6E-409C-BE32-E72D297353CC}">
              <c16:uniqueId val="{00000000-8AC1-4A62-A323-7E8A86DC3FE4}"/>
            </c:ext>
          </c:extLst>
        </c:ser>
        <c:dLbls>
          <c:showLegendKey val="0"/>
          <c:showVal val="0"/>
          <c:showCatName val="0"/>
          <c:showSerName val="0"/>
          <c:showPercent val="0"/>
          <c:showBubbleSize val="0"/>
        </c:dLbls>
        <c:axId val="282330320"/>
        <c:axId val="282336560"/>
      </c:scatterChart>
      <c:valAx>
        <c:axId val="282330320"/>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36560"/>
        <c:crosses val="autoZero"/>
        <c:crossBetween val="midCat"/>
      </c:valAx>
      <c:valAx>
        <c:axId val="28233656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303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DIRECTORS MAKE PROFITABLE MOVIES</a:t>
            </a:r>
          </a:p>
          <a:p>
            <a:pPr>
              <a:defRPr b="1"/>
            </a:pPr>
            <a:endParaRPr lang="en-US" b="1"/>
          </a:p>
        </c:rich>
      </c:tx>
      <c:layout>
        <c:manualLayout>
          <c:xMode val="edge"/>
          <c:yMode val="edge"/>
          <c:x val="0.2250880019307931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81811325308474"/>
          <c:y val="0.14751275882181394"/>
          <c:w val="0.67318188674691526"/>
          <c:h val="0.84997047244094492"/>
        </c:manualLayout>
      </c:layout>
      <c:barChart>
        <c:barDir val="bar"/>
        <c:grouping val="clustered"/>
        <c:varyColors val="0"/>
        <c:ser>
          <c:idx val="0"/>
          <c:order val="0"/>
          <c:tx>
            <c:strRef>
              <c:f>EDA!$B$292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EDA!$A$293:$A$303</c:f>
              <c:strCache>
                <c:ptCount val="10"/>
                <c:pt idx="0">
                  <c:v>Steven Spielberg</c:v>
                </c:pt>
                <c:pt idx="1">
                  <c:v>James Cameron</c:v>
                </c:pt>
                <c:pt idx="2">
                  <c:v>Peter Jackson</c:v>
                </c:pt>
                <c:pt idx="3">
                  <c:v>David Yates</c:v>
                </c:pt>
                <c:pt idx="4">
                  <c:v>Anthony Russo, Joe Russo</c:v>
                </c:pt>
                <c:pt idx="5">
                  <c:v>Christopher Nolan</c:v>
                </c:pt>
                <c:pt idx="6">
                  <c:v>Michael Bay</c:v>
                </c:pt>
                <c:pt idx="7">
                  <c:v>J.J. Abrams</c:v>
                </c:pt>
                <c:pt idx="8">
                  <c:v>Jon Watts</c:v>
                </c:pt>
                <c:pt idx="9">
                  <c:v>Jon Favreau</c:v>
                </c:pt>
              </c:strCache>
            </c:strRef>
          </c:cat>
          <c:val>
            <c:numRef>
              <c:f>EDA!$B$293:$B$303</c:f>
              <c:numCache>
                <c:formatCode>General</c:formatCode>
                <c:ptCount val="10"/>
                <c:pt idx="0">
                  <c:v>8549997980</c:v>
                </c:pt>
                <c:pt idx="1">
                  <c:v>7608994723</c:v>
                </c:pt>
                <c:pt idx="2">
                  <c:v>5378292389</c:v>
                </c:pt>
                <c:pt idx="3">
                  <c:v>5015190837</c:v>
                </c:pt>
                <c:pt idx="4">
                  <c:v>4795904545</c:v>
                </c:pt>
                <c:pt idx="5">
                  <c:v>4705614395</c:v>
                </c:pt>
                <c:pt idx="6">
                  <c:v>4635993782</c:v>
                </c:pt>
                <c:pt idx="7">
                  <c:v>3599953765</c:v>
                </c:pt>
                <c:pt idx="8">
                  <c:v>3398942031</c:v>
                </c:pt>
                <c:pt idx="9">
                  <c:v>3309215387</c:v>
                </c:pt>
              </c:numCache>
            </c:numRef>
          </c:val>
          <c:extLst>
            <c:ext xmlns:c16="http://schemas.microsoft.com/office/drawing/2014/chart" uri="{C3380CC4-5D6E-409C-BE32-E72D297353CC}">
              <c16:uniqueId val="{00000000-C39A-4650-BF22-82343ECC1EC8}"/>
            </c:ext>
          </c:extLst>
        </c:ser>
        <c:dLbls>
          <c:dLblPos val="inEnd"/>
          <c:showLegendKey val="0"/>
          <c:showVal val="1"/>
          <c:showCatName val="0"/>
          <c:showSerName val="0"/>
          <c:showPercent val="0"/>
          <c:showBubbleSize val="0"/>
        </c:dLbls>
        <c:gapWidth val="182"/>
        <c:axId val="466794704"/>
        <c:axId val="466791824"/>
      </c:barChart>
      <c:catAx>
        <c:axId val="4667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6791824"/>
        <c:crosses val="autoZero"/>
        <c:auto val="1"/>
        <c:lblAlgn val="ctr"/>
        <c:lblOffset val="100"/>
        <c:noMultiLvlLbl val="0"/>
      </c:catAx>
      <c:valAx>
        <c:axId val="466791824"/>
        <c:scaling>
          <c:orientation val="minMax"/>
        </c:scaling>
        <c:delete val="1"/>
        <c:axPos val="b"/>
        <c:numFmt formatCode="General" sourceLinked="1"/>
        <c:majorTickMark val="none"/>
        <c:minorTickMark val="none"/>
        <c:tickLblPos val="nextTo"/>
        <c:crossAx val="4667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RELATION BETWEEN MOVIES RATING AND VOTES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Sheet'!$N$1</c:f>
              <c:strCache>
                <c:ptCount val="1"/>
                <c:pt idx="0">
                  <c:v>numVotes</c:v>
                </c:pt>
              </c:strCache>
            </c:strRef>
          </c:tx>
          <c:spPr>
            <a:ln w="19050" cap="rnd">
              <a:noFill/>
              <a:round/>
            </a:ln>
            <a:effectLst/>
          </c:spPr>
          <c:marker>
            <c:symbol val="circle"/>
            <c:size val="5"/>
            <c:spPr>
              <a:solidFill>
                <a:schemeClr val="accent6">
                  <a:lumMod val="60000"/>
                  <a:lumOff val="40000"/>
                </a:schemeClr>
              </a:solidFill>
              <a:ln w="9525">
                <a:solidFill>
                  <a:schemeClr val="accent1"/>
                </a:solidFill>
              </a:ln>
              <a:effectLst/>
            </c:spPr>
          </c:marker>
          <c:xVal>
            <c:numRef>
              <c:f>'Clean Sheet'!$L$2:$L$3349</c:f>
              <c:numCache>
                <c:formatCode>0.0</c:formatCode>
                <c:ptCount val="3348"/>
                <c:pt idx="0">
                  <c:v>6.4</c:v>
                </c:pt>
                <c:pt idx="1">
                  <c:v>7.1</c:v>
                </c:pt>
                <c:pt idx="2">
                  <c:v>7.6</c:v>
                </c:pt>
                <c:pt idx="3">
                  <c:v>7.4</c:v>
                </c:pt>
                <c:pt idx="4">
                  <c:v>7.9</c:v>
                </c:pt>
                <c:pt idx="5">
                  <c:v>6.6</c:v>
                </c:pt>
                <c:pt idx="6">
                  <c:v>8.3000000000000007</c:v>
                </c:pt>
                <c:pt idx="7">
                  <c:v>6.5</c:v>
                </c:pt>
                <c:pt idx="8">
                  <c:v>7.7</c:v>
                </c:pt>
                <c:pt idx="9">
                  <c:v>7.7</c:v>
                </c:pt>
                <c:pt idx="10">
                  <c:v>7.9</c:v>
                </c:pt>
                <c:pt idx="11">
                  <c:v>8</c:v>
                </c:pt>
                <c:pt idx="12">
                  <c:v>7.4</c:v>
                </c:pt>
                <c:pt idx="13">
                  <c:v>7.8</c:v>
                </c:pt>
                <c:pt idx="14">
                  <c:v>7.8</c:v>
                </c:pt>
                <c:pt idx="15">
                  <c:v>7.8</c:v>
                </c:pt>
                <c:pt idx="16">
                  <c:v>7.7</c:v>
                </c:pt>
                <c:pt idx="17">
                  <c:v>9.1999999999999993</c:v>
                </c:pt>
                <c:pt idx="18">
                  <c:v>7.4</c:v>
                </c:pt>
                <c:pt idx="19">
                  <c:v>7.4</c:v>
                </c:pt>
                <c:pt idx="20">
                  <c:v>7.7</c:v>
                </c:pt>
                <c:pt idx="21">
                  <c:v>7.1</c:v>
                </c:pt>
                <c:pt idx="22">
                  <c:v>7.6</c:v>
                </c:pt>
                <c:pt idx="23">
                  <c:v>8.1</c:v>
                </c:pt>
                <c:pt idx="24">
                  <c:v>6.7</c:v>
                </c:pt>
                <c:pt idx="25">
                  <c:v>7.2</c:v>
                </c:pt>
                <c:pt idx="26">
                  <c:v>8.1</c:v>
                </c:pt>
                <c:pt idx="27">
                  <c:v>8</c:v>
                </c:pt>
                <c:pt idx="28">
                  <c:v>7.5</c:v>
                </c:pt>
                <c:pt idx="29">
                  <c:v>7.7</c:v>
                </c:pt>
                <c:pt idx="30">
                  <c:v>7</c:v>
                </c:pt>
                <c:pt idx="31">
                  <c:v>8.3000000000000007</c:v>
                </c:pt>
                <c:pt idx="32">
                  <c:v>6.9</c:v>
                </c:pt>
                <c:pt idx="33">
                  <c:v>6.9</c:v>
                </c:pt>
                <c:pt idx="34">
                  <c:v>7.5</c:v>
                </c:pt>
                <c:pt idx="35">
                  <c:v>7.7</c:v>
                </c:pt>
                <c:pt idx="36">
                  <c:v>8.1999999999999993</c:v>
                </c:pt>
                <c:pt idx="37">
                  <c:v>7.8</c:v>
                </c:pt>
                <c:pt idx="38">
                  <c:v>9</c:v>
                </c:pt>
                <c:pt idx="39">
                  <c:v>6.7</c:v>
                </c:pt>
                <c:pt idx="40">
                  <c:v>7.4</c:v>
                </c:pt>
                <c:pt idx="41">
                  <c:v>8</c:v>
                </c:pt>
                <c:pt idx="42">
                  <c:v>8.1</c:v>
                </c:pt>
                <c:pt idx="43">
                  <c:v>8</c:v>
                </c:pt>
                <c:pt idx="44">
                  <c:v>8.1</c:v>
                </c:pt>
                <c:pt idx="45">
                  <c:v>7.8</c:v>
                </c:pt>
                <c:pt idx="46">
                  <c:v>8.6999999999999993</c:v>
                </c:pt>
                <c:pt idx="47">
                  <c:v>7.4</c:v>
                </c:pt>
                <c:pt idx="48">
                  <c:v>7.4</c:v>
                </c:pt>
                <c:pt idx="49">
                  <c:v>7.9</c:v>
                </c:pt>
                <c:pt idx="50">
                  <c:v>7.3</c:v>
                </c:pt>
                <c:pt idx="51">
                  <c:v>7.4</c:v>
                </c:pt>
                <c:pt idx="52">
                  <c:v>7.3</c:v>
                </c:pt>
                <c:pt idx="53">
                  <c:v>6.8</c:v>
                </c:pt>
                <c:pt idx="54">
                  <c:v>7.4</c:v>
                </c:pt>
                <c:pt idx="55">
                  <c:v>8.1</c:v>
                </c:pt>
                <c:pt idx="56">
                  <c:v>7.5</c:v>
                </c:pt>
                <c:pt idx="57">
                  <c:v>7.8</c:v>
                </c:pt>
                <c:pt idx="58">
                  <c:v>8.1</c:v>
                </c:pt>
                <c:pt idx="59">
                  <c:v>8.1999999999999993</c:v>
                </c:pt>
                <c:pt idx="60">
                  <c:v>8</c:v>
                </c:pt>
                <c:pt idx="61">
                  <c:v>7.4</c:v>
                </c:pt>
                <c:pt idx="62">
                  <c:v>7.6</c:v>
                </c:pt>
                <c:pt idx="63">
                  <c:v>6.9</c:v>
                </c:pt>
                <c:pt idx="64">
                  <c:v>6.8</c:v>
                </c:pt>
                <c:pt idx="65">
                  <c:v>7</c:v>
                </c:pt>
                <c:pt idx="66">
                  <c:v>7</c:v>
                </c:pt>
                <c:pt idx="67">
                  <c:v>8.6</c:v>
                </c:pt>
                <c:pt idx="68">
                  <c:v>7.8</c:v>
                </c:pt>
                <c:pt idx="69">
                  <c:v>7.8</c:v>
                </c:pt>
                <c:pt idx="70">
                  <c:v>8.1</c:v>
                </c:pt>
                <c:pt idx="71">
                  <c:v>7.2</c:v>
                </c:pt>
                <c:pt idx="72">
                  <c:v>7.7</c:v>
                </c:pt>
                <c:pt idx="73">
                  <c:v>7.4</c:v>
                </c:pt>
                <c:pt idx="74">
                  <c:v>5.8</c:v>
                </c:pt>
                <c:pt idx="75">
                  <c:v>7.5</c:v>
                </c:pt>
                <c:pt idx="76">
                  <c:v>7.4</c:v>
                </c:pt>
                <c:pt idx="77">
                  <c:v>7.4</c:v>
                </c:pt>
                <c:pt idx="78">
                  <c:v>8.5</c:v>
                </c:pt>
                <c:pt idx="79">
                  <c:v>8.4</c:v>
                </c:pt>
                <c:pt idx="80">
                  <c:v>5.8</c:v>
                </c:pt>
                <c:pt idx="81">
                  <c:v>7.6</c:v>
                </c:pt>
                <c:pt idx="82">
                  <c:v>7.8</c:v>
                </c:pt>
                <c:pt idx="83">
                  <c:v>8</c:v>
                </c:pt>
                <c:pt idx="84">
                  <c:v>6.8</c:v>
                </c:pt>
                <c:pt idx="85">
                  <c:v>7.8</c:v>
                </c:pt>
                <c:pt idx="86">
                  <c:v>6.2</c:v>
                </c:pt>
                <c:pt idx="87">
                  <c:v>7.3</c:v>
                </c:pt>
                <c:pt idx="88">
                  <c:v>6.4</c:v>
                </c:pt>
                <c:pt idx="89">
                  <c:v>7.5</c:v>
                </c:pt>
                <c:pt idx="90">
                  <c:v>7.7</c:v>
                </c:pt>
                <c:pt idx="91">
                  <c:v>5.8</c:v>
                </c:pt>
                <c:pt idx="92">
                  <c:v>7.9</c:v>
                </c:pt>
                <c:pt idx="93">
                  <c:v>7.2</c:v>
                </c:pt>
                <c:pt idx="94">
                  <c:v>8.1999999999999993</c:v>
                </c:pt>
                <c:pt idx="95">
                  <c:v>8.6999999999999993</c:v>
                </c:pt>
                <c:pt idx="96">
                  <c:v>6.5</c:v>
                </c:pt>
                <c:pt idx="97">
                  <c:v>6.8</c:v>
                </c:pt>
                <c:pt idx="98">
                  <c:v>6.4</c:v>
                </c:pt>
                <c:pt idx="99">
                  <c:v>7.3</c:v>
                </c:pt>
                <c:pt idx="100">
                  <c:v>7.7</c:v>
                </c:pt>
                <c:pt idx="101">
                  <c:v>8.1</c:v>
                </c:pt>
                <c:pt idx="102">
                  <c:v>8.4</c:v>
                </c:pt>
                <c:pt idx="103">
                  <c:v>6.8</c:v>
                </c:pt>
                <c:pt idx="104">
                  <c:v>6.9</c:v>
                </c:pt>
                <c:pt idx="105">
                  <c:v>7.5</c:v>
                </c:pt>
                <c:pt idx="106">
                  <c:v>7.4</c:v>
                </c:pt>
                <c:pt idx="107">
                  <c:v>7.1</c:v>
                </c:pt>
                <c:pt idx="108">
                  <c:v>6.9</c:v>
                </c:pt>
                <c:pt idx="109">
                  <c:v>7.1</c:v>
                </c:pt>
                <c:pt idx="110">
                  <c:v>7.3</c:v>
                </c:pt>
                <c:pt idx="111">
                  <c:v>6.7</c:v>
                </c:pt>
                <c:pt idx="112">
                  <c:v>7.2</c:v>
                </c:pt>
                <c:pt idx="113">
                  <c:v>6.1</c:v>
                </c:pt>
                <c:pt idx="114">
                  <c:v>6.5</c:v>
                </c:pt>
                <c:pt idx="115">
                  <c:v>6.8</c:v>
                </c:pt>
                <c:pt idx="116">
                  <c:v>7.6</c:v>
                </c:pt>
                <c:pt idx="117">
                  <c:v>8.4</c:v>
                </c:pt>
                <c:pt idx="118">
                  <c:v>6.8</c:v>
                </c:pt>
                <c:pt idx="119">
                  <c:v>6.9</c:v>
                </c:pt>
                <c:pt idx="120">
                  <c:v>6.1</c:v>
                </c:pt>
                <c:pt idx="121">
                  <c:v>8.1</c:v>
                </c:pt>
                <c:pt idx="122">
                  <c:v>6.8</c:v>
                </c:pt>
                <c:pt idx="123">
                  <c:v>7.1</c:v>
                </c:pt>
                <c:pt idx="124">
                  <c:v>7.9</c:v>
                </c:pt>
                <c:pt idx="125">
                  <c:v>7.4</c:v>
                </c:pt>
                <c:pt idx="126">
                  <c:v>8.1</c:v>
                </c:pt>
                <c:pt idx="127">
                  <c:v>7.1</c:v>
                </c:pt>
                <c:pt idx="128">
                  <c:v>7.7</c:v>
                </c:pt>
                <c:pt idx="129">
                  <c:v>5.6</c:v>
                </c:pt>
                <c:pt idx="130">
                  <c:v>8</c:v>
                </c:pt>
                <c:pt idx="131">
                  <c:v>7</c:v>
                </c:pt>
                <c:pt idx="132">
                  <c:v>7.3</c:v>
                </c:pt>
                <c:pt idx="133">
                  <c:v>6.8</c:v>
                </c:pt>
                <c:pt idx="134">
                  <c:v>7.5</c:v>
                </c:pt>
                <c:pt idx="135">
                  <c:v>7.7</c:v>
                </c:pt>
                <c:pt idx="136">
                  <c:v>8.1999999999999993</c:v>
                </c:pt>
                <c:pt idx="137">
                  <c:v>7.4</c:v>
                </c:pt>
                <c:pt idx="138">
                  <c:v>6.7</c:v>
                </c:pt>
                <c:pt idx="139">
                  <c:v>6.7</c:v>
                </c:pt>
                <c:pt idx="140">
                  <c:v>7.9</c:v>
                </c:pt>
                <c:pt idx="141">
                  <c:v>7.2</c:v>
                </c:pt>
                <c:pt idx="142">
                  <c:v>6.2</c:v>
                </c:pt>
                <c:pt idx="143">
                  <c:v>5.0999999999999996</c:v>
                </c:pt>
                <c:pt idx="144">
                  <c:v>7.8</c:v>
                </c:pt>
                <c:pt idx="145">
                  <c:v>7.5</c:v>
                </c:pt>
                <c:pt idx="146">
                  <c:v>7.3</c:v>
                </c:pt>
                <c:pt idx="147">
                  <c:v>6.1</c:v>
                </c:pt>
                <c:pt idx="148">
                  <c:v>6.5</c:v>
                </c:pt>
                <c:pt idx="149">
                  <c:v>7</c:v>
                </c:pt>
                <c:pt idx="150">
                  <c:v>8.3000000000000007</c:v>
                </c:pt>
                <c:pt idx="151">
                  <c:v>7.8</c:v>
                </c:pt>
                <c:pt idx="152">
                  <c:v>6.8</c:v>
                </c:pt>
                <c:pt idx="153">
                  <c:v>8.3000000000000007</c:v>
                </c:pt>
                <c:pt idx="154">
                  <c:v>5</c:v>
                </c:pt>
                <c:pt idx="155">
                  <c:v>7.4</c:v>
                </c:pt>
                <c:pt idx="156">
                  <c:v>7.5</c:v>
                </c:pt>
                <c:pt idx="157">
                  <c:v>7.2</c:v>
                </c:pt>
                <c:pt idx="158">
                  <c:v>7.1</c:v>
                </c:pt>
                <c:pt idx="159">
                  <c:v>6.7</c:v>
                </c:pt>
                <c:pt idx="160">
                  <c:v>8.4</c:v>
                </c:pt>
                <c:pt idx="161">
                  <c:v>7.4</c:v>
                </c:pt>
                <c:pt idx="162">
                  <c:v>7.6</c:v>
                </c:pt>
                <c:pt idx="163">
                  <c:v>5.6</c:v>
                </c:pt>
                <c:pt idx="164">
                  <c:v>5.9</c:v>
                </c:pt>
                <c:pt idx="165">
                  <c:v>6.3</c:v>
                </c:pt>
                <c:pt idx="166">
                  <c:v>6.6</c:v>
                </c:pt>
                <c:pt idx="167">
                  <c:v>6</c:v>
                </c:pt>
                <c:pt idx="168">
                  <c:v>7.8</c:v>
                </c:pt>
                <c:pt idx="169">
                  <c:v>7.3</c:v>
                </c:pt>
                <c:pt idx="170">
                  <c:v>7.5</c:v>
                </c:pt>
                <c:pt idx="171">
                  <c:v>7.3</c:v>
                </c:pt>
                <c:pt idx="172">
                  <c:v>8</c:v>
                </c:pt>
                <c:pt idx="173">
                  <c:v>7.8</c:v>
                </c:pt>
                <c:pt idx="174">
                  <c:v>7.4</c:v>
                </c:pt>
                <c:pt idx="175">
                  <c:v>7.4</c:v>
                </c:pt>
                <c:pt idx="176">
                  <c:v>8.3000000000000007</c:v>
                </c:pt>
                <c:pt idx="177">
                  <c:v>6.7</c:v>
                </c:pt>
                <c:pt idx="178">
                  <c:v>6.3</c:v>
                </c:pt>
                <c:pt idx="179">
                  <c:v>6.6</c:v>
                </c:pt>
                <c:pt idx="180">
                  <c:v>6.9</c:v>
                </c:pt>
                <c:pt idx="181">
                  <c:v>7</c:v>
                </c:pt>
                <c:pt idx="182">
                  <c:v>6.3</c:v>
                </c:pt>
                <c:pt idx="183">
                  <c:v>6.6</c:v>
                </c:pt>
                <c:pt idx="184">
                  <c:v>7</c:v>
                </c:pt>
                <c:pt idx="185">
                  <c:v>8.1</c:v>
                </c:pt>
                <c:pt idx="186">
                  <c:v>7.9</c:v>
                </c:pt>
                <c:pt idx="187">
                  <c:v>7.2</c:v>
                </c:pt>
                <c:pt idx="188">
                  <c:v>7.3</c:v>
                </c:pt>
                <c:pt idx="189">
                  <c:v>7.6</c:v>
                </c:pt>
                <c:pt idx="190">
                  <c:v>8.5</c:v>
                </c:pt>
                <c:pt idx="191">
                  <c:v>7.9</c:v>
                </c:pt>
                <c:pt idx="192">
                  <c:v>7.8</c:v>
                </c:pt>
                <c:pt idx="193">
                  <c:v>7.2</c:v>
                </c:pt>
                <c:pt idx="194">
                  <c:v>6.7</c:v>
                </c:pt>
                <c:pt idx="195">
                  <c:v>7.7</c:v>
                </c:pt>
                <c:pt idx="196">
                  <c:v>6.7</c:v>
                </c:pt>
                <c:pt idx="197">
                  <c:v>7.1</c:v>
                </c:pt>
                <c:pt idx="198">
                  <c:v>6.8</c:v>
                </c:pt>
                <c:pt idx="199">
                  <c:v>6.9</c:v>
                </c:pt>
                <c:pt idx="200">
                  <c:v>7.1</c:v>
                </c:pt>
                <c:pt idx="201">
                  <c:v>7.7</c:v>
                </c:pt>
                <c:pt idx="202">
                  <c:v>6.1</c:v>
                </c:pt>
                <c:pt idx="203">
                  <c:v>6.3</c:v>
                </c:pt>
                <c:pt idx="204">
                  <c:v>6.2</c:v>
                </c:pt>
                <c:pt idx="205">
                  <c:v>6.2</c:v>
                </c:pt>
                <c:pt idx="206">
                  <c:v>5.4</c:v>
                </c:pt>
                <c:pt idx="207">
                  <c:v>7.1</c:v>
                </c:pt>
                <c:pt idx="208">
                  <c:v>7.3</c:v>
                </c:pt>
                <c:pt idx="209">
                  <c:v>7</c:v>
                </c:pt>
                <c:pt idx="210">
                  <c:v>5.7</c:v>
                </c:pt>
                <c:pt idx="211">
                  <c:v>7.7</c:v>
                </c:pt>
                <c:pt idx="212">
                  <c:v>6.5</c:v>
                </c:pt>
                <c:pt idx="213">
                  <c:v>8.1999999999999993</c:v>
                </c:pt>
                <c:pt idx="214">
                  <c:v>7.2</c:v>
                </c:pt>
                <c:pt idx="215">
                  <c:v>7.3</c:v>
                </c:pt>
                <c:pt idx="216">
                  <c:v>6.9</c:v>
                </c:pt>
                <c:pt idx="217">
                  <c:v>6.4</c:v>
                </c:pt>
                <c:pt idx="218">
                  <c:v>6.3</c:v>
                </c:pt>
                <c:pt idx="219">
                  <c:v>6.6</c:v>
                </c:pt>
                <c:pt idx="220">
                  <c:v>7.4</c:v>
                </c:pt>
                <c:pt idx="221">
                  <c:v>6.6</c:v>
                </c:pt>
                <c:pt idx="222">
                  <c:v>8.4</c:v>
                </c:pt>
                <c:pt idx="223">
                  <c:v>7.2</c:v>
                </c:pt>
                <c:pt idx="224">
                  <c:v>7.7</c:v>
                </c:pt>
                <c:pt idx="225">
                  <c:v>5.8</c:v>
                </c:pt>
                <c:pt idx="226">
                  <c:v>7</c:v>
                </c:pt>
                <c:pt idx="227">
                  <c:v>7.7</c:v>
                </c:pt>
                <c:pt idx="228">
                  <c:v>7.8</c:v>
                </c:pt>
                <c:pt idx="229">
                  <c:v>6.9</c:v>
                </c:pt>
                <c:pt idx="230">
                  <c:v>7.6</c:v>
                </c:pt>
                <c:pt idx="231">
                  <c:v>6</c:v>
                </c:pt>
                <c:pt idx="232">
                  <c:v>5.9</c:v>
                </c:pt>
                <c:pt idx="233">
                  <c:v>7.1</c:v>
                </c:pt>
                <c:pt idx="234">
                  <c:v>7.8</c:v>
                </c:pt>
                <c:pt idx="235">
                  <c:v>7</c:v>
                </c:pt>
                <c:pt idx="236">
                  <c:v>7.2</c:v>
                </c:pt>
                <c:pt idx="237">
                  <c:v>7.3</c:v>
                </c:pt>
                <c:pt idx="238">
                  <c:v>7.1</c:v>
                </c:pt>
                <c:pt idx="239">
                  <c:v>7.2</c:v>
                </c:pt>
                <c:pt idx="240">
                  <c:v>7.4</c:v>
                </c:pt>
                <c:pt idx="241">
                  <c:v>6.4</c:v>
                </c:pt>
                <c:pt idx="242">
                  <c:v>8.1</c:v>
                </c:pt>
                <c:pt idx="243">
                  <c:v>6.7</c:v>
                </c:pt>
                <c:pt idx="244">
                  <c:v>6.6</c:v>
                </c:pt>
                <c:pt idx="245">
                  <c:v>8.1</c:v>
                </c:pt>
                <c:pt idx="246">
                  <c:v>7.3</c:v>
                </c:pt>
                <c:pt idx="247">
                  <c:v>8</c:v>
                </c:pt>
                <c:pt idx="248">
                  <c:v>6.5</c:v>
                </c:pt>
                <c:pt idx="249">
                  <c:v>6.9</c:v>
                </c:pt>
                <c:pt idx="250">
                  <c:v>5.7</c:v>
                </c:pt>
                <c:pt idx="251">
                  <c:v>7.2</c:v>
                </c:pt>
                <c:pt idx="252">
                  <c:v>6.5</c:v>
                </c:pt>
                <c:pt idx="253">
                  <c:v>6.8</c:v>
                </c:pt>
                <c:pt idx="254">
                  <c:v>7</c:v>
                </c:pt>
                <c:pt idx="255">
                  <c:v>7.7</c:v>
                </c:pt>
                <c:pt idx="256">
                  <c:v>7.7</c:v>
                </c:pt>
                <c:pt idx="257">
                  <c:v>6.9</c:v>
                </c:pt>
                <c:pt idx="258">
                  <c:v>8.3000000000000007</c:v>
                </c:pt>
                <c:pt idx="259">
                  <c:v>7.3</c:v>
                </c:pt>
                <c:pt idx="260">
                  <c:v>6.8</c:v>
                </c:pt>
                <c:pt idx="261">
                  <c:v>7.6</c:v>
                </c:pt>
                <c:pt idx="262">
                  <c:v>6.7</c:v>
                </c:pt>
                <c:pt idx="263">
                  <c:v>7.2</c:v>
                </c:pt>
                <c:pt idx="264">
                  <c:v>7.1</c:v>
                </c:pt>
                <c:pt idx="265">
                  <c:v>6.6</c:v>
                </c:pt>
                <c:pt idx="266">
                  <c:v>5.8</c:v>
                </c:pt>
                <c:pt idx="267">
                  <c:v>6.9</c:v>
                </c:pt>
                <c:pt idx="268">
                  <c:v>7.6</c:v>
                </c:pt>
                <c:pt idx="269">
                  <c:v>7.8</c:v>
                </c:pt>
                <c:pt idx="270">
                  <c:v>8</c:v>
                </c:pt>
                <c:pt idx="271">
                  <c:v>7.3</c:v>
                </c:pt>
                <c:pt idx="272">
                  <c:v>7.6</c:v>
                </c:pt>
                <c:pt idx="273">
                  <c:v>6.7</c:v>
                </c:pt>
                <c:pt idx="274">
                  <c:v>7.1</c:v>
                </c:pt>
                <c:pt idx="275">
                  <c:v>3.7</c:v>
                </c:pt>
                <c:pt idx="276">
                  <c:v>6.1</c:v>
                </c:pt>
                <c:pt idx="277">
                  <c:v>7.8</c:v>
                </c:pt>
                <c:pt idx="278">
                  <c:v>7.3</c:v>
                </c:pt>
                <c:pt idx="279">
                  <c:v>6.5</c:v>
                </c:pt>
                <c:pt idx="280">
                  <c:v>7.5</c:v>
                </c:pt>
                <c:pt idx="281">
                  <c:v>7.3</c:v>
                </c:pt>
                <c:pt idx="282">
                  <c:v>7.1</c:v>
                </c:pt>
                <c:pt idx="283">
                  <c:v>6.7</c:v>
                </c:pt>
                <c:pt idx="284">
                  <c:v>5.9</c:v>
                </c:pt>
                <c:pt idx="285">
                  <c:v>7.1</c:v>
                </c:pt>
                <c:pt idx="286">
                  <c:v>7.6</c:v>
                </c:pt>
                <c:pt idx="287">
                  <c:v>7.2</c:v>
                </c:pt>
                <c:pt idx="288">
                  <c:v>8.1999999999999993</c:v>
                </c:pt>
                <c:pt idx="289">
                  <c:v>7.5</c:v>
                </c:pt>
                <c:pt idx="290">
                  <c:v>6.9</c:v>
                </c:pt>
                <c:pt idx="291">
                  <c:v>6.6</c:v>
                </c:pt>
                <c:pt idx="292">
                  <c:v>5.8</c:v>
                </c:pt>
                <c:pt idx="293">
                  <c:v>8.5</c:v>
                </c:pt>
                <c:pt idx="294">
                  <c:v>7.4</c:v>
                </c:pt>
                <c:pt idx="295">
                  <c:v>7.5</c:v>
                </c:pt>
                <c:pt idx="296">
                  <c:v>7.5</c:v>
                </c:pt>
                <c:pt idx="297">
                  <c:v>7.8</c:v>
                </c:pt>
                <c:pt idx="298">
                  <c:v>7.6</c:v>
                </c:pt>
                <c:pt idx="299">
                  <c:v>5.6</c:v>
                </c:pt>
                <c:pt idx="300">
                  <c:v>8.5</c:v>
                </c:pt>
                <c:pt idx="301">
                  <c:v>6.6</c:v>
                </c:pt>
                <c:pt idx="302">
                  <c:v>8</c:v>
                </c:pt>
                <c:pt idx="303">
                  <c:v>5.8</c:v>
                </c:pt>
                <c:pt idx="304">
                  <c:v>6.1</c:v>
                </c:pt>
                <c:pt idx="305">
                  <c:v>6.9</c:v>
                </c:pt>
                <c:pt idx="306">
                  <c:v>7.2</c:v>
                </c:pt>
                <c:pt idx="307">
                  <c:v>8.1</c:v>
                </c:pt>
                <c:pt idx="308">
                  <c:v>6.1</c:v>
                </c:pt>
                <c:pt idx="309">
                  <c:v>7.7</c:v>
                </c:pt>
                <c:pt idx="310">
                  <c:v>7.2</c:v>
                </c:pt>
                <c:pt idx="311">
                  <c:v>6.8</c:v>
                </c:pt>
                <c:pt idx="312">
                  <c:v>6.8</c:v>
                </c:pt>
                <c:pt idx="313">
                  <c:v>6.8</c:v>
                </c:pt>
                <c:pt idx="314">
                  <c:v>7.5</c:v>
                </c:pt>
                <c:pt idx="315">
                  <c:v>7.1</c:v>
                </c:pt>
                <c:pt idx="316">
                  <c:v>7.8</c:v>
                </c:pt>
                <c:pt idx="317">
                  <c:v>7.5</c:v>
                </c:pt>
                <c:pt idx="318">
                  <c:v>6.9</c:v>
                </c:pt>
                <c:pt idx="319">
                  <c:v>6.6</c:v>
                </c:pt>
                <c:pt idx="320">
                  <c:v>7.2</c:v>
                </c:pt>
                <c:pt idx="321">
                  <c:v>7.8</c:v>
                </c:pt>
                <c:pt idx="322">
                  <c:v>8.1</c:v>
                </c:pt>
                <c:pt idx="323">
                  <c:v>8</c:v>
                </c:pt>
                <c:pt idx="324">
                  <c:v>7.3</c:v>
                </c:pt>
                <c:pt idx="325">
                  <c:v>7.5</c:v>
                </c:pt>
                <c:pt idx="326">
                  <c:v>6.6</c:v>
                </c:pt>
                <c:pt idx="327">
                  <c:v>7.8</c:v>
                </c:pt>
                <c:pt idx="328">
                  <c:v>7.2</c:v>
                </c:pt>
                <c:pt idx="329">
                  <c:v>6.4</c:v>
                </c:pt>
                <c:pt idx="330">
                  <c:v>8.1999999999999993</c:v>
                </c:pt>
                <c:pt idx="331">
                  <c:v>6.4</c:v>
                </c:pt>
                <c:pt idx="332">
                  <c:v>7.3</c:v>
                </c:pt>
                <c:pt idx="333">
                  <c:v>6.6</c:v>
                </c:pt>
                <c:pt idx="334">
                  <c:v>7.6</c:v>
                </c:pt>
                <c:pt idx="335">
                  <c:v>5.9</c:v>
                </c:pt>
                <c:pt idx="336">
                  <c:v>7.5</c:v>
                </c:pt>
                <c:pt idx="337">
                  <c:v>7.1</c:v>
                </c:pt>
                <c:pt idx="338">
                  <c:v>6.5</c:v>
                </c:pt>
                <c:pt idx="339">
                  <c:v>6.7</c:v>
                </c:pt>
                <c:pt idx="340">
                  <c:v>6.8</c:v>
                </c:pt>
                <c:pt idx="341">
                  <c:v>5.5</c:v>
                </c:pt>
                <c:pt idx="342">
                  <c:v>7.3</c:v>
                </c:pt>
                <c:pt idx="343">
                  <c:v>6.4</c:v>
                </c:pt>
                <c:pt idx="344">
                  <c:v>6.2</c:v>
                </c:pt>
                <c:pt idx="345">
                  <c:v>7.1</c:v>
                </c:pt>
                <c:pt idx="346">
                  <c:v>6.8</c:v>
                </c:pt>
                <c:pt idx="347">
                  <c:v>7.7</c:v>
                </c:pt>
                <c:pt idx="348">
                  <c:v>7.2</c:v>
                </c:pt>
                <c:pt idx="349">
                  <c:v>6.5</c:v>
                </c:pt>
                <c:pt idx="350">
                  <c:v>7.8</c:v>
                </c:pt>
                <c:pt idx="351">
                  <c:v>7.4</c:v>
                </c:pt>
                <c:pt idx="352">
                  <c:v>5.9</c:v>
                </c:pt>
                <c:pt idx="353">
                  <c:v>6.5</c:v>
                </c:pt>
                <c:pt idx="354">
                  <c:v>8</c:v>
                </c:pt>
                <c:pt idx="355">
                  <c:v>6.4</c:v>
                </c:pt>
                <c:pt idx="356">
                  <c:v>6.1</c:v>
                </c:pt>
                <c:pt idx="357">
                  <c:v>6.2</c:v>
                </c:pt>
                <c:pt idx="358">
                  <c:v>7.1</c:v>
                </c:pt>
                <c:pt idx="359">
                  <c:v>7.9</c:v>
                </c:pt>
                <c:pt idx="360">
                  <c:v>6.5</c:v>
                </c:pt>
                <c:pt idx="361">
                  <c:v>7.1</c:v>
                </c:pt>
                <c:pt idx="362">
                  <c:v>7.6</c:v>
                </c:pt>
                <c:pt idx="363">
                  <c:v>8.6999999999999993</c:v>
                </c:pt>
                <c:pt idx="364">
                  <c:v>6.4</c:v>
                </c:pt>
                <c:pt idx="365">
                  <c:v>7.7</c:v>
                </c:pt>
                <c:pt idx="366">
                  <c:v>7.5</c:v>
                </c:pt>
                <c:pt idx="367">
                  <c:v>7.4</c:v>
                </c:pt>
                <c:pt idx="368">
                  <c:v>6.2</c:v>
                </c:pt>
                <c:pt idx="369">
                  <c:v>7.7</c:v>
                </c:pt>
                <c:pt idx="370">
                  <c:v>7.8</c:v>
                </c:pt>
                <c:pt idx="371">
                  <c:v>6.3</c:v>
                </c:pt>
                <c:pt idx="372">
                  <c:v>7.1</c:v>
                </c:pt>
                <c:pt idx="373">
                  <c:v>5.8</c:v>
                </c:pt>
                <c:pt idx="374">
                  <c:v>5.3</c:v>
                </c:pt>
                <c:pt idx="375">
                  <c:v>6.8</c:v>
                </c:pt>
                <c:pt idx="376">
                  <c:v>7.5</c:v>
                </c:pt>
                <c:pt idx="377">
                  <c:v>7.1</c:v>
                </c:pt>
                <c:pt idx="378">
                  <c:v>7.2</c:v>
                </c:pt>
                <c:pt idx="379">
                  <c:v>6.9</c:v>
                </c:pt>
                <c:pt idx="380">
                  <c:v>6.7</c:v>
                </c:pt>
                <c:pt idx="381">
                  <c:v>7.6</c:v>
                </c:pt>
                <c:pt idx="382">
                  <c:v>8</c:v>
                </c:pt>
                <c:pt idx="383">
                  <c:v>6.3</c:v>
                </c:pt>
                <c:pt idx="384">
                  <c:v>7.8</c:v>
                </c:pt>
                <c:pt idx="385">
                  <c:v>7.3</c:v>
                </c:pt>
                <c:pt idx="386">
                  <c:v>6.8</c:v>
                </c:pt>
                <c:pt idx="387">
                  <c:v>7.2</c:v>
                </c:pt>
                <c:pt idx="388">
                  <c:v>6.5</c:v>
                </c:pt>
                <c:pt idx="389">
                  <c:v>7.5</c:v>
                </c:pt>
                <c:pt idx="390">
                  <c:v>4.7</c:v>
                </c:pt>
                <c:pt idx="391">
                  <c:v>7.7</c:v>
                </c:pt>
                <c:pt idx="392">
                  <c:v>6.8</c:v>
                </c:pt>
                <c:pt idx="393">
                  <c:v>6.7</c:v>
                </c:pt>
                <c:pt idx="394">
                  <c:v>5.7</c:v>
                </c:pt>
                <c:pt idx="395">
                  <c:v>8</c:v>
                </c:pt>
                <c:pt idx="396">
                  <c:v>7</c:v>
                </c:pt>
                <c:pt idx="397">
                  <c:v>6.9</c:v>
                </c:pt>
                <c:pt idx="398">
                  <c:v>7</c:v>
                </c:pt>
                <c:pt idx="399">
                  <c:v>6.9</c:v>
                </c:pt>
                <c:pt idx="400">
                  <c:v>6.9</c:v>
                </c:pt>
                <c:pt idx="401">
                  <c:v>7.7</c:v>
                </c:pt>
                <c:pt idx="402">
                  <c:v>7.3</c:v>
                </c:pt>
                <c:pt idx="403">
                  <c:v>6.9</c:v>
                </c:pt>
                <c:pt idx="404">
                  <c:v>6.6</c:v>
                </c:pt>
                <c:pt idx="405">
                  <c:v>8.6</c:v>
                </c:pt>
                <c:pt idx="406">
                  <c:v>6.3</c:v>
                </c:pt>
                <c:pt idx="407">
                  <c:v>7.2</c:v>
                </c:pt>
                <c:pt idx="408">
                  <c:v>6</c:v>
                </c:pt>
                <c:pt idx="409">
                  <c:v>8.6</c:v>
                </c:pt>
                <c:pt idx="410">
                  <c:v>7.6</c:v>
                </c:pt>
                <c:pt idx="411">
                  <c:v>7</c:v>
                </c:pt>
                <c:pt idx="412">
                  <c:v>8</c:v>
                </c:pt>
                <c:pt idx="413">
                  <c:v>6.4</c:v>
                </c:pt>
                <c:pt idx="414">
                  <c:v>7</c:v>
                </c:pt>
                <c:pt idx="415">
                  <c:v>7.1</c:v>
                </c:pt>
                <c:pt idx="416">
                  <c:v>6.3</c:v>
                </c:pt>
                <c:pt idx="417">
                  <c:v>7.5</c:v>
                </c:pt>
                <c:pt idx="418">
                  <c:v>7.4</c:v>
                </c:pt>
                <c:pt idx="419">
                  <c:v>6.7</c:v>
                </c:pt>
                <c:pt idx="420">
                  <c:v>7.5</c:v>
                </c:pt>
                <c:pt idx="421">
                  <c:v>6.6</c:v>
                </c:pt>
                <c:pt idx="422">
                  <c:v>6.6</c:v>
                </c:pt>
                <c:pt idx="423">
                  <c:v>7.7</c:v>
                </c:pt>
                <c:pt idx="424">
                  <c:v>7.7</c:v>
                </c:pt>
                <c:pt idx="425">
                  <c:v>6.8</c:v>
                </c:pt>
                <c:pt idx="426">
                  <c:v>7.7</c:v>
                </c:pt>
                <c:pt idx="427">
                  <c:v>7.7</c:v>
                </c:pt>
                <c:pt idx="428">
                  <c:v>7.3</c:v>
                </c:pt>
                <c:pt idx="429">
                  <c:v>6.7</c:v>
                </c:pt>
                <c:pt idx="430">
                  <c:v>7.7</c:v>
                </c:pt>
                <c:pt idx="431">
                  <c:v>6.8</c:v>
                </c:pt>
                <c:pt idx="432">
                  <c:v>6.5</c:v>
                </c:pt>
                <c:pt idx="433">
                  <c:v>7.7</c:v>
                </c:pt>
                <c:pt idx="434">
                  <c:v>7.6</c:v>
                </c:pt>
                <c:pt idx="435">
                  <c:v>5.9</c:v>
                </c:pt>
                <c:pt idx="436">
                  <c:v>6.8</c:v>
                </c:pt>
                <c:pt idx="437">
                  <c:v>7.5</c:v>
                </c:pt>
                <c:pt idx="438">
                  <c:v>8.3000000000000007</c:v>
                </c:pt>
                <c:pt idx="439">
                  <c:v>7.2</c:v>
                </c:pt>
                <c:pt idx="440">
                  <c:v>8</c:v>
                </c:pt>
                <c:pt idx="441">
                  <c:v>6.5</c:v>
                </c:pt>
                <c:pt idx="442">
                  <c:v>7.1</c:v>
                </c:pt>
                <c:pt idx="443">
                  <c:v>7.3</c:v>
                </c:pt>
                <c:pt idx="444">
                  <c:v>6.5</c:v>
                </c:pt>
                <c:pt idx="445">
                  <c:v>8.1999999999999993</c:v>
                </c:pt>
                <c:pt idx="446">
                  <c:v>6.1</c:v>
                </c:pt>
                <c:pt idx="447">
                  <c:v>7</c:v>
                </c:pt>
                <c:pt idx="448">
                  <c:v>6.8</c:v>
                </c:pt>
                <c:pt idx="449">
                  <c:v>7.2</c:v>
                </c:pt>
                <c:pt idx="450">
                  <c:v>7.1</c:v>
                </c:pt>
                <c:pt idx="451">
                  <c:v>7.4</c:v>
                </c:pt>
                <c:pt idx="452">
                  <c:v>7.8</c:v>
                </c:pt>
                <c:pt idx="453">
                  <c:v>7.8</c:v>
                </c:pt>
                <c:pt idx="454">
                  <c:v>7.9</c:v>
                </c:pt>
                <c:pt idx="455">
                  <c:v>6.5</c:v>
                </c:pt>
                <c:pt idx="456">
                  <c:v>5.4</c:v>
                </c:pt>
                <c:pt idx="457">
                  <c:v>7</c:v>
                </c:pt>
                <c:pt idx="458">
                  <c:v>6.9</c:v>
                </c:pt>
                <c:pt idx="459">
                  <c:v>7.6</c:v>
                </c:pt>
                <c:pt idx="460">
                  <c:v>6.7</c:v>
                </c:pt>
                <c:pt idx="461">
                  <c:v>7.6</c:v>
                </c:pt>
                <c:pt idx="462">
                  <c:v>6.9</c:v>
                </c:pt>
                <c:pt idx="463">
                  <c:v>6</c:v>
                </c:pt>
                <c:pt idx="464">
                  <c:v>7.8</c:v>
                </c:pt>
                <c:pt idx="465">
                  <c:v>8</c:v>
                </c:pt>
                <c:pt idx="466">
                  <c:v>6.2</c:v>
                </c:pt>
                <c:pt idx="467">
                  <c:v>6.9</c:v>
                </c:pt>
                <c:pt idx="468">
                  <c:v>6.6</c:v>
                </c:pt>
                <c:pt idx="469">
                  <c:v>7.2</c:v>
                </c:pt>
                <c:pt idx="470">
                  <c:v>8.1</c:v>
                </c:pt>
                <c:pt idx="471">
                  <c:v>6</c:v>
                </c:pt>
                <c:pt idx="472">
                  <c:v>8.1999999999999993</c:v>
                </c:pt>
                <c:pt idx="473">
                  <c:v>6.7</c:v>
                </c:pt>
                <c:pt idx="474">
                  <c:v>6.5</c:v>
                </c:pt>
                <c:pt idx="475">
                  <c:v>7.5</c:v>
                </c:pt>
                <c:pt idx="476">
                  <c:v>7.1</c:v>
                </c:pt>
                <c:pt idx="477">
                  <c:v>7.3</c:v>
                </c:pt>
                <c:pt idx="478">
                  <c:v>6.2</c:v>
                </c:pt>
                <c:pt idx="479">
                  <c:v>7.9</c:v>
                </c:pt>
                <c:pt idx="480">
                  <c:v>6.6</c:v>
                </c:pt>
                <c:pt idx="481">
                  <c:v>7.5</c:v>
                </c:pt>
                <c:pt idx="482">
                  <c:v>7.7</c:v>
                </c:pt>
                <c:pt idx="483">
                  <c:v>7.5</c:v>
                </c:pt>
                <c:pt idx="484">
                  <c:v>7.8</c:v>
                </c:pt>
                <c:pt idx="485">
                  <c:v>6.7</c:v>
                </c:pt>
                <c:pt idx="486">
                  <c:v>4.0999999999999996</c:v>
                </c:pt>
                <c:pt idx="487">
                  <c:v>7.8</c:v>
                </c:pt>
                <c:pt idx="488">
                  <c:v>9</c:v>
                </c:pt>
                <c:pt idx="489">
                  <c:v>5.7</c:v>
                </c:pt>
                <c:pt idx="490">
                  <c:v>6.8</c:v>
                </c:pt>
                <c:pt idx="491">
                  <c:v>4.0999999999999996</c:v>
                </c:pt>
                <c:pt idx="492">
                  <c:v>6.4</c:v>
                </c:pt>
                <c:pt idx="493">
                  <c:v>7.8</c:v>
                </c:pt>
                <c:pt idx="494">
                  <c:v>7.9</c:v>
                </c:pt>
                <c:pt idx="495">
                  <c:v>6.2</c:v>
                </c:pt>
                <c:pt idx="496">
                  <c:v>7.7</c:v>
                </c:pt>
                <c:pt idx="497">
                  <c:v>6.9</c:v>
                </c:pt>
                <c:pt idx="498">
                  <c:v>6.2</c:v>
                </c:pt>
                <c:pt idx="499">
                  <c:v>5.5</c:v>
                </c:pt>
                <c:pt idx="500">
                  <c:v>6.9</c:v>
                </c:pt>
                <c:pt idx="501">
                  <c:v>7.7</c:v>
                </c:pt>
                <c:pt idx="502">
                  <c:v>6.7</c:v>
                </c:pt>
                <c:pt idx="503">
                  <c:v>7.5</c:v>
                </c:pt>
                <c:pt idx="504">
                  <c:v>6.2</c:v>
                </c:pt>
                <c:pt idx="505">
                  <c:v>7.3</c:v>
                </c:pt>
                <c:pt idx="506">
                  <c:v>7.8</c:v>
                </c:pt>
                <c:pt idx="507">
                  <c:v>5</c:v>
                </c:pt>
                <c:pt idx="508">
                  <c:v>8.8000000000000007</c:v>
                </c:pt>
                <c:pt idx="509">
                  <c:v>7.1</c:v>
                </c:pt>
                <c:pt idx="510">
                  <c:v>6.3</c:v>
                </c:pt>
                <c:pt idx="511">
                  <c:v>7.3</c:v>
                </c:pt>
                <c:pt idx="512">
                  <c:v>7.2</c:v>
                </c:pt>
                <c:pt idx="513">
                  <c:v>7.5</c:v>
                </c:pt>
                <c:pt idx="514">
                  <c:v>4.7</c:v>
                </c:pt>
                <c:pt idx="515">
                  <c:v>7.5</c:v>
                </c:pt>
                <c:pt idx="516">
                  <c:v>8.5</c:v>
                </c:pt>
                <c:pt idx="517">
                  <c:v>6.3</c:v>
                </c:pt>
                <c:pt idx="518">
                  <c:v>7.3</c:v>
                </c:pt>
                <c:pt idx="519">
                  <c:v>6.9</c:v>
                </c:pt>
                <c:pt idx="520">
                  <c:v>7</c:v>
                </c:pt>
                <c:pt idx="521">
                  <c:v>6.5</c:v>
                </c:pt>
                <c:pt idx="522">
                  <c:v>7.2</c:v>
                </c:pt>
                <c:pt idx="523">
                  <c:v>8.9</c:v>
                </c:pt>
                <c:pt idx="524">
                  <c:v>7.5</c:v>
                </c:pt>
                <c:pt idx="525">
                  <c:v>6.6</c:v>
                </c:pt>
                <c:pt idx="526">
                  <c:v>5.4</c:v>
                </c:pt>
                <c:pt idx="527">
                  <c:v>6.5</c:v>
                </c:pt>
                <c:pt idx="528">
                  <c:v>7.3</c:v>
                </c:pt>
                <c:pt idx="529">
                  <c:v>9.3000000000000007</c:v>
                </c:pt>
                <c:pt idx="530">
                  <c:v>5.6</c:v>
                </c:pt>
                <c:pt idx="531">
                  <c:v>7.3</c:v>
                </c:pt>
                <c:pt idx="532">
                  <c:v>6.6</c:v>
                </c:pt>
                <c:pt idx="533">
                  <c:v>7</c:v>
                </c:pt>
                <c:pt idx="534">
                  <c:v>4</c:v>
                </c:pt>
                <c:pt idx="535">
                  <c:v>5.9</c:v>
                </c:pt>
                <c:pt idx="536">
                  <c:v>7.3</c:v>
                </c:pt>
                <c:pt idx="537">
                  <c:v>6.4</c:v>
                </c:pt>
                <c:pt idx="538">
                  <c:v>6.3</c:v>
                </c:pt>
                <c:pt idx="539">
                  <c:v>6.7</c:v>
                </c:pt>
                <c:pt idx="540">
                  <c:v>6.4</c:v>
                </c:pt>
                <c:pt idx="541">
                  <c:v>6.8</c:v>
                </c:pt>
                <c:pt idx="542">
                  <c:v>7.7</c:v>
                </c:pt>
                <c:pt idx="543">
                  <c:v>6.3</c:v>
                </c:pt>
                <c:pt idx="544">
                  <c:v>6.9</c:v>
                </c:pt>
                <c:pt idx="545">
                  <c:v>6.8</c:v>
                </c:pt>
                <c:pt idx="546">
                  <c:v>7.3</c:v>
                </c:pt>
                <c:pt idx="547">
                  <c:v>5.4</c:v>
                </c:pt>
                <c:pt idx="548">
                  <c:v>8.1</c:v>
                </c:pt>
                <c:pt idx="549">
                  <c:v>6.3</c:v>
                </c:pt>
                <c:pt idx="550">
                  <c:v>8.3000000000000007</c:v>
                </c:pt>
                <c:pt idx="551">
                  <c:v>7.6</c:v>
                </c:pt>
                <c:pt idx="552">
                  <c:v>8.1999999999999993</c:v>
                </c:pt>
                <c:pt idx="553">
                  <c:v>6.2</c:v>
                </c:pt>
                <c:pt idx="554">
                  <c:v>7.5</c:v>
                </c:pt>
                <c:pt idx="555">
                  <c:v>6.9</c:v>
                </c:pt>
                <c:pt idx="556">
                  <c:v>6.6</c:v>
                </c:pt>
                <c:pt idx="557">
                  <c:v>7.3</c:v>
                </c:pt>
                <c:pt idx="558">
                  <c:v>6.5</c:v>
                </c:pt>
                <c:pt idx="559">
                  <c:v>7.5</c:v>
                </c:pt>
                <c:pt idx="560">
                  <c:v>7.5</c:v>
                </c:pt>
                <c:pt idx="561">
                  <c:v>7.1</c:v>
                </c:pt>
                <c:pt idx="562">
                  <c:v>7.6</c:v>
                </c:pt>
                <c:pt idx="563">
                  <c:v>6.7</c:v>
                </c:pt>
                <c:pt idx="564">
                  <c:v>6</c:v>
                </c:pt>
                <c:pt idx="565">
                  <c:v>6.7</c:v>
                </c:pt>
                <c:pt idx="566">
                  <c:v>6.6</c:v>
                </c:pt>
                <c:pt idx="567">
                  <c:v>7.2</c:v>
                </c:pt>
                <c:pt idx="568">
                  <c:v>6.9</c:v>
                </c:pt>
                <c:pt idx="569">
                  <c:v>7.2</c:v>
                </c:pt>
                <c:pt idx="570">
                  <c:v>6.9</c:v>
                </c:pt>
                <c:pt idx="571">
                  <c:v>6.2</c:v>
                </c:pt>
                <c:pt idx="572">
                  <c:v>8.3000000000000007</c:v>
                </c:pt>
                <c:pt idx="573">
                  <c:v>7.1</c:v>
                </c:pt>
                <c:pt idx="574">
                  <c:v>5.6</c:v>
                </c:pt>
                <c:pt idx="575">
                  <c:v>5.6</c:v>
                </c:pt>
                <c:pt idx="576">
                  <c:v>7.1</c:v>
                </c:pt>
                <c:pt idx="577">
                  <c:v>7</c:v>
                </c:pt>
                <c:pt idx="578">
                  <c:v>7.5</c:v>
                </c:pt>
                <c:pt idx="579">
                  <c:v>7</c:v>
                </c:pt>
                <c:pt idx="580">
                  <c:v>5.8</c:v>
                </c:pt>
                <c:pt idx="581">
                  <c:v>6</c:v>
                </c:pt>
                <c:pt idx="582">
                  <c:v>6.6</c:v>
                </c:pt>
                <c:pt idx="583">
                  <c:v>6.7</c:v>
                </c:pt>
                <c:pt idx="584">
                  <c:v>6.5</c:v>
                </c:pt>
                <c:pt idx="585">
                  <c:v>8.6</c:v>
                </c:pt>
                <c:pt idx="586">
                  <c:v>7.7</c:v>
                </c:pt>
                <c:pt idx="587">
                  <c:v>5</c:v>
                </c:pt>
                <c:pt idx="588">
                  <c:v>5.9</c:v>
                </c:pt>
                <c:pt idx="589">
                  <c:v>7.2</c:v>
                </c:pt>
                <c:pt idx="590">
                  <c:v>6.8</c:v>
                </c:pt>
                <c:pt idx="591">
                  <c:v>7.1</c:v>
                </c:pt>
                <c:pt idx="592">
                  <c:v>8.3000000000000007</c:v>
                </c:pt>
                <c:pt idx="593">
                  <c:v>8</c:v>
                </c:pt>
                <c:pt idx="594">
                  <c:v>8.1</c:v>
                </c:pt>
                <c:pt idx="595">
                  <c:v>8.5</c:v>
                </c:pt>
                <c:pt idx="596">
                  <c:v>6.3</c:v>
                </c:pt>
                <c:pt idx="597">
                  <c:v>6.8</c:v>
                </c:pt>
                <c:pt idx="598">
                  <c:v>5.7</c:v>
                </c:pt>
                <c:pt idx="599">
                  <c:v>6.8</c:v>
                </c:pt>
                <c:pt idx="600">
                  <c:v>7.2</c:v>
                </c:pt>
                <c:pt idx="601">
                  <c:v>6.9</c:v>
                </c:pt>
                <c:pt idx="602">
                  <c:v>7.3</c:v>
                </c:pt>
                <c:pt idx="603">
                  <c:v>6.1</c:v>
                </c:pt>
                <c:pt idx="604">
                  <c:v>6.1</c:v>
                </c:pt>
                <c:pt idx="605">
                  <c:v>5.6</c:v>
                </c:pt>
                <c:pt idx="606">
                  <c:v>6.6</c:v>
                </c:pt>
                <c:pt idx="607">
                  <c:v>6.4</c:v>
                </c:pt>
                <c:pt idx="608">
                  <c:v>6.4</c:v>
                </c:pt>
                <c:pt idx="609">
                  <c:v>5.9</c:v>
                </c:pt>
                <c:pt idx="610">
                  <c:v>6.5</c:v>
                </c:pt>
                <c:pt idx="611">
                  <c:v>6.4</c:v>
                </c:pt>
                <c:pt idx="612">
                  <c:v>7.4</c:v>
                </c:pt>
                <c:pt idx="613">
                  <c:v>6.2</c:v>
                </c:pt>
                <c:pt idx="614">
                  <c:v>5.7</c:v>
                </c:pt>
                <c:pt idx="615">
                  <c:v>6.5</c:v>
                </c:pt>
                <c:pt idx="616">
                  <c:v>5.9</c:v>
                </c:pt>
                <c:pt idx="617">
                  <c:v>8.1</c:v>
                </c:pt>
                <c:pt idx="618">
                  <c:v>6.4</c:v>
                </c:pt>
                <c:pt idx="619">
                  <c:v>7.1</c:v>
                </c:pt>
                <c:pt idx="620">
                  <c:v>7.2</c:v>
                </c:pt>
                <c:pt idx="621">
                  <c:v>6.8</c:v>
                </c:pt>
                <c:pt idx="622">
                  <c:v>7</c:v>
                </c:pt>
                <c:pt idx="623">
                  <c:v>7</c:v>
                </c:pt>
                <c:pt idx="624">
                  <c:v>7</c:v>
                </c:pt>
                <c:pt idx="625">
                  <c:v>5.8</c:v>
                </c:pt>
                <c:pt idx="626">
                  <c:v>6.7</c:v>
                </c:pt>
                <c:pt idx="627">
                  <c:v>7.3</c:v>
                </c:pt>
                <c:pt idx="628">
                  <c:v>5.7</c:v>
                </c:pt>
                <c:pt idx="629">
                  <c:v>6.9</c:v>
                </c:pt>
                <c:pt idx="630">
                  <c:v>6.4</c:v>
                </c:pt>
                <c:pt idx="631">
                  <c:v>6.8</c:v>
                </c:pt>
                <c:pt idx="632">
                  <c:v>7.6</c:v>
                </c:pt>
                <c:pt idx="633">
                  <c:v>6.4</c:v>
                </c:pt>
                <c:pt idx="634">
                  <c:v>7</c:v>
                </c:pt>
                <c:pt idx="635">
                  <c:v>7.2</c:v>
                </c:pt>
                <c:pt idx="636">
                  <c:v>5.7</c:v>
                </c:pt>
                <c:pt idx="637">
                  <c:v>7.3</c:v>
                </c:pt>
                <c:pt idx="638">
                  <c:v>6.4</c:v>
                </c:pt>
                <c:pt idx="639">
                  <c:v>7.7</c:v>
                </c:pt>
                <c:pt idx="640">
                  <c:v>6.7</c:v>
                </c:pt>
                <c:pt idx="641">
                  <c:v>7.4</c:v>
                </c:pt>
                <c:pt idx="642">
                  <c:v>6.7</c:v>
                </c:pt>
                <c:pt idx="643">
                  <c:v>7.4</c:v>
                </c:pt>
                <c:pt idx="644">
                  <c:v>7.6</c:v>
                </c:pt>
                <c:pt idx="645">
                  <c:v>7.5</c:v>
                </c:pt>
                <c:pt idx="646">
                  <c:v>8</c:v>
                </c:pt>
                <c:pt idx="647">
                  <c:v>6.5</c:v>
                </c:pt>
                <c:pt idx="648">
                  <c:v>7.6</c:v>
                </c:pt>
                <c:pt idx="649">
                  <c:v>7.2</c:v>
                </c:pt>
                <c:pt idx="650">
                  <c:v>7</c:v>
                </c:pt>
                <c:pt idx="651">
                  <c:v>7.5</c:v>
                </c:pt>
                <c:pt idx="652">
                  <c:v>6.4</c:v>
                </c:pt>
                <c:pt idx="653">
                  <c:v>6.5</c:v>
                </c:pt>
                <c:pt idx="654">
                  <c:v>6.7</c:v>
                </c:pt>
                <c:pt idx="655">
                  <c:v>6.5</c:v>
                </c:pt>
                <c:pt idx="656">
                  <c:v>6.2</c:v>
                </c:pt>
                <c:pt idx="657">
                  <c:v>7.3</c:v>
                </c:pt>
                <c:pt idx="658">
                  <c:v>4.9000000000000004</c:v>
                </c:pt>
                <c:pt idx="659">
                  <c:v>7.1</c:v>
                </c:pt>
                <c:pt idx="660">
                  <c:v>7</c:v>
                </c:pt>
                <c:pt idx="661">
                  <c:v>3.8</c:v>
                </c:pt>
                <c:pt idx="662">
                  <c:v>6.5</c:v>
                </c:pt>
                <c:pt idx="663">
                  <c:v>8.1</c:v>
                </c:pt>
                <c:pt idx="664">
                  <c:v>7.9</c:v>
                </c:pt>
                <c:pt idx="665">
                  <c:v>7</c:v>
                </c:pt>
                <c:pt idx="666">
                  <c:v>7.4</c:v>
                </c:pt>
                <c:pt idx="667">
                  <c:v>8.6</c:v>
                </c:pt>
                <c:pt idx="668">
                  <c:v>7.2</c:v>
                </c:pt>
                <c:pt idx="669">
                  <c:v>8.1999999999999993</c:v>
                </c:pt>
                <c:pt idx="670">
                  <c:v>6.9</c:v>
                </c:pt>
                <c:pt idx="671">
                  <c:v>6.7</c:v>
                </c:pt>
                <c:pt idx="672">
                  <c:v>7.5</c:v>
                </c:pt>
                <c:pt idx="673">
                  <c:v>7</c:v>
                </c:pt>
                <c:pt idx="674">
                  <c:v>6</c:v>
                </c:pt>
                <c:pt idx="675">
                  <c:v>7.6</c:v>
                </c:pt>
                <c:pt idx="676">
                  <c:v>7.5</c:v>
                </c:pt>
                <c:pt idx="677">
                  <c:v>6.2</c:v>
                </c:pt>
                <c:pt idx="678">
                  <c:v>5.4</c:v>
                </c:pt>
                <c:pt idx="679">
                  <c:v>7.7</c:v>
                </c:pt>
                <c:pt idx="680">
                  <c:v>6.9</c:v>
                </c:pt>
                <c:pt idx="681">
                  <c:v>6.6</c:v>
                </c:pt>
                <c:pt idx="682">
                  <c:v>7.3</c:v>
                </c:pt>
                <c:pt idx="683">
                  <c:v>7.6</c:v>
                </c:pt>
                <c:pt idx="684">
                  <c:v>5.3</c:v>
                </c:pt>
                <c:pt idx="685">
                  <c:v>7.2</c:v>
                </c:pt>
                <c:pt idx="686">
                  <c:v>6</c:v>
                </c:pt>
                <c:pt idx="687">
                  <c:v>7.7</c:v>
                </c:pt>
                <c:pt idx="688">
                  <c:v>7.7</c:v>
                </c:pt>
                <c:pt idx="689">
                  <c:v>5.5</c:v>
                </c:pt>
                <c:pt idx="690">
                  <c:v>8.3000000000000007</c:v>
                </c:pt>
                <c:pt idx="691">
                  <c:v>6.8</c:v>
                </c:pt>
                <c:pt idx="692">
                  <c:v>7.3</c:v>
                </c:pt>
                <c:pt idx="693">
                  <c:v>7.1</c:v>
                </c:pt>
                <c:pt idx="694">
                  <c:v>7.3</c:v>
                </c:pt>
                <c:pt idx="695">
                  <c:v>4.5999999999999996</c:v>
                </c:pt>
                <c:pt idx="696">
                  <c:v>5.8</c:v>
                </c:pt>
                <c:pt idx="697">
                  <c:v>7.3</c:v>
                </c:pt>
                <c:pt idx="698">
                  <c:v>6.4</c:v>
                </c:pt>
                <c:pt idx="699">
                  <c:v>7.5</c:v>
                </c:pt>
                <c:pt idx="700">
                  <c:v>6.6</c:v>
                </c:pt>
                <c:pt idx="701">
                  <c:v>8.1999999999999993</c:v>
                </c:pt>
                <c:pt idx="702">
                  <c:v>6.9</c:v>
                </c:pt>
                <c:pt idx="703">
                  <c:v>6.8</c:v>
                </c:pt>
                <c:pt idx="704">
                  <c:v>6.5</c:v>
                </c:pt>
                <c:pt idx="705">
                  <c:v>7.2</c:v>
                </c:pt>
                <c:pt idx="706">
                  <c:v>7.3</c:v>
                </c:pt>
                <c:pt idx="707">
                  <c:v>6</c:v>
                </c:pt>
                <c:pt idx="708">
                  <c:v>3.6</c:v>
                </c:pt>
                <c:pt idx="709">
                  <c:v>6.5</c:v>
                </c:pt>
                <c:pt idx="710">
                  <c:v>6.3</c:v>
                </c:pt>
                <c:pt idx="711">
                  <c:v>7.7</c:v>
                </c:pt>
                <c:pt idx="712">
                  <c:v>6</c:v>
                </c:pt>
                <c:pt idx="713">
                  <c:v>6.1</c:v>
                </c:pt>
                <c:pt idx="714">
                  <c:v>7.2</c:v>
                </c:pt>
                <c:pt idx="715">
                  <c:v>6.2</c:v>
                </c:pt>
                <c:pt idx="716">
                  <c:v>6.3</c:v>
                </c:pt>
                <c:pt idx="717">
                  <c:v>7.1</c:v>
                </c:pt>
                <c:pt idx="718">
                  <c:v>6.7</c:v>
                </c:pt>
                <c:pt idx="719">
                  <c:v>6</c:v>
                </c:pt>
                <c:pt idx="720">
                  <c:v>5.2</c:v>
                </c:pt>
                <c:pt idx="721">
                  <c:v>3.9</c:v>
                </c:pt>
                <c:pt idx="722">
                  <c:v>6.1</c:v>
                </c:pt>
                <c:pt idx="723">
                  <c:v>7.1</c:v>
                </c:pt>
                <c:pt idx="724">
                  <c:v>7.3</c:v>
                </c:pt>
                <c:pt idx="725">
                  <c:v>7.5</c:v>
                </c:pt>
                <c:pt idx="726">
                  <c:v>7.9</c:v>
                </c:pt>
                <c:pt idx="727">
                  <c:v>6.5</c:v>
                </c:pt>
                <c:pt idx="728">
                  <c:v>7.9</c:v>
                </c:pt>
                <c:pt idx="729">
                  <c:v>8.1999999999999993</c:v>
                </c:pt>
                <c:pt idx="730">
                  <c:v>6.7</c:v>
                </c:pt>
                <c:pt idx="731">
                  <c:v>5.9</c:v>
                </c:pt>
                <c:pt idx="732">
                  <c:v>5.5</c:v>
                </c:pt>
                <c:pt idx="733">
                  <c:v>6.1</c:v>
                </c:pt>
                <c:pt idx="734">
                  <c:v>8.5</c:v>
                </c:pt>
                <c:pt idx="735">
                  <c:v>6.5</c:v>
                </c:pt>
                <c:pt idx="736">
                  <c:v>6.7</c:v>
                </c:pt>
                <c:pt idx="737">
                  <c:v>7.7</c:v>
                </c:pt>
                <c:pt idx="738">
                  <c:v>7.1</c:v>
                </c:pt>
                <c:pt idx="739">
                  <c:v>7.1</c:v>
                </c:pt>
                <c:pt idx="740">
                  <c:v>7.2</c:v>
                </c:pt>
                <c:pt idx="741">
                  <c:v>7.1</c:v>
                </c:pt>
                <c:pt idx="742">
                  <c:v>7.1</c:v>
                </c:pt>
                <c:pt idx="743">
                  <c:v>6.7</c:v>
                </c:pt>
                <c:pt idx="744">
                  <c:v>6.2</c:v>
                </c:pt>
                <c:pt idx="745">
                  <c:v>7.3</c:v>
                </c:pt>
                <c:pt idx="746">
                  <c:v>6.6</c:v>
                </c:pt>
                <c:pt idx="747">
                  <c:v>7.3</c:v>
                </c:pt>
                <c:pt idx="748">
                  <c:v>7.5</c:v>
                </c:pt>
                <c:pt idx="749">
                  <c:v>5.7</c:v>
                </c:pt>
                <c:pt idx="750">
                  <c:v>7.5</c:v>
                </c:pt>
                <c:pt idx="751">
                  <c:v>7.3</c:v>
                </c:pt>
                <c:pt idx="752">
                  <c:v>6.7</c:v>
                </c:pt>
                <c:pt idx="753">
                  <c:v>5.4</c:v>
                </c:pt>
                <c:pt idx="754">
                  <c:v>6.8</c:v>
                </c:pt>
                <c:pt idx="755">
                  <c:v>8.6</c:v>
                </c:pt>
                <c:pt idx="756">
                  <c:v>6.6</c:v>
                </c:pt>
                <c:pt idx="757">
                  <c:v>5.8</c:v>
                </c:pt>
                <c:pt idx="758">
                  <c:v>8</c:v>
                </c:pt>
                <c:pt idx="759">
                  <c:v>8.8000000000000007</c:v>
                </c:pt>
                <c:pt idx="760">
                  <c:v>5.2</c:v>
                </c:pt>
                <c:pt idx="761">
                  <c:v>6.5</c:v>
                </c:pt>
                <c:pt idx="762">
                  <c:v>6.8</c:v>
                </c:pt>
                <c:pt idx="763">
                  <c:v>6.1</c:v>
                </c:pt>
                <c:pt idx="764">
                  <c:v>6.1</c:v>
                </c:pt>
                <c:pt idx="765">
                  <c:v>7.7</c:v>
                </c:pt>
                <c:pt idx="766">
                  <c:v>7.3</c:v>
                </c:pt>
                <c:pt idx="767">
                  <c:v>6.2</c:v>
                </c:pt>
                <c:pt idx="768">
                  <c:v>7</c:v>
                </c:pt>
                <c:pt idx="769">
                  <c:v>7.1</c:v>
                </c:pt>
                <c:pt idx="770">
                  <c:v>6.6</c:v>
                </c:pt>
                <c:pt idx="771">
                  <c:v>7.5</c:v>
                </c:pt>
                <c:pt idx="772">
                  <c:v>6.3</c:v>
                </c:pt>
                <c:pt idx="773">
                  <c:v>7.2</c:v>
                </c:pt>
                <c:pt idx="774">
                  <c:v>6.6</c:v>
                </c:pt>
                <c:pt idx="775">
                  <c:v>7</c:v>
                </c:pt>
                <c:pt idx="776">
                  <c:v>8.6</c:v>
                </c:pt>
                <c:pt idx="777">
                  <c:v>5.9</c:v>
                </c:pt>
                <c:pt idx="778">
                  <c:v>6.1</c:v>
                </c:pt>
                <c:pt idx="779">
                  <c:v>6.4</c:v>
                </c:pt>
                <c:pt idx="780">
                  <c:v>7.3</c:v>
                </c:pt>
                <c:pt idx="781">
                  <c:v>7.6</c:v>
                </c:pt>
                <c:pt idx="782">
                  <c:v>6.5</c:v>
                </c:pt>
                <c:pt idx="783">
                  <c:v>6.1</c:v>
                </c:pt>
                <c:pt idx="784">
                  <c:v>7.1</c:v>
                </c:pt>
                <c:pt idx="785">
                  <c:v>6.9</c:v>
                </c:pt>
                <c:pt idx="786">
                  <c:v>7</c:v>
                </c:pt>
                <c:pt idx="787">
                  <c:v>6.6</c:v>
                </c:pt>
                <c:pt idx="788">
                  <c:v>4.9000000000000004</c:v>
                </c:pt>
                <c:pt idx="789">
                  <c:v>7</c:v>
                </c:pt>
                <c:pt idx="790">
                  <c:v>7.3</c:v>
                </c:pt>
                <c:pt idx="791">
                  <c:v>6.8</c:v>
                </c:pt>
                <c:pt idx="792">
                  <c:v>6.2</c:v>
                </c:pt>
                <c:pt idx="793">
                  <c:v>6.6</c:v>
                </c:pt>
                <c:pt idx="794">
                  <c:v>6.5</c:v>
                </c:pt>
                <c:pt idx="795">
                  <c:v>7.4</c:v>
                </c:pt>
                <c:pt idx="796">
                  <c:v>7.4</c:v>
                </c:pt>
                <c:pt idx="797">
                  <c:v>6.6</c:v>
                </c:pt>
                <c:pt idx="798">
                  <c:v>7.6</c:v>
                </c:pt>
                <c:pt idx="799">
                  <c:v>6.6</c:v>
                </c:pt>
                <c:pt idx="800">
                  <c:v>7.2</c:v>
                </c:pt>
                <c:pt idx="801">
                  <c:v>6.2</c:v>
                </c:pt>
                <c:pt idx="802">
                  <c:v>6.7</c:v>
                </c:pt>
                <c:pt idx="803">
                  <c:v>6.8</c:v>
                </c:pt>
                <c:pt idx="804">
                  <c:v>6.7</c:v>
                </c:pt>
                <c:pt idx="805">
                  <c:v>7.4</c:v>
                </c:pt>
                <c:pt idx="806">
                  <c:v>6.9</c:v>
                </c:pt>
                <c:pt idx="807">
                  <c:v>6.2</c:v>
                </c:pt>
                <c:pt idx="808">
                  <c:v>7.2</c:v>
                </c:pt>
                <c:pt idx="809">
                  <c:v>7.4</c:v>
                </c:pt>
                <c:pt idx="810">
                  <c:v>7.9</c:v>
                </c:pt>
                <c:pt idx="811">
                  <c:v>7.3</c:v>
                </c:pt>
                <c:pt idx="812">
                  <c:v>7.4</c:v>
                </c:pt>
                <c:pt idx="813">
                  <c:v>6.5</c:v>
                </c:pt>
                <c:pt idx="814">
                  <c:v>7.3</c:v>
                </c:pt>
                <c:pt idx="815">
                  <c:v>7.6</c:v>
                </c:pt>
                <c:pt idx="816">
                  <c:v>6.7</c:v>
                </c:pt>
                <c:pt idx="817">
                  <c:v>8.1</c:v>
                </c:pt>
                <c:pt idx="818">
                  <c:v>6.8</c:v>
                </c:pt>
                <c:pt idx="819">
                  <c:v>7.1</c:v>
                </c:pt>
                <c:pt idx="820">
                  <c:v>4.7</c:v>
                </c:pt>
                <c:pt idx="821">
                  <c:v>6.4</c:v>
                </c:pt>
                <c:pt idx="822">
                  <c:v>6.5</c:v>
                </c:pt>
                <c:pt idx="823">
                  <c:v>6.5</c:v>
                </c:pt>
                <c:pt idx="824">
                  <c:v>6.1</c:v>
                </c:pt>
                <c:pt idx="825">
                  <c:v>7.8</c:v>
                </c:pt>
                <c:pt idx="826">
                  <c:v>8.6999999999999993</c:v>
                </c:pt>
                <c:pt idx="827">
                  <c:v>5.7</c:v>
                </c:pt>
                <c:pt idx="828">
                  <c:v>7.2</c:v>
                </c:pt>
                <c:pt idx="829">
                  <c:v>6.6</c:v>
                </c:pt>
                <c:pt idx="830">
                  <c:v>6.4</c:v>
                </c:pt>
                <c:pt idx="831">
                  <c:v>5.6</c:v>
                </c:pt>
                <c:pt idx="832">
                  <c:v>7.4</c:v>
                </c:pt>
                <c:pt idx="833">
                  <c:v>6.6</c:v>
                </c:pt>
                <c:pt idx="834">
                  <c:v>7</c:v>
                </c:pt>
                <c:pt idx="835">
                  <c:v>7.2</c:v>
                </c:pt>
                <c:pt idx="836">
                  <c:v>6.3</c:v>
                </c:pt>
                <c:pt idx="837">
                  <c:v>8.8000000000000007</c:v>
                </c:pt>
                <c:pt idx="838">
                  <c:v>7.1</c:v>
                </c:pt>
                <c:pt idx="839">
                  <c:v>5.4</c:v>
                </c:pt>
                <c:pt idx="840">
                  <c:v>6.3</c:v>
                </c:pt>
                <c:pt idx="841">
                  <c:v>7.3</c:v>
                </c:pt>
                <c:pt idx="842">
                  <c:v>6.9</c:v>
                </c:pt>
                <c:pt idx="843">
                  <c:v>6.8</c:v>
                </c:pt>
                <c:pt idx="844">
                  <c:v>7.2</c:v>
                </c:pt>
                <c:pt idx="845">
                  <c:v>5.8</c:v>
                </c:pt>
                <c:pt idx="846">
                  <c:v>7.7</c:v>
                </c:pt>
                <c:pt idx="847">
                  <c:v>7</c:v>
                </c:pt>
                <c:pt idx="848">
                  <c:v>7.8</c:v>
                </c:pt>
                <c:pt idx="849">
                  <c:v>4.2</c:v>
                </c:pt>
                <c:pt idx="850">
                  <c:v>6.6</c:v>
                </c:pt>
                <c:pt idx="851">
                  <c:v>6.4</c:v>
                </c:pt>
                <c:pt idx="852">
                  <c:v>6.7</c:v>
                </c:pt>
                <c:pt idx="853">
                  <c:v>6.4</c:v>
                </c:pt>
                <c:pt idx="854">
                  <c:v>7.6</c:v>
                </c:pt>
                <c:pt idx="855">
                  <c:v>7.7</c:v>
                </c:pt>
                <c:pt idx="856">
                  <c:v>5.6</c:v>
                </c:pt>
                <c:pt idx="857">
                  <c:v>6.4</c:v>
                </c:pt>
                <c:pt idx="858">
                  <c:v>4.5</c:v>
                </c:pt>
                <c:pt idx="859">
                  <c:v>7.4</c:v>
                </c:pt>
                <c:pt idx="860">
                  <c:v>6.2</c:v>
                </c:pt>
                <c:pt idx="861">
                  <c:v>6.6</c:v>
                </c:pt>
                <c:pt idx="862">
                  <c:v>6.7</c:v>
                </c:pt>
                <c:pt idx="863">
                  <c:v>7.3</c:v>
                </c:pt>
                <c:pt idx="864">
                  <c:v>5.7</c:v>
                </c:pt>
                <c:pt idx="865">
                  <c:v>5.6</c:v>
                </c:pt>
                <c:pt idx="866">
                  <c:v>5.8</c:v>
                </c:pt>
                <c:pt idx="867">
                  <c:v>6.9</c:v>
                </c:pt>
                <c:pt idx="868">
                  <c:v>7.4</c:v>
                </c:pt>
                <c:pt idx="869">
                  <c:v>6.7</c:v>
                </c:pt>
                <c:pt idx="870">
                  <c:v>7.7</c:v>
                </c:pt>
                <c:pt idx="871">
                  <c:v>7.3</c:v>
                </c:pt>
                <c:pt idx="872">
                  <c:v>5.9</c:v>
                </c:pt>
                <c:pt idx="873">
                  <c:v>6.5</c:v>
                </c:pt>
                <c:pt idx="874">
                  <c:v>6.4</c:v>
                </c:pt>
                <c:pt idx="875">
                  <c:v>6</c:v>
                </c:pt>
                <c:pt idx="876">
                  <c:v>7.6</c:v>
                </c:pt>
                <c:pt idx="877">
                  <c:v>8.1</c:v>
                </c:pt>
                <c:pt idx="878">
                  <c:v>7.5</c:v>
                </c:pt>
                <c:pt idx="879">
                  <c:v>6.8</c:v>
                </c:pt>
                <c:pt idx="880">
                  <c:v>4.5999999999999996</c:v>
                </c:pt>
                <c:pt idx="881">
                  <c:v>7.7</c:v>
                </c:pt>
                <c:pt idx="882">
                  <c:v>7.2</c:v>
                </c:pt>
                <c:pt idx="883">
                  <c:v>6.4</c:v>
                </c:pt>
                <c:pt idx="884">
                  <c:v>7.2</c:v>
                </c:pt>
                <c:pt idx="885">
                  <c:v>5.6</c:v>
                </c:pt>
                <c:pt idx="886">
                  <c:v>5.9</c:v>
                </c:pt>
                <c:pt idx="887">
                  <c:v>6.6</c:v>
                </c:pt>
                <c:pt idx="888">
                  <c:v>7.8</c:v>
                </c:pt>
                <c:pt idx="889">
                  <c:v>7.3</c:v>
                </c:pt>
                <c:pt idx="890">
                  <c:v>6</c:v>
                </c:pt>
                <c:pt idx="891">
                  <c:v>7.3</c:v>
                </c:pt>
                <c:pt idx="892">
                  <c:v>5.9</c:v>
                </c:pt>
                <c:pt idx="893">
                  <c:v>5.6</c:v>
                </c:pt>
                <c:pt idx="894">
                  <c:v>7</c:v>
                </c:pt>
                <c:pt idx="895">
                  <c:v>6.6</c:v>
                </c:pt>
                <c:pt idx="896">
                  <c:v>6.8</c:v>
                </c:pt>
                <c:pt idx="897">
                  <c:v>5.8</c:v>
                </c:pt>
                <c:pt idx="898">
                  <c:v>6.9</c:v>
                </c:pt>
                <c:pt idx="899">
                  <c:v>6.4</c:v>
                </c:pt>
                <c:pt idx="900">
                  <c:v>6.4</c:v>
                </c:pt>
                <c:pt idx="901">
                  <c:v>6</c:v>
                </c:pt>
                <c:pt idx="902">
                  <c:v>6.1</c:v>
                </c:pt>
                <c:pt idx="903">
                  <c:v>6.7</c:v>
                </c:pt>
                <c:pt idx="904">
                  <c:v>7.2</c:v>
                </c:pt>
                <c:pt idx="905">
                  <c:v>8</c:v>
                </c:pt>
                <c:pt idx="906">
                  <c:v>7.9</c:v>
                </c:pt>
                <c:pt idx="907">
                  <c:v>6.8</c:v>
                </c:pt>
                <c:pt idx="908">
                  <c:v>9</c:v>
                </c:pt>
                <c:pt idx="909">
                  <c:v>8.8000000000000007</c:v>
                </c:pt>
                <c:pt idx="910">
                  <c:v>8.1999999999999993</c:v>
                </c:pt>
                <c:pt idx="911">
                  <c:v>7.9</c:v>
                </c:pt>
                <c:pt idx="912">
                  <c:v>8.3000000000000007</c:v>
                </c:pt>
                <c:pt idx="913">
                  <c:v>6.3</c:v>
                </c:pt>
                <c:pt idx="914">
                  <c:v>5</c:v>
                </c:pt>
                <c:pt idx="915">
                  <c:v>6.4</c:v>
                </c:pt>
                <c:pt idx="916">
                  <c:v>7.5</c:v>
                </c:pt>
                <c:pt idx="917">
                  <c:v>6.6</c:v>
                </c:pt>
                <c:pt idx="918">
                  <c:v>7.3</c:v>
                </c:pt>
                <c:pt idx="919">
                  <c:v>8.5</c:v>
                </c:pt>
                <c:pt idx="920">
                  <c:v>6.4</c:v>
                </c:pt>
                <c:pt idx="921">
                  <c:v>7.6</c:v>
                </c:pt>
                <c:pt idx="922">
                  <c:v>6.3</c:v>
                </c:pt>
                <c:pt idx="923">
                  <c:v>8</c:v>
                </c:pt>
                <c:pt idx="924">
                  <c:v>7.4</c:v>
                </c:pt>
                <c:pt idx="925">
                  <c:v>6.5</c:v>
                </c:pt>
                <c:pt idx="926">
                  <c:v>7.2</c:v>
                </c:pt>
                <c:pt idx="927">
                  <c:v>6.1</c:v>
                </c:pt>
                <c:pt idx="928">
                  <c:v>7.2</c:v>
                </c:pt>
                <c:pt idx="929">
                  <c:v>8.3000000000000007</c:v>
                </c:pt>
                <c:pt idx="930">
                  <c:v>6.3</c:v>
                </c:pt>
                <c:pt idx="931">
                  <c:v>7.3</c:v>
                </c:pt>
                <c:pt idx="932">
                  <c:v>7.6</c:v>
                </c:pt>
                <c:pt idx="933">
                  <c:v>6.3</c:v>
                </c:pt>
                <c:pt idx="934">
                  <c:v>7.6</c:v>
                </c:pt>
                <c:pt idx="935">
                  <c:v>7.9</c:v>
                </c:pt>
                <c:pt idx="936">
                  <c:v>7</c:v>
                </c:pt>
                <c:pt idx="937">
                  <c:v>6.9</c:v>
                </c:pt>
                <c:pt idx="938">
                  <c:v>6.6</c:v>
                </c:pt>
                <c:pt idx="939">
                  <c:v>5.7</c:v>
                </c:pt>
                <c:pt idx="940">
                  <c:v>7.1</c:v>
                </c:pt>
                <c:pt idx="941">
                  <c:v>6.9</c:v>
                </c:pt>
                <c:pt idx="942">
                  <c:v>6.6</c:v>
                </c:pt>
                <c:pt idx="943">
                  <c:v>7.2</c:v>
                </c:pt>
                <c:pt idx="944">
                  <c:v>2.5</c:v>
                </c:pt>
                <c:pt idx="945">
                  <c:v>5.6</c:v>
                </c:pt>
                <c:pt idx="946">
                  <c:v>5.3</c:v>
                </c:pt>
                <c:pt idx="947">
                  <c:v>6.5</c:v>
                </c:pt>
                <c:pt idx="948">
                  <c:v>7.4</c:v>
                </c:pt>
                <c:pt idx="949">
                  <c:v>6.5</c:v>
                </c:pt>
                <c:pt idx="950">
                  <c:v>6.5</c:v>
                </c:pt>
                <c:pt idx="951">
                  <c:v>7.2</c:v>
                </c:pt>
                <c:pt idx="952">
                  <c:v>6.7</c:v>
                </c:pt>
                <c:pt idx="953">
                  <c:v>6.7</c:v>
                </c:pt>
                <c:pt idx="954">
                  <c:v>7.9</c:v>
                </c:pt>
                <c:pt idx="955">
                  <c:v>7.7</c:v>
                </c:pt>
                <c:pt idx="956">
                  <c:v>5.9</c:v>
                </c:pt>
                <c:pt idx="957">
                  <c:v>6.6</c:v>
                </c:pt>
                <c:pt idx="958">
                  <c:v>6.1</c:v>
                </c:pt>
                <c:pt idx="959">
                  <c:v>7.4</c:v>
                </c:pt>
                <c:pt idx="960">
                  <c:v>6.7</c:v>
                </c:pt>
                <c:pt idx="961">
                  <c:v>6.5</c:v>
                </c:pt>
                <c:pt idx="962">
                  <c:v>8.1</c:v>
                </c:pt>
                <c:pt idx="963">
                  <c:v>5.7</c:v>
                </c:pt>
                <c:pt idx="964">
                  <c:v>7.2</c:v>
                </c:pt>
                <c:pt idx="965">
                  <c:v>5.7</c:v>
                </c:pt>
                <c:pt idx="966">
                  <c:v>7.6</c:v>
                </c:pt>
                <c:pt idx="967">
                  <c:v>7.2</c:v>
                </c:pt>
                <c:pt idx="968">
                  <c:v>6.1</c:v>
                </c:pt>
                <c:pt idx="969">
                  <c:v>5.7</c:v>
                </c:pt>
                <c:pt idx="970">
                  <c:v>6.2</c:v>
                </c:pt>
                <c:pt idx="971">
                  <c:v>6.6</c:v>
                </c:pt>
                <c:pt idx="972">
                  <c:v>7.9</c:v>
                </c:pt>
                <c:pt idx="973">
                  <c:v>6.4</c:v>
                </c:pt>
                <c:pt idx="974">
                  <c:v>5.2</c:v>
                </c:pt>
                <c:pt idx="975">
                  <c:v>8.4</c:v>
                </c:pt>
                <c:pt idx="976">
                  <c:v>6.4</c:v>
                </c:pt>
                <c:pt idx="977">
                  <c:v>5.3</c:v>
                </c:pt>
                <c:pt idx="978">
                  <c:v>6.4</c:v>
                </c:pt>
                <c:pt idx="979">
                  <c:v>6.8</c:v>
                </c:pt>
                <c:pt idx="980">
                  <c:v>7.8</c:v>
                </c:pt>
                <c:pt idx="981">
                  <c:v>4.4000000000000004</c:v>
                </c:pt>
                <c:pt idx="982">
                  <c:v>8.3000000000000007</c:v>
                </c:pt>
                <c:pt idx="983">
                  <c:v>6.5</c:v>
                </c:pt>
                <c:pt idx="984">
                  <c:v>7</c:v>
                </c:pt>
                <c:pt idx="985">
                  <c:v>6.3</c:v>
                </c:pt>
                <c:pt idx="986">
                  <c:v>7.4</c:v>
                </c:pt>
                <c:pt idx="987">
                  <c:v>7.2</c:v>
                </c:pt>
                <c:pt idx="988">
                  <c:v>6.8</c:v>
                </c:pt>
                <c:pt idx="989">
                  <c:v>6.2</c:v>
                </c:pt>
                <c:pt idx="990">
                  <c:v>6.5</c:v>
                </c:pt>
                <c:pt idx="991">
                  <c:v>7.5</c:v>
                </c:pt>
                <c:pt idx="992">
                  <c:v>5.9</c:v>
                </c:pt>
                <c:pt idx="993">
                  <c:v>7.5</c:v>
                </c:pt>
                <c:pt idx="994">
                  <c:v>7.3</c:v>
                </c:pt>
                <c:pt idx="995">
                  <c:v>7.4</c:v>
                </c:pt>
                <c:pt idx="996">
                  <c:v>6</c:v>
                </c:pt>
                <c:pt idx="997">
                  <c:v>6.8</c:v>
                </c:pt>
                <c:pt idx="998">
                  <c:v>6.7</c:v>
                </c:pt>
                <c:pt idx="999">
                  <c:v>6.5</c:v>
                </c:pt>
                <c:pt idx="1000">
                  <c:v>7.5</c:v>
                </c:pt>
                <c:pt idx="1001">
                  <c:v>7.2</c:v>
                </c:pt>
                <c:pt idx="1002">
                  <c:v>6.8</c:v>
                </c:pt>
                <c:pt idx="1003">
                  <c:v>5.6</c:v>
                </c:pt>
                <c:pt idx="1004">
                  <c:v>6.3</c:v>
                </c:pt>
                <c:pt idx="1005">
                  <c:v>4.9000000000000004</c:v>
                </c:pt>
                <c:pt idx="1006">
                  <c:v>6.3</c:v>
                </c:pt>
                <c:pt idx="1007">
                  <c:v>6.9</c:v>
                </c:pt>
                <c:pt idx="1008">
                  <c:v>6.9</c:v>
                </c:pt>
                <c:pt idx="1009">
                  <c:v>6.1</c:v>
                </c:pt>
                <c:pt idx="1010">
                  <c:v>7.6</c:v>
                </c:pt>
                <c:pt idx="1011">
                  <c:v>6.7</c:v>
                </c:pt>
                <c:pt idx="1012">
                  <c:v>6.8</c:v>
                </c:pt>
                <c:pt idx="1013">
                  <c:v>5.5</c:v>
                </c:pt>
                <c:pt idx="1014">
                  <c:v>7.2</c:v>
                </c:pt>
                <c:pt idx="1015">
                  <c:v>6.1</c:v>
                </c:pt>
                <c:pt idx="1016">
                  <c:v>7</c:v>
                </c:pt>
                <c:pt idx="1017">
                  <c:v>6.8</c:v>
                </c:pt>
                <c:pt idx="1018">
                  <c:v>7.3</c:v>
                </c:pt>
                <c:pt idx="1019">
                  <c:v>5.2</c:v>
                </c:pt>
                <c:pt idx="1020">
                  <c:v>5.0999999999999996</c:v>
                </c:pt>
                <c:pt idx="1021">
                  <c:v>4.5999999999999996</c:v>
                </c:pt>
                <c:pt idx="1022">
                  <c:v>7.7</c:v>
                </c:pt>
                <c:pt idx="1023">
                  <c:v>6.8</c:v>
                </c:pt>
                <c:pt idx="1024">
                  <c:v>7.3</c:v>
                </c:pt>
                <c:pt idx="1025">
                  <c:v>7.6</c:v>
                </c:pt>
                <c:pt idx="1026">
                  <c:v>5.5</c:v>
                </c:pt>
                <c:pt idx="1027">
                  <c:v>6.7</c:v>
                </c:pt>
                <c:pt idx="1028">
                  <c:v>7.5</c:v>
                </c:pt>
                <c:pt idx="1029">
                  <c:v>6.8</c:v>
                </c:pt>
                <c:pt idx="1030">
                  <c:v>5.5</c:v>
                </c:pt>
                <c:pt idx="1031">
                  <c:v>6.5</c:v>
                </c:pt>
                <c:pt idx="1032">
                  <c:v>5.6</c:v>
                </c:pt>
                <c:pt idx="1033">
                  <c:v>6.5</c:v>
                </c:pt>
                <c:pt idx="1034">
                  <c:v>8.6</c:v>
                </c:pt>
                <c:pt idx="1035">
                  <c:v>6.1</c:v>
                </c:pt>
                <c:pt idx="1036">
                  <c:v>7.7</c:v>
                </c:pt>
                <c:pt idx="1037">
                  <c:v>5.6</c:v>
                </c:pt>
                <c:pt idx="1038">
                  <c:v>6</c:v>
                </c:pt>
                <c:pt idx="1039">
                  <c:v>8.1</c:v>
                </c:pt>
                <c:pt idx="1040">
                  <c:v>5.4</c:v>
                </c:pt>
                <c:pt idx="1041">
                  <c:v>7.7</c:v>
                </c:pt>
                <c:pt idx="1042">
                  <c:v>6.1</c:v>
                </c:pt>
                <c:pt idx="1043">
                  <c:v>8</c:v>
                </c:pt>
                <c:pt idx="1044">
                  <c:v>7.9</c:v>
                </c:pt>
                <c:pt idx="1045">
                  <c:v>6.4</c:v>
                </c:pt>
                <c:pt idx="1046">
                  <c:v>7</c:v>
                </c:pt>
                <c:pt idx="1047">
                  <c:v>7.4</c:v>
                </c:pt>
                <c:pt idx="1048">
                  <c:v>6.7</c:v>
                </c:pt>
                <c:pt idx="1049">
                  <c:v>7.7</c:v>
                </c:pt>
                <c:pt idx="1050">
                  <c:v>6.4</c:v>
                </c:pt>
                <c:pt idx="1051">
                  <c:v>6.4</c:v>
                </c:pt>
                <c:pt idx="1052">
                  <c:v>6.7</c:v>
                </c:pt>
                <c:pt idx="1053">
                  <c:v>6.1</c:v>
                </c:pt>
                <c:pt idx="1054">
                  <c:v>6.3</c:v>
                </c:pt>
                <c:pt idx="1055">
                  <c:v>6.5</c:v>
                </c:pt>
                <c:pt idx="1056">
                  <c:v>7.1</c:v>
                </c:pt>
                <c:pt idx="1057">
                  <c:v>6</c:v>
                </c:pt>
                <c:pt idx="1058">
                  <c:v>5.4</c:v>
                </c:pt>
                <c:pt idx="1059">
                  <c:v>6.4</c:v>
                </c:pt>
                <c:pt idx="1060">
                  <c:v>8.5</c:v>
                </c:pt>
                <c:pt idx="1061">
                  <c:v>6.2</c:v>
                </c:pt>
                <c:pt idx="1062">
                  <c:v>6.4</c:v>
                </c:pt>
                <c:pt idx="1063">
                  <c:v>5.2</c:v>
                </c:pt>
                <c:pt idx="1064">
                  <c:v>4.8</c:v>
                </c:pt>
                <c:pt idx="1065">
                  <c:v>7.4</c:v>
                </c:pt>
                <c:pt idx="1066">
                  <c:v>6</c:v>
                </c:pt>
                <c:pt idx="1067">
                  <c:v>6.2</c:v>
                </c:pt>
                <c:pt idx="1068">
                  <c:v>7.7</c:v>
                </c:pt>
                <c:pt idx="1069">
                  <c:v>6</c:v>
                </c:pt>
                <c:pt idx="1070">
                  <c:v>5.3</c:v>
                </c:pt>
                <c:pt idx="1071">
                  <c:v>7.2</c:v>
                </c:pt>
                <c:pt idx="1072">
                  <c:v>6.8</c:v>
                </c:pt>
                <c:pt idx="1073">
                  <c:v>6.1</c:v>
                </c:pt>
                <c:pt idx="1074">
                  <c:v>7.8</c:v>
                </c:pt>
                <c:pt idx="1075">
                  <c:v>5.3</c:v>
                </c:pt>
                <c:pt idx="1076">
                  <c:v>6.6</c:v>
                </c:pt>
                <c:pt idx="1077">
                  <c:v>6.9</c:v>
                </c:pt>
                <c:pt idx="1078">
                  <c:v>6.3</c:v>
                </c:pt>
                <c:pt idx="1079">
                  <c:v>6.8</c:v>
                </c:pt>
                <c:pt idx="1080">
                  <c:v>6.4</c:v>
                </c:pt>
                <c:pt idx="1081">
                  <c:v>6.2</c:v>
                </c:pt>
                <c:pt idx="1082">
                  <c:v>6.4</c:v>
                </c:pt>
                <c:pt idx="1083">
                  <c:v>8.1</c:v>
                </c:pt>
                <c:pt idx="1084">
                  <c:v>6.5</c:v>
                </c:pt>
                <c:pt idx="1085">
                  <c:v>7.2</c:v>
                </c:pt>
                <c:pt idx="1086">
                  <c:v>6.1</c:v>
                </c:pt>
                <c:pt idx="1087">
                  <c:v>5.7</c:v>
                </c:pt>
                <c:pt idx="1088">
                  <c:v>7.7</c:v>
                </c:pt>
                <c:pt idx="1089">
                  <c:v>6.7</c:v>
                </c:pt>
                <c:pt idx="1090">
                  <c:v>6.4</c:v>
                </c:pt>
                <c:pt idx="1091">
                  <c:v>6.8</c:v>
                </c:pt>
                <c:pt idx="1092">
                  <c:v>7.6</c:v>
                </c:pt>
                <c:pt idx="1093">
                  <c:v>7.5</c:v>
                </c:pt>
                <c:pt idx="1094">
                  <c:v>5.9</c:v>
                </c:pt>
                <c:pt idx="1095">
                  <c:v>8.1999999999999993</c:v>
                </c:pt>
                <c:pt idx="1096">
                  <c:v>8.1999999999999993</c:v>
                </c:pt>
                <c:pt idx="1097">
                  <c:v>6.7</c:v>
                </c:pt>
                <c:pt idx="1098">
                  <c:v>7.1</c:v>
                </c:pt>
                <c:pt idx="1099">
                  <c:v>6.7</c:v>
                </c:pt>
                <c:pt idx="1100">
                  <c:v>5.9</c:v>
                </c:pt>
                <c:pt idx="1101">
                  <c:v>5.3</c:v>
                </c:pt>
                <c:pt idx="1102">
                  <c:v>7.7</c:v>
                </c:pt>
                <c:pt idx="1103">
                  <c:v>7.5</c:v>
                </c:pt>
                <c:pt idx="1104">
                  <c:v>6</c:v>
                </c:pt>
                <c:pt idx="1105">
                  <c:v>8.1999999999999993</c:v>
                </c:pt>
                <c:pt idx="1106">
                  <c:v>6.9</c:v>
                </c:pt>
                <c:pt idx="1107">
                  <c:v>6.1</c:v>
                </c:pt>
                <c:pt idx="1108">
                  <c:v>7</c:v>
                </c:pt>
                <c:pt idx="1109">
                  <c:v>6.6</c:v>
                </c:pt>
                <c:pt idx="1110">
                  <c:v>5.5</c:v>
                </c:pt>
                <c:pt idx="1111">
                  <c:v>6.9</c:v>
                </c:pt>
                <c:pt idx="1112">
                  <c:v>7.4</c:v>
                </c:pt>
                <c:pt idx="1113">
                  <c:v>7.3</c:v>
                </c:pt>
                <c:pt idx="1114">
                  <c:v>6.2</c:v>
                </c:pt>
                <c:pt idx="1115">
                  <c:v>6.2</c:v>
                </c:pt>
                <c:pt idx="1116">
                  <c:v>7.5</c:v>
                </c:pt>
                <c:pt idx="1117">
                  <c:v>6.9</c:v>
                </c:pt>
                <c:pt idx="1118">
                  <c:v>7.4</c:v>
                </c:pt>
                <c:pt idx="1119">
                  <c:v>7.3</c:v>
                </c:pt>
                <c:pt idx="1120">
                  <c:v>7.1</c:v>
                </c:pt>
                <c:pt idx="1121">
                  <c:v>8</c:v>
                </c:pt>
                <c:pt idx="1122">
                  <c:v>7.6</c:v>
                </c:pt>
                <c:pt idx="1123">
                  <c:v>5.5</c:v>
                </c:pt>
                <c:pt idx="1124">
                  <c:v>5.7</c:v>
                </c:pt>
                <c:pt idx="1125">
                  <c:v>7.2</c:v>
                </c:pt>
                <c:pt idx="1126">
                  <c:v>6.2</c:v>
                </c:pt>
                <c:pt idx="1127">
                  <c:v>7.2</c:v>
                </c:pt>
                <c:pt idx="1128">
                  <c:v>5.8</c:v>
                </c:pt>
                <c:pt idx="1129">
                  <c:v>6.8</c:v>
                </c:pt>
                <c:pt idx="1130">
                  <c:v>7.2</c:v>
                </c:pt>
                <c:pt idx="1131">
                  <c:v>7.3</c:v>
                </c:pt>
                <c:pt idx="1132">
                  <c:v>6.9</c:v>
                </c:pt>
                <c:pt idx="1133">
                  <c:v>6.4</c:v>
                </c:pt>
                <c:pt idx="1134">
                  <c:v>5.5</c:v>
                </c:pt>
                <c:pt idx="1135">
                  <c:v>5.5</c:v>
                </c:pt>
                <c:pt idx="1136">
                  <c:v>7.1</c:v>
                </c:pt>
                <c:pt idx="1137">
                  <c:v>6.3</c:v>
                </c:pt>
                <c:pt idx="1138">
                  <c:v>6.8</c:v>
                </c:pt>
                <c:pt idx="1139">
                  <c:v>7.3</c:v>
                </c:pt>
                <c:pt idx="1140">
                  <c:v>7.7</c:v>
                </c:pt>
                <c:pt idx="1141">
                  <c:v>5.6</c:v>
                </c:pt>
                <c:pt idx="1142">
                  <c:v>5.8</c:v>
                </c:pt>
                <c:pt idx="1143">
                  <c:v>5.3</c:v>
                </c:pt>
                <c:pt idx="1144">
                  <c:v>5.3</c:v>
                </c:pt>
                <c:pt idx="1145">
                  <c:v>5.6</c:v>
                </c:pt>
                <c:pt idx="1146">
                  <c:v>7.5</c:v>
                </c:pt>
                <c:pt idx="1147">
                  <c:v>7.2</c:v>
                </c:pt>
                <c:pt idx="1148">
                  <c:v>5.9</c:v>
                </c:pt>
                <c:pt idx="1149">
                  <c:v>7.6</c:v>
                </c:pt>
                <c:pt idx="1150">
                  <c:v>7.5</c:v>
                </c:pt>
                <c:pt idx="1151">
                  <c:v>6.3</c:v>
                </c:pt>
                <c:pt idx="1152">
                  <c:v>5.4</c:v>
                </c:pt>
                <c:pt idx="1153">
                  <c:v>7.4</c:v>
                </c:pt>
                <c:pt idx="1154">
                  <c:v>6.6</c:v>
                </c:pt>
                <c:pt idx="1155">
                  <c:v>6.6</c:v>
                </c:pt>
                <c:pt idx="1156">
                  <c:v>7.3</c:v>
                </c:pt>
                <c:pt idx="1157">
                  <c:v>6</c:v>
                </c:pt>
                <c:pt idx="1158">
                  <c:v>7.2</c:v>
                </c:pt>
                <c:pt idx="1159">
                  <c:v>6.2</c:v>
                </c:pt>
                <c:pt idx="1160">
                  <c:v>6.8</c:v>
                </c:pt>
                <c:pt idx="1161">
                  <c:v>6.8</c:v>
                </c:pt>
                <c:pt idx="1162">
                  <c:v>6.2</c:v>
                </c:pt>
                <c:pt idx="1163">
                  <c:v>7.4</c:v>
                </c:pt>
                <c:pt idx="1164">
                  <c:v>6.1</c:v>
                </c:pt>
                <c:pt idx="1165">
                  <c:v>5.8</c:v>
                </c:pt>
                <c:pt idx="1166">
                  <c:v>7</c:v>
                </c:pt>
                <c:pt idx="1167">
                  <c:v>6.6</c:v>
                </c:pt>
                <c:pt idx="1168">
                  <c:v>5.4</c:v>
                </c:pt>
                <c:pt idx="1169">
                  <c:v>6.3</c:v>
                </c:pt>
                <c:pt idx="1170">
                  <c:v>7.1</c:v>
                </c:pt>
                <c:pt idx="1171">
                  <c:v>7.3</c:v>
                </c:pt>
                <c:pt idx="1172">
                  <c:v>7.2</c:v>
                </c:pt>
                <c:pt idx="1173">
                  <c:v>5.5</c:v>
                </c:pt>
                <c:pt idx="1174">
                  <c:v>7.2</c:v>
                </c:pt>
                <c:pt idx="1175">
                  <c:v>2.6</c:v>
                </c:pt>
                <c:pt idx="1176">
                  <c:v>7.9</c:v>
                </c:pt>
                <c:pt idx="1177">
                  <c:v>6.2</c:v>
                </c:pt>
                <c:pt idx="1178">
                  <c:v>6.2</c:v>
                </c:pt>
                <c:pt idx="1179">
                  <c:v>5.6</c:v>
                </c:pt>
                <c:pt idx="1180">
                  <c:v>5.6</c:v>
                </c:pt>
                <c:pt idx="1181">
                  <c:v>7</c:v>
                </c:pt>
                <c:pt idx="1182">
                  <c:v>5.6</c:v>
                </c:pt>
                <c:pt idx="1183">
                  <c:v>7.9</c:v>
                </c:pt>
                <c:pt idx="1184">
                  <c:v>6.5</c:v>
                </c:pt>
                <c:pt idx="1185">
                  <c:v>5.7</c:v>
                </c:pt>
                <c:pt idx="1186">
                  <c:v>6.2</c:v>
                </c:pt>
                <c:pt idx="1187">
                  <c:v>4.9000000000000004</c:v>
                </c:pt>
                <c:pt idx="1188">
                  <c:v>5.5</c:v>
                </c:pt>
                <c:pt idx="1189">
                  <c:v>5.5</c:v>
                </c:pt>
                <c:pt idx="1190">
                  <c:v>6</c:v>
                </c:pt>
                <c:pt idx="1191">
                  <c:v>6.2</c:v>
                </c:pt>
                <c:pt idx="1192">
                  <c:v>7.6</c:v>
                </c:pt>
                <c:pt idx="1193">
                  <c:v>7.1</c:v>
                </c:pt>
                <c:pt idx="1194">
                  <c:v>7.7</c:v>
                </c:pt>
                <c:pt idx="1195">
                  <c:v>6.2</c:v>
                </c:pt>
                <c:pt idx="1196">
                  <c:v>7.3</c:v>
                </c:pt>
                <c:pt idx="1197">
                  <c:v>7.1</c:v>
                </c:pt>
                <c:pt idx="1198">
                  <c:v>7.5</c:v>
                </c:pt>
                <c:pt idx="1199">
                  <c:v>8</c:v>
                </c:pt>
                <c:pt idx="1200">
                  <c:v>7.5</c:v>
                </c:pt>
                <c:pt idx="1201">
                  <c:v>7</c:v>
                </c:pt>
                <c:pt idx="1202">
                  <c:v>5.8</c:v>
                </c:pt>
                <c:pt idx="1203">
                  <c:v>7.5</c:v>
                </c:pt>
                <c:pt idx="1204">
                  <c:v>4</c:v>
                </c:pt>
                <c:pt idx="1205">
                  <c:v>6.5</c:v>
                </c:pt>
                <c:pt idx="1206">
                  <c:v>7.1</c:v>
                </c:pt>
                <c:pt idx="1207">
                  <c:v>6.1</c:v>
                </c:pt>
                <c:pt idx="1208">
                  <c:v>7.6</c:v>
                </c:pt>
                <c:pt idx="1209">
                  <c:v>6.6</c:v>
                </c:pt>
                <c:pt idx="1210">
                  <c:v>6.8</c:v>
                </c:pt>
                <c:pt idx="1211">
                  <c:v>7.6</c:v>
                </c:pt>
                <c:pt idx="1212">
                  <c:v>7.5</c:v>
                </c:pt>
                <c:pt idx="1213">
                  <c:v>7.4</c:v>
                </c:pt>
                <c:pt idx="1214">
                  <c:v>6.8</c:v>
                </c:pt>
                <c:pt idx="1215">
                  <c:v>7.5</c:v>
                </c:pt>
                <c:pt idx="1216">
                  <c:v>6</c:v>
                </c:pt>
                <c:pt idx="1217">
                  <c:v>7.2</c:v>
                </c:pt>
                <c:pt idx="1218">
                  <c:v>5.6</c:v>
                </c:pt>
                <c:pt idx="1219">
                  <c:v>6.7</c:v>
                </c:pt>
                <c:pt idx="1220">
                  <c:v>8</c:v>
                </c:pt>
                <c:pt idx="1221">
                  <c:v>7</c:v>
                </c:pt>
                <c:pt idx="1222">
                  <c:v>6.9</c:v>
                </c:pt>
                <c:pt idx="1223">
                  <c:v>6.1</c:v>
                </c:pt>
                <c:pt idx="1224">
                  <c:v>6</c:v>
                </c:pt>
                <c:pt idx="1225">
                  <c:v>8</c:v>
                </c:pt>
                <c:pt idx="1226">
                  <c:v>6.5</c:v>
                </c:pt>
                <c:pt idx="1227">
                  <c:v>7.1</c:v>
                </c:pt>
                <c:pt idx="1228">
                  <c:v>7.2</c:v>
                </c:pt>
                <c:pt idx="1229">
                  <c:v>7</c:v>
                </c:pt>
                <c:pt idx="1230">
                  <c:v>5.9</c:v>
                </c:pt>
                <c:pt idx="1231">
                  <c:v>6.3</c:v>
                </c:pt>
                <c:pt idx="1232">
                  <c:v>6.6</c:v>
                </c:pt>
                <c:pt idx="1233">
                  <c:v>6.2</c:v>
                </c:pt>
                <c:pt idx="1234">
                  <c:v>6.9</c:v>
                </c:pt>
                <c:pt idx="1235">
                  <c:v>5.5</c:v>
                </c:pt>
                <c:pt idx="1236">
                  <c:v>7.8</c:v>
                </c:pt>
                <c:pt idx="1237">
                  <c:v>7.3</c:v>
                </c:pt>
                <c:pt idx="1238">
                  <c:v>8.1</c:v>
                </c:pt>
                <c:pt idx="1239">
                  <c:v>7.9</c:v>
                </c:pt>
                <c:pt idx="1240">
                  <c:v>6.7</c:v>
                </c:pt>
                <c:pt idx="1241">
                  <c:v>7.5</c:v>
                </c:pt>
                <c:pt idx="1242">
                  <c:v>5.3</c:v>
                </c:pt>
                <c:pt idx="1243">
                  <c:v>5.5</c:v>
                </c:pt>
                <c:pt idx="1244">
                  <c:v>5.8</c:v>
                </c:pt>
                <c:pt idx="1245">
                  <c:v>3.4</c:v>
                </c:pt>
                <c:pt idx="1246">
                  <c:v>7.7</c:v>
                </c:pt>
                <c:pt idx="1247">
                  <c:v>6.3</c:v>
                </c:pt>
                <c:pt idx="1248">
                  <c:v>6.6</c:v>
                </c:pt>
                <c:pt idx="1249">
                  <c:v>7.7</c:v>
                </c:pt>
                <c:pt idx="1250">
                  <c:v>6.8</c:v>
                </c:pt>
                <c:pt idx="1251">
                  <c:v>6.7</c:v>
                </c:pt>
                <c:pt idx="1252">
                  <c:v>6.3</c:v>
                </c:pt>
                <c:pt idx="1253">
                  <c:v>6.8</c:v>
                </c:pt>
                <c:pt idx="1254">
                  <c:v>5.7</c:v>
                </c:pt>
                <c:pt idx="1255">
                  <c:v>7.3</c:v>
                </c:pt>
                <c:pt idx="1256">
                  <c:v>4.5</c:v>
                </c:pt>
                <c:pt idx="1257">
                  <c:v>7.7</c:v>
                </c:pt>
                <c:pt idx="1258">
                  <c:v>6.4</c:v>
                </c:pt>
                <c:pt idx="1259">
                  <c:v>5.2</c:v>
                </c:pt>
                <c:pt idx="1260">
                  <c:v>7.8</c:v>
                </c:pt>
                <c:pt idx="1261">
                  <c:v>7.2</c:v>
                </c:pt>
                <c:pt idx="1262">
                  <c:v>7.3</c:v>
                </c:pt>
                <c:pt idx="1263">
                  <c:v>7.4</c:v>
                </c:pt>
                <c:pt idx="1264">
                  <c:v>4.8</c:v>
                </c:pt>
                <c:pt idx="1265">
                  <c:v>6.9</c:v>
                </c:pt>
                <c:pt idx="1266">
                  <c:v>6.2</c:v>
                </c:pt>
                <c:pt idx="1267">
                  <c:v>7.7</c:v>
                </c:pt>
                <c:pt idx="1268">
                  <c:v>7.2</c:v>
                </c:pt>
                <c:pt idx="1269">
                  <c:v>6.1</c:v>
                </c:pt>
                <c:pt idx="1270">
                  <c:v>6.3</c:v>
                </c:pt>
                <c:pt idx="1271">
                  <c:v>6.7</c:v>
                </c:pt>
                <c:pt idx="1272">
                  <c:v>6.5</c:v>
                </c:pt>
                <c:pt idx="1273">
                  <c:v>7.1</c:v>
                </c:pt>
                <c:pt idx="1274">
                  <c:v>8.3000000000000007</c:v>
                </c:pt>
                <c:pt idx="1275">
                  <c:v>5.2</c:v>
                </c:pt>
                <c:pt idx="1276">
                  <c:v>6.3</c:v>
                </c:pt>
                <c:pt idx="1277">
                  <c:v>6.6</c:v>
                </c:pt>
                <c:pt idx="1278">
                  <c:v>4.3</c:v>
                </c:pt>
                <c:pt idx="1279">
                  <c:v>5.8</c:v>
                </c:pt>
                <c:pt idx="1280">
                  <c:v>6.1</c:v>
                </c:pt>
                <c:pt idx="1281">
                  <c:v>8</c:v>
                </c:pt>
                <c:pt idx="1282">
                  <c:v>7.5</c:v>
                </c:pt>
                <c:pt idx="1283">
                  <c:v>6.8</c:v>
                </c:pt>
                <c:pt idx="1284">
                  <c:v>6.5</c:v>
                </c:pt>
                <c:pt idx="1285">
                  <c:v>7.6</c:v>
                </c:pt>
                <c:pt idx="1286">
                  <c:v>7.3</c:v>
                </c:pt>
                <c:pt idx="1287">
                  <c:v>7</c:v>
                </c:pt>
                <c:pt idx="1288">
                  <c:v>6</c:v>
                </c:pt>
                <c:pt idx="1289">
                  <c:v>6.8</c:v>
                </c:pt>
                <c:pt idx="1290">
                  <c:v>6.7</c:v>
                </c:pt>
                <c:pt idx="1291">
                  <c:v>7.1</c:v>
                </c:pt>
                <c:pt idx="1292">
                  <c:v>7.6</c:v>
                </c:pt>
                <c:pt idx="1293">
                  <c:v>7.1</c:v>
                </c:pt>
                <c:pt idx="1294">
                  <c:v>6.1</c:v>
                </c:pt>
                <c:pt idx="1295">
                  <c:v>5.6</c:v>
                </c:pt>
                <c:pt idx="1296">
                  <c:v>8.1999999999999993</c:v>
                </c:pt>
                <c:pt idx="1297">
                  <c:v>6.1</c:v>
                </c:pt>
                <c:pt idx="1298">
                  <c:v>6.7</c:v>
                </c:pt>
                <c:pt idx="1299">
                  <c:v>5.8</c:v>
                </c:pt>
                <c:pt idx="1300">
                  <c:v>5.9</c:v>
                </c:pt>
                <c:pt idx="1301">
                  <c:v>6.3</c:v>
                </c:pt>
                <c:pt idx="1302">
                  <c:v>6.5</c:v>
                </c:pt>
                <c:pt idx="1303">
                  <c:v>7.4</c:v>
                </c:pt>
                <c:pt idx="1304">
                  <c:v>6.5</c:v>
                </c:pt>
                <c:pt idx="1305">
                  <c:v>7.7</c:v>
                </c:pt>
                <c:pt idx="1306">
                  <c:v>6.9</c:v>
                </c:pt>
                <c:pt idx="1307">
                  <c:v>6.3</c:v>
                </c:pt>
                <c:pt idx="1308">
                  <c:v>8</c:v>
                </c:pt>
                <c:pt idx="1309">
                  <c:v>8.1</c:v>
                </c:pt>
                <c:pt idx="1310">
                  <c:v>7.2</c:v>
                </c:pt>
                <c:pt idx="1311">
                  <c:v>5.9</c:v>
                </c:pt>
                <c:pt idx="1312">
                  <c:v>7.1</c:v>
                </c:pt>
                <c:pt idx="1313">
                  <c:v>6.6</c:v>
                </c:pt>
                <c:pt idx="1314">
                  <c:v>5.9</c:v>
                </c:pt>
                <c:pt idx="1315">
                  <c:v>5.8</c:v>
                </c:pt>
                <c:pt idx="1316">
                  <c:v>5</c:v>
                </c:pt>
                <c:pt idx="1317">
                  <c:v>6.3</c:v>
                </c:pt>
                <c:pt idx="1318">
                  <c:v>6.5</c:v>
                </c:pt>
                <c:pt idx="1319">
                  <c:v>6.5</c:v>
                </c:pt>
                <c:pt idx="1320">
                  <c:v>4.7</c:v>
                </c:pt>
                <c:pt idx="1321">
                  <c:v>7.1</c:v>
                </c:pt>
                <c:pt idx="1322">
                  <c:v>6.4</c:v>
                </c:pt>
                <c:pt idx="1323">
                  <c:v>7.8</c:v>
                </c:pt>
                <c:pt idx="1324">
                  <c:v>5.8</c:v>
                </c:pt>
                <c:pt idx="1325">
                  <c:v>7.3</c:v>
                </c:pt>
                <c:pt idx="1326">
                  <c:v>6.3</c:v>
                </c:pt>
                <c:pt idx="1327">
                  <c:v>7</c:v>
                </c:pt>
                <c:pt idx="1328">
                  <c:v>7.2</c:v>
                </c:pt>
                <c:pt idx="1329">
                  <c:v>7.5</c:v>
                </c:pt>
                <c:pt idx="1330">
                  <c:v>8.4</c:v>
                </c:pt>
                <c:pt idx="1331">
                  <c:v>7.6</c:v>
                </c:pt>
                <c:pt idx="1332">
                  <c:v>5.0999999999999996</c:v>
                </c:pt>
                <c:pt idx="1333">
                  <c:v>2.2999999999999998</c:v>
                </c:pt>
                <c:pt idx="1334">
                  <c:v>7.4</c:v>
                </c:pt>
                <c:pt idx="1335">
                  <c:v>7.1</c:v>
                </c:pt>
                <c:pt idx="1336">
                  <c:v>7.2</c:v>
                </c:pt>
                <c:pt idx="1337">
                  <c:v>5.6</c:v>
                </c:pt>
                <c:pt idx="1338">
                  <c:v>7.3</c:v>
                </c:pt>
                <c:pt idx="1339">
                  <c:v>7.1</c:v>
                </c:pt>
                <c:pt idx="1340">
                  <c:v>6.9</c:v>
                </c:pt>
                <c:pt idx="1341">
                  <c:v>6.5</c:v>
                </c:pt>
                <c:pt idx="1342">
                  <c:v>6.2</c:v>
                </c:pt>
                <c:pt idx="1343">
                  <c:v>8.4</c:v>
                </c:pt>
                <c:pt idx="1344">
                  <c:v>6.7</c:v>
                </c:pt>
                <c:pt idx="1345">
                  <c:v>5.8</c:v>
                </c:pt>
                <c:pt idx="1346">
                  <c:v>5.5</c:v>
                </c:pt>
                <c:pt idx="1347">
                  <c:v>6.9</c:v>
                </c:pt>
                <c:pt idx="1348">
                  <c:v>6.8</c:v>
                </c:pt>
                <c:pt idx="1349">
                  <c:v>6.5</c:v>
                </c:pt>
                <c:pt idx="1350">
                  <c:v>6.4</c:v>
                </c:pt>
                <c:pt idx="1351">
                  <c:v>7</c:v>
                </c:pt>
                <c:pt idx="1352">
                  <c:v>7.1</c:v>
                </c:pt>
                <c:pt idx="1353">
                  <c:v>7.3</c:v>
                </c:pt>
                <c:pt idx="1354">
                  <c:v>6.7</c:v>
                </c:pt>
                <c:pt idx="1355">
                  <c:v>4.7</c:v>
                </c:pt>
                <c:pt idx="1356">
                  <c:v>6.2</c:v>
                </c:pt>
                <c:pt idx="1357">
                  <c:v>6.1</c:v>
                </c:pt>
                <c:pt idx="1358">
                  <c:v>6.6</c:v>
                </c:pt>
                <c:pt idx="1359">
                  <c:v>3.6</c:v>
                </c:pt>
                <c:pt idx="1360">
                  <c:v>6.6</c:v>
                </c:pt>
                <c:pt idx="1361">
                  <c:v>6.3</c:v>
                </c:pt>
                <c:pt idx="1362">
                  <c:v>6.8</c:v>
                </c:pt>
                <c:pt idx="1363">
                  <c:v>6.9</c:v>
                </c:pt>
                <c:pt idx="1364">
                  <c:v>5.8</c:v>
                </c:pt>
                <c:pt idx="1365">
                  <c:v>7.5</c:v>
                </c:pt>
                <c:pt idx="1366">
                  <c:v>5.7</c:v>
                </c:pt>
                <c:pt idx="1367">
                  <c:v>6.2</c:v>
                </c:pt>
                <c:pt idx="1368">
                  <c:v>6.9</c:v>
                </c:pt>
                <c:pt idx="1369">
                  <c:v>5.5</c:v>
                </c:pt>
                <c:pt idx="1370">
                  <c:v>4.3</c:v>
                </c:pt>
                <c:pt idx="1371">
                  <c:v>5.7</c:v>
                </c:pt>
                <c:pt idx="1372">
                  <c:v>6.4</c:v>
                </c:pt>
                <c:pt idx="1373">
                  <c:v>6.7</c:v>
                </c:pt>
                <c:pt idx="1374">
                  <c:v>5.7</c:v>
                </c:pt>
                <c:pt idx="1375">
                  <c:v>6.7</c:v>
                </c:pt>
                <c:pt idx="1376">
                  <c:v>7.9</c:v>
                </c:pt>
                <c:pt idx="1377">
                  <c:v>7.7</c:v>
                </c:pt>
                <c:pt idx="1378">
                  <c:v>6.1</c:v>
                </c:pt>
                <c:pt idx="1379">
                  <c:v>7.2</c:v>
                </c:pt>
                <c:pt idx="1380">
                  <c:v>8.1999999999999993</c:v>
                </c:pt>
                <c:pt idx="1381">
                  <c:v>5.8</c:v>
                </c:pt>
                <c:pt idx="1382">
                  <c:v>7.7</c:v>
                </c:pt>
                <c:pt idx="1383">
                  <c:v>7.5</c:v>
                </c:pt>
                <c:pt idx="1384">
                  <c:v>6</c:v>
                </c:pt>
                <c:pt idx="1385">
                  <c:v>7.5</c:v>
                </c:pt>
                <c:pt idx="1386">
                  <c:v>6.4</c:v>
                </c:pt>
                <c:pt idx="1387">
                  <c:v>5.8</c:v>
                </c:pt>
                <c:pt idx="1388">
                  <c:v>4.8</c:v>
                </c:pt>
                <c:pt idx="1389">
                  <c:v>7</c:v>
                </c:pt>
                <c:pt idx="1390">
                  <c:v>7.5</c:v>
                </c:pt>
                <c:pt idx="1391">
                  <c:v>6.2</c:v>
                </c:pt>
                <c:pt idx="1392">
                  <c:v>5.5</c:v>
                </c:pt>
                <c:pt idx="1393">
                  <c:v>7.7</c:v>
                </c:pt>
                <c:pt idx="1394">
                  <c:v>6.1</c:v>
                </c:pt>
                <c:pt idx="1395">
                  <c:v>7.2</c:v>
                </c:pt>
                <c:pt idx="1396">
                  <c:v>6.6</c:v>
                </c:pt>
                <c:pt idx="1397">
                  <c:v>6.1</c:v>
                </c:pt>
                <c:pt idx="1398">
                  <c:v>7.1</c:v>
                </c:pt>
                <c:pt idx="1399">
                  <c:v>5.4</c:v>
                </c:pt>
                <c:pt idx="1400">
                  <c:v>5.6</c:v>
                </c:pt>
                <c:pt idx="1401">
                  <c:v>5.0999999999999996</c:v>
                </c:pt>
                <c:pt idx="1402">
                  <c:v>5.9</c:v>
                </c:pt>
                <c:pt idx="1403">
                  <c:v>5.9</c:v>
                </c:pt>
                <c:pt idx="1404">
                  <c:v>8</c:v>
                </c:pt>
                <c:pt idx="1405">
                  <c:v>7.3</c:v>
                </c:pt>
                <c:pt idx="1406">
                  <c:v>7.8</c:v>
                </c:pt>
                <c:pt idx="1407">
                  <c:v>6.7</c:v>
                </c:pt>
                <c:pt idx="1408">
                  <c:v>6.6</c:v>
                </c:pt>
                <c:pt idx="1409">
                  <c:v>8</c:v>
                </c:pt>
                <c:pt idx="1410">
                  <c:v>8.1</c:v>
                </c:pt>
                <c:pt idx="1411">
                  <c:v>5.8</c:v>
                </c:pt>
                <c:pt idx="1412">
                  <c:v>7.7</c:v>
                </c:pt>
                <c:pt idx="1413">
                  <c:v>5.9</c:v>
                </c:pt>
                <c:pt idx="1414">
                  <c:v>6.6</c:v>
                </c:pt>
                <c:pt idx="1415">
                  <c:v>5.6</c:v>
                </c:pt>
                <c:pt idx="1416">
                  <c:v>8.1</c:v>
                </c:pt>
                <c:pt idx="1417">
                  <c:v>5.0999999999999996</c:v>
                </c:pt>
                <c:pt idx="1418">
                  <c:v>7.5</c:v>
                </c:pt>
                <c:pt idx="1419">
                  <c:v>5.7</c:v>
                </c:pt>
                <c:pt idx="1420">
                  <c:v>7.4</c:v>
                </c:pt>
                <c:pt idx="1421">
                  <c:v>8</c:v>
                </c:pt>
                <c:pt idx="1422">
                  <c:v>6.5</c:v>
                </c:pt>
                <c:pt idx="1423">
                  <c:v>6.6</c:v>
                </c:pt>
                <c:pt idx="1424">
                  <c:v>6.4</c:v>
                </c:pt>
                <c:pt idx="1425">
                  <c:v>5.9</c:v>
                </c:pt>
                <c:pt idx="1426">
                  <c:v>6.5</c:v>
                </c:pt>
                <c:pt idx="1427">
                  <c:v>5.0999999999999996</c:v>
                </c:pt>
                <c:pt idx="1428">
                  <c:v>6.1</c:v>
                </c:pt>
                <c:pt idx="1429">
                  <c:v>6.6</c:v>
                </c:pt>
                <c:pt idx="1430">
                  <c:v>6.8</c:v>
                </c:pt>
                <c:pt idx="1431">
                  <c:v>8</c:v>
                </c:pt>
                <c:pt idx="1432">
                  <c:v>6.7</c:v>
                </c:pt>
                <c:pt idx="1433">
                  <c:v>5.9</c:v>
                </c:pt>
                <c:pt idx="1434">
                  <c:v>6.6</c:v>
                </c:pt>
                <c:pt idx="1435">
                  <c:v>7.4</c:v>
                </c:pt>
                <c:pt idx="1436">
                  <c:v>7.6</c:v>
                </c:pt>
                <c:pt idx="1437">
                  <c:v>6.5</c:v>
                </c:pt>
                <c:pt idx="1438">
                  <c:v>5.6</c:v>
                </c:pt>
                <c:pt idx="1439">
                  <c:v>5.4</c:v>
                </c:pt>
                <c:pt idx="1440">
                  <c:v>6.3</c:v>
                </c:pt>
                <c:pt idx="1441">
                  <c:v>7.7</c:v>
                </c:pt>
                <c:pt idx="1442">
                  <c:v>7.7</c:v>
                </c:pt>
                <c:pt idx="1443">
                  <c:v>6.6</c:v>
                </c:pt>
                <c:pt idx="1444">
                  <c:v>6.1</c:v>
                </c:pt>
                <c:pt idx="1445">
                  <c:v>6.4</c:v>
                </c:pt>
                <c:pt idx="1446">
                  <c:v>7.2</c:v>
                </c:pt>
                <c:pt idx="1447">
                  <c:v>6.7</c:v>
                </c:pt>
                <c:pt idx="1448">
                  <c:v>7.2</c:v>
                </c:pt>
                <c:pt idx="1449">
                  <c:v>5.9</c:v>
                </c:pt>
                <c:pt idx="1450">
                  <c:v>6.6</c:v>
                </c:pt>
                <c:pt idx="1451">
                  <c:v>7.2</c:v>
                </c:pt>
                <c:pt idx="1452">
                  <c:v>7.3</c:v>
                </c:pt>
                <c:pt idx="1453">
                  <c:v>8.1</c:v>
                </c:pt>
                <c:pt idx="1454">
                  <c:v>6.7</c:v>
                </c:pt>
                <c:pt idx="1455">
                  <c:v>5.6</c:v>
                </c:pt>
                <c:pt idx="1456">
                  <c:v>7.5</c:v>
                </c:pt>
                <c:pt idx="1457">
                  <c:v>7</c:v>
                </c:pt>
                <c:pt idx="1458">
                  <c:v>6.8</c:v>
                </c:pt>
                <c:pt idx="1459">
                  <c:v>6.6</c:v>
                </c:pt>
                <c:pt idx="1460">
                  <c:v>5.5</c:v>
                </c:pt>
                <c:pt idx="1461">
                  <c:v>5.4</c:v>
                </c:pt>
                <c:pt idx="1462">
                  <c:v>6.5</c:v>
                </c:pt>
                <c:pt idx="1463">
                  <c:v>7.3</c:v>
                </c:pt>
                <c:pt idx="1464">
                  <c:v>7.3</c:v>
                </c:pt>
                <c:pt idx="1465">
                  <c:v>6.8</c:v>
                </c:pt>
                <c:pt idx="1466">
                  <c:v>6.6</c:v>
                </c:pt>
                <c:pt idx="1467">
                  <c:v>6.4</c:v>
                </c:pt>
                <c:pt idx="1468">
                  <c:v>7.7</c:v>
                </c:pt>
                <c:pt idx="1469">
                  <c:v>5.5</c:v>
                </c:pt>
                <c:pt idx="1470">
                  <c:v>6.3</c:v>
                </c:pt>
                <c:pt idx="1471">
                  <c:v>7.2</c:v>
                </c:pt>
                <c:pt idx="1472">
                  <c:v>7.4</c:v>
                </c:pt>
                <c:pt idx="1473">
                  <c:v>6.8</c:v>
                </c:pt>
                <c:pt idx="1474">
                  <c:v>7.6</c:v>
                </c:pt>
                <c:pt idx="1475">
                  <c:v>4.9000000000000004</c:v>
                </c:pt>
                <c:pt idx="1476">
                  <c:v>6.1</c:v>
                </c:pt>
                <c:pt idx="1477">
                  <c:v>6.9</c:v>
                </c:pt>
                <c:pt idx="1478">
                  <c:v>7.2</c:v>
                </c:pt>
                <c:pt idx="1479">
                  <c:v>6.6</c:v>
                </c:pt>
                <c:pt idx="1480">
                  <c:v>8</c:v>
                </c:pt>
                <c:pt idx="1481">
                  <c:v>6.7</c:v>
                </c:pt>
                <c:pt idx="1482">
                  <c:v>5.4</c:v>
                </c:pt>
                <c:pt idx="1483">
                  <c:v>6.7</c:v>
                </c:pt>
                <c:pt idx="1484">
                  <c:v>6.4</c:v>
                </c:pt>
                <c:pt idx="1485">
                  <c:v>6.4</c:v>
                </c:pt>
                <c:pt idx="1486">
                  <c:v>6.5</c:v>
                </c:pt>
                <c:pt idx="1487">
                  <c:v>6.4</c:v>
                </c:pt>
                <c:pt idx="1488">
                  <c:v>7.4</c:v>
                </c:pt>
                <c:pt idx="1489">
                  <c:v>6.7</c:v>
                </c:pt>
                <c:pt idx="1490">
                  <c:v>7.5</c:v>
                </c:pt>
                <c:pt idx="1491">
                  <c:v>7.3</c:v>
                </c:pt>
                <c:pt idx="1492">
                  <c:v>8.4</c:v>
                </c:pt>
                <c:pt idx="1493">
                  <c:v>8.1</c:v>
                </c:pt>
                <c:pt idx="1494">
                  <c:v>7</c:v>
                </c:pt>
                <c:pt idx="1495">
                  <c:v>6.3</c:v>
                </c:pt>
                <c:pt idx="1496">
                  <c:v>7.1</c:v>
                </c:pt>
                <c:pt idx="1497">
                  <c:v>6.2</c:v>
                </c:pt>
                <c:pt idx="1498">
                  <c:v>5.4</c:v>
                </c:pt>
                <c:pt idx="1499">
                  <c:v>6.9</c:v>
                </c:pt>
                <c:pt idx="1500">
                  <c:v>6.5</c:v>
                </c:pt>
                <c:pt idx="1501">
                  <c:v>8.5</c:v>
                </c:pt>
                <c:pt idx="1502">
                  <c:v>7.3</c:v>
                </c:pt>
                <c:pt idx="1503">
                  <c:v>7.5</c:v>
                </c:pt>
                <c:pt idx="1504">
                  <c:v>5.8</c:v>
                </c:pt>
                <c:pt idx="1505">
                  <c:v>6.3</c:v>
                </c:pt>
                <c:pt idx="1506">
                  <c:v>5.8</c:v>
                </c:pt>
                <c:pt idx="1507">
                  <c:v>5.7</c:v>
                </c:pt>
                <c:pt idx="1508">
                  <c:v>7.6</c:v>
                </c:pt>
                <c:pt idx="1509">
                  <c:v>6</c:v>
                </c:pt>
                <c:pt idx="1510">
                  <c:v>6.8</c:v>
                </c:pt>
                <c:pt idx="1511">
                  <c:v>5.9</c:v>
                </c:pt>
                <c:pt idx="1512">
                  <c:v>7</c:v>
                </c:pt>
                <c:pt idx="1513">
                  <c:v>7.1</c:v>
                </c:pt>
                <c:pt idx="1514">
                  <c:v>7.8</c:v>
                </c:pt>
                <c:pt idx="1515">
                  <c:v>5.4</c:v>
                </c:pt>
                <c:pt idx="1516">
                  <c:v>6.1</c:v>
                </c:pt>
                <c:pt idx="1517">
                  <c:v>6.3</c:v>
                </c:pt>
                <c:pt idx="1518">
                  <c:v>6.8</c:v>
                </c:pt>
                <c:pt idx="1519">
                  <c:v>7.8</c:v>
                </c:pt>
                <c:pt idx="1520">
                  <c:v>5.8</c:v>
                </c:pt>
                <c:pt idx="1521">
                  <c:v>7.2</c:v>
                </c:pt>
                <c:pt idx="1522">
                  <c:v>6.6</c:v>
                </c:pt>
                <c:pt idx="1523">
                  <c:v>6.5</c:v>
                </c:pt>
                <c:pt idx="1524">
                  <c:v>6.2</c:v>
                </c:pt>
                <c:pt idx="1525">
                  <c:v>7.6</c:v>
                </c:pt>
                <c:pt idx="1526">
                  <c:v>7.6</c:v>
                </c:pt>
                <c:pt idx="1527">
                  <c:v>7</c:v>
                </c:pt>
                <c:pt idx="1528">
                  <c:v>5.5</c:v>
                </c:pt>
                <c:pt idx="1529">
                  <c:v>7.6</c:v>
                </c:pt>
                <c:pt idx="1530">
                  <c:v>7</c:v>
                </c:pt>
                <c:pt idx="1531">
                  <c:v>7.1</c:v>
                </c:pt>
                <c:pt idx="1532">
                  <c:v>7</c:v>
                </c:pt>
                <c:pt idx="1533">
                  <c:v>6.2</c:v>
                </c:pt>
                <c:pt idx="1534">
                  <c:v>5.2</c:v>
                </c:pt>
                <c:pt idx="1535">
                  <c:v>7.6</c:v>
                </c:pt>
                <c:pt idx="1536">
                  <c:v>7.5</c:v>
                </c:pt>
                <c:pt idx="1537">
                  <c:v>5.8</c:v>
                </c:pt>
                <c:pt idx="1538">
                  <c:v>7.8</c:v>
                </c:pt>
                <c:pt idx="1539">
                  <c:v>5.9</c:v>
                </c:pt>
                <c:pt idx="1540">
                  <c:v>6.8</c:v>
                </c:pt>
                <c:pt idx="1541">
                  <c:v>7</c:v>
                </c:pt>
                <c:pt idx="1542">
                  <c:v>7.3</c:v>
                </c:pt>
                <c:pt idx="1543">
                  <c:v>6.5</c:v>
                </c:pt>
                <c:pt idx="1544">
                  <c:v>7.8</c:v>
                </c:pt>
                <c:pt idx="1545">
                  <c:v>6.5</c:v>
                </c:pt>
                <c:pt idx="1546">
                  <c:v>6.7</c:v>
                </c:pt>
                <c:pt idx="1547">
                  <c:v>7.9</c:v>
                </c:pt>
                <c:pt idx="1548">
                  <c:v>6.9</c:v>
                </c:pt>
                <c:pt idx="1549">
                  <c:v>6.6</c:v>
                </c:pt>
                <c:pt idx="1550">
                  <c:v>7</c:v>
                </c:pt>
                <c:pt idx="1551">
                  <c:v>7.3</c:v>
                </c:pt>
                <c:pt idx="1552">
                  <c:v>6.5</c:v>
                </c:pt>
                <c:pt idx="1553">
                  <c:v>6.7</c:v>
                </c:pt>
                <c:pt idx="1554">
                  <c:v>7.7</c:v>
                </c:pt>
                <c:pt idx="1555">
                  <c:v>6.5</c:v>
                </c:pt>
                <c:pt idx="1556">
                  <c:v>4.5999999999999996</c:v>
                </c:pt>
                <c:pt idx="1557">
                  <c:v>7.4</c:v>
                </c:pt>
                <c:pt idx="1558">
                  <c:v>5.9</c:v>
                </c:pt>
                <c:pt idx="1559">
                  <c:v>5.6</c:v>
                </c:pt>
                <c:pt idx="1560">
                  <c:v>7.5</c:v>
                </c:pt>
                <c:pt idx="1561">
                  <c:v>6.7</c:v>
                </c:pt>
                <c:pt idx="1562">
                  <c:v>5.9</c:v>
                </c:pt>
                <c:pt idx="1563">
                  <c:v>7</c:v>
                </c:pt>
                <c:pt idx="1564">
                  <c:v>7.5</c:v>
                </c:pt>
                <c:pt idx="1565">
                  <c:v>7.5</c:v>
                </c:pt>
                <c:pt idx="1566">
                  <c:v>6.7</c:v>
                </c:pt>
                <c:pt idx="1567">
                  <c:v>6.8</c:v>
                </c:pt>
                <c:pt idx="1568">
                  <c:v>4.5</c:v>
                </c:pt>
                <c:pt idx="1569">
                  <c:v>6</c:v>
                </c:pt>
                <c:pt idx="1570">
                  <c:v>6.8</c:v>
                </c:pt>
                <c:pt idx="1571">
                  <c:v>5.9</c:v>
                </c:pt>
                <c:pt idx="1572">
                  <c:v>7</c:v>
                </c:pt>
                <c:pt idx="1573">
                  <c:v>7</c:v>
                </c:pt>
                <c:pt idx="1574">
                  <c:v>6.2</c:v>
                </c:pt>
                <c:pt idx="1575">
                  <c:v>7.9</c:v>
                </c:pt>
                <c:pt idx="1576">
                  <c:v>6.6</c:v>
                </c:pt>
                <c:pt idx="1577">
                  <c:v>7.1</c:v>
                </c:pt>
                <c:pt idx="1578">
                  <c:v>6.4</c:v>
                </c:pt>
                <c:pt idx="1579">
                  <c:v>7.4</c:v>
                </c:pt>
                <c:pt idx="1580">
                  <c:v>5</c:v>
                </c:pt>
                <c:pt idx="1581">
                  <c:v>6.8</c:v>
                </c:pt>
                <c:pt idx="1582">
                  <c:v>8.1999999999999993</c:v>
                </c:pt>
                <c:pt idx="1583">
                  <c:v>6.4</c:v>
                </c:pt>
                <c:pt idx="1584">
                  <c:v>6.2</c:v>
                </c:pt>
                <c:pt idx="1585">
                  <c:v>8.3000000000000007</c:v>
                </c:pt>
                <c:pt idx="1586">
                  <c:v>7.3</c:v>
                </c:pt>
                <c:pt idx="1587">
                  <c:v>5.5</c:v>
                </c:pt>
                <c:pt idx="1588">
                  <c:v>6.8</c:v>
                </c:pt>
                <c:pt idx="1589">
                  <c:v>6.5</c:v>
                </c:pt>
                <c:pt idx="1590">
                  <c:v>6.7</c:v>
                </c:pt>
                <c:pt idx="1591">
                  <c:v>6.5</c:v>
                </c:pt>
                <c:pt idx="1592">
                  <c:v>8</c:v>
                </c:pt>
                <c:pt idx="1593">
                  <c:v>7.6</c:v>
                </c:pt>
                <c:pt idx="1594">
                  <c:v>6.3</c:v>
                </c:pt>
                <c:pt idx="1595">
                  <c:v>7.3</c:v>
                </c:pt>
                <c:pt idx="1596">
                  <c:v>6.6</c:v>
                </c:pt>
                <c:pt idx="1597">
                  <c:v>7.4</c:v>
                </c:pt>
                <c:pt idx="1598">
                  <c:v>6.6</c:v>
                </c:pt>
                <c:pt idx="1599">
                  <c:v>6.5</c:v>
                </c:pt>
                <c:pt idx="1600">
                  <c:v>7.5</c:v>
                </c:pt>
                <c:pt idx="1601">
                  <c:v>6.1</c:v>
                </c:pt>
                <c:pt idx="1602">
                  <c:v>5.0999999999999996</c:v>
                </c:pt>
                <c:pt idx="1603">
                  <c:v>7.5</c:v>
                </c:pt>
                <c:pt idx="1604">
                  <c:v>5.9</c:v>
                </c:pt>
                <c:pt idx="1605">
                  <c:v>7.7</c:v>
                </c:pt>
                <c:pt idx="1606">
                  <c:v>7.3</c:v>
                </c:pt>
                <c:pt idx="1607">
                  <c:v>6.3</c:v>
                </c:pt>
                <c:pt idx="1608">
                  <c:v>7</c:v>
                </c:pt>
                <c:pt idx="1609">
                  <c:v>7.5</c:v>
                </c:pt>
                <c:pt idx="1610">
                  <c:v>7.4</c:v>
                </c:pt>
                <c:pt idx="1611">
                  <c:v>6.2</c:v>
                </c:pt>
                <c:pt idx="1612">
                  <c:v>7</c:v>
                </c:pt>
                <c:pt idx="1613">
                  <c:v>6.4</c:v>
                </c:pt>
                <c:pt idx="1614">
                  <c:v>6.6</c:v>
                </c:pt>
                <c:pt idx="1615">
                  <c:v>5.0999999999999996</c:v>
                </c:pt>
                <c:pt idx="1616">
                  <c:v>7.8</c:v>
                </c:pt>
                <c:pt idx="1617">
                  <c:v>7.1</c:v>
                </c:pt>
                <c:pt idx="1618">
                  <c:v>5.6</c:v>
                </c:pt>
                <c:pt idx="1619">
                  <c:v>7.5</c:v>
                </c:pt>
                <c:pt idx="1620">
                  <c:v>7.6</c:v>
                </c:pt>
                <c:pt idx="1621">
                  <c:v>6.6</c:v>
                </c:pt>
                <c:pt idx="1622">
                  <c:v>8</c:v>
                </c:pt>
                <c:pt idx="1623">
                  <c:v>5.9</c:v>
                </c:pt>
                <c:pt idx="1624">
                  <c:v>5.9</c:v>
                </c:pt>
                <c:pt idx="1625">
                  <c:v>3.8</c:v>
                </c:pt>
                <c:pt idx="1626">
                  <c:v>6.8</c:v>
                </c:pt>
                <c:pt idx="1627">
                  <c:v>6.8</c:v>
                </c:pt>
                <c:pt idx="1628">
                  <c:v>7.4</c:v>
                </c:pt>
                <c:pt idx="1629">
                  <c:v>5.8</c:v>
                </c:pt>
                <c:pt idx="1630">
                  <c:v>5.5</c:v>
                </c:pt>
                <c:pt idx="1631">
                  <c:v>6.4</c:v>
                </c:pt>
                <c:pt idx="1632">
                  <c:v>7.6</c:v>
                </c:pt>
                <c:pt idx="1633">
                  <c:v>5.6</c:v>
                </c:pt>
                <c:pt idx="1634">
                  <c:v>5.5</c:v>
                </c:pt>
                <c:pt idx="1635">
                  <c:v>7.1</c:v>
                </c:pt>
                <c:pt idx="1636">
                  <c:v>6.2</c:v>
                </c:pt>
                <c:pt idx="1637">
                  <c:v>6.4</c:v>
                </c:pt>
                <c:pt idx="1638">
                  <c:v>7.1</c:v>
                </c:pt>
                <c:pt idx="1639">
                  <c:v>6.2</c:v>
                </c:pt>
                <c:pt idx="1640">
                  <c:v>7.5</c:v>
                </c:pt>
                <c:pt idx="1641">
                  <c:v>6.4</c:v>
                </c:pt>
                <c:pt idx="1642">
                  <c:v>7.6</c:v>
                </c:pt>
                <c:pt idx="1643">
                  <c:v>7.9</c:v>
                </c:pt>
                <c:pt idx="1644">
                  <c:v>8</c:v>
                </c:pt>
                <c:pt idx="1645">
                  <c:v>6.4</c:v>
                </c:pt>
                <c:pt idx="1646">
                  <c:v>6.5</c:v>
                </c:pt>
                <c:pt idx="1647">
                  <c:v>6.4</c:v>
                </c:pt>
                <c:pt idx="1648">
                  <c:v>7.6</c:v>
                </c:pt>
                <c:pt idx="1649">
                  <c:v>6.1</c:v>
                </c:pt>
                <c:pt idx="1650">
                  <c:v>6.6</c:v>
                </c:pt>
                <c:pt idx="1651">
                  <c:v>7.2</c:v>
                </c:pt>
                <c:pt idx="1652">
                  <c:v>5.7</c:v>
                </c:pt>
                <c:pt idx="1653">
                  <c:v>5.3</c:v>
                </c:pt>
                <c:pt idx="1654">
                  <c:v>8.1999999999999993</c:v>
                </c:pt>
                <c:pt idx="1655">
                  <c:v>5.7</c:v>
                </c:pt>
                <c:pt idx="1656">
                  <c:v>5.9</c:v>
                </c:pt>
                <c:pt idx="1657">
                  <c:v>6.6</c:v>
                </c:pt>
                <c:pt idx="1658">
                  <c:v>6.9</c:v>
                </c:pt>
                <c:pt idx="1659">
                  <c:v>6.9</c:v>
                </c:pt>
                <c:pt idx="1660">
                  <c:v>6.9</c:v>
                </c:pt>
                <c:pt idx="1661">
                  <c:v>6.5</c:v>
                </c:pt>
                <c:pt idx="1662">
                  <c:v>6.5</c:v>
                </c:pt>
                <c:pt idx="1663">
                  <c:v>3.8</c:v>
                </c:pt>
                <c:pt idx="1664">
                  <c:v>7.8</c:v>
                </c:pt>
                <c:pt idx="1665">
                  <c:v>7.1</c:v>
                </c:pt>
                <c:pt idx="1666">
                  <c:v>6.9</c:v>
                </c:pt>
                <c:pt idx="1667">
                  <c:v>7.5</c:v>
                </c:pt>
                <c:pt idx="1668">
                  <c:v>6.2</c:v>
                </c:pt>
                <c:pt idx="1669">
                  <c:v>7</c:v>
                </c:pt>
                <c:pt idx="1670">
                  <c:v>7.3</c:v>
                </c:pt>
                <c:pt idx="1671">
                  <c:v>7.3</c:v>
                </c:pt>
                <c:pt idx="1672">
                  <c:v>6.5</c:v>
                </c:pt>
                <c:pt idx="1673">
                  <c:v>5.6</c:v>
                </c:pt>
                <c:pt idx="1674">
                  <c:v>6.9</c:v>
                </c:pt>
                <c:pt idx="1675">
                  <c:v>6</c:v>
                </c:pt>
                <c:pt idx="1676">
                  <c:v>7.6</c:v>
                </c:pt>
                <c:pt idx="1677">
                  <c:v>5.5</c:v>
                </c:pt>
                <c:pt idx="1678">
                  <c:v>6.5</c:v>
                </c:pt>
                <c:pt idx="1679">
                  <c:v>6.2</c:v>
                </c:pt>
                <c:pt idx="1680">
                  <c:v>7.2</c:v>
                </c:pt>
                <c:pt idx="1681">
                  <c:v>7.4</c:v>
                </c:pt>
                <c:pt idx="1682">
                  <c:v>6.1</c:v>
                </c:pt>
                <c:pt idx="1683">
                  <c:v>6.6</c:v>
                </c:pt>
                <c:pt idx="1684">
                  <c:v>5.2</c:v>
                </c:pt>
                <c:pt idx="1685">
                  <c:v>2.8</c:v>
                </c:pt>
                <c:pt idx="1686">
                  <c:v>5.5</c:v>
                </c:pt>
                <c:pt idx="1687">
                  <c:v>5.3</c:v>
                </c:pt>
                <c:pt idx="1688">
                  <c:v>6.7</c:v>
                </c:pt>
                <c:pt idx="1689">
                  <c:v>7.5</c:v>
                </c:pt>
                <c:pt idx="1690">
                  <c:v>7.1</c:v>
                </c:pt>
                <c:pt idx="1691">
                  <c:v>9</c:v>
                </c:pt>
                <c:pt idx="1692">
                  <c:v>8.1999999999999993</c:v>
                </c:pt>
                <c:pt idx="1693">
                  <c:v>6</c:v>
                </c:pt>
                <c:pt idx="1694">
                  <c:v>7.7</c:v>
                </c:pt>
                <c:pt idx="1695">
                  <c:v>6.2</c:v>
                </c:pt>
                <c:pt idx="1696">
                  <c:v>7</c:v>
                </c:pt>
                <c:pt idx="1697">
                  <c:v>7.8</c:v>
                </c:pt>
                <c:pt idx="1698">
                  <c:v>7</c:v>
                </c:pt>
                <c:pt idx="1699">
                  <c:v>6.7</c:v>
                </c:pt>
                <c:pt idx="1700">
                  <c:v>5.4</c:v>
                </c:pt>
                <c:pt idx="1701">
                  <c:v>6.5</c:v>
                </c:pt>
                <c:pt idx="1702">
                  <c:v>6.6</c:v>
                </c:pt>
                <c:pt idx="1703">
                  <c:v>7.1</c:v>
                </c:pt>
                <c:pt idx="1704">
                  <c:v>7.6</c:v>
                </c:pt>
                <c:pt idx="1705">
                  <c:v>6.3</c:v>
                </c:pt>
                <c:pt idx="1706">
                  <c:v>6.6</c:v>
                </c:pt>
                <c:pt idx="1707">
                  <c:v>5.2</c:v>
                </c:pt>
                <c:pt idx="1708">
                  <c:v>6.7</c:v>
                </c:pt>
                <c:pt idx="1709">
                  <c:v>4.2</c:v>
                </c:pt>
                <c:pt idx="1710">
                  <c:v>5.9</c:v>
                </c:pt>
                <c:pt idx="1711">
                  <c:v>6.8</c:v>
                </c:pt>
                <c:pt idx="1712">
                  <c:v>7.2</c:v>
                </c:pt>
                <c:pt idx="1713">
                  <c:v>6.9</c:v>
                </c:pt>
                <c:pt idx="1714">
                  <c:v>6.5</c:v>
                </c:pt>
                <c:pt idx="1715">
                  <c:v>8.1999999999999993</c:v>
                </c:pt>
                <c:pt idx="1716">
                  <c:v>6.8</c:v>
                </c:pt>
                <c:pt idx="1717">
                  <c:v>6.8</c:v>
                </c:pt>
                <c:pt idx="1718">
                  <c:v>6.9</c:v>
                </c:pt>
                <c:pt idx="1719">
                  <c:v>7.3</c:v>
                </c:pt>
                <c:pt idx="1720">
                  <c:v>7.1</c:v>
                </c:pt>
                <c:pt idx="1721">
                  <c:v>6.9</c:v>
                </c:pt>
                <c:pt idx="1722">
                  <c:v>6.6</c:v>
                </c:pt>
                <c:pt idx="1723">
                  <c:v>5.4</c:v>
                </c:pt>
                <c:pt idx="1724">
                  <c:v>6.8</c:v>
                </c:pt>
                <c:pt idx="1725">
                  <c:v>7.2</c:v>
                </c:pt>
                <c:pt idx="1726">
                  <c:v>6.2</c:v>
                </c:pt>
                <c:pt idx="1727">
                  <c:v>7.1</c:v>
                </c:pt>
                <c:pt idx="1728">
                  <c:v>5.9</c:v>
                </c:pt>
                <c:pt idx="1729">
                  <c:v>6.3</c:v>
                </c:pt>
                <c:pt idx="1730">
                  <c:v>6.4</c:v>
                </c:pt>
                <c:pt idx="1731">
                  <c:v>7.2</c:v>
                </c:pt>
                <c:pt idx="1732">
                  <c:v>6.5</c:v>
                </c:pt>
                <c:pt idx="1733">
                  <c:v>8.5</c:v>
                </c:pt>
                <c:pt idx="1734">
                  <c:v>6.6</c:v>
                </c:pt>
                <c:pt idx="1735">
                  <c:v>6.1</c:v>
                </c:pt>
                <c:pt idx="1736">
                  <c:v>5.9</c:v>
                </c:pt>
                <c:pt idx="1737">
                  <c:v>7.7</c:v>
                </c:pt>
                <c:pt idx="1738">
                  <c:v>6.2</c:v>
                </c:pt>
                <c:pt idx="1739">
                  <c:v>5.6</c:v>
                </c:pt>
                <c:pt idx="1740">
                  <c:v>7.6</c:v>
                </c:pt>
                <c:pt idx="1741">
                  <c:v>6.8</c:v>
                </c:pt>
                <c:pt idx="1742">
                  <c:v>6.5</c:v>
                </c:pt>
                <c:pt idx="1743">
                  <c:v>6.1</c:v>
                </c:pt>
                <c:pt idx="1744">
                  <c:v>6.2</c:v>
                </c:pt>
                <c:pt idx="1745">
                  <c:v>6.2</c:v>
                </c:pt>
                <c:pt idx="1746">
                  <c:v>7.4</c:v>
                </c:pt>
                <c:pt idx="1747">
                  <c:v>7.2</c:v>
                </c:pt>
                <c:pt idx="1748">
                  <c:v>5.8</c:v>
                </c:pt>
                <c:pt idx="1749">
                  <c:v>5.8</c:v>
                </c:pt>
                <c:pt idx="1750">
                  <c:v>6.4</c:v>
                </c:pt>
                <c:pt idx="1751">
                  <c:v>6</c:v>
                </c:pt>
                <c:pt idx="1752">
                  <c:v>7</c:v>
                </c:pt>
                <c:pt idx="1753">
                  <c:v>6.7</c:v>
                </c:pt>
                <c:pt idx="1754">
                  <c:v>6.1</c:v>
                </c:pt>
                <c:pt idx="1755">
                  <c:v>6.9</c:v>
                </c:pt>
                <c:pt idx="1756">
                  <c:v>7.4</c:v>
                </c:pt>
                <c:pt idx="1757">
                  <c:v>7.1</c:v>
                </c:pt>
                <c:pt idx="1758">
                  <c:v>5.5</c:v>
                </c:pt>
                <c:pt idx="1759">
                  <c:v>7.8</c:v>
                </c:pt>
                <c:pt idx="1760">
                  <c:v>6.8</c:v>
                </c:pt>
                <c:pt idx="1761">
                  <c:v>6.5</c:v>
                </c:pt>
                <c:pt idx="1762">
                  <c:v>7.9</c:v>
                </c:pt>
                <c:pt idx="1763">
                  <c:v>6.2</c:v>
                </c:pt>
                <c:pt idx="1764">
                  <c:v>7.8</c:v>
                </c:pt>
                <c:pt idx="1765">
                  <c:v>4.5999999999999996</c:v>
                </c:pt>
                <c:pt idx="1766">
                  <c:v>5.5</c:v>
                </c:pt>
                <c:pt idx="1767">
                  <c:v>6.7</c:v>
                </c:pt>
                <c:pt idx="1768">
                  <c:v>8.1</c:v>
                </c:pt>
                <c:pt idx="1769">
                  <c:v>6.5</c:v>
                </c:pt>
                <c:pt idx="1770">
                  <c:v>7</c:v>
                </c:pt>
                <c:pt idx="1771">
                  <c:v>7</c:v>
                </c:pt>
                <c:pt idx="1772">
                  <c:v>7.1</c:v>
                </c:pt>
                <c:pt idx="1773">
                  <c:v>5.9</c:v>
                </c:pt>
                <c:pt idx="1774">
                  <c:v>6</c:v>
                </c:pt>
                <c:pt idx="1775">
                  <c:v>7.1</c:v>
                </c:pt>
                <c:pt idx="1776">
                  <c:v>6.6</c:v>
                </c:pt>
                <c:pt idx="1777">
                  <c:v>7.8</c:v>
                </c:pt>
                <c:pt idx="1778">
                  <c:v>6</c:v>
                </c:pt>
                <c:pt idx="1779">
                  <c:v>5.7</c:v>
                </c:pt>
                <c:pt idx="1780">
                  <c:v>7.1</c:v>
                </c:pt>
                <c:pt idx="1781">
                  <c:v>7.8</c:v>
                </c:pt>
                <c:pt idx="1782">
                  <c:v>7.1</c:v>
                </c:pt>
                <c:pt idx="1783">
                  <c:v>7.1</c:v>
                </c:pt>
                <c:pt idx="1784">
                  <c:v>7.9</c:v>
                </c:pt>
                <c:pt idx="1785">
                  <c:v>7.3</c:v>
                </c:pt>
                <c:pt idx="1786">
                  <c:v>5.8</c:v>
                </c:pt>
                <c:pt idx="1787">
                  <c:v>7.8</c:v>
                </c:pt>
                <c:pt idx="1788">
                  <c:v>6.8</c:v>
                </c:pt>
                <c:pt idx="1789">
                  <c:v>7.2</c:v>
                </c:pt>
                <c:pt idx="1790">
                  <c:v>5.9</c:v>
                </c:pt>
                <c:pt idx="1791">
                  <c:v>7.9</c:v>
                </c:pt>
                <c:pt idx="1792">
                  <c:v>6.1</c:v>
                </c:pt>
                <c:pt idx="1793">
                  <c:v>7</c:v>
                </c:pt>
                <c:pt idx="1794">
                  <c:v>5.6</c:v>
                </c:pt>
                <c:pt idx="1795">
                  <c:v>6.2</c:v>
                </c:pt>
                <c:pt idx="1796">
                  <c:v>7.3</c:v>
                </c:pt>
                <c:pt idx="1797">
                  <c:v>6.5</c:v>
                </c:pt>
                <c:pt idx="1798">
                  <c:v>3.5</c:v>
                </c:pt>
                <c:pt idx="1799">
                  <c:v>7.9</c:v>
                </c:pt>
                <c:pt idx="1800">
                  <c:v>6.4</c:v>
                </c:pt>
                <c:pt idx="1801">
                  <c:v>2.4</c:v>
                </c:pt>
                <c:pt idx="1802">
                  <c:v>7.1</c:v>
                </c:pt>
                <c:pt idx="1803">
                  <c:v>5.0999999999999996</c:v>
                </c:pt>
                <c:pt idx="1804">
                  <c:v>6.6</c:v>
                </c:pt>
                <c:pt idx="1805">
                  <c:v>6.6</c:v>
                </c:pt>
                <c:pt idx="1806">
                  <c:v>6.7</c:v>
                </c:pt>
                <c:pt idx="1807">
                  <c:v>5.8</c:v>
                </c:pt>
                <c:pt idx="1808">
                  <c:v>6.7</c:v>
                </c:pt>
                <c:pt idx="1809">
                  <c:v>7.1</c:v>
                </c:pt>
                <c:pt idx="1810">
                  <c:v>6.8</c:v>
                </c:pt>
                <c:pt idx="1811">
                  <c:v>7.3</c:v>
                </c:pt>
                <c:pt idx="1812">
                  <c:v>6</c:v>
                </c:pt>
                <c:pt idx="1813">
                  <c:v>6.7</c:v>
                </c:pt>
                <c:pt idx="1814">
                  <c:v>6.5</c:v>
                </c:pt>
                <c:pt idx="1815">
                  <c:v>8</c:v>
                </c:pt>
                <c:pt idx="1816">
                  <c:v>7.1</c:v>
                </c:pt>
                <c:pt idx="1817">
                  <c:v>3.3</c:v>
                </c:pt>
                <c:pt idx="1818">
                  <c:v>6.3</c:v>
                </c:pt>
                <c:pt idx="1819">
                  <c:v>6.1</c:v>
                </c:pt>
                <c:pt idx="1820">
                  <c:v>3.8</c:v>
                </c:pt>
                <c:pt idx="1821">
                  <c:v>5.3</c:v>
                </c:pt>
                <c:pt idx="1822">
                  <c:v>5.9</c:v>
                </c:pt>
                <c:pt idx="1823">
                  <c:v>7.6</c:v>
                </c:pt>
                <c:pt idx="1824">
                  <c:v>6.4</c:v>
                </c:pt>
                <c:pt idx="1825">
                  <c:v>7.6</c:v>
                </c:pt>
                <c:pt idx="1826">
                  <c:v>6.2</c:v>
                </c:pt>
                <c:pt idx="1827">
                  <c:v>7.5</c:v>
                </c:pt>
                <c:pt idx="1828">
                  <c:v>5.0999999999999996</c:v>
                </c:pt>
                <c:pt idx="1829">
                  <c:v>8.6999999999999993</c:v>
                </c:pt>
                <c:pt idx="1830">
                  <c:v>7</c:v>
                </c:pt>
                <c:pt idx="1831">
                  <c:v>7.7</c:v>
                </c:pt>
                <c:pt idx="1832">
                  <c:v>5.7</c:v>
                </c:pt>
                <c:pt idx="1833">
                  <c:v>5.7</c:v>
                </c:pt>
                <c:pt idx="1834">
                  <c:v>5.8</c:v>
                </c:pt>
                <c:pt idx="1835">
                  <c:v>6.7</c:v>
                </c:pt>
                <c:pt idx="1836">
                  <c:v>7</c:v>
                </c:pt>
                <c:pt idx="1837">
                  <c:v>5.7</c:v>
                </c:pt>
                <c:pt idx="1838">
                  <c:v>7.1</c:v>
                </c:pt>
                <c:pt idx="1839">
                  <c:v>7.8</c:v>
                </c:pt>
                <c:pt idx="1840">
                  <c:v>7.4</c:v>
                </c:pt>
                <c:pt idx="1841">
                  <c:v>6.2</c:v>
                </c:pt>
                <c:pt idx="1842">
                  <c:v>7.6</c:v>
                </c:pt>
                <c:pt idx="1843">
                  <c:v>6.6</c:v>
                </c:pt>
                <c:pt idx="1844">
                  <c:v>6.4</c:v>
                </c:pt>
                <c:pt idx="1845">
                  <c:v>4.7</c:v>
                </c:pt>
                <c:pt idx="1846">
                  <c:v>6.5</c:v>
                </c:pt>
                <c:pt idx="1847">
                  <c:v>7</c:v>
                </c:pt>
                <c:pt idx="1848">
                  <c:v>5.7</c:v>
                </c:pt>
                <c:pt idx="1849">
                  <c:v>7.2</c:v>
                </c:pt>
                <c:pt idx="1850">
                  <c:v>6.9</c:v>
                </c:pt>
                <c:pt idx="1851">
                  <c:v>5.8</c:v>
                </c:pt>
                <c:pt idx="1852">
                  <c:v>7.5</c:v>
                </c:pt>
                <c:pt idx="1853">
                  <c:v>6.8</c:v>
                </c:pt>
                <c:pt idx="1854">
                  <c:v>7</c:v>
                </c:pt>
                <c:pt idx="1855">
                  <c:v>6.7</c:v>
                </c:pt>
                <c:pt idx="1856">
                  <c:v>6.9</c:v>
                </c:pt>
                <c:pt idx="1857">
                  <c:v>6.3</c:v>
                </c:pt>
                <c:pt idx="1858">
                  <c:v>6.5</c:v>
                </c:pt>
                <c:pt idx="1859">
                  <c:v>8</c:v>
                </c:pt>
                <c:pt idx="1860">
                  <c:v>6.6</c:v>
                </c:pt>
                <c:pt idx="1861">
                  <c:v>5.5</c:v>
                </c:pt>
                <c:pt idx="1862">
                  <c:v>5.2</c:v>
                </c:pt>
                <c:pt idx="1863">
                  <c:v>6.5</c:v>
                </c:pt>
                <c:pt idx="1864">
                  <c:v>8</c:v>
                </c:pt>
                <c:pt idx="1865">
                  <c:v>6.8</c:v>
                </c:pt>
                <c:pt idx="1866">
                  <c:v>6.8</c:v>
                </c:pt>
                <c:pt idx="1867">
                  <c:v>6.8</c:v>
                </c:pt>
                <c:pt idx="1868">
                  <c:v>6.5</c:v>
                </c:pt>
                <c:pt idx="1869">
                  <c:v>5.8</c:v>
                </c:pt>
                <c:pt idx="1870">
                  <c:v>7.7</c:v>
                </c:pt>
                <c:pt idx="1871">
                  <c:v>6.6</c:v>
                </c:pt>
                <c:pt idx="1872">
                  <c:v>6.5</c:v>
                </c:pt>
                <c:pt idx="1873">
                  <c:v>6.1</c:v>
                </c:pt>
                <c:pt idx="1874">
                  <c:v>7.6</c:v>
                </c:pt>
                <c:pt idx="1875">
                  <c:v>7.6</c:v>
                </c:pt>
                <c:pt idx="1876">
                  <c:v>5.8</c:v>
                </c:pt>
                <c:pt idx="1877">
                  <c:v>6.2</c:v>
                </c:pt>
                <c:pt idx="1878">
                  <c:v>5.9</c:v>
                </c:pt>
                <c:pt idx="1879">
                  <c:v>6.4</c:v>
                </c:pt>
                <c:pt idx="1880">
                  <c:v>7.1</c:v>
                </c:pt>
                <c:pt idx="1881">
                  <c:v>6.6</c:v>
                </c:pt>
                <c:pt idx="1882">
                  <c:v>7</c:v>
                </c:pt>
                <c:pt idx="1883">
                  <c:v>7.5</c:v>
                </c:pt>
                <c:pt idx="1884">
                  <c:v>6.1</c:v>
                </c:pt>
                <c:pt idx="1885">
                  <c:v>5.9</c:v>
                </c:pt>
                <c:pt idx="1886">
                  <c:v>5.9</c:v>
                </c:pt>
                <c:pt idx="1887">
                  <c:v>6.2</c:v>
                </c:pt>
                <c:pt idx="1888">
                  <c:v>6.5</c:v>
                </c:pt>
                <c:pt idx="1889">
                  <c:v>8.1</c:v>
                </c:pt>
                <c:pt idx="1890">
                  <c:v>6.4</c:v>
                </c:pt>
                <c:pt idx="1891">
                  <c:v>6.3</c:v>
                </c:pt>
                <c:pt idx="1892">
                  <c:v>7.2</c:v>
                </c:pt>
                <c:pt idx="1893">
                  <c:v>5.5</c:v>
                </c:pt>
                <c:pt idx="1894">
                  <c:v>7.8</c:v>
                </c:pt>
                <c:pt idx="1895">
                  <c:v>6.2</c:v>
                </c:pt>
                <c:pt idx="1896">
                  <c:v>7.8</c:v>
                </c:pt>
                <c:pt idx="1897">
                  <c:v>6.9</c:v>
                </c:pt>
                <c:pt idx="1898">
                  <c:v>8.4</c:v>
                </c:pt>
                <c:pt idx="1899">
                  <c:v>7.7</c:v>
                </c:pt>
                <c:pt idx="1900">
                  <c:v>7</c:v>
                </c:pt>
                <c:pt idx="1901">
                  <c:v>7.5</c:v>
                </c:pt>
                <c:pt idx="1902">
                  <c:v>6.2</c:v>
                </c:pt>
                <c:pt idx="1903">
                  <c:v>7.7</c:v>
                </c:pt>
                <c:pt idx="1904">
                  <c:v>7.3</c:v>
                </c:pt>
                <c:pt idx="1905">
                  <c:v>7</c:v>
                </c:pt>
                <c:pt idx="1906">
                  <c:v>7.8</c:v>
                </c:pt>
                <c:pt idx="1907">
                  <c:v>4</c:v>
                </c:pt>
                <c:pt idx="1908">
                  <c:v>4.9000000000000004</c:v>
                </c:pt>
                <c:pt idx="1909">
                  <c:v>7.1</c:v>
                </c:pt>
                <c:pt idx="1910">
                  <c:v>6.4</c:v>
                </c:pt>
                <c:pt idx="1911">
                  <c:v>7.5</c:v>
                </c:pt>
                <c:pt idx="1912">
                  <c:v>8</c:v>
                </c:pt>
                <c:pt idx="1913">
                  <c:v>6.2</c:v>
                </c:pt>
                <c:pt idx="1914">
                  <c:v>6.8</c:v>
                </c:pt>
                <c:pt idx="1915">
                  <c:v>6.9</c:v>
                </c:pt>
                <c:pt idx="1916">
                  <c:v>5</c:v>
                </c:pt>
                <c:pt idx="1917">
                  <c:v>5.2</c:v>
                </c:pt>
                <c:pt idx="1918">
                  <c:v>6.6</c:v>
                </c:pt>
                <c:pt idx="1919">
                  <c:v>7.3</c:v>
                </c:pt>
                <c:pt idx="1920">
                  <c:v>5.6</c:v>
                </c:pt>
                <c:pt idx="1921">
                  <c:v>6</c:v>
                </c:pt>
                <c:pt idx="1922">
                  <c:v>4.9000000000000004</c:v>
                </c:pt>
                <c:pt idx="1923">
                  <c:v>7.2</c:v>
                </c:pt>
                <c:pt idx="1924">
                  <c:v>6.5</c:v>
                </c:pt>
                <c:pt idx="1925">
                  <c:v>5.9</c:v>
                </c:pt>
                <c:pt idx="1926">
                  <c:v>6.1</c:v>
                </c:pt>
                <c:pt idx="1927">
                  <c:v>7.8</c:v>
                </c:pt>
                <c:pt idx="1928">
                  <c:v>7.5</c:v>
                </c:pt>
                <c:pt idx="1929">
                  <c:v>6.4</c:v>
                </c:pt>
                <c:pt idx="1930">
                  <c:v>5.5</c:v>
                </c:pt>
                <c:pt idx="1931">
                  <c:v>6.1</c:v>
                </c:pt>
                <c:pt idx="1932">
                  <c:v>5.5</c:v>
                </c:pt>
                <c:pt idx="1933">
                  <c:v>6.5</c:v>
                </c:pt>
                <c:pt idx="1934">
                  <c:v>6.1</c:v>
                </c:pt>
                <c:pt idx="1935">
                  <c:v>6.4</c:v>
                </c:pt>
                <c:pt idx="1936">
                  <c:v>6.8</c:v>
                </c:pt>
                <c:pt idx="1937">
                  <c:v>7.6</c:v>
                </c:pt>
                <c:pt idx="1938">
                  <c:v>6.8</c:v>
                </c:pt>
                <c:pt idx="1939">
                  <c:v>6</c:v>
                </c:pt>
                <c:pt idx="1940">
                  <c:v>6.3</c:v>
                </c:pt>
                <c:pt idx="1941">
                  <c:v>6.6</c:v>
                </c:pt>
                <c:pt idx="1942">
                  <c:v>7.3</c:v>
                </c:pt>
                <c:pt idx="1943">
                  <c:v>7.5</c:v>
                </c:pt>
                <c:pt idx="1944">
                  <c:v>4.9000000000000004</c:v>
                </c:pt>
                <c:pt idx="1945">
                  <c:v>6.6</c:v>
                </c:pt>
                <c:pt idx="1946">
                  <c:v>7.1</c:v>
                </c:pt>
                <c:pt idx="1947">
                  <c:v>6.3</c:v>
                </c:pt>
                <c:pt idx="1948">
                  <c:v>7.6</c:v>
                </c:pt>
                <c:pt idx="1949">
                  <c:v>6.9</c:v>
                </c:pt>
                <c:pt idx="1950">
                  <c:v>6.1</c:v>
                </c:pt>
                <c:pt idx="1951">
                  <c:v>6.3</c:v>
                </c:pt>
                <c:pt idx="1952">
                  <c:v>5.8</c:v>
                </c:pt>
                <c:pt idx="1953">
                  <c:v>5.8</c:v>
                </c:pt>
                <c:pt idx="1954">
                  <c:v>6.8</c:v>
                </c:pt>
                <c:pt idx="1955">
                  <c:v>8.1999999999999993</c:v>
                </c:pt>
                <c:pt idx="1956">
                  <c:v>6.7</c:v>
                </c:pt>
                <c:pt idx="1957">
                  <c:v>6.4</c:v>
                </c:pt>
                <c:pt idx="1958">
                  <c:v>5.7</c:v>
                </c:pt>
                <c:pt idx="1959">
                  <c:v>6.4</c:v>
                </c:pt>
                <c:pt idx="1960">
                  <c:v>7.3</c:v>
                </c:pt>
                <c:pt idx="1961">
                  <c:v>6.3</c:v>
                </c:pt>
                <c:pt idx="1962">
                  <c:v>6</c:v>
                </c:pt>
                <c:pt idx="1963">
                  <c:v>6.5</c:v>
                </c:pt>
                <c:pt idx="1964">
                  <c:v>6.4</c:v>
                </c:pt>
                <c:pt idx="1965">
                  <c:v>8</c:v>
                </c:pt>
                <c:pt idx="1966">
                  <c:v>6.3</c:v>
                </c:pt>
                <c:pt idx="1967">
                  <c:v>6.5</c:v>
                </c:pt>
                <c:pt idx="1968">
                  <c:v>7.5</c:v>
                </c:pt>
                <c:pt idx="1969">
                  <c:v>6.4</c:v>
                </c:pt>
                <c:pt idx="1970">
                  <c:v>6.4</c:v>
                </c:pt>
                <c:pt idx="1971">
                  <c:v>6</c:v>
                </c:pt>
                <c:pt idx="1972">
                  <c:v>6.8</c:v>
                </c:pt>
                <c:pt idx="1973">
                  <c:v>6.5</c:v>
                </c:pt>
                <c:pt idx="1974">
                  <c:v>5.8</c:v>
                </c:pt>
                <c:pt idx="1975">
                  <c:v>7</c:v>
                </c:pt>
                <c:pt idx="1976">
                  <c:v>7.5</c:v>
                </c:pt>
                <c:pt idx="1977">
                  <c:v>6.3</c:v>
                </c:pt>
                <c:pt idx="1978">
                  <c:v>7.7</c:v>
                </c:pt>
                <c:pt idx="1979">
                  <c:v>6.5</c:v>
                </c:pt>
                <c:pt idx="1980">
                  <c:v>7.3</c:v>
                </c:pt>
                <c:pt idx="1981">
                  <c:v>6.2</c:v>
                </c:pt>
                <c:pt idx="1982">
                  <c:v>6.1</c:v>
                </c:pt>
                <c:pt idx="1983">
                  <c:v>7.7</c:v>
                </c:pt>
                <c:pt idx="1984">
                  <c:v>5.7</c:v>
                </c:pt>
                <c:pt idx="1985">
                  <c:v>8.1999999999999993</c:v>
                </c:pt>
                <c:pt idx="1986">
                  <c:v>6.2</c:v>
                </c:pt>
                <c:pt idx="1987">
                  <c:v>8.1</c:v>
                </c:pt>
                <c:pt idx="1988">
                  <c:v>4.9000000000000004</c:v>
                </c:pt>
                <c:pt idx="1989">
                  <c:v>6.1</c:v>
                </c:pt>
                <c:pt idx="1990">
                  <c:v>6.1</c:v>
                </c:pt>
                <c:pt idx="1991">
                  <c:v>7.2</c:v>
                </c:pt>
                <c:pt idx="1992">
                  <c:v>7.3</c:v>
                </c:pt>
                <c:pt idx="1993">
                  <c:v>6.1</c:v>
                </c:pt>
                <c:pt idx="1994">
                  <c:v>5.7</c:v>
                </c:pt>
                <c:pt idx="1995">
                  <c:v>5.2</c:v>
                </c:pt>
                <c:pt idx="1996">
                  <c:v>7.1</c:v>
                </c:pt>
                <c:pt idx="1997">
                  <c:v>6</c:v>
                </c:pt>
                <c:pt idx="1998">
                  <c:v>6.2</c:v>
                </c:pt>
                <c:pt idx="1999">
                  <c:v>6.7</c:v>
                </c:pt>
                <c:pt idx="2000">
                  <c:v>7.7</c:v>
                </c:pt>
                <c:pt idx="2001">
                  <c:v>8</c:v>
                </c:pt>
                <c:pt idx="2002">
                  <c:v>6.8</c:v>
                </c:pt>
                <c:pt idx="2003">
                  <c:v>5.3</c:v>
                </c:pt>
                <c:pt idx="2004">
                  <c:v>5.5</c:v>
                </c:pt>
                <c:pt idx="2005">
                  <c:v>6.7</c:v>
                </c:pt>
                <c:pt idx="2006">
                  <c:v>4.2</c:v>
                </c:pt>
                <c:pt idx="2007">
                  <c:v>7.7</c:v>
                </c:pt>
                <c:pt idx="2008">
                  <c:v>6.6</c:v>
                </c:pt>
                <c:pt idx="2009">
                  <c:v>4.9000000000000004</c:v>
                </c:pt>
                <c:pt idx="2010">
                  <c:v>5.7</c:v>
                </c:pt>
                <c:pt idx="2011">
                  <c:v>8.3000000000000007</c:v>
                </c:pt>
                <c:pt idx="2012">
                  <c:v>6.3</c:v>
                </c:pt>
                <c:pt idx="2013">
                  <c:v>7.1</c:v>
                </c:pt>
                <c:pt idx="2014">
                  <c:v>6.3</c:v>
                </c:pt>
                <c:pt idx="2015">
                  <c:v>6.8</c:v>
                </c:pt>
                <c:pt idx="2016">
                  <c:v>6.5</c:v>
                </c:pt>
                <c:pt idx="2017">
                  <c:v>6</c:v>
                </c:pt>
                <c:pt idx="2018">
                  <c:v>8.1</c:v>
                </c:pt>
                <c:pt idx="2019">
                  <c:v>6.3</c:v>
                </c:pt>
                <c:pt idx="2020">
                  <c:v>6.6</c:v>
                </c:pt>
                <c:pt idx="2021">
                  <c:v>7</c:v>
                </c:pt>
                <c:pt idx="2022">
                  <c:v>7.4</c:v>
                </c:pt>
                <c:pt idx="2023">
                  <c:v>7.1</c:v>
                </c:pt>
                <c:pt idx="2024">
                  <c:v>7.1</c:v>
                </c:pt>
                <c:pt idx="2025">
                  <c:v>6.2</c:v>
                </c:pt>
                <c:pt idx="2026">
                  <c:v>7.9</c:v>
                </c:pt>
                <c:pt idx="2027">
                  <c:v>5.5</c:v>
                </c:pt>
                <c:pt idx="2028">
                  <c:v>5</c:v>
                </c:pt>
                <c:pt idx="2029">
                  <c:v>6.8</c:v>
                </c:pt>
                <c:pt idx="2030">
                  <c:v>6.9</c:v>
                </c:pt>
                <c:pt idx="2031">
                  <c:v>5.8</c:v>
                </c:pt>
                <c:pt idx="2032">
                  <c:v>6.8</c:v>
                </c:pt>
                <c:pt idx="2033">
                  <c:v>7.7</c:v>
                </c:pt>
                <c:pt idx="2034">
                  <c:v>4.3</c:v>
                </c:pt>
                <c:pt idx="2035">
                  <c:v>6.3</c:v>
                </c:pt>
                <c:pt idx="2036">
                  <c:v>2.8</c:v>
                </c:pt>
                <c:pt idx="2037">
                  <c:v>7.8</c:v>
                </c:pt>
                <c:pt idx="2038">
                  <c:v>5.7</c:v>
                </c:pt>
                <c:pt idx="2039">
                  <c:v>4.7</c:v>
                </c:pt>
                <c:pt idx="2040">
                  <c:v>6.2</c:v>
                </c:pt>
                <c:pt idx="2041">
                  <c:v>7.3</c:v>
                </c:pt>
                <c:pt idx="2042">
                  <c:v>6</c:v>
                </c:pt>
                <c:pt idx="2043">
                  <c:v>5.5</c:v>
                </c:pt>
                <c:pt idx="2044">
                  <c:v>6.9</c:v>
                </c:pt>
                <c:pt idx="2045">
                  <c:v>6.1</c:v>
                </c:pt>
                <c:pt idx="2046">
                  <c:v>5.9</c:v>
                </c:pt>
                <c:pt idx="2047">
                  <c:v>7.3</c:v>
                </c:pt>
                <c:pt idx="2048">
                  <c:v>5.7</c:v>
                </c:pt>
                <c:pt idx="2049">
                  <c:v>7.1</c:v>
                </c:pt>
                <c:pt idx="2050">
                  <c:v>6.5</c:v>
                </c:pt>
                <c:pt idx="2051">
                  <c:v>8.1999999999999993</c:v>
                </c:pt>
                <c:pt idx="2052">
                  <c:v>7.5</c:v>
                </c:pt>
                <c:pt idx="2053">
                  <c:v>6.3</c:v>
                </c:pt>
                <c:pt idx="2054">
                  <c:v>6.9</c:v>
                </c:pt>
                <c:pt idx="2055">
                  <c:v>4.9000000000000004</c:v>
                </c:pt>
                <c:pt idx="2056">
                  <c:v>6.6</c:v>
                </c:pt>
                <c:pt idx="2057">
                  <c:v>6.1</c:v>
                </c:pt>
                <c:pt idx="2058">
                  <c:v>5.8</c:v>
                </c:pt>
                <c:pt idx="2059">
                  <c:v>6.8</c:v>
                </c:pt>
                <c:pt idx="2060">
                  <c:v>2.5</c:v>
                </c:pt>
                <c:pt idx="2061">
                  <c:v>5.3</c:v>
                </c:pt>
                <c:pt idx="2062">
                  <c:v>7</c:v>
                </c:pt>
                <c:pt idx="2063">
                  <c:v>5.4</c:v>
                </c:pt>
                <c:pt idx="2064">
                  <c:v>6.8</c:v>
                </c:pt>
                <c:pt idx="2065">
                  <c:v>7.1</c:v>
                </c:pt>
                <c:pt idx="2066">
                  <c:v>7.3</c:v>
                </c:pt>
                <c:pt idx="2067">
                  <c:v>6.4</c:v>
                </c:pt>
                <c:pt idx="2068">
                  <c:v>7</c:v>
                </c:pt>
                <c:pt idx="2069">
                  <c:v>6.8</c:v>
                </c:pt>
                <c:pt idx="2070">
                  <c:v>5.3</c:v>
                </c:pt>
                <c:pt idx="2071">
                  <c:v>7</c:v>
                </c:pt>
                <c:pt idx="2072">
                  <c:v>7.4</c:v>
                </c:pt>
                <c:pt idx="2073">
                  <c:v>7.7</c:v>
                </c:pt>
                <c:pt idx="2074">
                  <c:v>7.3</c:v>
                </c:pt>
                <c:pt idx="2075">
                  <c:v>5.5</c:v>
                </c:pt>
                <c:pt idx="2076">
                  <c:v>6.6</c:v>
                </c:pt>
                <c:pt idx="2077">
                  <c:v>6.1</c:v>
                </c:pt>
                <c:pt idx="2078">
                  <c:v>7.1</c:v>
                </c:pt>
                <c:pt idx="2079">
                  <c:v>6.9</c:v>
                </c:pt>
                <c:pt idx="2080">
                  <c:v>6.3</c:v>
                </c:pt>
                <c:pt idx="2081">
                  <c:v>7.9</c:v>
                </c:pt>
                <c:pt idx="2082">
                  <c:v>7</c:v>
                </c:pt>
                <c:pt idx="2083">
                  <c:v>6.4</c:v>
                </c:pt>
                <c:pt idx="2084">
                  <c:v>6.5</c:v>
                </c:pt>
                <c:pt idx="2085">
                  <c:v>7.1</c:v>
                </c:pt>
                <c:pt idx="2086">
                  <c:v>6.6</c:v>
                </c:pt>
                <c:pt idx="2087">
                  <c:v>7.2</c:v>
                </c:pt>
                <c:pt idx="2088">
                  <c:v>7</c:v>
                </c:pt>
                <c:pt idx="2089">
                  <c:v>6.1</c:v>
                </c:pt>
                <c:pt idx="2090">
                  <c:v>6.5</c:v>
                </c:pt>
                <c:pt idx="2091">
                  <c:v>8.1999999999999993</c:v>
                </c:pt>
                <c:pt idx="2092">
                  <c:v>7.3</c:v>
                </c:pt>
                <c:pt idx="2093">
                  <c:v>5.5</c:v>
                </c:pt>
                <c:pt idx="2094">
                  <c:v>7.8</c:v>
                </c:pt>
                <c:pt idx="2095">
                  <c:v>5.8</c:v>
                </c:pt>
                <c:pt idx="2096">
                  <c:v>5.5</c:v>
                </c:pt>
                <c:pt idx="2097">
                  <c:v>6.2</c:v>
                </c:pt>
                <c:pt idx="2098">
                  <c:v>6.1</c:v>
                </c:pt>
                <c:pt idx="2099">
                  <c:v>7</c:v>
                </c:pt>
                <c:pt idx="2100">
                  <c:v>6.4</c:v>
                </c:pt>
                <c:pt idx="2101">
                  <c:v>6.5</c:v>
                </c:pt>
                <c:pt idx="2102">
                  <c:v>7.9</c:v>
                </c:pt>
                <c:pt idx="2103">
                  <c:v>6.3</c:v>
                </c:pt>
                <c:pt idx="2104">
                  <c:v>7.2</c:v>
                </c:pt>
                <c:pt idx="2105">
                  <c:v>4.7</c:v>
                </c:pt>
                <c:pt idx="2106">
                  <c:v>7.8</c:v>
                </c:pt>
                <c:pt idx="2107">
                  <c:v>6.9</c:v>
                </c:pt>
                <c:pt idx="2108">
                  <c:v>6.4</c:v>
                </c:pt>
                <c:pt idx="2109">
                  <c:v>5.0999999999999996</c:v>
                </c:pt>
                <c:pt idx="2110">
                  <c:v>7</c:v>
                </c:pt>
                <c:pt idx="2111">
                  <c:v>7.8</c:v>
                </c:pt>
                <c:pt idx="2112">
                  <c:v>5.5</c:v>
                </c:pt>
                <c:pt idx="2113">
                  <c:v>7</c:v>
                </c:pt>
                <c:pt idx="2114">
                  <c:v>7</c:v>
                </c:pt>
                <c:pt idx="2115">
                  <c:v>6.2</c:v>
                </c:pt>
                <c:pt idx="2116">
                  <c:v>7.6</c:v>
                </c:pt>
                <c:pt idx="2117">
                  <c:v>7.1</c:v>
                </c:pt>
                <c:pt idx="2118">
                  <c:v>8</c:v>
                </c:pt>
                <c:pt idx="2119">
                  <c:v>6</c:v>
                </c:pt>
                <c:pt idx="2120">
                  <c:v>7.5</c:v>
                </c:pt>
                <c:pt idx="2121">
                  <c:v>5.8</c:v>
                </c:pt>
                <c:pt idx="2122">
                  <c:v>7.8</c:v>
                </c:pt>
                <c:pt idx="2123">
                  <c:v>7</c:v>
                </c:pt>
                <c:pt idx="2124">
                  <c:v>6.9</c:v>
                </c:pt>
                <c:pt idx="2125">
                  <c:v>7</c:v>
                </c:pt>
                <c:pt idx="2126">
                  <c:v>6.3</c:v>
                </c:pt>
                <c:pt idx="2127">
                  <c:v>7.3</c:v>
                </c:pt>
                <c:pt idx="2128">
                  <c:v>4.7</c:v>
                </c:pt>
                <c:pt idx="2129">
                  <c:v>7</c:v>
                </c:pt>
                <c:pt idx="2130">
                  <c:v>7.1</c:v>
                </c:pt>
                <c:pt idx="2131">
                  <c:v>6.4</c:v>
                </c:pt>
                <c:pt idx="2132">
                  <c:v>5.2</c:v>
                </c:pt>
                <c:pt idx="2133">
                  <c:v>5.4</c:v>
                </c:pt>
                <c:pt idx="2134">
                  <c:v>6.3</c:v>
                </c:pt>
                <c:pt idx="2135">
                  <c:v>7.2</c:v>
                </c:pt>
                <c:pt idx="2136">
                  <c:v>7.8</c:v>
                </c:pt>
                <c:pt idx="2137">
                  <c:v>5.5</c:v>
                </c:pt>
                <c:pt idx="2138">
                  <c:v>8</c:v>
                </c:pt>
                <c:pt idx="2139">
                  <c:v>5.9</c:v>
                </c:pt>
                <c:pt idx="2140">
                  <c:v>6.3</c:v>
                </c:pt>
                <c:pt idx="2141">
                  <c:v>7.1</c:v>
                </c:pt>
                <c:pt idx="2142">
                  <c:v>7.1</c:v>
                </c:pt>
                <c:pt idx="2143">
                  <c:v>6.9</c:v>
                </c:pt>
                <c:pt idx="2144">
                  <c:v>6.7</c:v>
                </c:pt>
                <c:pt idx="2145">
                  <c:v>7.9</c:v>
                </c:pt>
                <c:pt idx="2146">
                  <c:v>7.3</c:v>
                </c:pt>
                <c:pt idx="2147">
                  <c:v>5.8</c:v>
                </c:pt>
                <c:pt idx="2148">
                  <c:v>7.4</c:v>
                </c:pt>
                <c:pt idx="2149">
                  <c:v>7.8</c:v>
                </c:pt>
                <c:pt idx="2150">
                  <c:v>6</c:v>
                </c:pt>
                <c:pt idx="2151">
                  <c:v>7.2</c:v>
                </c:pt>
                <c:pt idx="2152">
                  <c:v>7.2</c:v>
                </c:pt>
                <c:pt idx="2153">
                  <c:v>7.4</c:v>
                </c:pt>
                <c:pt idx="2154">
                  <c:v>6.2</c:v>
                </c:pt>
                <c:pt idx="2155">
                  <c:v>6.6</c:v>
                </c:pt>
                <c:pt idx="2156">
                  <c:v>6.2</c:v>
                </c:pt>
                <c:pt idx="2157">
                  <c:v>6.2</c:v>
                </c:pt>
                <c:pt idx="2158">
                  <c:v>7.4</c:v>
                </c:pt>
                <c:pt idx="2159">
                  <c:v>5.7</c:v>
                </c:pt>
                <c:pt idx="2160">
                  <c:v>6.7</c:v>
                </c:pt>
                <c:pt idx="2161">
                  <c:v>6.3</c:v>
                </c:pt>
                <c:pt idx="2162">
                  <c:v>8.1</c:v>
                </c:pt>
                <c:pt idx="2163">
                  <c:v>7.1</c:v>
                </c:pt>
                <c:pt idx="2164">
                  <c:v>6.6</c:v>
                </c:pt>
                <c:pt idx="2165">
                  <c:v>4.5</c:v>
                </c:pt>
                <c:pt idx="2166">
                  <c:v>8.1</c:v>
                </c:pt>
                <c:pt idx="2167">
                  <c:v>6.2</c:v>
                </c:pt>
                <c:pt idx="2168">
                  <c:v>6.7</c:v>
                </c:pt>
                <c:pt idx="2169">
                  <c:v>6.1</c:v>
                </c:pt>
                <c:pt idx="2170">
                  <c:v>6.7</c:v>
                </c:pt>
                <c:pt idx="2171">
                  <c:v>7.6</c:v>
                </c:pt>
                <c:pt idx="2172">
                  <c:v>6.4</c:v>
                </c:pt>
                <c:pt idx="2173">
                  <c:v>7.5</c:v>
                </c:pt>
                <c:pt idx="2174">
                  <c:v>6.7</c:v>
                </c:pt>
                <c:pt idx="2175">
                  <c:v>6.5</c:v>
                </c:pt>
                <c:pt idx="2176">
                  <c:v>6.6</c:v>
                </c:pt>
                <c:pt idx="2177">
                  <c:v>5.3</c:v>
                </c:pt>
                <c:pt idx="2178">
                  <c:v>7.2</c:v>
                </c:pt>
                <c:pt idx="2179">
                  <c:v>7.3</c:v>
                </c:pt>
                <c:pt idx="2180">
                  <c:v>1.9</c:v>
                </c:pt>
                <c:pt idx="2181">
                  <c:v>6.9</c:v>
                </c:pt>
                <c:pt idx="2182">
                  <c:v>6.2</c:v>
                </c:pt>
                <c:pt idx="2183">
                  <c:v>6.4</c:v>
                </c:pt>
                <c:pt idx="2184">
                  <c:v>7.7</c:v>
                </c:pt>
                <c:pt idx="2185">
                  <c:v>7.1</c:v>
                </c:pt>
                <c:pt idx="2186">
                  <c:v>5.7</c:v>
                </c:pt>
                <c:pt idx="2187">
                  <c:v>7.4</c:v>
                </c:pt>
                <c:pt idx="2188">
                  <c:v>6.9</c:v>
                </c:pt>
                <c:pt idx="2189">
                  <c:v>6.3</c:v>
                </c:pt>
                <c:pt idx="2190">
                  <c:v>5.9</c:v>
                </c:pt>
                <c:pt idx="2191">
                  <c:v>5.8</c:v>
                </c:pt>
                <c:pt idx="2192">
                  <c:v>8</c:v>
                </c:pt>
                <c:pt idx="2193">
                  <c:v>5.2</c:v>
                </c:pt>
                <c:pt idx="2194">
                  <c:v>5.4</c:v>
                </c:pt>
                <c:pt idx="2195">
                  <c:v>6.3</c:v>
                </c:pt>
                <c:pt idx="2196">
                  <c:v>6.6</c:v>
                </c:pt>
                <c:pt idx="2197">
                  <c:v>6.8</c:v>
                </c:pt>
                <c:pt idx="2198">
                  <c:v>7.4</c:v>
                </c:pt>
                <c:pt idx="2199">
                  <c:v>6.9</c:v>
                </c:pt>
                <c:pt idx="2200">
                  <c:v>7.1</c:v>
                </c:pt>
                <c:pt idx="2201">
                  <c:v>7.4</c:v>
                </c:pt>
                <c:pt idx="2202">
                  <c:v>6.3</c:v>
                </c:pt>
                <c:pt idx="2203">
                  <c:v>6.5</c:v>
                </c:pt>
                <c:pt idx="2204">
                  <c:v>4.5</c:v>
                </c:pt>
                <c:pt idx="2205">
                  <c:v>6.5</c:v>
                </c:pt>
                <c:pt idx="2206">
                  <c:v>6.4</c:v>
                </c:pt>
                <c:pt idx="2207">
                  <c:v>5.5</c:v>
                </c:pt>
                <c:pt idx="2208">
                  <c:v>7.3</c:v>
                </c:pt>
                <c:pt idx="2209">
                  <c:v>7.2</c:v>
                </c:pt>
                <c:pt idx="2210">
                  <c:v>6</c:v>
                </c:pt>
                <c:pt idx="2211">
                  <c:v>6.2</c:v>
                </c:pt>
                <c:pt idx="2212">
                  <c:v>5.3</c:v>
                </c:pt>
                <c:pt idx="2213">
                  <c:v>6.1</c:v>
                </c:pt>
                <c:pt idx="2214">
                  <c:v>7.8</c:v>
                </c:pt>
                <c:pt idx="2215">
                  <c:v>6.1</c:v>
                </c:pt>
                <c:pt idx="2216">
                  <c:v>7.9</c:v>
                </c:pt>
                <c:pt idx="2217">
                  <c:v>5.5</c:v>
                </c:pt>
                <c:pt idx="2218">
                  <c:v>6.5</c:v>
                </c:pt>
                <c:pt idx="2219">
                  <c:v>4.5999999999999996</c:v>
                </c:pt>
                <c:pt idx="2220">
                  <c:v>6.2</c:v>
                </c:pt>
                <c:pt idx="2221">
                  <c:v>7.5</c:v>
                </c:pt>
                <c:pt idx="2222">
                  <c:v>6</c:v>
                </c:pt>
                <c:pt idx="2223">
                  <c:v>5.4</c:v>
                </c:pt>
                <c:pt idx="2224">
                  <c:v>6.5</c:v>
                </c:pt>
                <c:pt idx="2225">
                  <c:v>6.6</c:v>
                </c:pt>
                <c:pt idx="2226">
                  <c:v>7</c:v>
                </c:pt>
                <c:pt idx="2227">
                  <c:v>7.6</c:v>
                </c:pt>
                <c:pt idx="2228">
                  <c:v>6.6</c:v>
                </c:pt>
                <c:pt idx="2229">
                  <c:v>6.2</c:v>
                </c:pt>
                <c:pt idx="2230">
                  <c:v>6</c:v>
                </c:pt>
                <c:pt idx="2231">
                  <c:v>8.3000000000000007</c:v>
                </c:pt>
                <c:pt idx="2232">
                  <c:v>5.4</c:v>
                </c:pt>
                <c:pt idx="2233">
                  <c:v>7.3</c:v>
                </c:pt>
                <c:pt idx="2234">
                  <c:v>7</c:v>
                </c:pt>
                <c:pt idx="2235">
                  <c:v>7</c:v>
                </c:pt>
                <c:pt idx="2236">
                  <c:v>4.8</c:v>
                </c:pt>
                <c:pt idx="2237">
                  <c:v>4.5</c:v>
                </c:pt>
                <c:pt idx="2238">
                  <c:v>6.2</c:v>
                </c:pt>
                <c:pt idx="2239">
                  <c:v>7.2</c:v>
                </c:pt>
                <c:pt idx="2240">
                  <c:v>6</c:v>
                </c:pt>
                <c:pt idx="2241">
                  <c:v>6.2</c:v>
                </c:pt>
                <c:pt idx="2242">
                  <c:v>7.1</c:v>
                </c:pt>
                <c:pt idx="2243">
                  <c:v>5.5</c:v>
                </c:pt>
                <c:pt idx="2244">
                  <c:v>6.6</c:v>
                </c:pt>
                <c:pt idx="2245">
                  <c:v>7.7</c:v>
                </c:pt>
                <c:pt idx="2246">
                  <c:v>6.7</c:v>
                </c:pt>
                <c:pt idx="2247">
                  <c:v>7.4</c:v>
                </c:pt>
                <c:pt idx="2248">
                  <c:v>6.8</c:v>
                </c:pt>
                <c:pt idx="2249">
                  <c:v>6.3</c:v>
                </c:pt>
                <c:pt idx="2250">
                  <c:v>7.2</c:v>
                </c:pt>
                <c:pt idx="2251">
                  <c:v>6.3</c:v>
                </c:pt>
                <c:pt idx="2252">
                  <c:v>7</c:v>
                </c:pt>
                <c:pt idx="2253">
                  <c:v>5.6</c:v>
                </c:pt>
                <c:pt idx="2254">
                  <c:v>7.8</c:v>
                </c:pt>
                <c:pt idx="2255">
                  <c:v>7.1</c:v>
                </c:pt>
                <c:pt idx="2256">
                  <c:v>6.5</c:v>
                </c:pt>
                <c:pt idx="2257">
                  <c:v>6.8</c:v>
                </c:pt>
                <c:pt idx="2258">
                  <c:v>7.2</c:v>
                </c:pt>
                <c:pt idx="2259">
                  <c:v>5.8</c:v>
                </c:pt>
                <c:pt idx="2260">
                  <c:v>8.1</c:v>
                </c:pt>
                <c:pt idx="2261">
                  <c:v>6.1</c:v>
                </c:pt>
                <c:pt idx="2262">
                  <c:v>5.2</c:v>
                </c:pt>
                <c:pt idx="2263">
                  <c:v>6</c:v>
                </c:pt>
                <c:pt idx="2264">
                  <c:v>5.4</c:v>
                </c:pt>
                <c:pt idx="2265">
                  <c:v>5.7</c:v>
                </c:pt>
                <c:pt idx="2266">
                  <c:v>6.6</c:v>
                </c:pt>
                <c:pt idx="2267">
                  <c:v>6.2</c:v>
                </c:pt>
                <c:pt idx="2268">
                  <c:v>7.1</c:v>
                </c:pt>
                <c:pt idx="2269">
                  <c:v>7.8</c:v>
                </c:pt>
                <c:pt idx="2270">
                  <c:v>7.2</c:v>
                </c:pt>
                <c:pt idx="2271">
                  <c:v>8.1999999999999993</c:v>
                </c:pt>
                <c:pt idx="2272">
                  <c:v>7.6</c:v>
                </c:pt>
                <c:pt idx="2273">
                  <c:v>6.7</c:v>
                </c:pt>
                <c:pt idx="2274">
                  <c:v>5.7</c:v>
                </c:pt>
                <c:pt idx="2275">
                  <c:v>4.8</c:v>
                </c:pt>
                <c:pt idx="2276">
                  <c:v>6.3</c:v>
                </c:pt>
                <c:pt idx="2277">
                  <c:v>7.5</c:v>
                </c:pt>
                <c:pt idx="2278">
                  <c:v>7.6</c:v>
                </c:pt>
                <c:pt idx="2279">
                  <c:v>5.7</c:v>
                </c:pt>
                <c:pt idx="2280">
                  <c:v>6.4</c:v>
                </c:pt>
                <c:pt idx="2281">
                  <c:v>4.9000000000000004</c:v>
                </c:pt>
                <c:pt idx="2282">
                  <c:v>5.7</c:v>
                </c:pt>
                <c:pt idx="2283">
                  <c:v>7.3</c:v>
                </c:pt>
                <c:pt idx="2284">
                  <c:v>5.8</c:v>
                </c:pt>
                <c:pt idx="2285">
                  <c:v>6.6</c:v>
                </c:pt>
                <c:pt idx="2286">
                  <c:v>6.7</c:v>
                </c:pt>
                <c:pt idx="2287">
                  <c:v>7.2</c:v>
                </c:pt>
                <c:pt idx="2288">
                  <c:v>6.3</c:v>
                </c:pt>
                <c:pt idx="2289">
                  <c:v>7.6</c:v>
                </c:pt>
                <c:pt idx="2290">
                  <c:v>4.9000000000000004</c:v>
                </c:pt>
                <c:pt idx="2291">
                  <c:v>5.0999999999999996</c:v>
                </c:pt>
                <c:pt idx="2292">
                  <c:v>6.4</c:v>
                </c:pt>
                <c:pt idx="2293">
                  <c:v>7.2</c:v>
                </c:pt>
                <c:pt idx="2294">
                  <c:v>6.1</c:v>
                </c:pt>
                <c:pt idx="2295">
                  <c:v>6.1</c:v>
                </c:pt>
                <c:pt idx="2296">
                  <c:v>4.3</c:v>
                </c:pt>
                <c:pt idx="2297">
                  <c:v>7.1</c:v>
                </c:pt>
                <c:pt idx="2298">
                  <c:v>5.7</c:v>
                </c:pt>
                <c:pt idx="2299">
                  <c:v>6.5</c:v>
                </c:pt>
                <c:pt idx="2300">
                  <c:v>6.2</c:v>
                </c:pt>
                <c:pt idx="2301">
                  <c:v>5.9</c:v>
                </c:pt>
                <c:pt idx="2302">
                  <c:v>6.1</c:v>
                </c:pt>
                <c:pt idx="2303">
                  <c:v>6.3</c:v>
                </c:pt>
                <c:pt idx="2304">
                  <c:v>5.4</c:v>
                </c:pt>
                <c:pt idx="2305">
                  <c:v>7.2</c:v>
                </c:pt>
                <c:pt idx="2306">
                  <c:v>7.1</c:v>
                </c:pt>
                <c:pt idx="2307">
                  <c:v>8.4</c:v>
                </c:pt>
                <c:pt idx="2308">
                  <c:v>6.3</c:v>
                </c:pt>
                <c:pt idx="2309">
                  <c:v>6.3</c:v>
                </c:pt>
                <c:pt idx="2310">
                  <c:v>6.7</c:v>
                </c:pt>
                <c:pt idx="2311">
                  <c:v>7</c:v>
                </c:pt>
                <c:pt idx="2312">
                  <c:v>7</c:v>
                </c:pt>
                <c:pt idx="2313">
                  <c:v>6.9</c:v>
                </c:pt>
                <c:pt idx="2314">
                  <c:v>6.6</c:v>
                </c:pt>
                <c:pt idx="2315">
                  <c:v>6.5</c:v>
                </c:pt>
                <c:pt idx="2316">
                  <c:v>7.7</c:v>
                </c:pt>
                <c:pt idx="2317">
                  <c:v>6.3</c:v>
                </c:pt>
                <c:pt idx="2318">
                  <c:v>5.6</c:v>
                </c:pt>
                <c:pt idx="2319">
                  <c:v>7.4</c:v>
                </c:pt>
                <c:pt idx="2320">
                  <c:v>6.6</c:v>
                </c:pt>
                <c:pt idx="2321">
                  <c:v>5.8</c:v>
                </c:pt>
                <c:pt idx="2322">
                  <c:v>6.3</c:v>
                </c:pt>
                <c:pt idx="2323">
                  <c:v>8.8000000000000007</c:v>
                </c:pt>
                <c:pt idx="2324">
                  <c:v>6</c:v>
                </c:pt>
                <c:pt idx="2325">
                  <c:v>7.7</c:v>
                </c:pt>
                <c:pt idx="2326">
                  <c:v>7</c:v>
                </c:pt>
                <c:pt idx="2327">
                  <c:v>5.5</c:v>
                </c:pt>
                <c:pt idx="2328">
                  <c:v>6.6</c:v>
                </c:pt>
                <c:pt idx="2329">
                  <c:v>5.9</c:v>
                </c:pt>
                <c:pt idx="2330">
                  <c:v>6.2</c:v>
                </c:pt>
                <c:pt idx="2331">
                  <c:v>5.8</c:v>
                </c:pt>
                <c:pt idx="2332">
                  <c:v>6.4</c:v>
                </c:pt>
                <c:pt idx="2333">
                  <c:v>7.1</c:v>
                </c:pt>
                <c:pt idx="2334">
                  <c:v>6.9</c:v>
                </c:pt>
                <c:pt idx="2335">
                  <c:v>7.2</c:v>
                </c:pt>
                <c:pt idx="2336">
                  <c:v>8.1</c:v>
                </c:pt>
                <c:pt idx="2337">
                  <c:v>8.1</c:v>
                </c:pt>
                <c:pt idx="2338">
                  <c:v>6</c:v>
                </c:pt>
                <c:pt idx="2339">
                  <c:v>7.3</c:v>
                </c:pt>
                <c:pt idx="2340">
                  <c:v>6.2</c:v>
                </c:pt>
                <c:pt idx="2341">
                  <c:v>5.7</c:v>
                </c:pt>
                <c:pt idx="2342">
                  <c:v>7.8</c:v>
                </c:pt>
                <c:pt idx="2343">
                  <c:v>6.2</c:v>
                </c:pt>
                <c:pt idx="2344">
                  <c:v>7.1</c:v>
                </c:pt>
                <c:pt idx="2345">
                  <c:v>6.8</c:v>
                </c:pt>
                <c:pt idx="2346">
                  <c:v>6.9</c:v>
                </c:pt>
                <c:pt idx="2347">
                  <c:v>7.6</c:v>
                </c:pt>
                <c:pt idx="2348">
                  <c:v>7.1</c:v>
                </c:pt>
                <c:pt idx="2349">
                  <c:v>7.7</c:v>
                </c:pt>
                <c:pt idx="2350">
                  <c:v>6.1</c:v>
                </c:pt>
                <c:pt idx="2351">
                  <c:v>6.8</c:v>
                </c:pt>
                <c:pt idx="2352">
                  <c:v>7.5</c:v>
                </c:pt>
                <c:pt idx="2353">
                  <c:v>6.1</c:v>
                </c:pt>
                <c:pt idx="2354">
                  <c:v>6.2</c:v>
                </c:pt>
                <c:pt idx="2355">
                  <c:v>6.4</c:v>
                </c:pt>
                <c:pt idx="2356">
                  <c:v>6.5</c:v>
                </c:pt>
                <c:pt idx="2357">
                  <c:v>7.2</c:v>
                </c:pt>
                <c:pt idx="2358">
                  <c:v>6.5</c:v>
                </c:pt>
                <c:pt idx="2359">
                  <c:v>6.6</c:v>
                </c:pt>
                <c:pt idx="2360">
                  <c:v>5.7</c:v>
                </c:pt>
                <c:pt idx="2361">
                  <c:v>7</c:v>
                </c:pt>
                <c:pt idx="2362">
                  <c:v>5.0999999999999996</c:v>
                </c:pt>
                <c:pt idx="2363">
                  <c:v>7.5</c:v>
                </c:pt>
                <c:pt idx="2364">
                  <c:v>5.9</c:v>
                </c:pt>
                <c:pt idx="2365">
                  <c:v>6.6</c:v>
                </c:pt>
                <c:pt idx="2366">
                  <c:v>6.4</c:v>
                </c:pt>
                <c:pt idx="2367">
                  <c:v>6.1</c:v>
                </c:pt>
                <c:pt idx="2368">
                  <c:v>6.7</c:v>
                </c:pt>
                <c:pt idx="2369">
                  <c:v>7.1</c:v>
                </c:pt>
                <c:pt idx="2370">
                  <c:v>6.7</c:v>
                </c:pt>
                <c:pt idx="2371">
                  <c:v>8</c:v>
                </c:pt>
                <c:pt idx="2372">
                  <c:v>6.4</c:v>
                </c:pt>
                <c:pt idx="2373">
                  <c:v>7.5</c:v>
                </c:pt>
                <c:pt idx="2374">
                  <c:v>7.5</c:v>
                </c:pt>
                <c:pt idx="2375">
                  <c:v>6.9</c:v>
                </c:pt>
                <c:pt idx="2376">
                  <c:v>6.4</c:v>
                </c:pt>
                <c:pt idx="2377">
                  <c:v>6.4</c:v>
                </c:pt>
                <c:pt idx="2378">
                  <c:v>5.8</c:v>
                </c:pt>
                <c:pt idx="2379">
                  <c:v>6.3</c:v>
                </c:pt>
                <c:pt idx="2380">
                  <c:v>6.3</c:v>
                </c:pt>
                <c:pt idx="2381">
                  <c:v>7.4</c:v>
                </c:pt>
                <c:pt idx="2382">
                  <c:v>7.2</c:v>
                </c:pt>
                <c:pt idx="2383">
                  <c:v>7</c:v>
                </c:pt>
                <c:pt idx="2384">
                  <c:v>6.4</c:v>
                </c:pt>
                <c:pt idx="2385">
                  <c:v>7</c:v>
                </c:pt>
                <c:pt idx="2386">
                  <c:v>7.2</c:v>
                </c:pt>
                <c:pt idx="2387">
                  <c:v>8.1</c:v>
                </c:pt>
                <c:pt idx="2388">
                  <c:v>7.7</c:v>
                </c:pt>
                <c:pt idx="2389">
                  <c:v>7.5</c:v>
                </c:pt>
                <c:pt idx="2390">
                  <c:v>7.3</c:v>
                </c:pt>
                <c:pt idx="2391">
                  <c:v>6</c:v>
                </c:pt>
                <c:pt idx="2392">
                  <c:v>7</c:v>
                </c:pt>
                <c:pt idx="2393">
                  <c:v>6.6</c:v>
                </c:pt>
                <c:pt idx="2394">
                  <c:v>6.3</c:v>
                </c:pt>
                <c:pt idx="2395">
                  <c:v>6.1</c:v>
                </c:pt>
                <c:pt idx="2396">
                  <c:v>5.5</c:v>
                </c:pt>
                <c:pt idx="2397">
                  <c:v>6.4</c:v>
                </c:pt>
                <c:pt idx="2398">
                  <c:v>6.5</c:v>
                </c:pt>
                <c:pt idx="2399">
                  <c:v>5.5</c:v>
                </c:pt>
                <c:pt idx="2400">
                  <c:v>6.8</c:v>
                </c:pt>
                <c:pt idx="2401">
                  <c:v>6.8</c:v>
                </c:pt>
                <c:pt idx="2402">
                  <c:v>6.7</c:v>
                </c:pt>
                <c:pt idx="2403">
                  <c:v>6.4</c:v>
                </c:pt>
                <c:pt idx="2404">
                  <c:v>7</c:v>
                </c:pt>
                <c:pt idx="2405">
                  <c:v>7.5</c:v>
                </c:pt>
                <c:pt idx="2406">
                  <c:v>5.4</c:v>
                </c:pt>
                <c:pt idx="2407">
                  <c:v>6.4</c:v>
                </c:pt>
                <c:pt idx="2408">
                  <c:v>6.8</c:v>
                </c:pt>
                <c:pt idx="2409">
                  <c:v>6.3</c:v>
                </c:pt>
                <c:pt idx="2410">
                  <c:v>7.6</c:v>
                </c:pt>
                <c:pt idx="2411">
                  <c:v>6.5</c:v>
                </c:pt>
                <c:pt idx="2412">
                  <c:v>7.1</c:v>
                </c:pt>
                <c:pt idx="2413">
                  <c:v>6.3</c:v>
                </c:pt>
                <c:pt idx="2414">
                  <c:v>7.7</c:v>
                </c:pt>
                <c:pt idx="2415">
                  <c:v>6.8</c:v>
                </c:pt>
                <c:pt idx="2416">
                  <c:v>6.3</c:v>
                </c:pt>
                <c:pt idx="2417">
                  <c:v>6.9</c:v>
                </c:pt>
                <c:pt idx="2418">
                  <c:v>6.5</c:v>
                </c:pt>
                <c:pt idx="2419">
                  <c:v>6.5</c:v>
                </c:pt>
                <c:pt idx="2420">
                  <c:v>4.3</c:v>
                </c:pt>
                <c:pt idx="2421">
                  <c:v>8</c:v>
                </c:pt>
                <c:pt idx="2422">
                  <c:v>5.8</c:v>
                </c:pt>
                <c:pt idx="2423">
                  <c:v>5.7</c:v>
                </c:pt>
                <c:pt idx="2424">
                  <c:v>6.7</c:v>
                </c:pt>
                <c:pt idx="2425">
                  <c:v>7.4</c:v>
                </c:pt>
                <c:pt idx="2426">
                  <c:v>5.8</c:v>
                </c:pt>
                <c:pt idx="2427">
                  <c:v>7</c:v>
                </c:pt>
                <c:pt idx="2428">
                  <c:v>7.6</c:v>
                </c:pt>
                <c:pt idx="2429">
                  <c:v>6.4</c:v>
                </c:pt>
                <c:pt idx="2430">
                  <c:v>6.1</c:v>
                </c:pt>
                <c:pt idx="2431">
                  <c:v>7.1</c:v>
                </c:pt>
                <c:pt idx="2432">
                  <c:v>6</c:v>
                </c:pt>
                <c:pt idx="2433">
                  <c:v>6.2</c:v>
                </c:pt>
                <c:pt idx="2434">
                  <c:v>6.4</c:v>
                </c:pt>
                <c:pt idx="2435">
                  <c:v>7.2</c:v>
                </c:pt>
                <c:pt idx="2436">
                  <c:v>6.4</c:v>
                </c:pt>
                <c:pt idx="2437">
                  <c:v>8.1999999999999993</c:v>
                </c:pt>
                <c:pt idx="2438">
                  <c:v>6.6</c:v>
                </c:pt>
                <c:pt idx="2439">
                  <c:v>7.8</c:v>
                </c:pt>
                <c:pt idx="2440">
                  <c:v>5.7</c:v>
                </c:pt>
                <c:pt idx="2441">
                  <c:v>5.8</c:v>
                </c:pt>
                <c:pt idx="2442">
                  <c:v>8.5</c:v>
                </c:pt>
                <c:pt idx="2443">
                  <c:v>7.3</c:v>
                </c:pt>
                <c:pt idx="2444">
                  <c:v>7.5</c:v>
                </c:pt>
                <c:pt idx="2445">
                  <c:v>6.5</c:v>
                </c:pt>
                <c:pt idx="2446">
                  <c:v>6.5</c:v>
                </c:pt>
                <c:pt idx="2447">
                  <c:v>6.9</c:v>
                </c:pt>
                <c:pt idx="2448">
                  <c:v>6.3</c:v>
                </c:pt>
                <c:pt idx="2449">
                  <c:v>6.1</c:v>
                </c:pt>
                <c:pt idx="2450">
                  <c:v>6.7</c:v>
                </c:pt>
                <c:pt idx="2451">
                  <c:v>7.1</c:v>
                </c:pt>
                <c:pt idx="2452">
                  <c:v>7</c:v>
                </c:pt>
                <c:pt idx="2453">
                  <c:v>6.4</c:v>
                </c:pt>
                <c:pt idx="2454">
                  <c:v>4.5</c:v>
                </c:pt>
                <c:pt idx="2455">
                  <c:v>6.4</c:v>
                </c:pt>
                <c:pt idx="2456">
                  <c:v>6.9</c:v>
                </c:pt>
                <c:pt idx="2457">
                  <c:v>6.1</c:v>
                </c:pt>
                <c:pt idx="2458">
                  <c:v>6.6</c:v>
                </c:pt>
                <c:pt idx="2459">
                  <c:v>7.8</c:v>
                </c:pt>
                <c:pt idx="2460">
                  <c:v>7.2</c:v>
                </c:pt>
                <c:pt idx="2461">
                  <c:v>7.6</c:v>
                </c:pt>
                <c:pt idx="2462">
                  <c:v>7.4</c:v>
                </c:pt>
                <c:pt idx="2463">
                  <c:v>6.1</c:v>
                </c:pt>
                <c:pt idx="2464">
                  <c:v>4.8</c:v>
                </c:pt>
                <c:pt idx="2465">
                  <c:v>5.3</c:v>
                </c:pt>
                <c:pt idx="2466">
                  <c:v>7</c:v>
                </c:pt>
                <c:pt idx="2467">
                  <c:v>7</c:v>
                </c:pt>
                <c:pt idx="2468">
                  <c:v>5.5</c:v>
                </c:pt>
                <c:pt idx="2469">
                  <c:v>6.1</c:v>
                </c:pt>
                <c:pt idx="2470">
                  <c:v>5.7</c:v>
                </c:pt>
                <c:pt idx="2471">
                  <c:v>5.7</c:v>
                </c:pt>
                <c:pt idx="2472">
                  <c:v>6.7</c:v>
                </c:pt>
                <c:pt idx="2473">
                  <c:v>6.9</c:v>
                </c:pt>
                <c:pt idx="2474">
                  <c:v>6.8</c:v>
                </c:pt>
                <c:pt idx="2475">
                  <c:v>6.4</c:v>
                </c:pt>
                <c:pt idx="2476">
                  <c:v>6.3</c:v>
                </c:pt>
                <c:pt idx="2477">
                  <c:v>6.8</c:v>
                </c:pt>
                <c:pt idx="2478">
                  <c:v>6.4</c:v>
                </c:pt>
                <c:pt idx="2479">
                  <c:v>6</c:v>
                </c:pt>
                <c:pt idx="2480">
                  <c:v>4.4000000000000004</c:v>
                </c:pt>
                <c:pt idx="2481">
                  <c:v>7.3</c:v>
                </c:pt>
                <c:pt idx="2482">
                  <c:v>7</c:v>
                </c:pt>
                <c:pt idx="2483">
                  <c:v>6.3</c:v>
                </c:pt>
                <c:pt idx="2484">
                  <c:v>7.8</c:v>
                </c:pt>
                <c:pt idx="2485">
                  <c:v>6.4</c:v>
                </c:pt>
                <c:pt idx="2486">
                  <c:v>6.8</c:v>
                </c:pt>
                <c:pt idx="2487">
                  <c:v>5.6</c:v>
                </c:pt>
                <c:pt idx="2488">
                  <c:v>6.7</c:v>
                </c:pt>
                <c:pt idx="2489">
                  <c:v>5.0999999999999996</c:v>
                </c:pt>
                <c:pt idx="2490">
                  <c:v>7</c:v>
                </c:pt>
                <c:pt idx="2491">
                  <c:v>6.7</c:v>
                </c:pt>
                <c:pt idx="2492">
                  <c:v>5.7</c:v>
                </c:pt>
                <c:pt idx="2493">
                  <c:v>7.9</c:v>
                </c:pt>
                <c:pt idx="2494">
                  <c:v>6.7</c:v>
                </c:pt>
                <c:pt idx="2495">
                  <c:v>7.6</c:v>
                </c:pt>
                <c:pt idx="2496">
                  <c:v>5.2</c:v>
                </c:pt>
                <c:pt idx="2497">
                  <c:v>6.8</c:v>
                </c:pt>
                <c:pt idx="2498">
                  <c:v>4.7</c:v>
                </c:pt>
                <c:pt idx="2499">
                  <c:v>5.9</c:v>
                </c:pt>
                <c:pt idx="2500">
                  <c:v>7.1</c:v>
                </c:pt>
                <c:pt idx="2501">
                  <c:v>6.4</c:v>
                </c:pt>
                <c:pt idx="2502">
                  <c:v>7.1</c:v>
                </c:pt>
                <c:pt idx="2503">
                  <c:v>7</c:v>
                </c:pt>
                <c:pt idx="2504">
                  <c:v>6.5</c:v>
                </c:pt>
                <c:pt idx="2505">
                  <c:v>5.3</c:v>
                </c:pt>
                <c:pt idx="2506">
                  <c:v>5.9</c:v>
                </c:pt>
                <c:pt idx="2507">
                  <c:v>6.7</c:v>
                </c:pt>
                <c:pt idx="2508">
                  <c:v>6.1</c:v>
                </c:pt>
                <c:pt idx="2509">
                  <c:v>5.9</c:v>
                </c:pt>
                <c:pt idx="2510">
                  <c:v>6.3</c:v>
                </c:pt>
                <c:pt idx="2511">
                  <c:v>7</c:v>
                </c:pt>
                <c:pt idx="2512">
                  <c:v>6.3</c:v>
                </c:pt>
                <c:pt idx="2513">
                  <c:v>5.2</c:v>
                </c:pt>
                <c:pt idx="2514">
                  <c:v>7.6</c:v>
                </c:pt>
                <c:pt idx="2515">
                  <c:v>7.9</c:v>
                </c:pt>
                <c:pt idx="2516">
                  <c:v>6.5</c:v>
                </c:pt>
                <c:pt idx="2517">
                  <c:v>5.7</c:v>
                </c:pt>
                <c:pt idx="2518">
                  <c:v>6.3</c:v>
                </c:pt>
                <c:pt idx="2519">
                  <c:v>6.6</c:v>
                </c:pt>
                <c:pt idx="2520">
                  <c:v>6.7</c:v>
                </c:pt>
                <c:pt idx="2521">
                  <c:v>6.4</c:v>
                </c:pt>
                <c:pt idx="2522">
                  <c:v>6.9</c:v>
                </c:pt>
                <c:pt idx="2523">
                  <c:v>7.2</c:v>
                </c:pt>
                <c:pt idx="2524">
                  <c:v>7.4</c:v>
                </c:pt>
                <c:pt idx="2525">
                  <c:v>8.1999999999999993</c:v>
                </c:pt>
                <c:pt idx="2526">
                  <c:v>6.4</c:v>
                </c:pt>
                <c:pt idx="2527">
                  <c:v>7.8</c:v>
                </c:pt>
                <c:pt idx="2528">
                  <c:v>5.7</c:v>
                </c:pt>
                <c:pt idx="2529">
                  <c:v>6.4</c:v>
                </c:pt>
                <c:pt idx="2530">
                  <c:v>5.6</c:v>
                </c:pt>
                <c:pt idx="2531">
                  <c:v>6.5</c:v>
                </c:pt>
                <c:pt idx="2532">
                  <c:v>7.5</c:v>
                </c:pt>
                <c:pt idx="2533">
                  <c:v>7</c:v>
                </c:pt>
                <c:pt idx="2534">
                  <c:v>6.5</c:v>
                </c:pt>
                <c:pt idx="2535">
                  <c:v>5.5</c:v>
                </c:pt>
                <c:pt idx="2536">
                  <c:v>7.2</c:v>
                </c:pt>
                <c:pt idx="2537">
                  <c:v>7.9</c:v>
                </c:pt>
                <c:pt idx="2538">
                  <c:v>6.5</c:v>
                </c:pt>
                <c:pt idx="2539">
                  <c:v>6.4</c:v>
                </c:pt>
                <c:pt idx="2540">
                  <c:v>7.9</c:v>
                </c:pt>
                <c:pt idx="2541">
                  <c:v>6.9</c:v>
                </c:pt>
                <c:pt idx="2542">
                  <c:v>6.4</c:v>
                </c:pt>
                <c:pt idx="2543">
                  <c:v>8</c:v>
                </c:pt>
                <c:pt idx="2544">
                  <c:v>6.9</c:v>
                </c:pt>
                <c:pt idx="2545">
                  <c:v>3.4</c:v>
                </c:pt>
                <c:pt idx="2546">
                  <c:v>6.4</c:v>
                </c:pt>
                <c:pt idx="2547">
                  <c:v>5.6</c:v>
                </c:pt>
                <c:pt idx="2548">
                  <c:v>6.5</c:v>
                </c:pt>
                <c:pt idx="2549">
                  <c:v>7.2</c:v>
                </c:pt>
                <c:pt idx="2550">
                  <c:v>5.5</c:v>
                </c:pt>
                <c:pt idx="2551">
                  <c:v>6.5</c:v>
                </c:pt>
                <c:pt idx="2552">
                  <c:v>7.3</c:v>
                </c:pt>
                <c:pt idx="2553">
                  <c:v>7.4</c:v>
                </c:pt>
                <c:pt idx="2554">
                  <c:v>6.4</c:v>
                </c:pt>
                <c:pt idx="2555">
                  <c:v>6.7</c:v>
                </c:pt>
                <c:pt idx="2556">
                  <c:v>5.4</c:v>
                </c:pt>
                <c:pt idx="2557">
                  <c:v>7.3</c:v>
                </c:pt>
                <c:pt idx="2558">
                  <c:v>6.4</c:v>
                </c:pt>
                <c:pt idx="2559">
                  <c:v>7.1</c:v>
                </c:pt>
                <c:pt idx="2560">
                  <c:v>6.1</c:v>
                </c:pt>
                <c:pt idx="2561">
                  <c:v>6.6</c:v>
                </c:pt>
                <c:pt idx="2562">
                  <c:v>1.7</c:v>
                </c:pt>
                <c:pt idx="2563">
                  <c:v>6.9</c:v>
                </c:pt>
                <c:pt idx="2564">
                  <c:v>6.8</c:v>
                </c:pt>
                <c:pt idx="2565">
                  <c:v>7</c:v>
                </c:pt>
                <c:pt idx="2566">
                  <c:v>7.1</c:v>
                </c:pt>
                <c:pt idx="2567">
                  <c:v>7.5</c:v>
                </c:pt>
                <c:pt idx="2568">
                  <c:v>5.8</c:v>
                </c:pt>
                <c:pt idx="2569">
                  <c:v>5.9</c:v>
                </c:pt>
                <c:pt idx="2570">
                  <c:v>6.3</c:v>
                </c:pt>
                <c:pt idx="2571">
                  <c:v>7.1</c:v>
                </c:pt>
                <c:pt idx="2572">
                  <c:v>7.2</c:v>
                </c:pt>
                <c:pt idx="2573">
                  <c:v>7</c:v>
                </c:pt>
                <c:pt idx="2574">
                  <c:v>7.2</c:v>
                </c:pt>
                <c:pt idx="2575">
                  <c:v>6.3</c:v>
                </c:pt>
                <c:pt idx="2576">
                  <c:v>6.7</c:v>
                </c:pt>
                <c:pt idx="2577">
                  <c:v>7.4</c:v>
                </c:pt>
                <c:pt idx="2578">
                  <c:v>6.3</c:v>
                </c:pt>
                <c:pt idx="2579">
                  <c:v>7.9</c:v>
                </c:pt>
                <c:pt idx="2580">
                  <c:v>6.6</c:v>
                </c:pt>
                <c:pt idx="2581">
                  <c:v>6.1</c:v>
                </c:pt>
                <c:pt idx="2582">
                  <c:v>6.3</c:v>
                </c:pt>
                <c:pt idx="2583">
                  <c:v>5.7</c:v>
                </c:pt>
                <c:pt idx="2584">
                  <c:v>8.3000000000000007</c:v>
                </c:pt>
                <c:pt idx="2585">
                  <c:v>7.8</c:v>
                </c:pt>
                <c:pt idx="2586">
                  <c:v>6.1</c:v>
                </c:pt>
                <c:pt idx="2587">
                  <c:v>7.2</c:v>
                </c:pt>
                <c:pt idx="2588">
                  <c:v>7.7</c:v>
                </c:pt>
                <c:pt idx="2589">
                  <c:v>6.6</c:v>
                </c:pt>
                <c:pt idx="2590">
                  <c:v>5.0999999999999996</c:v>
                </c:pt>
                <c:pt idx="2591">
                  <c:v>6.2</c:v>
                </c:pt>
                <c:pt idx="2592">
                  <c:v>6.8</c:v>
                </c:pt>
                <c:pt idx="2593">
                  <c:v>6.6</c:v>
                </c:pt>
                <c:pt idx="2594">
                  <c:v>6.2</c:v>
                </c:pt>
                <c:pt idx="2595">
                  <c:v>6.6</c:v>
                </c:pt>
                <c:pt idx="2596">
                  <c:v>6.5</c:v>
                </c:pt>
                <c:pt idx="2597">
                  <c:v>6.8</c:v>
                </c:pt>
                <c:pt idx="2598">
                  <c:v>5.2</c:v>
                </c:pt>
                <c:pt idx="2599">
                  <c:v>7.7</c:v>
                </c:pt>
                <c:pt idx="2600">
                  <c:v>5.8</c:v>
                </c:pt>
                <c:pt idx="2601">
                  <c:v>6.6</c:v>
                </c:pt>
                <c:pt idx="2602">
                  <c:v>6.7</c:v>
                </c:pt>
                <c:pt idx="2603">
                  <c:v>6.5</c:v>
                </c:pt>
                <c:pt idx="2604">
                  <c:v>6.5</c:v>
                </c:pt>
                <c:pt idx="2605">
                  <c:v>6.8</c:v>
                </c:pt>
                <c:pt idx="2606">
                  <c:v>7.4</c:v>
                </c:pt>
                <c:pt idx="2607">
                  <c:v>6.1</c:v>
                </c:pt>
                <c:pt idx="2608">
                  <c:v>6.6</c:v>
                </c:pt>
                <c:pt idx="2609">
                  <c:v>6.3</c:v>
                </c:pt>
                <c:pt idx="2610">
                  <c:v>7.3</c:v>
                </c:pt>
                <c:pt idx="2611">
                  <c:v>8</c:v>
                </c:pt>
                <c:pt idx="2612">
                  <c:v>7.2</c:v>
                </c:pt>
                <c:pt idx="2613">
                  <c:v>6.1</c:v>
                </c:pt>
                <c:pt idx="2614">
                  <c:v>6.7</c:v>
                </c:pt>
                <c:pt idx="2615">
                  <c:v>6.4</c:v>
                </c:pt>
                <c:pt idx="2616">
                  <c:v>7.2</c:v>
                </c:pt>
                <c:pt idx="2617">
                  <c:v>4.8</c:v>
                </c:pt>
                <c:pt idx="2618">
                  <c:v>7.3</c:v>
                </c:pt>
                <c:pt idx="2619">
                  <c:v>7.7</c:v>
                </c:pt>
                <c:pt idx="2620">
                  <c:v>6.6</c:v>
                </c:pt>
                <c:pt idx="2621">
                  <c:v>6.8</c:v>
                </c:pt>
                <c:pt idx="2622">
                  <c:v>7.3</c:v>
                </c:pt>
                <c:pt idx="2623">
                  <c:v>8.3000000000000007</c:v>
                </c:pt>
                <c:pt idx="2624">
                  <c:v>6.1</c:v>
                </c:pt>
                <c:pt idx="2625">
                  <c:v>6</c:v>
                </c:pt>
                <c:pt idx="2626">
                  <c:v>7.2</c:v>
                </c:pt>
                <c:pt idx="2627">
                  <c:v>6.6</c:v>
                </c:pt>
                <c:pt idx="2628">
                  <c:v>7</c:v>
                </c:pt>
                <c:pt idx="2629">
                  <c:v>7.8</c:v>
                </c:pt>
                <c:pt idx="2630">
                  <c:v>6.6</c:v>
                </c:pt>
                <c:pt idx="2631">
                  <c:v>6.3</c:v>
                </c:pt>
                <c:pt idx="2632">
                  <c:v>6</c:v>
                </c:pt>
                <c:pt idx="2633">
                  <c:v>8.5</c:v>
                </c:pt>
                <c:pt idx="2634">
                  <c:v>6.6</c:v>
                </c:pt>
                <c:pt idx="2635">
                  <c:v>5.7</c:v>
                </c:pt>
                <c:pt idx="2636">
                  <c:v>7.6</c:v>
                </c:pt>
                <c:pt idx="2637">
                  <c:v>5.3</c:v>
                </c:pt>
                <c:pt idx="2638">
                  <c:v>8</c:v>
                </c:pt>
                <c:pt idx="2639">
                  <c:v>5.9</c:v>
                </c:pt>
                <c:pt idx="2640">
                  <c:v>6.9</c:v>
                </c:pt>
                <c:pt idx="2641">
                  <c:v>6.4</c:v>
                </c:pt>
                <c:pt idx="2642">
                  <c:v>7.1</c:v>
                </c:pt>
                <c:pt idx="2643">
                  <c:v>6.9</c:v>
                </c:pt>
                <c:pt idx="2644">
                  <c:v>6.8</c:v>
                </c:pt>
                <c:pt idx="2645">
                  <c:v>6.6</c:v>
                </c:pt>
                <c:pt idx="2646">
                  <c:v>7.4</c:v>
                </c:pt>
                <c:pt idx="2647">
                  <c:v>7.8</c:v>
                </c:pt>
                <c:pt idx="2648">
                  <c:v>7.9</c:v>
                </c:pt>
                <c:pt idx="2649">
                  <c:v>7.3</c:v>
                </c:pt>
                <c:pt idx="2650">
                  <c:v>6.2</c:v>
                </c:pt>
                <c:pt idx="2651">
                  <c:v>8.1</c:v>
                </c:pt>
                <c:pt idx="2652">
                  <c:v>7.6</c:v>
                </c:pt>
                <c:pt idx="2653">
                  <c:v>6.2</c:v>
                </c:pt>
                <c:pt idx="2654">
                  <c:v>7</c:v>
                </c:pt>
                <c:pt idx="2655">
                  <c:v>7.3</c:v>
                </c:pt>
                <c:pt idx="2656">
                  <c:v>6.7</c:v>
                </c:pt>
                <c:pt idx="2657">
                  <c:v>6.6</c:v>
                </c:pt>
                <c:pt idx="2658">
                  <c:v>6.1</c:v>
                </c:pt>
                <c:pt idx="2659">
                  <c:v>5.5</c:v>
                </c:pt>
                <c:pt idx="2660">
                  <c:v>6.8</c:v>
                </c:pt>
                <c:pt idx="2661">
                  <c:v>6.9</c:v>
                </c:pt>
                <c:pt idx="2662">
                  <c:v>6.4</c:v>
                </c:pt>
                <c:pt idx="2663">
                  <c:v>5.6</c:v>
                </c:pt>
                <c:pt idx="2664">
                  <c:v>7.1</c:v>
                </c:pt>
                <c:pt idx="2665">
                  <c:v>7.4</c:v>
                </c:pt>
                <c:pt idx="2666">
                  <c:v>6.7</c:v>
                </c:pt>
                <c:pt idx="2667">
                  <c:v>6.9</c:v>
                </c:pt>
                <c:pt idx="2668">
                  <c:v>5.8</c:v>
                </c:pt>
                <c:pt idx="2669">
                  <c:v>8.1</c:v>
                </c:pt>
                <c:pt idx="2670">
                  <c:v>5.8</c:v>
                </c:pt>
                <c:pt idx="2671">
                  <c:v>7.5</c:v>
                </c:pt>
                <c:pt idx="2672">
                  <c:v>6.6</c:v>
                </c:pt>
                <c:pt idx="2673">
                  <c:v>6.5</c:v>
                </c:pt>
                <c:pt idx="2674">
                  <c:v>5.0999999999999996</c:v>
                </c:pt>
                <c:pt idx="2675">
                  <c:v>5.8</c:v>
                </c:pt>
                <c:pt idx="2676">
                  <c:v>6.9</c:v>
                </c:pt>
                <c:pt idx="2677">
                  <c:v>6.2</c:v>
                </c:pt>
                <c:pt idx="2678">
                  <c:v>6.4</c:v>
                </c:pt>
                <c:pt idx="2679">
                  <c:v>6.9</c:v>
                </c:pt>
                <c:pt idx="2680">
                  <c:v>6</c:v>
                </c:pt>
                <c:pt idx="2681">
                  <c:v>6.7</c:v>
                </c:pt>
                <c:pt idx="2682">
                  <c:v>6.7</c:v>
                </c:pt>
                <c:pt idx="2683">
                  <c:v>6.7</c:v>
                </c:pt>
                <c:pt idx="2684">
                  <c:v>6.1</c:v>
                </c:pt>
                <c:pt idx="2685">
                  <c:v>5.9</c:v>
                </c:pt>
                <c:pt idx="2686">
                  <c:v>8.1</c:v>
                </c:pt>
                <c:pt idx="2687">
                  <c:v>7.7</c:v>
                </c:pt>
                <c:pt idx="2688">
                  <c:v>6.7</c:v>
                </c:pt>
                <c:pt idx="2689">
                  <c:v>6.4</c:v>
                </c:pt>
                <c:pt idx="2690">
                  <c:v>7.4</c:v>
                </c:pt>
                <c:pt idx="2691">
                  <c:v>6.8</c:v>
                </c:pt>
                <c:pt idx="2692">
                  <c:v>5.3</c:v>
                </c:pt>
                <c:pt idx="2693">
                  <c:v>7.1</c:v>
                </c:pt>
                <c:pt idx="2694">
                  <c:v>6.3</c:v>
                </c:pt>
                <c:pt idx="2695">
                  <c:v>6.3</c:v>
                </c:pt>
                <c:pt idx="2696">
                  <c:v>7</c:v>
                </c:pt>
                <c:pt idx="2697">
                  <c:v>7</c:v>
                </c:pt>
                <c:pt idx="2698">
                  <c:v>5</c:v>
                </c:pt>
                <c:pt idx="2699">
                  <c:v>5.6</c:v>
                </c:pt>
                <c:pt idx="2700">
                  <c:v>6.3</c:v>
                </c:pt>
                <c:pt idx="2701">
                  <c:v>7.1</c:v>
                </c:pt>
                <c:pt idx="2702">
                  <c:v>6.4</c:v>
                </c:pt>
                <c:pt idx="2703">
                  <c:v>7.7</c:v>
                </c:pt>
                <c:pt idx="2704">
                  <c:v>8</c:v>
                </c:pt>
                <c:pt idx="2705">
                  <c:v>6.9</c:v>
                </c:pt>
                <c:pt idx="2706">
                  <c:v>6.2</c:v>
                </c:pt>
                <c:pt idx="2707">
                  <c:v>5.7</c:v>
                </c:pt>
                <c:pt idx="2708">
                  <c:v>6.9</c:v>
                </c:pt>
                <c:pt idx="2709">
                  <c:v>8.1</c:v>
                </c:pt>
                <c:pt idx="2710">
                  <c:v>6.7</c:v>
                </c:pt>
                <c:pt idx="2711">
                  <c:v>5.9</c:v>
                </c:pt>
                <c:pt idx="2712">
                  <c:v>5.2</c:v>
                </c:pt>
                <c:pt idx="2713">
                  <c:v>6</c:v>
                </c:pt>
                <c:pt idx="2714">
                  <c:v>7.4</c:v>
                </c:pt>
                <c:pt idx="2715">
                  <c:v>7.1</c:v>
                </c:pt>
                <c:pt idx="2716">
                  <c:v>7.3</c:v>
                </c:pt>
                <c:pt idx="2717">
                  <c:v>5.3</c:v>
                </c:pt>
                <c:pt idx="2718">
                  <c:v>7.3</c:v>
                </c:pt>
                <c:pt idx="2719">
                  <c:v>5.7</c:v>
                </c:pt>
                <c:pt idx="2720">
                  <c:v>7.2</c:v>
                </c:pt>
                <c:pt idx="2721">
                  <c:v>6.8</c:v>
                </c:pt>
                <c:pt idx="2722">
                  <c:v>8</c:v>
                </c:pt>
                <c:pt idx="2723">
                  <c:v>6.3</c:v>
                </c:pt>
                <c:pt idx="2724">
                  <c:v>5.6</c:v>
                </c:pt>
                <c:pt idx="2725">
                  <c:v>5.6</c:v>
                </c:pt>
                <c:pt idx="2726">
                  <c:v>8.1</c:v>
                </c:pt>
                <c:pt idx="2727">
                  <c:v>6.4</c:v>
                </c:pt>
                <c:pt idx="2728">
                  <c:v>5.3</c:v>
                </c:pt>
                <c:pt idx="2729">
                  <c:v>4.9000000000000004</c:v>
                </c:pt>
                <c:pt idx="2730">
                  <c:v>7.6</c:v>
                </c:pt>
                <c:pt idx="2731">
                  <c:v>5.8</c:v>
                </c:pt>
                <c:pt idx="2732">
                  <c:v>5.8</c:v>
                </c:pt>
                <c:pt idx="2733">
                  <c:v>6.3</c:v>
                </c:pt>
                <c:pt idx="2734">
                  <c:v>4.5999999999999996</c:v>
                </c:pt>
                <c:pt idx="2735">
                  <c:v>5.6</c:v>
                </c:pt>
                <c:pt idx="2736">
                  <c:v>6.5</c:v>
                </c:pt>
                <c:pt idx="2737">
                  <c:v>8.1</c:v>
                </c:pt>
                <c:pt idx="2738">
                  <c:v>6.1</c:v>
                </c:pt>
                <c:pt idx="2739">
                  <c:v>5.6</c:v>
                </c:pt>
                <c:pt idx="2740">
                  <c:v>7.2</c:v>
                </c:pt>
                <c:pt idx="2741">
                  <c:v>6.1</c:v>
                </c:pt>
                <c:pt idx="2742">
                  <c:v>5.6</c:v>
                </c:pt>
                <c:pt idx="2743">
                  <c:v>6.8</c:v>
                </c:pt>
                <c:pt idx="2744">
                  <c:v>7.5</c:v>
                </c:pt>
                <c:pt idx="2745">
                  <c:v>6.5</c:v>
                </c:pt>
                <c:pt idx="2746">
                  <c:v>7.3</c:v>
                </c:pt>
                <c:pt idx="2747">
                  <c:v>6.6</c:v>
                </c:pt>
                <c:pt idx="2748">
                  <c:v>6.3</c:v>
                </c:pt>
                <c:pt idx="2749">
                  <c:v>7.2</c:v>
                </c:pt>
                <c:pt idx="2750">
                  <c:v>6.2</c:v>
                </c:pt>
                <c:pt idx="2751">
                  <c:v>6.7</c:v>
                </c:pt>
                <c:pt idx="2752">
                  <c:v>6.1</c:v>
                </c:pt>
                <c:pt idx="2753">
                  <c:v>7.3</c:v>
                </c:pt>
                <c:pt idx="2754">
                  <c:v>5.5</c:v>
                </c:pt>
                <c:pt idx="2755">
                  <c:v>5.9</c:v>
                </c:pt>
                <c:pt idx="2756">
                  <c:v>5.7</c:v>
                </c:pt>
                <c:pt idx="2757">
                  <c:v>5.4</c:v>
                </c:pt>
                <c:pt idx="2758">
                  <c:v>5.4</c:v>
                </c:pt>
                <c:pt idx="2759">
                  <c:v>7.8</c:v>
                </c:pt>
                <c:pt idx="2760">
                  <c:v>6.6</c:v>
                </c:pt>
                <c:pt idx="2761">
                  <c:v>6</c:v>
                </c:pt>
                <c:pt idx="2762">
                  <c:v>7.9</c:v>
                </c:pt>
                <c:pt idx="2763">
                  <c:v>6.2</c:v>
                </c:pt>
                <c:pt idx="2764">
                  <c:v>6.8</c:v>
                </c:pt>
                <c:pt idx="2765">
                  <c:v>6.5</c:v>
                </c:pt>
                <c:pt idx="2766">
                  <c:v>6.5</c:v>
                </c:pt>
                <c:pt idx="2767">
                  <c:v>6.4</c:v>
                </c:pt>
                <c:pt idx="2768">
                  <c:v>6.5</c:v>
                </c:pt>
                <c:pt idx="2769">
                  <c:v>5.6</c:v>
                </c:pt>
                <c:pt idx="2770">
                  <c:v>6.1</c:v>
                </c:pt>
                <c:pt idx="2771">
                  <c:v>6.3</c:v>
                </c:pt>
                <c:pt idx="2772">
                  <c:v>6.4</c:v>
                </c:pt>
                <c:pt idx="2773">
                  <c:v>6.5</c:v>
                </c:pt>
                <c:pt idx="2774">
                  <c:v>7.8</c:v>
                </c:pt>
                <c:pt idx="2775">
                  <c:v>7.4</c:v>
                </c:pt>
                <c:pt idx="2776">
                  <c:v>7.2</c:v>
                </c:pt>
                <c:pt idx="2777">
                  <c:v>7.9</c:v>
                </c:pt>
                <c:pt idx="2778">
                  <c:v>6.1</c:v>
                </c:pt>
                <c:pt idx="2779">
                  <c:v>7.1</c:v>
                </c:pt>
                <c:pt idx="2780">
                  <c:v>8.1</c:v>
                </c:pt>
                <c:pt idx="2781">
                  <c:v>5.6</c:v>
                </c:pt>
                <c:pt idx="2782">
                  <c:v>6.6</c:v>
                </c:pt>
                <c:pt idx="2783">
                  <c:v>5.2</c:v>
                </c:pt>
                <c:pt idx="2784">
                  <c:v>7.2</c:v>
                </c:pt>
                <c:pt idx="2785">
                  <c:v>8.1</c:v>
                </c:pt>
                <c:pt idx="2786">
                  <c:v>6</c:v>
                </c:pt>
                <c:pt idx="2787">
                  <c:v>5.6</c:v>
                </c:pt>
                <c:pt idx="2788">
                  <c:v>6.9</c:v>
                </c:pt>
                <c:pt idx="2789">
                  <c:v>6.4</c:v>
                </c:pt>
                <c:pt idx="2790">
                  <c:v>7</c:v>
                </c:pt>
                <c:pt idx="2791">
                  <c:v>7.4</c:v>
                </c:pt>
                <c:pt idx="2792">
                  <c:v>6.5</c:v>
                </c:pt>
                <c:pt idx="2793">
                  <c:v>5.2</c:v>
                </c:pt>
                <c:pt idx="2794">
                  <c:v>7.1</c:v>
                </c:pt>
                <c:pt idx="2795">
                  <c:v>7.4</c:v>
                </c:pt>
                <c:pt idx="2796">
                  <c:v>6.5</c:v>
                </c:pt>
                <c:pt idx="2797">
                  <c:v>6.4</c:v>
                </c:pt>
                <c:pt idx="2798">
                  <c:v>6.8</c:v>
                </c:pt>
                <c:pt idx="2799">
                  <c:v>4.2</c:v>
                </c:pt>
                <c:pt idx="2800">
                  <c:v>6.3</c:v>
                </c:pt>
                <c:pt idx="2801">
                  <c:v>6.1</c:v>
                </c:pt>
                <c:pt idx="2802">
                  <c:v>7.5</c:v>
                </c:pt>
                <c:pt idx="2803">
                  <c:v>7.3</c:v>
                </c:pt>
                <c:pt idx="2804">
                  <c:v>6.3</c:v>
                </c:pt>
                <c:pt idx="2805">
                  <c:v>6.4</c:v>
                </c:pt>
                <c:pt idx="2806">
                  <c:v>5.4</c:v>
                </c:pt>
                <c:pt idx="2807">
                  <c:v>7.8</c:v>
                </c:pt>
                <c:pt idx="2808">
                  <c:v>6</c:v>
                </c:pt>
                <c:pt idx="2809">
                  <c:v>6.3</c:v>
                </c:pt>
                <c:pt idx="2810">
                  <c:v>7.1</c:v>
                </c:pt>
                <c:pt idx="2811">
                  <c:v>6.4</c:v>
                </c:pt>
                <c:pt idx="2812">
                  <c:v>7.1</c:v>
                </c:pt>
                <c:pt idx="2813">
                  <c:v>5.6</c:v>
                </c:pt>
                <c:pt idx="2814">
                  <c:v>6.4</c:v>
                </c:pt>
                <c:pt idx="2815">
                  <c:v>6.2</c:v>
                </c:pt>
                <c:pt idx="2816">
                  <c:v>6.8</c:v>
                </c:pt>
                <c:pt idx="2817">
                  <c:v>8.4</c:v>
                </c:pt>
                <c:pt idx="2818">
                  <c:v>7.5</c:v>
                </c:pt>
                <c:pt idx="2819">
                  <c:v>7.4</c:v>
                </c:pt>
                <c:pt idx="2820">
                  <c:v>6.6</c:v>
                </c:pt>
                <c:pt idx="2821">
                  <c:v>6.1</c:v>
                </c:pt>
                <c:pt idx="2822">
                  <c:v>7.3</c:v>
                </c:pt>
                <c:pt idx="2823">
                  <c:v>6.8</c:v>
                </c:pt>
                <c:pt idx="2824">
                  <c:v>7.4</c:v>
                </c:pt>
                <c:pt idx="2825">
                  <c:v>6.3</c:v>
                </c:pt>
                <c:pt idx="2826">
                  <c:v>5.9</c:v>
                </c:pt>
                <c:pt idx="2827">
                  <c:v>6.3</c:v>
                </c:pt>
                <c:pt idx="2828">
                  <c:v>6.5</c:v>
                </c:pt>
                <c:pt idx="2829">
                  <c:v>7</c:v>
                </c:pt>
                <c:pt idx="2830">
                  <c:v>7.3</c:v>
                </c:pt>
                <c:pt idx="2831">
                  <c:v>7.4</c:v>
                </c:pt>
                <c:pt idx="2832">
                  <c:v>7.3</c:v>
                </c:pt>
                <c:pt idx="2833">
                  <c:v>6.3</c:v>
                </c:pt>
                <c:pt idx="2834">
                  <c:v>7.2</c:v>
                </c:pt>
                <c:pt idx="2835">
                  <c:v>5.4</c:v>
                </c:pt>
                <c:pt idx="2836">
                  <c:v>6.3</c:v>
                </c:pt>
                <c:pt idx="2837">
                  <c:v>7.3</c:v>
                </c:pt>
                <c:pt idx="2838">
                  <c:v>6.9</c:v>
                </c:pt>
                <c:pt idx="2839">
                  <c:v>7.7</c:v>
                </c:pt>
                <c:pt idx="2840">
                  <c:v>6.6</c:v>
                </c:pt>
                <c:pt idx="2841">
                  <c:v>6.7</c:v>
                </c:pt>
                <c:pt idx="2842">
                  <c:v>7.6</c:v>
                </c:pt>
                <c:pt idx="2843">
                  <c:v>6.3</c:v>
                </c:pt>
                <c:pt idx="2844">
                  <c:v>6</c:v>
                </c:pt>
                <c:pt idx="2845">
                  <c:v>6.6</c:v>
                </c:pt>
                <c:pt idx="2846">
                  <c:v>5.9</c:v>
                </c:pt>
                <c:pt idx="2847">
                  <c:v>5.8</c:v>
                </c:pt>
                <c:pt idx="2848">
                  <c:v>6.7</c:v>
                </c:pt>
                <c:pt idx="2849">
                  <c:v>4.8</c:v>
                </c:pt>
                <c:pt idx="2850">
                  <c:v>7.8</c:v>
                </c:pt>
                <c:pt idx="2851">
                  <c:v>7.1</c:v>
                </c:pt>
                <c:pt idx="2852">
                  <c:v>6.6</c:v>
                </c:pt>
                <c:pt idx="2853">
                  <c:v>6.6</c:v>
                </c:pt>
                <c:pt idx="2854">
                  <c:v>6.9</c:v>
                </c:pt>
                <c:pt idx="2855">
                  <c:v>6.4</c:v>
                </c:pt>
                <c:pt idx="2856">
                  <c:v>6.2</c:v>
                </c:pt>
                <c:pt idx="2857">
                  <c:v>7.9</c:v>
                </c:pt>
                <c:pt idx="2858">
                  <c:v>7.9</c:v>
                </c:pt>
                <c:pt idx="2859">
                  <c:v>7.2</c:v>
                </c:pt>
                <c:pt idx="2860">
                  <c:v>5.5</c:v>
                </c:pt>
                <c:pt idx="2861">
                  <c:v>6.5</c:v>
                </c:pt>
                <c:pt idx="2862">
                  <c:v>5.6</c:v>
                </c:pt>
                <c:pt idx="2863">
                  <c:v>6.1</c:v>
                </c:pt>
                <c:pt idx="2864">
                  <c:v>6</c:v>
                </c:pt>
                <c:pt idx="2865">
                  <c:v>7.7</c:v>
                </c:pt>
                <c:pt idx="2866">
                  <c:v>6.2</c:v>
                </c:pt>
                <c:pt idx="2867">
                  <c:v>6.6</c:v>
                </c:pt>
                <c:pt idx="2868">
                  <c:v>7.7</c:v>
                </c:pt>
                <c:pt idx="2869">
                  <c:v>7.6</c:v>
                </c:pt>
                <c:pt idx="2870">
                  <c:v>8.5</c:v>
                </c:pt>
                <c:pt idx="2871">
                  <c:v>7.7</c:v>
                </c:pt>
                <c:pt idx="2872">
                  <c:v>7.9</c:v>
                </c:pt>
                <c:pt idx="2873">
                  <c:v>5.5</c:v>
                </c:pt>
                <c:pt idx="2874">
                  <c:v>8</c:v>
                </c:pt>
                <c:pt idx="2875">
                  <c:v>6.3</c:v>
                </c:pt>
                <c:pt idx="2876">
                  <c:v>6.6</c:v>
                </c:pt>
                <c:pt idx="2877">
                  <c:v>7</c:v>
                </c:pt>
                <c:pt idx="2878">
                  <c:v>7.2</c:v>
                </c:pt>
                <c:pt idx="2879">
                  <c:v>7.4</c:v>
                </c:pt>
                <c:pt idx="2880">
                  <c:v>5.7</c:v>
                </c:pt>
                <c:pt idx="2881">
                  <c:v>6.2</c:v>
                </c:pt>
                <c:pt idx="2882">
                  <c:v>7.1</c:v>
                </c:pt>
                <c:pt idx="2883">
                  <c:v>6.9</c:v>
                </c:pt>
                <c:pt idx="2884">
                  <c:v>6.4</c:v>
                </c:pt>
                <c:pt idx="2885">
                  <c:v>6.5</c:v>
                </c:pt>
                <c:pt idx="2886">
                  <c:v>7.6</c:v>
                </c:pt>
                <c:pt idx="2887">
                  <c:v>5.5</c:v>
                </c:pt>
                <c:pt idx="2888">
                  <c:v>7.1</c:v>
                </c:pt>
                <c:pt idx="2889">
                  <c:v>7</c:v>
                </c:pt>
                <c:pt idx="2890">
                  <c:v>5.3</c:v>
                </c:pt>
                <c:pt idx="2891">
                  <c:v>7.2</c:v>
                </c:pt>
                <c:pt idx="2892">
                  <c:v>7.1</c:v>
                </c:pt>
                <c:pt idx="2893">
                  <c:v>6.7</c:v>
                </c:pt>
                <c:pt idx="2894">
                  <c:v>6.5</c:v>
                </c:pt>
                <c:pt idx="2895">
                  <c:v>6.7</c:v>
                </c:pt>
                <c:pt idx="2896">
                  <c:v>6.8</c:v>
                </c:pt>
                <c:pt idx="2897">
                  <c:v>7.7</c:v>
                </c:pt>
                <c:pt idx="2898">
                  <c:v>7.1</c:v>
                </c:pt>
                <c:pt idx="2899">
                  <c:v>6</c:v>
                </c:pt>
                <c:pt idx="2900">
                  <c:v>6.4</c:v>
                </c:pt>
                <c:pt idx="2901">
                  <c:v>6.9</c:v>
                </c:pt>
                <c:pt idx="2902">
                  <c:v>6.5</c:v>
                </c:pt>
                <c:pt idx="2903">
                  <c:v>7.2</c:v>
                </c:pt>
                <c:pt idx="2904">
                  <c:v>5.9</c:v>
                </c:pt>
                <c:pt idx="2905">
                  <c:v>6.2</c:v>
                </c:pt>
                <c:pt idx="2906">
                  <c:v>6.5</c:v>
                </c:pt>
                <c:pt idx="2907">
                  <c:v>7.8</c:v>
                </c:pt>
                <c:pt idx="2908">
                  <c:v>6.4</c:v>
                </c:pt>
                <c:pt idx="2909">
                  <c:v>6.6</c:v>
                </c:pt>
                <c:pt idx="2910">
                  <c:v>7.3</c:v>
                </c:pt>
                <c:pt idx="2911">
                  <c:v>6.6</c:v>
                </c:pt>
                <c:pt idx="2912">
                  <c:v>7.3</c:v>
                </c:pt>
                <c:pt idx="2913">
                  <c:v>7</c:v>
                </c:pt>
                <c:pt idx="2914">
                  <c:v>7.3</c:v>
                </c:pt>
                <c:pt idx="2915">
                  <c:v>6.2</c:v>
                </c:pt>
                <c:pt idx="2916">
                  <c:v>6</c:v>
                </c:pt>
                <c:pt idx="2917">
                  <c:v>7.4</c:v>
                </c:pt>
                <c:pt idx="2918">
                  <c:v>5.6</c:v>
                </c:pt>
                <c:pt idx="2919">
                  <c:v>6.5</c:v>
                </c:pt>
                <c:pt idx="2920">
                  <c:v>6.9</c:v>
                </c:pt>
                <c:pt idx="2921">
                  <c:v>7</c:v>
                </c:pt>
                <c:pt idx="2922">
                  <c:v>8</c:v>
                </c:pt>
                <c:pt idx="2923">
                  <c:v>7.2</c:v>
                </c:pt>
                <c:pt idx="2924">
                  <c:v>5.0999999999999996</c:v>
                </c:pt>
                <c:pt idx="2925">
                  <c:v>6.4</c:v>
                </c:pt>
                <c:pt idx="2926">
                  <c:v>6.5</c:v>
                </c:pt>
                <c:pt idx="2927">
                  <c:v>7.7</c:v>
                </c:pt>
                <c:pt idx="2928">
                  <c:v>6.7</c:v>
                </c:pt>
                <c:pt idx="2929">
                  <c:v>7.3</c:v>
                </c:pt>
                <c:pt idx="2930">
                  <c:v>7</c:v>
                </c:pt>
                <c:pt idx="2931">
                  <c:v>8.1</c:v>
                </c:pt>
                <c:pt idx="2932">
                  <c:v>6.3</c:v>
                </c:pt>
                <c:pt idx="2933">
                  <c:v>7.4</c:v>
                </c:pt>
                <c:pt idx="2934">
                  <c:v>5.5</c:v>
                </c:pt>
                <c:pt idx="2935">
                  <c:v>6.2</c:v>
                </c:pt>
                <c:pt idx="2936">
                  <c:v>6.5</c:v>
                </c:pt>
                <c:pt idx="2937">
                  <c:v>7.3</c:v>
                </c:pt>
                <c:pt idx="2938">
                  <c:v>6.7</c:v>
                </c:pt>
                <c:pt idx="2939">
                  <c:v>7.6</c:v>
                </c:pt>
                <c:pt idx="2940">
                  <c:v>7</c:v>
                </c:pt>
                <c:pt idx="2941">
                  <c:v>5.3</c:v>
                </c:pt>
                <c:pt idx="2942">
                  <c:v>6.9</c:v>
                </c:pt>
                <c:pt idx="2943">
                  <c:v>6.4</c:v>
                </c:pt>
                <c:pt idx="2944">
                  <c:v>6</c:v>
                </c:pt>
                <c:pt idx="2945">
                  <c:v>6.2</c:v>
                </c:pt>
                <c:pt idx="2946">
                  <c:v>6.8</c:v>
                </c:pt>
                <c:pt idx="2947">
                  <c:v>8.1</c:v>
                </c:pt>
                <c:pt idx="2948">
                  <c:v>7.2</c:v>
                </c:pt>
                <c:pt idx="2949">
                  <c:v>6.1</c:v>
                </c:pt>
                <c:pt idx="2950">
                  <c:v>7.4</c:v>
                </c:pt>
                <c:pt idx="2951">
                  <c:v>7.2</c:v>
                </c:pt>
                <c:pt idx="2952">
                  <c:v>7.3</c:v>
                </c:pt>
                <c:pt idx="2953">
                  <c:v>6.8</c:v>
                </c:pt>
                <c:pt idx="2954">
                  <c:v>7.4</c:v>
                </c:pt>
                <c:pt idx="2955">
                  <c:v>5.9</c:v>
                </c:pt>
                <c:pt idx="2956">
                  <c:v>7.8</c:v>
                </c:pt>
                <c:pt idx="2957">
                  <c:v>5.9</c:v>
                </c:pt>
                <c:pt idx="2958">
                  <c:v>8.1</c:v>
                </c:pt>
                <c:pt idx="2959">
                  <c:v>6.1</c:v>
                </c:pt>
                <c:pt idx="2960">
                  <c:v>7.5</c:v>
                </c:pt>
                <c:pt idx="2961">
                  <c:v>7.1</c:v>
                </c:pt>
                <c:pt idx="2962">
                  <c:v>5.4</c:v>
                </c:pt>
                <c:pt idx="2963">
                  <c:v>5.7</c:v>
                </c:pt>
                <c:pt idx="2964">
                  <c:v>5.7</c:v>
                </c:pt>
                <c:pt idx="2965">
                  <c:v>5.2</c:v>
                </c:pt>
                <c:pt idx="2966">
                  <c:v>6.2</c:v>
                </c:pt>
                <c:pt idx="2967">
                  <c:v>6.9</c:v>
                </c:pt>
                <c:pt idx="2968">
                  <c:v>6.2</c:v>
                </c:pt>
                <c:pt idx="2969">
                  <c:v>6.1</c:v>
                </c:pt>
                <c:pt idx="2970">
                  <c:v>7.7</c:v>
                </c:pt>
                <c:pt idx="2971">
                  <c:v>6.5</c:v>
                </c:pt>
                <c:pt idx="2972">
                  <c:v>5.7</c:v>
                </c:pt>
                <c:pt idx="2973">
                  <c:v>6.7</c:v>
                </c:pt>
                <c:pt idx="2974">
                  <c:v>7.4</c:v>
                </c:pt>
                <c:pt idx="2975">
                  <c:v>7.6</c:v>
                </c:pt>
                <c:pt idx="2976">
                  <c:v>5.7</c:v>
                </c:pt>
                <c:pt idx="2977">
                  <c:v>7.4</c:v>
                </c:pt>
                <c:pt idx="2978">
                  <c:v>7.8</c:v>
                </c:pt>
                <c:pt idx="2979">
                  <c:v>6.2</c:v>
                </c:pt>
                <c:pt idx="2980">
                  <c:v>7.1</c:v>
                </c:pt>
                <c:pt idx="2981">
                  <c:v>6.7</c:v>
                </c:pt>
                <c:pt idx="2982">
                  <c:v>7.3</c:v>
                </c:pt>
                <c:pt idx="2983">
                  <c:v>7.8</c:v>
                </c:pt>
                <c:pt idx="2984">
                  <c:v>7.9</c:v>
                </c:pt>
                <c:pt idx="2985">
                  <c:v>6.6</c:v>
                </c:pt>
                <c:pt idx="2986">
                  <c:v>7.5</c:v>
                </c:pt>
                <c:pt idx="2987">
                  <c:v>7.3</c:v>
                </c:pt>
                <c:pt idx="2988">
                  <c:v>7.6</c:v>
                </c:pt>
                <c:pt idx="2989">
                  <c:v>5.7</c:v>
                </c:pt>
                <c:pt idx="2990">
                  <c:v>6.4</c:v>
                </c:pt>
                <c:pt idx="2991">
                  <c:v>6.5</c:v>
                </c:pt>
                <c:pt idx="2992">
                  <c:v>7.1</c:v>
                </c:pt>
                <c:pt idx="2993">
                  <c:v>6.6</c:v>
                </c:pt>
                <c:pt idx="2994">
                  <c:v>7.8</c:v>
                </c:pt>
                <c:pt idx="2995">
                  <c:v>4.5</c:v>
                </c:pt>
                <c:pt idx="2996">
                  <c:v>6.2</c:v>
                </c:pt>
                <c:pt idx="2997">
                  <c:v>6.9</c:v>
                </c:pt>
                <c:pt idx="2998">
                  <c:v>7.2</c:v>
                </c:pt>
                <c:pt idx="2999">
                  <c:v>4.9000000000000004</c:v>
                </c:pt>
                <c:pt idx="3000">
                  <c:v>6.7</c:v>
                </c:pt>
                <c:pt idx="3001">
                  <c:v>7.6</c:v>
                </c:pt>
                <c:pt idx="3002">
                  <c:v>6.2</c:v>
                </c:pt>
                <c:pt idx="3003">
                  <c:v>6.5</c:v>
                </c:pt>
                <c:pt idx="3004">
                  <c:v>7.1</c:v>
                </c:pt>
                <c:pt idx="3005">
                  <c:v>6.4</c:v>
                </c:pt>
                <c:pt idx="3006">
                  <c:v>8</c:v>
                </c:pt>
                <c:pt idx="3007">
                  <c:v>7.6</c:v>
                </c:pt>
                <c:pt idx="3008">
                  <c:v>6.3</c:v>
                </c:pt>
                <c:pt idx="3009">
                  <c:v>7.3</c:v>
                </c:pt>
                <c:pt idx="3010">
                  <c:v>5.6</c:v>
                </c:pt>
                <c:pt idx="3011">
                  <c:v>6.6</c:v>
                </c:pt>
                <c:pt idx="3012">
                  <c:v>5.7</c:v>
                </c:pt>
                <c:pt idx="3013">
                  <c:v>5.9</c:v>
                </c:pt>
                <c:pt idx="3014">
                  <c:v>6.7</c:v>
                </c:pt>
                <c:pt idx="3015">
                  <c:v>6</c:v>
                </c:pt>
                <c:pt idx="3016">
                  <c:v>8</c:v>
                </c:pt>
                <c:pt idx="3017">
                  <c:v>7.8</c:v>
                </c:pt>
                <c:pt idx="3018">
                  <c:v>6.7</c:v>
                </c:pt>
                <c:pt idx="3019">
                  <c:v>7.3</c:v>
                </c:pt>
                <c:pt idx="3020">
                  <c:v>6.1</c:v>
                </c:pt>
                <c:pt idx="3021">
                  <c:v>6.9</c:v>
                </c:pt>
                <c:pt idx="3022">
                  <c:v>8</c:v>
                </c:pt>
                <c:pt idx="3023">
                  <c:v>6.5</c:v>
                </c:pt>
                <c:pt idx="3024">
                  <c:v>7.4</c:v>
                </c:pt>
                <c:pt idx="3025">
                  <c:v>6.2</c:v>
                </c:pt>
                <c:pt idx="3026">
                  <c:v>5.3</c:v>
                </c:pt>
                <c:pt idx="3027">
                  <c:v>7.6</c:v>
                </c:pt>
                <c:pt idx="3028">
                  <c:v>7.2</c:v>
                </c:pt>
                <c:pt idx="3029">
                  <c:v>6.2</c:v>
                </c:pt>
                <c:pt idx="3030">
                  <c:v>6.3</c:v>
                </c:pt>
                <c:pt idx="3031">
                  <c:v>6.3</c:v>
                </c:pt>
                <c:pt idx="3032">
                  <c:v>6</c:v>
                </c:pt>
                <c:pt idx="3033">
                  <c:v>7.6</c:v>
                </c:pt>
                <c:pt idx="3034">
                  <c:v>7.6</c:v>
                </c:pt>
                <c:pt idx="3035">
                  <c:v>7.8</c:v>
                </c:pt>
                <c:pt idx="3036">
                  <c:v>6.4</c:v>
                </c:pt>
                <c:pt idx="3037">
                  <c:v>5.9</c:v>
                </c:pt>
                <c:pt idx="3038">
                  <c:v>6.7</c:v>
                </c:pt>
                <c:pt idx="3039">
                  <c:v>7.3</c:v>
                </c:pt>
                <c:pt idx="3040">
                  <c:v>7</c:v>
                </c:pt>
                <c:pt idx="3041">
                  <c:v>7.8</c:v>
                </c:pt>
                <c:pt idx="3042">
                  <c:v>6.9</c:v>
                </c:pt>
                <c:pt idx="3043">
                  <c:v>6.3</c:v>
                </c:pt>
                <c:pt idx="3044">
                  <c:v>6.3</c:v>
                </c:pt>
                <c:pt idx="3045">
                  <c:v>7</c:v>
                </c:pt>
                <c:pt idx="3046">
                  <c:v>6</c:v>
                </c:pt>
                <c:pt idx="3047">
                  <c:v>7.3</c:v>
                </c:pt>
                <c:pt idx="3048">
                  <c:v>6.5</c:v>
                </c:pt>
                <c:pt idx="3049">
                  <c:v>6.2</c:v>
                </c:pt>
                <c:pt idx="3050">
                  <c:v>5.3</c:v>
                </c:pt>
                <c:pt idx="3051">
                  <c:v>6.8</c:v>
                </c:pt>
                <c:pt idx="3052">
                  <c:v>6.2</c:v>
                </c:pt>
                <c:pt idx="3053">
                  <c:v>6.8</c:v>
                </c:pt>
                <c:pt idx="3054">
                  <c:v>8.4</c:v>
                </c:pt>
                <c:pt idx="3055">
                  <c:v>8.4</c:v>
                </c:pt>
                <c:pt idx="3056">
                  <c:v>7.1</c:v>
                </c:pt>
                <c:pt idx="3057">
                  <c:v>7.3</c:v>
                </c:pt>
                <c:pt idx="3058">
                  <c:v>7</c:v>
                </c:pt>
                <c:pt idx="3059">
                  <c:v>6.6</c:v>
                </c:pt>
                <c:pt idx="3060">
                  <c:v>7.4</c:v>
                </c:pt>
                <c:pt idx="3061">
                  <c:v>6.8</c:v>
                </c:pt>
                <c:pt idx="3062">
                  <c:v>7.4</c:v>
                </c:pt>
                <c:pt idx="3063">
                  <c:v>6.6</c:v>
                </c:pt>
                <c:pt idx="3064">
                  <c:v>7</c:v>
                </c:pt>
                <c:pt idx="3065">
                  <c:v>7.2</c:v>
                </c:pt>
                <c:pt idx="3066">
                  <c:v>5.3</c:v>
                </c:pt>
                <c:pt idx="3067">
                  <c:v>7.7</c:v>
                </c:pt>
                <c:pt idx="3068">
                  <c:v>6.2</c:v>
                </c:pt>
                <c:pt idx="3069">
                  <c:v>7.6</c:v>
                </c:pt>
                <c:pt idx="3070">
                  <c:v>7.9</c:v>
                </c:pt>
                <c:pt idx="3071">
                  <c:v>7.4</c:v>
                </c:pt>
                <c:pt idx="3072">
                  <c:v>8.1999999999999993</c:v>
                </c:pt>
                <c:pt idx="3073">
                  <c:v>5.7</c:v>
                </c:pt>
                <c:pt idx="3074">
                  <c:v>6.4</c:v>
                </c:pt>
                <c:pt idx="3075">
                  <c:v>4.5999999999999996</c:v>
                </c:pt>
                <c:pt idx="3076">
                  <c:v>7.8</c:v>
                </c:pt>
                <c:pt idx="3077">
                  <c:v>4.5</c:v>
                </c:pt>
                <c:pt idx="3078">
                  <c:v>7.6</c:v>
                </c:pt>
                <c:pt idx="3079">
                  <c:v>7.2</c:v>
                </c:pt>
                <c:pt idx="3080">
                  <c:v>6.2</c:v>
                </c:pt>
                <c:pt idx="3081">
                  <c:v>6.2</c:v>
                </c:pt>
                <c:pt idx="3082">
                  <c:v>6.6</c:v>
                </c:pt>
                <c:pt idx="3083">
                  <c:v>7.1</c:v>
                </c:pt>
                <c:pt idx="3084">
                  <c:v>6.8</c:v>
                </c:pt>
                <c:pt idx="3085">
                  <c:v>6.6</c:v>
                </c:pt>
                <c:pt idx="3086">
                  <c:v>5.3</c:v>
                </c:pt>
                <c:pt idx="3087">
                  <c:v>7.5</c:v>
                </c:pt>
                <c:pt idx="3088">
                  <c:v>7.5</c:v>
                </c:pt>
                <c:pt idx="3089">
                  <c:v>7.4</c:v>
                </c:pt>
                <c:pt idx="3090">
                  <c:v>6.1</c:v>
                </c:pt>
                <c:pt idx="3091">
                  <c:v>5.8</c:v>
                </c:pt>
                <c:pt idx="3092">
                  <c:v>7.3</c:v>
                </c:pt>
                <c:pt idx="3093">
                  <c:v>7.2</c:v>
                </c:pt>
                <c:pt idx="3094">
                  <c:v>5.5</c:v>
                </c:pt>
                <c:pt idx="3095">
                  <c:v>7.1</c:v>
                </c:pt>
                <c:pt idx="3096">
                  <c:v>6.7</c:v>
                </c:pt>
                <c:pt idx="3097">
                  <c:v>6.8</c:v>
                </c:pt>
                <c:pt idx="3098">
                  <c:v>6.6</c:v>
                </c:pt>
                <c:pt idx="3099">
                  <c:v>8.4</c:v>
                </c:pt>
                <c:pt idx="3100">
                  <c:v>6.7</c:v>
                </c:pt>
                <c:pt idx="3101">
                  <c:v>6.2</c:v>
                </c:pt>
                <c:pt idx="3102">
                  <c:v>6.2</c:v>
                </c:pt>
                <c:pt idx="3103">
                  <c:v>5.3</c:v>
                </c:pt>
                <c:pt idx="3104">
                  <c:v>6.8</c:v>
                </c:pt>
                <c:pt idx="3105">
                  <c:v>7.2</c:v>
                </c:pt>
                <c:pt idx="3106">
                  <c:v>6.2</c:v>
                </c:pt>
                <c:pt idx="3107">
                  <c:v>6.7</c:v>
                </c:pt>
                <c:pt idx="3108">
                  <c:v>8.1999999999999993</c:v>
                </c:pt>
                <c:pt idx="3109">
                  <c:v>6.4</c:v>
                </c:pt>
                <c:pt idx="3110">
                  <c:v>5.8</c:v>
                </c:pt>
                <c:pt idx="3111">
                  <c:v>6.1</c:v>
                </c:pt>
                <c:pt idx="3112">
                  <c:v>6.6</c:v>
                </c:pt>
                <c:pt idx="3113">
                  <c:v>5.6</c:v>
                </c:pt>
                <c:pt idx="3114">
                  <c:v>6.3</c:v>
                </c:pt>
                <c:pt idx="3115">
                  <c:v>5.2</c:v>
                </c:pt>
                <c:pt idx="3116">
                  <c:v>7</c:v>
                </c:pt>
                <c:pt idx="3117">
                  <c:v>7.3</c:v>
                </c:pt>
                <c:pt idx="3118">
                  <c:v>7.8</c:v>
                </c:pt>
                <c:pt idx="3119">
                  <c:v>6.4</c:v>
                </c:pt>
                <c:pt idx="3120">
                  <c:v>7.5</c:v>
                </c:pt>
                <c:pt idx="3121">
                  <c:v>3.4</c:v>
                </c:pt>
                <c:pt idx="3122">
                  <c:v>6.1</c:v>
                </c:pt>
                <c:pt idx="3123">
                  <c:v>7.7</c:v>
                </c:pt>
                <c:pt idx="3124">
                  <c:v>5.2</c:v>
                </c:pt>
                <c:pt idx="3125">
                  <c:v>7.6</c:v>
                </c:pt>
                <c:pt idx="3126">
                  <c:v>7.4</c:v>
                </c:pt>
                <c:pt idx="3127">
                  <c:v>6.9</c:v>
                </c:pt>
                <c:pt idx="3128">
                  <c:v>7.3</c:v>
                </c:pt>
                <c:pt idx="3129">
                  <c:v>7.4</c:v>
                </c:pt>
                <c:pt idx="3130">
                  <c:v>6.1</c:v>
                </c:pt>
                <c:pt idx="3131">
                  <c:v>7.8</c:v>
                </c:pt>
                <c:pt idx="3132">
                  <c:v>6.6</c:v>
                </c:pt>
                <c:pt idx="3133">
                  <c:v>8.1</c:v>
                </c:pt>
                <c:pt idx="3134">
                  <c:v>6.7</c:v>
                </c:pt>
                <c:pt idx="3135">
                  <c:v>5</c:v>
                </c:pt>
                <c:pt idx="3136">
                  <c:v>6.3</c:v>
                </c:pt>
                <c:pt idx="3137">
                  <c:v>7.8</c:v>
                </c:pt>
                <c:pt idx="3138">
                  <c:v>7.1</c:v>
                </c:pt>
                <c:pt idx="3139">
                  <c:v>6.2</c:v>
                </c:pt>
                <c:pt idx="3140">
                  <c:v>7.5</c:v>
                </c:pt>
                <c:pt idx="3141">
                  <c:v>6.1</c:v>
                </c:pt>
                <c:pt idx="3142">
                  <c:v>7</c:v>
                </c:pt>
                <c:pt idx="3143">
                  <c:v>5.2</c:v>
                </c:pt>
                <c:pt idx="3144">
                  <c:v>6.6</c:v>
                </c:pt>
                <c:pt idx="3145">
                  <c:v>6.4</c:v>
                </c:pt>
                <c:pt idx="3146">
                  <c:v>6.5</c:v>
                </c:pt>
                <c:pt idx="3147">
                  <c:v>6.5</c:v>
                </c:pt>
                <c:pt idx="3148">
                  <c:v>6.3</c:v>
                </c:pt>
                <c:pt idx="3149">
                  <c:v>7.5</c:v>
                </c:pt>
                <c:pt idx="3150">
                  <c:v>6.1</c:v>
                </c:pt>
                <c:pt idx="3151">
                  <c:v>7.4</c:v>
                </c:pt>
                <c:pt idx="3152">
                  <c:v>6.3</c:v>
                </c:pt>
                <c:pt idx="3153">
                  <c:v>5</c:v>
                </c:pt>
                <c:pt idx="3154">
                  <c:v>7.3</c:v>
                </c:pt>
                <c:pt idx="3155">
                  <c:v>6.8</c:v>
                </c:pt>
                <c:pt idx="3156">
                  <c:v>6.6</c:v>
                </c:pt>
                <c:pt idx="3157">
                  <c:v>7.7</c:v>
                </c:pt>
                <c:pt idx="3158">
                  <c:v>7.7</c:v>
                </c:pt>
                <c:pt idx="3159">
                  <c:v>7.3</c:v>
                </c:pt>
                <c:pt idx="3160">
                  <c:v>5.2</c:v>
                </c:pt>
                <c:pt idx="3161">
                  <c:v>5.8</c:v>
                </c:pt>
                <c:pt idx="3162">
                  <c:v>7</c:v>
                </c:pt>
                <c:pt idx="3163">
                  <c:v>6.6</c:v>
                </c:pt>
                <c:pt idx="3164">
                  <c:v>7.5</c:v>
                </c:pt>
                <c:pt idx="3165">
                  <c:v>7.6</c:v>
                </c:pt>
                <c:pt idx="3166">
                  <c:v>7.2</c:v>
                </c:pt>
                <c:pt idx="3167">
                  <c:v>5.7</c:v>
                </c:pt>
                <c:pt idx="3168">
                  <c:v>6.3</c:v>
                </c:pt>
                <c:pt idx="3169">
                  <c:v>6.3</c:v>
                </c:pt>
                <c:pt idx="3170">
                  <c:v>8</c:v>
                </c:pt>
                <c:pt idx="3171">
                  <c:v>7.5</c:v>
                </c:pt>
                <c:pt idx="3172">
                  <c:v>7.3</c:v>
                </c:pt>
                <c:pt idx="3173">
                  <c:v>6.3</c:v>
                </c:pt>
                <c:pt idx="3174">
                  <c:v>7.3</c:v>
                </c:pt>
                <c:pt idx="3175">
                  <c:v>6.9</c:v>
                </c:pt>
                <c:pt idx="3176">
                  <c:v>7.3</c:v>
                </c:pt>
                <c:pt idx="3177">
                  <c:v>7.6</c:v>
                </c:pt>
                <c:pt idx="3178">
                  <c:v>6</c:v>
                </c:pt>
                <c:pt idx="3179">
                  <c:v>6.9</c:v>
                </c:pt>
                <c:pt idx="3180">
                  <c:v>2.8</c:v>
                </c:pt>
                <c:pt idx="3181">
                  <c:v>6.2</c:v>
                </c:pt>
                <c:pt idx="3182">
                  <c:v>5.7</c:v>
                </c:pt>
                <c:pt idx="3183">
                  <c:v>7.4</c:v>
                </c:pt>
                <c:pt idx="3184">
                  <c:v>5.8</c:v>
                </c:pt>
                <c:pt idx="3185">
                  <c:v>5.9</c:v>
                </c:pt>
                <c:pt idx="3186">
                  <c:v>7.4</c:v>
                </c:pt>
                <c:pt idx="3187">
                  <c:v>6.4</c:v>
                </c:pt>
                <c:pt idx="3188">
                  <c:v>5.3</c:v>
                </c:pt>
                <c:pt idx="3189">
                  <c:v>6.8</c:v>
                </c:pt>
                <c:pt idx="3190">
                  <c:v>6.1</c:v>
                </c:pt>
                <c:pt idx="3191">
                  <c:v>5.0999999999999996</c:v>
                </c:pt>
                <c:pt idx="3192">
                  <c:v>7</c:v>
                </c:pt>
                <c:pt idx="3193">
                  <c:v>6.5</c:v>
                </c:pt>
                <c:pt idx="3194">
                  <c:v>6.4</c:v>
                </c:pt>
                <c:pt idx="3195">
                  <c:v>6</c:v>
                </c:pt>
                <c:pt idx="3196">
                  <c:v>7.2</c:v>
                </c:pt>
                <c:pt idx="3197">
                  <c:v>1</c:v>
                </c:pt>
                <c:pt idx="3198">
                  <c:v>7</c:v>
                </c:pt>
                <c:pt idx="3199">
                  <c:v>7.1</c:v>
                </c:pt>
                <c:pt idx="3200">
                  <c:v>6.8</c:v>
                </c:pt>
                <c:pt idx="3201">
                  <c:v>6.8</c:v>
                </c:pt>
                <c:pt idx="3202">
                  <c:v>5.7</c:v>
                </c:pt>
                <c:pt idx="3203">
                  <c:v>5.2</c:v>
                </c:pt>
                <c:pt idx="3204">
                  <c:v>6.9</c:v>
                </c:pt>
                <c:pt idx="3205">
                  <c:v>7.4</c:v>
                </c:pt>
                <c:pt idx="3206">
                  <c:v>6.4</c:v>
                </c:pt>
                <c:pt idx="3207">
                  <c:v>7.1</c:v>
                </c:pt>
                <c:pt idx="3208">
                  <c:v>6.8</c:v>
                </c:pt>
                <c:pt idx="3209">
                  <c:v>7.2</c:v>
                </c:pt>
                <c:pt idx="3210">
                  <c:v>7.2</c:v>
                </c:pt>
                <c:pt idx="3211">
                  <c:v>6.6</c:v>
                </c:pt>
                <c:pt idx="3212">
                  <c:v>7.4</c:v>
                </c:pt>
                <c:pt idx="3213">
                  <c:v>7.2</c:v>
                </c:pt>
                <c:pt idx="3214">
                  <c:v>7.1</c:v>
                </c:pt>
                <c:pt idx="3215">
                  <c:v>5.6</c:v>
                </c:pt>
                <c:pt idx="3216">
                  <c:v>6.8</c:v>
                </c:pt>
                <c:pt idx="3217">
                  <c:v>7.4</c:v>
                </c:pt>
                <c:pt idx="3218">
                  <c:v>6.2</c:v>
                </c:pt>
                <c:pt idx="3219">
                  <c:v>6.2</c:v>
                </c:pt>
                <c:pt idx="3220">
                  <c:v>7.6</c:v>
                </c:pt>
                <c:pt idx="3221">
                  <c:v>7.4</c:v>
                </c:pt>
                <c:pt idx="3222">
                  <c:v>7.2</c:v>
                </c:pt>
                <c:pt idx="3223">
                  <c:v>5.2</c:v>
                </c:pt>
                <c:pt idx="3224">
                  <c:v>6.9</c:v>
                </c:pt>
                <c:pt idx="3225">
                  <c:v>7.5</c:v>
                </c:pt>
                <c:pt idx="3226">
                  <c:v>7.1</c:v>
                </c:pt>
                <c:pt idx="3227">
                  <c:v>5.7</c:v>
                </c:pt>
                <c:pt idx="3228">
                  <c:v>7.1</c:v>
                </c:pt>
                <c:pt idx="3229">
                  <c:v>7.5</c:v>
                </c:pt>
                <c:pt idx="3230">
                  <c:v>6</c:v>
                </c:pt>
                <c:pt idx="3231">
                  <c:v>5.6</c:v>
                </c:pt>
                <c:pt idx="3232">
                  <c:v>6.9</c:v>
                </c:pt>
                <c:pt idx="3233">
                  <c:v>7.8</c:v>
                </c:pt>
                <c:pt idx="3234">
                  <c:v>7.1</c:v>
                </c:pt>
                <c:pt idx="3235">
                  <c:v>7.3</c:v>
                </c:pt>
                <c:pt idx="3236">
                  <c:v>8.5</c:v>
                </c:pt>
                <c:pt idx="3237">
                  <c:v>5.2</c:v>
                </c:pt>
                <c:pt idx="3238">
                  <c:v>5.6</c:v>
                </c:pt>
                <c:pt idx="3239">
                  <c:v>7.9</c:v>
                </c:pt>
                <c:pt idx="3240">
                  <c:v>5.3</c:v>
                </c:pt>
                <c:pt idx="3241">
                  <c:v>6.5</c:v>
                </c:pt>
                <c:pt idx="3242">
                  <c:v>6.8</c:v>
                </c:pt>
                <c:pt idx="3243">
                  <c:v>6.6</c:v>
                </c:pt>
                <c:pt idx="3244">
                  <c:v>6.5</c:v>
                </c:pt>
                <c:pt idx="3245">
                  <c:v>6.3</c:v>
                </c:pt>
                <c:pt idx="3246">
                  <c:v>6.8</c:v>
                </c:pt>
                <c:pt idx="3247">
                  <c:v>6.8</c:v>
                </c:pt>
                <c:pt idx="3248">
                  <c:v>6.3</c:v>
                </c:pt>
                <c:pt idx="3249">
                  <c:v>6.6</c:v>
                </c:pt>
                <c:pt idx="3250">
                  <c:v>5.2</c:v>
                </c:pt>
                <c:pt idx="3251">
                  <c:v>6.2</c:v>
                </c:pt>
                <c:pt idx="3252">
                  <c:v>6.7</c:v>
                </c:pt>
                <c:pt idx="3253">
                  <c:v>8.1999999999999993</c:v>
                </c:pt>
                <c:pt idx="3254">
                  <c:v>6.7</c:v>
                </c:pt>
                <c:pt idx="3255">
                  <c:v>6.5</c:v>
                </c:pt>
                <c:pt idx="3256">
                  <c:v>7.4</c:v>
                </c:pt>
                <c:pt idx="3257">
                  <c:v>6.8</c:v>
                </c:pt>
                <c:pt idx="3258">
                  <c:v>6.3</c:v>
                </c:pt>
                <c:pt idx="3259">
                  <c:v>5.9</c:v>
                </c:pt>
                <c:pt idx="3260">
                  <c:v>7.1</c:v>
                </c:pt>
                <c:pt idx="3261">
                  <c:v>5.4</c:v>
                </c:pt>
                <c:pt idx="3262">
                  <c:v>7.6</c:v>
                </c:pt>
                <c:pt idx="3263">
                  <c:v>6.9</c:v>
                </c:pt>
                <c:pt idx="3264">
                  <c:v>7.4</c:v>
                </c:pt>
                <c:pt idx="3265">
                  <c:v>8.4</c:v>
                </c:pt>
                <c:pt idx="3266">
                  <c:v>7.5</c:v>
                </c:pt>
                <c:pt idx="3267">
                  <c:v>6.5</c:v>
                </c:pt>
                <c:pt idx="3268">
                  <c:v>7.3</c:v>
                </c:pt>
                <c:pt idx="3269">
                  <c:v>7.5</c:v>
                </c:pt>
                <c:pt idx="3270">
                  <c:v>6.7</c:v>
                </c:pt>
                <c:pt idx="3271">
                  <c:v>6</c:v>
                </c:pt>
                <c:pt idx="3272">
                  <c:v>6.7</c:v>
                </c:pt>
                <c:pt idx="3273">
                  <c:v>7.7</c:v>
                </c:pt>
                <c:pt idx="3274">
                  <c:v>6.8</c:v>
                </c:pt>
                <c:pt idx="3275">
                  <c:v>7.9</c:v>
                </c:pt>
                <c:pt idx="3276">
                  <c:v>6.3</c:v>
                </c:pt>
                <c:pt idx="3277">
                  <c:v>7.6</c:v>
                </c:pt>
                <c:pt idx="3278">
                  <c:v>6.1</c:v>
                </c:pt>
                <c:pt idx="3279">
                  <c:v>6.2</c:v>
                </c:pt>
                <c:pt idx="3280">
                  <c:v>6.4</c:v>
                </c:pt>
                <c:pt idx="3281">
                  <c:v>7</c:v>
                </c:pt>
                <c:pt idx="3282">
                  <c:v>6.1</c:v>
                </c:pt>
                <c:pt idx="3283">
                  <c:v>7.3</c:v>
                </c:pt>
                <c:pt idx="3284">
                  <c:v>6.9</c:v>
                </c:pt>
                <c:pt idx="3285">
                  <c:v>7.1</c:v>
                </c:pt>
                <c:pt idx="3286">
                  <c:v>6.6</c:v>
                </c:pt>
                <c:pt idx="3287">
                  <c:v>7.4</c:v>
                </c:pt>
                <c:pt idx="3288">
                  <c:v>5.6</c:v>
                </c:pt>
                <c:pt idx="3289">
                  <c:v>7</c:v>
                </c:pt>
                <c:pt idx="3290">
                  <c:v>6.7</c:v>
                </c:pt>
                <c:pt idx="3291">
                  <c:v>7.6</c:v>
                </c:pt>
                <c:pt idx="3292">
                  <c:v>7.4</c:v>
                </c:pt>
                <c:pt idx="3293">
                  <c:v>6.3</c:v>
                </c:pt>
                <c:pt idx="3294">
                  <c:v>6.3</c:v>
                </c:pt>
                <c:pt idx="3295">
                  <c:v>5.6</c:v>
                </c:pt>
                <c:pt idx="3296">
                  <c:v>6.8</c:v>
                </c:pt>
                <c:pt idx="3297">
                  <c:v>6.9</c:v>
                </c:pt>
                <c:pt idx="3298">
                  <c:v>7</c:v>
                </c:pt>
                <c:pt idx="3299">
                  <c:v>6.1</c:v>
                </c:pt>
                <c:pt idx="3300">
                  <c:v>8.1999999999999993</c:v>
                </c:pt>
                <c:pt idx="3301">
                  <c:v>6.3</c:v>
                </c:pt>
                <c:pt idx="3302">
                  <c:v>6.8</c:v>
                </c:pt>
                <c:pt idx="3303">
                  <c:v>6.2</c:v>
                </c:pt>
                <c:pt idx="3304">
                  <c:v>6.5</c:v>
                </c:pt>
                <c:pt idx="3305">
                  <c:v>8.4</c:v>
                </c:pt>
                <c:pt idx="3306">
                  <c:v>5.9</c:v>
                </c:pt>
                <c:pt idx="3307">
                  <c:v>6.1</c:v>
                </c:pt>
                <c:pt idx="3308">
                  <c:v>7.8</c:v>
                </c:pt>
                <c:pt idx="3309">
                  <c:v>5.9</c:v>
                </c:pt>
                <c:pt idx="3310">
                  <c:v>6.1</c:v>
                </c:pt>
                <c:pt idx="3311">
                  <c:v>4.7</c:v>
                </c:pt>
                <c:pt idx="3312">
                  <c:v>8.1999999999999993</c:v>
                </c:pt>
                <c:pt idx="3313">
                  <c:v>6.5</c:v>
                </c:pt>
                <c:pt idx="3314">
                  <c:v>5.7</c:v>
                </c:pt>
                <c:pt idx="3315">
                  <c:v>6.6</c:v>
                </c:pt>
                <c:pt idx="3316">
                  <c:v>7.5</c:v>
                </c:pt>
                <c:pt idx="3317">
                  <c:v>6.4</c:v>
                </c:pt>
                <c:pt idx="3318">
                  <c:v>7.1</c:v>
                </c:pt>
                <c:pt idx="3319">
                  <c:v>7.1</c:v>
                </c:pt>
                <c:pt idx="3320">
                  <c:v>7.1</c:v>
                </c:pt>
                <c:pt idx="3321">
                  <c:v>6.8</c:v>
                </c:pt>
                <c:pt idx="3322">
                  <c:v>7.9</c:v>
                </c:pt>
                <c:pt idx="3323">
                  <c:v>6.3</c:v>
                </c:pt>
                <c:pt idx="3324">
                  <c:v>6.7</c:v>
                </c:pt>
                <c:pt idx="3325">
                  <c:v>6.7</c:v>
                </c:pt>
                <c:pt idx="3326">
                  <c:v>5.6</c:v>
                </c:pt>
                <c:pt idx="3327">
                  <c:v>6.7</c:v>
                </c:pt>
                <c:pt idx="3328">
                  <c:v>5.0999999999999996</c:v>
                </c:pt>
                <c:pt idx="3329">
                  <c:v>7.3</c:v>
                </c:pt>
                <c:pt idx="3330">
                  <c:v>5.9</c:v>
                </c:pt>
                <c:pt idx="3331">
                  <c:v>8.6999999999999993</c:v>
                </c:pt>
                <c:pt idx="3332">
                  <c:v>6.1</c:v>
                </c:pt>
                <c:pt idx="3333">
                  <c:v>7.4</c:v>
                </c:pt>
                <c:pt idx="3334">
                  <c:v>7.2</c:v>
                </c:pt>
                <c:pt idx="3335">
                  <c:v>6.9</c:v>
                </c:pt>
                <c:pt idx="3336">
                  <c:v>7.5</c:v>
                </c:pt>
                <c:pt idx="3337">
                  <c:v>7.8</c:v>
                </c:pt>
                <c:pt idx="3338">
                  <c:v>7.5</c:v>
                </c:pt>
                <c:pt idx="3339">
                  <c:v>5.7</c:v>
                </c:pt>
                <c:pt idx="3340">
                  <c:v>7</c:v>
                </c:pt>
                <c:pt idx="3341">
                  <c:v>7.1</c:v>
                </c:pt>
                <c:pt idx="3342">
                  <c:v>7.2</c:v>
                </c:pt>
                <c:pt idx="3343">
                  <c:v>7.3</c:v>
                </c:pt>
                <c:pt idx="3344">
                  <c:v>6.6</c:v>
                </c:pt>
                <c:pt idx="3345">
                  <c:v>7.4</c:v>
                </c:pt>
                <c:pt idx="3346">
                  <c:v>5.7</c:v>
                </c:pt>
                <c:pt idx="3347">
                  <c:v>6.4</c:v>
                </c:pt>
              </c:numCache>
            </c:numRef>
          </c:xVal>
          <c:yVal>
            <c:numRef>
              <c:f>'Clean Sheet'!$N$2:$N$3349</c:f>
              <c:numCache>
                <c:formatCode>0</c:formatCode>
                <c:ptCount val="3348"/>
                <c:pt idx="0">
                  <c:v>87925</c:v>
                </c:pt>
                <c:pt idx="1">
                  <c:v>111758</c:v>
                </c:pt>
                <c:pt idx="2">
                  <c:v>52628</c:v>
                </c:pt>
                <c:pt idx="3">
                  <c:v>75784</c:v>
                </c:pt>
                <c:pt idx="4">
                  <c:v>106476</c:v>
                </c:pt>
                <c:pt idx="5">
                  <c:v>53906</c:v>
                </c:pt>
                <c:pt idx="6">
                  <c:v>864440</c:v>
                </c:pt>
                <c:pt idx="7">
                  <c:v>112043</c:v>
                </c:pt>
                <c:pt idx="8">
                  <c:v>165277</c:v>
                </c:pt>
                <c:pt idx="9">
                  <c:v>131995</c:v>
                </c:pt>
                <c:pt idx="10">
                  <c:v>80626</c:v>
                </c:pt>
                <c:pt idx="11">
                  <c:v>51275</c:v>
                </c:pt>
                <c:pt idx="12">
                  <c:v>63512</c:v>
                </c:pt>
                <c:pt idx="13">
                  <c:v>215495</c:v>
                </c:pt>
                <c:pt idx="14">
                  <c:v>60516</c:v>
                </c:pt>
                <c:pt idx="15">
                  <c:v>58141</c:v>
                </c:pt>
                <c:pt idx="16">
                  <c:v>117081</c:v>
                </c:pt>
                <c:pt idx="17">
                  <c:v>1963432</c:v>
                </c:pt>
                <c:pt idx="18">
                  <c:v>62224</c:v>
                </c:pt>
                <c:pt idx="19">
                  <c:v>96404</c:v>
                </c:pt>
                <c:pt idx="20">
                  <c:v>76903</c:v>
                </c:pt>
                <c:pt idx="21">
                  <c:v>60820</c:v>
                </c:pt>
                <c:pt idx="22">
                  <c:v>110940</c:v>
                </c:pt>
                <c:pt idx="23">
                  <c:v>443710</c:v>
                </c:pt>
                <c:pt idx="24">
                  <c:v>113277</c:v>
                </c:pt>
                <c:pt idx="25">
                  <c:v>116501</c:v>
                </c:pt>
                <c:pt idx="26">
                  <c:v>51067</c:v>
                </c:pt>
                <c:pt idx="27">
                  <c:v>136272</c:v>
                </c:pt>
                <c:pt idx="28">
                  <c:v>135750</c:v>
                </c:pt>
                <c:pt idx="29">
                  <c:v>131501</c:v>
                </c:pt>
                <c:pt idx="30">
                  <c:v>69150</c:v>
                </c:pt>
                <c:pt idx="31">
                  <c:v>274104</c:v>
                </c:pt>
                <c:pt idx="32">
                  <c:v>57082</c:v>
                </c:pt>
                <c:pt idx="33">
                  <c:v>61949</c:v>
                </c:pt>
                <c:pt idx="34">
                  <c:v>89128</c:v>
                </c:pt>
                <c:pt idx="35">
                  <c:v>148020</c:v>
                </c:pt>
                <c:pt idx="36">
                  <c:v>342025</c:v>
                </c:pt>
                <c:pt idx="37">
                  <c:v>118229</c:v>
                </c:pt>
                <c:pt idx="38">
                  <c:v>1333027</c:v>
                </c:pt>
                <c:pt idx="39">
                  <c:v>111025</c:v>
                </c:pt>
                <c:pt idx="40">
                  <c:v>178769</c:v>
                </c:pt>
                <c:pt idx="41">
                  <c:v>166262</c:v>
                </c:pt>
                <c:pt idx="42">
                  <c:v>178289</c:v>
                </c:pt>
                <c:pt idx="43">
                  <c:v>268858</c:v>
                </c:pt>
                <c:pt idx="44">
                  <c:v>644554</c:v>
                </c:pt>
                <c:pt idx="45">
                  <c:v>51197</c:v>
                </c:pt>
                <c:pt idx="46">
                  <c:v>1049260</c:v>
                </c:pt>
                <c:pt idx="47">
                  <c:v>163210</c:v>
                </c:pt>
                <c:pt idx="48">
                  <c:v>60556</c:v>
                </c:pt>
                <c:pt idx="49">
                  <c:v>123134</c:v>
                </c:pt>
                <c:pt idx="50">
                  <c:v>54149</c:v>
                </c:pt>
                <c:pt idx="51">
                  <c:v>201876</c:v>
                </c:pt>
                <c:pt idx="52">
                  <c:v>124232</c:v>
                </c:pt>
                <c:pt idx="53">
                  <c:v>59826</c:v>
                </c:pt>
                <c:pt idx="54">
                  <c:v>68705</c:v>
                </c:pt>
                <c:pt idx="55">
                  <c:v>166646</c:v>
                </c:pt>
                <c:pt idx="56">
                  <c:v>128038</c:v>
                </c:pt>
                <c:pt idx="57">
                  <c:v>78172</c:v>
                </c:pt>
                <c:pt idx="58">
                  <c:v>613757</c:v>
                </c:pt>
                <c:pt idx="59">
                  <c:v>893140</c:v>
                </c:pt>
                <c:pt idx="60">
                  <c:v>273832</c:v>
                </c:pt>
                <c:pt idx="61">
                  <c:v>60220</c:v>
                </c:pt>
                <c:pt idx="62">
                  <c:v>212488</c:v>
                </c:pt>
                <c:pt idx="63">
                  <c:v>68287</c:v>
                </c:pt>
                <c:pt idx="64">
                  <c:v>85296</c:v>
                </c:pt>
                <c:pt idx="65">
                  <c:v>55469</c:v>
                </c:pt>
                <c:pt idx="66">
                  <c:v>114112</c:v>
                </c:pt>
                <c:pt idx="67">
                  <c:v>1421081</c:v>
                </c:pt>
                <c:pt idx="68">
                  <c:v>126456</c:v>
                </c:pt>
                <c:pt idx="69">
                  <c:v>61290</c:v>
                </c:pt>
                <c:pt idx="70">
                  <c:v>354527</c:v>
                </c:pt>
                <c:pt idx="71">
                  <c:v>293487</c:v>
                </c:pt>
                <c:pt idx="72">
                  <c:v>300736</c:v>
                </c:pt>
                <c:pt idx="73">
                  <c:v>67208</c:v>
                </c:pt>
                <c:pt idx="74">
                  <c:v>83238</c:v>
                </c:pt>
                <c:pt idx="75">
                  <c:v>86568</c:v>
                </c:pt>
                <c:pt idx="76">
                  <c:v>127184</c:v>
                </c:pt>
                <c:pt idx="77">
                  <c:v>184047</c:v>
                </c:pt>
                <c:pt idx="78">
                  <c:v>926218</c:v>
                </c:pt>
                <c:pt idx="79">
                  <c:v>695771</c:v>
                </c:pt>
                <c:pt idx="80">
                  <c:v>59690</c:v>
                </c:pt>
                <c:pt idx="81">
                  <c:v>144224</c:v>
                </c:pt>
                <c:pt idx="82">
                  <c:v>151904</c:v>
                </c:pt>
                <c:pt idx="83">
                  <c:v>416540</c:v>
                </c:pt>
                <c:pt idx="84">
                  <c:v>217283</c:v>
                </c:pt>
                <c:pt idx="85">
                  <c:v>144824</c:v>
                </c:pt>
                <c:pt idx="86">
                  <c:v>106688</c:v>
                </c:pt>
                <c:pt idx="87">
                  <c:v>226370</c:v>
                </c:pt>
                <c:pt idx="88">
                  <c:v>94985</c:v>
                </c:pt>
                <c:pt idx="89">
                  <c:v>108263</c:v>
                </c:pt>
                <c:pt idx="90">
                  <c:v>254328</c:v>
                </c:pt>
                <c:pt idx="91">
                  <c:v>74958</c:v>
                </c:pt>
                <c:pt idx="92">
                  <c:v>209524</c:v>
                </c:pt>
                <c:pt idx="93">
                  <c:v>124693</c:v>
                </c:pt>
                <c:pt idx="94">
                  <c:v>253282</c:v>
                </c:pt>
                <c:pt idx="95">
                  <c:v>1349868</c:v>
                </c:pt>
                <c:pt idx="96">
                  <c:v>60119</c:v>
                </c:pt>
                <c:pt idx="97">
                  <c:v>81175</c:v>
                </c:pt>
                <c:pt idx="98">
                  <c:v>154210</c:v>
                </c:pt>
                <c:pt idx="99">
                  <c:v>58579</c:v>
                </c:pt>
                <c:pt idx="100">
                  <c:v>55406</c:v>
                </c:pt>
                <c:pt idx="101">
                  <c:v>371674</c:v>
                </c:pt>
                <c:pt idx="102">
                  <c:v>1080035</c:v>
                </c:pt>
                <c:pt idx="103">
                  <c:v>112755</c:v>
                </c:pt>
                <c:pt idx="104">
                  <c:v>67022</c:v>
                </c:pt>
                <c:pt idx="105">
                  <c:v>117306</c:v>
                </c:pt>
                <c:pt idx="106">
                  <c:v>60280</c:v>
                </c:pt>
                <c:pt idx="107">
                  <c:v>64552</c:v>
                </c:pt>
                <c:pt idx="108">
                  <c:v>159016</c:v>
                </c:pt>
                <c:pt idx="109">
                  <c:v>152912</c:v>
                </c:pt>
                <c:pt idx="110">
                  <c:v>65668</c:v>
                </c:pt>
                <c:pt idx="111">
                  <c:v>106293</c:v>
                </c:pt>
                <c:pt idx="112">
                  <c:v>99485</c:v>
                </c:pt>
                <c:pt idx="113">
                  <c:v>75960</c:v>
                </c:pt>
                <c:pt idx="114">
                  <c:v>99791</c:v>
                </c:pt>
                <c:pt idx="115">
                  <c:v>54315</c:v>
                </c:pt>
                <c:pt idx="116">
                  <c:v>189591</c:v>
                </c:pt>
                <c:pt idx="117">
                  <c:v>1017826</c:v>
                </c:pt>
                <c:pt idx="118">
                  <c:v>78295</c:v>
                </c:pt>
                <c:pt idx="119">
                  <c:v>83219</c:v>
                </c:pt>
                <c:pt idx="120">
                  <c:v>55579</c:v>
                </c:pt>
                <c:pt idx="121">
                  <c:v>804935</c:v>
                </c:pt>
                <c:pt idx="122">
                  <c:v>52134</c:v>
                </c:pt>
                <c:pt idx="123">
                  <c:v>70263</c:v>
                </c:pt>
                <c:pt idx="124">
                  <c:v>428935</c:v>
                </c:pt>
                <c:pt idx="125">
                  <c:v>228112</c:v>
                </c:pt>
                <c:pt idx="126">
                  <c:v>66294</c:v>
                </c:pt>
                <c:pt idx="127">
                  <c:v>112959</c:v>
                </c:pt>
                <c:pt idx="128">
                  <c:v>268737</c:v>
                </c:pt>
                <c:pt idx="129">
                  <c:v>59141</c:v>
                </c:pt>
                <c:pt idx="130">
                  <c:v>238002</c:v>
                </c:pt>
                <c:pt idx="131">
                  <c:v>60628</c:v>
                </c:pt>
                <c:pt idx="132">
                  <c:v>176246</c:v>
                </c:pt>
                <c:pt idx="133">
                  <c:v>206636</c:v>
                </c:pt>
                <c:pt idx="134">
                  <c:v>51466</c:v>
                </c:pt>
                <c:pt idx="135">
                  <c:v>127336</c:v>
                </c:pt>
                <c:pt idx="136">
                  <c:v>453053</c:v>
                </c:pt>
                <c:pt idx="137">
                  <c:v>112565</c:v>
                </c:pt>
                <c:pt idx="138">
                  <c:v>127099</c:v>
                </c:pt>
                <c:pt idx="139">
                  <c:v>90191</c:v>
                </c:pt>
                <c:pt idx="140">
                  <c:v>162232</c:v>
                </c:pt>
                <c:pt idx="141">
                  <c:v>75398</c:v>
                </c:pt>
                <c:pt idx="142">
                  <c:v>58086</c:v>
                </c:pt>
                <c:pt idx="143">
                  <c:v>59842</c:v>
                </c:pt>
                <c:pt idx="144">
                  <c:v>114576</c:v>
                </c:pt>
                <c:pt idx="145">
                  <c:v>123937</c:v>
                </c:pt>
                <c:pt idx="146">
                  <c:v>117267</c:v>
                </c:pt>
                <c:pt idx="147">
                  <c:v>71639</c:v>
                </c:pt>
                <c:pt idx="148">
                  <c:v>110999</c:v>
                </c:pt>
                <c:pt idx="149">
                  <c:v>94481</c:v>
                </c:pt>
                <c:pt idx="150">
                  <c:v>1099045</c:v>
                </c:pt>
                <c:pt idx="151">
                  <c:v>64303</c:v>
                </c:pt>
                <c:pt idx="152">
                  <c:v>97740</c:v>
                </c:pt>
                <c:pt idx="153">
                  <c:v>891408</c:v>
                </c:pt>
                <c:pt idx="154">
                  <c:v>73565</c:v>
                </c:pt>
                <c:pt idx="155">
                  <c:v>63998</c:v>
                </c:pt>
                <c:pt idx="156">
                  <c:v>160631</c:v>
                </c:pt>
                <c:pt idx="157">
                  <c:v>100336</c:v>
                </c:pt>
                <c:pt idx="158">
                  <c:v>107842</c:v>
                </c:pt>
                <c:pt idx="159">
                  <c:v>55967</c:v>
                </c:pt>
                <c:pt idx="160">
                  <c:v>419447</c:v>
                </c:pt>
                <c:pt idx="161">
                  <c:v>195508</c:v>
                </c:pt>
                <c:pt idx="162">
                  <c:v>102345</c:v>
                </c:pt>
                <c:pt idx="163">
                  <c:v>56314</c:v>
                </c:pt>
                <c:pt idx="164">
                  <c:v>84038</c:v>
                </c:pt>
                <c:pt idx="165">
                  <c:v>168752</c:v>
                </c:pt>
                <c:pt idx="166">
                  <c:v>88398</c:v>
                </c:pt>
                <c:pt idx="167">
                  <c:v>57811</c:v>
                </c:pt>
                <c:pt idx="168">
                  <c:v>435444</c:v>
                </c:pt>
                <c:pt idx="169">
                  <c:v>239724</c:v>
                </c:pt>
                <c:pt idx="170">
                  <c:v>524781</c:v>
                </c:pt>
                <c:pt idx="171">
                  <c:v>238824</c:v>
                </c:pt>
                <c:pt idx="172">
                  <c:v>177702</c:v>
                </c:pt>
                <c:pt idx="173">
                  <c:v>58158</c:v>
                </c:pt>
                <c:pt idx="174">
                  <c:v>51597</c:v>
                </c:pt>
                <c:pt idx="175">
                  <c:v>257197</c:v>
                </c:pt>
                <c:pt idx="176">
                  <c:v>369185</c:v>
                </c:pt>
                <c:pt idx="177">
                  <c:v>134328</c:v>
                </c:pt>
                <c:pt idx="178">
                  <c:v>61550</c:v>
                </c:pt>
                <c:pt idx="179">
                  <c:v>57370</c:v>
                </c:pt>
                <c:pt idx="180">
                  <c:v>100966</c:v>
                </c:pt>
                <c:pt idx="181">
                  <c:v>123103</c:v>
                </c:pt>
                <c:pt idx="182">
                  <c:v>81654</c:v>
                </c:pt>
                <c:pt idx="183">
                  <c:v>84773</c:v>
                </c:pt>
                <c:pt idx="184">
                  <c:v>50516</c:v>
                </c:pt>
                <c:pt idx="185">
                  <c:v>904995</c:v>
                </c:pt>
                <c:pt idx="186">
                  <c:v>144686</c:v>
                </c:pt>
                <c:pt idx="187">
                  <c:v>71297</c:v>
                </c:pt>
                <c:pt idx="188">
                  <c:v>152948</c:v>
                </c:pt>
                <c:pt idx="189">
                  <c:v>77480</c:v>
                </c:pt>
                <c:pt idx="190">
                  <c:v>1272378</c:v>
                </c:pt>
                <c:pt idx="191">
                  <c:v>208178</c:v>
                </c:pt>
                <c:pt idx="192">
                  <c:v>425953</c:v>
                </c:pt>
                <c:pt idx="193">
                  <c:v>105804</c:v>
                </c:pt>
                <c:pt idx="194">
                  <c:v>67273</c:v>
                </c:pt>
                <c:pt idx="195">
                  <c:v>92733</c:v>
                </c:pt>
                <c:pt idx="196">
                  <c:v>171166</c:v>
                </c:pt>
                <c:pt idx="197">
                  <c:v>73124</c:v>
                </c:pt>
                <c:pt idx="198">
                  <c:v>50458</c:v>
                </c:pt>
                <c:pt idx="199">
                  <c:v>56673</c:v>
                </c:pt>
                <c:pt idx="200">
                  <c:v>76992</c:v>
                </c:pt>
                <c:pt idx="201">
                  <c:v>291480</c:v>
                </c:pt>
                <c:pt idx="202">
                  <c:v>61249</c:v>
                </c:pt>
                <c:pt idx="203">
                  <c:v>70654</c:v>
                </c:pt>
                <c:pt idx="204">
                  <c:v>144531</c:v>
                </c:pt>
                <c:pt idx="205">
                  <c:v>70147</c:v>
                </c:pt>
                <c:pt idx="206">
                  <c:v>75856</c:v>
                </c:pt>
                <c:pt idx="207">
                  <c:v>84559</c:v>
                </c:pt>
                <c:pt idx="208">
                  <c:v>63191</c:v>
                </c:pt>
                <c:pt idx="209">
                  <c:v>57940</c:v>
                </c:pt>
                <c:pt idx="210">
                  <c:v>58131</c:v>
                </c:pt>
                <c:pt idx="211">
                  <c:v>53999</c:v>
                </c:pt>
                <c:pt idx="212">
                  <c:v>178882</c:v>
                </c:pt>
                <c:pt idx="213">
                  <c:v>132872</c:v>
                </c:pt>
                <c:pt idx="214">
                  <c:v>69952</c:v>
                </c:pt>
                <c:pt idx="215">
                  <c:v>67148</c:v>
                </c:pt>
                <c:pt idx="216">
                  <c:v>221635</c:v>
                </c:pt>
                <c:pt idx="217">
                  <c:v>52141</c:v>
                </c:pt>
                <c:pt idx="218">
                  <c:v>102843</c:v>
                </c:pt>
                <c:pt idx="219">
                  <c:v>95293</c:v>
                </c:pt>
                <c:pt idx="220">
                  <c:v>102051</c:v>
                </c:pt>
                <c:pt idx="221">
                  <c:v>112633</c:v>
                </c:pt>
                <c:pt idx="222">
                  <c:v>747365</c:v>
                </c:pt>
                <c:pt idx="223">
                  <c:v>150269</c:v>
                </c:pt>
                <c:pt idx="224">
                  <c:v>210680</c:v>
                </c:pt>
                <c:pt idx="225">
                  <c:v>78099</c:v>
                </c:pt>
                <c:pt idx="226">
                  <c:v>91178</c:v>
                </c:pt>
                <c:pt idx="227">
                  <c:v>54363</c:v>
                </c:pt>
                <c:pt idx="228">
                  <c:v>378489</c:v>
                </c:pt>
                <c:pt idx="229">
                  <c:v>50800</c:v>
                </c:pt>
                <c:pt idx="230">
                  <c:v>197066</c:v>
                </c:pt>
                <c:pt idx="231">
                  <c:v>50021</c:v>
                </c:pt>
                <c:pt idx="232">
                  <c:v>58359</c:v>
                </c:pt>
                <c:pt idx="233">
                  <c:v>53066</c:v>
                </c:pt>
                <c:pt idx="234">
                  <c:v>74923</c:v>
                </c:pt>
                <c:pt idx="235">
                  <c:v>144010</c:v>
                </c:pt>
                <c:pt idx="236">
                  <c:v>51189</c:v>
                </c:pt>
                <c:pt idx="237">
                  <c:v>146027</c:v>
                </c:pt>
                <c:pt idx="238">
                  <c:v>84306</c:v>
                </c:pt>
                <c:pt idx="239">
                  <c:v>78855</c:v>
                </c:pt>
                <c:pt idx="240">
                  <c:v>64473</c:v>
                </c:pt>
                <c:pt idx="241">
                  <c:v>60841</c:v>
                </c:pt>
                <c:pt idx="242">
                  <c:v>430535</c:v>
                </c:pt>
                <c:pt idx="243">
                  <c:v>86779</c:v>
                </c:pt>
                <c:pt idx="244">
                  <c:v>65075</c:v>
                </c:pt>
                <c:pt idx="245">
                  <c:v>429999</c:v>
                </c:pt>
                <c:pt idx="246">
                  <c:v>89995</c:v>
                </c:pt>
                <c:pt idx="247">
                  <c:v>176257</c:v>
                </c:pt>
                <c:pt idx="248">
                  <c:v>81444</c:v>
                </c:pt>
                <c:pt idx="249">
                  <c:v>487407</c:v>
                </c:pt>
                <c:pt idx="250">
                  <c:v>59909</c:v>
                </c:pt>
                <c:pt idx="251">
                  <c:v>93678</c:v>
                </c:pt>
                <c:pt idx="252">
                  <c:v>126734</c:v>
                </c:pt>
                <c:pt idx="253">
                  <c:v>91604</c:v>
                </c:pt>
                <c:pt idx="254">
                  <c:v>248979</c:v>
                </c:pt>
                <c:pt idx="255">
                  <c:v>132120</c:v>
                </c:pt>
                <c:pt idx="256">
                  <c:v>178624</c:v>
                </c:pt>
                <c:pt idx="257">
                  <c:v>94469</c:v>
                </c:pt>
                <c:pt idx="258">
                  <c:v>774298</c:v>
                </c:pt>
                <c:pt idx="259">
                  <c:v>150260</c:v>
                </c:pt>
                <c:pt idx="260">
                  <c:v>63916</c:v>
                </c:pt>
                <c:pt idx="261">
                  <c:v>270946</c:v>
                </c:pt>
                <c:pt idx="262">
                  <c:v>103908</c:v>
                </c:pt>
                <c:pt idx="263">
                  <c:v>156997</c:v>
                </c:pt>
                <c:pt idx="264">
                  <c:v>65243</c:v>
                </c:pt>
                <c:pt idx="265">
                  <c:v>88392</c:v>
                </c:pt>
                <c:pt idx="266">
                  <c:v>58081</c:v>
                </c:pt>
                <c:pt idx="267">
                  <c:v>65658</c:v>
                </c:pt>
                <c:pt idx="268">
                  <c:v>153510</c:v>
                </c:pt>
                <c:pt idx="269">
                  <c:v>443864</c:v>
                </c:pt>
                <c:pt idx="270">
                  <c:v>442925</c:v>
                </c:pt>
                <c:pt idx="271">
                  <c:v>146855</c:v>
                </c:pt>
                <c:pt idx="272">
                  <c:v>274364</c:v>
                </c:pt>
                <c:pt idx="273">
                  <c:v>162228</c:v>
                </c:pt>
                <c:pt idx="274">
                  <c:v>202023</c:v>
                </c:pt>
                <c:pt idx="275">
                  <c:v>51681</c:v>
                </c:pt>
                <c:pt idx="276">
                  <c:v>56772</c:v>
                </c:pt>
                <c:pt idx="277">
                  <c:v>324807</c:v>
                </c:pt>
                <c:pt idx="278">
                  <c:v>162529</c:v>
                </c:pt>
                <c:pt idx="279">
                  <c:v>75595</c:v>
                </c:pt>
                <c:pt idx="280">
                  <c:v>329033</c:v>
                </c:pt>
                <c:pt idx="281">
                  <c:v>234916</c:v>
                </c:pt>
                <c:pt idx="282">
                  <c:v>58007</c:v>
                </c:pt>
                <c:pt idx="283">
                  <c:v>113536</c:v>
                </c:pt>
                <c:pt idx="284">
                  <c:v>90244</c:v>
                </c:pt>
                <c:pt idx="285">
                  <c:v>218904</c:v>
                </c:pt>
                <c:pt idx="286">
                  <c:v>73878</c:v>
                </c:pt>
                <c:pt idx="287">
                  <c:v>52275</c:v>
                </c:pt>
                <c:pt idx="288">
                  <c:v>916991</c:v>
                </c:pt>
                <c:pt idx="289">
                  <c:v>150125</c:v>
                </c:pt>
                <c:pt idx="290">
                  <c:v>56784</c:v>
                </c:pt>
                <c:pt idx="291">
                  <c:v>50332</c:v>
                </c:pt>
                <c:pt idx="292">
                  <c:v>57645</c:v>
                </c:pt>
                <c:pt idx="293">
                  <c:v>298568</c:v>
                </c:pt>
                <c:pt idx="294">
                  <c:v>96118</c:v>
                </c:pt>
                <c:pt idx="295">
                  <c:v>61377</c:v>
                </c:pt>
                <c:pt idx="296">
                  <c:v>91983</c:v>
                </c:pt>
                <c:pt idx="297">
                  <c:v>107033</c:v>
                </c:pt>
                <c:pt idx="298">
                  <c:v>179876</c:v>
                </c:pt>
                <c:pt idx="299">
                  <c:v>60452</c:v>
                </c:pt>
                <c:pt idx="300">
                  <c:v>275772</c:v>
                </c:pt>
                <c:pt idx="301">
                  <c:v>51790</c:v>
                </c:pt>
                <c:pt idx="302">
                  <c:v>536153</c:v>
                </c:pt>
                <c:pt idx="303">
                  <c:v>137872</c:v>
                </c:pt>
                <c:pt idx="304">
                  <c:v>74709</c:v>
                </c:pt>
                <c:pt idx="305">
                  <c:v>109771</c:v>
                </c:pt>
                <c:pt idx="306">
                  <c:v>141374</c:v>
                </c:pt>
                <c:pt idx="307">
                  <c:v>365070</c:v>
                </c:pt>
                <c:pt idx="308">
                  <c:v>133874</c:v>
                </c:pt>
                <c:pt idx="309">
                  <c:v>212308</c:v>
                </c:pt>
                <c:pt idx="310">
                  <c:v>128173</c:v>
                </c:pt>
                <c:pt idx="311">
                  <c:v>61056</c:v>
                </c:pt>
                <c:pt idx="312">
                  <c:v>66233</c:v>
                </c:pt>
                <c:pt idx="313">
                  <c:v>81408</c:v>
                </c:pt>
                <c:pt idx="314">
                  <c:v>186816</c:v>
                </c:pt>
                <c:pt idx="315">
                  <c:v>55894</c:v>
                </c:pt>
                <c:pt idx="316">
                  <c:v>560429</c:v>
                </c:pt>
                <c:pt idx="317">
                  <c:v>397089</c:v>
                </c:pt>
                <c:pt idx="318">
                  <c:v>139169</c:v>
                </c:pt>
                <c:pt idx="319">
                  <c:v>58337</c:v>
                </c:pt>
                <c:pt idx="320">
                  <c:v>113774</c:v>
                </c:pt>
                <c:pt idx="321">
                  <c:v>60074</c:v>
                </c:pt>
                <c:pt idx="322">
                  <c:v>526679</c:v>
                </c:pt>
                <c:pt idx="323">
                  <c:v>109638</c:v>
                </c:pt>
                <c:pt idx="324">
                  <c:v>115617</c:v>
                </c:pt>
                <c:pt idx="325">
                  <c:v>125383</c:v>
                </c:pt>
                <c:pt idx="326">
                  <c:v>218187</c:v>
                </c:pt>
                <c:pt idx="327">
                  <c:v>141539</c:v>
                </c:pt>
                <c:pt idx="328">
                  <c:v>112822</c:v>
                </c:pt>
                <c:pt idx="329">
                  <c:v>163136</c:v>
                </c:pt>
                <c:pt idx="330">
                  <c:v>795511</c:v>
                </c:pt>
                <c:pt idx="331">
                  <c:v>59435</c:v>
                </c:pt>
                <c:pt idx="332">
                  <c:v>185136</c:v>
                </c:pt>
                <c:pt idx="333">
                  <c:v>109989</c:v>
                </c:pt>
                <c:pt idx="334">
                  <c:v>284763</c:v>
                </c:pt>
                <c:pt idx="335">
                  <c:v>85823</c:v>
                </c:pt>
                <c:pt idx="336">
                  <c:v>206550</c:v>
                </c:pt>
                <c:pt idx="337">
                  <c:v>53613</c:v>
                </c:pt>
                <c:pt idx="338">
                  <c:v>112695</c:v>
                </c:pt>
                <c:pt idx="339">
                  <c:v>82787</c:v>
                </c:pt>
                <c:pt idx="340">
                  <c:v>57149</c:v>
                </c:pt>
                <c:pt idx="341">
                  <c:v>63163</c:v>
                </c:pt>
                <c:pt idx="342">
                  <c:v>61194</c:v>
                </c:pt>
                <c:pt idx="343">
                  <c:v>111336</c:v>
                </c:pt>
                <c:pt idx="344">
                  <c:v>74959</c:v>
                </c:pt>
                <c:pt idx="345">
                  <c:v>104396</c:v>
                </c:pt>
                <c:pt idx="346">
                  <c:v>56286</c:v>
                </c:pt>
                <c:pt idx="347">
                  <c:v>234822</c:v>
                </c:pt>
                <c:pt idx="348">
                  <c:v>58081</c:v>
                </c:pt>
                <c:pt idx="349">
                  <c:v>74516</c:v>
                </c:pt>
                <c:pt idx="350">
                  <c:v>153960</c:v>
                </c:pt>
                <c:pt idx="351">
                  <c:v>470785</c:v>
                </c:pt>
                <c:pt idx="352">
                  <c:v>56361</c:v>
                </c:pt>
                <c:pt idx="353">
                  <c:v>63715</c:v>
                </c:pt>
                <c:pt idx="354">
                  <c:v>283342</c:v>
                </c:pt>
                <c:pt idx="355">
                  <c:v>68418</c:v>
                </c:pt>
                <c:pt idx="356">
                  <c:v>94363</c:v>
                </c:pt>
                <c:pt idx="357">
                  <c:v>64718</c:v>
                </c:pt>
                <c:pt idx="358">
                  <c:v>375189</c:v>
                </c:pt>
                <c:pt idx="359">
                  <c:v>513482</c:v>
                </c:pt>
                <c:pt idx="360">
                  <c:v>91604</c:v>
                </c:pt>
                <c:pt idx="361">
                  <c:v>230281</c:v>
                </c:pt>
                <c:pt idx="362">
                  <c:v>415942</c:v>
                </c:pt>
                <c:pt idx="363">
                  <c:v>1223772</c:v>
                </c:pt>
                <c:pt idx="364">
                  <c:v>110319</c:v>
                </c:pt>
                <c:pt idx="365">
                  <c:v>616188</c:v>
                </c:pt>
                <c:pt idx="366">
                  <c:v>210216</c:v>
                </c:pt>
                <c:pt idx="367">
                  <c:v>115726</c:v>
                </c:pt>
                <c:pt idx="368">
                  <c:v>158944</c:v>
                </c:pt>
                <c:pt idx="369">
                  <c:v>139959</c:v>
                </c:pt>
                <c:pt idx="370">
                  <c:v>228292</c:v>
                </c:pt>
                <c:pt idx="371">
                  <c:v>178423</c:v>
                </c:pt>
                <c:pt idx="372">
                  <c:v>345871</c:v>
                </c:pt>
                <c:pt idx="373">
                  <c:v>90873</c:v>
                </c:pt>
                <c:pt idx="374">
                  <c:v>147817</c:v>
                </c:pt>
                <c:pt idx="375">
                  <c:v>102737</c:v>
                </c:pt>
                <c:pt idx="376">
                  <c:v>347042</c:v>
                </c:pt>
                <c:pt idx="377">
                  <c:v>146402</c:v>
                </c:pt>
                <c:pt idx="378">
                  <c:v>98863</c:v>
                </c:pt>
                <c:pt idx="379">
                  <c:v>175874</c:v>
                </c:pt>
                <c:pt idx="380">
                  <c:v>85865</c:v>
                </c:pt>
                <c:pt idx="381">
                  <c:v>127067</c:v>
                </c:pt>
                <c:pt idx="382">
                  <c:v>472313</c:v>
                </c:pt>
                <c:pt idx="383">
                  <c:v>79872</c:v>
                </c:pt>
                <c:pt idx="384">
                  <c:v>150138</c:v>
                </c:pt>
                <c:pt idx="385">
                  <c:v>210563</c:v>
                </c:pt>
                <c:pt idx="386">
                  <c:v>61619</c:v>
                </c:pt>
                <c:pt idx="387">
                  <c:v>97378</c:v>
                </c:pt>
                <c:pt idx="388">
                  <c:v>82302</c:v>
                </c:pt>
                <c:pt idx="389">
                  <c:v>89400</c:v>
                </c:pt>
                <c:pt idx="390">
                  <c:v>50021</c:v>
                </c:pt>
                <c:pt idx="391">
                  <c:v>80038</c:v>
                </c:pt>
                <c:pt idx="392">
                  <c:v>267937</c:v>
                </c:pt>
                <c:pt idx="393">
                  <c:v>114364</c:v>
                </c:pt>
                <c:pt idx="394">
                  <c:v>59144</c:v>
                </c:pt>
                <c:pt idx="395">
                  <c:v>166151</c:v>
                </c:pt>
                <c:pt idx="396">
                  <c:v>109553</c:v>
                </c:pt>
                <c:pt idx="397">
                  <c:v>86677</c:v>
                </c:pt>
                <c:pt idx="398">
                  <c:v>60421</c:v>
                </c:pt>
                <c:pt idx="399">
                  <c:v>119550</c:v>
                </c:pt>
                <c:pt idx="400">
                  <c:v>55328</c:v>
                </c:pt>
                <c:pt idx="401">
                  <c:v>64459</c:v>
                </c:pt>
                <c:pt idx="402">
                  <c:v>196270</c:v>
                </c:pt>
                <c:pt idx="403">
                  <c:v>204262</c:v>
                </c:pt>
                <c:pt idx="404">
                  <c:v>60741</c:v>
                </c:pt>
                <c:pt idx="405">
                  <c:v>1506224</c:v>
                </c:pt>
                <c:pt idx="406">
                  <c:v>63324</c:v>
                </c:pt>
                <c:pt idx="407">
                  <c:v>79636</c:v>
                </c:pt>
                <c:pt idx="408">
                  <c:v>60025</c:v>
                </c:pt>
                <c:pt idx="409">
                  <c:v>1148380</c:v>
                </c:pt>
                <c:pt idx="410">
                  <c:v>166877</c:v>
                </c:pt>
                <c:pt idx="411">
                  <c:v>73291</c:v>
                </c:pt>
                <c:pt idx="412">
                  <c:v>452442</c:v>
                </c:pt>
                <c:pt idx="413">
                  <c:v>313535</c:v>
                </c:pt>
                <c:pt idx="414">
                  <c:v>213454</c:v>
                </c:pt>
                <c:pt idx="415">
                  <c:v>321223</c:v>
                </c:pt>
                <c:pt idx="416">
                  <c:v>144267</c:v>
                </c:pt>
                <c:pt idx="417">
                  <c:v>101769</c:v>
                </c:pt>
                <c:pt idx="418">
                  <c:v>232713</c:v>
                </c:pt>
                <c:pt idx="419">
                  <c:v>98377</c:v>
                </c:pt>
                <c:pt idx="420">
                  <c:v>60897</c:v>
                </c:pt>
                <c:pt idx="421">
                  <c:v>127957</c:v>
                </c:pt>
                <c:pt idx="422">
                  <c:v>67116</c:v>
                </c:pt>
                <c:pt idx="423">
                  <c:v>280365</c:v>
                </c:pt>
                <c:pt idx="424">
                  <c:v>113270</c:v>
                </c:pt>
                <c:pt idx="425">
                  <c:v>382901</c:v>
                </c:pt>
                <c:pt idx="426">
                  <c:v>53048</c:v>
                </c:pt>
                <c:pt idx="427">
                  <c:v>182197</c:v>
                </c:pt>
                <c:pt idx="428">
                  <c:v>118097</c:v>
                </c:pt>
                <c:pt idx="429">
                  <c:v>175699</c:v>
                </c:pt>
                <c:pt idx="430">
                  <c:v>100005</c:v>
                </c:pt>
                <c:pt idx="431">
                  <c:v>70247</c:v>
                </c:pt>
                <c:pt idx="432">
                  <c:v>70299</c:v>
                </c:pt>
                <c:pt idx="433">
                  <c:v>65196</c:v>
                </c:pt>
                <c:pt idx="434">
                  <c:v>136436</c:v>
                </c:pt>
                <c:pt idx="435">
                  <c:v>50031</c:v>
                </c:pt>
                <c:pt idx="436">
                  <c:v>118305</c:v>
                </c:pt>
                <c:pt idx="437">
                  <c:v>64461</c:v>
                </c:pt>
                <c:pt idx="438">
                  <c:v>1065281</c:v>
                </c:pt>
                <c:pt idx="439">
                  <c:v>64036</c:v>
                </c:pt>
                <c:pt idx="440">
                  <c:v>319700</c:v>
                </c:pt>
                <c:pt idx="441">
                  <c:v>105868</c:v>
                </c:pt>
                <c:pt idx="442">
                  <c:v>61440</c:v>
                </c:pt>
                <c:pt idx="443">
                  <c:v>102709</c:v>
                </c:pt>
                <c:pt idx="444">
                  <c:v>93348</c:v>
                </c:pt>
                <c:pt idx="445">
                  <c:v>428316</c:v>
                </c:pt>
                <c:pt idx="446">
                  <c:v>94559</c:v>
                </c:pt>
                <c:pt idx="447">
                  <c:v>166944</c:v>
                </c:pt>
                <c:pt idx="448">
                  <c:v>106793</c:v>
                </c:pt>
                <c:pt idx="449">
                  <c:v>65561</c:v>
                </c:pt>
                <c:pt idx="450">
                  <c:v>59587</c:v>
                </c:pt>
                <c:pt idx="451">
                  <c:v>191239</c:v>
                </c:pt>
                <c:pt idx="452">
                  <c:v>55204</c:v>
                </c:pt>
                <c:pt idx="453">
                  <c:v>155013</c:v>
                </c:pt>
                <c:pt idx="454">
                  <c:v>228408</c:v>
                </c:pt>
                <c:pt idx="455">
                  <c:v>137282</c:v>
                </c:pt>
                <c:pt idx="456">
                  <c:v>57049</c:v>
                </c:pt>
                <c:pt idx="457">
                  <c:v>110981</c:v>
                </c:pt>
                <c:pt idx="458">
                  <c:v>56096</c:v>
                </c:pt>
                <c:pt idx="459">
                  <c:v>195202</c:v>
                </c:pt>
                <c:pt idx="460">
                  <c:v>188681</c:v>
                </c:pt>
                <c:pt idx="461">
                  <c:v>201453</c:v>
                </c:pt>
                <c:pt idx="462">
                  <c:v>143996</c:v>
                </c:pt>
                <c:pt idx="463">
                  <c:v>81328</c:v>
                </c:pt>
                <c:pt idx="464">
                  <c:v>310966</c:v>
                </c:pt>
                <c:pt idx="465">
                  <c:v>666512</c:v>
                </c:pt>
                <c:pt idx="466">
                  <c:v>54931</c:v>
                </c:pt>
                <c:pt idx="467">
                  <c:v>153494</c:v>
                </c:pt>
                <c:pt idx="468">
                  <c:v>95577</c:v>
                </c:pt>
                <c:pt idx="469">
                  <c:v>111126</c:v>
                </c:pt>
                <c:pt idx="470">
                  <c:v>183546</c:v>
                </c:pt>
                <c:pt idx="471">
                  <c:v>76245</c:v>
                </c:pt>
                <c:pt idx="472">
                  <c:v>1041089</c:v>
                </c:pt>
                <c:pt idx="473">
                  <c:v>56797</c:v>
                </c:pt>
                <c:pt idx="474">
                  <c:v>160479</c:v>
                </c:pt>
                <c:pt idx="475">
                  <c:v>63036</c:v>
                </c:pt>
                <c:pt idx="476">
                  <c:v>283743</c:v>
                </c:pt>
                <c:pt idx="477">
                  <c:v>50854</c:v>
                </c:pt>
                <c:pt idx="478">
                  <c:v>50433</c:v>
                </c:pt>
                <c:pt idx="479">
                  <c:v>364964</c:v>
                </c:pt>
                <c:pt idx="480">
                  <c:v>93568</c:v>
                </c:pt>
                <c:pt idx="481">
                  <c:v>85199</c:v>
                </c:pt>
                <c:pt idx="482">
                  <c:v>253332</c:v>
                </c:pt>
                <c:pt idx="483">
                  <c:v>93357</c:v>
                </c:pt>
                <c:pt idx="484">
                  <c:v>81400</c:v>
                </c:pt>
                <c:pt idx="485">
                  <c:v>133661</c:v>
                </c:pt>
                <c:pt idx="486">
                  <c:v>53005</c:v>
                </c:pt>
                <c:pt idx="487">
                  <c:v>99732</c:v>
                </c:pt>
                <c:pt idx="488">
                  <c:v>1416181</c:v>
                </c:pt>
                <c:pt idx="489">
                  <c:v>57260</c:v>
                </c:pt>
                <c:pt idx="490">
                  <c:v>186527</c:v>
                </c:pt>
                <c:pt idx="491">
                  <c:v>61782</c:v>
                </c:pt>
                <c:pt idx="492">
                  <c:v>58075</c:v>
                </c:pt>
                <c:pt idx="493">
                  <c:v>160790</c:v>
                </c:pt>
                <c:pt idx="494">
                  <c:v>237840</c:v>
                </c:pt>
                <c:pt idx="495">
                  <c:v>86805</c:v>
                </c:pt>
                <c:pt idx="496">
                  <c:v>249091</c:v>
                </c:pt>
                <c:pt idx="497">
                  <c:v>318316</c:v>
                </c:pt>
                <c:pt idx="498">
                  <c:v>54356</c:v>
                </c:pt>
                <c:pt idx="499">
                  <c:v>85342</c:v>
                </c:pt>
                <c:pt idx="500">
                  <c:v>105833</c:v>
                </c:pt>
                <c:pt idx="501">
                  <c:v>229676</c:v>
                </c:pt>
                <c:pt idx="502">
                  <c:v>72010</c:v>
                </c:pt>
                <c:pt idx="503">
                  <c:v>194723</c:v>
                </c:pt>
                <c:pt idx="504">
                  <c:v>53405</c:v>
                </c:pt>
                <c:pt idx="505">
                  <c:v>403411</c:v>
                </c:pt>
                <c:pt idx="506">
                  <c:v>181897</c:v>
                </c:pt>
                <c:pt idx="507">
                  <c:v>84502</c:v>
                </c:pt>
                <c:pt idx="508">
                  <c:v>2194012</c:v>
                </c:pt>
                <c:pt idx="509">
                  <c:v>161708</c:v>
                </c:pt>
                <c:pt idx="510">
                  <c:v>58325</c:v>
                </c:pt>
                <c:pt idx="511">
                  <c:v>66529</c:v>
                </c:pt>
                <c:pt idx="512">
                  <c:v>83816</c:v>
                </c:pt>
                <c:pt idx="513">
                  <c:v>340715</c:v>
                </c:pt>
                <c:pt idx="514">
                  <c:v>71896</c:v>
                </c:pt>
                <c:pt idx="515">
                  <c:v>178032</c:v>
                </c:pt>
                <c:pt idx="516">
                  <c:v>1113318</c:v>
                </c:pt>
                <c:pt idx="517">
                  <c:v>54619</c:v>
                </c:pt>
                <c:pt idx="518">
                  <c:v>62067</c:v>
                </c:pt>
                <c:pt idx="519">
                  <c:v>409086</c:v>
                </c:pt>
                <c:pt idx="520">
                  <c:v>116892</c:v>
                </c:pt>
                <c:pt idx="521">
                  <c:v>109611</c:v>
                </c:pt>
                <c:pt idx="522">
                  <c:v>246617</c:v>
                </c:pt>
                <c:pt idx="523">
                  <c:v>2160463</c:v>
                </c:pt>
                <c:pt idx="524">
                  <c:v>72316</c:v>
                </c:pt>
                <c:pt idx="525">
                  <c:v>52717</c:v>
                </c:pt>
                <c:pt idx="526">
                  <c:v>72205</c:v>
                </c:pt>
                <c:pt idx="527">
                  <c:v>126968</c:v>
                </c:pt>
                <c:pt idx="528">
                  <c:v>65075</c:v>
                </c:pt>
                <c:pt idx="529">
                  <c:v>2817283</c:v>
                </c:pt>
                <c:pt idx="530">
                  <c:v>68821</c:v>
                </c:pt>
                <c:pt idx="531">
                  <c:v>383702</c:v>
                </c:pt>
                <c:pt idx="532">
                  <c:v>85822</c:v>
                </c:pt>
                <c:pt idx="533">
                  <c:v>200994</c:v>
                </c:pt>
                <c:pt idx="534">
                  <c:v>74256</c:v>
                </c:pt>
                <c:pt idx="535">
                  <c:v>62760</c:v>
                </c:pt>
                <c:pt idx="536">
                  <c:v>274856</c:v>
                </c:pt>
                <c:pt idx="537">
                  <c:v>62994</c:v>
                </c:pt>
                <c:pt idx="538">
                  <c:v>59375</c:v>
                </c:pt>
                <c:pt idx="539">
                  <c:v>53926</c:v>
                </c:pt>
                <c:pt idx="540">
                  <c:v>228996</c:v>
                </c:pt>
                <c:pt idx="541">
                  <c:v>59762</c:v>
                </c:pt>
                <c:pt idx="542">
                  <c:v>308771</c:v>
                </c:pt>
                <c:pt idx="543">
                  <c:v>86898</c:v>
                </c:pt>
                <c:pt idx="544">
                  <c:v>131718</c:v>
                </c:pt>
                <c:pt idx="545">
                  <c:v>280217</c:v>
                </c:pt>
                <c:pt idx="546">
                  <c:v>118381</c:v>
                </c:pt>
                <c:pt idx="547">
                  <c:v>263045</c:v>
                </c:pt>
                <c:pt idx="548">
                  <c:v>330033</c:v>
                </c:pt>
                <c:pt idx="549">
                  <c:v>153264</c:v>
                </c:pt>
                <c:pt idx="550">
                  <c:v>1073146</c:v>
                </c:pt>
                <c:pt idx="551">
                  <c:v>86840</c:v>
                </c:pt>
                <c:pt idx="552">
                  <c:v>549438</c:v>
                </c:pt>
                <c:pt idx="553">
                  <c:v>144554</c:v>
                </c:pt>
                <c:pt idx="554">
                  <c:v>70839</c:v>
                </c:pt>
                <c:pt idx="555">
                  <c:v>237469</c:v>
                </c:pt>
                <c:pt idx="556">
                  <c:v>64161</c:v>
                </c:pt>
                <c:pt idx="557">
                  <c:v>120531</c:v>
                </c:pt>
                <c:pt idx="558">
                  <c:v>55993</c:v>
                </c:pt>
                <c:pt idx="559">
                  <c:v>101567</c:v>
                </c:pt>
                <c:pt idx="560">
                  <c:v>100008</c:v>
                </c:pt>
                <c:pt idx="561">
                  <c:v>194217</c:v>
                </c:pt>
                <c:pt idx="562">
                  <c:v>401030</c:v>
                </c:pt>
                <c:pt idx="563">
                  <c:v>52691</c:v>
                </c:pt>
                <c:pt idx="564">
                  <c:v>77198</c:v>
                </c:pt>
                <c:pt idx="565">
                  <c:v>109389</c:v>
                </c:pt>
                <c:pt idx="566">
                  <c:v>52167</c:v>
                </c:pt>
                <c:pt idx="567">
                  <c:v>121650</c:v>
                </c:pt>
                <c:pt idx="568">
                  <c:v>87501</c:v>
                </c:pt>
                <c:pt idx="569">
                  <c:v>266593</c:v>
                </c:pt>
                <c:pt idx="570">
                  <c:v>60784</c:v>
                </c:pt>
                <c:pt idx="571">
                  <c:v>73140</c:v>
                </c:pt>
                <c:pt idx="572">
                  <c:v>698491</c:v>
                </c:pt>
                <c:pt idx="573">
                  <c:v>76945</c:v>
                </c:pt>
                <c:pt idx="574">
                  <c:v>75206</c:v>
                </c:pt>
                <c:pt idx="575">
                  <c:v>123044</c:v>
                </c:pt>
                <c:pt idx="576">
                  <c:v>366864</c:v>
                </c:pt>
                <c:pt idx="577">
                  <c:v>83052</c:v>
                </c:pt>
                <c:pt idx="578">
                  <c:v>131646</c:v>
                </c:pt>
                <c:pt idx="579">
                  <c:v>127264</c:v>
                </c:pt>
                <c:pt idx="580">
                  <c:v>122989</c:v>
                </c:pt>
                <c:pt idx="581">
                  <c:v>72436</c:v>
                </c:pt>
                <c:pt idx="582">
                  <c:v>135375</c:v>
                </c:pt>
                <c:pt idx="583">
                  <c:v>198709</c:v>
                </c:pt>
                <c:pt idx="584">
                  <c:v>100387</c:v>
                </c:pt>
                <c:pt idx="585">
                  <c:v>1747022</c:v>
                </c:pt>
                <c:pt idx="586">
                  <c:v>122655</c:v>
                </c:pt>
                <c:pt idx="587">
                  <c:v>72624</c:v>
                </c:pt>
                <c:pt idx="588">
                  <c:v>83878</c:v>
                </c:pt>
                <c:pt idx="589">
                  <c:v>76753</c:v>
                </c:pt>
                <c:pt idx="590">
                  <c:v>51481</c:v>
                </c:pt>
                <c:pt idx="591">
                  <c:v>94885</c:v>
                </c:pt>
                <c:pt idx="592">
                  <c:v>1043959</c:v>
                </c:pt>
                <c:pt idx="593">
                  <c:v>637535</c:v>
                </c:pt>
                <c:pt idx="594">
                  <c:v>60364</c:v>
                </c:pt>
                <c:pt idx="595">
                  <c:v>1124483</c:v>
                </c:pt>
                <c:pt idx="596">
                  <c:v>206057</c:v>
                </c:pt>
                <c:pt idx="597">
                  <c:v>110228</c:v>
                </c:pt>
                <c:pt idx="598">
                  <c:v>115734</c:v>
                </c:pt>
                <c:pt idx="599">
                  <c:v>59768</c:v>
                </c:pt>
                <c:pt idx="600">
                  <c:v>97342</c:v>
                </c:pt>
                <c:pt idx="601">
                  <c:v>82215</c:v>
                </c:pt>
                <c:pt idx="602">
                  <c:v>59403</c:v>
                </c:pt>
                <c:pt idx="603">
                  <c:v>103575</c:v>
                </c:pt>
                <c:pt idx="604">
                  <c:v>174623</c:v>
                </c:pt>
                <c:pt idx="605">
                  <c:v>55232</c:v>
                </c:pt>
                <c:pt idx="606">
                  <c:v>58400</c:v>
                </c:pt>
                <c:pt idx="607">
                  <c:v>104750</c:v>
                </c:pt>
                <c:pt idx="608">
                  <c:v>64869</c:v>
                </c:pt>
                <c:pt idx="609">
                  <c:v>75660</c:v>
                </c:pt>
                <c:pt idx="610">
                  <c:v>60105</c:v>
                </c:pt>
                <c:pt idx="611">
                  <c:v>100673</c:v>
                </c:pt>
                <c:pt idx="612">
                  <c:v>197248</c:v>
                </c:pt>
                <c:pt idx="613">
                  <c:v>116738</c:v>
                </c:pt>
                <c:pt idx="614">
                  <c:v>78878</c:v>
                </c:pt>
                <c:pt idx="615">
                  <c:v>60561</c:v>
                </c:pt>
                <c:pt idx="616">
                  <c:v>50632</c:v>
                </c:pt>
                <c:pt idx="617">
                  <c:v>706949</c:v>
                </c:pt>
                <c:pt idx="618">
                  <c:v>52892</c:v>
                </c:pt>
                <c:pt idx="619">
                  <c:v>94019</c:v>
                </c:pt>
                <c:pt idx="620">
                  <c:v>332998</c:v>
                </c:pt>
                <c:pt idx="621">
                  <c:v>64953</c:v>
                </c:pt>
                <c:pt idx="622">
                  <c:v>241485</c:v>
                </c:pt>
                <c:pt idx="623">
                  <c:v>167833</c:v>
                </c:pt>
                <c:pt idx="624">
                  <c:v>596490</c:v>
                </c:pt>
                <c:pt idx="625">
                  <c:v>62954</c:v>
                </c:pt>
                <c:pt idx="626">
                  <c:v>72714</c:v>
                </c:pt>
                <c:pt idx="627">
                  <c:v>281319</c:v>
                </c:pt>
                <c:pt idx="628">
                  <c:v>110632</c:v>
                </c:pt>
                <c:pt idx="629">
                  <c:v>89386</c:v>
                </c:pt>
                <c:pt idx="630">
                  <c:v>60296</c:v>
                </c:pt>
                <c:pt idx="631">
                  <c:v>83667</c:v>
                </c:pt>
                <c:pt idx="632">
                  <c:v>150138</c:v>
                </c:pt>
                <c:pt idx="633">
                  <c:v>239130</c:v>
                </c:pt>
                <c:pt idx="634">
                  <c:v>169200</c:v>
                </c:pt>
                <c:pt idx="635">
                  <c:v>460380</c:v>
                </c:pt>
                <c:pt idx="636">
                  <c:v>121901</c:v>
                </c:pt>
                <c:pt idx="637">
                  <c:v>99280</c:v>
                </c:pt>
                <c:pt idx="638">
                  <c:v>82479</c:v>
                </c:pt>
                <c:pt idx="639">
                  <c:v>240004</c:v>
                </c:pt>
                <c:pt idx="640">
                  <c:v>133318</c:v>
                </c:pt>
                <c:pt idx="641">
                  <c:v>352392</c:v>
                </c:pt>
                <c:pt idx="642">
                  <c:v>239975</c:v>
                </c:pt>
                <c:pt idx="643">
                  <c:v>379232</c:v>
                </c:pt>
                <c:pt idx="644">
                  <c:v>55979</c:v>
                </c:pt>
                <c:pt idx="645">
                  <c:v>233728</c:v>
                </c:pt>
                <c:pt idx="646">
                  <c:v>97389</c:v>
                </c:pt>
                <c:pt idx="647">
                  <c:v>208764</c:v>
                </c:pt>
                <c:pt idx="648">
                  <c:v>130469</c:v>
                </c:pt>
                <c:pt idx="649">
                  <c:v>86711</c:v>
                </c:pt>
                <c:pt idx="650">
                  <c:v>72446</c:v>
                </c:pt>
                <c:pt idx="651">
                  <c:v>176132</c:v>
                </c:pt>
                <c:pt idx="652">
                  <c:v>52533</c:v>
                </c:pt>
                <c:pt idx="653">
                  <c:v>207769</c:v>
                </c:pt>
                <c:pt idx="654">
                  <c:v>58909</c:v>
                </c:pt>
                <c:pt idx="655">
                  <c:v>206337</c:v>
                </c:pt>
                <c:pt idx="656">
                  <c:v>258726</c:v>
                </c:pt>
                <c:pt idx="657">
                  <c:v>81438</c:v>
                </c:pt>
                <c:pt idx="658">
                  <c:v>109832</c:v>
                </c:pt>
                <c:pt idx="659">
                  <c:v>132638</c:v>
                </c:pt>
                <c:pt idx="660">
                  <c:v>252421</c:v>
                </c:pt>
                <c:pt idx="661">
                  <c:v>264396</c:v>
                </c:pt>
                <c:pt idx="662">
                  <c:v>109420</c:v>
                </c:pt>
                <c:pt idx="663">
                  <c:v>842874</c:v>
                </c:pt>
                <c:pt idx="664">
                  <c:v>277235</c:v>
                </c:pt>
                <c:pt idx="665">
                  <c:v>59766</c:v>
                </c:pt>
                <c:pt idx="666">
                  <c:v>58310</c:v>
                </c:pt>
                <c:pt idx="667">
                  <c:v>726881</c:v>
                </c:pt>
                <c:pt idx="668">
                  <c:v>142298</c:v>
                </c:pt>
                <c:pt idx="669">
                  <c:v>78779</c:v>
                </c:pt>
                <c:pt idx="670">
                  <c:v>313188</c:v>
                </c:pt>
                <c:pt idx="671">
                  <c:v>105380</c:v>
                </c:pt>
                <c:pt idx="672">
                  <c:v>287503</c:v>
                </c:pt>
                <c:pt idx="673">
                  <c:v>102797</c:v>
                </c:pt>
                <c:pt idx="674">
                  <c:v>96265</c:v>
                </c:pt>
                <c:pt idx="675">
                  <c:v>208972</c:v>
                </c:pt>
                <c:pt idx="676">
                  <c:v>393396</c:v>
                </c:pt>
                <c:pt idx="677">
                  <c:v>70197</c:v>
                </c:pt>
                <c:pt idx="678">
                  <c:v>100687</c:v>
                </c:pt>
                <c:pt idx="679">
                  <c:v>324583</c:v>
                </c:pt>
                <c:pt idx="680">
                  <c:v>77542</c:v>
                </c:pt>
                <c:pt idx="681">
                  <c:v>192700</c:v>
                </c:pt>
                <c:pt idx="682">
                  <c:v>393548</c:v>
                </c:pt>
                <c:pt idx="683">
                  <c:v>494861</c:v>
                </c:pt>
                <c:pt idx="684">
                  <c:v>93299</c:v>
                </c:pt>
                <c:pt idx="685">
                  <c:v>112303</c:v>
                </c:pt>
                <c:pt idx="686">
                  <c:v>85390</c:v>
                </c:pt>
                <c:pt idx="687">
                  <c:v>418540</c:v>
                </c:pt>
                <c:pt idx="688">
                  <c:v>317308</c:v>
                </c:pt>
                <c:pt idx="689">
                  <c:v>82989</c:v>
                </c:pt>
                <c:pt idx="690">
                  <c:v>1029539</c:v>
                </c:pt>
                <c:pt idx="691">
                  <c:v>56071</c:v>
                </c:pt>
                <c:pt idx="692">
                  <c:v>98266</c:v>
                </c:pt>
                <c:pt idx="693">
                  <c:v>53958</c:v>
                </c:pt>
                <c:pt idx="694">
                  <c:v>248217</c:v>
                </c:pt>
                <c:pt idx="695">
                  <c:v>123120</c:v>
                </c:pt>
                <c:pt idx="696">
                  <c:v>155615</c:v>
                </c:pt>
                <c:pt idx="697">
                  <c:v>58885</c:v>
                </c:pt>
                <c:pt idx="698">
                  <c:v>122248</c:v>
                </c:pt>
                <c:pt idx="699">
                  <c:v>365708</c:v>
                </c:pt>
                <c:pt idx="700">
                  <c:v>79306</c:v>
                </c:pt>
                <c:pt idx="701">
                  <c:v>604260</c:v>
                </c:pt>
                <c:pt idx="702">
                  <c:v>326533</c:v>
                </c:pt>
                <c:pt idx="703">
                  <c:v>64578</c:v>
                </c:pt>
                <c:pt idx="704">
                  <c:v>436422</c:v>
                </c:pt>
                <c:pt idx="705">
                  <c:v>257781</c:v>
                </c:pt>
                <c:pt idx="706">
                  <c:v>598125</c:v>
                </c:pt>
                <c:pt idx="707">
                  <c:v>54600</c:v>
                </c:pt>
                <c:pt idx="708">
                  <c:v>57337</c:v>
                </c:pt>
                <c:pt idx="709">
                  <c:v>59345</c:v>
                </c:pt>
                <c:pt idx="710">
                  <c:v>151068</c:v>
                </c:pt>
                <c:pt idx="711">
                  <c:v>312819</c:v>
                </c:pt>
                <c:pt idx="712">
                  <c:v>60735</c:v>
                </c:pt>
                <c:pt idx="713">
                  <c:v>77010</c:v>
                </c:pt>
                <c:pt idx="714">
                  <c:v>81333</c:v>
                </c:pt>
                <c:pt idx="715">
                  <c:v>71340</c:v>
                </c:pt>
                <c:pt idx="716">
                  <c:v>205034</c:v>
                </c:pt>
                <c:pt idx="717">
                  <c:v>152381</c:v>
                </c:pt>
                <c:pt idx="718">
                  <c:v>70505</c:v>
                </c:pt>
                <c:pt idx="719">
                  <c:v>58801</c:v>
                </c:pt>
                <c:pt idx="720">
                  <c:v>71370</c:v>
                </c:pt>
                <c:pt idx="721">
                  <c:v>84801</c:v>
                </c:pt>
                <c:pt idx="722">
                  <c:v>110881</c:v>
                </c:pt>
                <c:pt idx="723">
                  <c:v>178250</c:v>
                </c:pt>
                <c:pt idx="724">
                  <c:v>311677</c:v>
                </c:pt>
                <c:pt idx="725">
                  <c:v>74542</c:v>
                </c:pt>
                <c:pt idx="726">
                  <c:v>1252486</c:v>
                </c:pt>
                <c:pt idx="727">
                  <c:v>201921</c:v>
                </c:pt>
                <c:pt idx="728">
                  <c:v>607548</c:v>
                </c:pt>
                <c:pt idx="729">
                  <c:v>1155713</c:v>
                </c:pt>
                <c:pt idx="730">
                  <c:v>53975</c:v>
                </c:pt>
                <c:pt idx="731">
                  <c:v>52178</c:v>
                </c:pt>
                <c:pt idx="732">
                  <c:v>80272</c:v>
                </c:pt>
                <c:pt idx="733">
                  <c:v>174289</c:v>
                </c:pt>
                <c:pt idx="734">
                  <c:v>1164516</c:v>
                </c:pt>
                <c:pt idx="735">
                  <c:v>161608</c:v>
                </c:pt>
                <c:pt idx="736">
                  <c:v>443251</c:v>
                </c:pt>
                <c:pt idx="737">
                  <c:v>348531</c:v>
                </c:pt>
                <c:pt idx="738">
                  <c:v>291981</c:v>
                </c:pt>
                <c:pt idx="739">
                  <c:v>451505</c:v>
                </c:pt>
                <c:pt idx="740">
                  <c:v>308108</c:v>
                </c:pt>
                <c:pt idx="741">
                  <c:v>203928</c:v>
                </c:pt>
                <c:pt idx="742">
                  <c:v>80370</c:v>
                </c:pt>
                <c:pt idx="743">
                  <c:v>125838</c:v>
                </c:pt>
                <c:pt idx="744">
                  <c:v>186973</c:v>
                </c:pt>
                <c:pt idx="745">
                  <c:v>225457</c:v>
                </c:pt>
                <c:pt idx="746">
                  <c:v>130161</c:v>
                </c:pt>
                <c:pt idx="747">
                  <c:v>254778</c:v>
                </c:pt>
                <c:pt idx="748">
                  <c:v>364210</c:v>
                </c:pt>
                <c:pt idx="749">
                  <c:v>339864</c:v>
                </c:pt>
                <c:pt idx="750">
                  <c:v>296644</c:v>
                </c:pt>
                <c:pt idx="751">
                  <c:v>93921</c:v>
                </c:pt>
                <c:pt idx="752">
                  <c:v>162161</c:v>
                </c:pt>
                <c:pt idx="753">
                  <c:v>199775</c:v>
                </c:pt>
                <c:pt idx="754">
                  <c:v>73051</c:v>
                </c:pt>
                <c:pt idx="755">
                  <c:v>1370311</c:v>
                </c:pt>
                <c:pt idx="756">
                  <c:v>66753</c:v>
                </c:pt>
                <c:pt idx="757">
                  <c:v>80780</c:v>
                </c:pt>
                <c:pt idx="758">
                  <c:v>67962</c:v>
                </c:pt>
                <c:pt idx="759">
                  <c:v>1956438</c:v>
                </c:pt>
                <c:pt idx="760">
                  <c:v>74203</c:v>
                </c:pt>
                <c:pt idx="761">
                  <c:v>175790</c:v>
                </c:pt>
                <c:pt idx="762">
                  <c:v>194191</c:v>
                </c:pt>
                <c:pt idx="763">
                  <c:v>76769</c:v>
                </c:pt>
                <c:pt idx="764">
                  <c:v>369858</c:v>
                </c:pt>
                <c:pt idx="765">
                  <c:v>307603</c:v>
                </c:pt>
                <c:pt idx="766">
                  <c:v>151718</c:v>
                </c:pt>
                <c:pt idx="767">
                  <c:v>63313</c:v>
                </c:pt>
                <c:pt idx="768">
                  <c:v>97279</c:v>
                </c:pt>
                <c:pt idx="769">
                  <c:v>142939</c:v>
                </c:pt>
                <c:pt idx="770">
                  <c:v>90403</c:v>
                </c:pt>
                <c:pt idx="771">
                  <c:v>134407</c:v>
                </c:pt>
                <c:pt idx="772">
                  <c:v>91136</c:v>
                </c:pt>
                <c:pt idx="773">
                  <c:v>141932</c:v>
                </c:pt>
                <c:pt idx="774">
                  <c:v>283094</c:v>
                </c:pt>
                <c:pt idx="775">
                  <c:v>287176</c:v>
                </c:pt>
                <c:pt idx="776">
                  <c:v>1459479</c:v>
                </c:pt>
                <c:pt idx="777">
                  <c:v>82038</c:v>
                </c:pt>
                <c:pt idx="778">
                  <c:v>85351</c:v>
                </c:pt>
                <c:pt idx="779">
                  <c:v>78395</c:v>
                </c:pt>
                <c:pt idx="780">
                  <c:v>241239</c:v>
                </c:pt>
                <c:pt idx="781">
                  <c:v>196265</c:v>
                </c:pt>
                <c:pt idx="782">
                  <c:v>111428</c:v>
                </c:pt>
                <c:pt idx="783">
                  <c:v>62768</c:v>
                </c:pt>
                <c:pt idx="784">
                  <c:v>87322</c:v>
                </c:pt>
                <c:pt idx="785">
                  <c:v>159064</c:v>
                </c:pt>
                <c:pt idx="786">
                  <c:v>112787</c:v>
                </c:pt>
                <c:pt idx="787">
                  <c:v>127687</c:v>
                </c:pt>
                <c:pt idx="788">
                  <c:v>165536</c:v>
                </c:pt>
                <c:pt idx="789">
                  <c:v>108882</c:v>
                </c:pt>
                <c:pt idx="790">
                  <c:v>636039</c:v>
                </c:pt>
                <c:pt idx="791">
                  <c:v>105232</c:v>
                </c:pt>
                <c:pt idx="792">
                  <c:v>395249</c:v>
                </c:pt>
                <c:pt idx="793">
                  <c:v>63246</c:v>
                </c:pt>
                <c:pt idx="794">
                  <c:v>839870</c:v>
                </c:pt>
                <c:pt idx="795">
                  <c:v>219111</c:v>
                </c:pt>
                <c:pt idx="796">
                  <c:v>292772</c:v>
                </c:pt>
                <c:pt idx="797">
                  <c:v>743643</c:v>
                </c:pt>
                <c:pt idx="798">
                  <c:v>828359</c:v>
                </c:pt>
                <c:pt idx="799">
                  <c:v>169780</c:v>
                </c:pt>
                <c:pt idx="800">
                  <c:v>191526</c:v>
                </c:pt>
                <c:pt idx="801">
                  <c:v>104118</c:v>
                </c:pt>
                <c:pt idx="802">
                  <c:v>159720</c:v>
                </c:pt>
                <c:pt idx="803">
                  <c:v>53741</c:v>
                </c:pt>
                <c:pt idx="804">
                  <c:v>70147</c:v>
                </c:pt>
                <c:pt idx="805">
                  <c:v>103474</c:v>
                </c:pt>
                <c:pt idx="806">
                  <c:v>50627</c:v>
                </c:pt>
                <c:pt idx="807">
                  <c:v>57064</c:v>
                </c:pt>
                <c:pt idx="808">
                  <c:v>331712</c:v>
                </c:pt>
                <c:pt idx="809">
                  <c:v>135534</c:v>
                </c:pt>
                <c:pt idx="810">
                  <c:v>715143</c:v>
                </c:pt>
                <c:pt idx="811">
                  <c:v>101980</c:v>
                </c:pt>
                <c:pt idx="812">
                  <c:v>103698</c:v>
                </c:pt>
                <c:pt idx="813">
                  <c:v>53237</c:v>
                </c:pt>
                <c:pt idx="814">
                  <c:v>157785</c:v>
                </c:pt>
                <c:pt idx="815">
                  <c:v>194953</c:v>
                </c:pt>
                <c:pt idx="816">
                  <c:v>225057</c:v>
                </c:pt>
                <c:pt idx="817">
                  <c:v>218332</c:v>
                </c:pt>
                <c:pt idx="818">
                  <c:v>120204</c:v>
                </c:pt>
                <c:pt idx="819">
                  <c:v>323657</c:v>
                </c:pt>
                <c:pt idx="820">
                  <c:v>77536</c:v>
                </c:pt>
                <c:pt idx="821">
                  <c:v>65597</c:v>
                </c:pt>
                <c:pt idx="822">
                  <c:v>73058</c:v>
                </c:pt>
                <c:pt idx="823">
                  <c:v>65111</c:v>
                </c:pt>
                <c:pt idx="824">
                  <c:v>69798</c:v>
                </c:pt>
                <c:pt idx="825">
                  <c:v>96276</c:v>
                </c:pt>
                <c:pt idx="826">
                  <c:v>2002929</c:v>
                </c:pt>
                <c:pt idx="827">
                  <c:v>225804</c:v>
                </c:pt>
                <c:pt idx="828">
                  <c:v>129009</c:v>
                </c:pt>
                <c:pt idx="829">
                  <c:v>132501</c:v>
                </c:pt>
                <c:pt idx="830">
                  <c:v>76668</c:v>
                </c:pt>
                <c:pt idx="831">
                  <c:v>160576</c:v>
                </c:pt>
                <c:pt idx="832">
                  <c:v>226117</c:v>
                </c:pt>
                <c:pt idx="833">
                  <c:v>139984</c:v>
                </c:pt>
                <c:pt idx="834">
                  <c:v>250080</c:v>
                </c:pt>
                <c:pt idx="835">
                  <c:v>90696</c:v>
                </c:pt>
                <c:pt idx="836">
                  <c:v>122139</c:v>
                </c:pt>
                <c:pt idx="837">
                  <c:v>2252204</c:v>
                </c:pt>
                <c:pt idx="838">
                  <c:v>231620</c:v>
                </c:pt>
                <c:pt idx="839">
                  <c:v>56968</c:v>
                </c:pt>
                <c:pt idx="840">
                  <c:v>100633</c:v>
                </c:pt>
                <c:pt idx="841">
                  <c:v>184638</c:v>
                </c:pt>
                <c:pt idx="842">
                  <c:v>104727</c:v>
                </c:pt>
                <c:pt idx="843">
                  <c:v>200891</c:v>
                </c:pt>
                <c:pt idx="844">
                  <c:v>73919</c:v>
                </c:pt>
                <c:pt idx="845">
                  <c:v>64477</c:v>
                </c:pt>
                <c:pt idx="846">
                  <c:v>461237</c:v>
                </c:pt>
                <c:pt idx="847">
                  <c:v>75833</c:v>
                </c:pt>
                <c:pt idx="848">
                  <c:v>177538</c:v>
                </c:pt>
                <c:pt idx="849">
                  <c:v>50210</c:v>
                </c:pt>
                <c:pt idx="850">
                  <c:v>85586</c:v>
                </c:pt>
                <c:pt idx="851">
                  <c:v>229436</c:v>
                </c:pt>
                <c:pt idx="852">
                  <c:v>193662</c:v>
                </c:pt>
                <c:pt idx="853">
                  <c:v>207354</c:v>
                </c:pt>
                <c:pt idx="854">
                  <c:v>684500</c:v>
                </c:pt>
                <c:pt idx="855">
                  <c:v>246725</c:v>
                </c:pt>
                <c:pt idx="856">
                  <c:v>63092</c:v>
                </c:pt>
                <c:pt idx="857">
                  <c:v>62822</c:v>
                </c:pt>
                <c:pt idx="858">
                  <c:v>52656</c:v>
                </c:pt>
                <c:pt idx="859">
                  <c:v>858624</c:v>
                </c:pt>
                <c:pt idx="860">
                  <c:v>71335</c:v>
                </c:pt>
                <c:pt idx="861">
                  <c:v>244474</c:v>
                </c:pt>
                <c:pt idx="862">
                  <c:v>180875</c:v>
                </c:pt>
                <c:pt idx="863">
                  <c:v>61719</c:v>
                </c:pt>
                <c:pt idx="864">
                  <c:v>216189</c:v>
                </c:pt>
                <c:pt idx="865">
                  <c:v>70483</c:v>
                </c:pt>
                <c:pt idx="866">
                  <c:v>115372</c:v>
                </c:pt>
                <c:pt idx="867">
                  <c:v>124399</c:v>
                </c:pt>
                <c:pt idx="868">
                  <c:v>187168</c:v>
                </c:pt>
                <c:pt idx="869">
                  <c:v>58773</c:v>
                </c:pt>
                <c:pt idx="870">
                  <c:v>73294</c:v>
                </c:pt>
                <c:pt idx="871">
                  <c:v>370412</c:v>
                </c:pt>
                <c:pt idx="872">
                  <c:v>140629</c:v>
                </c:pt>
                <c:pt idx="873">
                  <c:v>93162</c:v>
                </c:pt>
                <c:pt idx="874">
                  <c:v>68875</c:v>
                </c:pt>
                <c:pt idx="875">
                  <c:v>95983</c:v>
                </c:pt>
                <c:pt idx="876">
                  <c:v>281496</c:v>
                </c:pt>
                <c:pt idx="877">
                  <c:v>91873</c:v>
                </c:pt>
                <c:pt idx="878">
                  <c:v>99219</c:v>
                </c:pt>
                <c:pt idx="879">
                  <c:v>98256</c:v>
                </c:pt>
                <c:pt idx="880">
                  <c:v>50128</c:v>
                </c:pt>
                <c:pt idx="881">
                  <c:v>212252</c:v>
                </c:pt>
                <c:pt idx="882">
                  <c:v>164684</c:v>
                </c:pt>
                <c:pt idx="883">
                  <c:v>110865</c:v>
                </c:pt>
                <c:pt idx="884">
                  <c:v>153901</c:v>
                </c:pt>
                <c:pt idx="885">
                  <c:v>193633</c:v>
                </c:pt>
                <c:pt idx="886">
                  <c:v>101190</c:v>
                </c:pt>
                <c:pt idx="887">
                  <c:v>133490</c:v>
                </c:pt>
                <c:pt idx="888">
                  <c:v>623747</c:v>
                </c:pt>
                <c:pt idx="889">
                  <c:v>125108</c:v>
                </c:pt>
                <c:pt idx="890">
                  <c:v>79802</c:v>
                </c:pt>
                <c:pt idx="891">
                  <c:v>377939</c:v>
                </c:pt>
                <c:pt idx="892">
                  <c:v>335709</c:v>
                </c:pt>
                <c:pt idx="893">
                  <c:v>102774</c:v>
                </c:pt>
                <c:pt idx="894">
                  <c:v>425310</c:v>
                </c:pt>
                <c:pt idx="895">
                  <c:v>249691</c:v>
                </c:pt>
                <c:pt idx="896">
                  <c:v>74581</c:v>
                </c:pt>
                <c:pt idx="897">
                  <c:v>136378</c:v>
                </c:pt>
                <c:pt idx="898">
                  <c:v>85842</c:v>
                </c:pt>
                <c:pt idx="899">
                  <c:v>122549</c:v>
                </c:pt>
                <c:pt idx="900">
                  <c:v>94136</c:v>
                </c:pt>
                <c:pt idx="901">
                  <c:v>145291</c:v>
                </c:pt>
                <c:pt idx="902">
                  <c:v>72842</c:v>
                </c:pt>
                <c:pt idx="903">
                  <c:v>58182</c:v>
                </c:pt>
                <c:pt idx="904">
                  <c:v>82910</c:v>
                </c:pt>
                <c:pt idx="905">
                  <c:v>95160</c:v>
                </c:pt>
                <c:pt idx="906">
                  <c:v>375213</c:v>
                </c:pt>
                <c:pt idx="907">
                  <c:v>344058</c:v>
                </c:pt>
                <c:pt idx="908">
                  <c:v>1929275</c:v>
                </c:pt>
                <c:pt idx="909">
                  <c:v>1739800</c:v>
                </c:pt>
                <c:pt idx="910">
                  <c:v>1030294</c:v>
                </c:pt>
                <c:pt idx="911">
                  <c:v>114813</c:v>
                </c:pt>
                <c:pt idx="912">
                  <c:v>1191296</c:v>
                </c:pt>
                <c:pt idx="913">
                  <c:v>273532</c:v>
                </c:pt>
                <c:pt idx="914">
                  <c:v>79582</c:v>
                </c:pt>
                <c:pt idx="915">
                  <c:v>52904</c:v>
                </c:pt>
                <c:pt idx="916">
                  <c:v>101931</c:v>
                </c:pt>
                <c:pt idx="917">
                  <c:v>262476</c:v>
                </c:pt>
                <c:pt idx="918">
                  <c:v>204574</c:v>
                </c:pt>
                <c:pt idx="919">
                  <c:v>1573937</c:v>
                </c:pt>
                <c:pt idx="920">
                  <c:v>83537</c:v>
                </c:pt>
                <c:pt idx="921">
                  <c:v>100932</c:v>
                </c:pt>
                <c:pt idx="922">
                  <c:v>279668</c:v>
                </c:pt>
                <c:pt idx="923">
                  <c:v>323967</c:v>
                </c:pt>
                <c:pt idx="924">
                  <c:v>172505</c:v>
                </c:pt>
                <c:pt idx="925">
                  <c:v>175272</c:v>
                </c:pt>
                <c:pt idx="926">
                  <c:v>75670</c:v>
                </c:pt>
                <c:pt idx="927">
                  <c:v>51520</c:v>
                </c:pt>
                <c:pt idx="928">
                  <c:v>56090</c:v>
                </c:pt>
                <c:pt idx="929">
                  <c:v>879910</c:v>
                </c:pt>
                <c:pt idx="930">
                  <c:v>87335</c:v>
                </c:pt>
                <c:pt idx="931">
                  <c:v>88526</c:v>
                </c:pt>
                <c:pt idx="932">
                  <c:v>574290</c:v>
                </c:pt>
                <c:pt idx="933">
                  <c:v>413519</c:v>
                </c:pt>
                <c:pt idx="934">
                  <c:v>216735</c:v>
                </c:pt>
                <c:pt idx="935">
                  <c:v>288454</c:v>
                </c:pt>
                <c:pt idx="936">
                  <c:v>55708</c:v>
                </c:pt>
                <c:pt idx="937">
                  <c:v>122713</c:v>
                </c:pt>
                <c:pt idx="938">
                  <c:v>247223</c:v>
                </c:pt>
                <c:pt idx="939">
                  <c:v>75692</c:v>
                </c:pt>
                <c:pt idx="940">
                  <c:v>281056</c:v>
                </c:pt>
                <c:pt idx="941">
                  <c:v>197386</c:v>
                </c:pt>
                <c:pt idx="942">
                  <c:v>133388</c:v>
                </c:pt>
                <c:pt idx="943">
                  <c:v>65993</c:v>
                </c:pt>
                <c:pt idx="944">
                  <c:v>82348</c:v>
                </c:pt>
                <c:pt idx="945">
                  <c:v>59487</c:v>
                </c:pt>
                <c:pt idx="946">
                  <c:v>110606</c:v>
                </c:pt>
                <c:pt idx="947">
                  <c:v>278925</c:v>
                </c:pt>
                <c:pt idx="948">
                  <c:v>113830</c:v>
                </c:pt>
                <c:pt idx="949">
                  <c:v>84896</c:v>
                </c:pt>
                <c:pt idx="950">
                  <c:v>290003</c:v>
                </c:pt>
                <c:pt idx="951">
                  <c:v>288206</c:v>
                </c:pt>
                <c:pt idx="952">
                  <c:v>230138</c:v>
                </c:pt>
                <c:pt idx="953">
                  <c:v>126715</c:v>
                </c:pt>
                <c:pt idx="954">
                  <c:v>278334</c:v>
                </c:pt>
                <c:pt idx="955">
                  <c:v>324917</c:v>
                </c:pt>
                <c:pt idx="956">
                  <c:v>64366</c:v>
                </c:pt>
                <c:pt idx="957">
                  <c:v>68336</c:v>
                </c:pt>
                <c:pt idx="958">
                  <c:v>53162</c:v>
                </c:pt>
                <c:pt idx="959">
                  <c:v>213218</c:v>
                </c:pt>
                <c:pt idx="960">
                  <c:v>273327</c:v>
                </c:pt>
                <c:pt idx="961">
                  <c:v>286088</c:v>
                </c:pt>
                <c:pt idx="962">
                  <c:v>955443</c:v>
                </c:pt>
                <c:pt idx="963">
                  <c:v>59453</c:v>
                </c:pt>
                <c:pt idx="964">
                  <c:v>187146</c:v>
                </c:pt>
                <c:pt idx="965">
                  <c:v>119400</c:v>
                </c:pt>
                <c:pt idx="966">
                  <c:v>295193</c:v>
                </c:pt>
                <c:pt idx="967">
                  <c:v>123101</c:v>
                </c:pt>
                <c:pt idx="968">
                  <c:v>102902</c:v>
                </c:pt>
                <c:pt idx="969">
                  <c:v>78700</c:v>
                </c:pt>
                <c:pt idx="970">
                  <c:v>65053</c:v>
                </c:pt>
                <c:pt idx="971">
                  <c:v>74446</c:v>
                </c:pt>
                <c:pt idx="972">
                  <c:v>520165</c:v>
                </c:pt>
                <c:pt idx="973">
                  <c:v>218108</c:v>
                </c:pt>
                <c:pt idx="974">
                  <c:v>89418</c:v>
                </c:pt>
                <c:pt idx="975">
                  <c:v>1294446</c:v>
                </c:pt>
                <c:pt idx="976">
                  <c:v>340423</c:v>
                </c:pt>
                <c:pt idx="977">
                  <c:v>84871</c:v>
                </c:pt>
                <c:pt idx="978">
                  <c:v>107334</c:v>
                </c:pt>
                <c:pt idx="979">
                  <c:v>51152</c:v>
                </c:pt>
                <c:pt idx="980">
                  <c:v>227342</c:v>
                </c:pt>
                <c:pt idx="981">
                  <c:v>60406</c:v>
                </c:pt>
                <c:pt idx="982">
                  <c:v>781609</c:v>
                </c:pt>
                <c:pt idx="983">
                  <c:v>79426</c:v>
                </c:pt>
                <c:pt idx="984">
                  <c:v>348738</c:v>
                </c:pt>
                <c:pt idx="985">
                  <c:v>224537</c:v>
                </c:pt>
                <c:pt idx="986">
                  <c:v>60667</c:v>
                </c:pt>
                <c:pt idx="987">
                  <c:v>318645</c:v>
                </c:pt>
                <c:pt idx="988">
                  <c:v>287505</c:v>
                </c:pt>
                <c:pt idx="989">
                  <c:v>346541</c:v>
                </c:pt>
                <c:pt idx="990">
                  <c:v>175502</c:v>
                </c:pt>
                <c:pt idx="991">
                  <c:v>273308</c:v>
                </c:pt>
                <c:pt idx="992">
                  <c:v>126471</c:v>
                </c:pt>
                <c:pt idx="993">
                  <c:v>463841</c:v>
                </c:pt>
                <c:pt idx="994">
                  <c:v>434233</c:v>
                </c:pt>
                <c:pt idx="995">
                  <c:v>65456</c:v>
                </c:pt>
                <c:pt idx="996">
                  <c:v>58920</c:v>
                </c:pt>
                <c:pt idx="997">
                  <c:v>115632</c:v>
                </c:pt>
                <c:pt idx="998">
                  <c:v>73540</c:v>
                </c:pt>
                <c:pt idx="999">
                  <c:v>70200</c:v>
                </c:pt>
                <c:pt idx="1000">
                  <c:v>271106</c:v>
                </c:pt>
                <c:pt idx="1001">
                  <c:v>122617</c:v>
                </c:pt>
                <c:pt idx="1002">
                  <c:v>132417</c:v>
                </c:pt>
                <c:pt idx="1003">
                  <c:v>124807</c:v>
                </c:pt>
                <c:pt idx="1004">
                  <c:v>50543</c:v>
                </c:pt>
                <c:pt idx="1005">
                  <c:v>56918</c:v>
                </c:pt>
                <c:pt idx="1006">
                  <c:v>58453</c:v>
                </c:pt>
                <c:pt idx="1007">
                  <c:v>64595</c:v>
                </c:pt>
                <c:pt idx="1008">
                  <c:v>130200</c:v>
                </c:pt>
                <c:pt idx="1009">
                  <c:v>110390</c:v>
                </c:pt>
                <c:pt idx="1010">
                  <c:v>385562</c:v>
                </c:pt>
                <c:pt idx="1011">
                  <c:v>93555</c:v>
                </c:pt>
                <c:pt idx="1012">
                  <c:v>409943</c:v>
                </c:pt>
                <c:pt idx="1013">
                  <c:v>77254</c:v>
                </c:pt>
                <c:pt idx="1014">
                  <c:v>618970</c:v>
                </c:pt>
                <c:pt idx="1015">
                  <c:v>111699</c:v>
                </c:pt>
                <c:pt idx="1016">
                  <c:v>69925</c:v>
                </c:pt>
                <c:pt idx="1017">
                  <c:v>65007</c:v>
                </c:pt>
                <c:pt idx="1018">
                  <c:v>342664</c:v>
                </c:pt>
                <c:pt idx="1019">
                  <c:v>59090</c:v>
                </c:pt>
                <c:pt idx="1020">
                  <c:v>61735</c:v>
                </c:pt>
                <c:pt idx="1021">
                  <c:v>50508</c:v>
                </c:pt>
                <c:pt idx="1022">
                  <c:v>604846</c:v>
                </c:pt>
                <c:pt idx="1023">
                  <c:v>118611</c:v>
                </c:pt>
                <c:pt idx="1024">
                  <c:v>198801</c:v>
                </c:pt>
                <c:pt idx="1025">
                  <c:v>831666</c:v>
                </c:pt>
                <c:pt idx="1026">
                  <c:v>144189</c:v>
                </c:pt>
                <c:pt idx="1027">
                  <c:v>534199</c:v>
                </c:pt>
                <c:pt idx="1028">
                  <c:v>113536</c:v>
                </c:pt>
                <c:pt idx="1029">
                  <c:v>256684</c:v>
                </c:pt>
                <c:pt idx="1030">
                  <c:v>57442</c:v>
                </c:pt>
                <c:pt idx="1031">
                  <c:v>59896</c:v>
                </c:pt>
                <c:pt idx="1032">
                  <c:v>75198</c:v>
                </c:pt>
                <c:pt idx="1033">
                  <c:v>194003</c:v>
                </c:pt>
                <c:pt idx="1034">
                  <c:v>817323</c:v>
                </c:pt>
                <c:pt idx="1035">
                  <c:v>72402</c:v>
                </c:pt>
                <c:pt idx="1036">
                  <c:v>127420</c:v>
                </c:pt>
                <c:pt idx="1037">
                  <c:v>92241</c:v>
                </c:pt>
                <c:pt idx="1038">
                  <c:v>59978</c:v>
                </c:pt>
                <c:pt idx="1039">
                  <c:v>249479</c:v>
                </c:pt>
                <c:pt idx="1040">
                  <c:v>51668</c:v>
                </c:pt>
                <c:pt idx="1041">
                  <c:v>145794</c:v>
                </c:pt>
                <c:pt idx="1042">
                  <c:v>226201</c:v>
                </c:pt>
                <c:pt idx="1043">
                  <c:v>834474</c:v>
                </c:pt>
                <c:pt idx="1044">
                  <c:v>55844</c:v>
                </c:pt>
                <c:pt idx="1045">
                  <c:v>158779</c:v>
                </c:pt>
                <c:pt idx="1046">
                  <c:v>110652</c:v>
                </c:pt>
                <c:pt idx="1047">
                  <c:v>53841</c:v>
                </c:pt>
                <c:pt idx="1048">
                  <c:v>104037</c:v>
                </c:pt>
                <c:pt idx="1049">
                  <c:v>140374</c:v>
                </c:pt>
                <c:pt idx="1050">
                  <c:v>238297</c:v>
                </c:pt>
                <c:pt idx="1051">
                  <c:v>121200</c:v>
                </c:pt>
                <c:pt idx="1052">
                  <c:v>95589</c:v>
                </c:pt>
                <c:pt idx="1053">
                  <c:v>134155</c:v>
                </c:pt>
                <c:pt idx="1054">
                  <c:v>54691</c:v>
                </c:pt>
                <c:pt idx="1055">
                  <c:v>259900</c:v>
                </c:pt>
                <c:pt idx="1056">
                  <c:v>141261</c:v>
                </c:pt>
                <c:pt idx="1057">
                  <c:v>91783</c:v>
                </c:pt>
                <c:pt idx="1058">
                  <c:v>94486</c:v>
                </c:pt>
                <c:pt idx="1059">
                  <c:v>266355</c:v>
                </c:pt>
                <c:pt idx="1060">
                  <c:v>885165</c:v>
                </c:pt>
                <c:pt idx="1061">
                  <c:v>143337</c:v>
                </c:pt>
                <c:pt idx="1062">
                  <c:v>82807</c:v>
                </c:pt>
                <c:pt idx="1063">
                  <c:v>61483</c:v>
                </c:pt>
                <c:pt idx="1064">
                  <c:v>62619</c:v>
                </c:pt>
                <c:pt idx="1065">
                  <c:v>69974</c:v>
                </c:pt>
                <c:pt idx="1066">
                  <c:v>141306</c:v>
                </c:pt>
                <c:pt idx="1067">
                  <c:v>120895</c:v>
                </c:pt>
                <c:pt idx="1068">
                  <c:v>279973</c:v>
                </c:pt>
                <c:pt idx="1069">
                  <c:v>152431</c:v>
                </c:pt>
                <c:pt idx="1070">
                  <c:v>171594</c:v>
                </c:pt>
                <c:pt idx="1071">
                  <c:v>131945</c:v>
                </c:pt>
                <c:pt idx="1072">
                  <c:v>291377</c:v>
                </c:pt>
                <c:pt idx="1073">
                  <c:v>62022</c:v>
                </c:pt>
                <c:pt idx="1074">
                  <c:v>567022</c:v>
                </c:pt>
                <c:pt idx="1075">
                  <c:v>248519</c:v>
                </c:pt>
                <c:pt idx="1076">
                  <c:v>141965</c:v>
                </c:pt>
                <c:pt idx="1077">
                  <c:v>281174</c:v>
                </c:pt>
                <c:pt idx="1078">
                  <c:v>56224</c:v>
                </c:pt>
                <c:pt idx="1079">
                  <c:v>159413</c:v>
                </c:pt>
                <c:pt idx="1080">
                  <c:v>61949</c:v>
                </c:pt>
                <c:pt idx="1081">
                  <c:v>139405</c:v>
                </c:pt>
                <c:pt idx="1082">
                  <c:v>65533</c:v>
                </c:pt>
                <c:pt idx="1083">
                  <c:v>1057400</c:v>
                </c:pt>
                <c:pt idx="1084">
                  <c:v>73712</c:v>
                </c:pt>
                <c:pt idx="1085">
                  <c:v>89071</c:v>
                </c:pt>
                <c:pt idx="1086">
                  <c:v>61252</c:v>
                </c:pt>
                <c:pt idx="1087">
                  <c:v>59494</c:v>
                </c:pt>
                <c:pt idx="1088">
                  <c:v>415423</c:v>
                </c:pt>
                <c:pt idx="1089">
                  <c:v>235136</c:v>
                </c:pt>
                <c:pt idx="1090">
                  <c:v>83608</c:v>
                </c:pt>
                <c:pt idx="1091">
                  <c:v>129790</c:v>
                </c:pt>
                <c:pt idx="1092">
                  <c:v>308042</c:v>
                </c:pt>
                <c:pt idx="1093">
                  <c:v>191406</c:v>
                </c:pt>
                <c:pt idx="1094">
                  <c:v>59949</c:v>
                </c:pt>
                <c:pt idx="1095">
                  <c:v>1089445</c:v>
                </c:pt>
                <c:pt idx="1096">
                  <c:v>1165299</c:v>
                </c:pt>
                <c:pt idx="1097">
                  <c:v>234090</c:v>
                </c:pt>
                <c:pt idx="1098">
                  <c:v>164060</c:v>
                </c:pt>
                <c:pt idx="1099">
                  <c:v>66251</c:v>
                </c:pt>
                <c:pt idx="1100">
                  <c:v>94969</c:v>
                </c:pt>
                <c:pt idx="1101">
                  <c:v>122482</c:v>
                </c:pt>
                <c:pt idx="1102">
                  <c:v>199763</c:v>
                </c:pt>
                <c:pt idx="1103">
                  <c:v>506137</c:v>
                </c:pt>
                <c:pt idx="1104">
                  <c:v>128709</c:v>
                </c:pt>
                <c:pt idx="1105">
                  <c:v>967825</c:v>
                </c:pt>
                <c:pt idx="1106">
                  <c:v>56783</c:v>
                </c:pt>
                <c:pt idx="1107">
                  <c:v>50402</c:v>
                </c:pt>
                <c:pt idx="1108">
                  <c:v>90992</c:v>
                </c:pt>
                <c:pt idx="1109">
                  <c:v>65859</c:v>
                </c:pt>
                <c:pt idx="1110">
                  <c:v>59534</c:v>
                </c:pt>
                <c:pt idx="1111">
                  <c:v>84085</c:v>
                </c:pt>
                <c:pt idx="1112">
                  <c:v>190762</c:v>
                </c:pt>
                <c:pt idx="1113">
                  <c:v>173297</c:v>
                </c:pt>
                <c:pt idx="1114">
                  <c:v>51506</c:v>
                </c:pt>
                <c:pt idx="1115">
                  <c:v>170838</c:v>
                </c:pt>
                <c:pt idx="1116">
                  <c:v>136859</c:v>
                </c:pt>
                <c:pt idx="1117">
                  <c:v>96263</c:v>
                </c:pt>
                <c:pt idx="1118">
                  <c:v>62684</c:v>
                </c:pt>
                <c:pt idx="1119">
                  <c:v>205861</c:v>
                </c:pt>
                <c:pt idx="1120">
                  <c:v>189494</c:v>
                </c:pt>
                <c:pt idx="1121">
                  <c:v>155869</c:v>
                </c:pt>
                <c:pt idx="1122">
                  <c:v>153780</c:v>
                </c:pt>
                <c:pt idx="1123">
                  <c:v>143726</c:v>
                </c:pt>
                <c:pt idx="1124">
                  <c:v>112990</c:v>
                </c:pt>
                <c:pt idx="1125">
                  <c:v>148790</c:v>
                </c:pt>
                <c:pt idx="1126">
                  <c:v>60943</c:v>
                </c:pt>
                <c:pt idx="1127">
                  <c:v>312127</c:v>
                </c:pt>
                <c:pt idx="1128">
                  <c:v>150183</c:v>
                </c:pt>
                <c:pt idx="1129">
                  <c:v>64566</c:v>
                </c:pt>
                <c:pt idx="1130">
                  <c:v>92204</c:v>
                </c:pt>
                <c:pt idx="1131">
                  <c:v>218374</c:v>
                </c:pt>
                <c:pt idx="1132">
                  <c:v>50877</c:v>
                </c:pt>
                <c:pt idx="1133">
                  <c:v>113821</c:v>
                </c:pt>
                <c:pt idx="1134">
                  <c:v>64617</c:v>
                </c:pt>
                <c:pt idx="1135">
                  <c:v>95445</c:v>
                </c:pt>
                <c:pt idx="1136">
                  <c:v>92838</c:v>
                </c:pt>
                <c:pt idx="1137">
                  <c:v>167751</c:v>
                </c:pt>
                <c:pt idx="1138">
                  <c:v>379705</c:v>
                </c:pt>
                <c:pt idx="1139">
                  <c:v>86038</c:v>
                </c:pt>
                <c:pt idx="1140">
                  <c:v>56371</c:v>
                </c:pt>
                <c:pt idx="1141">
                  <c:v>275643</c:v>
                </c:pt>
                <c:pt idx="1142">
                  <c:v>65527</c:v>
                </c:pt>
                <c:pt idx="1143">
                  <c:v>72239</c:v>
                </c:pt>
                <c:pt idx="1144">
                  <c:v>226627</c:v>
                </c:pt>
                <c:pt idx="1145">
                  <c:v>107434</c:v>
                </c:pt>
                <c:pt idx="1146">
                  <c:v>434210</c:v>
                </c:pt>
                <c:pt idx="1147">
                  <c:v>286081</c:v>
                </c:pt>
                <c:pt idx="1148">
                  <c:v>88603</c:v>
                </c:pt>
                <c:pt idx="1149">
                  <c:v>511848</c:v>
                </c:pt>
                <c:pt idx="1150">
                  <c:v>124504</c:v>
                </c:pt>
                <c:pt idx="1151">
                  <c:v>281996</c:v>
                </c:pt>
                <c:pt idx="1152">
                  <c:v>87408</c:v>
                </c:pt>
                <c:pt idx="1153">
                  <c:v>567888</c:v>
                </c:pt>
                <c:pt idx="1154">
                  <c:v>140621</c:v>
                </c:pt>
                <c:pt idx="1155">
                  <c:v>52858</c:v>
                </c:pt>
                <c:pt idx="1156">
                  <c:v>109102</c:v>
                </c:pt>
                <c:pt idx="1157">
                  <c:v>185852</c:v>
                </c:pt>
                <c:pt idx="1158">
                  <c:v>128540</c:v>
                </c:pt>
                <c:pt idx="1159">
                  <c:v>179542</c:v>
                </c:pt>
                <c:pt idx="1160">
                  <c:v>316082</c:v>
                </c:pt>
                <c:pt idx="1161">
                  <c:v>55315</c:v>
                </c:pt>
                <c:pt idx="1162">
                  <c:v>219390</c:v>
                </c:pt>
                <c:pt idx="1163">
                  <c:v>672770</c:v>
                </c:pt>
                <c:pt idx="1164">
                  <c:v>128664</c:v>
                </c:pt>
                <c:pt idx="1165">
                  <c:v>184724</c:v>
                </c:pt>
                <c:pt idx="1166">
                  <c:v>59043</c:v>
                </c:pt>
                <c:pt idx="1167">
                  <c:v>238678</c:v>
                </c:pt>
                <c:pt idx="1168">
                  <c:v>52907</c:v>
                </c:pt>
                <c:pt idx="1169">
                  <c:v>63274</c:v>
                </c:pt>
                <c:pt idx="1170">
                  <c:v>368180</c:v>
                </c:pt>
                <c:pt idx="1171">
                  <c:v>492360</c:v>
                </c:pt>
                <c:pt idx="1172">
                  <c:v>311661</c:v>
                </c:pt>
                <c:pt idx="1173">
                  <c:v>105768</c:v>
                </c:pt>
                <c:pt idx="1174">
                  <c:v>239180</c:v>
                </c:pt>
                <c:pt idx="1175">
                  <c:v>50335</c:v>
                </c:pt>
                <c:pt idx="1176">
                  <c:v>185990</c:v>
                </c:pt>
                <c:pt idx="1177">
                  <c:v>68660</c:v>
                </c:pt>
                <c:pt idx="1178">
                  <c:v>111091</c:v>
                </c:pt>
                <c:pt idx="1179">
                  <c:v>65110</c:v>
                </c:pt>
                <c:pt idx="1180">
                  <c:v>69434</c:v>
                </c:pt>
                <c:pt idx="1181">
                  <c:v>240124</c:v>
                </c:pt>
                <c:pt idx="1182">
                  <c:v>82134</c:v>
                </c:pt>
                <c:pt idx="1183">
                  <c:v>671759</c:v>
                </c:pt>
                <c:pt idx="1184">
                  <c:v>88135</c:v>
                </c:pt>
                <c:pt idx="1185">
                  <c:v>61586</c:v>
                </c:pt>
                <c:pt idx="1186">
                  <c:v>224697</c:v>
                </c:pt>
                <c:pt idx="1187">
                  <c:v>131622</c:v>
                </c:pt>
                <c:pt idx="1188">
                  <c:v>73500</c:v>
                </c:pt>
                <c:pt idx="1189">
                  <c:v>155399</c:v>
                </c:pt>
                <c:pt idx="1190">
                  <c:v>194771</c:v>
                </c:pt>
                <c:pt idx="1191">
                  <c:v>85320</c:v>
                </c:pt>
                <c:pt idx="1192">
                  <c:v>183164</c:v>
                </c:pt>
                <c:pt idx="1193">
                  <c:v>150117</c:v>
                </c:pt>
                <c:pt idx="1194">
                  <c:v>210506</c:v>
                </c:pt>
                <c:pt idx="1195">
                  <c:v>178305</c:v>
                </c:pt>
                <c:pt idx="1196">
                  <c:v>262068</c:v>
                </c:pt>
                <c:pt idx="1197">
                  <c:v>128480</c:v>
                </c:pt>
                <c:pt idx="1198">
                  <c:v>73577</c:v>
                </c:pt>
                <c:pt idx="1199">
                  <c:v>147608</c:v>
                </c:pt>
                <c:pt idx="1200">
                  <c:v>232865</c:v>
                </c:pt>
                <c:pt idx="1201">
                  <c:v>97228</c:v>
                </c:pt>
                <c:pt idx="1202">
                  <c:v>181832</c:v>
                </c:pt>
                <c:pt idx="1203">
                  <c:v>143475</c:v>
                </c:pt>
                <c:pt idx="1204">
                  <c:v>86647</c:v>
                </c:pt>
                <c:pt idx="1205">
                  <c:v>64256</c:v>
                </c:pt>
                <c:pt idx="1206">
                  <c:v>102839</c:v>
                </c:pt>
                <c:pt idx="1207">
                  <c:v>123885</c:v>
                </c:pt>
                <c:pt idx="1208">
                  <c:v>508533</c:v>
                </c:pt>
                <c:pt idx="1209">
                  <c:v>128396</c:v>
                </c:pt>
                <c:pt idx="1210">
                  <c:v>423995</c:v>
                </c:pt>
                <c:pt idx="1211">
                  <c:v>243454</c:v>
                </c:pt>
                <c:pt idx="1212">
                  <c:v>71366</c:v>
                </c:pt>
                <c:pt idx="1213">
                  <c:v>76777</c:v>
                </c:pt>
                <c:pt idx="1214">
                  <c:v>78631</c:v>
                </c:pt>
                <c:pt idx="1215">
                  <c:v>690210</c:v>
                </c:pt>
                <c:pt idx="1216">
                  <c:v>119790</c:v>
                </c:pt>
                <c:pt idx="1217">
                  <c:v>453291</c:v>
                </c:pt>
                <c:pt idx="1218">
                  <c:v>72542</c:v>
                </c:pt>
                <c:pt idx="1219">
                  <c:v>84709</c:v>
                </c:pt>
                <c:pt idx="1220">
                  <c:v>784814</c:v>
                </c:pt>
                <c:pt idx="1221">
                  <c:v>383070</c:v>
                </c:pt>
                <c:pt idx="1222">
                  <c:v>383126</c:v>
                </c:pt>
                <c:pt idx="1223">
                  <c:v>207020</c:v>
                </c:pt>
                <c:pt idx="1224">
                  <c:v>102000</c:v>
                </c:pt>
                <c:pt idx="1225">
                  <c:v>453259</c:v>
                </c:pt>
                <c:pt idx="1226">
                  <c:v>467685</c:v>
                </c:pt>
                <c:pt idx="1227">
                  <c:v>291397</c:v>
                </c:pt>
                <c:pt idx="1228">
                  <c:v>304736</c:v>
                </c:pt>
                <c:pt idx="1229">
                  <c:v>281070</c:v>
                </c:pt>
                <c:pt idx="1230">
                  <c:v>291018</c:v>
                </c:pt>
                <c:pt idx="1231">
                  <c:v>148839</c:v>
                </c:pt>
                <c:pt idx="1232">
                  <c:v>100668</c:v>
                </c:pt>
                <c:pt idx="1233">
                  <c:v>150320</c:v>
                </c:pt>
                <c:pt idx="1234">
                  <c:v>58068</c:v>
                </c:pt>
                <c:pt idx="1235">
                  <c:v>143171</c:v>
                </c:pt>
                <c:pt idx="1236">
                  <c:v>461081</c:v>
                </c:pt>
                <c:pt idx="1237">
                  <c:v>136075</c:v>
                </c:pt>
                <c:pt idx="1238">
                  <c:v>1181496</c:v>
                </c:pt>
                <c:pt idx="1239">
                  <c:v>475435</c:v>
                </c:pt>
                <c:pt idx="1240">
                  <c:v>186125</c:v>
                </c:pt>
                <c:pt idx="1241">
                  <c:v>60308</c:v>
                </c:pt>
                <c:pt idx="1242">
                  <c:v>68839</c:v>
                </c:pt>
                <c:pt idx="1243">
                  <c:v>58022</c:v>
                </c:pt>
                <c:pt idx="1244">
                  <c:v>93521</c:v>
                </c:pt>
                <c:pt idx="1245">
                  <c:v>124099</c:v>
                </c:pt>
                <c:pt idx="1246">
                  <c:v>255803</c:v>
                </c:pt>
                <c:pt idx="1247">
                  <c:v>72728</c:v>
                </c:pt>
                <c:pt idx="1248">
                  <c:v>113505</c:v>
                </c:pt>
                <c:pt idx="1249">
                  <c:v>381303</c:v>
                </c:pt>
                <c:pt idx="1250">
                  <c:v>95365</c:v>
                </c:pt>
                <c:pt idx="1251">
                  <c:v>56381</c:v>
                </c:pt>
                <c:pt idx="1252">
                  <c:v>214298</c:v>
                </c:pt>
                <c:pt idx="1253">
                  <c:v>120193</c:v>
                </c:pt>
                <c:pt idx="1254">
                  <c:v>125605</c:v>
                </c:pt>
                <c:pt idx="1255">
                  <c:v>75873</c:v>
                </c:pt>
                <c:pt idx="1256">
                  <c:v>72867</c:v>
                </c:pt>
                <c:pt idx="1257">
                  <c:v>662599</c:v>
                </c:pt>
                <c:pt idx="1258">
                  <c:v>168113</c:v>
                </c:pt>
                <c:pt idx="1259">
                  <c:v>63225</c:v>
                </c:pt>
                <c:pt idx="1260">
                  <c:v>602388</c:v>
                </c:pt>
                <c:pt idx="1261">
                  <c:v>322502</c:v>
                </c:pt>
                <c:pt idx="1262">
                  <c:v>558787</c:v>
                </c:pt>
                <c:pt idx="1263">
                  <c:v>221537</c:v>
                </c:pt>
                <c:pt idx="1264">
                  <c:v>71253</c:v>
                </c:pt>
                <c:pt idx="1265">
                  <c:v>81490</c:v>
                </c:pt>
                <c:pt idx="1266">
                  <c:v>107855</c:v>
                </c:pt>
                <c:pt idx="1267">
                  <c:v>477361</c:v>
                </c:pt>
                <c:pt idx="1268">
                  <c:v>245270</c:v>
                </c:pt>
                <c:pt idx="1269">
                  <c:v>152688</c:v>
                </c:pt>
                <c:pt idx="1270">
                  <c:v>208588</c:v>
                </c:pt>
                <c:pt idx="1271">
                  <c:v>126893</c:v>
                </c:pt>
                <c:pt idx="1272">
                  <c:v>104243</c:v>
                </c:pt>
                <c:pt idx="1273">
                  <c:v>416142</c:v>
                </c:pt>
                <c:pt idx="1274">
                  <c:v>1052265</c:v>
                </c:pt>
                <c:pt idx="1275">
                  <c:v>55779</c:v>
                </c:pt>
                <c:pt idx="1276">
                  <c:v>111950</c:v>
                </c:pt>
                <c:pt idx="1277">
                  <c:v>227877</c:v>
                </c:pt>
                <c:pt idx="1278">
                  <c:v>64801</c:v>
                </c:pt>
                <c:pt idx="1279">
                  <c:v>54656</c:v>
                </c:pt>
                <c:pt idx="1280">
                  <c:v>279777</c:v>
                </c:pt>
                <c:pt idx="1281">
                  <c:v>129392</c:v>
                </c:pt>
                <c:pt idx="1282">
                  <c:v>377834</c:v>
                </c:pt>
                <c:pt idx="1283">
                  <c:v>217557</c:v>
                </c:pt>
                <c:pt idx="1284">
                  <c:v>112891</c:v>
                </c:pt>
                <c:pt idx="1285">
                  <c:v>72526</c:v>
                </c:pt>
                <c:pt idx="1286">
                  <c:v>158828</c:v>
                </c:pt>
                <c:pt idx="1287">
                  <c:v>106908</c:v>
                </c:pt>
                <c:pt idx="1288">
                  <c:v>141835</c:v>
                </c:pt>
                <c:pt idx="1289">
                  <c:v>373509</c:v>
                </c:pt>
                <c:pt idx="1290">
                  <c:v>106746</c:v>
                </c:pt>
                <c:pt idx="1291">
                  <c:v>564774</c:v>
                </c:pt>
                <c:pt idx="1292">
                  <c:v>75353</c:v>
                </c:pt>
                <c:pt idx="1293">
                  <c:v>99311</c:v>
                </c:pt>
                <c:pt idx="1294">
                  <c:v>86791</c:v>
                </c:pt>
                <c:pt idx="1295">
                  <c:v>174552</c:v>
                </c:pt>
                <c:pt idx="1296">
                  <c:v>428799</c:v>
                </c:pt>
                <c:pt idx="1297">
                  <c:v>289349</c:v>
                </c:pt>
                <c:pt idx="1298">
                  <c:v>103903</c:v>
                </c:pt>
                <c:pt idx="1299">
                  <c:v>117496</c:v>
                </c:pt>
                <c:pt idx="1300">
                  <c:v>107166</c:v>
                </c:pt>
                <c:pt idx="1301">
                  <c:v>173873</c:v>
                </c:pt>
                <c:pt idx="1302">
                  <c:v>58971</c:v>
                </c:pt>
                <c:pt idx="1303">
                  <c:v>57540</c:v>
                </c:pt>
                <c:pt idx="1304">
                  <c:v>407294</c:v>
                </c:pt>
                <c:pt idx="1305">
                  <c:v>154876</c:v>
                </c:pt>
                <c:pt idx="1306">
                  <c:v>426684</c:v>
                </c:pt>
                <c:pt idx="1307">
                  <c:v>108947</c:v>
                </c:pt>
                <c:pt idx="1308">
                  <c:v>195114</c:v>
                </c:pt>
                <c:pt idx="1309">
                  <c:v>206029</c:v>
                </c:pt>
                <c:pt idx="1310">
                  <c:v>70458</c:v>
                </c:pt>
                <c:pt idx="1311">
                  <c:v>125015</c:v>
                </c:pt>
                <c:pt idx="1312">
                  <c:v>57294</c:v>
                </c:pt>
                <c:pt idx="1313">
                  <c:v>218614</c:v>
                </c:pt>
                <c:pt idx="1314">
                  <c:v>92320</c:v>
                </c:pt>
                <c:pt idx="1315">
                  <c:v>67913</c:v>
                </c:pt>
                <c:pt idx="1316">
                  <c:v>91799</c:v>
                </c:pt>
                <c:pt idx="1317">
                  <c:v>71824</c:v>
                </c:pt>
                <c:pt idx="1318">
                  <c:v>65879</c:v>
                </c:pt>
                <c:pt idx="1319">
                  <c:v>524920</c:v>
                </c:pt>
                <c:pt idx="1320">
                  <c:v>96410</c:v>
                </c:pt>
                <c:pt idx="1321">
                  <c:v>372795</c:v>
                </c:pt>
                <c:pt idx="1322">
                  <c:v>158087</c:v>
                </c:pt>
                <c:pt idx="1323">
                  <c:v>261446</c:v>
                </c:pt>
                <c:pt idx="1324">
                  <c:v>185562</c:v>
                </c:pt>
                <c:pt idx="1325">
                  <c:v>332091</c:v>
                </c:pt>
                <c:pt idx="1326">
                  <c:v>66012</c:v>
                </c:pt>
                <c:pt idx="1327">
                  <c:v>366005</c:v>
                </c:pt>
                <c:pt idx="1328">
                  <c:v>439512</c:v>
                </c:pt>
                <c:pt idx="1329">
                  <c:v>131636</c:v>
                </c:pt>
                <c:pt idx="1330">
                  <c:v>1536520</c:v>
                </c:pt>
                <c:pt idx="1331">
                  <c:v>408586</c:v>
                </c:pt>
                <c:pt idx="1332">
                  <c:v>127234</c:v>
                </c:pt>
                <c:pt idx="1333">
                  <c:v>58583</c:v>
                </c:pt>
                <c:pt idx="1334">
                  <c:v>484078</c:v>
                </c:pt>
                <c:pt idx="1335">
                  <c:v>50579</c:v>
                </c:pt>
                <c:pt idx="1336">
                  <c:v>207703</c:v>
                </c:pt>
                <c:pt idx="1337">
                  <c:v>94272</c:v>
                </c:pt>
                <c:pt idx="1338">
                  <c:v>267147</c:v>
                </c:pt>
                <c:pt idx="1339">
                  <c:v>95774</c:v>
                </c:pt>
                <c:pt idx="1340">
                  <c:v>417718</c:v>
                </c:pt>
                <c:pt idx="1341">
                  <c:v>206299</c:v>
                </c:pt>
                <c:pt idx="1342">
                  <c:v>94093</c:v>
                </c:pt>
                <c:pt idx="1343">
                  <c:v>615988</c:v>
                </c:pt>
                <c:pt idx="1344">
                  <c:v>262298</c:v>
                </c:pt>
                <c:pt idx="1345">
                  <c:v>50250</c:v>
                </c:pt>
                <c:pt idx="1346">
                  <c:v>97833</c:v>
                </c:pt>
                <c:pt idx="1347">
                  <c:v>133347</c:v>
                </c:pt>
                <c:pt idx="1348">
                  <c:v>113808</c:v>
                </c:pt>
                <c:pt idx="1349">
                  <c:v>125840</c:v>
                </c:pt>
                <c:pt idx="1350">
                  <c:v>196154</c:v>
                </c:pt>
                <c:pt idx="1351">
                  <c:v>203302</c:v>
                </c:pt>
                <c:pt idx="1352">
                  <c:v>117895</c:v>
                </c:pt>
                <c:pt idx="1353">
                  <c:v>88301</c:v>
                </c:pt>
                <c:pt idx="1354">
                  <c:v>509598</c:v>
                </c:pt>
                <c:pt idx="1355">
                  <c:v>52749</c:v>
                </c:pt>
                <c:pt idx="1356">
                  <c:v>483123</c:v>
                </c:pt>
                <c:pt idx="1357">
                  <c:v>114358</c:v>
                </c:pt>
                <c:pt idx="1358">
                  <c:v>114971</c:v>
                </c:pt>
                <c:pt idx="1359">
                  <c:v>93569</c:v>
                </c:pt>
                <c:pt idx="1360">
                  <c:v>273209</c:v>
                </c:pt>
                <c:pt idx="1361">
                  <c:v>72054</c:v>
                </c:pt>
                <c:pt idx="1362">
                  <c:v>60488</c:v>
                </c:pt>
                <c:pt idx="1363">
                  <c:v>348437</c:v>
                </c:pt>
                <c:pt idx="1364">
                  <c:v>86911</c:v>
                </c:pt>
                <c:pt idx="1365">
                  <c:v>424914</c:v>
                </c:pt>
                <c:pt idx="1366">
                  <c:v>76731</c:v>
                </c:pt>
                <c:pt idx="1367">
                  <c:v>151625</c:v>
                </c:pt>
                <c:pt idx="1368">
                  <c:v>668305</c:v>
                </c:pt>
                <c:pt idx="1369">
                  <c:v>64408</c:v>
                </c:pt>
                <c:pt idx="1370">
                  <c:v>83498</c:v>
                </c:pt>
                <c:pt idx="1371">
                  <c:v>208765</c:v>
                </c:pt>
                <c:pt idx="1372">
                  <c:v>87653</c:v>
                </c:pt>
                <c:pt idx="1373">
                  <c:v>84180</c:v>
                </c:pt>
                <c:pt idx="1374">
                  <c:v>98597</c:v>
                </c:pt>
                <c:pt idx="1375">
                  <c:v>205645</c:v>
                </c:pt>
                <c:pt idx="1376">
                  <c:v>1102742</c:v>
                </c:pt>
                <c:pt idx="1377">
                  <c:v>479999</c:v>
                </c:pt>
                <c:pt idx="1378">
                  <c:v>55481</c:v>
                </c:pt>
                <c:pt idx="1379">
                  <c:v>176264</c:v>
                </c:pt>
                <c:pt idx="1380">
                  <c:v>1543042</c:v>
                </c:pt>
                <c:pt idx="1381">
                  <c:v>129254</c:v>
                </c:pt>
                <c:pt idx="1382">
                  <c:v>147824</c:v>
                </c:pt>
                <c:pt idx="1383">
                  <c:v>234081</c:v>
                </c:pt>
                <c:pt idx="1384">
                  <c:v>129060</c:v>
                </c:pt>
                <c:pt idx="1385">
                  <c:v>615730</c:v>
                </c:pt>
                <c:pt idx="1386">
                  <c:v>109958</c:v>
                </c:pt>
                <c:pt idx="1387">
                  <c:v>55909</c:v>
                </c:pt>
                <c:pt idx="1388">
                  <c:v>74724</c:v>
                </c:pt>
                <c:pt idx="1389">
                  <c:v>232317</c:v>
                </c:pt>
                <c:pt idx="1390">
                  <c:v>198741</c:v>
                </c:pt>
                <c:pt idx="1391">
                  <c:v>54442</c:v>
                </c:pt>
                <c:pt idx="1392">
                  <c:v>50329</c:v>
                </c:pt>
                <c:pt idx="1393">
                  <c:v>445551</c:v>
                </c:pt>
                <c:pt idx="1394">
                  <c:v>107333</c:v>
                </c:pt>
                <c:pt idx="1395">
                  <c:v>231597</c:v>
                </c:pt>
                <c:pt idx="1396">
                  <c:v>533342</c:v>
                </c:pt>
                <c:pt idx="1397">
                  <c:v>56196</c:v>
                </c:pt>
                <c:pt idx="1398">
                  <c:v>413753</c:v>
                </c:pt>
                <c:pt idx="1399">
                  <c:v>99794</c:v>
                </c:pt>
                <c:pt idx="1400">
                  <c:v>71538</c:v>
                </c:pt>
                <c:pt idx="1401">
                  <c:v>81025</c:v>
                </c:pt>
                <c:pt idx="1402">
                  <c:v>58525</c:v>
                </c:pt>
                <c:pt idx="1403">
                  <c:v>78740</c:v>
                </c:pt>
                <c:pt idx="1404">
                  <c:v>788673</c:v>
                </c:pt>
                <c:pt idx="1405">
                  <c:v>138511</c:v>
                </c:pt>
                <c:pt idx="1406">
                  <c:v>302943</c:v>
                </c:pt>
                <c:pt idx="1407">
                  <c:v>65338</c:v>
                </c:pt>
                <c:pt idx="1408">
                  <c:v>176821</c:v>
                </c:pt>
                <c:pt idx="1409">
                  <c:v>682117</c:v>
                </c:pt>
                <c:pt idx="1410">
                  <c:v>281073</c:v>
                </c:pt>
                <c:pt idx="1411">
                  <c:v>158405</c:v>
                </c:pt>
                <c:pt idx="1412">
                  <c:v>325982</c:v>
                </c:pt>
                <c:pt idx="1413">
                  <c:v>87943</c:v>
                </c:pt>
                <c:pt idx="1414">
                  <c:v>451451</c:v>
                </c:pt>
                <c:pt idx="1415">
                  <c:v>64863</c:v>
                </c:pt>
                <c:pt idx="1416">
                  <c:v>795344</c:v>
                </c:pt>
                <c:pt idx="1417">
                  <c:v>55696</c:v>
                </c:pt>
                <c:pt idx="1418">
                  <c:v>96487</c:v>
                </c:pt>
                <c:pt idx="1419">
                  <c:v>90979</c:v>
                </c:pt>
                <c:pt idx="1420">
                  <c:v>751633</c:v>
                </c:pt>
                <c:pt idx="1421">
                  <c:v>65649</c:v>
                </c:pt>
                <c:pt idx="1422">
                  <c:v>240053</c:v>
                </c:pt>
                <c:pt idx="1423">
                  <c:v>82449</c:v>
                </c:pt>
                <c:pt idx="1424">
                  <c:v>138429</c:v>
                </c:pt>
                <c:pt idx="1425">
                  <c:v>116101</c:v>
                </c:pt>
                <c:pt idx="1426">
                  <c:v>56196</c:v>
                </c:pt>
                <c:pt idx="1427">
                  <c:v>79009</c:v>
                </c:pt>
                <c:pt idx="1428">
                  <c:v>194589</c:v>
                </c:pt>
                <c:pt idx="1429">
                  <c:v>134347</c:v>
                </c:pt>
                <c:pt idx="1430">
                  <c:v>61525</c:v>
                </c:pt>
                <c:pt idx="1431">
                  <c:v>76499</c:v>
                </c:pt>
                <c:pt idx="1432">
                  <c:v>107633</c:v>
                </c:pt>
                <c:pt idx="1433">
                  <c:v>106165</c:v>
                </c:pt>
                <c:pt idx="1434">
                  <c:v>330145</c:v>
                </c:pt>
                <c:pt idx="1435">
                  <c:v>147080</c:v>
                </c:pt>
                <c:pt idx="1436">
                  <c:v>456369</c:v>
                </c:pt>
                <c:pt idx="1437">
                  <c:v>176829</c:v>
                </c:pt>
                <c:pt idx="1438">
                  <c:v>76284</c:v>
                </c:pt>
                <c:pt idx="1439">
                  <c:v>53894</c:v>
                </c:pt>
                <c:pt idx="1440">
                  <c:v>211780</c:v>
                </c:pt>
                <c:pt idx="1441">
                  <c:v>374357</c:v>
                </c:pt>
                <c:pt idx="1442">
                  <c:v>79514</c:v>
                </c:pt>
                <c:pt idx="1443">
                  <c:v>185889</c:v>
                </c:pt>
                <c:pt idx="1444">
                  <c:v>175148</c:v>
                </c:pt>
                <c:pt idx="1445">
                  <c:v>348923</c:v>
                </c:pt>
                <c:pt idx="1446">
                  <c:v>65999</c:v>
                </c:pt>
                <c:pt idx="1447">
                  <c:v>112136</c:v>
                </c:pt>
                <c:pt idx="1448">
                  <c:v>112088</c:v>
                </c:pt>
                <c:pt idx="1449">
                  <c:v>149454</c:v>
                </c:pt>
                <c:pt idx="1450">
                  <c:v>70752</c:v>
                </c:pt>
                <c:pt idx="1451">
                  <c:v>109100</c:v>
                </c:pt>
                <c:pt idx="1452">
                  <c:v>166479</c:v>
                </c:pt>
                <c:pt idx="1453">
                  <c:v>367096</c:v>
                </c:pt>
                <c:pt idx="1454">
                  <c:v>104606</c:v>
                </c:pt>
                <c:pt idx="1455">
                  <c:v>99222</c:v>
                </c:pt>
                <c:pt idx="1456">
                  <c:v>261765</c:v>
                </c:pt>
                <c:pt idx="1457">
                  <c:v>370001</c:v>
                </c:pt>
                <c:pt idx="1458">
                  <c:v>108527</c:v>
                </c:pt>
                <c:pt idx="1459">
                  <c:v>83193</c:v>
                </c:pt>
                <c:pt idx="1460">
                  <c:v>131792</c:v>
                </c:pt>
                <c:pt idx="1461">
                  <c:v>60254</c:v>
                </c:pt>
                <c:pt idx="1462">
                  <c:v>121001</c:v>
                </c:pt>
                <c:pt idx="1463">
                  <c:v>67255</c:v>
                </c:pt>
                <c:pt idx="1464">
                  <c:v>157602</c:v>
                </c:pt>
                <c:pt idx="1465">
                  <c:v>224042</c:v>
                </c:pt>
                <c:pt idx="1466">
                  <c:v>75653</c:v>
                </c:pt>
                <c:pt idx="1467">
                  <c:v>190730</c:v>
                </c:pt>
                <c:pt idx="1468">
                  <c:v>481325</c:v>
                </c:pt>
                <c:pt idx="1469">
                  <c:v>60856</c:v>
                </c:pt>
                <c:pt idx="1470">
                  <c:v>81195</c:v>
                </c:pt>
                <c:pt idx="1471">
                  <c:v>168253</c:v>
                </c:pt>
                <c:pt idx="1472">
                  <c:v>248951</c:v>
                </c:pt>
                <c:pt idx="1473">
                  <c:v>324045</c:v>
                </c:pt>
                <c:pt idx="1474">
                  <c:v>331411</c:v>
                </c:pt>
                <c:pt idx="1475">
                  <c:v>50033</c:v>
                </c:pt>
                <c:pt idx="1476">
                  <c:v>103407</c:v>
                </c:pt>
                <c:pt idx="1477">
                  <c:v>99646</c:v>
                </c:pt>
                <c:pt idx="1478">
                  <c:v>74026</c:v>
                </c:pt>
                <c:pt idx="1479">
                  <c:v>282442</c:v>
                </c:pt>
                <c:pt idx="1480">
                  <c:v>786518</c:v>
                </c:pt>
                <c:pt idx="1481">
                  <c:v>206947</c:v>
                </c:pt>
                <c:pt idx="1482">
                  <c:v>131626</c:v>
                </c:pt>
                <c:pt idx="1483">
                  <c:v>88806</c:v>
                </c:pt>
                <c:pt idx="1484">
                  <c:v>56882</c:v>
                </c:pt>
                <c:pt idx="1485">
                  <c:v>54975</c:v>
                </c:pt>
                <c:pt idx="1486">
                  <c:v>63994</c:v>
                </c:pt>
                <c:pt idx="1487">
                  <c:v>75647</c:v>
                </c:pt>
                <c:pt idx="1488">
                  <c:v>59517</c:v>
                </c:pt>
                <c:pt idx="1489">
                  <c:v>137799</c:v>
                </c:pt>
                <c:pt idx="1490">
                  <c:v>115274</c:v>
                </c:pt>
                <c:pt idx="1491">
                  <c:v>102644</c:v>
                </c:pt>
                <c:pt idx="1492">
                  <c:v>403233</c:v>
                </c:pt>
                <c:pt idx="1493">
                  <c:v>710317</c:v>
                </c:pt>
                <c:pt idx="1494">
                  <c:v>115874</c:v>
                </c:pt>
                <c:pt idx="1495">
                  <c:v>92806</c:v>
                </c:pt>
                <c:pt idx="1496">
                  <c:v>457589</c:v>
                </c:pt>
                <c:pt idx="1497">
                  <c:v>112435</c:v>
                </c:pt>
                <c:pt idx="1498">
                  <c:v>55612</c:v>
                </c:pt>
                <c:pt idx="1499">
                  <c:v>96741</c:v>
                </c:pt>
                <c:pt idx="1500">
                  <c:v>467437</c:v>
                </c:pt>
                <c:pt idx="1501">
                  <c:v>1389086</c:v>
                </c:pt>
                <c:pt idx="1502">
                  <c:v>381783</c:v>
                </c:pt>
                <c:pt idx="1503">
                  <c:v>235153</c:v>
                </c:pt>
                <c:pt idx="1504">
                  <c:v>59175</c:v>
                </c:pt>
                <c:pt idx="1505">
                  <c:v>169303</c:v>
                </c:pt>
                <c:pt idx="1506">
                  <c:v>95470</c:v>
                </c:pt>
                <c:pt idx="1507">
                  <c:v>108856</c:v>
                </c:pt>
                <c:pt idx="1508">
                  <c:v>572114</c:v>
                </c:pt>
                <c:pt idx="1509">
                  <c:v>228988</c:v>
                </c:pt>
                <c:pt idx="1510">
                  <c:v>155700</c:v>
                </c:pt>
                <c:pt idx="1511">
                  <c:v>77774</c:v>
                </c:pt>
                <c:pt idx="1512">
                  <c:v>282207</c:v>
                </c:pt>
                <c:pt idx="1513">
                  <c:v>105805</c:v>
                </c:pt>
                <c:pt idx="1514">
                  <c:v>57343</c:v>
                </c:pt>
                <c:pt idx="1515">
                  <c:v>153039</c:v>
                </c:pt>
                <c:pt idx="1516">
                  <c:v>325211</c:v>
                </c:pt>
                <c:pt idx="1517">
                  <c:v>623031</c:v>
                </c:pt>
                <c:pt idx="1518">
                  <c:v>74182</c:v>
                </c:pt>
                <c:pt idx="1519">
                  <c:v>319787</c:v>
                </c:pt>
                <c:pt idx="1520">
                  <c:v>150919</c:v>
                </c:pt>
                <c:pt idx="1521">
                  <c:v>246266</c:v>
                </c:pt>
                <c:pt idx="1522">
                  <c:v>195257</c:v>
                </c:pt>
                <c:pt idx="1523">
                  <c:v>100852</c:v>
                </c:pt>
                <c:pt idx="1524">
                  <c:v>77018</c:v>
                </c:pt>
                <c:pt idx="1525">
                  <c:v>225226</c:v>
                </c:pt>
                <c:pt idx="1526">
                  <c:v>849600</c:v>
                </c:pt>
                <c:pt idx="1527">
                  <c:v>64262</c:v>
                </c:pt>
                <c:pt idx="1528">
                  <c:v>143393</c:v>
                </c:pt>
                <c:pt idx="1529">
                  <c:v>578478</c:v>
                </c:pt>
                <c:pt idx="1530">
                  <c:v>665305</c:v>
                </c:pt>
                <c:pt idx="1531">
                  <c:v>127723</c:v>
                </c:pt>
                <c:pt idx="1532">
                  <c:v>202062</c:v>
                </c:pt>
                <c:pt idx="1533">
                  <c:v>99717</c:v>
                </c:pt>
                <c:pt idx="1534">
                  <c:v>117478</c:v>
                </c:pt>
                <c:pt idx="1535">
                  <c:v>81924</c:v>
                </c:pt>
                <c:pt idx="1536">
                  <c:v>234573</c:v>
                </c:pt>
                <c:pt idx="1537">
                  <c:v>76364</c:v>
                </c:pt>
                <c:pt idx="1538">
                  <c:v>56015</c:v>
                </c:pt>
                <c:pt idx="1539">
                  <c:v>68819</c:v>
                </c:pt>
                <c:pt idx="1540">
                  <c:v>119121</c:v>
                </c:pt>
                <c:pt idx="1541">
                  <c:v>79430</c:v>
                </c:pt>
                <c:pt idx="1542">
                  <c:v>54376</c:v>
                </c:pt>
                <c:pt idx="1543">
                  <c:v>132452</c:v>
                </c:pt>
                <c:pt idx="1544">
                  <c:v>681300</c:v>
                </c:pt>
                <c:pt idx="1545">
                  <c:v>118239</c:v>
                </c:pt>
                <c:pt idx="1546">
                  <c:v>88034</c:v>
                </c:pt>
                <c:pt idx="1547">
                  <c:v>57395</c:v>
                </c:pt>
                <c:pt idx="1548">
                  <c:v>66272</c:v>
                </c:pt>
                <c:pt idx="1549">
                  <c:v>135486</c:v>
                </c:pt>
                <c:pt idx="1550">
                  <c:v>166317</c:v>
                </c:pt>
                <c:pt idx="1551">
                  <c:v>139558</c:v>
                </c:pt>
                <c:pt idx="1552">
                  <c:v>225615</c:v>
                </c:pt>
                <c:pt idx="1553">
                  <c:v>115662</c:v>
                </c:pt>
                <c:pt idx="1554">
                  <c:v>322110</c:v>
                </c:pt>
                <c:pt idx="1555">
                  <c:v>69492</c:v>
                </c:pt>
                <c:pt idx="1556">
                  <c:v>73873</c:v>
                </c:pt>
                <c:pt idx="1557">
                  <c:v>110141</c:v>
                </c:pt>
                <c:pt idx="1558">
                  <c:v>109916</c:v>
                </c:pt>
                <c:pt idx="1559">
                  <c:v>84409</c:v>
                </c:pt>
                <c:pt idx="1560">
                  <c:v>61608</c:v>
                </c:pt>
                <c:pt idx="1561">
                  <c:v>136499</c:v>
                </c:pt>
                <c:pt idx="1562">
                  <c:v>81538</c:v>
                </c:pt>
                <c:pt idx="1563">
                  <c:v>60175</c:v>
                </c:pt>
                <c:pt idx="1564">
                  <c:v>227005</c:v>
                </c:pt>
                <c:pt idx="1565">
                  <c:v>59409</c:v>
                </c:pt>
                <c:pt idx="1566">
                  <c:v>266309</c:v>
                </c:pt>
                <c:pt idx="1567">
                  <c:v>154062</c:v>
                </c:pt>
                <c:pt idx="1568">
                  <c:v>58655</c:v>
                </c:pt>
                <c:pt idx="1569">
                  <c:v>121909</c:v>
                </c:pt>
                <c:pt idx="1570">
                  <c:v>238405</c:v>
                </c:pt>
                <c:pt idx="1571">
                  <c:v>62629</c:v>
                </c:pt>
                <c:pt idx="1572">
                  <c:v>130971</c:v>
                </c:pt>
                <c:pt idx="1573">
                  <c:v>216209</c:v>
                </c:pt>
                <c:pt idx="1574">
                  <c:v>202707</c:v>
                </c:pt>
                <c:pt idx="1575">
                  <c:v>260018</c:v>
                </c:pt>
                <c:pt idx="1576">
                  <c:v>271084</c:v>
                </c:pt>
                <c:pt idx="1577">
                  <c:v>348153</c:v>
                </c:pt>
                <c:pt idx="1578">
                  <c:v>133558</c:v>
                </c:pt>
                <c:pt idx="1579">
                  <c:v>100450</c:v>
                </c:pt>
                <c:pt idx="1580">
                  <c:v>51016</c:v>
                </c:pt>
                <c:pt idx="1581">
                  <c:v>67841</c:v>
                </c:pt>
                <c:pt idx="1582">
                  <c:v>1159864</c:v>
                </c:pt>
                <c:pt idx="1583">
                  <c:v>123594</c:v>
                </c:pt>
                <c:pt idx="1584">
                  <c:v>164139</c:v>
                </c:pt>
                <c:pt idx="1585">
                  <c:v>874412</c:v>
                </c:pt>
                <c:pt idx="1586">
                  <c:v>286365</c:v>
                </c:pt>
                <c:pt idx="1587">
                  <c:v>54074</c:v>
                </c:pt>
                <c:pt idx="1588">
                  <c:v>291260</c:v>
                </c:pt>
                <c:pt idx="1589">
                  <c:v>373136</c:v>
                </c:pt>
                <c:pt idx="1590">
                  <c:v>184330</c:v>
                </c:pt>
                <c:pt idx="1591">
                  <c:v>87484</c:v>
                </c:pt>
                <c:pt idx="1592">
                  <c:v>651110</c:v>
                </c:pt>
                <c:pt idx="1593">
                  <c:v>502093</c:v>
                </c:pt>
                <c:pt idx="1594">
                  <c:v>172345</c:v>
                </c:pt>
                <c:pt idx="1595">
                  <c:v>268926</c:v>
                </c:pt>
                <c:pt idx="1596">
                  <c:v>153073</c:v>
                </c:pt>
                <c:pt idx="1597">
                  <c:v>432090</c:v>
                </c:pt>
                <c:pt idx="1598">
                  <c:v>76260</c:v>
                </c:pt>
                <c:pt idx="1599">
                  <c:v>65006</c:v>
                </c:pt>
                <c:pt idx="1600">
                  <c:v>385200</c:v>
                </c:pt>
                <c:pt idx="1601">
                  <c:v>51601</c:v>
                </c:pt>
                <c:pt idx="1602">
                  <c:v>134387</c:v>
                </c:pt>
                <c:pt idx="1603">
                  <c:v>189987</c:v>
                </c:pt>
                <c:pt idx="1604">
                  <c:v>93324</c:v>
                </c:pt>
                <c:pt idx="1605">
                  <c:v>579861</c:v>
                </c:pt>
                <c:pt idx="1606">
                  <c:v>113324</c:v>
                </c:pt>
                <c:pt idx="1607">
                  <c:v>175340</c:v>
                </c:pt>
                <c:pt idx="1608">
                  <c:v>74190</c:v>
                </c:pt>
                <c:pt idx="1609">
                  <c:v>452231</c:v>
                </c:pt>
                <c:pt idx="1610">
                  <c:v>95238</c:v>
                </c:pt>
                <c:pt idx="1611">
                  <c:v>243972</c:v>
                </c:pt>
                <c:pt idx="1612">
                  <c:v>375142</c:v>
                </c:pt>
                <c:pt idx="1613">
                  <c:v>503465</c:v>
                </c:pt>
                <c:pt idx="1614">
                  <c:v>187307</c:v>
                </c:pt>
                <c:pt idx="1615">
                  <c:v>129256</c:v>
                </c:pt>
                <c:pt idx="1616">
                  <c:v>506594</c:v>
                </c:pt>
                <c:pt idx="1617">
                  <c:v>679711</c:v>
                </c:pt>
                <c:pt idx="1618">
                  <c:v>62682</c:v>
                </c:pt>
                <c:pt idx="1619">
                  <c:v>313554</c:v>
                </c:pt>
                <c:pt idx="1620">
                  <c:v>89776</c:v>
                </c:pt>
                <c:pt idx="1621">
                  <c:v>133698</c:v>
                </c:pt>
                <c:pt idx="1622">
                  <c:v>574931</c:v>
                </c:pt>
                <c:pt idx="1623">
                  <c:v>187921</c:v>
                </c:pt>
                <c:pt idx="1624">
                  <c:v>66290</c:v>
                </c:pt>
                <c:pt idx="1625">
                  <c:v>70515</c:v>
                </c:pt>
                <c:pt idx="1626">
                  <c:v>288018</c:v>
                </c:pt>
                <c:pt idx="1627">
                  <c:v>147958</c:v>
                </c:pt>
                <c:pt idx="1628">
                  <c:v>687323</c:v>
                </c:pt>
                <c:pt idx="1629">
                  <c:v>137248</c:v>
                </c:pt>
                <c:pt idx="1630">
                  <c:v>61811</c:v>
                </c:pt>
                <c:pt idx="1631">
                  <c:v>216343</c:v>
                </c:pt>
                <c:pt idx="1632">
                  <c:v>284240</c:v>
                </c:pt>
                <c:pt idx="1633">
                  <c:v>93372</c:v>
                </c:pt>
                <c:pt idx="1634">
                  <c:v>102741</c:v>
                </c:pt>
                <c:pt idx="1635">
                  <c:v>155934</c:v>
                </c:pt>
                <c:pt idx="1636">
                  <c:v>105889</c:v>
                </c:pt>
                <c:pt idx="1637">
                  <c:v>131887</c:v>
                </c:pt>
                <c:pt idx="1638">
                  <c:v>322642</c:v>
                </c:pt>
                <c:pt idx="1639">
                  <c:v>68329</c:v>
                </c:pt>
                <c:pt idx="1640">
                  <c:v>100676</c:v>
                </c:pt>
                <c:pt idx="1641">
                  <c:v>180399</c:v>
                </c:pt>
                <c:pt idx="1642">
                  <c:v>390392</c:v>
                </c:pt>
                <c:pt idx="1643">
                  <c:v>655383</c:v>
                </c:pt>
                <c:pt idx="1644">
                  <c:v>546054</c:v>
                </c:pt>
                <c:pt idx="1645">
                  <c:v>170835</c:v>
                </c:pt>
                <c:pt idx="1646">
                  <c:v>127343</c:v>
                </c:pt>
                <c:pt idx="1647">
                  <c:v>70597</c:v>
                </c:pt>
                <c:pt idx="1648">
                  <c:v>193464</c:v>
                </c:pt>
                <c:pt idx="1649">
                  <c:v>100259</c:v>
                </c:pt>
                <c:pt idx="1650">
                  <c:v>128038</c:v>
                </c:pt>
                <c:pt idx="1651">
                  <c:v>404369</c:v>
                </c:pt>
                <c:pt idx="1652">
                  <c:v>87007</c:v>
                </c:pt>
                <c:pt idx="1653">
                  <c:v>74262</c:v>
                </c:pt>
                <c:pt idx="1654">
                  <c:v>691906</c:v>
                </c:pt>
                <c:pt idx="1655">
                  <c:v>50397</c:v>
                </c:pt>
                <c:pt idx="1656">
                  <c:v>92164</c:v>
                </c:pt>
                <c:pt idx="1657">
                  <c:v>86697</c:v>
                </c:pt>
                <c:pt idx="1658">
                  <c:v>305920</c:v>
                </c:pt>
                <c:pt idx="1659">
                  <c:v>880334</c:v>
                </c:pt>
                <c:pt idx="1660">
                  <c:v>447581</c:v>
                </c:pt>
                <c:pt idx="1661">
                  <c:v>168218</c:v>
                </c:pt>
                <c:pt idx="1662">
                  <c:v>522566</c:v>
                </c:pt>
                <c:pt idx="1663">
                  <c:v>50653</c:v>
                </c:pt>
                <c:pt idx="1664">
                  <c:v>115433</c:v>
                </c:pt>
                <c:pt idx="1665">
                  <c:v>213893</c:v>
                </c:pt>
                <c:pt idx="1666">
                  <c:v>65942</c:v>
                </c:pt>
                <c:pt idx="1667">
                  <c:v>189222</c:v>
                </c:pt>
                <c:pt idx="1668">
                  <c:v>77787</c:v>
                </c:pt>
                <c:pt idx="1669">
                  <c:v>241121</c:v>
                </c:pt>
                <c:pt idx="1670">
                  <c:v>109586</c:v>
                </c:pt>
                <c:pt idx="1671">
                  <c:v>344634</c:v>
                </c:pt>
                <c:pt idx="1672">
                  <c:v>124706</c:v>
                </c:pt>
                <c:pt idx="1673">
                  <c:v>83466</c:v>
                </c:pt>
                <c:pt idx="1674">
                  <c:v>288303</c:v>
                </c:pt>
                <c:pt idx="1675">
                  <c:v>291752</c:v>
                </c:pt>
                <c:pt idx="1676">
                  <c:v>83416</c:v>
                </c:pt>
                <c:pt idx="1677">
                  <c:v>95400</c:v>
                </c:pt>
                <c:pt idx="1678">
                  <c:v>249211</c:v>
                </c:pt>
                <c:pt idx="1679">
                  <c:v>175876</c:v>
                </c:pt>
                <c:pt idx="1680">
                  <c:v>171461</c:v>
                </c:pt>
                <c:pt idx="1681">
                  <c:v>82924</c:v>
                </c:pt>
                <c:pt idx="1682">
                  <c:v>114605</c:v>
                </c:pt>
                <c:pt idx="1683">
                  <c:v>153781</c:v>
                </c:pt>
                <c:pt idx="1684">
                  <c:v>66343</c:v>
                </c:pt>
                <c:pt idx="1685">
                  <c:v>61566</c:v>
                </c:pt>
                <c:pt idx="1686">
                  <c:v>61595</c:v>
                </c:pt>
                <c:pt idx="1687">
                  <c:v>129086</c:v>
                </c:pt>
                <c:pt idx="1688">
                  <c:v>118157</c:v>
                </c:pt>
                <c:pt idx="1689">
                  <c:v>541638</c:v>
                </c:pt>
                <c:pt idx="1690">
                  <c:v>90585</c:v>
                </c:pt>
                <c:pt idx="1691">
                  <c:v>2798830</c:v>
                </c:pt>
                <c:pt idx="1692">
                  <c:v>623981</c:v>
                </c:pt>
                <c:pt idx="1693">
                  <c:v>86899</c:v>
                </c:pt>
                <c:pt idx="1694">
                  <c:v>572399</c:v>
                </c:pt>
                <c:pt idx="1695">
                  <c:v>149284</c:v>
                </c:pt>
                <c:pt idx="1696">
                  <c:v>145259</c:v>
                </c:pt>
                <c:pt idx="1697">
                  <c:v>325285</c:v>
                </c:pt>
                <c:pt idx="1698">
                  <c:v>123482</c:v>
                </c:pt>
                <c:pt idx="1699">
                  <c:v>65499</c:v>
                </c:pt>
                <c:pt idx="1700">
                  <c:v>94950</c:v>
                </c:pt>
                <c:pt idx="1701">
                  <c:v>168310</c:v>
                </c:pt>
                <c:pt idx="1702">
                  <c:v>299953</c:v>
                </c:pt>
                <c:pt idx="1703">
                  <c:v>157793</c:v>
                </c:pt>
                <c:pt idx="1704">
                  <c:v>109843</c:v>
                </c:pt>
                <c:pt idx="1705">
                  <c:v>140947</c:v>
                </c:pt>
                <c:pt idx="1706">
                  <c:v>150378</c:v>
                </c:pt>
                <c:pt idx="1707">
                  <c:v>51568</c:v>
                </c:pt>
                <c:pt idx="1708">
                  <c:v>62595</c:v>
                </c:pt>
                <c:pt idx="1709">
                  <c:v>78036</c:v>
                </c:pt>
                <c:pt idx="1710">
                  <c:v>80870</c:v>
                </c:pt>
                <c:pt idx="1711">
                  <c:v>204940</c:v>
                </c:pt>
                <c:pt idx="1712">
                  <c:v>57264</c:v>
                </c:pt>
                <c:pt idx="1713">
                  <c:v>104423</c:v>
                </c:pt>
                <c:pt idx="1714">
                  <c:v>368529</c:v>
                </c:pt>
                <c:pt idx="1715">
                  <c:v>1030460</c:v>
                </c:pt>
                <c:pt idx="1716">
                  <c:v>262827</c:v>
                </c:pt>
                <c:pt idx="1717">
                  <c:v>182163</c:v>
                </c:pt>
                <c:pt idx="1718">
                  <c:v>380151</c:v>
                </c:pt>
                <c:pt idx="1719">
                  <c:v>707348</c:v>
                </c:pt>
                <c:pt idx="1720">
                  <c:v>228255</c:v>
                </c:pt>
                <c:pt idx="1721">
                  <c:v>259600</c:v>
                </c:pt>
                <c:pt idx="1722">
                  <c:v>241774</c:v>
                </c:pt>
                <c:pt idx="1723">
                  <c:v>97067</c:v>
                </c:pt>
                <c:pt idx="1724">
                  <c:v>105855</c:v>
                </c:pt>
                <c:pt idx="1725">
                  <c:v>795936</c:v>
                </c:pt>
                <c:pt idx="1726">
                  <c:v>106001</c:v>
                </c:pt>
                <c:pt idx="1727">
                  <c:v>67509</c:v>
                </c:pt>
                <c:pt idx="1728">
                  <c:v>129641</c:v>
                </c:pt>
                <c:pt idx="1729">
                  <c:v>77510</c:v>
                </c:pt>
                <c:pt idx="1730">
                  <c:v>209939</c:v>
                </c:pt>
                <c:pt idx="1731">
                  <c:v>227235</c:v>
                </c:pt>
                <c:pt idx="1732">
                  <c:v>140735</c:v>
                </c:pt>
                <c:pt idx="1733">
                  <c:v>1405638</c:v>
                </c:pt>
                <c:pt idx="1734">
                  <c:v>62581</c:v>
                </c:pt>
                <c:pt idx="1735">
                  <c:v>140284</c:v>
                </c:pt>
                <c:pt idx="1736">
                  <c:v>79087</c:v>
                </c:pt>
                <c:pt idx="1737">
                  <c:v>242538</c:v>
                </c:pt>
                <c:pt idx="1738">
                  <c:v>70696</c:v>
                </c:pt>
                <c:pt idx="1739">
                  <c:v>274205</c:v>
                </c:pt>
                <c:pt idx="1740">
                  <c:v>280830</c:v>
                </c:pt>
                <c:pt idx="1741">
                  <c:v>244676</c:v>
                </c:pt>
                <c:pt idx="1742">
                  <c:v>60588</c:v>
                </c:pt>
                <c:pt idx="1743">
                  <c:v>318763</c:v>
                </c:pt>
                <c:pt idx="1744">
                  <c:v>63050</c:v>
                </c:pt>
                <c:pt idx="1745">
                  <c:v>208021</c:v>
                </c:pt>
                <c:pt idx="1746">
                  <c:v>98862</c:v>
                </c:pt>
                <c:pt idx="1747">
                  <c:v>119767</c:v>
                </c:pt>
                <c:pt idx="1748">
                  <c:v>64430</c:v>
                </c:pt>
                <c:pt idx="1749">
                  <c:v>64388</c:v>
                </c:pt>
                <c:pt idx="1750">
                  <c:v>98894</c:v>
                </c:pt>
                <c:pt idx="1751">
                  <c:v>50127</c:v>
                </c:pt>
                <c:pt idx="1752">
                  <c:v>79222</c:v>
                </c:pt>
                <c:pt idx="1753">
                  <c:v>403288</c:v>
                </c:pt>
                <c:pt idx="1754">
                  <c:v>81148</c:v>
                </c:pt>
                <c:pt idx="1755">
                  <c:v>361674</c:v>
                </c:pt>
                <c:pt idx="1756">
                  <c:v>84723</c:v>
                </c:pt>
                <c:pt idx="1757">
                  <c:v>265510</c:v>
                </c:pt>
                <c:pt idx="1758">
                  <c:v>94390</c:v>
                </c:pt>
                <c:pt idx="1759">
                  <c:v>168154</c:v>
                </c:pt>
                <c:pt idx="1760">
                  <c:v>91558</c:v>
                </c:pt>
                <c:pt idx="1761">
                  <c:v>220868</c:v>
                </c:pt>
                <c:pt idx="1762">
                  <c:v>1364568</c:v>
                </c:pt>
                <c:pt idx="1763">
                  <c:v>95335</c:v>
                </c:pt>
                <c:pt idx="1764">
                  <c:v>196083</c:v>
                </c:pt>
                <c:pt idx="1765">
                  <c:v>131097</c:v>
                </c:pt>
                <c:pt idx="1766">
                  <c:v>115119</c:v>
                </c:pt>
                <c:pt idx="1767">
                  <c:v>217609</c:v>
                </c:pt>
                <c:pt idx="1768">
                  <c:v>646215</c:v>
                </c:pt>
                <c:pt idx="1769">
                  <c:v>106175</c:v>
                </c:pt>
                <c:pt idx="1770">
                  <c:v>236161</c:v>
                </c:pt>
                <c:pt idx="1771">
                  <c:v>64044</c:v>
                </c:pt>
                <c:pt idx="1772">
                  <c:v>50360</c:v>
                </c:pt>
                <c:pt idx="1773">
                  <c:v>152290</c:v>
                </c:pt>
                <c:pt idx="1774">
                  <c:v>57740</c:v>
                </c:pt>
                <c:pt idx="1775">
                  <c:v>140957</c:v>
                </c:pt>
                <c:pt idx="1776">
                  <c:v>56011</c:v>
                </c:pt>
                <c:pt idx="1777">
                  <c:v>444311</c:v>
                </c:pt>
                <c:pt idx="1778">
                  <c:v>85645</c:v>
                </c:pt>
                <c:pt idx="1779">
                  <c:v>83229</c:v>
                </c:pt>
                <c:pt idx="1780">
                  <c:v>799713</c:v>
                </c:pt>
                <c:pt idx="1781">
                  <c:v>686500</c:v>
                </c:pt>
                <c:pt idx="1782">
                  <c:v>63317</c:v>
                </c:pt>
                <c:pt idx="1783">
                  <c:v>161155</c:v>
                </c:pt>
                <c:pt idx="1784">
                  <c:v>452822</c:v>
                </c:pt>
                <c:pt idx="1785">
                  <c:v>154825</c:v>
                </c:pt>
                <c:pt idx="1786">
                  <c:v>110211</c:v>
                </c:pt>
                <c:pt idx="1787">
                  <c:v>293503</c:v>
                </c:pt>
                <c:pt idx="1788">
                  <c:v>60675</c:v>
                </c:pt>
                <c:pt idx="1789">
                  <c:v>60746</c:v>
                </c:pt>
                <c:pt idx="1790">
                  <c:v>75380</c:v>
                </c:pt>
                <c:pt idx="1791">
                  <c:v>509748</c:v>
                </c:pt>
                <c:pt idx="1792">
                  <c:v>112348</c:v>
                </c:pt>
                <c:pt idx="1793">
                  <c:v>357412</c:v>
                </c:pt>
                <c:pt idx="1794">
                  <c:v>141494</c:v>
                </c:pt>
                <c:pt idx="1795">
                  <c:v>91946</c:v>
                </c:pt>
                <c:pt idx="1796">
                  <c:v>119506</c:v>
                </c:pt>
                <c:pt idx="1797">
                  <c:v>265200</c:v>
                </c:pt>
                <c:pt idx="1798">
                  <c:v>75822</c:v>
                </c:pt>
                <c:pt idx="1799">
                  <c:v>615406</c:v>
                </c:pt>
                <c:pt idx="1800">
                  <c:v>93386</c:v>
                </c:pt>
                <c:pt idx="1801">
                  <c:v>108506</c:v>
                </c:pt>
                <c:pt idx="1802">
                  <c:v>297777</c:v>
                </c:pt>
                <c:pt idx="1803">
                  <c:v>66838</c:v>
                </c:pt>
                <c:pt idx="1804">
                  <c:v>514773</c:v>
                </c:pt>
                <c:pt idx="1805">
                  <c:v>54241</c:v>
                </c:pt>
                <c:pt idx="1806">
                  <c:v>63585</c:v>
                </c:pt>
                <c:pt idx="1807">
                  <c:v>289827</c:v>
                </c:pt>
                <c:pt idx="1808">
                  <c:v>274390</c:v>
                </c:pt>
                <c:pt idx="1809">
                  <c:v>146767</c:v>
                </c:pt>
                <c:pt idx="1810">
                  <c:v>57752</c:v>
                </c:pt>
                <c:pt idx="1811">
                  <c:v>152245</c:v>
                </c:pt>
                <c:pt idx="1812">
                  <c:v>69658</c:v>
                </c:pt>
                <c:pt idx="1813">
                  <c:v>305129</c:v>
                </c:pt>
                <c:pt idx="1814">
                  <c:v>102091</c:v>
                </c:pt>
                <c:pt idx="1815">
                  <c:v>98553</c:v>
                </c:pt>
                <c:pt idx="1816">
                  <c:v>196168</c:v>
                </c:pt>
                <c:pt idx="1817">
                  <c:v>88874</c:v>
                </c:pt>
                <c:pt idx="1818">
                  <c:v>54782</c:v>
                </c:pt>
                <c:pt idx="1819">
                  <c:v>77254</c:v>
                </c:pt>
                <c:pt idx="1820">
                  <c:v>54420</c:v>
                </c:pt>
                <c:pt idx="1821">
                  <c:v>57878</c:v>
                </c:pt>
                <c:pt idx="1822">
                  <c:v>197057</c:v>
                </c:pt>
                <c:pt idx="1823">
                  <c:v>312017</c:v>
                </c:pt>
                <c:pt idx="1824">
                  <c:v>142103</c:v>
                </c:pt>
                <c:pt idx="1825">
                  <c:v>59977</c:v>
                </c:pt>
                <c:pt idx="1826">
                  <c:v>50404</c:v>
                </c:pt>
                <c:pt idx="1827">
                  <c:v>140697</c:v>
                </c:pt>
                <c:pt idx="1828">
                  <c:v>101850</c:v>
                </c:pt>
                <c:pt idx="1829">
                  <c:v>2009279</c:v>
                </c:pt>
                <c:pt idx="1830">
                  <c:v>702997</c:v>
                </c:pt>
                <c:pt idx="1831">
                  <c:v>95374</c:v>
                </c:pt>
                <c:pt idx="1832">
                  <c:v>123510</c:v>
                </c:pt>
                <c:pt idx="1833">
                  <c:v>61903</c:v>
                </c:pt>
                <c:pt idx="1834">
                  <c:v>93326</c:v>
                </c:pt>
                <c:pt idx="1835">
                  <c:v>54969</c:v>
                </c:pt>
                <c:pt idx="1836">
                  <c:v>165098</c:v>
                </c:pt>
                <c:pt idx="1837">
                  <c:v>123019</c:v>
                </c:pt>
                <c:pt idx="1838">
                  <c:v>349177</c:v>
                </c:pt>
                <c:pt idx="1839">
                  <c:v>262698</c:v>
                </c:pt>
                <c:pt idx="1840">
                  <c:v>255878</c:v>
                </c:pt>
                <c:pt idx="1841">
                  <c:v>204518</c:v>
                </c:pt>
                <c:pt idx="1842">
                  <c:v>616407</c:v>
                </c:pt>
                <c:pt idx="1843">
                  <c:v>464183</c:v>
                </c:pt>
                <c:pt idx="1844">
                  <c:v>429548</c:v>
                </c:pt>
                <c:pt idx="1845">
                  <c:v>62455</c:v>
                </c:pt>
                <c:pt idx="1846">
                  <c:v>165888</c:v>
                </c:pt>
                <c:pt idx="1847">
                  <c:v>273899</c:v>
                </c:pt>
                <c:pt idx="1848">
                  <c:v>96929</c:v>
                </c:pt>
                <c:pt idx="1849">
                  <c:v>212811</c:v>
                </c:pt>
                <c:pt idx="1850">
                  <c:v>311875</c:v>
                </c:pt>
                <c:pt idx="1851">
                  <c:v>85027</c:v>
                </c:pt>
                <c:pt idx="1852">
                  <c:v>408089</c:v>
                </c:pt>
                <c:pt idx="1853">
                  <c:v>76208</c:v>
                </c:pt>
                <c:pt idx="1854">
                  <c:v>133453</c:v>
                </c:pt>
                <c:pt idx="1855">
                  <c:v>52148</c:v>
                </c:pt>
                <c:pt idx="1856">
                  <c:v>250877</c:v>
                </c:pt>
                <c:pt idx="1857">
                  <c:v>70555</c:v>
                </c:pt>
                <c:pt idx="1858">
                  <c:v>98577</c:v>
                </c:pt>
                <c:pt idx="1859">
                  <c:v>1438396</c:v>
                </c:pt>
                <c:pt idx="1860">
                  <c:v>108738</c:v>
                </c:pt>
                <c:pt idx="1861">
                  <c:v>88437</c:v>
                </c:pt>
                <c:pt idx="1862">
                  <c:v>168374</c:v>
                </c:pt>
                <c:pt idx="1863">
                  <c:v>74580</c:v>
                </c:pt>
                <c:pt idx="1864">
                  <c:v>108290</c:v>
                </c:pt>
                <c:pt idx="1865">
                  <c:v>73446</c:v>
                </c:pt>
                <c:pt idx="1866">
                  <c:v>102976</c:v>
                </c:pt>
                <c:pt idx="1867">
                  <c:v>76039</c:v>
                </c:pt>
                <c:pt idx="1868">
                  <c:v>108625</c:v>
                </c:pt>
                <c:pt idx="1869">
                  <c:v>74894</c:v>
                </c:pt>
                <c:pt idx="1870">
                  <c:v>111303</c:v>
                </c:pt>
                <c:pt idx="1871">
                  <c:v>206427</c:v>
                </c:pt>
                <c:pt idx="1872">
                  <c:v>133713</c:v>
                </c:pt>
                <c:pt idx="1873">
                  <c:v>66356</c:v>
                </c:pt>
                <c:pt idx="1874">
                  <c:v>156243</c:v>
                </c:pt>
                <c:pt idx="1875">
                  <c:v>353429</c:v>
                </c:pt>
                <c:pt idx="1876">
                  <c:v>103545</c:v>
                </c:pt>
                <c:pt idx="1877">
                  <c:v>52303</c:v>
                </c:pt>
                <c:pt idx="1878">
                  <c:v>56847</c:v>
                </c:pt>
                <c:pt idx="1879">
                  <c:v>91800</c:v>
                </c:pt>
                <c:pt idx="1880">
                  <c:v>331460</c:v>
                </c:pt>
                <c:pt idx="1881">
                  <c:v>79149</c:v>
                </c:pt>
                <c:pt idx="1882">
                  <c:v>346660</c:v>
                </c:pt>
                <c:pt idx="1883">
                  <c:v>467081</c:v>
                </c:pt>
                <c:pt idx="1884">
                  <c:v>110719</c:v>
                </c:pt>
                <c:pt idx="1885">
                  <c:v>152481</c:v>
                </c:pt>
                <c:pt idx="1886">
                  <c:v>161499</c:v>
                </c:pt>
                <c:pt idx="1887">
                  <c:v>51846</c:v>
                </c:pt>
                <c:pt idx="1888">
                  <c:v>105539</c:v>
                </c:pt>
                <c:pt idx="1889">
                  <c:v>780353</c:v>
                </c:pt>
                <c:pt idx="1890">
                  <c:v>172644</c:v>
                </c:pt>
                <c:pt idx="1891">
                  <c:v>219545</c:v>
                </c:pt>
                <c:pt idx="1892">
                  <c:v>249920</c:v>
                </c:pt>
                <c:pt idx="1893">
                  <c:v>113289</c:v>
                </c:pt>
                <c:pt idx="1894">
                  <c:v>856631</c:v>
                </c:pt>
                <c:pt idx="1895">
                  <c:v>143024</c:v>
                </c:pt>
                <c:pt idx="1896">
                  <c:v>120072</c:v>
                </c:pt>
                <c:pt idx="1897">
                  <c:v>352424</c:v>
                </c:pt>
                <c:pt idx="1898">
                  <c:v>1171355</c:v>
                </c:pt>
                <c:pt idx="1899">
                  <c:v>237227</c:v>
                </c:pt>
                <c:pt idx="1900">
                  <c:v>91064</c:v>
                </c:pt>
                <c:pt idx="1901">
                  <c:v>134530</c:v>
                </c:pt>
                <c:pt idx="1902">
                  <c:v>184225</c:v>
                </c:pt>
                <c:pt idx="1903">
                  <c:v>582119</c:v>
                </c:pt>
                <c:pt idx="1904">
                  <c:v>114874</c:v>
                </c:pt>
                <c:pt idx="1905">
                  <c:v>50720</c:v>
                </c:pt>
                <c:pt idx="1906">
                  <c:v>623291</c:v>
                </c:pt>
                <c:pt idx="1907">
                  <c:v>169441</c:v>
                </c:pt>
                <c:pt idx="1908">
                  <c:v>65939</c:v>
                </c:pt>
                <c:pt idx="1909">
                  <c:v>438291</c:v>
                </c:pt>
                <c:pt idx="1910">
                  <c:v>325885</c:v>
                </c:pt>
                <c:pt idx="1911">
                  <c:v>540177</c:v>
                </c:pt>
                <c:pt idx="1912">
                  <c:v>804835</c:v>
                </c:pt>
                <c:pt idx="1913">
                  <c:v>54664</c:v>
                </c:pt>
                <c:pt idx="1914">
                  <c:v>141434</c:v>
                </c:pt>
                <c:pt idx="1915">
                  <c:v>687648</c:v>
                </c:pt>
                <c:pt idx="1916">
                  <c:v>214081</c:v>
                </c:pt>
                <c:pt idx="1917">
                  <c:v>92353</c:v>
                </c:pt>
                <c:pt idx="1918">
                  <c:v>278988</c:v>
                </c:pt>
                <c:pt idx="1919">
                  <c:v>221724</c:v>
                </c:pt>
                <c:pt idx="1920">
                  <c:v>210823</c:v>
                </c:pt>
                <c:pt idx="1921">
                  <c:v>99819</c:v>
                </c:pt>
                <c:pt idx="1922">
                  <c:v>66253</c:v>
                </c:pt>
                <c:pt idx="1923">
                  <c:v>65497</c:v>
                </c:pt>
                <c:pt idx="1924">
                  <c:v>98381</c:v>
                </c:pt>
                <c:pt idx="1925">
                  <c:v>81350</c:v>
                </c:pt>
                <c:pt idx="1926">
                  <c:v>167950</c:v>
                </c:pt>
                <c:pt idx="1927">
                  <c:v>383140</c:v>
                </c:pt>
                <c:pt idx="1928">
                  <c:v>332863</c:v>
                </c:pt>
                <c:pt idx="1929">
                  <c:v>68861</c:v>
                </c:pt>
                <c:pt idx="1930">
                  <c:v>176570</c:v>
                </c:pt>
                <c:pt idx="1931">
                  <c:v>75576</c:v>
                </c:pt>
                <c:pt idx="1932">
                  <c:v>117221</c:v>
                </c:pt>
                <c:pt idx="1933">
                  <c:v>75613</c:v>
                </c:pt>
                <c:pt idx="1934">
                  <c:v>471345</c:v>
                </c:pt>
                <c:pt idx="1935">
                  <c:v>212178</c:v>
                </c:pt>
                <c:pt idx="1936">
                  <c:v>78422</c:v>
                </c:pt>
                <c:pt idx="1937">
                  <c:v>254983</c:v>
                </c:pt>
                <c:pt idx="1938">
                  <c:v>50597</c:v>
                </c:pt>
                <c:pt idx="1939">
                  <c:v>249076</c:v>
                </c:pt>
                <c:pt idx="1940">
                  <c:v>162857</c:v>
                </c:pt>
                <c:pt idx="1941">
                  <c:v>94759</c:v>
                </c:pt>
                <c:pt idx="1942">
                  <c:v>239886</c:v>
                </c:pt>
                <c:pt idx="1943">
                  <c:v>62032</c:v>
                </c:pt>
                <c:pt idx="1944">
                  <c:v>56517</c:v>
                </c:pt>
                <c:pt idx="1945">
                  <c:v>202238</c:v>
                </c:pt>
                <c:pt idx="1946">
                  <c:v>255278</c:v>
                </c:pt>
                <c:pt idx="1947">
                  <c:v>178937</c:v>
                </c:pt>
                <c:pt idx="1948">
                  <c:v>658507</c:v>
                </c:pt>
                <c:pt idx="1949">
                  <c:v>58760</c:v>
                </c:pt>
                <c:pt idx="1950">
                  <c:v>171679</c:v>
                </c:pt>
                <c:pt idx="1951">
                  <c:v>155677</c:v>
                </c:pt>
                <c:pt idx="1952">
                  <c:v>163525</c:v>
                </c:pt>
                <c:pt idx="1953">
                  <c:v>182315</c:v>
                </c:pt>
                <c:pt idx="1954">
                  <c:v>204961</c:v>
                </c:pt>
                <c:pt idx="1955">
                  <c:v>1524626</c:v>
                </c:pt>
                <c:pt idx="1956">
                  <c:v>76897</c:v>
                </c:pt>
                <c:pt idx="1957">
                  <c:v>56577</c:v>
                </c:pt>
                <c:pt idx="1958">
                  <c:v>125852</c:v>
                </c:pt>
                <c:pt idx="1959">
                  <c:v>179958</c:v>
                </c:pt>
                <c:pt idx="1960">
                  <c:v>285669</c:v>
                </c:pt>
                <c:pt idx="1961">
                  <c:v>119048</c:v>
                </c:pt>
                <c:pt idx="1962">
                  <c:v>74619</c:v>
                </c:pt>
                <c:pt idx="1963">
                  <c:v>181080</c:v>
                </c:pt>
                <c:pt idx="1964">
                  <c:v>112571</c:v>
                </c:pt>
                <c:pt idx="1965">
                  <c:v>867512</c:v>
                </c:pt>
                <c:pt idx="1966">
                  <c:v>206919</c:v>
                </c:pt>
                <c:pt idx="1967">
                  <c:v>304782</c:v>
                </c:pt>
                <c:pt idx="1968">
                  <c:v>178156</c:v>
                </c:pt>
                <c:pt idx="1969">
                  <c:v>433131</c:v>
                </c:pt>
                <c:pt idx="1970">
                  <c:v>74726</c:v>
                </c:pt>
                <c:pt idx="1971">
                  <c:v>112249</c:v>
                </c:pt>
                <c:pt idx="1972">
                  <c:v>52010</c:v>
                </c:pt>
                <c:pt idx="1973">
                  <c:v>50491</c:v>
                </c:pt>
                <c:pt idx="1974">
                  <c:v>100779</c:v>
                </c:pt>
                <c:pt idx="1975">
                  <c:v>147758</c:v>
                </c:pt>
                <c:pt idx="1976">
                  <c:v>94307</c:v>
                </c:pt>
                <c:pt idx="1977">
                  <c:v>85292</c:v>
                </c:pt>
                <c:pt idx="1978">
                  <c:v>543580</c:v>
                </c:pt>
                <c:pt idx="1979">
                  <c:v>105113</c:v>
                </c:pt>
                <c:pt idx="1980">
                  <c:v>120506</c:v>
                </c:pt>
                <c:pt idx="1981">
                  <c:v>90166</c:v>
                </c:pt>
                <c:pt idx="1982">
                  <c:v>62582</c:v>
                </c:pt>
                <c:pt idx="1983">
                  <c:v>631397</c:v>
                </c:pt>
                <c:pt idx="1984">
                  <c:v>119600</c:v>
                </c:pt>
                <c:pt idx="1985">
                  <c:v>180196</c:v>
                </c:pt>
                <c:pt idx="1986">
                  <c:v>105599</c:v>
                </c:pt>
                <c:pt idx="1987">
                  <c:v>302932</c:v>
                </c:pt>
                <c:pt idx="1988">
                  <c:v>60415</c:v>
                </c:pt>
                <c:pt idx="1989">
                  <c:v>119565</c:v>
                </c:pt>
                <c:pt idx="1990">
                  <c:v>85765</c:v>
                </c:pt>
                <c:pt idx="1991">
                  <c:v>261689</c:v>
                </c:pt>
                <c:pt idx="1992">
                  <c:v>247740</c:v>
                </c:pt>
                <c:pt idx="1993">
                  <c:v>184895</c:v>
                </c:pt>
                <c:pt idx="1994">
                  <c:v>138486</c:v>
                </c:pt>
                <c:pt idx="1995">
                  <c:v>64956</c:v>
                </c:pt>
                <c:pt idx="1996">
                  <c:v>153830</c:v>
                </c:pt>
                <c:pt idx="1997">
                  <c:v>91150</c:v>
                </c:pt>
                <c:pt idx="1998">
                  <c:v>73093</c:v>
                </c:pt>
                <c:pt idx="1999">
                  <c:v>88537</c:v>
                </c:pt>
                <c:pt idx="2000">
                  <c:v>295088</c:v>
                </c:pt>
                <c:pt idx="2001">
                  <c:v>155161</c:v>
                </c:pt>
                <c:pt idx="2002">
                  <c:v>333118</c:v>
                </c:pt>
                <c:pt idx="2003">
                  <c:v>109767</c:v>
                </c:pt>
                <c:pt idx="2004">
                  <c:v>132772</c:v>
                </c:pt>
                <c:pt idx="2005">
                  <c:v>347032</c:v>
                </c:pt>
                <c:pt idx="2006">
                  <c:v>55601</c:v>
                </c:pt>
                <c:pt idx="2007">
                  <c:v>731573</c:v>
                </c:pt>
                <c:pt idx="2008">
                  <c:v>98804</c:v>
                </c:pt>
                <c:pt idx="2009">
                  <c:v>101972</c:v>
                </c:pt>
                <c:pt idx="2010">
                  <c:v>213535</c:v>
                </c:pt>
                <c:pt idx="2011">
                  <c:v>1097334</c:v>
                </c:pt>
                <c:pt idx="2012">
                  <c:v>93999</c:v>
                </c:pt>
                <c:pt idx="2013">
                  <c:v>246716</c:v>
                </c:pt>
                <c:pt idx="2014">
                  <c:v>109744</c:v>
                </c:pt>
                <c:pt idx="2015">
                  <c:v>152782</c:v>
                </c:pt>
                <c:pt idx="2016">
                  <c:v>137150</c:v>
                </c:pt>
                <c:pt idx="2017">
                  <c:v>422577</c:v>
                </c:pt>
                <c:pt idx="2018">
                  <c:v>81640</c:v>
                </c:pt>
                <c:pt idx="2019">
                  <c:v>146944</c:v>
                </c:pt>
                <c:pt idx="2020">
                  <c:v>193260</c:v>
                </c:pt>
                <c:pt idx="2021">
                  <c:v>414524</c:v>
                </c:pt>
                <c:pt idx="2022">
                  <c:v>91684</c:v>
                </c:pt>
                <c:pt idx="2023">
                  <c:v>97397</c:v>
                </c:pt>
                <c:pt idx="2024">
                  <c:v>151337</c:v>
                </c:pt>
                <c:pt idx="2025">
                  <c:v>382562</c:v>
                </c:pt>
                <c:pt idx="2026">
                  <c:v>363686</c:v>
                </c:pt>
                <c:pt idx="2027">
                  <c:v>95794</c:v>
                </c:pt>
                <c:pt idx="2028">
                  <c:v>68387</c:v>
                </c:pt>
                <c:pt idx="2029">
                  <c:v>124612</c:v>
                </c:pt>
                <c:pt idx="2030">
                  <c:v>119442</c:v>
                </c:pt>
                <c:pt idx="2031">
                  <c:v>52221</c:v>
                </c:pt>
                <c:pt idx="2032">
                  <c:v>377092</c:v>
                </c:pt>
                <c:pt idx="2033">
                  <c:v>188788</c:v>
                </c:pt>
                <c:pt idx="2034">
                  <c:v>124522</c:v>
                </c:pt>
                <c:pt idx="2035">
                  <c:v>132896</c:v>
                </c:pt>
                <c:pt idx="2036">
                  <c:v>110745</c:v>
                </c:pt>
                <c:pt idx="2037">
                  <c:v>719912</c:v>
                </c:pt>
                <c:pt idx="2038">
                  <c:v>62213</c:v>
                </c:pt>
                <c:pt idx="2039">
                  <c:v>60976</c:v>
                </c:pt>
                <c:pt idx="2040">
                  <c:v>276846</c:v>
                </c:pt>
                <c:pt idx="2041">
                  <c:v>96883</c:v>
                </c:pt>
                <c:pt idx="2042">
                  <c:v>208280</c:v>
                </c:pt>
                <c:pt idx="2043">
                  <c:v>113357</c:v>
                </c:pt>
                <c:pt idx="2044">
                  <c:v>258495</c:v>
                </c:pt>
                <c:pt idx="2045">
                  <c:v>56360</c:v>
                </c:pt>
                <c:pt idx="2046">
                  <c:v>76075</c:v>
                </c:pt>
                <c:pt idx="2047">
                  <c:v>98469</c:v>
                </c:pt>
                <c:pt idx="2048">
                  <c:v>270870</c:v>
                </c:pt>
                <c:pt idx="2049">
                  <c:v>52479</c:v>
                </c:pt>
                <c:pt idx="2050">
                  <c:v>140746</c:v>
                </c:pt>
                <c:pt idx="2051">
                  <c:v>841498</c:v>
                </c:pt>
                <c:pt idx="2052">
                  <c:v>300791</c:v>
                </c:pt>
                <c:pt idx="2053">
                  <c:v>69274</c:v>
                </c:pt>
                <c:pt idx="2054">
                  <c:v>262836</c:v>
                </c:pt>
                <c:pt idx="2055">
                  <c:v>63121</c:v>
                </c:pt>
                <c:pt idx="2056">
                  <c:v>80049</c:v>
                </c:pt>
                <c:pt idx="2057">
                  <c:v>210143</c:v>
                </c:pt>
                <c:pt idx="2058">
                  <c:v>151986</c:v>
                </c:pt>
                <c:pt idx="2059">
                  <c:v>248851</c:v>
                </c:pt>
                <c:pt idx="2060">
                  <c:v>78236</c:v>
                </c:pt>
                <c:pt idx="2061">
                  <c:v>479209</c:v>
                </c:pt>
                <c:pt idx="2062">
                  <c:v>147203</c:v>
                </c:pt>
                <c:pt idx="2063">
                  <c:v>95070</c:v>
                </c:pt>
                <c:pt idx="2064">
                  <c:v>350359</c:v>
                </c:pt>
                <c:pt idx="2065">
                  <c:v>198631</c:v>
                </c:pt>
                <c:pt idx="2066">
                  <c:v>127624</c:v>
                </c:pt>
                <c:pt idx="2067">
                  <c:v>205170</c:v>
                </c:pt>
                <c:pt idx="2068">
                  <c:v>238999</c:v>
                </c:pt>
                <c:pt idx="2069">
                  <c:v>85653</c:v>
                </c:pt>
                <c:pt idx="2070">
                  <c:v>115383</c:v>
                </c:pt>
                <c:pt idx="2071">
                  <c:v>68024</c:v>
                </c:pt>
                <c:pt idx="2072">
                  <c:v>82698</c:v>
                </c:pt>
                <c:pt idx="2073">
                  <c:v>825771</c:v>
                </c:pt>
                <c:pt idx="2074">
                  <c:v>207451</c:v>
                </c:pt>
                <c:pt idx="2075">
                  <c:v>79715</c:v>
                </c:pt>
                <c:pt idx="2076">
                  <c:v>152511</c:v>
                </c:pt>
                <c:pt idx="2077">
                  <c:v>156511</c:v>
                </c:pt>
                <c:pt idx="2078">
                  <c:v>228282</c:v>
                </c:pt>
                <c:pt idx="2079">
                  <c:v>61026</c:v>
                </c:pt>
                <c:pt idx="2080">
                  <c:v>151031</c:v>
                </c:pt>
                <c:pt idx="2081">
                  <c:v>316245</c:v>
                </c:pt>
                <c:pt idx="2082">
                  <c:v>97551</c:v>
                </c:pt>
                <c:pt idx="2083">
                  <c:v>91196</c:v>
                </c:pt>
                <c:pt idx="2084">
                  <c:v>81573</c:v>
                </c:pt>
                <c:pt idx="2085">
                  <c:v>134724</c:v>
                </c:pt>
                <c:pt idx="2086">
                  <c:v>214225</c:v>
                </c:pt>
                <c:pt idx="2087">
                  <c:v>575946</c:v>
                </c:pt>
                <c:pt idx="2088">
                  <c:v>137762</c:v>
                </c:pt>
                <c:pt idx="2089">
                  <c:v>174248</c:v>
                </c:pt>
                <c:pt idx="2090">
                  <c:v>66623</c:v>
                </c:pt>
                <c:pt idx="2091">
                  <c:v>1407542</c:v>
                </c:pt>
                <c:pt idx="2092">
                  <c:v>114730</c:v>
                </c:pt>
                <c:pt idx="2093">
                  <c:v>146826</c:v>
                </c:pt>
                <c:pt idx="2094">
                  <c:v>221298</c:v>
                </c:pt>
                <c:pt idx="2095">
                  <c:v>134558</c:v>
                </c:pt>
                <c:pt idx="2096">
                  <c:v>292725</c:v>
                </c:pt>
                <c:pt idx="2097">
                  <c:v>65034</c:v>
                </c:pt>
                <c:pt idx="2098">
                  <c:v>51850</c:v>
                </c:pt>
                <c:pt idx="2099">
                  <c:v>126608</c:v>
                </c:pt>
                <c:pt idx="2100">
                  <c:v>78830</c:v>
                </c:pt>
                <c:pt idx="2101">
                  <c:v>90639</c:v>
                </c:pt>
                <c:pt idx="2102">
                  <c:v>705687</c:v>
                </c:pt>
                <c:pt idx="2103">
                  <c:v>75052</c:v>
                </c:pt>
                <c:pt idx="2104">
                  <c:v>169046</c:v>
                </c:pt>
                <c:pt idx="2105">
                  <c:v>52982</c:v>
                </c:pt>
                <c:pt idx="2106">
                  <c:v>224141</c:v>
                </c:pt>
                <c:pt idx="2107">
                  <c:v>115165</c:v>
                </c:pt>
                <c:pt idx="2108">
                  <c:v>227194</c:v>
                </c:pt>
                <c:pt idx="2109">
                  <c:v>112853</c:v>
                </c:pt>
                <c:pt idx="2110">
                  <c:v>246112</c:v>
                </c:pt>
                <c:pt idx="2111">
                  <c:v>76514</c:v>
                </c:pt>
                <c:pt idx="2112">
                  <c:v>79265</c:v>
                </c:pt>
                <c:pt idx="2113">
                  <c:v>314147</c:v>
                </c:pt>
                <c:pt idx="2114">
                  <c:v>214409</c:v>
                </c:pt>
                <c:pt idx="2115">
                  <c:v>199792</c:v>
                </c:pt>
                <c:pt idx="2116">
                  <c:v>607637</c:v>
                </c:pt>
                <c:pt idx="2117">
                  <c:v>416045</c:v>
                </c:pt>
                <c:pt idx="2118">
                  <c:v>724950</c:v>
                </c:pt>
                <c:pt idx="2119">
                  <c:v>101761</c:v>
                </c:pt>
                <c:pt idx="2120">
                  <c:v>59219</c:v>
                </c:pt>
                <c:pt idx="2121">
                  <c:v>56929</c:v>
                </c:pt>
                <c:pt idx="2122">
                  <c:v>690751</c:v>
                </c:pt>
                <c:pt idx="2123">
                  <c:v>107538</c:v>
                </c:pt>
                <c:pt idx="2124">
                  <c:v>69632</c:v>
                </c:pt>
                <c:pt idx="2125">
                  <c:v>138524</c:v>
                </c:pt>
                <c:pt idx="2126">
                  <c:v>50288</c:v>
                </c:pt>
                <c:pt idx="2127">
                  <c:v>137236</c:v>
                </c:pt>
                <c:pt idx="2128">
                  <c:v>59786</c:v>
                </c:pt>
                <c:pt idx="2129">
                  <c:v>54745</c:v>
                </c:pt>
                <c:pt idx="2130">
                  <c:v>76201</c:v>
                </c:pt>
                <c:pt idx="2131">
                  <c:v>120526</c:v>
                </c:pt>
                <c:pt idx="2132">
                  <c:v>106029</c:v>
                </c:pt>
                <c:pt idx="2133">
                  <c:v>59311</c:v>
                </c:pt>
                <c:pt idx="2134">
                  <c:v>252198</c:v>
                </c:pt>
                <c:pt idx="2135">
                  <c:v>347033</c:v>
                </c:pt>
                <c:pt idx="2136">
                  <c:v>371366</c:v>
                </c:pt>
                <c:pt idx="2137">
                  <c:v>63944</c:v>
                </c:pt>
                <c:pt idx="2138">
                  <c:v>59712</c:v>
                </c:pt>
                <c:pt idx="2139">
                  <c:v>71467</c:v>
                </c:pt>
                <c:pt idx="2140">
                  <c:v>74582</c:v>
                </c:pt>
                <c:pt idx="2141">
                  <c:v>217209</c:v>
                </c:pt>
                <c:pt idx="2142">
                  <c:v>72219</c:v>
                </c:pt>
                <c:pt idx="2143">
                  <c:v>125923</c:v>
                </c:pt>
                <c:pt idx="2144">
                  <c:v>157211</c:v>
                </c:pt>
                <c:pt idx="2145">
                  <c:v>113263</c:v>
                </c:pt>
                <c:pt idx="2146">
                  <c:v>249793</c:v>
                </c:pt>
                <c:pt idx="2147">
                  <c:v>391485</c:v>
                </c:pt>
                <c:pt idx="2148">
                  <c:v>51104</c:v>
                </c:pt>
                <c:pt idx="2149">
                  <c:v>70922</c:v>
                </c:pt>
                <c:pt idx="2150">
                  <c:v>51279</c:v>
                </c:pt>
                <c:pt idx="2151">
                  <c:v>86062</c:v>
                </c:pt>
                <c:pt idx="2152">
                  <c:v>286460</c:v>
                </c:pt>
                <c:pt idx="2153">
                  <c:v>345955</c:v>
                </c:pt>
                <c:pt idx="2154">
                  <c:v>59708</c:v>
                </c:pt>
                <c:pt idx="2155">
                  <c:v>312060</c:v>
                </c:pt>
                <c:pt idx="2156">
                  <c:v>101744</c:v>
                </c:pt>
                <c:pt idx="2157">
                  <c:v>56197</c:v>
                </c:pt>
                <c:pt idx="2158">
                  <c:v>312465</c:v>
                </c:pt>
                <c:pt idx="2159">
                  <c:v>64670</c:v>
                </c:pt>
                <c:pt idx="2160">
                  <c:v>79143</c:v>
                </c:pt>
                <c:pt idx="2161">
                  <c:v>122724</c:v>
                </c:pt>
                <c:pt idx="2162">
                  <c:v>923495</c:v>
                </c:pt>
                <c:pt idx="2163">
                  <c:v>95784</c:v>
                </c:pt>
                <c:pt idx="2164">
                  <c:v>135771</c:v>
                </c:pt>
                <c:pt idx="2165">
                  <c:v>56066</c:v>
                </c:pt>
                <c:pt idx="2166">
                  <c:v>801745</c:v>
                </c:pt>
                <c:pt idx="2167">
                  <c:v>136706</c:v>
                </c:pt>
                <c:pt idx="2168">
                  <c:v>122646</c:v>
                </c:pt>
                <c:pt idx="2169">
                  <c:v>106625</c:v>
                </c:pt>
                <c:pt idx="2170">
                  <c:v>65745</c:v>
                </c:pt>
                <c:pt idx="2171">
                  <c:v>452380</c:v>
                </c:pt>
                <c:pt idx="2172">
                  <c:v>241870</c:v>
                </c:pt>
                <c:pt idx="2173">
                  <c:v>785019</c:v>
                </c:pt>
                <c:pt idx="2174">
                  <c:v>253871</c:v>
                </c:pt>
                <c:pt idx="2175">
                  <c:v>94624</c:v>
                </c:pt>
                <c:pt idx="2176">
                  <c:v>97204</c:v>
                </c:pt>
                <c:pt idx="2177">
                  <c:v>51525</c:v>
                </c:pt>
                <c:pt idx="2178">
                  <c:v>250430</c:v>
                </c:pt>
                <c:pt idx="2179">
                  <c:v>198131</c:v>
                </c:pt>
                <c:pt idx="2180">
                  <c:v>93840</c:v>
                </c:pt>
                <c:pt idx="2181">
                  <c:v>294040</c:v>
                </c:pt>
                <c:pt idx="2182">
                  <c:v>209297</c:v>
                </c:pt>
                <c:pt idx="2183">
                  <c:v>109071</c:v>
                </c:pt>
                <c:pt idx="2184">
                  <c:v>69613</c:v>
                </c:pt>
                <c:pt idx="2185">
                  <c:v>432416</c:v>
                </c:pt>
                <c:pt idx="2186">
                  <c:v>183784</c:v>
                </c:pt>
                <c:pt idx="2187">
                  <c:v>600371</c:v>
                </c:pt>
                <c:pt idx="2188">
                  <c:v>86225</c:v>
                </c:pt>
                <c:pt idx="2189">
                  <c:v>224309</c:v>
                </c:pt>
                <c:pt idx="2190">
                  <c:v>80835</c:v>
                </c:pt>
                <c:pt idx="2191">
                  <c:v>177036</c:v>
                </c:pt>
                <c:pt idx="2192">
                  <c:v>231090</c:v>
                </c:pt>
                <c:pt idx="2193">
                  <c:v>64172</c:v>
                </c:pt>
                <c:pt idx="2194">
                  <c:v>76738</c:v>
                </c:pt>
                <c:pt idx="2195">
                  <c:v>184127</c:v>
                </c:pt>
                <c:pt idx="2196">
                  <c:v>97656</c:v>
                </c:pt>
                <c:pt idx="2197">
                  <c:v>71237</c:v>
                </c:pt>
                <c:pt idx="2198">
                  <c:v>92429</c:v>
                </c:pt>
                <c:pt idx="2199">
                  <c:v>852337</c:v>
                </c:pt>
                <c:pt idx="2200">
                  <c:v>125951</c:v>
                </c:pt>
                <c:pt idx="2201">
                  <c:v>519751</c:v>
                </c:pt>
                <c:pt idx="2202">
                  <c:v>189774</c:v>
                </c:pt>
                <c:pt idx="2203">
                  <c:v>96989</c:v>
                </c:pt>
                <c:pt idx="2204">
                  <c:v>53012</c:v>
                </c:pt>
                <c:pt idx="2205">
                  <c:v>354085</c:v>
                </c:pt>
                <c:pt idx="2206">
                  <c:v>183112</c:v>
                </c:pt>
                <c:pt idx="2207">
                  <c:v>106523</c:v>
                </c:pt>
                <c:pt idx="2208">
                  <c:v>64368</c:v>
                </c:pt>
                <c:pt idx="2209">
                  <c:v>586563</c:v>
                </c:pt>
                <c:pt idx="2210">
                  <c:v>122104</c:v>
                </c:pt>
                <c:pt idx="2211">
                  <c:v>136288</c:v>
                </c:pt>
                <c:pt idx="2212">
                  <c:v>79661</c:v>
                </c:pt>
                <c:pt idx="2213">
                  <c:v>236560</c:v>
                </c:pt>
                <c:pt idx="2214">
                  <c:v>101162</c:v>
                </c:pt>
                <c:pt idx="2215">
                  <c:v>82698</c:v>
                </c:pt>
                <c:pt idx="2216">
                  <c:v>426667</c:v>
                </c:pt>
                <c:pt idx="2217">
                  <c:v>103648</c:v>
                </c:pt>
                <c:pt idx="2218">
                  <c:v>81515</c:v>
                </c:pt>
                <c:pt idx="2219">
                  <c:v>89150</c:v>
                </c:pt>
                <c:pt idx="2220">
                  <c:v>90759</c:v>
                </c:pt>
                <c:pt idx="2221">
                  <c:v>164424</c:v>
                </c:pt>
                <c:pt idx="2222">
                  <c:v>252837</c:v>
                </c:pt>
                <c:pt idx="2223">
                  <c:v>69888</c:v>
                </c:pt>
                <c:pt idx="2224">
                  <c:v>77313</c:v>
                </c:pt>
                <c:pt idx="2225">
                  <c:v>428655</c:v>
                </c:pt>
                <c:pt idx="2226">
                  <c:v>319631</c:v>
                </c:pt>
                <c:pt idx="2227">
                  <c:v>584109</c:v>
                </c:pt>
                <c:pt idx="2228">
                  <c:v>74481</c:v>
                </c:pt>
                <c:pt idx="2229">
                  <c:v>311823</c:v>
                </c:pt>
                <c:pt idx="2230">
                  <c:v>174506</c:v>
                </c:pt>
                <c:pt idx="2231">
                  <c:v>191106</c:v>
                </c:pt>
                <c:pt idx="2232">
                  <c:v>63876</c:v>
                </c:pt>
                <c:pt idx="2233">
                  <c:v>392277</c:v>
                </c:pt>
                <c:pt idx="2234">
                  <c:v>441473</c:v>
                </c:pt>
                <c:pt idx="2235">
                  <c:v>120380</c:v>
                </c:pt>
                <c:pt idx="2236">
                  <c:v>295308</c:v>
                </c:pt>
                <c:pt idx="2237">
                  <c:v>82969</c:v>
                </c:pt>
                <c:pt idx="2238">
                  <c:v>167450</c:v>
                </c:pt>
                <c:pt idx="2239">
                  <c:v>93415</c:v>
                </c:pt>
                <c:pt idx="2240">
                  <c:v>162391</c:v>
                </c:pt>
                <c:pt idx="2241">
                  <c:v>71729</c:v>
                </c:pt>
                <c:pt idx="2242">
                  <c:v>63509</c:v>
                </c:pt>
                <c:pt idx="2243">
                  <c:v>50255</c:v>
                </c:pt>
                <c:pt idx="2244">
                  <c:v>522423</c:v>
                </c:pt>
                <c:pt idx="2245">
                  <c:v>713685</c:v>
                </c:pt>
                <c:pt idx="2246">
                  <c:v>222041</c:v>
                </c:pt>
                <c:pt idx="2247">
                  <c:v>594344</c:v>
                </c:pt>
                <c:pt idx="2248">
                  <c:v>193322</c:v>
                </c:pt>
                <c:pt idx="2249">
                  <c:v>69239</c:v>
                </c:pt>
                <c:pt idx="2250">
                  <c:v>85124</c:v>
                </c:pt>
                <c:pt idx="2251">
                  <c:v>169572</c:v>
                </c:pt>
                <c:pt idx="2252">
                  <c:v>409068</c:v>
                </c:pt>
                <c:pt idx="2253">
                  <c:v>210039</c:v>
                </c:pt>
                <c:pt idx="2254">
                  <c:v>740185</c:v>
                </c:pt>
                <c:pt idx="2255">
                  <c:v>56851</c:v>
                </c:pt>
                <c:pt idx="2256">
                  <c:v>193811</c:v>
                </c:pt>
                <c:pt idx="2257">
                  <c:v>240919</c:v>
                </c:pt>
                <c:pt idx="2258">
                  <c:v>90311</c:v>
                </c:pt>
                <c:pt idx="2259">
                  <c:v>217729</c:v>
                </c:pt>
                <c:pt idx="2260">
                  <c:v>489717</c:v>
                </c:pt>
                <c:pt idx="2261">
                  <c:v>92428</c:v>
                </c:pt>
                <c:pt idx="2262">
                  <c:v>95985</c:v>
                </c:pt>
                <c:pt idx="2263">
                  <c:v>91318</c:v>
                </c:pt>
                <c:pt idx="2264">
                  <c:v>64002</c:v>
                </c:pt>
                <c:pt idx="2265">
                  <c:v>131721</c:v>
                </c:pt>
                <c:pt idx="2266">
                  <c:v>552425</c:v>
                </c:pt>
                <c:pt idx="2267">
                  <c:v>66256</c:v>
                </c:pt>
                <c:pt idx="2268">
                  <c:v>884221</c:v>
                </c:pt>
                <c:pt idx="2269">
                  <c:v>417627</c:v>
                </c:pt>
                <c:pt idx="2270">
                  <c:v>307265</c:v>
                </c:pt>
                <c:pt idx="2271">
                  <c:v>218340</c:v>
                </c:pt>
                <c:pt idx="2272">
                  <c:v>339930</c:v>
                </c:pt>
                <c:pt idx="2273">
                  <c:v>117789</c:v>
                </c:pt>
                <c:pt idx="2274">
                  <c:v>51755</c:v>
                </c:pt>
                <c:pt idx="2275">
                  <c:v>58881</c:v>
                </c:pt>
                <c:pt idx="2276">
                  <c:v>154843</c:v>
                </c:pt>
                <c:pt idx="2277">
                  <c:v>116411</c:v>
                </c:pt>
                <c:pt idx="2278">
                  <c:v>548299</c:v>
                </c:pt>
                <c:pt idx="2279">
                  <c:v>51633</c:v>
                </c:pt>
                <c:pt idx="2280">
                  <c:v>360165</c:v>
                </c:pt>
                <c:pt idx="2281">
                  <c:v>72462</c:v>
                </c:pt>
                <c:pt idx="2282">
                  <c:v>52843</c:v>
                </c:pt>
                <c:pt idx="2283">
                  <c:v>50903</c:v>
                </c:pt>
                <c:pt idx="2284">
                  <c:v>79505</c:v>
                </c:pt>
                <c:pt idx="2285">
                  <c:v>50273</c:v>
                </c:pt>
                <c:pt idx="2286">
                  <c:v>220849</c:v>
                </c:pt>
                <c:pt idx="2287">
                  <c:v>94070</c:v>
                </c:pt>
                <c:pt idx="2288">
                  <c:v>59648</c:v>
                </c:pt>
                <c:pt idx="2289">
                  <c:v>571276</c:v>
                </c:pt>
                <c:pt idx="2290">
                  <c:v>250239</c:v>
                </c:pt>
                <c:pt idx="2291">
                  <c:v>256265</c:v>
                </c:pt>
                <c:pt idx="2292">
                  <c:v>112483</c:v>
                </c:pt>
                <c:pt idx="2293">
                  <c:v>118581</c:v>
                </c:pt>
                <c:pt idx="2294">
                  <c:v>86991</c:v>
                </c:pt>
                <c:pt idx="2295">
                  <c:v>145390</c:v>
                </c:pt>
                <c:pt idx="2296">
                  <c:v>110451</c:v>
                </c:pt>
                <c:pt idx="2297">
                  <c:v>150997</c:v>
                </c:pt>
                <c:pt idx="2298">
                  <c:v>52752</c:v>
                </c:pt>
                <c:pt idx="2299">
                  <c:v>123315</c:v>
                </c:pt>
                <c:pt idx="2300">
                  <c:v>168369</c:v>
                </c:pt>
                <c:pt idx="2301">
                  <c:v>80822</c:v>
                </c:pt>
                <c:pt idx="2302">
                  <c:v>72970</c:v>
                </c:pt>
                <c:pt idx="2303">
                  <c:v>288955</c:v>
                </c:pt>
                <c:pt idx="2304">
                  <c:v>53793</c:v>
                </c:pt>
                <c:pt idx="2305">
                  <c:v>580234</c:v>
                </c:pt>
                <c:pt idx="2306">
                  <c:v>288791</c:v>
                </c:pt>
                <c:pt idx="2307">
                  <c:v>1786040</c:v>
                </c:pt>
                <c:pt idx="2308">
                  <c:v>144927</c:v>
                </c:pt>
                <c:pt idx="2309">
                  <c:v>76656</c:v>
                </c:pt>
                <c:pt idx="2310">
                  <c:v>127186</c:v>
                </c:pt>
                <c:pt idx="2311">
                  <c:v>77441</c:v>
                </c:pt>
                <c:pt idx="2312">
                  <c:v>432963</c:v>
                </c:pt>
                <c:pt idx="2313">
                  <c:v>189387</c:v>
                </c:pt>
                <c:pt idx="2314">
                  <c:v>151595</c:v>
                </c:pt>
                <c:pt idx="2315">
                  <c:v>60305</c:v>
                </c:pt>
                <c:pt idx="2316">
                  <c:v>85413</c:v>
                </c:pt>
                <c:pt idx="2317">
                  <c:v>223196</c:v>
                </c:pt>
                <c:pt idx="2318">
                  <c:v>72058</c:v>
                </c:pt>
                <c:pt idx="2319">
                  <c:v>370560</c:v>
                </c:pt>
                <c:pt idx="2320">
                  <c:v>87167</c:v>
                </c:pt>
                <c:pt idx="2321">
                  <c:v>59327</c:v>
                </c:pt>
                <c:pt idx="2322">
                  <c:v>73383</c:v>
                </c:pt>
                <c:pt idx="2323">
                  <c:v>2484142</c:v>
                </c:pt>
                <c:pt idx="2324">
                  <c:v>267722</c:v>
                </c:pt>
                <c:pt idx="2325">
                  <c:v>186864</c:v>
                </c:pt>
                <c:pt idx="2326">
                  <c:v>266695</c:v>
                </c:pt>
                <c:pt idx="2327">
                  <c:v>89800</c:v>
                </c:pt>
                <c:pt idx="2328">
                  <c:v>282431</c:v>
                </c:pt>
                <c:pt idx="2329">
                  <c:v>710828</c:v>
                </c:pt>
                <c:pt idx="2330">
                  <c:v>263123</c:v>
                </c:pt>
                <c:pt idx="2331">
                  <c:v>118983</c:v>
                </c:pt>
                <c:pt idx="2332">
                  <c:v>57250</c:v>
                </c:pt>
                <c:pt idx="2333">
                  <c:v>149468</c:v>
                </c:pt>
                <c:pt idx="2334">
                  <c:v>146145</c:v>
                </c:pt>
                <c:pt idx="2335">
                  <c:v>967187</c:v>
                </c:pt>
                <c:pt idx="2336">
                  <c:v>1055055</c:v>
                </c:pt>
                <c:pt idx="2337">
                  <c:v>778452</c:v>
                </c:pt>
                <c:pt idx="2338">
                  <c:v>103591</c:v>
                </c:pt>
                <c:pt idx="2339">
                  <c:v>589020</c:v>
                </c:pt>
                <c:pt idx="2340">
                  <c:v>317931</c:v>
                </c:pt>
                <c:pt idx="2341">
                  <c:v>109953</c:v>
                </c:pt>
                <c:pt idx="2342">
                  <c:v>213674</c:v>
                </c:pt>
                <c:pt idx="2343">
                  <c:v>426514</c:v>
                </c:pt>
                <c:pt idx="2344">
                  <c:v>147830</c:v>
                </c:pt>
                <c:pt idx="2345">
                  <c:v>267440</c:v>
                </c:pt>
                <c:pt idx="2346">
                  <c:v>53698</c:v>
                </c:pt>
                <c:pt idx="2347">
                  <c:v>352257</c:v>
                </c:pt>
                <c:pt idx="2348">
                  <c:v>153745</c:v>
                </c:pt>
                <c:pt idx="2349">
                  <c:v>493363</c:v>
                </c:pt>
                <c:pt idx="2350">
                  <c:v>120870</c:v>
                </c:pt>
                <c:pt idx="2351">
                  <c:v>380253</c:v>
                </c:pt>
                <c:pt idx="2352">
                  <c:v>54947</c:v>
                </c:pt>
                <c:pt idx="2353">
                  <c:v>59707</c:v>
                </c:pt>
                <c:pt idx="2354">
                  <c:v>240566</c:v>
                </c:pt>
                <c:pt idx="2355">
                  <c:v>175319</c:v>
                </c:pt>
                <c:pt idx="2356">
                  <c:v>524034</c:v>
                </c:pt>
                <c:pt idx="2357">
                  <c:v>98344</c:v>
                </c:pt>
                <c:pt idx="2358">
                  <c:v>89488</c:v>
                </c:pt>
                <c:pt idx="2359">
                  <c:v>116777</c:v>
                </c:pt>
                <c:pt idx="2360">
                  <c:v>53749</c:v>
                </c:pt>
                <c:pt idx="2361">
                  <c:v>50447</c:v>
                </c:pt>
                <c:pt idx="2362">
                  <c:v>83150</c:v>
                </c:pt>
                <c:pt idx="2363">
                  <c:v>106390</c:v>
                </c:pt>
                <c:pt idx="2364">
                  <c:v>96953</c:v>
                </c:pt>
                <c:pt idx="2365">
                  <c:v>84495</c:v>
                </c:pt>
                <c:pt idx="2366">
                  <c:v>240370</c:v>
                </c:pt>
                <c:pt idx="2367">
                  <c:v>214091</c:v>
                </c:pt>
                <c:pt idx="2368">
                  <c:v>484676</c:v>
                </c:pt>
                <c:pt idx="2369">
                  <c:v>64198</c:v>
                </c:pt>
                <c:pt idx="2370">
                  <c:v>50701</c:v>
                </c:pt>
                <c:pt idx="2371">
                  <c:v>1094693</c:v>
                </c:pt>
                <c:pt idx="2372">
                  <c:v>111031</c:v>
                </c:pt>
                <c:pt idx="2373">
                  <c:v>77601</c:v>
                </c:pt>
                <c:pt idx="2374">
                  <c:v>67715</c:v>
                </c:pt>
                <c:pt idx="2375">
                  <c:v>242713</c:v>
                </c:pt>
                <c:pt idx="2376">
                  <c:v>111739</c:v>
                </c:pt>
                <c:pt idx="2377">
                  <c:v>64149</c:v>
                </c:pt>
                <c:pt idx="2378">
                  <c:v>254791</c:v>
                </c:pt>
                <c:pt idx="2379">
                  <c:v>100886</c:v>
                </c:pt>
                <c:pt idx="2380">
                  <c:v>153182</c:v>
                </c:pt>
                <c:pt idx="2381">
                  <c:v>84814</c:v>
                </c:pt>
                <c:pt idx="2382">
                  <c:v>188082</c:v>
                </c:pt>
                <c:pt idx="2383">
                  <c:v>631342</c:v>
                </c:pt>
                <c:pt idx="2384">
                  <c:v>134161</c:v>
                </c:pt>
                <c:pt idx="2385">
                  <c:v>114028</c:v>
                </c:pt>
                <c:pt idx="2386">
                  <c:v>380491</c:v>
                </c:pt>
                <c:pt idx="2387">
                  <c:v>482233</c:v>
                </c:pt>
                <c:pt idx="2388">
                  <c:v>850937</c:v>
                </c:pt>
                <c:pt idx="2389">
                  <c:v>542411</c:v>
                </c:pt>
                <c:pt idx="2390">
                  <c:v>203328</c:v>
                </c:pt>
                <c:pt idx="2391">
                  <c:v>68606</c:v>
                </c:pt>
                <c:pt idx="2392">
                  <c:v>166578</c:v>
                </c:pt>
                <c:pt idx="2393">
                  <c:v>139391</c:v>
                </c:pt>
                <c:pt idx="2394">
                  <c:v>240781</c:v>
                </c:pt>
                <c:pt idx="2395">
                  <c:v>243954</c:v>
                </c:pt>
                <c:pt idx="2396">
                  <c:v>197715</c:v>
                </c:pt>
                <c:pt idx="2397">
                  <c:v>95965</c:v>
                </c:pt>
                <c:pt idx="2398">
                  <c:v>80326</c:v>
                </c:pt>
                <c:pt idx="2399">
                  <c:v>107034</c:v>
                </c:pt>
                <c:pt idx="2400">
                  <c:v>504653</c:v>
                </c:pt>
                <c:pt idx="2401">
                  <c:v>304772</c:v>
                </c:pt>
                <c:pt idx="2402">
                  <c:v>110493</c:v>
                </c:pt>
                <c:pt idx="2403">
                  <c:v>125908</c:v>
                </c:pt>
                <c:pt idx="2404">
                  <c:v>544945</c:v>
                </c:pt>
                <c:pt idx="2405">
                  <c:v>301691</c:v>
                </c:pt>
                <c:pt idx="2406">
                  <c:v>114848</c:v>
                </c:pt>
                <c:pt idx="2407">
                  <c:v>87775</c:v>
                </c:pt>
                <c:pt idx="2408">
                  <c:v>80735</c:v>
                </c:pt>
                <c:pt idx="2409">
                  <c:v>192260</c:v>
                </c:pt>
                <c:pt idx="2410">
                  <c:v>106496</c:v>
                </c:pt>
                <c:pt idx="2411">
                  <c:v>140458</c:v>
                </c:pt>
                <c:pt idx="2412">
                  <c:v>127808</c:v>
                </c:pt>
                <c:pt idx="2413">
                  <c:v>206804</c:v>
                </c:pt>
                <c:pt idx="2414">
                  <c:v>380233</c:v>
                </c:pt>
                <c:pt idx="2415">
                  <c:v>78016</c:v>
                </c:pt>
                <c:pt idx="2416">
                  <c:v>159498</c:v>
                </c:pt>
                <c:pt idx="2417">
                  <c:v>463703</c:v>
                </c:pt>
                <c:pt idx="2418">
                  <c:v>170943</c:v>
                </c:pt>
                <c:pt idx="2419">
                  <c:v>166021</c:v>
                </c:pt>
                <c:pt idx="2420">
                  <c:v>173694</c:v>
                </c:pt>
                <c:pt idx="2421">
                  <c:v>699659</c:v>
                </c:pt>
                <c:pt idx="2422">
                  <c:v>89046</c:v>
                </c:pt>
                <c:pt idx="2423">
                  <c:v>110969</c:v>
                </c:pt>
                <c:pt idx="2424">
                  <c:v>82939</c:v>
                </c:pt>
                <c:pt idx="2425">
                  <c:v>473187</c:v>
                </c:pt>
                <c:pt idx="2426">
                  <c:v>117690</c:v>
                </c:pt>
                <c:pt idx="2427">
                  <c:v>376979</c:v>
                </c:pt>
                <c:pt idx="2428">
                  <c:v>407805</c:v>
                </c:pt>
                <c:pt idx="2429">
                  <c:v>125396</c:v>
                </c:pt>
                <c:pt idx="2430">
                  <c:v>119319</c:v>
                </c:pt>
                <c:pt idx="2431">
                  <c:v>191971</c:v>
                </c:pt>
                <c:pt idx="2432">
                  <c:v>175114</c:v>
                </c:pt>
                <c:pt idx="2433">
                  <c:v>126352</c:v>
                </c:pt>
                <c:pt idx="2434">
                  <c:v>52565</c:v>
                </c:pt>
                <c:pt idx="2435">
                  <c:v>94120</c:v>
                </c:pt>
                <c:pt idx="2436">
                  <c:v>95356</c:v>
                </c:pt>
                <c:pt idx="2437">
                  <c:v>98969</c:v>
                </c:pt>
                <c:pt idx="2438">
                  <c:v>464198</c:v>
                </c:pt>
                <c:pt idx="2439">
                  <c:v>483169</c:v>
                </c:pt>
                <c:pt idx="2440">
                  <c:v>108548</c:v>
                </c:pt>
                <c:pt idx="2441">
                  <c:v>137677</c:v>
                </c:pt>
                <c:pt idx="2442">
                  <c:v>479266</c:v>
                </c:pt>
                <c:pt idx="2443">
                  <c:v>93839</c:v>
                </c:pt>
                <c:pt idx="2444">
                  <c:v>393860</c:v>
                </c:pt>
                <c:pt idx="2445">
                  <c:v>117350</c:v>
                </c:pt>
                <c:pt idx="2446">
                  <c:v>145484</c:v>
                </c:pt>
                <c:pt idx="2447">
                  <c:v>98682</c:v>
                </c:pt>
                <c:pt idx="2448">
                  <c:v>143985</c:v>
                </c:pt>
                <c:pt idx="2449">
                  <c:v>90307</c:v>
                </c:pt>
                <c:pt idx="2450">
                  <c:v>194763</c:v>
                </c:pt>
                <c:pt idx="2451">
                  <c:v>182991</c:v>
                </c:pt>
                <c:pt idx="2452">
                  <c:v>160877</c:v>
                </c:pt>
                <c:pt idx="2453">
                  <c:v>259595</c:v>
                </c:pt>
                <c:pt idx="2454">
                  <c:v>91582</c:v>
                </c:pt>
                <c:pt idx="2455">
                  <c:v>101071</c:v>
                </c:pt>
                <c:pt idx="2456">
                  <c:v>110686</c:v>
                </c:pt>
                <c:pt idx="2457">
                  <c:v>103857</c:v>
                </c:pt>
                <c:pt idx="2458">
                  <c:v>157168</c:v>
                </c:pt>
                <c:pt idx="2459">
                  <c:v>483943</c:v>
                </c:pt>
                <c:pt idx="2460">
                  <c:v>163349</c:v>
                </c:pt>
                <c:pt idx="2461">
                  <c:v>100060</c:v>
                </c:pt>
                <c:pt idx="2462">
                  <c:v>548962</c:v>
                </c:pt>
                <c:pt idx="2463">
                  <c:v>135504</c:v>
                </c:pt>
                <c:pt idx="2464">
                  <c:v>55003</c:v>
                </c:pt>
                <c:pt idx="2465">
                  <c:v>56442</c:v>
                </c:pt>
                <c:pt idx="2466">
                  <c:v>93215</c:v>
                </c:pt>
                <c:pt idx="2467">
                  <c:v>165756</c:v>
                </c:pt>
                <c:pt idx="2468">
                  <c:v>80221</c:v>
                </c:pt>
                <c:pt idx="2469">
                  <c:v>70008</c:v>
                </c:pt>
                <c:pt idx="2470">
                  <c:v>185918</c:v>
                </c:pt>
                <c:pt idx="2471">
                  <c:v>75026</c:v>
                </c:pt>
                <c:pt idx="2472">
                  <c:v>68295</c:v>
                </c:pt>
                <c:pt idx="2473">
                  <c:v>393701</c:v>
                </c:pt>
                <c:pt idx="2474">
                  <c:v>239935</c:v>
                </c:pt>
                <c:pt idx="2475">
                  <c:v>65175</c:v>
                </c:pt>
                <c:pt idx="2476">
                  <c:v>122629</c:v>
                </c:pt>
                <c:pt idx="2477">
                  <c:v>332529</c:v>
                </c:pt>
                <c:pt idx="2478">
                  <c:v>71122</c:v>
                </c:pt>
                <c:pt idx="2479">
                  <c:v>100372</c:v>
                </c:pt>
                <c:pt idx="2480">
                  <c:v>57644</c:v>
                </c:pt>
                <c:pt idx="2481">
                  <c:v>400401</c:v>
                </c:pt>
                <c:pt idx="2482">
                  <c:v>51973</c:v>
                </c:pt>
                <c:pt idx="2483">
                  <c:v>192534</c:v>
                </c:pt>
                <c:pt idx="2484">
                  <c:v>468247</c:v>
                </c:pt>
                <c:pt idx="2485">
                  <c:v>190540</c:v>
                </c:pt>
                <c:pt idx="2486">
                  <c:v>311976</c:v>
                </c:pt>
                <c:pt idx="2487">
                  <c:v>88595</c:v>
                </c:pt>
                <c:pt idx="2488">
                  <c:v>232166</c:v>
                </c:pt>
                <c:pt idx="2489">
                  <c:v>82719</c:v>
                </c:pt>
                <c:pt idx="2490">
                  <c:v>159477</c:v>
                </c:pt>
                <c:pt idx="2491">
                  <c:v>260169</c:v>
                </c:pt>
                <c:pt idx="2492">
                  <c:v>116595</c:v>
                </c:pt>
                <c:pt idx="2493">
                  <c:v>104266</c:v>
                </c:pt>
                <c:pt idx="2494">
                  <c:v>221482</c:v>
                </c:pt>
                <c:pt idx="2495">
                  <c:v>442824</c:v>
                </c:pt>
                <c:pt idx="2496">
                  <c:v>212684</c:v>
                </c:pt>
                <c:pt idx="2497">
                  <c:v>201429</c:v>
                </c:pt>
                <c:pt idx="2498">
                  <c:v>74177</c:v>
                </c:pt>
                <c:pt idx="2499">
                  <c:v>160181</c:v>
                </c:pt>
                <c:pt idx="2500">
                  <c:v>51240</c:v>
                </c:pt>
                <c:pt idx="2501">
                  <c:v>133332</c:v>
                </c:pt>
                <c:pt idx="2502">
                  <c:v>140680</c:v>
                </c:pt>
                <c:pt idx="2503">
                  <c:v>120990</c:v>
                </c:pt>
                <c:pt idx="2504">
                  <c:v>132259</c:v>
                </c:pt>
                <c:pt idx="2505">
                  <c:v>192792</c:v>
                </c:pt>
                <c:pt idx="2506">
                  <c:v>108109</c:v>
                </c:pt>
                <c:pt idx="2507">
                  <c:v>82469</c:v>
                </c:pt>
                <c:pt idx="2508">
                  <c:v>105591</c:v>
                </c:pt>
                <c:pt idx="2509">
                  <c:v>122836</c:v>
                </c:pt>
                <c:pt idx="2510">
                  <c:v>212689</c:v>
                </c:pt>
                <c:pt idx="2511">
                  <c:v>108485</c:v>
                </c:pt>
                <c:pt idx="2512">
                  <c:v>86535</c:v>
                </c:pt>
                <c:pt idx="2513">
                  <c:v>186266</c:v>
                </c:pt>
                <c:pt idx="2514">
                  <c:v>466743</c:v>
                </c:pt>
                <c:pt idx="2515">
                  <c:v>717897</c:v>
                </c:pt>
                <c:pt idx="2516">
                  <c:v>387395</c:v>
                </c:pt>
                <c:pt idx="2517">
                  <c:v>82878</c:v>
                </c:pt>
                <c:pt idx="2518">
                  <c:v>138273</c:v>
                </c:pt>
                <c:pt idx="2519">
                  <c:v>226749</c:v>
                </c:pt>
                <c:pt idx="2520">
                  <c:v>435756</c:v>
                </c:pt>
                <c:pt idx="2521">
                  <c:v>89945</c:v>
                </c:pt>
                <c:pt idx="2522">
                  <c:v>641702</c:v>
                </c:pt>
                <c:pt idx="2523">
                  <c:v>326069</c:v>
                </c:pt>
                <c:pt idx="2524">
                  <c:v>149211</c:v>
                </c:pt>
                <c:pt idx="2525">
                  <c:v>78009</c:v>
                </c:pt>
                <c:pt idx="2526">
                  <c:v>326725</c:v>
                </c:pt>
                <c:pt idx="2527">
                  <c:v>355411</c:v>
                </c:pt>
                <c:pt idx="2528">
                  <c:v>193787</c:v>
                </c:pt>
                <c:pt idx="2529">
                  <c:v>94509</c:v>
                </c:pt>
                <c:pt idx="2530">
                  <c:v>143908</c:v>
                </c:pt>
                <c:pt idx="2531">
                  <c:v>227591</c:v>
                </c:pt>
                <c:pt idx="2532">
                  <c:v>236006</c:v>
                </c:pt>
                <c:pt idx="2533">
                  <c:v>364059</c:v>
                </c:pt>
                <c:pt idx="2534">
                  <c:v>284159</c:v>
                </c:pt>
                <c:pt idx="2535">
                  <c:v>69281</c:v>
                </c:pt>
                <c:pt idx="2536">
                  <c:v>196094</c:v>
                </c:pt>
                <c:pt idx="2537">
                  <c:v>246652</c:v>
                </c:pt>
                <c:pt idx="2538">
                  <c:v>115596</c:v>
                </c:pt>
                <c:pt idx="2539">
                  <c:v>105927</c:v>
                </c:pt>
                <c:pt idx="2540">
                  <c:v>537232</c:v>
                </c:pt>
                <c:pt idx="2541">
                  <c:v>186822</c:v>
                </c:pt>
                <c:pt idx="2542">
                  <c:v>62274</c:v>
                </c:pt>
                <c:pt idx="2543">
                  <c:v>849639</c:v>
                </c:pt>
                <c:pt idx="2544">
                  <c:v>521377</c:v>
                </c:pt>
                <c:pt idx="2545">
                  <c:v>50869</c:v>
                </c:pt>
                <c:pt idx="2546">
                  <c:v>99849</c:v>
                </c:pt>
                <c:pt idx="2547">
                  <c:v>90192</c:v>
                </c:pt>
                <c:pt idx="2548">
                  <c:v>220085</c:v>
                </c:pt>
                <c:pt idx="2549">
                  <c:v>692117</c:v>
                </c:pt>
                <c:pt idx="2550">
                  <c:v>258657</c:v>
                </c:pt>
                <c:pt idx="2551">
                  <c:v>82281</c:v>
                </c:pt>
                <c:pt idx="2552">
                  <c:v>105790</c:v>
                </c:pt>
                <c:pt idx="2553">
                  <c:v>468023</c:v>
                </c:pt>
                <c:pt idx="2554">
                  <c:v>88523</c:v>
                </c:pt>
                <c:pt idx="2555">
                  <c:v>113156</c:v>
                </c:pt>
                <c:pt idx="2556">
                  <c:v>56361</c:v>
                </c:pt>
                <c:pt idx="2557">
                  <c:v>417584</c:v>
                </c:pt>
                <c:pt idx="2558">
                  <c:v>55615</c:v>
                </c:pt>
                <c:pt idx="2559">
                  <c:v>131299</c:v>
                </c:pt>
                <c:pt idx="2560">
                  <c:v>205762</c:v>
                </c:pt>
                <c:pt idx="2561">
                  <c:v>114828</c:v>
                </c:pt>
                <c:pt idx="2562">
                  <c:v>76394</c:v>
                </c:pt>
                <c:pt idx="2563">
                  <c:v>62580</c:v>
                </c:pt>
                <c:pt idx="2564">
                  <c:v>62485</c:v>
                </c:pt>
                <c:pt idx="2565">
                  <c:v>260061</c:v>
                </c:pt>
                <c:pt idx="2566">
                  <c:v>380218</c:v>
                </c:pt>
                <c:pt idx="2567">
                  <c:v>341150</c:v>
                </c:pt>
                <c:pt idx="2568">
                  <c:v>76635</c:v>
                </c:pt>
                <c:pt idx="2569">
                  <c:v>84645</c:v>
                </c:pt>
                <c:pt idx="2570">
                  <c:v>75403</c:v>
                </c:pt>
                <c:pt idx="2571">
                  <c:v>159542</c:v>
                </c:pt>
                <c:pt idx="2572">
                  <c:v>105994</c:v>
                </c:pt>
                <c:pt idx="2573">
                  <c:v>476314</c:v>
                </c:pt>
                <c:pt idx="2574">
                  <c:v>203137</c:v>
                </c:pt>
                <c:pt idx="2575">
                  <c:v>82850</c:v>
                </c:pt>
                <c:pt idx="2576">
                  <c:v>81950</c:v>
                </c:pt>
                <c:pt idx="2577">
                  <c:v>155112</c:v>
                </c:pt>
                <c:pt idx="2578">
                  <c:v>53676</c:v>
                </c:pt>
                <c:pt idx="2579">
                  <c:v>572952</c:v>
                </c:pt>
                <c:pt idx="2580">
                  <c:v>250269</c:v>
                </c:pt>
                <c:pt idx="2581">
                  <c:v>298862</c:v>
                </c:pt>
                <c:pt idx="2582">
                  <c:v>50439</c:v>
                </c:pt>
                <c:pt idx="2583">
                  <c:v>65548</c:v>
                </c:pt>
                <c:pt idx="2584">
                  <c:v>639555</c:v>
                </c:pt>
                <c:pt idx="2585">
                  <c:v>362807</c:v>
                </c:pt>
                <c:pt idx="2586">
                  <c:v>53085</c:v>
                </c:pt>
                <c:pt idx="2587">
                  <c:v>77140</c:v>
                </c:pt>
                <c:pt idx="2588">
                  <c:v>65377</c:v>
                </c:pt>
                <c:pt idx="2589">
                  <c:v>62925</c:v>
                </c:pt>
                <c:pt idx="2590">
                  <c:v>69976</c:v>
                </c:pt>
                <c:pt idx="2591">
                  <c:v>148182</c:v>
                </c:pt>
                <c:pt idx="2592">
                  <c:v>72957</c:v>
                </c:pt>
                <c:pt idx="2593">
                  <c:v>54280</c:v>
                </c:pt>
                <c:pt idx="2594">
                  <c:v>150293</c:v>
                </c:pt>
                <c:pt idx="2595">
                  <c:v>318717</c:v>
                </c:pt>
                <c:pt idx="2596">
                  <c:v>109098</c:v>
                </c:pt>
                <c:pt idx="2597">
                  <c:v>56459</c:v>
                </c:pt>
                <c:pt idx="2598">
                  <c:v>57313</c:v>
                </c:pt>
                <c:pt idx="2599">
                  <c:v>447620</c:v>
                </c:pt>
                <c:pt idx="2600">
                  <c:v>98668</c:v>
                </c:pt>
                <c:pt idx="2601">
                  <c:v>104834</c:v>
                </c:pt>
                <c:pt idx="2602">
                  <c:v>91138</c:v>
                </c:pt>
                <c:pt idx="2603">
                  <c:v>58820</c:v>
                </c:pt>
                <c:pt idx="2604">
                  <c:v>335073</c:v>
                </c:pt>
                <c:pt idx="2605">
                  <c:v>495167</c:v>
                </c:pt>
                <c:pt idx="2606">
                  <c:v>313819</c:v>
                </c:pt>
                <c:pt idx="2607">
                  <c:v>135589</c:v>
                </c:pt>
                <c:pt idx="2608">
                  <c:v>109045</c:v>
                </c:pt>
                <c:pt idx="2609">
                  <c:v>52684</c:v>
                </c:pt>
                <c:pt idx="2610">
                  <c:v>252486</c:v>
                </c:pt>
                <c:pt idx="2611">
                  <c:v>651512</c:v>
                </c:pt>
                <c:pt idx="2612">
                  <c:v>494791</c:v>
                </c:pt>
                <c:pt idx="2613">
                  <c:v>106246</c:v>
                </c:pt>
                <c:pt idx="2614">
                  <c:v>67879</c:v>
                </c:pt>
                <c:pt idx="2615">
                  <c:v>57649</c:v>
                </c:pt>
                <c:pt idx="2616">
                  <c:v>178728</c:v>
                </c:pt>
                <c:pt idx="2617">
                  <c:v>206929</c:v>
                </c:pt>
                <c:pt idx="2618">
                  <c:v>284470</c:v>
                </c:pt>
                <c:pt idx="2619">
                  <c:v>121398</c:v>
                </c:pt>
                <c:pt idx="2620">
                  <c:v>178197</c:v>
                </c:pt>
                <c:pt idx="2621">
                  <c:v>264851</c:v>
                </c:pt>
                <c:pt idx="2622">
                  <c:v>819488</c:v>
                </c:pt>
                <c:pt idx="2623">
                  <c:v>254075</c:v>
                </c:pt>
                <c:pt idx="2624">
                  <c:v>56114</c:v>
                </c:pt>
                <c:pt idx="2625">
                  <c:v>55745</c:v>
                </c:pt>
                <c:pt idx="2626">
                  <c:v>104457</c:v>
                </c:pt>
                <c:pt idx="2627">
                  <c:v>479336</c:v>
                </c:pt>
                <c:pt idx="2628">
                  <c:v>80687</c:v>
                </c:pt>
                <c:pt idx="2629">
                  <c:v>883216</c:v>
                </c:pt>
                <c:pt idx="2630">
                  <c:v>69555</c:v>
                </c:pt>
                <c:pt idx="2631">
                  <c:v>59039</c:v>
                </c:pt>
                <c:pt idx="2632">
                  <c:v>68542</c:v>
                </c:pt>
                <c:pt idx="2633">
                  <c:v>1647010</c:v>
                </c:pt>
                <c:pt idx="2634">
                  <c:v>107420</c:v>
                </c:pt>
                <c:pt idx="2635">
                  <c:v>123310</c:v>
                </c:pt>
                <c:pt idx="2636">
                  <c:v>262804</c:v>
                </c:pt>
                <c:pt idx="2637">
                  <c:v>147953</c:v>
                </c:pt>
                <c:pt idx="2638">
                  <c:v>630765</c:v>
                </c:pt>
                <c:pt idx="2639">
                  <c:v>130713</c:v>
                </c:pt>
                <c:pt idx="2640">
                  <c:v>99057</c:v>
                </c:pt>
                <c:pt idx="2641">
                  <c:v>107114</c:v>
                </c:pt>
                <c:pt idx="2642">
                  <c:v>177956</c:v>
                </c:pt>
                <c:pt idx="2643">
                  <c:v>129789</c:v>
                </c:pt>
                <c:pt idx="2644">
                  <c:v>51834</c:v>
                </c:pt>
                <c:pt idx="2645">
                  <c:v>525841</c:v>
                </c:pt>
                <c:pt idx="2646">
                  <c:v>198778</c:v>
                </c:pt>
                <c:pt idx="2647">
                  <c:v>741440</c:v>
                </c:pt>
                <c:pt idx="2648">
                  <c:v>734575</c:v>
                </c:pt>
                <c:pt idx="2649">
                  <c:v>137085</c:v>
                </c:pt>
                <c:pt idx="2650">
                  <c:v>75518</c:v>
                </c:pt>
                <c:pt idx="2651">
                  <c:v>492085</c:v>
                </c:pt>
                <c:pt idx="2652">
                  <c:v>213644</c:v>
                </c:pt>
                <c:pt idx="2653">
                  <c:v>127738</c:v>
                </c:pt>
                <c:pt idx="2654">
                  <c:v>410742</c:v>
                </c:pt>
                <c:pt idx="2655">
                  <c:v>369964</c:v>
                </c:pt>
                <c:pt idx="2656">
                  <c:v>128198</c:v>
                </c:pt>
                <c:pt idx="2657">
                  <c:v>98972</c:v>
                </c:pt>
                <c:pt idx="2658">
                  <c:v>145674</c:v>
                </c:pt>
                <c:pt idx="2659">
                  <c:v>115047</c:v>
                </c:pt>
                <c:pt idx="2660">
                  <c:v>272837</c:v>
                </c:pt>
                <c:pt idx="2661">
                  <c:v>116818</c:v>
                </c:pt>
                <c:pt idx="2662">
                  <c:v>138638</c:v>
                </c:pt>
                <c:pt idx="2663">
                  <c:v>51413</c:v>
                </c:pt>
                <c:pt idx="2664">
                  <c:v>269983</c:v>
                </c:pt>
                <c:pt idx="2665">
                  <c:v>186177</c:v>
                </c:pt>
                <c:pt idx="2666">
                  <c:v>184239</c:v>
                </c:pt>
                <c:pt idx="2667">
                  <c:v>129400</c:v>
                </c:pt>
                <c:pt idx="2668">
                  <c:v>146297</c:v>
                </c:pt>
                <c:pt idx="2669">
                  <c:v>442740</c:v>
                </c:pt>
                <c:pt idx="2670">
                  <c:v>329350</c:v>
                </c:pt>
                <c:pt idx="2671">
                  <c:v>696781</c:v>
                </c:pt>
                <c:pt idx="2672">
                  <c:v>482813</c:v>
                </c:pt>
                <c:pt idx="2673">
                  <c:v>353711</c:v>
                </c:pt>
                <c:pt idx="2674">
                  <c:v>116500</c:v>
                </c:pt>
                <c:pt idx="2675">
                  <c:v>263339</c:v>
                </c:pt>
                <c:pt idx="2676">
                  <c:v>242317</c:v>
                </c:pt>
                <c:pt idx="2677">
                  <c:v>87242</c:v>
                </c:pt>
                <c:pt idx="2678">
                  <c:v>188596</c:v>
                </c:pt>
                <c:pt idx="2679">
                  <c:v>50548</c:v>
                </c:pt>
                <c:pt idx="2680">
                  <c:v>58714</c:v>
                </c:pt>
                <c:pt idx="2681">
                  <c:v>79151</c:v>
                </c:pt>
                <c:pt idx="2682">
                  <c:v>227780</c:v>
                </c:pt>
                <c:pt idx="2683">
                  <c:v>76309</c:v>
                </c:pt>
                <c:pt idx="2684">
                  <c:v>101955</c:v>
                </c:pt>
                <c:pt idx="2685">
                  <c:v>59249</c:v>
                </c:pt>
                <c:pt idx="2686">
                  <c:v>502453</c:v>
                </c:pt>
                <c:pt idx="2687">
                  <c:v>271152</c:v>
                </c:pt>
                <c:pt idx="2688">
                  <c:v>124193</c:v>
                </c:pt>
                <c:pt idx="2689">
                  <c:v>226246</c:v>
                </c:pt>
                <c:pt idx="2690">
                  <c:v>163918</c:v>
                </c:pt>
                <c:pt idx="2691">
                  <c:v>712207</c:v>
                </c:pt>
                <c:pt idx="2692">
                  <c:v>115288</c:v>
                </c:pt>
                <c:pt idx="2693">
                  <c:v>324115</c:v>
                </c:pt>
                <c:pt idx="2694">
                  <c:v>100829</c:v>
                </c:pt>
                <c:pt idx="2695">
                  <c:v>111728</c:v>
                </c:pt>
                <c:pt idx="2696">
                  <c:v>61284</c:v>
                </c:pt>
                <c:pt idx="2697">
                  <c:v>65385</c:v>
                </c:pt>
                <c:pt idx="2698">
                  <c:v>68041</c:v>
                </c:pt>
                <c:pt idx="2699">
                  <c:v>81454</c:v>
                </c:pt>
                <c:pt idx="2700">
                  <c:v>324083</c:v>
                </c:pt>
                <c:pt idx="2701">
                  <c:v>242678</c:v>
                </c:pt>
                <c:pt idx="2702">
                  <c:v>66146</c:v>
                </c:pt>
                <c:pt idx="2703">
                  <c:v>93962</c:v>
                </c:pt>
                <c:pt idx="2704">
                  <c:v>1249361</c:v>
                </c:pt>
                <c:pt idx="2705">
                  <c:v>82928</c:v>
                </c:pt>
                <c:pt idx="2706">
                  <c:v>189198</c:v>
                </c:pt>
                <c:pt idx="2707">
                  <c:v>139222</c:v>
                </c:pt>
                <c:pt idx="2708">
                  <c:v>273888</c:v>
                </c:pt>
                <c:pt idx="2709">
                  <c:v>728344</c:v>
                </c:pt>
                <c:pt idx="2710">
                  <c:v>69679</c:v>
                </c:pt>
                <c:pt idx="2711">
                  <c:v>143442</c:v>
                </c:pt>
                <c:pt idx="2712">
                  <c:v>50004</c:v>
                </c:pt>
                <c:pt idx="2713">
                  <c:v>72391</c:v>
                </c:pt>
                <c:pt idx="2714">
                  <c:v>160562</c:v>
                </c:pt>
                <c:pt idx="2715">
                  <c:v>195333</c:v>
                </c:pt>
                <c:pt idx="2716">
                  <c:v>90170</c:v>
                </c:pt>
                <c:pt idx="2717">
                  <c:v>65362</c:v>
                </c:pt>
                <c:pt idx="2718">
                  <c:v>188819</c:v>
                </c:pt>
                <c:pt idx="2719">
                  <c:v>54450</c:v>
                </c:pt>
                <c:pt idx="2720">
                  <c:v>175979</c:v>
                </c:pt>
                <c:pt idx="2721">
                  <c:v>67207</c:v>
                </c:pt>
                <c:pt idx="2722">
                  <c:v>807292</c:v>
                </c:pt>
                <c:pt idx="2723">
                  <c:v>59401</c:v>
                </c:pt>
                <c:pt idx="2724">
                  <c:v>205995</c:v>
                </c:pt>
                <c:pt idx="2725">
                  <c:v>142983</c:v>
                </c:pt>
                <c:pt idx="2726">
                  <c:v>759884</c:v>
                </c:pt>
                <c:pt idx="2727">
                  <c:v>69606</c:v>
                </c:pt>
                <c:pt idx="2728">
                  <c:v>146939</c:v>
                </c:pt>
                <c:pt idx="2729">
                  <c:v>54077</c:v>
                </c:pt>
                <c:pt idx="2730">
                  <c:v>458797</c:v>
                </c:pt>
                <c:pt idx="2731">
                  <c:v>66950</c:v>
                </c:pt>
                <c:pt idx="2732">
                  <c:v>70791</c:v>
                </c:pt>
                <c:pt idx="2733">
                  <c:v>63091</c:v>
                </c:pt>
                <c:pt idx="2734">
                  <c:v>69398</c:v>
                </c:pt>
                <c:pt idx="2735">
                  <c:v>327675</c:v>
                </c:pt>
                <c:pt idx="2736">
                  <c:v>50564</c:v>
                </c:pt>
                <c:pt idx="2737">
                  <c:v>573012</c:v>
                </c:pt>
                <c:pt idx="2738">
                  <c:v>54414</c:v>
                </c:pt>
                <c:pt idx="2739">
                  <c:v>154911</c:v>
                </c:pt>
                <c:pt idx="2740">
                  <c:v>84538</c:v>
                </c:pt>
                <c:pt idx="2741">
                  <c:v>251506</c:v>
                </c:pt>
                <c:pt idx="2742">
                  <c:v>90682</c:v>
                </c:pt>
                <c:pt idx="2743">
                  <c:v>118750</c:v>
                </c:pt>
                <c:pt idx="2744">
                  <c:v>167998</c:v>
                </c:pt>
                <c:pt idx="2745">
                  <c:v>102830</c:v>
                </c:pt>
                <c:pt idx="2746">
                  <c:v>311381</c:v>
                </c:pt>
                <c:pt idx="2747">
                  <c:v>54428</c:v>
                </c:pt>
                <c:pt idx="2748">
                  <c:v>181541</c:v>
                </c:pt>
                <c:pt idx="2749">
                  <c:v>107290</c:v>
                </c:pt>
                <c:pt idx="2750">
                  <c:v>96626</c:v>
                </c:pt>
                <c:pt idx="2751">
                  <c:v>58042</c:v>
                </c:pt>
                <c:pt idx="2752">
                  <c:v>137350</c:v>
                </c:pt>
                <c:pt idx="2753">
                  <c:v>516963</c:v>
                </c:pt>
                <c:pt idx="2754">
                  <c:v>53945</c:v>
                </c:pt>
                <c:pt idx="2755">
                  <c:v>146154</c:v>
                </c:pt>
                <c:pt idx="2756">
                  <c:v>235759</c:v>
                </c:pt>
                <c:pt idx="2757">
                  <c:v>165115</c:v>
                </c:pt>
                <c:pt idx="2758">
                  <c:v>104495</c:v>
                </c:pt>
                <c:pt idx="2759">
                  <c:v>374528</c:v>
                </c:pt>
                <c:pt idx="2760">
                  <c:v>113553</c:v>
                </c:pt>
                <c:pt idx="2761">
                  <c:v>147647</c:v>
                </c:pt>
                <c:pt idx="2762">
                  <c:v>168502</c:v>
                </c:pt>
                <c:pt idx="2763">
                  <c:v>236363</c:v>
                </c:pt>
                <c:pt idx="2764">
                  <c:v>65018</c:v>
                </c:pt>
                <c:pt idx="2765">
                  <c:v>109335</c:v>
                </c:pt>
                <c:pt idx="2766">
                  <c:v>185322</c:v>
                </c:pt>
                <c:pt idx="2767">
                  <c:v>79457</c:v>
                </c:pt>
                <c:pt idx="2768">
                  <c:v>245040</c:v>
                </c:pt>
                <c:pt idx="2769">
                  <c:v>58825</c:v>
                </c:pt>
                <c:pt idx="2770">
                  <c:v>180718</c:v>
                </c:pt>
                <c:pt idx="2771">
                  <c:v>212402</c:v>
                </c:pt>
                <c:pt idx="2772">
                  <c:v>192982</c:v>
                </c:pt>
                <c:pt idx="2773">
                  <c:v>103319</c:v>
                </c:pt>
                <c:pt idx="2774">
                  <c:v>488879</c:v>
                </c:pt>
                <c:pt idx="2775">
                  <c:v>700225</c:v>
                </c:pt>
                <c:pt idx="2776">
                  <c:v>75976</c:v>
                </c:pt>
                <c:pt idx="2777">
                  <c:v>129333</c:v>
                </c:pt>
                <c:pt idx="2778">
                  <c:v>60408</c:v>
                </c:pt>
                <c:pt idx="2779">
                  <c:v>177047</c:v>
                </c:pt>
                <c:pt idx="2780">
                  <c:v>1037528</c:v>
                </c:pt>
                <c:pt idx="2781">
                  <c:v>60584</c:v>
                </c:pt>
                <c:pt idx="2782">
                  <c:v>52117</c:v>
                </c:pt>
                <c:pt idx="2783">
                  <c:v>96000</c:v>
                </c:pt>
                <c:pt idx="2784">
                  <c:v>294908</c:v>
                </c:pt>
                <c:pt idx="2785">
                  <c:v>864325</c:v>
                </c:pt>
                <c:pt idx="2786">
                  <c:v>59768</c:v>
                </c:pt>
                <c:pt idx="2787">
                  <c:v>143247</c:v>
                </c:pt>
                <c:pt idx="2788">
                  <c:v>408268</c:v>
                </c:pt>
                <c:pt idx="2789">
                  <c:v>252876</c:v>
                </c:pt>
                <c:pt idx="2790">
                  <c:v>397441</c:v>
                </c:pt>
                <c:pt idx="2791">
                  <c:v>650478</c:v>
                </c:pt>
                <c:pt idx="2792">
                  <c:v>288041</c:v>
                </c:pt>
                <c:pt idx="2793">
                  <c:v>115214</c:v>
                </c:pt>
                <c:pt idx="2794">
                  <c:v>135312</c:v>
                </c:pt>
                <c:pt idx="2795">
                  <c:v>558461</c:v>
                </c:pt>
                <c:pt idx="2796">
                  <c:v>127232</c:v>
                </c:pt>
                <c:pt idx="2797">
                  <c:v>295858</c:v>
                </c:pt>
                <c:pt idx="2798">
                  <c:v>241519</c:v>
                </c:pt>
                <c:pt idx="2799">
                  <c:v>330732</c:v>
                </c:pt>
                <c:pt idx="2800">
                  <c:v>53993</c:v>
                </c:pt>
                <c:pt idx="2801">
                  <c:v>192959</c:v>
                </c:pt>
                <c:pt idx="2802">
                  <c:v>84802</c:v>
                </c:pt>
                <c:pt idx="2803">
                  <c:v>210240</c:v>
                </c:pt>
                <c:pt idx="2804">
                  <c:v>232690</c:v>
                </c:pt>
                <c:pt idx="2805">
                  <c:v>50444</c:v>
                </c:pt>
                <c:pt idx="2806">
                  <c:v>201287</c:v>
                </c:pt>
                <c:pt idx="2807">
                  <c:v>59600</c:v>
                </c:pt>
                <c:pt idx="2808">
                  <c:v>101756</c:v>
                </c:pt>
                <c:pt idx="2809">
                  <c:v>97916</c:v>
                </c:pt>
                <c:pt idx="2810">
                  <c:v>77600</c:v>
                </c:pt>
                <c:pt idx="2811">
                  <c:v>59164</c:v>
                </c:pt>
                <c:pt idx="2812">
                  <c:v>267598</c:v>
                </c:pt>
                <c:pt idx="2813">
                  <c:v>65271</c:v>
                </c:pt>
                <c:pt idx="2814">
                  <c:v>176540</c:v>
                </c:pt>
                <c:pt idx="2815">
                  <c:v>83909</c:v>
                </c:pt>
                <c:pt idx="2816">
                  <c:v>458218</c:v>
                </c:pt>
                <c:pt idx="2817">
                  <c:v>562843</c:v>
                </c:pt>
                <c:pt idx="2818">
                  <c:v>147985</c:v>
                </c:pt>
                <c:pt idx="2819">
                  <c:v>402382</c:v>
                </c:pt>
                <c:pt idx="2820">
                  <c:v>267427</c:v>
                </c:pt>
                <c:pt idx="2821">
                  <c:v>117049</c:v>
                </c:pt>
                <c:pt idx="2822">
                  <c:v>431913</c:v>
                </c:pt>
                <c:pt idx="2823">
                  <c:v>50560</c:v>
                </c:pt>
                <c:pt idx="2824">
                  <c:v>144245</c:v>
                </c:pt>
                <c:pt idx="2825">
                  <c:v>78786</c:v>
                </c:pt>
                <c:pt idx="2826">
                  <c:v>66263</c:v>
                </c:pt>
                <c:pt idx="2827">
                  <c:v>82033</c:v>
                </c:pt>
                <c:pt idx="2828">
                  <c:v>137279</c:v>
                </c:pt>
                <c:pt idx="2829">
                  <c:v>65411</c:v>
                </c:pt>
                <c:pt idx="2830">
                  <c:v>903913</c:v>
                </c:pt>
                <c:pt idx="2831">
                  <c:v>296243</c:v>
                </c:pt>
                <c:pt idx="2832">
                  <c:v>74414</c:v>
                </c:pt>
                <c:pt idx="2833">
                  <c:v>69820</c:v>
                </c:pt>
                <c:pt idx="2834">
                  <c:v>138398</c:v>
                </c:pt>
                <c:pt idx="2835">
                  <c:v>123324</c:v>
                </c:pt>
                <c:pt idx="2836">
                  <c:v>121382</c:v>
                </c:pt>
                <c:pt idx="2837">
                  <c:v>61929</c:v>
                </c:pt>
                <c:pt idx="2838">
                  <c:v>223920</c:v>
                </c:pt>
                <c:pt idx="2839">
                  <c:v>50335</c:v>
                </c:pt>
                <c:pt idx="2840">
                  <c:v>179068</c:v>
                </c:pt>
                <c:pt idx="2841">
                  <c:v>203074</c:v>
                </c:pt>
                <c:pt idx="2842">
                  <c:v>102896</c:v>
                </c:pt>
                <c:pt idx="2843">
                  <c:v>83200</c:v>
                </c:pt>
                <c:pt idx="2844">
                  <c:v>201038</c:v>
                </c:pt>
                <c:pt idx="2845">
                  <c:v>142696</c:v>
                </c:pt>
                <c:pt idx="2846">
                  <c:v>72772</c:v>
                </c:pt>
                <c:pt idx="2847">
                  <c:v>57969</c:v>
                </c:pt>
                <c:pt idx="2848">
                  <c:v>222143</c:v>
                </c:pt>
                <c:pt idx="2849">
                  <c:v>52448</c:v>
                </c:pt>
                <c:pt idx="2850">
                  <c:v>960165</c:v>
                </c:pt>
                <c:pt idx="2851">
                  <c:v>113176</c:v>
                </c:pt>
                <c:pt idx="2852">
                  <c:v>129414</c:v>
                </c:pt>
                <c:pt idx="2853">
                  <c:v>138628</c:v>
                </c:pt>
                <c:pt idx="2854">
                  <c:v>659562</c:v>
                </c:pt>
                <c:pt idx="2855">
                  <c:v>479993</c:v>
                </c:pt>
                <c:pt idx="2856">
                  <c:v>83492</c:v>
                </c:pt>
                <c:pt idx="2857">
                  <c:v>742739</c:v>
                </c:pt>
                <c:pt idx="2858">
                  <c:v>174236</c:v>
                </c:pt>
                <c:pt idx="2859">
                  <c:v>59285</c:v>
                </c:pt>
                <c:pt idx="2860">
                  <c:v>110859</c:v>
                </c:pt>
                <c:pt idx="2861">
                  <c:v>155814</c:v>
                </c:pt>
                <c:pt idx="2862">
                  <c:v>124306</c:v>
                </c:pt>
                <c:pt idx="2863">
                  <c:v>195629</c:v>
                </c:pt>
                <c:pt idx="2864">
                  <c:v>144414</c:v>
                </c:pt>
                <c:pt idx="2865">
                  <c:v>655029</c:v>
                </c:pt>
                <c:pt idx="2866">
                  <c:v>118524</c:v>
                </c:pt>
                <c:pt idx="2867">
                  <c:v>89888</c:v>
                </c:pt>
                <c:pt idx="2868">
                  <c:v>136512</c:v>
                </c:pt>
                <c:pt idx="2869">
                  <c:v>245261</c:v>
                </c:pt>
                <c:pt idx="2870">
                  <c:v>942756</c:v>
                </c:pt>
                <c:pt idx="2871">
                  <c:v>394247</c:v>
                </c:pt>
                <c:pt idx="2872">
                  <c:v>425296</c:v>
                </c:pt>
                <c:pt idx="2873">
                  <c:v>99114</c:v>
                </c:pt>
                <c:pt idx="2874">
                  <c:v>132890</c:v>
                </c:pt>
                <c:pt idx="2875">
                  <c:v>225590</c:v>
                </c:pt>
                <c:pt idx="2876">
                  <c:v>83229</c:v>
                </c:pt>
                <c:pt idx="2877">
                  <c:v>255103</c:v>
                </c:pt>
                <c:pt idx="2878">
                  <c:v>115017</c:v>
                </c:pt>
                <c:pt idx="2879">
                  <c:v>276816</c:v>
                </c:pt>
                <c:pt idx="2880">
                  <c:v>94409</c:v>
                </c:pt>
                <c:pt idx="2881">
                  <c:v>132076</c:v>
                </c:pt>
                <c:pt idx="2882">
                  <c:v>156920</c:v>
                </c:pt>
                <c:pt idx="2883">
                  <c:v>250248</c:v>
                </c:pt>
                <c:pt idx="2884">
                  <c:v>80639</c:v>
                </c:pt>
                <c:pt idx="2885">
                  <c:v>212840</c:v>
                </c:pt>
                <c:pt idx="2886">
                  <c:v>528307</c:v>
                </c:pt>
                <c:pt idx="2887">
                  <c:v>63070</c:v>
                </c:pt>
                <c:pt idx="2888">
                  <c:v>227413</c:v>
                </c:pt>
                <c:pt idx="2889">
                  <c:v>87050</c:v>
                </c:pt>
                <c:pt idx="2890">
                  <c:v>59325</c:v>
                </c:pt>
                <c:pt idx="2891">
                  <c:v>130662</c:v>
                </c:pt>
                <c:pt idx="2892">
                  <c:v>327211</c:v>
                </c:pt>
                <c:pt idx="2893">
                  <c:v>54222</c:v>
                </c:pt>
                <c:pt idx="2894">
                  <c:v>347113</c:v>
                </c:pt>
                <c:pt idx="2895">
                  <c:v>60876</c:v>
                </c:pt>
                <c:pt idx="2896">
                  <c:v>351231</c:v>
                </c:pt>
                <c:pt idx="2897">
                  <c:v>700716</c:v>
                </c:pt>
                <c:pt idx="2898">
                  <c:v>408327</c:v>
                </c:pt>
                <c:pt idx="2899">
                  <c:v>93728</c:v>
                </c:pt>
                <c:pt idx="2900">
                  <c:v>167140</c:v>
                </c:pt>
                <c:pt idx="2901">
                  <c:v>50608</c:v>
                </c:pt>
                <c:pt idx="2902">
                  <c:v>143177</c:v>
                </c:pt>
                <c:pt idx="2903">
                  <c:v>141472</c:v>
                </c:pt>
                <c:pt idx="2904">
                  <c:v>61938</c:v>
                </c:pt>
                <c:pt idx="2905">
                  <c:v>107336</c:v>
                </c:pt>
                <c:pt idx="2906">
                  <c:v>70060</c:v>
                </c:pt>
                <c:pt idx="2907">
                  <c:v>587065</c:v>
                </c:pt>
                <c:pt idx="2908">
                  <c:v>522402</c:v>
                </c:pt>
                <c:pt idx="2909">
                  <c:v>197064</c:v>
                </c:pt>
                <c:pt idx="2910">
                  <c:v>226521</c:v>
                </c:pt>
                <c:pt idx="2911">
                  <c:v>58831</c:v>
                </c:pt>
                <c:pt idx="2912">
                  <c:v>131260</c:v>
                </c:pt>
                <c:pt idx="2913">
                  <c:v>59136</c:v>
                </c:pt>
                <c:pt idx="2914">
                  <c:v>198066</c:v>
                </c:pt>
                <c:pt idx="2915">
                  <c:v>249730</c:v>
                </c:pt>
                <c:pt idx="2916">
                  <c:v>68375</c:v>
                </c:pt>
                <c:pt idx="2917">
                  <c:v>718700</c:v>
                </c:pt>
                <c:pt idx="2918">
                  <c:v>59842</c:v>
                </c:pt>
                <c:pt idx="2919">
                  <c:v>254188</c:v>
                </c:pt>
                <c:pt idx="2920">
                  <c:v>57571</c:v>
                </c:pt>
                <c:pt idx="2921">
                  <c:v>76224</c:v>
                </c:pt>
                <c:pt idx="2922">
                  <c:v>530557</c:v>
                </c:pt>
                <c:pt idx="2923">
                  <c:v>248828</c:v>
                </c:pt>
                <c:pt idx="2924">
                  <c:v>53360</c:v>
                </c:pt>
                <c:pt idx="2925">
                  <c:v>159835</c:v>
                </c:pt>
                <c:pt idx="2926">
                  <c:v>742300</c:v>
                </c:pt>
                <c:pt idx="2927">
                  <c:v>472764</c:v>
                </c:pt>
                <c:pt idx="2928">
                  <c:v>104688</c:v>
                </c:pt>
                <c:pt idx="2929">
                  <c:v>86433</c:v>
                </c:pt>
                <c:pt idx="2930">
                  <c:v>77319</c:v>
                </c:pt>
                <c:pt idx="2931">
                  <c:v>210899</c:v>
                </c:pt>
                <c:pt idx="2932">
                  <c:v>69256</c:v>
                </c:pt>
                <c:pt idx="2933">
                  <c:v>287759</c:v>
                </c:pt>
                <c:pt idx="2934">
                  <c:v>75869</c:v>
                </c:pt>
                <c:pt idx="2935">
                  <c:v>185950</c:v>
                </c:pt>
                <c:pt idx="2936">
                  <c:v>97483</c:v>
                </c:pt>
                <c:pt idx="2937">
                  <c:v>293019</c:v>
                </c:pt>
                <c:pt idx="2938">
                  <c:v>100232</c:v>
                </c:pt>
                <c:pt idx="2939">
                  <c:v>304487</c:v>
                </c:pt>
                <c:pt idx="2940">
                  <c:v>254680</c:v>
                </c:pt>
                <c:pt idx="2941">
                  <c:v>61118</c:v>
                </c:pt>
                <c:pt idx="2942">
                  <c:v>184678</c:v>
                </c:pt>
                <c:pt idx="2943">
                  <c:v>312104</c:v>
                </c:pt>
                <c:pt idx="2944">
                  <c:v>64021</c:v>
                </c:pt>
                <c:pt idx="2945">
                  <c:v>140975</c:v>
                </c:pt>
                <c:pt idx="2946">
                  <c:v>66682</c:v>
                </c:pt>
                <c:pt idx="2947">
                  <c:v>440868</c:v>
                </c:pt>
                <c:pt idx="2948">
                  <c:v>497282</c:v>
                </c:pt>
                <c:pt idx="2949">
                  <c:v>115810</c:v>
                </c:pt>
                <c:pt idx="2950">
                  <c:v>83973</c:v>
                </c:pt>
                <c:pt idx="2951">
                  <c:v>86240</c:v>
                </c:pt>
                <c:pt idx="2952">
                  <c:v>255378</c:v>
                </c:pt>
                <c:pt idx="2953">
                  <c:v>261538</c:v>
                </c:pt>
                <c:pt idx="2954">
                  <c:v>291159</c:v>
                </c:pt>
                <c:pt idx="2955">
                  <c:v>62876</c:v>
                </c:pt>
                <c:pt idx="2956">
                  <c:v>231368</c:v>
                </c:pt>
                <c:pt idx="2957">
                  <c:v>166602</c:v>
                </c:pt>
                <c:pt idx="2958">
                  <c:v>808934</c:v>
                </c:pt>
                <c:pt idx="2959">
                  <c:v>94832</c:v>
                </c:pt>
                <c:pt idx="2960">
                  <c:v>141453</c:v>
                </c:pt>
                <c:pt idx="2961">
                  <c:v>99294</c:v>
                </c:pt>
                <c:pt idx="2962">
                  <c:v>171577</c:v>
                </c:pt>
                <c:pt idx="2963">
                  <c:v>66533</c:v>
                </c:pt>
                <c:pt idx="2964">
                  <c:v>89211</c:v>
                </c:pt>
                <c:pt idx="2965">
                  <c:v>164989</c:v>
                </c:pt>
                <c:pt idx="2966">
                  <c:v>108777</c:v>
                </c:pt>
                <c:pt idx="2967">
                  <c:v>453268</c:v>
                </c:pt>
                <c:pt idx="2968">
                  <c:v>83405</c:v>
                </c:pt>
                <c:pt idx="2969">
                  <c:v>170479</c:v>
                </c:pt>
                <c:pt idx="2970">
                  <c:v>458976</c:v>
                </c:pt>
                <c:pt idx="2971">
                  <c:v>281530</c:v>
                </c:pt>
                <c:pt idx="2972">
                  <c:v>130397</c:v>
                </c:pt>
                <c:pt idx="2973">
                  <c:v>61893</c:v>
                </c:pt>
                <c:pt idx="2974">
                  <c:v>92032</c:v>
                </c:pt>
                <c:pt idx="2975">
                  <c:v>195404</c:v>
                </c:pt>
                <c:pt idx="2976">
                  <c:v>72494</c:v>
                </c:pt>
                <c:pt idx="2977">
                  <c:v>273211</c:v>
                </c:pt>
                <c:pt idx="2978">
                  <c:v>641057</c:v>
                </c:pt>
                <c:pt idx="2979">
                  <c:v>147744</c:v>
                </c:pt>
                <c:pt idx="2980">
                  <c:v>184824</c:v>
                </c:pt>
                <c:pt idx="2981">
                  <c:v>411497</c:v>
                </c:pt>
                <c:pt idx="2982">
                  <c:v>133576</c:v>
                </c:pt>
                <c:pt idx="2983">
                  <c:v>831046</c:v>
                </c:pt>
                <c:pt idx="2984">
                  <c:v>797205</c:v>
                </c:pt>
                <c:pt idx="2985">
                  <c:v>74405</c:v>
                </c:pt>
                <c:pt idx="2986">
                  <c:v>94929</c:v>
                </c:pt>
                <c:pt idx="2987">
                  <c:v>161434</c:v>
                </c:pt>
                <c:pt idx="2988">
                  <c:v>364169</c:v>
                </c:pt>
                <c:pt idx="2989">
                  <c:v>90855</c:v>
                </c:pt>
                <c:pt idx="2990">
                  <c:v>79557</c:v>
                </c:pt>
                <c:pt idx="2991">
                  <c:v>138050</c:v>
                </c:pt>
                <c:pt idx="2992">
                  <c:v>201476</c:v>
                </c:pt>
                <c:pt idx="2993">
                  <c:v>54805</c:v>
                </c:pt>
                <c:pt idx="2994">
                  <c:v>229994</c:v>
                </c:pt>
                <c:pt idx="2995">
                  <c:v>78167</c:v>
                </c:pt>
                <c:pt idx="2996">
                  <c:v>146468</c:v>
                </c:pt>
                <c:pt idx="2997">
                  <c:v>196499</c:v>
                </c:pt>
                <c:pt idx="2998">
                  <c:v>91781</c:v>
                </c:pt>
                <c:pt idx="2999">
                  <c:v>101927</c:v>
                </c:pt>
                <c:pt idx="3000">
                  <c:v>115153</c:v>
                </c:pt>
                <c:pt idx="3001">
                  <c:v>320300</c:v>
                </c:pt>
                <c:pt idx="3002">
                  <c:v>106761</c:v>
                </c:pt>
                <c:pt idx="3003">
                  <c:v>195923</c:v>
                </c:pt>
                <c:pt idx="3004">
                  <c:v>165306</c:v>
                </c:pt>
                <c:pt idx="3005">
                  <c:v>66896</c:v>
                </c:pt>
                <c:pt idx="3006">
                  <c:v>899765</c:v>
                </c:pt>
                <c:pt idx="3007">
                  <c:v>323138</c:v>
                </c:pt>
                <c:pt idx="3008">
                  <c:v>91388</c:v>
                </c:pt>
                <c:pt idx="3009">
                  <c:v>218857</c:v>
                </c:pt>
                <c:pt idx="3010">
                  <c:v>80149</c:v>
                </c:pt>
                <c:pt idx="3011">
                  <c:v>65880</c:v>
                </c:pt>
                <c:pt idx="3012">
                  <c:v>79676</c:v>
                </c:pt>
                <c:pt idx="3013">
                  <c:v>112541</c:v>
                </c:pt>
                <c:pt idx="3014">
                  <c:v>337316</c:v>
                </c:pt>
                <c:pt idx="3015">
                  <c:v>196224</c:v>
                </c:pt>
                <c:pt idx="3016">
                  <c:v>246440</c:v>
                </c:pt>
                <c:pt idx="3017">
                  <c:v>671949</c:v>
                </c:pt>
                <c:pt idx="3018">
                  <c:v>185004</c:v>
                </c:pt>
                <c:pt idx="3019">
                  <c:v>159895</c:v>
                </c:pt>
                <c:pt idx="3020">
                  <c:v>64722</c:v>
                </c:pt>
                <c:pt idx="3021">
                  <c:v>370252</c:v>
                </c:pt>
                <c:pt idx="3022">
                  <c:v>640317</c:v>
                </c:pt>
                <c:pt idx="3023">
                  <c:v>153890</c:v>
                </c:pt>
                <c:pt idx="3024">
                  <c:v>358271</c:v>
                </c:pt>
                <c:pt idx="3025">
                  <c:v>104059</c:v>
                </c:pt>
                <c:pt idx="3026">
                  <c:v>140591</c:v>
                </c:pt>
                <c:pt idx="3027">
                  <c:v>75098</c:v>
                </c:pt>
                <c:pt idx="3028">
                  <c:v>88519</c:v>
                </c:pt>
                <c:pt idx="3029">
                  <c:v>79950</c:v>
                </c:pt>
                <c:pt idx="3030">
                  <c:v>80937</c:v>
                </c:pt>
                <c:pt idx="3031">
                  <c:v>137258</c:v>
                </c:pt>
                <c:pt idx="3032">
                  <c:v>100001</c:v>
                </c:pt>
                <c:pt idx="3033">
                  <c:v>587034</c:v>
                </c:pt>
                <c:pt idx="3034">
                  <c:v>740261</c:v>
                </c:pt>
                <c:pt idx="3035">
                  <c:v>159401</c:v>
                </c:pt>
                <c:pt idx="3036">
                  <c:v>55472</c:v>
                </c:pt>
                <c:pt idx="3037">
                  <c:v>98224</c:v>
                </c:pt>
                <c:pt idx="3038">
                  <c:v>66652</c:v>
                </c:pt>
                <c:pt idx="3039">
                  <c:v>129398</c:v>
                </c:pt>
                <c:pt idx="3040">
                  <c:v>56347</c:v>
                </c:pt>
                <c:pt idx="3041">
                  <c:v>302517</c:v>
                </c:pt>
                <c:pt idx="3042">
                  <c:v>130939</c:v>
                </c:pt>
                <c:pt idx="3043">
                  <c:v>267695</c:v>
                </c:pt>
                <c:pt idx="3044">
                  <c:v>141191</c:v>
                </c:pt>
                <c:pt idx="3045">
                  <c:v>135778</c:v>
                </c:pt>
                <c:pt idx="3046">
                  <c:v>107753</c:v>
                </c:pt>
                <c:pt idx="3047">
                  <c:v>167545</c:v>
                </c:pt>
                <c:pt idx="3048">
                  <c:v>300966</c:v>
                </c:pt>
                <c:pt idx="3049">
                  <c:v>161116</c:v>
                </c:pt>
                <c:pt idx="3050">
                  <c:v>62817</c:v>
                </c:pt>
                <c:pt idx="3051">
                  <c:v>58620</c:v>
                </c:pt>
                <c:pt idx="3052">
                  <c:v>51305</c:v>
                </c:pt>
                <c:pt idx="3053">
                  <c:v>594907</c:v>
                </c:pt>
                <c:pt idx="3054">
                  <c:v>1164767</c:v>
                </c:pt>
                <c:pt idx="3055">
                  <c:v>1224453</c:v>
                </c:pt>
                <c:pt idx="3056">
                  <c:v>293282</c:v>
                </c:pt>
                <c:pt idx="3057">
                  <c:v>155005</c:v>
                </c:pt>
                <c:pt idx="3058">
                  <c:v>167689</c:v>
                </c:pt>
                <c:pt idx="3059">
                  <c:v>237838</c:v>
                </c:pt>
                <c:pt idx="3060">
                  <c:v>183190</c:v>
                </c:pt>
                <c:pt idx="3061">
                  <c:v>102477</c:v>
                </c:pt>
                <c:pt idx="3062">
                  <c:v>173308</c:v>
                </c:pt>
                <c:pt idx="3063">
                  <c:v>65332</c:v>
                </c:pt>
                <c:pt idx="3064">
                  <c:v>289171</c:v>
                </c:pt>
                <c:pt idx="3065">
                  <c:v>169466</c:v>
                </c:pt>
                <c:pt idx="3066">
                  <c:v>98030</c:v>
                </c:pt>
                <c:pt idx="3067">
                  <c:v>136382</c:v>
                </c:pt>
                <c:pt idx="3068">
                  <c:v>71357</c:v>
                </c:pt>
                <c:pt idx="3069">
                  <c:v>98762</c:v>
                </c:pt>
                <c:pt idx="3070">
                  <c:v>58314</c:v>
                </c:pt>
                <c:pt idx="3071">
                  <c:v>495348</c:v>
                </c:pt>
                <c:pt idx="3072">
                  <c:v>91505</c:v>
                </c:pt>
                <c:pt idx="3073">
                  <c:v>128408</c:v>
                </c:pt>
                <c:pt idx="3074">
                  <c:v>57516</c:v>
                </c:pt>
                <c:pt idx="3075">
                  <c:v>108807</c:v>
                </c:pt>
                <c:pt idx="3076">
                  <c:v>88403</c:v>
                </c:pt>
                <c:pt idx="3077">
                  <c:v>71568</c:v>
                </c:pt>
                <c:pt idx="3078">
                  <c:v>126721</c:v>
                </c:pt>
                <c:pt idx="3079">
                  <c:v>54253</c:v>
                </c:pt>
                <c:pt idx="3080">
                  <c:v>155697</c:v>
                </c:pt>
                <c:pt idx="3081">
                  <c:v>120987</c:v>
                </c:pt>
                <c:pt idx="3082">
                  <c:v>80143</c:v>
                </c:pt>
                <c:pt idx="3083">
                  <c:v>203530</c:v>
                </c:pt>
                <c:pt idx="3084">
                  <c:v>187601</c:v>
                </c:pt>
                <c:pt idx="3085">
                  <c:v>104751</c:v>
                </c:pt>
                <c:pt idx="3086">
                  <c:v>77998</c:v>
                </c:pt>
                <c:pt idx="3087">
                  <c:v>80515</c:v>
                </c:pt>
                <c:pt idx="3088">
                  <c:v>296578</c:v>
                </c:pt>
                <c:pt idx="3089">
                  <c:v>214837</c:v>
                </c:pt>
                <c:pt idx="3090">
                  <c:v>85210</c:v>
                </c:pt>
                <c:pt idx="3091">
                  <c:v>156369</c:v>
                </c:pt>
                <c:pt idx="3092">
                  <c:v>110080</c:v>
                </c:pt>
                <c:pt idx="3093">
                  <c:v>82628</c:v>
                </c:pt>
                <c:pt idx="3094">
                  <c:v>58172</c:v>
                </c:pt>
                <c:pt idx="3095">
                  <c:v>55183</c:v>
                </c:pt>
                <c:pt idx="3096">
                  <c:v>58710</c:v>
                </c:pt>
                <c:pt idx="3097">
                  <c:v>66089</c:v>
                </c:pt>
                <c:pt idx="3098">
                  <c:v>248266</c:v>
                </c:pt>
                <c:pt idx="3099">
                  <c:v>638519</c:v>
                </c:pt>
                <c:pt idx="3100">
                  <c:v>352683</c:v>
                </c:pt>
                <c:pt idx="3101">
                  <c:v>132368</c:v>
                </c:pt>
                <c:pt idx="3102">
                  <c:v>67967</c:v>
                </c:pt>
                <c:pt idx="3103">
                  <c:v>86770</c:v>
                </c:pt>
                <c:pt idx="3104">
                  <c:v>103792</c:v>
                </c:pt>
                <c:pt idx="3105">
                  <c:v>110237</c:v>
                </c:pt>
                <c:pt idx="3106">
                  <c:v>100042</c:v>
                </c:pt>
                <c:pt idx="3107">
                  <c:v>183346</c:v>
                </c:pt>
                <c:pt idx="3108">
                  <c:v>173588</c:v>
                </c:pt>
                <c:pt idx="3109">
                  <c:v>106876</c:v>
                </c:pt>
                <c:pt idx="3110">
                  <c:v>69948</c:v>
                </c:pt>
                <c:pt idx="3111">
                  <c:v>177738</c:v>
                </c:pt>
                <c:pt idx="3112">
                  <c:v>115251</c:v>
                </c:pt>
                <c:pt idx="3113">
                  <c:v>201204</c:v>
                </c:pt>
                <c:pt idx="3114">
                  <c:v>139409</c:v>
                </c:pt>
                <c:pt idx="3115">
                  <c:v>54880</c:v>
                </c:pt>
                <c:pt idx="3116">
                  <c:v>50289</c:v>
                </c:pt>
                <c:pt idx="3117">
                  <c:v>134631</c:v>
                </c:pt>
                <c:pt idx="3118">
                  <c:v>247686</c:v>
                </c:pt>
                <c:pt idx="3119">
                  <c:v>60457</c:v>
                </c:pt>
                <c:pt idx="3120">
                  <c:v>137240</c:v>
                </c:pt>
                <c:pt idx="3121">
                  <c:v>69444</c:v>
                </c:pt>
                <c:pt idx="3122">
                  <c:v>335869</c:v>
                </c:pt>
                <c:pt idx="3123">
                  <c:v>367786</c:v>
                </c:pt>
                <c:pt idx="3124">
                  <c:v>56158</c:v>
                </c:pt>
                <c:pt idx="3125">
                  <c:v>73585</c:v>
                </c:pt>
                <c:pt idx="3126">
                  <c:v>316134</c:v>
                </c:pt>
                <c:pt idx="3127">
                  <c:v>68944</c:v>
                </c:pt>
                <c:pt idx="3128">
                  <c:v>533911</c:v>
                </c:pt>
                <c:pt idx="3129">
                  <c:v>324558</c:v>
                </c:pt>
                <c:pt idx="3130">
                  <c:v>88691</c:v>
                </c:pt>
                <c:pt idx="3131">
                  <c:v>716711</c:v>
                </c:pt>
                <c:pt idx="3132">
                  <c:v>149711</c:v>
                </c:pt>
                <c:pt idx="3133">
                  <c:v>539810</c:v>
                </c:pt>
                <c:pt idx="3134">
                  <c:v>93252</c:v>
                </c:pt>
                <c:pt idx="3135">
                  <c:v>78026</c:v>
                </c:pt>
                <c:pt idx="3136">
                  <c:v>227495</c:v>
                </c:pt>
                <c:pt idx="3137">
                  <c:v>668747</c:v>
                </c:pt>
                <c:pt idx="3138">
                  <c:v>161318</c:v>
                </c:pt>
                <c:pt idx="3139">
                  <c:v>54207</c:v>
                </c:pt>
                <c:pt idx="3140">
                  <c:v>214329</c:v>
                </c:pt>
                <c:pt idx="3141">
                  <c:v>87222</c:v>
                </c:pt>
                <c:pt idx="3142">
                  <c:v>437607</c:v>
                </c:pt>
                <c:pt idx="3143">
                  <c:v>143873</c:v>
                </c:pt>
                <c:pt idx="3144">
                  <c:v>243141</c:v>
                </c:pt>
                <c:pt idx="3145">
                  <c:v>67043</c:v>
                </c:pt>
                <c:pt idx="3146">
                  <c:v>80040</c:v>
                </c:pt>
                <c:pt idx="3147">
                  <c:v>147407</c:v>
                </c:pt>
                <c:pt idx="3148">
                  <c:v>235893</c:v>
                </c:pt>
                <c:pt idx="3149">
                  <c:v>122642</c:v>
                </c:pt>
                <c:pt idx="3150">
                  <c:v>50556</c:v>
                </c:pt>
                <c:pt idx="3151">
                  <c:v>77730</c:v>
                </c:pt>
                <c:pt idx="3152">
                  <c:v>82173</c:v>
                </c:pt>
                <c:pt idx="3153">
                  <c:v>56605</c:v>
                </c:pt>
                <c:pt idx="3154">
                  <c:v>86974</c:v>
                </c:pt>
                <c:pt idx="3155">
                  <c:v>89115</c:v>
                </c:pt>
                <c:pt idx="3156">
                  <c:v>157755</c:v>
                </c:pt>
                <c:pt idx="3157">
                  <c:v>271213</c:v>
                </c:pt>
                <c:pt idx="3158">
                  <c:v>143832</c:v>
                </c:pt>
                <c:pt idx="3159">
                  <c:v>55264</c:v>
                </c:pt>
                <c:pt idx="3160">
                  <c:v>156606</c:v>
                </c:pt>
                <c:pt idx="3161">
                  <c:v>101746</c:v>
                </c:pt>
                <c:pt idx="3162">
                  <c:v>158998</c:v>
                </c:pt>
                <c:pt idx="3163">
                  <c:v>246155</c:v>
                </c:pt>
                <c:pt idx="3164">
                  <c:v>141338</c:v>
                </c:pt>
                <c:pt idx="3165">
                  <c:v>623514</c:v>
                </c:pt>
                <c:pt idx="3166">
                  <c:v>92729</c:v>
                </c:pt>
                <c:pt idx="3167">
                  <c:v>53020</c:v>
                </c:pt>
                <c:pt idx="3168">
                  <c:v>105593</c:v>
                </c:pt>
                <c:pt idx="3169">
                  <c:v>198503</c:v>
                </c:pt>
                <c:pt idx="3170">
                  <c:v>79064</c:v>
                </c:pt>
                <c:pt idx="3171">
                  <c:v>235605</c:v>
                </c:pt>
                <c:pt idx="3172">
                  <c:v>439311</c:v>
                </c:pt>
                <c:pt idx="3173">
                  <c:v>60580</c:v>
                </c:pt>
                <c:pt idx="3174">
                  <c:v>211711</c:v>
                </c:pt>
                <c:pt idx="3175">
                  <c:v>62127</c:v>
                </c:pt>
                <c:pt idx="3176">
                  <c:v>75008</c:v>
                </c:pt>
                <c:pt idx="3177">
                  <c:v>123636</c:v>
                </c:pt>
                <c:pt idx="3178">
                  <c:v>79757</c:v>
                </c:pt>
                <c:pt idx="3179">
                  <c:v>86123</c:v>
                </c:pt>
                <c:pt idx="3180">
                  <c:v>54638</c:v>
                </c:pt>
                <c:pt idx="3181">
                  <c:v>74790</c:v>
                </c:pt>
                <c:pt idx="3182">
                  <c:v>69459</c:v>
                </c:pt>
                <c:pt idx="3183">
                  <c:v>306755</c:v>
                </c:pt>
                <c:pt idx="3184">
                  <c:v>130852</c:v>
                </c:pt>
                <c:pt idx="3185">
                  <c:v>91286</c:v>
                </c:pt>
                <c:pt idx="3186">
                  <c:v>141488</c:v>
                </c:pt>
                <c:pt idx="3187">
                  <c:v>52888</c:v>
                </c:pt>
                <c:pt idx="3188">
                  <c:v>164671</c:v>
                </c:pt>
                <c:pt idx="3189">
                  <c:v>54729</c:v>
                </c:pt>
                <c:pt idx="3190">
                  <c:v>57064</c:v>
                </c:pt>
                <c:pt idx="3191">
                  <c:v>94504</c:v>
                </c:pt>
                <c:pt idx="3192">
                  <c:v>176557</c:v>
                </c:pt>
                <c:pt idx="3193">
                  <c:v>178396</c:v>
                </c:pt>
                <c:pt idx="3194">
                  <c:v>137416</c:v>
                </c:pt>
                <c:pt idx="3195">
                  <c:v>56655</c:v>
                </c:pt>
                <c:pt idx="3196">
                  <c:v>142113</c:v>
                </c:pt>
                <c:pt idx="3197">
                  <c:v>73940</c:v>
                </c:pt>
                <c:pt idx="3198">
                  <c:v>108381</c:v>
                </c:pt>
                <c:pt idx="3199">
                  <c:v>61117</c:v>
                </c:pt>
                <c:pt idx="3200">
                  <c:v>63214</c:v>
                </c:pt>
                <c:pt idx="3201">
                  <c:v>260956</c:v>
                </c:pt>
                <c:pt idx="3202">
                  <c:v>80859</c:v>
                </c:pt>
                <c:pt idx="3203">
                  <c:v>68717</c:v>
                </c:pt>
                <c:pt idx="3204">
                  <c:v>283561</c:v>
                </c:pt>
                <c:pt idx="3205">
                  <c:v>410062</c:v>
                </c:pt>
                <c:pt idx="3206">
                  <c:v>106883</c:v>
                </c:pt>
                <c:pt idx="3207">
                  <c:v>406563</c:v>
                </c:pt>
                <c:pt idx="3208">
                  <c:v>77499</c:v>
                </c:pt>
                <c:pt idx="3209">
                  <c:v>157949</c:v>
                </c:pt>
                <c:pt idx="3210">
                  <c:v>159169</c:v>
                </c:pt>
                <c:pt idx="3211">
                  <c:v>60372</c:v>
                </c:pt>
                <c:pt idx="3212">
                  <c:v>536191</c:v>
                </c:pt>
                <c:pt idx="3213">
                  <c:v>390733</c:v>
                </c:pt>
                <c:pt idx="3214">
                  <c:v>151169</c:v>
                </c:pt>
                <c:pt idx="3215">
                  <c:v>55817</c:v>
                </c:pt>
                <c:pt idx="3216">
                  <c:v>123771</c:v>
                </c:pt>
                <c:pt idx="3217">
                  <c:v>61182</c:v>
                </c:pt>
                <c:pt idx="3218">
                  <c:v>262191</c:v>
                </c:pt>
                <c:pt idx="3219">
                  <c:v>189024</c:v>
                </c:pt>
                <c:pt idx="3220">
                  <c:v>58808</c:v>
                </c:pt>
                <c:pt idx="3221">
                  <c:v>80637</c:v>
                </c:pt>
                <c:pt idx="3222">
                  <c:v>78881</c:v>
                </c:pt>
                <c:pt idx="3223">
                  <c:v>65738</c:v>
                </c:pt>
                <c:pt idx="3224">
                  <c:v>53271</c:v>
                </c:pt>
                <c:pt idx="3225">
                  <c:v>200023</c:v>
                </c:pt>
                <c:pt idx="3226">
                  <c:v>85962</c:v>
                </c:pt>
                <c:pt idx="3227">
                  <c:v>199512</c:v>
                </c:pt>
                <c:pt idx="3228">
                  <c:v>160391</c:v>
                </c:pt>
                <c:pt idx="3229">
                  <c:v>567042</c:v>
                </c:pt>
                <c:pt idx="3230">
                  <c:v>81602</c:v>
                </c:pt>
                <c:pt idx="3231">
                  <c:v>69279</c:v>
                </c:pt>
                <c:pt idx="3232">
                  <c:v>78463</c:v>
                </c:pt>
                <c:pt idx="3233">
                  <c:v>486970</c:v>
                </c:pt>
                <c:pt idx="3234">
                  <c:v>202296</c:v>
                </c:pt>
                <c:pt idx="3235">
                  <c:v>566725</c:v>
                </c:pt>
                <c:pt idx="3236">
                  <c:v>900583</c:v>
                </c:pt>
                <c:pt idx="3237">
                  <c:v>61479</c:v>
                </c:pt>
                <c:pt idx="3238">
                  <c:v>56423</c:v>
                </c:pt>
                <c:pt idx="3239">
                  <c:v>339692</c:v>
                </c:pt>
                <c:pt idx="3240">
                  <c:v>73745</c:v>
                </c:pt>
                <c:pt idx="3241">
                  <c:v>229750</c:v>
                </c:pt>
                <c:pt idx="3242">
                  <c:v>56761</c:v>
                </c:pt>
                <c:pt idx="3243">
                  <c:v>260492</c:v>
                </c:pt>
                <c:pt idx="3244">
                  <c:v>69140</c:v>
                </c:pt>
                <c:pt idx="3245">
                  <c:v>165715</c:v>
                </c:pt>
                <c:pt idx="3246">
                  <c:v>329825</c:v>
                </c:pt>
                <c:pt idx="3247">
                  <c:v>93575</c:v>
                </c:pt>
                <c:pt idx="3248">
                  <c:v>67375</c:v>
                </c:pt>
                <c:pt idx="3249">
                  <c:v>104789</c:v>
                </c:pt>
                <c:pt idx="3250">
                  <c:v>61436</c:v>
                </c:pt>
                <c:pt idx="3251">
                  <c:v>80997</c:v>
                </c:pt>
                <c:pt idx="3252">
                  <c:v>92132</c:v>
                </c:pt>
                <c:pt idx="3253">
                  <c:v>541058</c:v>
                </c:pt>
                <c:pt idx="3254">
                  <c:v>79168</c:v>
                </c:pt>
                <c:pt idx="3255">
                  <c:v>86448</c:v>
                </c:pt>
                <c:pt idx="3256">
                  <c:v>80930</c:v>
                </c:pt>
                <c:pt idx="3257">
                  <c:v>158584</c:v>
                </c:pt>
                <c:pt idx="3258">
                  <c:v>133526</c:v>
                </c:pt>
                <c:pt idx="3259">
                  <c:v>250090</c:v>
                </c:pt>
                <c:pt idx="3260">
                  <c:v>51632</c:v>
                </c:pt>
                <c:pt idx="3261">
                  <c:v>285708</c:v>
                </c:pt>
                <c:pt idx="3262">
                  <c:v>807540</c:v>
                </c:pt>
                <c:pt idx="3263">
                  <c:v>180247</c:v>
                </c:pt>
                <c:pt idx="3264">
                  <c:v>163915</c:v>
                </c:pt>
                <c:pt idx="3265">
                  <c:v>1417996</c:v>
                </c:pt>
                <c:pt idx="3266">
                  <c:v>282656</c:v>
                </c:pt>
                <c:pt idx="3267">
                  <c:v>292238</c:v>
                </c:pt>
                <c:pt idx="3268">
                  <c:v>115592</c:v>
                </c:pt>
                <c:pt idx="3269">
                  <c:v>139398</c:v>
                </c:pt>
                <c:pt idx="3270">
                  <c:v>54302</c:v>
                </c:pt>
                <c:pt idx="3271">
                  <c:v>95434</c:v>
                </c:pt>
                <c:pt idx="3272">
                  <c:v>178675</c:v>
                </c:pt>
                <c:pt idx="3273">
                  <c:v>81186</c:v>
                </c:pt>
                <c:pt idx="3274">
                  <c:v>76415</c:v>
                </c:pt>
                <c:pt idx="3275">
                  <c:v>335089</c:v>
                </c:pt>
                <c:pt idx="3276">
                  <c:v>175694</c:v>
                </c:pt>
                <c:pt idx="3277">
                  <c:v>176593</c:v>
                </c:pt>
                <c:pt idx="3278">
                  <c:v>257885</c:v>
                </c:pt>
                <c:pt idx="3279">
                  <c:v>50492</c:v>
                </c:pt>
                <c:pt idx="3280">
                  <c:v>128066</c:v>
                </c:pt>
                <c:pt idx="3281">
                  <c:v>159038</c:v>
                </c:pt>
                <c:pt idx="3282">
                  <c:v>105281</c:v>
                </c:pt>
                <c:pt idx="3283">
                  <c:v>360553</c:v>
                </c:pt>
                <c:pt idx="3284">
                  <c:v>173830</c:v>
                </c:pt>
                <c:pt idx="3285">
                  <c:v>55817</c:v>
                </c:pt>
                <c:pt idx="3286">
                  <c:v>211289</c:v>
                </c:pt>
                <c:pt idx="3287">
                  <c:v>308722</c:v>
                </c:pt>
                <c:pt idx="3288">
                  <c:v>58233</c:v>
                </c:pt>
                <c:pt idx="3289">
                  <c:v>148272</c:v>
                </c:pt>
                <c:pt idx="3290">
                  <c:v>272465</c:v>
                </c:pt>
                <c:pt idx="3291">
                  <c:v>121882</c:v>
                </c:pt>
                <c:pt idx="3292">
                  <c:v>242569</c:v>
                </c:pt>
                <c:pt idx="3293">
                  <c:v>75252</c:v>
                </c:pt>
                <c:pt idx="3294">
                  <c:v>305158</c:v>
                </c:pt>
                <c:pt idx="3295">
                  <c:v>194409</c:v>
                </c:pt>
                <c:pt idx="3296">
                  <c:v>162180</c:v>
                </c:pt>
                <c:pt idx="3297">
                  <c:v>68950</c:v>
                </c:pt>
                <c:pt idx="3298">
                  <c:v>142985</c:v>
                </c:pt>
                <c:pt idx="3299">
                  <c:v>191299</c:v>
                </c:pt>
                <c:pt idx="3300">
                  <c:v>99633</c:v>
                </c:pt>
                <c:pt idx="3301">
                  <c:v>60730</c:v>
                </c:pt>
                <c:pt idx="3302">
                  <c:v>53420</c:v>
                </c:pt>
                <c:pt idx="3303">
                  <c:v>82964</c:v>
                </c:pt>
                <c:pt idx="3304">
                  <c:v>124145</c:v>
                </c:pt>
                <c:pt idx="3305">
                  <c:v>100413</c:v>
                </c:pt>
                <c:pt idx="3306">
                  <c:v>84507</c:v>
                </c:pt>
                <c:pt idx="3307">
                  <c:v>91761</c:v>
                </c:pt>
                <c:pt idx="3308">
                  <c:v>374674</c:v>
                </c:pt>
                <c:pt idx="3309">
                  <c:v>70233</c:v>
                </c:pt>
                <c:pt idx="3310">
                  <c:v>103877</c:v>
                </c:pt>
                <c:pt idx="3311">
                  <c:v>56965</c:v>
                </c:pt>
                <c:pt idx="3312">
                  <c:v>648241</c:v>
                </c:pt>
                <c:pt idx="3313">
                  <c:v>84953</c:v>
                </c:pt>
                <c:pt idx="3314">
                  <c:v>55399</c:v>
                </c:pt>
                <c:pt idx="3315">
                  <c:v>71965</c:v>
                </c:pt>
                <c:pt idx="3316">
                  <c:v>115846</c:v>
                </c:pt>
                <c:pt idx="3317">
                  <c:v>131033</c:v>
                </c:pt>
                <c:pt idx="3318">
                  <c:v>377072</c:v>
                </c:pt>
                <c:pt idx="3319">
                  <c:v>144034</c:v>
                </c:pt>
                <c:pt idx="3320">
                  <c:v>72557</c:v>
                </c:pt>
                <c:pt idx="3321">
                  <c:v>253496</c:v>
                </c:pt>
                <c:pt idx="3322">
                  <c:v>746095</c:v>
                </c:pt>
                <c:pt idx="3323">
                  <c:v>372452</c:v>
                </c:pt>
                <c:pt idx="3324">
                  <c:v>289232</c:v>
                </c:pt>
                <c:pt idx="3325">
                  <c:v>55655</c:v>
                </c:pt>
                <c:pt idx="3326">
                  <c:v>50363</c:v>
                </c:pt>
                <c:pt idx="3327">
                  <c:v>60145</c:v>
                </c:pt>
                <c:pt idx="3328">
                  <c:v>62714</c:v>
                </c:pt>
                <c:pt idx="3329">
                  <c:v>280414</c:v>
                </c:pt>
                <c:pt idx="3330">
                  <c:v>73523</c:v>
                </c:pt>
                <c:pt idx="3331">
                  <c:v>291041</c:v>
                </c:pt>
                <c:pt idx="3332">
                  <c:v>59401</c:v>
                </c:pt>
                <c:pt idx="3333">
                  <c:v>419133</c:v>
                </c:pt>
                <c:pt idx="3334">
                  <c:v>110104</c:v>
                </c:pt>
                <c:pt idx="3335">
                  <c:v>458344</c:v>
                </c:pt>
                <c:pt idx="3336">
                  <c:v>51686</c:v>
                </c:pt>
                <c:pt idx="3337">
                  <c:v>181176</c:v>
                </c:pt>
                <c:pt idx="3338">
                  <c:v>129020</c:v>
                </c:pt>
                <c:pt idx="3339">
                  <c:v>53325</c:v>
                </c:pt>
                <c:pt idx="3340">
                  <c:v>165677</c:v>
                </c:pt>
                <c:pt idx="3341">
                  <c:v>74646</c:v>
                </c:pt>
                <c:pt idx="3342">
                  <c:v>359425</c:v>
                </c:pt>
                <c:pt idx="3343">
                  <c:v>175977</c:v>
                </c:pt>
                <c:pt idx="3344">
                  <c:v>220617</c:v>
                </c:pt>
                <c:pt idx="3345">
                  <c:v>88568</c:v>
                </c:pt>
                <c:pt idx="3346">
                  <c:v>56955</c:v>
                </c:pt>
                <c:pt idx="3347">
                  <c:v>141433</c:v>
                </c:pt>
              </c:numCache>
            </c:numRef>
          </c:yVal>
          <c:smooth val="0"/>
          <c:extLst>
            <c:ext xmlns:c16="http://schemas.microsoft.com/office/drawing/2014/chart" uri="{C3380CC4-5D6E-409C-BE32-E72D297353CC}">
              <c16:uniqueId val="{00000000-1484-4FFB-8CF0-6FD2D02FA511}"/>
            </c:ext>
          </c:extLst>
        </c:ser>
        <c:dLbls>
          <c:showLegendKey val="0"/>
          <c:showVal val="0"/>
          <c:showCatName val="0"/>
          <c:showSerName val="0"/>
          <c:showPercent val="0"/>
          <c:showBubbleSize val="0"/>
        </c:dLbls>
        <c:axId val="544137040"/>
        <c:axId val="544141840"/>
      </c:scatterChart>
      <c:valAx>
        <c:axId val="544137040"/>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141840"/>
        <c:crosses val="autoZero"/>
        <c:crossBetween val="midCat"/>
      </c:valAx>
      <c:valAx>
        <c:axId val="5441418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137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MOVIES WITH HIGHEST GROSS REVENUE</a:t>
            </a:r>
          </a:p>
        </c:rich>
      </c:tx>
      <c:layout>
        <c:manualLayout>
          <c:xMode val="edge"/>
          <c:yMode val="edge"/>
          <c:x val="0.24769385768066421"/>
          <c:y val="3.608870818763336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35046745824391"/>
          <c:y val="8.6757812788646027E-2"/>
          <c:w val="0.66843285214348203"/>
          <c:h val="0.91324218721135397"/>
        </c:manualLayout>
      </c:layout>
      <c:barChart>
        <c:barDir val="bar"/>
        <c:grouping val="clustered"/>
        <c:varyColors val="0"/>
        <c:ser>
          <c:idx val="0"/>
          <c:order val="0"/>
          <c:tx>
            <c:strRef>
              <c:f>EDA!$B$169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EDA!$A$170:$A$180</c:f>
              <c:strCache>
                <c:ptCount val="10"/>
                <c:pt idx="0">
                  <c:v>Avatar</c:v>
                </c:pt>
                <c:pt idx="1">
                  <c:v>Avengers: Endgame</c:v>
                </c:pt>
                <c:pt idx="2">
                  <c:v>The Lion King</c:v>
                </c:pt>
                <c:pt idx="3">
                  <c:v>Avatar: The Way of Water</c:v>
                </c:pt>
                <c:pt idx="4">
                  <c:v>Titanic</c:v>
                </c:pt>
                <c:pt idx="5">
                  <c:v>Star Wars: Episode VII - The Force Awakens</c:v>
                </c:pt>
                <c:pt idx="6">
                  <c:v>Avengers: Infinity War</c:v>
                </c:pt>
                <c:pt idx="7">
                  <c:v>Spider-Man: No Way Home</c:v>
                </c:pt>
                <c:pt idx="8">
                  <c:v>Beauty and the Beast</c:v>
                </c:pt>
                <c:pt idx="9">
                  <c:v>Jurassic World</c:v>
                </c:pt>
              </c:strCache>
            </c:strRef>
          </c:cat>
          <c:val>
            <c:numRef>
              <c:f>EDA!$B$170:$B$180</c:f>
              <c:numCache>
                <c:formatCode>0</c:formatCode>
                <c:ptCount val="10"/>
                <c:pt idx="0">
                  <c:v>2923706026</c:v>
                </c:pt>
                <c:pt idx="1">
                  <c:v>2799439100</c:v>
                </c:pt>
                <c:pt idx="2">
                  <c:v>2631587206</c:v>
                </c:pt>
                <c:pt idx="3">
                  <c:v>2320250281</c:v>
                </c:pt>
                <c:pt idx="4">
                  <c:v>2264743305</c:v>
                </c:pt>
                <c:pt idx="5">
                  <c:v>2071310218</c:v>
                </c:pt>
                <c:pt idx="6">
                  <c:v>2052415039</c:v>
                </c:pt>
                <c:pt idx="7">
                  <c:v>1921847111</c:v>
                </c:pt>
                <c:pt idx="8">
                  <c:v>1691083584</c:v>
                </c:pt>
                <c:pt idx="9">
                  <c:v>1671537444</c:v>
                </c:pt>
              </c:numCache>
            </c:numRef>
          </c:val>
          <c:extLst>
            <c:ext xmlns:c16="http://schemas.microsoft.com/office/drawing/2014/chart" uri="{C3380CC4-5D6E-409C-BE32-E72D297353CC}">
              <c16:uniqueId val="{00000000-7306-42EA-A75A-AF5AD345FD1E}"/>
            </c:ext>
          </c:extLst>
        </c:ser>
        <c:dLbls>
          <c:dLblPos val="inEnd"/>
          <c:showLegendKey val="0"/>
          <c:showVal val="1"/>
          <c:showCatName val="0"/>
          <c:showSerName val="0"/>
          <c:showPercent val="0"/>
          <c:showBubbleSize val="0"/>
        </c:dLbls>
        <c:gapWidth val="182"/>
        <c:axId val="335682928"/>
        <c:axId val="335669488"/>
      </c:barChart>
      <c:catAx>
        <c:axId val="33568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5669488"/>
        <c:crosses val="autoZero"/>
        <c:auto val="1"/>
        <c:lblAlgn val="ctr"/>
        <c:lblOffset val="100"/>
        <c:noMultiLvlLbl val="0"/>
      </c:catAx>
      <c:valAx>
        <c:axId val="335669488"/>
        <c:scaling>
          <c:orientation val="minMax"/>
        </c:scaling>
        <c:delete val="1"/>
        <c:axPos val="b"/>
        <c:numFmt formatCode="0" sourceLinked="1"/>
        <c:majorTickMark val="none"/>
        <c:minorTickMark val="none"/>
        <c:tickLblPos val="nextTo"/>
        <c:crossAx val="3356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426.xlsx]EDA!PivotTable5</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MOVIES IN PROFIT AND LOSS</a:t>
            </a:r>
          </a:p>
        </c:rich>
      </c:tx>
      <c:layout>
        <c:manualLayout>
          <c:xMode val="edge"/>
          <c:yMode val="edge"/>
          <c:x val="0.12812204135235014"/>
          <c:y val="5.8064522028399491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layout>
            <c:manualLayout>
              <c:x val="4.5494313210848646E-2"/>
              <c:y val="-6.7796610169491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lt1"/>
            </a:solidFill>
          </a:ln>
          <a:effectLst/>
        </c:spPr>
        <c:dLbl>
          <c:idx val="0"/>
          <c:layout>
            <c:manualLayout>
              <c:x val="4.5494313210848646E-2"/>
              <c:y val="-6.7796610169491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25110486384738706"/>
              <c:y val="3.51154779533357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03207451049242"/>
                  <c:h val="0.26773526115718649"/>
                </c:manualLayout>
              </c15:layout>
            </c:ext>
          </c:extLst>
        </c:dLbl>
      </c:pivotFmt>
      <c:pivotFmt>
        <c:idx val="8"/>
        <c:spPr>
          <a:solidFill>
            <a:schemeClr val="accent1"/>
          </a:solidFill>
          <a:ln w="19050">
            <a:solidFill>
              <a:schemeClr val="lt1"/>
            </a:solidFill>
          </a:ln>
          <a:effectLst/>
        </c:spPr>
        <c:dLbl>
          <c:idx val="0"/>
          <c:layout>
            <c:manualLayout>
              <c:x val="-0.28785462855563965"/>
              <c:y val="-0.114346493284169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329630029123078"/>
          <c:y val="0.28848851520678553"/>
          <c:w val="0.42993743932693346"/>
          <c:h val="0.70927532363539303"/>
        </c:manualLayout>
      </c:layout>
      <c:doughnutChart>
        <c:varyColors val="1"/>
        <c:ser>
          <c:idx val="0"/>
          <c:order val="0"/>
          <c:tx>
            <c:strRef>
              <c:f>EDA!$B$203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0E1-4DC6-81AD-2859A35CDB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1-4DC6-81AD-2859A35CDBBC}"/>
              </c:ext>
            </c:extLst>
          </c:dPt>
          <c:dLbls>
            <c:dLbl>
              <c:idx val="0"/>
              <c:layout>
                <c:manualLayout>
                  <c:x val="0.25110486384738706"/>
                  <c:y val="3.51154779533357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03207451049242"/>
                      <c:h val="0.26773526115718649"/>
                    </c:manualLayout>
                  </c15:layout>
                </c:ext>
                <c:ext xmlns:c16="http://schemas.microsoft.com/office/drawing/2014/chart" uri="{C3380CC4-5D6E-409C-BE32-E72D297353CC}">
                  <c16:uniqueId val="{00000001-C0E1-4DC6-81AD-2859A35CDBBC}"/>
                </c:ext>
              </c:extLst>
            </c:dLbl>
            <c:dLbl>
              <c:idx val="1"/>
              <c:layout>
                <c:manualLayout>
                  <c:x val="-0.28785462855563965"/>
                  <c:y val="-0.114346493284169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0E1-4DC6-81AD-2859A35CDB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EDA!$A$204:$A$206</c:f>
              <c:strCache>
                <c:ptCount val="2"/>
                <c:pt idx="0">
                  <c:v>Loss</c:v>
                </c:pt>
                <c:pt idx="1">
                  <c:v>Profit</c:v>
                </c:pt>
              </c:strCache>
            </c:strRef>
          </c:cat>
          <c:val>
            <c:numRef>
              <c:f>EDA!$B$204:$B$206</c:f>
              <c:numCache>
                <c:formatCode>0.00%</c:formatCode>
                <c:ptCount val="2"/>
                <c:pt idx="0">
                  <c:v>0.16308243727598568</c:v>
                </c:pt>
                <c:pt idx="1">
                  <c:v>0.8369175627240143</c:v>
                </c:pt>
              </c:numCache>
            </c:numRef>
          </c:val>
          <c:extLst>
            <c:ext xmlns:c16="http://schemas.microsoft.com/office/drawing/2014/chart" uri="{C3380CC4-5D6E-409C-BE32-E72D297353CC}">
              <c16:uniqueId val="{00000004-C0E1-4DC6-81AD-2859A35CDBB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HIGHEST REVENUE BY RUNTIME CLASSIFICATION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0"/>
              <c:y val="1.71481042546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3.2278307122246591E-3"/>
              <c:y val="1.71481042546839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EDA!$B$233</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7B50-439D-8567-0F0A0C13C3A3}"/>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7B50-439D-8567-0F0A0C13C3A3}"/>
              </c:ext>
            </c:extLst>
          </c:dPt>
          <c:dLbls>
            <c:dLbl>
              <c:idx val="0"/>
              <c:layout>
                <c:manualLayout>
                  <c:x val="0"/>
                  <c:y val="1.714810425468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50-439D-8567-0F0A0C13C3A3}"/>
                </c:ext>
              </c:extLst>
            </c:dLbl>
            <c:dLbl>
              <c:idx val="2"/>
              <c:layout>
                <c:manualLayout>
                  <c:x val="3.2278307122246591E-3"/>
                  <c:y val="1.71481042546839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50-439D-8567-0F0A0C13C3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EDA!$A$234:$A$237</c:f>
              <c:strCache>
                <c:ptCount val="3"/>
                <c:pt idx="0">
                  <c:v>Long Movie</c:v>
                </c:pt>
                <c:pt idx="1">
                  <c:v>Series</c:v>
                </c:pt>
                <c:pt idx="2">
                  <c:v>TV Movie</c:v>
                </c:pt>
              </c:strCache>
            </c:strRef>
          </c:cat>
          <c:val>
            <c:numRef>
              <c:f>EDA!$B$234:$B$237</c:f>
              <c:numCache>
                <c:formatCode>0</c:formatCode>
                <c:ptCount val="3"/>
                <c:pt idx="0">
                  <c:v>245517006052</c:v>
                </c:pt>
                <c:pt idx="1">
                  <c:v>1812619951</c:v>
                </c:pt>
                <c:pt idx="2">
                  <c:v>307093565761</c:v>
                </c:pt>
              </c:numCache>
            </c:numRef>
          </c:val>
          <c:extLst>
            <c:ext xmlns:c16="http://schemas.microsoft.com/office/drawing/2014/chart" uri="{C3380CC4-5D6E-409C-BE32-E72D297353CC}">
              <c16:uniqueId val="{00000000-9ED7-494A-A2B2-FDABFCBBF729}"/>
            </c:ext>
          </c:extLst>
        </c:ser>
        <c:dLbls>
          <c:dLblPos val="inEnd"/>
          <c:showLegendKey val="0"/>
          <c:showVal val="1"/>
          <c:showCatName val="0"/>
          <c:showSerName val="0"/>
          <c:showPercent val="0"/>
          <c:showBubbleSize val="0"/>
        </c:dLbls>
        <c:gapWidth val="219"/>
        <c:overlap val="-27"/>
        <c:axId val="50660240"/>
        <c:axId val="50658800"/>
      </c:barChart>
      <c:catAx>
        <c:axId val="506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8800"/>
        <c:crosses val="autoZero"/>
        <c:auto val="1"/>
        <c:lblAlgn val="ctr"/>
        <c:lblOffset val="100"/>
        <c:noMultiLvlLbl val="0"/>
      </c:catAx>
      <c:valAx>
        <c:axId val="50658800"/>
        <c:scaling>
          <c:orientation val="minMax"/>
        </c:scaling>
        <c:delete val="1"/>
        <c:axPos val="l"/>
        <c:numFmt formatCode="0" sourceLinked="1"/>
        <c:majorTickMark val="none"/>
        <c:minorTickMark val="none"/>
        <c:tickLblPos val="nextTo"/>
        <c:crossAx val="5066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GENRES WITH HIGHEST AVERAGE PROFIT</a:t>
            </a:r>
          </a:p>
        </c:rich>
      </c:tx>
      <c:layout>
        <c:manualLayout>
          <c:xMode val="edge"/>
          <c:yMode val="edge"/>
          <c:x val="0.1292148132525044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795988464405"/>
          <c:y val="0.10643670184091657"/>
          <c:w val="0.78421062992125989"/>
          <c:h val="0.89356344758583328"/>
        </c:manualLayout>
      </c:layout>
      <c:barChart>
        <c:barDir val="bar"/>
        <c:grouping val="clustered"/>
        <c:varyColors val="0"/>
        <c:ser>
          <c:idx val="0"/>
          <c:order val="0"/>
          <c:tx>
            <c:strRef>
              <c:f>EDA!$B$279</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EDA!$A$280:$A$285</c:f>
              <c:strCache>
                <c:ptCount val="5"/>
                <c:pt idx="0">
                  <c:v>Adventure</c:v>
                </c:pt>
                <c:pt idx="1">
                  <c:v>Action</c:v>
                </c:pt>
                <c:pt idx="2">
                  <c:v>Animation</c:v>
                </c:pt>
                <c:pt idx="3">
                  <c:v>Mystery</c:v>
                </c:pt>
                <c:pt idx="4">
                  <c:v>Documentary</c:v>
                </c:pt>
              </c:strCache>
            </c:strRef>
          </c:cat>
          <c:val>
            <c:numRef>
              <c:f>EDA!$B$280:$B$285</c:f>
              <c:numCache>
                <c:formatCode>0</c:formatCode>
                <c:ptCount val="5"/>
                <c:pt idx="0">
                  <c:v>230131869.44347826</c:v>
                </c:pt>
                <c:pt idx="1">
                  <c:v>153827126.20495304</c:v>
                </c:pt>
                <c:pt idx="2">
                  <c:v>121222932.09523809</c:v>
                </c:pt>
                <c:pt idx="3">
                  <c:v>105418210.3</c:v>
                </c:pt>
                <c:pt idx="4">
                  <c:v>86317156.5</c:v>
                </c:pt>
              </c:numCache>
            </c:numRef>
          </c:val>
          <c:extLst>
            <c:ext xmlns:c16="http://schemas.microsoft.com/office/drawing/2014/chart" uri="{C3380CC4-5D6E-409C-BE32-E72D297353CC}">
              <c16:uniqueId val="{00000000-7A81-48D4-8BA3-B4D5EAD7F968}"/>
            </c:ext>
          </c:extLst>
        </c:ser>
        <c:dLbls>
          <c:dLblPos val="inEnd"/>
          <c:showLegendKey val="0"/>
          <c:showVal val="1"/>
          <c:showCatName val="0"/>
          <c:showSerName val="0"/>
          <c:showPercent val="0"/>
          <c:showBubbleSize val="0"/>
        </c:dLbls>
        <c:gapWidth val="182"/>
        <c:axId val="297790688"/>
        <c:axId val="297784928"/>
      </c:barChart>
      <c:catAx>
        <c:axId val="29779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7784928"/>
        <c:crosses val="autoZero"/>
        <c:auto val="1"/>
        <c:lblAlgn val="ctr"/>
        <c:lblOffset val="100"/>
        <c:noMultiLvlLbl val="0"/>
      </c:catAx>
      <c:valAx>
        <c:axId val="297784928"/>
        <c:scaling>
          <c:orientation val="minMax"/>
        </c:scaling>
        <c:delete val="1"/>
        <c:axPos val="b"/>
        <c:numFmt formatCode="0" sourceLinked="1"/>
        <c:majorTickMark val="none"/>
        <c:minorTickMark val="none"/>
        <c:tickLblPos val="nextTo"/>
        <c:crossAx val="2977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426.xlsx]EDA!PivotTable13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DIRECTORS MAKE PROFITABLE MOVIES</a:t>
            </a:r>
          </a:p>
          <a:p>
            <a:pPr>
              <a:defRPr b="1"/>
            </a:pPr>
            <a:endParaRPr lang="en-US" b="1"/>
          </a:p>
        </c:rich>
      </c:tx>
      <c:layout>
        <c:manualLayout>
          <c:xMode val="edge"/>
          <c:yMode val="edge"/>
          <c:x val="0.12185232133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849241810699"/>
          <c:y val="8.1315288426902679E-2"/>
          <c:w val="0.69315075818930105"/>
          <c:h val="0.91868471157309728"/>
        </c:manualLayout>
      </c:layout>
      <c:barChart>
        <c:barDir val="bar"/>
        <c:grouping val="clustered"/>
        <c:varyColors val="0"/>
        <c:ser>
          <c:idx val="0"/>
          <c:order val="0"/>
          <c:tx>
            <c:strRef>
              <c:f>EDA!$B$292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EDA!$A$293:$A$303</c:f>
              <c:strCache>
                <c:ptCount val="10"/>
                <c:pt idx="0">
                  <c:v>Steven Spielberg</c:v>
                </c:pt>
                <c:pt idx="1">
                  <c:v>James Cameron</c:v>
                </c:pt>
                <c:pt idx="2">
                  <c:v>Peter Jackson</c:v>
                </c:pt>
                <c:pt idx="3">
                  <c:v>David Yates</c:v>
                </c:pt>
                <c:pt idx="4">
                  <c:v>Anthony Russo, Joe Russo</c:v>
                </c:pt>
                <c:pt idx="5">
                  <c:v>Christopher Nolan</c:v>
                </c:pt>
                <c:pt idx="6">
                  <c:v>Michael Bay</c:v>
                </c:pt>
                <c:pt idx="7">
                  <c:v>J.J. Abrams</c:v>
                </c:pt>
                <c:pt idx="8">
                  <c:v>Jon Watts</c:v>
                </c:pt>
                <c:pt idx="9">
                  <c:v>Jon Favreau</c:v>
                </c:pt>
              </c:strCache>
            </c:strRef>
          </c:cat>
          <c:val>
            <c:numRef>
              <c:f>EDA!$B$293:$B$303</c:f>
              <c:numCache>
                <c:formatCode>General</c:formatCode>
                <c:ptCount val="10"/>
                <c:pt idx="0">
                  <c:v>8549997980</c:v>
                </c:pt>
                <c:pt idx="1">
                  <c:v>7608994723</c:v>
                </c:pt>
                <c:pt idx="2">
                  <c:v>5378292389</c:v>
                </c:pt>
                <c:pt idx="3">
                  <c:v>5015190837</c:v>
                </c:pt>
                <c:pt idx="4">
                  <c:v>4795904545</c:v>
                </c:pt>
                <c:pt idx="5">
                  <c:v>4705614395</c:v>
                </c:pt>
                <c:pt idx="6">
                  <c:v>4635993782</c:v>
                </c:pt>
                <c:pt idx="7">
                  <c:v>3599953765</c:v>
                </c:pt>
                <c:pt idx="8">
                  <c:v>3398942031</c:v>
                </c:pt>
                <c:pt idx="9">
                  <c:v>3309215387</c:v>
                </c:pt>
              </c:numCache>
            </c:numRef>
          </c:val>
          <c:extLst>
            <c:ext xmlns:c16="http://schemas.microsoft.com/office/drawing/2014/chart" uri="{C3380CC4-5D6E-409C-BE32-E72D297353CC}">
              <c16:uniqueId val="{00000000-E479-47BA-B9B4-42A48A05F2AA}"/>
            </c:ext>
          </c:extLst>
        </c:ser>
        <c:dLbls>
          <c:dLblPos val="inEnd"/>
          <c:showLegendKey val="0"/>
          <c:showVal val="1"/>
          <c:showCatName val="0"/>
          <c:showSerName val="0"/>
          <c:showPercent val="0"/>
          <c:showBubbleSize val="0"/>
        </c:dLbls>
        <c:gapWidth val="182"/>
        <c:axId val="466794704"/>
        <c:axId val="466791824"/>
      </c:barChart>
      <c:catAx>
        <c:axId val="4667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6791824"/>
        <c:crosses val="autoZero"/>
        <c:auto val="1"/>
        <c:lblAlgn val="ctr"/>
        <c:lblOffset val="100"/>
        <c:noMultiLvlLbl val="0"/>
      </c:catAx>
      <c:valAx>
        <c:axId val="466791824"/>
        <c:scaling>
          <c:orientation val="minMax"/>
        </c:scaling>
        <c:delete val="1"/>
        <c:axPos val="b"/>
        <c:numFmt formatCode="General" sourceLinked="1"/>
        <c:majorTickMark val="none"/>
        <c:minorTickMark val="none"/>
        <c:tickLblPos val="nextTo"/>
        <c:crossAx val="4667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HIGFHER BUDGET RESULT IN HIGHER GROSS RVENUE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Sheet'!$Q$1</c:f>
              <c:strCache>
                <c:ptCount val="1"/>
                <c:pt idx="0">
                  <c:v>gross</c:v>
                </c:pt>
              </c:strCache>
            </c:strRef>
          </c:tx>
          <c:spPr>
            <a:ln w="25400" cap="rnd">
              <a:noFill/>
              <a:round/>
            </a:ln>
            <a:effectLst/>
          </c:spPr>
          <c:marker>
            <c:symbol val="circle"/>
            <c:size val="5"/>
            <c:spPr>
              <a:solidFill>
                <a:schemeClr val="accent6">
                  <a:lumMod val="60000"/>
                  <a:lumOff val="40000"/>
                </a:schemeClr>
              </a:solidFill>
              <a:ln w="9525">
                <a:solidFill>
                  <a:schemeClr val="accent1"/>
                </a:solidFill>
              </a:ln>
              <a:effectLst/>
            </c:spPr>
          </c:marker>
          <c:xVal>
            <c:numRef>
              <c:f>'Clean Sheet'!$P$2:$P$3349</c:f>
              <c:numCache>
                <c:formatCode>0</c:formatCode>
                <c:ptCount val="3348"/>
                <c:pt idx="0">
                  <c:v>48000000</c:v>
                </c:pt>
                <c:pt idx="1">
                  <c:v>4000000</c:v>
                </c:pt>
                <c:pt idx="2">
                  <c:v>4000000</c:v>
                </c:pt>
                <c:pt idx="3">
                  <c:v>3500000</c:v>
                </c:pt>
                <c:pt idx="4">
                  <c:v>12000000</c:v>
                </c:pt>
                <c:pt idx="5">
                  <c:v>777000</c:v>
                </c:pt>
                <c:pt idx="6">
                  <c:v>2200000</c:v>
                </c:pt>
                <c:pt idx="7">
                  <c:v>7200000</c:v>
                </c:pt>
                <c:pt idx="8">
                  <c:v>4000000</c:v>
                </c:pt>
                <c:pt idx="9">
                  <c:v>1800000</c:v>
                </c:pt>
                <c:pt idx="10">
                  <c:v>1200000</c:v>
                </c:pt>
                <c:pt idx="11">
                  <c:v>1300000</c:v>
                </c:pt>
                <c:pt idx="12">
                  <c:v>3251794</c:v>
                </c:pt>
                <c:pt idx="13">
                  <c:v>3000000</c:v>
                </c:pt>
                <c:pt idx="14">
                  <c:v>370000</c:v>
                </c:pt>
                <c:pt idx="15">
                  <c:v>4600000</c:v>
                </c:pt>
                <c:pt idx="16">
                  <c:v>2000000</c:v>
                </c:pt>
                <c:pt idx="17">
                  <c:v>6000000</c:v>
                </c:pt>
                <c:pt idx="18">
                  <c:v>5500000</c:v>
                </c:pt>
                <c:pt idx="19">
                  <c:v>750000</c:v>
                </c:pt>
                <c:pt idx="20">
                  <c:v>450000</c:v>
                </c:pt>
                <c:pt idx="21">
                  <c:v>1500000</c:v>
                </c:pt>
                <c:pt idx="22">
                  <c:v>850000</c:v>
                </c:pt>
                <c:pt idx="23">
                  <c:v>11000000</c:v>
                </c:pt>
                <c:pt idx="24">
                  <c:v>7000000</c:v>
                </c:pt>
                <c:pt idx="25">
                  <c:v>500000</c:v>
                </c:pt>
                <c:pt idx="26">
                  <c:v>2500000</c:v>
                </c:pt>
                <c:pt idx="27">
                  <c:v>12000000</c:v>
                </c:pt>
                <c:pt idx="28">
                  <c:v>5000000</c:v>
                </c:pt>
                <c:pt idx="29">
                  <c:v>3000000</c:v>
                </c:pt>
                <c:pt idx="30">
                  <c:v>4000000</c:v>
                </c:pt>
                <c:pt idx="31">
                  <c:v>5500000</c:v>
                </c:pt>
                <c:pt idx="32">
                  <c:v>1250000</c:v>
                </c:pt>
                <c:pt idx="33">
                  <c:v>1250000</c:v>
                </c:pt>
                <c:pt idx="34">
                  <c:v>810000</c:v>
                </c:pt>
                <c:pt idx="35">
                  <c:v>2600000</c:v>
                </c:pt>
                <c:pt idx="36">
                  <c:v>6000000</c:v>
                </c:pt>
                <c:pt idx="37">
                  <c:v>1600000</c:v>
                </c:pt>
                <c:pt idx="38">
                  <c:v>13000000</c:v>
                </c:pt>
                <c:pt idx="39">
                  <c:v>7000000</c:v>
                </c:pt>
                <c:pt idx="40">
                  <c:v>140000</c:v>
                </c:pt>
                <c:pt idx="41">
                  <c:v>2800000</c:v>
                </c:pt>
                <c:pt idx="42">
                  <c:v>11000000</c:v>
                </c:pt>
                <c:pt idx="43">
                  <c:v>1800000</c:v>
                </c:pt>
                <c:pt idx="44">
                  <c:v>7000000</c:v>
                </c:pt>
                <c:pt idx="45">
                  <c:v>8000000</c:v>
                </c:pt>
                <c:pt idx="46">
                  <c:v>3000000</c:v>
                </c:pt>
                <c:pt idx="47">
                  <c:v>1200000</c:v>
                </c:pt>
                <c:pt idx="48">
                  <c:v>20000000</c:v>
                </c:pt>
                <c:pt idx="49">
                  <c:v>8500000</c:v>
                </c:pt>
                <c:pt idx="50">
                  <c:v>150000</c:v>
                </c:pt>
                <c:pt idx="51">
                  <c:v>1800000</c:v>
                </c:pt>
                <c:pt idx="52">
                  <c:v>10000</c:v>
                </c:pt>
                <c:pt idx="53">
                  <c:v>9000000</c:v>
                </c:pt>
                <c:pt idx="54">
                  <c:v>6500000</c:v>
                </c:pt>
                <c:pt idx="55">
                  <c:v>3800000</c:v>
                </c:pt>
                <c:pt idx="56">
                  <c:v>2800000</c:v>
                </c:pt>
                <c:pt idx="57">
                  <c:v>3700000</c:v>
                </c:pt>
                <c:pt idx="58">
                  <c:v>960000</c:v>
                </c:pt>
                <c:pt idx="59">
                  <c:v>1300000</c:v>
                </c:pt>
                <c:pt idx="60">
                  <c:v>4000000</c:v>
                </c:pt>
                <c:pt idx="61">
                  <c:v>27000000</c:v>
                </c:pt>
                <c:pt idx="62">
                  <c:v>20000000</c:v>
                </c:pt>
                <c:pt idx="63">
                  <c:v>7500000</c:v>
                </c:pt>
                <c:pt idx="64">
                  <c:v>3000000</c:v>
                </c:pt>
                <c:pt idx="65">
                  <c:v>4300000</c:v>
                </c:pt>
                <c:pt idx="66">
                  <c:v>13500000</c:v>
                </c:pt>
                <c:pt idx="67">
                  <c:v>11000000</c:v>
                </c:pt>
                <c:pt idx="68">
                  <c:v>650000</c:v>
                </c:pt>
                <c:pt idx="69">
                  <c:v>3000000</c:v>
                </c:pt>
                <c:pt idx="70">
                  <c:v>15000000</c:v>
                </c:pt>
                <c:pt idx="71">
                  <c:v>6000000</c:v>
                </c:pt>
                <c:pt idx="72">
                  <c:v>325000</c:v>
                </c:pt>
                <c:pt idx="73">
                  <c:v>3500000</c:v>
                </c:pt>
                <c:pt idx="74">
                  <c:v>20000000</c:v>
                </c:pt>
                <c:pt idx="75">
                  <c:v>2300000</c:v>
                </c:pt>
                <c:pt idx="76">
                  <c:v>3000000</c:v>
                </c:pt>
                <c:pt idx="77">
                  <c:v>55000000</c:v>
                </c:pt>
                <c:pt idx="78">
                  <c:v>11000000</c:v>
                </c:pt>
                <c:pt idx="79">
                  <c:v>31500000</c:v>
                </c:pt>
                <c:pt idx="80">
                  <c:v>100000</c:v>
                </c:pt>
                <c:pt idx="81">
                  <c:v>8000000</c:v>
                </c:pt>
                <c:pt idx="82">
                  <c:v>8000000</c:v>
                </c:pt>
                <c:pt idx="83">
                  <c:v>4000000</c:v>
                </c:pt>
                <c:pt idx="84">
                  <c:v>300000</c:v>
                </c:pt>
                <c:pt idx="85">
                  <c:v>9000000</c:v>
                </c:pt>
                <c:pt idx="86">
                  <c:v>34000000</c:v>
                </c:pt>
                <c:pt idx="87">
                  <c:v>7000000</c:v>
                </c:pt>
                <c:pt idx="88">
                  <c:v>35000000</c:v>
                </c:pt>
                <c:pt idx="89">
                  <c:v>4000000</c:v>
                </c:pt>
                <c:pt idx="90">
                  <c:v>3500000</c:v>
                </c:pt>
                <c:pt idx="91">
                  <c:v>4500000</c:v>
                </c:pt>
                <c:pt idx="92">
                  <c:v>27500000</c:v>
                </c:pt>
                <c:pt idx="93">
                  <c:v>6000000</c:v>
                </c:pt>
                <c:pt idx="94">
                  <c:v>5000000</c:v>
                </c:pt>
                <c:pt idx="95">
                  <c:v>18000000</c:v>
                </c:pt>
                <c:pt idx="96">
                  <c:v>20000000</c:v>
                </c:pt>
                <c:pt idx="97">
                  <c:v>1000000</c:v>
                </c:pt>
                <c:pt idx="98">
                  <c:v>550000</c:v>
                </c:pt>
                <c:pt idx="99">
                  <c:v>5000000</c:v>
                </c:pt>
                <c:pt idx="100">
                  <c:v>6000000</c:v>
                </c:pt>
                <c:pt idx="101">
                  <c:v>18000000</c:v>
                </c:pt>
                <c:pt idx="102">
                  <c:v>19000000</c:v>
                </c:pt>
                <c:pt idx="103">
                  <c:v>54000000</c:v>
                </c:pt>
                <c:pt idx="104">
                  <c:v>5000000</c:v>
                </c:pt>
                <c:pt idx="105">
                  <c:v>10000000</c:v>
                </c:pt>
                <c:pt idx="106">
                  <c:v>18000000</c:v>
                </c:pt>
                <c:pt idx="107">
                  <c:v>5500000</c:v>
                </c:pt>
                <c:pt idx="108">
                  <c:v>20000000</c:v>
                </c:pt>
                <c:pt idx="109">
                  <c:v>6000000</c:v>
                </c:pt>
                <c:pt idx="110">
                  <c:v>11000000</c:v>
                </c:pt>
                <c:pt idx="111">
                  <c:v>28000000</c:v>
                </c:pt>
                <c:pt idx="112">
                  <c:v>12000000</c:v>
                </c:pt>
                <c:pt idx="113">
                  <c:v>1250000</c:v>
                </c:pt>
                <c:pt idx="114">
                  <c:v>2500000</c:v>
                </c:pt>
                <c:pt idx="115">
                  <c:v>11000000</c:v>
                </c:pt>
                <c:pt idx="116">
                  <c:v>3000000</c:v>
                </c:pt>
                <c:pt idx="117">
                  <c:v>18000000</c:v>
                </c:pt>
                <c:pt idx="118">
                  <c:v>10000000</c:v>
                </c:pt>
                <c:pt idx="119">
                  <c:v>12000000</c:v>
                </c:pt>
                <c:pt idx="120">
                  <c:v>15000000</c:v>
                </c:pt>
                <c:pt idx="121">
                  <c:v>28000000</c:v>
                </c:pt>
                <c:pt idx="122">
                  <c:v>8000000</c:v>
                </c:pt>
                <c:pt idx="123">
                  <c:v>15000000</c:v>
                </c:pt>
                <c:pt idx="124">
                  <c:v>10500000</c:v>
                </c:pt>
                <c:pt idx="125">
                  <c:v>350000</c:v>
                </c:pt>
                <c:pt idx="126">
                  <c:v>6000000</c:v>
                </c:pt>
                <c:pt idx="127">
                  <c:v>4500000</c:v>
                </c:pt>
                <c:pt idx="128">
                  <c:v>15000000</c:v>
                </c:pt>
                <c:pt idx="129">
                  <c:v>2300000</c:v>
                </c:pt>
                <c:pt idx="130">
                  <c:v>22000000</c:v>
                </c:pt>
                <c:pt idx="131">
                  <c:v>7500000</c:v>
                </c:pt>
                <c:pt idx="132">
                  <c:v>10700000</c:v>
                </c:pt>
                <c:pt idx="133">
                  <c:v>17000000</c:v>
                </c:pt>
                <c:pt idx="134">
                  <c:v>12000000</c:v>
                </c:pt>
                <c:pt idx="135">
                  <c:v>11200000</c:v>
                </c:pt>
                <c:pt idx="136">
                  <c:v>15000000</c:v>
                </c:pt>
                <c:pt idx="137">
                  <c:v>21000000</c:v>
                </c:pt>
                <c:pt idx="138">
                  <c:v>17000000</c:v>
                </c:pt>
                <c:pt idx="139">
                  <c:v>9700000</c:v>
                </c:pt>
                <c:pt idx="140">
                  <c:v>3300000</c:v>
                </c:pt>
                <c:pt idx="141">
                  <c:v>10000000</c:v>
                </c:pt>
                <c:pt idx="142">
                  <c:v>7500000</c:v>
                </c:pt>
                <c:pt idx="143">
                  <c:v>2500000</c:v>
                </c:pt>
                <c:pt idx="144">
                  <c:v>20000000</c:v>
                </c:pt>
                <c:pt idx="145">
                  <c:v>9000000</c:v>
                </c:pt>
                <c:pt idx="146">
                  <c:v>15000000</c:v>
                </c:pt>
                <c:pt idx="147">
                  <c:v>36000000</c:v>
                </c:pt>
                <c:pt idx="148">
                  <c:v>27500000</c:v>
                </c:pt>
                <c:pt idx="149">
                  <c:v>10000000</c:v>
                </c:pt>
                <c:pt idx="150">
                  <c:v>32500000</c:v>
                </c:pt>
                <c:pt idx="151">
                  <c:v>27000000</c:v>
                </c:pt>
                <c:pt idx="152">
                  <c:v>6200000</c:v>
                </c:pt>
                <c:pt idx="153">
                  <c:v>25000000</c:v>
                </c:pt>
                <c:pt idx="154">
                  <c:v>39000000</c:v>
                </c:pt>
                <c:pt idx="155">
                  <c:v>8000000</c:v>
                </c:pt>
                <c:pt idx="156">
                  <c:v>15000000</c:v>
                </c:pt>
                <c:pt idx="157">
                  <c:v>5952000</c:v>
                </c:pt>
                <c:pt idx="158">
                  <c:v>12000000</c:v>
                </c:pt>
                <c:pt idx="159">
                  <c:v>28000000</c:v>
                </c:pt>
                <c:pt idx="160">
                  <c:v>18000000</c:v>
                </c:pt>
                <c:pt idx="161">
                  <c:v>13000000</c:v>
                </c:pt>
                <c:pt idx="162">
                  <c:v>1500000</c:v>
                </c:pt>
                <c:pt idx="163">
                  <c:v>800000</c:v>
                </c:pt>
                <c:pt idx="164">
                  <c:v>18000000</c:v>
                </c:pt>
                <c:pt idx="165">
                  <c:v>40000000</c:v>
                </c:pt>
                <c:pt idx="166">
                  <c:v>8200000</c:v>
                </c:pt>
                <c:pt idx="167">
                  <c:v>2600000</c:v>
                </c:pt>
                <c:pt idx="168">
                  <c:v>30000000</c:v>
                </c:pt>
                <c:pt idx="169">
                  <c:v>11000000</c:v>
                </c:pt>
                <c:pt idx="170">
                  <c:v>28000000</c:v>
                </c:pt>
                <c:pt idx="171">
                  <c:v>8000000</c:v>
                </c:pt>
                <c:pt idx="172">
                  <c:v>1000000</c:v>
                </c:pt>
                <c:pt idx="173">
                  <c:v>14400000</c:v>
                </c:pt>
                <c:pt idx="174">
                  <c:v>28000000</c:v>
                </c:pt>
                <c:pt idx="175">
                  <c:v>1800000</c:v>
                </c:pt>
                <c:pt idx="176">
                  <c:v>30000000</c:v>
                </c:pt>
                <c:pt idx="177">
                  <c:v>4500000</c:v>
                </c:pt>
                <c:pt idx="178">
                  <c:v>17000000</c:v>
                </c:pt>
                <c:pt idx="179">
                  <c:v>8000000</c:v>
                </c:pt>
                <c:pt idx="180">
                  <c:v>10000000</c:v>
                </c:pt>
                <c:pt idx="181">
                  <c:v>6500000</c:v>
                </c:pt>
                <c:pt idx="182">
                  <c:v>11000000</c:v>
                </c:pt>
                <c:pt idx="183">
                  <c:v>17000000</c:v>
                </c:pt>
                <c:pt idx="184">
                  <c:v>22000000</c:v>
                </c:pt>
                <c:pt idx="185">
                  <c:v>6400000</c:v>
                </c:pt>
                <c:pt idx="186">
                  <c:v>2500000</c:v>
                </c:pt>
                <c:pt idx="187">
                  <c:v>9000000</c:v>
                </c:pt>
                <c:pt idx="188">
                  <c:v>27000000</c:v>
                </c:pt>
                <c:pt idx="189">
                  <c:v>4500000</c:v>
                </c:pt>
                <c:pt idx="190">
                  <c:v>19000000</c:v>
                </c:pt>
                <c:pt idx="191">
                  <c:v>15000000</c:v>
                </c:pt>
                <c:pt idx="192">
                  <c:v>1000000</c:v>
                </c:pt>
                <c:pt idx="193">
                  <c:v>15000000</c:v>
                </c:pt>
                <c:pt idx="194">
                  <c:v>17500000</c:v>
                </c:pt>
                <c:pt idx="195">
                  <c:v>15000000</c:v>
                </c:pt>
                <c:pt idx="196">
                  <c:v>10000000</c:v>
                </c:pt>
                <c:pt idx="197">
                  <c:v>3500000</c:v>
                </c:pt>
                <c:pt idx="198">
                  <c:v>40000000</c:v>
                </c:pt>
                <c:pt idx="199">
                  <c:v>8000000</c:v>
                </c:pt>
                <c:pt idx="200">
                  <c:v>9000000</c:v>
                </c:pt>
                <c:pt idx="201">
                  <c:v>19000000</c:v>
                </c:pt>
                <c:pt idx="202">
                  <c:v>25000000</c:v>
                </c:pt>
                <c:pt idx="203">
                  <c:v>24500000</c:v>
                </c:pt>
                <c:pt idx="204">
                  <c:v>10000000</c:v>
                </c:pt>
                <c:pt idx="205">
                  <c:v>17000000</c:v>
                </c:pt>
                <c:pt idx="206">
                  <c:v>3000000</c:v>
                </c:pt>
                <c:pt idx="207">
                  <c:v>31000000</c:v>
                </c:pt>
                <c:pt idx="208">
                  <c:v>6900000</c:v>
                </c:pt>
                <c:pt idx="209">
                  <c:v>6000000</c:v>
                </c:pt>
                <c:pt idx="210">
                  <c:v>7600000</c:v>
                </c:pt>
                <c:pt idx="211">
                  <c:v>15000000</c:v>
                </c:pt>
                <c:pt idx="212">
                  <c:v>44000000</c:v>
                </c:pt>
                <c:pt idx="213">
                  <c:v>11500000</c:v>
                </c:pt>
                <c:pt idx="214">
                  <c:v>900000</c:v>
                </c:pt>
                <c:pt idx="215">
                  <c:v>4000000</c:v>
                </c:pt>
                <c:pt idx="216">
                  <c:v>30000000</c:v>
                </c:pt>
                <c:pt idx="217">
                  <c:v>22000000</c:v>
                </c:pt>
                <c:pt idx="218">
                  <c:v>30000000</c:v>
                </c:pt>
                <c:pt idx="219">
                  <c:v>7500000</c:v>
                </c:pt>
                <c:pt idx="220">
                  <c:v>12000000</c:v>
                </c:pt>
                <c:pt idx="221">
                  <c:v>8800000</c:v>
                </c:pt>
                <c:pt idx="222">
                  <c:v>18500000</c:v>
                </c:pt>
                <c:pt idx="223">
                  <c:v>25000000</c:v>
                </c:pt>
                <c:pt idx="224">
                  <c:v>6000000</c:v>
                </c:pt>
                <c:pt idx="225">
                  <c:v>25000000</c:v>
                </c:pt>
                <c:pt idx="226">
                  <c:v>14500000</c:v>
                </c:pt>
                <c:pt idx="227">
                  <c:v>1100000</c:v>
                </c:pt>
                <c:pt idx="228">
                  <c:v>6000000</c:v>
                </c:pt>
                <c:pt idx="229">
                  <c:v>9000000</c:v>
                </c:pt>
                <c:pt idx="230">
                  <c:v>15000000</c:v>
                </c:pt>
                <c:pt idx="231">
                  <c:v>3000000</c:v>
                </c:pt>
                <c:pt idx="232">
                  <c:v>25000000</c:v>
                </c:pt>
                <c:pt idx="233">
                  <c:v>14000000</c:v>
                </c:pt>
                <c:pt idx="234">
                  <c:v>6400000</c:v>
                </c:pt>
                <c:pt idx="235">
                  <c:v>16000000</c:v>
                </c:pt>
                <c:pt idx="236">
                  <c:v>6000000</c:v>
                </c:pt>
                <c:pt idx="237">
                  <c:v>25000000</c:v>
                </c:pt>
                <c:pt idx="238">
                  <c:v>25000000</c:v>
                </c:pt>
                <c:pt idx="239">
                  <c:v>15000000</c:v>
                </c:pt>
                <c:pt idx="240">
                  <c:v>24500000</c:v>
                </c:pt>
                <c:pt idx="241">
                  <c:v>18500000</c:v>
                </c:pt>
                <c:pt idx="242">
                  <c:v>6000000</c:v>
                </c:pt>
                <c:pt idx="243">
                  <c:v>9000000</c:v>
                </c:pt>
                <c:pt idx="244">
                  <c:v>15000000</c:v>
                </c:pt>
                <c:pt idx="245">
                  <c:v>8000000</c:v>
                </c:pt>
                <c:pt idx="246">
                  <c:v>25000000</c:v>
                </c:pt>
                <c:pt idx="247">
                  <c:v>3300000</c:v>
                </c:pt>
                <c:pt idx="248">
                  <c:v>25000000</c:v>
                </c:pt>
                <c:pt idx="249">
                  <c:v>15000000</c:v>
                </c:pt>
                <c:pt idx="250">
                  <c:v>14000000</c:v>
                </c:pt>
                <c:pt idx="251">
                  <c:v>17000000</c:v>
                </c:pt>
                <c:pt idx="252">
                  <c:v>27000000</c:v>
                </c:pt>
                <c:pt idx="253">
                  <c:v>1100000</c:v>
                </c:pt>
                <c:pt idx="254">
                  <c:v>6000000</c:v>
                </c:pt>
                <c:pt idx="255">
                  <c:v>35000000</c:v>
                </c:pt>
                <c:pt idx="256">
                  <c:v>3600000</c:v>
                </c:pt>
                <c:pt idx="257">
                  <c:v>14000000</c:v>
                </c:pt>
                <c:pt idx="258">
                  <c:v>30000000</c:v>
                </c:pt>
                <c:pt idx="259">
                  <c:v>13000000</c:v>
                </c:pt>
                <c:pt idx="260">
                  <c:v>27000000</c:v>
                </c:pt>
                <c:pt idx="261">
                  <c:v>15000000</c:v>
                </c:pt>
                <c:pt idx="262">
                  <c:v>40000000</c:v>
                </c:pt>
                <c:pt idx="263">
                  <c:v>8500000</c:v>
                </c:pt>
                <c:pt idx="264">
                  <c:v>15000000</c:v>
                </c:pt>
                <c:pt idx="265">
                  <c:v>4500000</c:v>
                </c:pt>
                <c:pt idx="266">
                  <c:v>25000000</c:v>
                </c:pt>
                <c:pt idx="267">
                  <c:v>22000000</c:v>
                </c:pt>
                <c:pt idx="268">
                  <c:v>15000000</c:v>
                </c:pt>
                <c:pt idx="269">
                  <c:v>15000000</c:v>
                </c:pt>
                <c:pt idx="270">
                  <c:v>16000000</c:v>
                </c:pt>
                <c:pt idx="271">
                  <c:v>6000000</c:v>
                </c:pt>
                <c:pt idx="272">
                  <c:v>13000000</c:v>
                </c:pt>
                <c:pt idx="273">
                  <c:v>27000000</c:v>
                </c:pt>
                <c:pt idx="274">
                  <c:v>22700000</c:v>
                </c:pt>
                <c:pt idx="275">
                  <c:v>17000000</c:v>
                </c:pt>
                <c:pt idx="276">
                  <c:v>11000000</c:v>
                </c:pt>
                <c:pt idx="277">
                  <c:v>25000000</c:v>
                </c:pt>
                <c:pt idx="278">
                  <c:v>15000000</c:v>
                </c:pt>
                <c:pt idx="279">
                  <c:v>22000000</c:v>
                </c:pt>
                <c:pt idx="280">
                  <c:v>15000000</c:v>
                </c:pt>
                <c:pt idx="281">
                  <c:v>18000000</c:v>
                </c:pt>
                <c:pt idx="282">
                  <c:v>8000000</c:v>
                </c:pt>
                <c:pt idx="283">
                  <c:v>9000000</c:v>
                </c:pt>
                <c:pt idx="284">
                  <c:v>20000000</c:v>
                </c:pt>
                <c:pt idx="285">
                  <c:v>30000000</c:v>
                </c:pt>
                <c:pt idx="286">
                  <c:v>14000000</c:v>
                </c:pt>
                <c:pt idx="287">
                  <c:v>13000000</c:v>
                </c:pt>
                <c:pt idx="288">
                  <c:v>28000000</c:v>
                </c:pt>
                <c:pt idx="289">
                  <c:v>7500000</c:v>
                </c:pt>
                <c:pt idx="290">
                  <c:v>20000000</c:v>
                </c:pt>
                <c:pt idx="291">
                  <c:v>24000000</c:v>
                </c:pt>
                <c:pt idx="292">
                  <c:v>5000000</c:v>
                </c:pt>
                <c:pt idx="293">
                  <c:v>3700000</c:v>
                </c:pt>
                <c:pt idx="294">
                  <c:v>12500000</c:v>
                </c:pt>
                <c:pt idx="295">
                  <c:v>7000000</c:v>
                </c:pt>
                <c:pt idx="296">
                  <c:v>35000000</c:v>
                </c:pt>
                <c:pt idx="297">
                  <c:v>15000000</c:v>
                </c:pt>
                <c:pt idx="298">
                  <c:v>12000000</c:v>
                </c:pt>
                <c:pt idx="299">
                  <c:v>13000000</c:v>
                </c:pt>
                <c:pt idx="300">
                  <c:v>5000000</c:v>
                </c:pt>
                <c:pt idx="301">
                  <c:v>31000000</c:v>
                </c:pt>
                <c:pt idx="302">
                  <c:v>25000000</c:v>
                </c:pt>
                <c:pt idx="303">
                  <c:v>63000000</c:v>
                </c:pt>
                <c:pt idx="304">
                  <c:v>29000000</c:v>
                </c:pt>
                <c:pt idx="305">
                  <c:v>32000000</c:v>
                </c:pt>
                <c:pt idx="306">
                  <c:v>4000000</c:v>
                </c:pt>
                <c:pt idx="307">
                  <c:v>3700000</c:v>
                </c:pt>
                <c:pt idx="308">
                  <c:v>15000000</c:v>
                </c:pt>
                <c:pt idx="309">
                  <c:v>70000000</c:v>
                </c:pt>
                <c:pt idx="310">
                  <c:v>35000000</c:v>
                </c:pt>
                <c:pt idx="311">
                  <c:v>28000000</c:v>
                </c:pt>
                <c:pt idx="312">
                  <c:v>13000000</c:v>
                </c:pt>
                <c:pt idx="313">
                  <c:v>18000000</c:v>
                </c:pt>
                <c:pt idx="314">
                  <c:v>70000000</c:v>
                </c:pt>
                <c:pt idx="315">
                  <c:v>46630000</c:v>
                </c:pt>
                <c:pt idx="316">
                  <c:v>40000000</c:v>
                </c:pt>
                <c:pt idx="317">
                  <c:v>35000000</c:v>
                </c:pt>
                <c:pt idx="318">
                  <c:v>8500000</c:v>
                </c:pt>
                <c:pt idx="319">
                  <c:v>30000000</c:v>
                </c:pt>
                <c:pt idx="320">
                  <c:v>14000000</c:v>
                </c:pt>
                <c:pt idx="321">
                  <c:v>19000000</c:v>
                </c:pt>
                <c:pt idx="322">
                  <c:v>16400000</c:v>
                </c:pt>
                <c:pt idx="323">
                  <c:v>6500000</c:v>
                </c:pt>
                <c:pt idx="324">
                  <c:v>7500000</c:v>
                </c:pt>
                <c:pt idx="325">
                  <c:v>15000000</c:v>
                </c:pt>
                <c:pt idx="326">
                  <c:v>25000000</c:v>
                </c:pt>
                <c:pt idx="327">
                  <c:v>18000000</c:v>
                </c:pt>
                <c:pt idx="328">
                  <c:v>3000000</c:v>
                </c:pt>
                <c:pt idx="329">
                  <c:v>18000000</c:v>
                </c:pt>
                <c:pt idx="330">
                  <c:v>48000000</c:v>
                </c:pt>
                <c:pt idx="331">
                  <c:v>1500000</c:v>
                </c:pt>
                <c:pt idx="332">
                  <c:v>28000000</c:v>
                </c:pt>
                <c:pt idx="333">
                  <c:v>32000000</c:v>
                </c:pt>
                <c:pt idx="334">
                  <c:v>40000000</c:v>
                </c:pt>
                <c:pt idx="335">
                  <c:v>7500000</c:v>
                </c:pt>
                <c:pt idx="336">
                  <c:v>28000000</c:v>
                </c:pt>
                <c:pt idx="337">
                  <c:v>20000000</c:v>
                </c:pt>
                <c:pt idx="338">
                  <c:v>11500000</c:v>
                </c:pt>
                <c:pt idx="339">
                  <c:v>17000000</c:v>
                </c:pt>
                <c:pt idx="340">
                  <c:v>18000000</c:v>
                </c:pt>
                <c:pt idx="341">
                  <c:v>27800000</c:v>
                </c:pt>
                <c:pt idx="342">
                  <c:v>15000000</c:v>
                </c:pt>
                <c:pt idx="343">
                  <c:v>55000000</c:v>
                </c:pt>
                <c:pt idx="344">
                  <c:v>13000000</c:v>
                </c:pt>
                <c:pt idx="345">
                  <c:v>15000000</c:v>
                </c:pt>
                <c:pt idx="346">
                  <c:v>26000000</c:v>
                </c:pt>
                <c:pt idx="347">
                  <c:v>16000000</c:v>
                </c:pt>
                <c:pt idx="348">
                  <c:v>1200000</c:v>
                </c:pt>
                <c:pt idx="349">
                  <c:v>22000000</c:v>
                </c:pt>
                <c:pt idx="350">
                  <c:v>31000000</c:v>
                </c:pt>
                <c:pt idx="351">
                  <c:v>40000000</c:v>
                </c:pt>
                <c:pt idx="352">
                  <c:v>13000000</c:v>
                </c:pt>
                <c:pt idx="353">
                  <c:v>11000000</c:v>
                </c:pt>
                <c:pt idx="354">
                  <c:v>22000000</c:v>
                </c:pt>
                <c:pt idx="355">
                  <c:v>14000000</c:v>
                </c:pt>
                <c:pt idx="356">
                  <c:v>60000000</c:v>
                </c:pt>
                <c:pt idx="357">
                  <c:v>47000000</c:v>
                </c:pt>
                <c:pt idx="358">
                  <c:v>70000000</c:v>
                </c:pt>
                <c:pt idx="359">
                  <c:v>20000000</c:v>
                </c:pt>
                <c:pt idx="360">
                  <c:v>26000000</c:v>
                </c:pt>
                <c:pt idx="361">
                  <c:v>22000000</c:v>
                </c:pt>
                <c:pt idx="362">
                  <c:v>54000000</c:v>
                </c:pt>
                <c:pt idx="363">
                  <c:v>25000000</c:v>
                </c:pt>
                <c:pt idx="364">
                  <c:v>50000000</c:v>
                </c:pt>
                <c:pt idx="365">
                  <c:v>18000000</c:v>
                </c:pt>
                <c:pt idx="366">
                  <c:v>30000000</c:v>
                </c:pt>
                <c:pt idx="367">
                  <c:v>25000000</c:v>
                </c:pt>
                <c:pt idx="368">
                  <c:v>15000000</c:v>
                </c:pt>
                <c:pt idx="369">
                  <c:v>14000000</c:v>
                </c:pt>
                <c:pt idx="370">
                  <c:v>20000000</c:v>
                </c:pt>
                <c:pt idx="371">
                  <c:v>35000000</c:v>
                </c:pt>
                <c:pt idx="372">
                  <c:v>14000000</c:v>
                </c:pt>
                <c:pt idx="373">
                  <c:v>25000000</c:v>
                </c:pt>
                <c:pt idx="374">
                  <c:v>42000000</c:v>
                </c:pt>
                <c:pt idx="375">
                  <c:v>13500000</c:v>
                </c:pt>
                <c:pt idx="376">
                  <c:v>65000000</c:v>
                </c:pt>
                <c:pt idx="377">
                  <c:v>11000000</c:v>
                </c:pt>
                <c:pt idx="378">
                  <c:v>9500000</c:v>
                </c:pt>
                <c:pt idx="379">
                  <c:v>30000000</c:v>
                </c:pt>
                <c:pt idx="380">
                  <c:v>40000000</c:v>
                </c:pt>
                <c:pt idx="381">
                  <c:v>9000000</c:v>
                </c:pt>
                <c:pt idx="382">
                  <c:v>25000000</c:v>
                </c:pt>
                <c:pt idx="383">
                  <c:v>20000000</c:v>
                </c:pt>
                <c:pt idx="384">
                  <c:v>6500000</c:v>
                </c:pt>
                <c:pt idx="385">
                  <c:v>35000000</c:v>
                </c:pt>
                <c:pt idx="386">
                  <c:v>27000000</c:v>
                </c:pt>
                <c:pt idx="387">
                  <c:v>38000000</c:v>
                </c:pt>
                <c:pt idx="388">
                  <c:v>20000000</c:v>
                </c:pt>
                <c:pt idx="389">
                  <c:v>24000000</c:v>
                </c:pt>
                <c:pt idx="390">
                  <c:v>11000000</c:v>
                </c:pt>
                <c:pt idx="391">
                  <c:v>11000000</c:v>
                </c:pt>
                <c:pt idx="392">
                  <c:v>70000000</c:v>
                </c:pt>
                <c:pt idx="393">
                  <c:v>26000000</c:v>
                </c:pt>
                <c:pt idx="394">
                  <c:v>65000000</c:v>
                </c:pt>
                <c:pt idx="395">
                  <c:v>40000000</c:v>
                </c:pt>
                <c:pt idx="396">
                  <c:v>43000000</c:v>
                </c:pt>
                <c:pt idx="397">
                  <c:v>17000000</c:v>
                </c:pt>
                <c:pt idx="398">
                  <c:v>2500000</c:v>
                </c:pt>
                <c:pt idx="399">
                  <c:v>23000000</c:v>
                </c:pt>
                <c:pt idx="400">
                  <c:v>16000000</c:v>
                </c:pt>
                <c:pt idx="401">
                  <c:v>3500000</c:v>
                </c:pt>
                <c:pt idx="402">
                  <c:v>24000000</c:v>
                </c:pt>
                <c:pt idx="403">
                  <c:v>48000000</c:v>
                </c:pt>
                <c:pt idx="404">
                  <c:v>35000000</c:v>
                </c:pt>
                <c:pt idx="405">
                  <c:v>19000000</c:v>
                </c:pt>
                <c:pt idx="406">
                  <c:v>19000000</c:v>
                </c:pt>
                <c:pt idx="407">
                  <c:v>30000000</c:v>
                </c:pt>
                <c:pt idx="408">
                  <c:v>25000000</c:v>
                </c:pt>
                <c:pt idx="409">
                  <c:v>102000000</c:v>
                </c:pt>
                <c:pt idx="410">
                  <c:v>16500000</c:v>
                </c:pt>
                <c:pt idx="411">
                  <c:v>39000000</c:v>
                </c:pt>
                <c:pt idx="412">
                  <c:v>28000000</c:v>
                </c:pt>
                <c:pt idx="413">
                  <c:v>50000000</c:v>
                </c:pt>
                <c:pt idx="414">
                  <c:v>49000000</c:v>
                </c:pt>
                <c:pt idx="415">
                  <c:v>80000000</c:v>
                </c:pt>
                <c:pt idx="416">
                  <c:v>25000000</c:v>
                </c:pt>
                <c:pt idx="417">
                  <c:v>3000000</c:v>
                </c:pt>
                <c:pt idx="418">
                  <c:v>40000000</c:v>
                </c:pt>
                <c:pt idx="419">
                  <c:v>6000000</c:v>
                </c:pt>
                <c:pt idx="420">
                  <c:v>31000000</c:v>
                </c:pt>
                <c:pt idx="421">
                  <c:v>55000000</c:v>
                </c:pt>
                <c:pt idx="422">
                  <c:v>60000000</c:v>
                </c:pt>
                <c:pt idx="423">
                  <c:v>41000000</c:v>
                </c:pt>
                <c:pt idx="424">
                  <c:v>12500000</c:v>
                </c:pt>
                <c:pt idx="425">
                  <c:v>28000000</c:v>
                </c:pt>
                <c:pt idx="426">
                  <c:v>4500000</c:v>
                </c:pt>
                <c:pt idx="427">
                  <c:v>40000000</c:v>
                </c:pt>
                <c:pt idx="428">
                  <c:v>40000000</c:v>
                </c:pt>
                <c:pt idx="429">
                  <c:v>35000000</c:v>
                </c:pt>
                <c:pt idx="430">
                  <c:v>33000000</c:v>
                </c:pt>
                <c:pt idx="431">
                  <c:v>7000</c:v>
                </c:pt>
                <c:pt idx="432">
                  <c:v>10000000</c:v>
                </c:pt>
                <c:pt idx="433">
                  <c:v>12000000</c:v>
                </c:pt>
                <c:pt idx="434">
                  <c:v>11000000</c:v>
                </c:pt>
                <c:pt idx="435">
                  <c:v>15000000</c:v>
                </c:pt>
                <c:pt idx="436">
                  <c:v>45000000</c:v>
                </c:pt>
                <c:pt idx="437">
                  <c:v>8000000</c:v>
                </c:pt>
                <c:pt idx="438">
                  <c:v>1200000</c:v>
                </c:pt>
                <c:pt idx="439">
                  <c:v>12000000</c:v>
                </c:pt>
                <c:pt idx="440">
                  <c:v>31000000</c:v>
                </c:pt>
                <c:pt idx="441">
                  <c:v>31000000</c:v>
                </c:pt>
                <c:pt idx="442">
                  <c:v>23000000</c:v>
                </c:pt>
                <c:pt idx="443">
                  <c:v>10000000</c:v>
                </c:pt>
                <c:pt idx="444">
                  <c:v>35000000</c:v>
                </c:pt>
                <c:pt idx="445">
                  <c:v>14400000</c:v>
                </c:pt>
                <c:pt idx="446">
                  <c:v>23000000</c:v>
                </c:pt>
                <c:pt idx="447">
                  <c:v>20000000</c:v>
                </c:pt>
                <c:pt idx="448">
                  <c:v>47000000</c:v>
                </c:pt>
                <c:pt idx="449">
                  <c:v>34000000</c:v>
                </c:pt>
                <c:pt idx="450">
                  <c:v>32000000</c:v>
                </c:pt>
                <c:pt idx="451">
                  <c:v>13000000</c:v>
                </c:pt>
                <c:pt idx="452">
                  <c:v>6000000</c:v>
                </c:pt>
                <c:pt idx="453">
                  <c:v>22000000</c:v>
                </c:pt>
                <c:pt idx="454">
                  <c:v>30000000</c:v>
                </c:pt>
                <c:pt idx="455">
                  <c:v>70000000</c:v>
                </c:pt>
                <c:pt idx="456">
                  <c:v>30000000</c:v>
                </c:pt>
                <c:pt idx="457">
                  <c:v>14000000</c:v>
                </c:pt>
                <c:pt idx="458">
                  <c:v>28000000</c:v>
                </c:pt>
                <c:pt idx="459">
                  <c:v>6900000</c:v>
                </c:pt>
                <c:pt idx="460">
                  <c:v>57000000</c:v>
                </c:pt>
                <c:pt idx="461">
                  <c:v>25000000</c:v>
                </c:pt>
                <c:pt idx="462">
                  <c:v>42000000</c:v>
                </c:pt>
                <c:pt idx="463">
                  <c:v>20000000</c:v>
                </c:pt>
                <c:pt idx="464">
                  <c:v>44000000</c:v>
                </c:pt>
                <c:pt idx="465">
                  <c:v>14600000</c:v>
                </c:pt>
                <c:pt idx="466">
                  <c:v>18000000</c:v>
                </c:pt>
                <c:pt idx="467">
                  <c:v>28000000</c:v>
                </c:pt>
                <c:pt idx="468">
                  <c:v>25000000</c:v>
                </c:pt>
                <c:pt idx="469">
                  <c:v>40000000</c:v>
                </c:pt>
                <c:pt idx="470">
                  <c:v>13000000</c:v>
                </c:pt>
                <c:pt idx="471">
                  <c:v>38000000</c:v>
                </c:pt>
                <c:pt idx="472">
                  <c:v>63000000</c:v>
                </c:pt>
                <c:pt idx="473">
                  <c:v>9000000</c:v>
                </c:pt>
                <c:pt idx="474">
                  <c:v>85000000</c:v>
                </c:pt>
                <c:pt idx="475">
                  <c:v>3500000</c:v>
                </c:pt>
                <c:pt idx="476">
                  <c:v>25000000</c:v>
                </c:pt>
                <c:pt idx="477">
                  <c:v>11000000</c:v>
                </c:pt>
                <c:pt idx="478">
                  <c:v>13000000</c:v>
                </c:pt>
                <c:pt idx="479">
                  <c:v>18000000</c:v>
                </c:pt>
                <c:pt idx="480">
                  <c:v>45000000</c:v>
                </c:pt>
                <c:pt idx="481">
                  <c:v>30000000</c:v>
                </c:pt>
                <c:pt idx="482">
                  <c:v>26000000</c:v>
                </c:pt>
                <c:pt idx="483">
                  <c:v>7000000</c:v>
                </c:pt>
                <c:pt idx="484">
                  <c:v>15000000</c:v>
                </c:pt>
                <c:pt idx="485">
                  <c:v>20000000</c:v>
                </c:pt>
                <c:pt idx="486">
                  <c:v>22000000</c:v>
                </c:pt>
                <c:pt idx="487">
                  <c:v>7000000</c:v>
                </c:pt>
                <c:pt idx="488">
                  <c:v>22000000</c:v>
                </c:pt>
                <c:pt idx="489">
                  <c:v>38000000</c:v>
                </c:pt>
                <c:pt idx="490">
                  <c:v>21000000</c:v>
                </c:pt>
                <c:pt idx="491">
                  <c:v>48000000</c:v>
                </c:pt>
                <c:pt idx="492">
                  <c:v>30000000</c:v>
                </c:pt>
                <c:pt idx="493">
                  <c:v>25000000</c:v>
                </c:pt>
                <c:pt idx="494">
                  <c:v>13000000</c:v>
                </c:pt>
                <c:pt idx="495">
                  <c:v>40000000</c:v>
                </c:pt>
                <c:pt idx="496">
                  <c:v>11000000</c:v>
                </c:pt>
                <c:pt idx="497">
                  <c:v>15000000</c:v>
                </c:pt>
                <c:pt idx="498">
                  <c:v>48000000</c:v>
                </c:pt>
                <c:pt idx="499">
                  <c:v>50000000</c:v>
                </c:pt>
                <c:pt idx="500">
                  <c:v>62000000</c:v>
                </c:pt>
                <c:pt idx="501">
                  <c:v>27000</c:v>
                </c:pt>
                <c:pt idx="502">
                  <c:v>45000000</c:v>
                </c:pt>
                <c:pt idx="503">
                  <c:v>23000000</c:v>
                </c:pt>
                <c:pt idx="504">
                  <c:v>55000000</c:v>
                </c:pt>
                <c:pt idx="505">
                  <c:v>17000000</c:v>
                </c:pt>
                <c:pt idx="506">
                  <c:v>18000000</c:v>
                </c:pt>
                <c:pt idx="507">
                  <c:v>46000000</c:v>
                </c:pt>
                <c:pt idx="508">
                  <c:v>55000000</c:v>
                </c:pt>
                <c:pt idx="509">
                  <c:v>4400000</c:v>
                </c:pt>
                <c:pt idx="510">
                  <c:v>45000000</c:v>
                </c:pt>
                <c:pt idx="511">
                  <c:v>5000000</c:v>
                </c:pt>
                <c:pt idx="512">
                  <c:v>40000000</c:v>
                </c:pt>
                <c:pt idx="513">
                  <c:v>60000000</c:v>
                </c:pt>
                <c:pt idx="514">
                  <c:v>60000000</c:v>
                </c:pt>
                <c:pt idx="515">
                  <c:v>30000000</c:v>
                </c:pt>
                <c:pt idx="516">
                  <c:v>45000000</c:v>
                </c:pt>
                <c:pt idx="517">
                  <c:v>23000000</c:v>
                </c:pt>
                <c:pt idx="518">
                  <c:v>18000000</c:v>
                </c:pt>
                <c:pt idx="519">
                  <c:v>23000000</c:v>
                </c:pt>
                <c:pt idx="520">
                  <c:v>75000000</c:v>
                </c:pt>
                <c:pt idx="521">
                  <c:v>30000000</c:v>
                </c:pt>
                <c:pt idx="522">
                  <c:v>34000000</c:v>
                </c:pt>
                <c:pt idx="523">
                  <c:v>8000000</c:v>
                </c:pt>
                <c:pt idx="524">
                  <c:v>31000000</c:v>
                </c:pt>
                <c:pt idx="525">
                  <c:v>11500000</c:v>
                </c:pt>
                <c:pt idx="526">
                  <c:v>40000000</c:v>
                </c:pt>
                <c:pt idx="527">
                  <c:v>22000000</c:v>
                </c:pt>
                <c:pt idx="528">
                  <c:v>2500000</c:v>
                </c:pt>
                <c:pt idx="529">
                  <c:v>25000000</c:v>
                </c:pt>
                <c:pt idx="530">
                  <c:v>45000000</c:v>
                </c:pt>
                <c:pt idx="531">
                  <c:v>30000000</c:v>
                </c:pt>
                <c:pt idx="532">
                  <c:v>35000000</c:v>
                </c:pt>
                <c:pt idx="533">
                  <c:v>55000000</c:v>
                </c:pt>
                <c:pt idx="534">
                  <c:v>35000000</c:v>
                </c:pt>
                <c:pt idx="535">
                  <c:v>27000000</c:v>
                </c:pt>
                <c:pt idx="536">
                  <c:v>115000000</c:v>
                </c:pt>
                <c:pt idx="537">
                  <c:v>8000000</c:v>
                </c:pt>
                <c:pt idx="538">
                  <c:v>70000000</c:v>
                </c:pt>
                <c:pt idx="539">
                  <c:v>63000000</c:v>
                </c:pt>
                <c:pt idx="540">
                  <c:v>30000000</c:v>
                </c:pt>
                <c:pt idx="541">
                  <c:v>62000000</c:v>
                </c:pt>
                <c:pt idx="542">
                  <c:v>52000000</c:v>
                </c:pt>
                <c:pt idx="543">
                  <c:v>50000000</c:v>
                </c:pt>
                <c:pt idx="544">
                  <c:v>30000000</c:v>
                </c:pt>
                <c:pt idx="545">
                  <c:v>19000000</c:v>
                </c:pt>
                <c:pt idx="546">
                  <c:v>2000000</c:v>
                </c:pt>
                <c:pt idx="547">
                  <c:v>100000000</c:v>
                </c:pt>
                <c:pt idx="548">
                  <c:v>2500000</c:v>
                </c:pt>
                <c:pt idx="549">
                  <c:v>10000000</c:v>
                </c:pt>
                <c:pt idx="550">
                  <c:v>72000000</c:v>
                </c:pt>
                <c:pt idx="551">
                  <c:v>24000000</c:v>
                </c:pt>
                <c:pt idx="552">
                  <c:v>52000000</c:v>
                </c:pt>
                <c:pt idx="553">
                  <c:v>55000000</c:v>
                </c:pt>
                <c:pt idx="554">
                  <c:v>18000000</c:v>
                </c:pt>
                <c:pt idx="555">
                  <c:v>12000000</c:v>
                </c:pt>
                <c:pt idx="556">
                  <c:v>20000000</c:v>
                </c:pt>
                <c:pt idx="557">
                  <c:v>53000000</c:v>
                </c:pt>
                <c:pt idx="558">
                  <c:v>23000000</c:v>
                </c:pt>
                <c:pt idx="559">
                  <c:v>9000000</c:v>
                </c:pt>
                <c:pt idx="560">
                  <c:v>11000000</c:v>
                </c:pt>
                <c:pt idx="561">
                  <c:v>7000000</c:v>
                </c:pt>
                <c:pt idx="562">
                  <c:v>90000000</c:v>
                </c:pt>
                <c:pt idx="563">
                  <c:v>25000000</c:v>
                </c:pt>
                <c:pt idx="564">
                  <c:v>55000000</c:v>
                </c:pt>
                <c:pt idx="565">
                  <c:v>4000000</c:v>
                </c:pt>
                <c:pt idx="566">
                  <c:v>40000000</c:v>
                </c:pt>
                <c:pt idx="567">
                  <c:v>3500000</c:v>
                </c:pt>
                <c:pt idx="568">
                  <c:v>30250000</c:v>
                </c:pt>
                <c:pt idx="569">
                  <c:v>60000000</c:v>
                </c:pt>
                <c:pt idx="570">
                  <c:v>18000000</c:v>
                </c:pt>
                <c:pt idx="571">
                  <c:v>20000000</c:v>
                </c:pt>
                <c:pt idx="572">
                  <c:v>60000000</c:v>
                </c:pt>
                <c:pt idx="573">
                  <c:v>8000000</c:v>
                </c:pt>
                <c:pt idx="574">
                  <c:v>26000000</c:v>
                </c:pt>
                <c:pt idx="575">
                  <c:v>90000000</c:v>
                </c:pt>
                <c:pt idx="576">
                  <c:v>65000000</c:v>
                </c:pt>
                <c:pt idx="577">
                  <c:v>1500000</c:v>
                </c:pt>
                <c:pt idx="578">
                  <c:v>3600000</c:v>
                </c:pt>
                <c:pt idx="579">
                  <c:v>8000000</c:v>
                </c:pt>
                <c:pt idx="580">
                  <c:v>18000000</c:v>
                </c:pt>
                <c:pt idx="581">
                  <c:v>22000000</c:v>
                </c:pt>
                <c:pt idx="582">
                  <c:v>50000000</c:v>
                </c:pt>
                <c:pt idx="583">
                  <c:v>55000000</c:v>
                </c:pt>
                <c:pt idx="584">
                  <c:v>32000000</c:v>
                </c:pt>
                <c:pt idx="585">
                  <c:v>33000000</c:v>
                </c:pt>
                <c:pt idx="586">
                  <c:v>16000000</c:v>
                </c:pt>
                <c:pt idx="587">
                  <c:v>45000000</c:v>
                </c:pt>
                <c:pt idx="588">
                  <c:v>35000000</c:v>
                </c:pt>
                <c:pt idx="589">
                  <c:v>42000000</c:v>
                </c:pt>
                <c:pt idx="590">
                  <c:v>20000000</c:v>
                </c:pt>
                <c:pt idx="591">
                  <c:v>20000000</c:v>
                </c:pt>
                <c:pt idx="592">
                  <c:v>30000000</c:v>
                </c:pt>
                <c:pt idx="593">
                  <c:v>29000000</c:v>
                </c:pt>
                <c:pt idx="594">
                  <c:v>14000000</c:v>
                </c:pt>
                <c:pt idx="595">
                  <c:v>6000000</c:v>
                </c:pt>
                <c:pt idx="596">
                  <c:v>175000000</c:v>
                </c:pt>
                <c:pt idx="597">
                  <c:v>17000000</c:v>
                </c:pt>
                <c:pt idx="598">
                  <c:v>75000000</c:v>
                </c:pt>
                <c:pt idx="599">
                  <c:v>12000000</c:v>
                </c:pt>
                <c:pt idx="600">
                  <c:v>31000000</c:v>
                </c:pt>
                <c:pt idx="601">
                  <c:v>7000000</c:v>
                </c:pt>
                <c:pt idx="602">
                  <c:v>4500000</c:v>
                </c:pt>
                <c:pt idx="603">
                  <c:v>50000000</c:v>
                </c:pt>
                <c:pt idx="604">
                  <c:v>47000000</c:v>
                </c:pt>
                <c:pt idx="605">
                  <c:v>50000000</c:v>
                </c:pt>
                <c:pt idx="606">
                  <c:v>46000000</c:v>
                </c:pt>
                <c:pt idx="607">
                  <c:v>15000000</c:v>
                </c:pt>
                <c:pt idx="608">
                  <c:v>9000000</c:v>
                </c:pt>
                <c:pt idx="609">
                  <c:v>80000000</c:v>
                </c:pt>
                <c:pt idx="610">
                  <c:v>3800000</c:v>
                </c:pt>
                <c:pt idx="611">
                  <c:v>57000000</c:v>
                </c:pt>
                <c:pt idx="612">
                  <c:v>27000000</c:v>
                </c:pt>
                <c:pt idx="613">
                  <c:v>100000000</c:v>
                </c:pt>
                <c:pt idx="614">
                  <c:v>50000000</c:v>
                </c:pt>
                <c:pt idx="615">
                  <c:v>55000000</c:v>
                </c:pt>
                <c:pt idx="616">
                  <c:v>55000000</c:v>
                </c:pt>
                <c:pt idx="617">
                  <c:v>7000000</c:v>
                </c:pt>
                <c:pt idx="618">
                  <c:v>26000000</c:v>
                </c:pt>
                <c:pt idx="619">
                  <c:v>30000000</c:v>
                </c:pt>
                <c:pt idx="620">
                  <c:v>19000000</c:v>
                </c:pt>
                <c:pt idx="621">
                  <c:v>55000000</c:v>
                </c:pt>
                <c:pt idx="622">
                  <c:v>12000000</c:v>
                </c:pt>
                <c:pt idx="623">
                  <c:v>100000000</c:v>
                </c:pt>
                <c:pt idx="624">
                  <c:v>75000000</c:v>
                </c:pt>
                <c:pt idx="625">
                  <c:v>45000000</c:v>
                </c:pt>
                <c:pt idx="626">
                  <c:v>38000000</c:v>
                </c:pt>
                <c:pt idx="627">
                  <c:v>50000000</c:v>
                </c:pt>
                <c:pt idx="628">
                  <c:v>60000000</c:v>
                </c:pt>
                <c:pt idx="629">
                  <c:v>27000000</c:v>
                </c:pt>
                <c:pt idx="630">
                  <c:v>67000000</c:v>
                </c:pt>
                <c:pt idx="631">
                  <c:v>65000000</c:v>
                </c:pt>
                <c:pt idx="632">
                  <c:v>15000000</c:v>
                </c:pt>
                <c:pt idx="633">
                  <c:v>70000000</c:v>
                </c:pt>
                <c:pt idx="634">
                  <c:v>36000000</c:v>
                </c:pt>
                <c:pt idx="635">
                  <c:v>80000000</c:v>
                </c:pt>
                <c:pt idx="636">
                  <c:v>54000000</c:v>
                </c:pt>
                <c:pt idx="637">
                  <c:v>36000000</c:v>
                </c:pt>
                <c:pt idx="638">
                  <c:v>32000000</c:v>
                </c:pt>
                <c:pt idx="639">
                  <c:v>30000000</c:v>
                </c:pt>
                <c:pt idx="640">
                  <c:v>80000000</c:v>
                </c:pt>
                <c:pt idx="641">
                  <c:v>75000000</c:v>
                </c:pt>
                <c:pt idx="642">
                  <c:v>14500000</c:v>
                </c:pt>
                <c:pt idx="643">
                  <c:v>14000000</c:v>
                </c:pt>
                <c:pt idx="644">
                  <c:v>5500000</c:v>
                </c:pt>
                <c:pt idx="645">
                  <c:v>44000000</c:v>
                </c:pt>
                <c:pt idx="646">
                  <c:v>1000000</c:v>
                </c:pt>
                <c:pt idx="647">
                  <c:v>80000000</c:v>
                </c:pt>
                <c:pt idx="648">
                  <c:v>45000000</c:v>
                </c:pt>
                <c:pt idx="649">
                  <c:v>200000</c:v>
                </c:pt>
                <c:pt idx="650">
                  <c:v>26000000</c:v>
                </c:pt>
                <c:pt idx="651">
                  <c:v>40000000</c:v>
                </c:pt>
                <c:pt idx="652">
                  <c:v>45000000</c:v>
                </c:pt>
                <c:pt idx="653">
                  <c:v>92000000</c:v>
                </c:pt>
                <c:pt idx="654">
                  <c:v>50000000</c:v>
                </c:pt>
                <c:pt idx="655">
                  <c:v>85000000</c:v>
                </c:pt>
                <c:pt idx="656">
                  <c:v>75000000</c:v>
                </c:pt>
                <c:pt idx="657">
                  <c:v>36000000</c:v>
                </c:pt>
                <c:pt idx="658">
                  <c:v>45000000</c:v>
                </c:pt>
                <c:pt idx="659">
                  <c:v>50000000</c:v>
                </c:pt>
                <c:pt idx="660">
                  <c:v>16500000</c:v>
                </c:pt>
                <c:pt idx="661">
                  <c:v>125000000</c:v>
                </c:pt>
                <c:pt idx="662">
                  <c:v>18000000</c:v>
                </c:pt>
                <c:pt idx="663">
                  <c:v>15000000</c:v>
                </c:pt>
                <c:pt idx="664">
                  <c:v>15000000</c:v>
                </c:pt>
                <c:pt idx="665">
                  <c:v>36000000</c:v>
                </c:pt>
                <c:pt idx="666">
                  <c:v>1500000</c:v>
                </c:pt>
                <c:pt idx="667">
                  <c:v>20000000</c:v>
                </c:pt>
                <c:pt idx="668">
                  <c:v>250000</c:v>
                </c:pt>
                <c:pt idx="669">
                  <c:v>180000</c:v>
                </c:pt>
                <c:pt idx="670">
                  <c:v>75000000</c:v>
                </c:pt>
                <c:pt idx="671">
                  <c:v>75000000</c:v>
                </c:pt>
                <c:pt idx="672">
                  <c:v>90000000</c:v>
                </c:pt>
                <c:pt idx="673">
                  <c:v>15000000</c:v>
                </c:pt>
                <c:pt idx="674">
                  <c:v>116000000</c:v>
                </c:pt>
                <c:pt idx="675">
                  <c:v>27000000</c:v>
                </c:pt>
                <c:pt idx="676">
                  <c:v>57000000</c:v>
                </c:pt>
                <c:pt idx="677">
                  <c:v>90000000</c:v>
                </c:pt>
                <c:pt idx="678">
                  <c:v>71500000</c:v>
                </c:pt>
                <c:pt idx="679">
                  <c:v>35000000</c:v>
                </c:pt>
                <c:pt idx="680">
                  <c:v>30000000</c:v>
                </c:pt>
                <c:pt idx="681">
                  <c:v>60000000</c:v>
                </c:pt>
                <c:pt idx="682">
                  <c:v>80000000</c:v>
                </c:pt>
                <c:pt idx="683">
                  <c:v>93000000</c:v>
                </c:pt>
                <c:pt idx="684">
                  <c:v>80000000</c:v>
                </c:pt>
                <c:pt idx="685">
                  <c:v>3500000</c:v>
                </c:pt>
                <c:pt idx="686">
                  <c:v>50000000</c:v>
                </c:pt>
                <c:pt idx="687">
                  <c:v>50000000</c:v>
                </c:pt>
                <c:pt idx="688">
                  <c:v>36000000</c:v>
                </c:pt>
                <c:pt idx="689">
                  <c:v>55000000</c:v>
                </c:pt>
                <c:pt idx="690">
                  <c:v>10000000</c:v>
                </c:pt>
                <c:pt idx="691">
                  <c:v>25000000</c:v>
                </c:pt>
                <c:pt idx="692">
                  <c:v>15000000</c:v>
                </c:pt>
                <c:pt idx="693">
                  <c:v>3000000</c:v>
                </c:pt>
                <c:pt idx="694">
                  <c:v>85000000</c:v>
                </c:pt>
                <c:pt idx="695">
                  <c:v>32000000</c:v>
                </c:pt>
                <c:pt idx="696">
                  <c:v>17000000</c:v>
                </c:pt>
                <c:pt idx="697">
                  <c:v>18000000</c:v>
                </c:pt>
                <c:pt idx="698">
                  <c:v>60000000</c:v>
                </c:pt>
                <c:pt idx="699">
                  <c:v>12000000</c:v>
                </c:pt>
                <c:pt idx="700">
                  <c:v>27000000</c:v>
                </c:pt>
                <c:pt idx="701">
                  <c:v>35000000</c:v>
                </c:pt>
                <c:pt idx="702">
                  <c:v>45000000</c:v>
                </c:pt>
                <c:pt idx="703">
                  <c:v>62000000</c:v>
                </c:pt>
                <c:pt idx="704">
                  <c:v>73000000</c:v>
                </c:pt>
                <c:pt idx="705">
                  <c:v>90000000</c:v>
                </c:pt>
                <c:pt idx="706">
                  <c:v>90000000</c:v>
                </c:pt>
                <c:pt idx="707">
                  <c:v>30000000</c:v>
                </c:pt>
                <c:pt idx="708">
                  <c:v>30000000</c:v>
                </c:pt>
                <c:pt idx="709">
                  <c:v>38000000</c:v>
                </c:pt>
                <c:pt idx="710">
                  <c:v>38000000</c:v>
                </c:pt>
                <c:pt idx="711">
                  <c:v>50000000</c:v>
                </c:pt>
                <c:pt idx="712">
                  <c:v>50000000</c:v>
                </c:pt>
                <c:pt idx="713">
                  <c:v>80000000</c:v>
                </c:pt>
                <c:pt idx="714">
                  <c:v>40000000</c:v>
                </c:pt>
                <c:pt idx="715">
                  <c:v>68000000</c:v>
                </c:pt>
                <c:pt idx="716">
                  <c:v>24000000</c:v>
                </c:pt>
                <c:pt idx="717">
                  <c:v>70000000</c:v>
                </c:pt>
                <c:pt idx="718">
                  <c:v>6000000</c:v>
                </c:pt>
                <c:pt idx="719">
                  <c:v>60000000</c:v>
                </c:pt>
                <c:pt idx="720">
                  <c:v>40000000</c:v>
                </c:pt>
                <c:pt idx="721">
                  <c:v>160000000</c:v>
                </c:pt>
                <c:pt idx="722">
                  <c:v>80000000</c:v>
                </c:pt>
                <c:pt idx="723">
                  <c:v>75000000</c:v>
                </c:pt>
                <c:pt idx="724">
                  <c:v>105000000</c:v>
                </c:pt>
                <c:pt idx="725">
                  <c:v>30000000</c:v>
                </c:pt>
                <c:pt idx="726">
                  <c:v>200000000</c:v>
                </c:pt>
                <c:pt idx="727">
                  <c:v>110000000</c:v>
                </c:pt>
                <c:pt idx="728">
                  <c:v>90000000</c:v>
                </c:pt>
                <c:pt idx="729">
                  <c:v>60000000</c:v>
                </c:pt>
                <c:pt idx="730">
                  <c:v>19000000</c:v>
                </c:pt>
                <c:pt idx="731">
                  <c:v>25000000</c:v>
                </c:pt>
                <c:pt idx="732">
                  <c:v>90000000</c:v>
                </c:pt>
                <c:pt idx="733">
                  <c:v>23000000</c:v>
                </c:pt>
                <c:pt idx="734">
                  <c:v>20000000</c:v>
                </c:pt>
                <c:pt idx="735">
                  <c:v>105000000</c:v>
                </c:pt>
                <c:pt idx="736">
                  <c:v>140000000</c:v>
                </c:pt>
                <c:pt idx="737">
                  <c:v>13000000</c:v>
                </c:pt>
                <c:pt idx="738">
                  <c:v>45000000</c:v>
                </c:pt>
                <c:pt idx="739">
                  <c:v>80000000</c:v>
                </c:pt>
                <c:pt idx="740">
                  <c:v>120000000</c:v>
                </c:pt>
                <c:pt idx="741">
                  <c:v>45000000</c:v>
                </c:pt>
                <c:pt idx="742">
                  <c:v>26000000</c:v>
                </c:pt>
                <c:pt idx="743">
                  <c:v>55000000</c:v>
                </c:pt>
                <c:pt idx="744">
                  <c:v>75000000</c:v>
                </c:pt>
                <c:pt idx="745">
                  <c:v>10000000</c:v>
                </c:pt>
                <c:pt idx="746">
                  <c:v>160000000</c:v>
                </c:pt>
                <c:pt idx="747">
                  <c:v>90000000</c:v>
                </c:pt>
                <c:pt idx="748">
                  <c:v>65000000</c:v>
                </c:pt>
                <c:pt idx="749">
                  <c:v>100000000</c:v>
                </c:pt>
                <c:pt idx="750">
                  <c:v>18500000</c:v>
                </c:pt>
                <c:pt idx="751">
                  <c:v>12000000</c:v>
                </c:pt>
                <c:pt idx="752">
                  <c:v>35000000</c:v>
                </c:pt>
                <c:pt idx="753">
                  <c:v>130000000</c:v>
                </c:pt>
                <c:pt idx="754">
                  <c:v>50000000</c:v>
                </c:pt>
                <c:pt idx="755">
                  <c:v>60000000</c:v>
                </c:pt>
                <c:pt idx="756">
                  <c:v>8000000</c:v>
                </c:pt>
                <c:pt idx="757">
                  <c:v>17000000</c:v>
                </c:pt>
                <c:pt idx="758">
                  <c:v>9000000</c:v>
                </c:pt>
                <c:pt idx="759">
                  <c:v>93000000</c:v>
                </c:pt>
                <c:pt idx="760">
                  <c:v>80000000</c:v>
                </c:pt>
                <c:pt idx="761">
                  <c:v>35000000</c:v>
                </c:pt>
                <c:pt idx="762">
                  <c:v>95000000</c:v>
                </c:pt>
                <c:pt idx="763">
                  <c:v>60000000</c:v>
                </c:pt>
                <c:pt idx="764">
                  <c:v>125000000</c:v>
                </c:pt>
                <c:pt idx="765">
                  <c:v>90000000</c:v>
                </c:pt>
                <c:pt idx="766">
                  <c:v>50000000</c:v>
                </c:pt>
                <c:pt idx="767">
                  <c:v>17000000</c:v>
                </c:pt>
                <c:pt idx="768">
                  <c:v>48000000</c:v>
                </c:pt>
                <c:pt idx="769">
                  <c:v>90000000</c:v>
                </c:pt>
                <c:pt idx="770">
                  <c:v>60000000</c:v>
                </c:pt>
                <c:pt idx="771">
                  <c:v>60000000</c:v>
                </c:pt>
                <c:pt idx="772">
                  <c:v>75000000</c:v>
                </c:pt>
                <c:pt idx="773">
                  <c:v>70000000</c:v>
                </c:pt>
                <c:pt idx="774">
                  <c:v>33000000</c:v>
                </c:pt>
                <c:pt idx="775">
                  <c:v>33000000</c:v>
                </c:pt>
                <c:pt idx="776">
                  <c:v>70000000</c:v>
                </c:pt>
                <c:pt idx="777">
                  <c:v>70000000</c:v>
                </c:pt>
                <c:pt idx="778">
                  <c:v>73000000</c:v>
                </c:pt>
                <c:pt idx="779">
                  <c:v>58000000</c:v>
                </c:pt>
                <c:pt idx="780">
                  <c:v>130000000</c:v>
                </c:pt>
                <c:pt idx="781">
                  <c:v>52000000</c:v>
                </c:pt>
                <c:pt idx="782">
                  <c:v>60000000</c:v>
                </c:pt>
                <c:pt idx="783">
                  <c:v>20000000</c:v>
                </c:pt>
                <c:pt idx="784">
                  <c:v>15000000</c:v>
                </c:pt>
                <c:pt idx="785">
                  <c:v>18000000</c:v>
                </c:pt>
                <c:pt idx="786">
                  <c:v>85000000</c:v>
                </c:pt>
                <c:pt idx="787">
                  <c:v>20000000</c:v>
                </c:pt>
                <c:pt idx="788">
                  <c:v>170000000</c:v>
                </c:pt>
                <c:pt idx="789">
                  <c:v>66000000</c:v>
                </c:pt>
                <c:pt idx="790">
                  <c:v>75000000</c:v>
                </c:pt>
                <c:pt idx="791">
                  <c:v>15000000</c:v>
                </c:pt>
                <c:pt idx="792">
                  <c:v>140000000</c:v>
                </c:pt>
                <c:pt idx="793">
                  <c:v>75000000</c:v>
                </c:pt>
                <c:pt idx="794">
                  <c:v>115000000</c:v>
                </c:pt>
                <c:pt idx="795">
                  <c:v>100000000</c:v>
                </c:pt>
                <c:pt idx="796">
                  <c:v>40000000</c:v>
                </c:pt>
                <c:pt idx="797">
                  <c:v>115000000</c:v>
                </c:pt>
                <c:pt idx="798">
                  <c:v>113000000</c:v>
                </c:pt>
                <c:pt idx="799">
                  <c:v>140000000</c:v>
                </c:pt>
                <c:pt idx="800">
                  <c:v>55000000</c:v>
                </c:pt>
                <c:pt idx="801">
                  <c:v>40000000</c:v>
                </c:pt>
                <c:pt idx="802">
                  <c:v>80000000</c:v>
                </c:pt>
                <c:pt idx="803">
                  <c:v>80000000</c:v>
                </c:pt>
                <c:pt idx="804">
                  <c:v>35000000</c:v>
                </c:pt>
                <c:pt idx="805">
                  <c:v>24000000</c:v>
                </c:pt>
                <c:pt idx="806">
                  <c:v>25000000</c:v>
                </c:pt>
                <c:pt idx="807">
                  <c:v>35000000</c:v>
                </c:pt>
                <c:pt idx="808">
                  <c:v>42000000</c:v>
                </c:pt>
                <c:pt idx="809">
                  <c:v>82000000</c:v>
                </c:pt>
                <c:pt idx="810">
                  <c:v>60000000</c:v>
                </c:pt>
                <c:pt idx="811">
                  <c:v>25000000</c:v>
                </c:pt>
                <c:pt idx="812">
                  <c:v>30000000</c:v>
                </c:pt>
                <c:pt idx="813">
                  <c:v>10000000</c:v>
                </c:pt>
                <c:pt idx="814">
                  <c:v>12000000</c:v>
                </c:pt>
                <c:pt idx="815">
                  <c:v>9000000</c:v>
                </c:pt>
                <c:pt idx="816">
                  <c:v>65000000</c:v>
                </c:pt>
                <c:pt idx="817">
                  <c:v>70000000</c:v>
                </c:pt>
                <c:pt idx="818">
                  <c:v>90000000</c:v>
                </c:pt>
                <c:pt idx="819">
                  <c:v>23000000</c:v>
                </c:pt>
                <c:pt idx="820">
                  <c:v>65000000</c:v>
                </c:pt>
                <c:pt idx="821">
                  <c:v>127500000</c:v>
                </c:pt>
                <c:pt idx="822">
                  <c:v>55000000</c:v>
                </c:pt>
                <c:pt idx="823">
                  <c:v>25000000</c:v>
                </c:pt>
                <c:pt idx="824">
                  <c:v>68000000</c:v>
                </c:pt>
                <c:pt idx="825">
                  <c:v>25000000</c:v>
                </c:pt>
                <c:pt idx="826">
                  <c:v>63000000</c:v>
                </c:pt>
                <c:pt idx="827">
                  <c:v>100000000</c:v>
                </c:pt>
                <c:pt idx="828">
                  <c:v>140000000</c:v>
                </c:pt>
                <c:pt idx="829">
                  <c:v>15000000</c:v>
                </c:pt>
                <c:pt idx="830">
                  <c:v>70000000</c:v>
                </c:pt>
                <c:pt idx="831">
                  <c:v>40000000</c:v>
                </c:pt>
                <c:pt idx="832">
                  <c:v>40000000</c:v>
                </c:pt>
                <c:pt idx="833">
                  <c:v>40000000</c:v>
                </c:pt>
                <c:pt idx="834">
                  <c:v>23000000</c:v>
                </c:pt>
                <c:pt idx="835">
                  <c:v>31000000</c:v>
                </c:pt>
                <c:pt idx="836">
                  <c:v>66000000</c:v>
                </c:pt>
                <c:pt idx="837">
                  <c:v>63000000</c:v>
                </c:pt>
                <c:pt idx="838">
                  <c:v>25000000</c:v>
                </c:pt>
                <c:pt idx="839">
                  <c:v>75000000</c:v>
                </c:pt>
                <c:pt idx="840">
                  <c:v>60000000</c:v>
                </c:pt>
                <c:pt idx="841">
                  <c:v>60000</c:v>
                </c:pt>
                <c:pt idx="842">
                  <c:v>95000000</c:v>
                </c:pt>
                <c:pt idx="843">
                  <c:v>10500000</c:v>
                </c:pt>
                <c:pt idx="844">
                  <c:v>20000000</c:v>
                </c:pt>
                <c:pt idx="845">
                  <c:v>35000000</c:v>
                </c:pt>
                <c:pt idx="846">
                  <c:v>45000000</c:v>
                </c:pt>
                <c:pt idx="847">
                  <c:v>16000000</c:v>
                </c:pt>
                <c:pt idx="848">
                  <c:v>90000000</c:v>
                </c:pt>
                <c:pt idx="849">
                  <c:v>90000000</c:v>
                </c:pt>
                <c:pt idx="850">
                  <c:v>62000000</c:v>
                </c:pt>
                <c:pt idx="851">
                  <c:v>34200000</c:v>
                </c:pt>
                <c:pt idx="852">
                  <c:v>38000000</c:v>
                </c:pt>
                <c:pt idx="853">
                  <c:v>135000000</c:v>
                </c:pt>
                <c:pt idx="854">
                  <c:v>7000000</c:v>
                </c:pt>
                <c:pt idx="855">
                  <c:v>6000000</c:v>
                </c:pt>
                <c:pt idx="856">
                  <c:v>25000000</c:v>
                </c:pt>
                <c:pt idx="857">
                  <c:v>95000000</c:v>
                </c:pt>
                <c:pt idx="858">
                  <c:v>84000000</c:v>
                </c:pt>
                <c:pt idx="859">
                  <c:v>139000000</c:v>
                </c:pt>
                <c:pt idx="860">
                  <c:v>29000000</c:v>
                </c:pt>
                <c:pt idx="861">
                  <c:v>33000000</c:v>
                </c:pt>
                <c:pt idx="862">
                  <c:v>73000000</c:v>
                </c:pt>
                <c:pt idx="863">
                  <c:v>80000000</c:v>
                </c:pt>
                <c:pt idx="864">
                  <c:v>115000000</c:v>
                </c:pt>
                <c:pt idx="865">
                  <c:v>14000000</c:v>
                </c:pt>
                <c:pt idx="866">
                  <c:v>100000000</c:v>
                </c:pt>
                <c:pt idx="867">
                  <c:v>55000000</c:v>
                </c:pt>
                <c:pt idx="868">
                  <c:v>30000000</c:v>
                </c:pt>
                <c:pt idx="869">
                  <c:v>80000000</c:v>
                </c:pt>
                <c:pt idx="870">
                  <c:v>2200000</c:v>
                </c:pt>
                <c:pt idx="871">
                  <c:v>30000000</c:v>
                </c:pt>
                <c:pt idx="872">
                  <c:v>60000000</c:v>
                </c:pt>
                <c:pt idx="873">
                  <c:v>70000000</c:v>
                </c:pt>
                <c:pt idx="874">
                  <c:v>85000000</c:v>
                </c:pt>
                <c:pt idx="875">
                  <c:v>25000000</c:v>
                </c:pt>
                <c:pt idx="876">
                  <c:v>10000000</c:v>
                </c:pt>
                <c:pt idx="877">
                  <c:v>1300000</c:v>
                </c:pt>
                <c:pt idx="878">
                  <c:v>6000</c:v>
                </c:pt>
                <c:pt idx="879">
                  <c:v>48000000</c:v>
                </c:pt>
                <c:pt idx="880">
                  <c:v>60000000</c:v>
                </c:pt>
                <c:pt idx="881">
                  <c:v>21000000</c:v>
                </c:pt>
                <c:pt idx="882">
                  <c:v>9000000</c:v>
                </c:pt>
                <c:pt idx="883">
                  <c:v>40000000</c:v>
                </c:pt>
                <c:pt idx="884">
                  <c:v>79000000</c:v>
                </c:pt>
                <c:pt idx="885">
                  <c:v>93000000</c:v>
                </c:pt>
                <c:pt idx="886">
                  <c:v>10000000</c:v>
                </c:pt>
                <c:pt idx="887">
                  <c:v>100000000</c:v>
                </c:pt>
                <c:pt idx="888">
                  <c:v>90000000</c:v>
                </c:pt>
                <c:pt idx="889">
                  <c:v>7000000</c:v>
                </c:pt>
                <c:pt idx="890">
                  <c:v>46000000</c:v>
                </c:pt>
                <c:pt idx="891">
                  <c:v>100000000</c:v>
                </c:pt>
                <c:pt idx="892">
                  <c:v>93000000</c:v>
                </c:pt>
                <c:pt idx="893">
                  <c:v>70000000</c:v>
                </c:pt>
                <c:pt idx="894">
                  <c:v>11000000</c:v>
                </c:pt>
                <c:pt idx="895">
                  <c:v>50000000</c:v>
                </c:pt>
                <c:pt idx="896">
                  <c:v>55000000</c:v>
                </c:pt>
                <c:pt idx="897">
                  <c:v>95000000</c:v>
                </c:pt>
                <c:pt idx="898">
                  <c:v>12000000</c:v>
                </c:pt>
                <c:pt idx="899">
                  <c:v>68000000</c:v>
                </c:pt>
                <c:pt idx="900">
                  <c:v>60000000</c:v>
                </c:pt>
                <c:pt idx="901">
                  <c:v>133000000</c:v>
                </c:pt>
                <c:pt idx="902">
                  <c:v>25000000</c:v>
                </c:pt>
                <c:pt idx="903">
                  <c:v>60000000</c:v>
                </c:pt>
                <c:pt idx="904">
                  <c:v>80000000</c:v>
                </c:pt>
                <c:pt idx="905">
                  <c:v>10000000</c:v>
                </c:pt>
                <c:pt idx="906">
                  <c:v>15000000</c:v>
                </c:pt>
                <c:pt idx="907">
                  <c:v>66000000</c:v>
                </c:pt>
                <c:pt idx="908">
                  <c:v>94000000</c:v>
                </c:pt>
                <c:pt idx="909">
                  <c:v>94000000</c:v>
                </c:pt>
                <c:pt idx="910">
                  <c:v>40000000</c:v>
                </c:pt>
                <c:pt idx="911">
                  <c:v>12800000</c:v>
                </c:pt>
                <c:pt idx="912">
                  <c:v>15000000</c:v>
                </c:pt>
                <c:pt idx="913">
                  <c:v>123000000</c:v>
                </c:pt>
                <c:pt idx="914">
                  <c:v>80000000</c:v>
                </c:pt>
                <c:pt idx="915">
                  <c:v>29000000</c:v>
                </c:pt>
                <c:pt idx="916">
                  <c:v>2000000</c:v>
                </c:pt>
                <c:pt idx="917">
                  <c:v>130000000</c:v>
                </c:pt>
                <c:pt idx="918">
                  <c:v>40000000</c:v>
                </c:pt>
                <c:pt idx="919">
                  <c:v>103000000</c:v>
                </c:pt>
                <c:pt idx="920">
                  <c:v>137000000</c:v>
                </c:pt>
                <c:pt idx="921">
                  <c:v>50000000</c:v>
                </c:pt>
                <c:pt idx="922">
                  <c:v>19000000</c:v>
                </c:pt>
                <c:pt idx="923">
                  <c:v>37000000</c:v>
                </c:pt>
                <c:pt idx="924">
                  <c:v>45000000</c:v>
                </c:pt>
                <c:pt idx="925">
                  <c:v>140000000</c:v>
                </c:pt>
                <c:pt idx="926">
                  <c:v>1200000</c:v>
                </c:pt>
                <c:pt idx="927">
                  <c:v>60000000</c:v>
                </c:pt>
                <c:pt idx="928">
                  <c:v>13500000</c:v>
                </c:pt>
                <c:pt idx="929">
                  <c:v>4500000</c:v>
                </c:pt>
                <c:pt idx="930">
                  <c:v>65000000</c:v>
                </c:pt>
                <c:pt idx="931">
                  <c:v>43000000</c:v>
                </c:pt>
                <c:pt idx="932">
                  <c:v>102000000</c:v>
                </c:pt>
                <c:pt idx="933">
                  <c:v>200000000</c:v>
                </c:pt>
                <c:pt idx="934">
                  <c:v>48000000</c:v>
                </c:pt>
                <c:pt idx="935">
                  <c:v>60000000</c:v>
                </c:pt>
                <c:pt idx="936">
                  <c:v>7000000</c:v>
                </c:pt>
                <c:pt idx="937">
                  <c:v>100000000</c:v>
                </c:pt>
                <c:pt idx="938">
                  <c:v>51000000</c:v>
                </c:pt>
                <c:pt idx="939">
                  <c:v>100000000</c:v>
                </c:pt>
                <c:pt idx="940">
                  <c:v>13000000</c:v>
                </c:pt>
                <c:pt idx="941">
                  <c:v>65000000</c:v>
                </c:pt>
                <c:pt idx="942">
                  <c:v>55000000</c:v>
                </c:pt>
                <c:pt idx="943">
                  <c:v>55000000</c:v>
                </c:pt>
                <c:pt idx="944">
                  <c:v>73000000</c:v>
                </c:pt>
                <c:pt idx="945">
                  <c:v>37000000</c:v>
                </c:pt>
                <c:pt idx="946">
                  <c:v>85000000</c:v>
                </c:pt>
                <c:pt idx="947">
                  <c:v>60000</c:v>
                </c:pt>
                <c:pt idx="948">
                  <c:v>31000000</c:v>
                </c:pt>
                <c:pt idx="949">
                  <c:v>65000000</c:v>
                </c:pt>
                <c:pt idx="950">
                  <c:v>90000000</c:v>
                </c:pt>
                <c:pt idx="951">
                  <c:v>110000000</c:v>
                </c:pt>
                <c:pt idx="952">
                  <c:v>54000000</c:v>
                </c:pt>
                <c:pt idx="953">
                  <c:v>41300000</c:v>
                </c:pt>
                <c:pt idx="954">
                  <c:v>17000000</c:v>
                </c:pt>
                <c:pt idx="955">
                  <c:v>26000000</c:v>
                </c:pt>
                <c:pt idx="956">
                  <c:v>75000000</c:v>
                </c:pt>
                <c:pt idx="957">
                  <c:v>50000000</c:v>
                </c:pt>
                <c:pt idx="958">
                  <c:v>43000000</c:v>
                </c:pt>
                <c:pt idx="959">
                  <c:v>52000000</c:v>
                </c:pt>
                <c:pt idx="960">
                  <c:v>23000000</c:v>
                </c:pt>
                <c:pt idx="961">
                  <c:v>28000000</c:v>
                </c:pt>
                <c:pt idx="962">
                  <c:v>115000000</c:v>
                </c:pt>
                <c:pt idx="963">
                  <c:v>80000000</c:v>
                </c:pt>
                <c:pt idx="964">
                  <c:v>20000000</c:v>
                </c:pt>
                <c:pt idx="965">
                  <c:v>45000000</c:v>
                </c:pt>
                <c:pt idx="966">
                  <c:v>50000000</c:v>
                </c:pt>
                <c:pt idx="967">
                  <c:v>32000000</c:v>
                </c:pt>
                <c:pt idx="968">
                  <c:v>11000000</c:v>
                </c:pt>
                <c:pt idx="969">
                  <c:v>17000000</c:v>
                </c:pt>
                <c:pt idx="970">
                  <c:v>13000000</c:v>
                </c:pt>
                <c:pt idx="971">
                  <c:v>23000000</c:v>
                </c:pt>
                <c:pt idx="972">
                  <c:v>76000000</c:v>
                </c:pt>
                <c:pt idx="973">
                  <c:v>70000000</c:v>
                </c:pt>
                <c:pt idx="974">
                  <c:v>30000000</c:v>
                </c:pt>
                <c:pt idx="975">
                  <c:v>9000000</c:v>
                </c:pt>
                <c:pt idx="976">
                  <c:v>98000000</c:v>
                </c:pt>
                <c:pt idx="977">
                  <c:v>35000000</c:v>
                </c:pt>
                <c:pt idx="978">
                  <c:v>33000000</c:v>
                </c:pt>
                <c:pt idx="979">
                  <c:v>5000000</c:v>
                </c:pt>
                <c:pt idx="980">
                  <c:v>30000000</c:v>
                </c:pt>
                <c:pt idx="981">
                  <c:v>11000000</c:v>
                </c:pt>
                <c:pt idx="982">
                  <c:v>10000000</c:v>
                </c:pt>
                <c:pt idx="983">
                  <c:v>8600000</c:v>
                </c:pt>
                <c:pt idx="984">
                  <c:v>55000000</c:v>
                </c:pt>
                <c:pt idx="985">
                  <c:v>45000000</c:v>
                </c:pt>
                <c:pt idx="986">
                  <c:v>12000000</c:v>
                </c:pt>
                <c:pt idx="987">
                  <c:v>100000000</c:v>
                </c:pt>
                <c:pt idx="988">
                  <c:v>87000000</c:v>
                </c:pt>
                <c:pt idx="989">
                  <c:v>140000000</c:v>
                </c:pt>
                <c:pt idx="990">
                  <c:v>16000000</c:v>
                </c:pt>
                <c:pt idx="991">
                  <c:v>68000000</c:v>
                </c:pt>
                <c:pt idx="992">
                  <c:v>82000000</c:v>
                </c:pt>
                <c:pt idx="993">
                  <c:v>100000000</c:v>
                </c:pt>
                <c:pt idx="994">
                  <c:v>75000000</c:v>
                </c:pt>
                <c:pt idx="995">
                  <c:v>10000000</c:v>
                </c:pt>
                <c:pt idx="996">
                  <c:v>42000000</c:v>
                </c:pt>
                <c:pt idx="997">
                  <c:v>60000000</c:v>
                </c:pt>
                <c:pt idx="998">
                  <c:v>10000000</c:v>
                </c:pt>
                <c:pt idx="999">
                  <c:v>75000000</c:v>
                </c:pt>
                <c:pt idx="1000">
                  <c:v>53000000</c:v>
                </c:pt>
                <c:pt idx="1001">
                  <c:v>40000000</c:v>
                </c:pt>
                <c:pt idx="1002">
                  <c:v>68000000</c:v>
                </c:pt>
                <c:pt idx="1003">
                  <c:v>35000000</c:v>
                </c:pt>
                <c:pt idx="1004">
                  <c:v>27000000</c:v>
                </c:pt>
                <c:pt idx="1005">
                  <c:v>28000000</c:v>
                </c:pt>
                <c:pt idx="1006">
                  <c:v>65000000</c:v>
                </c:pt>
                <c:pt idx="1007">
                  <c:v>14000000</c:v>
                </c:pt>
                <c:pt idx="1008">
                  <c:v>120000000</c:v>
                </c:pt>
                <c:pt idx="1009">
                  <c:v>48000000</c:v>
                </c:pt>
                <c:pt idx="1010">
                  <c:v>17000000</c:v>
                </c:pt>
                <c:pt idx="1011">
                  <c:v>40000000</c:v>
                </c:pt>
                <c:pt idx="1012">
                  <c:v>38000000</c:v>
                </c:pt>
                <c:pt idx="1013">
                  <c:v>85000000</c:v>
                </c:pt>
                <c:pt idx="1014">
                  <c:v>150000000</c:v>
                </c:pt>
                <c:pt idx="1015">
                  <c:v>57000000</c:v>
                </c:pt>
                <c:pt idx="1016">
                  <c:v>29000000</c:v>
                </c:pt>
                <c:pt idx="1017">
                  <c:v>35000000</c:v>
                </c:pt>
                <c:pt idx="1018">
                  <c:v>20000000</c:v>
                </c:pt>
                <c:pt idx="1019">
                  <c:v>35000000</c:v>
                </c:pt>
                <c:pt idx="1020">
                  <c:v>60000000</c:v>
                </c:pt>
                <c:pt idx="1021">
                  <c:v>14000000</c:v>
                </c:pt>
                <c:pt idx="1022">
                  <c:v>85000000</c:v>
                </c:pt>
                <c:pt idx="1023">
                  <c:v>28000000</c:v>
                </c:pt>
                <c:pt idx="1024">
                  <c:v>25000000</c:v>
                </c:pt>
                <c:pt idx="1025">
                  <c:v>125000000</c:v>
                </c:pt>
                <c:pt idx="1026">
                  <c:v>13000000</c:v>
                </c:pt>
                <c:pt idx="1027">
                  <c:v>150000000</c:v>
                </c:pt>
                <c:pt idx="1028">
                  <c:v>20000000</c:v>
                </c:pt>
                <c:pt idx="1029">
                  <c:v>25000000</c:v>
                </c:pt>
                <c:pt idx="1030">
                  <c:v>120000000</c:v>
                </c:pt>
                <c:pt idx="1031">
                  <c:v>5000000</c:v>
                </c:pt>
                <c:pt idx="1032">
                  <c:v>17000000</c:v>
                </c:pt>
                <c:pt idx="1033">
                  <c:v>102000000</c:v>
                </c:pt>
                <c:pt idx="1034">
                  <c:v>19000000</c:v>
                </c:pt>
                <c:pt idx="1035">
                  <c:v>115000000</c:v>
                </c:pt>
                <c:pt idx="1036">
                  <c:v>2000000</c:v>
                </c:pt>
                <c:pt idx="1037">
                  <c:v>42000000</c:v>
                </c:pt>
                <c:pt idx="1038">
                  <c:v>17700000</c:v>
                </c:pt>
                <c:pt idx="1039">
                  <c:v>2000000</c:v>
                </c:pt>
                <c:pt idx="1040">
                  <c:v>52000000</c:v>
                </c:pt>
                <c:pt idx="1041">
                  <c:v>35000000</c:v>
                </c:pt>
                <c:pt idx="1042">
                  <c:v>142000000</c:v>
                </c:pt>
                <c:pt idx="1043">
                  <c:v>6000000</c:v>
                </c:pt>
                <c:pt idx="1044">
                  <c:v>1500000</c:v>
                </c:pt>
                <c:pt idx="1045">
                  <c:v>26000000</c:v>
                </c:pt>
                <c:pt idx="1046">
                  <c:v>3000000</c:v>
                </c:pt>
                <c:pt idx="1047">
                  <c:v>7500000</c:v>
                </c:pt>
                <c:pt idx="1048">
                  <c:v>107000000</c:v>
                </c:pt>
                <c:pt idx="1049">
                  <c:v>5000000</c:v>
                </c:pt>
                <c:pt idx="1050">
                  <c:v>18000000</c:v>
                </c:pt>
                <c:pt idx="1051">
                  <c:v>48000000</c:v>
                </c:pt>
                <c:pt idx="1052">
                  <c:v>50000000</c:v>
                </c:pt>
                <c:pt idx="1053">
                  <c:v>80000000</c:v>
                </c:pt>
                <c:pt idx="1054">
                  <c:v>70000000</c:v>
                </c:pt>
                <c:pt idx="1055">
                  <c:v>50000000</c:v>
                </c:pt>
                <c:pt idx="1056">
                  <c:v>36000000</c:v>
                </c:pt>
                <c:pt idx="1057">
                  <c:v>7000000</c:v>
                </c:pt>
                <c:pt idx="1058">
                  <c:v>55000000</c:v>
                </c:pt>
                <c:pt idx="1059">
                  <c:v>30000000</c:v>
                </c:pt>
                <c:pt idx="1060">
                  <c:v>35000000</c:v>
                </c:pt>
                <c:pt idx="1061">
                  <c:v>60000000</c:v>
                </c:pt>
                <c:pt idx="1062">
                  <c:v>60000000</c:v>
                </c:pt>
                <c:pt idx="1063">
                  <c:v>43000000</c:v>
                </c:pt>
                <c:pt idx="1064">
                  <c:v>47000000</c:v>
                </c:pt>
                <c:pt idx="1065">
                  <c:v>4500000</c:v>
                </c:pt>
                <c:pt idx="1066">
                  <c:v>40000000</c:v>
                </c:pt>
                <c:pt idx="1067">
                  <c:v>30000000</c:v>
                </c:pt>
                <c:pt idx="1068">
                  <c:v>80000000</c:v>
                </c:pt>
                <c:pt idx="1069">
                  <c:v>80000000</c:v>
                </c:pt>
                <c:pt idx="1070">
                  <c:v>45000000</c:v>
                </c:pt>
                <c:pt idx="1071">
                  <c:v>30000000</c:v>
                </c:pt>
                <c:pt idx="1072">
                  <c:v>48000000</c:v>
                </c:pt>
                <c:pt idx="1073">
                  <c:v>10000000</c:v>
                </c:pt>
                <c:pt idx="1074">
                  <c:v>60000000</c:v>
                </c:pt>
                <c:pt idx="1075">
                  <c:v>110000000</c:v>
                </c:pt>
                <c:pt idx="1076">
                  <c:v>5000000</c:v>
                </c:pt>
                <c:pt idx="1077">
                  <c:v>68000000</c:v>
                </c:pt>
                <c:pt idx="1078">
                  <c:v>50000000</c:v>
                </c:pt>
                <c:pt idx="1079">
                  <c:v>22000000</c:v>
                </c:pt>
                <c:pt idx="1080">
                  <c:v>1500000</c:v>
                </c:pt>
                <c:pt idx="1081">
                  <c:v>10000000</c:v>
                </c:pt>
                <c:pt idx="1082">
                  <c:v>50000000</c:v>
                </c:pt>
                <c:pt idx="1083">
                  <c:v>52000000</c:v>
                </c:pt>
                <c:pt idx="1084">
                  <c:v>45000000</c:v>
                </c:pt>
                <c:pt idx="1085">
                  <c:v>11000000</c:v>
                </c:pt>
                <c:pt idx="1086">
                  <c:v>50000000</c:v>
                </c:pt>
                <c:pt idx="1087">
                  <c:v>46000000</c:v>
                </c:pt>
                <c:pt idx="1088">
                  <c:v>92000000</c:v>
                </c:pt>
                <c:pt idx="1089">
                  <c:v>25000000</c:v>
                </c:pt>
                <c:pt idx="1090">
                  <c:v>32000000</c:v>
                </c:pt>
                <c:pt idx="1091">
                  <c:v>12000000</c:v>
                </c:pt>
                <c:pt idx="1092">
                  <c:v>21000000</c:v>
                </c:pt>
                <c:pt idx="1093">
                  <c:v>4500000</c:v>
                </c:pt>
                <c:pt idx="1094">
                  <c:v>40000000</c:v>
                </c:pt>
                <c:pt idx="1095">
                  <c:v>94000000</c:v>
                </c:pt>
                <c:pt idx="1096">
                  <c:v>30000000</c:v>
                </c:pt>
                <c:pt idx="1097">
                  <c:v>90000000</c:v>
                </c:pt>
                <c:pt idx="1098">
                  <c:v>115000000</c:v>
                </c:pt>
                <c:pt idx="1099">
                  <c:v>100000000</c:v>
                </c:pt>
                <c:pt idx="1100">
                  <c:v>49000000</c:v>
                </c:pt>
                <c:pt idx="1101">
                  <c:v>84000000</c:v>
                </c:pt>
                <c:pt idx="1102">
                  <c:v>19000000</c:v>
                </c:pt>
                <c:pt idx="1103">
                  <c:v>59000000</c:v>
                </c:pt>
                <c:pt idx="1104">
                  <c:v>80000000</c:v>
                </c:pt>
                <c:pt idx="1105">
                  <c:v>58000000</c:v>
                </c:pt>
                <c:pt idx="1106">
                  <c:v>72000000</c:v>
                </c:pt>
                <c:pt idx="1107">
                  <c:v>55000000</c:v>
                </c:pt>
                <c:pt idx="1108">
                  <c:v>30000000</c:v>
                </c:pt>
                <c:pt idx="1109">
                  <c:v>25000000</c:v>
                </c:pt>
                <c:pt idx="1110">
                  <c:v>30000000</c:v>
                </c:pt>
                <c:pt idx="1111">
                  <c:v>72000000</c:v>
                </c:pt>
                <c:pt idx="1112">
                  <c:v>68000000</c:v>
                </c:pt>
                <c:pt idx="1113">
                  <c:v>25000000</c:v>
                </c:pt>
                <c:pt idx="1114">
                  <c:v>18000000</c:v>
                </c:pt>
                <c:pt idx="1115">
                  <c:v>40000000</c:v>
                </c:pt>
                <c:pt idx="1116">
                  <c:v>25000000</c:v>
                </c:pt>
                <c:pt idx="1117">
                  <c:v>4000000</c:v>
                </c:pt>
                <c:pt idx="1118">
                  <c:v>5000000</c:v>
                </c:pt>
                <c:pt idx="1119">
                  <c:v>80000000</c:v>
                </c:pt>
                <c:pt idx="1120">
                  <c:v>30000000</c:v>
                </c:pt>
                <c:pt idx="1121">
                  <c:v>10000000</c:v>
                </c:pt>
                <c:pt idx="1122">
                  <c:v>22000000</c:v>
                </c:pt>
                <c:pt idx="1123">
                  <c:v>60000000</c:v>
                </c:pt>
                <c:pt idx="1124">
                  <c:v>15000000</c:v>
                </c:pt>
                <c:pt idx="1125">
                  <c:v>75000000</c:v>
                </c:pt>
                <c:pt idx="1126">
                  <c:v>20000000</c:v>
                </c:pt>
                <c:pt idx="1127">
                  <c:v>46000000</c:v>
                </c:pt>
                <c:pt idx="1128">
                  <c:v>50000000</c:v>
                </c:pt>
                <c:pt idx="1129">
                  <c:v>2000000</c:v>
                </c:pt>
                <c:pt idx="1130">
                  <c:v>19800000</c:v>
                </c:pt>
                <c:pt idx="1131">
                  <c:v>11800000</c:v>
                </c:pt>
                <c:pt idx="1132">
                  <c:v>1000000</c:v>
                </c:pt>
                <c:pt idx="1133">
                  <c:v>5000000</c:v>
                </c:pt>
                <c:pt idx="1134">
                  <c:v>85000000</c:v>
                </c:pt>
                <c:pt idx="1135">
                  <c:v>68000000</c:v>
                </c:pt>
                <c:pt idx="1136">
                  <c:v>4000000</c:v>
                </c:pt>
                <c:pt idx="1137">
                  <c:v>29000000</c:v>
                </c:pt>
                <c:pt idx="1138">
                  <c:v>72000000</c:v>
                </c:pt>
                <c:pt idx="1139">
                  <c:v>10000000</c:v>
                </c:pt>
                <c:pt idx="1140">
                  <c:v>9500000</c:v>
                </c:pt>
                <c:pt idx="1141">
                  <c:v>137000000</c:v>
                </c:pt>
                <c:pt idx="1142">
                  <c:v>25000000</c:v>
                </c:pt>
                <c:pt idx="1143">
                  <c:v>38000000</c:v>
                </c:pt>
                <c:pt idx="1144">
                  <c:v>78000000</c:v>
                </c:pt>
                <c:pt idx="1145">
                  <c:v>20000000</c:v>
                </c:pt>
                <c:pt idx="1146">
                  <c:v>8000000</c:v>
                </c:pt>
                <c:pt idx="1147">
                  <c:v>78000000</c:v>
                </c:pt>
                <c:pt idx="1148">
                  <c:v>60000000</c:v>
                </c:pt>
                <c:pt idx="1149">
                  <c:v>13000000</c:v>
                </c:pt>
                <c:pt idx="1150">
                  <c:v>38000000</c:v>
                </c:pt>
                <c:pt idx="1151">
                  <c:v>80000000</c:v>
                </c:pt>
                <c:pt idx="1152">
                  <c:v>60000000</c:v>
                </c:pt>
                <c:pt idx="1153">
                  <c:v>110000000</c:v>
                </c:pt>
                <c:pt idx="1154">
                  <c:v>46000000</c:v>
                </c:pt>
                <c:pt idx="1155">
                  <c:v>4000000</c:v>
                </c:pt>
                <c:pt idx="1156">
                  <c:v>18000000</c:v>
                </c:pt>
                <c:pt idx="1157">
                  <c:v>55000000</c:v>
                </c:pt>
                <c:pt idx="1158">
                  <c:v>70000000</c:v>
                </c:pt>
                <c:pt idx="1159">
                  <c:v>140000000</c:v>
                </c:pt>
                <c:pt idx="1160">
                  <c:v>21000000</c:v>
                </c:pt>
                <c:pt idx="1161">
                  <c:v>40000000</c:v>
                </c:pt>
                <c:pt idx="1162">
                  <c:v>63000000</c:v>
                </c:pt>
                <c:pt idx="1163">
                  <c:v>100000000</c:v>
                </c:pt>
                <c:pt idx="1164">
                  <c:v>12600000</c:v>
                </c:pt>
                <c:pt idx="1165">
                  <c:v>70000000</c:v>
                </c:pt>
                <c:pt idx="1166">
                  <c:v>1400000</c:v>
                </c:pt>
                <c:pt idx="1167">
                  <c:v>105000000</c:v>
                </c:pt>
                <c:pt idx="1168">
                  <c:v>70000000</c:v>
                </c:pt>
                <c:pt idx="1169">
                  <c:v>27000000</c:v>
                </c:pt>
                <c:pt idx="1170">
                  <c:v>48000000</c:v>
                </c:pt>
                <c:pt idx="1171">
                  <c:v>150000000</c:v>
                </c:pt>
                <c:pt idx="1172">
                  <c:v>41000000</c:v>
                </c:pt>
                <c:pt idx="1173">
                  <c:v>60000000</c:v>
                </c:pt>
                <c:pt idx="1174">
                  <c:v>45000000</c:v>
                </c:pt>
                <c:pt idx="1175">
                  <c:v>54000000</c:v>
                </c:pt>
                <c:pt idx="1176">
                  <c:v>31000000</c:v>
                </c:pt>
                <c:pt idx="1177">
                  <c:v>35000000</c:v>
                </c:pt>
                <c:pt idx="1178">
                  <c:v>50000000</c:v>
                </c:pt>
                <c:pt idx="1179">
                  <c:v>80000000</c:v>
                </c:pt>
                <c:pt idx="1180">
                  <c:v>17000000</c:v>
                </c:pt>
                <c:pt idx="1181">
                  <c:v>24000000</c:v>
                </c:pt>
                <c:pt idx="1182">
                  <c:v>1500000</c:v>
                </c:pt>
                <c:pt idx="1183">
                  <c:v>130000000</c:v>
                </c:pt>
                <c:pt idx="1184">
                  <c:v>65000000</c:v>
                </c:pt>
                <c:pt idx="1185">
                  <c:v>65000000</c:v>
                </c:pt>
                <c:pt idx="1186">
                  <c:v>75000000</c:v>
                </c:pt>
                <c:pt idx="1187">
                  <c:v>120000000</c:v>
                </c:pt>
                <c:pt idx="1188">
                  <c:v>18000000</c:v>
                </c:pt>
                <c:pt idx="1189">
                  <c:v>48000000</c:v>
                </c:pt>
                <c:pt idx="1190">
                  <c:v>75000000</c:v>
                </c:pt>
                <c:pt idx="1191">
                  <c:v>47000000</c:v>
                </c:pt>
                <c:pt idx="1192">
                  <c:v>5000000</c:v>
                </c:pt>
                <c:pt idx="1193">
                  <c:v>23000000</c:v>
                </c:pt>
                <c:pt idx="1194">
                  <c:v>25000000</c:v>
                </c:pt>
                <c:pt idx="1195">
                  <c:v>26000000</c:v>
                </c:pt>
                <c:pt idx="1196">
                  <c:v>28000000</c:v>
                </c:pt>
                <c:pt idx="1197">
                  <c:v>15000000</c:v>
                </c:pt>
                <c:pt idx="1198">
                  <c:v>4000000</c:v>
                </c:pt>
                <c:pt idx="1199">
                  <c:v>4000000</c:v>
                </c:pt>
                <c:pt idx="1200">
                  <c:v>150000000</c:v>
                </c:pt>
                <c:pt idx="1201">
                  <c:v>20000000</c:v>
                </c:pt>
                <c:pt idx="1202">
                  <c:v>78000000</c:v>
                </c:pt>
                <c:pt idx="1203">
                  <c:v>30000000</c:v>
                </c:pt>
                <c:pt idx="1204">
                  <c:v>109000000</c:v>
                </c:pt>
                <c:pt idx="1205">
                  <c:v>50000000</c:v>
                </c:pt>
                <c:pt idx="1206">
                  <c:v>60000000</c:v>
                </c:pt>
                <c:pt idx="1207">
                  <c:v>60000000</c:v>
                </c:pt>
                <c:pt idx="1208">
                  <c:v>40000000</c:v>
                </c:pt>
                <c:pt idx="1209">
                  <c:v>75000000</c:v>
                </c:pt>
                <c:pt idx="1210">
                  <c:v>81000000</c:v>
                </c:pt>
                <c:pt idx="1211">
                  <c:v>20000000</c:v>
                </c:pt>
                <c:pt idx="1212">
                  <c:v>16500000</c:v>
                </c:pt>
                <c:pt idx="1213">
                  <c:v>22000000</c:v>
                </c:pt>
                <c:pt idx="1214">
                  <c:v>100000000</c:v>
                </c:pt>
                <c:pt idx="1215">
                  <c:v>200000000</c:v>
                </c:pt>
                <c:pt idx="1216">
                  <c:v>40000000</c:v>
                </c:pt>
                <c:pt idx="1217">
                  <c:v>120000000</c:v>
                </c:pt>
                <c:pt idx="1218">
                  <c:v>60000000</c:v>
                </c:pt>
                <c:pt idx="1219">
                  <c:v>100000000</c:v>
                </c:pt>
                <c:pt idx="1220">
                  <c:v>92000000</c:v>
                </c:pt>
                <c:pt idx="1221">
                  <c:v>60000000</c:v>
                </c:pt>
                <c:pt idx="1222">
                  <c:v>150000000</c:v>
                </c:pt>
                <c:pt idx="1223">
                  <c:v>45000000</c:v>
                </c:pt>
                <c:pt idx="1224">
                  <c:v>130000000</c:v>
                </c:pt>
                <c:pt idx="1225">
                  <c:v>70000000</c:v>
                </c:pt>
                <c:pt idx="1226">
                  <c:v>125000000</c:v>
                </c:pt>
                <c:pt idx="1227">
                  <c:v>33000000</c:v>
                </c:pt>
                <c:pt idx="1228">
                  <c:v>130000000</c:v>
                </c:pt>
                <c:pt idx="1229">
                  <c:v>22000000</c:v>
                </c:pt>
                <c:pt idx="1230">
                  <c:v>76000000</c:v>
                </c:pt>
                <c:pt idx="1231">
                  <c:v>20000000</c:v>
                </c:pt>
                <c:pt idx="1232">
                  <c:v>5000000</c:v>
                </c:pt>
                <c:pt idx="1233">
                  <c:v>9500000</c:v>
                </c:pt>
                <c:pt idx="1234">
                  <c:v>30000000</c:v>
                </c:pt>
                <c:pt idx="1235">
                  <c:v>95000000</c:v>
                </c:pt>
                <c:pt idx="1236">
                  <c:v>140000000</c:v>
                </c:pt>
                <c:pt idx="1237">
                  <c:v>62000000</c:v>
                </c:pt>
                <c:pt idx="1238">
                  <c:v>140000000</c:v>
                </c:pt>
                <c:pt idx="1239">
                  <c:v>25000000</c:v>
                </c:pt>
                <c:pt idx="1240">
                  <c:v>80000000</c:v>
                </c:pt>
                <c:pt idx="1241">
                  <c:v>30000000</c:v>
                </c:pt>
                <c:pt idx="1242">
                  <c:v>90000000</c:v>
                </c:pt>
                <c:pt idx="1243">
                  <c:v>40000000</c:v>
                </c:pt>
                <c:pt idx="1244">
                  <c:v>110000000</c:v>
                </c:pt>
                <c:pt idx="1245">
                  <c:v>100000000</c:v>
                </c:pt>
                <c:pt idx="1246">
                  <c:v>60000000</c:v>
                </c:pt>
                <c:pt idx="1247">
                  <c:v>31000000</c:v>
                </c:pt>
                <c:pt idx="1248">
                  <c:v>85000000</c:v>
                </c:pt>
                <c:pt idx="1249">
                  <c:v>70000000</c:v>
                </c:pt>
                <c:pt idx="1250">
                  <c:v>2000000</c:v>
                </c:pt>
                <c:pt idx="1251">
                  <c:v>18000000</c:v>
                </c:pt>
                <c:pt idx="1252">
                  <c:v>55000000</c:v>
                </c:pt>
                <c:pt idx="1253">
                  <c:v>128000000</c:v>
                </c:pt>
                <c:pt idx="1254">
                  <c:v>30000000</c:v>
                </c:pt>
                <c:pt idx="1255">
                  <c:v>87000000</c:v>
                </c:pt>
                <c:pt idx="1256">
                  <c:v>113000000</c:v>
                </c:pt>
                <c:pt idx="1257">
                  <c:v>150000000</c:v>
                </c:pt>
                <c:pt idx="1258">
                  <c:v>33000000</c:v>
                </c:pt>
                <c:pt idx="1259">
                  <c:v>80000000</c:v>
                </c:pt>
                <c:pt idx="1260">
                  <c:v>29000000</c:v>
                </c:pt>
                <c:pt idx="1261">
                  <c:v>35000000</c:v>
                </c:pt>
                <c:pt idx="1262">
                  <c:v>175000000</c:v>
                </c:pt>
                <c:pt idx="1263">
                  <c:v>2500000</c:v>
                </c:pt>
                <c:pt idx="1264">
                  <c:v>45000000</c:v>
                </c:pt>
                <c:pt idx="1265">
                  <c:v>12000000</c:v>
                </c:pt>
                <c:pt idx="1266">
                  <c:v>35000000</c:v>
                </c:pt>
                <c:pt idx="1267">
                  <c:v>4000000</c:v>
                </c:pt>
                <c:pt idx="1268">
                  <c:v>30000000</c:v>
                </c:pt>
                <c:pt idx="1269">
                  <c:v>60000000</c:v>
                </c:pt>
                <c:pt idx="1270">
                  <c:v>37000000</c:v>
                </c:pt>
                <c:pt idx="1271">
                  <c:v>80000000</c:v>
                </c:pt>
                <c:pt idx="1272">
                  <c:v>25000000</c:v>
                </c:pt>
                <c:pt idx="1273">
                  <c:v>110000000</c:v>
                </c:pt>
                <c:pt idx="1274">
                  <c:v>20000000</c:v>
                </c:pt>
                <c:pt idx="1275">
                  <c:v>90000000</c:v>
                </c:pt>
                <c:pt idx="1276">
                  <c:v>60000000</c:v>
                </c:pt>
                <c:pt idx="1277">
                  <c:v>165000000</c:v>
                </c:pt>
                <c:pt idx="1278">
                  <c:v>38000000</c:v>
                </c:pt>
                <c:pt idx="1279">
                  <c:v>55000000</c:v>
                </c:pt>
                <c:pt idx="1280">
                  <c:v>160000000</c:v>
                </c:pt>
                <c:pt idx="1281">
                  <c:v>6428966</c:v>
                </c:pt>
                <c:pt idx="1282">
                  <c:v>110000000</c:v>
                </c:pt>
                <c:pt idx="1283">
                  <c:v>140000000</c:v>
                </c:pt>
                <c:pt idx="1284">
                  <c:v>52000000</c:v>
                </c:pt>
                <c:pt idx="1285">
                  <c:v>500000</c:v>
                </c:pt>
                <c:pt idx="1286">
                  <c:v>8000000</c:v>
                </c:pt>
                <c:pt idx="1287">
                  <c:v>45000000</c:v>
                </c:pt>
                <c:pt idx="1288">
                  <c:v>42000000</c:v>
                </c:pt>
                <c:pt idx="1289">
                  <c:v>75000000</c:v>
                </c:pt>
                <c:pt idx="1290">
                  <c:v>110000000</c:v>
                </c:pt>
                <c:pt idx="1291">
                  <c:v>120000000</c:v>
                </c:pt>
                <c:pt idx="1292">
                  <c:v>56600000</c:v>
                </c:pt>
                <c:pt idx="1293">
                  <c:v>30000000</c:v>
                </c:pt>
                <c:pt idx="1294">
                  <c:v>70000000</c:v>
                </c:pt>
                <c:pt idx="1295">
                  <c:v>155000000</c:v>
                </c:pt>
                <c:pt idx="1296">
                  <c:v>24000000</c:v>
                </c:pt>
                <c:pt idx="1297">
                  <c:v>270000000</c:v>
                </c:pt>
                <c:pt idx="1298">
                  <c:v>3000000</c:v>
                </c:pt>
                <c:pt idx="1299">
                  <c:v>40000000</c:v>
                </c:pt>
                <c:pt idx="1300">
                  <c:v>40000000</c:v>
                </c:pt>
                <c:pt idx="1301">
                  <c:v>120000000</c:v>
                </c:pt>
                <c:pt idx="1302">
                  <c:v>45000000</c:v>
                </c:pt>
                <c:pt idx="1303">
                  <c:v>28000000</c:v>
                </c:pt>
                <c:pt idx="1304">
                  <c:v>110000000</c:v>
                </c:pt>
                <c:pt idx="1305">
                  <c:v>40000000</c:v>
                </c:pt>
                <c:pt idx="1306">
                  <c:v>75000000</c:v>
                </c:pt>
                <c:pt idx="1307">
                  <c:v>46000000</c:v>
                </c:pt>
                <c:pt idx="1308">
                  <c:v>88000000</c:v>
                </c:pt>
                <c:pt idx="1309">
                  <c:v>2800000</c:v>
                </c:pt>
                <c:pt idx="1310">
                  <c:v>6000000</c:v>
                </c:pt>
                <c:pt idx="1311">
                  <c:v>88000000</c:v>
                </c:pt>
                <c:pt idx="1312">
                  <c:v>25000000</c:v>
                </c:pt>
                <c:pt idx="1313">
                  <c:v>25000000</c:v>
                </c:pt>
                <c:pt idx="1314">
                  <c:v>19000000</c:v>
                </c:pt>
                <c:pt idx="1315">
                  <c:v>42000000</c:v>
                </c:pt>
                <c:pt idx="1316">
                  <c:v>50000000</c:v>
                </c:pt>
                <c:pt idx="1317">
                  <c:v>18000000</c:v>
                </c:pt>
                <c:pt idx="1318">
                  <c:v>20000000</c:v>
                </c:pt>
                <c:pt idx="1319">
                  <c:v>110000000</c:v>
                </c:pt>
                <c:pt idx="1320">
                  <c:v>43000000</c:v>
                </c:pt>
                <c:pt idx="1321">
                  <c:v>26000000</c:v>
                </c:pt>
                <c:pt idx="1322">
                  <c:v>75000000</c:v>
                </c:pt>
                <c:pt idx="1323">
                  <c:v>28000000</c:v>
                </c:pt>
                <c:pt idx="1324">
                  <c:v>65000000</c:v>
                </c:pt>
                <c:pt idx="1325">
                  <c:v>90000000</c:v>
                </c:pt>
                <c:pt idx="1326">
                  <c:v>31000000</c:v>
                </c:pt>
                <c:pt idx="1327">
                  <c:v>100000000</c:v>
                </c:pt>
                <c:pt idx="1328">
                  <c:v>207000000</c:v>
                </c:pt>
                <c:pt idx="1329">
                  <c:v>6000000</c:v>
                </c:pt>
                <c:pt idx="1330">
                  <c:v>70000000</c:v>
                </c:pt>
                <c:pt idx="1331">
                  <c:v>5000000</c:v>
                </c:pt>
                <c:pt idx="1332">
                  <c:v>45000000</c:v>
                </c:pt>
                <c:pt idx="1333">
                  <c:v>84000000</c:v>
                </c:pt>
                <c:pt idx="1334">
                  <c:v>60000000</c:v>
                </c:pt>
                <c:pt idx="1335">
                  <c:v>11000000</c:v>
                </c:pt>
                <c:pt idx="1336">
                  <c:v>50000000</c:v>
                </c:pt>
                <c:pt idx="1337">
                  <c:v>30000000</c:v>
                </c:pt>
                <c:pt idx="1338">
                  <c:v>26000000</c:v>
                </c:pt>
                <c:pt idx="1339">
                  <c:v>3000000</c:v>
                </c:pt>
                <c:pt idx="1340">
                  <c:v>180000000</c:v>
                </c:pt>
                <c:pt idx="1341">
                  <c:v>40000000</c:v>
                </c:pt>
                <c:pt idx="1342">
                  <c:v>45000000</c:v>
                </c:pt>
                <c:pt idx="1343">
                  <c:v>3000000</c:v>
                </c:pt>
                <c:pt idx="1344">
                  <c:v>20000000</c:v>
                </c:pt>
                <c:pt idx="1345">
                  <c:v>19000000</c:v>
                </c:pt>
                <c:pt idx="1346">
                  <c:v>70000000</c:v>
                </c:pt>
                <c:pt idx="1347">
                  <c:v>50000000</c:v>
                </c:pt>
                <c:pt idx="1348">
                  <c:v>20000000</c:v>
                </c:pt>
                <c:pt idx="1349">
                  <c:v>28000000</c:v>
                </c:pt>
                <c:pt idx="1350">
                  <c:v>100000000</c:v>
                </c:pt>
                <c:pt idx="1351">
                  <c:v>9000000</c:v>
                </c:pt>
                <c:pt idx="1352">
                  <c:v>29000000</c:v>
                </c:pt>
                <c:pt idx="1353">
                  <c:v>1500000</c:v>
                </c:pt>
                <c:pt idx="1354">
                  <c:v>150000000</c:v>
                </c:pt>
                <c:pt idx="1355">
                  <c:v>22000000</c:v>
                </c:pt>
                <c:pt idx="1356">
                  <c:v>185000000</c:v>
                </c:pt>
                <c:pt idx="1357">
                  <c:v>50000000</c:v>
                </c:pt>
                <c:pt idx="1358">
                  <c:v>80000000</c:v>
                </c:pt>
                <c:pt idx="1359">
                  <c:v>6000000</c:v>
                </c:pt>
                <c:pt idx="1360">
                  <c:v>60000000</c:v>
                </c:pt>
                <c:pt idx="1361">
                  <c:v>45000000</c:v>
                </c:pt>
                <c:pt idx="1362">
                  <c:v>20000000</c:v>
                </c:pt>
                <c:pt idx="1363">
                  <c:v>100000000</c:v>
                </c:pt>
                <c:pt idx="1364">
                  <c:v>40000000</c:v>
                </c:pt>
                <c:pt idx="1365">
                  <c:v>65000000</c:v>
                </c:pt>
                <c:pt idx="1366">
                  <c:v>80000000</c:v>
                </c:pt>
                <c:pt idx="1367">
                  <c:v>100000000</c:v>
                </c:pt>
                <c:pt idx="1368">
                  <c:v>150000000</c:v>
                </c:pt>
                <c:pt idx="1369">
                  <c:v>43000000</c:v>
                </c:pt>
                <c:pt idx="1370">
                  <c:v>30000000</c:v>
                </c:pt>
                <c:pt idx="1371">
                  <c:v>60000000</c:v>
                </c:pt>
                <c:pt idx="1372">
                  <c:v>80000000</c:v>
                </c:pt>
                <c:pt idx="1373">
                  <c:v>50000000</c:v>
                </c:pt>
                <c:pt idx="1374">
                  <c:v>150000000</c:v>
                </c:pt>
                <c:pt idx="1375">
                  <c:v>50000000</c:v>
                </c:pt>
                <c:pt idx="1376">
                  <c:v>140000000</c:v>
                </c:pt>
                <c:pt idx="1377">
                  <c:v>75000000</c:v>
                </c:pt>
                <c:pt idx="1378">
                  <c:v>15000000</c:v>
                </c:pt>
                <c:pt idx="1379">
                  <c:v>32000000</c:v>
                </c:pt>
                <c:pt idx="1380">
                  <c:v>150000000</c:v>
                </c:pt>
                <c:pt idx="1381">
                  <c:v>60000000</c:v>
                </c:pt>
                <c:pt idx="1382">
                  <c:v>20000000</c:v>
                </c:pt>
                <c:pt idx="1383">
                  <c:v>15000000</c:v>
                </c:pt>
                <c:pt idx="1384">
                  <c:v>15000000</c:v>
                </c:pt>
                <c:pt idx="1385">
                  <c:v>150000000</c:v>
                </c:pt>
                <c:pt idx="1386">
                  <c:v>80000000</c:v>
                </c:pt>
                <c:pt idx="1387">
                  <c:v>500000</c:v>
                </c:pt>
                <c:pt idx="1388">
                  <c:v>85000000</c:v>
                </c:pt>
                <c:pt idx="1389">
                  <c:v>400000</c:v>
                </c:pt>
                <c:pt idx="1390">
                  <c:v>16000000</c:v>
                </c:pt>
                <c:pt idx="1391">
                  <c:v>60000000</c:v>
                </c:pt>
                <c:pt idx="1392">
                  <c:v>10000000</c:v>
                </c:pt>
                <c:pt idx="1393">
                  <c:v>6500000</c:v>
                </c:pt>
                <c:pt idx="1394">
                  <c:v>45000000</c:v>
                </c:pt>
                <c:pt idx="1395">
                  <c:v>27000000</c:v>
                </c:pt>
                <c:pt idx="1396">
                  <c:v>210000000</c:v>
                </c:pt>
                <c:pt idx="1397">
                  <c:v>45000000</c:v>
                </c:pt>
                <c:pt idx="1398">
                  <c:v>17000000</c:v>
                </c:pt>
                <c:pt idx="1399">
                  <c:v>50000000</c:v>
                </c:pt>
                <c:pt idx="1400">
                  <c:v>53000000</c:v>
                </c:pt>
                <c:pt idx="1401">
                  <c:v>50000000</c:v>
                </c:pt>
                <c:pt idx="1402">
                  <c:v>36000000</c:v>
                </c:pt>
                <c:pt idx="1403">
                  <c:v>50000000</c:v>
                </c:pt>
                <c:pt idx="1404">
                  <c:v>30000000</c:v>
                </c:pt>
                <c:pt idx="1405">
                  <c:v>7000000</c:v>
                </c:pt>
                <c:pt idx="1406">
                  <c:v>39000000</c:v>
                </c:pt>
                <c:pt idx="1407">
                  <c:v>10000000</c:v>
                </c:pt>
                <c:pt idx="1408">
                  <c:v>65000000</c:v>
                </c:pt>
                <c:pt idx="1409">
                  <c:v>150000000</c:v>
                </c:pt>
                <c:pt idx="1410">
                  <c:v>2700000</c:v>
                </c:pt>
                <c:pt idx="1411">
                  <c:v>37000000</c:v>
                </c:pt>
                <c:pt idx="1412">
                  <c:v>55000000</c:v>
                </c:pt>
                <c:pt idx="1413">
                  <c:v>30000000</c:v>
                </c:pt>
                <c:pt idx="1414">
                  <c:v>125000000</c:v>
                </c:pt>
                <c:pt idx="1415">
                  <c:v>30000000</c:v>
                </c:pt>
                <c:pt idx="1416">
                  <c:v>150000000</c:v>
                </c:pt>
                <c:pt idx="1417">
                  <c:v>135000000</c:v>
                </c:pt>
                <c:pt idx="1418">
                  <c:v>20000000</c:v>
                </c:pt>
                <c:pt idx="1419">
                  <c:v>80000000</c:v>
                </c:pt>
                <c:pt idx="1420">
                  <c:v>225000000</c:v>
                </c:pt>
                <c:pt idx="1421">
                  <c:v>5000000</c:v>
                </c:pt>
                <c:pt idx="1422">
                  <c:v>50000000</c:v>
                </c:pt>
                <c:pt idx="1423">
                  <c:v>22000000</c:v>
                </c:pt>
                <c:pt idx="1424">
                  <c:v>23000000</c:v>
                </c:pt>
                <c:pt idx="1425">
                  <c:v>19000000</c:v>
                </c:pt>
                <c:pt idx="1426">
                  <c:v>26000000</c:v>
                </c:pt>
                <c:pt idx="1427">
                  <c:v>45000000</c:v>
                </c:pt>
                <c:pt idx="1428">
                  <c:v>180000000</c:v>
                </c:pt>
                <c:pt idx="1429">
                  <c:v>75000000</c:v>
                </c:pt>
                <c:pt idx="1430">
                  <c:v>26000000</c:v>
                </c:pt>
                <c:pt idx="1431">
                  <c:v>9000000</c:v>
                </c:pt>
                <c:pt idx="1432">
                  <c:v>100000000</c:v>
                </c:pt>
                <c:pt idx="1433">
                  <c:v>75000000</c:v>
                </c:pt>
                <c:pt idx="1434">
                  <c:v>70000000</c:v>
                </c:pt>
                <c:pt idx="1435">
                  <c:v>25000000</c:v>
                </c:pt>
                <c:pt idx="1436">
                  <c:v>1200000</c:v>
                </c:pt>
                <c:pt idx="1437">
                  <c:v>2400000</c:v>
                </c:pt>
                <c:pt idx="1438">
                  <c:v>50000000</c:v>
                </c:pt>
                <c:pt idx="1439">
                  <c:v>60000000</c:v>
                </c:pt>
                <c:pt idx="1440">
                  <c:v>32000000</c:v>
                </c:pt>
                <c:pt idx="1441">
                  <c:v>14000000</c:v>
                </c:pt>
                <c:pt idx="1442">
                  <c:v>21000000</c:v>
                </c:pt>
                <c:pt idx="1443">
                  <c:v>30000000</c:v>
                </c:pt>
                <c:pt idx="1444">
                  <c:v>150000000</c:v>
                </c:pt>
                <c:pt idx="1445">
                  <c:v>82500000</c:v>
                </c:pt>
                <c:pt idx="1446">
                  <c:v>30000000</c:v>
                </c:pt>
                <c:pt idx="1447">
                  <c:v>7000</c:v>
                </c:pt>
                <c:pt idx="1448">
                  <c:v>65000</c:v>
                </c:pt>
                <c:pt idx="1449">
                  <c:v>10000000</c:v>
                </c:pt>
                <c:pt idx="1450">
                  <c:v>30000000</c:v>
                </c:pt>
                <c:pt idx="1451">
                  <c:v>475000</c:v>
                </c:pt>
                <c:pt idx="1452">
                  <c:v>30000000</c:v>
                </c:pt>
                <c:pt idx="1453">
                  <c:v>17500000</c:v>
                </c:pt>
                <c:pt idx="1454">
                  <c:v>7000000</c:v>
                </c:pt>
                <c:pt idx="1455">
                  <c:v>56000000</c:v>
                </c:pt>
                <c:pt idx="1456">
                  <c:v>60000000</c:v>
                </c:pt>
                <c:pt idx="1457">
                  <c:v>40000000</c:v>
                </c:pt>
                <c:pt idx="1458">
                  <c:v>150000000</c:v>
                </c:pt>
                <c:pt idx="1459">
                  <c:v>25000000</c:v>
                </c:pt>
                <c:pt idx="1460">
                  <c:v>40000000</c:v>
                </c:pt>
                <c:pt idx="1461">
                  <c:v>28000000</c:v>
                </c:pt>
                <c:pt idx="1462">
                  <c:v>43000000</c:v>
                </c:pt>
                <c:pt idx="1463">
                  <c:v>40000000</c:v>
                </c:pt>
                <c:pt idx="1464">
                  <c:v>85000000</c:v>
                </c:pt>
                <c:pt idx="1465">
                  <c:v>150000000</c:v>
                </c:pt>
                <c:pt idx="1466">
                  <c:v>22000000</c:v>
                </c:pt>
                <c:pt idx="1467">
                  <c:v>82000000</c:v>
                </c:pt>
                <c:pt idx="1468">
                  <c:v>260000000</c:v>
                </c:pt>
                <c:pt idx="1469">
                  <c:v>55000000</c:v>
                </c:pt>
                <c:pt idx="1470">
                  <c:v>30000000</c:v>
                </c:pt>
                <c:pt idx="1471">
                  <c:v>17000000</c:v>
                </c:pt>
                <c:pt idx="1472">
                  <c:v>32000000</c:v>
                </c:pt>
                <c:pt idx="1473">
                  <c:v>126000000</c:v>
                </c:pt>
                <c:pt idx="1474">
                  <c:v>50000000</c:v>
                </c:pt>
                <c:pt idx="1475">
                  <c:v>50000000</c:v>
                </c:pt>
                <c:pt idx="1476">
                  <c:v>85000000</c:v>
                </c:pt>
                <c:pt idx="1477">
                  <c:v>35000000</c:v>
                </c:pt>
                <c:pt idx="1478">
                  <c:v>13000000</c:v>
                </c:pt>
                <c:pt idx="1479">
                  <c:v>250000000</c:v>
                </c:pt>
                <c:pt idx="1480">
                  <c:v>40000000</c:v>
                </c:pt>
                <c:pt idx="1481">
                  <c:v>50000000</c:v>
                </c:pt>
                <c:pt idx="1482">
                  <c:v>62000000</c:v>
                </c:pt>
                <c:pt idx="1483">
                  <c:v>30000000</c:v>
                </c:pt>
                <c:pt idx="1484">
                  <c:v>12500000</c:v>
                </c:pt>
                <c:pt idx="1485">
                  <c:v>4200000</c:v>
                </c:pt>
                <c:pt idx="1486">
                  <c:v>25000000</c:v>
                </c:pt>
                <c:pt idx="1487">
                  <c:v>18000000</c:v>
                </c:pt>
                <c:pt idx="1488">
                  <c:v>7000000</c:v>
                </c:pt>
                <c:pt idx="1489">
                  <c:v>19000000</c:v>
                </c:pt>
                <c:pt idx="1490">
                  <c:v>26000000</c:v>
                </c:pt>
                <c:pt idx="1491">
                  <c:v>15000000</c:v>
                </c:pt>
                <c:pt idx="1492">
                  <c:v>2000000</c:v>
                </c:pt>
                <c:pt idx="1493">
                  <c:v>30000000</c:v>
                </c:pt>
                <c:pt idx="1494">
                  <c:v>8700000</c:v>
                </c:pt>
                <c:pt idx="1495">
                  <c:v>35000000</c:v>
                </c:pt>
                <c:pt idx="1496">
                  <c:v>26000000</c:v>
                </c:pt>
                <c:pt idx="1497">
                  <c:v>65000000</c:v>
                </c:pt>
                <c:pt idx="1498">
                  <c:v>12000000</c:v>
                </c:pt>
                <c:pt idx="1499">
                  <c:v>70000000</c:v>
                </c:pt>
                <c:pt idx="1500">
                  <c:v>132000000</c:v>
                </c:pt>
                <c:pt idx="1501">
                  <c:v>90000000</c:v>
                </c:pt>
                <c:pt idx="1502">
                  <c:v>50000000</c:v>
                </c:pt>
                <c:pt idx="1503">
                  <c:v>70000000</c:v>
                </c:pt>
                <c:pt idx="1504">
                  <c:v>50000000</c:v>
                </c:pt>
                <c:pt idx="1505">
                  <c:v>55000000</c:v>
                </c:pt>
                <c:pt idx="1506">
                  <c:v>60000000</c:v>
                </c:pt>
                <c:pt idx="1507">
                  <c:v>160000000</c:v>
                </c:pt>
                <c:pt idx="1508">
                  <c:v>130000000</c:v>
                </c:pt>
                <c:pt idx="1509">
                  <c:v>163000000</c:v>
                </c:pt>
                <c:pt idx="1510">
                  <c:v>40000000</c:v>
                </c:pt>
                <c:pt idx="1511">
                  <c:v>30000000</c:v>
                </c:pt>
                <c:pt idx="1512">
                  <c:v>85000000</c:v>
                </c:pt>
                <c:pt idx="1513">
                  <c:v>10000000</c:v>
                </c:pt>
                <c:pt idx="1514">
                  <c:v>25000000</c:v>
                </c:pt>
                <c:pt idx="1515">
                  <c:v>175000000</c:v>
                </c:pt>
                <c:pt idx="1516">
                  <c:v>160000000</c:v>
                </c:pt>
                <c:pt idx="1517">
                  <c:v>258000000</c:v>
                </c:pt>
                <c:pt idx="1518">
                  <c:v>55000000</c:v>
                </c:pt>
                <c:pt idx="1519">
                  <c:v>28000000</c:v>
                </c:pt>
                <c:pt idx="1520">
                  <c:v>25000000</c:v>
                </c:pt>
                <c:pt idx="1521">
                  <c:v>35000000</c:v>
                </c:pt>
                <c:pt idx="1522">
                  <c:v>72500000</c:v>
                </c:pt>
                <c:pt idx="1523">
                  <c:v>90000000</c:v>
                </c:pt>
                <c:pt idx="1524">
                  <c:v>1000000</c:v>
                </c:pt>
                <c:pt idx="1525">
                  <c:v>15000000</c:v>
                </c:pt>
                <c:pt idx="1526">
                  <c:v>65000000</c:v>
                </c:pt>
                <c:pt idx="1527">
                  <c:v>16500000</c:v>
                </c:pt>
                <c:pt idx="1528">
                  <c:v>33000000</c:v>
                </c:pt>
                <c:pt idx="1529">
                  <c:v>250000000</c:v>
                </c:pt>
                <c:pt idx="1530">
                  <c:v>150000000</c:v>
                </c:pt>
                <c:pt idx="1531">
                  <c:v>90000000</c:v>
                </c:pt>
                <c:pt idx="1532">
                  <c:v>72000000</c:v>
                </c:pt>
                <c:pt idx="1533">
                  <c:v>15000000</c:v>
                </c:pt>
                <c:pt idx="1534">
                  <c:v>60000000</c:v>
                </c:pt>
                <c:pt idx="1535">
                  <c:v>20000000</c:v>
                </c:pt>
                <c:pt idx="1536">
                  <c:v>30000000</c:v>
                </c:pt>
                <c:pt idx="1537">
                  <c:v>16000000</c:v>
                </c:pt>
                <c:pt idx="1538">
                  <c:v>7000000</c:v>
                </c:pt>
                <c:pt idx="1539">
                  <c:v>50000000</c:v>
                </c:pt>
                <c:pt idx="1540">
                  <c:v>20000000</c:v>
                </c:pt>
                <c:pt idx="1541">
                  <c:v>30000000</c:v>
                </c:pt>
                <c:pt idx="1542">
                  <c:v>20000000</c:v>
                </c:pt>
                <c:pt idx="1543">
                  <c:v>26000000</c:v>
                </c:pt>
                <c:pt idx="1544">
                  <c:v>150000000</c:v>
                </c:pt>
                <c:pt idx="1545">
                  <c:v>40000000</c:v>
                </c:pt>
                <c:pt idx="1546">
                  <c:v>100000000</c:v>
                </c:pt>
                <c:pt idx="1547">
                  <c:v>1000000</c:v>
                </c:pt>
                <c:pt idx="1548">
                  <c:v>12000000</c:v>
                </c:pt>
                <c:pt idx="1549">
                  <c:v>149000000</c:v>
                </c:pt>
                <c:pt idx="1550">
                  <c:v>950000</c:v>
                </c:pt>
                <c:pt idx="1551">
                  <c:v>5000000</c:v>
                </c:pt>
                <c:pt idx="1552">
                  <c:v>80000000</c:v>
                </c:pt>
                <c:pt idx="1553">
                  <c:v>58000000</c:v>
                </c:pt>
                <c:pt idx="1554">
                  <c:v>27000000</c:v>
                </c:pt>
                <c:pt idx="1555">
                  <c:v>10000000</c:v>
                </c:pt>
                <c:pt idx="1556">
                  <c:v>35000000</c:v>
                </c:pt>
                <c:pt idx="1557">
                  <c:v>30000000</c:v>
                </c:pt>
                <c:pt idx="1558">
                  <c:v>69000000</c:v>
                </c:pt>
                <c:pt idx="1559">
                  <c:v>50000000</c:v>
                </c:pt>
                <c:pt idx="1560">
                  <c:v>15000000</c:v>
                </c:pt>
                <c:pt idx="1561">
                  <c:v>75000000</c:v>
                </c:pt>
                <c:pt idx="1562">
                  <c:v>80000000</c:v>
                </c:pt>
                <c:pt idx="1563">
                  <c:v>16000000</c:v>
                </c:pt>
                <c:pt idx="1564">
                  <c:v>6500000</c:v>
                </c:pt>
                <c:pt idx="1565">
                  <c:v>8000000</c:v>
                </c:pt>
                <c:pt idx="1566">
                  <c:v>110000000</c:v>
                </c:pt>
                <c:pt idx="1567">
                  <c:v>45000000</c:v>
                </c:pt>
                <c:pt idx="1568">
                  <c:v>64000000</c:v>
                </c:pt>
                <c:pt idx="1569">
                  <c:v>135000000</c:v>
                </c:pt>
                <c:pt idx="1570">
                  <c:v>28000000</c:v>
                </c:pt>
                <c:pt idx="1571">
                  <c:v>14000000</c:v>
                </c:pt>
                <c:pt idx="1572">
                  <c:v>70000000</c:v>
                </c:pt>
                <c:pt idx="1573">
                  <c:v>30000000</c:v>
                </c:pt>
                <c:pt idx="1574">
                  <c:v>45000000</c:v>
                </c:pt>
                <c:pt idx="1575">
                  <c:v>40000000</c:v>
                </c:pt>
                <c:pt idx="1576">
                  <c:v>4000000</c:v>
                </c:pt>
                <c:pt idx="1577">
                  <c:v>110000000</c:v>
                </c:pt>
                <c:pt idx="1578">
                  <c:v>20000000</c:v>
                </c:pt>
                <c:pt idx="1579">
                  <c:v>7000000</c:v>
                </c:pt>
                <c:pt idx="1580">
                  <c:v>20000000</c:v>
                </c:pt>
                <c:pt idx="1581">
                  <c:v>2000000</c:v>
                </c:pt>
                <c:pt idx="1582">
                  <c:v>54000000</c:v>
                </c:pt>
                <c:pt idx="1583">
                  <c:v>25000000</c:v>
                </c:pt>
                <c:pt idx="1584">
                  <c:v>70000000</c:v>
                </c:pt>
                <c:pt idx="1585">
                  <c:v>200000000</c:v>
                </c:pt>
                <c:pt idx="1586">
                  <c:v>170000000</c:v>
                </c:pt>
                <c:pt idx="1587">
                  <c:v>33000000</c:v>
                </c:pt>
                <c:pt idx="1588">
                  <c:v>80000000</c:v>
                </c:pt>
                <c:pt idx="1589">
                  <c:v>200000000</c:v>
                </c:pt>
                <c:pt idx="1590">
                  <c:v>200000000</c:v>
                </c:pt>
                <c:pt idx="1591">
                  <c:v>15000000</c:v>
                </c:pt>
                <c:pt idx="1592">
                  <c:v>110000000</c:v>
                </c:pt>
                <c:pt idx="1593">
                  <c:v>130000000</c:v>
                </c:pt>
                <c:pt idx="1594">
                  <c:v>150000000</c:v>
                </c:pt>
                <c:pt idx="1595">
                  <c:v>65000000</c:v>
                </c:pt>
                <c:pt idx="1596">
                  <c:v>40000000</c:v>
                </c:pt>
                <c:pt idx="1597">
                  <c:v>18000000</c:v>
                </c:pt>
                <c:pt idx="1598">
                  <c:v>70000000</c:v>
                </c:pt>
                <c:pt idx="1599">
                  <c:v>30000000</c:v>
                </c:pt>
                <c:pt idx="1600">
                  <c:v>16500000</c:v>
                </c:pt>
                <c:pt idx="1601">
                  <c:v>60000000</c:v>
                </c:pt>
                <c:pt idx="1602">
                  <c:v>105000000</c:v>
                </c:pt>
                <c:pt idx="1603">
                  <c:v>30000000</c:v>
                </c:pt>
                <c:pt idx="1604">
                  <c:v>30000000</c:v>
                </c:pt>
                <c:pt idx="1605">
                  <c:v>65000000</c:v>
                </c:pt>
                <c:pt idx="1606">
                  <c:v>45000000</c:v>
                </c:pt>
                <c:pt idx="1607">
                  <c:v>61000000</c:v>
                </c:pt>
                <c:pt idx="1608">
                  <c:v>40000000</c:v>
                </c:pt>
                <c:pt idx="1609">
                  <c:v>60000000</c:v>
                </c:pt>
                <c:pt idx="1610">
                  <c:v>19400000</c:v>
                </c:pt>
                <c:pt idx="1611">
                  <c:v>50000000</c:v>
                </c:pt>
                <c:pt idx="1612">
                  <c:v>100000000</c:v>
                </c:pt>
                <c:pt idx="1613">
                  <c:v>150000000</c:v>
                </c:pt>
                <c:pt idx="1614">
                  <c:v>130000000</c:v>
                </c:pt>
                <c:pt idx="1615">
                  <c:v>100000000</c:v>
                </c:pt>
                <c:pt idx="1616">
                  <c:v>8000000</c:v>
                </c:pt>
                <c:pt idx="1617">
                  <c:v>300000000</c:v>
                </c:pt>
                <c:pt idx="1618">
                  <c:v>50000000</c:v>
                </c:pt>
                <c:pt idx="1619">
                  <c:v>25000000</c:v>
                </c:pt>
                <c:pt idx="1620">
                  <c:v>25000000</c:v>
                </c:pt>
                <c:pt idx="1621">
                  <c:v>52000000</c:v>
                </c:pt>
                <c:pt idx="1622">
                  <c:v>100000000</c:v>
                </c:pt>
                <c:pt idx="1623">
                  <c:v>4800000</c:v>
                </c:pt>
                <c:pt idx="1624">
                  <c:v>35000000</c:v>
                </c:pt>
                <c:pt idx="1625">
                  <c:v>40000000</c:v>
                </c:pt>
                <c:pt idx="1626">
                  <c:v>25000000</c:v>
                </c:pt>
                <c:pt idx="1627">
                  <c:v>85000000</c:v>
                </c:pt>
                <c:pt idx="1628">
                  <c:v>149000000</c:v>
                </c:pt>
                <c:pt idx="1629">
                  <c:v>52000000</c:v>
                </c:pt>
                <c:pt idx="1630">
                  <c:v>60000000</c:v>
                </c:pt>
                <c:pt idx="1631">
                  <c:v>45000000</c:v>
                </c:pt>
                <c:pt idx="1632">
                  <c:v>19000000</c:v>
                </c:pt>
                <c:pt idx="1633">
                  <c:v>25000000</c:v>
                </c:pt>
                <c:pt idx="1634">
                  <c:v>70000000</c:v>
                </c:pt>
                <c:pt idx="1635">
                  <c:v>39000000</c:v>
                </c:pt>
                <c:pt idx="1636">
                  <c:v>19000000</c:v>
                </c:pt>
                <c:pt idx="1637">
                  <c:v>25000000</c:v>
                </c:pt>
                <c:pt idx="1638">
                  <c:v>75000000</c:v>
                </c:pt>
                <c:pt idx="1639">
                  <c:v>34000000</c:v>
                </c:pt>
                <c:pt idx="1640">
                  <c:v>40000000</c:v>
                </c:pt>
                <c:pt idx="1641">
                  <c:v>15000000</c:v>
                </c:pt>
                <c:pt idx="1642">
                  <c:v>45000000</c:v>
                </c:pt>
                <c:pt idx="1643">
                  <c:v>120000000</c:v>
                </c:pt>
                <c:pt idx="1644">
                  <c:v>55000000</c:v>
                </c:pt>
                <c:pt idx="1645">
                  <c:v>20000000</c:v>
                </c:pt>
                <c:pt idx="1646">
                  <c:v>20000000</c:v>
                </c:pt>
                <c:pt idx="1647">
                  <c:v>28000000</c:v>
                </c:pt>
                <c:pt idx="1648">
                  <c:v>6000000</c:v>
                </c:pt>
                <c:pt idx="1649">
                  <c:v>20000000</c:v>
                </c:pt>
                <c:pt idx="1650">
                  <c:v>130000000</c:v>
                </c:pt>
                <c:pt idx="1651">
                  <c:v>55000000</c:v>
                </c:pt>
                <c:pt idx="1652">
                  <c:v>18000000</c:v>
                </c:pt>
                <c:pt idx="1653">
                  <c:v>100000000</c:v>
                </c:pt>
                <c:pt idx="1654">
                  <c:v>19000000</c:v>
                </c:pt>
                <c:pt idx="1655">
                  <c:v>60795000</c:v>
                </c:pt>
                <c:pt idx="1656">
                  <c:v>35000000</c:v>
                </c:pt>
                <c:pt idx="1657">
                  <c:v>17300000</c:v>
                </c:pt>
                <c:pt idx="1658">
                  <c:v>85000000</c:v>
                </c:pt>
                <c:pt idx="1659">
                  <c:v>140000000</c:v>
                </c:pt>
                <c:pt idx="1660">
                  <c:v>35000000</c:v>
                </c:pt>
                <c:pt idx="1661">
                  <c:v>65000000</c:v>
                </c:pt>
                <c:pt idx="1662">
                  <c:v>150000000</c:v>
                </c:pt>
                <c:pt idx="1663">
                  <c:v>60000000</c:v>
                </c:pt>
                <c:pt idx="1664">
                  <c:v>30000000</c:v>
                </c:pt>
                <c:pt idx="1665">
                  <c:v>85000000</c:v>
                </c:pt>
                <c:pt idx="1666">
                  <c:v>15000000</c:v>
                </c:pt>
                <c:pt idx="1667">
                  <c:v>67000000</c:v>
                </c:pt>
                <c:pt idx="1668">
                  <c:v>50000000</c:v>
                </c:pt>
                <c:pt idx="1669">
                  <c:v>50000000</c:v>
                </c:pt>
                <c:pt idx="1670">
                  <c:v>10000000</c:v>
                </c:pt>
                <c:pt idx="1671">
                  <c:v>75000000</c:v>
                </c:pt>
                <c:pt idx="1672">
                  <c:v>12000000</c:v>
                </c:pt>
                <c:pt idx="1673">
                  <c:v>54000000</c:v>
                </c:pt>
                <c:pt idx="1674">
                  <c:v>15000000</c:v>
                </c:pt>
                <c:pt idx="1675">
                  <c:v>85000000</c:v>
                </c:pt>
                <c:pt idx="1676">
                  <c:v>21000000</c:v>
                </c:pt>
                <c:pt idx="1677">
                  <c:v>24000000</c:v>
                </c:pt>
                <c:pt idx="1678">
                  <c:v>130000000</c:v>
                </c:pt>
                <c:pt idx="1679">
                  <c:v>24000000</c:v>
                </c:pt>
                <c:pt idx="1680">
                  <c:v>25000000</c:v>
                </c:pt>
                <c:pt idx="1681">
                  <c:v>15000000</c:v>
                </c:pt>
                <c:pt idx="1682">
                  <c:v>38000000</c:v>
                </c:pt>
                <c:pt idx="1683">
                  <c:v>39000000</c:v>
                </c:pt>
                <c:pt idx="1684">
                  <c:v>30000000</c:v>
                </c:pt>
                <c:pt idx="1685">
                  <c:v>20000000</c:v>
                </c:pt>
                <c:pt idx="1686">
                  <c:v>25000000</c:v>
                </c:pt>
                <c:pt idx="1687">
                  <c:v>35000000</c:v>
                </c:pt>
                <c:pt idx="1688">
                  <c:v>35000000</c:v>
                </c:pt>
                <c:pt idx="1689">
                  <c:v>7500000</c:v>
                </c:pt>
                <c:pt idx="1690">
                  <c:v>700000</c:v>
                </c:pt>
                <c:pt idx="1691">
                  <c:v>185000000</c:v>
                </c:pt>
                <c:pt idx="1692">
                  <c:v>25000000</c:v>
                </c:pt>
                <c:pt idx="1693">
                  <c:v>65000000</c:v>
                </c:pt>
                <c:pt idx="1694">
                  <c:v>15000000</c:v>
                </c:pt>
                <c:pt idx="1695">
                  <c:v>75000000</c:v>
                </c:pt>
                <c:pt idx="1696">
                  <c:v>30000000</c:v>
                </c:pt>
                <c:pt idx="1697">
                  <c:v>40000000</c:v>
                </c:pt>
                <c:pt idx="1698">
                  <c:v>75000000</c:v>
                </c:pt>
                <c:pt idx="1699">
                  <c:v>15000000</c:v>
                </c:pt>
                <c:pt idx="1700">
                  <c:v>110000000</c:v>
                </c:pt>
                <c:pt idx="1701">
                  <c:v>40000000</c:v>
                </c:pt>
                <c:pt idx="1702">
                  <c:v>200000000</c:v>
                </c:pt>
                <c:pt idx="1703">
                  <c:v>60000000</c:v>
                </c:pt>
                <c:pt idx="1704">
                  <c:v>15000000</c:v>
                </c:pt>
                <c:pt idx="1705">
                  <c:v>22000000</c:v>
                </c:pt>
                <c:pt idx="1706">
                  <c:v>17000000</c:v>
                </c:pt>
                <c:pt idx="1707">
                  <c:v>20000000</c:v>
                </c:pt>
                <c:pt idx="1708">
                  <c:v>70000000</c:v>
                </c:pt>
                <c:pt idx="1709">
                  <c:v>60000000</c:v>
                </c:pt>
                <c:pt idx="1710">
                  <c:v>20000000</c:v>
                </c:pt>
                <c:pt idx="1711">
                  <c:v>100000000</c:v>
                </c:pt>
                <c:pt idx="1712">
                  <c:v>1000000</c:v>
                </c:pt>
                <c:pt idx="1713">
                  <c:v>40000000</c:v>
                </c:pt>
                <c:pt idx="1714">
                  <c:v>110000000</c:v>
                </c:pt>
                <c:pt idx="1715">
                  <c:v>25000000</c:v>
                </c:pt>
                <c:pt idx="1716">
                  <c:v>35000000</c:v>
                </c:pt>
                <c:pt idx="1717">
                  <c:v>32000000</c:v>
                </c:pt>
                <c:pt idx="1718">
                  <c:v>30000000</c:v>
                </c:pt>
                <c:pt idx="1719">
                  <c:v>130000000</c:v>
                </c:pt>
                <c:pt idx="1720">
                  <c:v>24000000</c:v>
                </c:pt>
                <c:pt idx="1721">
                  <c:v>12000000</c:v>
                </c:pt>
                <c:pt idx="1722">
                  <c:v>150000000</c:v>
                </c:pt>
                <c:pt idx="1723">
                  <c:v>40000000</c:v>
                </c:pt>
                <c:pt idx="1724">
                  <c:v>25000000</c:v>
                </c:pt>
                <c:pt idx="1725">
                  <c:v>150000000</c:v>
                </c:pt>
                <c:pt idx="1726">
                  <c:v>25000000</c:v>
                </c:pt>
                <c:pt idx="1727">
                  <c:v>2600000</c:v>
                </c:pt>
                <c:pt idx="1728">
                  <c:v>36000000</c:v>
                </c:pt>
                <c:pt idx="1729">
                  <c:v>28000000</c:v>
                </c:pt>
                <c:pt idx="1730">
                  <c:v>30000000</c:v>
                </c:pt>
                <c:pt idx="1731">
                  <c:v>135000000</c:v>
                </c:pt>
                <c:pt idx="1732">
                  <c:v>12000000</c:v>
                </c:pt>
                <c:pt idx="1733">
                  <c:v>40000000</c:v>
                </c:pt>
                <c:pt idx="1734">
                  <c:v>30000000</c:v>
                </c:pt>
                <c:pt idx="1735">
                  <c:v>9000000</c:v>
                </c:pt>
                <c:pt idx="1736">
                  <c:v>30000000</c:v>
                </c:pt>
                <c:pt idx="1737">
                  <c:v>47000000</c:v>
                </c:pt>
                <c:pt idx="1738">
                  <c:v>17500000</c:v>
                </c:pt>
                <c:pt idx="1739">
                  <c:v>130000000</c:v>
                </c:pt>
                <c:pt idx="1740">
                  <c:v>70000000</c:v>
                </c:pt>
                <c:pt idx="1741">
                  <c:v>20000000</c:v>
                </c:pt>
                <c:pt idx="1742">
                  <c:v>3900000</c:v>
                </c:pt>
                <c:pt idx="1743">
                  <c:v>85000000</c:v>
                </c:pt>
                <c:pt idx="1744">
                  <c:v>20000000</c:v>
                </c:pt>
                <c:pt idx="1745">
                  <c:v>10000000</c:v>
                </c:pt>
                <c:pt idx="1746">
                  <c:v>20000000</c:v>
                </c:pt>
                <c:pt idx="1747">
                  <c:v>46000000</c:v>
                </c:pt>
                <c:pt idx="1748">
                  <c:v>35000000</c:v>
                </c:pt>
                <c:pt idx="1749">
                  <c:v>10000000</c:v>
                </c:pt>
                <c:pt idx="1750">
                  <c:v>22000000</c:v>
                </c:pt>
                <c:pt idx="1751">
                  <c:v>25000000</c:v>
                </c:pt>
                <c:pt idx="1752">
                  <c:v>11500000</c:v>
                </c:pt>
                <c:pt idx="1753">
                  <c:v>75000000</c:v>
                </c:pt>
                <c:pt idx="1754">
                  <c:v>60000000</c:v>
                </c:pt>
                <c:pt idx="1755">
                  <c:v>85000000</c:v>
                </c:pt>
                <c:pt idx="1756">
                  <c:v>1500000</c:v>
                </c:pt>
                <c:pt idx="1757">
                  <c:v>15500000</c:v>
                </c:pt>
                <c:pt idx="1758">
                  <c:v>10200000</c:v>
                </c:pt>
                <c:pt idx="1759">
                  <c:v>19000000</c:v>
                </c:pt>
                <c:pt idx="1760">
                  <c:v>21000000</c:v>
                </c:pt>
                <c:pt idx="1761">
                  <c:v>225000000</c:v>
                </c:pt>
                <c:pt idx="1762">
                  <c:v>237000000</c:v>
                </c:pt>
                <c:pt idx="1763">
                  <c:v>25000000</c:v>
                </c:pt>
                <c:pt idx="1764">
                  <c:v>200000</c:v>
                </c:pt>
                <c:pt idx="1765">
                  <c:v>40000000</c:v>
                </c:pt>
                <c:pt idx="1766">
                  <c:v>19000000</c:v>
                </c:pt>
                <c:pt idx="1767">
                  <c:v>30000000</c:v>
                </c:pt>
                <c:pt idx="1768">
                  <c:v>15000000</c:v>
                </c:pt>
                <c:pt idx="1769">
                  <c:v>40000000</c:v>
                </c:pt>
                <c:pt idx="1770">
                  <c:v>70000000</c:v>
                </c:pt>
                <c:pt idx="1771">
                  <c:v>65000000</c:v>
                </c:pt>
                <c:pt idx="1772">
                  <c:v>5000000</c:v>
                </c:pt>
                <c:pt idx="1773">
                  <c:v>85000000</c:v>
                </c:pt>
                <c:pt idx="1774">
                  <c:v>70000000</c:v>
                </c:pt>
                <c:pt idx="1775">
                  <c:v>26000000</c:v>
                </c:pt>
                <c:pt idx="1776">
                  <c:v>10000000</c:v>
                </c:pt>
                <c:pt idx="1777">
                  <c:v>100000000</c:v>
                </c:pt>
                <c:pt idx="1778">
                  <c:v>20000000</c:v>
                </c:pt>
                <c:pt idx="1779">
                  <c:v>70000000</c:v>
                </c:pt>
                <c:pt idx="1780">
                  <c:v>225000000</c:v>
                </c:pt>
                <c:pt idx="1781">
                  <c:v>15000000</c:v>
                </c:pt>
                <c:pt idx="1782">
                  <c:v>21000000</c:v>
                </c:pt>
                <c:pt idx="1783">
                  <c:v>105000000</c:v>
                </c:pt>
                <c:pt idx="1784">
                  <c:v>15000000</c:v>
                </c:pt>
                <c:pt idx="1785">
                  <c:v>20000000</c:v>
                </c:pt>
                <c:pt idx="1786">
                  <c:v>150000000</c:v>
                </c:pt>
                <c:pt idx="1787">
                  <c:v>30000000</c:v>
                </c:pt>
                <c:pt idx="1788">
                  <c:v>60000000</c:v>
                </c:pt>
                <c:pt idx="1789">
                  <c:v>10000000</c:v>
                </c:pt>
                <c:pt idx="1790">
                  <c:v>30000000</c:v>
                </c:pt>
                <c:pt idx="1791">
                  <c:v>5000000</c:v>
                </c:pt>
                <c:pt idx="1792">
                  <c:v>35000000</c:v>
                </c:pt>
                <c:pt idx="1793">
                  <c:v>60000000</c:v>
                </c:pt>
                <c:pt idx="1794">
                  <c:v>130000000</c:v>
                </c:pt>
                <c:pt idx="1795">
                  <c:v>26000000</c:v>
                </c:pt>
                <c:pt idx="1796">
                  <c:v>9000000</c:v>
                </c:pt>
                <c:pt idx="1797">
                  <c:v>52000000</c:v>
                </c:pt>
                <c:pt idx="1798">
                  <c:v>20000000</c:v>
                </c:pt>
                <c:pt idx="1799">
                  <c:v>150000000</c:v>
                </c:pt>
                <c:pt idx="1800">
                  <c:v>20000000</c:v>
                </c:pt>
                <c:pt idx="1801">
                  <c:v>20000000</c:v>
                </c:pt>
                <c:pt idx="1802">
                  <c:v>30000000</c:v>
                </c:pt>
                <c:pt idx="1803">
                  <c:v>15000000</c:v>
                </c:pt>
                <c:pt idx="1804">
                  <c:v>150000000</c:v>
                </c:pt>
                <c:pt idx="1805">
                  <c:v>15000000</c:v>
                </c:pt>
                <c:pt idx="1806">
                  <c:v>20000000</c:v>
                </c:pt>
                <c:pt idx="1807">
                  <c:v>125000000</c:v>
                </c:pt>
                <c:pt idx="1808">
                  <c:v>160000000</c:v>
                </c:pt>
                <c:pt idx="1809">
                  <c:v>8000000</c:v>
                </c:pt>
                <c:pt idx="1810">
                  <c:v>27500000</c:v>
                </c:pt>
                <c:pt idx="1811">
                  <c:v>12000000</c:v>
                </c:pt>
                <c:pt idx="1812">
                  <c:v>15000000</c:v>
                </c:pt>
                <c:pt idx="1813">
                  <c:v>150000000</c:v>
                </c:pt>
                <c:pt idx="1814">
                  <c:v>15000000</c:v>
                </c:pt>
                <c:pt idx="1815">
                  <c:v>7300000</c:v>
                </c:pt>
                <c:pt idx="1816">
                  <c:v>15000000</c:v>
                </c:pt>
                <c:pt idx="1817">
                  <c:v>79000000</c:v>
                </c:pt>
                <c:pt idx="1818">
                  <c:v>23000000</c:v>
                </c:pt>
                <c:pt idx="1819">
                  <c:v>120000000</c:v>
                </c:pt>
                <c:pt idx="1820">
                  <c:v>62000000</c:v>
                </c:pt>
                <c:pt idx="1821">
                  <c:v>45000000</c:v>
                </c:pt>
                <c:pt idx="1822">
                  <c:v>95000000</c:v>
                </c:pt>
                <c:pt idx="1823">
                  <c:v>55000000</c:v>
                </c:pt>
                <c:pt idx="1824">
                  <c:v>20000000</c:v>
                </c:pt>
                <c:pt idx="1825">
                  <c:v>2500000</c:v>
                </c:pt>
                <c:pt idx="1826">
                  <c:v>16500000</c:v>
                </c:pt>
                <c:pt idx="1827">
                  <c:v>19000000</c:v>
                </c:pt>
                <c:pt idx="1828">
                  <c:v>90000000</c:v>
                </c:pt>
                <c:pt idx="1829">
                  <c:v>165000000</c:v>
                </c:pt>
                <c:pt idx="1830">
                  <c:v>190000000</c:v>
                </c:pt>
                <c:pt idx="1831">
                  <c:v>14000000</c:v>
                </c:pt>
                <c:pt idx="1832">
                  <c:v>52000000</c:v>
                </c:pt>
                <c:pt idx="1833">
                  <c:v>40000000</c:v>
                </c:pt>
                <c:pt idx="1834">
                  <c:v>37500000</c:v>
                </c:pt>
                <c:pt idx="1835">
                  <c:v>60000000</c:v>
                </c:pt>
                <c:pt idx="1836">
                  <c:v>60000000</c:v>
                </c:pt>
                <c:pt idx="1837">
                  <c:v>60000000</c:v>
                </c:pt>
                <c:pt idx="1838">
                  <c:v>61000000</c:v>
                </c:pt>
                <c:pt idx="1839">
                  <c:v>55000000</c:v>
                </c:pt>
                <c:pt idx="1840">
                  <c:v>45000000</c:v>
                </c:pt>
                <c:pt idx="1841">
                  <c:v>70000000</c:v>
                </c:pt>
                <c:pt idx="1842">
                  <c:v>20000000</c:v>
                </c:pt>
                <c:pt idx="1843">
                  <c:v>200000000</c:v>
                </c:pt>
                <c:pt idx="1844">
                  <c:v>160000000</c:v>
                </c:pt>
                <c:pt idx="1845">
                  <c:v>60000000</c:v>
                </c:pt>
                <c:pt idx="1846">
                  <c:v>35000000</c:v>
                </c:pt>
                <c:pt idx="1847">
                  <c:v>85000000</c:v>
                </c:pt>
                <c:pt idx="1848">
                  <c:v>21000000</c:v>
                </c:pt>
                <c:pt idx="1849">
                  <c:v>16000000</c:v>
                </c:pt>
                <c:pt idx="1850">
                  <c:v>65000000</c:v>
                </c:pt>
                <c:pt idx="1851">
                  <c:v>55000000</c:v>
                </c:pt>
                <c:pt idx="1852">
                  <c:v>37000000</c:v>
                </c:pt>
                <c:pt idx="1853">
                  <c:v>35000000</c:v>
                </c:pt>
                <c:pt idx="1854">
                  <c:v>4000000</c:v>
                </c:pt>
                <c:pt idx="1855">
                  <c:v>20000000</c:v>
                </c:pt>
                <c:pt idx="1856">
                  <c:v>100000000</c:v>
                </c:pt>
                <c:pt idx="1857">
                  <c:v>6000000</c:v>
                </c:pt>
                <c:pt idx="1858">
                  <c:v>15000000</c:v>
                </c:pt>
                <c:pt idx="1859">
                  <c:v>220000000</c:v>
                </c:pt>
                <c:pt idx="1860">
                  <c:v>100000000</c:v>
                </c:pt>
                <c:pt idx="1861">
                  <c:v>25000000</c:v>
                </c:pt>
                <c:pt idx="1862">
                  <c:v>145000000</c:v>
                </c:pt>
                <c:pt idx="1863">
                  <c:v>25000000</c:v>
                </c:pt>
                <c:pt idx="1864">
                  <c:v>4000000</c:v>
                </c:pt>
                <c:pt idx="1865">
                  <c:v>8000000</c:v>
                </c:pt>
                <c:pt idx="1866">
                  <c:v>12000000</c:v>
                </c:pt>
                <c:pt idx="1867">
                  <c:v>145000000</c:v>
                </c:pt>
                <c:pt idx="1868">
                  <c:v>55000000</c:v>
                </c:pt>
                <c:pt idx="1869">
                  <c:v>40000000</c:v>
                </c:pt>
                <c:pt idx="1870">
                  <c:v>25000000</c:v>
                </c:pt>
                <c:pt idx="1871">
                  <c:v>200000000</c:v>
                </c:pt>
                <c:pt idx="1872">
                  <c:v>11000000</c:v>
                </c:pt>
                <c:pt idx="1873">
                  <c:v>4000000</c:v>
                </c:pt>
                <c:pt idx="1874">
                  <c:v>34000000</c:v>
                </c:pt>
                <c:pt idx="1875">
                  <c:v>29000000</c:v>
                </c:pt>
                <c:pt idx="1876">
                  <c:v>60000000</c:v>
                </c:pt>
                <c:pt idx="1877">
                  <c:v>35000000</c:v>
                </c:pt>
                <c:pt idx="1878">
                  <c:v>30000000</c:v>
                </c:pt>
                <c:pt idx="1879">
                  <c:v>15000000</c:v>
                </c:pt>
                <c:pt idx="1880">
                  <c:v>18000000</c:v>
                </c:pt>
                <c:pt idx="1881">
                  <c:v>23000000</c:v>
                </c:pt>
                <c:pt idx="1882">
                  <c:v>37000000</c:v>
                </c:pt>
                <c:pt idx="1883">
                  <c:v>15000000</c:v>
                </c:pt>
                <c:pt idx="1884">
                  <c:v>19000000</c:v>
                </c:pt>
                <c:pt idx="1885">
                  <c:v>42000000</c:v>
                </c:pt>
                <c:pt idx="1886">
                  <c:v>10000000</c:v>
                </c:pt>
                <c:pt idx="1887">
                  <c:v>35000000</c:v>
                </c:pt>
                <c:pt idx="1888">
                  <c:v>30000000</c:v>
                </c:pt>
                <c:pt idx="1889">
                  <c:v>165000000</c:v>
                </c:pt>
                <c:pt idx="1890">
                  <c:v>175000000</c:v>
                </c:pt>
                <c:pt idx="1891">
                  <c:v>165000000</c:v>
                </c:pt>
                <c:pt idx="1892">
                  <c:v>25000000</c:v>
                </c:pt>
                <c:pt idx="1893">
                  <c:v>30000000</c:v>
                </c:pt>
                <c:pt idx="1894">
                  <c:v>180000000</c:v>
                </c:pt>
                <c:pt idx="1895">
                  <c:v>38000000</c:v>
                </c:pt>
                <c:pt idx="1896">
                  <c:v>150000</c:v>
                </c:pt>
                <c:pt idx="1897">
                  <c:v>27000000</c:v>
                </c:pt>
                <c:pt idx="1898">
                  <c:v>180000000</c:v>
                </c:pt>
                <c:pt idx="1899">
                  <c:v>12500000</c:v>
                </c:pt>
                <c:pt idx="1900">
                  <c:v>15000000</c:v>
                </c:pt>
                <c:pt idx="1901">
                  <c:v>20000000</c:v>
                </c:pt>
                <c:pt idx="1902">
                  <c:v>180000000</c:v>
                </c:pt>
                <c:pt idx="1903">
                  <c:v>125000000</c:v>
                </c:pt>
                <c:pt idx="1904">
                  <c:v>10000000</c:v>
                </c:pt>
                <c:pt idx="1905">
                  <c:v>5000000</c:v>
                </c:pt>
                <c:pt idx="1906">
                  <c:v>25000000</c:v>
                </c:pt>
                <c:pt idx="1907">
                  <c:v>150000000</c:v>
                </c:pt>
                <c:pt idx="1908">
                  <c:v>20000000</c:v>
                </c:pt>
                <c:pt idx="1909">
                  <c:v>92000000</c:v>
                </c:pt>
                <c:pt idx="1910">
                  <c:v>110000000</c:v>
                </c:pt>
                <c:pt idx="1911">
                  <c:v>32000000</c:v>
                </c:pt>
                <c:pt idx="1912">
                  <c:v>13000000</c:v>
                </c:pt>
                <c:pt idx="1913">
                  <c:v>20000000</c:v>
                </c:pt>
                <c:pt idx="1914">
                  <c:v>100000000</c:v>
                </c:pt>
                <c:pt idx="1915">
                  <c:v>230000000</c:v>
                </c:pt>
                <c:pt idx="1916">
                  <c:v>48000000</c:v>
                </c:pt>
                <c:pt idx="1917">
                  <c:v>60000000</c:v>
                </c:pt>
                <c:pt idx="1918">
                  <c:v>200000000</c:v>
                </c:pt>
                <c:pt idx="1919">
                  <c:v>35000000</c:v>
                </c:pt>
                <c:pt idx="1920">
                  <c:v>90000000</c:v>
                </c:pt>
                <c:pt idx="1921">
                  <c:v>80000000</c:v>
                </c:pt>
                <c:pt idx="1922">
                  <c:v>11000000</c:v>
                </c:pt>
                <c:pt idx="1923">
                  <c:v>35000000</c:v>
                </c:pt>
                <c:pt idx="1924">
                  <c:v>50000000</c:v>
                </c:pt>
                <c:pt idx="1925">
                  <c:v>8000000</c:v>
                </c:pt>
                <c:pt idx="1926">
                  <c:v>150000000</c:v>
                </c:pt>
                <c:pt idx="1927">
                  <c:v>25000000</c:v>
                </c:pt>
                <c:pt idx="1928">
                  <c:v>150000000</c:v>
                </c:pt>
                <c:pt idx="1929">
                  <c:v>55000000</c:v>
                </c:pt>
                <c:pt idx="1930">
                  <c:v>80000000</c:v>
                </c:pt>
                <c:pt idx="1931">
                  <c:v>45000000</c:v>
                </c:pt>
                <c:pt idx="1932">
                  <c:v>100000000</c:v>
                </c:pt>
                <c:pt idx="1933">
                  <c:v>14000000</c:v>
                </c:pt>
                <c:pt idx="1934">
                  <c:v>300000000</c:v>
                </c:pt>
                <c:pt idx="1935">
                  <c:v>20000000</c:v>
                </c:pt>
                <c:pt idx="1936">
                  <c:v>15700000</c:v>
                </c:pt>
                <c:pt idx="1937">
                  <c:v>32000000</c:v>
                </c:pt>
                <c:pt idx="1938">
                  <c:v>22000000</c:v>
                </c:pt>
                <c:pt idx="1939">
                  <c:v>82000000</c:v>
                </c:pt>
                <c:pt idx="1940">
                  <c:v>155000000</c:v>
                </c:pt>
                <c:pt idx="1941">
                  <c:v>10000000</c:v>
                </c:pt>
                <c:pt idx="1942">
                  <c:v>135000000</c:v>
                </c:pt>
                <c:pt idx="1943">
                  <c:v>5000000</c:v>
                </c:pt>
                <c:pt idx="1944">
                  <c:v>7000000</c:v>
                </c:pt>
                <c:pt idx="1945">
                  <c:v>10500000</c:v>
                </c:pt>
                <c:pt idx="1946">
                  <c:v>75000000</c:v>
                </c:pt>
                <c:pt idx="1947">
                  <c:v>80000000</c:v>
                </c:pt>
                <c:pt idx="1948">
                  <c:v>90000000</c:v>
                </c:pt>
                <c:pt idx="1949">
                  <c:v>22000000</c:v>
                </c:pt>
                <c:pt idx="1950">
                  <c:v>30000000</c:v>
                </c:pt>
                <c:pt idx="1951">
                  <c:v>25000000</c:v>
                </c:pt>
                <c:pt idx="1952">
                  <c:v>120000000</c:v>
                </c:pt>
                <c:pt idx="1953">
                  <c:v>70000000</c:v>
                </c:pt>
                <c:pt idx="1954">
                  <c:v>30000000</c:v>
                </c:pt>
                <c:pt idx="1955">
                  <c:v>100000000</c:v>
                </c:pt>
                <c:pt idx="1956">
                  <c:v>20000000</c:v>
                </c:pt>
                <c:pt idx="1957">
                  <c:v>21800000</c:v>
                </c:pt>
                <c:pt idx="1958">
                  <c:v>65000000</c:v>
                </c:pt>
                <c:pt idx="1959">
                  <c:v>40000000</c:v>
                </c:pt>
                <c:pt idx="1960">
                  <c:v>130000000</c:v>
                </c:pt>
                <c:pt idx="1961">
                  <c:v>30000000</c:v>
                </c:pt>
                <c:pt idx="1962">
                  <c:v>33000000</c:v>
                </c:pt>
                <c:pt idx="1963">
                  <c:v>24000000</c:v>
                </c:pt>
                <c:pt idx="1964">
                  <c:v>13000000</c:v>
                </c:pt>
                <c:pt idx="1965">
                  <c:v>15000000</c:v>
                </c:pt>
                <c:pt idx="1966">
                  <c:v>117000000</c:v>
                </c:pt>
                <c:pt idx="1967">
                  <c:v>85000000</c:v>
                </c:pt>
                <c:pt idx="1968">
                  <c:v>20000000</c:v>
                </c:pt>
                <c:pt idx="1969">
                  <c:v>200000000</c:v>
                </c:pt>
                <c:pt idx="1970">
                  <c:v>50000000</c:v>
                </c:pt>
                <c:pt idx="1971">
                  <c:v>125000000</c:v>
                </c:pt>
                <c:pt idx="1972">
                  <c:v>16000000</c:v>
                </c:pt>
                <c:pt idx="1973">
                  <c:v>10000000</c:v>
                </c:pt>
                <c:pt idx="1974">
                  <c:v>30000000</c:v>
                </c:pt>
                <c:pt idx="1975">
                  <c:v>7000000</c:v>
                </c:pt>
                <c:pt idx="1976">
                  <c:v>20000000</c:v>
                </c:pt>
                <c:pt idx="1977">
                  <c:v>12000000</c:v>
                </c:pt>
                <c:pt idx="1978">
                  <c:v>7500000</c:v>
                </c:pt>
                <c:pt idx="1979">
                  <c:v>20000000</c:v>
                </c:pt>
                <c:pt idx="1980">
                  <c:v>30000000</c:v>
                </c:pt>
                <c:pt idx="1981">
                  <c:v>17500000</c:v>
                </c:pt>
                <c:pt idx="1982">
                  <c:v>20000000</c:v>
                </c:pt>
                <c:pt idx="1983">
                  <c:v>44500000</c:v>
                </c:pt>
                <c:pt idx="1984">
                  <c:v>138000000</c:v>
                </c:pt>
                <c:pt idx="1985">
                  <c:v>6000000</c:v>
                </c:pt>
                <c:pt idx="1986">
                  <c:v>70000000</c:v>
                </c:pt>
                <c:pt idx="1987">
                  <c:v>16000000</c:v>
                </c:pt>
                <c:pt idx="1988">
                  <c:v>35000000</c:v>
                </c:pt>
                <c:pt idx="1989">
                  <c:v>200000000</c:v>
                </c:pt>
                <c:pt idx="1990">
                  <c:v>80000000</c:v>
                </c:pt>
                <c:pt idx="1991">
                  <c:v>18000000</c:v>
                </c:pt>
                <c:pt idx="1992">
                  <c:v>20000000</c:v>
                </c:pt>
                <c:pt idx="1993">
                  <c:v>35000000</c:v>
                </c:pt>
                <c:pt idx="1994">
                  <c:v>50000000</c:v>
                </c:pt>
                <c:pt idx="1995">
                  <c:v>20000000</c:v>
                </c:pt>
                <c:pt idx="1996">
                  <c:v>32000000</c:v>
                </c:pt>
                <c:pt idx="1997">
                  <c:v>60000000</c:v>
                </c:pt>
                <c:pt idx="1998">
                  <c:v>25000000</c:v>
                </c:pt>
                <c:pt idx="1999">
                  <c:v>20000000</c:v>
                </c:pt>
                <c:pt idx="2000">
                  <c:v>100000000</c:v>
                </c:pt>
                <c:pt idx="2001">
                  <c:v>10000000</c:v>
                </c:pt>
                <c:pt idx="2002">
                  <c:v>80000000</c:v>
                </c:pt>
                <c:pt idx="2003">
                  <c:v>26000000</c:v>
                </c:pt>
                <c:pt idx="2004">
                  <c:v>40000000</c:v>
                </c:pt>
                <c:pt idx="2005">
                  <c:v>40000000</c:v>
                </c:pt>
                <c:pt idx="2006">
                  <c:v>70000000</c:v>
                </c:pt>
                <c:pt idx="2007">
                  <c:v>21000000</c:v>
                </c:pt>
                <c:pt idx="2008">
                  <c:v>13000000</c:v>
                </c:pt>
                <c:pt idx="2009">
                  <c:v>60000000</c:v>
                </c:pt>
                <c:pt idx="2010">
                  <c:v>175000000</c:v>
                </c:pt>
                <c:pt idx="2011">
                  <c:v>175000000</c:v>
                </c:pt>
                <c:pt idx="2012">
                  <c:v>58000000</c:v>
                </c:pt>
                <c:pt idx="2013">
                  <c:v>7000000</c:v>
                </c:pt>
                <c:pt idx="2014">
                  <c:v>32000000</c:v>
                </c:pt>
                <c:pt idx="2015">
                  <c:v>30000000</c:v>
                </c:pt>
                <c:pt idx="2016">
                  <c:v>38000000</c:v>
                </c:pt>
                <c:pt idx="2017">
                  <c:v>200000000</c:v>
                </c:pt>
                <c:pt idx="2018">
                  <c:v>3600000</c:v>
                </c:pt>
                <c:pt idx="2019">
                  <c:v>18500000</c:v>
                </c:pt>
                <c:pt idx="2020">
                  <c:v>80000000</c:v>
                </c:pt>
                <c:pt idx="2021">
                  <c:v>25000000</c:v>
                </c:pt>
                <c:pt idx="2022">
                  <c:v>2000000</c:v>
                </c:pt>
                <c:pt idx="2023">
                  <c:v>4500000</c:v>
                </c:pt>
                <c:pt idx="2024">
                  <c:v>110000000</c:v>
                </c:pt>
                <c:pt idx="2025">
                  <c:v>250000000</c:v>
                </c:pt>
                <c:pt idx="2026">
                  <c:v>4000000</c:v>
                </c:pt>
                <c:pt idx="2027">
                  <c:v>20000000</c:v>
                </c:pt>
                <c:pt idx="2028">
                  <c:v>20000000</c:v>
                </c:pt>
                <c:pt idx="2029">
                  <c:v>200000000</c:v>
                </c:pt>
                <c:pt idx="2030">
                  <c:v>38000000</c:v>
                </c:pt>
                <c:pt idx="2031">
                  <c:v>24000000</c:v>
                </c:pt>
                <c:pt idx="2032">
                  <c:v>70000000</c:v>
                </c:pt>
                <c:pt idx="2033">
                  <c:v>35000000</c:v>
                </c:pt>
                <c:pt idx="2034">
                  <c:v>57000000</c:v>
                </c:pt>
                <c:pt idx="2035">
                  <c:v>20000000</c:v>
                </c:pt>
                <c:pt idx="2036">
                  <c:v>30000000</c:v>
                </c:pt>
                <c:pt idx="2037">
                  <c:v>200000000</c:v>
                </c:pt>
                <c:pt idx="2038">
                  <c:v>65000000</c:v>
                </c:pt>
                <c:pt idx="2039">
                  <c:v>47000000</c:v>
                </c:pt>
                <c:pt idx="2040">
                  <c:v>150000000</c:v>
                </c:pt>
                <c:pt idx="2041">
                  <c:v>30000000</c:v>
                </c:pt>
                <c:pt idx="2042">
                  <c:v>150000000</c:v>
                </c:pt>
                <c:pt idx="2043">
                  <c:v>70000000</c:v>
                </c:pt>
                <c:pt idx="2044">
                  <c:v>90000000</c:v>
                </c:pt>
                <c:pt idx="2045">
                  <c:v>5000000</c:v>
                </c:pt>
                <c:pt idx="2046">
                  <c:v>12000000</c:v>
                </c:pt>
                <c:pt idx="2047">
                  <c:v>23000000</c:v>
                </c:pt>
                <c:pt idx="2048">
                  <c:v>190000000</c:v>
                </c:pt>
                <c:pt idx="2049">
                  <c:v>7000000</c:v>
                </c:pt>
                <c:pt idx="2050">
                  <c:v>40000000</c:v>
                </c:pt>
                <c:pt idx="2051">
                  <c:v>200000000</c:v>
                </c:pt>
                <c:pt idx="2052">
                  <c:v>40000000</c:v>
                </c:pt>
                <c:pt idx="2053">
                  <c:v>5000000</c:v>
                </c:pt>
                <c:pt idx="2054">
                  <c:v>40000000</c:v>
                </c:pt>
                <c:pt idx="2055">
                  <c:v>30000000</c:v>
                </c:pt>
                <c:pt idx="2056">
                  <c:v>25000000</c:v>
                </c:pt>
                <c:pt idx="2057">
                  <c:v>200000000</c:v>
                </c:pt>
                <c:pt idx="2058">
                  <c:v>18000000</c:v>
                </c:pt>
                <c:pt idx="2059">
                  <c:v>68000000</c:v>
                </c:pt>
                <c:pt idx="2060">
                  <c:v>30000000</c:v>
                </c:pt>
                <c:pt idx="2061">
                  <c:v>37000000</c:v>
                </c:pt>
                <c:pt idx="2062">
                  <c:v>24000000</c:v>
                </c:pt>
                <c:pt idx="2063">
                  <c:v>75000000</c:v>
                </c:pt>
                <c:pt idx="2064">
                  <c:v>170000000</c:v>
                </c:pt>
                <c:pt idx="2065">
                  <c:v>40000000</c:v>
                </c:pt>
                <c:pt idx="2066">
                  <c:v>55000000</c:v>
                </c:pt>
                <c:pt idx="2067">
                  <c:v>100000000</c:v>
                </c:pt>
                <c:pt idx="2068">
                  <c:v>70000000</c:v>
                </c:pt>
                <c:pt idx="2069">
                  <c:v>75000000</c:v>
                </c:pt>
                <c:pt idx="2070">
                  <c:v>26000000</c:v>
                </c:pt>
                <c:pt idx="2071">
                  <c:v>20000000</c:v>
                </c:pt>
                <c:pt idx="2072">
                  <c:v>2900000</c:v>
                </c:pt>
                <c:pt idx="2073">
                  <c:v>35000000</c:v>
                </c:pt>
                <c:pt idx="2074">
                  <c:v>1000000</c:v>
                </c:pt>
                <c:pt idx="2075">
                  <c:v>95000000</c:v>
                </c:pt>
                <c:pt idx="2076">
                  <c:v>75000000</c:v>
                </c:pt>
                <c:pt idx="2077">
                  <c:v>20000000</c:v>
                </c:pt>
                <c:pt idx="2078">
                  <c:v>12500000</c:v>
                </c:pt>
                <c:pt idx="2079">
                  <c:v>50000000</c:v>
                </c:pt>
                <c:pt idx="2080">
                  <c:v>24000000</c:v>
                </c:pt>
                <c:pt idx="2081">
                  <c:v>6000000</c:v>
                </c:pt>
                <c:pt idx="2082">
                  <c:v>10000000</c:v>
                </c:pt>
                <c:pt idx="2083">
                  <c:v>55000000</c:v>
                </c:pt>
                <c:pt idx="2084">
                  <c:v>40000000</c:v>
                </c:pt>
                <c:pt idx="2085">
                  <c:v>40000000</c:v>
                </c:pt>
                <c:pt idx="2086">
                  <c:v>30000000</c:v>
                </c:pt>
                <c:pt idx="2087">
                  <c:v>75000000</c:v>
                </c:pt>
                <c:pt idx="2088">
                  <c:v>30000000</c:v>
                </c:pt>
                <c:pt idx="2089">
                  <c:v>30000000</c:v>
                </c:pt>
                <c:pt idx="2090">
                  <c:v>22000000</c:v>
                </c:pt>
                <c:pt idx="2091">
                  <c:v>80000000</c:v>
                </c:pt>
                <c:pt idx="2092">
                  <c:v>50000000</c:v>
                </c:pt>
                <c:pt idx="2093">
                  <c:v>16000000</c:v>
                </c:pt>
                <c:pt idx="2094">
                  <c:v>13000000</c:v>
                </c:pt>
                <c:pt idx="2095">
                  <c:v>10800000</c:v>
                </c:pt>
                <c:pt idx="2096">
                  <c:v>200000000</c:v>
                </c:pt>
                <c:pt idx="2097">
                  <c:v>32000000</c:v>
                </c:pt>
                <c:pt idx="2098">
                  <c:v>60000000</c:v>
                </c:pt>
                <c:pt idx="2099">
                  <c:v>40000000</c:v>
                </c:pt>
                <c:pt idx="2100">
                  <c:v>65000000</c:v>
                </c:pt>
                <c:pt idx="2101">
                  <c:v>19000000</c:v>
                </c:pt>
                <c:pt idx="2102">
                  <c:v>30000000</c:v>
                </c:pt>
                <c:pt idx="2103">
                  <c:v>30000000</c:v>
                </c:pt>
                <c:pt idx="2104">
                  <c:v>45000000</c:v>
                </c:pt>
                <c:pt idx="2105">
                  <c:v>16000000</c:v>
                </c:pt>
                <c:pt idx="2106">
                  <c:v>4000000</c:v>
                </c:pt>
                <c:pt idx="2107">
                  <c:v>39000000</c:v>
                </c:pt>
                <c:pt idx="2108">
                  <c:v>38000000</c:v>
                </c:pt>
                <c:pt idx="2109">
                  <c:v>40000000</c:v>
                </c:pt>
                <c:pt idx="2110">
                  <c:v>20000000</c:v>
                </c:pt>
                <c:pt idx="2111">
                  <c:v>18000000</c:v>
                </c:pt>
                <c:pt idx="2112">
                  <c:v>17000000</c:v>
                </c:pt>
                <c:pt idx="2113">
                  <c:v>100000000</c:v>
                </c:pt>
                <c:pt idx="2114">
                  <c:v>40000000</c:v>
                </c:pt>
                <c:pt idx="2115">
                  <c:v>40000000</c:v>
                </c:pt>
                <c:pt idx="2116">
                  <c:v>23600000</c:v>
                </c:pt>
                <c:pt idx="2117">
                  <c:v>40000000</c:v>
                </c:pt>
                <c:pt idx="2118">
                  <c:v>165000000</c:v>
                </c:pt>
                <c:pt idx="2119">
                  <c:v>37000000</c:v>
                </c:pt>
                <c:pt idx="2120">
                  <c:v>5300000</c:v>
                </c:pt>
                <c:pt idx="2121">
                  <c:v>75000000</c:v>
                </c:pt>
                <c:pt idx="2122">
                  <c:v>225000000</c:v>
                </c:pt>
                <c:pt idx="2123">
                  <c:v>10000000</c:v>
                </c:pt>
                <c:pt idx="2124">
                  <c:v>15000000</c:v>
                </c:pt>
                <c:pt idx="2125">
                  <c:v>230000</c:v>
                </c:pt>
                <c:pt idx="2126">
                  <c:v>900000</c:v>
                </c:pt>
                <c:pt idx="2127">
                  <c:v>7500000</c:v>
                </c:pt>
                <c:pt idx="2128">
                  <c:v>20000000</c:v>
                </c:pt>
                <c:pt idx="2129">
                  <c:v>17000000</c:v>
                </c:pt>
                <c:pt idx="2130">
                  <c:v>15000000</c:v>
                </c:pt>
                <c:pt idx="2131">
                  <c:v>52000000</c:v>
                </c:pt>
                <c:pt idx="2132">
                  <c:v>35000000</c:v>
                </c:pt>
                <c:pt idx="2133">
                  <c:v>15000000</c:v>
                </c:pt>
                <c:pt idx="2134">
                  <c:v>15000</c:v>
                </c:pt>
                <c:pt idx="2135">
                  <c:v>15000000</c:v>
                </c:pt>
                <c:pt idx="2136">
                  <c:v>5000000</c:v>
                </c:pt>
                <c:pt idx="2137">
                  <c:v>55000000</c:v>
                </c:pt>
                <c:pt idx="2138">
                  <c:v>1500000</c:v>
                </c:pt>
                <c:pt idx="2139">
                  <c:v>8500000</c:v>
                </c:pt>
                <c:pt idx="2140">
                  <c:v>40000000</c:v>
                </c:pt>
                <c:pt idx="2141">
                  <c:v>65000000</c:v>
                </c:pt>
                <c:pt idx="2142">
                  <c:v>70000000</c:v>
                </c:pt>
                <c:pt idx="2143">
                  <c:v>12000000</c:v>
                </c:pt>
                <c:pt idx="2144">
                  <c:v>33000000</c:v>
                </c:pt>
                <c:pt idx="2145">
                  <c:v>12000000</c:v>
                </c:pt>
                <c:pt idx="2146">
                  <c:v>40000000</c:v>
                </c:pt>
                <c:pt idx="2147">
                  <c:v>200000000</c:v>
                </c:pt>
                <c:pt idx="2148">
                  <c:v>2900000</c:v>
                </c:pt>
                <c:pt idx="2149">
                  <c:v>2650000</c:v>
                </c:pt>
                <c:pt idx="2150">
                  <c:v>100000000</c:v>
                </c:pt>
                <c:pt idx="2151">
                  <c:v>16000000</c:v>
                </c:pt>
                <c:pt idx="2152">
                  <c:v>135000000</c:v>
                </c:pt>
                <c:pt idx="2153">
                  <c:v>25000000</c:v>
                </c:pt>
                <c:pt idx="2154">
                  <c:v>30000000</c:v>
                </c:pt>
                <c:pt idx="2155">
                  <c:v>125000000</c:v>
                </c:pt>
                <c:pt idx="2156">
                  <c:v>30000000</c:v>
                </c:pt>
                <c:pt idx="2157">
                  <c:v>15000000</c:v>
                </c:pt>
                <c:pt idx="2158">
                  <c:v>50000000</c:v>
                </c:pt>
                <c:pt idx="2159">
                  <c:v>18000000</c:v>
                </c:pt>
                <c:pt idx="2160">
                  <c:v>20000000</c:v>
                </c:pt>
                <c:pt idx="2161">
                  <c:v>75000000</c:v>
                </c:pt>
                <c:pt idx="2162">
                  <c:v>125000000</c:v>
                </c:pt>
                <c:pt idx="2163">
                  <c:v>45000000</c:v>
                </c:pt>
                <c:pt idx="2164">
                  <c:v>28000000</c:v>
                </c:pt>
                <c:pt idx="2165">
                  <c:v>5000000</c:v>
                </c:pt>
                <c:pt idx="2166">
                  <c:v>33000000</c:v>
                </c:pt>
                <c:pt idx="2167">
                  <c:v>60000000</c:v>
                </c:pt>
                <c:pt idx="2168">
                  <c:v>22000000</c:v>
                </c:pt>
                <c:pt idx="2169">
                  <c:v>50000000</c:v>
                </c:pt>
                <c:pt idx="2170">
                  <c:v>17000000</c:v>
                </c:pt>
                <c:pt idx="2171">
                  <c:v>50000000</c:v>
                </c:pt>
                <c:pt idx="2172">
                  <c:v>215000000</c:v>
                </c:pt>
                <c:pt idx="2173">
                  <c:v>165000000</c:v>
                </c:pt>
                <c:pt idx="2174">
                  <c:v>50000000</c:v>
                </c:pt>
                <c:pt idx="2175">
                  <c:v>50000000</c:v>
                </c:pt>
                <c:pt idx="2176">
                  <c:v>30000000</c:v>
                </c:pt>
                <c:pt idx="2177">
                  <c:v>35000000</c:v>
                </c:pt>
                <c:pt idx="2178">
                  <c:v>26000000</c:v>
                </c:pt>
                <c:pt idx="2179">
                  <c:v>59000000</c:v>
                </c:pt>
                <c:pt idx="2180">
                  <c:v>20000000</c:v>
                </c:pt>
                <c:pt idx="2181">
                  <c:v>20000000</c:v>
                </c:pt>
                <c:pt idx="2182">
                  <c:v>200000000</c:v>
                </c:pt>
                <c:pt idx="2183">
                  <c:v>19000000</c:v>
                </c:pt>
                <c:pt idx="2184">
                  <c:v>5000000</c:v>
                </c:pt>
                <c:pt idx="2185">
                  <c:v>185000000</c:v>
                </c:pt>
                <c:pt idx="2186">
                  <c:v>70000000</c:v>
                </c:pt>
                <c:pt idx="2187">
                  <c:v>27000000</c:v>
                </c:pt>
                <c:pt idx="2188">
                  <c:v>80000000</c:v>
                </c:pt>
                <c:pt idx="2189">
                  <c:v>110000000</c:v>
                </c:pt>
                <c:pt idx="2190">
                  <c:v>10000000</c:v>
                </c:pt>
                <c:pt idx="2191">
                  <c:v>60000000</c:v>
                </c:pt>
                <c:pt idx="2192">
                  <c:v>11715578</c:v>
                </c:pt>
                <c:pt idx="2193">
                  <c:v>80000000</c:v>
                </c:pt>
                <c:pt idx="2194">
                  <c:v>45000000</c:v>
                </c:pt>
                <c:pt idx="2195">
                  <c:v>40000000</c:v>
                </c:pt>
                <c:pt idx="2196">
                  <c:v>80000000</c:v>
                </c:pt>
                <c:pt idx="2197">
                  <c:v>20000000</c:v>
                </c:pt>
                <c:pt idx="2198">
                  <c:v>25000000</c:v>
                </c:pt>
                <c:pt idx="2199">
                  <c:v>200000000</c:v>
                </c:pt>
                <c:pt idx="2200">
                  <c:v>20000000</c:v>
                </c:pt>
                <c:pt idx="2201">
                  <c:v>145000000</c:v>
                </c:pt>
                <c:pt idx="2202">
                  <c:v>50000000</c:v>
                </c:pt>
                <c:pt idx="2203">
                  <c:v>85000000</c:v>
                </c:pt>
                <c:pt idx="2204">
                  <c:v>75000000</c:v>
                </c:pt>
                <c:pt idx="2205">
                  <c:v>65000000</c:v>
                </c:pt>
                <c:pt idx="2206">
                  <c:v>36000000</c:v>
                </c:pt>
                <c:pt idx="2207">
                  <c:v>70000000</c:v>
                </c:pt>
                <c:pt idx="2208">
                  <c:v>3000000</c:v>
                </c:pt>
                <c:pt idx="2209">
                  <c:v>42000000</c:v>
                </c:pt>
                <c:pt idx="2210">
                  <c:v>11000000</c:v>
                </c:pt>
                <c:pt idx="2211">
                  <c:v>25000000</c:v>
                </c:pt>
                <c:pt idx="2212">
                  <c:v>65000000</c:v>
                </c:pt>
                <c:pt idx="2213">
                  <c:v>100000000</c:v>
                </c:pt>
                <c:pt idx="2214">
                  <c:v>13000000</c:v>
                </c:pt>
                <c:pt idx="2215">
                  <c:v>35000000</c:v>
                </c:pt>
                <c:pt idx="2216">
                  <c:v>300000000</c:v>
                </c:pt>
                <c:pt idx="2217">
                  <c:v>49900000</c:v>
                </c:pt>
                <c:pt idx="2218">
                  <c:v>110000000</c:v>
                </c:pt>
                <c:pt idx="2219">
                  <c:v>50000000</c:v>
                </c:pt>
                <c:pt idx="2220">
                  <c:v>2000000</c:v>
                </c:pt>
                <c:pt idx="2221">
                  <c:v>7000000</c:v>
                </c:pt>
                <c:pt idx="2222">
                  <c:v>100000000</c:v>
                </c:pt>
                <c:pt idx="2223">
                  <c:v>37000000</c:v>
                </c:pt>
                <c:pt idx="2224">
                  <c:v>5600000</c:v>
                </c:pt>
                <c:pt idx="2225">
                  <c:v>32000000</c:v>
                </c:pt>
                <c:pt idx="2226">
                  <c:v>58000000</c:v>
                </c:pt>
                <c:pt idx="2227">
                  <c:v>30000000</c:v>
                </c:pt>
                <c:pt idx="2228">
                  <c:v>18000000</c:v>
                </c:pt>
                <c:pt idx="2229">
                  <c:v>110000000</c:v>
                </c:pt>
                <c:pt idx="2230">
                  <c:v>75000000</c:v>
                </c:pt>
                <c:pt idx="2231">
                  <c:v>6800000</c:v>
                </c:pt>
                <c:pt idx="2232">
                  <c:v>15000000</c:v>
                </c:pt>
                <c:pt idx="2233">
                  <c:v>85900000</c:v>
                </c:pt>
                <c:pt idx="2234">
                  <c:v>30000000</c:v>
                </c:pt>
                <c:pt idx="2235">
                  <c:v>30000000</c:v>
                </c:pt>
                <c:pt idx="2236">
                  <c:v>50000000</c:v>
                </c:pt>
                <c:pt idx="2237">
                  <c:v>100000000</c:v>
                </c:pt>
                <c:pt idx="2238">
                  <c:v>40000000</c:v>
                </c:pt>
                <c:pt idx="2239">
                  <c:v>7000000</c:v>
                </c:pt>
                <c:pt idx="2240">
                  <c:v>100000000</c:v>
                </c:pt>
                <c:pt idx="2241">
                  <c:v>19000000</c:v>
                </c:pt>
                <c:pt idx="2242">
                  <c:v>19100000</c:v>
                </c:pt>
                <c:pt idx="2243">
                  <c:v>25000000</c:v>
                </c:pt>
                <c:pt idx="2244">
                  <c:v>100000000</c:v>
                </c:pt>
                <c:pt idx="2245">
                  <c:v>160000000</c:v>
                </c:pt>
                <c:pt idx="2246">
                  <c:v>61000000</c:v>
                </c:pt>
                <c:pt idx="2247">
                  <c:v>30000000</c:v>
                </c:pt>
                <c:pt idx="2248">
                  <c:v>145000000</c:v>
                </c:pt>
                <c:pt idx="2249">
                  <c:v>800000</c:v>
                </c:pt>
                <c:pt idx="2250">
                  <c:v>11000000</c:v>
                </c:pt>
                <c:pt idx="2251">
                  <c:v>55000000</c:v>
                </c:pt>
                <c:pt idx="2252">
                  <c:v>8000000</c:v>
                </c:pt>
                <c:pt idx="2253">
                  <c:v>20000000</c:v>
                </c:pt>
                <c:pt idx="2254">
                  <c:v>40000000</c:v>
                </c:pt>
                <c:pt idx="2255">
                  <c:v>16700000</c:v>
                </c:pt>
                <c:pt idx="2256">
                  <c:v>17000000</c:v>
                </c:pt>
                <c:pt idx="2257">
                  <c:v>144000000</c:v>
                </c:pt>
                <c:pt idx="2258">
                  <c:v>7300000</c:v>
                </c:pt>
                <c:pt idx="2259">
                  <c:v>125000000</c:v>
                </c:pt>
                <c:pt idx="2260">
                  <c:v>25000000</c:v>
                </c:pt>
                <c:pt idx="2261">
                  <c:v>38000000</c:v>
                </c:pt>
                <c:pt idx="2262">
                  <c:v>85000000</c:v>
                </c:pt>
                <c:pt idx="2263">
                  <c:v>20000000</c:v>
                </c:pt>
                <c:pt idx="2264">
                  <c:v>21000000</c:v>
                </c:pt>
                <c:pt idx="2265">
                  <c:v>68000000</c:v>
                </c:pt>
                <c:pt idx="2266">
                  <c:v>250000000</c:v>
                </c:pt>
                <c:pt idx="2267">
                  <c:v>8000000</c:v>
                </c:pt>
                <c:pt idx="2268">
                  <c:v>200000000</c:v>
                </c:pt>
                <c:pt idx="2269">
                  <c:v>159000000</c:v>
                </c:pt>
                <c:pt idx="2270">
                  <c:v>150000000</c:v>
                </c:pt>
                <c:pt idx="2271">
                  <c:v>2000000</c:v>
                </c:pt>
                <c:pt idx="2272">
                  <c:v>8000000</c:v>
                </c:pt>
                <c:pt idx="2273">
                  <c:v>10000000</c:v>
                </c:pt>
                <c:pt idx="2274">
                  <c:v>45000000</c:v>
                </c:pt>
                <c:pt idx="2275">
                  <c:v>15000000</c:v>
                </c:pt>
                <c:pt idx="2276">
                  <c:v>10000000</c:v>
                </c:pt>
                <c:pt idx="2277">
                  <c:v>7000000</c:v>
                </c:pt>
                <c:pt idx="2278">
                  <c:v>93000000</c:v>
                </c:pt>
                <c:pt idx="2279">
                  <c:v>1800000</c:v>
                </c:pt>
                <c:pt idx="2280">
                  <c:v>80000000</c:v>
                </c:pt>
                <c:pt idx="2281">
                  <c:v>112000000</c:v>
                </c:pt>
                <c:pt idx="2282">
                  <c:v>21000000</c:v>
                </c:pt>
                <c:pt idx="2283">
                  <c:v>55000000</c:v>
                </c:pt>
                <c:pt idx="2284">
                  <c:v>30000000</c:v>
                </c:pt>
                <c:pt idx="2285">
                  <c:v>21000000</c:v>
                </c:pt>
                <c:pt idx="2286">
                  <c:v>60000000</c:v>
                </c:pt>
                <c:pt idx="2287">
                  <c:v>25000000</c:v>
                </c:pt>
                <c:pt idx="2288">
                  <c:v>32000000</c:v>
                </c:pt>
                <c:pt idx="2289">
                  <c:v>69000000</c:v>
                </c:pt>
                <c:pt idx="2290">
                  <c:v>110000000</c:v>
                </c:pt>
                <c:pt idx="2291">
                  <c:v>68000000</c:v>
                </c:pt>
                <c:pt idx="2292">
                  <c:v>25000000</c:v>
                </c:pt>
                <c:pt idx="2293">
                  <c:v>30000000</c:v>
                </c:pt>
                <c:pt idx="2294">
                  <c:v>100000000</c:v>
                </c:pt>
                <c:pt idx="2295">
                  <c:v>68000000</c:v>
                </c:pt>
                <c:pt idx="2296">
                  <c:v>6000000</c:v>
                </c:pt>
                <c:pt idx="2297">
                  <c:v>15000000</c:v>
                </c:pt>
                <c:pt idx="2298">
                  <c:v>40000000</c:v>
                </c:pt>
                <c:pt idx="2299">
                  <c:v>12000000</c:v>
                </c:pt>
                <c:pt idx="2300">
                  <c:v>175000000</c:v>
                </c:pt>
                <c:pt idx="2301">
                  <c:v>75000000</c:v>
                </c:pt>
                <c:pt idx="2302">
                  <c:v>18000000</c:v>
                </c:pt>
                <c:pt idx="2303">
                  <c:v>155000000</c:v>
                </c:pt>
                <c:pt idx="2304">
                  <c:v>120000000</c:v>
                </c:pt>
                <c:pt idx="2305">
                  <c:v>105000000</c:v>
                </c:pt>
                <c:pt idx="2306">
                  <c:v>50000000</c:v>
                </c:pt>
                <c:pt idx="2307">
                  <c:v>250000000</c:v>
                </c:pt>
                <c:pt idx="2308">
                  <c:v>195000000</c:v>
                </c:pt>
                <c:pt idx="2309">
                  <c:v>14000000</c:v>
                </c:pt>
                <c:pt idx="2310">
                  <c:v>11000000</c:v>
                </c:pt>
                <c:pt idx="2311">
                  <c:v>28000000</c:v>
                </c:pt>
                <c:pt idx="2312">
                  <c:v>110000000</c:v>
                </c:pt>
                <c:pt idx="2313">
                  <c:v>53000000</c:v>
                </c:pt>
                <c:pt idx="2314">
                  <c:v>1000000</c:v>
                </c:pt>
                <c:pt idx="2315">
                  <c:v>40000000</c:v>
                </c:pt>
                <c:pt idx="2316">
                  <c:v>6000000</c:v>
                </c:pt>
                <c:pt idx="2317">
                  <c:v>94000000</c:v>
                </c:pt>
                <c:pt idx="2318">
                  <c:v>25000000</c:v>
                </c:pt>
                <c:pt idx="2319">
                  <c:v>102000000</c:v>
                </c:pt>
                <c:pt idx="2320">
                  <c:v>19800000</c:v>
                </c:pt>
                <c:pt idx="2321">
                  <c:v>28000000</c:v>
                </c:pt>
                <c:pt idx="2322">
                  <c:v>60000000</c:v>
                </c:pt>
                <c:pt idx="2323">
                  <c:v>160000000</c:v>
                </c:pt>
                <c:pt idx="2324">
                  <c:v>80000000</c:v>
                </c:pt>
                <c:pt idx="2325">
                  <c:v>10000000</c:v>
                </c:pt>
                <c:pt idx="2326">
                  <c:v>50200000</c:v>
                </c:pt>
                <c:pt idx="2327">
                  <c:v>30000000</c:v>
                </c:pt>
                <c:pt idx="2328">
                  <c:v>100000000</c:v>
                </c:pt>
                <c:pt idx="2329">
                  <c:v>175000000</c:v>
                </c:pt>
                <c:pt idx="2330">
                  <c:v>125000000</c:v>
                </c:pt>
                <c:pt idx="2331">
                  <c:v>68000000</c:v>
                </c:pt>
                <c:pt idx="2332">
                  <c:v>15000000</c:v>
                </c:pt>
                <c:pt idx="2333">
                  <c:v>50000000</c:v>
                </c:pt>
                <c:pt idx="2334">
                  <c:v>100000000</c:v>
                </c:pt>
                <c:pt idx="2335">
                  <c:v>78000000</c:v>
                </c:pt>
                <c:pt idx="2336">
                  <c:v>150000000</c:v>
                </c:pt>
                <c:pt idx="2337">
                  <c:v>46000000</c:v>
                </c:pt>
                <c:pt idx="2338">
                  <c:v>55000000</c:v>
                </c:pt>
                <c:pt idx="2339">
                  <c:v>35000000</c:v>
                </c:pt>
                <c:pt idx="2340">
                  <c:v>45000000</c:v>
                </c:pt>
                <c:pt idx="2341">
                  <c:v>79000000</c:v>
                </c:pt>
                <c:pt idx="2342">
                  <c:v>28000000</c:v>
                </c:pt>
                <c:pt idx="2343">
                  <c:v>195000000</c:v>
                </c:pt>
                <c:pt idx="2344">
                  <c:v>2000000</c:v>
                </c:pt>
                <c:pt idx="2345">
                  <c:v>30000000</c:v>
                </c:pt>
                <c:pt idx="2346">
                  <c:v>7000000</c:v>
                </c:pt>
                <c:pt idx="2347">
                  <c:v>38000000</c:v>
                </c:pt>
                <c:pt idx="2348">
                  <c:v>16000000</c:v>
                </c:pt>
                <c:pt idx="2349">
                  <c:v>190000000</c:v>
                </c:pt>
                <c:pt idx="2350">
                  <c:v>25000000</c:v>
                </c:pt>
                <c:pt idx="2351">
                  <c:v>225000000</c:v>
                </c:pt>
                <c:pt idx="2352">
                  <c:v>94000000</c:v>
                </c:pt>
                <c:pt idx="2353">
                  <c:v>60000000</c:v>
                </c:pt>
                <c:pt idx="2354">
                  <c:v>25000000</c:v>
                </c:pt>
                <c:pt idx="2355">
                  <c:v>38000000</c:v>
                </c:pt>
                <c:pt idx="2356">
                  <c:v>80000000</c:v>
                </c:pt>
                <c:pt idx="2357">
                  <c:v>10000000</c:v>
                </c:pt>
                <c:pt idx="2358">
                  <c:v>35000000</c:v>
                </c:pt>
                <c:pt idx="2359">
                  <c:v>72000000</c:v>
                </c:pt>
                <c:pt idx="2360">
                  <c:v>20000000</c:v>
                </c:pt>
                <c:pt idx="2361">
                  <c:v>12000000</c:v>
                </c:pt>
                <c:pt idx="2362">
                  <c:v>65000000</c:v>
                </c:pt>
                <c:pt idx="2363">
                  <c:v>40000000</c:v>
                </c:pt>
                <c:pt idx="2364">
                  <c:v>35000000</c:v>
                </c:pt>
                <c:pt idx="2365">
                  <c:v>25000000</c:v>
                </c:pt>
                <c:pt idx="2366">
                  <c:v>40000000</c:v>
                </c:pt>
                <c:pt idx="2367">
                  <c:v>50000000</c:v>
                </c:pt>
                <c:pt idx="2368">
                  <c:v>120000000</c:v>
                </c:pt>
                <c:pt idx="2369">
                  <c:v>100000000</c:v>
                </c:pt>
                <c:pt idx="2370">
                  <c:v>55000000</c:v>
                </c:pt>
                <c:pt idx="2371">
                  <c:v>58000000</c:v>
                </c:pt>
                <c:pt idx="2372">
                  <c:v>24000000</c:v>
                </c:pt>
                <c:pt idx="2373">
                  <c:v>10000000</c:v>
                </c:pt>
                <c:pt idx="2374">
                  <c:v>6000000</c:v>
                </c:pt>
                <c:pt idx="2375">
                  <c:v>90000000</c:v>
                </c:pt>
                <c:pt idx="2376">
                  <c:v>30000000</c:v>
                </c:pt>
                <c:pt idx="2377">
                  <c:v>44000000</c:v>
                </c:pt>
                <c:pt idx="2378">
                  <c:v>209000000</c:v>
                </c:pt>
                <c:pt idx="2379">
                  <c:v>20000000</c:v>
                </c:pt>
                <c:pt idx="2380">
                  <c:v>13300000</c:v>
                </c:pt>
                <c:pt idx="2381">
                  <c:v>25000000</c:v>
                </c:pt>
                <c:pt idx="2382">
                  <c:v>145000000</c:v>
                </c:pt>
                <c:pt idx="2383">
                  <c:v>130000000</c:v>
                </c:pt>
                <c:pt idx="2384">
                  <c:v>70000000</c:v>
                </c:pt>
                <c:pt idx="2385">
                  <c:v>5000000</c:v>
                </c:pt>
                <c:pt idx="2386">
                  <c:v>200000000</c:v>
                </c:pt>
                <c:pt idx="2387">
                  <c:v>25000000</c:v>
                </c:pt>
                <c:pt idx="2388">
                  <c:v>100000000</c:v>
                </c:pt>
                <c:pt idx="2389">
                  <c:v>20000000</c:v>
                </c:pt>
                <c:pt idx="2390">
                  <c:v>30000000</c:v>
                </c:pt>
                <c:pt idx="2391">
                  <c:v>50000000</c:v>
                </c:pt>
                <c:pt idx="2392">
                  <c:v>3000000</c:v>
                </c:pt>
                <c:pt idx="2393">
                  <c:v>294700000</c:v>
                </c:pt>
                <c:pt idx="2394">
                  <c:v>120000000</c:v>
                </c:pt>
                <c:pt idx="2395">
                  <c:v>60000000</c:v>
                </c:pt>
                <c:pt idx="2396">
                  <c:v>69000000</c:v>
                </c:pt>
                <c:pt idx="2397">
                  <c:v>500000</c:v>
                </c:pt>
                <c:pt idx="2398">
                  <c:v>35000000</c:v>
                </c:pt>
                <c:pt idx="2399">
                  <c:v>20000000</c:v>
                </c:pt>
                <c:pt idx="2400">
                  <c:v>160000000</c:v>
                </c:pt>
                <c:pt idx="2401">
                  <c:v>32500000</c:v>
                </c:pt>
                <c:pt idx="2402">
                  <c:v>13000000</c:v>
                </c:pt>
                <c:pt idx="2403">
                  <c:v>70000000</c:v>
                </c:pt>
                <c:pt idx="2404">
                  <c:v>120000000</c:v>
                </c:pt>
                <c:pt idx="2405">
                  <c:v>84000000</c:v>
                </c:pt>
                <c:pt idx="2406">
                  <c:v>42000000</c:v>
                </c:pt>
                <c:pt idx="2407">
                  <c:v>26000000</c:v>
                </c:pt>
                <c:pt idx="2408">
                  <c:v>11000000</c:v>
                </c:pt>
                <c:pt idx="2409">
                  <c:v>52000000</c:v>
                </c:pt>
                <c:pt idx="2410">
                  <c:v>35000000</c:v>
                </c:pt>
                <c:pt idx="2411">
                  <c:v>115000000</c:v>
                </c:pt>
                <c:pt idx="2412">
                  <c:v>6000000</c:v>
                </c:pt>
                <c:pt idx="2413">
                  <c:v>50000000</c:v>
                </c:pt>
                <c:pt idx="2414">
                  <c:v>60000000</c:v>
                </c:pt>
                <c:pt idx="2415">
                  <c:v>10000000</c:v>
                </c:pt>
                <c:pt idx="2416">
                  <c:v>70000000</c:v>
                </c:pt>
                <c:pt idx="2417">
                  <c:v>35000000</c:v>
                </c:pt>
                <c:pt idx="2418">
                  <c:v>90000000</c:v>
                </c:pt>
                <c:pt idx="2419">
                  <c:v>10000000</c:v>
                </c:pt>
                <c:pt idx="2420">
                  <c:v>120000000</c:v>
                </c:pt>
                <c:pt idx="2421">
                  <c:v>15000000</c:v>
                </c:pt>
                <c:pt idx="2422">
                  <c:v>23000000</c:v>
                </c:pt>
                <c:pt idx="2423">
                  <c:v>75000000</c:v>
                </c:pt>
                <c:pt idx="2424">
                  <c:v>2500000</c:v>
                </c:pt>
                <c:pt idx="2425">
                  <c:v>125000000</c:v>
                </c:pt>
                <c:pt idx="2426">
                  <c:v>40000000</c:v>
                </c:pt>
                <c:pt idx="2427">
                  <c:v>100000000</c:v>
                </c:pt>
                <c:pt idx="2428">
                  <c:v>36000000</c:v>
                </c:pt>
                <c:pt idx="2429">
                  <c:v>25000000</c:v>
                </c:pt>
                <c:pt idx="2430">
                  <c:v>31000000</c:v>
                </c:pt>
                <c:pt idx="2431">
                  <c:v>7400000</c:v>
                </c:pt>
                <c:pt idx="2432">
                  <c:v>140000000</c:v>
                </c:pt>
                <c:pt idx="2433">
                  <c:v>50000000</c:v>
                </c:pt>
                <c:pt idx="2434">
                  <c:v>5000000</c:v>
                </c:pt>
                <c:pt idx="2435">
                  <c:v>3200000</c:v>
                </c:pt>
                <c:pt idx="2436">
                  <c:v>3000000</c:v>
                </c:pt>
                <c:pt idx="2437">
                  <c:v>2000000</c:v>
                </c:pt>
                <c:pt idx="2438">
                  <c:v>115000000</c:v>
                </c:pt>
                <c:pt idx="2439">
                  <c:v>55000000</c:v>
                </c:pt>
                <c:pt idx="2440">
                  <c:v>3000000</c:v>
                </c:pt>
                <c:pt idx="2441">
                  <c:v>60000000</c:v>
                </c:pt>
                <c:pt idx="2442">
                  <c:v>100000000</c:v>
                </c:pt>
                <c:pt idx="2443">
                  <c:v>6000000</c:v>
                </c:pt>
                <c:pt idx="2444">
                  <c:v>18000000</c:v>
                </c:pt>
                <c:pt idx="2445">
                  <c:v>35000000</c:v>
                </c:pt>
                <c:pt idx="2446">
                  <c:v>17000000</c:v>
                </c:pt>
                <c:pt idx="2447">
                  <c:v>100000</c:v>
                </c:pt>
                <c:pt idx="2448">
                  <c:v>45000000</c:v>
                </c:pt>
                <c:pt idx="2449">
                  <c:v>60000000</c:v>
                </c:pt>
                <c:pt idx="2450">
                  <c:v>42000000</c:v>
                </c:pt>
                <c:pt idx="2451">
                  <c:v>32000000</c:v>
                </c:pt>
                <c:pt idx="2452">
                  <c:v>15000000</c:v>
                </c:pt>
                <c:pt idx="2453">
                  <c:v>80000000</c:v>
                </c:pt>
                <c:pt idx="2454">
                  <c:v>10000000</c:v>
                </c:pt>
                <c:pt idx="2455">
                  <c:v>45000000</c:v>
                </c:pt>
                <c:pt idx="2456">
                  <c:v>20000000</c:v>
                </c:pt>
                <c:pt idx="2457">
                  <c:v>20000000</c:v>
                </c:pt>
                <c:pt idx="2458">
                  <c:v>42000000</c:v>
                </c:pt>
                <c:pt idx="2459">
                  <c:v>90000000</c:v>
                </c:pt>
                <c:pt idx="2460">
                  <c:v>66000000</c:v>
                </c:pt>
                <c:pt idx="2461">
                  <c:v>23000000</c:v>
                </c:pt>
                <c:pt idx="2462">
                  <c:v>50000000</c:v>
                </c:pt>
                <c:pt idx="2463">
                  <c:v>100000000</c:v>
                </c:pt>
                <c:pt idx="2464">
                  <c:v>20000000</c:v>
                </c:pt>
                <c:pt idx="2465">
                  <c:v>70000000</c:v>
                </c:pt>
                <c:pt idx="2466">
                  <c:v>200000000</c:v>
                </c:pt>
                <c:pt idx="2467">
                  <c:v>4500000</c:v>
                </c:pt>
                <c:pt idx="2468">
                  <c:v>10000000</c:v>
                </c:pt>
                <c:pt idx="2469">
                  <c:v>30000000</c:v>
                </c:pt>
                <c:pt idx="2470">
                  <c:v>130000000</c:v>
                </c:pt>
                <c:pt idx="2471">
                  <c:v>40000000</c:v>
                </c:pt>
                <c:pt idx="2472">
                  <c:v>30000000</c:v>
                </c:pt>
                <c:pt idx="2473">
                  <c:v>180000000</c:v>
                </c:pt>
                <c:pt idx="2474">
                  <c:v>35000000</c:v>
                </c:pt>
                <c:pt idx="2475">
                  <c:v>10000000</c:v>
                </c:pt>
                <c:pt idx="2476">
                  <c:v>30000000</c:v>
                </c:pt>
                <c:pt idx="2477">
                  <c:v>1500000</c:v>
                </c:pt>
                <c:pt idx="2478">
                  <c:v>12000000</c:v>
                </c:pt>
                <c:pt idx="2479">
                  <c:v>20000000</c:v>
                </c:pt>
                <c:pt idx="2480">
                  <c:v>11000000</c:v>
                </c:pt>
                <c:pt idx="2481">
                  <c:v>125000000</c:v>
                </c:pt>
                <c:pt idx="2482">
                  <c:v>18000000</c:v>
                </c:pt>
                <c:pt idx="2483">
                  <c:v>65000000</c:v>
                </c:pt>
                <c:pt idx="2484">
                  <c:v>28000000</c:v>
                </c:pt>
                <c:pt idx="2485">
                  <c:v>17000000</c:v>
                </c:pt>
                <c:pt idx="2486">
                  <c:v>60000000</c:v>
                </c:pt>
                <c:pt idx="2487">
                  <c:v>56000000</c:v>
                </c:pt>
                <c:pt idx="2488">
                  <c:v>85000000</c:v>
                </c:pt>
                <c:pt idx="2489">
                  <c:v>35000000</c:v>
                </c:pt>
                <c:pt idx="2490">
                  <c:v>12600000</c:v>
                </c:pt>
                <c:pt idx="2491">
                  <c:v>25000000</c:v>
                </c:pt>
                <c:pt idx="2492">
                  <c:v>4800000</c:v>
                </c:pt>
                <c:pt idx="2493">
                  <c:v>8900000</c:v>
                </c:pt>
                <c:pt idx="2494">
                  <c:v>50000000</c:v>
                </c:pt>
                <c:pt idx="2495">
                  <c:v>17000000</c:v>
                </c:pt>
                <c:pt idx="2496">
                  <c:v>92000000</c:v>
                </c:pt>
                <c:pt idx="2497">
                  <c:v>30000000</c:v>
                </c:pt>
                <c:pt idx="2498">
                  <c:v>50000000</c:v>
                </c:pt>
                <c:pt idx="2499">
                  <c:v>69000000</c:v>
                </c:pt>
                <c:pt idx="2500">
                  <c:v>16600000</c:v>
                </c:pt>
                <c:pt idx="2501">
                  <c:v>45000000</c:v>
                </c:pt>
                <c:pt idx="2502">
                  <c:v>3500000</c:v>
                </c:pt>
                <c:pt idx="2503">
                  <c:v>35000000</c:v>
                </c:pt>
                <c:pt idx="2504">
                  <c:v>35000000</c:v>
                </c:pt>
                <c:pt idx="2505">
                  <c:v>176000000</c:v>
                </c:pt>
                <c:pt idx="2506">
                  <c:v>90000000</c:v>
                </c:pt>
                <c:pt idx="2507">
                  <c:v>9000000</c:v>
                </c:pt>
                <c:pt idx="2508">
                  <c:v>28000000</c:v>
                </c:pt>
                <c:pt idx="2509">
                  <c:v>40000000</c:v>
                </c:pt>
                <c:pt idx="2510">
                  <c:v>215000000</c:v>
                </c:pt>
                <c:pt idx="2511">
                  <c:v>60000000</c:v>
                </c:pt>
                <c:pt idx="2512">
                  <c:v>12000000</c:v>
                </c:pt>
                <c:pt idx="2513">
                  <c:v>165000000</c:v>
                </c:pt>
                <c:pt idx="2514">
                  <c:v>350000000</c:v>
                </c:pt>
                <c:pt idx="2515">
                  <c:v>178000000</c:v>
                </c:pt>
                <c:pt idx="2516">
                  <c:v>35000000</c:v>
                </c:pt>
                <c:pt idx="2517">
                  <c:v>45000000</c:v>
                </c:pt>
                <c:pt idx="2518">
                  <c:v>45000000</c:v>
                </c:pt>
                <c:pt idx="2519">
                  <c:v>12000000</c:v>
                </c:pt>
                <c:pt idx="2520">
                  <c:v>40000000</c:v>
                </c:pt>
                <c:pt idx="2521">
                  <c:v>5000000</c:v>
                </c:pt>
                <c:pt idx="2522">
                  <c:v>50000000</c:v>
                </c:pt>
                <c:pt idx="2523">
                  <c:v>75000000</c:v>
                </c:pt>
                <c:pt idx="2524">
                  <c:v>90000000</c:v>
                </c:pt>
                <c:pt idx="2525">
                  <c:v>2000000</c:v>
                </c:pt>
                <c:pt idx="2526">
                  <c:v>65000000</c:v>
                </c:pt>
                <c:pt idx="2527">
                  <c:v>145000000</c:v>
                </c:pt>
                <c:pt idx="2528">
                  <c:v>150000000</c:v>
                </c:pt>
                <c:pt idx="2529">
                  <c:v>42000000</c:v>
                </c:pt>
                <c:pt idx="2530">
                  <c:v>60000000</c:v>
                </c:pt>
                <c:pt idx="2531">
                  <c:v>200000000</c:v>
                </c:pt>
                <c:pt idx="2532">
                  <c:v>45000000</c:v>
                </c:pt>
                <c:pt idx="2533">
                  <c:v>50000000</c:v>
                </c:pt>
                <c:pt idx="2534">
                  <c:v>28000000</c:v>
                </c:pt>
                <c:pt idx="2535">
                  <c:v>22000000</c:v>
                </c:pt>
                <c:pt idx="2536">
                  <c:v>25000000</c:v>
                </c:pt>
                <c:pt idx="2537">
                  <c:v>15000000</c:v>
                </c:pt>
                <c:pt idx="2538">
                  <c:v>30000000</c:v>
                </c:pt>
                <c:pt idx="2539">
                  <c:v>40000000</c:v>
                </c:pt>
                <c:pt idx="2540">
                  <c:v>13000000</c:v>
                </c:pt>
                <c:pt idx="2541">
                  <c:v>95000000</c:v>
                </c:pt>
                <c:pt idx="2542">
                  <c:v>40000000</c:v>
                </c:pt>
                <c:pt idx="2543">
                  <c:v>135000000</c:v>
                </c:pt>
                <c:pt idx="2544">
                  <c:v>190000000</c:v>
                </c:pt>
                <c:pt idx="2545">
                  <c:v>20000000</c:v>
                </c:pt>
                <c:pt idx="2546">
                  <c:v>8500000</c:v>
                </c:pt>
                <c:pt idx="2547">
                  <c:v>85000000</c:v>
                </c:pt>
                <c:pt idx="2548">
                  <c:v>95000000</c:v>
                </c:pt>
                <c:pt idx="2549">
                  <c:v>75000000</c:v>
                </c:pt>
                <c:pt idx="2550">
                  <c:v>120000000</c:v>
                </c:pt>
                <c:pt idx="2551">
                  <c:v>30000000</c:v>
                </c:pt>
                <c:pt idx="2552">
                  <c:v>5000000</c:v>
                </c:pt>
                <c:pt idx="2553">
                  <c:v>175000000</c:v>
                </c:pt>
                <c:pt idx="2554">
                  <c:v>125000000</c:v>
                </c:pt>
                <c:pt idx="2555">
                  <c:v>12000000</c:v>
                </c:pt>
                <c:pt idx="2556">
                  <c:v>30000000</c:v>
                </c:pt>
                <c:pt idx="2557">
                  <c:v>76000000</c:v>
                </c:pt>
                <c:pt idx="2558">
                  <c:v>5000000</c:v>
                </c:pt>
                <c:pt idx="2559">
                  <c:v>25000000</c:v>
                </c:pt>
                <c:pt idx="2560">
                  <c:v>19000000</c:v>
                </c:pt>
                <c:pt idx="2561">
                  <c:v>28000000</c:v>
                </c:pt>
                <c:pt idx="2562">
                  <c:v>13000000</c:v>
                </c:pt>
                <c:pt idx="2563">
                  <c:v>70000000</c:v>
                </c:pt>
                <c:pt idx="2564">
                  <c:v>5000000</c:v>
                </c:pt>
                <c:pt idx="2565">
                  <c:v>12000000</c:v>
                </c:pt>
                <c:pt idx="2566">
                  <c:v>39200000</c:v>
                </c:pt>
                <c:pt idx="2567">
                  <c:v>61000000</c:v>
                </c:pt>
                <c:pt idx="2568">
                  <c:v>13000000</c:v>
                </c:pt>
                <c:pt idx="2569">
                  <c:v>45000000</c:v>
                </c:pt>
                <c:pt idx="2570">
                  <c:v>20000000</c:v>
                </c:pt>
                <c:pt idx="2571">
                  <c:v>2500000</c:v>
                </c:pt>
                <c:pt idx="2572">
                  <c:v>7000000</c:v>
                </c:pt>
                <c:pt idx="2573">
                  <c:v>37000000</c:v>
                </c:pt>
                <c:pt idx="2574">
                  <c:v>6500000</c:v>
                </c:pt>
                <c:pt idx="2575">
                  <c:v>22000000</c:v>
                </c:pt>
                <c:pt idx="2576">
                  <c:v>11000000</c:v>
                </c:pt>
                <c:pt idx="2577">
                  <c:v>5000000</c:v>
                </c:pt>
                <c:pt idx="2578">
                  <c:v>15000000</c:v>
                </c:pt>
                <c:pt idx="2579">
                  <c:v>52000000</c:v>
                </c:pt>
                <c:pt idx="2580">
                  <c:v>110000000</c:v>
                </c:pt>
                <c:pt idx="2581">
                  <c:v>170000000</c:v>
                </c:pt>
                <c:pt idx="2582">
                  <c:v>19500000</c:v>
                </c:pt>
                <c:pt idx="2583">
                  <c:v>35000000</c:v>
                </c:pt>
                <c:pt idx="2584">
                  <c:v>170000000</c:v>
                </c:pt>
                <c:pt idx="2585">
                  <c:v>16000000</c:v>
                </c:pt>
                <c:pt idx="2586">
                  <c:v>7500000</c:v>
                </c:pt>
                <c:pt idx="2587">
                  <c:v>22000000</c:v>
                </c:pt>
                <c:pt idx="2588">
                  <c:v>81200000</c:v>
                </c:pt>
                <c:pt idx="2589">
                  <c:v>250000</c:v>
                </c:pt>
                <c:pt idx="2590">
                  <c:v>35000000</c:v>
                </c:pt>
                <c:pt idx="2591">
                  <c:v>35000000</c:v>
                </c:pt>
                <c:pt idx="2592">
                  <c:v>2000000</c:v>
                </c:pt>
                <c:pt idx="2593">
                  <c:v>12000000</c:v>
                </c:pt>
                <c:pt idx="2594">
                  <c:v>15000000</c:v>
                </c:pt>
                <c:pt idx="2595">
                  <c:v>100000000</c:v>
                </c:pt>
                <c:pt idx="2596">
                  <c:v>35000000</c:v>
                </c:pt>
                <c:pt idx="2597">
                  <c:v>27000000</c:v>
                </c:pt>
                <c:pt idx="2598">
                  <c:v>5000000</c:v>
                </c:pt>
                <c:pt idx="2599">
                  <c:v>165000000</c:v>
                </c:pt>
                <c:pt idx="2600">
                  <c:v>5000000</c:v>
                </c:pt>
                <c:pt idx="2601">
                  <c:v>40600000</c:v>
                </c:pt>
                <c:pt idx="2602">
                  <c:v>16200000</c:v>
                </c:pt>
                <c:pt idx="2603">
                  <c:v>18</c:v>
                </c:pt>
                <c:pt idx="2604">
                  <c:v>230000000</c:v>
                </c:pt>
                <c:pt idx="2605">
                  <c:v>34000000</c:v>
                </c:pt>
                <c:pt idx="2606">
                  <c:v>40000000</c:v>
                </c:pt>
                <c:pt idx="2607">
                  <c:v>95000000</c:v>
                </c:pt>
                <c:pt idx="2608">
                  <c:v>20000000</c:v>
                </c:pt>
                <c:pt idx="2609">
                  <c:v>10000000</c:v>
                </c:pt>
                <c:pt idx="2610">
                  <c:v>30000000</c:v>
                </c:pt>
                <c:pt idx="2611">
                  <c:v>23000000</c:v>
                </c:pt>
                <c:pt idx="2612">
                  <c:v>40000000</c:v>
                </c:pt>
                <c:pt idx="2613">
                  <c:v>8000000</c:v>
                </c:pt>
                <c:pt idx="2614">
                  <c:v>20000000</c:v>
                </c:pt>
                <c:pt idx="2615">
                  <c:v>33000000</c:v>
                </c:pt>
                <c:pt idx="2616">
                  <c:v>65000000</c:v>
                </c:pt>
                <c:pt idx="2617">
                  <c:v>130000000</c:v>
                </c:pt>
                <c:pt idx="2618">
                  <c:v>15000000</c:v>
                </c:pt>
                <c:pt idx="2619">
                  <c:v>12000000</c:v>
                </c:pt>
                <c:pt idx="2620">
                  <c:v>84000000</c:v>
                </c:pt>
                <c:pt idx="2621">
                  <c:v>49000000</c:v>
                </c:pt>
                <c:pt idx="2622">
                  <c:v>200000000</c:v>
                </c:pt>
                <c:pt idx="2623">
                  <c:v>500000</c:v>
                </c:pt>
                <c:pt idx="2624">
                  <c:v>60000000</c:v>
                </c:pt>
                <c:pt idx="2625">
                  <c:v>30000000</c:v>
                </c:pt>
                <c:pt idx="2626">
                  <c:v>8000000</c:v>
                </c:pt>
                <c:pt idx="2627">
                  <c:v>85000000</c:v>
                </c:pt>
                <c:pt idx="2628">
                  <c:v>6000000</c:v>
                </c:pt>
                <c:pt idx="2629">
                  <c:v>170000000</c:v>
                </c:pt>
                <c:pt idx="2630">
                  <c:v>40000000</c:v>
                </c:pt>
                <c:pt idx="2631">
                  <c:v>14000000</c:v>
                </c:pt>
                <c:pt idx="2632">
                  <c:v>30000000</c:v>
                </c:pt>
                <c:pt idx="2633">
                  <c:v>100000000</c:v>
                </c:pt>
                <c:pt idx="2634">
                  <c:v>1000000</c:v>
                </c:pt>
                <c:pt idx="2635">
                  <c:v>90000000</c:v>
                </c:pt>
                <c:pt idx="2636">
                  <c:v>7000000</c:v>
                </c:pt>
                <c:pt idx="2637">
                  <c:v>65000000</c:v>
                </c:pt>
                <c:pt idx="2638">
                  <c:v>150000000</c:v>
                </c:pt>
                <c:pt idx="2639">
                  <c:v>25000000</c:v>
                </c:pt>
                <c:pt idx="2640">
                  <c:v>49000000</c:v>
                </c:pt>
                <c:pt idx="2641">
                  <c:v>135000000</c:v>
                </c:pt>
                <c:pt idx="2642">
                  <c:v>110000000</c:v>
                </c:pt>
                <c:pt idx="2643">
                  <c:v>750000</c:v>
                </c:pt>
                <c:pt idx="2644">
                  <c:v>6500000</c:v>
                </c:pt>
                <c:pt idx="2645">
                  <c:v>200000000</c:v>
                </c:pt>
                <c:pt idx="2646">
                  <c:v>50000000</c:v>
                </c:pt>
                <c:pt idx="2647">
                  <c:v>185000000</c:v>
                </c:pt>
                <c:pt idx="2648">
                  <c:v>200000000</c:v>
                </c:pt>
                <c:pt idx="2649">
                  <c:v>9000000</c:v>
                </c:pt>
                <c:pt idx="2650">
                  <c:v>20000000</c:v>
                </c:pt>
                <c:pt idx="2651">
                  <c:v>20000000</c:v>
                </c:pt>
                <c:pt idx="2652">
                  <c:v>1100000</c:v>
                </c:pt>
                <c:pt idx="2653">
                  <c:v>35000000</c:v>
                </c:pt>
                <c:pt idx="2654">
                  <c:v>160000000</c:v>
                </c:pt>
                <c:pt idx="2655">
                  <c:v>31000000</c:v>
                </c:pt>
                <c:pt idx="2656">
                  <c:v>13000000</c:v>
                </c:pt>
                <c:pt idx="2657">
                  <c:v>132000000</c:v>
                </c:pt>
                <c:pt idx="2658">
                  <c:v>7000000</c:v>
                </c:pt>
                <c:pt idx="2659">
                  <c:v>100000000</c:v>
                </c:pt>
                <c:pt idx="2660">
                  <c:v>3000000</c:v>
                </c:pt>
                <c:pt idx="2661">
                  <c:v>20000000</c:v>
                </c:pt>
                <c:pt idx="2662">
                  <c:v>17000000</c:v>
                </c:pt>
                <c:pt idx="2663">
                  <c:v>35000000</c:v>
                </c:pt>
                <c:pt idx="2664">
                  <c:v>15000000</c:v>
                </c:pt>
                <c:pt idx="2665">
                  <c:v>10000000</c:v>
                </c:pt>
                <c:pt idx="2666">
                  <c:v>110000000</c:v>
                </c:pt>
                <c:pt idx="2667">
                  <c:v>4700000</c:v>
                </c:pt>
                <c:pt idx="2668">
                  <c:v>30000000</c:v>
                </c:pt>
                <c:pt idx="2669">
                  <c:v>97600000</c:v>
                </c:pt>
                <c:pt idx="2670">
                  <c:v>103000000</c:v>
                </c:pt>
                <c:pt idx="2671">
                  <c:v>130000000</c:v>
                </c:pt>
                <c:pt idx="2672">
                  <c:v>125000000</c:v>
                </c:pt>
                <c:pt idx="2673">
                  <c:v>160000000</c:v>
                </c:pt>
                <c:pt idx="2674">
                  <c:v>40000000</c:v>
                </c:pt>
                <c:pt idx="2675">
                  <c:v>125000000</c:v>
                </c:pt>
                <c:pt idx="2676">
                  <c:v>30000000</c:v>
                </c:pt>
                <c:pt idx="2677">
                  <c:v>33000000</c:v>
                </c:pt>
                <c:pt idx="2678">
                  <c:v>190000000</c:v>
                </c:pt>
                <c:pt idx="2679">
                  <c:v>18000000</c:v>
                </c:pt>
                <c:pt idx="2680">
                  <c:v>7000000</c:v>
                </c:pt>
                <c:pt idx="2681">
                  <c:v>15000000</c:v>
                </c:pt>
                <c:pt idx="2682">
                  <c:v>175000000</c:v>
                </c:pt>
                <c:pt idx="2683">
                  <c:v>26000000</c:v>
                </c:pt>
                <c:pt idx="2684">
                  <c:v>7000000</c:v>
                </c:pt>
                <c:pt idx="2685">
                  <c:v>65000000</c:v>
                </c:pt>
                <c:pt idx="2686">
                  <c:v>38000000</c:v>
                </c:pt>
                <c:pt idx="2687">
                  <c:v>200000000</c:v>
                </c:pt>
                <c:pt idx="2688">
                  <c:v>200000000</c:v>
                </c:pt>
                <c:pt idx="2689">
                  <c:v>26000000</c:v>
                </c:pt>
                <c:pt idx="2690">
                  <c:v>8000000</c:v>
                </c:pt>
                <c:pt idx="2691">
                  <c:v>170000000</c:v>
                </c:pt>
                <c:pt idx="2692">
                  <c:v>120000000</c:v>
                </c:pt>
                <c:pt idx="2693">
                  <c:v>17000000</c:v>
                </c:pt>
                <c:pt idx="2694">
                  <c:v>73000000</c:v>
                </c:pt>
                <c:pt idx="2695">
                  <c:v>78000000</c:v>
                </c:pt>
                <c:pt idx="2696">
                  <c:v>37500000</c:v>
                </c:pt>
                <c:pt idx="2697">
                  <c:v>2500000</c:v>
                </c:pt>
                <c:pt idx="2698">
                  <c:v>1000000</c:v>
                </c:pt>
                <c:pt idx="2699">
                  <c:v>20000000</c:v>
                </c:pt>
                <c:pt idx="2700">
                  <c:v>18000000</c:v>
                </c:pt>
                <c:pt idx="2701">
                  <c:v>40000000</c:v>
                </c:pt>
                <c:pt idx="2702">
                  <c:v>27220000</c:v>
                </c:pt>
                <c:pt idx="2703">
                  <c:v>30000000</c:v>
                </c:pt>
                <c:pt idx="2704">
                  <c:v>170000000</c:v>
                </c:pt>
                <c:pt idx="2705">
                  <c:v>9000000</c:v>
                </c:pt>
                <c:pt idx="2706">
                  <c:v>15000000</c:v>
                </c:pt>
                <c:pt idx="2707">
                  <c:v>35000000</c:v>
                </c:pt>
                <c:pt idx="2708">
                  <c:v>50000000</c:v>
                </c:pt>
                <c:pt idx="2709">
                  <c:v>20000000</c:v>
                </c:pt>
                <c:pt idx="2710">
                  <c:v>80000000</c:v>
                </c:pt>
                <c:pt idx="2711">
                  <c:v>150000000</c:v>
                </c:pt>
                <c:pt idx="2712">
                  <c:v>19000000</c:v>
                </c:pt>
                <c:pt idx="2713">
                  <c:v>25000000</c:v>
                </c:pt>
                <c:pt idx="2714">
                  <c:v>11000000</c:v>
                </c:pt>
                <c:pt idx="2715">
                  <c:v>30000000</c:v>
                </c:pt>
                <c:pt idx="2716">
                  <c:v>13000000</c:v>
                </c:pt>
                <c:pt idx="2717">
                  <c:v>105000000</c:v>
                </c:pt>
                <c:pt idx="2718">
                  <c:v>40000000</c:v>
                </c:pt>
                <c:pt idx="2719">
                  <c:v>125000000</c:v>
                </c:pt>
                <c:pt idx="2720">
                  <c:v>30000000</c:v>
                </c:pt>
                <c:pt idx="2721">
                  <c:v>30000000</c:v>
                </c:pt>
                <c:pt idx="2722">
                  <c:v>14000000</c:v>
                </c:pt>
                <c:pt idx="2723">
                  <c:v>8000000</c:v>
                </c:pt>
                <c:pt idx="2724">
                  <c:v>125000000</c:v>
                </c:pt>
                <c:pt idx="2725">
                  <c:v>40000000</c:v>
                </c:pt>
                <c:pt idx="2726">
                  <c:v>175000000</c:v>
                </c:pt>
                <c:pt idx="2727">
                  <c:v>30000000</c:v>
                </c:pt>
                <c:pt idx="2728">
                  <c:v>5000000</c:v>
                </c:pt>
                <c:pt idx="2729">
                  <c:v>20000000</c:v>
                </c:pt>
                <c:pt idx="2730">
                  <c:v>170000000</c:v>
                </c:pt>
                <c:pt idx="2731">
                  <c:v>242000</c:v>
                </c:pt>
                <c:pt idx="2732">
                  <c:v>50000000</c:v>
                </c:pt>
                <c:pt idx="2733">
                  <c:v>70000000</c:v>
                </c:pt>
                <c:pt idx="2734">
                  <c:v>5000000</c:v>
                </c:pt>
                <c:pt idx="2735">
                  <c:v>210000000</c:v>
                </c:pt>
                <c:pt idx="2736">
                  <c:v>6538513</c:v>
                </c:pt>
                <c:pt idx="2737">
                  <c:v>40000000</c:v>
                </c:pt>
                <c:pt idx="2738">
                  <c:v>42000000</c:v>
                </c:pt>
                <c:pt idx="2739">
                  <c:v>88000000</c:v>
                </c:pt>
                <c:pt idx="2740">
                  <c:v>1800000</c:v>
                </c:pt>
                <c:pt idx="2741">
                  <c:v>110000000</c:v>
                </c:pt>
                <c:pt idx="2742">
                  <c:v>8000000</c:v>
                </c:pt>
                <c:pt idx="2743">
                  <c:v>40000000</c:v>
                </c:pt>
                <c:pt idx="2744">
                  <c:v>35000000</c:v>
                </c:pt>
                <c:pt idx="2745">
                  <c:v>26000000</c:v>
                </c:pt>
                <c:pt idx="2746">
                  <c:v>44000000</c:v>
                </c:pt>
                <c:pt idx="2747">
                  <c:v>10000000</c:v>
                </c:pt>
                <c:pt idx="2748">
                  <c:v>42000000</c:v>
                </c:pt>
                <c:pt idx="2749">
                  <c:v>13000000</c:v>
                </c:pt>
                <c:pt idx="2750">
                  <c:v>28000000</c:v>
                </c:pt>
                <c:pt idx="2751">
                  <c:v>7217600</c:v>
                </c:pt>
                <c:pt idx="2752">
                  <c:v>70000000</c:v>
                </c:pt>
                <c:pt idx="2753">
                  <c:v>58800000</c:v>
                </c:pt>
                <c:pt idx="2754">
                  <c:v>48917499</c:v>
                </c:pt>
                <c:pt idx="2755">
                  <c:v>50000000</c:v>
                </c:pt>
                <c:pt idx="2756">
                  <c:v>3000000</c:v>
                </c:pt>
                <c:pt idx="2757">
                  <c:v>80000000</c:v>
                </c:pt>
                <c:pt idx="2758">
                  <c:v>25000000</c:v>
                </c:pt>
                <c:pt idx="2759">
                  <c:v>12000000</c:v>
                </c:pt>
                <c:pt idx="2760">
                  <c:v>50000000</c:v>
                </c:pt>
                <c:pt idx="2761">
                  <c:v>40000000</c:v>
                </c:pt>
                <c:pt idx="2762">
                  <c:v>3000000</c:v>
                </c:pt>
                <c:pt idx="2763">
                  <c:v>100000000</c:v>
                </c:pt>
                <c:pt idx="2764">
                  <c:v>25000000</c:v>
                </c:pt>
                <c:pt idx="2765">
                  <c:v>135000000</c:v>
                </c:pt>
                <c:pt idx="2766">
                  <c:v>5000000</c:v>
                </c:pt>
                <c:pt idx="2767">
                  <c:v>35000000</c:v>
                </c:pt>
                <c:pt idx="2768">
                  <c:v>3000000</c:v>
                </c:pt>
                <c:pt idx="2769">
                  <c:v>30000000</c:v>
                </c:pt>
                <c:pt idx="2770">
                  <c:v>120000000</c:v>
                </c:pt>
                <c:pt idx="2771">
                  <c:v>58000000</c:v>
                </c:pt>
                <c:pt idx="2772">
                  <c:v>177200000</c:v>
                </c:pt>
                <c:pt idx="2773">
                  <c:v>27000000</c:v>
                </c:pt>
                <c:pt idx="2774">
                  <c:v>165000000</c:v>
                </c:pt>
                <c:pt idx="2775">
                  <c:v>175000000</c:v>
                </c:pt>
                <c:pt idx="2776">
                  <c:v>50000000</c:v>
                </c:pt>
                <c:pt idx="2777">
                  <c:v>4500000</c:v>
                </c:pt>
                <c:pt idx="2778">
                  <c:v>650000</c:v>
                </c:pt>
                <c:pt idx="2779">
                  <c:v>145000000</c:v>
                </c:pt>
                <c:pt idx="2780">
                  <c:v>61000000</c:v>
                </c:pt>
                <c:pt idx="2781">
                  <c:v>14800000</c:v>
                </c:pt>
                <c:pt idx="2782">
                  <c:v>60000000</c:v>
                </c:pt>
                <c:pt idx="2783">
                  <c:v>50000000</c:v>
                </c:pt>
                <c:pt idx="2784">
                  <c:v>200000000</c:v>
                </c:pt>
                <c:pt idx="2785">
                  <c:v>25000000</c:v>
                </c:pt>
                <c:pt idx="2786">
                  <c:v>74000000</c:v>
                </c:pt>
                <c:pt idx="2787">
                  <c:v>110000000</c:v>
                </c:pt>
                <c:pt idx="2788">
                  <c:v>90000000</c:v>
                </c:pt>
                <c:pt idx="2789">
                  <c:v>74000000</c:v>
                </c:pt>
                <c:pt idx="2790">
                  <c:v>50000000</c:v>
                </c:pt>
                <c:pt idx="2791">
                  <c:v>150000000</c:v>
                </c:pt>
                <c:pt idx="2792">
                  <c:v>70000000</c:v>
                </c:pt>
                <c:pt idx="2793">
                  <c:v>38000000</c:v>
                </c:pt>
                <c:pt idx="2794">
                  <c:v>15000000</c:v>
                </c:pt>
                <c:pt idx="2795">
                  <c:v>250000000</c:v>
                </c:pt>
                <c:pt idx="2796">
                  <c:v>22000000</c:v>
                </c:pt>
                <c:pt idx="2797">
                  <c:v>97000000</c:v>
                </c:pt>
                <c:pt idx="2798">
                  <c:v>2000000</c:v>
                </c:pt>
                <c:pt idx="2799">
                  <c:v>40000000</c:v>
                </c:pt>
                <c:pt idx="2800">
                  <c:v>25000000</c:v>
                </c:pt>
                <c:pt idx="2801">
                  <c:v>80000000</c:v>
                </c:pt>
                <c:pt idx="2802">
                  <c:v>900000</c:v>
                </c:pt>
                <c:pt idx="2803">
                  <c:v>18000000</c:v>
                </c:pt>
                <c:pt idx="2804">
                  <c:v>150000000</c:v>
                </c:pt>
                <c:pt idx="2805">
                  <c:v>12000000</c:v>
                </c:pt>
                <c:pt idx="2806">
                  <c:v>125000000</c:v>
                </c:pt>
                <c:pt idx="2807">
                  <c:v>1000000</c:v>
                </c:pt>
                <c:pt idx="2808">
                  <c:v>12000000</c:v>
                </c:pt>
                <c:pt idx="2809">
                  <c:v>103000000</c:v>
                </c:pt>
                <c:pt idx="2810">
                  <c:v>420000</c:v>
                </c:pt>
                <c:pt idx="2811">
                  <c:v>65000000</c:v>
                </c:pt>
                <c:pt idx="2812">
                  <c:v>35000000</c:v>
                </c:pt>
                <c:pt idx="2813">
                  <c:v>30000000</c:v>
                </c:pt>
                <c:pt idx="2814">
                  <c:v>66000000</c:v>
                </c:pt>
                <c:pt idx="2815">
                  <c:v>30000000</c:v>
                </c:pt>
                <c:pt idx="2816">
                  <c:v>245000000</c:v>
                </c:pt>
                <c:pt idx="2817">
                  <c:v>175000000</c:v>
                </c:pt>
                <c:pt idx="2818">
                  <c:v>11000000</c:v>
                </c:pt>
                <c:pt idx="2819">
                  <c:v>150000000</c:v>
                </c:pt>
                <c:pt idx="2820">
                  <c:v>50100000</c:v>
                </c:pt>
                <c:pt idx="2821">
                  <c:v>115000000</c:v>
                </c:pt>
                <c:pt idx="2822">
                  <c:v>250000000</c:v>
                </c:pt>
                <c:pt idx="2823">
                  <c:v>4000000</c:v>
                </c:pt>
                <c:pt idx="2824">
                  <c:v>129000000</c:v>
                </c:pt>
                <c:pt idx="2825">
                  <c:v>3500000</c:v>
                </c:pt>
                <c:pt idx="2826">
                  <c:v>40000000</c:v>
                </c:pt>
                <c:pt idx="2827">
                  <c:v>26000000</c:v>
                </c:pt>
                <c:pt idx="2828">
                  <c:v>5000000</c:v>
                </c:pt>
                <c:pt idx="2829">
                  <c:v>8000000</c:v>
                </c:pt>
                <c:pt idx="2830">
                  <c:v>250000000</c:v>
                </c:pt>
                <c:pt idx="2831">
                  <c:v>5100000</c:v>
                </c:pt>
                <c:pt idx="2832">
                  <c:v>8000000</c:v>
                </c:pt>
                <c:pt idx="2833">
                  <c:v>15000000</c:v>
                </c:pt>
                <c:pt idx="2834">
                  <c:v>11800000</c:v>
                </c:pt>
                <c:pt idx="2835">
                  <c:v>140000000</c:v>
                </c:pt>
                <c:pt idx="2836">
                  <c:v>30000000</c:v>
                </c:pt>
                <c:pt idx="2837">
                  <c:v>11000000</c:v>
                </c:pt>
                <c:pt idx="2838">
                  <c:v>90000000</c:v>
                </c:pt>
                <c:pt idx="2839">
                  <c:v>11000000</c:v>
                </c:pt>
                <c:pt idx="2840">
                  <c:v>43000000</c:v>
                </c:pt>
                <c:pt idx="2841">
                  <c:v>30000000</c:v>
                </c:pt>
                <c:pt idx="2842">
                  <c:v>12000000</c:v>
                </c:pt>
                <c:pt idx="2843">
                  <c:v>12000000</c:v>
                </c:pt>
                <c:pt idx="2844">
                  <c:v>48000000</c:v>
                </c:pt>
                <c:pt idx="2845">
                  <c:v>60000000</c:v>
                </c:pt>
                <c:pt idx="2846">
                  <c:v>31000000</c:v>
                </c:pt>
                <c:pt idx="2847">
                  <c:v>25000000</c:v>
                </c:pt>
                <c:pt idx="2848">
                  <c:v>116000000</c:v>
                </c:pt>
                <c:pt idx="2849">
                  <c:v>60000000</c:v>
                </c:pt>
                <c:pt idx="2850">
                  <c:v>245000000</c:v>
                </c:pt>
                <c:pt idx="2851">
                  <c:v>1800000</c:v>
                </c:pt>
                <c:pt idx="2852">
                  <c:v>20000000</c:v>
                </c:pt>
                <c:pt idx="2853">
                  <c:v>80000000</c:v>
                </c:pt>
                <c:pt idx="2854">
                  <c:v>317000000</c:v>
                </c:pt>
                <c:pt idx="2855">
                  <c:v>275000000</c:v>
                </c:pt>
                <c:pt idx="2856">
                  <c:v>21000000</c:v>
                </c:pt>
                <c:pt idx="2857">
                  <c:v>47000000</c:v>
                </c:pt>
                <c:pt idx="2858">
                  <c:v>20000000</c:v>
                </c:pt>
                <c:pt idx="2859">
                  <c:v>20000000</c:v>
                </c:pt>
                <c:pt idx="2860">
                  <c:v>45000000</c:v>
                </c:pt>
                <c:pt idx="2861">
                  <c:v>55000000</c:v>
                </c:pt>
                <c:pt idx="2862">
                  <c:v>150000000</c:v>
                </c:pt>
                <c:pt idx="2863">
                  <c:v>40000000</c:v>
                </c:pt>
                <c:pt idx="2864">
                  <c:v>40000000</c:v>
                </c:pt>
                <c:pt idx="2865">
                  <c:v>18000000</c:v>
                </c:pt>
                <c:pt idx="2866">
                  <c:v>170000000</c:v>
                </c:pt>
                <c:pt idx="2867">
                  <c:v>25000000</c:v>
                </c:pt>
                <c:pt idx="2868">
                  <c:v>8000000</c:v>
                </c:pt>
                <c:pt idx="2869">
                  <c:v>12000000</c:v>
                </c:pt>
                <c:pt idx="2870">
                  <c:v>3300000</c:v>
                </c:pt>
                <c:pt idx="2871">
                  <c:v>12000000</c:v>
                </c:pt>
                <c:pt idx="2872">
                  <c:v>14000000</c:v>
                </c:pt>
                <c:pt idx="2873">
                  <c:v>40000000</c:v>
                </c:pt>
                <c:pt idx="2874">
                  <c:v>18026148</c:v>
                </c:pt>
                <c:pt idx="2875">
                  <c:v>68000000</c:v>
                </c:pt>
                <c:pt idx="2876">
                  <c:v>18000000</c:v>
                </c:pt>
                <c:pt idx="2877">
                  <c:v>185000000</c:v>
                </c:pt>
                <c:pt idx="2878">
                  <c:v>24000000</c:v>
                </c:pt>
                <c:pt idx="2879">
                  <c:v>20000000</c:v>
                </c:pt>
                <c:pt idx="2880">
                  <c:v>35000000</c:v>
                </c:pt>
                <c:pt idx="2881">
                  <c:v>127000000</c:v>
                </c:pt>
                <c:pt idx="2882">
                  <c:v>2000000</c:v>
                </c:pt>
                <c:pt idx="2883">
                  <c:v>37000000</c:v>
                </c:pt>
                <c:pt idx="2884">
                  <c:v>75000000</c:v>
                </c:pt>
                <c:pt idx="2885">
                  <c:v>75000000</c:v>
                </c:pt>
                <c:pt idx="2886">
                  <c:v>68000000</c:v>
                </c:pt>
                <c:pt idx="2887">
                  <c:v>70000000</c:v>
                </c:pt>
                <c:pt idx="2888">
                  <c:v>55000000</c:v>
                </c:pt>
                <c:pt idx="2889">
                  <c:v>34000000</c:v>
                </c:pt>
                <c:pt idx="2890">
                  <c:v>10000000</c:v>
                </c:pt>
                <c:pt idx="2891">
                  <c:v>18000000</c:v>
                </c:pt>
                <c:pt idx="2892">
                  <c:v>160000000</c:v>
                </c:pt>
                <c:pt idx="2893">
                  <c:v>6000000</c:v>
                </c:pt>
                <c:pt idx="2894">
                  <c:v>44000000</c:v>
                </c:pt>
                <c:pt idx="2895">
                  <c:v>65000000</c:v>
                </c:pt>
                <c:pt idx="2896">
                  <c:v>40000000</c:v>
                </c:pt>
                <c:pt idx="2897">
                  <c:v>81000000</c:v>
                </c:pt>
                <c:pt idx="2898">
                  <c:v>190000000</c:v>
                </c:pt>
                <c:pt idx="2899">
                  <c:v>33000000</c:v>
                </c:pt>
                <c:pt idx="2900">
                  <c:v>29000000</c:v>
                </c:pt>
                <c:pt idx="2901">
                  <c:v>65000000</c:v>
                </c:pt>
                <c:pt idx="2902">
                  <c:v>28000000</c:v>
                </c:pt>
                <c:pt idx="2903">
                  <c:v>50000</c:v>
                </c:pt>
                <c:pt idx="2904">
                  <c:v>40000000</c:v>
                </c:pt>
                <c:pt idx="2905">
                  <c:v>5000000</c:v>
                </c:pt>
                <c:pt idx="2906">
                  <c:v>16800000</c:v>
                </c:pt>
                <c:pt idx="2907">
                  <c:v>8500000</c:v>
                </c:pt>
                <c:pt idx="2908">
                  <c:v>40000000</c:v>
                </c:pt>
                <c:pt idx="2909">
                  <c:v>69000000</c:v>
                </c:pt>
                <c:pt idx="2910">
                  <c:v>11000000</c:v>
                </c:pt>
                <c:pt idx="2911">
                  <c:v>15000000</c:v>
                </c:pt>
                <c:pt idx="2912">
                  <c:v>1000000</c:v>
                </c:pt>
                <c:pt idx="2913">
                  <c:v>36000000</c:v>
                </c:pt>
                <c:pt idx="2914">
                  <c:v>150000000</c:v>
                </c:pt>
                <c:pt idx="2915">
                  <c:v>110000000</c:v>
                </c:pt>
                <c:pt idx="2916">
                  <c:v>4000000</c:v>
                </c:pt>
                <c:pt idx="2917">
                  <c:v>20000000</c:v>
                </c:pt>
                <c:pt idx="2918">
                  <c:v>5300000</c:v>
                </c:pt>
                <c:pt idx="2919">
                  <c:v>90000000</c:v>
                </c:pt>
                <c:pt idx="2920">
                  <c:v>10000000</c:v>
                </c:pt>
                <c:pt idx="2921">
                  <c:v>20000000</c:v>
                </c:pt>
                <c:pt idx="2922">
                  <c:v>150000000</c:v>
                </c:pt>
                <c:pt idx="2923">
                  <c:v>50000000</c:v>
                </c:pt>
                <c:pt idx="2924">
                  <c:v>35000000</c:v>
                </c:pt>
                <c:pt idx="2925">
                  <c:v>9000000</c:v>
                </c:pt>
                <c:pt idx="2926">
                  <c:v>250000000</c:v>
                </c:pt>
                <c:pt idx="2927">
                  <c:v>15000000</c:v>
                </c:pt>
                <c:pt idx="2928">
                  <c:v>5000000</c:v>
                </c:pt>
                <c:pt idx="2929">
                  <c:v>22000000</c:v>
                </c:pt>
                <c:pt idx="2930">
                  <c:v>22500000</c:v>
                </c:pt>
                <c:pt idx="2931">
                  <c:v>3300000</c:v>
                </c:pt>
                <c:pt idx="2932">
                  <c:v>31500000</c:v>
                </c:pt>
                <c:pt idx="2933">
                  <c:v>175000000</c:v>
                </c:pt>
                <c:pt idx="2934">
                  <c:v>60000000</c:v>
                </c:pt>
                <c:pt idx="2935">
                  <c:v>75000000</c:v>
                </c:pt>
                <c:pt idx="2936">
                  <c:v>15000000</c:v>
                </c:pt>
                <c:pt idx="2937">
                  <c:v>40000000</c:v>
                </c:pt>
                <c:pt idx="2938">
                  <c:v>2000000</c:v>
                </c:pt>
                <c:pt idx="2939">
                  <c:v>35000000</c:v>
                </c:pt>
                <c:pt idx="2940">
                  <c:v>65000000</c:v>
                </c:pt>
                <c:pt idx="2941">
                  <c:v>3000000</c:v>
                </c:pt>
                <c:pt idx="2942">
                  <c:v>30000000</c:v>
                </c:pt>
                <c:pt idx="2943">
                  <c:v>90000000</c:v>
                </c:pt>
                <c:pt idx="2944">
                  <c:v>250000</c:v>
                </c:pt>
                <c:pt idx="2945">
                  <c:v>35000000</c:v>
                </c:pt>
                <c:pt idx="2946">
                  <c:v>11000000</c:v>
                </c:pt>
                <c:pt idx="2947">
                  <c:v>13000000</c:v>
                </c:pt>
                <c:pt idx="2948">
                  <c:v>180000000</c:v>
                </c:pt>
                <c:pt idx="2949">
                  <c:v>10000000</c:v>
                </c:pt>
                <c:pt idx="2950">
                  <c:v>15000000</c:v>
                </c:pt>
                <c:pt idx="2951">
                  <c:v>25000000</c:v>
                </c:pt>
                <c:pt idx="2952">
                  <c:v>100000000</c:v>
                </c:pt>
                <c:pt idx="2953">
                  <c:v>1000000</c:v>
                </c:pt>
                <c:pt idx="2954">
                  <c:v>60000000</c:v>
                </c:pt>
                <c:pt idx="2955">
                  <c:v>54000000</c:v>
                </c:pt>
                <c:pt idx="2956">
                  <c:v>40000000</c:v>
                </c:pt>
                <c:pt idx="2957">
                  <c:v>60000000</c:v>
                </c:pt>
                <c:pt idx="2958">
                  <c:v>97000000</c:v>
                </c:pt>
                <c:pt idx="2959">
                  <c:v>28000000</c:v>
                </c:pt>
                <c:pt idx="2960">
                  <c:v>5000000</c:v>
                </c:pt>
                <c:pt idx="2961">
                  <c:v>35000000</c:v>
                </c:pt>
                <c:pt idx="2962">
                  <c:v>6500000</c:v>
                </c:pt>
                <c:pt idx="2963">
                  <c:v>150000000</c:v>
                </c:pt>
                <c:pt idx="2964">
                  <c:v>10000000</c:v>
                </c:pt>
                <c:pt idx="2965">
                  <c:v>217000000</c:v>
                </c:pt>
                <c:pt idx="2966">
                  <c:v>35000000</c:v>
                </c:pt>
                <c:pt idx="2967">
                  <c:v>178000000</c:v>
                </c:pt>
                <c:pt idx="2968">
                  <c:v>25000000</c:v>
                </c:pt>
                <c:pt idx="2969">
                  <c:v>60000000</c:v>
                </c:pt>
                <c:pt idx="2970">
                  <c:v>30000000</c:v>
                </c:pt>
                <c:pt idx="2971">
                  <c:v>55000000</c:v>
                </c:pt>
                <c:pt idx="2972">
                  <c:v>110000000</c:v>
                </c:pt>
                <c:pt idx="2973">
                  <c:v>111000000</c:v>
                </c:pt>
                <c:pt idx="2974">
                  <c:v>43000000</c:v>
                </c:pt>
                <c:pt idx="2975">
                  <c:v>1600000</c:v>
                </c:pt>
                <c:pt idx="2976">
                  <c:v>105000000</c:v>
                </c:pt>
                <c:pt idx="2977">
                  <c:v>150000000</c:v>
                </c:pt>
                <c:pt idx="2978">
                  <c:v>44000000</c:v>
                </c:pt>
                <c:pt idx="2979">
                  <c:v>80000000</c:v>
                </c:pt>
                <c:pt idx="2980">
                  <c:v>75000000</c:v>
                </c:pt>
                <c:pt idx="2981">
                  <c:v>200000000</c:v>
                </c:pt>
                <c:pt idx="2982">
                  <c:v>35000000</c:v>
                </c:pt>
                <c:pt idx="2983">
                  <c:v>250000000</c:v>
                </c:pt>
                <c:pt idx="2984">
                  <c:v>180000000</c:v>
                </c:pt>
                <c:pt idx="2985">
                  <c:v>99000000</c:v>
                </c:pt>
                <c:pt idx="2986">
                  <c:v>45000000</c:v>
                </c:pt>
                <c:pt idx="2987">
                  <c:v>10000000</c:v>
                </c:pt>
                <c:pt idx="2988">
                  <c:v>150000000</c:v>
                </c:pt>
                <c:pt idx="2989">
                  <c:v>40000000</c:v>
                </c:pt>
                <c:pt idx="2990">
                  <c:v>25000000</c:v>
                </c:pt>
                <c:pt idx="2991">
                  <c:v>19000000</c:v>
                </c:pt>
                <c:pt idx="2992">
                  <c:v>50000000</c:v>
                </c:pt>
                <c:pt idx="2993">
                  <c:v>35000000</c:v>
                </c:pt>
                <c:pt idx="2994">
                  <c:v>5000000</c:v>
                </c:pt>
                <c:pt idx="2995">
                  <c:v>150000000</c:v>
                </c:pt>
                <c:pt idx="2996">
                  <c:v>5000000</c:v>
                </c:pt>
                <c:pt idx="2997">
                  <c:v>30000000</c:v>
                </c:pt>
                <c:pt idx="2998">
                  <c:v>100000000</c:v>
                </c:pt>
                <c:pt idx="2999">
                  <c:v>2500000</c:v>
                </c:pt>
                <c:pt idx="3000">
                  <c:v>175000000</c:v>
                </c:pt>
                <c:pt idx="3001">
                  <c:v>200000000</c:v>
                </c:pt>
                <c:pt idx="3002">
                  <c:v>12000000</c:v>
                </c:pt>
                <c:pt idx="3003">
                  <c:v>45000000</c:v>
                </c:pt>
                <c:pt idx="3004">
                  <c:v>85000000</c:v>
                </c:pt>
                <c:pt idx="3005">
                  <c:v>13000000</c:v>
                </c:pt>
                <c:pt idx="3006">
                  <c:v>108000000</c:v>
                </c:pt>
                <c:pt idx="3007">
                  <c:v>40000000</c:v>
                </c:pt>
                <c:pt idx="3008">
                  <c:v>140000000</c:v>
                </c:pt>
                <c:pt idx="3009">
                  <c:v>85000000</c:v>
                </c:pt>
                <c:pt idx="3010">
                  <c:v>1000000</c:v>
                </c:pt>
                <c:pt idx="3011">
                  <c:v>11000000</c:v>
                </c:pt>
                <c:pt idx="3012">
                  <c:v>35000000</c:v>
                </c:pt>
                <c:pt idx="3013">
                  <c:v>100000000</c:v>
                </c:pt>
                <c:pt idx="3014">
                  <c:v>185000000</c:v>
                </c:pt>
                <c:pt idx="3015">
                  <c:v>170000000</c:v>
                </c:pt>
                <c:pt idx="3016">
                  <c:v>12000000</c:v>
                </c:pt>
                <c:pt idx="3017">
                  <c:v>200000000</c:v>
                </c:pt>
                <c:pt idx="3018">
                  <c:v>62000000</c:v>
                </c:pt>
                <c:pt idx="3019">
                  <c:v>40000000</c:v>
                </c:pt>
                <c:pt idx="3020">
                  <c:v>3000000</c:v>
                </c:pt>
                <c:pt idx="3021">
                  <c:v>275000000</c:v>
                </c:pt>
                <c:pt idx="3022">
                  <c:v>30000000</c:v>
                </c:pt>
                <c:pt idx="3023">
                  <c:v>85000000</c:v>
                </c:pt>
                <c:pt idx="3024">
                  <c:v>50000000</c:v>
                </c:pt>
                <c:pt idx="3025">
                  <c:v>40000000</c:v>
                </c:pt>
                <c:pt idx="3026">
                  <c:v>88000000</c:v>
                </c:pt>
                <c:pt idx="3027">
                  <c:v>38000000</c:v>
                </c:pt>
                <c:pt idx="3028">
                  <c:v>7000000</c:v>
                </c:pt>
                <c:pt idx="3029">
                  <c:v>15000000</c:v>
                </c:pt>
                <c:pt idx="3030">
                  <c:v>170000000</c:v>
                </c:pt>
                <c:pt idx="3031">
                  <c:v>125000000</c:v>
                </c:pt>
                <c:pt idx="3032">
                  <c:v>10000000</c:v>
                </c:pt>
                <c:pt idx="3033">
                  <c:v>34000000</c:v>
                </c:pt>
                <c:pt idx="3034">
                  <c:v>200000000</c:v>
                </c:pt>
                <c:pt idx="3035">
                  <c:v>90000000</c:v>
                </c:pt>
                <c:pt idx="3036">
                  <c:v>30000000</c:v>
                </c:pt>
                <c:pt idx="3037">
                  <c:v>135000000</c:v>
                </c:pt>
                <c:pt idx="3038">
                  <c:v>20000000</c:v>
                </c:pt>
                <c:pt idx="3039">
                  <c:v>50000000</c:v>
                </c:pt>
                <c:pt idx="3040">
                  <c:v>14000000</c:v>
                </c:pt>
                <c:pt idx="3041">
                  <c:v>9000000</c:v>
                </c:pt>
                <c:pt idx="3042">
                  <c:v>3000000</c:v>
                </c:pt>
                <c:pt idx="3043">
                  <c:v>61000000</c:v>
                </c:pt>
                <c:pt idx="3044">
                  <c:v>17000000</c:v>
                </c:pt>
                <c:pt idx="3045">
                  <c:v>5000000</c:v>
                </c:pt>
                <c:pt idx="3046">
                  <c:v>10000000</c:v>
                </c:pt>
                <c:pt idx="3047">
                  <c:v>80000000</c:v>
                </c:pt>
                <c:pt idx="3048">
                  <c:v>200000000</c:v>
                </c:pt>
                <c:pt idx="3049">
                  <c:v>200000000</c:v>
                </c:pt>
                <c:pt idx="3050">
                  <c:v>14000000</c:v>
                </c:pt>
                <c:pt idx="3051">
                  <c:v>29000000</c:v>
                </c:pt>
                <c:pt idx="3052">
                  <c:v>15000000</c:v>
                </c:pt>
                <c:pt idx="3053">
                  <c:v>160000000</c:v>
                </c:pt>
                <c:pt idx="3054">
                  <c:v>321000000</c:v>
                </c:pt>
                <c:pt idx="3055">
                  <c:v>356000000</c:v>
                </c:pt>
                <c:pt idx="3056">
                  <c:v>9900000</c:v>
                </c:pt>
                <c:pt idx="3057">
                  <c:v>50000000</c:v>
                </c:pt>
                <c:pt idx="3058">
                  <c:v>5000000</c:v>
                </c:pt>
                <c:pt idx="3059">
                  <c:v>120000000</c:v>
                </c:pt>
                <c:pt idx="3060">
                  <c:v>30000000</c:v>
                </c:pt>
                <c:pt idx="3061">
                  <c:v>42000000</c:v>
                </c:pt>
                <c:pt idx="3062">
                  <c:v>100000000</c:v>
                </c:pt>
                <c:pt idx="3063">
                  <c:v>51000000</c:v>
                </c:pt>
                <c:pt idx="3064">
                  <c:v>4000000</c:v>
                </c:pt>
                <c:pt idx="3065">
                  <c:v>25000000</c:v>
                </c:pt>
                <c:pt idx="3066">
                  <c:v>18000000</c:v>
                </c:pt>
                <c:pt idx="3067">
                  <c:v>60000000</c:v>
                </c:pt>
                <c:pt idx="3068">
                  <c:v>9000000</c:v>
                </c:pt>
                <c:pt idx="3069">
                  <c:v>6200000</c:v>
                </c:pt>
                <c:pt idx="3070">
                  <c:v>4400000</c:v>
                </c:pt>
                <c:pt idx="3071">
                  <c:v>40000000</c:v>
                </c:pt>
                <c:pt idx="3072">
                  <c:v>9400000</c:v>
                </c:pt>
                <c:pt idx="3073">
                  <c:v>35000000</c:v>
                </c:pt>
                <c:pt idx="3074">
                  <c:v>35000000</c:v>
                </c:pt>
                <c:pt idx="3075">
                  <c:v>55000000</c:v>
                </c:pt>
                <c:pt idx="3076">
                  <c:v>40000000</c:v>
                </c:pt>
                <c:pt idx="3077">
                  <c:v>55000000</c:v>
                </c:pt>
                <c:pt idx="3078">
                  <c:v>7000000</c:v>
                </c:pt>
                <c:pt idx="3079">
                  <c:v>60000000</c:v>
                </c:pt>
                <c:pt idx="3080">
                  <c:v>62000000</c:v>
                </c:pt>
                <c:pt idx="3081">
                  <c:v>38000000</c:v>
                </c:pt>
                <c:pt idx="3082">
                  <c:v>30000000</c:v>
                </c:pt>
                <c:pt idx="3083">
                  <c:v>75000000</c:v>
                </c:pt>
                <c:pt idx="3084">
                  <c:v>150000000</c:v>
                </c:pt>
                <c:pt idx="3085">
                  <c:v>38000000</c:v>
                </c:pt>
                <c:pt idx="3086">
                  <c:v>100000000</c:v>
                </c:pt>
                <c:pt idx="3087">
                  <c:v>13000000</c:v>
                </c:pt>
                <c:pt idx="3088">
                  <c:v>22500000</c:v>
                </c:pt>
                <c:pt idx="3089">
                  <c:v>30000000</c:v>
                </c:pt>
                <c:pt idx="3090">
                  <c:v>50000000</c:v>
                </c:pt>
                <c:pt idx="3091">
                  <c:v>200000000</c:v>
                </c:pt>
                <c:pt idx="3092">
                  <c:v>45000000</c:v>
                </c:pt>
                <c:pt idx="3093">
                  <c:v>75000000</c:v>
                </c:pt>
                <c:pt idx="3094">
                  <c:v>20000000</c:v>
                </c:pt>
                <c:pt idx="3095">
                  <c:v>10000000</c:v>
                </c:pt>
                <c:pt idx="3096">
                  <c:v>25000000</c:v>
                </c:pt>
                <c:pt idx="3097">
                  <c:v>70000000</c:v>
                </c:pt>
                <c:pt idx="3098">
                  <c:v>250000000</c:v>
                </c:pt>
                <c:pt idx="3099">
                  <c:v>90000000</c:v>
                </c:pt>
                <c:pt idx="3100">
                  <c:v>104000000</c:v>
                </c:pt>
                <c:pt idx="3101">
                  <c:v>20000000</c:v>
                </c:pt>
                <c:pt idx="3102">
                  <c:v>15000000</c:v>
                </c:pt>
                <c:pt idx="3103">
                  <c:v>67000000</c:v>
                </c:pt>
                <c:pt idx="3104">
                  <c:v>36000000</c:v>
                </c:pt>
                <c:pt idx="3105">
                  <c:v>13000000</c:v>
                </c:pt>
                <c:pt idx="3106">
                  <c:v>5000000</c:v>
                </c:pt>
                <c:pt idx="3107">
                  <c:v>135000000</c:v>
                </c:pt>
                <c:pt idx="3108">
                  <c:v>40000000</c:v>
                </c:pt>
                <c:pt idx="3109">
                  <c:v>40000000</c:v>
                </c:pt>
                <c:pt idx="3110">
                  <c:v>45000000</c:v>
                </c:pt>
                <c:pt idx="3111">
                  <c:v>90000000</c:v>
                </c:pt>
                <c:pt idx="3112">
                  <c:v>185000000</c:v>
                </c:pt>
                <c:pt idx="3113">
                  <c:v>130000000</c:v>
                </c:pt>
                <c:pt idx="3114">
                  <c:v>4900000</c:v>
                </c:pt>
                <c:pt idx="3115">
                  <c:v>20000000</c:v>
                </c:pt>
                <c:pt idx="3116">
                  <c:v>13430000</c:v>
                </c:pt>
                <c:pt idx="3117">
                  <c:v>4500000</c:v>
                </c:pt>
                <c:pt idx="3118">
                  <c:v>25000000</c:v>
                </c:pt>
                <c:pt idx="3119">
                  <c:v>3500000</c:v>
                </c:pt>
                <c:pt idx="3120">
                  <c:v>55000000</c:v>
                </c:pt>
                <c:pt idx="3121">
                  <c:v>50000000</c:v>
                </c:pt>
                <c:pt idx="3122">
                  <c:v>170000000</c:v>
                </c:pt>
                <c:pt idx="3123">
                  <c:v>178000000</c:v>
                </c:pt>
                <c:pt idx="3124">
                  <c:v>9000000</c:v>
                </c:pt>
                <c:pt idx="3125">
                  <c:v>25000000</c:v>
                </c:pt>
                <c:pt idx="3126">
                  <c:v>10000000</c:v>
                </c:pt>
                <c:pt idx="3127">
                  <c:v>38000000</c:v>
                </c:pt>
                <c:pt idx="3128">
                  <c:v>9000000</c:v>
                </c:pt>
                <c:pt idx="3129">
                  <c:v>4000000</c:v>
                </c:pt>
                <c:pt idx="3130">
                  <c:v>40000000</c:v>
                </c:pt>
                <c:pt idx="3131">
                  <c:v>100000000</c:v>
                </c:pt>
                <c:pt idx="3132">
                  <c:v>1000000</c:v>
                </c:pt>
                <c:pt idx="3133">
                  <c:v>15000000</c:v>
                </c:pt>
                <c:pt idx="3134">
                  <c:v>130000000</c:v>
                </c:pt>
                <c:pt idx="3135">
                  <c:v>48000000</c:v>
                </c:pt>
                <c:pt idx="3136">
                  <c:v>200000000</c:v>
                </c:pt>
                <c:pt idx="3137">
                  <c:v>4500000</c:v>
                </c:pt>
                <c:pt idx="3138">
                  <c:v>35000000</c:v>
                </c:pt>
                <c:pt idx="3139">
                  <c:v>6000000</c:v>
                </c:pt>
                <c:pt idx="3140">
                  <c:v>15000000</c:v>
                </c:pt>
                <c:pt idx="3141">
                  <c:v>200000000</c:v>
                </c:pt>
                <c:pt idx="3142">
                  <c:v>162000000</c:v>
                </c:pt>
                <c:pt idx="3143">
                  <c:v>75000000</c:v>
                </c:pt>
                <c:pt idx="3144">
                  <c:v>30000000</c:v>
                </c:pt>
                <c:pt idx="3145">
                  <c:v>80000000</c:v>
                </c:pt>
                <c:pt idx="3146">
                  <c:v>80000000</c:v>
                </c:pt>
                <c:pt idx="3147">
                  <c:v>15000000</c:v>
                </c:pt>
                <c:pt idx="3148">
                  <c:v>70000000</c:v>
                </c:pt>
                <c:pt idx="3149">
                  <c:v>17000000</c:v>
                </c:pt>
                <c:pt idx="3150">
                  <c:v>43000000</c:v>
                </c:pt>
                <c:pt idx="3151">
                  <c:v>6420000</c:v>
                </c:pt>
                <c:pt idx="3152">
                  <c:v>80000000</c:v>
                </c:pt>
                <c:pt idx="3153">
                  <c:v>20000000</c:v>
                </c:pt>
                <c:pt idx="3154">
                  <c:v>5000000</c:v>
                </c:pt>
                <c:pt idx="3155">
                  <c:v>50000000</c:v>
                </c:pt>
                <c:pt idx="3156">
                  <c:v>4800000</c:v>
                </c:pt>
                <c:pt idx="3157">
                  <c:v>11000000</c:v>
                </c:pt>
                <c:pt idx="3158">
                  <c:v>5400000</c:v>
                </c:pt>
                <c:pt idx="3159">
                  <c:v>34000000</c:v>
                </c:pt>
                <c:pt idx="3160">
                  <c:v>200000000</c:v>
                </c:pt>
                <c:pt idx="3161">
                  <c:v>340000000</c:v>
                </c:pt>
                <c:pt idx="3162">
                  <c:v>29000000</c:v>
                </c:pt>
                <c:pt idx="3163">
                  <c:v>58000000</c:v>
                </c:pt>
                <c:pt idx="3164">
                  <c:v>5000000</c:v>
                </c:pt>
                <c:pt idx="3165">
                  <c:v>110000000</c:v>
                </c:pt>
                <c:pt idx="3166">
                  <c:v>39000000</c:v>
                </c:pt>
                <c:pt idx="3167">
                  <c:v>100000000</c:v>
                </c:pt>
                <c:pt idx="3168">
                  <c:v>20000000</c:v>
                </c:pt>
                <c:pt idx="3169">
                  <c:v>90000000</c:v>
                </c:pt>
                <c:pt idx="3170">
                  <c:v>200000000</c:v>
                </c:pt>
                <c:pt idx="3171">
                  <c:v>11000000</c:v>
                </c:pt>
                <c:pt idx="3172">
                  <c:v>19400000</c:v>
                </c:pt>
                <c:pt idx="3173">
                  <c:v>10500000</c:v>
                </c:pt>
                <c:pt idx="3174">
                  <c:v>45000000</c:v>
                </c:pt>
                <c:pt idx="3175">
                  <c:v>13000000</c:v>
                </c:pt>
                <c:pt idx="3176">
                  <c:v>1700000</c:v>
                </c:pt>
                <c:pt idx="3177">
                  <c:v>2000000</c:v>
                </c:pt>
                <c:pt idx="3178">
                  <c:v>69000000</c:v>
                </c:pt>
                <c:pt idx="3179">
                  <c:v>3200000</c:v>
                </c:pt>
                <c:pt idx="3180">
                  <c:v>95000000</c:v>
                </c:pt>
                <c:pt idx="3181">
                  <c:v>60000000</c:v>
                </c:pt>
                <c:pt idx="3182">
                  <c:v>10000000</c:v>
                </c:pt>
                <c:pt idx="3183">
                  <c:v>19000000</c:v>
                </c:pt>
                <c:pt idx="3184">
                  <c:v>125000000</c:v>
                </c:pt>
                <c:pt idx="3185">
                  <c:v>80000000</c:v>
                </c:pt>
                <c:pt idx="3186">
                  <c:v>35000000</c:v>
                </c:pt>
                <c:pt idx="3187">
                  <c:v>9500000</c:v>
                </c:pt>
                <c:pt idx="3188">
                  <c:v>22000000</c:v>
                </c:pt>
                <c:pt idx="3189">
                  <c:v>100000000</c:v>
                </c:pt>
                <c:pt idx="3190">
                  <c:v>15000000</c:v>
                </c:pt>
                <c:pt idx="3191">
                  <c:v>150000000</c:v>
                </c:pt>
                <c:pt idx="3192">
                  <c:v>175000000</c:v>
                </c:pt>
                <c:pt idx="3193">
                  <c:v>150000000</c:v>
                </c:pt>
                <c:pt idx="3194">
                  <c:v>9000000</c:v>
                </c:pt>
                <c:pt idx="3195">
                  <c:v>25000000</c:v>
                </c:pt>
                <c:pt idx="3196">
                  <c:v>250000000</c:v>
                </c:pt>
                <c:pt idx="3197">
                  <c:v>8000000</c:v>
                </c:pt>
                <c:pt idx="3198">
                  <c:v>50300000</c:v>
                </c:pt>
                <c:pt idx="3199">
                  <c:v>3500000</c:v>
                </c:pt>
                <c:pt idx="3200">
                  <c:v>3000000</c:v>
                </c:pt>
                <c:pt idx="3201">
                  <c:v>260000000</c:v>
                </c:pt>
                <c:pt idx="3202">
                  <c:v>40000000</c:v>
                </c:pt>
                <c:pt idx="3203">
                  <c:v>13000000</c:v>
                </c:pt>
                <c:pt idx="3204">
                  <c:v>183000000</c:v>
                </c:pt>
                <c:pt idx="3205">
                  <c:v>75000000</c:v>
                </c:pt>
                <c:pt idx="3206">
                  <c:v>40000000</c:v>
                </c:pt>
                <c:pt idx="3207">
                  <c:v>120000000</c:v>
                </c:pt>
                <c:pt idx="3208">
                  <c:v>100000</c:v>
                </c:pt>
                <c:pt idx="3209">
                  <c:v>60000000</c:v>
                </c:pt>
                <c:pt idx="3210">
                  <c:v>50000000</c:v>
                </c:pt>
                <c:pt idx="3211">
                  <c:v>35000000</c:v>
                </c:pt>
                <c:pt idx="3212">
                  <c:v>160000000</c:v>
                </c:pt>
                <c:pt idx="3213">
                  <c:v>185000000</c:v>
                </c:pt>
                <c:pt idx="3214">
                  <c:v>50000000</c:v>
                </c:pt>
                <c:pt idx="3215">
                  <c:v>28000000</c:v>
                </c:pt>
                <c:pt idx="3216">
                  <c:v>32000000</c:v>
                </c:pt>
                <c:pt idx="3217">
                  <c:v>13000000</c:v>
                </c:pt>
                <c:pt idx="3218">
                  <c:v>195000000</c:v>
                </c:pt>
                <c:pt idx="3219">
                  <c:v>185000000</c:v>
                </c:pt>
                <c:pt idx="3220">
                  <c:v>14000000</c:v>
                </c:pt>
                <c:pt idx="3221">
                  <c:v>85000000</c:v>
                </c:pt>
                <c:pt idx="3222">
                  <c:v>7000000</c:v>
                </c:pt>
                <c:pt idx="3223">
                  <c:v>60000000</c:v>
                </c:pt>
                <c:pt idx="3224">
                  <c:v>15000000</c:v>
                </c:pt>
                <c:pt idx="3225">
                  <c:v>5000000</c:v>
                </c:pt>
                <c:pt idx="3226">
                  <c:v>11000000</c:v>
                </c:pt>
                <c:pt idx="3227">
                  <c:v>200000000</c:v>
                </c:pt>
                <c:pt idx="3228">
                  <c:v>32000000</c:v>
                </c:pt>
                <c:pt idx="3229">
                  <c:v>17000000</c:v>
                </c:pt>
                <c:pt idx="3230">
                  <c:v>40000000</c:v>
                </c:pt>
                <c:pt idx="3231">
                  <c:v>175000000</c:v>
                </c:pt>
                <c:pt idx="3232">
                  <c:v>120000000</c:v>
                </c:pt>
                <c:pt idx="3233">
                  <c:v>14300000</c:v>
                </c:pt>
                <c:pt idx="3234">
                  <c:v>100000000</c:v>
                </c:pt>
                <c:pt idx="3235">
                  <c:v>205000000</c:v>
                </c:pt>
                <c:pt idx="3236">
                  <c:v>11400000</c:v>
                </c:pt>
                <c:pt idx="3237">
                  <c:v>3500000</c:v>
                </c:pt>
                <c:pt idx="3238">
                  <c:v>32000000</c:v>
                </c:pt>
                <c:pt idx="3239">
                  <c:v>250000000</c:v>
                </c:pt>
                <c:pt idx="3240">
                  <c:v>60000000</c:v>
                </c:pt>
                <c:pt idx="3241">
                  <c:v>200000000</c:v>
                </c:pt>
                <c:pt idx="3242">
                  <c:v>2000000</c:v>
                </c:pt>
                <c:pt idx="3243">
                  <c:v>20000000</c:v>
                </c:pt>
                <c:pt idx="3244">
                  <c:v>25000000</c:v>
                </c:pt>
                <c:pt idx="3245">
                  <c:v>100000000</c:v>
                </c:pt>
                <c:pt idx="3246">
                  <c:v>20000000</c:v>
                </c:pt>
                <c:pt idx="3247">
                  <c:v>38000000</c:v>
                </c:pt>
                <c:pt idx="3248">
                  <c:v>15000000</c:v>
                </c:pt>
                <c:pt idx="3249">
                  <c:v>75000000</c:v>
                </c:pt>
                <c:pt idx="3250">
                  <c:v>25000000</c:v>
                </c:pt>
                <c:pt idx="3251">
                  <c:v>25000000</c:v>
                </c:pt>
                <c:pt idx="3252">
                  <c:v>100000000</c:v>
                </c:pt>
                <c:pt idx="3253">
                  <c:v>23000000</c:v>
                </c:pt>
                <c:pt idx="3254">
                  <c:v>20000000</c:v>
                </c:pt>
                <c:pt idx="3255">
                  <c:v>6000000</c:v>
                </c:pt>
                <c:pt idx="3256">
                  <c:v>2000000</c:v>
                </c:pt>
                <c:pt idx="3257">
                  <c:v>20000000</c:v>
                </c:pt>
                <c:pt idx="3258">
                  <c:v>39000000</c:v>
                </c:pt>
                <c:pt idx="3259">
                  <c:v>110000000</c:v>
                </c:pt>
                <c:pt idx="3260">
                  <c:v>12000000</c:v>
                </c:pt>
                <c:pt idx="3261">
                  <c:v>200000000</c:v>
                </c:pt>
                <c:pt idx="3262">
                  <c:v>90000000</c:v>
                </c:pt>
                <c:pt idx="3263">
                  <c:v>18000000</c:v>
                </c:pt>
                <c:pt idx="3264">
                  <c:v>175000000</c:v>
                </c:pt>
                <c:pt idx="3265">
                  <c:v>55000000</c:v>
                </c:pt>
                <c:pt idx="3266">
                  <c:v>15000000</c:v>
                </c:pt>
                <c:pt idx="3267">
                  <c:v>79000000</c:v>
                </c:pt>
                <c:pt idx="3268">
                  <c:v>48000000</c:v>
                </c:pt>
                <c:pt idx="3269">
                  <c:v>50000000</c:v>
                </c:pt>
                <c:pt idx="3270">
                  <c:v>135000000</c:v>
                </c:pt>
                <c:pt idx="3271">
                  <c:v>85000000</c:v>
                </c:pt>
                <c:pt idx="3272">
                  <c:v>70000000</c:v>
                </c:pt>
                <c:pt idx="3273">
                  <c:v>14600000</c:v>
                </c:pt>
                <c:pt idx="3274">
                  <c:v>45000000</c:v>
                </c:pt>
                <c:pt idx="3275">
                  <c:v>18600000</c:v>
                </c:pt>
                <c:pt idx="3276">
                  <c:v>90000000</c:v>
                </c:pt>
                <c:pt idx="3277">
                  <c:v>880000</c:v>
                </c:pt>
                <c:pt idx="3278">
                  <c:v>84500000</c:v>
                </c:pt>
                <c:pt idx="3279">
                  <c:v>16000000</c:v>
                </c:pt>
                <c:pt idx="3280">
                  <c:v>34000000</c:v>
                </c:pt>
                <c:pt idx="3281">
                  <c:v>60000000</c:v>
                </c:pt>
                <c:pt idx="3282">
                  <c:v>6000000</c:v>
                </c:pt>
                <c:pt idx="3283">
                  <c:v>10000000</c:v>
                </c:pt>
                <c:pt idx="3284">
                  <c:v>6000000</c:v>
                </c:pt>
                <c:pt idx="3285">
                  <c:v>4000000</c:v>
                </c:pt>
                <c:pt idx="3286">
                  <c:v>20000000</c:v>
                </c:pt>
                <c:pt idx="3287">
                  <c:v>16000000</c:v>
                </c:pt>
                <c:pt idx="3288">
                  <c:v>5000000</c:v>
                </c:pt>
                <c:pt idx="3289">
                  <c:v>50000000</c:v>
                </c:pt>
                <c:pt idx="3290">
                  <c:v>125000000</c:v>
                </c:pt>
                <c:pt idx="3291">
                  <c:v>38000000</c:v>
                </c:pt>
                <c:pt idx="3292">
                  <c:v>11000000</c:v>
                </c:pt>
                <c:pt idx="3293">
                  <c:v>50000000</c:v>
                </c:pt>
                <c:pt idx="3294">
                  <c:v>200000000</c:v>
                </c:pt>
                <c:pt idx="3295">
                  <c:v>165000000</c:v>
                </c:pt>
                <c:pt idx="3296">
                  <c:v>26000000</c:v>
                </c:pt>
                <c:pt idx="3297">
                  <c:v>50000000</c:v>
                </c:pt>
                <c:pt idx="3298">
                  <c:v>175000000</c:v>
                </c:pt>
                <c:pt idx="3299">
                  <c:v>150000000</c:v>
                </c:pt>
                <c:pt idx="3300">
                  <c:v>4500000</c:v>
                </c:pt>
                <c:pt idx="3301">
                  <c:v>50000000</c:v>
                </c:pt>
                <c:pt idx="3302">
                  <c:v>70000000</c:v>
                </c:pt>
                <c:pt idx="3303">
                  <c:v>9000000</c:v>
                </c:pt>
                <c:pt idx="3304">
                  <c:v>14000000</c:v>
                </c:pt>
                <c:pt idx="3305">
                  <c:v>4000000</c:v>
                </c:pt>
                <c:pt idx="3306">
                  <c:v>30000000</c:v>
                </c:pt>
                <c:pt idx="3307">
                  <c:v>13500000</c:v>
                </c:pt>
                <c:pt idx="3308">
                  <c:v>22000000</c:v>
                </c:pt>
                <c:pt idx="3309">
                  <c:v>4000000</c:v>
                </c:pt>
                <c:pt idx="3310">
                  <c:v>70000000</c:v>
                </c:pt>
                <c:pt idx="3311">
                  <c:v>18000000</c:v>
                </c:pt>
                <c:pt idx="3312">
                  <c:v>95000000</c:v>
                </c:pt>
                <c:pt idx="3313">
                  <c:v>25000000</c:v>
                </c:pt>
                <c:pt idx="3314">
                  <c:v>10000000</c:v>
                </c:pt>
                <c:pt idx="3315">
                  <c:v>33000000</c:v>
                </c:pt>
                <c:pt idx="3316">
                  <c:v>55000000</c:v>
                </c:pt>
                <c:pt idx="3317">
                  <c:v>12000000</c:v>
                </c:pt>
                <c:pt idx="3318">
                  <c:v>9000000</c:v>
                </c:pt>
                <c:pt idx="3319">
                  <c:v>25000000</c:v>
                </c:pt>
                <c:pt idx="3320">
                  <c:v>90000000</c:v>
                </c:pt>
                <c:pt idx="3321">
                  <c:v>65000000</c:v>
                </c:pt>
                <c:pt idx="3322">
                  <c:v>40000000</c:v>
                </c:pt>
                <c:pt idx="3323">
                  <c:v>200000000</c:v>
                </c:pt>
                <c:pt idx="3324">
                  <c:v>250000000</c:v>
                </c:pt>
                <c:pt idx="3325">
                  <c:v>60000000</c:v>
                </c:pt>
                <c:pt idx="3326">
                  <c:v>10000000</c:v>
                </c:pt>
                <c:pt idx="3327">
                  <c:v>10000000</c:v>
                </c:pt>
                <c:pt idx="3328">
                  <c:v>129000000</c:v>
                </c:pt>
                <c:pt idx="3329">
                  <c:v>6000000</c:v>
                </c:pt>
                <c:pt idx="3330">
                  <c:v>22000000</c:v>
                </c:pt>
                <c:pt idx="3331">
                  <c:v>150000000</c:v>
                </c:pt>
                <c:pt idx="3332">
                  <c:v>104000000</c:v>
                </c:pt>
                <c:pt idx="3333">
                  <c:v>200000000</c:v>
                </c:pt>
                <c:pt idx="3334">
                  <c:v>24000000</c:v>
                </c:pt>
                <c:pt idx="3335">
                  <c:v>200000000</c:v>
                </c:pt>
                <c:pt idx="3336">
                  <c:v>11100000</c:v>
                </c:pt>
                <c:pt idx="3337">
                  <c:v>291000000</c:v>
                </c:pt>
                <c:pt idx="3338">
                  <c:v>50000000</c:v>
                </c:pt>
                <c:pt idx="3339">
                  <c:v>25000000</c:v>
                </c:pt>
                <c:pt idx="3340">
                  <c:v>43000000</c:v>
                </c:pt>
                <c:pt idx="3341">
                  <c:v>35000000</c:v>
                </c:pt>
                <c:pt idx="3342">
                  <c:v>35000000</c:v>
                </c:pt>
                <c:pt idx="3343">
                  <c:v>5000000</c:v>
                </c:pt>
                <c:pt idx="3344">
                  <c:v>200000000</c:v>
                </c:pt>
                <c:pt idx="3345">
                  <c:v>26000000</c:v>
                </c:pt>
                <c:pt idx="3346">
                  <c:v>15000000</c:v>
                </c:pt>
                <c:pt idx="3347">
                  <c:v>14000000</c:v>
                </c:pt>
              </c:numCache>
            </c:numRef>
          </c:xVal>
          <c:yVal>
            <c:numRef>
              <c:f>'Clean Sheet'!$Q$2:$Q$3349</c:f>
              <c:numCache>
                <c:formatCode>0</c:formatCode>
                <c:ptCount val="3348"/>
                <c:pt idx="0">
                  <c:v>76019048</c:v>
                </c:pt>
                <c:pt idx="1">
                  <c:v>35459543</c:v>
                </c:pt>
                <c:pt idx="2">
                  <c:v>5200000</c:v>
                </c:pt>
                <c:pt idx="3">
                  <c:v>81600000</c:v>
                </c:pt>
                <c:pt idx="4">
                  <c:v>61749765</c:v>
                </c:pt>
                <c:pt idx="5">
                  <c:v>2437000</c:v>
                </c:pt>
                <c:pt idx="6">
                  <c:v>26960374</c:v>
                </c:pt>
                <c:pt idx="7">
                  <c:v>43829933</c:v>
                </c:pt>
                <c:pt idx="8">
                  <c:v>35988495</c:v>
                </c:pt>
                <c:pt idx="9">
                  <c:v>51701871</c:v>
                </c:pt>
                <c:pt idx="10">
                  <c:v>1546</c:v>
                </c:pt>
                <c:pt idx="11">
                  <c:v>29146131</c:v>
                </c:pt>
                <c:pt idx="12">
                  <c:v>0</c:v>
                </c:pt>
                <c:pt idx="13">
                  <c:v>622861</c:v>
                </c:pt>
                <c:pt idx="14">
                  <c:v>37041</c:v>
                </c:pt>
                <c:pt idx="15">
                  <c:v>108405</c:v>
                </c:pt>
                <c:pt idx="16">
                  <c:v>4534</c:v>
                </c:pt>
                <c:pt idx="17">
                  <c:v>250341816</c:v>
                </c:pt>
                <c:pt idx="18">
                  <c:v>15706540</c:v>
                </c:pt>
                <c:pt idx="19">
                  <c:v>115000889</c:v>
                </c:pt>
                <c:pt idx="20">
                  <c:v>54396</c:v>
                </c:pt>
                <c:pt idx="21">
                  <c:v>114156</c:v>
                </c:pt>
                <c:pt idx="22">
                  <c:v>114252</c:v>
                </c:pt>
                <c:pt idx="23">
                  <c:v>441306145</c:v>
                </c:pt>
                <c:pt idx="24">
                  <c:v>35382710</c:v>
                </c:pt>
                <c:pt idx="25">
                  <c:v>59034</c:v>
                </c:pt>
                <c:pt idx="26">
                  <c:v>0</c:v>
                </c:pt>
                <c:pt idx="27">
                  <c:v>53267000</c:v>
                </c:pt>
                <c:pt idx="28">
                  <c:v>0</c:v>
                </c:pt>
                <c:pt idx="29">
                  <c:v>29857432</c:v>
                </c:pt>
                <c:pt idx="30">
                  <c:v>210</c:v>
                </c:pt>
                <c:pt idx="31">
                  <c:v>156000000</c:v>
                </c:pt>
                <c:pt idx="32">
                  <c:v>36182181</c:v>
                </c:pt>
                <c:pt idx="33">
                  <c:v>0</c:v>
                </c:pt>
                <c:pt idx="34">
                  <c:v>512343</c:v>
                </c:pt>
                <c:pt idx="35">
                  <c:v>119617265</c:v>
                </c:pt>
                <c:pt idx="36">
                  <c:v>29226502</c:v>
                </c:pt>
                <c:pt idx="37">
                  <c:v>4696729</c:v>
                </c:pt>
                <c:pt idx="38">
                  <c:v>47961919</c:v>
                </c:pt>
                <c:pt idx="39">
                  <c:v>20972000</c:v>
                </c:pt>
                <c:pt idx="40">
                  <c:v>30860378</c:v>
                </c:pt>
                <c:pt idx="41">
                  <c:v>86273333</c:v>
                </c:pt>
                <c:pt idx="42">
                  <c:v>245878</c:v>
                </c:pt>
                <c:pt idx="43">
                  <c:v>50000000</c:v>
                </c:pt>
                <c:pt idx="44">
                  <c:v>476512065</c:v>
                </c:pt>
                <c:pt idx="45">
                  <c:v>12678</c:v>
                </c:pt>
                <c:pt idx="46">
                  <c:v>109114817</c:v>
                </c:pt>
                <c:pt idx="47">
                  <c:v>115341126</c:v>
                </c:pt>
                <c:pt idx="48">
                  <c:v>27476252</c:v>
                </c:pt>
                <c:pt idx="49">
                  <c:v>70600000</c:v>
                </c:pt>
                <c:pt idx="50">
                  <c:v>0</c:v>
                </c:pt>
                <c:pt idx="51">
                  <c:v>33800000</c:v>
                </c:pt>
                <c:pt idx="52">
                  <c:v>23557</c:v>
                </c:pt>
                <c:pt idx="53">
                  <c:v>0</c:v>
                </c:pt>
                <c:pt idx="54">
                  <c:v>21709020</c:v>
                </c:pt>
                <c:pt idx="55">
                  <c:v>23690757</c:v>
                </c:pt>
                <c:pt idx="56">
                  <c:v>60922980</c:v>
                </c:pt>
                <c:pt idx="57">
                  <c:v>31800000</c:v>
                </c:pt>
                <c:pt idx="58">
                  <c:v>117250587</c:v>
                </c:pt>
                <c:pt idx="59">
                  <c:v>28573323</c:v>
                </c:pt>
                <c:pt idx="60">
                  <c:v>38288028</c:v>
                </c:pt>
                <c:pt idx="61">
                  <c:v>50750000</c:v>
                </c:pt>
                <c:pt idx="62">
                  <c:v>306889114</c:v>
                </c:pt>
                <c:pt idx="63">
                  <c:v>71215869</c:v>
                </c:pt>
                <c:pt idx="64">
                  <c:v>237113184</c:v>
                </c:pt>
                <c:pt idx="65">
                  <c:v>126737428</c:v>
                </c:pt>
                <c:pt idx="66">
                  <c:v>46875764</c:v>
                </c:pt>
                <c:pt idx="67">
                  <c:v>775398007</c:v>
                </c:pt>
                <c:pt idx="68">
                  <c:v>159822</c:v>
                </c:pt>
                <c:pt idx="69">
                  <c:v>3475702</c:v>
                </c:pt>
                <c:pt idx="70">
                  <c:v>49074379</c:v>
                </c:pt>
                <c:pt idx="71">
                  <c:v>396271103</c:v>
                </c:pt>
                <c:pt idx="72">
                  <c:v>47160000</c:v>
                </c:pt>
                <c:pt idx="73">
                  <c:v>24946715</c:v>
                </c:pt>
                <c:pt idx="74">
                  <c:v>187884007</c:v>
                </c:pt>
                <c:pt idx="75">
                  <c:v>35000000</c:v>
                </c:pt>
                <c:pt idx="76">
                  <c:v>141607219</c:v>
                </c:pt>
                <c:pt idx="77">
                  <c:v>300478449</c:v>
                </c:pt>
                <c:pt idx="78">
                  <c:v>106285522</c:v>
                </c:pt>
                <c:pt idx="79">
                  <c:v>104880868</c:v>
                </c:pt>
                <c:pt idx="80">
                  <c:v>0</c:v>
                </c:pt>
                <c:pt idx="81">
                  <c:v>43005351</c:v>
                </c:pt>
                <c:pt idx="82">
                  <c:v>106260000</c:v>
                </c:pt>
                <c:pt idx="83">
                  <c:v>20745728</c:v>
                </c:pt>
                <c:pt idx="84">
                  <c:v>8773197</c:v>
                </c:pt>
                <c:pt idx="85">
                  <c:v>40194067</c:v>
                </c:pt>
                <c:pt idx="86">
                  <c:v>210308099</c:v>
                </c:pt>
                <c:pt idx="87">
                  <c:v>85187855</c:v>
                </c:pt>
                <c:pt idx="88">
                  <c:v>82674320</c:v>
                </c:pt>
                <c:pt idx="89">
                  <c:v>22490471</c:v>
                </c:pt>
                <c:pt idx="90">
                  <c:v>83454304</c:v>
                </c:pt>
                <c:pt idx="91">
                  <c:v>58853106</c:v>
                </c:pt>
                <c:pt idx="92">
                  <c:v>115229890</c:v>
                </c:pt>
                <c:pt idx="93">
                  <c:v>39918650</c:v>
                </c:pt>
                <c:pt idx="94">
                  <c:v>26023860</c:v>
                </c:pt>
                <c:pt idx="95">
                  <c:v>538375067</c:v>
                </c:pt>
                <c:pt idx="96">
                  <c:v>27176821</c:v>
                </c:pt>
                <c:pt idx="97">
                  <c:v>21448830</c:v>
                </c:pt>
                <c:pt idx="98">
                  <c:v>39911960</c:v>
                </c:pt>
                <c:pt idx="99">
                  <c:v>30031783</c:v>
                </c:pt>
                <c:pt idx="100">
                  <c:v>54766923</c:v>
                </c:pt>
                <c:pt idx="101">
                  <c:v>23404827</c:v>
                </c:pt>
                <c:pt idx="102">
                  <c:v>47277357</c:v>
                </c:pt>
                <c:pt idx="103">
                  <c:v>216385706</c:v>
                </c:pt>
                <c:pt idx="104">
                  <c:v>42368025</c:v>
                </c:pt>
                <c:pt idx="105">
                  <c:v>30794462</c:v>
                </c:pt>
                <c:pt idx="106">
                  <c:v>12000754</c:v>
                </c:pt>
                <c:pt idx="107">
                  <c:v>59303359</c:v>
                </c:pt>
                <c:pt idx="108">
                  <c:v>68851475</c:v>
                </c:pt>
                <c:pt idx="109">
                  <c:v>25274965</c:v>
                </c:pt>
                <c:pt idx="110">
                  <c:v>34971136</c:v>
                </c:pt>
                <c:pt idx="111">
                  <c:v>54837550</c:v>
                </c:pt>
                <c:pt idx="112">
                  <c:v>63456988</c:v>
                </c:pt>
                <c:pt idx="113">
                  <c:v>21722776</c:v>
                </c:pt>
                <c:pt idx="114">
                  <c:v>25533818</c:v>
                </c:pt>
                <c:pt idx="115">
                  <c:v>31672907</c:v>
                </c:pt>
                <c:pt idx="116">
                  <c:v>23668406</c:v>
                </c:pt>
                <c:pt idx="117">
                  <c:v>389925971</c:v>
                </c:pt>
                <c:pt idx="118">
                  <c:v>85297000</c:v>
                </c:pt>
                <c:pt idx="119">
                  <c:v>78868508</c:v>
                </c:pt>
                <c:pt idx="120">
                  <c:v>27150534</c:v>
                </c:pt>
                <c:pt idx="121">
                  <c:v>41712525</c:v>
                </c:pt>
                <c:pt idx="122">
                  <c:v>21028755</c:v>
                </c:pt>
                <c:pt idx="123">
                  <c:v>41631350</c:v>
                </c:pt>
                <c:pt idx="124">
                  <c:v>792910554</c:v>
                </c:pt>
                <c:pt idx="125">
                  <c:v>2895379</c:v>
                </c:pt>
                <c:pt idx="126">
                  <c:v>6799117</c:v>
                </c:pt>
                <c:pt idx="127">
                  <c:v>27093116</c:v>
                </c:pt>
                <c:pt idx="128">
                  <c:v>125212904</c:v>
                </c:pt>
                <c:pt idx="129">
                  <c:v>36690067</c:v>
                </c:pt>
                <c:pt idx="130">
                  <c:v>52767889</c:v>
                </c:pt>
                <c:pt idx="131">
                  <c:v>129795554</c:v>
                </c:pt>
                <c:pt idx="132">
                  <c:v>77229971</c:v>
                </c:pt>
                <c:pt idx="133">
                  <c:v>125052686</c:v>
                </c:pt>
                <c:pt idx="134">
                  <c:v>30036166</c:v>
                </c:pt>
                <c:pt idx="135">
                  <c:v>79818511</c:v>
                </c:pt>
                <c:pt idx="136">
                  <c:v>19634641</c:v>
                </c:pt>
                <c:pt idx="137">
                  <c:v>177200271</c:v>
                </c:pt>
                <c:pt idx="138">
                  <c:v>33000525</c:v>
                </c:pt>
                <c:pt idx="139">
                  <c:v>21042514</c:v>
                </c:pt>
                <c:pt idx="140">
                  <c:v>20791649</c:v>
                </c:pt>
                <c:pt idx="141">
                  <c:v>20766616</c:v>
                </c:pt>
                <c:pt idx="142">
                  <c:v>92921203</c:v>
                </c:pt>
                <c:pt idx="143">
                  <c:v>14400000</c:v>
                </c:pt>
                <c:pt idx="144">
                  <c:v>2536242</c:v>
                </c:pt>
                <c:pt idx="145">
                  <c:v>14949697</c:v>
                </c:pt>
                <c:pt idx="146">
                  <c:v>61418063</c:v>
                </c:pt>
                <c:pt idx="147">
                  <c:v>55432841</c:v>
                </c:pt>
                <c:pt idx="148">
                  <c:v>67917094</c:v>
                </c:pt>
                <c:pt idx="149">
                  <c:v>25839182</c:v>
                </c:pt>
                <c:pt idx="150">
                  <c:v>475106177</c:v>
                </c:pt>
                <c:pt idx="151">
                  <c:v>21192315</c:v>
                </c:pt>
                <c:pt idx="152">
                  <c:v>63541777</c:v>
                </c:pt>
                <c:pt idx="153">
                  <c:v>65884703</c:v>
                </c:pt>
                <c:pt idx="154">
                  <c:v>80250623</c:v>
                </c:pt>
                <c:pt idx="155">
                  <c:v>108423749</c:v>
                </c:pt>
                <c:pt idx="156">
                  <c:v>90404800</c:v>
                </c:pt>
                <c:pt idx="157">
                  <c:v>2120439</c:v>
                </c:pt>
                <c:pt idx="158">
                  <c:v>79567667</c:v>
                </c:pt>
                <c:pt idx="159">
                  <c:v>40400657</c:v>
                </c:pt>
                <c:pt idx="160">
                  <c:v>52066791</c:v>
                </c:pt>
                <c:pt idx="161">
                  <c:v>316360478</c:v>
                </c:pt>
                <c:pt idx="162">
                  <c:v>4229114</c:v>
                </c:pt>
                <c:pt idx="163">
                  <c:v>14568989</c:v>
                </c:pt>
                <c:pt idx="164">
                  <c:v>31042035</c:v>
                </c:pt>
                <c:pt idx="165">
                  <c:v>30979816</c:v>
                </c:pt>
                <c:pt idx="166">
                  <c:v>80040027</c:v>
                </c:pt>
                <c:pt idx="167">
                  <c:v>32980880</c:v>
                </c:pt>
                <c:pt idx="168">
                  <c:v>296578797</c:v>
                </c:pt>
                <c:pt idx="169">
                  <c:v>153898890</c:v>
                </c:pt>
                <c:pt idx="170">
                  <c:v>333107271</c:v>
                </c:pt>
                <c:pt idx="171">
                  <c:v>91119319</c:v>
                </c:pt>
                <c:pt idx="172">
                  <c:v>8853968</c:v>
                </c:pt>
                <c:pt idx="173">
                  <c:v>34700291</c:v>
                </c:pt>
                <c:pt idx="174">
                  <c:v>47951979</c:v>
                </c:pt>
                <c:pt idx="175">
                  <c:v>25685134</c:v>
                </c:pt>
                <c:pt idx="176">
                  <c:v>5474090</c:v>
                </c:pt>
                <c:pt idx="177">
                  <c:v>81198894</c:v>
                </c:pt>
                <c:pt idx="178">
                  <c:v>38376497</c:v>
                </c:pt>
                <c:pt idx="179">
                  <c:v>40874452</c:v>
                </c:pt>
                <c:pt idx="180">
                  <c:v>86572238</c:v>
                </c:pt>
                <c:pt idx="181">
                  <c:v>23686027</c:v>
                </c:pt>
                <c:pt idx="182">
                  <c:v>69821334</c:v>
                </c:pt>
                <c:pt idx="183">
                  <c:v>76471046</c:v>
                </c:pt>
                <c:pt idx="184">
                  <c:v>28744356</c:v>
                </c:pt>
                <c:pt idx="185">
                  <c:v>78371200</c:v>
                </c:pt>
                <c:pt idx="186">
                  <c:v>4736202</c:v>
                </c:pt>
                <c:pt idx="187">
                  <c:v>20458340</c:v>
                </c:pt>
                <c:pt idx="188">
                  <c:v>20284984</c:v>
                </c:pt>
                <c:pt idx="189">
                  <c:v>10609321</c:v>
                </c:pt>
                <c:pt idx="190">
                  <c:v>383336762</c:v>
                </c:pt>
                <c:pt idx="191">
                  <c:v>9949953</c:v>
                </c:pt>
                <c:pt idx="192">
                  <c:v>51525171</c:v>
                </c:pt>
                <c:pt idx="193">
                  <c:v>14643997</c:v>
                </c:pt>
                <c:pt idx="194">
                  <c:v>85313124</c:v>
                </c:pt>
                <c:pt idx="195">
                  <c:v>98467863</c:v>
                </c:pt>
                <c:pt idx="196">
                  <c:v>57491000</c:v>
                </c:pt>
                <c:pt idx="197">
                  <c:v>5000000</c:v>
                </c:pt>
                <c:pt idx="198">
                  <c:v>12303411</c:v>
                </c:pt>
                <c:pt idx="199">
                  <c:v>59612888</c:v>
                </c:pt>
                <c:pt idx="200">
                  <c:v>24922237</c:v>
                </c:pt>
                <c:pt idx="201">
                  <c:v>64499270</c:v>
                </c:pt>
                <c:pt idx="202">
                  <c:v>96773200</c:v>
                </c:pt>
                <c:pt idx="203">
                  <c:v>15502112</c:v>
                </c:pt>
                <c:pt idx="204">
                  <c:v>36230219</c:v>
                </c:pt>
                <c:pt idx="205">
                  <c:v>49364621</c:v>
                </c:pt>
                <c:pt idx="206">
                  <c:v>29999213</c:v>
                </c:pt>
                <c:pt idx="207">
                  <c:v>227514205</c:v>
                </c:pt>
                <c:pt idx="208">
                  <c:v>41410568</c:v>
                </c:pt>
                <c:pt idx="209">
                  <c:v>41047344</c:v>
                </c:pt>
                <c:pt idx="210">
                  <c:v>55600000</c:v>
                </c:pt>
                <c:pt idx="211">
                  <c:v>10631333</c:v>
                </c:pt>
                <c:pt idx="212">
                  <c:v>300400432</c:v>
                </c:pt>
                <c:pt idx="213">
                  <c:v>4164283</c:v>
                </c:pt>
                <c:pt idx="214">
                  <c:v>2023414</c:v>
                </c:pt>
                <c:pt idx="215">
                  <c:v>14238661</c:v>
                </c:pt>
                <c:pt idx="216">
                  <c:v>300473716</c:v>
                </c:pt>
                <c:pt idx="217">
                  <c:v>60106536</c:v>
                </c:pt>
                <c:pt idx="218">
                  <c:v>50337532</c:v>
                </c:pt>
                <c:pt idx="219">
                  <c:v>38934048</c:v>
                </c:pt>
                <c:pt idx="220">
                  <c:v>68706993</c:v>
                </c:pt>
                <c:pt idx="221">
                  <c:v>328203506</c:v>
                </c:pt>
                <c:pt idx="222">
                  <c:v>131060248</c:v>
                </c:pt>
                <c:pt idx="223">
                  <c:v>11100577</c:v>
                </c:pt>
                <c:pt idx="224">
                  <c:v>8618766</c:v>
                </c:pt>
                <c:pt idx="225">
                  <c:v>49042224</c:v>
                </c:pt>
                <c:pt idx="226">
                  <c:v>52293982</c:v>
                </c:pt>
                <c:pt idx="227">
                  <c:v>1529199</c:v>
                </c:pt>
                <c:pt idx="228">
                  <c:v>70722101</c:v>
                </c:pt>
                <c:pt idx="229">
                  <c:v>18564613</c:v>
                </c:pt>
                <c:pt idx="230">
                  <c:v>60629159</c:v>
                </c:pt>
                <c:pt idx="231">
                  <c:v>19472525</c:v>
                </c:pt>
                <c:pt idx="232">
                  <c:v>79817937</c:v>
                </c:pt>
                <c:pt idx="233">
                  <c:v>38625550</c:v>
                </c:pt>
                <c:pt idx="234">
                  <c:v>40084041</c:v>
                </c:pt>
                <c:pt idx="235">
                  <c:v>5900712</c:v>
                </c:pt>
                <c:pt idx="236">
                  <c:v>5844868</c:v>
                </c:pt>
                <c:pt idx="237">
                  <c:v>14245868</c:v>
                </c:pt>
                <c:pt idx="238">
                  <c:v>39032786</c:v>
                </c:pt>
                <c:pt idx="239">
                  <c:v>8622412</c:v>
                </c:pt>
                <c:pt idx="240">
                  <c:v>17502499</c:v>
                </c:pt>
                <c:pt idx="241">
                  <c:v>54999651</c:v>
                </c:pt>
                <c:pt idx="242">
                  <c:v>138545632</c:v>
                </c:pt>
                <c:pt idx="243">
                  <c:v>40479480</c:v>
                </c:pt>
                <c:pt idx="244">
                  <c:v>40697761</c:v>
                </c:pt>
                <c:pt idx="245">
                  <c:v>52287414</c:v>
                </c:pt>
                <c:pt idx="246">
                  <c:v>109713132</c:v>
                </c:pt>
                <c:pt idx="247">
                  <c:v>6217509</c:v>
                </c:pt>
                <c:pt idx="248">
                  <c:v>39246734</c:v>
                </c:pt>
                <c:pt idx="249">
                  <c:v>357288178</c:v>
                </c:pt>
                <c:pt idx="250">
                  <c:v>239606210</c:v>
                </c:pt>
                <c:pt idx="251">
                  <c:v>17185954</c:v>
                </c:pt>
                <c:pt idx="252">
                  <c:v>299965036</c:v>
                </c:pt>
                <c:pt idx="253">
                  <c:v>11806119</c:v>
                </c:pt>
                <c:pt idx="254">
                  <c:v>214577242</c:v>
                </c:pt>
                <c:pt idx="255">
                  <c:v>22238696</c:v>
                </c:pt>
                <c:pt idx="256">
                  <c:v>5924421</c:v>
                </c:pt>
                <c:pt idx="257">
                  <c:v>320145693</c:v>
                </c:pt>
                <c:pt idx="258">
                  <c:v>46358827</c:v>
                </c:pt>
                <c:pt idx="259">
                  <c:v>123922370</c:v>
                </c:pt>
                <c:pt idx="260">
                  <c:v>25893810</c:v>
                </c:pt>
                <c:pt idx="261">
                  <c:v>120207127</c:v>
                </c:pt>
                <c:pt idx="262">
                  <c:v>51220430</c:v>
                </c:pt>
                <c:pt idx="263">
                  <c:v>32505409</c:v>
                </c:pt>
                <c:pt idx="264">
                  <c:v>80642217</c:v>
                </c:pt>
                <c:pt idx="265">
                  <c:v>44793222</c:v>
                </c:pt>
                <c:pt idx="266">
                  <c:v>16057580</c:v>
                </c:pt>
                <c:pt idx="267">
                  <c:v>26713187</c:v>
                </c:pt>
                <c:pt idx="268">
                  <c:v>49530280</c:v>
                </c:pt>
                <c:pt idx="269">
                  <c:v>98268458</c:v>
                </c:pt>
                <c:pt idx="270">
                  <c:v>30902869</c:v>
                </c:pt>
                <c:pt idx="271">
                  <c:v>29180280</c:v>
                </c:pt>
                <c:pt idx="272">
                  <c:v>53425389</c:v>
                </c:pt>
                <c:pt idx="273">
                  <c:v>38122105</c:v>
                </c:pt>
                <c:pt idx="274">
                  <c:v>38119483</c:v>
                </c:pt>
                <c:pt idx="275">
                  <c:v>30281020</c:v>
                </c:pt>
                <c:pt idx="276">
                  <c:v>167780960</c:v>
                </c:pt>
                <c:pt idx="277">
                  <c:v>76270454</c:v>
                </c:pt>
                <c:pt idx="278">
                  <c:v>43848069</c:v>
                </c:pt>
                <c:pt idx="279">
                  <c:v>63766510</c:v>
                </c:pt>
                <c:pt idx="280">
                  <c:v>74836631</c:v>
                </c:pt>
                <c:pt idx="281">
                  <c:v>151927281</c:v>
                </c:pt>
                <c:pt idx="282">
                  <c:v>50888729</c:v>
                </c:pt>
                <c:pt idx="283">
                  <c:v>44196684</c:v>
                </c:pt>
                <c:pt idx="284">
                  <c:v>171504781</c:v>
                </c:pt>
                <c:pt idx="285">
                  <c:v>288752301</c:v>
                </c:pt>
                <c:pt idx="286">
                  <c:v>34670720</c:v>
                </c:pt>
                <c:pt idx="287">
                  <c:v>8038508</c:v>
                </c:pt>
                <c:pt idx="288">
                  <c:v>141603197</c:v>
                </c:pt>
                <c:pt idx="289">
                  <c:v>62493712</c:v>
                </c:pt>
                <c:pt idx="290">
                  <c:v>17637950</c:v>
                </c:pt>
                <c:pt idx="291">
                  <c:v>43455230</c:v>
                </c:pt>
                <c:pt idx="292">
                  <c:v>17768757</c:v>
                </c:pt>
                <c:pt idx="293">
                  <c:v>516962</c:v>
                </c:pt>
                <c:pt idx="294">
                  <c:v>84460846</c:v>
                </c:pt>
                <c:pt idx="295">
                  <c:v>8865702</c:v>
                </c:pt>
                <c:pt idx="296">
                  <c:v>81613606</c:v>
                </c:pt>
                <c:pt idx="297">
                  <c:v>34603943</c:v>
                </c:pt>
                <c:pt idx="298">
                  <c:v>78756177</c:v>
                </c:pt>
                <c:pt idx="299">
                  <c:v>49369899</c:v>
                </c:pt>
                <c:pt idx="300">
                  <c:v>13019063</c:v>
                </c:pt>
                <c:pt idx="301">
                  <c:v>74151346</c:v>
                </c:pt>
                <c:pt idx="302">
                  <c:v>354825435</c:v>
                </c:pt>
                <c:pt idx="303">
                  <c:v>189015611</c:v>
                </c:pt>
                <c:pt idx="304">
                  <c:v>34994648</c:v>
                </c:pt>
                <c:pt idx="305">
                  <c:v>60329001</c:v>
                </c:pt>
                <c:pt idx="306">
                  <c:v>13009198</c:v>
                </c:pt>
                <c:pt idx="307">
                  <c:v>30690454</c:v>
                </c:pt>
                <c:pt idx="308">
                  <c:v>216614388</c:v>
                </c:pt>
                <c:pt idx="309">
                  <c:v>329803958</c:v>
                </c:pt>
                <c:pt idx="310">
                  <c:v>57269863</c:v>
                </c:pt>
                <c:pt idx="311">
                  <c:v>102953112</c:v>
                </c:pt>
                <c:pt idx="312">
                  <c:v>45661556</c:v>
                </c:pt>
                <c:pt idx="313">
                  <c:v>49101993</c:v>
                </c:pt>
                <c:pt idx="314">
                  <c:v>90000098</c:v>
                </c:pt>
                <c:pt idx="315">
                  <c:v>8083123</c:v>
                </c:pt>
                <c:pt idx="316">
                  <c:v>332500002</c:v>
                </c:pt>
                <c:pt idx="317">
                  <c:v>411569241</c:v>
                </c:pt>
                <c:pt idx="318">
                  <c:v>40508994</c:v>
                </c:pt>
                <c:pt idx="319">
                  <c:v>134212055</c:v>
                </c:pt>
                <c:pt idx="320">
                  <c:v>161001698</c:v>
                </c:pt>
                <c:pt idx="321">
                  <c:v>18254702</c:v>
                </c:pt>
                <c:pt idx="322">
                  <c:v>235860116</c:v>
                </c:pt>
                <c:pt idx="323">
                  <c:v>37295445</c:v>
                </c:pt>
                <c:pt idx="324">
                  <c:v>145793296</c:v>
                </c:pt>
                <c:pt idx="325">
                  <c:v>84431625</c:v>
                </c:pt>
                <c:pt idx="326">
                  <c:v>215394738</c:v>
                </c:pt>
                <c:pt idx="327">
                  <c:v>26979166</c:v>
                </c:pt>
                <c:pt idx="328">
                  <c:v>1163969</c:v>
                </c:pt>
                <c:pt idx="329">
                  <c:v>222724172</c:v>
                </c:pt>
                <c:pt idx="330">
                  <c:v>474171806</c:v>
                </c:pt>
                <c:pt idx="331">
                  <c:v>14697005</c:v>
                </c:pt>
                <c:pt idx="332">
                  <c:v>227853986</c:v>
                </c:pt>
                <c:pt idx="333">
                  <c:v>156167015</c:v>
                </c:pt>
                <c:pt idx="334">
                  <c:v>211343479</c:v>
                </c:pt>
                <c:pt idx="335">
                  <c:v>296999813</c:v>
                </c:pt>
                <c:pt idx="336">
                  <c:v>74534399</c:v>
                </c:pt>
                <c:pt idx="337">
                  <c:v>126297830</c:v>
                </c:pt>
                <c:pt idx="338">
                  <c:v>57470138</c:v>
                </c:pt>
                <c:pt idx="339">
                  <c:v>30050028</c:v>
                </c:pt>
                <c:pt idx="340">
                  <c:v>46908987</c:v>
                </c:pt>
                <c:pt idx="341">
                  <c:v>52210049</c:v>
                </c:pt>
                <c:pt idx="342">
                  <c:v>96759512</c:v>
                </c:pt>
                <c:pt idx="343">
                  <c:v>63408614</c:v>
                </c:pt>
                <c:pt idx="344">
                  <c:v>71079915</c:v>
                </c:pt>
                <c:pt idx="345">
                  <c:v>79258538</c:v>
                </c:pt>
                <c:pt idx="346">
                  <c:v>160188546</c:v>
                </c:pt>
                <c:pt idx="347">
                  <c:v>93273565</c:v>
                </c:pt>
                <c:pt idx="348">
                  <c:v>24742089</c:v>
                </c:pt>
                <c:pt idx="349">
                  <c:v>53208180</c:v>
                </c:pt>
                <c:pt idx="350">
                  <c:v>52096475</c:v>
                </c:pt>
                <c:pt idx="351">
                  <c:v>245077583</c:v>
                </c:pt>
                <c:pt idx="352">
                  <c:v>35763605</c:v>
                </c:pt>
                <c:pt idx="353">
                  <c:v>8266655</c:v>
                </c:pt>
                <c:pt idx="354">
                  <c:v>424208848</c:v>
                </c:pt>
                <c:pt idx="355">
                  <c:v>48878502</c:v>
                </c:pt>
                <c:pt idx="356">
                  <c:v>157920733</c:v>
                </c:pt>
                <c:pt idx="357">
                  <c:v>162738726</c:v>
                </c:pt>
                <c:pt idx="358">
                  <c:v>240031274</c:v>
                </c:pt>
                <c:pt idx="359">
                  <c:v>86024005</c:v>
                </c:pt>
                <c:pt idx="360">
                  <c:v>61489265</c:v>
                </c:pt>
                <c:pt idx="361">
                  <c:v>505703557</c:v>
                </c:pt>
                <c:pt idx="362">
                  <c:v>136861392</c:v>
                </c:pt>
                <c:pt idx="363">
                  <c:v>47036784</c:v>
                </c:pt>
                <c:pt idx="364">
                  <c:v>41482207</c:v>
                </c:pt>
                <c:pt idx="365">
                  <c:v>476684675</c:v>
                </c:pt>
                <c:pt idx="366">
                  <c:v>200512643</c:v>
                </c:pt>
                <c:pt idx="367">
                  <c:v>26118851</c:v>
                </c:pt>
                <c:pt idx="368">
                  <c:v>201957688</c:v>
                </c:pt>
                <c:pt idx="369">
                  <c:v>5080409</c:v>
                </c:pt>
                <c:pt idx="370">
                  <c:v>61277597</c:v>
                </c:pt>
                <c:pt idx="371">
                  <c:v>57120318</c:v>
                </c:pt>
                <c:pt idx="372">
                  <c:v>463406268</c:v>
                </c:pt>
                <c:pt idx="373">
                  <c:v>45681173</c:v>
                </c:pt>
                <c:pt idx="374">
                  <c:v>119946358</c:v>
                </c:pt>
                <c:pt idx="375">
                  <c:v>202084756</c:v>
                </c:pt>
                <c:pt idx="376">
                  <c:v>261317921</c:v>
                </c:pt>
                <c:pt idx="377">
                  <c:v>16668084</c:v>
                </c:pt>
                <c:pt idx="378">
                  <c:v>14563251</c:v>
                </c:pt>
                <c:pt idx="379">
                  <c:v>191502426</c:v>
                </c:pt>
                <c:pt idx="380">
                  <c:v>152368585</c:v>
                </c:pt>
                <c:pt idx="381">
                  <c:v>6153939</c:v>
                </c:pt>
                <c:pt idx="382">
                  <c:v>424967620</c:v>
                </c:pt>
                <c:pt idx="383">
                  <c:v>38039850</c:v>
                </c:pt>
                <c:pt idx="384">
                  <c:v>57529070</c:v>
                </c:pt>
                <c:pt idx="385">
                  <c:v>182291969</c:v>
                </c:pt>
                <c:pt idx="386">
                  <c:v>179033791</c:v>
                </c:pt>
                <c:pt idx="387">
                  <c:v>34494884</c:v>
                </c:pt>
                <c:pt idx="388">
                  <c:v>89325780</c:v>
                </c:pt>
                <c:pt idx="389">
                  <c:v>41895491</c:v>
                </c:pt>
                <c:pt idx="390">
                  <c:v>34872033</c:v>
                </c:pt>
                <c:pt idx="391">
                  <c:v>119418501</c:v>
                </c:pt>
                <c:pt idx="392">
                  <c:v>300854823</c:v>
                </c:pt>
                <c:pt idx="393">
                  <c:v>181096164</c:v>
                </c:pt>
                <c:pt idx="394">
                  <c:v>17218080</c:v>
                </c:pt>
                <c:pt idx="395">
                  <c:v>205405498</c:v>
                </c:pt>
                <c:pt idx="396">
                  <c:v>59509925</c:v>
                </c:pt>
                <c:pt idx="397">
                  <c:v>59489799</c:v>
                </c:pt>
                <c:pt idx="398">
                  <c:v>6401336</c:v>
                </c:pt>
                <c:pt idx="399">
                  <c:v>86930411</c:v>
                </c:pt>
                <c:pt idx="400">
                  <c:v>2641357</c:v>
                </c:pt>
                <c:pt idx="401">
                  <c:v>2113387</c:v>
                </c:pt>
                <c:pt idx="402">
                  <c:v>83531958</c:v>
                </c:pt>
                <c:pt idx="403">
                  <c:v>390493908</c:v>
                </c:pt>
                <c:pt idx="404">
                  <c:v>46704056</c:v>
                </c:pt>
                <c:pt idx="405">
                  <c:v>272742922</c:v>
                </c:pt>
                <c:pt idx="406">
                  <c:v>174999005</c:v>
                </c:pt>
                <c:pt idx="407">
                  <c:v>96888996</c:v>
                </c:pt>
                <c:pt idx="408">
                  <c:v>78656813</c:v>
                </c:pt>
                <c:pt idx="409">
                  <c:v>520881154</c:v>
                </c:pt>
                <c:pt idx="410">
                  <c:v>45465920</c:v>
                </c:pt>
                <c:pt idx="411">
                  <c:v>63707829</c:v>
                </c:pt>
                <c:pt idx="412">
                  <c:v>504050219</c:v>
                </c:pt>
                <c:pt idx="413">
                  <c:v>159814498</c:v>
                </c:pt>
                <c:pt idx="414">
                  <c:v>352927224</c:v>
                </c:pt>
                <c:pt idx="415">
                  <c:v>266934688</c:v>
                </c:pt>
                <c:pt idx="416">
                  <c:v>411046449</c:v>
                </c:pt>
                <c:pt idx="417">
                  <c:v>242623</c:v>
                </c:pt>
                <c:pt idx="418">
                  <c:v>215862692</c:v>
                </c:pt>
                <c:pt idx="419">
                  <c:v>25795897</c:v>
                </c:pt>
                <c:pt idx="420">
                  <c:v>9493259</c:v>
                </c:pt>
                <c:pt idx="421">
                  <c:v>149022650</c:v>
                </c:pt>
                <c:pt idx="422">
                  <c:v>137783840</c:v>
                </c:pt>
                <c:pt idx="423">
                  <c:v>243240178</c:v>
                </c:pt>
                <c:pt idx="424">
                  <c:v>10725228</c:v>
                </c:pt>
                <c:pt idx="425">
                  <c:v>358994850</c:v>
                </c:pt>
                <c:pt idx="426">
                  <c:v>0</c:v>
                </c:pt>
                <c:pt idx="427">
                  <c:v>75505856</c:v>
                </c:pt>
                <c:pt idx="428">
                  <c:v>132440069</c:v>
                </c:pt>
                <c:pt idx="429">
                  <c:v>321731527</c:v>
                </c:pt>
                <c:pt idx="430">
                  <c:v>48169910</c:v>
                </c:pt>
                <c:pt idx="431">
                  <c:v>2040920</c:v>
                </c:pt>
                <c:pt idx="432">
                  <c:v>50752337</c:v>
                </c:pt>
                <c:pt idx="433">
                  <c:v>33274049</c:v>
                </c:pt>
                <c:pt idx="434">
                  <c:v>64088552</c:v>
                </c:pt>
                <c:pt idx="435">
                  <c:v>44065653</c:v>
                </c:pt>
                <c:pt idx="436">
                  <c:v>178051587</c:v>
                </c:pt>
                <c:pt idx="437">
                  <c:v>21706101</c:v>
                </c:pt>
                <c:pt idx="438">
                  <c:v>2913644</c:v>
                </c:pt>
                <c:pt idx="439">
                  <c:v>43440294</c:v>
                </c:pt>
                <c:pt idx="440">
                  <c:v>134095253</c:v>
                </c:pt>
                <c:pt idx="441">
                  <c:v>231605150</c:v>
                </c:pt>
                <c:pt idx="442">
                  <c:v>105232691</c:v>
                </c:pt>
                <c:pt idx="443">
                  <c:v>4184990</c:v>
                </c:pt>
                <c:pt idx="444">
                  <c:v>156563139</c:v>
                </c:pt>
                <c:pt idx="445">
                  <c:v>159167799</c:v>
                </c:pt>
                <c:pt idx="446">
                  <c:v>36299898</c:v>
                </c:pt>
                <c:pt idx="447">
                  <c:v>183097323</c:v>
                </c:pt>
                <c:pt idx="448">
                  <c:v>48919043</c:v>
                </c:pt>
                <c:pt idx="449">
                  <c:v>32255953</c:v>
                </c:pt>
                <c:pt idx="450">
                  <c:v>36733909</c:v>
                </c:pt>
                <c:pt idx="451">
                  <c:v>11505925</c:v>
                </c:pt>
                <c:pt idx="452">
                  <c:v>5848204</c:v>
                </c:pt>
                <c:pt idx="453">
                  <c:v>17287898</c:v>
                </c:pt>
                <c:pt idx="454">
                  <c:v>63848322</c:v>
                </c:pt>
                <c:pt idx="455">
                  <c:v>255000211</c:v>
                </c:pt>
                <c:pt idx="456">
                  <c:v>21274717</c:v>
                </c:pt>
                <c:pt idx="457">
                  <c:v>154856263</c:v>
                </c:pt>
                <c:pt idx="458">
                  <c:v>63270710</c:v>
                </c:pt>
                <c:pt idx="459">
                  <c:v>8001005</c:v>
                </c:pt>
                <c:pt idx="460">
                  <c:v>58055768</c:v>
                </c:pt>
                <c:pt idx="461">
                  <c:v>40903593</c:v>
                </c:pt>
                <c:pt idx="462">
                  <c:v>270248367</c:v>
                </c:pt>
                <c:pt idx="463">
                  <c:v>153709806</c:v>
                </c:pt>
                <c:pt idx="464">
                  <c:v>368875760</c:v>
                </c:pt>
                <c:pt idx="465">
                  <c:v>71108591</c:v>
                </c:pt>
                <c:pt idx="466">
                  <c:v>74189677</c:v>
                </c:pt>
                <c:pt idx="467">
                  <c:v>50789441</c:v>
                </c:pt>
                <c:pt idx="468">
                  <c:v>133752825</c:v>
                </c:pt>
                <c:pt idx="469">
                  <c:v>176997168</c:v>
                </c:pt>
                <c:pt idx="470">
                  <c:v>65796862</c:v>
                </c:pt>
                <c:pt idx="471">
                  <c:v>266614059</c:v>
                </c:pt>
                <c:pt idx="472">
                  <c:v>1113138548</c:v>
                </c:pt>
                <c:pt idx="473">
                  <c:v>2395231</c:v>
                </c:pt>
                <c:pt idx="474">
                  <c:v>137298489</c:v>
                </c:pt>
                <c:pt idx="475">
                  <c:v>27912072</c:v>
                </c:pt>
                <c:pt idx="476">
                  <c:v>441286195</c:v>
                </c:pt>
                <c:pt idx="477">
                  <c:v>22549338</c:v>
                </c:pt>
                <c:pt idx="478">
                  <c:v>27979399</c:v>
                </c:pt>
                <c:pt idx="479">
                  <c:v>101475133</c:v>
                </c:pt>
                <c:pt idx="480">
                  <c:v>195268056</c:v>
                </c:pt>
                <c:pt idx="481">
                  <c:v>135130999</c:v>
                </c:pt>
                <c:pt idx="482">
                  <c:v>206678440</c:v>
                </c:pt>
                <c:pt idx="483">
                  <c:v>40185556</c:v>
                </c:pt>
                <c:pt idx="484">
                  <c:v>23237911</c:v>
                </c:pt>
                <c:pt idx="485">
                  <c:v>35739755</c:v>
                </c:pt>
                <c:pt idx="486">
                  <c:v>10696210</c:v>
                </c:pt>
                <c:pt idx="487">
                  <c:v>34348443</c:v>
                </c:pt>
                <c:pt idx="488">
                  <c:v>322161245</c:v>
                </c:pt>
                <c:pt idx="489">
                  <c:v>57319029</c:v>
                </c:pt>
                <c:pt idx="490">
                  <c:v>227927165</c:v>
                </c:pt>
                <c:pt idx="491">
                  <c:v>20915465</c:v>
                </c:pt>
                <c:pt idx="492">
                  <c:v>53898845</c:v>
                </c:pt>
                <c:pt idx="493">
                  <c:v>56505065</c:v>
                </c:pt>
                <c:pt idx="494">
                  <c:v>13088850</c:v>
                </c:pt>
                <c:pt idx="495">
                  <c:v>48198019</c:v>
                </c:pt>
                <c:pt idx="496">
                  <c:v>10032765</c:v>
                </c:pt>
                <c:pt idx="497">
                  <c:v>107217396</c:v>
                </c:pt>
                <c:pt idx="498">
                  <c:v>16827402</c:v>
                </c:pt>
                <c:pt idx="499">
                  <c:v>119208989</c:v>
                </c:pt>
                <c:pt idx="500">
                  <c:v>215887717</c:v>
                </c:pt>
                <c:pt idx="501">
                  <c:v>3151130</c:v>
                </c:pt>
                <c:pt idx="502">
                  <c:v>117615211</c:v>
                </c:pt>
                <c:pt idx="503">
                  <c:v>50694671</c:v>
                </c:pt>
                <c:pt idx="504">
                  <c:v>214015089</c:v>
                </c:pt>
                <c:pt idx="505">
                  <c:v>247290327</c:v>
                </c:pt>
                <c:pt idx="506">
                  <c:v>5887725</c:v>
                </c:pt>
                <c:pt idx="507">
                  <c:v>341631208</c:v>
                </c:pt>
                <c:pt idx="508">
                  <c:v>678226465</c:v>
                </c:pt>
                <c:pt idx="509">
                  <c:v>245700832</c:v>
                </c:pt>
                <c:pt idx="510">
                  <c:v>112006296</c:v>
                </c:pt>
                <c:pt idx="511">
                  <c:v>3049950</c:v>
                </c:pt>
                <c:pt idx="512">
                  <c:v>2816518</c:v>
                </c:pt>
                <c:pt idx="513">
                  <c:v>223664608</c:v>
                </c:pt>
                <c:pt idx="514">
                  <c:v>108431355</c:v>
                </c:pt>
                <c:pt idx="515">
                  <c:v>160638883</c:v>
                </c:pt>
                <c:pt idx="516">
                  <c:v>968511805</c:v>
                </c:pt>
                <c:pt idx="517">
                  <c:v>67308282</c:v>
                </c:pt>
                <c:pt idx="518">
                  <c:v>50083616</c:v>
                </c:pt>
                <c:pt idx="519">
                  <c:v>351583407</c:v>
                </c:pt>
                <c:pt idx="520">
                  <c:v>183031272</c:v>
                </c:pt>
                <c:pt idx="521">
                  <c:v>51132598</c:v>
                </c:pt>
                <c:pt idx="522">
                  <c:v>50283563</c:v>
                </c:pt>
                <c:pt idx="523">
                  <c:v>213928762</c:v>
                </c:pt>
                <c:pt idx="524">
                  <c:v>24822619</c:v>
                </c:pt>
                <c:pt idx="525">
                  <c:v>33351557</c:v>
                </c:pt>
                <c:pt idx="526">
                  <c:v>38087756</c:v>
                </c:pt>
                <c:pt idx="527">
                  <c:v>190539357</c:v>
                </c:pt>
                <c:pt idx="528">
                  <c:v>2079569</c:v>
                </c:pt>
                <c:pt idx="529">
                  <c:v>28884716</c:v>
                </c:pt>
                <c:pt idx="530">
                  <c:v>170362582</c:v>
                </c:pt>
                <c:pt idx="531">
                  <c:v>350448145</c:v>
                </c:pt>
                <c:pt idx="532">
                  <c:v>118071125</c:v>
                </c:pt>
                <c:pt idx="533">
                  <c:v>196567262</c:v>
                </c:pt>
                <c:pt idx="534">
                  <c:v>99431786</c:v>
                </c:pt>
                <c:pt idx="535">
                  <c:v>101646581</c:v>
                </c:pt>
                <c:pt idx="536">
                  <c:v>378882411</c:v>
                </c:pt>
                <c:pt idx="537">
                  <c:v>19721741</c:v>
                </c:pt>
                <c:pt idx="538">
                  <c:v>131002597</c:v>
                </c:pt>
                <c:pt idx="539">
                  <c:v>25052000</c:v>
                </c:pt>
                <c:pt idx="540">
                  <c:v>212385533</c:v>
                </c:pt>
                <c:pt idx="541">
                  <c:v>107879496</c:v>
                </c:pt>
                <c:pt idx="542">
                  <c:v>355237933</c:v>
                </c:pt>
                <c:pt idx="543">
                  <c:v>30303072</c:v>
                </c:pt>
                <c:pt idx="544">
                  <c:v>254134910</c:v>
                </c:pt>
                <c:pt idx="545">
                  <c:v>141407024</c:v>
                </c:pt>
                <c:pt idx="546">
                  <c:v>2402438</c:v>
                </c:pt>
                <c:pt idx="547">
                  <c:v>336567158</c:v>
                </c:pt>
                <c:pt idx="548">
                  <c:v>5987386</c:v>
                </c:pt>
                <c:pt idx="549">
                  <c:v>26488734</c:v>
                </c:pt>
                <c:pt idx="550">
                  <c:v>213216216</c:v>
                </c:pt>
                <c:pt idx="551">
                  <c:v>182016617</c:v>
                </c:pt>
                <c:pt idx="552">
                  <c:v>116112375</c:v>
                </c:pt>
                <c:pt idx="553">
                  <c:v>287928194</c:v>
                </c:pt>
                <c:pt idx="554">
                  <c:v>1781750</c:v>
                </c:pt>
                <c:pt idx="555">
                  <c:v>56631794</c:v>
                </c:pt>
                <c:pt idx="556">
                  <c:v>32051917</c:v>
                </c:pt>
                <c:pt idx="557">
                  <c:v>157387195</c:v>
                </c:pt>
                <c:pt idx="558">
                  <c:v>179519401</c:v>
                </c:pt>
                <c:pt idx="559">
                  <c:v>1085079</c:v>
                </c:pt>
                <c:pt idx="560">
                  <c:v>39363635</c:v>
                </c:pt>
                <c:pt idx="561">
                  <c:v>25405445</c:v>
                </c:pt>
                <c:pt idx="562">
                  <c:v>366101666</c:v>
                </c:pt>
                <c:pt idx="563">
                  <c:v>68792531</c:v>
                </c:pt>
                <c:pt idx="564">
                  <c:v>127600435</c:v>
                </c:pt>
                <c:pt idx="565">
                  <c:v>4257354</c:v>
                </c:pt>
                <c:pt idx="566">
                  <c:v>101982854</c:v>
                </c:pt>
                <c:pt idx="567">
                  <c:v>28215918</c:v>
                </c:pt>
                <c:pt idx="568">
                  <c:v>115101622</c:v>
                </c:pt>
                <c:pt idx="569">
                  <c:v>352194034</c:v>
                </c:pt>
                <c:pt idx="570">
                  <c:v>35348597</c:v>
                </c:pt>
                <c:pt idx="571">
                  <c:v>7563728</c:v>
                </c:pt>
                <c:pt idx="572">
                  <c:v>187436818</c:v>
                </c:pt>
                <c:pt idx="573">
                  <c:v>8924549</c:v>
                </c:pt>
                <c:pt idx="574">
                  <c:v>19075720</c:v>
                </c:pt>
                <c:pt idx="575">
                  <c:v>113493481</c:v>
                </c:pt>
                <c:pt idx="576">
                  <c:v>262821940</c:v>
                </c:pt>
                <c:pt idx="577">
                  <c:v>7412216</c:v>
                </c:pt>
                <c:pt idx="578">
                  <c:v>32029928</c:v>
                </c:pt>
                <c:pt idx="579">
                  <c:v>2122561</c:v>
                </c:pt>
                <c:pt idx="580">
                  <c:v>122195920</c:v>
                </c:pt>
                <c:pt idx="581">
                  <c:v>110627965</c:v>
                </c:pt>
                <c:pt idx="582">
                  <c:v>189859560</c:v>
                </c:pt>
                <c:pt idx="583">
                  <c:v>346079773</c:v>
                </c:pt>
                <c:pt idx="584">
                  <c:v>18636537</c:v>
                </c:pt>
                <c:pt idx="585">
                  <c:v>327333559</c:v>
                </c:pt>
                <c:pt idx="586">
                  <c:v>134582776</c:v>
                </c:pt>
                <c:pt idx="587">
                  <c:v>20358624</c:v>
                </c:pt>
                <c:pt idx="588">
                  <c:v>113374103</c:v>
                </c:pt>
                <c:pt idx="589">
                  <c:v>7959291</c:v>
                </c:pt>
                <c:pt idx="590">
                  <c:v>21284514</c:v>
                </c:pt>
                <c:pt idx="591">
                  <c:v>32679899</c:v>
                </c:pt>
                <c:pt idx="592">
                  <c:v>394436586</c:v>
                </c:pt>
                <c:pt idx="593">
                  <c:v>168839459</c:v>
                </c:pt>
                <c:pt idx="594">
                  <c:v>171082</c:v>
                </c:pt>
                <c:pt idx="595">
                  <c:v>23341568</c:v>
                </c:pt>
                <c:pt idx="596">
                  <c:v>264218220</c:v>
                </c:pt>
                <c:pt idx="597">
                  <c:v>182057016</c:v>
                </c:pt>
                <c:pt idx="598">
                  <c:v>320689294</c:v>
                </c:pt>
                <c:pt idx="599">
                  <c:v>63118386</c:v>
                </c:pt>
                <c:pt idx="600">
                  <c:v>185260553</c:v>
                </c:pt>
                <c:pt idx="601">
                  <c:v>560069</c:v>
                </c:pt>
                <c:pt idx="602">
                  <c:v>3802260</c:v>
                </c:pt>
                <c:pt idx="603">
                  <c:v>150270147</c:v>
                </c:pt>
                <c:pt idx="604">
                  <c:v>102825796</c:v>
                </c:pt>
                <c:pt idx="605">
                  <c:v>60209334</c:v>
                </c:pt>
                <c:pt idx="606">
                  <c:v>100860818</c:v>
                </c:pt>
                <c:pt idx="607">
                  <c:v>24819936</c:v>
                </c:pt>
                <c:pt idx="608">
                  <c:v>2671855</c:v>
                </c:pt>
                <c:pt idx="609">
                  <c:v>159212469</c:v>
                </c:pt>
                <c:pt idx="610">
                  <c:v>20949601</c:v>
                </c:pt>
                <c:pt idx="611">
                  <c:v>115267375</c:v>
                </c:pt>
                <c:pt idx="612">
                  <c:v>231976425</c:v>
                </c:pt>
                <c:pt idx="613">
                  <c:v>242295562</c:v>
                </c:pt>
                <c:pt idx="614">
                  <c:v>25477365</c:v>
                </c:pt>
                <c:pt idx="615">
                  <c:v>121969216</c:v>
                </c:pt>
                <c:pt idx="616">
                  <c:v>18626419</c:v>
                </c:pt>
                <c:pt idx="617">
                  <c:v>60611975</c:v>
                </c:pt>
                <c:pt idx="618">
                  <c:v>181489203</c:v>
                </c:pt>
                <c:pt idx="619">
                  <c:v>29359216</c:v>
                </c:pt>
                <c:pt idx="620">
                  <c:v>25837111</c:v>
                </c:pt>
                <c:pt idx="621">
                  <c:v>38619405</c:v>
                </c:pt>
                <c:pt idx="622">
                  <c:v>41205099</c:v>
                </c:pt>
                <c:pt idx="623">
                  <c:v>325338851</c:v>
                </c:pt>
                <c:pt idx="624">
                  <c:v>817400891</c:v>
                </c:pt>
                <c:pt idx="625">
                  <c:v>58620973</c:v>
                </c:pt>
                <c:pt idx="626">
                  <c:v>28946127</c:v>
                </c:pt>
                <c:pt idx="627">
                  <c:v>273552592</c:v>
                </c:pt>
                <c:pt idx="628">
                  <c:v>129832389</c:v>
                </c:pt>
                <c:pt idx="629">
                  <c:v>25023434</c:v>
                </c:pt>
                <c:pt idx="630">
                  <c:v>47267001</c:v>
                </c:pt>
                <c:pt idx="631">
                  <c:v>89456761</c:v>
                </c:pt>
                <c:pt idx="632">
                  <c:v>3836807</c:v>
                </c:pt>
                <c:pt idx="633">
                  <c:v>101381197</c:v>
                </c:pt>
                <c:pt idx="634">
                  <c:v>33459416</c:v>
                </c:pt>
                <c:pt idx="635">
                  <c:v>457696391</c:v>
                </c:pt>
                <c:pt idx="636">
                  <c:v>273961019</c:v>
                </c:pt>
                <c:pt idx="637">
                  <c:v>20300385</c:v>
                </c:pt>
                <c:pt idx="638">
                  <c:v>152036382</c:v>
                </c:pt>
                <c:pt idx="639">
                  <c:v>102616183</c:v>
                </c:pt>
                <c:pt idx="640">
                  <c:v>309492681</c:v>
                </c:pt>
                <c:pt idx="641">
                  <c:v>335062621</c:v>
                </c:pt>
                <c:pt idx="642">
                  <c:v>147554998</c:v>
                </c:pt>
                <c:pt idx="643">
                  <c:v>173046663</c:v>
                </c:pt>
                <c:pt idx="644">
                  <c:v>35999081</c:v>
                </c:pt>
                <c:pt idx="645">
                  <c:v>165615285</c:v>
                </c:pt>
                <c:pt idx="646">
                  <c:v>24444121</c:v>
                </c:pt>
                <c:pt idx="647">
                  <c:v>230594962</c:v>
                </c:pt>
                <c:pt idx="648">
                  <c:v>146027888</c:v>
                </c:pt>
                <c:pt idx="649">
                  <c:v>4555020</c:v>
                </c:pt>
                <c:pt idx="650">
                  <c:v>34585416</c:v>
                </c:pt>
                <c:pt idx="651">
                  <c:v>152266007</c:v>
                </c:pt>
                <c:pt idx="652">
                  <c:v>53854588</c:v>
                </c:pt>
                <c:pt idx="653">
                  <c:v>494580615</c:v>
                </c:pt>
                <c:pt idx="654">
                  <c:v>50068310</c:v>
                </c:pt>
                <c:pt idx="655">
                  <c:v>315156409</c:v>
                </c:pt>
                <c:pt idx="656">
                  <c:v>161376069</c:v>
                </c:pt>
                <c:pt idx="657">
                  <c:v>44229441</c:v>
                </c:pt>
                <c:pt idx="658">
                  <c:v>136885767</c:v>
                </c:pt>
                <c:pt idx="659">
                  <c:v>139804348</c:v>
                </c:pt>
                <c:pt idx="660">
                  <c:v>67711748</c:v>
                </c:pt>
                <c:pt idx="661">
                  <c:v>238253988</c:v>
                </c:pt>
                <c:pt idx="662">
                  <c:v>251212670</c:v>
                </c:pt>
                <c:pt idx="663">
                  <c:v>47010480</c:v>
                </c:pt>
                <c:pt idx="664">
                  <c:v>43117303</c:v>
                </c:pt>
                <c:pt idx="665">
                  <c:v>50159144</c:v>
                </c:pt>
                <c:pt idx="666">
                  <c:v>2375718</c:v>
                </c:pt>
                <c:pt idx="667">
                  <c:v>230099013</c:v>
                </c:pt>
                <c:pt idx="668">
                  <c:v>12021272</c:v>
                </c:pt>
                <c:pt idx="669">
                  <c:v>933933</c:v>
                </c:pt>
                <c:pt idx="670">
                  <c:v>224012234</c:v>
                </c:pt>
                <c:pt idx="671">
                  <c:v>136982834</c:v>
                </c:pt>
                <c:pt idx="672">
                  <c:v>171120329</c:v>
                </c:pt>
                <c:pt idx="673">
                  <c:v>44862187</c:v>
                </c:pt>
                <c:pt idx="674">
                  <c:v>178127760</c:v>
                </c:pt>
                <c:pt idx="675">
                  <c:v>27200316</c:v>
                </c:pt>
                <c:pt idx="676">
                  <c:v>152944660</c:v>
                </c:pt>
                <c:pt idx="677">
                  <c:v>140807547</c:v>
                </c:pt>
                <c:pt idx="678">
                  <c:v>294456605</c:v>
                </c:pt>
                <c:pt idx="679">
                  <c:v>124909762</c:v>
                </c:pt>
                <c:pt idx="680">
                  <c:v>43312294</c:v>
                </c:pt>
                <c:pt idx="681">
                  <c:v>26673829</c:v>
                </c:pt>
                <c:pt idx="682">
                  <c:v>245676146</c:v>
                </c:pt>
                <c:pt idx="683">
                  <c:v>263920180</c:v>
                </c:pt>
                <c:pt idx="684">
                  <c:v>177977226</c:v>
                </c:pt>
                <c:pt idx="685">
                  <c:v>257938649</c:v>
                </c:pt>
                <c:pt idx="686">
                  <c:v>48169156</c:v>
                </c:pt>
                <c:pt idx="687">
                  <c:v>109423648</c:v>
                </c:pt>
                <c:pt idx="688">
                  <c:v>12532777</c:v>
                </c:pt>
                <c:pt idx="689">
                  <c:v>174463257</c:v>
                </c:pt>
                <c:pt idx="690">
                  <c:v>225933435</c:v>
                </c:pt>
                <c:pt idx="691">
                  <c:v>55494066</c:v>
                </c:pt>
                <c:pt idx="692">
                  <c:v>28084357</c:v>
                </c:pt>
                <c:pt idx="693">
                  <c:v>222559</c:v>
                </c:pt>
                <c:pt idx="694">
                  <c:v>252712101</c:v>
                </c:pt>
                <c:pt idx="695">
                  <c:v>79082515</c:v>
                </c:pt>
                <c:pt idx="696">
                  <c:v>125586134</c:v>
                </c:pt>
                <c:pt idx="697">
                  <c:v>8038061</c:v>
                </c:pt>
                <c:pt idx="698">
                  <c:v>159330280</c:v>
                </c:pt>
                <c:pt idx="699">
                  <c:v>39675292</c:v>
                </c:pt>
                <c:pt idx="700">
                  <c:v>60527873</c:v>
                </c:pt>
                <c:pt idx="701">
                  <c:v>126216940</c:v>
                </c:pt>
                <c:pt idx="702">
                  <c:v>302710615</c:v>
                </c:pt>
                <c:pt idx="703">
                  <c:v>1071255</c:v>
                </c:pt>
                <c:pt idx="704">
                  <c:v>618638999</c:v>
                </c:pt>
                <c:pt idx="705">
                  <c:v>142940100</c:v>
                </c:pt>
                <c:pt idx="706">
                  <c:v>589390539</c:v>
                </c:pt>
                <c:pt idx="707">
                  <c:v>25480803</c:v>
                </c:pt>
                <c:pt idx="708">
                  <c:v>51376861</c:v>
                </c:pt>
                <c:pt idx="709">
                  <c:v>122417389</c:v>
                </c:pt>
                <c:pt idx="710">
                  <c:v>299288605</c:v>
                </c:pt>
                <c:pt idx="711">
                  <c:v>314178011</c:v>
                </c:pt>
                <c:pt idx="712">
                  <c:v>110463140</c:v>
                </c:pt>
                <c:pt idx="713">
                  <c:v>17626234</c:v>
                </c:pt>
                <c:pt idx="714">
                  <c:v>45916769</c:v>
                </c:pt>
                <c:pt idx="715">
                  <c:v>118063304</c:v>
                </c:pt>
                <c:pt idx="716">
                  <c:v>172363301</c:v>
                </c:pt>
                <c:pt idx="717">
                  <c:v>131457682</c:v>
                </c:pt>
                <c:pt idx="718">
                  <c:v>11841544</c:v>
                </c:pt>
                <c:pt idx="719">
                  <c:v>14594226</c:v>
                </c:pt>
                <c:pt idx="720">
                  <c:v>87840042</c:v>
                </c:pt>
                <c:pt idx="721">
                  <c:v>164508066</c:v>
                </c:pt>
                <c:pt idx="722">
                  <c:v>37020277</c:v>
                </c:pt>
                <c:pt idx="723">
                  <c:v>107752036</c:v>
                </c:pt>
                <c:pt idx="724">
                  <c:v>121214377</c:v>
                </c:pt>
                <c:pt idx="725">
                  <c:v>16316273</c:v>
                </c:pt>
                <c:pt idx="726">
                  <c:v>2264743305</c:v>
                </c:pt>
                <c:pt idx="727">
                  <c:v>333011068</c:v>
                </c:pt>
                <c:pt idx="728">
                  <c:v>497375381</c:v>
                </c:pt>
                <c:pt idx="729">
                  <c:v>264118712</c:v>
                </c:pt>
                <c:pt idx="730">
                  <c:v>6682098</c:v>
                </c:pt>
                <c:pt idx="731">
                  <c:v>36400360</c:v>
                </c:pt>
                <c:pt idx="732">
                  <c:v>122823468</c:v>
                </c:pt>
                <c:pt idx="733">
                  <c:v>185991646</c:v>
                </c:pt>
                <c:pt idx="734">
                  <c:v>23875127</c:v>
                </c:pt>
                <c:pt idx="735">
                  <c:v>171757863</c:v>
                </c:pt>
                <c:pt idx="736">
                  <c:v>553709788</c:v>
                </c:pt>
                <c:pt idx="737">
                  <c:v>23106667</c:v>
                </c:pt>
                <c:pt idx="738">
                  <c:v>131211377</c:v>
                </c:pt>
                <c:pt idx="739">
                  <c:v>415933406</c:v>
                </c:pt>
                <c:pt idx="740">
                  <c:v>363258859</c:v>
                </c:pt>
                <c:pt idx="741">
                  <c:v>224874960</c:v>
                </c:pt>
                <c:pt idx="742">
                  <c:v>98005666</c:v>
                </c:pt>
                <c:pt idx="743">
                  <c:v>198685114</c:v>
                </c:pt>
                <c:pt idx="744">
                  <c:v>349464664</c:v>
                </c:pt>
                <c:pt idx="745">
                  <c:v>31429330</c:v>
                </c:pt>
                <c:pt idx="746">
                  <c:v>61698899</c:v>
                </c:pt>
                <c:pt idx="747">
                  <c:v>250849789</c:v>
                </c:pt>
                <c:pt idx="748">
                  <c:v>162257226</c:v>
                </c:pt>
                <c:pt idx="749">
                  <c:v>333535934</c:v>
                </c:pt>
                <c:pt idx="750">
                  <c:v>10680275</c:v>
                </c:pt>
                <c:pt idx="751">
                  <c:v>56298474</c:v>
                </c:pt>
                <c:pt idx="752">
                  <c:v>74558115</c:v>
                </c:pt>
                <c:pt idx="753">
                  <c:v>379014294</c:v>
                </c:pt>
                <c:pt idx="754">
                  <c:v>159710793</c:v>
                </c:pt>
                <c:pt idx="755">
                  <c:v>286801374</c:v>
                </c:pt>
                <c:pt idx="756">
                  <c:v>17460020</c:v>
                </c:pt>
                <c:pt idx="757">
                  <c:v>55041738</c:v>
                </c:pt>
                <c:pt idx="758">
                  <c:v>21061339</c:v>
                </c:pt>
                <c:pt idx="759">
                  <c:v>898523656</c:v>
                </c:pt>
                <c:pt idx="760">
                  <c:v>136159423</c:v>
                </c:pt>
                <c:pt idx="761">
                  <c:v>182968902</c:v>
                </c:pt>
                <c:pt idx="762">
                  <c:v>250288523</c:v>
                </c:pt>
                <c:pt idx="763">
                  <c:v>93107289</c:v>
                </c:pt>
                <c:pt idx="764">
                  <c:v>546388108</c:v>
                </c:pt>
                <c:pt idx="765">
                  <c:v>304320254</c:v>
                </c:pt>
                <c:pt idx="766">
                  <c:v>44547681</c:v>
                </c:pt>
                <c:pt idx="767">
                  <c:v>30331165</c:v>
                </c:pt>
                <c:pt idx="768">
                  <c:v>77745966</c:v>
                </c:pt>
                <c:pt idx="769">
                  <c:v>161626121</c:v>
                </c:pt>
                <c:pt idx="770">
                  <c:v>128038368</c:v>
                </c:pt>
                <c:pt idx="771">
                  <c:v>49805462</c:v>
                </c:pt>
                <c:pt idx="772">
                  <c:v>46733235</c:v>
                </c:pt>
                <c:pt idx="773">
                  <c:v>218613188</c:v>
                </c:pt>
                <c:pt idx="774">
                  <c:v>102984862</c:v>
                </c:pt>
                <c:pt idx="775">
                  <c:v>244721064</c:v>
                </c:pt>
                <c:pt idx="776">
                  <c:v>482349603</c:v>
                </c:pt>
                <c:pt idx="777">
                  <c:v>164839294</c:v>
                </c:pt>
                <c:pt idx="778">
                  <c:v>103891409</c:v>
                </c:pt>
                <c:pt idx="779">
                  <c:v>112587658</c:v>
                </c:pt>
                <c:pt idx="780">
                  <c:v>448191819</c:v>
                </c:pt>
                <c:pt idx="781">
                  <c:v>98126565</c:v>
                </c:pt>
                <c:pt idx="782">
                  <c:v>102367405</c:v>
                </c:pt>
                <c:pt idx="783">
                  <c:v>20308772</c:v>
                </c:pt>
                <c:pt idx="784">
                  <c:v>64256513</c:v>
                </c:pt>
                <c:pt idx="785">
                  <c:v>123306987</c:v>
                </c:pt>
                <c:pt idx="786">
                  <c:v>55382927</c:v>
                </c:pt>
                <c:pt idx="787">
                  <c:v>30166293</c:v>
                </c:pt>
                <c:pt idx="788">
                  <c:v>222104681</c:v>
                </c:pt>
                <c:pt idx="789">
                  <c:v>189176423</c:v>
                </c:pt>
                <c:pt idx="790">
                  <c:v>296339528</c:v>
                </c:pt>
                <c:pt idx="791">
                  <c:v>2856712</c:v>
                </c:pt>
                <c:pt idx="792">
                  <c:v>445135288</c:v>
                </c:pt>
                <c:pt idx="793">
                  <c:v>36754634</c:v>
                </c:pt>
                <c:pt idx="794">
                  <c:v>1027082707</c:v>
                </c:pt>
                <c:pt idx="795">
                  <c:v>169662340</c:v>
                </c:pt>
                <c:pt idx="796">
                  <c:v>118133252</c:v>
                </c:pt>
                <c:pt idx="797">
                  <c:v>653779970</c:v>
                </c:pt>
                <c:pt idx="798">
                  <c:v>868390560</c:v>
                </c:pt>
                <c:pt idx="799">
                  <c:v>285444603</c:v>
                </c:pt>
                <c:pt idx="800">
                  <c:v>41616262</c:v>
                </c:pt>
                <c:pt idx="801">
                  <c:v>54682547</c:v>
                </c:pt>
                <c:pt idx="802">
                  <c:v>176885658</c:v>
                </c:pt>
                <c:pt idx="803">
                  <c:v>73475268</c:v>
                </c:pt>
                <c:pt idx="804">
                  <c:v>40263020</c:v>
                </c:pt>
                <c:pt idx="805">
                  <c:v>88545092</c:v>
                </c:pt>
                <c:pt idx="806">
                  <c:v>21567853</c:v>
                </c:pt>
                <c:pt idx="807">
                  <c:v>57756408</c:v>
                </c:pt>
                <c:pt idx="808">
                  <c:v>363889678</c:v>
                </c:pt>
                <c:pt idx="809">
                  <c:v>47434430</c:v>
                </c:pt>
                <c:pt idx="810">
                  <c:v>488441368</c:v>
                </c:pt>
                <c:pt idx="811">
                  <c:v>14902041</c:v>
                </c:pt>
                <c:pt idx="812">
                  <c:v>82150642</c:v>
                </c:pt>
                <c:pt idx="813">
                  <c:v>25605015</c:v>
                </c:pt>
                <c:pt idx="814">
                  <c:v>22912409</c:v>
                </c:pt>
                <c:pt idx="815">
                  <c:v>17196103</c:v>
                </c:pt>
                <c:pt idx="816">
                  <c:v>250821495</c:v>
                </c:pt>
                <c:pt idx="817">
                  <c:v>23335817</c:v>
                </c:pt>
                <c:pt idx="818">
                  <c:v>202292902</c:v>
                </c:pt>
                <c:pt idx="819">
                  <c:v>369884651</c:v>
                </c:pt>
                <c:pt idx="820">
                  <c:v>40002112</c:v>
                </c:pt>
                <c:pt idx="821">
                  <c:v>349822765</c:v>
                </c:pt>
                <c:pt idx="822">
                  <c:v>98625775</c:v>
                </c:pt>
                <c:pt idx="823">
                  <c:v>7027290</c:v>
                </c:pt>
                <c:pt idx="824">
                  <c:v>33461011</c:v>
                </c:pt>
                <c:pt idx="825">
                  <c:v>34698753</c:v>
                </c:pt>
                <c:pt idx="826">
                  <c:v>467222728</c:v>
                </c:pt>
                <c:pt idx="827">
                  <c:v>362211740</c:v>
                </c:pt>
                <c:pt idx="828">
                  <c:v>110041363</c:v>
                </c:pt>
                <c:pt idx="829">
                  <c:v>40283786</c:v>
                </c:pt>
                <c:pt idx="830">
                  <c:v>116672912</c:v>
                </c:pt>
                <c:pt idx="831">
                  <c:v>161834276</c:v>
                </c:pt>
                <c:pt idx="832">
                  <c:v>128799509</c:v>
                </c:pt>
                <c:pt idx="833">
                  <c:v>96618699</c:v>
                </c:pt>
                <c:pt idx="834">
                  <c:v>53187659</c:v>
                </c:pt>
                <c:pt idx="835">
                  <c:v>41067311</c:v>
                </c:pt>
                <c:pt idx="836">
                  <c:v>212404396</c:v>
                </c:pt>
                <c:pt idx="837">
                  <c:v>101209702</c:v>
                </c:pt>
                <c:pt idx="838">
                  <c:v>289317794</c:v>
                </c:pt>
                <c:pt idx="839">
                  <c:v>19598588</c:v>
                </c:pt>
                <c:pt idx="840">
                  <c:v>120801243</c:v>
                </c:pt>
                <c:pt idx="841">
                  <c:v>3221152</c:v>
                </c:pt>
                <c:pt idx="842">
                  <c:v>76432727</c:v>
                </c:pt>
                <c:pt idx="843">
                  <c:v>76347426</c:v>
                </c:pt>
                <c:pt idx="844">
                  <c:v>28451622</c:v>
                </c:pt>
                <c:pt idx="845">
                  <c:v>56870414</c:v>
                </c:pt>
                <c:pt idx="846">
                  <c:v>104876233</c:v>
                </c:pt>
                <c:pt idx="847">
                  <c:v>18564088</c:v>
                </c:pt>
                <c:pt idx="848">
                  <c:v>60289912</c:v>
                </c:pt>
                <c:pt idx="849">
                  <c:v>134403112</c:v>
                </c:pt>
                <c:pt idx="850">
                  <c:v>127666415</c:v>
                </c:pt>
                <c:pt idx="851">
                  <c:v>234801895</c:v>
                </c:pt>
                <c:pt idx="852">
                  <c:v>58401898</c:v>
                </c:pt>
                <c:pt idx="853">
                  <c:v>361832400</c:v>
                </c:pt>
                <c:pt idx="854">
                  <c:v>34266564</c:v>
                </c:pt>
                <c:pt idx="855">
                  <c:v>30471</c:v>
                </c:pt>
                <c:pt idx="856">
                  <c:v>50688658</c:v>
                </c:pt>
                <c:pt idx="857">
                  <c:v>149705852</c:v>
                </c:pt>
                <c:pt idx="858">
                  <c:v>166339890</c:v>
                </c:pt>
                <c:pt idx="859">
                  <c:v>825025036</c:v>
                </c:pt>
                <c:pt idx="860">
                  <c:v>89446268</c:v>
                </c:pt>
                <c:pt idx="861">
                  <c:v>313701294</c:v>
                </c:pt>
                <c:pt idx="862">
                  <c:v>151493655</c:v>
                </c:pt>
                <c:pt idx="863">
                  <c:v>66579890</c:v>
                </c:pt>
                <c:pt idx="864">
                  <c:v>274703340</c:v>
                </c:pt>
                <c:pt idx="865">
                  <c:v>72527595</c:v>
                </c:pt>
                <c:pt idx="866">
                  <c:v>211989043</c:v>
                </c:pt>
                <c:pt idx="867">
                  <c:v>100230832</c:v>
                </c:pt>
                <c:pt idx="868">
                  <c:v>47126295</c:v>
                </c:pt>
                <c:pt idx="869">
                  <c:v>39459427</c:v>
                </c:pt>
                <c:pt idx="870">
                  <c:v>2982011</c:v>
                </c:pt>
                <c:pt idx="871">
                  <c:v>53479734</c:v>
                </c:pt>
                <c:pt idx="872">
                  <c:v>164648142</c:v>
                </c:pt>
                <c:pt idx="873">
                  <c:v>177841558</c:v>
                </c:pt>
                <c:pt idx="874">
                  <c:v>66976317</c:v>
                </c:pt>
                <c:pt idx="875">
                  <c:v>84565230</c:v>
                </c:pt>
                <c:pt idx="876">
                  <c:v>10828256</c:v>
                </c:pt>
                <c:pt idx="877">
                  <c:v>1657778</c:v>
                </c:pt>
                <c:pt idx="878">
                  <c:v>126052</c:v>
                </c:pt>
                <c:pt idx="879">
                  <c:v>124305181</c:v>
                </c:pt>
                <c:pt idx="880">
                  <c:v>37170655</c:v>
                </c:pt>
                <c:pt idx="881">
                  <c:v>83137603</c:v>
                </c:pt>
                <c:pt idx="882">
                  <c:v>10410044</c:v>
                </c:pt>
                <c:pt idx="883">
                  <c:v>91753202</c:v>
                </c:pt>
                <c:pt idx="884">
                  <c:v>173013509</c:v>
                </c:pt>
                <c:pt idx="885">
                  <c:v>264105545</c:v>
                </c:pt>
                <c:pt idx="886">
                  <c:v>103166989</c:v>
                </c:pt>
                <c:pt idx="887">
                  <c:v>291420351</c:v>
                </c:pt>
                <c:pt idx="888">
                  <c:v>429632142</c:v>
                </c:pt>
                <c:pt idx="889">
                  <c:v>8764389</c:v>
                </c:pt>
                <c:pt idx="890">
                  <c:v>107626125</c:v>
                </c:pt>
                <c:pt idx="891">
                  <c:v>206071502</c:v>
                </c:pt>
                <c:pt idx="892">
                  <c:v>368780809</c:v>
                </c:pt>
                <c:pt idx="893">
                  <c:v>309460292</c:v>
                </c:pt>
                <c:pt idx="894">
                  <c:v>235483004</c:v>
                </c:pt>
                <c:pt idx="895">
                  <c:v>144056873</c:v>
                </c:pt>
                <c:pt idx="896">
                  <c:v>16797191</c:v>
                </c:pt>
                <c:pt idx="897">
                  <c:v>190213455</c:v>
                </c:pt>
                <c:pt idx="898">
                  <c:v>21142914</c:v>
                </c:pt>
                <c:pt idx="899">
                  <c:v>193921372</c:v>
                </c:pt>
                <c:pt idx="900">
                  <c:v>105178561</c:v>
                </c:pt>
                <c:pt idx="901">
                  <c:v>300135367</c:v>
                </c:pt>
                <c:pt idx="902">
                  <c:v>91036760</c:v>
                </c:pt>
                <c:pt idx="903">
                  <c:v>80773077</c:v>
                </c:pt>
                <c:pt idx="904">
                  <c:v>122563539</c:v>
                </c:pt>
                <c:pt idx="905">
                  <c:v>6416569</c:v>
                </c:pt>
                <c:pt idx="906">
                  <c:v>20271953</c:v>
                </c:pt>
                <c:pt idx="907">
                  <c:v>99378985</c:v>
                </c:pt>
                <c:pt idx="908">
                  <c:v>1155595040</c:v>
                </c:pt>
                <c:pt idx="909">
                  <c:v>948734205</c:v>
                </c:pt>
                <c:pt idx="910">
                  <c:v>672806432</c:v>
                </c:pt>
                <c:pt idx="911">
                  <c:v>40061153</c:v>
                </c:pt>
                <c:pt idx="912">
                  <c:v>356296601</c:v>
                </c:pt>
                <c:pt idx="913">
                  <c:v>345823032</c:v>
                </c:pt>
                <c:pt idx="914">
                  <c:v>177311151</c:v>
                </c:pt>
                <c:pt idx="915">
                  <c:v>59945183</c:v>
                </c:pt>
                <c:pt idx="916">
                  <c:v>11540607</c:v>
                </c:pt>
                <c:pt idx="917">
                  <c:v>273339556</c:v>
                </c:pt>
                <c:pt idx="918">
                  <c:v>48350205</c:v>
                </c:pt>
                <c:pt idx="919">
                  <c:v>503162313</c:v>
                </c:pt>
                <c:pt idx="920">
                  <c:v>85131830</c:v>
                </c:pt>
                <c:pt idx="921">
                  <c:v>73956241</c:v>
                </c:pt>
                <c:pt idx="922">
                  <c:v>278019771</c:v>
                </c:pt>
                <c:pt idx="923">
                  <c:v>48451803</c:v>
                </c:pt>
                <c:pt idx="924">
                  <c:v>90683916</c:v>
                </c:pt>
                <c:pt idx="925">
                  <c:v>328718434</c:v>
                </c:pt>
                <c:pt idx="926">
                  <c:v>143998</c:v>
                </c:pt>
                <c:pt idx="927">
                  <c:v>56359980</c:v>
                </c:pt>
                <c:pt idx="928">
                  <c:v>17989227</c:v>
                </c:pt>
                <c:pt idx="929">
                  <c:v>7390108</c:v>
                </c:pt>
                <c:pt idx="930">
                  <c:v>117758500</c:v>
                </c:pt>
                <c:pt idx="931">
                  <c:v>80049764</c:v>
                </c:pt>
                <c:pt idx="932">
                  <c:v>358372926</c:v>
                </c:pt>
                <c:pt idx="933">
                  <c:v>433371112</c:v>
                </c:pt>
                <c:pt idx="934">
                  <c:v>207515725</c:v>
                </c:pt>
                <c:pt idx="935">
                  <c:v>47386287</c:v>
                </c:pt>
                <c:pt idx="936">
                  <c:v>28780255</c:v>
                </c:pt>
                <c:pt idx="937">
                  <c:v>87423861</c:v>
                </c:pt>
                <c:pt idx="938">
                  <c:v>149270999</c:v>
                </c:pt>
                <c:pt idx="939">
                  <c:v>110983407</c:v>
                </c:pt>
                <c:pt idx="940">
                  <c:v>97837138</c:v>
                </c:pt>
                <c:pt idx="941">
                  <c:v>117487473</c:v>
                </c:pt>
                <c:pt idx="942">
                  <c:v>99274467</c:v>
                </c:pt>
                <c:pt idx="943">
                  <c:v>33426588</c:v>
                </c:pt>
                <c:pt idx="944">
                  <c:v>29725663</c:v>
                </c:pt>
                <c:pt idx="945">
                  <c:v>42593455</c:v>
                </c:pt>
                <c:pt idx="946">
                  <c:v>58292295</c:v>
                </c:pt>
                <c:pt idx="947">
                  <c:v>248639099</c:v>
                </c:pt>
                <c:pt idx="948">
                  <c:v>68106245</c:v>
                </c:pt>
                <c:pt idx="949">
                  <c:v>128884132</c:v>
                </c:pt>
                <c:pt idx="950">
                  <c:v>237202299</c:v>
                </c:pt>
                <c:pt idx="951">
                  <c:v>215294342</c:v>
                </c:pt>
                <c:pt idx="952">
                  <c:v>155010032</c:v>
                </c:pt>
                <c:pt idx="953">
                  <c:v>106371651</c:v>
                </c:pt>
                <c:pt idx="954">
                  <c:v>213977285</c:v>
                </c:pt>
                <c:pt idx="955">
                  <c:v>71870729</c:v>
                </c:pt>
                <c:pt idx="956">
                  <c:v>215663859</c:v>
                </c:pt>
                <c:pt idx="957">
                  <c:v>50054511</c:v>
                </c:pt>
                <c:pt idx="958">
                  <c:v>62198945</c:v>
                </c:pt>
                <c:pt idx="959">
                  <c:v>256271286</c:v>
                </c:pt>
                <c:pt idx="960">
                  <c:v>112880294</c:v>
                </c:pt>
                <c:pt idx="961">
                  <c:v>60780981</c:v>
                </c:pt>
                <c:pt idx="962">
                  <c:v>579707738</c:v>
                </c:pt>
                <c:pt idx="963">
                  <c:v>33463969</c:v>
                </c:pt>
                <c:pt idx="964">
                  <c:v>64828421</c:v>
                </c:pt>
                <c:pt idx="965">
                  <c:v>113916474</c:v>
                </c:pt>
                <c:pt idx="966">
                  <c:v>184928542</c:v>
                </c:pt>
                <c:pt idx="967">
                  <c:v>82343495</c:v>
                </c:pt>
                <c:pt idx="968">
                  <c:v>90449929</c:v>
                </c:pt>
                <c:pt idx="969">
                  <c:v>92938755</c:v>
                </c:pt>
                <c:pt idx="970">
                  <c:v>131706809</c:v>
                </c:pt>
                <c:pt idx="971">
                  <c:v>36642838</c:v>
                </c:pt>
                <c:pt idx="972">
                  <c:v>70595464</c:v>
                </c:pt>
                <c:pt idx="973">
                  <c:v>374111707</c:v>
                </c:pt>
                <c:pt idx="974">
                  <c:v>173959438</c:v>
                </c:pt>
                <c:pt idx="975">
                  <c:v>40047078</c:v>
                </c:pt>
                <c:pt idx="976">
                  <c:v>443280904</c:v>
                </c:pt>
                <c:pt idx="977">
                  <c:v>94728529</c:v>
                </c:pt>
                <c:pt idx="978">
                  <c:v>104155843</c:v>
                </c:pt>
                <c:pt idx="979">
                  <c:v>2554</c:v>
                </c:pt>
                <c:pt idx="980">
                  <c:v>136771683</c:v>
                </c:pt>
                <c:pt idx="981">
                  <c:v>17077882</c:v>
                </c:pt>
                <c:pt idx="982">
                  <c:v>174276724</c:v>
                </c:pt>
                <c:pt idx="983">
                  <c:v>32730062</c:v>
                </c:pt>
                <c:pt idx="984">
                  <c:v>330444045</c:v>
                </c:pt>
                <c:pt idx="985">
                  <c:v>212742720</c:v>
                </c:pt>
                <c:pt idx="986">
                  <c:v>20205757</c:v>
                </c:pt>
                <c:pt idx="987">
                  <c:v>235926552</c:v>
                </c:pt>
                <c:pt idx="988">
                  <c:v>351692268</c:v>
                </c:pt>
                <c:pt idx="989">
                  <c:v>449220945</c:v>
                </c:pt>
                <c:pt idx="990">
                  <c:v>119754278</c:v>
                </c:pt>
                <c:pt idx="991">
                  <c:v>96976270</c:v>
                </c:pt>
                <c:pt idx="992">
                  <c:v>96085477</c:v>
                </c:pt>
                <c:pt idx="993">
                  <c:v>193772504</c:v>
                </c:pt>
                <c:pt idx="994">
                  <c:v>248118121</c:v>
                </c:pt>
                <c:pt idx="995">
                  <c:v>20789556</c:v>
                </c:pt>
                <c:pt idx="996">
                  <c:v>35402320</c:v>
                </c:pt>
                <c:pt idx="997">
                  <c:v>124745083</c:v>
                </c:pt>
                <c:pt idx="998">
                  <c:v>44567606</c:v>
                </c:pt>
                <c:pt idx="999">
                  <c:v>67631903</c:v>
                </c:pt>
                <c:pt idx="1000">
                  <c:v>83282296</c:v>
                </c:pt>
                <c:pt idx="1001">
                  <c:v>55707411</c:v>
                </c:pt>
                <c:pt idx="1002">
                  <c:v>113579918</c:v>
                </c:pt>
                <c:pt idx="1003">
                  <c:v>147934180</c:v>
                </c:pt>
                <c:pt idx="1004">
                  <c:v>12881605</c:v>
                </c:pt>
                <c:pt idx="1005">
                  <c:v>14010832</c:v>
                </c:pt>
                <c:pt idx="1006">
                  <c:v>62761005</c:v>
                </c:pt>
                <c:pt idx="1007">
                  <c:v>60103680</c:v>
                </c:pt>
                <c:pt idx="1008">
                  <c:v>186053725</c:v>
                </c:pt>
                <c:pt idx="1009">
                  <c:v>90383208</c:v>
                </c:pt>
                <c:pt idx="1010">
                  <c:v>210002852</c:v>
                </c:pt>
                <c:pt idx="1011">
                  <c:v>65754228</c:v>
                </c:pt>
                <c:pt idx="1012">
                  <c:v>207517509</c:v>
                </c:pt>
                <c:pt idx="1013">
                  <c:v>78382433</c:v>
                </c:pt>
                <c:pt idx="1014">
                  <c:v>741847937</c:v>
                </c:pt>
                <c:pt idx="1015">
                  <c:v>147845033</c:v>
                </c:pt>
                <c:pt idx="1016">
                  <c:v>70767418</c:v>
                </c:pt>
                <c:pt idx="1017">
                  <c:v>29419291</c:v>
                </c:pt>
                <c:pt idx="1018">
                  <c:v>5368217</c:v>
                </c:pt>
                <c:pt idx="1019">
                  <c:v>45479110</c:v>
                </c:pt>
                <c:pt idx="1020">
                  <c:v>200687492</c:v>
                </c:pt>
                <c:pt idx="1021">
                  <c:v>14343028</c:v>
                </c:pt>
                <c:pt idx="1022">
                  <c:v>450717150</c:v>
                </c:pt>
                <c:pt idx="1023">
                  <c:v>77516304</c:v>
                </c:pt>
                <c:pt idx="1024">
                  <c:v>152700626</c:v>
                </c:pt>
                <c:pt idx="1025">
                  <c:v>1024254401</c:v>
                </c:pt>
                <c:pt idx="1026">
                  <c:v>73180723</c:v>
                </c:pt>
                <c:pt idx="1027">
                  <c:v>427344325</c:v>
                </c:pt>
                <c:pt idx="1028">
                  <c:v>18916623</c:v>
                </c:pt>
                <c:pt idx="1029">
                  <c:v>334272563</c:v>
                </c:pt>
                <c:pt idx="1030">
                  <c:v>169956806</c:v>
                </c:pt>
                <c:pt idx="1031">
                  <c:v>295206</c:v>
                </c:pt>
                <c:pt idx="1032">
                  <c:v>95146283</c:v>
                </c:pt>
                <c:pt idx="1033">
                  <c:v>147080413</c:v>
                </c:pt>
                <c:pt idx="1034">
                  <c:v>357277400</c:v>
                </c:pt>
                <c:pt idx="1035">
                  <c:v>77628265</c:v>
                </c:pt>
                <c:pt idx="1036">
                  <c:v>33616692</c:v>
                </c:pt>
                <c:pt idx="1037">
                  <c:v>68467960</c:v>
                </c:pt>
                <c:pt idx="1038">
                  <c:v>30987695</c:v>
                </c:pt>
                <c:pt idx="1039">
                  <c:v>20908467</c:v>
                </c:pt>
                <c:pt idx="1040">
                  <c:v>37713879</c:v>
                </c:pt>
                <c:pt idx="1041">
                  <c:v>75395048</c:v>
                </c:pt>
                <c:pt idx="1042">
                  <c:v>431971116</c:v>
                </c:pt>
                <c:pt idx="1043">
                  <c:v>7081449</c:v>
                </c:pt>
                <c:pt idx="1044">
                  <c:v>12413888</c:v>
                </c:pt>
                <c:pt idx="1045">
                  <c:v>165335153</c:v>
                </c:pt>
                <c:pt idx="1046">
                  <c:v>23182223</c:v>
                </c:pt>
                <c:pt idx="1047">
                  <c:v>11336308</c:v>
                </c:pt>
                <c:pt idx="1048">
                  <c:v>87812729</c:v>
                </c:pt>
                <c:pt idx="1049">
                  <c:v>109283018</c:v>
                </c:pt>
                <c:pt idx="1050">
                  <c:v>141774679</c:v>
                </c:pt>
                <c:pt idx="1051">
                  <c:v>85498534</c:v>
                </c:pt>
                <c:pt idx="1052">
                  <c:v>119137784</c:v>
                </c:pt>
                <c:pt idx="1053">
                  <c:v>98376292</c:v>
                </c:pt>
                <c:pt idx="1054">
                  <c:v>32287044</c:v>
                </c:pt>
                <c:pt idx="1055">
                  <c:v>177502387</c:v>
                </c:pt>
                <c:pt idx="1056">
                  <c:v>102244770</c:v>
                </c:pt>
                <c:pt idx="1057">
                  <c:v>16829545</c:v>
                </c:pt>
                <c:pt idx="1058">
                  <c:v>154906693</c:v>
                </c:pt>
                <c:pt idx="1059">
                  <c:v>287553595</c:v>
                </c:pt>
                <c:pt idx="1060">
                  <c:v>120072577</c:v>
                </c:pt>
                <c:pt idx="1061">
                  <c:v>82150183</c:v>
                </c:pt>
                <c:pt idx="1062">
                  <c:v>67336470</c:v>
                </c:pt>
                <c:pt idx="1063">
                  <c:v>69319426</c:v>
                </c:pt>
                <c:pt idx="1064">
                  <c:v>85191134</c:v>
                </c:pt>
                <c:pt idx="1065">
                  <c:v>6582065</c:v>
                </c:pt>
                <c:pt idx="1066">
                  <c:v>141069860</c:v>
                </c:pt>
                <c:pt idx="1067">
                  <c:v>180622424</c:v>
                </c:pt>
                <c:pt idx="1068">
                  <c:v>181001478</c:v>
                </c:pt>
                <c:pt idx="1069">
                  <c:v>207725639</c:v>
                </c:pt>
                <c:pt idx="1070">
                  <c:v>141220678</c:v>
                </c:pt>
                <c:pt idx="1071">
                  <c:v>105834556</c:v>
                </c:pt>
                <c:pt idx="1072">
                  <c:v>197079546</c:v>
                </c:pt>
                <c:pt idx="1073">
                  <c:v>19576023</c:v>
                </c:pt>
                <c:pt idx="1074">
                  <c:v>214034224</c:v>
                </c:pt>
                <c:pt idx="1075">
                  <c:v>228738393</c:v>
                </c:pt>
                <c:pt idx="1076">
                  <c:v>368744044</c:v>
                </c:pt>
                <c:pt idx="1077">
                  <c:v>203388341</c:v>
                </c:pt>
                <c:pt idx="1078">
                  <c:v>100020092</c:v>
                </c:pt>
                <c:pt idx="1079">
                  <c:v>33788161</c:v>
                </c:pt>
                <c:pt idx="1080">
                  <c:v>1612259</c:v>
                </c:pt>
                <c:pt idx="1081">
                  <c:v>59371303</c:v>
                </c:pt>
                <c:pt idx="1082">
                  <c:v>42792561</c:v>
                </c:pt>
                <c:pt idx="1083">
                  <c:v>352114312</c:v>
                </c:pt>
                <c:pt idx="1084">
                  <c:v>94935764</c:v>
                </c:pt>
                <c:pt idx="1085">
                  <c:v>17423030</c:v>
                </c:pt>
                <c:pt idx="1086">
                  <c:v>56714147</c:v>
                </c:pt>
                <c:pt idx="1087">
                  <c:v>138307673</c:v>
                </c:pt>
                <c:pt idx="1088">
                  <c:v>172989651</c:v>
                </c:pt>
                <c:pt idx="1089">
                  <c:v>30381722</c:v>
                </c:pt>
                <c:pt idx="1090">
                  <c:v>55305279</c:v>
                </c:pt>
                <c:pt idx="1091">
                  <c:v>52223306</c:v>
                </c:pt>
                <c:pt idx="1092">
                  <c:v>71441655</c:v>
                </c:pt>
                <c:pt idx="1093">
                  <c:v>1340715</c:v>
                </c:pt>
                <c:pt idx="1094">
                  <c:v>19322135</c:v>
                </c:pt>
                <c:pt idx="1095">
                  <c:v>941637960</c:v>
                </c:pt>
                <c:pt idx="1096">
                  <c:v>180906076</c:v>
                </c:pt>
                <c:pt idx="1097">
                  <c:v>347325802</c:v>
                </c:pt>
                <c:pt idx="1098">
                  <c:v>143049560</c:v>
                </c:pt>
                <c:pt idx="1099">
                  <c:v>65716126</c:v>
                </c:pt>
                <c:pt idx="1100">
                  <c:v>79630178</c:v>
                </c:pt>
                <c:pt idx="1101">
                  <c:v>275678613</c:v>
                </c:pt>
                <c:pt idx="1102">
                  <c:v>32801173</c:v>
                </c:pt>
                <c:pt idx="1103">
                  <c:v>383257136</c:v>
                </c:pt>
                <c:pt idx="1104">
                  <c:v>123729176</c:v>
                </c:pt>
                <c:pt idx="1105">
                  <c:v>316791257</c:v>
                </c:pt>
                <c:pt idx="1106">
                  <c:v>37317673</c:v>
                </c:pt>
                <c:pt idx="1107">
                  <c:v>46061847</c:v>
                </c:pt>
                <c:pt idx="1108">
                  <c:v>33013805</c:v>
                </c:pt>
                <c:pt idx="1109">
                  <c:v>64437847</c:v>
                </c:pt>
                <c:pt idx="1110">
                  <c:v>45867333</c:v>
                </c:pt>
                <c:pt idx="1111">
                  <c:v>27642707</c:v>
                </c:pt>
                <c:pt idx="1112">
                  <c:v>65001485</c:v>
                </c:pt>
                <c:pt idx="1113">
                  <c:v>24675714</c:v>
                </c:pt>
                <c:pt idx="1114">
                  <c:v>43325009</c:v>
                </c:pt>
                <c:pt idx="1115">
                  <c:v>160466000</c:v>
                </c:pt>
                <c:pt idx="1116">
                  <c:v>108846072</c:v>
                </c:pt>
                <c:pt idx="1117">
                  <c:v>9304609</c:v>
                </c:pt>
                <c:pt idx="1118">
                  <c:v>40431100</c:v>
                </c:pt>
                <c:pt idx="1119">
                  <c:v>273144151</c:v>
                </c:pt>
                <c:pt idx="1120">
                  <c:v>130549455</c:v>
                </c:pt>
                <c:pt idx="1121">
                  <c:v>16690617</c:v>
                </c:pt>
                <c:pt idx="1122">
                  <c:v>97818139</c:v>
                </c:pt>
                <c:pt idx="1123">
                  <c:v>180630907</c:v>
                </c:pt>
                <c:pt idx="1124">
                  <c:v>66468985</c:v>
                </c:pt>
                <c:pt idx="1125">
                  <c:v>115374915</c:v>
                </c:pt>
                <c:pt idx="1126">
                  <c:v>31283740</c:v>
                </c:pt>
                <c:pt idx="1127">
                  <c:v>113758770</c:v>
                </c:pt>
                <c:pt idx="1128">
                  <c:v>171269535</c:v>
                </c:pt>
                <c:pt idx="1129">
                  <c:v>3537283</c:v>
                </c:pt>
                <c:pt idx="1130">
                  <c:v>87754044</c:v>
                </c:pt>
                <c:pt idx="1131">
                  <c:v>47494916</c:v>
                </c:pt>
                <c:pt idx="1132">
                  <c:v>1239183</c:v>
                </c:pt>
                <c:pt idx="1133">
                  <c:v>38275483</c:v>
                </c:pt>
                <c:pt idx="1134">
                  <c:v>77885672</c:v>
                </c:pt>
                <c:pt idx="1135">
                  <c:v>81240406</c:v>
                </c:pt>
                <c:pt idx="1136">
                  <c:v>45011434</c:v>
                </c:pt>
                <c:pt idx="1137">
                  <c:v>98769390</c:v>
                </c:pt>
                <c:pt idx="1138">
                  <c:v>408247917</c:v>
                </c:pt>
                <c:pt idx="1139">
                  <c:v>42776760</c:v>
                </c:pt>
                <c:pt idx="1140">
                  <c:v>14776760</c:v>
                </c:pt>
                <c:pt idx="1141">
                  <c:v>245285165</c:v>
                </c:pt>
                <c:pt idx="1142">
                  <c:v>50732139</c:v>
                </c:pt>
                <c:pt idx="1143">
                  <c:v>119723358</c:v>
                </c:pt>
                <c:pt idx="1144">
                  <c:v>179179718</c:v>
                </c:pt>
                <c:pt idx="1145">
                  <c:v>68349884</c:v>
                </c:pt>
                <c:pt idx="1146">
                  <c:v>84661434</c:v>
                </c:pt>
                <c:pt idx="1147">
                  <c:v>209196298</c:v>
                </c:pt>
                <c:pt idx="1148">
                  <c:v>55003135</c:v>
                </c:pt>
                <c:pt idx="1149">
                  <c:v>96822421</c:v>
                </c:pt>
                <c:pt idx="1150">
                  <c:v>38955598</c:v>
                </c:pt>
                <c:pt idx="1151">
                  <c:v>522657936</c:v>
                </c:pt>
                <c:pt idx="1152">
                  <c:v>104391623</c:v>
                </c:pt>
                <c:pt idx="1153">
                  <c:v>407711549</c:v>
                </c:pt>
                <c:pt idx="1154">
                  <c:v>101191884</c:v>
                </c:pt>
                <c:pt idx="1155">
                  <c:v>11832822</c:v>
                </c:pt>
                <c:pt idx="1156">
                  <c:v>25038466</c:v>
                </c:pt>
                <c:pt idx="1157">
                  <c:v>84426031</c:v>
                </c:pt>
                <c:pt idx="1158">
                  <c:v>154674241</c:v>
                </c:pt>
                <c:pt idx="1159">
                  <c:v>258097122</c:v>
                </c:pt>
                <c:pt idx="1160">
                  <c:v>43928932</c:v>
                </c:pt>
                <c:pt idx="1161">
                  <c:v>31670620</c:v>
                </c:pt>
                <c:pt idx="1162">
                  <c:v>296938801</c:v>
                </c:pt>
                <c:pt idx="1163">
                  <c:v>926201000</c:v>
                </c:pt>
                <c:pt idx="1164">
                  <c:v>28650575</c:v>
                </c:pt>
                <c:pt idx="1165">
                  <c:v>277448382</c:v>
                </c:pt>
                <c:pt idx="1166">
                  <c:v>80631</c:v>
                </c:pt>
                <c:pt idx="1167">
                  <c:v>115900534</c:v>
                </c:pt>
                <c:pt idx="1168">
                  <c:v>51386477</c:v>
                </c:pt>
                <c:pt idx="1169">
                  <c:v>21148829</c:v>
                </c:pt>
                <c:pt idx="1170">
                  <c:v>249348933</c:v>
                </c:pt>
                <c:pt idx="1171">
                  <c:v>928760770</c:v>
                </c:pt>
                <c:pt idx="1172">
                  <c:v>242875078</c:v>
                </c:pt>
                <c:pt idx="1173">
                  <c:v>73498611</c:v>
                </c:pt>
                <c:pt idx="1174">
                  <c:v>306776732</c:v>
                </c:pt>
                <c:pt idx="1175">
                  <c:v>7266209</c:v>
                </c:pt>
                <c:pt idx="1176">
                  <c:v>177395557</c:v>
                </c:pt>
                <c:pt idx="1177">
                  <c:v>35492921</c:v>
                </c:pt>
                <c:pt idx="1178">
                  <c:v>88323487</c:v>
                </c:pt>
                <c:pt idx="1179">
                  <c:v>43935763</c:v>
                </c:pt>
                <c:pt idx="1180">
                  <c:v>63102666</c:v>
                </c:pt>
                <c:pt idx="1181">
                  <c:v>87135520</c:v>
                </c:pt>
                <c:pt idx="1182">
                  <c:v>30553394</c:v>
                </c:pt>
                <c:pt idx="1183">
                  <c:v>807047946</c:v>
                </c:pt>
                <c:pt idx="1184">
                  <c:v>141337989</c:v>
                </c:pt>
                <c:pt idx="1185">
                  <c:v>172855065</c:v>
                </c:pt>
                <c:pt idx="1186">
                  <c:v>195745823</c:v>
                </c:pt>
                <c:pt idx="1187">
                  <c:v>259175788</c:v>
                </c:pt>
                <c:pt idx="1188">
                  <c:v>101564935</c:v>
                </c:pt>
                <c:pt idx="1189">
                  <c:v>220673217</c:v>
                </c:pt>
                <c:pt idx="1190">
                  <c:v>374583879</c:v>
                </c:pt>
                <c:pt idx="1191">
                  <c:v>30002758</c:v>
                </c:pt>
                <c:pt idx="1192">
                  <c:v>23932055</c:v>
                </c:pt>
                <c:pt idx="1193">
                  <c:v>76490720</c:v>
                </c:pt>
                <c:pt idx="1194">
                  <c:v>116650613</c:v>
                </c:pt>
                <c:pt idx="1195">
                  <c:v>90941129</c:v>
                </c:pt>
                <c:pt idx="1196">
                  <c:v>90259536</c:v>
                </c:pt>
                <c:pt idx="1197">
                  <c:v>24152155</c:v>
                </c:pt>
                <c:pt idx="1198">
                  <c:v>2046061</c:v>
                </c:pt>
                <c:pt idx="1199">
                  <c:v>58011975</c:v>
                </c:pt>
                <c:pt idx="1200">
                  <c:v>211622535</c:v>
                </c:pt>
                <c:pt idx="1201">
                  <c:v>71406573</c:v>
                </c:pt>
                <c:pt idx="1202">
                  <c:v>179265204</c:v>
                </c:pt>
                <c:pt idx="1203">
                  <c:v>192641209</c:v>
                </c:pt>
                <c:pt idx="1204">
                  <c:v>133960541</c:v>
                </c:pt>
                <c:pt idx="1205">
                  <c:v>55495563</c:v>
                </c:pt>
                <c:pt idx="1206">
                  <c:v>80154140</c:v>
                </c:pt>
                <c:pt idx="1207">
                  <c:v>199043471</c:v>
                </c:pt>
                <c:pt idx="1208">
                  <c:v>247933248</c:v>
                </c:pt>
                <c:pt idx="1209">
                  <c:v>86468162</c:v>
                </c:pt>
                <c:pt idx="1210">
                  <c:v>484592874</c:v>
                </c:pt>
                <c:pt idx="1211">
                  <c:v>60466876</c:v>
                </c:pt>
                <c:pt idx="1212">
                  <c:v>16763804</c:v>
                </c:pt>
                <c:pt idx="1213">
                  <c:v>68296293</c:v>
                </c:pt>
                <c:pt idx="1214">
                  <c:v>121975011</c:v>
                </c:pt>
                <c:pt idx="1215">
                  <c:v>788976453</c:v>
                </c:pt>
                <c:pt idx="1216">
                  <c:v>265126918</c:v>
                </c:pt>
                <c:pt idx="1217">
                  <c:v>461991867</c:v>
                </c:pt>
                <c:pt idx="1218">
                  <c:v>164433867</c:v>
                </c:pt>
                <c:pt idx="1219">
                  <c:v>108040622</c:v>
                </c:pt>
                <c:pt idx="1220">
                  <c:v>631684650</c:v>
                </c:pt>
                <c:pt idx="1221">
                  <c:v>176070171</c:v>
                </c:pt>
                <c:pt idx="1222">
                  <c:v>398479497</c:v>
                </c:pt>
                <c:pt idx="1223">
                  <c:v>129342769</c:v>
                </c:pt>
                <c:pt idx="1224">
                  <c:v>119240351</c:v>
                </c:pt>
                <c:pt idx="1225">
                  <c:v>123218424</c:v>
                </c:pt>
                <c:pt idx="1226">
                  <c:v>552639571</c:v>
                </c:pt>
                <c:pt idx="1227">
                  <c:v>227356156</c:v>
                </c:pt>
                <c:pt idx="1228">
                  <c:v>218122627</c:v>
                </c:pt>
                <c:pt idx="1229">
                  <c:v>95708457</c:v>
                </c:pt>
                <c:pt idx="1230">
                  <c:v>236350661</c:v>
                </c:pt>
                <c:pt idx="1231">
                  <c:v>160846332</c:v>
                </c:pt>
                <c:pt idx="1232">
                  <c:v>79493831</c:v>
                </c:pt>
                <c:pt idx="1233">
                  <c:v>107363905</c:v>
                </c:pt>
                <c:pt idx="1234">
                  <c:v>21741598</c:v>
                </c:pt>
                <c:pt idx="1235">
                  <c:v>160099222</c:v>
                </c:pt>
                <c:pt idx="1236">
                  <c:v>454627263</c:v>
                </c:pt>
                <c:pt idx="1237">
                  <c:v>65565672</c:v>
                </c:pt>
                <c:pt idx="1238">
                  <c:v>654264015</c:v>
                </c:pt>
                <c:pt idx="1239">
                  <c:v>156595191</c:v>
                </c:pt>
                <c:pt idx="1240">
                  <c:v>339795890</c:v>
                </c:pt>
                <c:pt idx="1241">
                  <c:v>48260279</c:v>
                </c:pt>
                <c:pt idx="1242">
                  <c:v>103370127</c:v>
                </c:pt>
                <c:pt idx="1243">
                  <c:v>26170671</c:v>
                </c:pt>
                <c:pt idx="1244">
                  <c:v>72178895</c:v>
                </c:pt>
                <c:pt idx="1245">
                  <c:v>82402379</c:v>
                </c:pt>
                <c:pt idx="1246">
                  <c:v>131777210</c:v>
                </c:pt>
                <c:pt idx="1247">
                  <c:v>27388767</c:v>
                </c:pt>
                <c:pt idx="1248">
                  <c:v>80981914</c:v>
                </c:pt>
                <c:pt idx="1249">
                  <c:v>130834852</c:v>
                </c:pt>
                <c:pt idx="1250">
                  <c:v>10128960</c:v>
                </c:pt>
                <c:pt idx="1251">
                  <c:v>58878723</c:v>
                </c:pt>
                <c:pt idx="1252">
                  <c:v>232722935</c:v>
                </c:pt>
                <c:pt idx="1253">
                  <c:v>250397798</c:v>
                </c:pt>
                <c:pt idx="1254">
                  <c:v>116643421</c:v>
                </c:pt>
                <c:pt idx="1255">
                  <c:v>148336445</c:v>
                </c:pt>
                <c:pt idx="1256">
                  <c:v>71410636</c:v>
                </c:pt>
                <c:pt idx="1257">
                  <c:v>897048648</c:v>
                </c:pt>
                <c:pt idx="1258">
                  <c:v>54700105</c:v>
                </c:pt>
                <c:pt idx="1259">
                  <c:v>181239132</c:v>
                </c:pt>
                <c:pt idx="1260">
                  <c:v>118231114</c:v>
                </c:pt>
                <c:pt idx="1261">
                  <c:v>131095990</c:v>
                </c:pt>
                <c:pt idx="1262">
                  <c:v>497409852</c:v>
                </c:pt>
                <c:pt idx="1263">
                  <c:v>35825316</c:v>
                </c:pt>
                <c:pt idx="1264">
                  <c:v>124914842</c:v>
                </c:pt>
                <c:pt idx="1265">
                  <c:v>33030115</c:v>
                </c:pt>
                <c:pt idx="1266">
                  <c:v>76665191</c:v>
                </c:pt>
                <c:pt idx="1267">
                  <c:v>118686937</c:v>
                </c:pt>
                <c:pt idx="1268">
                  <c:v>612054506</c:v>
                </c:pt>
                <c:pt idx="1269">
                  <c:v>170268750</c:v>
                </c:pt>
                <c:pt idx="1270">
                  <c:v>96455697</c:v>
                </c:pt>
                <c:pt idx="1271">
                  <c:v>265328738</c:v>
                </c:pt>
                <c:pt idx="1272">
                  <c:v>57678321</c:v>
                </c:pt>
                <c:pt idx="1273">
                  <c:v>388156011</c:v>
                </c:pt>
                <c:pt idx="1274">
                  <c:v>74036715</c:v>
                </c:pt>
                <c:pt idx="1275">
                  <c:v>182290266</c:v>
                </c:pt>
                <c:pt idx="1276">
                  <c:v>117248958</c:v>
                </c:pt>
                <c:pt idx="1277">
                  <c:v>316897787</c:v>
                </c:pt>
                <c:pt idx="1278">
                  <c:v>197101678</c:v>
                </c:pt>
                <c:pt idx="1279">
                  <c:v>65784503</c:v>
                </c:pt>
                <c:pt idx="1280">
                  <c:v>300157638</c:v>
                </c:pt>
                <c:pt idx="1281">
                  <c:v>8836958</c:v>
                </c:pt>
                <c:pt idx="1282">
                  <c:v>213719942</c:v>
                </c:pt>
                <c:pt idx="1283">
                  <c:v>211468235</c:v>
                </c:pt>
                <c:pt idx="1284">
                  <c:v>77663556</c:v>
                </c:pt>
                <c:pt idx="1285">
                  <c:v>8701337</c:v>
                </c:pt>
                <c:pt idx="1286">
                  <c:v>58469210</c:v>
                </c:pt>
                <c:pt idx="1287">
                  <c:v>50871113</c:v>
                </c:pt>
                <c:pt idx="1288">
                  <c:v>178311729</c:v>
                </c:pt>
                <c:pt idx="1289">
                  <c:v>198520934</c:v>
                </c:pt>
                <c:pt idx="1290">
                  <c:v>100266865</c:v>
                </c:pt>
                <c:pt idx="1291">
                  <c:v>353133898</c:v>
                </c:pt>
                <c:pt idx="1292">
                  <c:v>69424389</c:v>
                </c:pt>
                <c:pt idx="1293">
                  <c:v>141067127</c:v>
                </c:pt>
                <c:pt idx="1294">
                  <c:v>57947036</c:v>
                </c:pt>
                <c:pt idx="1295">
                  <c:v>167298192</c:v>
                </c:pt>
                <c:pt idx="1296">
                  <c:v>237536126</c:v>
                </c:pt>
                <c:pt idx="1297">
                  <c:v>391081192</c:v>
                </c:pt>
                <c:pt idx="1298">
                  <c:v>18637690</c:v>
                </c:pt>
                <c:pt idx="1299">
                  <c:v>141591324</c:v>
                </c:pt>
                <c:pt idx="1300">
                  <c:v>190538630</c:v>
                </c:pt>
                <c:pt idx="1301">
                  <c:v>203567857</c:v>
                </c:pt>
                <c:pt idx="1302">
                  <c:v>100572044</c:v>
                </c:pt>
                <c:pt idx="1303">
                  <c:v>64445708</c:v>
                </c:pt>
                <c:pt idx="1304">
                  <c:v>362744280</c:v>
                </c:pt>
                <c:pt idx="1305">
                  <c:v>123971376</c:v>
                </c:pt>
                <c:pt idx="1306">
                  <c:v>542063846</c:v>
                </c:pt>
                <c:pt idx="1307">
                  <c:v>57223890</c:v>
                </c:pt>
                <c:pt idx="1308">
                  <c:v>108539911</c:v>
                </c:pt>
                <c:pt idx="1309">
                  <c:v>1204841</c:v>
                </c:pt>
                <c:pt idx="1310">
                  <c:v>15116179</c:v>
                </c:pt>
                <c:pt idx="1311">
                  <c:v>105316267</c:v>
                </c:pt>
                <c:pt idx="1312">
                  <c:v>13411957</c:v>
                </c:pt>
                <c:pt idx="1313">
                  <c:v>22605153</c:v>
                </c:pt>
                <c:pt idx="1314">
                  <c:v>70067909</c:v>
                </c:pt>
                <c:pt idx="1315">
                  <c:v>117592831</c:v>
                </c:pt>
                <c:pt idx="1316">
                  <c:v>203172417</c:v>
                </c:pt>
                <c:pt idx="1317">
                  <c:v>92884429</c:v>
                </c:pt>
                <c:pt idx="1318">
                  <c:v>20094909</c:v>
                </c:pt>
                <c:pt idx="1319">
                  <c:v>487287646</c:v>
                </c:pt>
                <c:pt idx="1320">
                  <c:v>56995646</c:v>
                </c:pt>
                <c:pt idx="1321">
                  <c:v>90709367</c:v>
                </c:pt>
                <c:pt idx="1322">
                  <c:v>262511490</c:v>
                </c:pt>
                <c:pt idx="1323">
                  <c:v>186797986</c:v>
                </c:pt>
                <c:pt idx="1324">
                  <c:v>131977904</c:v>
                </c:pt>
                <c:pt idx="1325">
                  <c:v>188133322</c:v>
                </c:pt>
                <c:pt idx="1326">
                  <c:v>41682237</c:v>
                </c:pt>
                <c:pt idx="1327">
                  <c:v>230884728</c:v>
                </c:pt>
                <c:pt idx="1328">
                  <c:v>556906378</c:v>
                </c:pt>
                <c:pt idx="1329">
                  <c:v>222446882</c:v>
                </c:pt>
                <c:pt idx="1330">
                  <c:v>321457747</c:v>
                </c:pt>
                <c:pt idx="1331">
                  <c:v>8203235</c:v>
                </c:pt>
                <c:pt idx="1332">
                  <c:v>178262620</c:v>
                </c:pt>
                <c:pt idx="1333">
                  <c:v>59981548</c:v>
                </c:pt>
                <c:pt idx="1334">
                  <c:v>219100084</c:v>
                </c:pt>
                <c:pt idx="1335">
                  <c:v>17050017</c:v>
                </c:pt>
                <c:pt idx="1336">
                  <c:v>34809623</c:v>
                </c:pt>
                <c:pt idx="1337">
                  <c:v>33334176</c:v>
                </c:pt>
                <c:pt idx="1338">
                  <c:v>102278712</c:v>
                </c:pt>
                <c:pt idx="1339">
                  <c:v>10012022</c:v>
                </c:pt>
                <c:pt idx="1340">
                  <c:v>745013115</c:v>
                </c:pt>
                <c:pt idx="1341">
                  <c:v>92913171</c:v>
                </c:pt>
                <c:pt idx="1342">
                  <c:v>65470529</c:v>
                </c:pt>
                <c:pt idx="1343">
                  <c:v>17346865</c:v>
                </c:pt>
                <c:pt idx="1344">
                  <c:v>168423227</c:v>
                </c:pt>
                <c:pt idx="1345">
                  <c:v>73029190</c:v>
                </c:pt>
                <c:pt idx="1346">
                  <c:v>72109200</c:v>
                </c:pt>
                <c:pt idx="1347">
                  <c:v>93974620</c:v>
                </c:pt>
                <c:pt idx="1348">
                  <c:v>13939963</c:v>
                </c:pt>
                <c:pt idx="1349">
                  <c:v>58834384</c:v>
                </c:pt>
                <c:pt idx="1350">
                  <c:v>384336108</c:v>
                </c:pt>
                <c:pt idx="1351">
                  <c:v>23936908</c:v>
                </c:pt>
                <c:pt idx="1352">
                  <c:v>21733230</c:v>
                </c:pt>
                <c:pt idx="1353">
                  <c:v>11098131</c:v>
                </c:pt>
                <c:pt idx="1354">
                  <c:v>474968763</c:v>
                </c:pt>
                <c:pt idx="1355">
                  <c:v>45109561</c:v>
                </c:pt>
                <c:pt idx="1356">
                  <c:v>790653942</c:v>
                </c:pt>
                <c:pt idx="1357">
                  <c:v>82169884</c:v>
                </c:pt>
                <c:pt idx="1358">
                  <c:v>96105910</c:v>
                </c:pt>
                <c:pt idx="1359">
                  <c:v>4989559</c:v>
                </c:pt>
                <c:pt idx="1360">
                  <c:v>256697520</c:v>
                </c:pt>
                <c:pt idx="1361">
                  <c:v>52164016</c:v>
                </c:pt>
                <c:pt idx="1362">
                  <c:v>11792542</c:v>
                </c:pt>
                <c:pt idx="1363">
                  <c:v>347512318</c:v>
                </c:pt>
                <c:pt idx="1364">
                  <c:v>134734481</c:v>
                </c:pt>
                <c:pt idx="1365">
                  <c:v>220239925</c:v>
                </c:pt>
                <c:pt idx="1366">
                  <c:v>164112721</c:v>
                </c:pt>
                <c:pt idx="1367">
                  <c:v>204681899</c:v>
                </c:pt>
                <c:pt idx="1368">
                  <c:v>1671537444</c:v>
                </c:pt>
                <c:pt idx="1369">
                  <c:v>155457327</c:v>
                </c:pt>
                <c:pt idx="1370">
                  <c:v>31070211</c:v>
                </c:pt>
                <c:pt idx="1371">
                  <c:v>177427090</c:v>
                </c:pt>
                <c:pt idx="1372">
                  <c:v>55470154</c:v>
                </c:pt>
                <c:pt idx="1373">
                  <c:v>8483797</c:v>
                </c:pt>
                <c:pt idx="1374">
                  <c:v>314432837</c:v>
                </c:pt>
                <c:pt idx="1375">
                  <c:v>104478416</c:v>
                </c:pt>
                <c:pt idx="1376">
                  <c:v>585796247</c:v>
                </c:pt>
                <c:pt idx="1377">
                  <c:v>290835269</c:v>
                </c:pt>
                <c:pt idx="1378">
                  <c:v>47096206</c:v>
                </c:pt>
                <c:pt idx="1379">
                  <c:v>50826898</c:v>
                </c:pt>
                <c:pt idx="1380">
                  <c:v>375298946</c:v>
                </c:pt>
                <c:pt idx="1381">
                  <c:v>244232688</c:v>
                </c:pt>
                <c:pt idx="1382">
                  <c:v>104882445</c:v>
                </c:pt>
                <c:pt idx="1383">
                  <c:v>15785148</c:v>
                </c:pt>
                <c:pt idx="1384">
                  <c:v>80460948</c:v>
                </c:pt>
                <c:pt idx="1385">
                  <c:v>939288806</c:v>
                </c:pt>
                <c:pt idx="1386">
                  <c:v>162944923</c:v>
                </c:pt>
                <c:pt idx="1387">
                  <c:v>54683487</c:v>
                </c:pt>
                <c:pt idx="1388">
                  <c:v>131426169</c:v>
                </c:pt>
                <c:pt idx="1389">
                  <c:v>46138887</c:v>
                </c:pt>
                <c:pt idx="1390">
                  <c:v>109706931</c:v>
                </c:pt>
                <c:pt idx="1391">
                  <c:v>35060882</c:v>
                </c:pt>
                <c:pt idx="1392">
                  <c:v>91196419</c:v>
                </c:pt>
                <c:pt idx="1393">
                  <c:v>98410061</c:v>
                </c:pt>
                <c:pt idx="1394">
                  <c:v>30134958</c:v>
                </c:pt>
                <c:pt idx="1395">
                  <c:v>115505027</c:v>
                </c:pt>
                <c:pt idx="1396">
                  <c:v>460435291</c:v>
                </c:pt>
                <c:pt idx="1397">
                  <c:v>35021497</c:v>
                </c:pt>
                <c:pt idx="1398">
                  <c:v>130126277</c:v>
                </c:pt>
                <c:pt idx="1399">
                  <c:v>163995949</c:v>
                </c:pt>
                <c:pt idx="1400">
                  <c:v>95763716</c:v>
                </c:pt>
                <c:pt idx="1401">
                  <c:v>111069515</c:v>
                </c:pt>
                <c:pt idx="1402">
                  <c:v>193967670</c:v>
                </c:pt>
                <c:pt idx="1403">
                  <c:v>46117696</c:v>
                </c:pt>
                <c:pt idx="1404">
                  <c:v>154117157</c:v>
                </c:pt>
                <c:pt idx="1405">
                  <c:v>49327405</c:v>
                </c:pt>
                <c:pt idx="1406">
                  <c:v>40445129</c:v>
                </c:pt>
                <c:pt idx="1407">
                  <c:v>27610873</c:v>
                </c:pt>
                <c:pt idx="1408">
                  <c:v>93621340</c:v>
                </c:pt>
                <c:pt idx="1409">
                  <c:v>616505162</c:v>
                </c:pt>
                <c:pt idx="1410">
                  <c:v>15849759</c:v>
                </c:pt>
                <c:pt idx="1411">
                  <c:v>113100873</c:v>
                </c:pt>
                <c:pt idx="1412">
                  <c:v>70016220</c:v>
                </c:pt>
                <c:pt idx="1413">
                  <c:v>127369981</c:v>
                </c:pt>
                <c:pt idx="1414">
                  <c:v>760006945</c:v>
                </c:pt>
                <c:pt idx="1415">
                  <c:v>68357079</c:v>
                </c:pt>
                <c:pt idx="1416">
                  <c:v>623726085</c:v>
                </c:pt>
                <c:pt idx="1417">
                  <c:v>79268322</c:v>
                </c:pt>
                <c:pt idx="1418">
                  <c:v>4658401</c:v>
                </c:pt>
                <c:pt idx="1419">
                  <c:v>164115897</c:v>
                </c:pt>
                <c:pt idx="1420">
                  <c:v>1066179747</c:v>
                </c:pt>
                <c:pt idx="1421">
                  <c:v>20839049</c:v>
                </c:pt>
                <c:pt idx="1422">
                  <c:v>100605135</c:v>
                </c:pt>
                <c:pt idx="1423">
                  <c:v>19126398</c:v>
                </c:pt>
                <c:pt idx="1424">
                  <c:v>38623262</c:v>
                </c:pt>
                <c:pt idx="1425">
                  <c:v>107516369</c:v>
                </c:pt>
                <c:pt idx="1426">
                  <c:v>61315215</c:v>
                </c:pt>
                <c:pt idx="1427">
                  <c:v>101393569</c:v>
                </c:pt>
                <c:pt idx="1428">
                  <c:v>372234864</c:v>
                </c:pt>
                <c:pt idx="1429">
                  <c:v>141861243</c:v>
                </c:pt>
                <c:pt idx="1430">
                  <c:v>18577736</c:v>
                </c:pt>
                <c:pt idx="1431">
                  <c:v>36163768</c:v>
                </c:pt>
                <c:pt idx="1432">
                  <c:v>100140916</c:v>
                </c:pt>
                <c:pt idx="1433">
                  <c:v>142400065</c:v>
                </c:pt>
                <c:pt idx="1434">
                  <c:v>371594210</c:v>
                </c:pt>
                <c:pt idx="1435">
                  <c:v>82468097</c:v>
                </c:pt>
                <c:pt idx="1436">
                  <c:v>103911669</c:v>
                </c:pt>
                <c:pt idx="1437">
                  <c:v>495510</c:v>
                </c:pt>
                <c:pt idx="1438">
                  <c:v>49332692</c:v>
                </c:pt>
                <c:pt idx="1439">
                  <c:v>96593018</c:v>
                </c:pt>
                <c:pt idx="1440">
                  <c:v>89083229</c:v>
                </c:pt>
                <c:pt idx="1441">
                  <c:v>178062759</c:v>
                </c:pt>
                <c:pt idx="1442">
                  <c:v>26768563</c:v>
                </c:pt>
                <c:pt idx="1443">
                  <c:v>75513170</c:v>
                </c:pt>
                <c:pt idx="1444">
                  <c:v>293514336</c:v>
                </c:pt>
                <c:pt idx="1445">
                  <c:v>240685326</c:v>
                </c:pt>
                <c:pt idx="1446">
                  <c:v>61950770</c:v>
                </c:pt>
                <c:pt idx="1447">
                  <c:v>545436</c:v>
                </c:pt>
                <c:pt idx="1448">
                  <c:v>20645757</c:v>
                </c:pt>
                <c:pt idx="1449">
                  <c:v>187281115</c:v>
                </c:pt>
                <c:pt idx="1450">
                  <c:v>42886719</c:v>
                </c:pt>
                <c:pt idx="1451">
                  <c:v>3947579</c:v>
                </c:pt>
                <c:pt idx="1452">
                  <c:v>76669554</c:v>
                </c:pt>
                <c:pt idx="1453">
                  <c:v>33882243</c:v>
                </c:pt>
                <c:pt idx="1454">
                  <c:v>20901859</c:v>
                </c:pt>
                <c:pt idx="1455">
                  <c:v>198636868</c:v>
                </c:pt>
                <c:pt idx="1456">
                  <c:v>135039924</c:v>
                </c:pt>
                <c:pt idx="1457">
                  <c:v>288485135</c:v>
                </c:pt>
                <c:pt idx="1458">
                  <c:v>169333034</c:v>
                </c:pt>
                <c:pt idx="1459">
                  <c:v>123276807</c:v>
                </c:pt>
                <c:pt idx="1460">
                  <c:v>68766121</c:v>
                </c:pt>
                <c:pt idx="1461">
                  <c:v>38159905</c:v>
                </c:pt>
                <c:pt idx="1462">
                  <c:v>93983911</c:v>
                </c:pt>
                <c:pt idx="1463">
                  <c:v>120455994</c:v>
                </c:pt>
                <c:pt idx="1464">
                  <c:v>162242962</c:v>
                </c:pt>
                <c:pt idx="1465">
                  <c:v>309979994</c:v>
                </c:pt>
                <c:pt idx="1466">
                  <c:v>57479076</c:v>
                </c:pt>
                <c:pt idx="1467">
                  <c:v>191466556</c:v>
                </c:pt>
                <c:pt idx="1468">
                  <c:v>592462816</c:v>
                </c:pt>
                <c:pt idx="1469">
                  <c:v>88933562</c:v>
                </c:pt>
                <c:pt idx="1470">
                  <c:v>35294470</c:v>
                </c:pt>
                <c:pt idx="1471">
                  <c:v>137587063</c:v>
                </c:pt>
                <c:pt idx="1472">
                  <c:v>61385065</c:v>
                </c:pt>
                <c:pt idx="1473">
                  <c:v>162949164</c:v>
                </c:pt>
                <c:pt idx="1474">
                  <c:v>72617068</c:v>
                </c:pt>
                <c:pt idx="1475">
                  <c:v>144146816</c:v>
                </c:pt>
                <c:pt idx="1476">
                  <c:v>200811689</c:v>
                </c:pt>
                <c:pt idx="1477">
                  <c:v>42269923</c:v>
                </c:pt>
                <c:pt idx="1478">
                  <c:v>17471727</c:v>
                </c:pt>
                <c:pt idx="1479">
                  <c:v>284139100</c:v>
                </c:pt>
                <c:pt idx="1480">
                  <c:v>158733820</c:v>
                </c:pt>
                <c:pt idx="1481">
                  <c:v>111476513</c:v>
                </c:pt>
                <c:pt idx="1482">
                  <c:v>53321673</c:v>
                </c:pt>
                <c:pt idx="1483">
                  <c:v>49334775</c:v>
                </c:pt>
                <c:pt idx="1484">
                  <c:v>7000248</c:v>
                </c:pt>
                <c:pt idx="1485">
                  <c:v>50336279</c:v>
                </c:pt>
                <c:pt idx="1486">
                  <c:v>42013878</c:v>
                </c:pt>
                <c:pt idx="1487">
                  <c:v>19651093</c:v>
                </c:pt>
                <c:pt idx="1488">
                  <c:v>3601974</c:v>
                </c:pt>
                <c:pt idx="1489">
                  <c:v>145166804</c:v>
                </c:pt>
                <c:pt idx="1490">
                  <c:v>14821658</c:v>
                </c:pt>
                <c:pt idx="1491">
                  <c:v>9380029</c:v>
                </c:pt>
                <c:pt idx="1492">
                  <c:v>77356942</c:v>
                </c:pt>
                <c:pt idx="1493">
                  <c:v>216763646</c:v>
                </c:pt>
                <c:pt idx="1494">
                  <c:v>7659918</c:v>
                </c:pt>
                <c:pt idx="1495">
                  <c:v>86369815</c:v>
                </c:pt>
                <c:pt idx="1496">
                  <c:v>177378645</c:v>
                </c:pt>
                <c:pt idx="1497">
                  <c:v>65079104</c:v>
                </c:pt>
                <c:pt idx="1498">
                  <c:v>58010320</c:v>
                </c:pt>
                <c:pt idx="1499">
                  <c:v>94973540</c:v>
                </c:pt>
                <c:pt idx="1500">
                  <c:v>603873119</c:v>
                </c:pt>
                <c:pt idx="1501">
                  <c:v>291480452</c:v>
                </c:pt>
                <c:pt idx="1502">
                  <c:v>153383627</c:v>
                </c:pt>
                <c:pt idx="1503">
                  <c:v>130982129</c:v>
                </c:pt>
                <c:pt idx="1504">
                  <c:v>82751189</c:v>
                </c:pt>
                <c:pt idx="1505">
                  <c:v>223387299</c:v>
                </c:pt>
                <c:pt idx="1506">
                  <c:v>128453183</c:v>
                </c:pt>
                <c:pt idx="1507">
                  <c:v>181674817</c:v>
                </c:pt>
                <c:pt idx="1508">
                  <c:v>185382813</c:v>
                </c:pt>
                <c:pt idx="1509">
                  <c:v>174822325</c:v>
                </c:pt>
                <c:pt idx="1510">
                  <c:v>114830111</c:v>
                </c:pt>
                <c:pt idx="1511">
                  <c:v>32593385</c:v>
                </c:pt>
                <c:pt idx="1512">
                  <c:v>168319243</c:v>
                </c:pt>
                <c:pt idx="1513">
                  <c:v>47329961</c:v>
                </c:pt>
                <c:pt idx="1514">
                  <c:v>18299465</c:v>
                </c:pt>
                <c:pt idx="1515">
                  <c:v>174440724</c:v>
                </c:pt>
                <c:pt idx="1516">
                  <c:v>813367380</c:v>
                </c:pt>
                <c:pt idx="1517">
                  <c:v>894983373</c:v>
                </c:pt>
                <c:pt idx="1518">
                  <c:v>75782758</c:v>
                </c:pt>
                <c:pt idx="1519">
                  <c:v>121616555</c:v>
                </c:pt>
                <c:pt idx="1520">
                  <c:v>118890272</c:v>
                </c:pt>
                <c:pt idx="1521">
                  <c:v>16468343</c:v>
                </c:pt>
                <c:pt idx="1522">
                  <c:v>163362095</c:v>
                </c:pt>
                <c:pt idx="1523">
                  <c:v>164170327</c:v>
                </c:pt>
                <c:pt idx="1524">
                  <c:v>30894796</c:v>
                </c:pt>
                <c:pt idx="1525">
                  <c:v>85638656</c:v>
                </c:pt>
                <c:pt idx="1526">
                  <c:v>456082343</c:v>
                </c:pt>
                <c:pt idx="1527">
                  <c:v>37311672</c:v>
                </c:pt>
                <c:pt idx="1528">
                  <c:v>62022014</c:v>
                </c:pt>
                <c:pt idx="1529">
                  <c:v>934770304</c:v>
                </c:pt>
                <c:pt idx="1530">
                  <c:v>709709780</c:v>
                </c:pt>
                <c:pt idx="1531">
                  <c:v>65900249</c:v>
                </c:pt>
                <c:pt idx="1532">
                  <c:v>97076152</c:v>
                </c:pt>
                <c:pt idx="1533">
                  <c:v>47074133</c:v>
                </c:pt>
                <c:pt idx="1534">
                  <c:v>58072119</c:v>
                </c:pt>
                <c:pt idx="1535">
                  <c:v>75011029</c:v>
                </c:pt>
                <c:pt idx="1536">
                  <c:v>53653224</c:v>
                </c:pt>
                <c:pt idx="1537">
                  <c:v>51764406</c:v>
                </c:pt>
                <c:pt idx="1538">
                  <c:v>6887221</c:v>
                </c:pt>
                <c:pt idx="1539">
                  <c:v>22984628</c:v>
                </c:pt>
                <c:pt idx="1540">
                  <c:v>66476363</c:v>
                </c:pt>
                <c:pt idx="1541">
                  <c:v>41480851</c:v>
                </c:pt>
                <c:pt idx="1542">
                  <c:v>5048693</c:v>
                </c:pt>
                <c:pt idx="1543">
                  <c:v>96258201</c:v>
                </c:pt>
                <c:pt idx="1544">
                  <c:v>335802786</c:v>
                </c:pt>
                <c:pt idx="1545">
                  <c:v>60917189</c:v>
                </c:pt>
                <c:pt idx="1546">
                  <c:v>152005713</c:v>
                </c:pt>
                <c:pt idx="1547">
                  <c:v>3403957</c:v>
                </c:pt>
                <c:pt idx="1548">
                  <c:v>5254986</c:v>
                </c:pt>
                <c:pt idx="1549">
                  <c:v>178281554</c:v>
                </c:pt>
                <c:pt idx="1550">
                  <c:v>7022209</c:v>
                </c:pt>
                <c:pt idx="1551">
                  <c:v>26986174</c:v>
                </c:pt>
                <c:pt idx="1552">
                  <c:v>230685453</c:v>
                </c:pt>
                <c:pt idx="1553">
                  <c:v>102854431</c:v>
                </c:pt>
                <c:pt idx="1554">
                  <c:v>56308881</c:v>
                </c:pt>
                <c:pt idx="1555">
                  <c:v>33478921</c:v>
                </c:pt>
                <c:pt idx="1556">
                  <c:v>71571300</c:v>
                </c:pt>
                <c:pt idx="1557">
                  <c:v>66122026</c:v>
                </c:pt>
                <c:pt idx="1558">
                  <c:v>86855739</c:v>
                </c:pt>
                <c:pt idx="1559">
                  <c:v>130224158</c:v>
                </c:pt>
                <c:pt idx="1560">
                  <c:v>30271556</c:v>
                </c:pt>
                <c:pt idx="1561">
                  <c:v>203627753</c:v>
                </c:pt>
                <c:pt idx="1562">
                  <c:v>40170558</c:v>
                </c:pt>
                <c:pt idx="1563">
                  <c:v>5371181</c:v>
                </c:pt>
                <c:pt idx="1564">
                  <c:v>39323027</c:v>
                </c:pt>
                <c:pt idx="1565">
                  <c:v>127392693</c:v>
                </c:pt>
                <c:pt idx="1566">
                  <c:v>177238796</c:v>
                </c:pt>
                <c:pt idx="1567">
                  <c:v>92374674</c:v>
                </c:pt>
                <c:pt idx="1568">
                  <c:v>104003322</c:v>
                </c:pt>
                <c:pt idx="1569">
                  <c:v>163794509</c:v>
                </c:pt>
                <c:pt idx="1570">
                  <c:v>92649419</c:v>
                </c:pt>
                <c:pt idx="1571">
                  <c:v>85446075</c:v>
                </c:pt>
                <c:pt idx="1572">
                  <c:v>87019158</c:v>
                </c:pt>
                <c:pt idx="1573">
                  <c:v>156846321</c:v>
                </c:pt>
                <c:pt idx="1574">
                  <c:v>147717833</c:v>
                </c:pt>
                <c:pt idx="1575">
                  <c:v>58087259</c:v>
                </c:pt>
                <c:pt idx="1576">
                  <c:v>147748505</c:v>
                </c:pt>
                <c:pt idx="1577">
                  <c:v>299268508</c:v>
                </c:pt>
                <c:pt idx="1578">
                  <c:v>51417188</c:v>
                </c:pt>
                <c:pt idx="1579">
                  <c:v>54641191</c:v>
                </c:pt>
                <c:pt idx="1580">
                  <c:v>70711175</c:v>
                </c:pt>
                <c:pt idx="1581">
                  <c:v>5969708</c:v>
                </c:pt>
                <c:pt idx="1582">
                  <c:v>134686457</c:v>
                </c:pt>
                <c:pt idx="1583">
                  <c:v>66980456</c:v>
                </c:pt>
                <c:pt idx="1584">
                  <c:v>77621983</c:v>
                </c:pt>
                <c:pt idx="1585">
                  <c:v>1067316101</c:v>
                </c:pt>
                <c:pt idx="1586">
                  <c:v>404980543</c:v>
                </c:pt>
                <c:pt idx="1587">
                  <c:v>64962629</c:v>
                </c:pt>
                <c:pt idx="1588">
                  <c:v>667094506</c:v>
                </c:pt>
                <c:pt idx="1589">
                  <c:v>371353001</c:v>
                </c:pt>
                <c:pt idx="1590">
                  <c:v>270633313</c:v>
                </c:pt>
                <c:pt idx="1591">
                  <c:v>12834936</c:v>
                </c:pt>
                <c:pt idx="1592">
                  <c:v>444100035</c:v>
                </c:pt>
                <c:pt idx="1593">
                  <c:v>632083197</c:v>
                </c:pt>
                <c:pt idx="1594">
                  <c:v>196393745</c:v>
                </c:pt>
                <c:pt idx="1595">
                  <c:v>275293450</c:v>
                </c:pt>
                <c:pt idx="1596">
                  <c:v>152039882</c:v>
                </c:pt>
                <c:pt idx="1597">
                  <c:v>262552893</c:v>
                </c:pt>
                <c:pt idx="1598">
                  <c:v>155430335</c:v>
                </c:pt>
                <c:pt idx="1599">
                  <c:v>110013167</c:v>
                </c:pt>
                <c:pt idx="1600">
                  <c:v>87892388</c:v>
                </c:pt>
                <c:pt idx="1601">
                  <c:v>78810595</c:v>
                </c:pt>
                <c:pt idx="1602">
                  <c:v>269784201</c:v>
                </c:pt>
                <c:pt idx="1603">
                  <c:v>15001776</c:v>
                </c:pt>
                <c:pt idx="1604">
                  <c:v>69363381</c:v>
                </c:pt>
                <c:pt idx="1605">
                  <c:v>84785914</c:v>
                </c:pt>
                <c:pt idx="1606">
                  <c:v>29625761</c:v>
                </c:pt>
                <c:pt idx="1607">
                  <c:v>145710347</c:v>
                </c:pt>
                <c:pt idx="1608">
                  <c:v>58480828</c:v>
                </c:pt>
                <c:pt idx="1609">
                  <c:v>49421974</c:v>
                </c:pt>
                <c:pt idx="1610">
                  <c:v>26910847</c:v>
                </c:pt>
                <c:pt idx="1611">
                  <c:v>183658498</c:v>
                </c:pt>
                <c:pt idx="1612">
                  <c:v>367799011</c:v>
                </c:pt>
                <c:pt idx="1613">
                  <c:v>629443428</c:v>
                </c:pt>
                <c:pt idx="1614">
                  <c:v>554987477</c:v>
                </c:pt>
                <c:pt idx="1615">
                  <c:v>250425512</c:v>
                </c:pt>
                <c:pt idx="1616">
                  <c:v>101058954</c:v>
                </c:pt>
                <c:pt idx="1617">
                  <c:v>961691209</c:v>
                </c:pt>
                <c:pt idx="1618">
                  <c:v>87528173</c:v>
                </c:pt>
                <c:pt idx="1619">
                  <c:v>135330182</c:v>
                </c:pt>
                <c:pt idx="1620">
                  <c:v>87484847</c:v>
                </c:pt>
                <c:pt idx="1621">
                  <c:v>65664721</c:v>
                </c:pt>
                <c:pt idx="1622">
                  <c:v>171720398</c:v>
                </c:pt>
                <c:pt idx="1623">
                  <c:v>81979826</c:v>
                </c:pt>
                <c:pt idx="1624">
                  <c:v>10161493</c:v>
                </c:pt>
                <c:pt idx="1625">
                  <c:v>38805380</c:v>
                </c:pt>
                <c:pt idx="1626">
                  <c:v>132963417</c:v>
                </c:pt>
                <c:pt idx="1627">
                  <c:v>298572799</c:v>
                </c:pt>
                <c:pt idx="1628">
                  <c:v>823970682</c:v>
                </c:pt>
                <c:pt idx="1629">
                  <c:v>205668210</c:v>
                </c:pt>
                <c:pt idx="1630">
                  <c:v>130154568</c:v>
                </c:pt>
                <c:pt idx="1631">
                  <c:v>76014335</c:v>
                </c:pt>
                <c:pt idx="1632">
                  <c:v>34612443</c:v>
                </c:pt>
                <c:pt idx="1633">
                  <c:v>59768495</c:v>
                </c:pt>
                <c:pt idx="1634">
                  <c:v>72785169</c:v>
                </c:pt>
                <c:pt idx="1635">
                  <c:v>101344412</c:v>
                </c:pt>
                <c:pt idx="1636">
                  <c:v>35442935</c:v>
                </c:pt>
                <c:pt idx="1637">
                  <c:v>232225908</c:v>
                </c:pt>
                <c:pt idx="1638">
                  <c:v>180557550</c:v>
                </c:pt>
                <c:pt idx="1639">
                  <c:v>95802916</c:v>
                </c:pt>
                <c:pt idx="1640">
                  <c:v>97510197</c:v>
                </c:pt>
                <c:pt idx="1641">
                  <c:v>70009308</c:v>
                </c:pt>
                <c:pt idx="1642">
                  <c:v>186003591</c:v>
                </c:pt>
                <c:pt idx="1643">
                  <c:v>609016565</c:v>
                </c:pt>
                <c:pt idx="1644">
                  <c:v>307127625</c:v>
                </c:pt>
                <c:pt idx="1645">
                  <c:v>57194667</c:v>
                </c:pt>
                <c:pt idx="1646">
                  <c:v>54806823</c:v>
                </c:pt>
                <c:pt idx="1647">
                  <c:v>19152009</c:v>
                </c:pt>
                <c:pt idx="1648">
                  <c:v>48618191</c:v>
                </c:pt>
                <c:pt idx="1649">
                  <c:v>22382047</c:v>
                </c:pt>
                <c:pt idx="1650">
                  <c:v>211787511</c:v>
                </c:pt>
                <c:pt idx="1651">
                  <c:v>192330738</c:v>
                </c:pt>
                <c:pt idx="1652">
                  <c:v>68844775</c:v>
                </c:pt>
                <c:pt idx="1653">
                  <c:v>68777554</c:v>
                </c:pt>
                <c:pt idx="1654">
                  <c:v>83862032</c:v>
                </c:pt>
                <c:pt idx="1655">
                  <c:v>73534117</c:v>
                </c:pt>
                <c:pt idx="1656">
                  <c:v>99255460</c:v>
                </c:pt>
                <c:pt idx="1657">
                  <c:v>39220946</c:v>
                </c:pt>
                <c:pt idx="1658">
                  <c:v>205850169</c:v>
                </c:pt>
                <c:pt idx="1659">
                  <c:v>370569774</c:v>
                </c:pt>
                <c:pt idx="1660">
                  <c:v>326706115</c:v>
                </c:pt>
                <c:pt idx="1661">
                  <c:v>39407616</c:v>
                </c:pt>
                <c:pt idx="1662">
                  <c:v>373062864</c:v>
                </c:pt>
                <c:pt idx="1663">
                  <c:v>13097915</c:v>
                </c:pt>
                <c:pt idx="1664">
                  <c:v>3669465</c:v>
                </c:pt>
                <c:pt idx="1665">
                  <c:v>340487862</c:v>
                </c:pt>
                <c:pt idx="1666">
                  <c:v>10907485</c:v>
                </c:pt>
                <c:pt idx="1667">
                  <c:v>25422088</c:v>
                </c:pt>
                <c:pt idx="1668">
                  <c:v>7034698</c:v>
                </c:pt>
                <c:pt idx="1669">
                  <c:v>113244290</c:v>
                </c:pt>
                <c:pt idx="1670">
                  <c:v>7177143</c:v>
                </c:pt>
                <c:pt idx="1671">
                  <c:v>536414293</c:v>
                </c:pt>
                <c:pt idx="1672">
                  <c:v>114197742</c:v>
                </c:pt>
                <c:pt idx="1673">
                  <c:v>130628903</c:v>
                </c:pt>
                <c:pt idx="1674">
                  <c:v>65048678</c:v>
                </c:pt>
                <c:pt idx="1675">
                  <c:v>158964610</c:v>
                </c:pt>
                <c:pt idx="1676">
                  <c:v>43095175</c:v>
                </c:pt>
                <c:pt idx="1677">
                  <c:v>83188165</c:v>
                </c:pt>
                <c:pt idx="1678">
                  <c:v>459242249</c:v>
                </c:pt>
                <c:pt idx="1679">
                  <c:v>101276318</c:v>
                </c:pt>
                <c:pt idx="1680">
                  <c:v>92991835</c:v>
                </c:pt>
                <c:pt idx="1681">
                  <c:v>49814392</c:v>
                </c:pt>
                <c:pt idx="1682">
                  <c:v>48858618</c:v>
                </c:pt>
                <c:pt idx="1683">
                  <c:v>27122238</c:v>
                </c:pt>
                <c:pt idx="1684">
                  <c:v>61108981</c:v>
                </c:pt>
                <c:pt idx="1685">
                  <c:v>85749034</c:v>
                </c:pt>
                <c:pt idx="1686">
                  <c:v>119975084</c:v>
                </c:pt>
                <c:pt idx="1687">
                  <c:v>87066930</c:v>
                </c:pt>
                <c:pt idx="1688">
                  <c:v>78201830</c:v>
                </c:pt>
                <c:pt idx="1689">
                  <c:v>232372681</c:v>
                </c:pt>
                <c:pt idx="1690">
                  <c:v>4660481</c:v>
                </c:pt>
                <c:pt idx="1691">
                  <c:v>1007336937</c:v>
                </c:pt>
                <c:pt idx="1692">
                  <c:v>76182388</c:v>
                </c:pt>
                <c:pt idx="1693">
                  <c:v>163247198</c:v>
                </c:pt>
                <c:pt idx="1694">
                  <c:v>37394629</c:v>
                </c:pt>
                <c:pt idx="1695">
                  <c:v>152930623</c:v>
                </c:pt>
                <c:pt idx="1696">
                  <c:v>48428063</c:v>
                </c:pt>
                <c:pt idx="1697">
                  <c:v>120673227</c:v>
                </c:pt>
                <c:pt idx="1698">
                  <c:v>119483446</c:v>
                </c:pt>
                <c:pt idx="1699">
                  <c:v>21156270</c:v>
                </c:pt>
                <c:pt idx="1700">
                  <c:v>563749323</c:v>
                </c:pt>
                <c:pt idx="1701">
                  <c:v>76130093</c:v>
                </c:pt>
                <c:pt idx="1702">
                  <c:v>336365676</c:v>
                </c:pt>
                <c:pt idx="1703">
                  <c:v>87812371</c:v>
                </c:pt>
                <c:pt idx="1704">
                  <c:v>76700659</c:v>
                </c:pt>
                <c:pt idx="1705">
                  <c:v>63945241</c:v>
                </c:pt>
                <c:pt idx="1706">
                  <c:v>57232879</c:v>
                </c:pt>
                <c:pt idx="1707">
                  <c:v>37598767</c:v>
                </c:pt>
                <c:pt idx="1708">
                  <c:v>69787394</c:v>
                </c:pt>
                <c:pt idx="1709">
                  <c:v>159814490</c:v>
                </c:pt>
                <c:pt idx="1710">
                  <c:v>84297309</c:v>
                </c:pt>
                <c:pt idx="1711">
                  <c:v>167805466</c:v>
                </c:pt>
                <c:pt idx="1712">
                  <c:v>454026</c:v>
                </c:pt>
                <c:pt idx="1713">
                  <c:v>55247881</c:v>
                </c:pt>
                <c:pt idx="1714">
                  <c:v>574481229</c:v>
                </c:pt>
                <c:pt idx="1715">
                  <c:v>171627740</c:v>
                </c:pt>
                <c:pt idx="1716">
                  <c:v>159808370</c:v>
                </c:pt>
                <c:pt idx="1717">
                  <c:v>58409247</c:v>
                </c:pt>
                <c:pt idx="1718">
                  <c:v>219922417</c:v>
                </c:pt>
                <c:pt idx="1719">
                  <c:v>519311965</c:v>
                </c:pt>
                <c:pt idx="1720">
                  <c:v>155929020</c:v>
                </c:pt>
                <c:pt idx="1721">
                  <c:v>42931041</c:v>
                </c:pt>
                <c:pt idx="1722">
                  <c:v>603900354</c:v>
                </c:pt>
                <c:pt idx="1723">
                  <c:v>91627228</c:v>
                </c:pt>
                <c:pt idx="1724">
                  <c:v>68474305</c:v>
                </c:pt>
                <c:pt idx="1725">
                  <c:v>585410052</c:v>
                </c:pt>
                <c:pt idx="1726">
                  <c:v>29397654</c:v>
                </c:pt>
                <c:pt idx="1727">
                  <c:v>553198</c:v>
                </c:pt>
                <c:pt idx="1728">
                  <c:v>86157237</c:v>
                </c:pt>
                <c:pt idx="1729">
                  <c:v>92601050</c:v>
                </c:pt>
                <c:pt idx="1730">
                  <c:v>77677553</c:v>
                </c:pt>
                <c:pt idx="1731">
                  <c:v>587235983</c:v>
                </c:pt>
                <c:pt idx="1732">
                  <c:v>43495888</c:v>
                </c:pt>
                <c:pt idx="1733">
                  <c:v>109676311</c:v>
                </c:pt>
                <c:pt idx="1734">
                  <c:v>31200557</c:v>
                </c:pt>
                <c:pt idx="1735">
                  <c:v>82410456</c:v>
                </c:pt>
                <c:pt idx="1736">
                  <c:v>22472631</c:v>
                </c:pt>
                <c:pt idx="1737">
                  <c:v>3559160</c:v>
                </c:pt>
                <c:pt idx="1738">
                  <c:v>20387597</c:v>
                </c:pt>
                <c:pt idx="1739">
                  <c:v>301913131</c:v>
                </c:pt>
                <c:pt idx="1740">
                  <c:v>137515140</c:v>
                </c:pt>
                <c:pt idx="1741">
                  <c:v>118114220</c:v>
                </c:pt>
                <c:pt idx="1742">
                  <c:v>961203</c:v>
                </c:pt>
                <c:pt idx="1743">
                  <c:v>225132113</c:v>
                </c:pt>
                <c:pt idx="1744">
                  <c:v>47817020</c:v>
                </c:pt>
                <c:pt idx="1745">
                  <c:v>164874275</c:v>
                </c:pt>
                <c:pt idx="1746">
                  <c:v>22242388</c:v>
                </c:pt>
                <c:pt idx="1747">
                  <c:v>23834809</c:v>
                </c:pt>
                <c:pt idx="1748">
                  <c:v>65100369</c:v>
                </c:pt>
                <c:pt idx="1749">
                  <c:v>77578320</c:v>
                </c:pt>
                <c:pt idx="1750">
                  <c:v>147880543</c:v>
                </c:pt>
                <c:pt idx="1751">
                  <c:v>26800152</c:v>
                </c:pt>
                <c:pt idx="1752">
                  <c:v>84645164</c:v>
                </c:pt>
                <c:pt idx="1753">
                  <c:v>342463063</c:v>
                </c:pt>
                <c:pt idx="1754">
                  <c:v>62803180</c:v>
                </c:pt>
                <c:pt idx="1755">
                  <c:v>311312624</c:v>
                </c:pt>
                <c:pt idx="1756">
                  <c:v>49782012</c:v>
                </c:pt>
                <c:pt idx="1757">
                  <c:v>96409300</c:v>
                </c:pt>
                <c:pt idx="1758">
                  <c:v>35728183</c:v>
                </c:pt>
                <c:pt idx="1759">
                  <c:v>68673228</c:v>
                </c:pt>
                <c:pt idx="1760">
                  <c:v>55033767</c:v>
                </c:pt>
                <c:pt idx="1761">
                  <c:v>419665568</c:v>
                </c:pt>
                <c:pt idx="1762">
                  <c:v>2923706026</c:v>
                </c:pt>
                <c:pt idx="1763">
                  <c:v>42653739</c:v>
                </c:pt>
                <c:pt idx="1764">
                  <c:v>0</c:v>
                </c:pt>
                <c:pt idx="1765">
                  <c:v>130290885</c:v>
                </c:pt>
                <c:pt idx="1766">
                  <c:v>91509154</c:v>
                </c:pt>
                <c:pt idx="1767">
                  <c:v>102820008</c:v>
                </c:pt>
                <c:pt idx="1768">
                  <c:v>56675895</c:v>
                </c:pt>
                <c:pt idx="1769">
                  <c:v>145896422</c:v>
                </c:pt>
                <c:pt idx="1770">
                  <c:v>115900897</c:v>
                </c:pt>
                <c:pt idx="1771">
                  <c:v>43545364</c:v>
                </c:pt>
                <c:pt idx="1772">
                  <c:v>13085023</c:v>
                </c:pt>
                <c:pt idx="1773">
                  <c:v>187134117</c:v>
                </c:pt>
                <c:pt idx="1774">
                  <c:v>105647102</c:v>
                </c:pt>
                <c:pt idx="1775">
                  <c:v>43474578</c:v>
                </c:pt>
                <c:pt idx="1776">
                  <c:v>22007671</c:v>
                </c:pt>
                <c:pt idx="1777">
                  <c:v>269755430</c:v>
                </c:pt>
                <c:pt idx="1778">
                  <c:v>30426096</c:v>
                </c:pt>
                <c:pt idx="1779">
                  <c:v>111231041</c:v>
                </c:pt>
                <c:pt idx="1780">
                  <c:v>670145518</c:v>
                </c:pt>
                <c:pt idx="1781">
                  <c:v>78714970</c:v>
                </c:pt>
                <c:pt idx="1782">
                  <c:v>16443609</c:v>
                </c:pt>
                <c:pt idx="1783">
                  <c:v>267045765</c:v>
                </c:pt>
                <c:pt idx="1784">
                  <c:v>38937018</c:v>
                </c:pt>
                <c:pt idx="1785">
                  <c:v>48443734</c:v>
                </c:pt>
                <c:pt idx="1786">
                  <c:v>139789765</c:v>
                </c:pt>
                <c:pt idx="1787">
                  <c:v>129266061</c:v>
                </c:pt>
                <c:pt idx="1788">
                  <c:v>108255770</c:v>
                </c:pt>
                <c:pt idx="1789">
                  <c:v>12252684</c:v>
                </c:pt>
                <c:pt idx="1790">
                  <c:v>27437881</c:v>
                </c:pt>
                <c:pt idx="1791">
                  <c:v>55198285</c:v>
                </c:pt>
                <c:pt idx="1792">
                  <c:v>78094714</c:v>
                </c:pt>
                <c:pt idx="1793">
                  <c:v>218340595</c:v>
                </c:pt>
                <c:pt idx="1794">
                  <c:v>78324220</c:v>
                </c:pt>
                <c:pt idx="1795">
                  <c:v>28190603</c:v>
                </c:pt>
                <c:pt idx="1796">
                  <c:v>46789413</c:v>
                </c:pt>
                <c:pt idx="1797">
                  <c:v>694478392</c:v>
                </c:pt>
                <c:pt idx="1798">
                  <c:v>78378744</c:v>
                </c:pt>
                <c:pt idx="1799">
                  <c:v>385680446</c:v>
                </c:pt>
                <c:pt idx="1800">
                  <c:v>30579406</c:v>
                </c:pt>
                <c:pt idx="1801">
                  <c:v>87238158</c:v>
                </c:pt>
                <c:pt idx="1802">
                  <c:v>105833257</c:v>
                </c:pt>
                <c:pt idx="1803">
                  <c:v>37697773</c:v>
                </c:pt>
                <c:pt idx="1804">
                  <c:v>264770996</c:v>
                </c:pt>
                <c:pt idx="1805">
                  <c:v>5926410</c:v>
                </c:pt>
                <c:pt idx="1806">
                  <c:v>27712362</c:v>
                </c:pt>
                <c:pt idx="1807">
                  <c:v>493214993</c:v>
                </c:pt>
                <c:pt idx="1808">
                  <c:v>439048914</c:v>
                </c:pt>
                <c:pt idx="1809">
                  <c:v>6491240</c:v>
                </c:pt>
                <c:pt idx="1810">
                  <c:v>27066382</c:v>
                </c:pt>
                <c:pt idx="1811">
                  <c:v>11293663</c:v>
                </c:pt>
                <c:pt idx="1812">
                  <c:v>3534313</c:v>
                </c:pt>
                <c:pt idx="1813">
                  <c:v>485930816</c:v>
                </c:pt>
                <c:pt idx="1814">
                  <c:v>7947677</c:v>
                </c:pt>
                <c:pt idx="1815">
                  <c:v>22783978</c:v>
                </c:pt>
                <c:pt idx="1816">
                  <c:v>64191523</c:v>
                </c:pt>
                <c:pt idx="1817">
                  <c:v>149673788</c:v>
                </c:pt>
                <c:pt idx="1818">
                  <c:v>7550073</c:v>
                </c:pt>
                <c:pt idx="1819">
                  <c:v>93945766</c:v>
                </c:pt>
                <c:pt idx="1820">
                  <c:v>40877556</c:v>
                </c:pt>
                <c:pt idx="1821">
                  <c:v>42487390</c:v>
                </c:pt>
                <c:pt idx="1822">
                  <c:v>226497209</c:v>
                </c:pt>
                <c:pt idx="1823">
                  <c:v>169748929</c:v>
                </c:pt>
                <c:pt idx="1824">
                  <c:v>49779728</c:v>
                </c:pt>
                <c:pt idx="1825">
                  <c:v>13639115</c:v>
                </c:pt>
                <c:pt idx="1826">
                  <c:v>13620075</c:v>
                </c:pt>
                <c:pt idx="1827">
                  <c:v>76586316</c:v>
                </c:pt>
                <c:pt idx="1828">
                  <c:v>63523283</c:v>
                </c:pt>
                <c:pt idx="1829">
                  <c:v>703170837</c:v>
                </c:pt>
                <c:pt idx="1830">
                  <c:v>540455876</c:v>
                </c:pt>
                <c:pt idx="1831">
                  <c:v>4324817</c:v>
                </c:pt>
                <c:pt idx="1832">
                  <c:v>216528528</c:v>
                </c:pt>
                <c:pt idx="1833">
                  <c:v>49944325</c:v>
                </c:pt>
                <c:pt idx="1834">
                  <c:v>102366815</c:v>
                </c:pt>
                <c:pt idx="1835">
                  <c:v>38332994</c:v>
                </c:pt>
                <c:pt idx="1836">
                  <c:v>255743093</c:v>
                </c:pt>
                <c:pt idx="1837">
                  <c:v>78309505</c:v>
                </c:pt>
                <c:pt idx="1838">
                  <c:v>95696996</c:v>
                </c:pt>
                <c:pt idx="1839">
                  <c:v>113398237</c:v>
                </c:pt>
                <c:pt idx="1840">
                  <c:v>175372502</c:v>
                </c:pt>
                <c:pt idx="1841">
                  <c:v>217124280</c:v>
                </c:pt>
                <c:pt idx="1842">
                  <c:v>170812526</c:v>
                </c:pt>
                <c:pt idx="1843">
                  <c:v>589580482</c:v>
                </c:pt>
                <c:pt idx="1844">
                  <c:v>524976069</c:v>
                </c:pt>
                <c:pt idx="1845">
                  <c:v>39164441</c:v>
                </c:pt>
                <c:pt idx="1846">
                  <c:v>92158961</c:v>
                </c:pt>
                <c:pt idx="1847">
                  <c:v>358375603</c:v>
                </c:pt>
                <c:pt idx="1848">
                  <c:v>113118226</c:v>
                </c:pt>
                <c:pt idx="1849">
                  <c:v>35080988</c:v>
                </c:pt>
                <c:pt idx="1850">
                  <c:v>128108211</c:v>
                </c:pt>
                <c:pt idx="1851">
                  <c:v>44004502</c:v>
                </c:pt>
                <c:pt idx="1852">
                  <c:v>154026136</c:v>
                </c:pt>
                <c:pt idx="1853">
                  <c:v>20576198</c:v>
                </c:pt>
                <c:pt idx="1854">
                  <c:v>34758951</c:v>
                </c:pt>
                <c:pt idx="1855">
                  <c:v>5530764</c:v>
                </c:pt>
                <c:pt idx="1856">
                  <c:v>243006126</c:v>
                </c:pt>
                <c:pt idx="1857">
                  <c:v>10234475</c:v>
                </c:pt>
                <c:pt idx="1858">
                  <c:v>45995223</c:v>
                </c:pt>
                <c:pt idx="1859">
                  <c:v>1520538536</c:v>
                </c:pt>
                <c:pt idx="1860">
                  <c:v>268426634</c:v>
                </c:pt>
                <c:pt idx="1861">
                  <c:v>70439696</c:v>
                </c:pt>
                <c:pt idx="1862">
                  <c:v>403449830</c:v>
                </c:pt>
                <c:pt idx="1863">
                  <c:v>19844979</c:v>
                </c:pt>
                <c:pt idx="1864">
                  <c:v>14759148</c:v>
                </c:pt>
                <c:pt idx="1865">
                  <c:v>16580250</c:v>
                </c:pt>
                <c:pt idx="1866">
                  <c:v>0</c:v>
                </c:pt>
                <c:pt idx="1867">
                  <c:v>275698039</c:v>
                </c:pt>
                <c:pt idx="1868">
                  <c:v>128792411</c:v>
                </c:pt>
                <c:pt idx="1869">
                  <c:v>106407672</c:v>
                </c:pt>
                <c:pt idx="1870">
                  <c:v>27426335</c:v>
                </c:pt>
                <c:pt idx="1871">
                  <c:v>220889446</c:v>
                </c:pt>
                <c:pt idx="1872">
                  <c:v>7413863</c:v>
                </c:pt>
                <c:pt idx="1873">
                  <c:v>1874460</c:v>
                </c:pt>
                <c:pt idx="1874">
                  <c:v>204920882</c:v>
                </c:pt>
                <c:pt idx="1875">
                  <c:v>309231694</c:v>
                </c:pt>
                <c:pt idx="1876">
                  <c:v>204594016</c:v>
                </c:pt>
                <c:pt idx="1877">
                  <c:v>52933513</c:v>
                </c:pt>
                <c:pt idx="1878">
                  <c:v>108609310</c:v>
                </c:pt>
                <c:pt idx="1879">
                  <c:v>57824674</c:v>
                </c:pt>
                <c:pt idx="1880">
                  <c:v>57470220</c:v>
                </c:pt>
                <c:pt idx="1881">
                  <c:v>79799880</c:v>
                </c:pt>
                <c:pt idx="1882">
                  <c:v>163728902</c:v>
                </c:pt>
                <c:pt idx="1883">
                  <c:v>49259766</c:v>
                </c:pt>
                <c:pt idx="1884">
                  <c:v>49843011</c:v>
                </c:pt>
                <c:pt idx="1885">
                  <c:v>138805831</c:v>
                </c:pt>
                <c:pt idx="1886">
                  <c:v>139352633</c:v>
                </c:pt>
                <c:pt idx="1887">
                  <c:v>64811540</c:v>
                </c:pt>
                <c:pt idx="1888">
                  <c:v>79293444</c:v>
                </c:pt>
                <c:pt idx="1889">
                  <c:v>494879471</c:v>
                </c:pt>
                <c:pt idx="1890">
                  <c:v>381509870</c:v>
                </c:pt>
                <c:pt idx="1891">
                  <c:v>752600867</c:v>
                </c:pt>
                <c:pt idx="1892">
                  <c:v>27639579</c:v>
                </c:pt>
                <c:pt idx="1893">
                  <c:v>115375850</c:v>
                </c:pt>
                <c:pt idx="1894">
                  <c:v>1017030651</c:v>
                </c:pt>
                <c:pt idx="1895">
                  <c:v>31505287</c:v>
                </c:pt>
                <c:pt idx="1896">
                  <c:v>20936722</c:v>
                </c:pt>
                <c:pt idx="1897">
                  <c:v>101624843</c:v>
                </c:pt>
                <c:pt idx="1898">
                  <c:v>521311890</c:v>
                </c:pt>
                <c:pt idx="1899">
                  <c:v>40416563</c:v>
                </c:pt>
                <c:pt idx="1900">
                  <c:v>1669947</c:v>
                </c:pt>
                <c:pt idx="1901">
                  <c:v>51699984</c:v>
                </c:pt>
                <c:pt idx="1902">
                  <c:v>357243061</c:v>
                </c:pt>
                <c:pt idx="1903">
                  <c:v>972584232</c:v>
                </c:pt>
                <c:pt idx="1904">
                  <c:v>63649529</c:v>
                </c:pt>
                <c:pt idx="1905">
                  <c:v>5144717</c:v>
                </c:pt>
                <c:pt idx="1906">
                  <c:v>226837760</c:v>
                </c:pt>
                <c:pt idx="1907">
                  <c:v>319713881</c:v>
                </c:pt>
                <c:pt idx="1908">
                  <c:v>55362705</c:v>
                </c:pt>
                <c:pt idx="1909">
                  <c:v>195702963</c:v>
                </c:pt>
                <c:pt idx="1910">
                  <c:v>293503354</c:v>
                </c:pt>
                <c:pt idx="1911">
                  <c:v>147332697</c:v>
                </c:pt>
                <c:pt idx="1912">
                  <c:v>329398046</c:v>
                </c:pt>
                <c:pt idx="1913">
                  <c:v>44655002</c:v>
                </c:pt>
                <c:pt idx="1914">
                  <c:v>113377594</c:v>
                </c:pt>
                <c:pt idx="1915">
                  <c:v>757930663</c:v>
                </c:pt>
                <c:pt idx="1916">
                  <c:v>163403799</c:v>
                </c:pt>
                <c:pt idx="1917">
                  <c:v>365352546</c:v>
                </c:pt>
                <c:pt idx="1918">
                  <c:v>321669741</c:v>
                </c:pt>
                <c:pt idx="1919">
                  <c:v>75981180</c:v>
                </c:pt>
                <c:pt idx="1920">
                  <c:v>204313400</c:v>
                </c:pt>
                <c:pt idx="1921">
                  <c:v>212874864</c:v>
                </c:pt>
                <c:pt idx="1922">
                  <c:v>252909177</c:v>
                </c:pt>
                <c:pt idx="1923">
                  <c:v>29196409</c:v>
                </c:pt>
                <c:pt idx="1924">
                  <c:v>60253843</c:v>
                </c:pt>
                <c:pt idx="1925">
                  <c:v>22818256</c:v>
                </c:pt>
                <c:pt idx="1926">
                  <c:v>215283742</c:v>
                </c:pt>
                <c:pt idx="1927">
                  <c:v>129190869</c:v>
                </c:pt>
                <c:pt idx="1928">
                  <c:v>185770310</c:v>
                </c:pt>
                <c:pt idx="1929">
                  <c:v>17929684</c:v>
                </c:pt>
                <c:pt idx="1930">
                  <c:v>233093859</c:v>
                </c:pt>
                <c:pt idx="1931">
                  <c:v>19652185</c:v>
                </c:pt>
                <c:pt idx="1932">
                  <c:v>310650585</c:v>
                </c:pt>
                <c:pt idx="1933">
                  <c:v>22955544</c:v>
                </c:pt>
                <c:pt idx="1934">
                  <c:v>661326987</c:v>
                </c:pt>
                <c:pt idx="1935">
                  <c:v>136316880</c:v>
                </c:pt>
                <c:pt idx="1936">
                  <c:v>27039669</c:v>
                </c:pt>
                <c:pt idx="1937">
                  <c:v>108902486</c:v>
                </c:pt>
                <c:pt idx="1938">
                  <c:v>25806953</c:v>
                </c:pt>
                <c:pt idx="1939">
                  <c:v>89792502</c:v>
                </c:pt>
                <c:pt idx="1940">
                  <c:v>415686217</c:v>
                </c:pt>
                <c:pt idx="1941">
                  <c:v>33556631</c:v>
                </c:pt>
                <c:pt idx="1942">
                  <c:v>373993951</c:v>
                </c:pt>
                <c:pt idx="1943">
                  <c:v>493937</c:v>
                </c:pt>
                <c:pt idx="1944">
                  <c:v>49447308</c:v>
                </c:pt>
                <c:pt idx="1945">
                  <c:v>45491656</c:v>
                </c:pt>
                <c:pt idx="1946">
                  <c:v>201545517</c:v>
                </c:pt>
                <c:pt idx="1947">
                  <c:v>122444772</c:v>
                </c:pt>
                <c:pt idx="1948">
                  <c:v>524028679</c:v>
                </c:pt>
                <c:pt idx="1949">
                  <c:v>27675014</c:v>
                </c:pt>
                <c:pt idx="1950">
                  <c:v>162655351</c:v>
                </c:pt>
                <c:pt idx="1951">
                  <c:v>114984666</c:v>
                </c:pt>
                <c:pt idx="1952">
                  <c:v>227817248</c:v>
                </c:pt>
                <c:pt idx="1953">
                  <c:v>0</c:v>
                </c:pt>
                <c:pt idx="1954">
                  <c:v>63782078</c:v>
                </c:pt>
                <c:pt idx="1955">
                  <c:v>406878233</c:v>
                </c:pt>
                <c:pt idx="1956">
                  <c:v>27090159</c:v>
                </c:pt>
                <c:pt idx="1957">
                  <c:v>716580</c:v>
                </c:pt>
                <c:pt idx="1958">
                  <c:v>418765519</c:v>
                </c:pt>
                <c:pt idx="1959">
                  <c:v>178866158</c:v>
                </c:pt>
                <c:pt idx="1960">
                  <c:v>321885765</c:v>
                </c:pt>
                <c:pt idx="1961">
                  <c:v>30842746</c:v>
                </c:pt>
                <c:pt idx="1962">
                  <c:v>44331465</c:v>
                </c:pt>
                <c:pt idx="1963">
                  <c:v>42784344</c:v>
                </c:pt>
                <c:pt idx="1964">
                  <c:v>115890699</c:v>
                </c:pt>
                <c:pt idx="1965">
                  <c:v>378410542</c:v>
                </c:pt>
                <c:pt idx="1966">
                  <c:v>261989769</c:v>
                </c:pt>
                <c:pt idx="1967">
                  <c:v>360366870</c:v>
                </c:pt>
                <c:pt idx="1968">
                  <c:v>54589558</c:v>
                </c:pt>
                <c:pt idx="1969">
                  <c:v>1025468216</c:v>
                </c:pt>
                <c:pt idx="1970">
                  <c:v>12951093</c:v>
                </c:pt>
                <c:pt idx="1971">
                  <c:v>133838006</c:v>
                </c:pt>
                <c:pt idx="1972">
                  <c:v>15134907</c:v>
                </c:pt>
                <c:pt idx="1973">
                  <c:v>4681651</c:v>
                </c:pt>
                <c:pt idx="1974">
                  <c:v>27127620</c:v>
                </c:pt>
                <c:pt idx="1975">
                  <c:v>31430334</c:v>
                </c:pt>
                <c:pt idx="1976">
                  <c:v>67782762</c:v>
                </c:pt>
                <c:pt idx="1977">
                  <c:v>6890432</c:v>
                </c:pt>
                <c:pt idx="1978">
                  <c:v>60800444</c:v>
                </c:pt>
                <c:pt idx="1979">
                  <c:v>41627431</c:v>
                </c:pt>
                <c:pt idx="1980">
                  <c:v>24172201</c:v>
                </c:pt>
                <c:pt idx="1981">
                  <c:v>150988382</c:v>
                </c:pt>
                <c:pt idx="1982">
                  <c:v>21972336</c:v>
                </c:pt>
                <c:pt idx="1983">
                  <c:v>232325503</c:v>
                </c:pt>
                <c:pt idx="1984">
                  <c:v>173469516</c:v>
                </c:pt>
                <c:pt idx="1985">
                  <c:v>24043318</c:v>
                </c:pt>
                <c:pt idx="1986">
                  <c:v>134748021</c:v>
                </c:pt>
                <c:pt idx="1987">
                  <c:v>46749646</c:v>
                </c:pt>
                <c:pt idx="1988">
                  <c:v>95437994</c:v>
                </c:pt>
                <c:pt idx="1989">
                  <c:v>226425420</c:v>
                </c:pt>
                <c:pt idx="1990">
                  <c:v>31245810</c:v>
                </c:pt>
                <c:pt idx="1991">
                  <c:v>25740863</c:v>
                </c:pt>
                <c:pt idx="1992">
                  <c:v>177243185</c:v>
                </c:pt>
                <c:pt idx="1993">
                  <c:v>219375562</c:v>
                </c:pt>
                <c:pt idx="1994">
                  <c:v>40828540</c:v>
                </c:pt>
                <c:pt idx="1995">
                  <c:v>40618920</c:v>
                </c:pt>
                <c:pt idx="1996">
                  <c:v>51262751</c:v>
                </c:pt>
                <c:pt idx="1997">
                  <c:v>79498846</c:v>
                </c:pt>
                <c:pt idx="1998">
                  <c:v>37989684</c:v>
                </c:pt>
                <c:pt idx="1999">
                  <c:v>7942093</c:v>
                </c:pt>
                <c:pt idx="2000">
                  <c:v>440146694</c:v>
                </c:pt>
                <c:pt idx="2001">
                  <c:v>1905058</c:v>
                </c:pt>
                <c:pt idx="2002">
                  <c:v>157107755</c:v>
                </c:pt>
                <c:pt idx="2003">
                  <c:v>67918658</c:v>
                </c:pt>
                <c:pt idx="2004">
                  <c:v>136333522</c:v>
                </c:pt>
                <c:pt idx="2005">
                  <c:v>317375031</c:v>
                </c:pt>
                <c:pt idx="2006">
                  <c:v>61279452</c:v>
                </c:pt>
                <c:pt idx="2007">
                  <c:v>236412453</c:v>
                </c:pt>
                <c:pt idx="2008">
                  <c:v>20768906</c:v>
                </c:pt>
                <c:pt idx="2009">
                  <c:v>62357900</c:v>
                </c:pt>
                <c:pt idx="2010">
                  <c:v>302469017</c:v>
                </c:pt>
                <c:pt idx="2011">
                  <c:v>735099102</c:v>
                </c:pt>
                <c:pt idx="2012">
                  <c:v>158261424</c:v>
                </c:pt>
                <c:pt idx="2013">
                  <c:v>144492724</c:v>
                </c:pt>
                <c:pt idx="2014">
                  <c:v>18409891</c:v>
                </c:pt>
                <c:pt idx="2015">
                  <c:v>61808775</c:v>
                </c:pt>
                <c:pt idx="2016">
                  <c:v>105734416</c:v>
                </c:pt>
                <c:pt idx="2017">
                  <c:v>836303693</c:v>
                </c:pt>
                <c:pt idx="2018">
                  <c:v>52786</c:v>
                </c:pt>
                <c:pt idx="2019">
                  <c:v>32406507</c:v>
                </c:pt>
                <c:pt idx="2020">
                  <c:v>178767383</c:v>
                </c:pt>
                <c:pt idx="2021">
                  <c:v>172394180</c:v>
                </c:pt>
                <c:pt idx="2022">
                  <c:v>15282731</c:v>
                </c:pt>
                <c:pt idx="2023">
                  <c:v>91392971</c:v>
                </c:pt>
                <c:pt idx="2024">
                  <c:v>63351455</c:v>
                </c:pt>
                <c:pt idx="2025">
                  <c:v>760928081</c:v>
                </c:pt>
                <c:pt idx="2026">
                  <c:v>48137666</c:v>
                </c:pt>
                <c:pt idx="2027">
                  <c:v>133423964</c:v>
                </c:pt>
                <c:pt idx="2028">
                  <c:v>104362940</c:v>
                </c:pt>
                <c:pt idx="2029">
                  <c:v>325286646</c:v>
                </c:pt>
                <c:pt idx="2030">
                  <c:v>117094902</c:v>
                </c:pt>
                <c:pt idx="2031">
                  <c:v>63543328</c:v>
                </c:pt>
                <c:pt idx="2032">
                  <c:v>223241637</c:v>
                </c:pt>
                <c:pt idx="2033">
                  <c:v>0</c:v>
                </c:pt>
                <c:pt idx="2034">
                  <c:v>132563930</c:v>
                </c:pt>
                <c:pt idx="2035">
                  <c:v>87609403</c:v>
                </c:pt>
                <c:pt idx="2036">
                  <c:v>85897593</c:v>
                </c:pt>
                <c:pt idx="2037">
                  <c:v>1142471295</c:v>
                </c:pt>
                <c:pt idx="2038">
                  <c:v>106387141</c:v>
                </c:pt>
                <c:pt idx="2039">
                  <c:v>10903312</c:v>
                </c:pt>
                <c:pt idx="2040">
                  <c:v>245527149</c:v>
                </c:pt>
                <c:pt idx="2041">
                  <c:v>95714875</c:v>
                </c:pt>
                <c:pt idx="2042">
                  <c:v>413106170</c:v>
                </c:pt>
                <c:pt idx="2043">
                  <c:v>171844840</c:v>
                </c:pt>
                <c:pt idx="2044">
                  <c:v>886686817</c:v>
                </c:pt>
                <c:pt idx="2045">
                  <c:v>11084630</c:v>
                </c:pt>
                <c:pt idx="2046">
                  <c:v>41319906</c:v>
                </c:pt>
                <c:pt idx="2047">
                  <c:v>46152800</c:v>
                </c:pt>
                <c:pt idx="2048">
                  <c:v>157286805</c:v>
                </c:pt>
                <c:pt idx="2049">
                  <c:v>48767848</c:v>
                </c:pt>
                <c:pt idx="2050">
                  <c:v>128006208</c:v>
                </c:pt>
                <c:pt idx="2051">
                  <c:v>1921847111</c:v>
                </c:pt>
                <c:pt idx="2052">
                  <c:v>154802912</c:v>
                </c:pt>
                <c:pt idx="2053">
                  <c:v>18073433</c:v>
                </c:pt>
                <c:pt idx="2054">
                  <c:v>97984015</c:v>
                </c:pt>
                <c:pt idx="2055">
                  <c:v>64626786</c:v>
                </c:pt>
                <c:pt idx="2056">
                  <c:v>10606422</c:v>
                </c:pt>
                <c:pt idx="2057">
                  <c:v>476071180</c:v>
                </c:pt>
                <c:pt idx="2058">
                  <c:v>90146510</c:v>
                </c:pt>
                <c:pt idx="2059">
                  <c:v>171235592</c:v>
                </c:pt>
                <c:pt idx="2060">
                  <c:v>55720772</c:v>
                </c:pt>
                <c:pt idx="2061">
                  <c:v>408430415</c:v>
                </c:pt>
                <c:pt idx="2062">
                  <c:v>19206513</c:v>
                </c:pt>
                <c:pt idx="2063">
                  <c:v>98159963</c:v>
                </c:pt>
                <c:pt idx="2064">
                  <c:v>400063852</c:v>
                </c:pt>
                <c:pt idx="2065">
                  <c:v>103966489</c:v>
                </c:pt>
                <c:pt idx="2066">
                  <c:v>282438834</c:v>
                </c:pt>
                <c:pt idx="2067">
                  <c:v>150166126</c:v>
                </c:pt>
                <c:pt idx="2068">
                  <c:v>69633110</c:v>
                </c:pt>
                <c:pt idx="2069">
                  <c:v>275248615</c:v>
                </c:pt>
                <c:pt idx="2070">
                  <c:v>183348429</c:v>
                </c:pt>
                <c:pt idx="2071">
                  <c:v>171685792</c:v>
                </c:pt>
                <c:pt idx="2072">
                  <c:v>0</c:v>
                </c:pt>
                <c:pt idx="2073">
                  <c:v>469328079</c:v>
                </c:pt>
                <c:pt idx="2074">
                  <c:v>15440333</c:v>
                </c:pt>
                <c:pt idx="2075">
                  <c:v>114178613</c:v>
                </c:pt>
                <c:pt idx="2076">
                  <c:v>153269161</c:v>
                </c:pt>
                <c:pt idx="2077">
                  <c:v>34572541</c:v>
                </c:pt>
                <c:pt idx="2078">
                  <c:v>76338111</c:v>
                </c:pt>
                <c:pt idx="2079">
                  <c:v>25035950</c:v>
                </c:pt>
                <c:pt idx="2080">
                  <c:v>137743924</c:v>
                </c:pt>
                <c:pt idx="2081">
                  <c:v>44734660</c:v>
                </c:pt>
                <c:pt idx="2082">
                  <c:v>29261617</c:v>
                </c:pt>
                <c:pt idx="2083">
                  <c:v>89520336</c:v>
                </c:pt>
                <c:pt idx="2084">
                  <c:v>60040976</c:v>
                </c:pt>
                <c:pt idx="2085">
                  <c:v>33273940</c:v>
                </c:pt>
                <c:pt idx="2086">
                  <c:v>90842646</c:v>
                </c:pt>
                <c:pt idx="2087">
                  <c:v>791863</c:v>
                </c:pt>
                <c:pt idx="2088">
                  <c:v>29116320</c:v>
                </c:pt>
                <c:pt idx="2089">
                  <c:v>108979549</c:v>
                </c:pt>
                <c:pt idx="2090">
                  <c:v>41771168</c:v>
                </c:pt>
                <c:pt idx="2091">
                  <c:v>294805697</c:v>
                </c:pt>
                <c:pt idx="2092">
                  <c:v>36348784</c:v>
                </c:pt>
                <c:pt idx="2093">
                  <c:v>31556061</c:v>
                </c:pt>
                <c:pt idx="2094">
                  <c:v>104414200</c:v>
                </c:pt>
                <c:pt idx="2095">
                  <c:v>113864059</c:v>
                </c:pt>
                <c:pt idx="2096">
                  <c:v>237201172</c:v>
                </c:pt>
                <c:pt idx="2097">
                  <c:v>80205382</c:v>
                </c:pt>
                <c:pt idx="2098">
                  <c:v>78176181</c:v>
                </c:pt>
                <c:pt idx="2099">
                  <c:v>129540522</c:v>
                </c:pt>
                <c:pt idx="2100">
                  <c:v>26348651</c:v>
                </c:pt>
                <c:pt idx="2101">
                  <c:v>18755936</c:v>
                </c:pt>
                <c:pt idx="2102">
                  <c:v>210888950</c:v>
                </c:pt>
                <c:pt idx="2103">
                  <c:v>49562710</c:v>
                </c:pt>
                <c:pt idx="2104">
                  <c:v>60331447</c:v>
                </c:pt>
                <c:pt idx="2105">
                  <c:v>76514050</c:v>
                </c:pt>
                <c:pt idx="2106">
                  <c:v>11227336</c:v>
                </c:pt>
                <c:pt idx="2107">
                  <c:v>84247681</c:v>
                </c:pt>
                <c:pt idx="2108">
                  <c:v>205599393</c:v>
                </c:pt>
                <c:pt idx="2109">
                  <c:v>186167139</c:v>
                </c:pt>
                <c:pt idx="2110">
                  <c:v>77912251</c:v>
                </c:pt>
                <c:pt idx="2111">
                  <c:v>19319671</c:v>
                </c:pt>
                <c:pt idx="2112">
                  <c:v>43202283</c:v>
                </c:pt>
                <c:pt idx="2113">
                  <c:v>214104620</c:v>
                </c:pt>
                <c:pt idx="2114">
                  <c:v>91980359</c:v>
                </c:pt>
                <c:pt idx="2115">
                  <c:v>359126022</c:v>
                </c:pt>
                <c:pt idx="2116">
                  <c:v>102392080</c:v>
                </c:pt>
                <c:pt idx="2117">
                  <c:v>13280000</c:v>
                </c:pt>
                <c:pt idx="2118">
                  <c:v>402027830</c:v>
                </c:pt>
                <c:pt idx="2119">
                  <c:v>96560591</c:v>
                </c:pt>
                <c:pt idx="2120">
                  <c:v>2000861</c:v>
                </c:pt>
                <c:pt idx="2121">
                  <c:v>0</c:v>
                </c:pt>
                <c:pt idx="2122">
                  <c:v>959027992</c:v>
                </c:pt>
                <c:pt idx="2123">
                  <c:v>4366460</c:v>
                </c:pt>
                <c:pt idx="2124">
                  <c:v>16691303</c:v>
                </c:pt>
                <c:pt idx="2125">
                  <c:v>2260712</c:v>
                </c:pt>
                <c:pt idx="2126">
                  <c:v>101215</c:v>
                </c:pt>
                <c:pt idx="2127">
                  <c:v>26096852</c:v>
                </c:pt>
                <c:pt idx="2128">
                  <c:v>0</c:v>
                </c:pt>
                <c:pt idx="2129">
                  <c:v>15779455</c:v>
                </c:pt>
                <c:pt idx="2130">
                  <c:v>36020534</c:v>
                </c:pt>
                <c:pt idx="2131">
                  <c:v>52844496</c:v>
                </c:pt>
                <c:pt idx="2132">
                  <c:v>115695339</c:v>
                </c:pt>
                <c:pt idx="2133">
                  <c:v>100734718</c:v>
                </c:pt>
                <c:pt idx="2134">
                  <c:v>193355800</c:v>
                </c:pt>
                <c:pt idx="2135">
                  <c:v>110216998</c:v>
                </c:pt>
                <c:pt idx="2136">
                  <c:v>9760107</c:v>
                </c:pt>
                <c:pt idx="2137">
                  <c:v>43053376</c:v>
                </c:pt>
                <c:pt idx="2138">
                  <c:v>11179372</c:v>
                </c:pt>
                <c:pt idx="2139">
                  <c:v>68282844</c:v>
                </c:pt>
                <c:pt idx="2140">
                  <c:v>61601280</c:v>
                </c:pt>
                <c:pt idx="2141">
                  <c:v>0</c:v>
                </c:pt>
                <c:pt idx="2142">
                  <c:v>39457342</c:v>
                </c:pt>
                <c:pt idx="2143">
                  <c:v>1333377</c:v>
                </c:pt>
                <c:pt idx="2144">
                  <c:v>20648328</c:v>
                </c:pt>
                <c:pt idx="2145">
                  <c:v>42345360</c:v>
                </c:pt>
                <c:pt idx="2146">
                  <c:v>86752352</c:v>
                </c:pt>
                <c:pt idx="2147">
                  <c:v>791217826</c:v>
                </c:pt>
                <c:pt idx="2148">
                  <c:v>296557</c:v>
                </c:pt>
                <c:pt idx="2149">
                  <c:v>36495748</c:v>
                </c:pt>
                <c:pt idx="2150">
                  <c:v>0</c:v>
                </c:pt>
                <c:pt idx="2151">
                  <c:v>775385</c:v>
                </c:pt>
                <c:pt idx="2152">
                  <c:v>245724603</c:v>
                </c:pt>
                <c:pt idx="2153">
                  <c:v>166842739</c:v>
                </c:pt>
                <c:pt idx="2154">
                  <c:v>159291809</c:v>
                </c:pt>
                <c:pt idx="2155">
                  <c:v>276144750</c:v>
                </c:pt>
                <c:pt idx="2156">
                  <c:v>54169363</c:v>
                </c:pt>
                <c:pt idx="2157">
                  <c:v>76196538</c:v>
                </c:pt>
                <c:pt idx="2158">
                  <c:v>127944208</c:v>
                </c:pt>
                <c:pt idx="2159">
                  <c:v>26973554</c:v>
                </c:pt>
                <c:pt idx="2160">
                  <c:v>76004405</c:v>
                </c:pt>
                <c:pt idx="2161">
                  <c:v>71585235</c:v>
                </c:pt>
                <c:pt idx="2162">
                  <c:v>1342360114</c:v>
                </c:pt>
                <c:pt idx="2163">
                  <c:v>165184237</c:v>
                </c:pt>
                <c:pt idx="2164">
                  <c:v>134409025</c:v>
                </c:pt>
                <c:pt idx="2165">
                  <c:v>103687316</c:v>
                </c:pt>
                <c:pt idx="2166">
                  <c:v>269958228</c:v>
                </c:pt>
                <c:pt idx="2167">
                  <c:v>135503748</c:v>
                </c:pt>
                <c:pt idx="2168">
                  <c:v>15661554</c:v>
                </c:pt>
                <c:pt idx="2169">
                  <c:v>91490353</c:v>
                </c:pt>
                <c:pt idx="2170">
                  <c:v>44027682</c:v>
                </c:pt>
                <c:pt idx="2171">
                  <c:v>110206216</c:v>
                </c:pt>
                <c:pt idx="2172">
                  <c:v>260502115</c:v>
                </c:pt>
                <c:pt idx="2173">
                  <c:v>677796076</c:v>
                </c:pt>
                <c:pt idx="2174">
                  <c:v>137328301</c:v>
                </c:pt>
                <c:pt idx="2175">
                  <c:v>106956330</c:v>
                </c:pt>
                <c:pt idx="2176">
                  <c:v>19263938</c:v>
                </c:pt>
                <c:pt idx="2177">
                  <c:v>77477008</c:v>
                </c:pt>
                <c:pt idx="2178">
                  <c:v>55404207</c:v>
                </c:pt>
                <c:pt idx="2179">
                  <c:v>105713218</c:v>
                </c:pt>
                <c:pt idx="2180">
                  <c:v>34816824</c:v>
                </c:pt>
                <c:pt idx="2181">
                  <c:v>46091271</c:v>
                </c:pt>
                <c:pt idx="2182">
                  <c:v>559852396</c:v>
                </c:pt>
                <c:pt idx="2183">
                  <c:v>32686500</c:v>
                </c:pt>
                <c:pt idx="2184">
                  <c:v>17267324</c:v>
                </c:pt>
                <c:pt idx="2185">
                  <c:v>538983207</c:v>
                </c:pt>
                <c:pt idx="2186">
                  <c:v>211819354</c:v>
                </c:pt>
                <c:pt idx="2187">
                  <c:v>161849455</c:v>
                </c:pt>
                <c:pt idx="2188">
                  <c:v>140073390</c:v>
                </c:pt>
                <c:pt idx="2189">
                  <c:v>169846945</c:v>
                </c:pt>
                <c:pt idx="2190">
                  <c:v>47719794</c:v>
                </c:pt>
                <c:pt idx="2191">
                  <c:v>300228084</c:v>
                </c:pt>
                <c:pt idx="2192">
                  <c:v>22108789</c:v>
                </c:pt>
                <c:pt idx="2193">
                  <c:v>169852759</c:v>
                </c:pt>
                <c:pt idx="2194">
                  <c:v>60730568</c:v>
                </c:pt>
                <c:pt idx="2195">
                  <c:v>91720255</c:v>
                </c:pt>
                <c:pt idx="2196">
                  <c:v>81126522</c:v>
                </c:pt>
                <c:pt idx="2197">
                  <c:v>45636368</c:v>
                </c:pt>
                <c:pt idx="2198">
                  <c:v>31748913</c:v>
                </c:pt>
                <c:pt idx="2199">
                  <c:v>623933331</c:v>
                </c:pt>
                <c:pt idx="2200">
                  <c:v>27093592</c:v>
                </c:pt>
                <c:pt idx="2201">
                  <c:v>694713380</c:v>
                </c:pt>
                <c:pt idx="2202">
                  <c:v>173649931</c:v>
                </c:pt>
                <c:pt idx="2203">
                  <c:v>219103655</c:v>
                </c:pt>
                <c:pt idx="2204">
                  <c:v>443140005</c:v>
                </c:pt>
                <c:pt idx="2205">
                  <c:v>211780824</c:v>
                </c:pt>
                <c:pt idx="2206">
                  <c:v>64780213</c:v>
                </c:pt>
                <c:pt idx="2207">
                  <c:v>57719093</c:v>
                </c:pt>
                <c:pt idx="2208">
                  <c:v>2404300</c:v>
                </c:pt>
                <c:pt idx="2209">
                  <c:v>201585328</c:v>
                </c:pt>
                <c:pt idx="2210">
                  <c:v>68234154</c:v>
                </c:pt>
                <c:pt idx="2211">
                  <c:v>69095771</c:v>
                </c:pt>
                <c:pt idx="2212">
                  <c:v>50950296</c:v>
                </c:pt>
                <c:pt idx="2213">
                  <c:v>242688965</c:v>
                </c:pt>
                <c:pt idx="2214">
                  <c:v>17874044</c:v>
                </c:pt>
                <c:pt idx="2215">
                  <c:v>34737199</c:v>
                </c:pt>
                <c:pt idx="2216">
                  <c:v>0</c:v>
                </c:pt>
                <c:pt idx="2217">
                  <c:v>28013733</c:v>
                </c:pt>
                <c:pt idx="2218">
                  <c:v>405421518</c:v>
                </c:pt>
                <c:pt idx="2219">
                  <c:v>0</c:v>
                </c:pt>
                <c:pt idx="2220">
                  <c:v>1278650</c:v>
                </c:pt>
                <c:pt idx="2221">
                  <c:v>9232318</c:v>
                </c:pt>
                <c:pt idx="2222">
                  <c:v>278780441</c:v>
                </c:pt>
                <c:pt idx="2223">
                  <c:v>26250020</c:v>
                </c:pt>
                <c:pt idx="2224">
                  <c:v>18853164</c:v>
                </c:pt>
                <c:pt idx="2225">
                  <c:v>126041322</c:v>
                </c:pt>
                <c:pt idx="2226">
                  <c:v>199006387</c:v>
                </c:pt>
                <c:pt idx="2227">
                  <c:v>96188903</c:v>
                </c:pt>
                <c:pt idx="2228">
                  <c:v>25246967</c:v>
                </c:pt>
                <c:pt idx="2229">
                  <c:v>337580051</c:v>
                </c:pt>
                <c:pt idx="2230">
                  <c:v>226904017</c:v>
                </c:pt>
                <c:pt idx="2231">
                  <c:v>6797861</c:v>
                </c:pt>
                <c:pt idx="2232">
                  <c:v>20546518</c:v>
                </c:pt>
                <c:pt idx="2233">
                  <c:v>239268602</c:v>
                </c:pt>
                <c:pt idx="2234">
                  <c:v>70038838</c:v>
                </c:pt>
                <c:pt idx="2235">
                  <c:v>80509622</c:v>
                </c:pt>
                <c:pt idx="2236">
                  <c:v>711025481</c:v>
                </c:pt>
                <c:pt idx="2237">
                  <c:v>290745055</c:v>
                </c:pt>
                <c:pt idx="2238">
                  <c:v>97231420</c:v>
                </c:pt>
                <c:pt idx="2239">
                  <c:v>47405566</c:v>
                </c:pt>
                <c:pt idx="2240">
                  <c:v>244819862</c:v>
                </c:pt>
                <c:pt idx="2241">
                  <c:v>36192775</c:v>
                </c:pt>
                <c:pt idx="2242">
                  <c:v>5728213</c:v>
                </c:pt>
                <c:pt idx="2243">
                  <c:v>38269529</c:v>
                </c:pt>
                <c:pt idx="2244">
                  <c:v>856085151</c:v>
                </c:pt>
                <c:pt idx="2245">
                  <c:v>352616690</c:v>
                </c:pt>
                <c:pt idx="2246">
                  <c:v>131940411</c:v>
                </c:pt>
                <c:pt idx="2247">
                  <c:v>176506819</c:v>
                </c:pt>
                <c:pt idx="2248">
                  <c:v>746921274</c:v>
                </c:pt>
                <c:pt idx="2249">
                  <c:v>2166797</c:v>
                </c:pt>
                <c:pt idx="2250">
                  <c:v>49158343</c:v>
                </c:pt>
                <c:pt idx="2251">
                  <c:v>152263880</c:v>
                </c:pt>
                <c:pt idx="2252">
                  <c:v>75026327</c:v>
                </c:pt>
                <c:pt idx="2253">
                  <c:v>216197492</c:v>
                </c:pt>
                <c:pt idx="2254">
                  <c:v>224920375</c:v>
                </c:pt>
                <c:pt idx="2255">
                  <c:v>6913518</c:v>
                </c:pt>
                <c:pt idx="2256">
                  <c:v>97542952</c:v>
                </c:pt>
                <c:pt idx="2257">
                  <c:v>229147509</c:v>
                </c:pt>
                <c:pt idx="2258">
                  <c:v>10371451</c:v>
                </c:pt>
                <c:pt idx="2259">
                  <c:v>485004754</c:v>
                </c:pt>
                <c:pt idx="2260">
                  <c:v>23308615</c:v>
                </c:pt>
                <c:pt idx="2261">
                  <c:v>112543513</c:v>
                </c:pt>
                <c:pt idx="2262">
                  <c:v>346118277</c:v>
                </c:pt>
                <c:pt idx="2263">
                  <c:v>89137047</c:v>
                </c:pt>
                <c:pt idx="2264">
                  <c:v>97409779</c:v>
                </c:pt>
                <c:pt idx="2265">
                  <c:v>68267862</c:v>
                </c:pt>
                <c:pt idx="2266">
                  <c:v>1046721266</c:v>
                </c:pt>
                <c:pt idx="2267">
                  <c:v>10629321</c:v>
                </c:pt>
                <c:pt idx="2268">
                  <c:v>1215577205</c:v>
                </c:pt>
                <c:pt idx="2269">
                  <c:v>968853</c:v>
                </c:pt>
                <c:pt idx="2270">
                  <c:v>665692281</c:v>
                </c:pt>
                <c:pt idx="2271">
                  <c:v>35079650</c:v>
                </c:pt>
                <c:pt idx="2272">
                  <c:v>41097853</c:v>
                </c:pt>
                <c:pt idx="2273">
                  <c:v>11681781</c:v>
                </c:pt>
                <c:pt idx="2274">
                  <c:v>21947209</c:v>
                </c:pt>
                <c:pt idx="2275">
                  <c:v>39421467</c:v>
                </c:pt>
                <c:pt idx="2276">
                  <c:v>62695489</c:v>
                </c:pt>
                <c:pt idx="2277">
                  <c:v>24964890</c:v>
                </c:pt>
                <c:pt idx="2278">
                  <c:v>481800873</c:v>
                </c:pt>
                <c:pt idx="2279">
                  <c:v>69432527</c:v>
                </c:pt>
                <c:pt idx="2280">
                  <c:v>274470394</c:v>
                </c:pt>
                <c:pt idx="2281">
                  <c:v>237382724</c:v>
                </c:pt>
                <c:pt idx="2282">
                  <c:v>49050886</c:v>
                </c:pt>
                <c:pt idx="2283">
                  <c:v>45175167</c:v>
                </c:pt>
                <c:pt idx="2284">
                  <c:v>5186767</c:v>
                </c:pt>
                <c:pt idx="2285">
                  <c:v>7294800</c:v>
                </c:pt>
                <c:pt idx="2286">
                  <c:v>105200903</c:v>
                </c:pt>
                <c:pt idx="2287">
                  <c:v>74188937</c:v>
                </c:pt>
                <c:pt idx="2288">
                  <c:v>42059111</c:v>
                </c:pt>
                <c:pt idx="2289">
                  <c:v>543157985</c:v>
                </c:pt>
                <c:pt idx="2290">
                  <c:v>712205856</c:v>
                </c:pt>
                <c:pt idx="2291">
                  <c:v>698509825</c:v>
                </c:pt>
                <c:pt idx="2292">
                  <c:v>99357138</c:v>
                </c:pt>
                <c:pt idx="2293">
                  <c:v>177313795</c:v>
                </c:pt>
                <c:pt idx="2294">
                  <c:v>0</c:v>
                </c:pt>
                <c:pt idx="2295">
                  <c:v>192907684</c:v>
                </c:pt>
                <c:pt idx="2296">
                  <c:v>32443111</c:v>
                </c:pt>
                <c:pt idx="2297">
                  <c:v>9918093</c:v>
                </c:pt>
                <c:pt idx="2298">
                  <c:v>48147945</c:v>
                </c:pt>
                <c:pt idx="2299">
                  <c:v>146733054</c:v>
                </c:pt>
                <c:pt idx="2300">
                  <c:v>151783839</c:v>
                </c:pt>
                <c:pt idx="2301">
                  <c:v>59418613</c:v>
                </c:pt>
                <c:pt idx="2302">
                  <c:v>76987621</c:v>
                </c:pt>
                <c:pt idx="2303">
                  <c:v>440603537</c:v>
                </c:pt>
                <c:pt idx="2304">
                  <c:v>48668907</c:v>
                </c:pt>
                <c:pt idx="2305">
                  <c:v>353659851</c:v>
                </c:pt>
                <c:pt idx="2306">
                  <c:v>41037742</c:v>
                </c:pt>
                <c:pt idx="2307">
                  <c:v>1085067637</c:v>
                </c:pt>
                <c:pt idx="2308">
                  <c:v>197687603</c:v>
                </c:pt>
                <c:pt idx="2309">
                  <c:v>13657649</c:v>
                </c:pt>
                <c:pt idx="2310">
                  <c:v>78274843</c:v>
                </c:pt>
                <c:pt idx="2311">
                  <c:v>21011110</c:v>
                </c:pt>
                <c:pt idx="2312">
                  <c:v>303144152</c:v>
                </c:pt>
                <c:pt idx="2313">
                  <c:v>99975678</c:v>
                </c:pt>
                <c:pt idx="2314">
                  <c:v>14740889</c:v>
                </c:pt>
                <c:pt idx="2315">
                  <c:v>21966634</c:v>
                </c:pt>
                <c:pt idx="2316">
                  <c:v>90777</c:v>
                </c:pt>
                <c:pt idx="2317">
                  <c:v>274950803</c:v>
                </c:pt>
                <c:pt idx="2318">
                  <c:v>34942188</c:v>
                </c:pt>
                <c:pt idx="2319">
                  <c:v>130516424</c:v>
                </c:pt>
                <c:pt idx="2320">
                  <c:v>41296320</c:v>
                </c:pt>
                <c:pt idx="2321">
                  <c:v>16457494</c:v>
                </c:pt>
                <c:pt idx="2322">
                  <c:v>22187813</c:v>
                </c:pt>
                <c:pt idx="2323">
                  <c:v>839030630</c:v>
                </c:pt>
                <c:pt idx="2324">
                  <c:v>271457301</c:v>
                </c:pt>
                <c:pt idx="2325">
                  <c:v>54883206</c:v>
                </c:pt>
                <c:pt idx="2326">
                  <c:v>127869379</c:v>
                </c:pt>
                <c:pt idx="2327">
                  <c:v>55611001</c:v>
                </c:pt>
                <c:pt idx="2328">
                  <c:v>170458922</c:v>
                </c:pt>
                <c:pt idx="2329">
                  <c:v>749200054</c:v>
                </c:pt>
                <c:pt idx="2330">
                  <c:v>198467168</c:v>
                </c:pt>
                <c:pt idx="2331">
                  <c:v>55003890</c:v>
                </c:pt>
                <c:pt idx="2332">
                  <c:v>5072654</c:v>
                </c:pt>
                <c:pt idx="2333">
                  <c:v>120081841</c:v>
                </c:pt>
                <c:pt idx="2334">
                  <c:v>94320758</c:v>
                </c:pt>
                <c:pt idx="2335">
                  <c:v>695220619</c:v>
                </c:pt>
                <c:pt idx="2336">
                  <c:v>380418444</c:v>
                </c:pt>
                <c:pt idx="2337">
                  <c:v>122126687</c:v>
                </c:pt>
                <c:pt idx="2338">
                  <c:v>187361754</c:v>
                </c:pt>
                <c:pt idx="2339">
                  <c:v>704242551</c:v>
                </c:pt>
                <c:pt idx="2340">
                  <c:v>376152455</c:v>
                </c:pt>
                <c:pt idx="2341">
                  <c:v>335287748</c:v>
                </c:pt>
                <c:pt idx="2342">
                  <c:v>201634991</c:v>
                </c:pt>
                <c:pt idx="2343">
                  <c:v>1123794079</c:v>
                </c:pt>
                <c:pt idx="2344">
                  <c:v>13796834</c:v>
                </c:pt>
                <c:pt idx="2345">
                  <c:v>135710029</c:v>
                </c:pt>
                <c:pt idx="2346">
                  <c:v>449702</c:v>
                </c:pt>
                <c:pt idx="2347">
                  <c:v>252276927</c:v>
                </c:pt>
                <c:pt idx="2348">
                  <c:v>56032889</c:v>
                </c:pt>
                <c:pt idx="2349">
                  <c:v>467365246</c:v>
                </c:pt>
                <c:pt idx="2350">
                  <c:v>154468902</c:v>
                </c:pt>
                <c:pt idx="2351">
                  <c:v>654213485</c:v>
                </c:pt>
                <c:pt idx="2352">
                  <c:v>2855644</c:v>
                </c:pt>
                <c:pt idx="2353">
                  <c:v>168767479</c:v>
                </c:pt>
                <c:pt idx="2354">
                  <c:v>149228077</c:v>
                </c:pt>
                <c:pt idx="2355">
                  <c:v>98337295</c:v>
                </c:pt>
                <c:pt idx="2356">
                  <c:v>586764305</c:v>
                </c:pt>
                <c:pt idx="2357">
                  <c:v>150501815</c:v>
                </c:pt>
                <c:pt idx="2358">
                  <c:v>67359190</c:v>
                </c:pt>
                <c:pt idx="2359">
                  <c:v>0</c:v>
                </c:pt>
                <c:pt idx="2360">
                  <c:v>32054369</c:v>
                </c:pt>
                <c:pt idx="2361">
                  <c:v>1188194</c:v>
                </c:pt>
                <c:pt idx="2362">
                  <c:v>76801179</c:v>
                </c:pt>
                <c:pt idx="2363">
                  <c:v>45629909</c:v>
                </c:pt>
                <c:pt idx="2364">
                  <c:v>88029117</c:v>
                </c:pt>
                <c:pt idx="2365">
                  <c:v>53753419</c:v>
                </c:pt>
                <c:pt idx="2366">
                  <c:v>127233108</c:v>
                </c:pt>
                <c:pt idx="2367">
                  <c:v>226349749</c:v>
                </c:pt>
                <c:pt idx="2368">
                  <c:v>414828246</c:v>
                </c:pt>
                <c:pt idx="2369">
                  <c:v>151257160</c:v>
                </c:pt>
                <c:pt idx="2370">
                  <c:v>123066041</c:v>
                </c:pt>
                <c:pt idx="2371">
                  <c:v>782836791</c:v>
                </c:pt>
                <c:pt idx="2372">
                  <c:v>35626958</c:v>
                </c:pt>
                <c:pt idx="2373">
                  <c:v>3428048</c:v>
                </c:pt>
                <c:pt idx="2374">
                  <c:v>18689058</c:v>
                </c:pt>
                <c:pt idx="2375">
                  <c:v>483866772</c:v>
                </c:pt>
                <c:pt idx="2376">
                  <c:v>41002607</c:v>
                </c:pt>
                <c:pt idx="2377">
                  <c:v>48190704</c:v>
                </c:pt>
                <c:pt idx="2378">
                  <c:v>303025485</c:v>
                </c:pt>
                <c:pt idx="2379">
                  <c:v>67876281</c:v>
                </c:pt>
                <c:pt idx="2380">
                  <c:v>5968016</c:v>
                </c:pt>
                <c:pt idx="2381">
                  <c:v>29032484</c:v>
                </c:pt>
                <c:pt idx="2382">
                  <c:v>306941670</c:v>
                </c:pt>
                <c:pt idx="2383">
                  <c:v>403354469</c:v>
                </c:pt>
                <c:pt idx="2384">
                  <c:v>57084522</c:v>
                </c:pt>
                <c:pt idx="2385">
                  <c:v>8490396</c:v>
                </c:pt>
                <c:pt idx="2386">
                  <c:v>743559645</c:v>
                </c:pt>
                <c:pt idx="2387">
                  <c:v>216639112</c:v>
                </c:pt>
                <c:pt idx="2388">
                  <c:v>773031583</c:v>
                </c:pt>
                <c:pt idx="2389">
                  <c:v>320406242</c:v>
                </c:pt>
                <c:pt idx="2390">
                  <c:v>67448651</c:v>
                </c:pt>
                <c:pt idx="2391">
                  <c:v>39984400</c:v>
                </c:pt>
                <c:pt idx="2392">
                  <c:v>19439764</c:v>
                </c:pt>
                <c:pt idx="2393">
                  <c:v>383963057</c:v>
                </c:pt>
                <c:pt idx="2394">
                  <c:v>407141258</c:v>
                </c:pt>
                <c:pt idx="2395">
                  <c:v>149878437</c:v>
                </c:pt>
                <c:pt idx="2396">
                  <c:v>177856751</c:v>
                </c:pt>
                <c:pt idx="2397">
                  <c:v>5060438</c:v>
                </c:pt>
                <c:pt idx="2398">
                  <c:v>211952420</c:v>
                </c:pt>
                <c:pt idx="2399">
                  <c:v>136151680</c:v>
                </c:pt>
                <c:pt idx="2400">
                  <c:v>1152028393</c:v>
                </c:pt>
                <c:pt idx="2401">
                  <c:v>306442085</c:v>
                </c:pt>
                <c:pt idx="2402">
                  <c:v>6206022</c:v>
                </c:pt>
                <c:pt idx="2403">
                  <c:v>349183316</c:v>
                </c:pt>
                <c:pt idx="2404">
                  <c:v>286168572</c:v>
                </c:pt>
                <c:pt idx="2405">
                  <c:v>435732529</c:v>
                </c:pt>
                <c:pt idx="2406">
                  <c:v>90260376</c:v>
                </c:pt>
                <c:pt idx="2407">
                  <c:v>29699345</c:v>
                </c:pt>
                <c:pt idx="2408">
                  <c:v>8526288</c:v>
                </c:pt>
                <c:pt idx="2409">
                  <c:v>75450437</c:v>
                </c:pt>
                <c:pt idx="2410">
                  <c:v>109846</c:v>
                </c:pt>
                <c:pt idx="2411">
                  <c:v>0</c:v>
                </c:pt>
                <c:pt idx="2412">
                  <c:v>24959607</c:v>
                </c:pt>
                <c:pt idx="2413">
                  <c:v>216940871</c:v>
                </c:pt>
                <c:pt idx="2414">
                  <c:v>468266122</c:v>
                </c:pt>
                <c:pt idx="2415">
                  <c:v>4552970</c:v>
                </c:pt>
                <c:pt idx="2416">
                  <c:v>160112671</c:v>
                </c:pt>
                <c:pt idx="2417">
                  <c:v>209838559</c:v>
                </c:pt>
                <c:pt idx="2418">
                  <c:v>426505244</c:v>
                </c:pt>
                <c:pt idx="2419">
                  <c:v>259939835</c:v>
                </c:pt>
                <c:pt idx="2420">
                  <c:v>167882881</c:v>
                </c:pt>
                <c:pt idx="2421">
                  <c:v>484068861</c:v>
                </c:pt>
                <c:pt idx="2422">
                  <c:v>34513760</c:v>
                </c:pt>
                <c:pt idx="2423">
                  <c:v>132274484</c:v>
                </c:pt>
                <c:pt idx="2424">
                  <c:v>422618</c:v>
                </c:pt>
                <c:pt idx="2425">
                  <c:v>543848418</c:v>
                </c:pt>
                <c:pt idx="2426">
                  <c:v>63365859</c:v>
                </c:pt>
                <c:pt idx="2427">
                  <c:v>1441659588</c:v>
                </c:pt>
                <c:pt idx="2428">
                  <c:v>436433122</c:v>
                </c:pt>
                <c:pt idx="2429">
                  <c:v>96262212</c:v>
                </c:pt>
                <c:pt idx="2430">
                  <c:v>107228221</c:v>
                </c:pt>
                <c:pt idx="2431">
                  <c:v>17505548</c:v>
                </c:pt>
                <c:pt idx="2432">
                  <c:v>268175631</c:v>
                </c:pt>
                <c:pt idx="2433">
                  <c:v>242786137</c:v>
                </c:pt>
                <c:pt idx="2434">
                  <c:v>2820490</c:v>
                </c:pt>
                <c:pt idx="2435">
                  <c:v>14311701</c:v>
                </c:pt>
                <c:pt idx="2436">
                  <c:v>17363261</c:v>
                </c:pt>
                <c:pt idx="2437">
                  <c:v>2406221</c:v>
                </c:pt>
                <c:pt idx="2438">
                  <c:v>286140700</c:v>
                </c:pt>
                <c:pt idx="2439">
                  <c:v>218791811</c:v>
                </c:pt>
                <c:pt idx="2440">
                  <c:v>177512032</c:v>
                </c:pt>
                <c:pt idx="2441">
                  <c:v>95396573</c:v>
                </c:pt>
                <c:pt idx="2442">
                  <c:v>948986785</c:v>
                </c:pt>
                <c:pt idx="2443">
                  <c:v>19561904</c:v>
                </c:pt>
                <c:pt idx="2444">
                  <c:v>60738797</c:v>
                </c:pt>
                <c:pt idx="2445">
                  <c:v>31083599</c:v>
                </c:pt>
                <c:pt idx="2446">
                  <c:v>217408513</c:v>
                </c:pt>
                <c:pt idx="2447">
                  <c:v>1938783</c:v>
                </c:pt>
                <c:pt idx="2448">
                  <c:v>48330757</c:v>
                </c:pt>
                <c:pt idx="2449">
                  <c:v>60052138</c:v>
                </c:pt>
                <c:pt idx="2450">
                  <c:v>122810399</c:v>
                </c:pt>
                <c:pt idx="2451">
                  <c:v>28288071</c:v>
                </c:pt>
                <c:pt idx="2452">
                  <c:v>59389433</c:v>
                </c:pt>
                <c:pt idx="2453">
                  <c:v>214945591</c:v>
                </c:pt>
                <c:pt idx="2454">
                  <c:v>66984887</c:v>
                </c:pt>
                <c:pt idx="2455">
                  <c:v>87241576</c:v>
                </c:pt>
                <c:pt idx="2456">
                  <c:v>8826837</c:v>
                </c:pt>
                <c:pt idx="2457">
                  <c:v>54760947</c:v>
                </c:pt>
                <c:pt idx="2458">
                  <c:v>47636031</c:v>
                </c:pt>
                <c:pt idx="2459">
                  <c:v>232617430</c:v>
                </c:pt>
                <c:pt idx="2460">
                  <c:v>177584879</c:v>
                </c:pt>
                <c:pt idx="2461">
                  <c:v>149480483</c:v>
                </c:pt>
                <c:pt idx="2462">
                  <c:v>145079584</c:v>
                </c:pt>
                <c:pt idx="2463">
                  <c:v>83869818</c:v>
                </c:pt>
                <c:pt idx="2464">
                  <c:v>47340586</c:v>
                </c:pt>
                <c:pt idx="2465">
                  <c:v>69721966</c:v>
                </c:pt>
                <c:pt idx="2466">
                  <c:v>495488990</c:v>
                </c:pt>
                <c:pt idx="2467">
                  <c:v>45352337</c:v>
                </c:pt>
                <c:pt idx="2468">
                  <c:v>44287131</c:v>
                </c:pt>
                <c:pt idx="2469">
                  <c:v>75055070</c:v>
                </c:pt>
                <c:pt idx="2470">
                  <c:v>375740705</c:v>
                </c:pt>
                <c:pt idx="2471">
                  <c:v>84384002</c:v>
                </c:pt>
                <c:pt idx="2472">
                  <c:v>3338690</c:v>
                </c:pt>
                <c:pt idx="2473">
                  <c:v>759853685</c:v>
                </c:pt>
                <c:pt idx="2474">
                  <c:v>116980662</c:v>
                </c:pt>
                <c:pt idx="2475">
                  <c:v>4704757</c:v>
                </c:pt>
                <c:pt idx="2476">
                  <c:v>119942387</c:v>
                </c:pt>
                <c:pt idx="2477">
                  <c:v>100106454</c:v>
                </c:pt>
                <c:pt idx="2478">
                  <c:v>82499399</c:v>
                </c:pt>
                <c:pt idx="2479">
                  <c:v>32948113</c:v>
                </c:pt>
                <c:pt idx="2480">
                  <c:v>10578643</c:v>
                </c:pt>
                <c:pt idx="2481">
                  <c:v>626137675</c:v>
                </c:pt>
                <c:pt idx="2482">
                  <c:v>47121159</c:v>
                </c:pt>
                <c:pt idx="2483">
                  <c:v>156491279</c:v>
                </c:pt>
                <c:pt idx="2484">
                  <c:v>133440870</c:v>
                </c:pt>
                <c:pt idx="2485">
                  <c:v>128955898</c:v>
                </c:pt>
                <c:pt idx="2486">
                  <c:v>136515867</c:v>
                </c:pt>
                <c:pt idx="2487">
                  <c:v>142044638</c:v>
                </c:pt>
                <c:pt idx="2488">
                  <c:v>208076205</c:v>
                </c:pt>
                <c:pt idx="2489">
                  <c:v>82087155</c:v>
                </c:pt>
                <c:pt idx="2490">
                  <c:v>18658381</c:v>
                </c:pt>
                <c:pt idx="2491">
                  <c:v>79781695</c:v>
                </c:pt>
                <c:pt idx="2492">
                  <c:v>10658332</c:v>
                </c:pt>
                <c:pt idx="2493">
                  <c:v>29664140</c:v>
                </c:pt>
                <c:pt idx="2494">
                  <c:v>234989584</c:v>
                </c:pt>
                <c:pt idx="2495">
                  <c:v>151672318</c:v>
                </c:pt>
                <c:pt idx="2496">
                  <c:v>304654182</c:v>
                </c:pt>
                <c:pt idx="2497">
                  <c:v>196114570</c:v>
                </c:pt>
                <c:pt idx="2498">
                  <c:v>56722693</c:v>
                </c:pt>
                <c:pt idx="2499">
                  <c:v>116471580</c:v>
                </c:pt>
                <c:pt idx="2500">
                  <c:v>22842887</c:v>
                </c:pt>
                <c:pt idx="2501">
                  <c:v>82966152</c:v>
                </c:pt>
                <c:pt idx="2502">
                  <c:v>19504039</c:v>
                </c:pt>
                <c:pt idx="2503">
                  <c:v>145418070</c:v>
                </c:pt>
                <c:pt idx="2504">
                  <c:v>84920539</c:v>
                </c:pt>
                <c:pt idx="2505">
                  <c:v>184287723</c:v>
                </c:pt>
                <c:pt idx="2506">
                  <c:v>146936910</c:v>
                </c:pt>
                <c:pt idx="2507">
                  <c:v>29777777</c:v>
                </c:pt>
                <c:pt idx="2508">
                  <c:v>40662632</c:v>
                </c:pt>
                <c:pt idx="2509">
                  <c:v>157887643</c:v>
                </c:pt>
                <c:pt idx="2510">
                  <c:v>493311825</c:v>
                </c:pt>
                <c:pt idx="2511">
                  <c:v>107139399</c:v>
                </c:pt>
                <c:pt idx="2512">
                  <c:v>22939027</c:v>
                </c:pt>
                <c:pt idx="2513">
                  <c:v>389681935</c:v>
                </c:pt>
                <c:pt idx="2514">
                  <c:v>2320250281</c:v>
                </c:pt>
                <c:pt idx="2515">
                  <c:v>370541256</c:v>
                </c:pt>
                <c:pt idx="2516">
                  <c:v>149542245</c:v>
                </c:pt>
                <c:pt idx="2517">
                  <c:v>39861118</c:v>
                </c:pt>
                <c:pt idx="2518">
                  <c:v>160078586</c:v>
                </c:pt>
                <c:pt idx="2519">
                  <c:v>102731865</c:v>
                </c:pt>
                <c:pt idx="2520">
                  <c:v>173930596</c:v>
                </c:pt>
                <c:pt idx="2521">
                  <c:v>25804448</c:v>
                </c:pt>
                <c:pt idx="2522">
                  <c:v>549368315</c:v>
                </c:pt>
                <c:pt idx="2523">
                  <c:v>110045109</c:v>
                </c:pt>
                <c:pt idx="2524">
                  <c:v>90060106</c:v>
                </c:pt>
                <c:pt idx="2525">
                  <c:v>7871522</c:v>
                </c:pt>
                <c:pt idx="2526">
                  <c:v>179379533</c:v>
                </c:pt>
                <c:pt idx="2527">
                  <c:v>621537519</c:v>
                </c:pt>
                <c:pt idx="2528">
                  <c:v>301970083</c:v>
                </c:pt>
                <c:pt idx="2529">
                  <c:v>73100172</c:v>
                </c:pt>
                <c:pt idx="2530">
                  <c:v>113231078</c:v>
                </c:pt>
                <c:pt idx="2531">
                  <c:v>454023</c:v>
                </c:pt>
                <c:pt idx="2532">
                  <c:v>198087212</c:v>
                </c:pt>
                <c:pt idx="2533">
                  <c:v>260095986</c:v>
                </c:pt>
                <c:pt idx="2534">
                  <c:v>60795985</c:v>
                </c:pt>
                <c:pt idx="2535">
                  <c:v>0</c:v>
                </c:pt>
                <c:pt idx="2536">
                  <c:v>65663276</c:v>
                </c:pt>
                <c:pt idx="2537">
                  <c:v>133471171</c:v>
                </c:pt>
                <c:pt idx="2538">
                  <c:v>41564670</c:v>
                </c:pt>
                <c:pt idx="2539">
                  <c:v>71508440</c:v>
                </c:pt>
                <c:pt idx="2540">
                  <c:v>33384127</c:v>
                </c:pt>
                <c:pt idx="2541">
                  <c:v>542358331</c:v>
                </c:pt>
                <c:pt idx="2542">
                  <c:v>44907260</c:v>
                </c:pt>
                <c:pt idx="2543">
                  <c:v>532950503</c:v>
                </c:pt>
                <c:pt idx="2544">
                  <c:v>411002906</c:v>
                </c:pt>
                <c:pt idx="2545">
                  <c:v>80547866</c:v>
                </c:pt>
                <c:pt idx="2546">
                  <c:v>43709744</c:v>
                </c:pt>
                <c:pt idx="2547">
                  <c:v>183018522</c:v>
                </c:pt>
                <c:pt idx="2548">
                  <c:v>877244782</c:v>
                </c:pt>
                <c:pt idx="2549">
                  <c:v>351723989</c:v>
                </c:pt>
                <c:pt idx="2550">
                  <c:v>848593948</c:v>
                </c:pt>
                <c:pt idx="2551">
                  <c:v>49263404</c:v>
                </c:pt>
                <c:pt idx="2552">
                  <c:v>3741098</c:v>
                </c:pt>
                <c:pt idx="2553">
                  <c:v>607874134</c:v>
                </c:pt>
                <c:pt idx="2554">
                  <c:v>347182886</c:v>
                </c:pt>
                <c:pt idx="2555">
                  <c:v>12077441</c:v>
                </c:pt>
                <c:pt idx="2556">
                  <c:v>15642346</c:v>
                </c:pt>
                <c:pt idx="2557">
                  <c:v>970766005</c:v>
                </c:pt>
                <c:pt idx="2558">
                  <c:v>16373843</c:v>
                </c:pt>
                <c:pt idx="2559">
                  <c:v>30722632</c:v>
                </c:pt>
                <c:pt idx="2560">
                  <c:v>140705322</c:v>
                </c:pt>
                <c:pt idx="2561">
                  <c:v>97594140</c:v>
                </c:pt>
                <c:pt idx="2562">
                  <c:v>99036827</c:v>
                </c:pt>
                <c:pt idx="2563">
                  <c:v>187684322</c:v>
                </c:pt>
                <c:pt idx="2564">
                  <c:v>10173061</c:v>
                </c:pt>
                <c:pt idx="2565">
                  <c:v>126636097</c:v>
                </c:pt>
                <c:pt idx="2566">
                  <c:v>86758912</c:v>
                </c:pt>
                <c:pt idx="2567">
                  <c:v>442299309</c:v>
                </c:pt>
                <c:pt idx="2568">
                  <c:v>48065672</c:v>
                </c:pt>
                <c:pt idx="2569">
                  <c:v>114501299</c:v>
                </c:pt>
                <c:pt idx="2570">
                  <c:v>23177948</c:v>
                </c:pt>
                <c:pt idx="2571">
                  <c:v>6918591</c:v>
                </c:pt>
                <c:pt idx="2572">
                  <c:v>7609187</c:v>
                </c:pt>
                <c:pt idx="2573">
                  <c:v>269994119</c:v>
                </c:pt>
                <c:pt idx="2574">
                  <c:v>19123767</c:v>
                </c:pt>
                <c:pt idx="2575">
                  <c:v>17669776</c:v>
                </c:pt>
                <c:pt idx="2576">
                  <c:v>4633668</c:v>
                </c:pt>
                <c:pt idx="2577">
                  <c:v>26474920</c:v>
                </c:pt>
                <c:pt idx="2578">
                  <c:v>16137046</c:v>
                </c:pt>
                <c:pt idx="2579">
                  <c:v>910809311</c:v>
                </c:pt>
                <c:pt idx="2580">
                  <c:v>125544024</c:v>
                </c:pt>
                <c:pt idx="2581">
                  <c:v>396592829</c:v>
                </c:pt>
                <c:pt idx="2582">
                  <c:v>34854990</c:v>
                </c:pt>
                <c:pt idx="2583">
                  <c:v>22126842</c:v>
                </c:pt>
                <c:pt idx="2584">
                  <c:v>1495696292</c:v>
                </c:pt>
                <c:pt idx="2585">
                  <c:v>68264022</c:v>
                </c:pt>
                <c:pt idx="2586">
                  <c:v>9929706</c:v>
                </c:pt>
                <c:pt idx="2587">
                  <c:v>205035819</c:v>
                </c:pt>
                <c:pt idx="2588">
                  <c:v>97571250</c:v>
                </c:pt>
                <c:pt idx="2589">
                  <c:v>3852774</c:v>
                </c:pt>
                <c:pt idx="2590">
                  <c:v>43155261</c:v>
                </c:pt>
                <c:pt idx="2591">
                  <c:v>88215156</c:v>
                </c:pt>
                <c:pt idx="2592">
                  <c:v>92654</c:v>
                </c:pt>
                <c:pt idx="2593">
                  <c:v>35485056</c:v>
                </c:pt>
                <c:pt idx="2594">
                  <c:v>37930465</c:v>
                </c:pt>
                <c:pt idx="2595">
                  <c:v>314975955</c:v>
                </c:pt>
                <c:pt idx="2596">
                  <c:v>168961389</c:v>
                </c:pt>
                <c:pt idx="2597">
                  <c:v>1149267</c:v>
                </c:pt>
                <c:pt idx="2598">
                  <c:v>26236153</c:v>
                </c:pt>
                <c:pt idx="2599">
                  <c:v>471222889</c:v>
                </c:pt>
                <c:pt idx="2600">
                  <c:v>207039844</c:v>
                </c:pt>
                <c:pt idx="2601">
                  <c:v>68929150</c:v>
                </c:pt>
                <c:pt idx="2602">
                  <c:v>54418872</c:v>
                </c:pt>
                <c:pt idx="2603">
                  <c:v>35797045</c:v>
                </c:pt>
                <c:pt idx="2604">
                  <c:v>795922298</c:v>
                </c:pt>
                <c:pt idx="2605">
                  <c:v>348319861</c:v>
                </c:pt>
                <c:pt idx="2606">
                  <c:v>132820716</c:v>
                </c:pt>
                <c:pt idx="2607">
                  <c:v>104907746</c:v>
                </c:pt>
                <c:pt idx="2608">
                  <c:v>14810975</c:v>
                </c:pt>
                <c:pt idx="2609">
                  <c:v>18117839</c:v>
                </c:pt>
                <c:pt idx="2610">
                  <c:v>91970827</c:v>
                </c:pt>
                <c:pt idx="2611">
                  <c:v>48517427</c:v>
                </c:pt>
                <c:pt idx="2612">
                  <c:v>251171807</c:v>
                </c:pt>
                <c:pt idx="2613">
                  <c:v>45640143</c:v>
                </c:pt>
                <c:pt idx="2614">
                  <c:v>14880939</c:v>
                </c:pt>
                <c:pt idx="2615">
                  <c:v>140470746</c:v>
                </c:pt>
                <c:pt idx="2616">
                  <c:v>161459297</c:v>
                </c:pt>
                <c:pt idx="2617">
                  <c:v>243611982</c:v>
                </c:pt>
                <c:pt idx="2618">
                  <c:v>47140292</c:v>
                </c:pt>
                <c:pt idx="2619">
                  <c:v>27682872</c:v>
                </c:pt>
                <c:pt idx="2620">
                  <c:v>148075565</c:v>
                </c:pt>
                <c:pt idx="2621">
                  <c:v>102811889</c:v>
                </c:pt>
                <c:pt idx="2622">
                  <c:v>1349926083</c:v>
                </c:pt>
                <c:pt idx="2623">
                  <c:v>22926076</c:v>
                </c:pt>
                <c:pt idx="2624">
                  <c:v>30800231</c:v>
                </c:pt>
                <c:pt idx="2625">
                  <c:v>31220247</c:v>
                </c:pt>
                <c:pt idx="2626">
                  <c:v>9368803</c:v>
                </c:pt>
                <c:pt idx="2627">
                  <c:v>288885818</c:v>
                </c:pt>
                <c:pt idx="2628">
                  <c:v>15950164</c:v>
                </c:pt>
                <c:pt idx="2629">
                  <c:v>714421503</c:v>
                </c:pt>
                <c:pt idx="2630">
                  <c:v>31676128</c:v>
                </c:pt>
                <c:pt idx="2631">
                  <c:v>11020402</c:v>
                </c:pt>
                <c:pt idx="2632">
                  <c:v>105011053</c:v>
                </c:pt>
                <c:pt idx="2633">
                  <c:v>426074373</c:v>
                </c:pt>
                <c:pt idx="2634">
                  <c:v>26895481</c:v>
                </c:pt>
                <c:pt idx="2635">
                  <c:v>199850315</c:v>
                </c:pt>
                <c:pt idx="2636">
                  <c:v>55078146</c:v>
                </c:pt>
                <c:pt idx="2637">
                  <c:v>240159255</c:v>
                </c:pt>
                <c:pt idx="2638">
                  <c:v>267685209</c:v>
                </c:pt>
                <c:pt idx="2639">
                  <c:v>94073028</c:v>
                </c:pt>
                <c:pt idx="2640">
                  <c:v>0</c:v>
                </c:pt>
                <c:pt idx="2641">
                  <c:v>282570682</c:v>
                </c:pt>
                <c:pt idx="2642">
                  <c:v>121790373</c:v>
                </c:pt>
                <c:pt idx="2643">
                  <c:v>4424699</c:v>
                </c:pt>
                <c:pt idx="2644">
                  <c:v>2891812</c:v>
                </c:pt>
                <c:pt idx="2645">
                  <c:v>708982323</c:v>
                </c:pt>
                <c:pt idx="2646">
                  <c:v>84419388</c:v>
                </c:pt>
                <c:pt idx="2647">
                  <c:v>772245583</c:v>
                </c:pt>
                <c:pt idx="2648">
                  <c:v>746045700</c:v>
                </c:pt>
                <c:pt idx="2649">
                  <c:v>19370020</c:v>
                </c:pt>
                <c:pt idx="2650">
                  <c:v>12671109</c:v>
                </c:pt>
                <c:pt idx="2651">
                  <c:v>98690254</c:v>
                </c:pt>
                <c:pt idx="2652">
                  <c:v>9148519</c:v>
                </c:pt>
                <c:pt idx="2653">
                  <c:v>46922566</c:v>
                </c:pt>
                <c:pt idx="2654">
                  <c:v>788680968</c:v>
                </c:pt>
                <c:pt idx="2655">
                  <c:v>161772375</c:v>
                </c:pt>
                <c:pt idx="2656">
                  <c:v>68572631</c:v>
                </c:pt>
                <c:pt idx="2657">
                  <c:v>373515621</c:v>
                </c:pt>
                <c:pt idx="2658">
                  <c:v>167282206</c:v>
                </c:pt>
                <c:pt idx="2659">
                  <c:v>117831631</c:v>
                </c:pt>
                <c:pt idx="2660">
                  <c:v>82515113</c:v>
                </c:pt>
                <c:pt idx="2661">
                  <c:v>24261569</c:v>
                </c:pt>
                <c:pt idx="2662">
                  <c:v>138224951</c:v>
                </c:pt>
                <c:pt idx="2663">
                  <c:v>46522137</c:v>
                </c:pt>
                <c:pt idx="2664">
                  <c:v>29333545</c:v>
                </c:pt>
                <c:pt idx="2665">
                  <c:v>32613173</c:v>
                </c:pt>
                <c:pt idx="2666">
                  <c:v>296482446</c:v>
                </c:pt>
                <c:pt idx="2667">
                  <c:v>13551156</c:v>
                </c:pt>
                <c:pt idx="2668">
                  <c:v>84790678</c:v>
                </c:pt>
                <c:pt idx="2669">
                  <c:v>225508210</c:v>
                </c:pt>
                <c:pt idx="2670">
                  <c:v>362000072</c:v>
                </c:pt>
                <c:pt idx="2671">
                  <c:v>865011746</c:v>
                </c:pt>
                <c:pt idx="2672">
                  <c:v>755357103</c:v>
                </c:pt>
                <c:pt idx="2673">
                  <c:v>659540572</c:v>
                </c:pt>
                <c:pt idx="2674">
                  <c:v>126069509</c:v>
                </c:pt>
                <c:pt idx="2675">
                  <c:v>359200044</c:v>
                </c:pt>
                <c:pt idx="2676">
                  <c:v>183428689</c:v>
                </c:pt>
                <c:pt idx="2677">
                  <c:v>67234188</c:v>
                </c:pt>
                <c:pt idx="2678">
                  <c:v>209035668</c:v>
                </c:pt>
                <c:pt idx="2679">
                  <c:v>20275812</c:v>
                </c:pt>
                <c:pt idx="2680">
                  <c:v>6237990</c:v>
                </c:pt>
                <c:pt idx="2681">
                  <c:v>36233517</c:v>
                </c:pt>
                <c:pt idx="2682">
                  <c:v>149175066</c:v>
                </c:pt>
                <c:pt idx="2683">
                  <c:v>38609668</c:v>
                </c:pt>
                <c:pt idx="2684">
                  <c:v>3073700</c:v>
                </c:pt>
                <c:pt idx="2685">
                  <c:v>34227298</c:v>
                </c:pt>
                <c:pt idx="2686">
                  <c:v>96983009</c:v>
                </c:pt>
                <c:pt idx="2687">
                  <c:v>1073841394</c:v>
                </c:pt>
                <c:pt idx="2688">
                  <c:v>332207671</c:v>
                </c:pt>
                <c:pt idx="2689">
                  <c:v>87305549</c:v>
                </c:pt>
                <c:pt idx="2690">
                  <c:v>84142115</c:v>
                </c:pt>
                <c:pt idx="2691">
                  <c:v>644783140</c:v>
                </c:pt>
                <c:pt idx="2692">
                  <c:v>221900160</c:v>
                </c:pt>
                <c:pt idx="2693">
                  <c:v>115647426</c:v>
                </c:pt>
                <c:pt idx="2694">
                  <c:v>352333929</c:v>
                </c:pt>
                <c:pt idx="2695">
                  <c:v>274325949</c:v>
                </c:pt>
                <c:pt idx="2696">
                  <c:v>125856180</c:v>
                </c:pt>
                <c:pt idx="2697">
                  <c:v>4806423</c:v>
                </c:pt>
                <c:pt idx="2698">
                  <c:v>38390020</c:v>
                </c:pt>
                <c:pt idx="2699">
                  <c:v>17537186</c:v>
                </c:pt>
                <c:pt idx="2700">
                  <c:v>270665134</c:v>
                </c:pt>
                <c:pt idx="2701">
                  <c:v>86434523</c:v>
                </c:pt>
                <c:pt idx="2702">
                  <c:v>5617460</c:v>
                </c:pt>
                <c:pt idx="2703">
                  <c:v>136835561</c:v>
                </c:pt>
                <c:pt idx="2704">
                  <c:v>773350147</c:v>
                </c:pt>
                <c:pt idx="2705">
                  <c:v>13627519</c:v>
                </c:pt>
                <c:pt idx="2706">
                  <c:v>146428180</c:v>
                </c:pt>
                <c:pt idx="2707">
                  <c:v>173965010</c:v>
                </c:pt>
                <c:pt idx="2708">
                  <c:v>222809600</c:v>
                </c:pt>
                <c:pt idx="2709">
                  <c:v>187733202</c:v>
                </c:pt>
                <c:pt idx="2710">
                  <c:v>52099090</c:v>
                </c:pt>
                <c:pt idx="2711">
                  <c:v>334933831</c:v>
                </c:pt>
                <c:pt idx="2712">
                  <c:v>45158254</c:v>
                </c:pt>
                <c:pt idx="2713">
                  <c:v>39280992</c:v>
                </c:pt>
                <c:pt idx="2714">
                  <c:v>32960249</c:v>
                </c:pt>
                <c:pt idx="2715">
                  <c:v>63414135</c:v>
                </c:pt>
                <c:pt idx="2716">
                  <c:v>35259653</c:v>
                </c:pt>
                <c:pt idx="2717">
                  <c:v>133782481</c:v>
                </c:pt>
                <c:pt idx="2718">
                  <c:v>195320400</c:v>
                </c:pt>
                <c:pt idx="2719">
                  <c:v>26508132</c:v>
                </c:pt>
                <c:pt idx="2720">
                  <c:v>34441873</c:v>
                </c:pt>
                <c:pt idx="2721">
                  <c:v>48963137</c:v>
                </c:pt>
                <c:pt idx="2722">
                  <c:v>233555708</c:v>
                </c:pt>
                <c:pt idx="2723">
                  <c:v>607595</c:v>
                </c:pt>
                <c:pt idx="2724">
                  <c:v>240697856</c:v>
                </c:pt>
                <c:pt idx="2725">
                  <c:v>169837010</c:v>
                </c:pt>
                <c:pt idx="2726">
                  <c:v>858848019</c:v>
                </c:pt>
                <c:pt idx="2727">
                  <c:v>18074539</c:v>
                </c:pt>
                <c:pt idx="2728">
                  <c:v>32170399</c:v>
                </c:pt>
                <c:pt idx="2729">
                  <c:v>100375432</c:v>
                </c:pt>
                <c:pt idx="2730">
                  <c:v>710644566</c:v>
                </c:pt>
                <c:pt idx="2731">
                  <c:v>1944287</c:v>
                </c:pt>
                <c:pt idx="2732">
                  <c:v>161515959</c:v>
                </c:pt>
                <c:pt idx="2733">
                  <c:v>0</c:v>
                </c:pt>
                <c:pt idx="2734">
                  <c:v>142802657</c:v>
                </c:pt>
                <c:pt idx="2735">
                  <c:v>1104054072</c:v>
                </c:pt>
                <c:pt idx="2736">
                  <c:v>0</c:v>
                </c:pt>
                <c:pt idx="2737">
                  <c:v>180563636</c:v>
                </c:pt>
                <c:pt idx="2738">
                  <c:v>131523093</c:v>
                </c:pt>
                <c:pt idx="2739">
                  <c:v>244874809</c:v>
                </c:pt>
                <c:pt idx="2740">
                  <c:v>21107746</c:v>
                </c:pt>
                <c:pt idx="2741">
                  <c:v>474609154</c:v>
                </c:pt>
                <c:pt idx="2742">
                  <c:v>20045576</c:v>
                </c:pt>
                <c:pt idx="2743">
                  <c:v>53873809</c:v>
                </c:pt>
                <c:pt idx="2744">
                  <c:v>117867984</c:v>
                </c:pt>
                <c:pt idx="2745">
                  <c:v>31807156</c:v>
                </c:pt>
                <c:pt idx="2746">
                  <c:v>155560045</c:v>
                </c:pt>
                <c:pt idx="2747">
                  <c:v>7804337</c:v>
                </c:pt>
                <c:pt idx="2748">
                  <c:v>107645357</c:v>
                </c:pt>
                <c:pt idx="2749">
                  <c:v>54837234</c:v>
                </c:pt>
                <c:pt idx="2750">
                  <c:v>53260230</c:v>
                </c:pt>
                <c:pt idx="2751">
                  <c:v>6797958</c:v>
                </c:pt>
                <c:pt idx="2752">
                  <c:v>156706638</c:v>
                </c:pt>
                <c:pt idx="2753">
                  <c:v>547659020</c:v>
                </c:pt>
                <c:pt idx="2754">
                  <c:v>0</c:v>
                </c:pt>
                <c:pt idx="2755">
                  <c:v>212902372</c:v>
                </c:pt>
                <c:pt idx="2756">
                  <c:v>89328627</c:v>
                </c:pt>
                <c:pt idx="2757">
                  <c:v>246984278</c:v>
                </c:pt>
                <c:pt idx="2758">
                  <c:v>71009334</c:v>
                </c:pt>
                <c:pt idx="2759">
                  <c:v>87100449</c:v>
                </c:pt>
                <c:pt idx="2760">
                  <c:v>71661644</c:v>
                </c:pt>
                <c:pt idx="2761">
                  <c:v>196710396</c:v>
                </c:pt>
                <c:pt idx="2762">
                  <c:v>20994648</c:v>
                </c:pt>
                <c:pt idx="2763">
                  <c:v>103039258</c:v>
                </c:pt>
                <c:pt idx="2764">
                  <c:v>29824199</c:v>
                </c:pt>
                <c:pt idx="2765">
                  <c:v>386041607</c:v>
                </c:pt>
                <c:pt idx="2766">
                  <c:v>161919318</c:v>
                </c:pt>
                <c:pt idx="2767">
                  <c:v>62832209</c:v>
                </c:pt>
                <c:pt idx="2768">
                  <c:v>39439355</c:v>
                </c:pt>
                <c:pt idx="2769">
                  <c:v>6738764</c:v>
                </c:pt>
                <c:pt idx="2770">
                  <c:v>428128233</c:v>
                </c:pt>
                <c:pt idx="2771">
                  <c:v>93492844</c:v>
                </c:pt>
                <c:pt idx="2772">
                  <c:v>225973340</c:v>
                </c:pt>
                <c:pt idx="2773">
                  <c:v>93282604</c:v>
                </c:pt>
                <c:pt idx="2774">
                  <c:v>657869686</c:v>
                </c:pt>
                <c:pt idx="2775">
                  <c:v>880166924</c:v>
                </c:pt>
                <c:pt idx="2776">
                  <c:v>99783556</c:v>
                </c:pt>
                <c:pt idx="2777">
                  <c:v>6566916</c:v>
                </c:pt>
                <c:pt idx="2778">
                  <c:v>401914</c:v>
                </c:pt>
                <c:pt idx="2779">
                  <c:v>521170825</c:v>
                </c:pt>
                <c:pt idx="2780">
                  <c:v>369330363</c:v>
                </c:pt>
                <c:pt idx="2781">
                  <c:v>122613057</c:v>
                </c:pt>
                <c:pt idx="2782">
                  <c:v>120883411</c:v>
                </c:pt>
                <c:pt idx="2783">
                  <c:v>55065289</c:v>
                </c:pt>
                <c:pt idx="2784">
                  <c:v>1029266989</c:v>
                </c:pt>
                <c:pt idx="2785">
                  <c:v>174563280</c:v>
                </c:pt>
                <c:pt idx="2786">
                  <c:v>325186032</c:v>
                </c:pt>
                <c:pt idx="2787">
                  <c:v>253890701</c:v>
                </c:pt>
                <c:pt idx="2788">
                  <c:v>995339117</c:v>
                </c:pt>
                <c:pt idx="2789">
                  <c:v>1159444662</c:v>
                </c:pt>
                <c:pt idx="2790">
                  <c:v>331333876</c:v>
                </c:pt>
                <c:pt idx="2791">
                  <c:v>1334212902</c:v>
                </c:pt>
                <c:pt idx="2792">
                  <c:v>170270201</c:v>
                </c:pt>
                <c:pt idx="2793">
                  <c:v>109906372</c:v>
                </c:pt>
                <c:pt idx="2794">
                  <c:v>52501541</c:v>
                </c:pt>
                <c:pt idx="2795">
                  <c:v>962201338</c:v>
                </c:pt>
                <c:pt idx="2796">
                  <c:v>48449416</c:v>
                </c:pt>
                <c:pt idx="2797">
                  <c:v>240891763</c:v>
                </c:pt>
                <c:pt idx="2798">
                  <c:v>10484459</c:v>
                </c:pt>
                <c:pt idx="2799">
                  <c:v>569651467</c:v>
                </c:pt>
                <c:pt idx="2800">
                  <c:v>46712809</c:v>
                </c:pt>
                <c:pt idx="2801">
                  <c:v>214657577</c:v>
                </c:pt>
                <c:pt idx="2802">
                  <c:v>17385830</c:v>
                </c:pt>
                <c:pt idx="2803">
                  <c:v>99104804</c:v>
                </c:pt>
                <c:pt idx="2804">
                  <c:v>205366737</c:v>
                </c:pt>
                <c:pt idx="2805">
                  <c:v>2510007</c:v>
                </c:pt>
                <c:pt idx="2806">
                  <c:v>409231607</c:v>
                </c:pt>
                <c:pt idx="2807">
                  <c:v>11621777</c:v>
                </c:pt>
                <c:pt idx="2808">
                  <c:v>42128352</c:v>
                </c:pt>
                <c:pt idx="2809">
                  <c:v>498781117</c:v>
                </c:pt>
                <c:pt idx="2810">
                  <c:v>993313</c:v>
                </c:pt>
                <c:pt idx="2811">
                  <c:v>22778555</c:v>
                </c:pt>
                <c:pt idx="2812">
                  <c:v>194764672</c:v>
                </c:pt>
                <c:pt idx="2813">
                  <c:v>62675095</c:v>
                </c:pt>
                <c:pt idx="2814">
                  <c:v>203277636</c:v>
                </c:pt>
                <c:pt idx="2815">
                  <c:v>87937815</c:v>
                </c:pt>
                <c:pt idx="2816">
                  <c:v>880705312</c:v>
                </c:pt>
                <c:pt idx="2817">
                  <c:v>814337054</c:v>
                </c:pt>
                <c:pt idx="2818">
                  <c:v>62402155</c:v>
                </c:pt>
                <c:pt idx="2819">
                  <c:v>682716636</c:v>
                </c:pt>
                <c:pt idx="2820">
                  <c:v>159162963</c:v>
                </c:pt>
                <c:pt idx="2821">
                  <c:v>164989338</c:v>
                </c:pt>
                <c:pt idx="2822">
                  <c:v>774153007</c:v>
                </c:pt>
                <c:pt idx="2823">
                  <c:v>2431443</c:v>
                </c:pt>
                <c:pt idx="2824">
                  <c:v>524580592</c:v>
                </c:pt>
                <c:pt idx="2825">
                  <c:v>27858103</c:v>
                </c:pt>
                <c:pt idx="2826">
                  <c:v>29918745</c:v>
                </c:pt>
                <c:pt idx="2827">
                  <c:v>53120346</c:v>
                </c:pt>
                <c:pt idx="2828">
                  <c:v>44459951</c:v>
                </c:pt>
                <c:pt idx="2829">
                  <c:v>25288872</c:v>
                </c:pt>
                <c:pt idx="2830">
                  <c:v>1405018048</c:v>
                </c:pt>
                <c:pt idx="2831">
                  <c:v>4942449</c:v>
                </c:pt>
                <c:pt idx="2832">
                  <c:v>5659286</c:v>
                </c:pt>
                <c:pt idx="2833">
                  <c:v>39661919</c:v>
                </c:pt>
                <c:pt idx="2834">
                  <c:v>40272135</c:v>
                </c:pt>
                <c:pt idx="2835">
                  <c:v>150680864</c:v>
                </c:pt>
                <c:pt idx="2836">
                  <c:v>78418811</c:v>
                </c:pt>
                <c:pt idx="2837">
                  <c:v>61619773</c:v>
                </c:pt>
                <c:pt idx="2838">
                  <c:v>162360636</c:v>
                </c:pt>
                <c:pt idx="2839">
                  <c:v>12673462</c:v>
                </c:pt>
                <c:pt idx="2840">
                  <c:v>229930771</c:v>
                </c:pt>
                <c:pt idx="2841">
                  <c:v>100014025</c:v>
                </c:pt>
                <c:pt idx="2842">
                  <c:v>100129872</c:v>
                </c:pt>
                <c:pt idx="2843">
                  <c:v>33213241</c:v>
                </c:pt>
                <c:pt idx="2844">
                  <c:v>326479141</c:v>
                </c:pt>
                <c:pt idx="2845">
                  <c:v>101134059</c:v>
                </c:pt>
                <c:pt idx="2846">
                  <c:v>48791187</c:v>
                </c:pt>
                <c:pt idx="2847">
                  <c:v>29674699</c:v>
                </c:pt>
                <c:pt idx="2848">
                  <c:v>0</c:v>
                </c:pt>
                <c:pt idx="2849">
                  <c:v>0</c:v>
                </c:pt>
                <c:pt idx="2850">
                  <c:v>2071310218</c:v>
                </c:pt>
                <c:pt idx="2851">
                  <c:v>382579</c:v>
                </c:pt>
                <c:pt idx="2852">
                  <c:v>36606743</c:v>
                </c:pt>
                <c:pt idx="2853">
                  <c:v>475186706</c:v>
                </c:pt>
                <c:pt idx="2854">
                  <c:v>1334407706</c:v>
                </c:pt>
                <c:pt idx="2855">
                  <c:v>1077022372</c:v>
                </c:pt>
                <c:pt idx="2856">
                  <c:v>94019120</c:v>
                </c:pt>
                <c:pt idx="2857">
                  <c:v>203388186</c:v>
                </c:pt>
                <c:pt idx="2858">
                  <c:v>315025930</c:v>
                </c:pt>
                <c:pt idx="2859">
                  <c:v>25975621</c:v>
                </c:pt>
                <c:pt idx="2860">
                  <c:v>0</c:v>
                </c:pt>
                <c:pt idx="2861">
                  <c:v>74679822</c:v>
                </c:pt>
                <c:pt idx="2862">
                  <c:v>290930148</c:v>
                </c:pt>
                <c:pt idx="2863">
                  <c:v>87189756</c:v>
                </c:pt>
                <c:pt idx="2864">
                  <c:v>111811453</c:v>
                </c:pt>
                <c:pt idx="2865">
                  <c:v>103215094</c:v>
                </c:pt>
                <c:pt idx="2866">
                  <c:v>299820798</c:v>
                </c:pt>
                <c:pt idx="2867">
                  <c:v>85218541</c:v>
                </c:pt>
                <c:pt idx="2868">
                  <c:v>9074749</c:v>
                </c:pt>
                <c:pt idx="2869">
                  <c:v>37999675</c:v>
                </c:pt>
                <c:pt idx="2870">
                  <c:v>49440079</c:v>
                </c:pt>
                <c:pt idx="2871">
                  <c:v>307166834</c:v>
                </c:pt>
                <c:pt idx="2872">
                  <c:v>93553698</c:v>
                </c:pt>
                <c:pt idx="2873">
                  <c:v>312242626</c:v>
                </c:pt>
                <c:pt idx="2874">
                  <c:v>24548038</c:v>
                </c:pt>
                <c:pt idx="2875">
                  <c:v>215863606</c:v>
                </c:pt>
                <c:pt idx="2876">
                  <c:v>7112282</c:v>
                </c:pt>
                <c:pt idx="2877">
                  <c:v>343471816</c:v>
                </c:pt>
                <c:pt idx="2878">
                  <c:v>64414761</c:v>
                </c:pt>
                <c:pt idx="2879">
                  <c:v>208445075</c:v>
                </c:pt>
                <c:pt idx="2880">
                  <c:v>82347656</c:v>
                </c:pt>
                <c:pt idx="2881">
                  <c:v>363204635</c:v>
                </c:pt>
                <c:pt idx="2882">
                  <c:v>5090608</c:v>
                </c:pt>
                <c:pt idx="2883">
                  <c:v>117768230</c:v>
                </c:pt>
                <c:pt idx="2884">
                  <c:v>526760632</c:v>
                </c:pt>
                <c:pt idx="2885">
                  <c:v>894328469</c:v>
                </c:pt>
                <c:pt idx="2886">
                  <c:v>211822697</c:v>
                </c:pt>
                <c:pt idx="2887">
                  <c:v>19652057</c:v>
                </c:pt>
                <c:pt idx="2888">
                  <c:v>203427584</c:v>
                </c:pt>
                <c:pt idx="2889">
                  <c:v>62944815</c:v>
                </c:pt>
                <c:pt idx="2890">
                  <c:v>53329150</c:v>
                </c:pt>
                <c:pt idx="2891">
                  <c:v>41681746</c:v>
                </c:pt>
                <c:pt idx="2892">
                  <c:v>1266115964</c:v>
                </c:pt>
                <c:pt idx="2893">
                  <c:v>3485383</c:v>
                </c:pt>
                <c:pt idx="2894">
                  <c:v>11782625</c:v>
                </c:pt>
                <c:pt idx="2895">
                  <c:v>143695338</c:v>
                </c:pt>
                <c:pt idx="2896">
                  <c:v>43070915</c:v>
                </c:pt>
                <c:pt idx="2897">
                  <c:v>414351546</c:v>
                </c:pt>
                <c:pt idx="2898">
                  <c:v>1515341399</c:v>
                </c:pt>
                <c:pt idx="2899">
                  <c:v>77068246</c:v>
                </c:pt>
                <c:pt idx="2900">
                  <c:v>287144079</c:v>
                </c:pt>
                <c:pt idx="2901">
                  <c:v>215905815</c:v>
                </c:pt>
                <c:pt idx="2902">
                  <c:v>78230625</c:v>
                </c:pt>
                <c:pt idx="2903">
                  <c:v>139745</c:v>
                </c:pt>
                <c:pt idx="2904">
                  <c:v>124608438</c:v>
                </c:pt>
                <c:pt idx="2905">
                  <c:v>41898409</c:v>
                </c:pt>
                <c:pt idx="2906">
                  <c:v>51029361</c:v>
                </c:pt>
                <c:pt idx="2907">
                  <c:v>47425835</c:v>
                </c:pt>
                <c:pt idx="2908">
                  <c:v>469058574</c:v>
                </c:pt>
                <c:pt idx="2909">
                  <c:v>151572634</c:v>
                </c:pt>
                <c:pt idx="2910">
                  <c:v>48428048</c:v>
                </c:pt>
                <c:pt idx="2911">
                  <c:v>16322067</c:v>
                </c:pt>
                <c:pt idx="2912">
                  <c:v>481234</c:v>
                </c:pt>
                <c:pt idx="2913">
                  <c:v>157029618</c:v>
                </c:pt>
                <c:pt idx="2914">
                  <c:v>208177026</c:v>
                </c:pt>
                <c:pt idx="2915">
                  <c:v>297002527</c:v>
                </c:pt>
                <c:pt idx="2916">
                  <c:v>2595622</c:v>
                </c:pt>
                <c:pt idx="2917">
                  <c:v>86081850</c:v>
                </c:pt>
                <c:pt idx="2918">
                  <c:v>62198461</c:v>
                </c:pt>
                <c:pt idx="2919">
                  <c:v>127461872</c:v>
                </c:pt>
                <c:pt idx="2920">
                  <c:v>4644472</c:v>
                </c:pt>
                <c:pt idx="2921">
                  <c:v>12007070</c:v>
                </c:pt>
                <c:pt idx="2922">
                  <c:v>1025521689</c:v>
                </c:pt>
                <c:pt idx="2923">
                  <c:v>256786742</c:v>
                </c:pt>
                <c:pt idx="2924">
                  <c:v>51680201</c:v>
                </c:pt>
                <c:pt idx="2925">
                  <c:v>111928365</c:v>
                </c:pt>
                <c:pt idx="2926">
                  <c:v>874362803</c:v>
                </c:pt>
                <c:pt idx="2927">
                  <c:v>123726688</c:v>
                </c:pt>
                <c:pt idx="2928">
                  <c:v>2700051</c:v>
                </c:pt>
                <c:pt idx="2929">
                  <c:v>89514453</c:v>
                </c:pt>
                <c:pt idx="2930">
                  <c:v>35396641</c:v>
                </c:pt>
                <c:pt idx="2931">
                  <c:v>31478893</c:v>
                </c:pt>
                <c:pt idx="2932">
                  <c:v>38803993</c:v>
                </c:pt>
                <c:pt idx="2933">
                  <c:v>967724775</c:v>
                </c:pt>
                <c:pt idx="2934">
                  <c:v>47275717</c:v>
                </c:pt>
                <c:pt idx="2935">
                  <c:v>220021259</c:v>
                </c:pt>
                <c:pt idx="2936">
                  <c:v>151826547</c:v>
                </c:pt>
                <c:pt idx="2937">
                  <c:v>322811541</c:v>
                </c:pt>
                <c:pt idx="2938">
                  <c:v>16810562</c:v>
                </c:pt>
                <c:pt idx="2939">
                  <c:v>174178883</c:v>
                </c:pt>
                <c:pt idx="2940">
                  <c:v>235666219</c:v>
                </c:pt>
                <c:pt idx="2941">
                  <c:v>1882074</c:v>
                </c:pt>
                <c:pt idx="2942">
                  <c:v>239343729</c:v>
                </c:pt>
                <c:pt idx="2943">
                  <c:v>334897606</c:v>
                </c:pt>
                <c:pt idx="2944">
                  <c:v>0</c:v>
                </c:pt>
                <c:pt idx="2945">
                  <c:v>140795793</c:v>
                </c:pt>
                <c:pt idx="2946">
                  <c:v>29355203</c:v>
                </c:pt>
                <c:pt idx="2947">
                  <c:v>35401758</c:v>
                </c:pt>
                <c:pt idx="2948">
                  <c:v>816037575</c:v>
                </c:pt>
                <c:pt idx="2949">
                  <c:v>112983889</c:v>
                </c:pt>
                <c:pt idx="2950">
                  <c:v>11430025</c:v>
                </c:pt>
                <c:pt idx="2951">
                  <c:v>67925733</c:v>
                </c:pt>
                <c:pt idx="2952">
                  <c:v>233503234</c:v>
                </c:pt>
                <c:pt idx="2953">
                  <c:v>21947454</c:v>
                </c:pt>
                <c:pt idx="2954">
                  <c:v>243870033</c:v>
                </c:pt>
                <c:pt idx="2955">
                  <c:v>16400193</c:v>
                </c:pt>
                <c:pt idx="2956">
                  <c:v>218843645</c:v>
                </c:pt>
                <c:pt idx="2957">
                  <c:v>205754447</c:v>
                </c:pt>
                <c:pt idx="2958">
                  <c:v>619179950</c:v>
                </c:pt>
                <c:pt idx="2959">
                  <c:v>27262374</c:v>
                </c:pt>
                <c:pt idx="2960">
                  <c:v>44779195</c:v>
                </c:pt>
                <c:pt idx="2961">
                  <c:v>48623572</c:v>
                </c:pt>
                <c:pt idx="2962">
                  <c:v>257589721</c:v>
                </c:pt>
                <c:pt idx="2963">
                  <c:v>128988320</c:v>
                </c:pt>
                <c:pt idx="2964">
                  <c:v>102952888</c:v>
                </c:pt>
                <c:pt idx="2965">
                  <c:v>605425157</c:v>
                </c:pt>
                <c:pt idx="2966">
                  <c:v>27979040</c:v>
                </c:pt>
                <c:pt idx="2967">
                  <c:v>543934105</c:v>
                </c:pt>
                <c:pt idx="2968">
                  <c:v>104545505</c:v>
                </c:pt>
                <c:pt idx="2969">
                  <c:v>162146076</c:v>
                </c:pt>
                <c:pt idx="2970">
                  <c:v>84997446</c:v>
                </c:pt>
                <c:pt idx="2971">
                  <c:v>352794081</c:v>
                </c:pt>
                <c:pt idx="2972">
                  <c:v>179246868</c:v>
                </c:pt>
                <c:pt idx="2973">
                  <c:v>296069199</c:v>
                </c:pt>
                <c:pt idx="2974">
                  <c:v>47309313</c:v>
                </c:pt>
                <c:pt idx="2975">
                  <c:v>7412611</c:v>
                </c:pt>
                <c:pt idx="2976">
                  <c:v>408754975</c:v>
                </c:pt>
                <c:pt idx="2977">
                  <c:v>490719763</c:v>
                </c:pt>
                <c:pt idx="2978">
                  <c:v>161217616</c:v>
                </c:pt>
                <c:pt idx="2979">
                  <c:v>1034800131</c:v>
                </c:pt>
                <c:pt idx="2980">
                  <c:v>634338384</c:v>
                </c:pt>
                <c:pt idx="2981">
                  <c:v>379751655</c:v>
                </c:pt>
                <c:pt idx="2982">
                  <c:v>61181942</c:v>
                </c:pt>
                <c:pt idx="2983">
                  <c:v>1155046416</c:v>
                </c:pt>
                <c:pt idx="2984">
                  <c:v>855301806</c:v>
                </c:pt>
                <c:pt idx="2985">
                  <c:v>199603202</c:v>
                </c:pt>
                <c:pt idx="2986">
                  <c:v>44645542</c:v>
                </c:pt>
                <c:pt idx="2987">
                  <c:v>29820616</c:v>
                </c:pt>
                <c:pt idx="2988">
                  <c:v>687228908</c:v>
                </c:pt>
                <c:pt idx="2989">
                  <c:v>125729635</c:v>
                </c:pt>
                <c:pt idx="2990">
                  <c:v>52395996</c:v>
                </c:pt>
                <c:pt idx="2991">
                  <c:v>85251425</c:v>
                </c:pt>
                <c:pt idx="2992">
                  <c:v>134866593</c:v>
                </c:pt>
                <c:pt idx="2993">
                  <c:v>24972139</c:v>
                </c:pt>
                <c:pt idx="2994">
                  <c:v>23149206</c:v>
                </c:pt>
                <c:pt idx="2995">
                  <c:v>163692228</c:v>
                </c:pt>
                <c:pt idx="2996">
                  <c:v>98450062</c:v>
                </c:pt>
                <c:pt idx="2997">
                  <c:v>42972994</c:v>
                </c:pt>
                <c:pt idx="2998">
                  <c:v>76016171</c:v>
                </c:pt>
                <c:pt idx="2999">
                  <c:v>5567103</c:v>
                </c:pt>
                <c:pt idx="3000">
                  <c:v>383930656</c:v>
                </c:pt>
                <c:pt idx="3001">
                  <c:v>1243225667</c:v>
                </c:pt>
                <c:pt idx="3002">
                  <c:v>85512300</c:v>
                </c:pt>
                <c:pt idx="3003">
                  <c:v>173185859</c:v>
                </c:pt>
                <c:pt idx="3004">
                  <c:v>119520023</c:v>
                </c:pt>
                <c:pt idx="3005">
                  <c:v>6903033</c:v>
                </c:pt>
                <c:pt idx="3006">
                  <c:v>630620818</c:v>
                </c:pt>
                <c:pt idx="3007">
                  <c:v>165478348</c:v>
                </c:pt>
                <c:pt idx="3008">
                  <c:v>195243411</c:v>
                </c:pt>
                <c:pt idx="3009">
                  <c:v>288670284</c:v>
                </c:pt>
                <c:pt idx="3010">
                  <c:v>62882090</c:v>
                </c:pt>
                <c:pt idx="3011">
                  <c:v>27391084</c:v>
                </c:pt>
                <c:pt idx="3012">
                  <c:v>81093313</c:v>
                </c:pt>
                <c:pt idx="3013">
                  <c:v>142337240</c:v>
                </c:pt>
                <c:pt idx="3014">
                  <c:v>568652812</c:v>
                </c:pt>
                <c:pt idx="3015">
                  <c:v>387300138</c:v>
                </c:pt>
                <c:pt idx="3016">
                  <c:v>140853810</c:v>
                </c:pt>
                <c:pt idx="3017">
                  <c:v>1058682142</c:v>
                </c:pt>
                <c:pt idx="3018">
                  <c:v>190400157</c:v>
                </c:pt>
                <c:pt idx="3019">
                  <c:v>37357216</c:v>
                </c:pt>
                <c:pt idx="3020">
                  <c:v>861057</c:v>
                </c:pt>
                <c:pt idx="3021">
                  <c:v>392924807</c:v>
                </c:pt>
                <c:pt idx="3022">
                  <c:v>471981681</c:v>
                </c:pt>
                <c:pt idx="3023">
                  <c:v>319715683</c:v>
                </c:pt>
                <c:pt idx="3024">
                  <c:v>71261763</c:v>
                </c:pt>
                <c:pt idx="3025">
                  <c:v>34891791</c:v>
                </c:pt>
                <c:pt idx="3026">
                  <c:v>160542134</c:v>
                </c:pt>
                <c:pt idx="3027">
                  <c:v>26351322</c:v>
                </c:pt>
                <c:pt idx="3028">
                  <c:v>17986781</c:v>
                </c:pt>
                <c:pt idx="3029">
                  <c:v>61548707</c:v>
                </c:pt>
                <c:pt idx="3030">
                  <c:v>353284621</c:v>
                </c:pt>
                <c:pt idx="3031">
                  <c:v>527965936</c:v>
                </c:pt>
                <c:pt idx="3032">
                  <c:v>73929392</c:v>
                </c:pt>
                <c:pt idx="3033">
                  <c:v>226945087</c:v>
                </c:pt>
                <c:pt idx="3034">
                  <c:v>863756051</c:v>
                </c:pt>
                <c:pt idx="3035">
                  <c:v>481079252</c:v>
                </c:pt>
                <c:pt idx="3036">
                  <c:v>16080475</c:v>
                </c:pt>
                <c:pt idx="3037">
                  <c:v>245623848</c:v>
                </c:pt>
                <c:pt idx="3038">
                  <c:v>9680029</c:v>
                </c:pt>
                <c:pt idx="3039">
                  <c:v>2049823</c:v>
                </c:pt>
                <c:pt idx="3040">
                  <c:v>3621046</c:v>
                </c:pt>
                <c:pt idx="3041">
                  <c:v>78988148</c:v>
                </c:pt>
                <c:pt idx="3042">
                  <c:v>4935501</c:v>
                </c:pt>
                <c:pt idx="3043">
                  <c:v>312296056</c:v>
                </c:pt>
                <c:pt idx="3044">
                  <c:v>119100758</c:v>
                </c:pt>
                <c:pt idx="3045">
                  <c:v>3767402</c:v>
                </c:pt>
                <c:pt idx="3046">
                  <c:v>118587880</c:v>
                </c:pt>
                <c:pt idx="3047">
                  <c:v>312336671</c:v>
                </c:pt>
                <c:pt idx="3048">
                  <c:v>655755901</c:v>
                </c:pt>
                <c:pt idx="3049">
                  <c:v>407150844</c:v>
                </c:pt>
                <c:pt idx="3050">
                  <c:v>69497587</c:v>
                </c:pt>
                <c:pt idx="3051">
                  <c:v>49052787</c:v>
                </c:pt>
                <c:pt idx="3052">
                  <c:v>20749853</c:v>
                </c:pt>
                <c:pt idx="3053">
                  <c:v>1131416446</c:v>
                </c:pt>
                <c:pt idx="3054">
                  <c:v>2052415039</c:v>
                </c:pt>
                <c:pt idx="3055">
                  <c:v>2799439100</c:v>
                </c:pt>
                <c:pt idx="3056">
                  <c:v>157761002</c:v>
                </c:pt>
                <c:pt idx="3057">
                  <c:v>69411370</c:v>
                </c:pt>
                <c:pt idx="3058">
                  <c:v>58980521</c:v>
                </c:pt>
                <c:pt idx="3059">
                  <c:v>415484914</c:v>
                </c:pt>
                <c:pt idx="3060">
                  <c:v>59284015</c:v>
                </c:pt>
                <c:pt idx="3061">
                  <c:v>75984700</c:v>
                </c:pt>
                <c:pt idx="3062">
                  <c:v>30552111</c:v>
                </c:pt>
                <c:pt idx="3063">
                  <c:v>99630675</c:v>
                </c:pt>
                <c:pt idx="3064">
                  <c:v>40423945</c:v>
                </c:pt>
                <c:pt idx="3065">
                  <c:v>24121245</c:v>
                </c:pt>
                <c:pt idx="3066">
                  <c:v>40656399</c:v>
                </c:pt>
                <c:pt idx="3067">
                  <c:v>76249438</c:v>
                </c:pt>
                <c:pt idx="3068">
                  <c:v>81705746</c:v>
                </c:pt>
                <c:pt idx="3069">
                  <c:v>133031473</c:v>
                </c:pt>
                <c:pt idx="3070">
                  <c:v>9323484</c:v>
                </c:pt>
                <c:pt idx="3071">
                  <c:v>174348632</c:v>
                </c:pt>
                <c:pt idx="3072">
                  <c:v>0</c:v>
                </c:pt>
                <c:pt idx="3073">
                  <c:v>108007109</c:v>
                </c:pt>
                <c:pt idx="3074">
                  <c:v>21360215</c:v>
                </c:pt>
                <c:pt idx="3075">
                  <c:v>381545846</c:v>
                </c:pt>
                <c:pt idx="3076">
                  <c:v>227994792</c:v>
                </c:pt>
                <c:pt idx="3077">
                  <c:v>371985018</c:v>
                </c:pt>
                <c:pt idx="3078">
                  <c:v>43069254</c:v>
                </c:pt>
                <c:pt idx="3079">
                  <c:v>121530289</c:v>
                </c:pt>
                <c:pt idx="3080">
                  <c:v>288175335</c:v>
                </c:pt>
                <c:pt idx="3081">
                  <c:v>118102725</c:v>
                </c:pt>
                <c:pt idx="3082">
                  <c:v>43763247</c:v>
                </c:pt>
                <c:pt idx="3083">
                  <c:v>204334455</c:v>
                </c:pt>
                <c:pt idx="3084">
                  <c:v>1453683476</c:v>
                </c:pt>
                <c:pt idx="3085">
                  <c:v>41657844</c:v>
                </c:pt>
                <c:pt idx="3086">
                  <c:v>86493046</c:v>
                </c:pt>
                <c:pt idx="3087">
                  <c:v>9101546</c:v>
                </c:pt>
                <c:pt idx="3088">
                  <c:v>30311857</c:v>
                </c:pt>
                <c:pt idx="3089">
                  <c:v>150847274</c:v>
                </c:pt>
                <c:pt idx="3090">
                  <c:v>66308758</c:v>
                </c:pt>
                <c:pt idx="3091">
                  <c:v>69965374</c:v>
                </c:pt>
                <c:pt idx="3092">
                  <c:v>52185751</c:v>
                </c:pt>
                <c:pt idx="3093">
                  <c:v>197744377</c:v>
                </c:pt>
                <c:pt idx="3094">
                  <c:v>251935300</c:v>
                </c:pt>
                <c:pt idx="3095">
                  <c:v>12442161</c:v>
                </c:pt>
                <c:pt idx="3096">
                  <c:v>18598607</c:v>
                </c:pt>
                <c:pt idx="3097">
                  <c:v>183800603</c:v>
                </c:pt>
                <c:pt idx="3098">
                  <c:v>1236005118</c:v>
                </c:pt>
                <c:pt idx="3099">
                  <c:v>384298736</c:v>
                </c:pt>
                <c:pt idx="3100">
                  <c:v>410902662</c:v>
                </c:pt>
                <c:pt idx="3101">
                  <c:v>183936074</c:v>
                </c:pt>
                <c:pt idx="3102">
                  <c:v>4531320</c:v>
                </c:pt>
                <c:pt idx="3103">
                  <c:v>49169594</c:v>
                </c:pt>
                <c:pt idx="3104">
                  <c:v>88616021</c:v>
                </c:pt>
                <c:pt idx="3105">
                  <c:v>24646055</c:v>
                </c:pt>
                <c:pt idx="3106">
                  <c:v>19735344</c:v>
                </c:pt>
                <c:pt idx="3107">
                  <c:v>467989645</c:v>
                </c:pt>
                <c:pt idx="3108">
                  <c:v>0</c:v>
                </c:pt>
                <c:pt idx="3109">
                  <c:v>26620002</c:v>
                </c:pt>
                <c:pt idx="3110">
                  <c:v>185400345</c:v>
                </c:pt>
                <c:pt idx="3111">
                  <c:v>12448676</c:v>
                </c:pt>
                <c:pt idx="3112">
                  <c:v>491730089</c:v>
                </c:pt>
                <c:pt idx="3113">
                  <c:v>529338515</c:v>
                </c:pt>
                <c:pt idx="3114">
                  <c:v>149368835</c:v>
                </c:pt>
                <c:pt idx="3115">
                  <c:v>47347283</c:v>
                </c:pt>
                <c:pt idx="3116">
                  <c:v>98251790</c:v>
                </c:pt>
                <c:pt idx="3117">
                  <c:v>3283369</c:v>
                </c:pt>
                <c:pt idx="3118">
                  <c:v>235956898</c:v>
                </c:pt>
                <c:pt idx="3119">
                  <c:v>4462034</c:v>
                </c:pt>
                <c:pt idx="3120">
                  <c:v>21632392</c:v>
                </c:pt>
                <c:pt idx="3121">
                  <c:v>217776646</c:v>
                </c:pt>
                <c:pt idx="3122">
                  <c:v>1310466296</c:v>
                </c:pt>
                <c:pt idx="3123">
                  <c:v>791657398</c:v>
                </c:pt>
                <c:pt idx="3124">
                  <c:v>123233739</c:v>
                </c:pt>
                <c:pt idx="3125">
                  <c:v>50901502</c:v>
                </c:pt>
                <c:pt idx="3126">
                  <c:v>78986478</c:v>
                </c:pt>
                <c:pt idx="3127">
                  <c:v>13143056</c:v>
                </c:pt>
                <c:pt idx="3128">
                  <c:v>278454417</c:v>
                </c:pt>
                <c:pt idx="3129">
                  <c:v>65172611</c:v>
                </c:pt>
                <c:pt idx="3130">
                  <c:v>52300984</c:v>
                </c:pt>
                <c:pt idx="3131">
                  <c:v>527816307</c:v>
                </c:pt>
                <c:pt idx="3132">
                  <c:v>0</c:v>
                </c:pt>
                <c:pt idx="3133">
                  <c:v>162729321</c:v>
                </c:pt>
                <c:pt idx="3134">
                  <c:v>349546142</c:v>
                </c:pt>
                <c:pt idx="3135">
                  <c:v>73279888</c:v>
                </c:pt>
                <c:pt idx="3136">
                  <c:v>470116094</c:v>
                </c:pt>
                <c:pt idx="3137">
                  <c:v>255745157</c:v>
                </c:pt>
                <c:pt idx="3138">
                  <c:v>75837743</c:v>
                </c:pt>
                <c:pt idx="3139">
                  <c:v>1023510</c:v>
                </c:pt>
                <c:pt idx="3140">
                  <c:v>95918706</c:v>
                </c:pt>
                <c:pt idx="3141">
                  <c:v>438966392</c:v>
                </c:pt>
                <c:pt idx="3142">
                  <c:v>622674139</c:v>
                </c:pt>
                <c:pt idx="3143">
                  <c:v>167460961</c:v>
                </c:pt>
                <c:pt idx="3144">
                  <c:v>44516999</c:v>
                </c:pt>
                <c:pt idx="3145">
                  <c:v>431058604</c:v>
                </c:pt>
                <c:pt idx="3146">
                  <c:v>939628210</c:v>
                </c:pt>
                <c:pt idx="3147">
                  <c:v>306592201</c:v>
                </c:pt>
                <c:pt idx="3148">
                  <c:v>297795726</c:v>
                </c:pt>
                <c:pt idx="3149">
                  <c:v>66719009</c:v>
                </c:pt>
                <c:pt idx="3150">
                  <c:v>35164920</c:v>
                </c:pt>
                <c:pt idx="3151">
                  <c:v>49851770</c:v>
                </c:pt>
                <c:pt idx="3152">
                  <c:v>528583774</c:v>
                </c:pt>
                <c:pt idx="3153">
                  <c:v>0</c:v>
                </c:pt>
                <c:pt idx="3154">
                  <c:v>9595362</c:v>
                </c:pt>
                <c:pt idx="3155">
                  <c:v>56996304</c:v>
                </c:pt>
                <c:pt idx="3156">
                  <c:v>125479266</c:v>
                </c:pt>
                <c:pt idx="3157">
                  <c:v>44202682</c:v>
                </c:pt>
                <c:pt idx="3158">
                  <c:v>516520</c:v>
                </c:pt>
                <c:pt idx="3159">
                  <c:v>23355100</c:v>
                </c:pt>
                <c:pt idx="3160">
                  <c:v>726229501</c:v>
                </c:pt>
                <c:pt idx="3161">
                  <c:v>704709660</c:v>
                </c:pt>
                <c:pt idx="3162">
                  <c:v>48453605</c:v>
                </c:pt>
                <c:pt idx="3163">
                  <c:v>100541806</c:v>
                </c:pt>
                <c:pt idx="3164">
                  <c:v>56411585</c:v>
                </c:pt>
                <c:pt idx="3165">
                  <c:v>785896609</c:v>
                </c:pt>
                <c:pt idx="3166">
                  <c:v>35669017</c:v>
                </c:pt>
                <c:pt idx="3167">
                  <c:v>0</c:v>
                </c:pt>
                <c:pt idx="3168">
                  <c:v>157563598</c:v>
                </c:pt>
                <c:pt idx="3169">
                  <c:v>0</c:v>
                </c:pt>
                <c:pt idx="3170">
                  <c:v>137137384</c:v>
                </c:pt>
                <c:pt idx="3171">
                  <c:v>53939297</c:v>
                </c:pt>
                <c:pt idx="3172">
                  <c:v>195243464</c:v>
                </c:pt>
                <c:pt idx="3173">
                  <c:v>27869129</c:v>
                </c:pt>
                <c:pt idx="3174">
                  <c:v>72381712</c:v>
                </c:pt>
                <c:pt idx="3175">
                  <c:v>15636462</c:v>
                </c:pt>
                <c:pt idx="3176">
                  <c:v>9303022</c:v>
                </c:pt>
                <c:pt idx="3177">
                  <c:v>10954677</c:v>
                </c:pt>
                <c:pt idx="3178">
                  <c:v>180613824</c:v>
                </c:pt>
                <c:pt idx="3179">
                  <c:v>18170707</c:v>
                </c:pt>
                <c:pt idx="3180">
                  <c:v>75558925</c:v>
                </c:pt>
                <c:pt idx="3181">
                  <c:v>76419755</c:v>
                </c:pt>
                <c:pt idx="3182">
                  <c:v>167885588</c:v>
                </c:pt>
                <c:pt idx="3183">
                  <c:v>50023780</c:v>
                </c:pt>
                <c:pt idx="3184">
                  <c:v>304868961</c:v>
                </c:pt>
                <c:pt idx="3185">
                  <c:v>40882928</c:v>
                </c:pt>
                <c:pt idx="3186">
                  <c:v>48706552</c:v>
                </c:pt>
                <c:pt idx="3187">
                  <c:v>0</c:v>
                </c:pt>
                <c:pt idx="3188">
                  <c:v>366082797</c:v>
                </c:pt>
                <c:pt idx="3189">
                  <c:v>171616764</c:v>
                </c:pt>
                <c:pt idx="3190">
                  <c:v>13313581</c:v>
                </c:pt>
                <c:pt idx="3191">
                  <c:v>67295363</c:v>
                </c:pt>
                <c:pt idx="3192">
                  <c:v>529323962</c:v>
                </c:pt>
                <c:pt idx="3193">
                  <c:v>450062638</c:v>
                </c:pt>
                <c:pt idx="3194">
                  <c:v>155712077</c:v>
                </c:pt>
                <c:pt idx="3195">
                  <c:v>8808611</c:v>
                </c:pt>
                <c:pt idx="3196">
                  <c:v>569626289</c:v>
                </c:pt>
                <c:pt idx="3197">
                  <c:v>538551</c:v>
                </c:pt>
                <c:pt idx="3198">
                  <c:v>0</c:v>
                </c:pt>
                <c:pt idx="3199">
                  <c:v>3862498</c:v>
                </c:pt>
                <c:pt idx="3200">
                  <c:v>1194369</c:v>
                </c:pt>
                <c:pt idx="3201">
                  <c:v>1663075401</c:v>
                </c:pt>
                <c:pt idx="3202">
                  <c:v>0</c:v>
                </c:pt>
                <c:pt idx="3203">
                  <c:v>137056262</c:v>
                </c:pt>
                <c:pt idx="3204">
                  <c:v>1054304000</c:v>
                </c:pt>
                <c:pt idx="3205">
                  <c:v>328349387</c:v>
                </c:pt>
                <c:pt idx="3206">
                  <c:v>146661977</c:v>
                </c:pt>
                <c:pt idx="3207">
                  <c:v>331526598</c:v>
                </c:pt>
                <c:pt idx="3208">
                  <c:v>1951683</c:v>
                </c:pt>
                <c:pt idx="3209">
                  <c:v>76073488</c:v>
                </c:pt>
                <c:pt idx="3210">
                  <c:v>193764664</c:v>
                </c:pt>
                <c:pt idx="3211">
                  <c:v>59945012</c:v>
                </c:pt>
                <c:pt idx="3212">
                  <c:v>1131927996</c:v>
                </c:pt>
                <c:pt idx="3213">
                  <c:v>168717425</c:v>
                </c:pt>
                <c:pt idx="3214">
                  <c:v>214215889</c:v>
                </c:pt>
                <c:pt idx="3215">
                  <c:v>130560428</c:v>
                </c:pt>
                <c:pt idx="3216">
                  <c:v>61404394</c:v>
                </c:pt>
                <c:pt idx="3217">
                  <c:v>194694725</c:v>
                </c:pt>
                <c:pt idx="3218">
                  <c:v>393252111</c:v>
                </c:pt>
                <c:pt idx="3219">
                  <c:v>261119292</c:v>
                </c:pt>
                <c:pt idx="3220">
                  <c:v>76693052</c:v>
                </c:pt>
                <c:pt idx="3221">
                  <c:v>408402367</c:v>
                </c:pt>
                <c:pt idx="3222">
                  <c:v>92559910</c:v>
                </c:pt>
                <c:pt idx="3223">
                  <c:v>42145959</c:v>
                </c:pt>
                <c:pt idx="3224">
                  <c:v>660132</c:v>
                </c:pt>
                <c:pt idx="3225">
                  <c:v>16706680</c:v>
                </c:pt>
                <c:pt idx="3226">
                  <c:v>41503392</c:v>
                </c:pt>
                <c:pt idx="3227">
                  <c:v>252442974</c:v>
                </c:pt>
                <c:pt idx="3228">
                  <c:v>31882724</c:v>
                </c:pt>
                <c:pt idx="3229">
                  <c:v>340952971</c:v>
                </c:pt>
                <c:pt idx="3230">
                  <c:v>75339459</c:v>
                </c:pt>
                <c:pt idx="3231">
                  <c:v>251410631</c:v>
                </c:pt>
                <c:pt idx="3232">
                  <c:v>0</c:v>
                </c:pt>
                <c:pt idx="3233">
                  <c:v>143370485</c:v>
                </c:pt>
                <c:pt idx="3234">
                  <c:v>1362015510</c:v>
                </c:pt>
                <c:pt idx="3235">
                  <c:v>365304105</c:v>
                </c:pt>
                <c:pt idx="3236">
                  <c:v>262715944</c:v>
                </c:pt>
                <c:pt idx="3237">
                  <c:v>95330710</c:v>
                </c:pt>
                <c:pt idx="3238">
                  <c:v>94539426</c:v>
                </c:pt>
                <c:pt idx="3239">
                  <c:v>845555777</c:v>
                </c:pt>
                <c:pt idx="3240">
                  <c:v>0</c:v>
                </c:pt>
                <c:pt idx="3241">
                  <c:v>760732926</c:v>
                </c:pt>
                <c:pt idx="3242">
                  <c:v>4165776</c:v>
                </c:pt>
                <c:pt idx="3243">
                  <c:v>246999039</c:v>
                </c:pt>
                <c:pt idx="3244">
                  <c:v>53918723</c:v>
                </c:pt>
                <c:pt idx="3245">
                  <c:v>125897478</c:v>
                </c:pt>
                <c:pt idx="3246">
                  <c:v>256067149</c:v>
                </c:pt>
                <c:pt idx="3247">
                  <c:v>12668325</c:v>
                </c:pt>
                <c:pt idx="3248">
                  <c:v>1034769</c:v>
                </c:pt>
                <c:pt idx="3249">
                  <c:v>402264843</c:v>
                </c:pt>
                <c:pt idx="3250">
                  <c:v>41914915</c:v>
                </c:pt>
                <c:pt idx="3251">
                  <c:v>158972499</c:v>
                </c:pt>
                <c:pt idx="3252">
                  <c:v>127420861</c:v>
                </c:pt>
                <c:pt idx="3253">
                  <c:v>321752656</c:v>
                </c:pt>
                <c:pt idx="3254">
                  <c:v>111173598</c:v>
                </c:pt>
                <c:pt idx="3255">
                  <c:v>1653784</c:v>
                </c:pt>
                <c:pt idx="3256">
                  <c:v>14347433</c:v>
                </c:pt>
                <c:pt idx="3257">
                  <c:v>97644617</c:v>
                </c:pt>
                <c:pt idx="3258">
                  <c:v>206431050</c:v>
                </c:pt>
                <c:pt idx="3259">
                  <c:v>506863592</c:v>
                </c:pt>
                <c:pt idx="3260">
                  <c:v>20596567</c:v>
                </c:pt>
                <c:pt idx="3261">
                  <c:v>169601036</c:v>
                </c:pt>
                <c:pt idx="3262">
                  <c:v>377617598</c:v>
                </c:pt>
                <c:pt idx="3263">
                  <c:v>161440742</c:v>
                </c:pt>
                <c:pt idx="3264">
                  <c:v>141940042</c:v>
                </c:pt>
                <c:pt idx="3265">
                  <c:v>1078958282</c:v>
                </c:pt>
                <c:pt idx="3266">
                  <c:v>93413709</c:v>
                </c:pt>
                <c:pt idx="3267">
                  <c:v>473122525</c:v>
                </c:pt>
                <c:pt idx="3268">
                  <c:v>120989656</c:v>
                </c:pt>
                <c:pt idx="3269">
                  <c:v>113190218</c:v>
                </c:pt>
                <c:pt idx="3270">
                  <c:v>111257878</c:v>
                </c:pt>
                <c:pt idx="3271">
                  <c:v>0</c:v>
                </c:pt>
                <c:pt idx="3272">
                  <c:v>0</c:v>
                </c:pt>
                <c:pt idx="3273">
                  <c:v>243781900</c:v>
                </c:pt>
                <c:pt idx="3274">
                  <c:v>1753823</c:v>
                </c:pt>
                <c:pt idx="3275">
                  <c:v>333686</c:v>
                </c:pt>
                <c:pt idx="3276">
                  <c:v>137307235</c:v>
                </c:pt>
                <c:pt idx="3277">
                  <c:v>75462037</c:v>
                </c:pt>
                <c:pt idx="3278">
                  <c:v>205372791</c:v>
                </c:pt>
                <c:pt idx="3279">
                  <c:v>32390945</c:v>
                </c:pt>
                <c:pt idx="3280">
                  <c:v>52300000</c:v>
                </c:pt>
                <c:pt idx="3281">
                  <c:v>39629195</c:v>
                </c:pt>
                <c:pt idx="3282">
                  <c:v>33224654</c:v>
                </c:pt>
                <c:pt idx="3283">
                  <c:v>82850596</c:v>
                </c:pt>
                <c:pt idx="3284">
                  <c:v>57615777</c:v>
                </c:pt>
                <c:pt idx="3285">
                  <c:v>0</c:v>
                </c:pt>
                <c:pt idx="3286">
                  <c:v>0</c:v>
                </c:pt>
                <c:pt idx="3287">
                  <c:v>57510518</c:v>
                </c:pt>
                <c:pt idx="3288">
                  <c:v>61220856</c:v>
                </c:pt>
                <c:pt idx="3289">
                  <c:v>174804407</c:v>
                </c:pt>
                <c:pt idx="3290">
                  <c:v>801693929</c:v>
                </c:pt>
                <c:pt idx="3291">
                  <c:v>0</c:v>
                </c:pt>
                <c:pt idx="3292">
                  <c:v>18129854</c:v>
                </c:pt>
                <c:pt idx="3293">
                  <c:v>38663840</c:v>
                </c:pt>
                <c:pt idx="3294">
                  <c:v>178143</c:v>
                </c:pt>
                <c:pt idx="3295">
                  <c:v>1001978080</c:v>
                </c:pt>
                <c:pt idx="3296">
                  <c:v>154608856</c:v>
                </c:pt>
                <c:pt idx="3297">
                  <c:v>93279806</c:v>
                </c:pt>
                <c:pt idx="3298">
                  <c:v>20122621</c:v>
                </c:pt>
                <c:pt idx="3299">
                  <c:v>0</c:v>
                </c:pt>
                <c:pt idx="3300">
                  <c:v>62475342</c:v>
                </c:pt>
                <c:pt idx="3301">
                  <c:v>13037403</c:v>
                </c:pt>
                <c:pt idx="3302">
                  <c:v>250162278</c:v>
                </c:pt>
                <c:pt idx="3303">
                  <c:v>64600152</c:v>
                </c:pt>
                <c:pt idx="3304">
                  <c:v>10550350</c:v>
                </c:pt>
                <c:pt idx="3305">
                  <c:v>64417003</c:v>
                </c:pt>
                <c:pt idx="3306">
                  <c:v>231252591</c:v>
                </c:pt>
                <c:pt idx="3307">
                  <c:v>91542097</c:v>
                </c:pt>
                <c:pt idx="3308">
                  <c:v>115171795</c:v>
                </c:pt>
                <c:pt idx="3309">
                  <c:v>487625</c:v>
                </c:pt>
                <c:pt idx="3310">
                  <c:v>70094113</c:v>
                </c:pt>
                <c:pt idx="3311">
                  <c:v>608342</c:v>
                </c:pt>
                <c:pt idx="3312">
                  <c:v>384579472</c:v>
                </c:pt>
                <c:pt idx="3313">
                  <c:v>123446172</c:v>
                </c:pt>
                <c:pt idx="3314">
                  <c:v>44907074</c:v>
                </c:pt>
                <c:pt idx="3315">
                  <c:v>49939757</c:v>
                </c:pt>
                <c:pt idx="3316">
                  <c:v>112777</c:v>
                </c:pt>
                <c:pt idx="3317">
                  <c:v>179972226</c:v>
                </c:pt>
                <c:pt idx="3318">
                  <c:v>48059189</c:v>
                </c:pt>
                <c:pt idx="3319">
                  <c:v>46333545</c:v>
                </c:pt>
                <c:pt idx="3320">
                  <c:v>207557117</c:v>
                </c:pt>
                <c:pt idx="3321">
                  <c:v>0</c:v>
                </c:pt>
                <c:pt idx="3322">
                  <c:v>312897920</c:v>
                </c:pt>
                <c:pt idx="3323">
                  <c:v>402064899</c:v>
                </c:pt>
                <c:pt idx="3324">
                  <c:v>859208836</c:v>
                </c:pt>
                <c:pt idx="3325">
                  <c:v>20282422</c:v>
                </c:pt>
                <c:pt idx="3326">
                  <c:v>0</c:v>
                </c:pt>
                <c:pt idx="3327">
                  <c:v>26404660</c:v>
                </c:pt>
                <c:pt idx="3328">
                  <c:v>395000317</c:v>
                </c:pt>
                <c:pt idx="3329">
                  <c:v>0</c:v>
                </c:pt>
                <c:pt idx="3330">
                  <c:v>77411570</c:v>
                </c:pt>
                <c:pt idx="3331">
                  <c:v>690516673</c:v>
                </c:pt>
                <c:pt idx="3332">
                  <c:v>129288072</c:v>
                </c:pt>
                <c:pt idx="3333">
                  <c:v>432243292</c:v>
                </c:pt>
                <c:pt idx="3334">
                  <c:v>144353965</c:v>
                </c:pt>
                <c:pt idx="3335">
                  <c:v>955775804</c:v>
                </c:pt>
                <c:pt idx="3336">
                  <c:v>192927909</c:v>
                </c:pt>
                <c:pt idx="3337">
                  <c:v>567535383</c:v>
                </c:pt>
                <c:pt idx="3338">
                  <c:v>39429285</c:v>
                </c:pt>
                <c:pt idx="3339">
                  <c:v>8568339</c:v>
                </c:pt>
                <c:pt idx="3340">
                  <c:v>22957625</c:v>
                </c:pt>
                <c:pt idx="3341">
                  <c:v>2180452</c:v>
                </c:pt>
                <c:pt idx="3342">
                  <c:v>79628200</c:v>
                </c:pt>
                <c:pt idx="3343">
                  <c:v>39458207</c:v>
                </c:pt>
                <c:pt idx="3344">
                  <c:v>14400000</c:v>
                </c:pt>
                <c:pt idx="3345">
                  <c:v>7478009</c:v>
                </c:pt>
                <c:pt idx="3346">
                  <c:v>65774490</c:v>
                </c:pt>
                <c:pt idx="3347">
                  <c:v>1351662</c:v>
                </c:pt>
              </c:numCache>
            </c:numRef>
          </c:yVal>
          <c:smooth val="0"/>
          <c:extLst>
            <c:ext xmlns:c16="http://schemas.microsoft.com/office/drawing/2014/chart" uri="{C3380CC4-5D6E-409C-BE32-E72D297353CC}">
              <c16:uniqueId val="{00000000-7717-4D7D-ACCB-652C2338CC6E}"/>
            </c:ext>
          </c:extLst>
        </c:ser>
        <c:dLbls>
          <c:showLegendKey val="0"/>
          <c:showVal val="0"/>
          <c:showCatName val="0"/>
          <c:showSerName val="0"/>
          <c:showPercent val="0"/>
          <c:showBubbleSize val="0"/>
        </c:dLbls>
        <c:axId val="282330320"/>
        <c:axId val="282336560"/>
      </c:scatterChart>
      <c:valAx>
        <c:axId val="282330320"/>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36560"/>
        <c:crosses val="autoZero"/>
        <c:crossBetween val="midCat"/>
      </c:valAx>
      <c:valAx>
        <c:axId val="28233656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303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RELATION BETWEEN MOVIES RATING AND VOTES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Sheet'!$N$1</c:f>
              <c:strCache>
                <c:ptCount val="1"/>
                <c:pt idx="0">
                  <c:v>numVotes</c:v>
                </c:pt>
              </c:strCache>
            </c:strRef>
          </c:tx>
          <c:spPr>
            <a:ln w="19050" cap="rnd">
              <a:noFill/>
              <a:round/>
            </a:ln>
            <a:effectLst/>
          </c:spPr>
          <c:marker>
            <c:symbol val="circle"/>
            <c:size val="5"/>
            <c:spPr>
              <a:solidFill>
                <a:schemeClr val="accent6">
                  <a:lumMod val="60000"/>
                  <a:lumOff val="40000"/>
                </a:schemeClr>
              </a:solidFill>
              <a:ln w="9525">
                <a:solidFill>
                  <a:schemeClr val="accent1"/>
                </a:solidFill>
              </a:ln>
              <a:effectLst/>
            </c:spPr>
          </c:marker>
          <c:xVal>
            <c:numRef>
              <c:f>'Clean Sheet'!$L$2:$L$3349</c:f>
              <c:numCache>
                <c:formatCode>0.0</c:formatCode>
                <c:ptCount val="3348"/>
                <c:pt idx="0">
                  <c:v>6.4</c:v>
                </c:pt>
                <c:pt idx="1">
                  <c:v>7.1</c:v>
                </c:pt>
                <c:pt idx="2">
                  <c:v>7.6</c:v>
                </c:pt>
                <c:pt idx="3">
                  <c:v>7.4</c:v>
                </c:pt>
                <c:pt idx="4">
                  <c:v>7.9</c:v>
                </c:pt>
                <c:pt idx="5">
                  <c:v>6.6</c:v>
                </c:pt>
                <c:pt idx="6">
                  <c:v>8.3000000000000007</c:v>
                </c:pt>
                <c:pt idx="7">
                  <c:v>6.5</c:v>
                </c:pt>
                <c:pt idx="8">
                  <c:v>7.7</c:v>
                </c:pt>
                <c:pt idx="9">
                  <c:v>7.7</c:v>
                </c:pt>
                <c:pt idx="10">
                  <c:v>7.9</c:v>
                </c:pt>
                <c:pt idx="11">
                  <c:v>8</c:v>
                </c:pt>
                <c:pt idx="12">
                  <c:v>7.4</c:v>
                </c:pt>
                <c:pt idx="13">
                  <c:v>7.8</c:v>
                </c:pt>
                <c:pt idx="14">
                  <c:v>7.8</c:v>
                </c:pt>
                <c:pt idx="15">
                  <c:v>7.8</c:v>
                </c:pt>
                <c:pt idx="16">
                  <c:v>7.7</c:v>
                </c:pt>
                <c:pt idx="17">
                  <c:v>9.1999999999999993</c:v>
                </c:pt>
                <c:pt idx="18">
                  <c:v>7.4</c:v>
                </c:pt>
                <c:pt idx="19">
                  <c:v>7.4</c:v>
                </c:pt>
                <c:pt idx="20">
                  <c:v>7.7</c:v>
                </c:pt>
                <c:pt idx="21">
                  <c:v>7.1</c:v>
                </c:pt>
                <c:pt idx="22">
                  <c:v>7.6</c:v>
                </c:pt>
                <c:pt idx="23">
                  <c:v>8.1</c:v>
                </c:pt>
                <c:pt idx="24">
                  <c:v>6.7</c:v>
                </c:pt>
                <c:pt idx="25">
                  <c:v>7.2</c:v>
                </c:pt>
                <c:pt idx="26">
                  <c:v>8.1</c:v>
                </c:pt>
                <c:pt idx="27">
                  <c:v>8</c:v>
                </c:pt>
                <c:pt idx="28">
                  <c:v>7.5</c:v>
                </c:pt>
                <c:pt idx="29">
                  <c:v>7.7</c:v>
                </c:pt>
                <c:pt idx="30">
                  <c:v>7</c:v>
                </c:pt>
                <c:pt idx="31">
                  <c:v>8.3000000000000007</c:v>
                </c:pt>
                <c:pt idx="32">
                  <c:v>6.9</c:v>
                </c:pt>
                <c:pt idx="33">
                  <c:v>6.9</c:v>
                </c:pt>
                <c:pt idx="34">
                  <c:v>7.5</c:v>
                </c:pt>
                <c:pt idx="35">
                  <c:v>7.7</c:v>
                </c:pt>
                <c:pt idx="36">
                  <c:v>8.1999999999999993</c:v>
                </c:pt>
                <c:pt idx="37">
                  <c:v>7.8</c:v>
                </c:pt>
                <c:pt idx="38">
                  <c:v>9</c:v>
                </c:pt>
                <c:pt idx="39">
                  <c:v>6.7</c:v>
                </c:pt>
                <c:pt idx="40">
                  <c:v>7.4</c:v>
                </c:pt>
                <c:pt idx="41">
                  <c:v>8</c:v>
                </c:pt>
                <c:pt idx="42">
                  <c:v>8.1</c:v>
                </c:pt>
                <c:pt idx="43">
                  <c:v>8</c:v>
                </c:pt>
                <c:pt idx="44">
                  <c:v>8.1</c:v>
                </c:pt>
                <c:pt idx="45">
                  <c:v>7.8</c:v>
                </c:pt>
                <c:pt idx="46">
                  <c:v>8.6999999999999993</c:v>
                </c:pt>
                <c:pt idx="47">
                  <c:v>7.4</c:v>
                </c:pt>
                <c:pt idx="48">
                  <c:v>7.4</c:v>
                </c:pt>
                <c:pt idx="49">
                  <c:v>7.9</c:v>
                </c:pt>
                <c:pt idx="50">
                  <c:v>7.3</c:v>
                </c:pt>
                <c:pt idx="51">
                  <c:v>7.4</c:v>
                </c:pt>
                <c:pt idx="52">
                  <c:v>7.3</c:v>
                </c:pt>
                <c:pt idx="53">
                  <c:v>6.8</c:v>
                </c:pt>
                <c:pt idx="54">
                  <c:v>7.4</c:v>
                </c:pt>
                <c:pt idx="55">
                  <c:v>8.1</c:v>
                </c:pt>
                <c:pt idx="56">
                  <c:v>7.5</c:v>
                </c:pt>
                <c:pt idx="57">
                  <c:v>7.8</c:v>
                </c:pt>
                <c:pt idx="58">
                  <c:v>8.1</c:v>
                </c:pt>
                <c:pt idx="59">
                  <c:v>8.1999999999999993</c:v>
                </c:pt>
                <c:pt idx="60">
                  <c:v>8</c:v>
                </c:pt>
                <c:pt idx="61">
                  <c:v>7.4</c:v>
                </c:pt>
                <c:pt idx="62">
                  <c:v>7.6</c:v>
                </c:pt>
                <c:pt idx="63">
                  <c:v>6.9</c:v>
                </c:pt>
                <c:pt idx="64">
                  <c:v>6.8</c:v>
                </c:pt>
                <c:pt idx="65">
                  <c:v>7</c:v>
                </c:pt>
                <c:pt idx="66">
                  <c:v>7</c:v>
                </c:pt>
                <c:pt idx="67">
                  <c:v>8.6</c:v>
                </c:pt>
                <c:pt idx="68">
                  <c:v>7.8</c:v>
                </c:pt>
                <c:pt idx="69">
                  <c:v>7.8</c:v>
                </c:pt>
                <c:pt idx="70">
                  <c:v>8.1</c:v>
                </c:pt>
                <c:pt idx="71">
                  <c:v>7.2</c:v>
                </c:pt>
                <c:pt idx="72">
                  <c:v>7.7</c:v>
                </c:pt>
                <c:pt idx="73">
                  <c:v>7.4</c:v>
                </c:pt>
                <c:pt idx="74">
                  <c:v>5.8</c:v>
                </c:pt>
                <c:pt idx="75">
                  <c:v>7.5</c:v>
                </c:pt>
                <c:pt idx="76">
                  <c:v>7.4</c:v>
                </c:pt>
                <c:pt idx="77">
                  <c:v>7.4</c:v>
                </c:pt>
                <c:pt idx="78">
                  <c:v>8.5</c:v>
                </c:pt>
                <c:pt idx="79">
                  <c:v>8.4</c:v>
                </c:pt>
                <c:pt idx="80">
                  <c:v>5.8</c:v>
                </c:pt>
                <c:pt idx="81">
                  <c:v>7.6</c:v>
                </c:pt>
                <c:pt idx="82">
                  <c:v>7.8</c:v>
                </c:pt>
                <c:pt idx="83">
                  <c:v>8</c:v>
                </c:pt>
                <c:pt idx="84">
                  <c:v>6.8</c:v>
                </c:pt>
                <c:pt idx="85">
                  <c:v>7.8</c:v>
                </c:pt>
                <c:pt idx="86">
                  <c:v>6.2</c:v>
                </c:pt>
                <c:pt idx="87">
                  <c:v>7.3</c:v>
                </c:pt>
                <c:pt idx="88">
                  <c:v>6.4</c:v>
                </c:pt>
                <c:pt idx="89">
                  <c:v>7.5</c:v>
                </c:pt>
                <c:pt idx="90">
                  <c:v>7.7</c:v>
                </c:pt>
                <c:pt idx="91">
                  <c:v>5.8</c:v>
                </c:pt>
                <c:pt idx="92">
                  <c:v>7.9</c:v>
                </c:pt>
                <c:pt idx="93">
                  <c:v>7.2</c:v>
                </c:pt>
                <c:pt idx="94">
                  <c:v>8.1999999999999993</c:v>
                </c:pt>
                <c:pt idx="95">
                  <c:v>8.6999999999999993</c:v>
                </c:pt>
                <c:pt idx="96">
                  <c:v>6.5</c:v>
                </c:pt>
                <c:pt idx="97">
                  <c:v>6.8</c:v>
                </c:pt>
                <c:pt idx="98">
                  <c:v>6.4</c:v>
                </c:pt>
                <c:pt idx="99">
                  <c:v>7.3</c:v>
                </c:pt>
                <c:pt idx="100">
                  <c:v>7.7</c:v>
                </c:pt>
                <c:pt idx="101">
                  <c:v>8.1</c:v>
                </c:pt>
                <c:pt idx="102">
                  <c:v>8.4</c:v>
                </c:pt>
                <c:pt idx="103">
                  <c:v>6.8</c:v>
                </c:pt>
                <c:pt idx="104">
                  <c:v>6.9</c:v>
                </c:pt>
                <c:pt idx="105">
                  <c:v>7.5</c:v>
                </c:pt>
                <c:pt idx="106">
                  <c:v>7.4</c:v>
                </c:pt>
                <c:pt idx="107">
                  <c:v>7.1</c:v>
                </c:pt>
                <c:pt idx="108">
                  <c:v>6.9</c:v>
                </c:pt>
                <c:pt idx="109">
                  <c:v>7.1</c:v>
                </c:pt>
                <c:pt idx="110">
                  <c:v>7.3</c:v>
                </c:pt>
                <c:pt idx="111">
                  <c:v>6.7</c:v>
                </c:pt>
                <c:pt idx="112">
                  <c:v>7.2</c:v>
                </c:pt>
                <c:pt idx="113">
                  <c:v>6.1</c:v>
                </c:pt>
                <c:pt idx="114">
                  <c:v>6.5</c:v>
                </c:pt>
                <c:pt idx="115">
                  <c:v>6.8</c:v>
                </c:pt>
                <c:pt idx="116">
                  <c:v>7.6</c:v>
                </c:pt>
                <c:pt idx="117">
                  <c:v>8.4</c:v>
                </c:pt>
                <c:pt idx="118">
                  <c:v>6.8</c:v>
                </c:pt>
                <c:pt idx="119">
                  <c:v>6.9</c:v>
                </c:pt>
                <c:pt idx="120">
                  <c:v>6.1</c:v>
                </c:pt>
                <c:pt idx="121">
                  <c:v>8.1</c:v>
                </c:pt>
                <c:pt idx="122">
                  <c:v>6.8</c:v>
                </c:pt>
                <c:pt idx="123">
                  <c:v>7.1</c:v>
                </c:pt>
                <c:pt idx="124">
                  <c:v>7.9</c:v>
                </c:pt>
                <c:pt idx="125">
                  <c:v>7.4</c:v>
                </c:pt>
                <c:pt idx="126">
                  <c:v>8.1</c:v>
                </c:pt>
                <c:pt idx="127">
                  <c:v>7.1</c:v>
                </c:pt>
                <c:pt idx="128">
                  <c:v>7.7</c:v>
                </c:pt>
                <c:pt idx="129">
                  <c:v>5.6</c:v>
                </c:pt>
                <c:pt idx="130">
                  <c:v>8</c:v>
                </c:pt>
                <c:pt idx="131">
                  <c:v>7</c:v>
                </c:pt>
                <c:pt idx="132">
                  <c:v>7.3</c:v>
                </c:pt>
                <c:pt idx="133">
                  <c:v>6.8</c:v>
                </c:pt>
                <c:pt idx="134">
                  <c:v>7.5</c:v>
                </c:pt>
                <c:pt idx="135">
                  <c:v>7.7</c:v>
                </c:pt>
                <c:pt idx="136">
                  <c:v>8.1999999999999993</c:v>
                </c:pt>
                <c:pt idx="137">
                  <c:v>7.4</c:v>
                </c:pt>
                <c:pt idx="138">
                  <c:v>6.7</c:v>
                </c:pt>
                <c:pt idx="139">
                  <c:v>6.7</c:v>
                </c:pt>
                <c:pt idx="140">
                  <c:v>7.9</c:v>
                </c:pt>
                <c:pt idx="141">
                  <c:v>7.2</c:v>
                </c:pt>
                <c:pt idx="142">
                  <c:v>6.2</c:v>
                </c:pt>
                <c:pt idx="143">
                  <c:v>5.0999999999999996</c:v>
                </c:pt>
                <c:pt idx="144">
                  <c:v>7.8</c:v>
                </c:pt>
                <c:pt idx="145">
                  <c:v>7.5</c:v>
                </c:pt>
                <c:pt idx="146">
                  <c:v>7.3</c:v>
                </c:pt>
                <c:pt idx="147">
                  <c:v>6.1</c:v>
                </c:pt>
                <c:pt idx="148">
                  <c:v>6.5</c:v>
                </c:pt>
                <c:pt idx="149">
                  <c:v>7</c:v>
                </c:pt>
                <c:pt idx="150">
                  <c:v>8.3000000000000007</c:v>
                </c:pt>
                <c:pt idx="151">
                  <c:v>7.8</c:v>
                </c:pt>
                <c:pt idx="152">
                  <c:v>6.8</c:v>
                </c:pt>
                <c:pt idx="153">
                  <c:v>8.3000000000000007</c:v>
                </c:pt>
                <c:pt idx="154">
                  <c:v>5</c:v>
                </c:pt>
                <c:pt idx="155">
                  <c:v>7.4</c:v>
                </c:pt>
                <c:pt idx="156">
                  <c:v>7.5</c:v>
                </c:pt>
                <c:pt idx="157">
                  <c:v>7.2</c:v>
                </c:pt>
                <c:pt idx="158">
                  <c:v>7.1</c:v>
                </c:pt>
                <c:pt idx="159">
                  <c:v>6.7</c:v>
                </c:pt>
                <c:pt idx="160">
                  <c:v>8.4</c:v>
                </c:pt>
                <c:pt idx="161">
                  <c:v>7.4</c:v>
                </c:pt>
                <c:pt idx="162">
                  <c:v>7.6</c:v>
                </c:pt>
                <c:pt idx="163">
                  <c:v>5.6</c:v>
                </c:pt>
                <c:pt idx="164">
                  <c:v>5.9</c:v>
                </c:pt>
                <c:pt idx="165">
                  <c:v>6.3</c:v>
                </c:pt>
                <c:pt idx="166">
                  <c:v>6.6</c:v>
                </c:pt>
                <c:pt idx="167">
                  <c:v>6</c:v>
                </c:pt>
                <c:pt idx="168">
                  <c:v>7.8</c:v>
                </c:pt>
                <c:pt idx="169">
                  <c:v>7.3</c:v>
                </c:pt>
                <c:pt idx="170">
                  <c:v>7.5</c:v>
                </c:pt>
                <c:pt idx="171">
                  <c:v>7.3</c:v>
                </c:pt>
                <c:pt idx="172">
                  <c:v>8</c:v>
                </c:pt>
                <c:pt idx="173">
                  <c:v>7.8</c:v>
                </c:pt>
                <c:pt idx="174">
                  <c:v>7.4</c:v>
                </c:pt>
                <c:pt idx="175">
                  <c:v>7.4</c:v>
                </c:pt>
                <c:pt idx="176">
                  <c:v>8.3000000000000007</c:v>
                </c:pt>
                <c:pt idx="177">
                  <c:v>6.7</c:v>
                </c:pt>
                <c:pt idx="178">
                  <c:v>6.3</c:v>
                </c:pt>
                <c:pt idx="179">
                  <c:v>6.6</c:v>
                </c:pt>
                <c:pt idx="180">
                  <c:v>6.9</c:v>
                </c:pt>
                <c:pt idx="181">
                  <c:v>7</c:v>
                </c:pt>
                <c:pt idx="182">
                  <c:v>6.3</c:v>
                </c:pt>
                <c:pt idx="183">
                  <c:v>6.6</c:v>
                </c:pt>
                <c:pt idx="184">
                  <c:v>7</c:v>
                </c:pt>
                <c:pt idx="185">
                  <c:v>8.1</c:v>
                </c:pt>
                <c:pt idx="186">
                  <c:v>7.9</c:v>
                </c:pt>
                <c:pt idx="187">
                  <c:v>7.2</c:v>
                </c:pt>
                <c:pt idx="188">
                  <c:v>7.3</c:v>
                </c:pt>
                <c:pt idx="189">
                  <c:v>7.6</c:v>
                </c:pt>
                <c:pt idx="190">
                  <c:v>8.5</c:v>
                </c:pt>
                <c:pt idx="191">
                  <c:v>7.9</c:v>
                </c:pt>
                <c:pt idx="192">
                  <c:v>7.8</c:v>
                </c:pt>
                <c:pt idx="193">
                  <c:v>7.2</c:v>
                </c:pt>
                <c:pt idx="194">
                  <c:v>6.7</c:v>
                </c:pt>
                <c:pt idx="195">
                  <c:v>7.7</c:v>
                </c:pt>
                <c:pt idx="196">
                  <c:v>6.7</c:v>
                </c:pt>
                <c:pt idx="197">
                  <c:v>7.1</c:v>
                </c:pt>
                <c:pt idx="198">
                  <c:v>6.8</c:v>
                </c:pt>
                <c:pt idx="199">
                  <c:v>6.9</c:v>
                </c:pt>
                <c:pt idx="200">
                  <c:v>7.1</c:v>
                </c:pt>
                <c:pt idx="201">
                  <c:v>7.7</c:v>
                </c:pt>
                <c:pt idx="202">
                  <c:v>6.1</c:v>
                </c:pt>
                <c:pt idx="203">
                  <c:v>6.3</c:v>
                </c:pt>
                <c:pt idx="204">
                  <c:v>6.2</c:v>
                </c:pt>
                <c:pt idx="205">
                  <c:v>6.2</c:v>
                </c:pt>
                <c:pt idx="206">
                  <c:v>5.4</c:v>
                </c:pt>
                <c:pt idx="207">
                  <c:v>7.1</c:v>
                </c:pt>
                <c:pt idx="208">
                  <c:v>7.3</c:v>
                </c:pt>
                <c:pt idx="209">
                  <c:v>7</c:v>
                </c:pt>
                <c:pt idx="210">
                  <c:v>5.7</c:v>
                </c:pt>
                <c:pt idx="211">
                  <c:v>7.7</c:v>
                </c:pt>
                <c:pt idx="212">
                  <c:v>6.5</c:v>
                </c:pt>
                <c:pt idx="213">
                  <c:v>8.1999999999999993</c:v>
                </c:pt>
                <c:pt idx="214">
                  <c:v>7.2</c:v>
                </c:pt>
                <c:pt idx="215">
                  <c:v>7.3</c:v>
                </c:pt>
                <c:pt idx="216">
                  <c:v>6.9</c:v>
                </c:pt>
                <c:pt idx="217">
                  <c:v>6.4</c:v>
                </c:pt>
                <c:pt idx="218">
                  <c:v>6.3</c:v>
                </c:pt>
                <c:pt idx="219">
                  <c:v>6.6</c:v>
                </c:pt>
                <c:pt idx="220">
                  <c:v>7.4</c:v>
                </c:pt>
                <c:pt idx="221">
                  <c:v>6.6</c:v>
                </c:pt>
                <c:pt idx="222">
                  <c:v>8.4</c:v>
                </c:pt>
                <c:pt idx="223">
                  <c:v>7.2</c:v>
                </c:pt>
                <c:pt idx="224">
                  <c:v>7.7</c:v>
                </c:pt>
                <c:pt idx="225">
                  <c:v>5.8</c:v>
                </c:pt>
                <c:pt idx="226">
                  <c:v>7</c:v>
                </c:pt>
                <c:pt idx="227">
                  <c:v>7.7</c:v>
                </c:pt>
                <c:pt idx="228">
                  <c:v>7.8</c:v>
                </c:pt>
                <c:pt idx="229">
                  <c:v>6.9</c:v>
                </c:pt>
                <c:pt idx="230">
                  <c:v>7.6</c:v>
                </c:pt>
                <c:pt idx="231">
                  <c:v>6</c:v>
                </c:pt>
                <c:pt idx="232">
                  <c:v>5.9</c:v>
                </c:pt>
                <c:pt idx="233">
                  <c:v>7.1</c:v>
                </c:pt>
                <c:pt idx="234">
                  <c:v>7.8</c:v>
                </c:pt>
                <c:pt idx="235">
                  <c:v>7</c:v>
                </c:pt>
                <c:pt idx="236">
                  <c:v>7.2</c:v>
                </c:pt>
                <c:pt idx="237">
                  <c:v>7.3</c:v>
                </c:pt>
                <c:pt idx="238">
                  <c:v>7.1</c:v>
                </c:pt>
                <c:pt idx="239">
                  <c:v>7.2</c:v>
                </c:pt>
                <c:pt idx="240">
                  <c:v>7.4</c:v>
                </c:pt>
                <c:pt idx="241">
                  <c:v>6.4</c:v>
                </c:pt>
                <c:pt idx="242">
                  <c:v>8.1</c:v>
                </c:pt>
                <c:pt idx="243">
                  <c:v>6.7</c:v>
                </c:pt>
                <c:pt idx="244">
                  <c:v>6.6</c:v>
                </c:pt>
                <c:pt idx="245">
                  <c:v>8.1</c:v>
                </c:pt>
                <c:pt idx="246">
                  <c:v>7.3</c:v>
                </c:pt>
                <c:pt idx="247">
                  <c:v>8</c:v>
                </c:pt>
                <c:pt idx="248">
                  <c:v>6.5</c:v>
                </c:pt>
                <c:pt idx="249">
                  <c:v>6.9</c:v>
                </c:pt>
                <c:pt idx="250">
                  <c:v>5.7</c:v>
                </c:pt>
                <c:pt idx="251">
                  <c:v>7.2</c:v>
                </c:pt>
                <c:pt idx="252">
                  <c:v>6.5</c:v>
                </c:pt>
                <c:pt idx="253">
                  <c:v>6.8</c:v>
                </c:pt>
                <c:pt idx="254">
                  <c:v>7</c:v>
                </c:pt>
                <c:pt idx="255">
                  <c:v>7.7</c:v>
                </c:pt>
                <c:pt idx="256">
                  <c:v>7.7</c:v>
                </c:pt>
                <c:pt idx="257">
                  <c:v>6.9</c:v>
                </c:pt>
                <c:pt idx="258">
                  <c:v>8.3000000000000007</c:v>
                </c:pt>
                <c:pt idx="259">
                  <c:v>7.3</c:v>
                </c:pt>
                <c:pt idx="260">
                  <c:v>6.8</c:v>
                </c:pt>
                <c:pt idx="261">
                  <c:v>7.6</c:v>
                </c:pt>
                <c:pt idx="262">
                  <c:v>6.7</c:v>
                </c:pt>
                <c:pt idx="263">
                  <c:v>7.2</c:v>
                </c:pt>
                <c:pt idx="264">
                  <c:v>7.1</c:v>
                </c:pt>
                <c:pt idx="265">
                  <c:v>6.6</c:v>
                </c:pt>
                <c:pt idx="266">
                  <c:v>5.8</c:v>
                </c:pt>
                <c:pt idx="267">
                  <c:v>6.9</c:v>
                </c:pt>
                <c:pt idx="268">
                  <c:v>7.6</c:v>
                </c:pt>
                <c:pt idx="269">
                  <c:v>7.8</c:v>
                </c:pt>
                <c:pt idx="270">
                  <c:v>8</c:v>
                </c:pt>
                <c:pt idx="271">
                  <c:v>7.3</c:v>
                </c:pt>
                <c:pt idx="272">
                  <c:v>7.6</c:v>
                </c:pt>
                <c:pt idx="273">
                  <c:v>6.7</c:v>
                </c:pt>
                <c:pt idx="274">
                  <c:v>7.1</c:v>
                </c:pt>
                <c:pt idx="275">
                  <c:v>3.7</c:v>
                </c:pt>
                <c:pt idx="276">
                  <c:v>6.1</c:v>
                </c:pt>
                <c:pt idx="277">
                  <c:v>7.8</c:v>
                </c:pt>
                <c:pt idx="278">
                  <c:v>7.3</c:v>
                </c:pt>
                <c:pt idx="279">
                  <c:v>6.5</c:v>
                </c:pt>
                <c:pt idx="280">
                  <c:v>7.5</c:v>
                </c:pt>
                <c:pt idx="281">
                  <c:v>7.3</c:v>
                </c:pt>
                <c:pt idx="282">
                  <c:v>7.1</c:v>
                </c:pt>
                <c:pt idx="283">
                  <c:v>6.7</c:v>
                </c:pt>
                <c:pt idx="284">
                  <c:v>5.9</c:v>
                </c:pt>
                <c:pt idx="285">
                  <c:v>7.1</c:v>
                </c:pt>
                <c:pt idx="286">
                  <c:v>7.6</c:v>
                </c:pt>
                <c:pt idx="287">
                  <c:v>7.2</c:v>
                </c:pt>
                <c:pt idx="288">
                  <c:v>8.1999999999999993</c:v>
                </c:pt>
                <c:pt idx="289">
                  <c:v>7.5</c:v>
                </c:pt>
                <c:pt idx="290">
                  <c:v>6.9</c:v>
                </c:pt>
                <c:pt idx="291">
                  <c:v>6.6</c:v>
                </c:pt>
                <c:pt idx="292">
                  <c:v>5.8</c:v>
                </c:pt>
                <c:pt idx="293">
                  <c:v>8.5</c:v>
                </c:pt>
                <c:pt idx="294">
                  <c:v>7.4</c:v>
                </c:pt>
                <c:pt idx="295">
                  <c:v>7.5</c:v>
                </c:pt>
                <c:pt idx="296">
                  <c:v>7.5</c:v>
                </c:pt>
                <c:pt idx="297">
                  <c:v>7.8</c:v>
                </c:pt>
                <c:pt idx="298">
                  <c:v>7.6</c:v>
                </c:pt>
                <c:pt idx="299">
                  <c:v>5.6</c:v>
                </c:pt>
                <c:pt idx="300">
                  <c:v>8.5</c:v>
                </c:pt>
                <c:pt idx="301">
                  <c:v>6.6</c:v>
                </c:pt>
                <c:pt idx="302">
                  <c:v>8</c:v>
                </c:pt>
                <c:pt idx="303">
                  <c:v>5.8</c:v>
                </c:pt>
                <c:pt idx="304">
                  <c:v>6.1</c:v>
                </c:pt>
                <c:pt idx="305">
                  <c:v>6.9</c:v>
                </c:pt>
                <c:pt idx="306">
                  <c:v>7.2</c:v>
                </c:pt>
                <c:pt idx="307">
                  <c:v>8.1</c:v>
                </c:pt>
                <c:pt idx="308">
                  <c:v>6.1</c:v>
                </c:pt>
                <c:pt idx="309">
                  <c:v>7.7</c:v>
                </c:pt>
                <c:pt idx="310">
                  <c:v>7.2</c:v>
                </c:pt>
                <c:pt idx="311">
                  <c:v>6.8</c:v>
                </c:pt>
                <c:pt idx="312">
                  <c:v>6.8</c:v>
                </c:pt>
                <c:pt idx="313">
                  <c:v>6.8</c:v>
                </c:pt>
                <c:pt idx="314">
                  <c:v>7.5</c:v>
                </c:pt>
                <c:pt idx="315">
                  <c:v>7.1</c:v>
                </c:pt>
                <c:pt idx="316">
                  <c:v>7.8</c:v>
                </c:pt>
                <c:pt idx="317">
                  <c:v>7.5</c:v>
                </c:pt>
                <c:pt idx="318">
                  <c:v>6.9</c:v>
                </c:pt>
                <c:pt idx="319">
                  <c:v>6.6</c:v>
                </c:pt>
                <c:pt idx="320">
                  <c:v>7.2</c:v>
                </c:pt>
                <c:pt idx="321">
                  <c:v>7.8</c:v>
                </c:pt>
                <c:pt idx="322">
                  <c:v>8.1</c:v>
                </c:pt>
                <c:pt idx="323">
                  <c:v>8</c:v>
                </c:pt>
                <c:pt idx="324">
                  <c:v>7.3</c:v>
                </c:pt>
                <c:pt idx="325">
                  <c:v>7.5</c:v>
                </c:pt>
                <c:pt idx="326">
                  <c:v>6.6</c:v>
                </c:pt>
                <c:pt idx="327">
                  <c:v>7.8</c:v>
                </c:pt>
                <c:pt idx="328">
                  <c:v>7.2</c:v>
                </c:pt>
                <c:pt idx="329">
                  <c:v>6.4</c:v>
                </c:pt>
                <c:pt idx="330">
                  <c:v>8.1999999999999993</c:v>
                </c:pt>
                <c:pt idx="331">
                  <c:v>6.4</c:v>
                </c:pt>
                <c:pt idx="332">
                  <c:v>7.3</c:v>
                </c:pt>
                <c:pt idx="333">
                  <c:v>6.6</c:v>
                </c:pt>
                <c:pt idx="334">
                  <c:v>7.6</c:v>
                </c:pt>
                <c:pt idx="335">
                  <c:v>5.9</c:v>
                </c:pt>
                <c:pt idx="336">
                  <c:v>7.5</c:v>
                </c:pt>
                <c:pt idx="337">
                  <c:v>7.1</c:v>
                </c:pt>
                <c:pt idx="338">
                  <c:v>6.5</c:v>
                </c:pt>
                <c:pt idx="339">
                  <c:v>6.7</c:v>
                </c:pt>
                <c:pt idx="340">
                  <c:v>6.8</c:v>
                </c:pt>
                <c:pt idx="341">
                  <c:v>5.5</c:v>
                </c:pt>
                <c:pt idx="342">
                  <c:v>7.3</c:v>
                </c:pt>
                <c:pt idx="343">
                  <c:v>6.4</c:v>
                </c:pt>
                <c:pt idx="344">
                  <c:v>6.2</c:v>
                </c:pt>
                <c:pt idx="345">
                  <c:v>7.1</c:v>
                </c:pt>
                <c:pt idx="346">
                  <c:v>6.8</c:v>
                </c:pt>
                <c:pt idx="347">
                  <c:v>7.7</c:v>
                </c:pt>
                <c:pt idx="348">
                  <c:v>7.2</c:v>
                </c:pt>
                <c:pt idx="349">
                  <c:v>6.5</c:v>
                </c:pt>
                <c:pt idx="350">
                  <c:v>7.8</c:v>
                </c:pt>
                <c:pt idx="351">
                  <c:v>7.4</c:v>
                </c:pt>
                <c:pt idx="352">
                  <c:v>5.9</c:v>
                </c:pt>
                <c:pt idx="353">
                  <c:v>6.5</c:v>
                </c:pt>
                <c:pt idx="354">
                  <c:v>8</c:v>
                </c:pt>
                <c:pt idx="355">
                  <c:v>6.4</c:v>
                </c:pt>
                <c:pt idx="356">
                  <c:v>6.1</c:v>
                </c:pt>
                <c:pt idx="357">
                  <c:v>6.2</c:v>
                </c:pt>
                <c:pt idx="358">
                  <c:v>7.1</c:v>
                </c:pt>
                <c:pt idx="359">
                  <c:v>7.9</c:v>
                </c:pt>
                <c:pt idx="360">
                  <c:v>6.5</c:v>
                </c:pt>
                <c:pt idx="361">
                  <c:v>7.1</c:v>
                </c:pt>
                <c:pt idx="362">
                  <c:v>7.6</c:v>
                </c:pt>
                <c:pt idx="363">
                  <c:v>8.6999999999999993</c:v>
                </c:pt>
                <c:pt idx="364">
                  <c:v>6.4</c:v>
                </c:pt>
                <c:pt idx="365">
                  <c:v>7.7</c:v>
                </c:pt>
                <c:pt idx="366">
                  <c:v>7.5</c:v>
                </c:pt>
                <c:pt idx="367">
                  <c:v>7.4</c:v>
                </c:pt>
                <c:pt idx="368">
                  <c:v>6.2</c:v>
                </c:pt>
                <c:pt idx="369">
                  <c:v>7.7</c:v>
                </c:pt>
                <c:pt idx="370">
                  <c:v>7.8</c:v>
                </c:pt>
                <c:pt idx="371">
                  <c:v>6.3</c:v>
                </c:pt>
                <c:pt idx="372">
                  <c:v>7.1</c:v>
                </c:pt>
                <c:pt idx="373">
                  <c:v>5.8</c:v>
                </c:pt>
                <c:pt idx="374">
                  <c:v>5.3</c:v>
                </c:pt>
                <c:pt idx="375">
                  <c:v>6.8</c:v>
                </c:pt>
                <c:pt idx="376">
                  <c:v>7.5</c:v>
                </c:pt>
                <c:pt idx="377">
                  <c:v>7.1</c:v>
                </c:pt>
                <c:pt idx="378">
                  <c:v>7.2</c:v>
                </c:pt>
                <c:pt idx="379">
                  <c:v>6.9</c:v>
                </c:pt>
                <c:pt idx="380">
                  <c:v>6.7</c:v>
                </c:pt>
                <c:pt idx="381">
                  <c:v>7.6</c:v>
                </c:pt>
                <c:pt idx="382">
                  <c:v>8</c:v>
                </c:pt>
                <c:pt idx="383">
                  <c:v>6.3</c:v>
                </c:pt>
                <c:pt idx="384">
                  <c:v>7.8</c:v>
                </c:pt>
                <c:pt idx="385">
                  <c:v>7.3</c:v>
                </c:pt>
                <c:pt idx="386">
                  <c:v>6.8</c:v>
                </c:pt>
                <c:pt idx="387">
                  <c:v>7.2</c:v>
                </c:pt>
                <c:pt idx="388">
                  <c:v>6.5</c:v>
                </c:pt>
                <c:pt idx="389">
                  <c:v>7.5</c:v>
                </c:pt>
                <c:pt idx="390">
                  <c:v>4.7</c:v>
                </c:pt>
                <c:pt idx="391">
                  <c:v>7.7</c:v>
                </c:pt>
                <c:pt idx="392">
                  <c:v>6.8</c:v>
                </c:pt>
                <c:pt idx="393">
                  <c:v>6.7</c:v>
                </c:pt>
                <c:pt idx="394">
                  <c:v>5.7</c:v>
                </c:pt>
                <c:pt idx="395">
                  <c:v>8</c:v>
                </c:pt>
                <c:pt idx="396">
                  <c:v>7</c:v>
                </c:pt>
                <c:pt idx="397">
                  <c:v>6.9</c:v>
                </c:pt>
                <c:pt idx="398">
                  <c:v>7</c:v>
                </c:pt>
                <c:pt idx="399">
                  <c:v>6.9</c:v>
                </c:pt>
                <c:pt idx="400">
                  <c:v>6.9</c:v>
                </c:pt>
                <c:pt idx="401">
                  <c:v>7.7</c:v>
                </c:pt>
                <c:pt idx="402">
                  <c:v>7.3</c:v>
                </c:pt>
                <c:pt idx="403">
                  <c:v>6.9</c:v>
                </c:pt>
                <c:pt idx="404">
                  <c:v>6.6</c:v>
                </c:pt>
                <c:pt idx="405">
                  <c:v>8.6</c:v>
                </c:pt>
                <c:pt idx="406">
                  <c:v>6.3</c:v>
                </c:pt>
                <c:pt idx="407">
                  <c:v>7.2</c:v>
                </c:pt>
                <c:pt idx="408">
                  <c:v>6</c:v>
                </c:pt>
                <c:pt idx="409">
                  <c:v>8.6</c:v>
                </c:pt>
                <c:pt idx="410">
                  <c:v>7.6</c:v>
                </c:pt>
                <c:pt idx="411">
                  <c:v>7</c:v>
                </c:pt>
                <c:pt idx="412">
                  <c:v>8</c:v>
                </c:pt>
                <c:pt idx="413">
                  <c:v>6.4</c:v>
                </c:pt>
                <c:pt idx="414">
                  <c:v>7</c:v>
                </c:pt>
                <c:pt idx="415">
                  <c:v>7.1</c:v>
                </c:pt>
                <c:pt idx="416">
                  <c:v>6.3</c:v>
                </c:pt>
                <c:pt idx="417">
                  <c:v>7.5</c:v>
                </c:pt>
                <c:pt idx="418">
                  <c:v>7.4</c:v>
                </c:pt>
                <c:pt idx="419">
                  <c:v>6.7</c:v>
                </c:pt>
                <c:pt idx="420">
                  <c:v>7.5</c:v>
                </c:pt>
                <c:pt idx="421">
                  <c:v>6.6</c:v>
                </c:pt>
                <c:pt idx="422">
                  <c:v>6.6</c:v>
                </c:pt>
                <c:pt idx="423">
                  <c:v>7.7</c:v>
                </c:pt>
                <c:pt idx="424">
                  <c:v>7.7</c:v>
                </c:pt>
                <c:pt idx="425">
                  <c:v>6.8</c:v>
                </c:pt>
                <c:pt idx="426">
                  <c:v>7.7</c:v>
                </c:pt>
                <c:pt idx="427">
                  <c:v>7.7</c:v>
                </c:pt>
                <c:pt idx="428">
                  <c:v>7.3</c:v>
                </c:pt>
                <c:pt idx="429">
                  <c:v>6.7</c:v>
                </c:pt>
                <c:pt idx="430">
                  <c:v>7.7</c:v>
                </c:pt>
                <c:pt idx="431">
                  <c:v>6.8</c:v>
                </c:pt>
                <c:pt idx="432">
                  <c:v>6.5</c:v>
                </c:pt>
                <c:pt idx="433">
                  <c:v>7.7</c:v>
                </c:pt>
                <c:pt idx="434">
                  <c:v>7.6</c:v>
                </c:pt>
                <c:pt idx="435">
                  <c:v>5.9</c:v>
                </c:pt>
                <c:pt idx="436">
                  <c:v>6.8</c:v>
                </c:pt>
                <c:pt idx="437">
                  <c:v>7.5</c:v>
                </c:pt>
                <c:pt idx="438">
                  <c:v>8.3000000000000007</c:v>
                </c:pt>
                <c:pt idx="439">
                  <c:v>7.2</c:v>
                </c:pt>
                <c:pt idx="440">
                  <c:v>8</c:v>
                </c:pt>
                <c:pt idx="441">
                  <c:v>6.5</c:v>
                </c:pt>
                <c:pt idx="442">
                  <c:v>7.1</c:v>
                </c:pt>
                <c:pt idx="443">
                  <c:v>7.3</c:v>
                </c:pt>
                <c:pt idx="444">
                  <c:v>6.5</c:v>
                </c:pt>
                <c:pt idx="445">
                  <c:v>8.1999999999999993</c:v>
                </c:pt>
                <c:pt idx="446">
                  <c:v>6.1</c:v>
                </c:pt>
                <c:pt idx="447">
                  <c:v>7</c:v>
                </c:pt>
                <c:pt idx="448">
                  <c:v>6.8</c:v>
                </c:pt>
                <c:pt idx="449">
                  <c:v>7.2</c:v>
                </c:pt>
                <c:pt idx="450">
                  <c:v>7.1</c:v>
                </c:pt>
                <c:pt idx="451">
                  <c:v>7.4</c:v>
                </c:pt>
                <c:pt idx="452">
                  <c:v>7.8</c:v>
                </c:pt>
                <c:pt idx="453">
                  <c:v>7.8</c:v>
                </c:pt>
                <c:pt idx="454">
                  <c:v>7.9</c:v>
                </c:pt>
                <c:pt idx="455">
                  <c:v>6.5</c:v>
                </c:pt>
                <c:pt idx="456">
                  <c:v>5.4</c:v>
                </c:pt>
                <c:pt idx="457">
                  <c:v>7</c:v>
                </c:pt>
                <c:pt idx="458">
                  <c:v>6.9</c:v>
                </c:pt>
                <c:pt idx="459">
                  <c:v>7.6</c:v>
                </c:pt>
                <c:pt idx="460">
                  <c:v>6.7</c:v>
                </c:pt>
                <c:pt idx="461">
                  <c:v>7.6</c:v>
                </c:pt>
                <c:pt idx="462">
                  <c:v>6.9</c:v>
                </c:pt>
                <c:pt idx="463">
                  <c:v>6</c:v>
                </c:pt>
                <c:pt idx="464">
                  <c:v>7.8</c:v>
                </c:pt>
                <c:pt idx="465">
                  <c:v>8</c:v>
                </c:pt>
                <c:pt idx="466">
                  <c:v>6.2</c:v>
                </c:pt>
                <c:pt idx="467">
                  <c:v>6.9</c:v>
                </c:pt>
                <c:pt idx="468">
                  <c:v>6.6</c:v>
                </c:pt>
                <c:pt idx="469">
                  <c:v>7.2</c:v>
                </c:pt>
                <c:pt idx="470">
                  <c:v>8.1</c:v>
                </c:pt>
                <c:pt idx="471">
                  <c:v>6</c:v>
                </c:pt>
                <c:pt idx="472">
                  <c:v>8.1999999999999993</c:v>
                </c:pt>
                <c:pt idx="473">
                  <c:v>6.7</c:v>
                </c:pt>
                <c:pt idx="474">
                  <c:v>6.5</c:v>
                </c:pt>
                <c:pt idx="475">
                  <c:v>7.5</c:v>
                </c:pt>
                <c:pt idx="476">
                  <c:v>7.1</c:v>
                </c:pt>
                <c:pt idx="477">
                  <c:v>7.3</c:v>
                </c:pt>
                <c:pt idx="478">
                  <c:v>6.2</c:v>
                </c:pt>
                <c:pt idx="479">
                  <c:v>7.9</c:v>
                </c:pt>
                <c:pt idx="480">
                  <c:v>6.6</c:v>
                </c:pt>
                <c:pt idx="481">
                  <c:v>7.5</c:v>
                </c:pt>
                <c:pt idx="482">
                  <c:v>7.7</c:v>
                </c:pt>
                <c:pt idx="483">
                  <c:v>7.5</c:v>
                </c:pt>
                <c:pt idx="484">
                  <c:v>7.8</c:v>
                </c:pt>
                <c:pt idx="485">
                  <c:v>6.7</c:v>
                </c:pt>
                <c:pt idx="486">
                  <c:v>4.0999999999999996</c:v>
                </c:pt>
                <c:pt idx="487">
                  <c:v>7.8</c:v>
                </c:pt>
                <c:pt idx="488">
                  <c:v>9</c:v>
                </c:pt>
                <c:pt idx="489">
                  <c:v>5.7</c:v>
                </c:pt>
                <c:pt idx="490">
                  <c:v>6.8</c:v>
                </c:pt>
                <c:pt idx="491">
                  <c:v>4.0999999999999996</c:v>
                </c:pt>
                <c:pt idx="492">
                  <c:v>6.4</c:v>
                </c:pt>
                <c:pt idx="493">
                  <c:v>7.8</c:v>
                </c:pt>
                <c:pt idx="494">
                  <c:v>7.9</c:v>
                </c:pt>
                <c:pt idx="495">
                  <c:v>6.2</c:v>
                </c:pt>
                <c:pt idx="496">
                  <c:v>7.7</c:v>
                </c:pt>
                <c:pt idx="497">
                  <c:v>6.9</c:v>
                </c:pt>
                <c:pt idx="498">
                  <c:v>6.2</c:v>
                </c:pt>
                <c:pt idx="499">
                  <c:v>5.5</c:v>
                </c:pt>
                <c:pt idx="500">
                  <c:v>6.9</c:v>
                </c:pt>
                <c:pt idx="501">
                  <c:v>7.7</c:v>
                </c:pt>
                <c:pt idx="502">
                  <c:v>6.7</c:v>
                </c:pt>
                <c:pt idx="503">
                  <c:v>7.5</c:v>
                </c:pt>
                <c:pt idx="504">
                  <c:v>6.2</c:v>
                </c:pt>
                <c:pt idx="505">
                  <c:v>7.3</c:v>
                </c:pt>
                <c:pt idx="506">
                  <c:v>7.8</c:v>
                </c:pt>
                <c:pt idx="507">
                  <c:v>5</c:v>
                </c:pt>
                <c:pt idx="508">
                  <c:v>8.8000000000000007</c:v>
                </c:pt>
                <c:pt idx="509">
                  <c:v>7.1</c:v>
                </c:pt>
                <c:pt idx="510">
                  <c:v>6.3</c:v>
                </c:pt>
                <c:pt idx="511">
                  <c:v>7.3</c:v>
                </c:pt>
                <c:pt idx="512">
                  <c:v>7.2</c:v>
                </c:pt>
                <c:pt idx="513">
                  <c:v>7.5</c:v>
                </c:pt>
                <c:pt idx="514">
                  <c:v>4.7</c:v>
                </c:pt>
                <c:pt idx="515">
                  <c:v>7.5</c:v>
                </c:pt>
                <c:pt idx="516">
                  <c:v>8.5</c:v>
                </c:pt>
                <c:pt idx="517">
                  <c:v>6.3</c:v>
                </c:pt>
                <c:pt idx="518">
                  <c:v>7.3</c:v>
                </c:pt>
                <c:pt idx="519">
                  <c:v>6.9</c:v>
                </c:pt>
                <c:pt idx="520">
                  <c:v>7</c:v>
                </c:pt>
                <c:pt idx="521">
                  <c:v>6.5</c:v>
                </c:pt>
                <c:pt idx="522">
                  <c:v>7.2</c:v>
                </c:pt>
                <c:pt idx="523">
                  <c:v>8.9</c:v>
                </c:pt>
                <c:pt idx="524">
                  <c:v>7.5</c:v>
                </c:pt>
                <c:pt idx="525">
                  <c:v>6.6</c:v>
                </c:pt>
                <c:pt idx="526">
                  <c:v>5.4</c:v>
                </c:pt>
                <c:pt idx="527">
                  <c:v>6.5</c:v>
                </c:pt>
                <c:pt idx="528">
                  <c:v>7.3</c:v>
                </c:pt>
                <c:pt idx="529">
                  <c:v>9.3000000000000007</c:v>
                </c:pt>
                <c:pt idx="530">
                  <c:v>5.6</c:v>
                </c:pt>
                <c:pt idx="531">
                  <c:v>7.3</c:v>
                </c:pt>
                <c:pt idx="532">
                  <c:v>6.6</c:v>
                </c:pt>
                <c:pt idx="533">
                  <c:v>7</c:v>
                </c:pt>
                <c:pt idx="534">
                  <c:v>4</c:v>
                </c:pt>
                <c:pt idx="535">
                  <c:v>5.9</c:v>
                </c:pt>
                <c:pt idx="536">
                  <c:v>7.3</c:v>
                </c:pt>
                <c:pt idx="537">
                  <c:v>6.4</c:v>
                </c:pt>
                <c:pt idx="538">
                  <c:v>6.3</c:v>
                </c:pt>
                <c:pt idx="539">
                  <c:v>6.7</c:v>
                </c:pt>
                <c:pt idx="540">
                  <c:v>6.4</c:v>
                </c:pt>
                <c:pt idx="541">
                  <c:v>6.8</c:v>
                </c:pt>
                <c:pt idx="542">
                  <c:v>7.7</c:v>
                </c:pt>
                <c:pt idx="543">
                  <c:v>6.3</c:v>
                </c:pt>
                <c:pt idx="544">
                  <c:v>6.9</c:v>
                </c:pt>
                <c:pt idx="545">
                  <c:v>6.8</c:v>
                </c:pt>
                <c:pt idx="546">
                  <c:v>7.3</c:v>
                </c:pt>
                <c:pt idx="547">
                  <c:v>5.4</c:v>
                </c:pt>
                <c:pt idx="548">
                  <c:v>8.1</c:v>
                </c:pt>
                <c:pt idx="549">
                  <c:v>6.3</c:v>
                </c:pt>
                <c:pt idx="550">
                  <c:v>8.3000000000000007</c:v>
                </c:pt>
                <c:pt idx="551">
                  <c:v>7.6</c:v>
                </c:pt>
                <c:pt idx="552">
                  <c:v>8.1999999999999993</c:v>
                </c:pt>
                <c:pt idx="553">
                  <c:v>6.2</c:v>
                </c:pt>
                <c:pt idx="554">
                  <c:v>7.5</c:v>
                </c:pt>
                <c:pt idx="555">
                  <c:v>6.9</c:v>
                </c:pt>
                <c:pt idx="556">
                  <c:v>6.6</c:v>
                </c:pt>
                <c:pt idx="557">
                  <c:v>7.3</c:v>
                </c:pt>
                <c:pt idx="558">
                  <c:v>6.5</c:v>
                </c:pt>
                <c:pt idx="559">
                  <c:v>7.5</c:v>
                </c:pt>
                <c:pt idx="560">
                  <c:v>7.5</c:v>
                </c:pt>
                <c:pt idx="561">
                  <c:v>7.1</c:v>
                </c:pt>
                <c:pt idx="562">
                  <c:v>7.6</c:v>
                </c:pt>
                <c:pt idx="563">
                  <c:v>6.7</c:v>
                </c:pt>
                <c:pt idx="564">
                  <c:v>6</c:v>
                </c:pt>
                <c:pt idx="565">
                  <c:v>6.7</c:v>
                </c:pt>
                <c:pt idx="566">
                  <c:v>6.6</c:v>
                </c:pt>
                <c:pt idx="567">
                  <c:v>7.2</c:v>
                </c:pt>
                <c:pt idx="568">
                  <c:v>6.9</c:v>
                </c:pt>
                <c:pt idx="569">
                  <c:v>7.2</c:v>
                </c:pt>
                <c:pt idx="570">
                  <c:v>6.9</c:v>
                </c:pt>
                <c:pt idx="571">
                  <c:v>6.2</c:v>
                </c:pt>
                <c:pt idx="572">
                  <c:v>8.3000000000000007</c:v>
                </c:pt>
                <c:pt idx="573">
                  <c:v>7.1</c:v>
                </c:pt>
                <c:pt idx="574">
                  <c:v>5.6</c:v>
                </c:pt>
                <c:pt idx="575">
                  <c:v>5.6</c:v>
                </c:pt>
                <c:pt idx="576">
                  <c:v>7.1</c:v>
                </c:pt>
                <c:pt idx="577">
                  <c:v>7</c:v>
                </c:pt>
                <c:pt idx="578">
                  <c:v>7.5</c:v>
                </c:pt>
                <c:pt idx="579">
                  <c:v>7</c:v>
                </c:pt>
                <c:pt idx="580">
                  <c:v>5.8</c:v>
                </c:pt>
                <c:pt idx="581">
                  <c:v>6</c:v>
                </c:pt>
                <c:pt idx="582">
                  <c:v>6.6</c:v>
                </c:pt>
                <c:pt idx="583">
                  <c:v>6.7</c:v>
                </c:pt>
                <c:pt idx="584">
                  <c:v>6.5</c:v>
                </c:pt>
                <c:pt idx="585">
                  <c:v>8.6</c:v>
                </c:pt>
                <c:pt idx="586">
                  <c:v>7.7</c:v>
                </c:pt>
                <c:pt idx="587">
                  <c:v>5</c:v>
                </c:pt>
                <c:pt idx="588">
                  <c:v>5.9</c:v>
                </c:pt>
                <c:pt idx="589">
                  <c:v>7.2</c:v>
                </c:pt>
                <c:pt idx="590">
                  <c:v>6.8</c:v>
                </c:pt>
                <c:pt idx="591">
                  <c:v>7.1</c:v>
                </c:pt>
                <c:pt idx="592">
                  <c:v>8.3000000000000007</c:v>
                </c:pt>
                <c:pt idx="593">
                  <c:v>8</c:v>
                </c:pt>
                <c:pt idx="594">
                  <c:v>8.1</c:v>
                </c:pt>
                <c:pt idx="595">
                  <c:v>8.5</c:v>
                </c:pt>
                <c:pt idx="596">
                  <c:v>6.3</c:v>
                </c:pt>
                <c:pt idx="597">
                  <c:v>6.8</c:v>
                </c:pt>
                <c:pt idx="598">
                  <c:v>5.7</c:v>
                </c:pt>
                <c:pt idx="599">
                  <c:v>6.8</c:v>
                </c:pt>
                <c:pt idx="600">
                  <c:v>7.2</c:v>
                </c:pt>
                <c:pt idx="601">
                  <c:v>6.9</c:v>
                </c:pt>
                <c:pt idx="602">
                  <c:v>7.3</c:v>
                </c:pt>
                <c:pt idx="603">
                  <c:v>6.1</c:v>
                </c:pt>
                <c:pt idx="604">
                  <c:v>6.1</c:v>
                </c:pt>
                <c:pt idx="605">
                  <c:v>5.6</c:v>
                </c:pt>
                <c:pt idx="606">
                  <c:v>6.6</c:v>
                </c:pt>
                <c:pt idx="607">
                  <c:v>6.4</c:v>
                </c:pt>
                <c:pt idx="608">
                  <c:v>6.4</c:v>
                </c:pt>
                <c:pt idx="609">
                  <c:v>5.9</c:v>
                </c:pt>
                <c:pt idx="610">
                  <c:v>6.5</c:v>
                </c:pt>
                <c:pt idx="611">
                  <c:v>6.4</c:v>
                </c:pt>
                <c:pt idx="612">
                  <c:v>7.4</c:v>
                </c:pt>
                <c:pt idx="613">
                  <c:v>6.2</c:v>
                </c:pt>
                <c:pt idx="614">
                  <c:v>5.7</c:v>
                </c:pt>
                <c:pt idx="615">
                  <c:v>6.5</c:v>
                </c:pt>
                <c:pt idx="616">
                  <c:v>5.9</c:v>
                </c:pt>
                <c:pt idx="617">
                  <c:v>8.1</c:v>
                </c:pt>
                <c:pt idx="618">
                  <c:v>6.4</c:v>
                </c:pt>
                <c:pt idx="619">
                  <c:v>7.1</c:v>
                </c:pt>
                <c:pt idx="620">
                  <c:v>7.2</c:v>
                </c:pt>
                <c:pt idx="621">
                  <c:v>6.8</c:v>
                </c:pt>
                <c:pt idx="622">
                  <c:v>7</c:v>
                </c:pt>
                <c:pt idx="623">
                  <c:v>7</c:v>
                </c:pt>
                <c:pt idx="624">
                  <c:v>7</c:v>
                </c:pt>
                <c:pt idx="625">
                  <c:v>5.8</c:v>
                </c:pt>
                <c:pt idx="626">
                  <c:v>6.7</c:v>
                </c:pt>
                <c:pt idx="627">
                  <c:v>7.3</c:v>
                </c:pt>
                <c:pt idx="628">
                  <c:v>5.7</c:v>
                </c:pt>
                <c:pt idx="629">
                  <c:v>6.9</c:v>
                </c:pt>
                <c:pt idx="630">
                  <c:v>6.4</c:v>
                </c:pt>
                <c:pt idx="631">
                  <c:v>6.8</c:v>
                </c:pt>
                <c:pt idx="632">
                  <c:v>7.6</c:v>
                </c:pt>
                <c:pt idx="633">
                  <c:v>6.4</c:v>
                </c:pt>
                <c:pt idx="634">
                  <c:v>7</c:v>
                </c:pt>
                <c:pt idx="635">
                  <c:v>7.2</c:v>
                </c:pt>
                <c:pt idx="636">
                  <c:v>5.7</c:v>
                </c:pt>
                <c:pt idx="637">
                  <c:v>7.3</c:v>
                </c:pt>
                <c:pt idx="638">
                  <c:v>6.4</c:v>
                </c:pt>
                <c:pt idx="639">
                  <c:v>7.7</c:v>
                </c:pt>
                <c:pt idx="640">
                  <c:v>6.7</c:v>
                </c:pt>
                <c:pt idx="641">
                  <c:v>7.4</c:v>
                </c:pt>
                <c:pt idx="642">
                  <c:v>6.7</c:v>
                </c:pt>
                <c:pt idx="643">
                  <c:v>7.4</c:v>
                </c:pt>
                <c:pt idx="644">
                  <c:v>7.6</c:v>
                </c:pt>
                <c:pt idx="645">
                  <c:v>7.5</c:v>
                </c:pt>
                <c:pt idx="646">
                  <c:v>8</c:v>
                </c:pt>
                <c:pt idx="647">
                  <c:v>6.5</c:v>
                </c:pt>
                <c:pt idx="648">
                  <c:v>7.6</c:v>
                </c:pt>
                <c:pt idx="649">
                  <c:v>7.2</c:v>
                </c:pt>
                <c:pt idx="650">
                  <c:v>7</c:v>
                </c:pt>
                <c:pt idx="651">
                  <c:v>7.5</c:v>
                </c:pt>
                <c:pt idx="652">
                  <c:v>6.4</c:v>
                </c:pt>
                <c:pt idx="653">
                  <c:v>6.5</c:v>
                </c:pt>
                <c:pt idx="654">
                  <c:v>6.7</c:v>
                </c:pt>
                <c:pt idx="655">
                  <c:v>6.5</c:v>
                </c:pt>
                <c:pt idx="656">
                  <c:v>6.2</c:v>
                </c:pt>
                <c:pt idx="657">
                  <c:v>7.3</c:v>
                </c:pt>
                <c:pt idx="658">
                  <c:v>4.9000000000000004</c:v>
                </c:pt>
                <c:pt idx="659">
                  <c:v>7.1</c:v>
                </c:pt>
                <c:pt idx="660">
                  <c:v>7</c:v>
                </c:pt>
                <c:pt idx="661">
                  <c:v>3.8</c:v>
                </c:pt>
                <c:pt idx="662">
                  <c:v>6.5</c:v>
                </c:pt>
                <c:pt idx="663">
                  <c:v>8.1</c:v>
                </c:pt>
                <c:pt idx="664">
                  <c:v>7.9</c:v>
                </c:pt>
                <c:pt idx="665">
                  <c:v>7</c:v>
                </c:pt>
                <c:pt idx="666">
                  <c:v>7.4</c:v>
                </c:pt>
                <c:pt idx="667">
                  <c:v>8.6</c:v>
                </c:pt>
                <c:pt idx="668">
                  <c:v>7.2</c:v>
                </c:pt>
                <c:pt idx="669">
                  <c:v>8.1999999999999993</c:v>
                </c:pt>
                <c:pt idx="670">
                  <c:v>6.9</c:v>
                </c:pt>
                <c:pt idx="671">
                  <c:v>6.7</c:v>
                </c:pt>
                <c:pt idx="672">
                  <c:v>7.5</c:v>
                </c:pt>
                <c:pt idx="673">
                  <c:v>7</c:v>
                </c:pt>
                <c:pt idx="674">
                  <c:v>6</c:v>
                </c:pt>
                <c:pt idx="675">
                  <c:v>7.6</c:v>
                </c:pt>
                <c:pt idx="676">
                  <c:v>7.5</c:v>
                </c:pt>
                <c:pt idx="677">
                  <c:v>6.2</c:v>
                </c:pt>
                <c:pt idx="678">
                  <c:v>5.4</c:v>
                </c:pt>
                <c:pt idx="679">
                  <c:v>7.7</c:v>
                </c:pt>
                <c:pt idx="680">
                  <c:v>6.9</c:v>
                </c:pt>
                <c:pt idx="681">
                  <c:v>6.6</c:v>
                </c:pt>
                <c:pt idx="682">
                  <c:v>7.3</c:v>
                </c:pt>
                <c:pt idx="683">
                  <c:v>7.6</c:v>
                </c:pt>
                <c:pt idx="684">
                  <c:v>5.3</c:v>
                </c:pt>
                <c:pt idx="685">
                  <c:v>7.2</c:v>
                </c:pt>
                <c:pt idx="686">
                  <c:v>6</c:v>
                </c:pt>
                <c:pt idx="687">
                  <c:v>7.7</c:v>
                </c:pt>
                <c:pt idx="688">
                  <c:v>7.7</c:v>
                </c:pt>
                <c:pt idx="689">
                  <c:v>5.5</c:v>
                </c:pt>
                <c:pt idx="690">
                  <c:v>8.3000000000000007</c:v>
                </c:pt>
                <c:pt idx="691">
                  <c:v>6.8</c:v>
                </c:pt>
                <c:pt idx="692">
                  <c:v>7.3</c:v>
                </c:pt>
                <c:pt idx="693">
                  <c:v>7.1</c:v>
                </c:pt>
                <c:pt idx="694">
                  <c:v>7.3</c:v>
                </c:pt>
                <c:pt idx="695">
                  <c:v>4.5999999999999996</c:v>
                </c:pt>
                <c:pt idx="696">
                  <c:v>5.8</c:v>
                </c:pt>
                <c:pt idx="697">
                  <c:v>7.3</c:v>
                </c:pt>
                <c:pt idx="698">
                  <c:v>6.4</c:v>
                </c:pt>
                <c:pt idx="699">
                  <c:v>7.5</c:v>
                </c:pt>
                <c:pt idx="700">
                  <c:v>6.6</c:v>
                </c:pt>
                <c:pt idx="701">
                  <c:v>8.1999999999999993</c:v>
                </c:pt>
                <c:pt idx="702">
                  <c:v>6.9</c:v>
                </c:pt>
                <c:pt idx="703">
                  <c:v>6.8</c:v>
                </c:pt>
                <c:pt idx="704">
                  <c:v>6.5</c:v>
                </c:pt>
                <c:pt idx="705">
                  <c:v>7.2</c:v>
                </c:pt>
                <c:pt idx="706">
                  <c:v>7.3</c:v>
                </c:pt>
                <c:pt idx="707">
                  <c:v>6</c:v>
                </c:pt>
                <c:pt idx="708">
                  <c:v>3.6</c:v>
                </c:pt>
                <c:pt idx="709">
                  <c:v>6.5</c:v>
                </c:pt>
                <c:pt idx="710">
                  <c:v>6.3</c:v>
                </c:pt>
                <c:pt idx="711">
                  <c:v>7.7</c:v>
                </c:pt>
                <c:pt idx="712">
                  <c:v>6</c:v>
                </c:pt>
                <c:pt idx="713">
                  <c:v>6.1</c:v>
                </c:pt>
                <c:pt idx="714">
                  <c:v>7.2</c:v>
                </c:pt>
                <c:pt idx="715">
                  <c:v>6.2</c:v>
                </c:pt>
                <c:pt idx="716">
                  <c:v>6.3</c:v>
                </c:pt>
                <c:pt idx="717">
                  <c:v>7.1</c:v>
                </c:pt>
                <c:pt idx="718">
                  <c:v>6.7</c:v>
                </c:pt>
                <c:pt idx="719">
                  <c:v>6</c:v>
                </c:pt>
                <c:pt idx="720">
                  <c:v>5.2</c:v>
                </c:pt>
                <c:pt idx="721">
                  <c:v>3.9</c:v>
                </c:pt>
                <c:pt idx="722">
                  <c:v>6.1</c:v>
                </c:pt>
                <c:pt idx="723">
                  <c:v>7.1</c:v>
                </c:pt>
                <c:pt idx="724">
                  <c:v>7.3</c:v>
                </c:pt>
                <c:pt idx="725">
                  <c:v>7.5</c:v>
                </c:pt>
                <c:pt idx="726">
                  <c:v>7.9</c:v>
                </c:pt>
                <c:pt idx="727">
                  <c:v>6.5</c:v>
                </c:pt>
                <c:pt idx="728">
                  <c:v>7.9</c:v>
                </c:pt>
                <c:pt idx="729">
                  <c:v>8.1999999999999993</c:v>
                </c:pt>
                <c:pt idx="730">
                  <c:v>6.7</c:v>
                </c:pt>
                <c:pt idx="731">
                  <c:v>5.9</c:v>
                </c:pt>
                <c:pt idx="732">
                  <c:v>5.5</c:v>
                </c:pt>
                <c:pt idx="733">
                  <c:v>6.1</c:v>
                </c:pt>
                <c:pt idx="734">
                  <c:v>8.5</c:v>
                </c:pt>
                <c:pt idx="735">
                  <c:v>6.5</c:v>
                </c:pt>
                <c:pt idx="736">
                  <c:v>6.7</c:v>
                </c:pt>
                <c:pt idx="737">
                  <c:v>7.7</c:v>
                </c:pt>
                <c:pt idx="738">
                  <c:v>7.1</c:v>
                </c:pt>
                <c:pt idx="739">
                  <c:v>7.1</c:v>
                </c:pt>
                <c:pt idx="740">
                  <c:v>7.2</c:v>
                </c:pt>
                <c:pt idx="741">
                  <c:v>7.1</c:v>
                </c:pt>
                <c:pt idx="742">
                  <c:v>7.1</c:v>
                </c:pt>
                <c:pt idx="743">
                  <c:v>6.7</c:v>
                </c:pt>
                <c:pt idx="744">
                  <c:v>6.2</c:v>
                </c:pt>
                <c:pt idx="745">
                  <c:v>7.3</c:v>
                </c:pt>
                <c:pt idx="746">
                  <c:v>6.6</c:v>
                </c:pt>
                <c:pt idx="747">
                  <c:v>7.3</c:v>
                </c:pt>
                <c:pt idx="748">
                  <c:v>7.5</c:v>
                </c:pt>
                <c:pt idx="749">
                  <c:v>5.7</c:v>
                </c:pt>
                <c:pt idx="750">
                  <c:v>7.5</c:v>
                </c:pt>
                <c:pt idx="751">
                  <c:v>7.3</c:v>
                </c:pt>
                <c:pt idx="752">
                  <c:v>6.7</c:v>
                </c:pt>
                <c:pt idx="753">
                  <c:v>5.4</c:v>
                </c:pt>
                <c:pt idx="754">
                  <c:v>6.8</c:v>
                </c:pt>
                <c:pt idx="755">
                  <c:v>8.6</c:v>
                </c:pt>
                <c:pt idx="756">
                  <c:v>6.6</c:v>
                </c:pt>
                <c:pt idx="757">
                  <c:v>5.8</c:v>
                </c:pt>
                <c:pt idx="758">
                  <c:v>8</c:v>
                </c:pt>
                <c:pt idx="759">
                  <c:v>8.8000000000000007</c:v>
                </c:pt>
                <c:pt idx="760">
                  <c:v>5.2</c:v>
                </c:pt>
                <c:pt idx="761">
                  <c:v>6.5</c:v>
                </c:pt>
                <c:pt idx="762">
                  <c:v>6.8</c:v>
                </c:pt>
                <c:pt idx="763">
                  <c:v>6.1</c:v>
                </c:pt>
                <c:pt idx="764">
                  <c:v>6.1</c:v>
                </c:pt>
                <c:pt idx="765">
                  <c:v>7.7</c:v>
                </c:pt>
                <c:pt idx="766">
                  <c:v>7.3</c:v>
                </c:pt>
                <c:pt idx="767">
                  <c:v>6.2</c:v>
                </c:pt>
                <c:pt idx="768">
                  <c:v>7</c:v>
                </c:pt>
                <c:pt idx="769">
                  <c:v>7.1</c:v>
                </c:pt>
                <c:pt idx="770">
                  <c:v>6.6</c:v>
                </c:pt>
                <c:pt idx="771">
                  <c:v>7.5</c:v>
                </c:pt>
                <c:pt idx="772">
                  <c:v>6.3</c:v>
                </c:pt>
                <c:pt idx="773">
                  <c:v>7.2</c:v>
                </c:pt>
                <c:pt idx="774">
                  <c:v>6.6</c:v>
                </c:pt>
                <c:pt idx="775">
                  <c:v>7</c:v>
                </c:pt>
                <c:pt idx="776">
                  <c:v>8.6</c:v>
                </c:pt>
                <c:pt idx="777">
                  <c:v>5.9</c:v>
                </c:pt>
                <c:pt idx="778">
                  <c:v>6.1</c:v>
                </c:pt>
                <c:pt idx="779">
                  <c:v>6.4</c:v>
                </c:pt>
                <c:pt idx="780">
                  <c:v>7.3</c:v>
                </c:pt>
                <c:pt idx="781">
                  <c:v>7.6</c:v>
                </c:pt>
                <c:pt idx="782">
                  <c:v>6.5</c:v>
                </c:pt>
                <c:pt idx="783">
                  <c:v>6.1</c:v>
                </c:pt>
                <c:pt idx="784">
                  <c:v>7.1</c:v>
                </c:pt>
                <c:pt idx="785">
                  <c:v>6.9</c:v>
                </c:pt>
                <c:pt idx="786">
                  <c:v>7</c:v>
                </c:pt>
                <c:pt idx="787">
                  <c:v>6.6</c:v>
                </c:pt>
                <c:pt idx="788">
                  <c:v>4.9000000000000004</c:v>
                </c:pt>
                <c:pt idx="789">
                  <c:v>7</c:v>
                </c:pt>
                <c:pt idx="790">
                  <c:v>7.3</c:v>
                </c:pt>
                <c:pt idx="791">
                  <c:v>6.8</c:v>
                </c:pt>
                <c:pt idx="792">
                  <c:v>6.2</c:v>
                </c:pt>
                <c:pt idx="793">
                  <c:v>6.6</c:v>
                </c:pt>
                <c:pt idx="794">
                  <c:v>6.5</c:v>
                </c:pt>
                <c:pt idx="795">
                  <c:v>7.4</c:v>
                </c:pt>
                <c:pt idx="796">
                  <c:v>7.4</c:v>
                </c:pt>
                <c:pt idx="797">
                  <c:v>6.6</c:v>
                </c:pt>
                <c:pt idx="798">
                  <c:v>7.6</c:v>
                </c:pt>
                <c:pt idx="799">
                  <c:v>6.6</c:v>
                </c:pt>
                <c:pt idx="800">
                  <c:v>7.2</c:v>
                </c:pt>
                <c:pt idx="801">
                  <c:v>6.2</c:v>
                </c:pt>
                <c:pt idx="802">
                  <c:v>6.7</c:v>
                </c:pt>
                <c:pt idx="803">
                  <c:v>6.8</c:v>
                </c:pt>
                <c:pt idx="804">
                  <c:v>6.7</c:v>
                </c:pt>
                <c:pt idx="805">
                  <c:v>7.4</c:v>
                </c:pt>
                <c:pt idx="806">
                  <c:v>6.9</c:v>
                </c:pt>
                <c:pt idx="807">
                  <c:v>6.2</c:v>
                </c:pt>
                <c:pt idx="808">
                  <c:v>7.2</c:v>
                </c:pt>
                <c:pt idx="809">
                  <c:v>7.4</c:v>
                </c:pt>
                <c:pt idx="810">
                  <c:v>7.9</c:v>
                </c:pt>
                <c:pt idx="811">
                  <c:v>7.3</c:v>
                </c:pt>
                <c:pt idx="812">
                  <c:v>7.4</c:v>
                </c:pt>
                <c:pt idx="813">
                  <c:v>6.5</c:v>
                </c:pt>
                <c:pt idx="814">
                  <c:v>7.3</c:v>
                </c:pt>
                <c:pt idx="815">
                  <c:v>7.6</c:v>
                </c:pt>
                <c:pt idx="816">
                  <c:v>6.7</c:v>
                </c:pt>
                <c:pt idx="817">
                  <c:v>8.1</c:v>
                </c:pt>
                <c:pt idx="818">
                  <c:v>6.8</c:v>
                </c:pt>
                <c:pt idx="819">
                  <c:v>7.1</c:v>
                </c:pt>
                <c:pt idx="820">
                  <c:v>4.7</c:v>
                </c:pt>
                <c:pt idx="821">
                  <c:v>6.4</c:v>
                </c:pt>
                <c:pt idx="822">
                  <c:v>6.5</c:v>
                </c:pt>
                <c:pt idx="823">
                  <c:v>6.5</c:v>
                </c:pt>
                <c:pt idx="824">
                  <c:v>6.1</c:v>
                </c:pt>
                <c:pt idx="825">
                  <c:v>7.8</c:v>
                </c:pt>
                <c:pt idx="826">
                  <c:v>8.6999999999999993</c:v>
                </c:pt>
                <c:pt idx="827">
                  <c:v>5.7</c:v>
                </c:pt>
                <c:pt idx="828">
                  <c:v>7.2</c:v>
                </c:pt>
                <c:pt idx="829">
                  <c:v>6.6</c:v>
                </c:pt>
                <c:pt idx="830">
                  <c:v>6.4</c:v>
                </c:pt>
                <c:pt idx="831">
                  <c:v>5.6</c:v>
                </c:pt>
                <c:pt idx="832">
                  <c:v>7.4</c:v>
                </c:pt>
                <c:pt idx="833">
                  <c:v>6.6</c:v>
                </c:pt>
                <c:pt idx="834">
                  <c:v>7</c:v>
                </c:pt>
                <c:pt idx="835">
                  <c:v>7.2</c:v>
                </c:pt>
                <c:pt idx="836">
                  <c:v>6.3</c:v>
                </c:pt>
                <c:pt idx="837">
                  <c:v>8.8000000000000007</c:v>
                </c:pt>
                <c:pt idx="838">
                  <c:v>7.1</c:v>
                </c:pt>
                <c:pt idx="839">
                  <c:v>5.4</c:v>
                </c:pt>
                <c:pt idx="840">
                  <c:v>6.3</c:v>
                </c:pt>
                <c:pt idx="841">
                  <c:v>7.3</c:v>
                </c:pt>
                <c:pt idx="842">
                  <c:v>6.9</c:v>
                </c:pt>
                <c:pt idx="843">
                  <c:v>6.8</c:v>
                </c:pt>
                <c:pt idx="844">
                  <c:v>7.2</c:v>
                </c:pt>
                <c:pt idx="845">
                  <c:v>5.8</c:v>
                </c:pt>
                <c:pt idx="846">
                  <c:v>7.7</c:v>
                </c:pt>
                <c:pt idx="847">
                  <c:v>7</c:v>
                </c:pt>
                <c:pt idx="848">
                  <c:v>7.8</c:v>
                </c:pt>
                <c:pt idx="849">
                  <c:v>4.2</c:v>
                </c:pt>
                <c:pt idx="850">
                  <c:v>6.6</c:v>
                </c:pt>
                <c:pt idx="851">
                  <c:v>6.4</c:v>
                </c:pt>
                <c:pt idx="852">
                  <c:v>6.7</c:v>
                </c:pt>
                <c:pt idx="853">
                  <c:v>6.4</c:v>
                </c:pt>
                <c:pt idx="854">
                  <c:v>7.6</c:v>
                </c:pt>
                <c:pt idx="855">
                  <c:v>7.7</c:v>
                </c:pt>
                <c:pt idx="856">
                  <c:v>5.6</c:v>
                </c:pt>
                <c:pt idx="857">
                  <c:v>6.4</c:v>
                </c:pt>
                <c:pt idx="858">
                  <c:v>4.5</c:v>
                </c:pt>
                <c:pt idx="859">
                  <c:v>7.4</c:v>
                </c:pt>
                <c:pt idx="860">
                  <c:v>6.2</c:v>
                </c:pt>
                <c:pt idx="861">
                  <c:v>6.6</c:v>
                </c:pt>
                <c:pt idx="862">
                  <c:v>6.7</c:v>
                </c:pt>
                <c:pt idx="863">
                  <c:v>7.3</c:v>
                </c:pt>
                <c:pt idx="864">
                  <c:v>5.7</c:v>
                </c:pt>
                <c:pt idx="865">
                  <c:v>5.6</c:v>
                </c:pt>
                <c:pt idx="866">
                  <c:v>5.8</c:v>
                </c:pt>
                <c:pt idx="867">
                  <c:v>6.9</c:v>
                </c:pt>
                <c:pt idx="868">
                  <c:v>7.4</c:v>
                </c:pt>
                <c:pt idx="869">
                  <c:v>6.7</c:v>
                </c:pt>
                <c:pt idx="870">
                  <c:v>7.7</c:v>
                </c:pt>
                <c:pt idx="871">
                  <c:v>7.3</c:v>
                </c:pt>
                <c:pt idx="872">
                  <c:v>5.9</c:v>
                </c:pt>
                <c:pt idx="873">
                  <c:v>6.5</c:v>
                </c:pt>
                <c:pt idx="874">
                  <c:v>6.4</c:v>
                </c:pt>
                <c:pt idx="875">
                  <c:v>6</c:v>
                </c:pt>
                <c:pt idx="876">
                  <c:v>7.6</c:v>
                </c:pt>
                <c:pt idx="877">
                  <c:v>8.1</c:v>
                </c:pt>
                <c:pt idx="878">
                  <c:v>7.5</c:v>
                </c:pt>
                <c:pt idx="879">
                  <c:v>6.8</c:v>
                </c:pt>
                <c:pt idx="880">
                  <c:v>4.5999999999999996</c:v>
                </c:pt>
                <c:pt idx="881">
                  <c:v>7.7</c:v>
                </c:pt>
                <c:pt idx="882">
                  <c:v>7.2</c:v>
                </c:pt>
                <c:pt idx="883">
                  <c:v>6.4</c:v>
                </c:pt>
                <c:pt idx="884">
                  <c:v>7.2</c:v>
                </c:pt>
                <c:pt idx="885">
                  <c:v>5.6</c:v>
                </c:pt>
                <c:pt idx="886">
                  <c:v>5.9</c:v>
                </c:pt>
                <c:pt idx="887">
                  <c:v>6.6</c:v>
                </c:pt>
                <c:pt idx="888">
                  <c:v>7.8</c:v>
                </c:pt>
                <c:pt idx="889">
                  <c:v>7.3</c:v>
                </c:pt>
                <c:pt idx="890">
                  <c:v>6</c:v>
                </c:pt>
                <c:pt idx="891">
                  <c:v>7.3</c:v>
                </c:pt>
                <c:pt idx="892">
                  <c:v>5.9</c:v>
                </c:pt>
                <c:pt idx="893">
                  <c:v>5.6</c:v>
                </c:pt>
                <c:pt idx="894">
                  <c:v>7</c:v>
                </c:pt>
                <c:pt idx="895">
                  <c:v>6.6</c:v>
                </c:pt>
                <c:pt idx="896">
                  <c:v>6.8</c:v>
                </c:pt>
                <c:pt idx="897">
                  <c:v>5.8</c:v>
                </c:pt>
                <c:pt idx="898">
                  <c:v>6.9</c:v>
                </c:pt>
                <c:pt idx="899">
                  <c:v>6.4</c:v>
                </c:pt>
                <c:pt idx="900">
                  <c:v>6.4</c:v>
                </c:pt>
                <c:pt idx="901">
                  <c:v>6</c:v>
                </c:pt>
                <c:pt idx="902">
                  <c:v>6.1</c:v>
                </c:pt>
                <c:pt idx="903">
                  <c:v>6.7</c:v>
                </c:pt>
                <c:pt idx="904">
                  <c:v>7.2</c:v>
                </c:pt>
                <c:pt idx="905">
                  <c:v>8</c:v>
                </c:pt>
                <c:pt idx="906">
                  <c:v>7.9</c:v>
                </c:pt>
                <c:pt idx="907">
                  <c:v>6.8</c:v>
                </c:pt>
                <c:pt idx="908">
                  <c:v>9</c:v>
                </c:pt>
                <c:pt idx="909">
                  <c:v>8.8000000000000007</c:v>
                </c:pt>
                <c:pt idx="910">
                  <c:v>8.1999999999999993</c:v>
                </c:pt>
                <c:pt idx="911">
                  <c:v>7.9</c:v>
                </c:pt>
                <c:pt idx="912">
                  <c:v>8.3000000000000007</c:v>
                </c:pt>
                <c:pt idx="913">
                  <c:v>6.3</c:v>
                </c:pt>
                <c:pt idx="914">
                  <c:v>5</c:v>
                </c:pt>
                <c:pt idx="915">
                  <c:v>6.4</c:v>
                </c:pt>
                <c:pt idx="916">
                  <c:v>7.5</c:v>
                </c:pt>
                <c:pt idx="917">
                  <c:v>6.6</c:v>
                </c:pt>
                <c:pt idx="918">
                  <c:v>7.3</c:v>
                </c:pt>
                <c:pt idx="919">
                  <c:v>8.5</c:v>
                </c:pt>
                <c:pt idx="920">
                  <c:v>6.4</c:v>
                </c:pt>
                <c:pt idx="921">
                  <c:v>7.6</c:v>
                </c:pt>
                <c:pt idx="922">
                  <c:v>6.3</c:v>
                </c:pt>
                <c:pt idx="923">
                  <c:v>8</c:v>
                </c:pt>
                <c:pt idx="924">
                  <c:v>7.4</c:v>
                </c:pt>
                <c:pt idx="925">
                  <c:v>6.5</c:v>
                </c:pt>
                <c:pt idx="926">
                  <c:v>7.2</c:v>
                </c:pt>
                <c:pt idx="927">
                  <c:v>6.1</c:v>
                </c:pt>
                <c:pt idx="928">
                  <c:v>7.2</c:v>
                </c:pt>
                <c:pt idx="929">
                  <c:v>8.3000000000000007</c:v>
                </c:pt>
                <c:pt idx="930">
                  <c:v>6.3</c:v>
                </c:pt>
                <c:pt idx="931">
                  <c:v>7.3</c:v>
                </c:pt>
                <c:pt idx="932">
                  <c:v>7.6</c:v>
                </c:pt>
                <c:pt idx="933">
                  <c:v>6.3</c:v>
                </c:pt>
                <c:pt idx="934">
                  <c:v>7.6</c:v>
                </c:pt>
                <c:pt idx="935">
                  <c:v>7.9</c:v>
                </c:pt>
                <c:pt idx="936">
                  <c:v>7</c:v>
                </c:pt>
                <c:pt idx="937">
                  <c:v>6.9</c:v>
                </c:pt>
                <c:pt idx="938">
                  <c:v>6.6</c:v>
                </c:pt>
                <c:pt idx="939">
                  <c:v>5.7</c:v>
                </c:pt>
                <c:pt idx="940">
                  <c:v>7.1</c:v>
                </c:pt>
                <c:pt idx="941">
                  <c:v>6.9</c:v>
                </c:pt>
                <c:pt idx="942">
                  <c:v>6.6</c:v>
                </c:pt>
                <c:pt idx="943">
                  <c:v>7.2</c:v>
                </c:pt>
                <c:pt idx="944">
                  <c:v>2.5</c:v>
                </c:pt>
                <c:pt idx="945">
                  <c:v>5.6</c:v>
                </c:pt>
                <c:pt idx="946">
                  <c:v>5.3</c:v>
                </c:pt>
                <c:pt idx="947">
                  <c:v>6.5</c:v>
                </c:pt>
                <c:pt idx="948">
                  <c:v>7.4</c:v>
                </c:pt>
                <c:pt idx="949">
                  <c:v>6.5</c:v>
                </c:pt>
                <c:pt idx="950">
                  <c:v>6.5</c:v>
                </c:pt>
                <c:pt idx="951">
                  <c:v>7.2</c:v>
                </c:pt>
                <c:pt idx="952">
                  <c:v>6.7</c:v>
                </c:pt>
                <c:pt idx="953">
                  <c:v>6.7</c:v>
                </c:pt>
                <c:pt idx="954">
                  <c:v>7.9</c:v>
                </c:pt>
                <c:pt idx="955">
                  <c:v>7.7</c:v>
                </c:pt>
                <c:pt idx="956">
                  <c:v>5.9</c:v>
                </c:pt>
                <c:pt idx="957">
                  <c:v>6.6</c:v>
                </c:pt>
                <c:pt idx="958">
                  <c:v>6.1</c:v>
                </c:pt>
                <c:pt idx="959">
                  <c:v>7.4</c:v>
                </c:pt>
                <c:pt idx="960">
                  <c:v>6.7</c:v>
                </c:pt>
                <c:pt idx="961">
                  <c:v>6.5</c:v>
                </c:pt>
                <c:pt idx="962">
                  <c:v>8.1</c:v>
                </c:pt>
                <c:pt idx="963">
                  <c:v>5.7</c:v>
                </c:pt>
                <c:pt idx="964">
                  <c:v>7.2</c:v>
                </c:pt>
                <c:pt idx="965">
                  <c:v>5.7</c:v>
                </c:pt>
                <c:pt idx="966">
                  <c:v>7.6</c:v>
                </c:pt>
                <c:pt idx="967">
                  <c:v>7.2</c:v>
                </c:pt>
                <c:pt idx="968">
                  <c:v>6.1</c:v>
                </c:pt>
                <c:pt idx="969">
                  <c:v>5.7</c:v>
                </c:pt>
                <c:pt idx="970">
                  <c:v>6.2</c:v>
                </c:pt>
                <c:pt idx="971">
                  <c:v>6.6</c:v>
                </c:pt>
                <c:pt idx="972">
                  <c:v>7.9</c:v>
                </c:pt>
                <c:pt idx="973">
                  <c:v>6.4</c:v>
                </c:pt>
                <c:pt idx="974">
                  <c:v>5.2</c:v>
                </c:pt>
                <c:pt idx="975">
                  <c:v>8.4</c:v>
                </c:pt>
                <c:pt idx="976">
                  <c:v>6.4</c:v>
                </c:pt>
                <c:pt idx="977">
                  <c:v>5.3</c:v>
                </c:pt>
                <c:pt idx="978">
                  <c:v>6.4</c:v>
                </c:pt>
                <c:pt idx="979">
                  <c:v>6.8</c:v>
                </c:pt>
                <c:pt idx="980">
                  <c:v>7.8</c:v>
                </c:pt>
                <c:pt idx="981">
                  <c:v>4.4000000000000004</c:v>
                </c:pt>
                <c:pt idx="982">
                  <c:v>8.3000000000000007</c:v>
                </c:pt>
                <c:pt idx="983">
                  <c:v>6.5</c:v>
                </c:pt>
                <c:pt idx="984">
                  <c:v>7</c:v>
                </c:pt>
                <c:pt idx="985">
                  <c:v>6.3</c:v>
                </c:pt>
                <c:pt idx="986">
                  <c:v>7.4</c:v>
                </c:pt>
                <c:pt idx="987">
                  <c:v>7.2</c:v>
                </c:pt>
                <c:pt idx="988">
                  <c:v>6.8</c:v>
                </c:pt>
                <c:pt idx="989">
                  <c:v>6.2</c:v>
                </c:pt>
                <c:pt idx="990">
                  <c:v>6.5</c:v>
                </c:pt>
                <c:pt idx="991">
                  <c:v>7.5</c:v>
                </c:pt>
                <c:pt idx="992">
                  <c:v>5.9</c:v>
                </c:pt>
                <c:pt idx="993">
                  <c:v>7.5</c:v>
                </c:pt>
                <c:pt idx="994">
                  <c:v>7.3</c:v>
                </c:pt>
                <c:pt idx="995">
                  <c:v>7.4</c:v>
                </c:pt>
                <c:pt idx="996">
                  <c:v>6</c:v>
                </c:pt>
                <c:pt idx="997">
                  <c:v>6.8</c:v>
                </c:pt>
                <c:pt idx="998">
                  <c:v>6.7</c:v>
                </c:pt>
                <c:pt idx="999">
                  <c:v>6.5</c:v>
                </c:pt>
                <c:pt idx="1000">
                  <c:v>7.5</c:v>
                </c:pt>
                <c:pt idx="1001">
                  <c:v>7.2</c:v>
                </c:pt>
                <c:pt idx="1002">
                  <c:v>6.8</c:v>
                </c:pt>
                <c:pt idx="1003">
                  <c:v>5.6</c:v>
                </c:pt>
                <c:pt idx="1004">
                  <c:v>6.3</c:v>
                </c:pt>
                <c:pt idx="1005">
                  <c:v>4.9000000000000004</c:v>
                </c:pt>
                <c:pt idx="1006">
                  <c:v>6.3</c:v>
                </c:pt>
                <c:pt idx="1007">
                  <c:v>6.9</c:v>
                </c:pt>
                <c:pt idx="1008">
                  <c:v>6.9</c:v>
                </c:pt>
                <c:pt idx="1009">
                  <c:v>6.1</c:v>
                </c:pt>
                <c:pt idx="1010">
                  <c:v>7.6</c:v>
                </c:pt>
                <c:pt idx="1011">
                  <c:v>6.7</c:v>
                </c:pt>
                <c:pt idx="1012">
                  <c:v>6.8</c:v>
                </c:pt>
                <c:pt idx="1013">
                  <c:v>5.5</c:v>
                </c:pt>
                <c:pt idx="1014">
                  <c:v>7.2</c:v>
                </c:pt>
                <c:pt idx="1015">
                  <c:v>6.1</c:v>
                </c:pt>
                <c:pt idx="1016">
                  <c:v>7</c:v>
                </c:pt>
                <c:pt idx="1017">
                  <c:v>6.8</c:v>
                </c:pt>
                <c:pt idx="1018">
                  <c:v>7.3</c:v>
                </c:pt>
                <c:pt idx="1019">
                  <c:v>5.2</c:v>
                </c:pt>
                <c:pt idx="1020">
                  <c:v>5.0999999999999996</c:v>
                </c:pt>
                <c:pt idx="1021">
                  <c:v>4.5999999999999996</c:v>
                </c:pt>
                <c:pt idx="1022">
                  <c:v>7.7</c:v>
                </c:pt>
                <c:pt idx="1023">
                  <c:v>6.8</c:v>
                </c:pt>
                <c:pt idx="1024">
                  <c:v>7.3</c:v>
                </c:pt>
                <c:pt idx="1025">
                  <c:v>7.6</c:v>
                </c:pt>
                <c:pt idx="1026">
                  <c:v>5.5</c:v>
                </c:pt>
                <c:pt idx="1027">
                  <c:v>6.7</c:v>
                </c:pt>
                <c:pt idx="1028">
                  <c:v>7.5</c:v>
                </c:pt>
                <c:pt idx="1029">
                  <c:v>6.8</c:v>
                </c:pt>
                <c:pt idx="1030">
                  <c:v>5.5</c:v>
                </c:pt>
                <c:pt idx="1031">
                  <c:v>6.5</c:v>
                </c:pt>
                <c:pt idx="1032">
                  <c:v>5.6</c:v>
                </c:pt>
                <c:pt idx="1033">
                  <c:v>6.5</c:v>
                </c:pt>
                <c:pt idx="1034">
                  <c:v>8.6</c:v>
                </c:pt>
                <c:pt idx="1035">
                  <c:v>6.1</c:v>
                </c:pt>
                <c:pt idx="1036">
                  <c:v>7.7</c:v>
                </c:pt>
                <c:pt idx="1037">
                  <c:v>5.6</c:v>
                </c:pt>
                <c:pt idx="1038">
                  <c:v>6</c:v>
                </c:pt>
                <c:pt idx="1039">
                  <c:v>8.1</c:v>
                </c:pt>
                <c:pt idx="1040">
                  <c:v>5.4</c:v>
                </c:pt>
                <c:pt idx="1041">
                  <c:v>7.7</c:v>
                </c:pt>
                <c:pt idx="1042">
                  <c:v>6.1</c:v>
                </c:pt>
                <c:pt idx="1043">
                  <c:v>8</c:v>
                </c:pt>
                <c:pt idx="1044">
                  <c:v>7.9</c:v>
                </c:pt>
                <c:pt idx="1045">
                  <c:v>6.4</c:v>
                </c:pt>
                <c:pt idx="1046">
                  <c:v>7</c:v>
                </c:pt>
                <c:pt idx="1047">
                  <c:v>7.4</c:v>
                </c:pt>
                <c:pt idx="1048">
                  <c:v>6.7</c:v>
                </c:pt>
                <c:pt idx="1049">
                  <c:v>7.7</c:v>
                </c:pt>
                <c:pt idx="1050">
                  <c:v>6.4</c:v>
                </c:pt>
                <c:pt idx="1051">
                  <c:v>6.4</c:v>
                </c:pt>
                <c:pt idx="1052">
                  <c:v>6.7</c:v>
                </c:pt>
                <c:pt idx="1053">
                  <c:v>6.1</c:v>
                </c:pt>
                <c:pt idx="1054">
                  <c:v>6.3</c:v>
                </c:pt>
                <c:pt idx="1055">
                  <c:v>6.5</c:v>
                </c:pt>
                <c:pt idx="1056">
                  <c:v>7.1</c:v>
                </c:pt>
                <c:pt idx="1057">
                  <c:v>6</c:v>
                </c:pt>
                <c:pt idx="1058">
                  <c:v>5.4</c:v>
                </c:pt>
                <c:pt idx="1059">
                  <c:v>6.4</c:v>
                </c:pt>
                <c:pt idx="1060">
                  <c:v>8.5</c:v>
                </c:pt>
                <c:pt idx="1061">
                  <c:v>6.2</c:v>
                </c:pt>
                <c:pt idx="1062">
                  <c:v>6.4</c:v>
                </c:pt>
                <c:pt idx="1063">
                  <c:v>5.2</c:v>
                </c:pt>
                <c:pt idx="1064">
                  <c:v>4.8</c:v>
                </c:pt>
                <c:pt idx="1065">
                  <c:v>7.4</c:v>
                </c:pt>
                <c:pt idx="1066">
                  <c:v>6</c:v>
                </c:pt>
                <c:pt idx="1067">
                  <c:v>6.2</c:v>
                </c:pt>
                <c:pt idx="1068">
                  <c:v>7.7</c:v>
                </c:pt>
                <c:pt idx="1069">
                  <c:v>6</c:v>
                </c:pt>
                <c:pt idx="1070">
                  <c:v>5.3</c:v>
                </c:pt>
                <c:pt idx="1071">
                  <c:v>7.2</c:v>
                </c:pt>
                <c:pt idx="1072">
                  <c:v>6.8</c:v>
                </c:pt>
                <c:pt idx="1073">
                  <c:v>6.1</c:v>
                </c:pt>
                <c:pt idx="1074">
                  <c:v>7.8</c:v>
                </c:pt>
                <c:pt idx="1075">
                  <c:v>5.3</c:v>
                </c:pt>
                <c:pt idx="1076">
                  <c:v>6.6</c:v>
                </c:pt>
                <c:pt idx="1077">
                  <c:v>6.9</c:v>
                </c:pt>
                <c:pt idx="1078">
                  <c:v>6.3</c:v>
                </c:pt>
                <c:pt idx="1079">
                  <c:v>6.8</c:v>
                </c:pt>
                <c:pt idx="1080">
                  <c:v>6.4</c:v>
                </c:pt>
                <c:pt idx="1081">
                  <c:v>6.2</c:v>
                </c:pt>
                <c:pt idx="1082">
                  <c:v>6.4</c:v>
                </c:pt>
                <c:pt idx="1083">
                  <c:v>8.1</c:v>
                </c:pt>
                <c:pt idx="1084">
                  <c:v>6.5</c:v>
                </c:pt>
                <c:pt idx="1085">
                  <c:v>7.2</c:v>
                </c:pt>
                <c:pt idx="1086">
                  <c:v>6.1</c:v>
                </c:pt>
                <c:pt idx="1087">
                  <c:v>5.7</c:v>
                </c:pt>
                <c:pt idx="1088">
                  <c:v>7.7</c:v>
                </c:pt>
                <c:pt idx="1089">
                  <c:v>6.7</c:v>
                </c:pt>
                <c:pt idx="1090">
                  <c:v>6.4</c:v>
                </c:pt>
                <c:pt idx="1091">
                  <c:v>6.8</c:v>
                </c:pt>
                <c:pt idx="1092">
                  <c:v>7.6</c:v>
                </c:pt>
                <c:pt idx="1093">
                  <c:v>7.5</c:v>
                </c:pt>
                <c:pt idx="1094">
                  <c:v>5.9</c:v>
                </c:pt>
                <c:pt idx="1095">
                  <c:v>8.1999999999999993</c:v>
                </c:pt>
                <c:pt idx="1096">
                  <c:v>8.1999999999999993</c:v>
                </c:pt>
                <c:pt idx="1097">
                  <c:v>6.7</c:v>
                </c:pt>
                <c:pt idx="1098">
                  <c:v>7.1</c:v>
                </c:pt>
                <c:pt idx="1099">
                  <c:v>6.7</c:v>
                </c:pt>
                <c:pt idx="1100">
                  <c:v>5.9</c:v>
                </c:pt>
                <c:pt idx="1101">
                  <c:v>5.3</c:v>
                </c:pt>
                <c:pt idx="1102">
                  <c:v>7.7</c:v>
                </c:pt>
                <c:pt idx="1103">
                  <c:v>7.5</c:v>
                </c:pt>
                <c:pt idx="1104">
                  <c:v>6</c:v>
                </c:pt>
                <c:pt idx="1105">
                  <c:v>8.1999999999999993</c:v>
                </c:pt>
                <c:pt idx="1106">
                  <c:v>6.9</c:v>
                </c:pt>
                <c:pt idx="1107">
                  <c:v>6.1</c:v>
                </c:pt>
                <c:pt idx="1108">
                  <c:v>7</c:v>
                </c:pt>
                <c:pt idx="1109">
                  <c:v>6.6</c:v>
                </c:pt>
                <c:pt idx="1110">
                  <c:v>5.5</c:v>
                </c:pt>
                <c:pt idx="1111">
                  <c:v>6.9</c:v>
                </c:pt>
                <c:pt idx="1112">
                  <c:v>7.4</c:v>
                </c:pt>
                <c:pt idx="1113">
                  <c:v>7.3</c:v>
                </c:pt>
                <c:pt idx="1114">
                  <c:v>6.2</c:v>
                </c:pt>
                <c:pt idx="1115">
                  <c:v>6.2</c:v>
                </c:pt>
                <c:pt idx="1116">
                  <c:v>7.5</c:v>
                </c:pt>
                <c:pt idx="1117">
                  <c:v>6.9</c:v>
                </c:pt>
                <c:pt idx="1118">
                  <c:v>7.4</c:v>
                </c:pt>
                <c:pt idx="1119">
                  <c:v>7.3</c:v>
                </c:pt>
                <c:pt idx="1120">
                  <c:v>7.1</c:v>
                </c:pt>
                <c:pt idx="1121">
                  <c:v>8</c:v>
                </c:pt>
                <c:pt idx="1122">
                  <c:v>7.6</c:v>
                </c:pt>
                <c:pt idx="1123">
                  <c:v>5.5</c:v>
                </c:pt>
                <c:pt idx="1124">
                  <c:v>5.7</c:v>
                </c:pt>
                <c:pt idx="1125">
                  <c:v>7.2</c:v>
                </c:pt>
                <c:pt idx="1126">
                  <c:v>6.2</c:v>
                </c:pt>
                <c:pt idx="1127">
                  <c:v>7.2</c:v>
                </c:pt>
                <c:pt idx="1128">
                  <c:v>5.8</c:v>
                </c:pt>
                <c:pt idx="1129">
                  <c:v>6.8</c:v>
                </c:pt>
                <c:pt idx="1130">
                  <c:v>7.2</c:v>
                </c:pt>
                <c:pt idx="1131">
                  <c:v>7.3</c:v>
                </c:pt>
                <c:pt idx="1132">
                  <c:v>6.9</c:v>
                </c:pt>
                <c:pt idx="1133">
                  <c:v>6.4</c:v>
                </c:pt>
                <c:pt idx="1134">
                  <c:v>5.5</c:v>
                </c:pt>
                <c:pt idx="1135">
                  <c:v>5.5</c:v>
                </c:pt>
                <c:pt idx="1136">
                  <c:v>7.1</c:v>
                </c:pt>
                <c:pt idx="1137">
                  <c:v>6.3</c:v>
                </c:pt>
                <c:pt idx="1138">
                  <c:v>6.8</c:v>
                </c:pt>
                <c:pt idx="1139">
                  <c:v>7.3</c:v>
                </c:pt>
                <c:pt idx="1140">
                  <c:v>7.7</c:v>
                </c:pt>
                <c:pt idx="1141">
                  <c:v>5.6</c:v>
                </c:pt>
                <c:pt idx="1142">
                  <c:v>5.8</c:v>
                </c:pt>
                <c:pt idx="1143">
                  <c:v>5.3</c:v>
                </c:pt>
                <c:pt idx="1144">
                  <c:v>5.3</c:v>
                </c:pt>
                <c:pt idx="1145">
                  <c:v>5.6</c:v>
                </c:pt>
                <c:pt idx="1146">
                  <c:v>7.5</c:v>
                </c:pt>
                <c:pt idx="1147">
                  <c:v>7.2</c:v>
                </c:pt>
                <c:pt idx="1148">
                  <c:v>5.9</c:v>
                </c:pt>
                <c:pt idx="1149">
                  <c:v>7.6</c:v>
                </c:pt>
                <c:pt idx="1150">
                  <c:v>7.5</c:v>
                </c:pt>
                <c:pt idx="1151">
                  <c:v>6.3</c:v>
                </c:pt>
                <c:pt idx="1152">
                  <c:v>5.4</c:v>
                </c:pt>
                <c:pt idx="1153">
                  <c:v>7.4</c:v>
                </c:pt>
                <c:pt idx="1154">
                  <c:v>6.6</c:v>
                </c:pt>
                <c:pt idx="1155">
                  <c:v>6.6</c:v>
                </c:pt>
                <c:pt idx="1156">
                  <c:v>7.3</c:v>
                </c:pt>
                <c:pt idx="1157">
                  <c:v>6</c:v>
                </c:pt>
                <c:pt idx="1158">
                  <c:v>7.2</c:v>
                </c:pt>
                <c:pt idx="1159">
                  <c:v>6.2</c:v>
                </c:pt>
                <c:pt idx="1160">
                  <c:v>6.8</c:v>
                </c:pt>
                <c:pt idx="1161">
                  <c:v>6.8</c:v>
                </c:pt>
                <c:pt idx="1162">
                  <c:v>6.2</c:v>
                </c:pt>
                <c:pt idx="1163">
                  <c:v>7.4</c:v>
                </c:pt>
                <c:pt idx="1164">
                  <c:v>6.1</c:v>
                </c:pt>
                <c:pt idx="1165">
                  <c:v>5.8</c:v>
                </c:pt>
                <c:pt idx="1166">
                  <c:v>7</c:v>
                </c:pt>
                <c:pt idx="1167">
                  <c:v>6.6</c:v>
                </c:pt>
                <c:pt idx="1168">
                  <c:v>5.4</c:v>
                </c:pt>
                <c:pt idx="1169">
                  <c:v>6.3</c:v>
                </c:pt>
                <c:pt idx="1170">
                  <c:v>7.1</c:v>
                </c:pt>
                <c:pt idx="1171">
                  <c:v>7.3</c:v>
                </c:pt>
                <c:pt idx="1172">
                  <c:v>7.2</c:v>
                </c:pt>
                <c:pt idx="1173">
                  <c:v>5.5</c:v>
                </c:pt>
                <c:pt idx="1174">
                  <c:v>7.2</c:v>
                </c:pt>
                <c:pt idx="1175">
                  <c:v>2.6</c:v>
                </c:pt>
                <c:pt idx="1176">
                  <c:v>7.9</c:v>
                </c:pt>
                <c:pt idx="1177">
                  <c:v>6.2</c:v>
                </c:pt>
                <c:pt idx="1178">
                  <c:v>6.2</c:v>
                </c:pt>
                <c:pt idx="1179">
                  <c:v>5.6</c:v>
                </c:pt>
                <c:pt idx="1180">
                  <c:v>5.6</c:v>
                </c:pt>
                <c:pt idx="1181">
                  <c:v>7</c:v>
                </c:pt>
                <c:pt idx="1182">
                  <c:v>5.6</c:v>
                </c:pt>
                <c:pt idx="1183">
                  <c:v>7.9</c:v>
                </c:pt>
                <c:pt idx="1184">
                  <c:v>6.5</c:v>
                </c:pt>
                <c:pt idx="1185">
                  <c:v>5.7</c:v>
                </c:pt>
                <c:pt idx="1186">
                  <c:v>6.2</c:v>
                </c:pt>
                <c:pt idx="1187">
                  <c:v>4.9000000000000004</c:v>
                </c:pt>
                <c:pt idx="1188">
                  <c:v>5.5</c:v>
                </c:pt>
                <c:pt idx="1189">
                  <c:v>5.5</c:v>
                </c:pt>
                <c:pt idx="1190">
                  <c:v>6</c:v>
                </c:pt>
                <c:pt idx="1191">
                  <c:v>6.2</c:v>
                </c:pt>
                <c:pt idx="1192">
                  <c:v>7.6</c:v>
                </c:pt>
                <c:pt idx="1193">
                  <c:v>7.1</c:v>
                </c:pt>
                <c:pt idx="1194">
                  <c:v>7.7</c:v>
                </c:pt>
                <c:pt idx="1195">
                  <c:v>6.2</c:v>
                </c:pt>
                <c:pt idx="1196">
                  <c:v>7.3</c:v>
                </c:pt>
                <c:pt idx="1197">
                  <c:v>7.1</c:v>
                </c:pt>
                <c:pt idx="1198">
                  <c:v>7.5</c:v>
                </c:pt>
                <c:pt idx="1199">
                  <c:v>8</c:v>
                </c:pt>
                <c:pt idx="1200">
                  <c:v>7.5</c:v>
                </c:pt>
                <c:pt idx="1201">
                  <c:v>7</c:v>
                </c:pt>
                <c:pt idx="1202">
                  <c:v>5.8</c:v>
                </c:pt>
                <c:pt idx="1203">
                  <c:v>7.5</c:v>
                </c:pt>
                <c:pt idx="1204">
                  <c:v>4</c:v>
                </c:pt>
                <c:pt idx="1205">
                  <c:v>6.5</c:v>
                </c:pt>
                <c:pt idx="1206">
                  <c:v>7.1</c:v>
                </c:pt>
                <c:pt idx="1207">
                  <c:v>6.1</c:v>
                </c:pt>
                <c:pt idx="1208">
                  <c:v>7.6</c:v>
                </c:pt>
                <c:pt idx="1209">
                  <c:v>6.6</c:v>
                </c:pt>
                <c:pt idx="1210">
                  <c:v>6.8</c:v>
                </c:pt>
                <c:pt idx="1211">
                  <c:v>7.6</c:v>
                </c:pt>
                <c:pt idx="1212">
                  <c:v>7.5</c:v>
                </c:pt>
                <c:pt idx="1213">
                  <c:v>7.4</c:v>
                </c:pt>
                <c:pt idx="1214">
                  <c:v>6.8</c:v>
                </c:pt>
                <c:pt idx="1215">
                  <c:v>7.5</c:v>
                </c:pt>
                <c:pt idx="1216">
                  <c:v>6</c:v>
                </c:pt>
                <c:pt idx="1217">
                  <c:v>7.2</c:v>
                </c:pt>
                <c:pt idx="1218">
                  <c:v>5.6</c:v>
                </c:pt>
                <c:pt idx="1219">
                  <c:v>6.7</c:v>
                </c:pt>
                <c:pt idx="1220">
                  <c:v>8</c:v>
                </c:pt>
                <c:pt idx="1221">
                  <c:v>7</c:v>
                </c:pt>
                <c:pt idx="1222">
                  <c:v>6.9</c:v>
                </c:pt>
                <c:pt idx="1223">
                  <c:v>6.1</c:v>
                </c:pt>
                <c:pt idx="1224">
                  <c:v>6</c:v>
                </c:pt>
                <c:pt idx="1225">
                  <c:v>8</c:v>
                </c:pt>
                <c:pt idx="1226">
                  <c:v>6.5</c:v>
                </c:pt>
                <c:pt idx="1227">
                  <c:v>7.1</c:v>
                </c:pt>
                <c:pt idx="1228">
                  <c:v>7.2</c:v>
                </c:pt>
                <c:pt idx="1229">
                  <c:v>7</c:v>
                </c:pt>
                <c:pt idx="1230">
                  <c:v>5.9</c:v>
                </c:pt>
                <c:pt idx="1231">
                  <c:v>6.3</c:v>
                </c:pt>
                <c:pt idx="1232">
                  <c:v>6.6</c:v>
                </c:pt>
                <c:pt idx="1233">
                  <c:v>6.2</c:v>
                </c:pt>
                <c:pt idx="1234">
                  <c:v>6.9</c:v>
                </c:pt>
                <c:pt idx="1235">
                  <c:v>5.5</c:v>
                </c:pt>
                <c:pt idx="1236">
                  <c:v>7.8</c:v>
                </c:pt>
                <c:pt idx="1237">
                  <c:v>7.3</c:v>
                </c:pt>
                <c:pt idx="1238">
                  <c:v>8.1</c:v>
                </c:pt>
                <c:pt idx="1239">
                  <c:v>7.9</c:v>
                </c:pt>
                <c:pt idx="1240">
                  <c:v>6.7</c:v>
                </c:pt>
                <c:pt idx="1241">
                  <c:v>7.5</c:v>
                </c:pt>
                <c:pt idx="1242">
                  <c:v>5.3</c:v>
                </c:pt>
                <c:pt idx="1243">
                  <c:v>5.5</c:v>
                </c:pt>
                <c:pt idx="1244">
                  <c:v>5.8</c:v>
                </c:pt>
                <c:pt idx="1245">
                  <c:v>3.4</c:v>
                </c:pt>
                <c:pt idx="1246">
                  <c:v>7.7</c:v>
                </c:pt>
                <c:pt idx="1247">
                  <c:v>6.3</c:v>
                </c:pt>
                <c:pt idx="1248">
                  <c:v>6.6</c:v>
                </c:pt>
                <c:pt idx="1249">
                  <c:v>7.7</c:v>
                </c:pt>
                <c:pt idx="1250">
                  <c:v>6.8</c:v>
                </c:pt>
                <c:pt idx="1251">
                  <c:v>6.7</c:v>
                </c:pt>
                <c:pt idx="1252">
                  <c:v>6.3</c:v>
                </c:pt>
                <c:pt idx="1253">
                  <c:v>6.8</c:v>
                </c:pt>
                <c:pt idx="1254">
                  <c:v>5.7</c:v>
                </c:pt>
                <c:pt idx="1255">
                  <c:v>7.3</c:v>
                </c:pt>
                <c:pt idx="1256">
                  <c:v>4.5</c:v>
                </c:pt>
                <c:pt idx="1257">
                  <c:v>7.7</c:v>
                </c:pt>
                <c:pt idx="1258">
                  <c:v>6.4</c:v>
                </c:pt>
                <c:pt idx="1259">
                  <c:v>5.2</c:v>
                </c:pt>
                <c:pt idx="1260">
                  <c:v>7.8</c:v>
                </c:pt>
                <c:pt idx="1261">
                  <c:v>7.2</c:v>
                </c:pt>
                <c:pt idx="1262">
                  <c:v>7.3</c:v>
                </c:pt>
                <c:pt idx="1263">
                  <c:v>7.4</c:v>
                </c:pt>
                <c:pt idx="1264">
                  <c:v>4.8</c:v>
                </c:pt>
                <c:pt idx="1265">
                  <c:v>6.9</c:v>
                </c:pt>
                <c:pt idx="1266">
                  <c:v>6.2</c:v>
                </c:pt>
                <c:pt idx="1267">
                  <c:v>7.7</c:v>
                </c:pt>
                <c:pt idx="1268">
                  <c:v>7.2</c:v>
                </c:pt>
                <c:pt idx="1269">
                  <c:v>6.1</c:v>
                </c:pt>
                <c:pt idx="1270">
                  <c:v>6.3</c:v>
                </c:pt>
                <c:pt idx="1271">
                  <c:v>6.7</c:v>
                </c:pt>
                <c:pt idx="1272">
                  <c:v>6.5</c:v>
                </c:pt>
                <c:pt idx="1273">
                  <c:v>7.1</c:v>
                </c:pt>
                <c:pt idx="1274">
                  <c:v>8.3000000000000007</c:v>
                </c:pt>
                <c:pt idx="1275">
                  <c:v>5.2</c:v>
                </c:pt>
                <c:pt idx="1276">
                  <c:v>6.3</c:v>
                </c:pt>
                <c:pt idx="1277">
                  <c:v>6.6</c:v>
                </c:pt>
                <c:pt idx="1278">
                  <c:v>4.3</c:v>
                </c:pt>
                <c:pt idx="1279">
                  <c:v>5.8</c:v>
                </c:pt>
                <c:pt idx="1280">
                  <c:v>6.1</c:v>
                </c:pt>
                <c:pt idx="1281">
                  <c:v>8</c:v>
                </c:pt>
                <c:pt idx="1282">
                  <c:v>7.5</c:v>
                </c:pt>
                <c:pt idx="1283">
                  <c:v>6.8</c:v>
                </c:pt>
                <c:pt idx="1284">
                  <c:v>6.5</c:v>
                </c:pt>
                <c:pt idx="1285">
                  <c:v>7.6</c:v>
                </c:pt>
                <c:pt idx="1286">
                  <c:v>7.3</c:v>
                </c:pt>
                <c:pt idx="1287">
                  <c:v>7</c:v>
                </c:pt>
                <c:pt idx="1288">
                  <c:v>6</c:v>
                </c:pt>
                <c:pt idx="1289">
                  <c:v>6.8</c:v>
                </c:pt>
                <c:pt idx="1290">
                  <c:v>6.7</c:v>
                </c:pt>
                <c:pt idx="1291">
                  <c:v>7.1</c:v>
                </c:pt>
                <c:pt idx="1292">
                  <c:v>7.6</c:v>
                </c:pt>
                <c:pt idx="1293">
                  <c:v>7.1</c:v>
                </c:pt>
                <c:pt idx="1294">
                  <c:v>6.1</c:v>
                </c:pt>
                <c:pt idx="1295">
                  <c:v>5.6</c:v>
                </c:pt>
                <c:pt idx="1296">
                  <c:v>8.1999999999999993</c:v>
                </c:pt>
                <c:pt idx="1297">
                  <c:v>6.1</c:v>
                </c:pt>
                <c:pt idx="1298">
                  <c:v>6.7</c:v>
                </c:pt>
                <c:pt idx="1299">
                  <c:v>5.8</c:v>
                </c:pt>
                <c:pt idx="1300">
                  <c:v>5.9</c:v>
                </c:pt>
                <c:pt idx="1301">
                  <c:v>6.3</c:v>
                </c:pt>
                <c:pt idx="1302">
                  <c:v>6.5</c:v>
                </c:pt>
                <c:pt idx="1303">
                  <c:v>7.4</c:v>
                </c:pt>
                <c:pt idx="1304">
                  <c:v>6.5</c:v>
                </c:pt>
                <c:pt idx="1305">
                  <c:v>7.7</c:v>
                </c:pt>
                <c:pt idx="1306">
                  <c:v>6.9</c:v>
                </c:pt>
                <c:pt idx="1307">
                  <c:v>6.3</c:v>
                </c:pt>
                <c:pt idx="1308">
                  <c:v>8</c:v>
                </c:pt>
                <c:pt idx="1309">
                  <c:v>8.1</c:v>
                </c:pt>
                <c:pt idx="1310">
                  <c:v>7.2</c:v>
                </c:pt>
                <c:pt idx="1311">
                  <c:v>5.9</c:v>
                </c:pt>
                <c:pt idx="1312">
                  <c:v>7.1</c:v>
                </c:pt>
                <c:pt idx="1313">
                  <c:v>6.6</c:v>
                </c:pt>
                <c:pt idx="1314">
                  <c:v>5.9</c:v>
                </c:pt>
                <c:pt idx="1315">
                  <c:v>5.8</c:v>
                </c:pt>
                <c:pt idx="1316">
                  <c:v>5</c:v>
                </c:pt>
                <c:pt idx="1317">
                  <c:v>6.3</c:v>
                </c:pt>
                <c:pt idx="1318">
                  <c:v>6.5</c:v>
                </c:pt>
                <c:pt idx="1319">
                  <c:v>6.5</c:v>
                </c:pt>
                <c:pt idx="1320">
                  <c:v>4.7</c:v>
                </c:pt>
                <c:pt idx="1321">
                  <c:v>7.1</c:v>
                </c:pt>
                <c:pt idx="1322">
                  <c:v>6.4</c:v>
                </c:pt>
                <c:pt idx="1323">
                  <c:v>7.8</c:v>
                </c:pt>
                <c:pt idx="1324">
                  <c:v>5.8</c:v>
                </c:pt>
                <c:pt idx="1325">
                  <c:v>7.3</c:v>
                </c:pt>
                <c:pt idx="1326">
                  <c:v>6.3</c:v>
                </c:pt>
                <c:pt idx="1327">
                  <c:v>7</c:v>
                </c:pt>
                <c:pt idx="1328">
                  <c:v>7.2</c:v>
                </c:pt>
                <c:pt idx="1329">
                  <c:v>7.5</c:v>
                </c:pt>
                <c:pt idx="1330">
                  <c:v>8.4</c:v>
                </c:pt>
                <c:pt idx="1331">
                  <c:v>7.6</c:v>
                </c:pt>
                <c:pt idx="1332">
                  <c:v>5.0999999999999996</c:v>
                </c:pt>
                <c:pt idx="1333">
                  <c:v>2.2999999999999998</c:v>
                </c:pt>
                <c:pt idx="1334">
                  <c:v>7.4</c:v>
                </c:pt>
                <c:pt idx="1335">
                  <c:v>7.1</c:v>
                </c:pt>
                <c:pt idx="1336">
                  <c:v>7.2</c:v>
                </c:pt>
                <c:pt idx="1337">
                  <c:v>5.6</c:v>
                </c:pt>
                <c:pt idx="1338">
                  <c:v>7.3</c:v>
                </c:pt>
                <c:pt idx="1339">
                  <c:v>7.1</c:v>
                </c:pt>
                <c:pt idx="1340">
                  <c:v>6.9</c:v>
                </c:pt>
                <c:pt idx="1341">
                  <c:v>6.5</c:v>
                </c:pt>
                <c:pt idx="1342">
                  <c:v>6.2</c:v>
                </c:pt>
                <c:pt idx="1343">
                  <c:v>8.4</c:v>
                </c:pt>
                <c:pt idx="1344">
                  <c:v>6.7</c:v>
                </c:pt>
                <c:pt idx="1345">
                  <c:v>5.8</c:v>
                </c:pt>
                <c:pt idx="1346">
                  <c:v>5.5</c:v>
                </c:pt>
                <c:pt idx="1347">
                  <c:v>6.9</c:v>
                </c:pt>
                <c:pt idx="1348">
                  <c:v>6.8</c:v>
                </c:pt>
                <c:pt idx="1349">
                  <c:v>6.5</c:v>
                </c:pt>
                <c:pt idx="1350">
                  <c:v>6.4</c:v>
                </c:pt>
                <c:pt idx="1351">
                  <c:v>7</c:v>
                </c:pt>
                <c:pt idx="1352">
                  <c:v>7.1</c:v>
                </c:pt>
                <c:pt idx="1353">
                  <c:v>7.3</c:v>
                </c:pt>
                <c:pt idx="1354">
                  <c:v>6.7</c:v>
                </c:pt>
                <c:pt idx="1355">
                  <c:v>4.7</c:v>
                </c:pt>
                <c:pt idx="1356">
                  <c:v>6.2</c:v>
                </c:pt>
                <c:pt idx="1357">
                  <c:v>6.1</c:v>
                </c:pt>
                <c:pt idx="1358">
                  <c:v>6.6</c:v>
                </c:pt>
                <c:pt idx="1359">
                  <c:v>3.6</c:v>
                </c:pt>
                <c:pt idx="1360">
                  <c:v>6.6</c:v>
                </c:pt>
                <c:pt idx="1361">
                  <c:v>6.3</c:v>
                </c:pt>
                <c:pt idx="1362">
                  <c:v>6.8</c:v>
                </c:pt>
                <c:pt idx="1363">
                  <c:v>6.9</c:v>
                </c:pt>
                <c:pt idx="1364">
                  <c:v>5.8</c:v>
                </c:pt>
                <c:pt idx="1365">
                  <c:v>7.5</c:v>
                </c:pt>
                <c:pt idx="1366">
                  <c:v>5.7</c:v>
                </c:pt>
                <c:pt idx="1367">
                  <c:v>6.2</c:v>
                </c:pt>
                <c:pt idx="1368">
                  <c:v>6.9</c:v>
                </c:pt>
                <c:pt idx="1369">
                  <c:v>5.5</c:v>
                </c:pt>
                <c:pt idx="1370">
                  <c:v>4.3</c:v>
                </c:pt>
                <c:pt idx="1371">
                  <c:v>5.7</c:v>
                </c:pt>
                <c:pt idx="1372">
                  <c:v>6.4</c:v>
                </c:pt>
                <c:pt idx="1373">
                  <c:v>6.7</c:v>
                </c:pt>
                <c:pt idx="1374">
                  <c:v>5.7</c:v>
                </c:pt>
                <c:pt idx="1375">
                  <c:v>6.7</c:v>
                </c:pt>
                <c:pt idx="1376">
                  <c:v>7.9</c:v>
                </c:pt>
                <c:pt idx="1377">
                  <c:v>7.7</c:v>
                </c:pt>
                <c:pt idx="1378">
                  <c:v>6.1</c:v>
                </c:pt>
                <c:pt idx="1379">
                  <c:v>7.2</c:v>
                </c:pt>
                <c:pt idx="1380">
                  <c:v>8.1999999999999993</c:v>
                </c:pt>
                <c:pt idx="1381">
                  <c:v>5.8</c:v>
                </c:pt>
                <c:pt idx="1382">
                  <c:v>7.7</c:v>
                </c:pt>
                <c:pt idx="1383">
                  <c:v>7.5</c:v>
                </c:pt>
                <c:pt idx="1384">
                  <c:v>6</c:v>
                </c:pt>
                <c:pt idx="1385">
                  <c:v>7.5</c:v>
                </c:pt>
                <c:pt idx="1386">
                  <c:v>6.4</c:v>
                </c:pt>
                <c:pt idx="1387">
                  <c:v>5.8</c:v>
                </c:pt>
                <c:pt idx="1388">
                  <c:v>4.8</c:v>
                </c:pt>
                <c:pt idx="1389">
                  <c:v>7</c:v>
                </c:pt>
                <c:pt idx="1390">
                  <c:v>7.5</c:v>
                </c:pt>
                <c:pt idx="1391">
                  <c:v>6.2</c:v>
                </c:pt>
                <c:pt idx="1392">
                  <c:v>5.5</c:v>
                </c:pt>
                <c:pt idx="1393">
                  <c:v>7.7</c:v>
                </c:pt>
                <c:pt idx="1394">
                  <c:v>6.1</c:v>
                </c:pt>
                <c:pt idx="1395">
                  <c:v>7.2</c:v>
                </c:pt>
                <c:pt idx="1396">
                  <c:v>6.6</c:v>
                </c:pt>
                <c:pt idx="1397">
                  <c:v>6.1</c:v>
                </c:pt>
                <c:pt idx="1398">
                  <c:v>7.1</c:v>
                </c:pt>
                <c:pt idx="1399">
                  <c:v>5.4</c:v>
                </c:pt>
                <c:pt idx="1400">
                  <c:v>5.6</c:v>
                </c:pt>
                <c:pt idx="1401">
                  <c:v>5.0999999999999996</c:v>
                </c:pt>
                <c:pt idx="1402">
                  <c:v>5.9</c:v>
                </c:pt>
                <c:pt idx="1403">
                  <c:v>5.9</c:v>
                </c:pt>
                <c:pt idx="1404">
                  <c:v>8</c:v>
                </c:pt>
                <c:pt idx="1405">
                  <c:v>7.3</c:v>
                </c:pt>
                <c:pt idx="1406">
                  <c:v>7.8</c:v>
                </c:pt>
                <c:pt idx="1407">
                  <c:v>6.7</c:v>
                </c:pt>
                <c:pt idx="1408">
                  <c:v>6.6</c:v>
                </c:pt>
                <c:pt idx="1409">
                  <c:v>8</c:v>
                </c:pt>
                <c:pt idx="1410">
                  <c:v>8.1</c:v>
                </c:pt>
                <c:pt idx="1411">
                  <c:v>5.8</c:v>
                </c:pt>
                <c:pt idx="1412">
                  <c:v>7.7</c:v>
                </c:pt>
                <c:pt idx="1413">
                  <c:v>5.9</c:v>
                </c:pt>
                <c:pt idx="1414">
                  <c:v>6.6</c:v>
                </c:pt>
                <c:pt idx="1415">
                  <c:v>5.6</c:v>
                </c:pt>
                <c:pt idx="1416">
                  <c:v>8.1</c:v>
                </c:pt>
                <c:pt idx="1417">
                  <c:v>5.0999999999999996</c:v>
                </c:pt>
                <c:pt idx="1418">
                  <c:v>7.5</c:v>
                </c:pt>
                <c:pt idx="1419">
                  <c:v>5.7</c:v>
                </c:pt>
                <c:pt idx="1420">
                  <c:v>7.4</c:v>
                </c:pt>
                <c:pt idx="1421">
                  <c:v>8</c:v>
                </c:pt>
                <c:pt idx="1422">
                  <c:v>6.5</c:v>
                </c:pt>
                <c:pt idx="1423">
                  <c:v>6.6</c:v>
                </c:pt>
                <c:pt idx="1424">
                  <c:v>6.4</c:v>
                </c:pt>
                <c:pt idx="1425">
                  <c:v>5.9</c:v>
                </c:pt>
                <c:pt idx="1426">
                  <c:v>6.5</c:v>
                </c:pt>
                <c:pt idx="1427">
                  <c:v>5.0999999999999996</c:v>
                </c:pt>
                <c:pt idx="1428">
                  <c:v>6.1</c:v>
                </c:pt>
                <c:pt idx="1429">
                  <c:v>6.6</c:v>
                </c:pt>
                <c:pt idx="1430">
                  <c:v>6.8</c:v>
                </c:pt>
                <c:pt idx="1431">
                  <c:v>8</c:v>
                </c:pt>
                <c:pt idx="1432">
                  <c:v>6.7</c:v>
                </c:pt>
                <c:pt idx="1433">
                  <c:v>5.9</c:v>
                </c:pt>
                <c:pt idx="1434">
                  <c:v>6.6</c:v>
                </c:pt>
                <c:pt idx="1435">
                  <c:v>7.4</c:v>
                </c:pt>
                <c:pt idx="1436">
                  <c:v>7.6</c:v>
                </c:pt>
                <c:pt idx="1437">
                  <c:v>6.5</c:v>
                </c:pt>
                <c:pt idx="1438">
                  <c:v>5.6</c:v>
                </c:pt>
                <c:pt idx="1439">
                  <c:v>5.4</c:v>
                </c:pt>
                <c:pt idx="1440">
                  <c:v>6.3</c:v>
                </c:pt>
                <c:pt idx="1441">
                  <c:v>7.7</c:v>
                </c:pt>
                <c:pt idx="1442">
                  <c:v>7.7</c:v>
                </c:pt>
                <c:pt idx="1443">
                  <c:v>6.6</c:v>
                </c:pt>
                <c:pt idx="1444">
                  <c:v>6.1</c:v>
                </c:pt>
                <c:pt idx="1445">
                  <c:v>6.4</c:v>
                </c:pt>
                <c:pt idx="1446">
                  <c:v>7.2</c:v>
                </c:pt>
                <c:pt idx="1447">
                  <c:v>6.7</c:v>
                </c:pt>
                <c:pt idx="1448">
                  <c:v>7.2</c:v>
                </c:pt>
                <c:pt idx="1449">
                  <c:v>5.9</c:v>
                </c:pt>
                <c:pt idx="1450">
                  <c:v>6.6</c:v>
                </c:pt>
                <c:pt idx="1451">
                  <c:v>7.2</c:v>
                </c:pt>
                <c:pt idx="1452">
                  <c:v>7.3</c:v>
                </c:pt>
                <c:pt idx="1453">
                  <c:v>8.1</c:v>
                </c:pt>
                <c:pt idx="1454">
                  <c:v>6.7</c:v>
                </c:pt>
                <c:pt idx="1455">
                  <c:v>5.6</c:v>
                </c:pt>
                <c:pt idx="1456">
                  <c:v>7.5</c:v>
                </c:pt>
                <c:pt idx="1457">
                  <c:v>7</c:v>
                </c:pt>
                <c:pt idx="1458">
                  <c:v>6.8</c:v>
                </c:pt>
                <c:pt idx="1459">
                  <c:v>6.6</c:v>
                </c:pt>
                <c:pt idx="1460">
                  <c:v>5.5</c:v>
                </c:pt>
                <c:pt idx="1461">
                  <c:v>5.4</c:v>
                </c:pt>
                <c:pt idx="1462">
                  <c:v>6.5</c:v>
                </c:pt>
                <c:pt idx="1463">
                  <c:v>7.3</c:v>
                </c:pt>
                <c:pt idx="1464">
                  <c:v>7.3</c:v>
                </c:pt>
                <c:pt idx="1465">
                  <c:v>6.8</c:v>
                </c:pt>
                <c:pt idx="1466">
                  <c:v>6.6</c:v>
                </c:pt>
                <c:pt idx="1467">
                  <c:v>6.4</c:v>
                </c:pt>
                <c:pt idx="1468">
                  <c:v>7.7</c:v>
                </c:pt>
                <c:pt idx="1469">
                  <c:v>5.5</c:v>
                </c:pt>
                <c:pt idx="1470">
                  <c:v>6.3</c:v>
                </c:pt>
                <c:pt idx="1471">
                  <c:v>7.2</c:v>
                </c:pt>
                <c:pt idx="1472">
                  <c:v>7.4</c:v>
                </c:pt>
                <c:pt idx="1473">
                  <c:v>6.8</c:v>
                </c:pt>
                <c:pt idx="1474">
                  <c:v>7.6</c:v>
                </c:pt>
                <c:pt idx="1475">
                  <c:v>4.9000000000000004</c:v>
                </c:pt>
                <c:pt idx="1476">
                  <c:v>6.1</c:v>
                </c:pt>
                <c:pt idx="1477">
                  <c:v>6.9</c:v>
                </c:pt>
                <c:pt idx="1478">
                  <c:v>7.2</c:v>
                </c:pt>
                <c:pt idx="1479">
                  <c:v>6.6</c:v>
                </c:pt>
                <c:pt idx="1480">
                  <c:v>8</c:v>
                </c:pt>
                <c:pt idx="1481">
                  <c:v>6.7</c:v>
                </c:pt>
                <c:pt idx="1482">
                  <c:v>5.4</c:v>
                </c:pt>
                <c:pt idx="1483">
                  <c:v>6.7</c:v>
                </c:pt>
                <c:pt idx="1484">
                  <c:v>6.4</c:v>
                </c:pt>
                <c:pt idx="1485">
                  <c:v>6.4</c:v>
                </c:pt>
                <c:pt idx="1486">
                  <c:v>6.5</c:v>
                </c:pt>
                <c:pt idx="1487">
                  <c:v>6.4</c:v>
                </c:pt>
                <c:pt idx="1488">
                  <c:v>7.4</c:v>
                </c:pt>
                <c:pt idx="1489">
                  <c:v>6.7</c:v>
                </c:pt>
                <c:pt idx="1490">
                  <c:v>7.5</c:v>
                </c:pt>
                <c:pt idx="1491">
                  <c:v>7.3</c:v>
                </c:pt>
                <c:pt idx="1492">
                  <c:v>8.4</c:v>
                </c:pt>
                <c:pt idx="1493">
                  <c:v>8.1</c:v>
                </c:pt>
                <c:pt idx="1494">
                  <c:v>7</c:v>
                </c:pt>
                <c:pt idx="1495">
                  <c:v>6.3</c:v>
                </c:pt>
                <c:pt idx="1496">
                  <c:v>7.1</c:v>
                </c:pt>
                <c:pt idx="1497">
                  <c:v>6.2</c:v>
                </c:pt>
                <c:pt idx="1498">
                  <c:v>5.4</c:v>
                </c:pt>
                <c:pt idx="1499">
                  <c:v>6.9</c:v>
                </c:pt>
                <c:pt idx="1500">
                  <c:v>6.5</c:v>
                </c:pt>
                <c:pt idx="1501">
                  <c:v>8.5</c:v>
                </c:pt>
                <c:pt idx="1502">
                  <c:v>7.3</c:v>
                </c:pt>
                <c:pt idx="1503">
                  <c:v>7.5</c:v>
                </c:pt>
                <c:pt idx="1504">
                  <c:v>5.8</c:v>
                </c:pt>
                <c:pt idx="1505">
                  <c:v>6.3</c:v>
                </c:pt>
                <c:pt idx="1506">
                  <c:v>5.8</c:v>
                </c:pt>
                <c:pt idx="1507">
                  <c:v>5.7</c:v>
                </c:pt>
                <c:pt idx="1508">
                  <c:v>7.6</c:v>
                </c:pt>
                <c:pt idx="1509">
                  <c:v>6</c:v>
                </c:pt>
                <c:pt idx="1510">
                  <c:v>6.8</c:v>
                </c:pt>
                <c:pt idx="1511">
                  <c:v>5.9</c:v>
                </c:pt>
                <c:pt idx="1512">
                  <c:v>7</c:v>
                </c:pt>
                <c:pt idx="1513">
                  <c:v>7.1</c:v>
                </c:pt>
                <c:pt idx="1514">
                  <c:v>7.8</c:v>
                </c:pt>
                <c:pt idx="1515">
                  <c:v>5.4</c:v>
                </c:pt>
                <c:pt idx="1516">
                  <c:v>6.1</c:v>
                </c:pt>
                <c:pt idx="1517">
                  <c:v>6.3</c:v>
                </c:pt>
                <c:pt idx="1518">
                  <c:v>6.8</c:v>
                </c:pt>
                <c:pt idx="1519">
                  <c:v>7.8</c:v>
                </c:pt>
                <c:pt idx="1520">
                  <c:v>5.8</c:v>
                </c:pt>
                <c:pt idx="1521">
                  <c:v>7.2</c:v>
                </c:pt>
                <c:pt idx="1522">
                  <c:v>6.6</c:v>
                </c:pt>
                <c:pt idx="1523">
                  <c:v>6.5</c:v>
                </c:pt>
                <c:pt idx="1524">
                  <c:v>6.2</c:v>
                </c:pt>
                <c:pt idx="1525">
                  <c:v>7.6</c:v>
                </c:pt>
                <c:pt idx="1526">
                  <c:v>7.6</c:v>
                </c:pt>
                <c:pt idx="1527">
                  <c:v>7</c:v>
                </c:pt>
                <c:pt idx="1528">
                  <c:v>5.5</c:v>
                </c:pt>
                <c:pt idx="1529">
                  <c:v>7.6</c:v>
                </c:pt>
                <c:pt idx="1530">
                  <c:v>7</c:v>
                </c:pt>
                <c:pt idx="1531">
                  <c:v>7.1</c:v>
                </c:pt>
                <c:pt idx="1532">
                  <c:v>7</c:v>
                </c:pt>
                <c:pt idx="1533">
                  <c:v>6.2</c:v>
                </c:pt>
                <c:pt idx="1534">
                  <c:v>5.2</c:v>
                </c:pt>
                <c:pt idx="1535">
                  <c:v>7.6</c:v>
                </c:pt>
                <c:pt idx="1536">
                  <c:v>7.5</c:v>
                </c:pt>
                <c:pt idx="1537">
                  <c:v>5.8</c:v>
                </c:pt>
                <c:pt idx="1538">
                  <c:v>7.8</c:v>
                </c:pt>
                <c:pt idx="1539">
                  <c:v>5.9</c:v>
                </c:pt>
                <c:pt idx="1540">
                  <c:v>6.8</c:v>
                </c:pt>
                <c:pt idx="1541">
                  <c:v>7</c:v>
                </c:pt>
                <c:pt idx="1542">
                  <c:v>7.3</c:v>
                </c:pt>
                <c:pt idx="1543">
                  <c:v>6.5</c:v>
                </c:pt>
                <c:pt idx="1544">
                  <c:v>7.8</c:v>
                </c:pt>
                <c:pt idx="1545">
                  <c:v>6.5</c:v>
                </c:pt>
                <c:pt idx="1546">
                  <c:v>6.7</c:v>
                </c:pt>
                <c:pt idx="1547">
                  <c:v>7.9</c:v>
                </c:pt>
                <c:pt idx="1548">
                  <c:v>6.9</c:v>
                </c:pt>
                <c:pt idx="1549">
                  <c:v>6.6</c:v>
                </c:pt>
                <c:pt idx="1550">
                  <c:v>7</c:v>
                </c:pt>
                <c:pt idx="1551">
                  <c:v>7.3</c:v>
                </c:pt>
                <c:pt idx="1552">
                  <c:v>6.5</c:v>
                </c:pt>
                <c:pt idx="1553">
                  <c:v>6.7</c:v>
                </c:pt>
                <c:pt idx="1554">
                  <c:v>7.7</c:v>
                </c:pt>
                <c:pt idx="1555">
                  <c:v>6.5</c:v>
                </c:pt>
                <c:pt idx="1556">
                  <c:v>4.5999999999999996</c:v>
                </c:pt>
                <c:pt idx="1557">
                  <c:v>7.4</c:v>
                </c:pt>
                <c:pt idx="1558">
                  <c:v>5.9</c:v>
                </c:pt>
                <c:pt idx="1559">
                  <c:v>5.6</c:v>
                </c:pt>
                <c:pt idx="1560">
                  <c:v>7.5</c:v>
                </c:pt>
                <c:pt idx="1561">
                  <c:v>6.7</c:v>
                </c:pt>
                <c:pt idx="1562">
                  <c:v>5.9</c:v>
                </c:pt>
                <c:pt idx="1563">
                  <c:v>7</c:v>
                </c:pt>
                <c:pt idx="1564">
                  <c:v>7.5</c:v>
                </c:pt>
                <c:pt idx="1565">
                  <c:v>7.5</c:v>
                </c:pt>
                <c:pt idx="1566">
                  <c:v>6.7</c:v>
                </c:pt>
                <c:pt idx="1567">
                  <c:v>6.8</c:v>
                </c:pt>
                <c:pt idx="1568">
                  <c:v>4.5</c:v>
                </c:pt>
                <c:pt idx="1569">
                  <c:v>6</c:v>
                </c:pt>
                <c:pt idx="1570">
                  <c:v>6.8</c:v>
                </c:pt>
                <c:pt idx="1571">
                  <c:v>5.9</c:v>
                </c:pt>
                <c:pt idx="1572">
                  <c:v>7</c:v>
                </c:pt>
                <c:pt idx="1573">
                  <c:v>7</c:v>
                </c:pt>
                <c:pt idx="1574">
                  <c:v>6.2</c:v>
                </c:pt>
                <c:pt idx="1575">
                  <c:v>7.9</c:v>
                </c:pt>
                <c:pt idx="1576">
                  <c:v>6.6</c:v>
                </c:pt>
                <c:pt idx="1577">
                  <c:v>7.1</c:v>
                </c:pt>
                <c:pt idx="1578">
                  <c:v>6.4</c:v>
                </c:pt>
                <c:pt idx="1579">
                  <c:v>7.4</c:v>
                </c:pt>
                <c:pt idx="1580">
                  <c:v>5</c:v>
                </c:pt>
                <c:pt idx="1581">
                  <c:v>6.8</c:v>
                </c:pt>
                <c:pt idx="1582">
                  <c:v>8.1999999999999993</c:v>
                </c:pt>
                <c:pt idx="1583">
                  <c:v>6.4</c:v>
                </c:pt>
                <c:pt idx="1584">
                  <c:v>6.2</c:v>
                </c:pt>
                <c:pt idx="1585">
                  <c:v>8.3000000000000007</c:v>
                </c:pt>
                <c:pt idx="1586">
                  <c:v>7.3</c:v>
                </c:pt>
                <c:pt idx="1587">
                  <c:v>5.5</c:v>
                </c:pt>
                <c:pt idx="1588">
                  <c:v>6.8</c:v>
                </c:pt>
                <c:pt idx="1589">
                  <c:v>6.5</c:v>
                </c:pt>
                <c:pt idx="1590">
                  <c:v>6.7</c:v>
                </c:pt>
                <c:pt idx="1591">
                  <c:v>6.5</c:v>
                </c:pt>
                <c:pt idx="1592">
                  <c:v>8</c:v>
                </c:pt>
                <c:pt idx="1593">
                  <c:v>7.6</c:v>
                </c:pt>
                <c:pt idx="1594">
                  <c:v>6.3</c:v>
                </c:pt>
                <c:pt idx="1595">
                  <c:v>7.3</c:v>
                </c:pt>
                <c:pt idx="1596">
                  <c:v>6.6</c:v>
                </c:pt>
                <c:pt idx="1597">
                  <c:v>7.4</c:v>
                </c:pt>
                <c:pt idx="1598">
                  <c:v>6.6</c:v>
                </c:pt>
                <c:pt idx="1599">
                  <c:v>6.5</c:v>
                </c:pt>
                <c:pt idx="1600">
                  <c:v>7.5</c:v>
                </c:pt>
                <c:pt idx="1601">
                  <c:v>6.1</c:v>
                </c:pt>
                <c:pt idx="1602">
                  <c:v>5.0999999999999996</c:v>
                </c:pt>
                <c:pt idx="1603">
                  <c:v>7.5</c:v>
                </c:pt>
                <c:pt idx="1604">
                  <c:v>5.9</c:v>
                </c:pt>
                <c:pt idx="1605">
                  <c:v>7.7</c:v>
                </c:pt>
                <c:pt idx="1606">
                  <c:v>7.3</c:v>
                </c:pt>
                <c:pt idx="1607">
                  <c:v>6.3</c:v>
                </c:pt>
                <c:pt idx="1608">
                  <c:v>7</c:v>
                </c:pt>
                <c:pt idx="1609">
                  <c:v>7.5</c:v>
                </c:pt>
                <c:pt idx="1610">
                  <c:v>7.4</c:v>
                </c:pt>
                <c:pt idx="1611">
                  <c:v>6.2</c:v>
                </c:pt>
                <c:pt idx="1612">
                  <c:v>7</c:v>
                </c:pt>
                <c:pt idx="1613">
                  <c:v>6.4</c:v>
                </c:pt>
                <c:pt idx="1614">
                  <c:v>6.6</c:v>
                </c:pt>
                <c:pt idx="1615">
                  <c:v>5.0999999999999996</c:v>
                </c:pt>
                <c:pt idx="1616">
                  <c:v>7.8</c:v>
                </c:pt>
                <c:pt idx="1617">
                  <c:v>7.1</c:v>
                </c:pt>
                <c:pt idx="1618">
                  <c:v>5.6</c:v>
                </c:pt>
                <c:pt idx="1619">
                  <c:v>7.5</c:v>
                </c:pt>
                <c:pt idx="1620">
                  <c:v>7.6</c:v>
                </c:pt>
                <c:pt idx="1621">
                  <c:v>6.6</c:v>
                </c:pt>
                <c:pt idx="1622">
                  <c:v>8</c:v>
                </c:pt>
                <c:pt idx="1623">
                  <c:v>5.9</c:v>
                </c:pt>
                <c:pt idx="1624">
                  <c:v>5.9</c:v>
                </c:pt>
                <c:pt idx="1625">
                  <c:v>3.8</c:v>
                </c:pt>
                <c:pt idx="1626">
                  <c:v>6.8</c:v>
                </c:pt>
                <c:pt idx="1627">
                  <c:v>6.8</c:v>
                </c:pt>
                <c:pt idx="1628">
                  <c:v>7.4</c:v>
                </c:pt>
                <c:pt idx="1629">
                  <c:v>5.8</c:v>
                </c:pt>
                <c:pt idx="1630">
                  <c:v>5.5</c:v>
                </c:pt>
                <c:pt idx="1631">
                  <c:v>6.4</c:v>
                </c:pt>
                <c:pt idx="1632">
                  <c:v>7.6</c:v>
                </c:pt>
                <c:pt idx="1633">
                  <c:v>5.6</c:v>
                </c:pt>
                <c:pt idx="1634">
                  <c:v>5.5</c:v>
                </c:pt>
                <c:pt idx="1635">
                  <c:v>7.1</c:v>
                </c:pt>
                <c:pt idx="1636">
                  <c:v>6.2</c:v>
                </c:pt>
                <c:pt idx="1637">
                  <c:v>6.4</c:v>
                </c:pt>
                <c:pt idx="1638">
                  <c:v>7.1</c:v>
                </c:pt>
                <c:pt idx="1639">
                  <c:v>6.2</c:v>
                </c:pt>
                <c:pt idx="1640">
                  <c:v>7.5</c:v>
                </c:pt>
                <c:pt idx="1641">
                  <c:v>6.4</c:v>
                </c:pt>
                <c:pt idx="1642">
                  <c:v>7.6</c:v>
                </c:pt>
                <c:pt idx="1643">
                  <c:v>7.9</c:v>
                </c:pt>
                <c:pt idx="1644">
                  <c:v>8</c:v>
                </c:pt>
                <c:pt idx="1645">
                  <c:v>6.4</c:v>
                </c:pt>
                <c:pt idx="1646">
                  <c:v>6.5</c:v>
                </c:pt>
                <c:pt idx="1647">
                  <c:v>6.4</c:v>
                </c:pt>
                <c:pt idx="1648">
                  <c:v>7.6</c:v>
                </c:pt>
                <c:pt idx="1649">
                  <c:v>6.1</c:v>
                </c:pt>
                <c:pt idx="1650">
                  <c:v>6.6</c:v>
                </c:pt>
                <c:pt idx="1651">
                  <c:v>7.2</c:v>
                </c:pt>
                <c:pt idx="1652">
                  <c:v>5.7</c:v>
                </c:pt>
                <c:pt idx="1653">
                  <c:v>5.3</c:v>
                </c:pt>
                <c:pt idx="1654">
                  <c:v>8.1999999999999993</c:v>
                </c:pt>
                <c:pt idx="1655">
                  <c:v>5.7</c:v>
                </c:pt>
                <c:pt idx="1656">
                  <c:v>5.9</c:v>
                </c:pt>
                <c:pt idx="1657">
                  <c:v>6.6</c:v>
                </c:pt>
                <c:pt idx="1658">
                  <c:v>6.9</c:v>
                </c:pt>
                <c:pt idx="1659">
                  <c:v>6.9</c:v>
                </c:pt>
                <c:pt idx="1660">
                  <c:v>6.9</c:v>
                </c:pt>
                <c:pt idx="1661">
                  <c:v>6.5</c:v>
                </c:pt>
                <c:pt idx="1662">
                  <c:v>6.5</c:v>
                </c:pt>
                <c:pt idx="1663">
                  <c:v>3.8</c:v>
                </c:pt>
                <c:pt idx="1664">
                  <c:v>7.8</c:v>
                </c:pt>
                <c:pt idx="1665">
                  <c:v>7.1</c:v>
                </c:pt>
                <c:pt idx="1666">
                  <c:v>6.9</c:v>
                </c:pt>
                <c:pt idx="1667">
                  <c:v>7.5</c:v>
                </c:pt>
                <c:pt idx="1668">
                  <c:v>6.2</c:v>
                </c:pt>
                <c:pt idx="1669">
                  <c:v>7</c:v>
                </c:pt>
                <c:pt idx="1670">
                  <c:v>7.3</c:v>
                </c:pt>
                <c:pt idx="1671">
                  <c:v>7.3</c:v>
                </c:pt>
                <c:pt idx="1672">
                  <c:v>6.5</c:v>
                </c:pt>
                <c:pt idx="1673">
                  <c:v>5.6</c:v>
                </c:pt>
                <c:pt idx="1674">
                  <c:v>6.9</c:v>
                </c:pt>
                <c:pt idx="1675">
                  <c:v>6</c:v>
                </c:pt>
                <c:pt idx="1676">
                  <c:v>7.6</c:v>
                </c:pt>
                <c:pt idx="1677">
                  <c:v>5.5</c:v>
                </c:pt>
                <c:pt idx="1678">
                  <c:v>6.5</c:v>
                </c:pt>
                <c:pt idx="1679">
                  <c:v>6.2</c:v>
                </c:pt>
                <c:pt idx="1680">
                  <c:v>7.2</c:v>
                </c:pt>
                <c:pt idx="1681">
                  <c:v>7.4</c:v>
                </c:pt>
                <c:pt idx="1682">
                  <c:v>6.1</c:v>
                </c:pt>
                <c:pt idx="1683">
                  <c:v>6.6</c:v>
                </c:pt>
                <c:pt idx="1684">
                  <c:v>5.2</c:v>
                </c:pt>
                <c:pt idx="1685">
                  <c:v>2.8</c:v>
                </c:pt>
                <c:pt idx="1686">
                  <c:v>5.5</c:v>
                </c:pt>
                <c:pt idx="1687">
                  <c:v>5.3</c:v>
                </c:pt>
                <c:pt idx="1688">
                  <c:v>6.7</c:v>
                </c:pt>
                <c:pt idx="1689">
                  <c:v>7.5</c:v>
                </c:pt>
                <c:pt idx="1690">
                  <c:v>7.1</c:v>
                </c:pt>
                <c:pt idx="1691">
                  <c:v>9</c:v>
                </c:pt>
                <c:pt idx="1692">
                  <c:v>8.1999999999999993</c:v>
                </c:pt>
                <c:pt idx="1693">
                  <c:v>6</c:v>
                </c:pt>
                <c:pt idx="1694">
                  <c:v>7.7</c:v>
                </c:pt>
                <c:pt idx="1695">
                  <c:v>6.2</c:v>
                </c:pt>
                <c:pt idx="1696">
                  <c:v>7</c:v>
                </c:pt>
                <c:pt idx="1697">
                  <c:v>7.8</c:v>
                </c:pt>
                <c:pt idx="1698">
                  <c:v>7</c:v>
                </c:pt>
                <c:pt idx="1699">
                  <c:v>6.7</c:v>
                </c:pt>
                <c:pt idx="1700">
                  <c:v>5.4</c:v>
                </c:pt>
                <c:pt idx="1701">
                  <c:v>6.5</c:v>
                </c:pt>
                <c:pt idx="1702">
                  <c:v>6.6</c:v>
                </c:pt>
                <c:pt idx="1703">
                  <c:v>7.1</c:v>
                </c:pt>
                <c:pt idx="1704">
                  <c:v>7.6</c:v>
                </c:pt>
                <c:pt idx="1705">
                  <c:v>6.3</c:v>
                </c:pt>
                <c:pt idx="1706">
                  <c:v>6.6</c:v>
                </c:pt>
                <c:pt idx="1707">
                  <c:v>5.2</c:v>
                </c:pt>
                <c:pt idx="1708">
                  <c:v>6.7</c:v>
                </c:pt>
                <c:pt idx="1709">
                  <c:v>4.2</c:v>
                </c:pt>
                <c:pt idx="1710">
                  <c:v>5.9</c:v>
                </c:pt>
                <c:pt idx="1711">
                  <c:v>6.8</c:v>
                </c:pt>
                <c:pt idx="1712">
                  <c:v>7.2</c:v>
                </c:pt>
                <c:pt idx="1713">
                  <c:v>6.9</c:v>
                </c:pt>
                <c:pt idx="1714">
                  <c:v>6.5</c:v>
                </c:pt>
                <c:pt idx="1715">
                  <c:v>8.1999999999999993</c:v>
                </c:pt>
                <c:pt idx="1716">
                  <c:v>6.8</c:v>
                </c:pt>
                <c:pt idx="1717">
                  <c:v>6.8</c:v>
                </c:pt>
                <c:pt idx="1718">
                  <c:v>6.9</c:v>
                </c:pt>
                <c:pt idx="1719">
                  <c:v>7.3</c:v>
                </c:pt>
                <c:pt idx="1720">
                  <c:v>7.1</c:v>
                </c:pt>
                <c:pt idx="1721">
                  <c:v>6.9</c:v>
                </c:pt>
                <c:pt idx="1722">
                  <c:v>6.6</c:v>
                </c:pt>
                <c:pt idx="1723">
                  <c:v>5.4</c:v>
                </c:pt>
                <c:pt idx="1724">
                  <c:v>6.8</c:v>
                </c:pt>
                <c:pt idx="1725">
                  <c:v>7.2</c:v>
                </c:pt>
                <c:pt idx="1726">
                  <c:v>6.2</c:v>
                </c:pt>
                <c:pt idx="1727">
                  <c:v>7.1</c:v>
                </c:pt>
                <c:pt idx="1728">
                  <c:v>5.9</c:v>
                </c:pt>
                <c:pt idx="1729">
                  <c:v>6.3</c:v>
                </c:pt>
                <c:pt idx="1730">
                  <c:v>6.4</c:v>
                </c:pt>
                <c:pt idx="1731">
                  <c:v>7.2</c:v>
                </c:pt>
                <c:pt idx="1732">
                  <c:v>6.5</c:v>
                </c:pt>
                <c:pt idx="1733">
                  <c:v>8.5</c:v>
                </c:pt>
                <c:pt idx="1734">
                  <c:v>6.6</c:v>
                </c:pt>
                <c:pt idx="1735">
                  <c:v>6.1</c:v>
                </c:pt>
                <c:pt idx="1736">
                  <c:v>5.9</c:v>
                </c:pt>
                <c:pt idx="1737">
                  <c:v>7.7</c:v>
                </c:pt>
                <c:pt idx="1738">
                  <c:v>6.2</c:v>
                </c:pt>
                <c:pt idx="1739">
                  <c:v>5.6</c:v>
                </c:pt>
                <c:pt idx="1740">
                  <c:v>7.6</c:v>
                </c:pt>
                <c:pt idx="1741">
                  <c:v>6.8</c:v>
                </c:pt>
                <c:pt idx="1742">
                  <c:v>6.5</c:v>
                </c:pt>
                <c:pt idx="1743">
                  <c:v>6.1</c:v>
                </c:pt>
                <c:pt idx="1744">
                  <c:v>6.2</c:v>
                </c:pt>
                <c:pt idx="1745">
                  <c:v>6.2</c:v>
                </c:pt>
                <c:pt idx="1746">
                  <c:v>7.4</c:v>
                </c:pt>
                <c:pt idx="1747">
                  <c:v>7.2</c:v>
                </c:pt>
                <c:pt idx="1748">
                  <c:v>5.8</c:v>
                </c:pt>
                <c:pt idx="1749">
                  <c:v>5.8</c:v>
                </c:pt>
                <c:pt idx="1750">
                  <c:v>6.4</c:v>
                </c:pt>
                <c:pt idx="1751">
                  <c:v>6</c:v>
                </c:pt>
                <c:pt idx="1752">
                  <c:v>7</c:v>
                </c:pt>
                <c:pt idx="1753">
                  <c:v>6.7</c:v>
                </c:pt>
                <c:pt idx="1754">
                  <c:v>6.1</c:v>
                </c:pt>
                <c:pt idx="1755">
                  <c:v>6.9</c:v>
                </c:pt>
                <c:pt idx="1756">
                  <c:v>7.4</c:v>
                </c:pt>
                <c:pt idx="1757">
                  <c:v>7.1</c:v>
                </c:pt>
                <c:pt idx="1758">
                  <c:v>5.5</c:v>
                </c:pt>
                <c:pt idx="1759">
                  <c:v>7.8</c:v>
                </c:pt>
                <c:pt idx="1760">
                  <c:v>6.8</c:v>
                </c:pt>
                <c:pt idx="1761">
                  <c:v>6.5</c:v>
                </c:pt>
                <c:pt idx="1762">
                  <c:v>7.9</c:v>
                </c:pt>
                <c:pt idx="1763">
                  <c:v>6.2</c:v>
                </c:pt>
                <c:pt idx="1764">
                  <c:v>7.8</c:v>
                </c:pt>
                <c:pt idx="1765">
                  <c:v>4.5999999999999996</c:v>
                </c:pt>
                <c:pt idx="1766">
                  <c:v>5.5</c:v>
                </c:pt>
                <c:pt idx="1767">
                  <c:v>6.7</c:v>
                </c:pt>
                <c:pt idx="1768">
                  <c:v>8.1</c:v>
                </c:pt>
                <c:pt idx="1769">
                  <c:v>6.5</c:v>
                </c:pt>
                <c:pt idx="1770">
                  <c:v>7</c:v>
                </c:pt>
                <c:pt idx="1771">
                  <c:v>7</c:v>
                </c:pt>
                <c:pt idx="1772">
                  <c:v>7.1</c:v>
                </c:pt>
                <c:pt idx="1773">
                  <c:v>5.9</c:v>
                </c:pt>
                <c:pt idx="1774">
                  <c:v>6</c:v>
                </c:pt>
                <c:pt idx="1775">
                  <c:v>7.1</c:v>
                </c:pt>
                <c:pt idx="1776">
                  <c:v>6.6</c:v>
                </c:pt>
                <c:pt idx="1777">
                  <c:v>7.8</c:v>
                </c:pt>
                <c:pt idx="1778">
                  <c:v>6</c:v>
                </c:pt>
                <c:pt idx="1779">
                  <c:v>5.7</c:v>
                </c:pt>
                <c:pt idx="1780">
                  <c:v>7.1</c:v>
                </c:pt>
                <c:pt idx="1781">
                  <c:v>7.8</c:v>
                </c:pt>
                <c:pt idx="1782">
                  <c:v>7.1</c:v>
                </c:pt>
                <c:pt idx="1783">
                  <c:v>7.1</c:v>
                </c:pt>
                <c:pt idx="1784">
                  <c:v>7.9</c:v>
                </c:pt>
                <c:pt idx="1785">
                  <c:v>7.3</c:v>
                </c:pt>
                <c:pt idx="1786">
                  <c:v>5.8</c:v>
                </c:pt>
                <c:pt idx="1787">
                  <c:v>7.8</c:v>
                </c:pt>
                <c:pt idx="1788">
                  <c:v>6.8</c:v>
                </c:pt>
                <c:pt idx="1789">
                  <c:v>7.2</c:v>
                </c:pt>
                <c:pt idx="1790">
                  <c:v>5.9</c:v>
                </c:pt>
                <c:pt idx="1791">
                  <c:v>7.9</c:v>
                </c:pt>
                <c:pt idx="1792">
                  <c:v>6.1</c:v>
                </c:pt>
                <c:pt idx="1793">
                  <c:v>7</c:v>
                </c:pt>
                <c:pt idx="1794">
                  <c:v>5.6</c:v>
                </c:pt>
                <c:pt idx="1795">
                  <c:v>6.2</c:v>
                </c:pt>
                <c:pt idx="1796">
                  <c:v>7.3</c:v>
                </c:pt>
                <c:pt idx="1797">
                  <c:v>6.5</c:v>
                </c:pt>
                <c:pt idx="1798">
                  <c:v>3.5</c:v>
                </c:pt>
                <c:pt idx="1799">
                  <c:v>7.9</c:v>
                </c:pt>
                <c:pt idx="1800">
                  <c:v>6.4</c:v>
                </c:pt>
                <c:pt idx="1801">
                  <c:v>2.4</c:v>
                </c:pt>
                <c:pt idx="1802">
                  <c:v>7.1</c:v>
                </c:pt>
                <c:pt idx="1803">
                  <c:v>5.0999999999999996</c:v>
                </c:pt>
                <c:pt idx="1804">
                  <c:v>6.6</c:v>
                </c:pt>
                <c:pt idx="1805">
                  <c:v>6.6</c:v>
                </c:pt>
                <c:pt idx="1806">
                  <c:v>6.7</c:v>
                </c:pt>
                <c:pt idx="1807">
                  <c:v>5.8</c:v>
                </c:pt>
                <c:pt idx="1808">
                  <c:v>6.7</c:v>
                </c:pt>
                <c:pt idx="1809">
                  <c:v>7.1</c:v>
                </c:pt>
                <c:pt idx="1810">
                  <c:v>6.8</c:v>
                </c:pt>
                <c:pt idx="1811">
                  <c:v>7.3</c:v>
                </c:pt>
                <c:pt idx="1812">
                  <c:v>6</c:v>
                </c:pt>
                <c:pt idx="1813">
                  <c:v>6.7</c:v>
                </c:pt>
                <c:pt idx="1814">
                  <c:v>6.5</c:v>
                </c:pt>
                <c:pt idx="1815">
                  <c:v>8</c:v>
                </c:pt>
                <c:pt idx="1816">
                  <c:v>7.1</c:v>
                </c:pt>
                <c:pt idx="1817">
                  <c:v>3.3</c:v>
                </c:pt>
                <c:pt idx="1818">
                  <c:v>6.3</c:v>
                </c:pt>
                <c:pt idx="1819">
                  <c:v>6.1</c:v>
                </c:pt>
                <c:pt idx="1820">
                  <c:v>3.8</c:v>
                </c:pt>
                <c:pt idx="1821">
                  <c:v>5.3</c:v>
                </c:pt>
                <c:pt idx="1822">
                  <c:v>5.9</c:v>
                </c:pt>
                <c:pt idx="1823">
                  <c:v>7.6</c:v>
                </c:pt>
                <c:pt idx="1824">
                  <c:v>6.4</c:v>
                </c:pt>
                <c:pt idx="1825">
                  <c:v>7.6</c:v>
                </c:pt>
                <c:pt idx="1826">
                  <c:v>6.2</c:v>
                </c:pt>
                <c:pt idx="1827">
                  <c:v>7.5</c:v>
                </c:pt>
                <c:pt idx="1828">
                  <c:v>5.0999999999999996</c:v>
                </c:pt>
                <c:pt idx="1829">
                  <c:v>8.6999999999999993</c:v>
                </c:pt>
                <c:pt idx="1830">
                  <c:v>7</c:v>
                </c:pt>
                <c:pt idx="1831">
                  <c:v>7.7</c:v>
                </c:pt>
                <c:pt idx="1832">
                  <c:v>5.7</c:v>
                </c:pt>
                <c:pt idx="1833">
                  <c:v>5.7</c:v>
                </c:pt>
                <c:pt idx="1834">
                  <c:v>5.8</c:v>
                </c:pt>
                <c:pt idx="1835">
                  <c:v>6.7</c:v>
                </c:pt>
                <c:pt idx="1836">
                  <c:v>7</c:v>
                </c:pt>
                <c:pt idx="1837">
                  <c:v>5.7</c:v>
                </c:pt>
                <c:pt idx="1838">
                  <c:v>7.1</c:v>
                </c:pt>
                <c:pt idx="1839">
                  <c:v>7.8</c:v>
                </c:pt>
                <c:pt idx="1840">
                  <c:v>7.4</c:v>
                </c:pt>
                <c:pt idx="1841">
                  <c:v>6.2</c:v>
                </c:pt>
                <c:pt idx="1842">
                  <c:v>7.6</c:v>
                </c:pt>
                <c:pt idx="1843">
                  <c:v>6.6</c:v>
                </c:pt>
                <c:pt idx="1844">
                  <c:v>6.4</c:v>
                </c:pt>
                <c:pt idx="1845">
                  <c:v>4.7</c:v>
                </c:pt>
                <c:pt idx="1846">
                  <c:v>6.5</c:v>
                </c:pt>
                <c:pt idx="1847">
                  <c:v>7</c:v>
                </c:pt>
                <c:pt idx="1848">
                  <c:v>5.7</c:v>
                </c:pt>
                <c:pt idx="1849">
                  <c:v>7.2</c:v>
                </c:pt>
                <c:pt idx="1850">
                  <c:v>6.9</c:v>
                </c:pt>
                <c:pt idx="1851">
                  <c:v>5.8</c:v>
                </c:pt>
                <c:pt idx="1852">
                  <c:v>7.5</c:v>
                </c:pt>
                <c:pt idx="1853">
                  <c:v>6.8</c:v>
                </c:pt>
                <c:pt idx="1854">
                  <c:v>7</c:v>
                </c:pt>
                <c:pt idx="1855">
                  <c:v>6.7</c:v>
                </c:pt>
                <c:pt idx="1856">
                  <c:v>6.9</c:v>
                </c:pt>
                <c:pt idx="1857">
                  <c:v>6.3</c:v>
                </c:pt>
                <c:pt idx="1858">
                  <c:v>6.5</c:v>
                </c:pt>
                <c:pt idx="1859">
                  <c:v>8</c:v>
                </c:pt>
                <c:pt idx="1860">
                  <c:v>6.6</c:v>
                </c:pt>
                <c:pt idx="1861">
                  <c:v>5.5</c:v>
                </c:pt>
                <c:pt idx="1862">
                  <c:v>5.2</c:v>
                </c:pt>
                <c:pt idx="1863">
                  <c:v>6.5</c:v>
                </c:pt>
                <c:pt idx="1864">
                  <c:v>8</c:v>
                </c:pt>
                <c:pt idx="1865">
                  <c:v>6.8</c:v>
                </c:pt>
                <c:pt idx="1866">
                  <c:v>6.8</c:v>
                </c:pt>
                <c:pt idx="1867">
                  <c:v>6.8</c:v>
                </c:pt>
                <c:pt idx="1868">
                  <c:v>6.5</c:v>
                </c:pt>
                <c:pt idx="1869">
                  <c:v>5.8</c:v>
                </c:pt>
                <c:pt idx="1870">
                  <c:v>7.7</c:v>
                </c:pt>
                <c:pt idx="1871">
                  <c:v>6.6</c:v>
                </c:pt>
                <c:pt idx="1872">
                  <c:v>6.5</c:v>
                </c:pt>
                <c:pt idx="1873">
                  <c:v>6.1</c:v>
                </c:pt>
                <c:pt idx="1874">
                  <c:v>7.6</c:v>
                </c:pt>
                <c:pt idx="1875">
                  <c:v>7.6</c:v>
                </c:pt>
                <c:pt idx="1876">
                  <c:v>5.8</c:v>
                </c:pt>
                <c:pt idx="1877">
                  <c:v>6.2</c:v>
                </c:pt>
                <c:pt idx="1878">
                  <c:v>5.9</c:v>
                </c:pt>
                <c:pt idx="1879">
                  <c:v>6.4</c:v>
                </c:pt>
                <c:pt idx="1880">
                  <c:v>7.1</c:v>
                </c:pt>
                <c:pt idx="1881">
                  <c:v>6.6</c:v>
                </c:pt>
                <c:pt idx="1882">
                  <c:v>7</c:v>
                </c:pt>
                <c:pt idx="1883">
                  <c:v>7.5</c:v>
                </c:pt>
                <c:pt idx="1884">
                  <c:v>6.1</c:v>
                </c:pt>
                <c:pt idx="1885">
                  <c:v>5.9</c:v>
                </c:pt>
                <c:pt idx="1886">
                  <c:v>5.9</c:v>
                </c:pt>
                <c:pt idx="1887">
                  <c:v>6.2</c:v>
                </c:pt>
                <c:pt idx="1888">
                  <c:v>6.5</c:v>
                </c:pt>
                <c:pt idx="1889">
                  <c:v>8.1</c:v>
                </c:pt>
                <c:pt idx="1890">
                  <c:v>6.4</c:v>
                </c:pt>
                <c:pt idx="1891">
                  <c:v>6.3</c:v>
                </c:pt>
                <c:pt idx="1892">
                  <c:v>7.2</c:v>
                </c:pt>
                <c:pt idx="1893">
                  <c:v>5.5</c:v>
                </c:pt>
                <c:pt idx="1894">
                  <c:v>7.8</c:v>
                </c:pt>
                <c:pt idx="1895">
                  <c:v>6.2</c:v>
                </c:pt>
                <c:pt idx="1896">
                  <c:v>7.8</c:v>
                </c:pt>
                <c:pt idx="1897">
                  <c:v>6.9</c:v>
                </c:pt>
                <c:pt idx="1898">
                  <c:v>8.4</c:v>
                </c:pt>
                <c:pt idx="1899">
                  <c:v>7.7</c:v>
                </c:pt>
                <c:pt idx="1900">
                  <c:v>7</c:v>
                </c:pt>
                <c:pt idx="1901">
                  <c:v>7.5</c:v>
                </c:pt>
                <c:pt idx="1902">
                  <c:v>6.2</c:v>
                </c:pt>
                <c:pt idx="1903">
                  <c:v>7.7</c:v>
                </c:pt>
                <c:pt idx="1904">
                  <c:v>7.3</c:v>
                </c:pt>
                <c:pt idx="1905">
                  <c:v>7</c:v>
                </c:pt>
                <c:pt idx="1906">
                  <c:v>7.8</c:v>
                </c:pt>
                <c:pt idx="1907">
                  <c:v>4</c:v>
                </c:pt>
                <c:pt idx="1908">
                  <c:v>4.9000000000000004</c:v>
                </c:pt>
                <c:pt idx="1909">
                  <c:v>7.1</c:v>
                </c:pt>
                <c:pt idx="1910">
                  <c:v>6.4</c:v>
                </c:pt>
                <c:pt idx="1911">
                  <c:v>7.5</c:v>
                </c:pt>
                <c:pt idx="1912">
                  <c:v>8</c:v>
                </c:pt>
                <c:pt idx="1913">
                  <c:v>6.2</c:v>
                </c:pt>
                <c:pt idx="1914">
                  <c:v>6.8</c:v>
                </c:pt>
                <c:pt idx="1915">
                  <c:v>6.9</c:v>
                </c:pt>
                <c:pt idx="1916">
                  <c:v>5</c:v>
                </c:pt>
                <c:pt idx="1917">
                  <c:v>5.2</c:v>
                </c:pt>
                <c:pt idx="1918">
                  <c:v>6.6</c:v>
                </c:pt>
                <c:pt idx="1919">
                  <c:v>7.3</c:v>
                </c:pt>
                <c:pt idx="1920">
                  <c:v>5.6</c:v>
                </c:pt>
                <c:pt idx="1921">
                  <c:v>6</c:v>
                </c:pt>
                <c:pt idx="1922">
                  <c:v>4.9000000000000004</c:v>
                </c:pt>
                <c:pt idx="1923">
                  <c:v>7.2</c:v>
                </c:pt>
                <c:pt idx="1924">
                  <c:v>6.5</c:v>
                </c:pt>
                <c:pt idx="1925">
                  <c:v>5.9</c:v>
                </c:pt>
                <c:pt idx="1926">
                  <c:v>6.1</c:v>
                </c:pt>
                <c:pt idx="1927">
                  <c:v>7.8</c:v>
                </c:pt>
                <c:pt idx="1928">
                  <c:v>7.5</c:v>
                </c:pt>
                <c:pt idx="1929">
                  <c:v>6.4</c:v>
                </c:pt>
                <c:pt idx="1930">
                  <c:v>5.5</c:v>
                </c:pt>
                <c:pt idx="1931">
                  <c:v>6.1</c:v>
                </c:pt>
                <c:pt idx="1932">
                  <c:v>5.5</c:v>
                </c:pt>
                <c:pt idx="1933">
                  <c:v>6.5</c:v>
                </c:pt>
                <c:pt idx="1934">
                  <c:v>6.1</c:v>
                </c:pt>
                <c:pt idx="1935">
                  <c:v>6.4</c:v>
                </c:pt>
                <c:pt idx="1936">
                  <c:v>6.8</c:v>
                </c:pt>
                <c:pt idx="1937">
                  <c:v>7.6</c:v>
                </c:pt>
                <c:pt idx="1938">
                  <c:v>6.8</c:v>
                </c:pt>
                <c:pt idx="1939">
                  <c:v>6</c:v>
                </c:pt>
                <c:pt idx="1940">
                  <c:v>6.3</c:v>
                </c:pt>
                <c:pt idx="1941">
                  <c:v>6.6</c:v>
                </c:pt>
                <c:pt idx="1942">
                  <c:v>7.3</c:v>
                </c:pt>
                <c:pt idx="1943">
                  <c:v>7.5</c:v>
                </c:pt>
                <c:pt idx="1944">
                  <c:v>4.9000000000000004</c:v>
                </c:pt>
                <c:pt idx="1945">
                  <c:v>6.6</c:v>
                </c:pt>
                <c:pt idx="1946">
                  <c:v>7.1</c:v>
                </c:pt>
                <c:pt idx="1947">
                  <c:v>6.3</c:v>
                </c:pt>
                <c:pt idx="1948">
                  <c:v>7.6</c:v>
                </c:pt>
                <c:pt idx="1949">
                  <c:v>6.9</c:v>
                </c:pt>
                <c:pt idx="1950">
                  <c:v>6.1</c:v>
                </c:pt>
                <c:pt idx="1951">
                  <c:v>6.3</c:v>
                </c:pt>
                <c:pt idx="1952">
                  <c:v>5.8</c:v>
                </c:pt>
                <c:pt idx="1953">
                  <c:v>5.8</c:v>
                </c:pt>
                <c:pt idx="1954">
                  <c:v>6.8</c:v>
                </c:pt>
                <c:pt idx="1955">
                  <c:v>8.1999999999999993</c:v>
                </c:pt>
                <c:pt idx="1956">
                  <c:v>6.7</c:v>
                </c:pt>
                <c:pt idx="1957">
                  <c:v>6.4</c:v>
                </c:pt>
                <c:pt idx="1958">
                  <c:v>5.7</c:v>
                </c:pt>
                <c:pt idx="1959">
                  <c:v>6.4</c:v>
                </c:pt>
                <c:pt idx="1960">
                  <c:v>7.3</c:v>
                </c:pt>
                <c:pt idx="1961">
                  <c:v>6.3</c:v>
                </c:pt>
                <c:pt idx="1962">
                  <c:v>6</c:v>
                </c:pt>
                <c:pt idx="1963">
                  <c:v>6.5</c:v>
                </c:pt>
                <c:pt idx="1964">
                  <c:v>6.4</c:v>
                </c:pt>
                <c:pt idx="1965">
                  <c:v>8</c:v>
                </c:pt>
                <c:pt idx="1966">
                  <c:v>6.3</c:v>
                </c:pt>
                <c:pt idx="1967">
                  <c:v>6.5</c:v>
                </c:pt>
                <c:pt idx="1968">
                  <c:v>7.5</c:v>
                </c:pt>
                <c:pt idx="1969">
                  <c:v>6.4</c:v>
                </c:pt>
                <c:pt idx="1970">
                  <c:v>6.4</c:v>
                </c:pt>
                <c:pt idx="1971">
                  <c:v>6</c:v>
                </c:pt>
                <c:pt idx="1972">
                  <c:v>6.8</c:v>
                </c:pt>
                <c:pt idx="1973">
                  <c:v>6.5</c:v>
                </c:pt>
                <c:pt idx="1974">
                  <c:v>5.8</c:v>
                </c:pt>
                <c:pt idx="1975">
                  <c:v>7</c:v>
                </c:pt>
                <c:pt idx="1976">
                  <c:v>7.5</c:v>
                </c:pt>
                <c:pt idx="1977">
                  <c:v>6.3</c:v>
                </c:pt>
                <c:pt idx="1978">
                  <c:v>7.7</c:v>
                </c:pt>
                <c:pt idx="1979">
                  <c:v>6.5</c:v>
                </c:pt>
                <c:pt idx="1980">
                  <c:v>7.3</c:v>
                </c:pt>
                <c:pt idx="1981">
                  <c:v>6.2</c:v>
                </c:pt>
                <c:pt idx="1982">
                  <c:v>6.1</c:v>
                </c:pt>
                <c:pt idx="1983">
                  <c:v>7.7</c:v>
                </c:pt>
                <c:pt idx="1984">
                  <c:v>5.7</c:v>
                </c:pt>
                <c:pt idx="1985">
                  <c:v>8.1999999999999993</c:v>
                </c:pt>
                <c:pt idx="1986">
                  <c:v>6.2</c:v>
                </c:pt>
                <c:pt idx="1987">
                  <c:v>8.1</c:v>
                </c:pt>
                <c:pt idx="1988">
                  <c:v>4.9000000000000004</c:v>
                </c:pt>
                <c:pt idx="1989">
                  <c:v>6.1</c:v>
                </c:pt>
                <c:pt idx="1990">
                  <c:v>6.1</c:v>
                </c:pt>
                <c:pt idx="1991">
                  <c:v>7.2</c:v>
                </c:pt>
                <c:pt idx="1992">
                  <c:v>7.3</c:v>
                </c:pt>
                <c:pt idx="1993">
                  <c:v>6.1</c:v>
                </c:pt>
                <c:pt idx="1994">
                  <c:v>5.7</c:v>
                </c:pt>
                <c:pt idx="1995">
                  <c:v>5.2</c:v>
                </c:pt>
                <c:pt idx="1996">
                  <c:v>7.1</c:v>
                </c:pt>
                <c:pt idx="1997">
                  <c:v>6</c:v>
                </c:pt>
                <c:pt idx="1998">
                  <c:v>6.2</c:v>
                </c:pt>
                <c:pt idx="1999">
                  <c:v>6.7</c:v>
                </c:pt>
                <c:pt idx="2000">
                  <c:v>7.7</c:v>
                </c:pt>
                <c:pt idx="2001">
                  <c:v>8</c:v>
                </c:pt>
                <c:pt idx="2002">
                  <c:v>6.8</c:v>
                </c:pt>
                <c:pt idx="2003">
                  <c:v>5.3</c:v>
                </c:pt>
                <c:pt idx="2004">
                  <c:v>5.5</c:v>
                </c:pt>
                <c:pt idx="2005">
                  <c:v>6.7</c:v>
                </c:pt>
                <c:pt idx="2006">
                  <c:v>4.2</c:v>
                </c:pt>
                <c:pt idx="2007">
                  <c:v>7.7</c:v>
                </c:pt>
                <c:pt idx="2008">
                  <c:v>6.6</c:v>
                </c:pt>
                <c:pt idx="2009">
                  <c:v>4.9000000000000004</c:v>
                </c:pt>
                <c:pt idx="2010">
                  <c:v>5.7</c:v>
                </c:pt>
                <c:pt idx="2011">
                  <c:v>8.3000000000000007</c:v>
                </c:pt>
                <c:pt idx="2012">
                  <c:v>6.3</c:v>
                </c:pt>
                <c:pt idx="2013">
                  <c:v>7.1</c:v>
                </c:pt>
                <c:pt idx="2014">
                  <c:v>6.3</c:v>
                </c:pt>
                <c:pt idx="2015">
                  <c:v>6.8</c:v>
                </c:pt>
                <c:pt idx="2016">
                  <c:v>6.5</c:v>
                </c:pt>
                <c:pt idx="2017">
                  <c:v>6</c:v>
                </c:pt>
                <c:pt idx="2018">
                  <c:v>8.1</c:v>
                </c:pt>
                <c:pt idx="2019">
                  <c:v>6.3</c:v>
                </c:pt>
                <c:pt idx="2020">
                  <c:v>6.6</c:v>
                </c:pt>
                <c:pt idx="2021">
                  <c:v>7</c:v>
                </c:pt>
                <c:pt idx="2022">
                  <c:v>7.4</c:v>
                </c:pt>
                <c:pt idx="2023">
                  <c:v>7.1</c:v>
                </c:pt>
                <c:pt idx="2024">
                  <c:v>7.1</c:v>
                </c:pt>
                <c:pt idx="2025">
                  <c:v>6.2</c:v>
                </c:pt>
                <c:pt idx="2026">
                  <c:v>7.9</c:v>
                </c:pt>
                <c:pt idx="2027">
                  <c:v>5.5</c:v>
                </c:pt>
                <c:pt idx="2028">
                  <c:v>5</c:v>
                </c:pt>
                <c:pt idx="2029">
                  <c:v>6.8</c:v>
                </c:pt>
                <c:pt idx="2030">
                  <c:v>6.9</c:v>
                </c:pt>
                <c:pt idx="2031">
                  <c:v>5.8</c:v>
                </c:pt>
                <c:pt idx="2032">
                  <c:v>6.8</c:v>
                </c:pt>
                <c:pt idx="2033">
                  <c:v>7.7</c:v>
                </c:pt>
                <c:pt idx="2034">
                  <c:v>4.3</c:v>
                </c:pt>
                <c:pt idx="2035">
                  <c:v>6.3</c:v>
                </c:pt>
                <c:pt idx="2036">
                  <c:v>2.8</c:v>
                </c:pt>
                <c:pt idx="2037">
                  <c:v>7.8</c:v>
                </c:pt>
                <c:pt idx="2038">
                  <c:v>5.7</c:v>
                </c:pt>
                <c:pt idx="2039">
                  <c:v>4.7</c:v>
                </c:pt>
                <c:pt idx="2040">
                  <c:v>6.2</c:v>
                </c:pt>
                <c:pt idx="2041">
                  <c:v>7.3</c:v>
                </c:pt>
                <c:pt idx="2042">
                  <c:v>6</c:v>
                </c:pt>
                <c:pt idx="2043">
                  <c:v>5.5</c:v>
                </c:pt>
                <c:pt idx="2044">
                  <c:v>6.9</c:v>
                </c:pt>
                <c:pt idx="2045">
                  <c:v>6.1</c:v>
                </c:pt>
                <c:pt idx="2046">
                  <c:v>5.9</c:v>
                </c:pt>
                <c:pt idx="2047">
                  <c:v>7.3</c:v>
                </c:pt>
                <c:pt idx="2048">
                  <c:v>5.7</c:v>
                </c:pt>
                <c:pt idx="2049">
                  <c:v>7.1</c:v>
                </c:pt>
                <c:pt idx="2050">
                  <c:v>6.5</c:v>
                </c:pt>
                <c:pt idx="2051">
                  <c:v>8.1999999999999993</c:v>
                </c:pt>
                <c:pt idx="2052">
                  <c:v>7.5</c:v>
                </c:pt>
                <c:pt idx="2053">
                  <c:v>6.3</c:v>
                </c:pt>
                <c:pt idx="2054">
                  <c:v>6.9</c:v>
                </c:pt>
                <c:pt idx="2055">
                  <c:v>4.9000000000000004</c:v>
                </c:pt>
                <c:pt idx="2056">
                  <c:v>6.6</c:v>
                </c:pt>
                <c:pt idx="2057">
                  <c:v>6.1</c:v>
                </c:pt>
                <c:pt idx="2058">
                  <c:v>5.8</c:v>
                </c:pt>
                <c:pt idx="2059">
                  <c:v>6.8</c:v>
                </c:pt>
                <c:pt idx="2060">
                  <c:v>2.5</c:v>
                </c:pt>
                <c:pt idx="2061">
                  <c:v>5.3</c:v>
                </c:pt>
                <c:pt idx="2062">
                  <c:v>7</c:v>
                </c:pt>
                <c:pt idx="2063">
                  <c:v>5.4</c:v>
                </c:pt>
                <c:pt idx="2064">
                  <c:v>6.8</c:v>
                </c:pt>
                <c:pt idx="2065">
                  <c:v>7.1</c:v>
                </c:pt>
                <c:pt idx="2066">
                  <c:v>7.3</c:v>
                </c:pt>
                <c:pt idx="2067">
                  <c:v>6.4</c:v>
                </c:pt>
                <c:pt idx="2068">
                  <c:v>7</c:v>
                </c:pt>
                <c:pt idx="2069">
                  <c:v>6.8</c:v>
                </c:pt>
                <c:pt idx="2070">
                  <c:v>5.3</c:v>
                </c:pt>
                <c:pt idx="2071">
                  <c:v>7</c:v>
                </c:pt>
                <c:pt idx="2072">
                  <c:v>7.4</c:v>
                </c:pt>
                <c:pt idx="2073">
                  <c:v>7.7</c:v>
                </c:pt>
                <c:pt idx="2074">
                  <c:v>7.3</c:v>
                </c:pt>
                <c:pt idx="2075">
                  <c:v>5.5</c:v>
                </c:pt>
                <c:pt idx="2076">
                  <c:v>6.6</c:v>
                </c:pt>
                <c:pt idx="2077">
                  <c:v>6.1</c:v>
                </c:pt>
                <c:pt idx="2078">
                  <c:v>7.1</c:v>
                </c:pt>
                <c:pt idx="2079">
                  <c:v>6.9</c:v>
                </c:pt>
                <c:pt idx="2080">
                  <c:v>6.3</c:v>
                </c:pt>
                <c:pt idx="2081">
                  <c:v>7.9</c:v>
                </c:pt>
                <c:pt idx="2082">
                  <c:v>7</c:v>
                </c:pt>
                <c:pt idx="2083">
                  <c:v>6.4</c:v>
                </c:pt>
                <c:pt idx="2084">
                  <c:v>6.5</c:v>
                </c:pt>
                <c:pt idx="2085">
                  <c:v>7.1</c:v>
                </c:pt>
                <c:pt idx="2086">
                  <c:v>6.6</c:v>
                </c:pt>
                <c:pt idx="2087">
                  <c:v>7.2</c:v>
                </c:pt>
                <c:pt idx="2088">
                  <c:v>7</c:v>
                </c:pt>
                <c:pt idx="2089">
                  <c:v>6.1</c:v>
                </c:pt>
                <c:pt idx="2090">
                  <c:v>6.5</c:v>
                </c:pt>
                <c:pt idx="2091">
                  <c:v>8.1999999999999993</c:v>
                </c:pt>
                <c:pt idx="2092">
                  <c:v>7.3</c:v>
                </c:pt>
                <c:pt idx="2093">
                  <c:v>5.5</c:v>
                </c:pt>
                <c:pt idx="2094">
                  <c:v>7.8</c:v>
                </c:pt>
                <c:pt idx="2095">
                  <c:v>5.8</c:v>
                </c:pt>
                <c:pt idx="2096">
                  <c:v>5.5</c:v>
                </c:pt>
                <c:pt idx="2097">
                  <c:v>6.2</c:v>
                </c:pt>
                <c:pt idx="2098">
                  <c:v>6.1</c:v>
                </c:pt>
                <c:pt idx="2099">
                  <c:v>7</c:v>
                </c:pt>
                <c:pt idx="2100">
                  <c:v>6.4</c:v>
                </c:pt>
                <c:pt idx="2101">
                  <c:v>6.5</c:v>
                </c:pt>
                <c:pt idx="2102">
                  <c:v>7.9</c:v>
                </c:pt>
                <c:pt idx="2103">
                  <c:v>6.3</c:v>
                </c:pt>
                <c:pt idx="2104">
                  <c:v>7.2</c:v>
                </c:pt>
                <c:pt idx="2105">
                  <c:v>4.7</c:v>
                </c:pt>
                <c:pt idx="2106">
                  <c:v>7.8</c:v>
                </c:pt>
                <c:pt idx="2107">
                  <c:v>6.9</c:v>
                </c:pt>
                <c:pt idx="2108">
                  <c:v>6.4</c:v>
                </c:pt>
                <c:pt idx="2109">
                  <c:v>5.0999999999999996</c:v>
                </c:pt>
                <c:pt idx="2110">
                  <c:v>7</c:v>
                </c:pt>
                <c:pt idx="2111">
                  <c:v>7.8</c:v>
                </c:pt>
                <c:pt idx="2112">
                  <c:v>5.5</c:v>
                </c:pt>
                <c:pt idx="2113">
                  <c:v>7</c:v>
                </c:pt>
                <c:pt idx="2114">
                  <c:v>7</c:v>
                </c:pt>
                <c:pt idx="2115">
                  <c:v>6.2</c:v>
                </c:pt>
                <c:pt idx="2116">
                  <c:v>7.6</c:v>
                </c:pt>
                <c:pt idx="2117">
                  <c:v>7.1</c:v>
                </c:pt>
                <c:pt idx="2118">
                  <c:v>8</c:v>
                </c:pt>
                <c:pt idx="2119">
                  <c:v>6</c:v>
                </c:pt>
                <c:pt idx="2120">
                  <c:v>7.5</c:v>
                </c:pt>
                <c:pt idx="2121">
                  <c:v>5.8</c:v>
                </c:pt>
                <c:pt idx="2122">
                  <c:v>7.8</c:v>
                </c:pt>
                <c:pt idx="2123">
                  <c:v>7</c:v>
                </c:pt>
                <c:pt idx="2124">
                  <c:v>6.9</c:v>
                </c:pt>
                <c:pt idx="2125">
                  <c:v>7</c:v>
                </c:pt>
                <c:pt idx="2126">
                  <c:v>6.3</c:v>
                </c:pt>
                <c:pt idx="2127">
                  <c:v>7.3</c:v>
                </c:pt>
                <c:pt idx="2128">
                  <c:v>4.7</c:v>
                </c:pt>
                <c:pt idx="2129">
                  <c:v>7</c:v>
                </c:pt>
                <c:pt idx="2130">
                  <c:v>7.1</c:v>
                </c:pt>
                <c:pt idx="2131">
                  <c:v>6.4</c:v>
                </c:pt>
                <c:pt idx="2132">
                  <c:v>5.2</c:v>
                </c:pt>
                <c:pt idx="2133">
                  <c:v>5.4</c:v>
                </c:pt>
                <c:pt idx="2134">
                  <c:v>6.3</c:v>
                </c:pt>
                <c:pt idx="2135">
                  <c:v>7.2</c:v>
                </c:pt>
                <c:pt idx="2136">
                  <c:v>7.8</c:v>
                </c:pt>
                <c:pt idx="2137">
                  <c:v>5.5</c:v>
                </c:pt>
                <c:pt idx="2138">
                  <c:v>8</c:v>
                </c:pt>
                <c:pt idx="2139">
                  <c:v>5.9</c:v>
                </c:pt>
                <c:pt idx="2140">
                  <c:v>6.3</c:v>
                </c:pt>
                <c:pt idx="2141">
                  <c:v>7.1</c:v>
                </c:pt>
                <c:pt idx="2142">
                  <c:v>7.1</c:v>
                </c:pt>
                <c:pt idx="2143">
                  <c:v>6.9</c:v>
                </c:pt>
                <c:pt idx="2144">
                  <c:v>6.7</c:v>
                </c:pt>
                <c:pt idx="2145">
                  <c:v>7.9</c:v>
                </c:pt>
                <c:pt idx="2146">
                  <c:v>7.3</c:v>
                </c:pt>
                <c:pt idx="2147">
                  <c:v>5.8</c:v>
                </c:pt>
                <c:pt idx="2148">
                  <c:v>7.4</c:v>
                </c:pt>
                <c:pt idx="2149">
                  <c:v>7.8</c:v>
                </c:pt>
                <c:pt idx="2150">
                  <c:v>6</c:v>
                </c:pt>
                <c:pt idx="2151">
                  <c:v>7.2</c:v>
                </c:pt>
                <c:pt idx="2152">
                  <c:v>7.2</c:v>
                </c:pt>
                <c:pt idx="2153">
                  <c:v>7.4</c:v>
                </c:pt>
                <c:pt idx="2154">
                  <c:v>6.2</c:v>
                </c:pt>
                <c:pt idx="2155">
                  <c:v>6.6</c:v>
                </c:pt>
                <c:pt idx="2156">
                  <c:v>6.2</c:v>
                </c:pt>
                <c:pt idx="2157">
                  <c:v>6.2</c:v>
                </c:pt>
                <c:pt idx="2158">
                  <c:v>7.4</c:v>
                </c:pt>
                <c:pt idx="2159">
                  <c:v>5.7</c:v>
                </c:pt>
                <c:pt idx="2160">
                  <c:v>6.7</c:v>
                </c:pt>
                <c:pt idx="2161">
                  <c:v>6.3</c:v>
                </c:pt>
                <c:pt idx="2162">
                  <c:v>8.1</c:v>
                </c:pt>
                <c:pt idx="2163">
                  <c:v>7.1</c:v>
                </c:pt>
                <c:pt idx="2164">
                  <c:v>6.6</c:v>
                </c:pt>
                <c:pt idx="2165">
                  <c:v>4.5</c:v>
                </c:pt>
                <c:pt idx="2166">
                  <c:v>8.1</c:v>
                </c:pt>
                <c:pt idx="2167">
                  <c:v>6.2</c:v>
                </c:pt>
                <c:pt idx="2168">
                  <c:v>6.7</c:v>
                </c:pt>
                <c:pt idx="2169">
                  <c:v>6.1</c:v>
                </c:pt>
                <c:pt idx="2170">
                  <c:v>6.7</c:v>
                </c:pt>
                <c:pt idx="2171">
                  <c:v>7.6</c:v>
                </c:pt>
                <c:pt idx="2172">
                  <c:v>6.4</c:v>
                </c:pt>
                <c:pt idx="2173">
                  <c:v>7.5</c:v>
                </c:pt>
                <c:pt idx="2174">
                  <c:v>6.7</c:v>
                </c:pt>
                <c:pt idx="2175">
                  <c:v>6.5</c:v>
                </c:pt>
                <c:pt idx="2176">
                  <c:v>6.6</c:v>
                </c:pt>
                <c:pt idx="2177">
                  <c:v>5.3</c:v>
                </c:pt>
                <c:pt idx="2178">
                  <c:v>7.2</c:v>
                </c:pt>
                <c:pt idx="2179">
                  <c:v>7.3</c:v>
                </c:pt>
                <c:pt idx="2180">
                  <c:v>1.9</c:v>
                </c:pt>
                <c:pt idx="2181">
                  <c:v>6.9</c:v>
                </c:pt>
                <c:pt idx="2182">
                  <c:v>6.2</c:v>
                </c:pt>
                <c:pt idx="2183">
                  <c:v>6.4</c:v>
                </c:pt>
                <c:pt idx="2184">
                  <c:v>7.7</c:v>
                </c:pt>
                <c:pt idx="2185">
                  <c:v>7.1</c:v>
                </c:pt>
                <c:pt idx="2186">
                  <c:v>5.7</c:v>
                </c:pt>
                <c:pt idx="2187">
                  <c:v>7.4</c:v>
                </c:pt>
                <c:pt idx="2188">
                  <c:v>6.9</c:v>
                </c:pt>
                <c:pt idx="2189">
                  <c:v>6.3</c:v>
                </c:pt>
                <c:pt idx="2190">
                  <c:v>5.9</c:v>
                </c:pt>
                <c:pt idx="2191">
                  <c:v>5.8</c:v>
                </c:pt>
                <c:pt idx="2192">
                  <c:v>8</c:v>
                </c:pt>
                <c:pt idx="2193">
                  <c:v>5.2</c:v>
                </c:pt>
                <c:pt idx="2194">
                  <c:v>5.4</c:v>
                </c:pt>
                <c:pt idx="2195">
                  <c:v>6.3</c:v>
                </c:pt>
                <c:pt idx="2196">
                  <c:v>6.6</c:v>
                </c:pt>
                <c:pt idx="2197">
                  <c:v>6.8</c:v>
                </c:pt>
                <c:pt idx="2198">
                  <c:v>7.4</c:v>
                </c:pt>
                <c:pt idx="2199">
                  <c:v>6.9</c:v>
                </c:pt>
                <c:pt idx="2200">
                  <c:v>7.1</c:v>
                </c:pt>
                <c:pt idx="2201">
                  <c:v>7.4</c:v>
                </c:pt>
                <c:pt idx="2202">
                  <c:v>6.3</c:v>
                </c:pt>
                <c:pt idx="2203">
                  <c:v>6.5</c:v>
                </c:pt>
                <c:pt idx="2204">
                  <c:v>4.5</c:v>
                </c:pt>
                <c:pt idx="2205">
                  <c:v>6.5</c:v>
                </c:pt>
                <c:pt idx="2206">
                  <c:v>6.4</c:v>
                </c:pt>
                <c:pt idx="2207">
                  <c:v>5.5</c:v>
                </c:pt>
                <c:pt idx="2208">
                  <c:v>7.3</c:v>
                </c:pt>
                <c:pt idx="2209">
                  <c:v>7.2</c:v>
                </c:pt>
                <c:pt idx="2210">
                  <c:v>6</c:v>
                </c:pt>
                <c:pt idx="2211">
                  <c:v>6.2</c:v>
                </c:pt>
                <c:pt idx="2212">
                  <c:v>5.3</c:v>
                </c:pt>
                <c:pt idx="2213">
                  <c:v>6.1</c:v>
                </c:pt>
                <c:pt idx="2214">
                  <c:v>7.8</c:v>
                </c:pt>
                <c:pt idx="2215">
                  <c:v>6.1</c:v>
                </c:pt>
                <c:pt idx="2216">
                  <c:v>7.9</c:v>
                </c:pt>
                <c:pt idx="2217">
                  <c:v>5.5</c:v>
                </c:pt>
                <c:pt idx="2218">
                  <c:v>6.5</c:v>
                </c:pt>
                <c:pt idx="2219">
                  <c:v>4.5999999999999996</c:v>
                </c:pt>
                <c:pt idx="2220">
                  <c:v>6.2</c:v>
                </c:pt>
                <c:pt idx="2221">
                  <c:v>7.5</c:v>
                </c:pt>
                <c:pt idx="2222">
                  <c:v>6</c:v>
                </c:pt>
                <c:pt idx="2223">
                  <c:v>5.4</c:v>
                </c:pt>
                <c:pt idx="2224">
                  <c:v>6.5</c:v>
                </c:pt>
                <c:pt idx="2225">
                  <c:v>6.6</c:v>
                </c:pt>
                <c:pt idx="2226">
                  <c:v>7</c:v>
                </c:pt>
                <c:pt idx="2227">
                  <c:v>7.6</c:v>
                </c:pt>
                <c:pt idx="2228">
                  <c:v>6.6</c:v>
                </c:pt>
                <c:pt idx="2229">
                  <c:v>6.2</c:v>
                </c:pt>
                <c:pt idx="2230">
                  <c:v>6</c:v>
                </c:pt>
                <c:pt idx="2231">
                  <c:v>8.3000000000000007</c:v>
                </c:pt>
                <c:pt idx="2232">
                  <c:v>5.4</c:v>
                </c:pt>
                <c:pt idx="2233">
                  <c:v>7.3</c:v>
                </c:pt>
                <c:pt idx="2234">
                  <c:v>7</c:v>
                </c:pt>
                <c:pt idx="2235">
                  <c:v>7</c:v>
                </c:pt>
                <c:pt idx="2236">
                  <c:v>4.8</c:v>
                </c:pt>
                <c:pt idx="2237">
                  <c:v>4.5</c:v>
                </c:pt>
                <c:pt idx="2238">
                  <c:v>6.2</c:v>
                </c:pt>
                <c:pt idx="2239">
                  <c:v>7.2</c:v>
                </c:pt>
                <c:pt idx="2240">
                  <c:v>6</c:v>
                </c:pt>
                <c:pt idx="2241">
                  <c:v>6.2</c:v>
                </c:pt>
                <c:pt idx="2242">
                  <c:v>7.1</c:v>
                </c:pt>
                <c:pt idx="2243">
                  <c:v>5.5</c:v>
                </c:pt>
                <c:pt idx="2244">
                  <c:v>6.6</c:v>
                </c:pt>
                <c:pt idx="2245">
                  <c:v>7.7</c:v>
                </c:pt>
                <c:pt idx="2246">
                  <c:v>6.7</c:v>
                </c:pt>
                <c:pt idx="2247">
                  <c:v>7.4</c:v>
                </c:pt>
                <c:pt idx="2248">
                  <c:v>6.8</c:v>
                </c:pt>
                <c:pt idx="2249">
                  <c:v>6.3</c:v>
                </c:pt>
                <c:pt idx="2250">
                  <c:v>7.2</c:v>
                </c:pt>
                <c:pt idx="2251">
                  <c:v>6.3</c:v>
                </c:pt>
                <c:pt idx="2252">
                  <c:v>7</c:v>
                </c:pt>
                <c:pt idx="2253">
                  <c:v>5.6</c:v>
                </c:pt>
                <c:pt idx="2254">
                  <c:v>7.8</c:v>
                </c:pt>
                <c:pt idx="2255">
                  <c:v>7.1</c:v>
                </c:pt>
                <c:pt idx="2256">
                  <c:v>6.5</c:v>
                </c:pt>
                <c:pt idx="2257">
                  <c:v>6.8</c:v>
                </c:pt>
                <c:pt idx="2258">
                  <c:v>7.2</c:v>
                </c:pt>
                <c:pt idx="2259">
                  <c:v>5.8</c:v>
                </c:pt>
                <c:pt idx="2260">
                  <c:v>8.1</c:v>
                </c:pt>
                <c:pt idx="2261">
                  <c:v>6.1</c:v>
                </c:pt>
                <c:pt idx="2262">
                  <c:v>5.2</c:v>
                </c:pt>
                <c:pt idx="2263">
                  <c:v>6</c:v>
                </c:pt>
                <c:pt idx="2264">
                  <c:v>5.4</c:v>
                </c:pt>
                <c:pt idx="2265">
                  <c:v>5.7</c:v>
                </c:pt>
                <c:pt idx="2266">
                  <c:v>6.6</c:v>
                </c:pt>
                <c:pt idx="2267">
                  <c:v>6.2</c:v>
                </c:pt>
                <c:pt idx="2268">
                  <c:v>7.1</c:v>
                </c:pt>
                <c:pt idx="2269">
                  <c:v>7.8</c:v>
                </c:pt>
                <c:pt idx="2270">
                  <c:v>7.2</c:v>
                </c:pt>
                <c:pt idx="2271">
                  <c:v>8.1999999999999993</c:v>
                </c:pt>
                <c:pt idx="2272">
                  <c:v>7.6</c:v>
                </c:pt>
                <c:pt idx="2273">
                  <c:v>6.7</c:v>
                </c:pt>
                <c:pt idx="2274">
                  <c:v>5.7</c:v>
                </c:pt>
                <c:pt idx="2275">
                  <c:v>4.8</c:v>
                </c:pt>
                <c:pt idx="2276">
                  <c:v>6.3</c:v>
                </c:pt>
                <c:pt idx="2277">
                  <c:v>7.5</c:v>
                </c:pt>
                <c:pt idx="2278">
                  <c:v>7.6</c:v>
                </c:pt>
                <c:pt idx="2279">
                  <c:v>5.7</c:v>
                </c:pt>
                <c:pt idx="2280">
                  <c:v>6.4</c:v>
                </c:pt>
                <c:pt idx="2281">
                  <c:v>4.9000000000000004</c:v>
                </c:pt>
                <c:pt idx="2282">
                  <c:v>5.7</c:v>
                </c:pt>
                <c:pt idx="2283">
                  <c:v>7.3</c:v>
                </c:pt>
                <c:pt idx="2284">
                  <c:v>5.8</c:v>
                </c:pt>
                <c:pt idx="2285">
                  <c:v>6.6</c:v>
                </c:pt>
                <c:pt idx="2286">
                  <c:v>6.7</c:v>
                </c:pt>
                <c:pt idx="2287">
                  <c:v>7.2</c:v>
                </c:pt>
                <c:pt idx="2288">
                  <c:v>6.3</c:v>
                </c:pt>
                <c:pt idx="2289">
                  <c:v>7.6</c:v>
                </c:pt>
                <c:pt idx="2290">
                  <c:v>4.9000000000000004</c:v>
                </c:pt>
                <c:pt idx="2291">
                  <c:v>5.0999999999999996</c:v>
                </c:pt>
                <c:pt idx="2292">
                  <c:v>6.4</c:v>
                </c:pt>
                <c:pt idx="2293">
                  <c:v>7.2</c:v>
                </c:pt>
                <c:pt idx="2294">
                  <c:v>6.1</c:v>
                </c:pt>
                <c:pt idx="2295">
                  <c:v>6.1</c:v>
                </c:pt>
                <c:pt idx="2296">
                  <c:v>4.3</c:v>
                </c:pt>
                <c:pt idx="2297">
                  <c:v>7.1</c:v>
                </c:pt>
                <c:pt idx="2298">
                  <c:v>5.7</c:v>
                </c:pt>
                <c:pt idx="2299">
                  <c:v>6.5</c:v>
                </c:pt>
                <c:pt idx="2300">
                  <c:v>6.2</c:v>
                </c:pt>
                <c:pt idx="2301">
                  <c:v>5.9</c:v>
                </c:pt>
                <c:pt idx="2302">
                  <c:v>6.1</c:v>
                </c:pt>
                <c:pt idx="2303">
                  <c:v>6.3</c:v>
                </c:pt>
                <c:pt idx="2304">
                  <c:v>5.4</c:v>
                </c:pt>
                <c:pt idx="2305">
                  <c:v>7.2</c:v>
                </c:pt>
                <c:pt idx="2306">
                  <c:v>7.1</c:v>
                </c:pt>
                <c:pt idx="2307">
                  <c:v>8.4</c:v>
                </c:pt>
                <c:pt idx="2308">
                  <c:v>6.3</c:v>
                </c:pt>
                <c:pt idx="2309">
                  <c:v>6.3</c:v>
                </c:pt>
                <c:pt idx="2310">
                  <c:v>6.7</c:v>
                </c:pt>
                <c:pt idx="2311">
                  <c:v>7</c:v>
                </c:pt>
                <c:pt idx="2312">
                  <c:v>7</c:v>
                </c:pt>
                <c:pt idx="2313">
                  <c:v>6.9</c:v>
                </c:pt>
                <c:pt idx="2314">
                  <c:v>6.6</c:v>
                </c:pt>
                <c:pt idx="2315">
                  <c:v>6.5</c:v>
                </c:pt>
                <c:pt idx="2316">
                  <c:v>7.7</c:v>
                </c:pt>
                <c:pt idx="2317">
                  <c:v>6.3</c:v>
                </c:pt>
                <c:pt idx="2318">
                  <c:v>5.6</c:v>
                </c:pt>
                <c:pt idx="2319">
                  <c:v>7.4</c:v>
                </c:pt>
                <c:pt idx="2320">
                  <c:v>6.6</c:v>
                </c:pt>
                <c:pt idx="2321">
                  <c:v>5.8</c:v>
                </c:pt>
                <c:pt idx="2322">
                  <c:v>6.3</c:v>
                </c:pt>
                <c:pt idx="2323">
                  <c:v>8.8000000000000007</c:v>
                </c:pt>
                <c:pt idx="2324">
                  <c:v>6</c:v>
                </c:pt>
                <c:pt idx="2325">
                  <c:v>7.7</c:v>
                </c:pt>
                <c:pt idx="2326">
                  <c:v>7</c:v>
                </c:pt>
                <c:pt idx="2327">
                  <c:v>5.5</c:v>
                </c:pt>
                <c:pt idx="2328">
                  <c:v>6.6</c:v>
                </c:pt>
                <c:pt idx="2329">
                  <c:v>5.9</c:v>
                </c:pt>
                <c:pt idx="2330">
                  <c:v>6.2</c:v>
                </c:pt>
                <c:pt idx="2331">
                  <c:v>5.8</c:v>
                </c:pt>
                <c:pt idx="2332">
                  <c:v>6.4</c:v>
                </c:pt>
                <c:pt idx="2333">
                  <c:v>7.1</c:v>
                </c:pt>
                <c:pt idx="2334">
                  <c:v>6.9</c:v>
                </c:pt>
                <c:pt idx="2335">
                  <c:v>7.2</c:v>
                </c:pt>
                <c:pt idx="2336">
                  <c:v>8.1</c:v>
                </c:pt>
                <c:pt idx="2337">
                  <c:v>8.1</c:v>
                </c:pt>
                <c:pt idx="2338">
                  <c:v>6</c:v>
                </c:pt>
                <c:pt idx="2339">
                  <c:v>7.3</c:v>
                </c:pt>
                <c:pt idx="2340">
                  <c:v>6.2</c:v>
                </c:pt>
                <c:pt idx="2341">
                  <c:v>5.7</c:v>
                </c:pt>
                <c:pt idx="2342">
                  <c:v>7.8</c:v>
                </c:pt>
                <c:pt idx="2343">
                  <c:v>6.2</c:v>
                </c:pt>
                <c:pt idx="2344">
                  <c:v>7.1</c:v>
                </c:pt>
                <c:pt idx="2345">
                  <c:v>6.8</c:v>
                </c:pt>
                <c:pt idx="2346">
                  <c:v>6.9</c:v>
                </c:pt>
                <c:pt idx="2347">
                  <c:v>7.6</c:v>
                </c:pt>
                <c:pt idx="2348">
                  <c:v>7.1</c:v>
                </c:pt>
                <c:pt idx="2349">
                  <c:v>7.7</c:v>
                </c:pt>
                <c:pt idx="2350">
                  <c:v>6.1</c:v>
                </c:pt>
                <c:pt idx="2351">
                  <c:v>6.8</c:v>
                </c:pt>
                <c:pt idx="2352">
                  <c:v>7.5</c:v>
                </c:pt>
                <c:pt idx="2353">
                  <c:v>6.1</c:v>
                </c:pt>
                <c:pt idx="2354">
                  <c:v>6.2</c:v>
                </c:pt>
                <c:pt idx="2355">
                  <c:v>6.4</c:v>
                </c:pt>
                <c:pt idx="2356">
                  <c:v>6.5</c:v>
                </c:pt>
                <c:pt idx="2357">
                  <c:v>7.2</c:v>
                </c:pt>
                <c:pt idx="2358">
                  <c:v>6.5</c:v>
                </c:pt>
                <c:pt idx="2359">
                  <c:v>6.6</c:v>
                </c:pt>
                <c:pt idx="2360">
                  <c:v>5.7</c:v>
                </c:pt>
                <c:pt idx="2361">
                  <c:v>7</c:v>
                </c:pt>
                <c:pt idx="2362">
                  <c:v>5.0999999999999996</c:v>
                </c:pt>
                <c:pt idx="2363">
                  <c:v>7.5</c:v>
                </c:pt>
                <c:pt idx="2364">
                  <c:v>5.9</c:v>
                </c:pt>
                <c:pt idx="2365">
                  <c:v>6.6</c:v>
                </c:pt>
                <c:pt idx="2366">
                  <c:v>6.4</c:v>
                </c:pt>
                <c:pt idx="2367">
                  <c:v>6.1</c:v>
                </c:pt>
                <c:pt idx="2368">
                  <c:v>6.7</c:v>
                </c:pt>
                <c:pt idx="2369">
                  <c:v>7.1</c:v>
                </c:pt>
                <c:pt idx="2370">
                  <c:v>6.7</c:v>
                </c:pt>
                <c:pt idx="2371">
                  <c:v>8</c:v>
                </c:pt>
                <c:pt idx="2372">
                  <c:v>6.4</c:v>
                </c:pt>
                <c:pt idx="2373">
                  <c:v>7.5</c:v>
                </c:pt>
                <c:pt idx="2374">
                  <c:v>7.5</c:v>
                </c:pt>
                <c:pt idx="2375">
                  <c:v>6.9</c:v>
                </c:pt>
                <c:pt idx="2376">
                  <c:v>6.4</c:v>
                </c:pt>
                <c:pt idx="2377">
                  <c:v>6.4</c:v>
                </c:pt>
                <c:pt idx="2378">
                  <c:v>5.8</c:v>
                </c:pt>
                <c:pt idx="2379">
                  <c:v>6.3</c:v>
                </c:pt>
                <c:pt idx="2380">
                  <c:v>6.3</c:v>
                </c:pt>
                <c:pt idx="2381">
                  <c:v>7.4</c:v>
                </c:pt>
                <c:pt idx="2382">
                  <c:v>7.2</c:v>
                </c:pt>
                <c:pt idx="2383">
                  <c:v>7</c:v>
                </c:pt>
                <c:pt idx="2384">
                  <c:v>6.4</c:v>
                </c:pt>
                <c:pt idx="2385">
                  <c:v>7</c:v>
                </c:pt>
                <c:pt idx="2386">
                  <c:v>7.2</c:v>
                </c:pt>
                <c:pt idx="2387">
                  <c:v>8.1</c:v>
                </c:pt>
                <c:pt idx="2388">
                  <c:v>7.7</c:v>
                </c:pt>
                <c:pt idx="2389">
                  <c:v>7.5</c:v>
                </c:pt>
                <c:pt idx="2390">
                  <c:v>7.3</c:v>
                </c:pt>
                <c:pt idx="2391">
                  <c:v>6</c:v>
                </c:pt>
                <c:pt idx="2392">
                  <c:v>7</c:v>
                </c:pt>
                <c:pt idx="2393">
                  <c:v>6.6</c:v>
                </c:pt>
                <c:pt idx="2394">
                  <c:v>6.3</c:v>
                </c:pt>
                <c:pt idx="2395">
                  <c:v>6.1</c:v>
                </c:pt>
                <c:pt idx="2396">
                  <c:v>5.5</c:v>
                </c:pt>
                <c:pt idx="2397">
                  <c:v>6.4</c:v>
                </c:pt>
                <c:pt idx="2398">
                  <c:v>6.5</c:v>
                </c:pt>
                <c:pt idx="2399">
                  <c:v>5.5</c:v>
                </c:pt>
                <c:pt idx="2400">
                  <c:v>6.8</c:v>
                </c:pt>
                <c:pt idx="2401">
                  <c:v>6.8</c:v>
                </c:pt>
                <c:pt idx="2402">
                  <c:v>6.7</c:v>
                </c:pt>
                <c:pt idx="2403">
                  <c:v>6.4</c:v>
                </c:pt>
                <c:pt idx="2404">
                  <c:v>7</c:v>
                </c:pt>
                <c:pt idx="2405">
                  <c:v>7.5</c:v>
                </c:pt>
                <c:pt idx="2406">
                  <c:v>5.4</c:v>
                </c:pt>
                <c:pt idx="2407">
                  <c:v>6.4</c:v>
                </c:pt>
                <c:pt idx="2408">
                  <c:v>6.8</c:v>
                </c:pt>
                <c:pt idx="2409">
                  <c:v>6.3</c:v>
                </c:pt>
                <c:pt idx="2410">
                  <c:v>7.6</c:v>
                </c:pt>
                <c:pt idx="2411">
                  <c:v>6.5</c:v>
                </c:pt>
                <c:pt idx="2412">
                  <c:v>7.1</c:v>
                </c:pt>
                <c:pt idx="2413">
                  <c:v>6.3</c:v>
                </c:pt>
                <c:pt idx="2414">
                  <c:v>7.7</c:v>
                </c:pt>
                <c:pt idx="2415">
                  <c:v>6.8</c:v>
                </c:pt>
                <c:pt idx="2416">
                  <c:v>6.3</c:v>
                </c:pt>
                <c:pt idx="2417">
                  <c:v>6.9</c:v>
                </c:pt>
                <c:pt idx="2418">
                  <c:v>6.5</c:v>
                </c:pt>
                <c:pt idx="2419">
                  <c:v>6.5</c:v>
                </c:pt>
                <c:pt idx="2420">
                  <c:v>4.3</c:v>
                </c:pt>
                <c:pt idx="2421">
                  <c:v>8</c:v>
                </c:pt>
                <c:pt idx="2422">
                  <c:v>5.8</c:v>
                </c:pt>
                <c:pt idx="2423">
                  <c:v>5.7</c:v>
                </c:pt>
                <c:pt idx="2424">
                  <c:v>6.7</c:v>
                </c:pt>
                <c:pt idx="2425">
                  <c:v>7.4</c:v>
                </c:pt>
                <c:pt idx="2426">
                  <c:v>5.8</c:v>
                </c:pt>
                <c:pt idx="2427">
                  <c:v>7</c:v>
                </c:pt>
                <c:pt idx="2428">
                  <c:v>7.6</c:v>
                </c:pt>
                <c:pt idx="2429">
                  <c:v>6.4</c:v>
                </c:pt>
                <c:pt idx="2430">
                  <c:v>6.1</c:v>
                </c:pt>
                <c:pt idx="2431">
                  <c:v>7.1</c:v>
                </c:pt>
                <c:pt idx="2432">
                  <c:v>6</c:v>
                </c:pt>
                <c:pt idx="2433">
                  <c:v>6.2</c:v>
                </c:pt>
                <c:pt idx="2434">
                  <c:v>6.4</c:v>
                </c:pt>
                <c:pt idx="2435">
                  <c:v>7.2</c:v>
                </c:pt>
                <c:pt idx="2436">
                  <c:v>6.4</c:v>
                </c:pt>
                <c:pt idx="2437">
                  <c:v>8.1999999999999993</c:v>
                </c:pt>
                <c:pt idx="2438">
                  <c:v>6.6</c:v>
                </c:pt>
                <c:pt idx="2439">
                  <c:v>7.8</c:v>
                </c:pt>
                <c:pt idx="2440">
                  <c:v>5.7</c:v>
                </c:pt>
                <c:pt idx="2441">
                  <c:v>5.8</c:v>
                </c:pt>
                <c:pt idx="2442">
                  <c:v>8.5</c:v>
                </c:pt>
                <c:pt idx="2443">
                  <c:v>7.3</c:v>
                </c:pt>
                <c:pt idx="2444">
                  <c:v>7.5</c:v>
                </c:pt>
                <c:pt idx="2445">
                  <c:v>6.5</c:v>
                </c:pt>
                <c:pt idx="2446">
                  <c:v>6.5</c:v>
                </c:pt>
                <c:pt idx="2447">
                  <c:v>6.9</c:v>
                </c:pt>
                <c:pt idx="2448">
                  <c:v>6.3</c:v>
                </c:pt>
                <c:pt idx="2449">
                  <c:v>6.1</c:v>
                </c:pt>
                <c:pt idx="2450">
                  <c:v>6.7</c:v>
                </c:pt>
                <c:pt idx="2451">
                  <c:v>7.1</c:v>
                </c:pt>
                <c:pt idx="2452">
                  <c:v>7</c:v>
                </c:pt>
                <c:pt idx="2453">
                  <c:v>6.4</c:v>
                </c:pt>
                <c:pt idx="2454">
                  <c:v>4.5</c:v>
                </c:pt>
                <c:pt idx="2455">
                  <c:v>6.4</c:v>
                </c:pt>
                <c:pt idx="2456">
                  <c:v>6.9</c:v>
                </c:pt>
                <c:pt idx="2457">
                  <c:v>6.1</c:v>
                </c:pt>
                <c:pt idx="2458">
                  <c:v>6.6</c:v>
                </c:pt>
                <c:pt idx="2459">
                  <c:v>7.8</c:v>
                </c:pt>
                <c:pt idx="2460">
                  <c:v>7.2</c:v>
                </c:pt>
                <c:pt idx="2461">
                  <c:v>7.6</c:v>
                </c:pt>
                <c:pt idx="2462">
                  <c:v>7.4</c:v>
                </c:pt>
                <c:pt idx="2463">
                  <c:v>6.1</c:v>
                </c:pt>
                <c:pt idx="2464">
                  <c:v>4.8</c:v>
                </c:pt>
                <c:pt idx="2465">
                  <c:v>5.3</c:v>
                </c:pt>
                <c:pt idx="2466">
                  <c:v>7</c:v>
                </c:pt>
                <c:pt idx="2467">
                  <c:v>7</c:v>
                </c:pt>
                <c:pt idx="2468">
                  <c:v>5.5</c:v>
                </c:pt>
                <c:pt idx="2469">
                  <c:v>6.1</c:v>
                </c:pt>
                <c:pt idx="2470">
                  <c:v>5.7</c:v>
                </c:pt>
                <c:pt idx="2471">
                  <c:v>5.7</c:v>
                </c:pt>
                <c:pt idx="2472">
                  <c:v>6.7</c:v>
                </c:pt>
                <c:pt idx="2473">
                  <c:v>6.9</c:v>
                </c:pt>
                <c:pt idx="2474">
                  <c:v>6.8</c:v>
                </c:pt>
                <c:pt idx="2475">
                  <c:v>6.4</c:v>
                </c:pt>
                <c:pt idx="2476">
                  <c:v>6.3</c:v>
                </c:pt>
                <c:pt idx="2477">
                  <c:v>6.8</c:v>
                </c:pt>
                <c:pt idx="2478">
                  <c:v>6.4</c:v>
                </c:pt>
                <c:pt idx="2479">
                  <c:v>6</c:v>
                </c:pt>
                <c:pt idx="2480">
                  <c:v>4.4000000000000004</c:v>
                </c:pt>
                <c:pt idx="2481">
                  <c:v>7.3</c:v>
                </c:pt>
                <c:pt idx="2482">
                  <c:v>7</c:v>
                </c:pt>
                <c:pt idx="2483">
                  <c:v>6.3</c:v>
                </c:pt>
                <c:pt idx="2484">
                  <c:v>7.8</c:v>
                </c:pt>
                <c:pt idx="2485">
                  <c:v>6.4</c:v>
                </c:pt>
                <c:pt idx="2486">
                  <c:v>6.8</c:v>
                </c:pt>
                <c:pt idx="2487">
                  <c:v>5.6</c:v>
                </c:pt>
                <c:pt idx="2488">
                  <c:v>6.7</c:v>
                </c:pt>
                <c:pt idx="2489">
                  <c:v>5.0999999999999996</c:v>
                </c:pt>
                <c:pt idx="2490">
                  <c:v>7</c:v>
                </c:pt>
                <c:pt idx="2491">
                  <c:v>6.7</c:v>
                </c:pt>
                <c:pt idx="2492">
                  <c:v>5.7</c:v>
                </c:pt>
                <c:pt idx="2493">
                  <c:v>7.9</c:v>
                </c:pt>
                <c:pt idx="2494">
                  <c:v>6.7</c:v>
                </c:pt>
                <c:pt idx="2495">
                  <c:v>7.6</c:v>
                </c:pt>
                <c:pt idx="2496">
                  <c:v>5.2</c:v>
                </c:pt>
                <c:pt idx="2497">
                  <c:v>6.8</c:v>
                </c:pt>
                <c:pt idx="2498">
                  <c:v>4.7</c:v>
                </c:pt>
                <c:pt idx="2499">
                  <c:v>5.9</c:v>
                </c:pt>
                <c:pt idx="2500">
                  <c:v>7.1</c:v>
                </c:pt>
                <c:pt idx="2501">
                  <c:v>6.4</c:v>
                </c:pt>
                <c:pt idx="2502">
                  <c:v>7.1</c:v>
                </c:pt>
                <c:pt idx="2503">
                  <c:v>7</c:v>
                </c:pt>
                <c:pt idx="2504">
                  <c:v>6.5</c:v>
                </c:pt>
                <c:pt idx="2505">
                  <c:v>5.3</c:v>
                </c:pt>
                <c:pt idx="2506">
                  <c:v>5.9</c:v>
                </c:pt>
                <c:pt idx="2507">
                  <c:v>6.7</c:v>
                </c:pt>
                <c:pt idx="2508">
                  <c:v>6.1</c:v>
                </c:pt>
                <c:pt idx="2509">
                  <c:v>5.9</c:v>
                </c:pt>
                <c:pt idx="2510">
                  <c:v>6.3</c:v>
                </c:pt>
                <c:pt idx="2511">
                  <c:v>7</c:v>
                </c:pt>
                <c:pt idx="2512">
                  <c:v>6.3</c:v>
                </c:pt>
                <c:pt idx="2513">
                  <c:v>5.2</c:v>
                </c:pt>
                <c:pt idx="2514">
                  <c:v>7.6</c:v>
                </c:pt>
                <c:pt idx="2515">
                  <c:v>7.9</c:v>
                </c:pt>
                <c:pt idx="2516">
                  <c:v>6.5</c:v>
                </c:pt>
                <c:pt idx="2517">
                  <c:v>5.7</c:v>
                </c:pt>
                <c:pt idx="2518">
                  <c:v>6.3</c:v>
                </c:pt>
                <c:pt idx="2519">
                  <c:v>6.6</c:v>
                </c:pt>
                <c:pt idx="2520">
                  <c:v>6.7</c:v>
                </c:pt>
                <c:pt idx="2521">
                  <c:v>6.4</c:v>
                </c:pt>
                <c:pt idx="2522">
                  <c:v>6.9</c:v>
                </c:pt>
                <c:pt idx="2523">
                  <c:v>7.2</c:v>
                </c:pt>
                <c:pt idx="2524">
                  <c:v>7.4</c:v>
                </c:pt>
                <c:pt idx="2525">
                  <c:v>8.1999999999999993</c:v>
                </c:pt>
                <c:pt idx="2526">
                  <c:v>6.4</c:v>
                </c:pt>
                <c:pt idx="2527">
                  <c:v>7.8</c:v>
                </c:pt>
                <c:pt idx="2528">
                  <c:v>5.7</c:v>
                </c:pt>
                <c:pt idx="2529">
                  <c:v>6.4</c:v>
                </c:pt>
                <c:pt idx="2530">
                  <c:v>5.6</c:v>
                </c:pt>
                <c:pt idx="2531">
                  <c:v>6.5</c:v>
                </c:pt>
                <c:pt idx="2532">
                  <c:v>7.5</c:v>
                </c:pt>
                <c:pt idx="2533">
                  <c:v>7</c:v>
                </c:pt>
                <c:pt idx="2534">
                  <c:v>6.5</c:v>
                </c:pt>
                <c:pt idx="2535">
                  <c:v>5.5</c:v>
                </c:pt>
                <c:pt idx="2536">
                  <c:v>7.2</c:v>
                </c:pt>
                <c:pt idx="2537">
                  <c:v>7.9</c:v>
                </c:pt>
                <c:pt idx="2538">
                  <c:v>6.5</c:v>
                </c:pt>
                <c:pt idx="2539">
                  <c:v>6.4</c:v>
                </c:pt>
                <c:pt idx="2540">
                  <c:v>7.9</c:v>
                </c:pt>
                <c:pt idx="2541">
                  <c:v>6.9</c:v>
                </c:pt>
                <c:pt idx="2542">
                  <c:v>6.4</c:v>
                </c:pt>
                <c:pt idx="2543">
                  <c:v>8</c:v>
                </c:pt>
                <c:pt idx="2544">
                  <c:v>6.9</c:v>
                </c:pt>
                <c:pt idx="2545">
                  <c:v>3.4</c:v>
                </c:pt>
                <c:pt idx="2546">
                  <c:v>6.4</c:v>
                </c:pt>
                <c:pt idx="2547">
                  <c:v>5.6</c:v>
                </c:pt>
                <c:pt idx="2548">
                  <c:v>6.5</c:v>
                </c:pt>
                <c:pt idx="2549">
                  <c:v>7.2</c:v>
                </c:pt>
                <c:pt idx="2550">
                  <c:v>5.5</c:v>
                </c:pt>
                <c:pt idx="2551">
                  <c:v>6.5</c:v>
                </c:pt>
                <c:pt idx="2552">
                  <c:v>7.3</c:v>
                </c:pt>
                <c:pt idx="2553">
                  <c:v>7.4</c:v>
                </c:pt>
                <c:pt idx="2554">
                  <c:v>6.4</c:v>
                </c:pt>
                <c:pt idx="2555">
                  <c:v>6.7</c:v>
                </c:pt>
                <c:pt idx="2556">
                  <c:v>5.4</c:v>
                </c:pt>
                <c:pt idx="2557">
                  <c:v>7.3</c:v>
                </c:pt>
                <c:pt idx="2558">
                  <c:v>6.4</c:v>
                </c:pt>
                <c:pt idx="2559">
                  <c:v>7.1</c:v>
                </c:pt>
                <c:pt idx="2560">
                  <c:v>6.1</c:v>
                </c:pt>
                <c:pt idx="2561">
                  <c:v>6.6</c:v>
                </c:pt>
                <c:pt idx="2562">
                  <c:v>1.7</c:v>
                </c:pt>
                <c:pt idx="2563">
                  <c:v>6.9</c:v>
                </c:pt>
                <c:pt idx="2564">
                  <c:v>6.8</c:v>
                </c:pt>
                <c:pt idx="2565">
                  <c:v>7</c:v>
                </c:pt>
                <c:pt idx="2566">
                  <c:v>7.1</c:v>
                </c:pt>
                <c:pt idx="2567">
                  <c:v>7.5</c:v>
                </c:pt>
                <c:pt idx="2568">
                  <c:v>5.8</c:v>
                </c:pt>
                <c:pt idx="2569">
                  <c:v>5.9</c:v>
                </c:pt>
                <c:pt idx="2570">
                  <c:v>6.3</c:v>
                </c:pt>
                <c:pt idx="2571">
                  <c:v>7.1</c:v>
                </c:pt>
                <c:pt idx="2572">
                  <c:v>7.2</c:v>
                </c:pt>
                <c:pt idx="2573">
                  <c:v>7</c:v>
                </c:pt>
                <c:pt idx="2574">
                  <c:v>7.2</c:v>
                </c:pt>
                <c:pt idx="2575">
                  <c:v>6.3</c:v>
                </c:pt>
                <c:pt idx="2576">
                  <c:v>6.7</c:v>
                </c:pt>
                <c:pt idx="2577">
                  <c:v>7.4</c:v>
                </c:pt>
                <c:pt idx="2578">
                  <c:v>6.3</c:v>
                </c:pt>
                <c:pt idx="2579">
                  <c:v>7.9</c:v>
                </c:pt>
                <c:pt idx="2580">
                  <c:v>6.6</c:v>
                </c:pt>
                <c:pt idx="2581">
                  <c:v>6.1</c:v>
                </c:pt>
                <c:pt idx="2582">
                  <c:v>6.3</c:v>
                </c:pt>
                <c:pt idx="2583">
                  <c:v>5.7</c:v>
                </c:pt>
                <c:pt idx="2584">
                  <c:v>8.3000000000000007</c:v>
                </c:pt>
                <c:pt idx="2585">
                  <c:v>7.8</c:v>
                </c:pt>
                <c:pt idx="2586">
                  <c:v>6.1</c:v>
                </c:pt>
                <c:pt idx="2587">
                  <c:v>7.2</c:v>
                </c:pt>
                <c:pt idx="2588">
                  <c:v>7.7</c:v>
                </c:pt>
                <c:pt idx="2589">
                  <c:v>6.6</c:v>
                </c:pt>
                <c:pt idx="2590">
                  <c:v>5.0999999999999996</c:v>
                </c:pt>
                <c:pt idx="2591">
                  <c:v>6.2</c:v>
                </c:pt>
                <c:pt idx="2592">
                  <c:v>6.8</c:v>
                </c:pt>
                <c:pt idx="2593">
                  <c:v>6.6</c:v>
                </c:pt>
                <c:pt idx="2594">
                  <c:v>6.2</c:v>
                </c:pt>
                <c:pt idx="2595">
                  <c:v>6.6</c:v>
                </c:pt>
                <c:pt idx="2596">
                  <c:v>6.5</c:v>
                </c:pt>
                <c:pt idx="2597">
                  <c:v>6.8</c:v>
                </c:pt>
                <c:pt idx="2598">
                  <c:v>5.2</c:v>
                </c:pt>
                <c:pt idx="2599">
                  <c:v>7.7</c:v>
                </c:pt>
                <c:pt idx="2600">
                  <c:v>5.8</c:v>
                </c:pt>
                <c:pt idx="2601">
                  <c:v>6.6</c:v>
                </c:pt>
                <c:pt idx="2602">
                  <c:v>6.7</c:v>
                </c:pt>
                <c:pt idx="2603">
                  <c:v>6.5</c:v>
                </c:pt>
                <c:pt idx="2604">
                  <c:v>6.5</c:v>
                </c:pt>
                <c:pt idx="2605">
                  <c:v>6.8</c:v>
                </c:pt>
                <c:pt idx="2606">
                  <c:v>7.4</c:v>
                </c:pt>
                <c:pt idx="2607">
                  <c:v>6.1</c:v>
                </c:pt>
                <c:pt idx="2608">
                  <c:v>6.6</c:v>
                </c:pt>
                <c:pt idx="2609">
                  <c:v>6.3</c:v>
                </c:pt>
                <c:pt idx="2610">
                  <c:v>7.3</c:v>
                </c:pt>
                <c:pt idx="2611">
                  <c:v>8</c:v>
                </c:pt>
                <c:pt idx="2612">
                  <c:v>7.2</c:v>
                </c:pt>
                <c:pt idx="2613">
                  <c:v>6.1</c:v>
                </c:pt>
                <c:pt idx="2614">
                  <c:v>6.7</c:v>
                </c:pt>
                <c:pt idx="2615">
                  <c:v>6.4</c:v>
                </c:pt>
                <c:pt idx="2616">
                  <c:v>7.2</c:v>
                </c:pt>
                <c:pt idx="2617">
                  <c:v>4.8</c:v>
                </c:pt>
                <c:pt idx="2618">
                  <c:v>7.3</c:v>
                </c:pt>
                <c:pt idx="2619">
                  <c:v>7.7</c:v>
                </c:pt>
                <c:pt idx="2620">
                  <c:v>6.6</c:v>
                </c:pt>
                <c:pt idx="2621">
                  <c:v>6.8</c:v>
                </c:pt>
                <c:pt idx="2622">
                  <c:v>7.3</c:v>
                </c:pt>
                <c:pt idx="2623">
                  <c:v>8.3000000000000007</c:v>
                </c:pt>
                <c:pt idx="2624">
                  <c:v>6.1</c:v>
                </c:pt>
                <c:pt idx="2625">
                  <c:v>6</c:v>
                </c:pt>
                <c:pt idx="2626">
                  <c:v>7.2</c:v>
                </c:pt>
                <c:pt idx="2627">
                  <c:v>6.6</c:v>
                </c:pt>
                <c:pt idx="2628">
                  <c:v>7</c:v>
                </c:pt>
                <c:pt idx="2629">
                  <c:v>7.8</c:v>
                </c:pt>
                <c:pt idx="2630">
                  <c:v>6.6</c:v>
                </c:pt>
                <c:pt idx="2631">
                  <c:v>6.3</c:v>
                </c:pt>
                <c:pt idx="2632">
                  <c:v>6</c:v>
                </c:pt>
                <c:pt idx="2633">
                  <c:v>8.5</c:v>
                </c:pt>
                <c:pt idx="2634">
                  <c:v>6.6</c:v>
                </c:pt>
                <c:pt idx="2635">
                  <c:v>5.7</c:v>
                </c:pt>
                <c:pt idx="2636">
                  <c:v>7.6</c:v>
                </c:pt>
                <c:pt idx="2637">
                  <c:v>5.3</c:v>
                </c:pt>
                <c:pt idx="2638">
                  <c:v>8</c:v>
                </c:pt>
                <c:pt idx="2639">
                  <c:v>5.9</c:v>
                </c:pt>
                <c:pt idx="2640">
                  <c:v>6.9</c:v>
                </c:pt>
                <c:pt idx="2641">
                  <c:v>6.4</c:v>
                </c:pt>
                <c:pt idx="2642">
                  <c:v>7.1</c:v>
                </c:pt>
                <c:pt idx="2643">
                  <c:v>6.9</c:v>
                </c:pt>
                <c:pt idx="2644">
                  <c:v>6.8</c:v>
                </c:pt>
                <c:pt idx="2645">
                  <c:v>6.6</c:v>
                </c:pt>
                <c:pt idx="2646">
                  <c:v>7.4</c:v>
                </c:pt>
                <c:pt idx="2647">
                  <c:v>7.8</c:v>
                </c:pt>
                <c:pt idx="2648">
                  <c:v>7.9</c:v>
                </c:pt>
                <c:pt idx="2649">
                  <c:v>7.3</c:v>
                </c:pt>
                <c:pt idx="2650">
                  <c:v>6.2</c:v>
                </c:pt>
                <c:pt idx="2651">
                  <c:v>8.1</c:v>
                </c:pt>
                <c:pt idx="2652">
                  <c:v>7.6</c:v>
                </c:pt>
                <c:pt idx="2653">
                  <c:v>6.2</c:v>
                </c:pt>
                <c:pt idx="2654">
                  <c:v>7</c:v>
                </c:pt>
                <c:pt idx="2655">
                  <c:v>7.3</c:v>
                </c:pt>
                <c:pt idx="2656">
                  <c:v>6.7</c:v>
                </c:pt>
                <c:pt idx="2657">
                  <c:v>6.6</c:v>
                </c:pt>
                <c:pt idx="2658">
                  <c:v>6.1</c:v>
                </c:pt>
                <c:pt idx="2659">
                  <c:v>5.5</c:v>
                </c:pt>
                <c:pt idx="2660">
                  <c:v>6.8</c:v>
                </c:pt>
                <c:pt idx="2661">
                  <c:v>6.9</c:v>
                </c:pt>
                <c:pt idx="2662">
                  <c:v>6.4</c:v>
                </c:pt>
                <c:pt idx="2663">
                  <c:v>5.6</c:v>
                </c:pt>
                <c:pt idx="2664">
                  <c:v>7.1</c:v>
                </c:pt>
                <c:pt idx="2665">
                  <c:v>7.4</c:v>
                </c:pt>
                <c:pt idx="2666">
                  <c:v>6.7</c:v>
                </c:pt>
                <c:pt idx="2667">
                  <c:v>6.9</c:v>
                </c:pt>
                <c:pt idx="2668">
                  <c:v>5.8</c:v>
                </c:pt>
                <c:pt idx="2669">
                  <c:v>8.1</c:v>
                </c:pt>
                <c:pt idx="2670">
                  <c:v>5.8</c:v>
                </c:pt>
                <c:pt idx="2671">
                  <c:v>7.5</c:v>
                </c:pt>
                <c:pt idx="2672">
                  <c:v>6.6</c:v>
                </c:pt>
                <c:pt idx="2673">
                  <c:v>6.5</c:v>
                </c:pt>
                <c:pt idx="2674">
                  <c:v>5.0999999999999996</c:v>
                </c:pt>
                <c:pt idx="2675">
                  <c:v>5.8</c:v>
                </c:pt>
                <c:pt idx="2676">
                  <c:v>6.9</c:v>
                </c:pt>
                <c:pt idx="2677">
                  <c:v>6.2</c:v>
                </c:pt>
                <c:pt idx="2678">
                  <c:v>6.4</c:v>
                </c:pt>
                <c:pt idx="2679">
                  <c:v>6.9</c:v>
                </c:pt>
                <c:pt idx="2680">
                  <c:v>6</c:v>
                </c:pt>
                <c:pt idx="2681">
                  <c:v>6.7</c:v>
                </c:pt>
                <c:pt idx="2682">
                  <c:v>6.7</c:v>
                </c:pt>
                <c:pt idx="2683">
                  <c:v>6.7</c:v>
                </c:pt>
                <c:pt idx="2684">
                  <c:v>6.1</c:v>
                </c:pt>
                <c:pt idx="2685">
                  <c:v>5.9</c:v>
                </c:pt>
                <c:pt idx="2686">
                  <c:v>8.1</c:v>
                </c:pt>
                <c:pt idx="2687">
                  <c:v>7.7</c:v>
                </c:pt>
                <c:pt idx="2688">
                  <c:v>6.7</c:v>
                </c:pt>
                <c:pt idx="2689">
                  <c:v>6.4</c:v>
                </c:pt>
                <c:pt idx="2690">
                  <c:v>7.4</c:v>
                </c:pt>
                <c:pt idx="2691">
                  <c:v>6.8</c:v>
                </c:pt>
                <c:pt idx="2692">
                  <c:v>5.3</c:v>
                </c:pt>
                <c:pt idx="2693">
                  <c:v>7.1</c:v>
                </c:pt>
                <c:pt idx="2694">
                  <c:v>6.3</c:v>
                </c:pt>
                <c:pt idx="2695">
                  <c:v>6.3</c:v>
                </c:pt>
                <c:pt idx="2696">
                  <c:v>7</c:v>
                </c:pt>
                <c:pt idx="2697">
                  <c:v>7</c:v>
                </c:pt>
                <c:pt idx="2698">
                  <c:v>5</c:v>
                </c:pt>
                <c:pt idx="2699">
                  <c:v>5.6</c:v>
                </c:pt>
                <c:pt idx="2700">
                  <c:v>6.3</c:v>
                </c:pt>
                <c:pt idx="2701">
                  <c:v>7.1</c:v>
                </c:pt>
                <c:pt idx="2702">
                  <c:v>6.4</c:v>
                </c:pt>
                <c:pt idx="2703">
                  <c:v>7.7</c:v>
                </c:pt>
                <c:pt idx="2704">
                  <c:v>8</c:v>
                </c:pt>
                <c:pt idx="2705">
                  <c:v>6.9</c:v>
                </c:pt>
                <c:pt idx="2706">
                  <c:v>6.2</c:v>
                </c:pt>
                <c:pt idx="2707">
                  <c:v>5.7</c:v>
                </c:pt>
                <c:pt idx="2708">
                  <c:v>6.9</c:v>
                </c:pt>
                <c:pt idx="2709">
                  <c:v>8.1</c:v>
                </c:pt>
                <c:pt idx="2710">
                  <c:v>6.7</c:v>
                </c:pt>
                <c:pt idx="2711">
                  <c:v>5.9</c:v>
                </c:pt>
                <c:pt idx="2712">
                  <c:v>5.2</c:v>
                </c:pt>
                <c:pt idx="2713">
                  <c:v>6</c:v>
                </c:pt>
                <c:pt idx="2714">
                  <c:v>7.4</c:v>
                </c:pt>
                <c:pt idx="2715">
                  <c:v>7.1</c:v>
                </c:pt>
                <c:pt idx="2716">
                  <c:v>7.3</c:v>
                </c:pt>
                <c:pt idx="2717">
                  <c:v>5.3</c:v>
                </c:pt>
                <c:pt idx="2718">
                  <c:v>7.3</c:v>
                </c:pt>
                <c:pt idx="2719">
                  <c:v>5.7</c:v>
                </c:pt>
                <c:pt idx="2720">
                  <c:v>7.2</c:v>
                </c:pt>
                <c:pt idx="2721">
                  <c:v>6.8</c:v>
                </c:pt>
                <c:pt idx="2722">
                  <c:v>8</c:v>
                </c:pt>
                <c:pt idx="2723">
                  <c:v>6.3</c:v>
                </c:pt>
                <c:pt idx="2724">
                  <c:v>5.6</c:v>
                </c:pt>
                <c:pt idx="2725">
                  <c:v>5.6</c:v>
                </c:pt>
                <c:pt idx="2726">
                  <c:v>8.1</c:v>
                </c:pt>
                <c:pt idx="2727">
                  <c:v>6.4</c:v>
                </c:pt>
                <c:pt idx="2728">
                  <c:v>5.3</c:v>
                </c:pt>
                <c:pt idx="2729">
                  <c:v>4.9000000000000004</c:v>
                </c:pt>
                <c:pt idx="2730">
                  <c:v>7.6</c:v>
                </c:pt>
                <c:pt idx="2731">
                  <c:v>5.8</c:v>
                </c:pt>
                <c:pt idx="2732">
                  <c:v>5.8</c:v>
                </c:pt>
                <c:pt idx="2733">
                  <c:v>6.3</c:v>
                </c:pt>
                <c:pt idx="2734">
                  <c:v>4.5999999999999996</c:v>
                </c:pt>
                <c:pt idx="2735">
                  <c:v>5.6</c:v>
                </c:pt>
                <c:pt idx="2736">
                  <c:v>6.5</c:v>
                </c:pt>
                <c:pt idx="2737">
                  <c:v>8.1</c:v>
                </c:pt>
                <c:pt idx="2738">
                  <c:v>6.1</c:v>
                </c:pt>
                <c:pt idx="2739">
                  <c:v>5.6</c:v>
                </c:pt>
                <c:pt idx="2740">
                  <c:v>7.2</c:v>
                </c:pt>
                <c:pt idx="2741">
                  <c:v>6.1</c:v>
                </c:pt>
                <c:pt idx="2742">
                  <c:v>5.6</c:v>
                </c:pt>
                <c:pt idx="2743">
                  <c:v>6.8</c:v>
                </c:pt>
                <c:pt idx="2744">
                  <c:v>7.5</c:v>
                </c:pt>
                <c:pt idx="2745">
                  <c:v>6.5</c:v>
                </c:pt>
                <c:pt idx="2746">
                  <c:v>7.3</c:v>
                </c:pt>
                <c:pt idx="2747">
                  <c:v>6.6</c:v>
                </c:pt>
                <c:pt idx="2748">
                  <c:v>6.3</c:v>
                </c:pt>
                <c:pt idx="2749">
                  <c:v>7.2</c:v>
                </c:pt>
                <c:pt idx="2750">
                  <c:v>6.2</c:v>
                </c:pt>
                <c:pt idx="2751">
                  <c:v>6.7</c:v>
                </c:pt>
                <c:pt idx="2752">
                  <c:v>6.1</c:v>
                </c:pt>
                <c:pt idx="2753">
                  <c:v>7.3</c:v>
                </c:pt>
                <c:pt idx="2754">
                  <c:v>5.5</c:v>
                </c:pt>
                <c:pt idx="2755">
                  <c:v>5.9</c:v>
                </c:pt>
                <c:pt idx="2756">
                  <c:v>5.7</c:v>
                </c:pt>
                <c:pt idx="2757">
                  <c:v>5.4</c:v>
                </c:pt>
                <c:pt idx="2758">
                  <c:v>5.4</c:v>
                </c:pt>
                <c:pt idx="2759">
                  <c:v>7.8</c:v>
                </c:pt>
                <c:pt idx="2760">
                  <c:v>6.6</c:v>
                </c:pt>
                <c:pt idx="2761">
                  <c:v>6</c:v>
                </c:pt>
                <c:pt idx="2762">
                  <c:v>7.9</c:v>
                </c:pt>
                <c:pt idx="2763">
                  <c:v>6.2</c:v>
                </c:pt>
                <c:pt idx="2764">
                  <c:v>6.8</c:v>
                </c:pt>
                <c:pt idx="2765">
                  <c:v>6.5</c:v>
                </c:pt>
                <c:pt idx="2766">
                  <c:v>6.5</c:v>
                </c:pt>
                <c:pt idx="2767">
                  <c:v>6.4</c:v>
                </c:pt>
                <c:pt idx="2768">
                  <c:v>6.5</c:v>
                </c:pt>
                <c:pt idx="2769">
                  <c:v>5.6</c:v>
                </c:pt>
                <c:pt idx="2770">
                  <c:v>6.1</c:v>
                </c:pt>
                <c:pt idx="2771">
                  <c:v>6.3</c:v>
                </c:pt>
                <c:pt idx="2772">
                  <c:v>6.4</c:v>
                </c:pt>
                <c:pt idx="2773">
                  <c:v>6.5</c:v>
                </c:pt>
                <c:pt idx="2774">
                  <c:v>7.8</c:v>
                </c:pt>
                <c:pt idx="2775">
                  <c:v>7.4</c:v>
                </c:pt>
                <c:pt idx="2776">
                  <c:v>7.2</c:v>
                </c:pt>
                <c:pt idx="2777">
                  <c:v>7.9</c:v>
                </c:pt>
                <c:pt idx="2778">
                  <c:v>6.1</c:v>
                </c:pt>
                <c:pt idx="2779">
                  <c:v>7.1</c:v>
                </c:pt>
                <c:pt idx="2780">
                  <c:v>8.1</c:v>
                </c:pt>
                <c:pt idx="2781">
                  <c:v>5.6</c:v>
                </c:pt>
                <c:pt idx="2782">
                  <c:v>6.6</c:v>
                </c:pt>
                <c:pt idx="2783">
                  <c:v>5.2</c:v>
                </c:pt>
                <c:pt idx="2784">
                  <c:v>7.2</c:v>
                </c:pt>
                <c:pt idx="2785">
                  <c:v>8.1</c:v>
                </c:pt>
                <c:pt idx="2786">
                  <c:v>6</c:v>
                </c:pt>
                <c:pt idx="2787">
                  <c:v>5.6</c:v>
                </c:pt>
                <c:pt idx="2788">
                  <c:v>6.9</c:v>
                </c:pt>
                <c:pt idx="2789">
                  <c:v>6.4</c:v>
                </c:pt>
                <c:pt idx="2790">
                  <c:v>7</c:v>
                </c:pt>
                <c:pt idx="2791">
                  <c:v>7.4</c:v>
                </c:pt>
                <c:pt idx="2792">
                  <c:v>6.5</c:v>
                </c:pt>
                <c:pt idx="2793">
                  <c:v>5.2</c:v>
                </c:pt>
                <c:pt idx="2794">
                  <c:v>7.1</c:v>
                </c:pt>
                <c:pt idx="2795">
                  <c:v>7.4</c:v>
                </c:pt>
                <c:pt idx="2796">
                  <c:v>6.5</c:v>
                </c:pt>
                <c:pt idx="2797">
                  <c:v>6.4</c:v>
                </c:pt>
                <c:pt idx="2798">
                  <c:v>6.8</c:v>
                </c:pt>
                <c:pt idx="2799">
                  <c:v>4.2</c:v>
                </c:pt>
                <c:pt idx="2800">
                  <c:v>6.3</c:v>
                </c:pt>
                <c:pt idx="2801">
                  <c:v>6.1</c:v>
                </c:pt>
                <c:pt idx="2802">
                  <c:v>7.5</c:v>
                </c:pt>
                <c:pt idx="2803">
                  <c:v>7.3</c:v>
                </c:pt>
                <c:pt idx="2804">
                  <c:v>6.3</c:v>
                </c:pt>
                <c:pt idx="2805">
                  <c:v>6.4</c:v>
                </c:pt>
                <c:pt idx="2806">
                  <c:v>5.4</c:v>
                </c:pt>
                <c:pt idx="2807">
                  <c:v>7.8</c:v>
                </c:pt>
                <c:pt idx="2808">
                  <c:v>6</c:v>
                </c:pt>
                <c:pt idx="2809">
                  <c:v>6.3</c:v>
                </c:pt>
                <c:pt idx="2810">
                  <c:v>7.1</c:v>
                </c:pt>
                <c:pt idx="2811">
                  <c:v>6.4</c:v>
                </c:pt>
                <c:pt idx="2812">
                  <c:v>7.1</c:v>
                </c:pt>
                <c:pt idx="2813">
                  <c:v>5.6</c:v>
                </c:pt>
                <c:pt idx="2814">
                  <c:v>6.4</c:v>
                </c:pt>
                <c:pt idx="2815">
                  <c:v>6.2</c:v>
                </c:pt>
                <c:pt idx="2816">
                  <c:v>6.8</c:v>
                </c:pt>
                <c:pt idx="2817">
                  <c:v>8.4</c:v>
                </c:pt>
                <c:pt idx="2818">
                  <c:v>7.5</c:v>
                </c:pt>
                <c:pt idx="2819">
                  <c:v>7.4</c:v>
                </c:pt>
                <c:pt idx="2820">
                  <c:v>6.6</c:v>
                </c:pt>
                <c:pt idx="2821">
                  <c:v>6.1</c:v>
                </c:pt>
                <c:pt idx="2822">
                  <c:v>7.3</c:v>
                </c:pt>
                <c:pt idx="2823">
                  <c:v>6.8</c:v>
                </c:pt>
                <c:pt idx="2824">
                  <c:v>7.4</c:v>
                </c:pt>
                <c:pt idx="2825">
                  <c:v>6.3</c:v>
                </c:pt>
                <c:pt idx="2826">
                  <c:v>5.9</c:v>
                </c:pt>
                <c:pt idx="2827">
                  <c:v>6.3</c:v>
                </c:pt>
                <c:pt idx="2828">
                  <c:v>6.5</c:v>
                </c:pt>
                <c:pt idx="2829">
                  <c:v>7</c:v>
                </c:pt>
                <c:pt idx="2830">
                  <c:v>7.3</c:v>
                </c:pt>
                <c:pt idx="2831">
                  <c:v>7.4</c:v>
                </c:pt>
                <c:pt idx="2832">
                  <c:v>7.3</c:v>
                </c:pt>
                <c:pt idx="2833">
                  <c:v>6.3</c:v>
                </c:pt>
                <c:pt idx="2834">
                  <c:v>7.2</c:v>
                </c:pt>
                <c:pt idx="2835">
                  <c:v>5.4</c:v>
                </c:pt>
                <c:pt idx="2836">
                  <c:v>6.3</c:v>
                </c:pt>
                <c:pt idx="2837">
                  <c:v>7.3</c:v>
                </c:pt>
                <c:pt idx="2838">
                  <c:v>6.9</c:v>
                </c:pt>
                <c:pt idx="2839">
                  <c:v>7.7</c:v>
                </c:pt>
                <c:pt idx="2840">
                  <c:v>6.6</c:v>
                </c:pt>
                <c:pt idx="2841">
                  <c:v>6.7</c:v>
                </c:pt>
                <c:pt idx="2842">
                  <c:v>7.6</c:v>
                </c:pt>
                <c:pt idx="2843">
                  <c:v>6.3</c:v>
                </c:pt>
                <c:pt idx="2844">
                  <c:v>6</c:v>
                </c:pt>
                <c:pt idx="2845">
                  <c:v>6.6</c:v>
                </c:pt>
                <c:pt idx="2846">
                  <c:v>5.9</c:v>
                </c:pt>
                <c:pt idx="2847">
                  <c:v>5.8</c:v>
                </c:pt>
                <c:pt idx="2848">
                  <c:v>6.7</c:v>
                </c:pt>
                <c:pt idx="2849">
                  <c:v>4.8</c:v>
                </c:pt>
                <c:pt idx="2850">
                  <c:v>7.8</c:v>
                </c:pt>
                <c:pt idx="2851">
                  <c:v>7.1</c:v>
                </c:pt>
                <c:pt idx="2852">
                  <c:v>6.6</c:v>
                </c:pt>
                <c:pt idx="2853">
                  <c:v>6.6</c:v>
                </c:pt>
                <c:pt idx="2854">
                  <c:v>6.9</c:v>
                </c:pt>
                <c:pt idx="2855">
                  <c:v>6.4</c:v>
                </c:pt>
                <c:pt idx="2856">
                  <c:v>6.2</c:v>
                </c:pt>
                <c:pt idx="2857">
                  <c:v>7.9</c:v>
                </c:pt>
                <c:pt idx="2858">
                  <c:v>7.9</c:v>
                </c:pt>
                <c:pt idx="2859">
                  <c:v>7.2</c:v>
                </c:pt>
                <c:pt idx="2860">
                  <c:v>5.5</c:v>
                </c:pt>
                <c:pt idx="2861">
                  <c:v>6.5</c:v>
                </c:pt>
                <c:pt idx="2862">
                  <c:v>5.6</c:v>
                </c:pt>
                <c:pt idx="2863">
                  <c:v>6.1</c:v>
                </c:pt>
                <c:pt idx="2864">
                  <c:v>6</c:v>
                </c:pt>
                <c:pt idx="2865">
                  <c:v>7.7</c:v>
                </c:pt>
                <c:pt idx="2866">
                  <c:v>6.2</c:v>
                </c:pt>
                <c:pt idx="2867">
                  <c:v>6.6</c:v>
                </c:pt>
                <c:pt idx="2868">
                  <c:v>7.7</c:v>
                </c:pt>
                <c:pt idx="2869">
                  <c:v>7.6</c:v>
                </c:pt>
                <c:pt idx="2870">
                  <c:v>8.5</c:v>
                </c:pt>
                <c:pt idx="2871">
                  <c:v>7.7</c:v>
                </c:pt>
                <c:pt idx="2872">
                  <c:v>7.9</c:v>
                </c:pt>
                <c:pt idx="2873">
                  <c:v>5.5</c:v>
                </c:pt>
                <c:pt idx="2874">
                  <c:v>8</c:v>
                </c:pt>
                <c:pt idx="2875">
                  <c:v>6.3</c:v>
                </c:pt>
                <c:pt idx="2876">
                  <c:v>6.6</c:v>
                </c:pt>
                <c:pt idx="2877">
                  <c:v>7</c:v>
                </c:pt>
                <c:pt idx="2878">
                  <c:v>7.2</c:v>
                </c:pt>
                <c:pt idx="2879">
                  <c:v>7.4</c:v>
                </c:pt>
                <c:pt idx="2880">
                  <c:v>5.7</c:v>
                </c:pt>
                <c:pt idx="2881">
                  <c:v>6.2</c:v>
                </c:pt>
                <c:pt idx="2882">
                  <c:v>7.1</c:v>
                </c:pt>
                <c:pt idx="2883">
                  <c:v>6.9</c:v>
                </c:pt>
                <c:pt idx="2884">
                  <c:v>6.4</c:v>
                </c:pt>
                <c:pt idx="2885">
                  <c:v>6.5</c:v>
                </c:pt>
                <c:pt idx="2886">
                  <c:v>7.6</c:v>
                </c:pt>
                <c:pt idx="2887">
                  <c:v>5.5</c:v>
                </c:pt>
                <c:pt idx="2888">
                  <c:v>7.1</c:v>
                </c:pt>
                <c:pt idx="2889">
                  <c:v>7</c:v>
                </c:pt>
                <c:pt idx="2890">
                  <c:v>5.3</c:v>
                </c:pt>
                <c:pt idx="2891">
                  <c:v>7.2</c:v>
                </c:pt>
                <c:pt idx="2892">
                  <c:v>7.1</c:v>
                </c:pt>
                <c:pt idx="2893">
                  <c:v>6.7</c:v>
                </c:pt>
                <c:pt idx="2894">
                  <c:v>6.5</c:v>
                </c:pt>
                <c:pt idx="2895">
                  <c:v>6.7</c:v>
                </c:pt>
                <c:pt idx="2896">
                  <c:v>6.8</c:v>
                </c:pt>
                <c:pt idx="2897">
                  <c:v>7.7</c:v>
                </c:pt>
                <c:pt idx="2898">
                  <c:v>7.1</c:v>
                </c:pt>
                <c:pt idx="2899">
                  <c:v>6</c:v>
                </c:pt>
                <c:pt idx="2900">
                  <c:v>6.4</c:v>
                </c:pt>
                <c:pt idx="2901">
                  <c:v>6.9</c:v>
                </c:pt>
                <c:pt idx="2902">
                  <c:v>6.5</c:v>
                </c:pt>
                <c:pt idx="2903">
                  <c:v>7.2</c:v>
                </c:pt>
                <c:pt idx="2904">
                  <c:v>5.9</c:v>
                </c:pt>
                <c:pt idx="2905">
                  <c:v>6.2</c:v>
                </c:pt>
                <c:pt idx="2906">
                  <c:v>6.5</c:v>
                </c:pt>
                <c:pt idx="2907">
                  <c:v>7.8</c:v>
                </c:pt>
                <c:pt idx="2908">
                  <c:v>6.4</c:v>
                </c:pt>
                <c:pt idx="2909">
                  <c:v>6.6</c:v>
                </c:pt>
                <c:pt idx="2910">
                  <c:v>7.3</c:v>
                </c:pt>
                <c:pt idx="2911">
                  <c:v>6.6</c:v>
                </c:pt>
                <c:pt idx="2912">
                  <c:v>7.3</c:v>
                </c:pt>
                <c:pt idx="2913">
                  <c:v>7</c:v>
                </c:pt>
                <c:pt idx="2914">
                  <c:v>7.3</c:v>
                </c:pt>
                <c:pt idx="2915">
                  <c:v>6.2</c:v>
                </c:pt>
                <c:pt idx="2916">
                  <c:v>6</c:v>
                </c:pt>
                <c:pt idx="2917">
                  <c:v>7.4</c:v>
                </c:pt>
                <c:pt idx="2918">
                  <c:v>5.6</c:v>
                </c:pt>
                <c:pt idx="2919">
                  <c:v>6.5</c:v>
                </c:pt>
                <c:pt idx="2920">
                  <c:v>6.9</c:v>
                </c:pt>
                <c:pt idx="2921">
                  <c:v>7</c:v>
                </c:pt>
                <c:pt idx="2922">
                  <c:v>8</c:v>
                </c:pt>
                <c:pt idx="2923">
                  <c:v>7.2</c:v>
                </c:pt>
                <c:pt idx="2924">
                  <c:v>5.0999999999999996</c:v>
                </c:pt>
                <c:pt idx="2925">
                  <c:v>6.4</c:v>
                </c:pt>
                <c:pt idx="2926">
                  <c:v>6.5</c:v>
                </c:pt>
                <c:pt idx="2927">
                  <c:v>7.7</c:v>
                </c:pt>
                <c:pt idx="2928">
                  <c:v>6.7</c:v>
                </c:pt>
                <c:pt idx="2929">
                  <c:v>7.3</c:v>
                </c:pt>
                <c:pt idx="2930">
                  <c:v>7</c:v>
                </c:pt>
                <c:pt idx="2931">
                  <c:v>8.1</c:v>
                </c:pt>
                <c:pt idx="2932">
                  <c:v>6.3</c:v>
                </c:pt>
                <c:pt idx="2933">
                  <c:v>7.4</c:v>
                </c:pt>
                <c:pt idx="2934">
                  <c:v>5.5</c:v>
                </c:pt>
                <c:pt idx="2935">
                  <c:v>6.2</c:v>
                </c:pt>
                <c:pt idx="2936">
                  <c:v>6.5</c:v>
                </c:pt>
                <c:pt idx="2937">
                  <c:v>7.3</c:v>
                </c:pt>
                <c:pt idx="2938">
                  <c:v>6.7</c:v>
                </c:pt>
                <c:pt idx="2939">
                  <c:v>7.6</c:v>
                </c:pt>
                <c:pt idx="2940">
                  <c:v>7</c:v>
                </c:pt>
                <c:pt idx="2941">
                  <c:v>5.3</c:v>
                </c:pt>
                <c:pt idx="2942">
                  <c:v>6.9</c:v>
                </c:pt>
                <c:pt idx="2943">
                  <c:v>6.4</c:v>
                </c:pt>
                <c:pt idx="2944">
                  <c:v>6</c:v>
                </c:pt>
                <c:pt idx="2945">
                  <c:v>6.2</c:v>
                </c:pt>
                <c:pt idx="2946">
                  <c:v>6.8</c:v>
                </c:pt>
                <c:pt idx="2947">
                  <c:v>8.1</c:v>
                </c:pt>
                <c:pt idx="2948">
                  <c:v>7.2</c:v>
                </c:pt>
                <c:pt idx="2949">
                  <c:v>6.1</c:v>
                </c:pt>
                <c:pt idx="2950">
                  <c:v>7.4</c:v>
                </c:pt>
                <c:pt idx="2951">
                  <c:v>7.2</c:v>
                </c:pt>
                <c:pt idx="2952">
                  <c:v>7.3</c:v>
                </c:pt>
                <c:pt idx="2953">
                  <c:v>6.8</c:v>
                </c:pt>
                <c:pt idx="2954">
                  <c:v>7.4</c:v>
                </c:pt>
                <c:pt idx="2955">
                  <c:v>5.9</c:v>
                </c:pt>
                <c:pt idx="2956">
                  <c:v>7.8</c:v>
                </c:pt>
                <c:pt idx="2957">
                  <c:v>5.9</c:v>
                </c:pt>
                <c:pt idx="2958">
                  <c:v>8.1</c:v>
                </c:pt>
                <c:pt idx="2959">
                  <c:v>6.1</c:v>
                </c:pt>
                <c:pt idx="2960">
                  <c:v>7.5</c:v>
                </c:pt>
                <c:pt idx="2961">
                  <c:v>7.1</c:v>
                </c:pt>
                <c:pt idx="2962">
                  <c:v>5.4</c:v>
                </c:pt>
                <c:pt idx="2963">
                  <c:v>5.7</c:v>
                </c:pt>
                <c:pt idx="2964">
                  <c:v>5.7</c:v>
                </c:pt>
                <c:pt idx="2965">
                  <c:v>5.2</c:v>
                </c:pt>
                <c:pt idx="2966">
                  <c:v>6.2</c:v>
                </c:pt>
                <c:pt idx="2967">
                  <c:v>6.9</c:v>
                </c:pt>
                <c:pt idx="2968">
                  <c:v>6.2</c:v>
                </c:pt>
                <c:pt idx="2969">
                  <c:v>6.1</c:v>
                </c:pt>
                <c:pt idx="2970">
                  <c:v>7.7</c:v>
                </c:pt>
                <c:pt idx="2971">
                  <c:v>6.5</c:v>
                </c:pt>
                <c:pt idx="2972">
                  <c:v>5.7</c:v>
                </c:pt>
                <c:pt idx="2973">
                  <c:v>6.7</c:v>
                </c:pt>
                <c:pt idx="2974">
                  <c:v>7.4</c:v>
                </c:pt>
                <c:pt idx="2975">
                  <c:v>7.6</c:v>
                </c:pt>
                <c:pt idx="2976">
                  <c:v>5.7</c:v>
                </c:pt>
                <c:pt idx="2977">
                  <c:v>7.4</c:v>
                </c:pt>
                <c:pt idx="2978">
                  <c:v>7.8</c:v>
                </c:pt>
                <c:pt idx="2979">
                  <c:v>6.2</c:v>
                </c:pt>
                <c:pt idx="2980">
                  <c:v>7.1</c:v>
                </c:pt>
                <c:pt idx="2981">
                  <c:v>6.7</c:v>
                </c:pt>
                <c:pt idx="2982">
                  <c:v>7.3</c:v>
                </c:pt>
                <c:pt idx="2983">
                  <c:v>7.8</c:v>
                </c:pt>
                <c:pt idx="2984">
                  <c:v>7.9</c:v>
                </c:pt>
                <c:pt idx="2985">
                  <c:v>6.6</c:v>
                </c:pt>
                <c:pt idx="2986">
                  <c:v>7.5</c:v>
                </c:pt>
                <c:pt idx="2987">
                  <c:v>7.3</c:v>
                </c:pt>
                <c:pt idx="2988">
                  <c:v>7.6</c:v>
                </c:pt>
                <c:pt idx="2989">
                  <c:v>5.7</c:v>
                </c:pt>
                <c:pt idx="2990">
                  <c:v>6.4</c:v>
                </c:pt>
                <c:pt idx="2991">
                  <c:v>6.5</c:v>
                </c:pt>
                <c:pt idx="2992">
                  <c:v>7.1</c:v>
                </c:pt>
                <c:pt idx="2993">
                  <c:v>6.6</c:v>
                </c:pt>
                <c:pt idx="2994">
                  <c:v>7.8</c:v>
                </c:pt>
                <c:pt idx="2995">
                  <c:v>4.5</c:v>
                </c:pt>
                <c:pt idx="2996">
                  <c:v>6.2</c:v>
                </c:pt>
                <c:pt idx="2997">
                  <c:v>6.9</c:v>
                </c:pt>
                <c:pt idx="2998">
                  <c:v>7.2</c:v>
                </c:pt>
                <c:pt idx="2999">
                  <c:v>4.9000000000000004</c:v>
                </c:pt>
                <c:pt idx="3000">
                  <c:v>6.7</c:v>
                </c:pt>
                <c:pt idx="3001">
                  <c:v>7.6</c:v>
                </c:pt>
                <c:pt idx="3002">
                  <c:v>6.2</c:v>
                </c:pt>
                <c:pt idx="3003">
                  <c:v>6.5</c:v>
                </c:pt>
                <c:pt idx="3004">
                  <c:v>7.1</c:v>
                </c:pt>
                <c:pt idx="3005">
                  <c:v>6.4</c:v>
                </c:pt>
                <c:pt idx="3006">
                  <c:v>8</c:v>
                </c:pt>
                <c:pt idx="3007">
                  <c:v>7.6</c:v>
                </c:pt>
                <c:pt idx="3008">
                  <c:v>6.3</c:v>
                </c:pt>
                <c:pt idx="3009">
                  <c:v>7.3</c:v>
                </c:pt>
                <c:pt idx="3010">
                  <c:v>5.6</c:v>
                </c:pt>
                <c:pt idx="3011">
                  <c:v>6.6</c:v>
                </c:pt>
                <c:pt idx="3012">
                  <c:v>5.7</c:v>
                </c:pt>
                <c:pt idx="3013">
                  <c:v>5.9</c:v>
                </c:pt>
                <c:pt idx="3014">
                  <c:v>6.7</c:v>
                </c:pt>
                <c:pt idx="3015">
                  <c:v>6</c:v>
                </c:pt>
                <c:pt idx="3016">
                  <c:v>8</c:v>
                </c:pt>
                <c:pt idx="3017">
                  <c:v>7.8</c:v>
                </c:pt>
                <c:pt idx="3018">
                  <c:v>6.7</c:v>
                </c:pt>
                <c:pt idx="3019">
                  <c:v>7.3</c:v>
                </c:pt>
                <c:pt idx="3020">
                  <c:v>6.1</c:v>
                </c:pt>
                <c:pt idx="3021">
                  <c:v>6.9</c:v>
                </c:pt>
                <c:pt idx="3022">
                  <c:v>8</c:v>
                </c:pt>
                <c:pt idx="3023">
                  <c:v>6.5</c:v>
                </c:pt>
                <c:pt idx="3024">
                  <c:v>7.4</c:v>
                </c:pt>
                <c:pt idx="3025">
                  <c:v>6.2</c:v>
                </c:pt>
                <c:pt idx="3026">
                  <c:v>5.3</c:v>
                </c:pt>
                <c:pt idx="3027">
                  <c:v>7.6</c:v>
                </c:pt>
                <c:pt idx="3028">
                  <c:v>7.2</c:v>
                </c:pt>
                <c:pt idx="3029">
                  <c:v>6.2</c:v>
                </c:pt>
                <c:pt idx="3030">
                  <c:v>6.3</c:v>
                </c:pt>
                <c:pt idx="3031">
                  <c:v>6.3</c:v>
                </c:pt>
                <c:pt idx="3032">
                  <c:v>6</c:v>
                </c:pt>
                <c:pt idx="3033">
                  <c:v>7.6</c:v>
                </c:pt>
                <c:pt idx="3034">
                  <c:v>7.6</c:v>
                </c:pt>
                <c:pt idx="3035">
                  <c:v>7.8</c:v>
                </c:pt>
                <c:pt idx="3036">
                  <c:v>6.4</c:v>
                </c:pt>
                <c:pt idx="3037">
                  <c:v>5.9</c:v>
                </c:pt>
                <c:pt idx="3038">
                  <c:v>6.7</c:v>
                </c:pt>
                <c:pt idx="3039">
                  <c:v>7.3</c:v>
                </c:pt>
                <c:pt idx="3040">
                  <c:v>7</c:v>
                </c:pt>
                <c:pt idx="3041">
                  <c:v>7.8</c:v>
                </c:pt>
                <c:pt idx="3042">
                  <c:v>6.9</c:v>
                </c:pt>
                <c:pt idx="3043">
                  <c:v>6.3</c:v>
                </c:pt>
                <c:pt idx="3044">
                  <c:v>6.3</c:v>
                </c:pt>
                <c:pt idx="3045">
                  <c:v>7</c:v>
                </c:pt>
                <c:pt idx="3046">
                  <c:v>6</c:v>
                </c:pt>
                <c:pt idx="3047">
                  <c:v>7.3</c:v>
                </c:pt>
                <c:pt idx="3048">
                  <c:v>6.5</c:v>
                </c:pt>
                <c:pt idx="3049">
                  <c:v>6.2</c:v>
                </c:pt>
                <c:pt idx="3050">
                  <c:v>5.3</c:v>
                </c:pt>
                <c:pt idx="3051">
                  <c:v>6.8</c:v>
                </c:pt>
                <c:pt idx="3052">
                  <c:v>6.2</c:v>
                </c:pt>
                <c:pt idx="3053">
                  <c:v>6.8</c:v>
                </c:pt>
                <c:pt idx="3054">
                  <c:v>8.4</c:v>
                </c:pt>
                <c:pt idx="3055">
                  <c:v>8.4</c:v>
                </c:pt>
                <c:pt idx="3056">
                  <c:v>7.1</c:v>
                </c:pt>
                <c:pt idx="3057">
                  <c:v>7.3</c:v>
                </c:pt>
                <c:pt idx="3058">
                  <c:v>7</c:v>
                </c:pt>
                <c:pt idx="3059">
                  <c:v>6.6</c:v>
                </c:pt>
                <c:pt idx="3060">
                  <c:v>7.4</c:v>
                </c:pt>
                <c:pt idx="3061">
                  <c:v>6.8</c:v>
                </c:pt>
                <c:pt idx="3062">
                  <c:v>7.4</c:v>
                </c:pt>
                <c:pt idx="3063">
                  <c:v>6.6</c:v>
                </c:pt>
                <c:pt idx="3064">
                  <c:v>7</c:v>
                </c:pt>
                <c:pt idx="3065">
                  <c:v>7.2</c:v>
                </c:pt>
                <c:pt idx="3066">
                  <c:v>5.3</c:v>
                </c:pt>
                <c:pt idx="3067">
                  <c:v>7.7</c:v>
                </c:pt>
                <c:pt idx="3068">
                  <c:v>6.2</c:v>
                </c:pt>
                <c:pt idx="3069">
                  <c:v>7.6</c:v>
                </c:pt>
                <c:pt idx="3070">
                  <c:v>7.9</c:v>
                </c:pt>
                <c:pt idx="3071">
                  <c:v>7.4</c:v>
                </c:pt>
                <c:pt idx="3072">
                  <c:v>8.1999999999999993</c:v>
                </c:pt>
                <c:pt idx="3073">
                  <c:v>5.7</c:v>
                </c:pt>
                <c:pt idx="3074">
                  <c:v>6.4</c:v>
                </c:pt>
                <c:pt idx="3075">
                  <c:v>4.5999999999999996</c:v>
                </c:pt>
                <c:pt idx="3076">
                  <c:v>7.8</c:v>
                </c:pt>
                <c:pt idx="3077">
                  <c:v>4.5</c:v>
                </c:pt>
                <c:pt idx="3078">
                  <c:v>7.6</c:v>
                </c:pt>
                <c:pt idx="3079">
                  <c:v>7.2</c:v>
                </c:pt>
                <c:pt idx="3080">
                  <c:v>6.2</c:v>
                </c:pt>
                <c:pt idx="3081">
                  <c:v>6.2</c:v>
                </c:pt>
                <c:pt idx="3082">
                  <c:v>6.6</c:v>
                </c:pt>
                <c:pt idx="3083">
                  <c:v>7.1</c:v>
                </c:pt>
                <c:pt idx="3084">
                  <c:v>6.8</c:v>
                </c:pt>
                <c:pt idx="3085">
                  <c:v>6.6</c:v>
                </c:pt>
                <c:pt idx="3086">
                  <c:v>5.3</c:v>
                </c:pt>
                <c:pt idx="3087">
                  <c:v>7.5</c:v>
                </c:pt>
                <c:pt idx="3088">
                  <c:v>7.5</c:v>
                </c:pt>
                <c:pt idx="3089">
                  <c:v>7.4</c:v>
                </c:pt>
                <c:pt idx="3090">
                  <c:v>6.1</c:v>
                </c:pt>
                <c:pt idx="3091">
                  <c:v>5.8</c:v>
                </c:pt>
                <c:pt idx="3092">
                  <c:v>7.3</c:v>
                </c:pt>
                <c:pt idx="3093">
                  <c:v>7.2</c:v>
                </c:pt>
                <c:pt idx="3094">
                  <c:v>5.5</c:v>
                </c:pt>
                <c:pt idx="3095">
                  <c:v>7.1</c:v>
                </c:pt>
                <c:pt idx="3096">
                  <c:v>6.7</c:v>
                </c:pt>
                <c:pt idx="3097">
                  <c:v>6.8</c:v>
                </c:pt>
                <c:pt idx="3098">
                  <c:v>6.6</c:v>
                </c:pt>
                <c:pt idx="3099">
                  <c:v>8.4</c:v>
                </c:pt>
                <c:pt idx="3100">
                  <c:v>6.7</c:v>
                </c:pt>
                <c:pt idx="3101">
                  <c:v>6.2</c:v>
                </c:pt>
                <c:pt idx="3102">
                  <c:v>6.2</c:v>
                </c:pt>
                <c:pt idx="3103">
                  <c:v>5.3</c:v>
                </c:pt>
                <c:pt idx="3104">
                  <c:v>6.8</c:v>
                </c:pt>
                <c:pt idx="3105">
                  <c:v>7.2</c:v>
                </c:pt>
                <c:pt idx="3106">
                  <c:v>6.2</c:v>
                </c:pt>
                <c:pt idx="3107">
                  <c:v>6.7</c:v>
                </c:pt>
                <c:pt idx="3108">
                  <c:v>8.1999999999999993</c:v>
                </c:pt>
                <c:pt idx="3109">
                  <c:v>6.4</c:v>
                </c:pt>
                <c:pt idx="3110">
                  <c:v>5.8</c:v>
                </c:pt>
                <c:pt idx="3111">
                  <c:v>6.1</c:v>
                </c:pt>
                <c:pt idx="3112">
                  <c:v>6.6</c:v>
                </c:pt>
                <c:pt idx="3113">
                  <c:v>5.6</c:v>
                </c:pt>
                <c:pt idx="3114">
                  <c:v>6.3</c:v>
                </c:pt>
                <c:pt idx="3115">
                  <c:v>5.2</c:v>
                </c:pt>
                <c:pt idx="3116">
                  <c:v>7</c:v>
                </c:pt>
                <c:pt idx="3117">
                  <c:v>7.3</c:v>
                </c:pt>
                <c:pt idx="3118">
                  <c:v>7.8</c:v>
                </c:pt>
                <c:pt idx="3119">
                  <c:v>6.4</c:v>
                </c:pt>
                <c:pt idx="3120">
                  <c:v>7.5</c:v>
                </c:pt>
                <c:pt idx="3121">
                  <c:v>3.4</c:v>
                </c:pt>
                <c:pt idx="3122">
                  <c:v>6.1</c:v>
                </c:pt>
                <c:pt idx="3123">
                  <c:v>7.7</c:v>
                </c:pt>
                <c:pt idx="3124">
                  <c:v>5.2</c:v>
                </c:pt>
                <c:pt idx="3125">
                  <c:v>7.6</c:v>
                </c:pt>
                <c:pt idx="3126">
                  <c:v>7.4</c:v>
                </c:pt>
                <c:pt idx="3127">
                  <c:v>6.9</c:v>
                </c:pt>
                <c:pt idx="3128">
                  <c:v>7.3</c:v>
                </c:pt>
                <c:pt idx="3129">
                  <c:v>7.4</c:v>
                </c:pt>
                <c:pt idx="3130">
                  <c:v>6.1</c:v>
                </c:pt>
                <c:pt idx="3131">
                  <c:v>7.8</c:v>
                </c:pt>
                <c:pt idx="3132">
                  <c:v>6.6</c:v>
                </c:pt>
                <c:pt idx="3133">
                  <c:v>8.1</c:v>
                </c:pt>
                <c:pt idx="3134">
                  <c:v>6.7</c:v>
                </c:pt>
                <c:pt idx="3135">
                  <c:v>5</c:v>
                </c:pt>
                <c:pt idx="3136">
                  <c:v>6.3</c:v>
                </c:pt>
                <c:pt idx="3137">
                  <c:v>7.8</c:v>
                </c:pt>
                <c:pt idx="3138">
                  <c:v>7.1</c:v>
                </c:pt>
                <c:pt idx="3139">
                  <c:v>6.2</c:v>
                </c:pt>
                <c:pt idx="3140">
                  <c:v>7.5</c:v>
                </c:pt>
                <c:pt idx="3141">
                  <c:v>6.1</c:v>
                </c:pt>
                <c:pt idx="3142">
                  <c:v>7</c:v>
                </c:pt>
                <c:pt idx="3143">
                  <c:v>5.2</c:v>
                </c:pt>
                <c:pt idx="3144">
                  <c:v>6.6</c:v>
                </c:pt>
                <c:pt idx="3145">
                  <c:v>6.4</c:v>
                </c:pt>
                <c:pt idx="3146">
                  <c:v>6.5</c:v>
                </c:pt>
                <c:pt idx="3147">
                  <c:v>6.5</c:v>
                </c:pt>
                <c:pt idx="3148">
                  <c:v>6.3</c:v>
                </c:pt>
                <c:pt idx="3149">
                  <c:v>7.5</c:v>
                </c:pt>
                <c:pt idx="3150">
                  <c:v>6.1</c:v>
                </c:pt>
                <c:pt idx="3151">
                  <c:v>7.4</c:v>
                </c:pt>
                <c:pt idx="3152">
                  <c:v>6.3</c:v>
                </c:pt>
                <c:pt idx="3153">
                  <c:v>5</c:v>
                </c:pt>
                <c:pt idx="3154">
                  <c:v>7.3</c:v>
                </c:pt>
                <c:pt idx="3155">
                  <c:v>6.8</c:v>
                </c:pt>
                <c:pt idx="3156">
                  <c:v>6.6</c:v>
                </c:pt>
                <c:pt idx="3157">
                  <c:v>7.7</c:v>
                </c:pt>
                <c:pt idx="3158">
                  <c:v>7.7</c:v>
                </c:pt>
                <c:pt idx="3159">
                  <c:v>7.3</c:v>
                </c:pt>
                <c:pt idx="3160">
                  <c:v>5.2</c:v>
                </c:pt>
                <c:pt idx="3161">
                  <c:v>5.8</c:v>
                </c:pt>
                <c:pt idx="3162">
                  <c:v>7</c:v>
                </c:pt>
                <c:pt idx="3163">
                  <c:v>6.6</c:v>
                </c:pt>
                <c:pt idx="3164">
                  <c:v>7.5</c:v>
                </c:pt>
                <c:pt idx="3165">
                  <c:v>7.6</c:v>
                </c:pt>
                <c:pt idx="3166">
                  <c:v>7.2</c:v>
                </c:pt>
                <c:pt idx="3167">
                  <c:v>5.7</c:v>
                </c:pt>
                <c:pt idx="3168">
                  <c:v>6.3</c:v>
                </c:pt>
                <c:pt idx="3169">
                  <c:v>6.3</c:v>
                </c:pt>
                <c:pt idx="3170">
                  <c:v>8</c:v>
                </c:pt>
                <c:pt idx="3171">
                  <c:v>7.5</c:v>
                </c:pt>
                <c:pt idx="3172">
                  <c:v>7.3</c:v>
                </c:pt>
                <c:pt idx="3173">
                  <c:v>6.3</c:v>
                </c:pt>
                <c:pt idx="3174">
                  <c:v>7.3</c:v>
                </c:pt>
                <c:pt idx="3175">
                  <c:v>6.9</c:v>
                </c:pt>
                <c:pt idx="3176">
                  <c:v>7.3</c:v>
                </c:pt>
                <c:pt idx="3177">
                  <c:v>7.6</c:v>
                </c:pt>
                <c:pt idx="3178">
                  <c:v>6</c:v>
                </c:pt>
                <c:pt idx="3179">
                  <c:v>6.9</c:v>
                </c:pt>
                <c:pt idx="3180">
                  <c:v>2.8</c:v>
                </c:pt>
                <c:pt idx="3181">
                  <c:v>6.2</c:v>
                </c:pt>
                <c:pt idx="3182">
                  <c:v>5.7</c:v>
                </c:pt>
                <c:pt idx="3183">
                  <c:v>7.4</c:v>
                </c:pt>
                <c:pt idx="3184">
                  <c:v>5.8</c:v>
                </c:pt>
                <c:pt idx="3185">
                  <c:v>5.9</c:v>
                </c:pt>
                <c:pt idx="3186">
                  <c:v>7.4</c:v>
                </c:pt>
                <c:pt idx="3187">
                  <c:v>6.4</c:v>
                </c:pt>
                <c:pt idx="3188">
                  <c:v>5.3</c:v>
                </c:pt>
                <c:pt idx="3189">
                  <c:v>6.8</c:v>
                </c:pt>
                <c:pt idx="3190">
                  <c:v>6.1</c:v>
                </c:pt>
                <c:pt idx="3191">
                  <c:v>5.0999999999999996</c:v>
                </c:pt>
                <c:pt idx="3192">
                  <c:v>7</c:v>
                </c:pt>
                <c:pt idx="3193">
                  <c:v>6.5</c:v>
                </c:pt>
                <c:pt idx="3194">
                  <c:v>6.4</c:v>
                </c:pt>
                <c:pt idx="3195">
                  <c:v>6</c:v>
                </c:pt>
                <c:pt idx="3196">
                  <c:v>7.2</c:v>
                </c:pt>
                <c:pt idx="3197">
                  <c:v>1</c:v>
                </c:pt>
                <c:pt idx="3198">
                  <c:v>7</c:v>
                </c:pt>
                <c:pt idx="3199">
                  <c:v>7.1</c:v>
                </c:pt>
                <c:pt idx="3200">
                  <c:v>6.8</c:v>
                </c:pt>
                <c:pt idx="3201">
                  <c:v>6.8</c:v>
                </c:pt>
                <c:pt idx="3202">
                  <c:v>5.7</c:v>
                </c:pt>
                <c:pt idx="3203">
                  <c:v>5.2</c:v>
                </c:pt>
                <c:pt idx="3204">
                  <c:v>6.9</c:v>
                </c:pt>
                <c:pt idx="3205">
                  <c:v>7.4</c:v>
                </c:pt>
                <c:pt idx="3206">
                  <c:v>6.4</c:v>
                </c:pt>
                <c:pt idx="3207">
                  <c:v>7.1</c:v>
                </c:pt>
                <c:pt idx="3208">
                  <c:v>6.8</c:v>
                </c:pt>
                <c:pt idx="3209">
                  <c:v>7.2</c:v>
                </c:pt>
                <c:pt idx="3210">
                  <c:v>7.2</c:v>
                </c:pt>
                <c:pt idx="3211">
                  <c:v>6.6</c:v>
                </c:pt>
                <c:pt idx="3212">
                  <c:v>7.4</c:v>
                </c:pt>
                <c:pt idx="3213">
                  <c:v>7.2</c:v>
                </c:pt>
                <c:pt idx="3214">
                  <c:v>7.1</c:v>
                </c:pt>
                <c:pt idx="3215">
                  <c:v>5.6</c:v>
                </c:pt>
                <c:pt idx="3216">
                  <c:v>6.8</c:v>
                </c:pt>
                <c:pt idx="3217">
                  <c:v>7.4</c:v>
                </c:pt>
                <c:pt idx="3218">
                  <c:v>6.2</c:v>
                </c:pt>
                <c:pt idx="3219">
                  <c:v>6.2</c:v>
                </c:pt>
                <c:pt idx="3220">
                  <c:v>7.6</c:v>
                </c:pt>
                <c:pt idx="3221">
                  <c:v>7.4</c:v>
                </c:pt>
                <c:pt idx="3222">
                  <c:v>7.2</c:v>
                </c:pt>
                <c:pt idx="3223">
                  <c:v>5.2</c:v>
                </c:pt>
                <c:pt idx="3224">
                  <c:v>6.9</c:v>
                </c:pt>
                <c:pt idx="3225">
                  <c:v>7.5</c:v>
                </c:pt>
                <c:pt idx="3226">
                  <c:v>7.1</c:v>
                </c:pt>
                <c:pt idx="3227">
                  <c:v>5.7</c:v>
                </c:pt>
                <c:pt idx="3228">
                  <c:v>7.1</c:v>
                </c:pt>
                <c:pt idx="3229">
                  <c:v>7.5</c:v>
                </c:pt>
                <c:pt idx="3230">
                  <c:v>6</c:v>
                </c:pt>
                <c:pt idx="3231">
                  <c:v>5.6</c:v>
                </c:pt>
                <c:pt idx="3232">
                  <c:v>6.9</c:v>
                </c:pt>
                <c:pt idx="3233">
                  <c:v>7.8</c:v>
                </c:pt>
                <c:pt idx="3234">
                  <c:v>7.1</c:v>
                </c:pt>
                <c:pt idx="3235">
                  <c:v>7.3</c:v>
                </c:pt>
                <c:pt idx="3236">
                  <c:v>8.5</c:v>
                </c:pt>
                <c:pt idx="3237">
                  <c:v>5.2</c:v>
                </c:pt>
                <c:pt idx="3238">
                  <c:v>5.6</c:v>
                </c:pt>
                <c:pt idx="3239">
                  <c:v>7.9</c:v>
                </c:pt>
                <c:pt idx="3240">
                  <c:v>5.3</c:v>
                </c:pt>
                <c:pt idx="3241">
                  <c:v>6.5</c:v>
                </c:pt>
                <c:pt idx="3242">
                  <c:v>6.8</c:v>
                </c:pt>
                <c:pt idx="3243">
                  <c:v>6.6</c:v>
                </c:pt>
                <c:pt idx="3244">
                  <c:v>6.5</c:v>
                </c:pt>
                <c:pt idx="3245">
                  <c:v>6.3</c:v>
                </c:pt>
                <c:pt idx="3246">
                  <c:v>6.8</c:v>
                </c:pt>
                <c:pt idx="3247">
                  <c:v>6.8</c:v>
                </c:pt>
                <c:pt idx="3248">
                  <c:v>6.3</c:v>
                </c:pt>
                <c:pt idx="3249">
                  <c:v>6.6</c:v>
                </c:pt>
                <c:pt idx="3250">
                  <c:v>5.2</c:v>
                </c:pt>
                <c:pt idx="3251">
                  <c:v>6.2</c:v>
                </c:pt>
                <c:pt idx="3252">
                  <c:v>6.7</c:v>
                </c:pt>
                <c:pt idx="3253">
                  <c:v>8.1999999999999993</c:v>
                </c:pt>
                <c:pt idx="3254">
                  <c:v>6.7</c:v>
                </c:pt>
                <c:pt idx="3255">
                  <c:v>6.5</c:v>
                </c:pt>
                <c:pt idx="3256">
                  <c:v>7.4</c:v>
                </c:pt>
                <c:pt idx="3257">
                  <c:v>6.8</c:v>
                </c:pt>
                <c:pt idx="3258">
                  <c:v>6.3</c:v>
                </c:pt>
                <c:pt idx="3259">
                  <c:v>5.9</c:v>
                </c:pt>
                <c:pt idx="3260">
                  <c:v>7.1</c:v>
                </c:pt>
                <c:pt idx="3261">
                  <c:v>5.4</c:v>
                </c:pt>
                <c:pt idx="3262">
                  <c:v>7.6</c:v>
                </c:pt>
                <c:pt idx="3263">
                  <c:v>6.9</c:v>
                </c:pt>
                <c:pt idx="3264">
                  <c:v>7.4</c:v>
                </c:pt>
                <c:pt idx="3265">
                  <c:v>8.4</c:v>
                </c:pt>
                <c:pt idx="3266">
                  <c:v>7.5</c:v>
                </c:pt>
                <c:pt idx="3267">
                  <c:v>6.5</c:v>
                </c:pt>
                <c:pt idx="3268">
                  <c:v>7.3</c:v>
                </c:pt>
                <c:pt idx="3269">
                  <c:v>7.5</c:v>
                </c:pt>
                <c:pt idx="3270">
                  <c:v>6.7</c:v>
                </c:pt>
                <c:pt idx="3271">
                  <c:v>6</c:v>
                </c:pt>
                <c:pt idx="3272">
                  <c:v>6.7</c:v>
                </c:pt>
                <c:pt idx="3273">
                  <c:v>7.7</c:v>
                </c:pt>
                <c:pt idx="3274">
                  <c:v>6.8</c:v>
                </c:pt>
                <c:pt idx="3275">
                  <c:v>7.9</c:v>
                </c:pt>
                <c:pt idx="3276">
                  <c:v>6.3</c:v>
                </c:pt>
                <c:pt idx="3277">
                  <c:v>7.6</c:v>
                </c:pt>
                <c:pt idx="3278">
                  <c:v>6.1</c:v>
                </c:pt>
                <c:pt idx="3279">
                  <c:v>6.2</c:v>
                </c:pt>
                <c:pt idx="3280">
                  <c:v>6.4</c:v>
                </c:pt>
                <c:pt idx="3281">
                  <c:v>7</c:v>
                </c:pt>
                <c:pt idx="3282">
                  <c:v>6.1</c:v>
                </c:pt>
                <c:pt idx="3283">
                  <c:v>7.3</c:v>
                </c:pt>
                <c:pt idx="3284">
                  <c:v>6.9</c:v>
                </c:pt>
                <c:pt idx="3285">
                  <c:v>7.1</c:v>
                </c:pt>
                <c:pt idx="3286">
                  <c:v>6.6</c:v>
                </c:pt>
                <c:pt idx="3287">
                  <c:v>7.4</c:v>
                </c:pt>
                <c:pt idx="3288">
                  <c:v>5.6</c:v>
                </c:pt>
                <c:pt idx="3289">
                  <c:v>7</c:v>
                </c:pt>
                <c:pt idx="3290">
                  <c:v>6.7</c:v>
                </c:pt>
                <c:pt idx="3291">
                  <c:v>7.6</c:v>
                </c:pt>
                <c:pt idx="3292">
                  <c:v>7.4</c:v>
                </c:pt>
                <c:pt idx="3293">
                  <c:v>6.3</c:v>
                </c:pt>
                <c:pt idx="3294">
                  <c:v>6.3</c:v>
                </c:pt>
                <c:pt idx="3295">
                  <c:v>5.6</c:v>
                </c:pt>
                <c:pt idx="3296">
                  <c:v>6.8</c:v>
                </c:pt>
                <c:pt idx="3297">
                  <c:v>6.9</c:v>
                </c:pt>
                <c:pt idx="3298">
                  <c:v>7</c:v>
                </c:pt>
                <c:pt idx="3299">
                  <c:v>6.1</c:v>
                </c:pt>
                <c:pt idx="3300">
                  <c:v>8.1999999999999993</c:v>
                </c:pt>
                <c:pt idx="3301">
                  <c:v>6.3</c:v>
                </c:pt>
                <c:pt idx="3302">
                  <c:v>6.8</c:v>
                </c:pt>
                <c:pt idx="3303">
                  <c:v>6.2</c:v>
                </c:pt>
                <c:pt idx="3304">
                  <c:v>6.5</c:v>
                </c:pt>
                <c:pt idx="3305">
                  <c:v>8.4</c:v>
                </c:pt>
                <c:pt idx="3306">
                  <c:v>5.9</c:v>
                </c:pt>
                <c:pt idx="3307">
                  <c:v>6.1</c:v>
                </c:pt>
                <c:pt idx="3308">
                  <c:v>7.8</c:v>
                </c:pt>
                <c:pt idx="3309">
                  <c:v>5.9</c:v>
                </c:pt>
                <c:pt idx="3310">
                  <c:v>6.1</c:v>
                </c:pt>
                <c:pt idx="3311">
                  <c:v>4.7</c:v>
                </c:pt>
                <c:pt idx="3312">
                  <c:v>8.1999999999999993</c:v>
                </c:pt>
                <c:pt idx="3313">
                  <c:v>6.5</c:v>
                </c:pt>
                <c:pt idx="3314">
                  <c:v>5.7</c:v>
                </c:pt>
                <c:pt idx="3315">
                  <c:v>6.6</c:v>
                </c:pt>
                <c:pt idx="3316">
                  <c:v>7.5</c:v>
                </c:pt>
                <c:pt idx="3317">
                  <c:v>6.4</c:v>
                </c:pt>
                <c:pt idx="3318">
                  <c:v>7.1</c:v>
                </c:pt>
                <c:pt idx="3319">
                  <c:v>7.1</c:v>
                </c:pt>
                <c:pt idx="3320">
                  <c:v>7.1</c:v>
                </c:pt>
                <c:pt idx="3321">
                  <c:v>6.8</c:v>
                </c:pt>
                <c:pt idx="3322">
                  <c:v>7.9</c:v>
                </c:pt>
                <c:pt idx="3323">
                  <c:v>6.3</c:v>
                </c:pt>
                <c:pt idx="3324">
                  <c:v>6.7</c:v>
                </c:pt>
                <c:pt idx="3325">
                  <c:v>6.7</c:v>
                </c:pt>
                <c:pt idx="3326">
                  <c:v>5.6</c:v>
                </c:pt>
                <c:pt idx="3327">
                  <c:v>6.7</c:v>
                </c:pt>
                <c:pt idx="3328">
                  <c:v>5.0999999999999996</c:v>
                </c:pt>
                <c:pt idx="3329">
                  <c:v>7.3</c:v>
                </c:pt>
                <c:pt idx="3330">
                  <c:v>5.9</c:v>
                </c:pt>
                <c:pt idx="3331">
                  <c:v>8.6999999999999993</c:v>
                </c:pt>
                <c:pt idx="3332">
                  <c:v>6.1</c:v>
                </c:pt>
                <c:pt idx="3333">
                  <c:v>7.4</c:v>
                </c:pt>
                <c:pt idx="3334">
                  <c:v>7.2</c:v>
                </c:pt>
                <c:pt idx="3335">
                  <c:v>6.9</c:v>
                </c:pt>
                <c:pt idx="3336">
                  <c:v>7.5</c:v>
                </c:pt>
                <c:pt idx="3337">
                  <c:v>7.8</c:v>
                </c:pt>
                <c:pt idx="3338">
                  <c:v>7.5</c:v>
                </c:pt>
                <c:pt idx="3339">
                  <c:v>5.7</c:v>
                </c:pt>
                <c:pt idx="3340">
                  <c:v>7</c:v>
                </c:pt>
                <c:pt idx="3341">
                  <c:v>7.1</c:v>
                </c:pt>
                <c:pt idx="3342">
                  <c:v>7.2</c:v>
                </c:pt>
                <c:pt idx="3343">
                  <c:v>7.3</c:v>
                </c:pt>
                <c:pt idx="3344">
                  <c:v>6.6</c:v>
                </c:pt>
                <c:pt idx="3345">
                  <c:v>7.4</c:v>
                </c:pt>
                <c:pt idx="3346">
                  <c:v>5.7</c:v>
                </c:pt>
                <c:pt idx="3347">
                  <c:v>6.4</c:v>
                </c:pt>
              </c:numCache>
            </c:numRef>
          </c:xVal>
          <c:yVal>
            <c:numRef>
              <c:f>'Clean Sheet'!$N$2:$N$3349</c:f>
              <c:numCache>
                <c:formatCode>0</c:formatCode>
                <c:ptCount val="3348"/>
                <c:pt idx="0">
                  <c:v>87925</c:v>
                </c:pt>
                <c:pt idx="1">
                  <c:v>111758</c:v>
                </c:pt>
                <c:pt idx="2">
                  <c:v>52628</c:v>
                </c:pt>
                <c:pt idx="3">
                  <c:v>75784</c:v>
                </c:pt>
                <c:pt idx="4">
                  <c:v>106476</c:v>
                </c:pt>
                <c:pt idx="5">
                  <c:v>53906</c:v>
                </c:pt>
                <c:pt idx="6">
                  <c:v>864440</c:v>
                </c:pt>
                <c:pt idx="7">
                  <c:v>112043</c:v>
                </c:pt>
                <c:pt idx="8">
                  <c:v>165277</c:v>
                </c:pt>
                <c:pt idx="9">
                  <c:v>131995</c:v>
                </c:pt>
                <c:pt idx="10">
                  <c:v>80626</c:v>
                </c:pt>
                <c:pt idx="11">
                  <c:v>51275</c:v>
                </c:pt>
                <c:pt idx="12">
                  <c:v>63512</c:v>
                </c:pt>
                <c:pt idx="13">
                  <c:v>215495</c:v>
                </c:pt>
                <c:pt idx="14">
                  <c:v>60516</c:v>
                </c:pt>
                <c:pt idx="15">
                  <c:v>58141</c:v>
                </c:pt>
                <c:pt idx="16">
                  <c:v>117081</c:v>
                </c:pt>
                <c:pt idx="17">
                  <c:v>1963432</c:v>
                </c:pt>
                <c:pt idx="18">
                  <c:v>62224</c:v>
                </c:pt>
                <c:pt idx="19">
                  <c:v>96404</c:v>
                </c:pt>
                <c:pt idx="20">
                  <c:v>76903</c:v>
                </c:pt>
                <c:pt idx="21">
                  <c:v>60820</c:v>
                </c:pt>
                <c:pt idx="22">
                  <c:v>110940</c:v>
                </c:pt>
                <c:pt idx="23">
                  <c:v>443710</c:v>
                </c:pt>
                <c:pt idx="24">
                  <c:v>113277</c:v>
                </c:pt>
                <c:pt idx="25">
                  <c:v>116501</c:v>
                </c:pt>
                <c:pt idx="26">
                  <c:v>51067</c:v>
                </c:pt>
                <c:pt idx="27">
                  <c:v>136272</c:v>
                </c:pt>
                <c:pt idx="28">
                  <c:v>135750</c:v>
                </c:pt>
                <c:pt idx="29">
                  <c:v>131501</c:v>
                </c:pt>
                <c:pt idx="30">
                  <c:v>69150</c:v>
                </c:pt>
                <c:pt idx="31">
                  <c:v>274104</c:v>
                </c:pt>
                <c:pt idx="32">
                  <c:v>57082</c:v>
                </c:pt>
                <c:pt idx="33">
                  <c:v>61949</c:v>
                </c:pt>
                <c:pt idx="34">
                  <c:v>89128</c:v>
                </c:pt>
                <c:pt idx="35">
                  <c:v>148020</c:v>
                </c:pt>
                <c:pt idx="36">
                  <c:v>342025</c:v>
                </c:pt>
                <c:pt idx="37">
                  <c:v>118229</c:v>
                </c:pt>
                <c:pt idx="38">
                  <c:v>1333027</c:v>
                </c:pt>
                <c:pt idx="39">
                  <c:v>111025</c:v>
                </c:pt>
                <c:pt idx="40">
                  <c:v>178769</c:v>
                </c:pt>
                <c:pt idx="41">
                  <c:v>166262</c:v>
                </c:pt>
                <c:pt idx="42">
                  <c:v>178289</c:v>
                </c:pt>
                <c:pt idx="43">
                  <c:v>268858</c:v>
                </c:pt>
                <c:pt idx="44">
                  <c:v>644554</c:v>
                </c:pt>
                <c:pt idx="45">
                  <c:v>51197</c:v>
                </c:pt>
                <c:pt idx="46">
                  <c:v>1049260</c:v>
                </c:pt>
                <c:pt idx="47">
                  <c:v>163210</c:v>
                </c:pt>
                <c:pt idx="48">
                  <c:v>60556</c:v>
                </c:pt>
                <c:pt idx="49">
                  <c:v>123134</c:v>
                </c:pt>
                <c:pt idx="50">
                  <c:v>54149</c:v>
                </c:pt>
                <c:pt idx="51">
                  <c:v>201876</c:v>
                </c:pt>
                <c:pt idx="52">
                  <c:v>124232</c:v>
                </c:pt>
                <c:pt idx="53">
                  <c:v>59826</c:v>
                </c:pt>
                <c:pt idx="54">
                  <c:v>68705</c:v>
                </c:pt>
                <c:pt idx="55">
                  <c:v>166646</c:v>
                </c:pt>
                <c:pt idx="56">
                  <c:v>128038</c:v>
                </c:pt>
                <c:pt idx="57">
                  <c:v>78172</c:v>
                </c:pt>
                <c:pt idx="58">
                  <c:v>613757</c:v>
                </c:pt>
                <c:pt idx="59">
                  <c:v>893140</c:v>
                </c:pt>
                <c:pt idx="60">
                  <c:v>273832</c:v>
                </c:pt>
                <c:pt idx="61">
                  <c:v>60220</c:v>
                </c:pt>
                <c:pt idx="62">
                  <c:v>212488</c:v>
                </c:pt>
                <c:pt idx="63">
                  <c:v>68287</c:v>
                </c:pt>
                <c:pt idx="64">
                  <c:v>85296</c:v>
                </c:pt>
                <c:pt idx="65">
                  <c:v>55469</c:v>
                </c:pt>
                <c:pt idx="66">
                  <c:v>114112</c:v>
                </c:pt>
                <c:pt idx="67">
                  <c:v>1421081</c:v>
                </c:pt>
                <c:pt idx="68">
                  <c:v>126456</c:v>
                </c:pt>
                <c:pt idx="69">
                  <c:v>61290</c:v>
                </c:pt>
                <c:pt idx="70">
                  <c:v>354527</c:v>
                </c:pt>
                <c:pt idx="71">
                  <c:v>293487</c:v>
                </c:pt>
                <c:pt idx="72">
                  <c:v>300736</c:v>
                </c:pt>
                <c:pt idx="73">
                  <c:v>67208</c:v>
                </c:pt>
                <c:pt idx="74">
                  <c:v>83238</c:v>
                </c:pt>
                <c:pt idx="75">
                  <c:v>86568</c:v>
                </c:pt>
                <c:pt idx="76">
                  <c:v>127184</c:v>
                </c:pt>
                <c:pt idx="77">
                  <c:v>184047</c:v>
                </c:pt>
                <c:pt idx="78">
                  <c:v>926218</c:v>
                </c:pt>
                <c:pt idx="79">
                  <c:v>695771</c:v>
                </c:pt>
                <c:pt idx="80">
                  <c:v>59690</c:v>
                </c:pt>
                <c:pt idx="81">
                  <c:v>144224</c:v>
                </c:pt>
                <c:pt idx="82">
                  <c:v>151904</c:v>
                </c:pt>
                <c:pt idx="83">
                  <c:v>416540</c:v>
                </c:pt>
                <c:pt idx="84">
                  <c:v>217283</c:v>
                </c:pt>
                <c:pt idx="85">
                  <c:v>144824</c:v>
                </c:pt>
                <c:pt idx="86">
                  <c:v>106688</c:v>
                </c:pt>
                <c:pt idx="87">
                  <c:v>226370</c:v>
                </c:pt>
                <c:pt idx="88">
                  <c:v>94985</c:v>
                </c:pt>
                <c:pt idx="89">
                  <c:v>108263</c:v>
                </c:pt>
                <c:pt idx="90">
                  <c:v>254328</c:v>
                </c:pt>
                <c:pt idx="91">
                  <c:v>74958</c:v>
                </c:pt>
                <c:pt idx="92">
                  <c:v>209524</c:v>
                </c:pt>
                <c:pt idx="93">
                  <c:v>124693</c:v>
                </c:pt>
                <c:pt idx="94">
                  <c:v>253282</c:v>
                </c:pt>
                <c:pt idx="95">
                  <c:v>1349868</c:v>
                </c:pt>
                <c:pt idx="96">
                  <c:v>60119</c:v>
                </c:pt>
                <c:pt idx="97">
                  <c:v>81175</c:v>
                </c:pt>
                <c:pt idx="98">
                  <c:v>154210</c:v>
                </c:pt>
                <c:pt idx="99">
                  <c:v>58579</c:v>
                </c:pt>
                <c:pt idx="100">
                  <c:v>55406</c:v>
                </c:pt>
                <c:pt idx="101">
                  <c:v>371674</c:v>
                </c:pt>
                <c:pt idx="102">
                  <c:v>1080035</c:v>
                </c:pt>
                <c:pt idx="103">
                  <c:v>112755</c:v>
                </c:pt>
                <c:pt idx="104">
                  <c:v>67022</c:v>
                </c:pt>
                <c:pt idx="105">
                  <c:v>117306</c:v>
                </c:pt>
                <c:pt idx="106">
                  <c:v>60280</c:v>
                </c:pt>
                <c:pt idx="107">
                  <c:v>64552</c:v>
                </c:pt>
                <c:pt idx="108">
                  <c:v>159016</c:v>
                </c:pt>
                <c:pt idx="109">
                  <c:v>152912</c:v>
                </c:pt>
                <c:pt idx="110">
                  <c:v>65668</c:v>
                </c:pt>
                <c:pt idx="111">
                  <c:v>106293</c:v>
                </c:pt>
                <c:pt idx="112">
                  <c:v>99485</c:v>
                </c:pt>
                <c:pt idx="113">
                  <c:v>75960</c:v>
                </c:pt>
                <c:pt idx="114">
                  <c:v>99791</c:v>
                </c:pt>
                <c:pt idx="115">
                  <c:v>54315</c:v>
                </c:pt>
                <c:pt idx="116">
                  <c:v>189591</c:v>
                </c:pt>
                <c:pt idx="117">
                  <c:v>1017826</c:v>
                </c:pt>
                <c:pt idx="118">
                  <c:v>78295</c:v>
                </c:pt>
                <c:pt idx="119">
                  <c:v>83219</c:v>
                </c:pt>
                <c:pt idx="120">
                  <c:v>55579</c:v>
                </c:pt>
                <c:pt idx="121">
                  <c:v>804935</c:v>
                </c:pt>
                <c:pt idx="122">
                  <c:v>52134</c:v>
                </c:pt>
                <c:pt idx="123">
                  <c:v>70263</c:v>
                </c:pt>
                <c:pt idx="124">
                  <c:v>428935</c:v>
                </c:pt>
                <c:pt idx="125">
                  <c:v>228112</c:v>
                </c:pt>
                <c:pt idx="126">
                  <c:v>66294</c:v>
                </c:pt>
                <c:pt idx="127">
                  <c:v>112959</c:v>
                </c:pt>
                <c:pt idx="128">
                  <c:v>268737</c:v>
                </c:pt>
                <c:pt idx="129">
                  <c:v>59141</c:v>
                </c:pt>
                <c:pt idx="130">
                  <c:v>238002</c:v>
                </c:pt>
                <c:pt idx="131">
                  <c:v>60628</c:v>
                </c:pt>
                <c:pt idx="132">
                  <c:v>176246</c:v>
                </c:pt>
                <c:pt idx="133">
                  <c:v>206636</c:v>
                </c:pt>
                <c:pt idx="134">
                  <c:v>51466</c:v>
                </c:pt>
                <c:pt idx="135">
                  <c:v>127336</c:v>
                </c:pt>
                <c:pt idx="136">
                  <c:v>453053</c:v>
                </c:pt>
                <c:pt idx="137">
                  <c:v>112565</c:v>
                </c:pt>
                <c:pt idx="138">
                  <c:v>127099</c:v>
                </c:pt>
                <c:pt idx="139">
                  <c:v>90191</c:v>
                </c:pt>
                <c:pt idx="140">
                  <c:v>162232</c:v>
                </c:pt>
                <c:pt idx="141">
                  <c:v>75398</c:v>
                </c:pt>
                <c:pt idx="142">
                  <c:v>58086</c:v>
                </c:pt>
                <c:pt idx="143">
                  <c:v>59842</c:v>
                </c:pt>
                <c:pt idx="144">
                  <c:v>114576</c:v>
                </c:pt>
                <c:pt idx="145">
                  <c:v>123937</c:v>
                </c:pt>
                <c:pt idx="146">
                  <c:v>117267</c:v>
                </c:pt>
                <c:pt idx="147">
                  <c:v>71639</c:v>
                </c:pt>
                <c:pt idx="148">
                  <c:v>110999</c:v>
                </c:pt>
                <c:pt idx="149">
                  <c:v>94481</c:v>
                </c:pt>
                <c:pt idx="150">
                  <c:v>1099045</c:v>
                </c:pt>
                <c:pt idx="151">
                  <c:v>64303</c:v>
                </c:pt>
                <c:pt idx="152">
                  <c:v>97740</c:v>
                </c:pt>
                <c:pt idx="153">
                  <c:v>891408</c:v>
                </c:pt>
                <c:pt idx="154">
                  <c:v>73565</c:v>
                </c:pt>
                <c:pt idx="155">
                  <c:v>63998</c:v>
                </c:pt>
                <c:pt idx="156">
                  <c:v>160631</c:v>
                </c:pt>
                <c:pt idx="157">
                  <c:v>100336</c:v>
                </c:pt>
                <c:pt idx="158">
                  <c:v>107842</c:v>
                </c:pt>
                <c:pt idx="159">
                  <c:v>55967</c:v>
                </c:pt>
                <c:pt idx="160">
                  <c:v>419447</c:v>
                </c:pt>
                <c:pt idx="161">
                  <c:v>195508</c:v>
                </c:pt>
                <c:pt idx="162">
                  <c:v>102345</c:v>
                </c:pt>
                <c:pt idx="163">
                  <c:v>56314</c:v>
                </c:pt>
                <c:pt idx="164">
                  <c:v>84038</c:v>
                </c:pt>
                <c:pt idx="165">
                  <c:v>168752</c:v>
                </c:pt>
                <c:pt idx="166">
                  <c:v>88398</c:v>
                </c:pt>
                <c:pt idx="167">
                  <c:v>57811</c:v>
                </c:pt>
                <c:pt idx="168">
                  <c:v>435444</c:v>
                </c:pt>
                <c:pt idx="169">
                  <c:v>239724</c:v>
                </c:pt>
                <c:pt idx="170">
                  <c:v>524781</c:v>
                </c:pt>
                <c:pt idx="171">
                  <c:v>238824</c:v>
                </c:pt>
                <c:pt idx="172">
                  <c:v>177702</c:v>
                </c:pt>
                <c:pt idx="173">
                  <c:v>58158</c:v>
                </c:pt>
                <c:pt idx="174">
                  <c:v>51597</c:v>
                </c:pt>
                <c:pt idx="175">
                  <c:v>257197</c:v>
                </c:pt>
                <c:pt idx="176">
                  <c:v>369185</c:v>
                </c:pt>
                <c:pt idx="177">
                  <c:v>134328</c:v>
                </c:pt>
                <c:pt idx="178">
                  <c:v>61550</c:v>
                </c:pt>
                <c:pt idx="179">
                  <c:v>57370</c:v>
                </c:pt>
                <c:pt idx="180">
                  <c:v>100966</c:v>
                </c:pt>
                <c:pt idx="181">
                  <c:v>123103</c:v>
                </c:pt>
                <c:pt idx="182">
                  <c:v>81654</c:v>
                </c:pt>
                <c:pt idx="183">
                  <c:v>84773</c:v>
                </c:pt>
                <c:pt idx="184">
                  <c:v>50516</c:v>
                </c:pt>
                <c:pt idx="185">
                  <c:v>904995</c:v>
                </c:pt>
                <c:pt idx="186">
                  <c:v>144686</c:v>
                </c:pt>
                <c:pt idx="187">
                  <c:v>71297</c:v>
                </c:pt>
                <c:pt idx="188">
                  <c:v>152948</c:v>
                </c:pt>
                <c:pt idx="189">
                  <c:v>77480</c:v>
                </c:pt>
                <c:pt idx="190">
                  <c:v>1272378</c:v>
                </c:pt>
                <c:pt idx="191">
                  <c:v>208178</c:v>
                </c:pt>
                <c:pt idx="192">
                  <c:v>425953</c:v>
                </c:pt>
                <c:pt idx="193">
                  <c:v>105804</c:v>
                </c:pt>
                <c:pt idx="194">
                  <c:v>67273</c:v>
                </c:pt>
                <c:pt idx="195">
                  <c:v>92733</c:v>
                </c:pt>
                <c:pt idx="196">
                  <c:v>171166</c:v>
                </c:pt>
                <c:pt idx="197">
                  <c:v>73124</c:v>
                </c:pt>
                <c:pt idx="198">
                  <c:v>50458</c:v>
                </c:pt>
                <c:pt idx="199">
                  <c:v>56673</c:v>
                </c:pt>
                <c:pt idx="200">
                  <c:v>76992</c:v>
                </c:pt>
                <c:pt idx="201">
                  <c:v>291480</c:v>
                </c:pt>
                <c:pt idx="202">
                  <c:v>61249</c:v>
                </c:pt>
                <c:pt idx="203">
                  <c:v>70654</c:v>
                </c:pt>
                <c:pt idx="204">
                  <c:v>144531</c:v>
                </c:pt>
                <c:pt idx="205">
                  <c:v>70147</c:v>
                </c:pt>
                <c:pt idx="206">
                  <c:v>75856</c:v>
                </c:pt>
                <c:pt idx="207">
                  <c:v>84559</c:v>
                </c:pt>
                <c:pt idx="208">
                  <c:v>63191</c:v>
                </c:pt>
                <c:pt idx="209">
                  <c:v>57940</c:v>
                </c:pt>
                <c:pt idx="210">
                  <c:v>58131</c:v>
                </c:pt>
                <c:pt idx="211">
                  <c:v>53999</c:v>
                </c:pt>
                <c:pt idx="212">
                  <c:v>178882</c:v>
                </c:pt>
                <c:pt idx="213">
                  <c:v>132872</c:v>
                </c:pt>
                <c:pt idx="214">
                  <c:v>69952</c:v>
                </c:pt>
                <c:pt idx="215">
                  <c:v>67148</c:v>
                </c:pt>
                <c:pt idx="216">
                  <c:v>221635</c:v>
                </c:pt>
                <c:pt idx="217">
                  <c:v>52141</c:v>
                </c:pt>
                <c:pt idx="218">
                  <c:v>102843</c:v>
                </c:pt>
                <c:pt idx="219">
                  <c:v>95293</c:v>
                </c:pt>
                <c:pt idx="220">
                  <c:v>102051</c:v>
                </c:pt>
                <c:pt idx="221">
                  <c:v>112633</c:v>
                </c:pt>
                <c:pt idx="222">
                  <c:v>747365</c:v>
                </c:pt>
                <c:pt idx="223">
                  <c:v>150269</c:v>
                </c:pt>
                <c:pt idx="224">
                  <c:v>210680</c:v>
                </c:pt>
                <c:pt idx="225">
                  <c:v>78099</c:v>
                </c:pt>
                <c:pt idx="226">
                  <c:v>91178</c:v>
                </c:pt>
                <c:pt idx="227">
                  <c:v>54363</c:v>
                </c:pt>
                <c:pt idx="228">
                  <c:v>378489</c:v>
                </c:pt>
                <c:pt idx="229">
                  <c:v>50800</c:v>
                </c:pt>
                <c:pt idx="230">
                  <c:v>197066</c:v>
                </c:pt>
                <c:pt idx="231">
                  <c:v>50021</c:v>
                </c:pt>
                <c:pt idx="232">
                  <c:v>58359</c:v>
                </c:pt>
                <c:pt idx="233">
                  <c:v>53066</c:v>
                </c:pt>
                <c:pt idx="234">
                  <c:v>74923</c:v>
                </c:pt>
                <c:pt idx="235">
                  <c:v>144010</c:v>
                </c:pt>
                <c:pt idx="236">
                  <c:v>51189</c:v>
                </c:pt>
                <c:pt idx="237">
                  <c:v>146027</c:v>
                </c:pt>
                <c:pt idx="238">
                  <c:v>84306</c:v>
                </c:pt>
                <c:pt idx="239">
                  <c:v>78855</c:v>
                </c:pt>
                <c:pt idx="240">
                  <c:v>64473</c:v>
                </c:pt>
                <c:pt idx="241">
                  <c:v>60841</c:v>
                </c:pt>
                <c:pt idx="242">
                  <c:v>430535</c:v>
                </c:pt>
                <c:pt idx="243">
                  <c:v>86779</c:v>
                </c:pt>
                <c:pt idx="244">
                  <c:v>65075</c:v>
                </c:pt>
                <c:pt idx="245">
                  <c:v>429999</c:v>
                </c:pt>
                <c:pt idx="246">
                  <c:v>89995</c:v>
                </c:pt>
                <c:pt idx="247">
                  <c:v>176257</c:v>
                </c:pt>
                <c:pt idx="248">
                  <c:v>81444</c:v>
                </c:pt>
                <c:pt idx="249">
                  <c:v>487407</c:v>
                </c:pt>
                <c:pt idx="250">
                  <c:v>59909</c:v>
                </c:pt>
                <c:pt idx="251">
                  <c:v>93678</c:v>
                </c:pt>
                <c:pt idx="252">
                  <c:v>126734</c:v>
                </c:pt>
                <c:pt idx="253">
                  <c:v>91604</c:v>
                </c:pt>
                <c:pt idx="254">
                  <c:v>248979</c:v>
                </c:pt>
                <c:pt idx="255">
                  <c:v>132120</c:v>
                </c:pt>
                <c:pt idx="256">
                  <c:v>178624</c:v>
                </c:pt>
                <c:pt idx="257">
                  <c:v>94469</c:v>
                </c:pt>
                <c:pt idx="258">
                  <c:v>774298</c:v>
                </c:pt>
                <c:pt idx="259">
                  <c:v>150260</c:v>
                </c:pt>
                <c:pt idx="260">
                  <c:v>63916</c:v>
                </c:pt>
                <c:pt idx="261">
                  <c:v>270946</c:v>
                </c:pt>
                <c:pt idx="262">
                  <c:v>103908</c:v>
                </c:pt>
                <c:pt idx="263">
                  <c:v>156997</c:v>
                </c:pt>
                <c:pt idx="264">
                  <c:v>65243</c:v>
                </c:pt>
                <c:pt idx="265">
                  <c:v>88392</c:v>
                </c:pt>
                <c:pt idx="266">
                  <c:v>58081</c:v>
                </c:pt>
                <c:pt idx="267">
                  <c:v>65658</c:v>
                </c:pt>
                <c:pt idx="268">
                  <c:v>153510</c:v>
                </c:pt>
                <c:pt idx="269">
                  <c:v>443864</c:v>
                </c:pt>
                <c:pt idx="270">
                  <c:v>442925</c:v>
                </c:pt>
                <c:pt idx="271">
                  <c:v>146855</c:v>
                </c:pt>
                <c:pt idx="272">
                  <c:v>274364</c:v>
                </c:pt>
                <c:pt idx="273">
                  <c:v>162228</c:v>
                </c:pt>
                <c:pt idx="274">
                  <c:v>202023</c:v>
                </c:pt>
                <c:pt idx="275">
                  <c:v>51681</c:v>
                </c:pt>
                <c:pt idx="276">
                  <c:v>56772</c:v>
                </c:pt>
                <c:pt idx="277">
                  <c:v>324807</c:v>
                </c:pt>
                <c:pt idx="278">
                  <c:v>162529</c:v>
                </c:pt>
                <c:pt idx="279">
                  <c:v>75595</c:v>
                </c:pt>
                <c:pt idx="280">
                  <c:v>329033</c:v>
                </c:pt>
                <c:pt idx="281">
                  <c:v>234916</c:v>
                </c:pt>
                <c:pt idx="282">
                  <c:v>58007</c:v>
                </c:pt>
                <c:pt idx="283">
                  <c:v>113536</c:v>
                </c:pt>
                <c:pt idx="284">
                  <c:v>90244</c:v>
                </c:pt>
                <c:pt idx="285">
                  <c:v>218904</c:v>
                </c:pt>
                <c:pt idx="286">
                  <c:v>73878</c:v>
                </c:pt>
                <c:pt idx="287">
                  <c:v>52275</c:v>
                </c:pt>
                <c:pt idx="288">
                  <c:v>916991</c:v>
                </c:pt>
                <c:pt idx="289">
                  <c:v>150125</c:v>
                </c:pt>
                <c:pt idx="290">
                  <c:v>56784</c:v>
                </c:pt>
                <c:pt idx="291">
                  <c:v>50332</c:v>
                </c:pt>
                <c:pt idx="292">
                  <c:v>57645</c:v>
                </c:pt>
                <c:pt idx="293">
                  <c:v>298568</c:v>
                </c:pt>
                <c:pt idx="294">
                  <c:v>96118</c:v>
                </c:pt>
                <c:pt idx="295">
                  <c:v>61377</c:v>
                </c:pt>
                <c:pt idx="296">
                  <c:v>91983</c:v>
                </c:pt>
                <c:pt idx="297">
                  <c:v>107033</c:v>
                </c:pt>
                <c:pt idx="298">
                  <c:v>179876</c:v>
                </c:pt>
                <c:pt idx="299">
                  <c:v>60452</c:v>
                </c:pt>
                <c:pt idx="300">
                  <c:v>275772</c:v>
                </c:pt>
                <c:pt idx="301">
                  <c:v>51790</c:v>
                </c:pt>
                <c:pt idx="302">
                  <c:v>536153</c:v>
                </c:pt>
                <c:pt idx="303">
                  <c:v>137872</c:v>
                </c:pt>
                <c:pt idx="304">
                  <c:v>74709</c:v>
                </c:pt>
                <c:pt idx="305">
                  <c:v>109771</c:v>
                </c:pt>
                <c:pt idx="306">
                  <c:v>141374</c:v>
                </c:pt>
                <c:pt idx="307">
                  <c:v>365070</c:v>
                </c:pt>
                <c:pt idx="308">
                  <c:v>133874</c:v>
                </c:pt>
                <c:pt idx="309">
                  <c:v>212308</c:v>
                </c:pt>
                <c:pt idx="310">
                  <c:v>128173</c:v>
                </c:pt>
                <c:pt idx="311">
                  <c:v>61056</c:v>
                </c:pt>
                <c:pt idx="312">
                  <c:v>66233</c:v>
                </c:pt>
                <c:pt idx="313">
                  <c:v>81408</c:v>
                </c:pt>
                <c:pt idx="314">
                  <c:v>186816</c:v>
                </c:pt>
                <c:pt idx="315">
                  <c:v>55894</c:v>
                </c:pt>
                <c:pt idx="316">
                  <c:v>560429</c:v>
                </c:pt>
                <c:pt idx="317">
                  <c:v>397089</c:v>
                </c:pt>
                <c:pt idx="318">
                  <c:v>139169</c:v>
                </c:pt>
                <c:pt idx="319">
                  <c:v>58337</c:v>
                </c:pt>
                <c:pt idx="320">
                  <c:v>113774</c:v>
                </c:pt>
                <c:pt idx="321">
                  <c:v>60074</c:v>
                </c:pt>
                <c:pt idx="322">
                  <c:v>526679</c:v>
                </c:pt>
                <c:pt idx="323">
                  <c:v>109638</c:v>
                </c:pt>
                <c:pt idx="324">
                  <c:v>115617</c:v>
                </c:pt>
                <c:pt idx="325">
                  <c:v>125383</c:v>
                </c:pt>
                <c:pt idx="326">
                  <c:v>218187</c:v>
                </c:pt>
                <c:pt idx="327">
                  <c:v>141539</c:v>
                </c:pt>
                <c:pt idx="328">
                  <c:v>112822</c:v>
                </c:pt>
                <c:pt idx="329">
                  <c:v>163136</c:v>
                </c:pt>
                <c:pt idx="330">
                  <c:v>795511</c:v>
                </c:pt>
                <c:pt idx="331">
                  <c:v>59435</c:v>
                </c:pt>
                <c:pt idx="332">
                  <c:v>185136</c:v>
                </c:pt>
                <c:pt idx="333">
                  <c:v>109989</c:v>
                </c:pt>
                <c:pt idx="334">
                  <c:v>284763</c:v>
                </c:pt>
                <c:pt idx="335">
                  <c:v>85823</c:v>
                </c:pt>
                <c:pt idx="336">
                  <c:v>206550</c:v>
                </c:pt>
                <c:pt idx="337">
                  <c:v>53613</c:v>
                </c:pt>
                <c:pt idx="338">
                  <c:v>112695</c:v>
                </c:pt>
                <c:pt idx="339">
                  <c:v>82787</c:v>
                </c:pt>
                <c:pt idx="340">
                  <c:v>57149</c:v>
                </c:pt>
                <c:pt idx="341">
                  <c:v>63163</c:v>
                </c:pt>
                <c:pt idx="342">
                  <c:v>61194</c:v>
                </c:pt>
                <c:pt idx="343">
                  <c:v>111336</c:v>
                </c:pt>
                <c:pt idx="344">
                  <c:v>74959</c:v>
                </c:pt>
                <c:pt idx="345">
                  <c:v>104396</c:v>
                </c:pt>
                <c:pt idx="346">
                  <c:v>56286</c:v>
                </c:pt>
                <c:pt idx="347">
                  <c:v>234822</c:v>
                </c:pt>
                <c:pt idx="348">
                  <c:v>58081</c:v>
                </c:pt>
                <c:pt idx="349">
                  <c:v>74516</c:v>
                </c:pt>
                <c:pt idx="350">
                  <c:v>153960</c:v>
                </c:pt>
                <c:pt idx="351">
                  <c:v>470785</c:v>
                </c:pt>
                <c:pt idx="352">
                  <c:v>56361</c:v>
                </c:pt>
                <c:pt idx="353">
                  <c:v>63715</c:v>
                </c:pt>
                <c:pt idx="354">
                  <c:v>283342</c:v>
                </c:pt>
                <c:pt idx="355">
                  <c:v>68418</c:v>
                </c:pt>
                <c:pt idx="356">
                  <c:v>94363</c:v>
                </c:pt>
                <c:pt idx="357">
                  <c:v>64718</c:v>
                </c:pt>
                <c:pt idx="358">
                  <c:v>375189</c:v>
                </c:pt>
                <c:pt idx="359">
                  <c:v>513482</c:v>
                </c:pt>
                <c:pt idx="360">
                  <c:v>91604</c:v>
                </c:pt>
                <c:pt idx="361">
                  <c:v>230281</c:v>
                </c:pt>
                <c:pt idx="362">
                  <c:v>415942</c:v>
                </c:pt>
                <c:pt idx="363">
                  <c:v>1223772</c:v>
                </c:pt>
                <c:pt idx="364">
                  <c:v>110319</c:v>
                </c:pt>
                <c:pt idx="365">
                  <c:v>616188</c:v>
                </c:pt>
                <c:pt idx="366">
                  <c:v>210216</c:v>
                </c:pt>
                <c:pt idx="367">
                  <c:v>115726</c:v>
                </c:pt>
                <c:pt idx="368">
                  <c:v>158944</c:v>
                </c:pt>
                <c:pt idx="369">
                  <c:v>139959</c:v>
                </c:pt>
                <c:pt idx="370">
                  <c:v>228292</c:v>
                </c:pt>
                <c:pt idx="371">
                  <c:v>178423</c:v>
                </c:pt>
                <c:pt idx="372">
                  <c:v>345871</c:v>
                </c:pt>
                <c:pt idx="373">
                  <c:v>90873</c:v>
                </c:pt>
                <c:pt idx="374">
                  <c:v>147817</c:v>
                </c:pt>
                <c:pt idx="375">
                  <c:v>102737</c:v>
                </c:pt>
                <c:pt idx="376">
                  <c:v>347042</c:v>
                </c:pt>
                <c:pt idx="377">
                  <c:v>146402</c:v>
                </c:pt>
                <c:pt idx="378">
                  <c:v>98863</c:v>
                </c:pt>
                <c:pt idx="379">
                  <c:v>175874</c:v>
                </c:pt>
                <c:pt idx="380">
                  <c:v>85865</c:v>
                </c:pt>
                <c:pt idx="381">
                  <c:v>127067</c:v>
                </c:pt>
                <c:pt idx="382">
                  <c:v>472313</c:v>
                </c:pt>
                <c:pt idx="383">
                  <c:v>79872</c:v>
                </c:pt>
                <c:pt idx="384">
                  <c:v>150138</c:v>
                </c:pt>
                <c:pt idx="385">
                  <c:v>210563</c:v>
                </c:pt>
                <c:pt idx="386">
                  <c:v>61619</c:v>
                </c:pt>
                <c:pt idx="387">
                  <c:v>97378</c:v>
                </c:pt>
                <c:pt idx="388">
                  <c:v>82302</c:v>
                </c:pt>
                <c:pt idx="389">
                  <c:v>89400</c:v>
                </c:pt>
                <c:pt idx="390">
                  <c:v>50021</c:v>
                </c:pt>
                <c:pt idx="391">
                  <c:v>80038</c:v>
                </c:pt>
                <c:pt idx="392">
                  <c:v>267937</c:v>
                </c:pt>
                <c:pt idx="393">
                  <c:v>114364</c:v>
                </c:pt>
                <c:pt idx="394">
                  <c:v>59144</c:v>
                </c:pt>
                <c:pt idx="395">
                  <c:v>166151</c:v>
                </c:pt>
                <c:pt idx="396">
                  <c:v>109553</c:v>
                </c:pt>
                <c:pt idx="397">
                  <c:v>86677</c:v>
                </c:pt>
                <c:pt idx="398">
                  <c:v>60421</c:v>
                </c:pt>
                <c:pt idx="399">
                  <c:v>119550</c:v>
                </c:pt>
                <c:pt idx="400">
                  <c:v>55328</c:v>
                </c:pt>
                <c:pt idx="401">
                  <c:v>64459</c:v>
                </c:pt>
                <c:pt idx="402">
                  <c:v>196270</c:v>
                </c:pt>
                <c:pt idx="403">
                  <c:v>204262</c:v>
                </c:pt>
                <c:pt idx="404">
                  <c:v>60741</c:v>
                </c:pt>
                <c:pt idx="405">
                  <c:v>1506224</c:v>
                </c:pt>
                <c:pt idx="406">
                  <c:v>63324</c:v>
                </c:pt>
                <c:pt idx="407">
                  <c:v>79636</c:v>
                </c:pt>
                <c:pt idx="408">
                  <c:v>60025</c:v>
                </c:pt>
                <c:pt idx="409">
                  <c:v>1148380</c:v>
                </c:pt>
                <c:pt idx="410">
                  <c:v>166877</c:v>
                </c:pt>
                <c:pt idx="411">
                  <c:v>73291</c:v>
                </c:pt>
                <c:pt idx="412">
                  <c:v>452442</c:v>
                </c:pt>
                <c:pt idx="413">
                  <c:v>313535</c:v>
                </c:pt>
                <c:pt idx="414">
                  <c:v>213454</c:v>
                </c:pt>
                <c:pt idx="415">
                  <c:v>321223</c:v>
                </c:pt>
                <c:pt idx="416">
                  <c:v>144267</c:v>
                </c:pt>
                <c:pt idx="417">
                  <c:v>101769</c:v>
                </c:pt>
                <c:pt idx="418">
                  <c:v>232713</c:v>
                </c:pt>
                <c:pt idx="419">
                  <c:v>98377</c:v>
                </c:pt>
                <c:pt idx="420">
                  <c:v>60897</c:v>
                </c:pt>
                <c:pt idx="421">
                  <c:v>127957</c:v>
                </c:pt>
                <c:pt idx="422">
                  <c:v>67116</c:v>
                </c:pt>
                <c:pt idx="423">
                  <c:v>280365</c:v>
                </c:pt>
                <c:pt idx="424">
                  <c:v>113270</c:v>
                </c:pt>
                <c:pt idx="425">
                  <c:v>382901</c:v>
                </c:pt>
                <c:pt idx="426">
                  <c:v>53048</c:v>
                </c:pt>
                <c:pt idx="427">
                  <c:v>182197</c:v>
                </c:pt>
                <c:pt idx="428">
                  <c:v>118097</c:v>
                </c:pt>
                <c:pt idx="429">
                  <c:v>175699</c:v>
                </c:pt>
                <c:pt idx="430">
                  <c:v>100005</c:v>
                </c:pt>
                <c:pt idx="431">
                  <c:v>70247</c:v>
                </c:pt>
                <c:pt idx="432">
                  <c:v>70299</c:v>
                </c:pt>
                <c:pt idx="433">
                  <c:v>65196</c:v>
                </c:pt>
                <c:pt idx="434">
                  <c:v>136436</c:v>
                </c:pt>
                <c:pt idx="435">
                  <c:v>50031</c:v>
                </c:pt>
                <c:pt idx="436">
                  <c:v>118305</c:v>
                </c:pt>
                <c:pt idx="437">
                  <c:v>64461</c:v>
                </c:pt>
                <c:pt idx="438">
                  <c:v>1065281</c:v>
                </c:pt>
                <c:pt idx="439">
                  <c:v>64036</c:v>
                </c:pt>
                <c:pt idx="440">
                  <c:v>319700</c:v>
                </c:pt>
                <c:pt idx="441">
                  <c:v>105868</c:v>
                </c:pt>
                <c:pt idx="442">
                  <c:v>61440</c:v>
                </c:pt>
                <c:pt idx="443">
                  <c:v>102709</c:v>
                </c:pt>
                <c:pt idx="444">
                  <c:v>93348</c:v>
                </c:pt>
                <c:pt idx="445">
                  <c:v>428316</c:v>
                </c:pt>
                <c:pt idx="446">
                  <c:v>94559</c:v>
                </c:pt>
                <c:pt idx="447">
                  <c:v>166944</c:v>
                </c:pt>
                <c:pt idx="448">
                  <c:v>106793</c:v>
                </c:pt>
                <c:pt idx="449">
                  <c:v>65561</c:v>
                </c:pt>
                <c:pt idx="450">
                  <c:v>59587</c:v>
                </c:pt>
                <c:pt idx="451">
                  <c:v>191239</c:v>
                </c:pt>
                <c:pt idx="452">
                  <c:v>55204</c:v>
                </c:pt>
                <c:pt idx="453">
                  <c:v>155013</c:v>
                </c:pt>
                <c:pt idx="454">
                  <c:v>228408</c:v>
                </c:pt>
                <c:pt idx="455">
                  <c:v>137282</c:v>
                </c:pt>
                <c:pt idx="456">
                  <c:v>57049</c:v>
                </c:pt>
                <c:pt idx="457">
                  <c:v>110981</c:v>
                </c:pt>
                <c:pt idx="458">
                  <c:v>56096</c:v>
                </c:pt>
                <c:pt idx="459">
                  <c:v>195202</c:v>
                </c:pt>
                <c:pt idx="460">
                  <c:v>188681</c:v>
                </c:pt>
                <c:pt idx="461">
                  <c:v>201453</c:v>
                </c:pt>
                <c:pt idx="462">
                  <c:v>143996</c:v>
                </c:pt>
                <c:pt idx="463">
                  <c:v>81328</c:v>
                </c:pt>
                <c:pt idx="464">
                  <c:v>310966</c:v>
                </c:pt>
                <c:pt idx="465">
                  <c:v>666512</c:v>
                </c:pt>
                <c:pt idx="466">
                  <c:v>54931</c:v>
                </c:pt>
                <c:pt idx="467">
                  <c:v>153494</c:v>
                </c:pt>
                <c:pt idx="468">
                  <c:v>95577</c:v>
                </c:pt>
                <c:pt idx="469">
                  <c:v>111126</c:v>
                </c:pt>
                <c:pt idx="470">
                  <c:v>183546</c:v>
                </c:pt>
                <c:pt idx="471">
                  <c:v>76245</c:v>
                </c:pt>
                <c:pt idx="472">
                  <c:v>1041089</c:v>
                </c:pt>
                <c:pt idx="473">
                  <c:v>56797</c:v>
                </c:pt>
                <c:pt idx="474">
                  <c:v>160479</c:v>
                </c:pt>
                <c:pt idx="475">
                  <c:v>63036</c:v>
                </c:pt>
                <c:pt idx="476">
                  <c:v>283743</c:v>
                </c:pt>
                <c:pt idx="477">
                  <c:v>50854</c:v>
                </c:pt>
                <c:pt idx="478">
                  <c:v>50433</c:v>
                </c:pt>
                <c:pt idx="479">
                  <c:v>364964</c:v>
                </c:pt>
                <c:pt idx="480">
                  <c:v>93568</c:v>
                </c:pt>
                <c:pt idx="481">
                  <c:v>85199</c:v>
                </c:pt>
                <c:pt idx="482">
                  <c:v>253332</c:v>
                </c:pt>
                <c:pt idx="483">
                  <c:v>93357</c:v>
                </c:pt>
                <c:pt idx="484">
                  <c:v>81400</c:v>
                </c:pt>
                <c:pt idx="485">
                  <c:v>133661</c:v>
                </c:pt>
                <c:pt idx="486">
                  <c:v>53005</c:v>
                </c:pt>
                <c:pt idx="487">
                  <c:v>99732</c:v>
                </c:pt>
                <c:pt idx="488">
                  <c:v>1416181</c:v>
                </c:pt>
                <c:pt idx="489">
                  <c:v>57260</c:v>
                </c:pt>
                <c:pt idx="490">
                  <c:v>186527</c:v>
                </c:pt>
                <c:pt idx="491">
                  <c:v>61782</c:v>
                </c:pt>
                <c:pt idx="492">
                  <c:v>58075</c:v>
                </c:pt>
                <c:pt idx="493">
                  <c:v>160790</c:v>
                </c:pt>
                <c:pt idx="494">
                  <c:v>237840</c:v>
                </c:pt>
                <c:pt idx="495">
                  <c:v>86805</c:v>
                </c:pt>
                <c:pt idx="496">
                  <c:v>249091</c:v>
                </c:pt>
                <c:pt idx="497">
                  <c:v>318316</c:v>
                </c:pt>
                <c:pt idx="498">
                  <c:v>54356</c:v>
                </c:pt>
                <c:pt idx="499">
                  <c:v>85342</c:v>
                </c:pt>
                <c:pt idx="500">
                  <c:v>105833</c:v>
                </c:pt>
                <c:pt idx="501">
                  <c:v>229676</c:v>
                </c:pt>
                <c:pt idx="502">
                  <c:v>72010</c:v>
                </c:pt>
                <c:pt idx="503">
                  <c:v>194723</c:v>
                </c:pt>
                <c:pt idx="504">
                  <c:v>53405</c:v>
                </c:pt>
                <c:pt idx="505">
                  <c:v>403411</c:v>
                </c:pt>
                <c:pt idx="506">
                  <c:v>181897</c:v>
                </c:pt>
                <c:pt idx="507">
                  <c:v>84502</c:v>
                </c:pt>
                <c:pt idx="508">
                  <c:v>2194012</c:v>
                </c:pt>
                <c:pt idx="509">
                  <c:v>161708</c:v>
                </c:pt>
                <c:pt idx="510">
                  <c:v>58325</c:v>
                </c:pt>
                <c:pt idx="511">
                  <c:v>66529</c:v>
                </c:pt>
                <c:pt idx="512">
                  <c:v>83816</c:v>
                </c:pt>
                <c:pt idx="513">
                  <c:v>340715</c:v>
                </c:pt>
                <c:pt idx="514">
                  <c:v>71896</c:v>
                </c:pt>
                <c:pt idx="515">
                  <c:v>178032</c:v>
                </c:pt>
                <c:pt idx="516">
                  <c:v>1113318</c:v>
                </c:pt>
                <c:pt idx="517">
                  <c:v>54619</c:v>
                </c:pt>
                <c:pt idx="518">
                  <c:v>62067</c:v>
                </c:pt>
                <c:pt idx="519">
                  <c:v>409086</c:v>
                </c:pt>
                <c:pt idx="520">
                  <c:v>116892</c:v>
                </c:pt>
                <c:pt idx="521">
                  <c:v>109611</c:v>
                </c:pt>
                <c:pt idx="522">
                  <c:v>246617</c:v>
                </c:pt>
                <c:pt idx="523">
                  <c:v>2160463</c:v>
                </c:pt>
                <c:pt idx="524">
                  <c:v>72316</c:v>
                </c:pt>
                <c:pt idx="525">
                  <c:v>52717</c:v>
                </c:pt>
                <c:pt idx="526">
                  <c:v>72205</c:v>
                </c:pt>
                <c:pt idx="527">
                  <c:v>126968</c:v>
                </c:pt>
                <c:pt idx="528">
                  <c:v>65075</c:v>
                </c:pt>
                <c:pt idx="529">
                  <c:v>2817283</c:v>
                </c:pt>
                <c:pt idx="530">
                  <c:v>68821</c:v>
                </c:pt>
                <c:pt idx="531">
                  <c:v>383702</c:v>
                </c:pt>
                <c:pt idx="532">
                  <c:v>85822</c:v>
                </c:pt>
                <c:pt idx="533">
                  <c:v>200994</c:v>
                </c:pt>
                <c:pt idx="534">
                  <c:v>74256</c:v>
                </c:pt>
                <c:pt idx="535">
                  <c:v>62760</c:v>
                </c:pt>
                <c:pt idx="536">
                  <c:v>274856</c:v>
                </c:pt>
                <c:pt idx="537">
                  <c:v>62994</c:v>
                </c:pt>
                <c:pt idx="538">
                  <c:v>59375</c:v>
                </c:pt>
                <c:pt idx="539">
                  <c:v>53926</c:v>
                </c:pt>
                <c:pt idx="540">
                  <c:v>228996</c:v>
                </c:pt>
                <c:pt idx="541">
                  <c:v>59762</c:v>
                </c:pt>
                <c:pt idx="542">
                  <c:v>308771</c:v>
                </c:pt>
                <c:pt idx="543">
                  <c:v>86898</c:v>
                </c:pt>
                <c:pt idx="544">
                  <c:v>131718</c:v>
                </c:pt>
                <c:pt idx="545">
                  <c:v>280217</c:v>
                </c:pt>
                <c:pt idx="546">
                  <c:v>118381</c:v>
                </c:pt>
                <c:pt idx="547">
                  <c:v>263045</c:v>
                </c:pt>
                <c:pt idx="548">
                  <c:v>330033</c:v>
                </c:pt>
                <c:pt idx="549">
                  <c:v>153264</c:v>
                </c:pt>
                <c:pt idx="550">
                  <c:v>1073146</c:v>
                </c:pt>
                <c:pt idx="551">
                  <c:v>86840</c:v>
                </c:pt>
                <c:pt idx="552">
                  <c:v>549438</c:v>
                </c:pt>
                <c:pt idx="553">
                  <c:v>144554</c:v>
                </c:pt>
                <c:pt idx="554">
                  <c:v>70839</c:v>
                </c:pt>
                <c:pt idx="555">
                  <c:v>237469</c:v>
                </c:pt>
                <c:pt idx="556">
                  <c:v>64161</c:v>
                </c:pt>
                <c:pt idx="557">
                  <c:v>120531</c:v>
                </c:pt>
                <c:pt idx="558">
                  <c:v>55993</c:v>
                </c:pt>
                <c:pt idx="559">
                  <c:v>101567</c:v>
                </c:pt>
                <c:pt idx="560">
                  <c:v>100008</c:v>
                </c:pt>
                <c:pt idx="561">
                  <c:v>194217</c:v>
                </c:pt>
                <c:pt idx="562">
                  <c:v>401030</c:v>
                </c:pt>
                <c:pt idx="563">
                  <c:v>52691</c:v>
                </c:pt>
                <c:pt idx="564">
                  <c:v>77198</c:v>
                </c:pt>
                <c:pt idx="565">
                  <c:v>109389</c:v>
                </c:pt>
                <c:pt idx="566">
                  <c:v>52167</c:v>
                </c:pt>
                <c:pt idx="567">
                  <c:v>121650</c:v>
                </c:pt>
                <c:pt idx="568">
                  <c:v>87501</c:v>
                </c:pt>
                <c:pt idx="569">
                  <c:v>266593</c:v>
                </c:pt>
                <c:pt idx="570">
                  <c:v>60784</c:v>
                </c:pt>
                <c:pt idx="571">
                  <c:v>73140</c:v>
                </c:pt>
                <c:pt idx="572">
                  <c:v>698491</c:v>
                </c:pt>
                <c:pt idx="573">
                  <c:v>76945</c:v>
                </c:pt>
                <c:pt idx="574">
                  <c:v>75206</c:v>
                </c:pt>
                <c:pt idx="575">
                  <c:v>123044</c:v>
                </c:pt>
                <c:pt idx="576">
                  <c:v>366864</c:v>
                </c:pt>
                <c:pt idx="577">
                  <c:v>83052</c:v>
                </c:pt>
                <c:pt idx="578">
                  <c:v>131646</c:v>
                </c:pt>
                <c:pt idx="579">
                  <c:v>127264</c:v>
                </c:pt>
                <c:pt idx="580">
                  <c:v>122989</c:v>
                </c:pt>
                <c:pt idx="581">
                  <c:v>72436</c:v>
                </c:pt>
                <c:pt idx="582">
                  <c:v>135375</c:v>
                </c:pt>
                <c:pt idx="583">
                  <c:v>198709</c:v>
                </c:pt>
                <c:pt idx="584">
                  <c:v>100387</c:v>
                </c:pt>
                <c:pt idx="585">
                  <c:v>1747022</c:v>
                </c:pt>
                <c:pt idx="586">
                  <c:v>122655</c:v>
                </c:pt>
                <c:pt idx="587">
                  <c:v>72624</c:v>
                </c:pt>
                <c:pt idx="588">
                  <c:v>83878</c:v>
                </c:pt>
                <c:pt idx="589">
                  <c:v>76753</c:v>
                </c:pt>
                <c:pt idx="590">
                  <c:v>51481</c:v>
                </c:pt>
                <c:pt idx="591">
                  <c:v>94885</c:v>
                </c:pt>
                <c:pt idx="592">
                  <c:v>1043959</c:v>
                </c:pt>
                <c:pt idx="593">
                  <c:v>637535</c:v>
                </c:pt>
                <c:pt idx="594">
                  <c:v>60364</c:v>
                </c:pt>
                <c:pt idx="595">
                  <c:v>1124483</c:v>
                </c:pt>
                <c:pt idx="596">
                  <c:v>206057</c:v>
                </c:pt>
                <c:pt idx="597">
                  <c:v>110228</c:v>
                </c:pt>
                <c:pt idx="598">
                  <c:v>115734</c:v>
                </c:pt>
                <c:pt idx="599">
                  <c:v>59768</c:v>
                </c:pt>
                <c:pt idx="600">
                  <c:v>97342</c:v>
                </c:pt>
                <c:pt idx="601">
                  <c:v>82215</c:v>
                </c:pt>
                <c:pt idx="602">
                  <c:v>59403</c:v>
                </c:pt>
                <c:pt idx="603">
                  <c:v>103575</c:v>
                </c:pt>
                <c:pt idx="604">
                  <c:v>174623</c:v>
                </c:pt>
                <c:pt idx="605">
                  <c:v>55232</c:v>
                </c:pt>
                <c:pt idx="606">
                  <c:v>58400</c:v>
                </c:pt>
                <c:pt idx="607">
                  <c:v>104750</c:v>
                </c:pt>
                <c:pt idx="608">
                  <c:v>64869</c:v>
                </c:pt>
                <c:pt idx="609">
                  <c:v>75660</c:v>
                </c:pt>
                <c:pt idx="610">
                  <c:v>60105</c:v>
                </c:pt>
                <c:pt idx="611">
                  <c:v>100673</c:v>
                </c:pt>
                <c:pt idx="612">
                  <c:v>197248</c:v>
                </c:pt>
                <c:pt idx="613">
                  <c:v>116738</c:v>
                </c:pt>
                <c:pt idx="614">
                  <c:v>78878</c:v>
                </c:pt>
                <c:pt idx="615">
                  <c:v>60561</c:v>
                </c:pt>
                <c:pt idx="616">
                  <c:v>50632</c:v>
                </c:pt>
                <c:pt idx="617">
                  <c:v>706949</c:v>
                </c:pt>
                <c:pt idx="618">
                  <c:v>52892</c:v>
                </c:pt>
                <c:pt idx="619">
                  <c:v>94019</c:v>
                </c:pt>
                <c:pt idx="620">
                  <c:v>332998</c:v>
                </c:pt>
                <c:pt idx="621">
                  <c:v>64953</c:v>
                </c:pt>
                <c:pt idx="622">
                  <c:v>241485</c:v>
                </c:pt>
                <c:pt idx="623">
                  <c:v>167833</c:v>
                </c:pt>
                <c:pt idx="624">
                  <c:v>596490</c:v>
                </c:pt>
                <c:pt idx="625">
                  <c:v>62954</c:v>
                </c:pt>
                <c:pt idx="626">
                  <c:v>72714</c:v>
                </c:pt>
                <c:pt idx="627">
                  <c:v>281319</c:v>
                </c:pt>
                <c:pt idx="628">
                  <c:v>110632</c:v>
                </c:pt>
                <c:pt idx="629">
                  <c:v>89386</c:v>
                </c:pt>
                <c:pt idx="630">
                  <c:v>60296</c:v>
                </c:pt>
                <c:pt idx="631">
                  <c:v>83667</c:v>
                </c:pt>
                <c:pt idx="632">
                  <c:v>150138</c:v>
                </c:pt>
                <c:pt idx="633">
                  <c:v>239130</c:v>
                </c:pt>
                <c:pt idx="634">
                  <c:v>169200</c:v>
                </c:pt>
                <c:pt idx="635">
                  <c:v>460380</c:v>
                </c:pt>
                <c:pt idx="636">
                  <c:v>121901</c:v>
                </c:pt>
                <c:pt idx="637">
                  <c:v>99280</c:v>
                </c:pt>
                <c:pt idx="638">
                  <c:v>82479</c:v>
                </c:pt>
                <c:pt idx="639">
                  <c:v>240004</c:v>
                </c:pt>
                <c:pt idx="640">
                  <c:v>133318</c:v>
                </c:pt>
                <c:pt idx="641">
                  <c:v>352392</c:v>
                </c:pt>
                <c:pt idx="642">
                  <c:v>239975</c:v>
                </c:pt>
                <c:pt idx="643">
                  <c:v>379232</c:v>
                </c:pt>
                <c:pt idx="644">
                  <c:v>55979</c:v>
                </c:pt>
                <c:pt idx="645">
                  <c:v>233728</c:v>
                </c:pt>
                <c:pt idx="646">
                  <c:v>97389</c:v>
                </c:pt>
                <c:pt idx="647">
                  <c:v>208764</c:v>
                </c:pt>
                <c:pt idx="648">
                  <c:v>130469</c:v>
                </c:pt>
                <c:pt idx="649">
                  <c:v>86711</c:v>
                </c:pt>
                <c:pt idx="650">
                  <c:v>72446</c:v>
                </c:pt>
                <c:pt idx="651">
                  <c:v>176132</c:v>
                </c:pt>
                <c:pt idx="652">
                  <c:v>52533</c:v>
                </c:pt>
                <c:pt idx="653">
                  <c:v>207769</c:v>
                </c:pt>
                <c:pt idx="654">
                  <c:v>58909</c:v>
                </c:pt>
                <c:pt idx="655">
                  <c:v>206337</c:v>
                </c:pt>
                <c:pt idx="656">
                  <c:v>258726</c:v>
                </c:pt>
                <c:pt idx="657">
                  <c:v>81438</c:v>
                </c:pt>
                <c:pt idx="658">
                  <c:v>109832</c:v>
                </c:pt>
                <c:pt idx="659">
                  <c:v>132638</c:v>
                </c:pt>
                <c:pt idx="660">
                  <c:v>252421</c:v>
                </c:pt>
                <c:pt idx="661">
                  <c:v>264396</c:v>
                </c:pt>
                <c:pt idx="662">
                  <c:v>109420</c:v>
                </c:pt>
                <c:pt idx="663">
                  <c:v>842874</c:v>
                </c:pt>
                <c:pt idx="664">
                  <c:v>277235</c:v>
                </c:pt>
                <c:pt idx="665">
                  <c:v>59766</c:v>
                </c:pt>
                <c:pt idx="666">
                  <c:v>58310</c:v>
                </c:pt>
                <c:pt idx="667">
                  <c:v>726881</c:v>
                </c:pt>
                <c:pt idx="668">
                  <c:v>142298</c:v>
                </c:pt>
                <c:pt idx="669">
                  <c:v>78779</c:v>
                </c:pt>
                <c:pt idx="670">
                  <c:v>313188</c:v>
                </c:pt>
                <c:pt idx="671">
                  <c:v>105380</c:v>
                </c:pt>
                <c:pt idx="672">
                  <c:v>287503</c:v>
                </c:pt>
                <c:pt idx="673">
                  <c:v>102797</c:v>
                </c:pt>
                <c:pt idx="674">
                  <c:v>96265</c:v>
                </c:pt>
                <c:pt idx="675">
                  <c:v>208972</c:v>
                </c:pt>
                <c:pt idx="676">
                  <c:v>393396</c:v>
                </c:pt>
                <c:pt idx="677">
                  <c:v>70197</c:v>
                </c:pt>
                <c:pt idx="678">
                  <c:v>100687</c:v>
                </c:pt>
                <c:pt idx="679">
                  <c:v>324583</c:v>
                </c:pt>
                <c:pt idx="680">
                  <c:v>77542</c:v>
                </c:pt>
                <c:pt idx="681">
                  <c:v>192700</c:v>
                </c:pt>
                <c:pt idx="682">
                  <c:v>393548</c:v>
                </c:pt>
                <c:pt idx="683">
                  <c:v>494861</c:v>
                </c:pt>
                <c:pt idx="684">
                  <c:v>93299</c:v>
                </c:pt>
                <c:pt idx="685">
                  <c:v>112303</c:v>
                </c:pt>
                <c:pt idx="686">
                  <c:v>85390</c:v>
                </c:pt>
                <c:pt idx="687">
                  <c:v>418540</c:v>
                </c:pt>
                <c:pt idx="688">
                  <c:v>317308</c:v>
                </c:pt>
                <c:pt idx="689">
                  <c:v>82989</c:v>
                </c:pt>
                <c:pt idx="690">
                  <c:v>1029539</c:v>
                </c:pt>
                <c:pt idx="691">
                  <c:v>56071</c:v>
                </c:pt>
                <c:pt idx="692">
                  <c:v>98266</c:v>
                </c:pt>
                <c:pt idx="693">
                  <c:v>53958</c:v>
                </c:pt>
                <c:pt idx="694">
                  <c:v>248217</c:v>
                </c:pt>
                <c:pt idx="695">
                  <c:v>123120</c:v>
                </c:pt>
                <c:pt idx="696">
                  <c:v>155615</c:v>
                </c:pt>
                <c:pt idx="697">
                  <c:v>58885</c:v>
                </c:pt>
                <c:pt idx="698">
                  <c:v>122248</c:v>
                </c:pt>
                <c:pt idx="699">
                  <c:v>365708</c:v>
                </c:pt>
                <c:pt idx="700">
                  <c:v>79306</c:v>
                </c:pt>
                <c:pt idx="701">
                  <c:v>604260</c:v>
                </c:pt>
                <c:pt idx="702">
                  <c:v>326533</c:v>
                </c:pt>
                <c:pt idx="703">
                  <c:v>64578</c:v>
                </c:pt>
                <c:pt idx="704">
                  <c:v>436422</c:v>
                </c:pt>
                <c:pt idx="705">
                  <c:v>257781</c:v>
                </c:pt>
                <c:pt idx="706">
                  <c:v>598125</c:v>
                </c:pt>
                <c:pt idx="707">
                  <c:v>54600</c:v>
                </c:pt>
                <c:pt idx="708">
                  <c:v>57337</c:v>
                </c:pt>
                <c:pt idx="709">
                  <c:v>59345</c:v>
                </c:pt>
                <c:pt idx="710">
                  <c:v>151068</c:v>
                </c:pt>
                <c:pt idx="711">
                  <c:v>312819</c:v>
                </c:pt>
                <c:pt idx="712">
                  <c:v>60735</c:v>
                </c:pt>
                <c:pt idx="713">
                  <c:v>77010</c:v>
                </c:pt>
                <c:pt idx="714">
                  <c:v>81333</c:v>
                </c:pt>
                <c:pt idx="715">
                  <c:v>71340</c:v>
                </c:pt>
                <c:pt idx="716">
                  <c:v>205034</c:v>
                </c:pt>
                <c:pt idx="717">
                  <c:v>152381</c:v>
                </c:pt>
                <c:pt idx="718">
                  <c:v>70505</c:v>
                </c:pt>
                <c:pt idx="719">
                  <c:v>58801</c:v>
                </c:pt>
                <c:pt idx="720">
                  <c:v>71370</c:v>
                </c:pt>
                <c:pt idx="721">
                  <c:v>84801</c:v>
                </c:pt>
                <c:pt idx="722">
                  <c:v>110881</c:v>
                </c:pt>
                <c:pt idx="723">
                  <c:v>178250</c:v>
                </c:pt>
                <c:pt idx="724">
                  <c:v>311677</c:v>
                </c:pt>
                <c:pt idx="725">
                  <c:v>74542</c:v>
                </c:pt>
                <c:pt idx="726">
                  <c:v>1252486</c:v>
                </c:pt>
                <c:pt idx="727">
                  <c:v>201921</c:v>
                </c:pt>
                <c:pt idx="728">
                  <c:v>607548</c:v>
                </c:pt>
                <c:pt idx="729">
                  <c:v>1155713</c:v>
                </c:pt>
                <c:pt idx="730">
                  <c:v>53975</c:v>
                </c:pt>
                <c:pt idx="731">
                  <c:v>52178</c:v>
                </c:pt>
                <c:pt idx="732">
                  <c:v>80272</c:v>
                </c:pt>
                <c:pt idx="733">
                  <c:v>174289</c:v>
                </c:pt>
                <c:pt idx="734">
                  <c:v>1164516</c:v>
                </c:pt>
                <c:pt idx="735">
                  <c:v>161608</c:v>
                </c:pt>
                <c:pt idx="736">
                  <c:v>443251</c:v>
                </c:pt>
                <c:pt idx="737">
                  <c:v>348531</c:v>
                </c:pt>
                <c:pt idx="738">
                  <c:v>291981</c:v>
                </c:pt>
                <c:pt idx="739">
                  <c:v>451505</c:v>
                </c:pt>
                <c:pt idx="740">
                  <c:v>308108</c:v>
                </c:pt>
                <c:pt idx="741">
                  <c:v>203928</c:v>
                </c:pt>
                <c:pt idx="742">
                  <c:v>80370</c:v>
                </c:pt>
                <c:pt idx="743">
                  <c:v>125838</c:v>
                </c:pt>
                <c:pt idx="744">
                  <c:v>186973</c:v>
                </c:pt>
                <c:pt idx="745">
                  <c:v>225457</c:v>
                </c:pt>
                <c:pt idx="746">
                  <c:v>130161</c:v>
                </c:pt>
                <c:pt idx="747">
                  <c:v>254778</c:v>
                </c:pt>
                <c:pt idx="748">
                  <c:v>364210</c:v>
                </c:pt>
                <c:pt idx="749">
                  <c:v>339864</c:v>
                </c:pt>
                <c:pt idx="750">
                  <c:v>296644</c:v>
                </c:pt>
                <c:pt idx="751">
                  <c:v>93921</c:v>
                </c:pt>
                <c:pt idx="752">
                  <c:v>162161</c:v>
                </c:pt>
                <c:pt idx="753">
                  <c:v>199775</c:v>
                </c:pt>
                <c:pt idx="754">
                  <c:v>73051</c:v>
                </c:pt>
                <c:pt idx="755">
                  <c:v>1370311</c:v>
                </c:pt>
                <c:pt idx="756">
                  <c:v>66753</c:v>
                </c:pt>
                <c:pt idx="757">
                  <c:v>80780</c:v>
                </c:pt>
                <c:pt idx="758">
                  <c:v>67962</c:v>
                </c:pt>
                <c:pt idx="759">
                  <c:v>1956438</c:v>
                </c:pt>
                <c:pt idx="760">
                  <c:v>74203</c:v>
                </c:pt>
                <c:pt idx="761">
                  <c:v>175790</c:v>
                </c:pt>
                <c:pt idx="762">
                  <c:v>194191</c:v>
                </c:pt>
                <c:pt idx="763">
                  <c:v>76769</c:v>
                </c:pt>
                <c:pt idx="764">
                  <c:v>369858</c:v>
                </c:pt>
                <c:pt idx="765">
                  <c:v>307603</c:v>
                </c:pt>
                <c:pt idx="766">
                  <c:v>151718</c:v>
                </c:pt>
                <c:pt idx="767">
                  <c:v>63313</c:v>
                </c:pt>
                <c:pt idx="768">
                  <c:v>97279</c:v>
                </c:pt>
                <c:pt idx="769">
                  <c:v>142939</c:v>
                </c:pt>
                <c:pt idx="770">
                  <c:v>90403</c:v>
                </c:pt>
                <c:pt idx="771">
                  <c:v>134407</c:v>
                </c:pt>
                <c:pt idx="772">
                  <c:v>91136</c:v>
                </c:pt>
                <c:pt idx="773">
                  <c:v>141932</c:v>
                </c:pt>
                <c:pt idx="774">
                  <c:v>283094</c:v>
                </c:pt>
                <c:pt idx="775">
                  <c:v>287176</c:v>
                </c:pt>
                <c:pt idx="776">
                  <c:v>1459479</c:v>
                </c:pt>
                <c:pt idx="777">
                  <c:v>82038</c:v>
                </c:pt>
                <c:pt idx="778">
                  <c:v>85351</c:v>
                </c:pt>
                <c:pt idx="779">
                  <c:v>78395</c:v>
                </c:pt>
                <c:pt idx="780">
                  <c:v>241239</c:v>
                </c:pt>
                <c:pt idx="781">
                  <c:v>196265</c:v>
                </c:pt>
                <c:pt idx="782">
                  <c:v>111428</c:v>
                </c:pt>
                <c:pt idx="783">
                  <c:v>62768</c:v>
                </c:pt>
                <c:pt idx="784">
                  <c:v>87322</c:v>
                </c:pt>
                <c:pt idx="785">
                  <c:v>159064</c:v>
                </c:pt>
                <c:pt idx="786">
                  <c:v>112787</c:v>
                </c:pt>
                <c:pt idx="787">
                  <c:v>127687</c:v>
                </c:pt>
                <c:pt idx="788">
                  <c:v>165536</c:v>
                </c:pt>
                <c:pt idx="789">
                  <c:v>108882</c:v>
                </c:pt>
                <c:pt idx="790">
                  <c:v>636039</c:v>
                </c:pt>
                <c:pt idx="791">
                  <c:v>105232</c:v>
                </c:pt>
                <c:pt idx="792">
                  <c:v>395249</c:v>
                </c:pt>
                <c:pt idx="793">
                  <c:v>63246</c:v>
                </c:pt>
                <c:pt idx="794">
                  <c:v>839870</c:v>
                </c:pt>
                <c:pt idx="795">
                  <c:v>219111</c:v>
                </c:pt>
                <c:pt idx="796">
                  <c:v>292772</c:v>
                </c:pt>
                <c:pt idx="797">
                  <c:v>743643</c:v>
                </c:pt>
                <c:pt idx="798">
                  <c:v>828359</c:v>
                </c:pt>
                <c:pt idx="799">
                  <c:v>169780</c:v>
                </c:pt>
                <c:pt idx="800">
                  <c:v>191526</c:v>
                </c:pt>
                <c:pt idx="801">
                  <c:v>104118</c:v>
                </c:pt>
                <c:pt idx="802">
                  <c:v>159720</c:v>
                </c:pt>
                <c:pt idx="803">
                  <c:v>53741</c:v>
                </c:pt>
                <c:pt idx="804">
                  <c:v>70147</c:v>
                </c:pt>
                <c:pt idx="805">
                  <c:v>103474</c:v>
                </c:pt>
                <c:pt idx="806">
                  <c:v>50627</c:v>
                </c:pt>
                <c:pt idx="807">
                  <c:v>57064</c:v>
                </c:pt>
                <c:pt idx="808">
                  <c:v>331712</c:v>
                </c:pt>
                <c:pt idx="809">
                  <c:v>135534</c:v>
                </c:pt>
                <c:pt idx="810">
                  <c:v>715143</c:v>
                </c:pt>
                <c:pt idx="811">
                  <c:v>101980</c:v>
                </c:pt>
                <c:pt idx="812">
                  <c:v>103698</c:v>
                </c:pt>
                <c:pt idx="813">
                  <c:v>53237</c:v>
                </c:pt>
                <c:pt idx="814">
                  <c:v>157785</c:v>
                </c:pt>
                <c:pt idx="815">
                  <c:v>194953</c:v>
                </c:pt>
                <c:pt idx="816">
                  <c:v>225057</c:v>
                </c:pt>
                <c:pt idx="817">
                  <c:v>218332</c:v>
                </c:pt>
                <c:pt idx="818">
                  <c:v>120204</c:v>
                </c:pt>
                <c:pt idx="819">
                  <c:v>323657</c:v>
                </c:pt>
                <c:pt idx="820">
                  <c:v>77536</c:v>
                </c:pt>
                <c:pt idx="821">
                  <c:v>65597</c:v>
                </c:pt>
                <c:pt idx="822">
                  <c:v>73058</c:v>
                </c:pt>
                <c:pt idx="823">
                  <c:v>65111</c:v>
                </c:pt>
                <c:pt idx="824">
                  <c:v>69798</c:v>
                </c:pt>
                <c:pt idx="825">
                  <c:v>96276</c:v>
                </c:pt>
                <c:pt idx="826">
                  <c:v>2002929</c:v>
                </c:pt>
                <c:pt idx="827">
                  <c:v>225804</c:v>
                </c:pt>
                <c:pt idx="828">
                  <c:v>129009</c:v>
                </c:pt>
                <c:pt idx="829">
                  <c:v>132501</c:v>
                </c:pt>
                <c:pt idx="830">
                  <c:v>76668</c:v>
                </c:pt>
                <c:pt idx="831">
                  <c:v>160576</c:v>
                </c:pt>
                <c:pt idx="832">
                  <c:v>226117</c:v>
                </c:pt>
                <c:pt idx="833">
                  <c:v>139984</c:v>
                </c:pt>
                <c:pt idx="834">
                  <c:v>250080</c:v>
                </c:pt>
                <c:pt idx="835">
                  <c:v>90696</c:v>
                </c:pt>
                <c:pt idx="836">
                  <c:v>122139</c:v>
                </c:pt>
                <c:pt idx="837">
                  <c:v>2252204</c:v>
                </c:pt>
                <c:pt idx="838">
                  <c:v>231620</c:v>
                </c:pt>
                <c:pt idx="839">
                  <c:v>56968</c:v>
                </c:pt>
                <c:pt idx="840">
                  <c:v>100633</c:v>
                </c:pt>
                <c:pt idx="841">
                  <c:v>184638</c:v>
                </c:pt>
                <c:pt idx="842">
                  <c:v>104727</c:v>
                </c:pt>
                <c:pt idx="843">
                  <c:v>200891</c:v>
                </c:pt>
                <c:pt idx="844">
                  <c:v>73919</c:v>
                </c:pt>
                <c:pt idx="845">
                  <c:v>64477</c:v>
                </c:pt>
                <c:pt idx="846">
                  <c:v>461237</c:v>
                </c:pt>
                <c:pt idx="847">
                  <c:v>75833</c:v>
                </c:pt>
                <c:pt idx="848">
                  <c:v>177538</c:v>
                </c:pt>
                <c:pt idx="849">
                  <c:v>50210</c:v>
                </c:pt>
                <c:pt idx="850">
                  <c:v>85586</c:v>
                </c:pt>
                <c:pt idx="851">
                  <c:v>229436</c:v>
                </c:pt>
                <c:pt idx="852">
                  <c:v>193662</c:v>
                </c:pt>
                <c:pt idx="853">
                  <c:v>207354</c:v>
                </c:pt>
                <c:pt idx="854">
                  <c:v>684500</c:v>
                </c:pt>
                <c:pt idx="855">
                  <c:v>246725</c:v>
                </c:pt>
                <c:pt idx="856">
                  <c:v>63092</c:v>
                </c:pt>
                <c:pt idx="857">
                  <c:v>62822</c:v>
                </c:pt>
                <c:pt idx="858">
                  <c:v>52656</c:v>
                </c:pt>
                <c:pt idx="859">
                  <c:v>858624</c:v>
                </c:pt>
                <c:pt idx="860">
                  <c:v>71335</c:v>
                </c:pt>
                <c:pt idx="861">
                  <c:v>244474</c:v>
                </c:pt>
                <c:pt idx="862">
                  <c:v>180875</c:v>
                </c:pt>
                <c:pt idx="863">
                  <c:v>61719</c:v>
                </c:pt>
                <c:pt idx="864">
                  <c:v>216189</c:v>
                </c:pt>
                <c:pt idx="865">
                  <c:v>70483</c:v>
                </c:pt>
                <c:pt idx="866">
                  <c:v>115372</c:v>
                </c:pt>
                <c:pt idx="867">
                  <c:v>124399</c:v>
                </c:pt>
                <c:pt idx="868">
                  <c:v>187168</c:v>
                </c:pt>
                <c:pt idx="869">
                  <c:v>58773</c:v>
                </c:pt>
                <c:pt idx="870">
                  <c:v>73294</c:v>
                </c:pt>
                <c:pt idx="871">
                  <c:v>370412</c:v>
                </c:pt>
                <c:pt idx="872">
                  <c:v>140629</c:v>
                </c:pt>
                <c:pt idx="873">
                  <c:v>93162</c:v>
                </c:pt>
                <c:pt idx="874">
                  <c:v>68875</c:v>
                </c:pt>
                <c:pt idx="875">
                  <c:v>95983</c:v>
                </c:pt>
                <c:pt idx="876">
                  <c:v>281496</c:v>
                </c:pt>
                <c:pt idx="877">
                  <c:v>91873</c:v>
                </c:pt>
                <c:pt idx="878">
                  <c:v>99219</c:v>
                </c:pt>
                <c:pt idx="879">
                  <c:v>98256</c:v>
                </c:pt>
                <c:pt idx="880">
                  <c:v>50128</c:v>
                </c:pt>
                <c:pt idx="881">
                  <c:v>212252</c:v>
                </c:pt>
                <c:pt idx="882">
                  <c:v>164684</c:v>
                </c:pt>
                <c:pt idx="883">
                  <c:v>110865</c:v>
                </c:pt>
                <c:pt idx="884">
                  <c:v>153901</c:v>
                </c:pt>
                <c:pt idx="885">
                  <c:v>193633</c:v>
                </c:pt>
                <c:pt idx="886">
                  <c:v>101190</c:v>
                </c:pt>
                <c:pt idx="887">
                  <c:v>133490</c:v>
                </c:pt>
                <c:pt idx="888">
                  <c:v>623747</c:v>
                </c:pt>
                <c:pt idx="889">
                  <c:v>125108</c:v>
                </c:pt>
                <c:pt idx="890">
                  <c:v>79802</c:v>
                </c:pt>
                <c:pt idx="891">
                  <c:v>377939</c:v>
                </c:pt>
                <c:pt idx="892">
                  <c:v>335709</c:v>
                </c:pt>
                <c:pt idx="893">
                  <c:v>102774</c:v>
                </c:pt>
                <c:pt idx="894">
                  <c:v>425310</c:v>
                </c:pt>
                <c:pt idx="895">
                  <c:v>249691</c:v>
                </c:pt>
                <c:pt idx="896">
                  <c:v>74581</c:v>
                </c:pt>
                <c:pt idx="897">
                  <c:v>136378</c:v>
                </c:pt>
                <c:pt idx="898">
                  <c:v>85842</c:v>
                </c:pt>
                <c:pt idx="899">
                  <c:v>122549</c:v>
                </c:pt>
                <c:pt idx="900">
                  <c:v>94136</c:v>
                </c:pt>
                <c:pt idx="901">
                  <c:v>145291</c:v>
                </c:pt>
                <c:pt idx="902">
                  <c:v>72842</c:v>
                </c:pt>
                <c:pt idx="903">
                  <c:v>58182</c:v>
                </c:pt>
                <c:pt idx="904">
                  <c:v>82910</c:v>
                </c:pt>
                <c:pt idx="905">
                  <c:v>95160</c:v>
                </c:pt>
                <c:pt idx="906">
                  <c:v>375213</c:v>
                </c:pt>
                <c:pt idx="907">
                  <c:v>344058</c:v>
                </c:pt>
                <c:pt idx="908">
                  <c:v>1929275</c:v>
                </c:pt>
                <c:pt idx="909">
                  <c:v>1739800</c:v>
                </c:pt>
                <c:pt idx="910">
                  <c:v>1030294</c:v>
                </c:pt>
                <c:pt idx="911">
                  <c:v>114813</c:v>
                </c:pt>
                <c:pt idx="912">
                  <c:v>1191296</c:v>
                </c:pt>
                <c:pt idx="913">
                  <c:v>273532</c:v>
                </c:pt>
                <c:pt idx="914">
                  <c:v>79582</c:v>
                </c:pt>
                <c:pt idx="915">
                  <c:v>52904</c:v>
                </c:pt>
                <c:pt idx="916">
                  <c:v>101931</c:v>
                </c:pt>
                <c:pt idx="917">
                  <c:v>262476</c:v>
                </c:pt>
                <c:pt idx="918">
                  <c:v>204574</c:v>
                </c:pt>
                <c:pt idx="919">
                  <c:v>1573937</c:v>
                </c:pt>
                <c:pt idx="920">
                  <c:v>83537</c:v>
                </c:pt>
                <c:pt idx="921">
                  <c:v>100932</c:v>
                </c:pt>
                <c:pt idx="922">
                  <c:v>279668</c:v>
                </c:pt>
                <c:pt idx="923">
                  <c:v>323967</c:v>
                </c:pt>
                <c:pt idx="924">
                  <c:v>172505</c:v>
                </c:pt>
                <c:pt idx="925">
                  <c:v>175272</c:v>
                </c:pt>
                <c:pt idx="926">
                  <c:v>75670</c:v>
                </c:pt>
                <c:pt idx="927">
                  <c:v>51520</c:v>
                </c:pt>
                <c:pt idx="928">
                  <c:v>56090</c:v>
                </c:pt>
                <c:pt idx="929">
                  <c:v>879910</c:v>
                </c:pt>
                <c:pt idx="930">
                  <c:v>87335</c:v>
                </c:pt>
                <c:pt idx="931">
                  <c:v>88526</c:v>
                </c:pt>
                <c:pt idx="932">
                  <c:v>574290</c:v>
                </c:pt>
                <c:pt idx="933">
                  <c:v>413519</c:v>
                </c:pt>
                <c:pt idx="934">
                  <c:v>216735</c:v>
                </c:pt>
                <c:pt idx="935">
                  <c:v>288454</c:v>
                </c:pt>
                <c:pt idx="936">
                  <c:v>55708</c:v>
                </c:pt>
                <c:pt idx="937">
                  <c:v>122713</c:v>
                </c:pt>
                <c:pt idx="938">
                  <c:v>247223</c:v>
                </c:pt>
                <c:pt idx="939">
                  <c:v>75692</c:v>
                </c:pt>
                <c:pt idx="940">
                  <c:v>281056</c:v>
                </c:pt>
                <c:pt idx="941">
                  <c:v>197386</c:v>
                </c:pt>
                <c:pt idx="942">
                  <c:v>133388</c:v>
                </c:pt>
                <c:pt idx="943">
                  <c:v>65993</c:v>
                </c:pt>
                <c:pt idx="944">
                  <c:v>82348</c:v>
                </c:pt>
                <c:pt idx="945">
                  <c:v>59487</c:v>
                </c:pt>
                <c:pt idx="946">
                  <c:v>110606</c:v>
                </c:pt>
                <c:pt idx="947">
                  <c:v>278925</c:v>
                </c:pt>
                <c:pt idx="948">
                  <c:v>113830</c:v>
                </c:pt>
                <c:pt idx="949">
                  <c:v>84896</c:v>
                </c:pt>
                <c:pt idx="950">
                  <c:v>290003</c:v>
                </c:pt>
                <c:pt idx="951">
                  <c:v>288206</c:v>
                </c:pt>
                <c:pt idx="952">
                  <c:v>230138</c:v>
                </c:pt>
                <c:pt idx="953">
                  <c:v>126715</c:v>
                </c:pt>
                <c:pt idx="954">
                  <c:v>278334</c:v>
                </c:pt>
                <c:pt idx="955">
                  <c:v>324917</c:v>
                </c:pt>
                <c:pt idx="956">
                  <c:v>64366</c:v>
                </c:pt>
                <c:pt idx="957">
                  <c:v>68336</c:v>
                </c:pt>
                <c:pt idx="958">
                  <c:v>53162</c:v>
                </c:pt>
                <c:pt idx="959">
                  <c:v>213218</c:v>
                </c:pt>
                <c:pt idx="960">
                  <c:v>273327</c:v>
                </c:pt>
                <c:pt idx="961">
                  <c:v>286088</c:v>
                </c:pt>
                <c:pt idx="962">
                  <c:v>955443</c:v>
                </c:pt>
                <c:pt idx="963">
                  <c:v>59453</c:v>
                </c:pt>
                <c:pt idx="964">
                  <c:v>187146</c:v>
                </c:pt>
                <c:pt idx="965">
                  <c:v>119400</c:v>
                </c:pt>
                <c:pt idx="966">
                  <c:v>295193</c:v>
                </c:pt>
                <c:pt idx="967">
                  <c:v>123101</c:v>
                </c:pt>
                <c:pt idx="968">
                  <c:v>102902</c:v>
                </c:pt>
                <c:pt idx="969">
                  <c:v>78700</c:v>
                </c:pt>
                <c:pt idx="970">
                  <c:v>65053</c:v>
                </c:pt>
                <c:pt idx="971">
                  <c:v>74446</c:v>
                </c:pt>
                <c:pt idx="972">
                  <c:v>520165</c:v>
                </c:pt>
                <c:pt idx="973">
                  <c:v>218108</c:v>
                </c:pt>
                <c:pt idx="974">
                  <c:v>89418</c:v>
                </c:pt>
                <c:pt idx="975">
                  <c:v>1294446</c:v>
                </c:pt>
                <c:pt idx="976">
                  <c:v>340423</c:v>
                </c:pt>
                <c:pt idx="977">
                  <c:v>84871</c:v>
                </c:pt>
                <c:pt idx="978">
                  <c:v>107334</c:v>
                </c:pt>
                <c:pt idx="979">
                  <c:v>51152</c:v>
                </c:pt>
                <c:pt idx="980">
                  <c:v>227342</c:v>
                </c:pt>
                <c:pt idx="981">
                  <c:v>60406</c:v>
                </c:pt>
                <c:pt idx="982">
                  <c:v>781609</c:v>
                </c:pt>
                <c:pt idx="983">
                  <c:v>79426</c:v>
                </c:pt>
                <c:pt idx="984">
                  <c:v>348738</c:v>
                </c:pt>
                <c:pt idx="985">
                  <c:v>224537</c:v>
                </c:pt>
                <c:pt idx="986">
                  <c:v>60667</c:v>
                </c:pt>
                <c:pt idx="987">
                  <c:v>318645</c:v>
                </c:pt>
                <c:pt idx="988">
                  <c:v>287505</c:v>
                </c:pt>
                <c:pt idx="989">
                  <c:v>346541</c:v>
                </c:pt>
                <c:pt idx="990">
                  <c:v>175502</c:v>
                </c:pt>
                <c:pt idx="991">
                  <c:v>273308</c:v>
                </c:pt>
                <c:pt idx="992">
                  <c:v>126471</c:v>
                </c:pt>
                <c:pt idx="993">
                  <c:v>463841</c:v>
                </c:pt>
                <c:pt idx="994">
                  <c:v>434233</c:v>
                </c:pt>
                <c:pt idx="995">
                  <c:v>65456</c:v>
                </c:pt>
                <c:pt idx="996">
                  <c:v>58920</c:v>
                </c:pt>
                <c:pt idx="997">
                  <c:v>115632</c:v>
                </c:pt>
                <c:pt idx="998">
                  <c:v>73540</c:v>
                </c:pt>
                <c:pt idx="999">
                  <c:v>70200</c:v>
                </c:pt>
                <c:pt idx="1000">
                  <c:v>271106</c:v>
                </c:pt>
                <c:pt idx="1001">
                  <c:v>122617</c:v>
                </c:pt>
                <c:pt idx="1002">
                  <c:v>132417</c:v>
                </c:pt>
                <c:pt idx="1003">
                  <c:v>124807</c:v>
                </c:pt>
                <c:pt idx="1004">
                  <c:v>50543</c:v>
                </c:pt>
                <c:pt idx="1005">
                  <c:v>56918</c:v>
                </c:pt>
                <c:pt idx="1006">
                  <c:v>58453</c:v>
                </c:pt>
                <c:pt idx="1007">
                  <c:v>64595</c:v>
                </c:pt>
                <c:pt idx="1008">
                  <c:v>130200</c:v>
                </c:pt>
                <c:pt idx="1009">
                  <c:v>110390</c:v>
                </c:pt>
                <c:pt idx="1010">
                  <c:v>385562</c:v>
                </c:pt>
                <c:pt idx="1011">
                  <c:v>93555</c:v>
                </c:pt>
                <c:pt idx="1012">
                  <c:v>409943</c:v>
                </c:pt>
                <c:pt idx="1013">
                  <c:v>77254</c:v>
                </c:pt>
                <c:pt idx="1014">
                  <c:v>618970</c:v>
                </c:pt>
                <c:pt idx="1015">
                  <c:v>111699</c:v>
                </c:pt>
                <c:pt idx="1016">
                  <c:v>69925</c:v>
                </c:pt>
                <c:pt idx="1017">
                  <c:v>65007</c:v>
                </c:pt>
                <c:pt idx="1018">
                  <c:v>342664</c:v>
                </c:pt>
                <c:pt idx="1019">
                  <c:v>59090</c:v>
                </c:pt>
                <c:pt idx="1020">
                  <c:v>61735</c:v>
                </c:pt>
                <c:pt idx="1021">
                  <c:v>50508</c:v>
                </c:pt>
                <c:pt idx="1022">
                  <c:v>604846</c:v>
                </c:pt>
                <c:pt idx="1023">
                  <c:v>118611</c:v>
                </c:pt>
                <c:pt idx="1024">
                  <c:v>198801</c:v>
                </c:pt>
                <c:pt idx="1025">
                  <c:v>831666</c:v>
                </c:pt>
                <c:pt idx="1026">
                  <c:v>144189</c:v>
                </c:pt>
                <c:pt idx="1027">
                  <c:v>534199</c:v>
                </c:pt>
                <c:pt idx="1028">
                  <c:v>113536</c:v>
                </c:pt>
                <c:pt idx="1029">
                  <c:v>256684</c:v>
                </c:pt>
                <c:pt idx="1030">
                  <c:v>57442</c:v>
                </c:pt>
                <c:pt idx="1031">
                  <c:v>59896</c:v>
                </c:pt>
                <c:pt idx="1032">
                  <c:v>75198</c:v>
                </c:pt>
                <c:pt idx="1033">
                  <c:v>194003</c:v>
                </c:pt>
                <c:pt idx="1034">
                  <c:v>817323</c:v>
                </c:pt>
                <c:pt idx="1035">
                  <c:v>72402</c:v>
                </c:pt>
                <c:pt idx="1036">
                  <c:v>127420</c:v>
                </c:pt>
                <c:pt idx="1037">
                  <c:v>92241</c:v>
                </c:pt>
                <c:pt idx="1038">
                  <c:v>59978</c:v>
                </c:pt>
                <c:pt idx="1039">
                  <c:v>249479</c:v>
                </c:pt>
                <c:pt idx="1040">
                  <c:v>51668</c:v>
                </c:pt>
                <c:pt idx="1041">
                  <c:v>145794</c:v>
                </c:pt>
                <c:pt idx="1042">
                  <c:v>226201</c:v>
                </c:pt>
                <c:pt idx="1043">
                  <c:v>834474</c:v>
                </c:pt>
                <c:pt idx="1044">
                  <c:v>55844</c:v>
                </c:pt>
                <c:pt idx="1045">
                  <c:v>158779</c:v>
                </c:pt>
                <c:pt idx="1046">
                  <c:v>110652</c:v>
                </c:pt>
                <c:pt idx="1047">
                  <c:v>53841</c:v>
                </c:pt>
                <c:pt idx="1048">
                  <c:v>104037</c:v>
                </c:pt>
                <c:pt idx="1049">
                  <c:v>140374</c:v>
                </c:pt>
                <c:pt idx="1050">
                  <c:v>238297</c:v>
                </c:pt>
                <c:pt idx="1051">
                  <c:v>121200</c:v>
                </c:pt>
                <c:pt idx="1052">
                  <c:v>95589</c:v>
                </c:pt>
                <c:pt idx="1053">
                  <c:v>134155</c:v>
                </c:pt>
                <c:pt idx="1054">
                  <c:v>54691</c:v>
                </c:pt>
                <c:pt idx="1055">
                  <c:v>259900</c:v>
                </c:pt>
                <c:pt idx="1056">
                  <c:v>141261</c:v>
                </c:pt>
                <c:pt idx="1057">
                  <c:v>91783</c:v>
                </c:pt>
                <c:pt idx="1058">
                  <c:v>94486</c:v>
                </c:pt>
                <c:pt idx="1059">
                  <c:v>266355</c:v>
                </c:pt>
                <c:pt idx="1060">
                  <c:v>885165</c:v>
                </c:pt>
                <c:pt idx="1061">
                  <c:v>143337</c:v>
                </c:pt>
                <c:pt idx="1062">
                  <c:v>82807</c:v>
                </c:pt>
                <c:pt idx="1063">
                  <c:v>61483</c:v>
                </c:pt>
                <c:pt idx="1064">
                  <c:v>62619</c:v>
                </c:pt>
                <c:pt idx="1065">
                  <c:v>69974</c:v>
                </c:pt>
                <c:pt idx="1066">
                  <c:v>141306</c:v>
                </c:pt>
                <c:pt idx="1067">
                  <c:v>120895</c:v>
                </c:pt>
                <c:pt idx="1068">
                  <c:v>279973</c:v>
                </c:pt>
                <c:pt idx="1069">
                  <c:v>152431</c:v>
                </c:pt>
                <c:pt idx="1070">
                  <c:v>171594</c:v>
                </c:pt>
                <c:pt idx="1071">
                  <c:v>131945</c:v>
                </c:pt>
                <c:pt idx="1072">
                  <c:v>291377</c:v>
                </c:pt>
                <c:pt idx="1073">
                  <c:v>62022</c:v>
                </c:pt>
                <c:pt idx="1074">
                  <c:v>567022</c:v>
                </c:pt>
                <c:pt idx="1075">
                  <c:v>248519</c:v>
                </c:pt>
                <c:pt idx="1076">
                  <c:v>141965</c:v>
                </c:pt>
                <c:pt idx="1077">
                  <c:v>281174</c:v>
                </c:pt>
                <c:pt idx="1078">
                  <c:v>56224</c:v>
                </c:pt>
                <c:pt idx="1079">
                  <c:v>159413</c:v>
                </c:pt>
                <c:pt idx="1080">
                  <c:v>61949</c:v>
                </c:pt>
                <c:pt idx="1081">
                  <c:v>139405</c:v>
                </c:pt>
                <c:pt idx="1082">
                  <c:v>65533</c:v>
                </c:pt>
                <c:pt idx="1083">
                  <c:v>1057400</c:v>
                </c:pt>
                <c:pt idx="1084">
                  <c:v>73712</c:v>
                </c:pt>
                <c:pt idx="1085">
                  <c:v>89071</c:v>
                </c:pt>
                <c:pt idx="1086">
                  <c:v>61252</c:v>
                </c:pt>
                <c:pt idx="1087">
                  <c:v>59494</c:v>
                </c:pt>
                <c:pt idx="1088">
                  <c:v>415423</c:v>
                </c:pt>
                <c:pt idx="1089">
                  <c:v>235136</c:v>
                </c:pt>
                <c:pt idx="1090">
                  <c:v>83608</c:v>
                </c:pt>
                <c:pt idx="1091">
                  <c:v>129790</c:v>
                </c:pt>
                <c:pt idx="1092">
                  <c:v>308042</c:v>
                </c:pt>
                <c:pt idx="1093">
                  <c:v>191406</c:v>
                </c:pt>
                <c:pt idx="1094">
                  <c:v>59949</c:v>
                </c:pt>
                <c:pt idx="1095">
                  <c:v>1089445</c:v>
                </c:pt>
                <c:pt idx="1096">
                  <c:v>1165299</c:v>
                </c:pt>
                <c:pt idx="1097">
                  <c:v>234090</c:v>
                </c:pt>
                <c:pt idx="1098">
                  <c:v>164060</c:v>
                </c:pt>
                <c:pt idx="1099">
                  <c:v>66251</c:v>
                </c:pt>
                <c:pt idx="1100">
                  <c:v>94969</c:v>
                </c:pt>
                <c:pt idx="1101">
                  <c:v>122482</c:v>
                </c:pt>
                <c:pt idx="1102">
                  <c:v>199763</c:v>
                </c:pt>
                <c:pt idx="1103">
                  <c:v>506137</c:v>
                </c:pt>
                <c:pt idx="1104">
                  <c:v>128709</c:v>
                </c:pt>
                <c:pt idx="1105">
                  <c:v>967825</c:v>
                </c:pt>
                <c:pt idx="1106">
                  <c:v>56783</c:v>
                </c:pt>
                <c:pt idx="1107">
                  <c:v>50402</c:v>
                </c:pt>
                <c:pt idx="1108">
                  <c:v>90992</c:v>
                </c:pt>
                <c:pt idx="1109">
                  <c:v>65859</c:v>
                </c:pt>
                <c:pt idx="1110">
                  <c:v>59534</c:v>
                </c:pt>
                <c:pt idx="1111">
                  <c:v>84085</c:v>
                </c:pt>
                <c:pt idx="1112">
                  <c:v>190762</c:v>
                </c:pt>
                <c:pt idx="1113">
                  <c:v>173297</c:v>
                </c:pt>
                <c:pt idx="1114">
                  <c:v>51506</c:v>
                </c:pt>
                <c:pt idx="1115">
                  <c:v>170838</c:v>
                </c:pt>
                <c:pt idx="1116">
                  <c:v>136859</c:v>
                </c:pt>
                <c:pt idx="1117">
                  <c:v>96263</c:v>
                </c:pt>
                <c:pt idx="1118">
                  <c:v>62684</c:v>
                </c:pt>
                <c:pt idx="1119">
                  <c:v>205861</c:v>
                </c:pt>
                <c:pt idx="1120">
                  <c:v>189494</c:v>
                </c:pt>
                <c:pt idx="1121">
                  <c:v>155869</c:v>
                </c:pt>
                <c:pt idx="1122">
                  <c:v>153780</c:v>
                </c:pt>
                <c:pt idx="1123">
                  <c:v>143726</c:v>
                </c:pt>
                <c:pt idx="1124">
                  <c:v>112990</c:v>
                </c:pt>
                <c:pt idx="1125">
                  <c:v>148790</c:v>
                </c:pt>
                <c:pt idx="1126">
                  <c:v>60943</c:v>
                </c:pt>
                <c:pt idx="1127">
                  <c:v>312127</c:v>
                </c:pt>
                <c:pt idx="1128">
                  <c:v>150183</c:v>
                </c:pt>
                <c:pt idx="1129">
                  <c:v>64566</c:v>
                </c:pt>
                <c:pt idx="1130">
                  <c:v>92204</c:v>
                </c:pt>
                <c:pt idx="1131">
                  <c:v>218374</c:v>
                </c:pt>
                <c:pt idx="1132">
                  <c:v>50877</c:v>
                </c:pt>
                <c:pt idx="1133">
                  <c:v>113821</c:v>
                </c:pt>
                <c:pt idx="1134">
                  <c:v>64617</c:v>
                </c:pt>
                <c:pt idx="1135">
                  <c:v>95445</c:v>
                </c:pt>
                <c:pt idx="1136">
                  <c:v>92838</c:v>
                </c:pt>
                <c:pt idx="1137">
                  <c:v>167751</c:v>
                </c:pt>
                <c:pt idx="1138">
                  <c:v>379705</c:v>
                </c:pt>
                <c:pt idx="1139">
                  <c:v>86038</c:v>
                </c:pt>
                <c:pt idx="1140">
                  <c:v>56371</c:v>
                </c:pt>
                <c:pt idx="1141">
                  <c:v>275643</c:v>
                </c:pt>
                <c:pt idx="1142">
                  <c:v>65527</c:v>
                </c:pt>
                <c:pt idx="1143">
                  <c:v>72239</c:v>
                </c:pt>
                <c:pt idx="1144">
                  <c:v>226627</c:v>
                </c:pt>
                <c:pt idx="1145">
                  <c:v>107434</c:v>
                </c:pt>
                <c:pt idx="1146">
                  <c:v>434210</c:v>
                </c:pt>
                <c:pt idx="1147">
                  <c:v>286081</c:v>
                </c:pt>
                <c:pt idx="1148">
                  <c:v>88603</c:v>
                </c:pt>
                <c:pt idx="1149">
                  <c:v>511848</c:v>
                </c:pt>
                <c:pt idx="1150">
                  <c:v>124504</c:v>
                </c:pt>
                <c:pt idx="1151">
                  <c:v>281996</c:v>
                </c:pt>
                <c:pt idx="1152">
                  <c:v>87408</c:v>
                </c:pt>
                <c:pt idx="1153">
                  <c:v>567888</c:v>
                </c:pt>
                <c:pt idx="1154">
                  <c:v>140621</c:v>
                </c:pt>
                <c:pt idx="1155">
                  <c:v>52858</c:v>
                </c:pt>
                <c:pt idx="1156">
                  <c:v>109102</c:v>
                </c:pt>
                <c:pt idx="1157">
                  <c:v>185852</c:v>
                </c:pt>
                <c:pt idx="1158">
                  <c:v>128540</c:v>
                </c:pt>
                <c:pt idx="1159">
                  <c:v>179542</c:v>
                </c:pt>
                <c:pt idx="1160">
                  <c:v>316082</c:v>
                </c:pt>
                <c:pt idx="1161">
                  <c:v>55315</c:v>
                </c:pt>
                <c:pt idx="1162">
                  <c:v>219390</c:v>
                </c:pt>
                <c:pt idx="1163">
                  <c:v>672770</c:v>
                </c:pt>
                <c:pt idx="1164">
                  <c:v>128664</c:v>
                </c:pt>
                <c:pt idx="1165">
                  <c:v>184724</c:v>
                </c:pt>
                <c:pt idx="1166">
                  <c:v>59043</c:v>
                </c:pt>
                <c:pt idx="1167">
                  <c:v>238678</c:v>
                </c:pt>
                <c:pt idx="1168">
                  <c:v>52907</c:v>
                </c:pt>
                <c:pt idx="1169">
                  <c:v>63274</c:v>
                </c:pt>
                <c:pt idx="1170">
                  <c:v>368180</c:v>
                </c:pt>
                <c:pt idx="1171">
                  <c:v>492360</c:v>
                </c:pt>
                <c:pt idx="1172">
                  <c:v>311661</c:v>
                </c:pt>
                <c:pt idx="1173">
                  <c:v>105768</c:v>
                </c:pt>
                <c:pt idx="1174">
                  <c:v>239180</c:v>
                </c:pt>
                <c:pt idx="1175">
                  <c:v>50335</c:v>
                </c:pt>
                <c:pt idx="1176">
                  <c:v>185990</c:v>
                </c:pt>
                <c:pt idx="1177">
                  <c:v>68660</c:v>
                </c:pt>
                <c:pt idx="1178">
                  <c:v>111091</c:v>
                </c:pt>
                <c:pt idx="1179">
                  <c:v>65110</c:v>
                </c:pt>
                <c:pt idx="1180">
                  <c:v>69434</c:v>
                </c:pt>
                <c:pt idx="1181">
                  <c:v>240124</c:v>
                </c:pt>
                <c:pt idx="1182">
                  <c:v>82134</c:v>
                </c:pt>
                <c:pt idx="1183">
                  <c:v>671759</c:v>
                </c:pt>
                <c:pt idx="1184">
                  <c:v>88135</c:v>
                </c:pt>
                <c:pt idx="1185">
                  <c:v>61586</c:v>
                </c:pt>
                <c:pt idx="1186">
                  <c:v>224697</c:v>
                </c:pt>
                <c:pt idx="1187">
                  <c:v>131622</c:v>
                </c:pt>
                <c:pt idx="1188">
                  <c:v>73500</c:v>
                </c:pt>
                <c:pt idx="1189">
                  <c:v>155399</c:v>
                </c:pt>
                <c:pt idx="1190">
                  <c:v>194771</c:v>
                </c:pt>
                <c:pt idx="1191">
                  <c:v>85320</c:v>
                </c:pt>
                <c:pt idx="1192">
                  <c:v>183164</c:v>
                </c:pt>
                <c:pt idx="1193">
                  <c:v>150117</c:v>
                </c:pt>
                <c:pt idx="1194">
                  <c:v>210506</c:v>
                </c:pt>
                <c:pt idx="1195">
                  <c:v>178305</c:v>
                </c:pt>
                <c:pt idx="1196">
                  <c:v>262068</c:v>
                </c:pt>
                <c:pt idx="1197">
                  <c:v>128480</c:v>
                </c:pt>
                <c:pt idx="1198">
                  <c:v>73577</c:v>
                </c:pt>
                <c:pt idx="1199">
                  <c:v>147608</c:v>
                </c:pt>
                <c:pt idx="1200">
                  <c:v>232865</c:v>
                </c:pt>
                <c:pt idx="1201">
                  <c:v>97228</c:v>
                </c:pt>
                <c:pt idx="1202">
                  <c:v>181832</c:v>
                </c:pt>
                <c:pt idx="1203">
                  <c:v>143475</c:v>
                </c:pt>
                <c:pt idx="1204">
                  <c:v>86647</c:v>
                </c:pt>
                <c:pt idx="1205">
                  <c:v>64256</c:v>
                </c:pt>
                <c:pt idx="1206">
                  <c:v>102839</c:v>
                </c:pt>
                <c:pt idx="1207">
                  <c:v>123885</c:v>
                </c:pt>
                <c:pt idx="1208">
                  <c:v>508533</c:v>
                </c:pt>
                <c:pt idx="1209">
                  <c:v>128396</c:v>
                </c:pt>
                <c:pt idx="1210">
                  <c:v>423995</c:v>
                </c:pt>
                <c:pt idx="1211">
                  <c:v>243454</c:v>
                </c:pt>
                <c:pt idx="1212">
                  <c:v>71366</c:v>
                </c:pt>
                <c:pt idx="1213">
                  <c:v>76777</c:v>
                </c:pt>
                <c:pt idx="1214">
                  <c:v>78631</c:v>
                </c:pt>
                <c:pt idx="1215">
                  <c:v>690210</c:v>
                </c:pt>
                <c:pt idx="1216">
                  <c:v>119790</c:v>
                </c:pt>
                <c:pt idx="1217">
                  <c:v>453291</c:v>
                </c:pt>
                <c:pt idx="1218">
                  <c:v>72542</c:v>
                </c:pt>
                <c:pt idx="1219">
                  <c:v>84709</c:v>
                </c:pt>
                <c:pt idx="1220">
                  <c:v>784814</c:v>
                </c:pt>
                <c:pt idx="1221">
                  <c:v>383070</c:v>
                </c:pt>
                <c:pt idx="1222">
                  <c:v>383126</c:v>
                </c:pt>
                <c:pt idx="1223">
                  <c:v>207020</c:v>
                </c:pt>
                <c:pt idx="1224">
                  <c:v>102000</c:v>
                </c:pt>
                <c:pt idx="1225">
                  <c:v>453259</c:v>
                </c:pt>
                <c:pt idx="1226">
                  <c:v>467685</c:v>
                </c:pt>
                <c:pt idx="1227">
                  <c:v>291397</c:v>
                </c:pt>
                <c:pt idx="1228">
                  <c:v>304736</c:v>
                </c:pt>
                <c:pt idx="1229">
                  <c:v>281070</c:v>
                </c:pt>
                <c:pt idx="1230">
                  <c:v>291018</c:v>
                </c:pt>
                <c:pt idx="1231">
                  <c:v>148839</c:v>
                </c:pt>
                <c:pt idx="1232">
                  <c:v>100668</c:v>
                </c:pt>
                <c:pt idx="1233">
                  <c:v>150320</c:v>
                </c:pt>
                <c:pt idx="1234">
                  <c:v>58068</c:v>
                </c:pt>
                <c:pt idx="1235">
                  <c:v>143171</c:v>
                </c:pt>
                <c:pt idx="1236">
                  <c:v>461081</c:v>
                </c:pt>
                <c:pt idx="1237">
                  <c:v>136075</c:v>
                </c:pt>
                <c:pt idx="1238">
                  <c:v>1181496</c:v>
                </c:pt>
                <c:pt idx="1239">
                  <c:v>475435</c:v>
                </c:pt>
                <c:pt idx="1240">
                  <c:v>186125</c:v>
                </c:pt>
                <c:pt idx="1241">
                  <c:v>60308</c:v>
                </c:pt>
                <c:pt idx="1242">
                  <c:v>68839</c:v>
                </c:pt>
                <c:pt idx="1243">
                  <c:v>58022</c:v>
                </c:pt>
                <c:pt idx="1244">
                  <c:v>93521</c:v>
                </c:pt>
                <c:pt idx="1245">
                  <c:v>124099</c:v>
                </c:pt>
                <c:pt idx="1246">
                  <c:v>255803</c:v>
                </c:pt>
                <c:pt idx="1247">
                  <c:v>72728</c:v>
                </c:pt>
                <c:pt idx="1248">
                  <c:v>113505</c:v>
                </c:pt>
                <c:pt idx="1249">
                  <c:v>381303</c:v>
                </c:pt>
                <c:pt idx="1250">
                  <c:v>95365</c:v>
                </c:pt>
                <c:pt idx="1251">
                  <c:v>56381</c:v>
                </c:pt>
                <c:pt idx="1252">
                  <c:v>214298</c:v>
                </c:pt>
                <c:pt idx="1253">
                  <c:v>120193</c:v>
                </c:pt>
                <c:pt idx="1254">
                  <c:v>125605</c:v>
                </c:pt>
                <c:pt idx="1255">
                  <c:v>75873</c:v>
                </c:pt>
                <c:pt idx="1256">
                  <c:v>72867</c:v>
                </c:pt>
                <c:pt idx="1257">
                  <c:v>662599</c:v>
                </c:pt>
                <c:pt idx="1258">
                  <c:v>168113</c:v>
                </c:pt>
                <c:pt idx="1259">
                  <c:v>63225</c:v>
                </c:pt>
                <c:pt idx="1260">
                  <c:v>602388</c:v>
                </c:pt>
                <c:pt idx="1261">
                  <c:v>322502</c:v>
                </c:pt>
                <c:pt idx="1262">
                  <c:v>558787</c:v>
                </c:pt>
                <c:pt idx="1263">
                  <c:v>221537</c:v>
                </c:pt>
                <c:pt idx="1264">
                  <c:v>71253</c:v>
                </c:pt>
                <c:pt idx="1265">
                  <c:v>81490</c:v>
                </c:pt>
                <c:pt idx="1266">
                  <c:v>107855</c:v>
                </c:pt>
                <c:pt idx="1267">
                  <c:v>477361</c:v>
                </c:pt>
                <c:pt idx="1268">
                  <c:v>245270</c:v>
                </c:pt>
                <c:pt idx="1269">
                  <c:v>152688</c:v>
                </c:pt>
                <c:pt idx="1270">
                  <c:v>208588</c:v>
                </c:pt>
                <c:pt idx="1271">
                  <c:v>126893</c:v>
                </c:pt>
                <c:pt idx="1272">
                  <c:v>104243</c:v>
                </c:pt>
                <c:pt idx="1273">
                  <c:v>416142</c:v>
                </c:pt>
                <c:pt idx="1274">
                  <c:v>1052265</c:v>
                </c:pt>
                <c:pt idx="1275">
                  <c:v>55779</c:v>
                </c:pt>
                <c:pt idx="1276">
                  <c:v>111950</c:v>
                </c:pt>
                <c:pt idx="1277">
                  <c:v>227877</c:v>
                </c:pt>
                <c:pt idx="1278">
                  <c:v>64801</c:v>
                </c:pt>
                <c:pt idx="1279">
                  <c:v>54656</c:v>
                </c:pt>
                <c:pt idx="1280">
                  <c:v>279777</c:v>
                </c:pt>
                <c:pt idx="1281">
                  <c:v>129392</c:v>
                </c:pt>
                <c:pt idx="1282">
                  <c:v>377834</c:v>
                </c:pt>
                <c:pt idx="1283">
                  <c:v>217557</c:v>
                </c:pt>
                <c:pt idx="1284">
                  <c:v>112891</c:v>
                </c:pt>
                <c:pt idx="1285">
                  <c:v>72526</c:v>
                </c:pt>
                <c:pt idx="1286">
                  <c:v>158828</c:v>
                </c:pt>
                <c:pt idx="1287">
                  <c:v>106908</c:v>
                </c:pt>
                <c:pt idx="1288">
                  <c:v>141835</c:v>
                </c:pt>
                <c:pt idx="1289">
                  <c:v>373509</c:v>
                </c:pt>
                <c:pt idx="1290">
                  <c:v>106746</c:v>
                </c:pt>
                <c:pt idx="1291">
                  <c:v>564774</c:v>
                </c:pt>
                <c:pt idx="1292">
                  <c:v>75353</c:v>
                </c:pt>
                <c:pt idx="1293">
                  <c:v>99311</c:v>
                </c:pt>
                <c:pt idx="1294">
                  <c:v>86791</c:v>
                </c:pt>
                <c:pt idx="1295">
                  <c:v>174552</c:v>
                </c:pt>
                <c:pt idx="1296">
                  <c:v>428799</c:v>
                </c:pt>
                <c:pt idx="1297">
                  <c:v>289349</c:v>
                </c:pt>
                <c:pt idx="1298">
                  <c:v>103903</c:v>
                </c:pt>
                <c:pt idx="1299">
                  <c:v>117496</c:v>
                </c:pt>
                <c:pt idx="1300">
                  <c:v>107166</c:v>
                </c:pt>
                <c:pt idx="1301">
                  <c:v>173873</c:v>
                </c:pt>
                <c:pt idx="1302">
                  <c:v>58971</c:v>
                </c:pt>
                <c:pt idx="1303">
                  <c:v>57540</c:v>
                </c:pt>
                <c:pt idx="1304">
                  <c:v>407294</c:v>
                </c:pt>
                <c:pt idx="1305">
                  <c:v>154876</c:v>
                </c:pt>
                <c:pt idx="1306">
                  <c:v>426684</c:v>
                </c:pt>
                <c:pt idx="1307">
                  <c:v>108947</c:v>
                </c:pt>
                <c:pt idx="1308">
                  <c:v>195114</c:v>
                </c:pt>
                <c:pt idx="1309">
                  <c:v>206029</c:v>
                </c:pt>
                <c:pt idx="1310">
                  <c:v>70458</c:v>
                </c:pt>
                <c:pt idx="1311">
                  <c:v>125015</c:v>
                </c:pt>
                <c:pt idx="1312">
                  <c:v>57294</c:v>
                </c:pt>
                <c:pt idx="1313">
                  <c:v>218614</c:v>
                </c:pt>
                <c:pt idx="1314">
                  <c:v>92320</c:v>
                </c:pt>
                <c:pt idx="1315">
                  <c:v>67913</c:v>
                </c:pt>
                <c:pt idx="1316">
                  <c:v>91799</c:v>
                </c:pt>
                <c:pt idx="1317">
                  <c:v>71824</c:v>
                </c:pt>
                <c:pt idx="1318">
                  <c:v>65879</c:v>
                </c:pt>
                <c:pt idx="1319">
                  <c:v>524920</c:v>
                </c:pt>
                <c:pt idx="1320">
                  <c:v>96410</c:v>
                </c:pt>
                <c:pt idx="1321">
                  <c:v>372795</c:v>
                </c:pt>
                <c:pt idx="1322">
                  <c:v>158087</c:v>
                </c:pt>
                <c:pt idx="1323">
                  <c:v>261446</c:v>
                </c:pt>
                <c:pt idx="1324">
                  <c:v>185562</c:v>
                </c:pt>
                <c:pt idx="1325">
                  <c:v>332091</c:v>
                </c:pt>
                <c:pt idx="1326">
                  <c:v>66012</c:v>
                </c:pt>
                <c:pt idx="1327">
                  <c:v>366005</c:v>
                </c:pt>
                <c:pt idx="1328">
                  <c:v>439512</c:v>
                </c:pt>
                <c:pt idx="1329">
                  <c:v>131636</c:v>
                </c:pt>
                <c:pt idx="1330">
                  <c:v>1536520</c:v>
                </c:pt>
                <c:pt idx="1331">
                  <c:v>408586</c:v>
                </c:pt>
                <c:pt idx="1332">
                  <c:v>127234</c:v>
                </c:pt>
                <c:pt idx="1333">
                  <c:v>58583</c:v>
                </c:pt>
                <c:pt idx="1334">
                  <c:v>484078</c:v>
                </c:pt>
                <c:pt idx="1335">
                  <c:v>50579</c:v>
                </c:pt>
                <c:pt idx="1336">
                  <c:v>207703</c:v>
                </c:pt>
                <c:pt idx="1337">
                  <c:v>94272</c:v>
                </c:pt>
                <c:pt idx="1338">
                  <c:v>267147</c:v>
                </c:pt>
                <c:pt idx="1339">
                  <c:v>95774</c:v>
                </c:pt>
                <c:pt idx="1340">
                  <c:v>417718</c:v>
                </c:pt>
                <c:pt idx="1341">
                  <c:v>206299</c:v>
                </c:pt>
                <c:pt idx="1342">
                  <c:v>94093</c:v>
                </c:pt>
                <c:pt idx="1343">
                  <c:v>615988</c:v>
                </c:pt>
                <c:pt idx="1344">
                  <c:v>262298</c:v>
                </c:pt>
                <c:pt idx="1345">
                  <c:v>50250</c:v>
                </c:pt>
                <c:pt idx="1346">
                  <c:v>97833</c:v>
                </c:pt>
                <c:pt idx="1347">
                  <c:v>133347</c:v>
                </c:pt>
                <c:pt idx="1348">
                  <c:v>113808</c:v>
                </c:pt>
                <c:pt idx="1349">
                  <c:v>125840</c:v>
                </c:pt>
                <c:pt idx="1350">
                  <c:v>196154</c:v>
                </c:pt>
                <c:pt idx="1351">
                  <c:v>203302</c:v>
                </c:pt>
                <c:pt idx="1352">
                  <c:v>117895</c:v>
                </c:pt>
                <c:pt idx="1353">
                  <c:v>88301</c:v>
                </c:pt>
                <c:pt idx="1354">
                  <c:v>509598</c:v>
                </c:pt>
                <c:pt idx="1355">
                  <c:v>52749</c:v>
                </c:pt>
                <c:pt idx="1356">
                  <c:v>483123</c:v>
                </c:pt>
                <c:pt idx="1357">
                  <c:v>114358</c:v>
                </c:pt>
                <c:pt idx="1358">
                  <c:v>114971</c:v>
                </c:pt>
                <c:pt idx="1359">
                  <c:v>93569</c:v>
                </c:pt>
                <c:pt idx="1360">
                  <c:v>273209</c:v>
                </c:pt>
                <c:pt idx="1361">
                  <c:v>72054</c:v>
                </c:pt>
                <c:pt idx="1362">
                  <c:v>60488</c:v>
                </c:pt>
                <c:pt idx="1363">
                  <c:v>348437</c:v>
                </c:pt>
                <c:pt idx="1364">
                  <c:v>86911</c:v>
                </c:pt>
                <c:pt idx="1365">
                  <c:v>424914</c:v>
                </c:pt>
                <c:pt idx="1366">
                  <c:v>76731</c:v>
                </c:pt>
                <c:pt idx="1367">
                  <c:v>151625</c:v>
                </c:pt>
                <c:pt idx="1368">
                  <c:v>668305</c:v>
                </c:pt>
                <c:pt idx="1369">
                  <c:v>64408</c:v>
                </c:pt>
                <c:pt idx="1370">
                  <c:v>83498</c:v>
                </c:pt>
                <c:pt idx="1371">
                  <c:v>208765</c:v>
                </c:pt>
                <c:pt idx="1372">
                  <c:v>87653</c:v>
                </c:pt>
                <c:pt idx="1373">
                  <c:v>84180</c:v>
                </c:pt>
                <c:pt idx="1374">
                  <c:v>98597</c:v>
                </c:pt>
                <c:pt idx="1375">
                  <c:v>205645</c:v>
                </c:pt>
                <c:pt idx="1376">
                  <c:v>1102742</c:v>
                </c:pt>
                <c:pt idx="1377">
                  <c:v>479999</c:v>
                </c:pt>
                <c:pt idx="1378">
                  <c:v>55481</c:v>
                </c:pt>
                <c:pt idx="1379">
                  <c:v>176264</c:v>
                </c:pt>
                <c:pt idx="1380">
                  <c:v>1543042</c:v>
                </c:pt>
                <c:pt idx="1381">
                  <c:v>129254</c:v>
                </c:pt>
                <c:pt idx="1382">
                  <c:v>147824</c:v>
                </c:pt>
                <c:pt idx="1383">
                  <c:v>234081</c:v>
                </c:pt>
                <c:pt idx="1384">
                  <c:v>129060</c:v>
                </c:pt>
                <c:pt idx="1385">
                  <c:v>615730</c:v>
                </c:pt>
                <c:pt idx="1386">
                  <c:v>109958</c:v>
                </c:pt>
                <c:pt idx="1387">
                  <c:v>55909</c:v>
                </c:pt>
                <c:pt idx="1388">
                  <c:v>74724</c:v>
                </c:pt>
                <c:pt idx="1389">
                  <c:v>232317</c:v>
                </c:pt>
                <c:pt idx="1390">
                  <c:v>198741</c:v>
                </c:pt>
                <c:pt idx="1391">
                  <c:v>54442</c:v>
                </c:pt>
                <c:pt idx="1392">
                  <c:v>50329</c:v>
                </c:pt>
                <c:pt idx="1393">
                  <c:v>445551</c:v>
                </c:pt>
                <c:pt idx="1394">
                  <c:v>107333</c:v>
                </c:pt>
                <c:pt idx="1395">
                  <c:v>231597</c:v>
                </c:pt>
                <c:pt idx="1396">
                  <c:v>533342</c:v>
                </c:pt>
                <c:pt idx="1397">
                  <c:v>56196</c:v>
                </c:pt>
                <c:pt idx="1398">
                  <c:v>413753</c:v>
                </c:pt>
                <c:pt idx="1399">
                  <c:v>99794</c:v>
                </c:pt>
                <c:pt idx="1400">
                  <c:v>71538</c:v>
                </c:pt>
                <c:pt idx="1401">
                  <c:v>81025</c:v>
                </c:pt>
                <c:pt idx="1402">
                  <c:v>58525</c:v>
                </c:pt>
                <c:pt idx="1403">
                  <c:v>78740</c:v>
                </c:pt>
                <c:pt idx="1404">
                  <c:v>788673</c:v>
                </c:pt>
                <c:pt idx="1405">
                  <c:v>138511</c:v>
                </c:pt>
                <c:pt idx="1406">
                  <c:v>302943</c:v>
                </c:pt>
                <c:pt idx="1407">
                  <c:v>65338</c:v>
                </c:pt>
                <c:pt idx="1408">
                  <c:v>176821</c:v>
                </c:pt>
                <c:pt idx="1409">
                  <c:v>682117</c:v>
                </c:pt>
                <c:pt idx="1410">
                  <c:v>281073</c:v>
                </c:pt>
                <c:pt idx="1411">
                  <c:v>158405</c:v>
                </c:pt>
                <c:pt idx="1412">
                  <c:v>325982</c:v>
                </c:pt>
                <c:pt idx="1413">
                  <c:v>87943</c:v>
                </c:pt>
                <c:pt idx="1414">
                  <c:v>451451</c:v>
                </c:pt>
                <c:pt idx="1415">
                  <c:v>64863</c:v>
                </c:pt>
                <c:pt idx="1416">
                  <c:v>795344</c:v>
                </c:pt>
                <c:pt idx="1417">
                  <c:v>55696</c:v>
                </c:pt>
                <c:pt idx="1418">
                  <c:v>96487</c:v>
                </c:pt>
                <c:pt idx="1419">
                  <c:v>90979</c:v>
                </c:pt>
                <c:pt idx="1420">
                  <c:v>751633</c:v>
                </c:pt>
                <c:pt idx="1421">
                  <c:v>65649</c:v>
                </c:pt>
                <c:pt idx="1422">
                  <c:v>240053</c:v>
                </c:pt>
                <c:pt idx="1423">
                  <c:v>82449</c:v>
                </c:pt>
                <c:pt idx="1424">
                  <c:v>138429</c:v>
                </c:pt>
                <c:pt idx="1425">
                  <c:v>116101</c:v>
                </c:pt>
                <c:pt idx="1426">
                  <c:v>56196</c:v>
                </c:pt>
                <c:pt idx="1427">
                  <c:v>79009</c:v>
                </c:pt>
                <c:pt idx="1428">
                  <c:v>194589</c:v>
                </c:pt>
                <c:pt idx="1429">
                  <c:v>134347</c:v>
                </c:pt>
                <c:pt idx="1430">
                  <c:v>61525</c:v>
                </c:pt>
                <c:pt idx="1431">
                  <c:v>76499</c:v>
                </c:pt>
                <c:pt idx="1432">
                  <c:v>107633</c:v>
                </c:pt>
                <c:pt idx="1433">
                  <c:v>106165</c:v>
                </c:pt>
                <c:pt idx="1434">
                  <c:v>330145</c:v>
                </c:pt>
                <c:pt idx="1435">
                  <c:v>147080</c:v>
                </c:pt>
                <c:pt idx="1436">
                  <c:v>456369</c:v>
                </c:pt>
                <c:pt idx="1437">
                  <c:v>176829</c:v>
                </c:pt>
                <c:pt idx="1438">
                  <c:v>76284</c:v>
                </c:pt>
                <c:pt idx="1439">
                  <c:v>53894</c:v>
                </c:pt>
                <c:pt idx="1440">
                  <c:v>211780</c:v>
                </c:pt>
                <c:pt idx="1441">
                  <c:v>374357</c:v>
                </c:pt>
                <c:pt idx="1442">
                  <c:v>79514</c:v>
                </c:pt>
                <c:pt idx="1443">
                  <c:v>185889</c:v>
                </c:pt>
                <c:pt idx="1444">
                  <c:v>175148</c:v>
                </c:pt>
                <c:pt idx="1445">
                  <c:v>348923</c:v>
                </c:pt>
                <c:pt idx="1446">
                  <c:v>65999</c:v>
                </c:pt>
                <c:pt idx="1447">
                  <c:v>112136</c:v>
                </c:pt>
                <c:pt idx="1448">
                  <c:v>112088</c:v>
                </c:pt>
                <c:pt idx="1449">
                  <c:v>149454</c:v>
                </c:pt>
                <c:pt idx="1450">
                  <c:v>70752</c:v>
                </c:pt>
                <c:pt idx="1451">
                  <c:v>109100</c:v>
                </c:pt>
                <c:pt idx="1452">
                  <c:v>166479</c:v>
                </c:pt>
                <c:pt idx="1453">
                  <c:v>367096</c:v>
                </c:pt>
                <c:pt idx="1454">
                  <c:v>104606</c:v>
                </c:pt>
                <c:pt idx="1455">
                  <c:v>99222</c:v>
                </c:pt>
                <c:pt idx="1456">
                  <c:v>261765</c:v>
                </c:pt>
                <c:pt idx="1457">
                  <c:v>370001</c:v>
                </c:pt>
                <c:pt idx="1458">
                  <c:v>108527</c:v>
                </c:pt>
                <c:pt idx="1459">
                  <c:v>83193</c:v>
                </c:pt>
                <c:pt idx="1460">
                  <c:v>131792</c:v>
                </c:pt>
                <c:pt idx="1461">
                  <c:v>60254</c:v>
                </c:pt>
                <c:pt idx="1462">
                  <c:v>121001</c:v>
                </c:pt>
                <c:pt idx="1463">
                  <c:v>67255</c:v>
                </c:pt>
                <c:pt idx="1464">
                  <c:v>157602</c:v>
                </c:pt>
                <c:pt idx="1465">
                  <c:v>224042</c:v>
                </c:pt>
                <c:pt idx="1466">
                  <c:v>75653</c:v>
                </c:pt>
                <c:pt idx="1467">
                  <c:v>190730</c:v>
                </c:pt>
                <c:pt idx="1468">
                  <c:v>481325</c:v>
                </c:pt>
                <c:pt idx="1469">
                  <c:v>60856</c:v>
                </c:pt>
                <c:pt idx="1470">
                  <c:v>81195</c:v>
                </c:pt>
                <c:pt idx="1471">
                  <c:v>168253</c:v>
                </c:pt>
                <c:pt idx="1472">
                  <c:v>248951</c:v>
                </c:pt>
                <c:pt idx="1473">
                  <c:v>324045</c:v>
                </c:pt>
                <c:pt idx="1474">
                  <c:v>331411</c:v>
                </c:pt>
                <c:pt idx="1475">
                  <c:v>50033</c:v>
                </c:pt>
                <c:pt idx="1476">
                  <c:v>103407</c:v>
                </c:pt>
                <c:pt idx="1477">
                  <c:v>99646</c:v>
                </c:pt>
                <c:pt idx="1478">
                  <c:v>74026</c:v>
                </c:pt>
                <c:pt idx="1479">
                  <c:v>282442</c:v>
                </c:pt>
                <c:pt idx="1480">
                  <c:v>786518</c:v>
                </c:pt>
                <c:pt idx="1481">
                  <c:v>206947</c:v>
                </c:pt>
                <c:pt idx="1482">
                  <c:v>131626</c:v>
                </c:pt>
                <c:pt idx="1483">
                  <c:v>88806</c:v>
                </c:pt>
                <c:pt idx="1484">
                  <c:v>56882</c:v>
                </c:pt>
                <c:pt idx="1485">
                  <c:v>54975</c:v>
                </c:pt>
                <c:pt idx="1486">
                  <c:v>63994</c:v>
                </c:pt>
                <c:pt idx="1487">
                  <c:v>75647</c:v>
                </c:pt>
                <c:pt idx="1488">
                  <c:v>59517</c:v>
                </c:pt>
                <c:pt idx="1489">
                  <c:v>137799</c:v>
                </c:pt>
                <c:pt idx="1490">
                  <c:v>115274</c:v>
                </c:pt>
                <c:pt idx="1491">
                  <c:v>102644</c:v>
                </c:pt>
                <c:pt idx="1492">
                  <c:v>403233</c:v>
                </c:pt>
                <c:pt idx="1493">
                  <c:v>710317</c:v>
                </c:pt>
                <c:pt idx="1494">
                  <c:v>115874</c:v>
                </c:pt>
                <c:pt idx="1495">
                  <c:v>92806</c:v>
                </c:pt>
                <c:pt idx="1496">
                  <c:v>457589</c:v>
                </c:pt>
                <c:pt idx="1497">
                  <c:v>112435</c:v>
                </c:pt>
                <c:pt idx="1498">
                  <c:v>55612</c:v>
                </c:pt>
                <c:pt idx="1499">
                  <c:v>96741</c:v>
                </c:pt>
                <c:pt idx="1500">
                  <c:v>467437</c:v>
                </c:pt>
                <c:pt idx="1501">
                  <c:v>1389086</c:v>
                </c:pt>
                <c:pt idx="1502">
                  <c:v>381783</c:v>
                </c:pt>
                <c:pt idx="1503">
                  <c:v>235153</c:v>
                </c:pt>
                <c:pt idx="1504">
                  <c:v>59175</c:v>
                </c:pt>
                <c:pt idx="1505">
                  <c:v>169303</c:v>
                </c:pt>
                <c:pt idx="1506">
                  <c:v>95470</c:v>
                </c:pt>
                <c:pt idx="1507">
                  <c:v>108856</c:v>
                </c:pt>
                <c:pt idx="1508">
                  <c:v>572114</c:v>
                </c:pt>
                <c:pt idx="1509">
                  <c:v>228988</c:v>
                </c:pt>
                <c:pt idx="1510">
                  <c:v>155700</c:v>
                </c:pt>
                <c:pt idx="1511">
                  <c:v>77774</c:v>
                </c:pt>
                <c:pt idx="1512">
                  <c:v>282207</c:v>
                </c:pt>
                <c:pt idx="1513">
                  <c:v>105805</c:v>
                </c:pt>
                <c:pt idx="1514">
                  <c:v>57343</c:v>
                </c:pt>
                <c:pt idx="1515">
                  <c:v>153039</c:v>
                </c:pt>
                <c:pt idx="1516">
                  <c:v>325211</c:v>
                </c:pt>
                <c:pt idx="1517">
                  <c:v>623031</c:v>
                </c:pt>
                <c:pt idx="1518">
                  <c:v>74182</c:v>
                </c:pt>
                <c:pt idx="1519">
                  <c:v>319787</c:v>
                </c:pt>
                <c:pt idx="1520">
                  <c:v>150919</c:v>
                </c:pt>
                <c:pt idx="1521">
                  <c:v>246266</c:v>
                </c:pt>
                <c:pt idx="1522">
                  <c:v>195257</c:v>
                </c:pt>
                <c:pt idx="1523">
                  <c:v>100852</c:v>
                </c:pt>
                <c:pt idx="1524">
                  <c:v>77018</c:v>
                </c:pt>
                <c:pt idx="1525">
                  <c:v>225226</c:v>
                </c:pt>
                <c:pt idx="1526">
                  <c:v>849600</c:v>
                </c:pt>
                <c:pt idx="1527">
                  <c:v>64262</c:v>
                </c:pt>
                <c:pt idx="1528">
                  <c:v>143393</c:v>
                </c:pt>
                <c:pt idx="1529">
                  <c:v>578478</c:v>
                </c:pt>
                <c:pt idx="1530">
                  <c:v>665305</c:v>
                </c:pt>
                <c:pt idx="1531">
                  <c:v>127723</c:v>
                </c:pt>
                <c:pt idx="1532">
                  <c:v>202062</c:v>
                </c:pt>
                <c:pt idx="1533">
                  <c:v>99717</c:v>
                </c:pt>
                <c:pt idx="1534">
                  <c:v>117478</c:v>
                </c:pt>
                <c:pt idx="1535">
                  <c:v>81924</c:v>
                </c:pt>
                <c:pt idx="1536">
                  <c:v>234573</c:v>
                </c:pt>
                <c:pt idx="1537">
                  <c:v>76364</c:v>
                </c:pt>
                <c:pt idx="1538">
                  <c:v>56015</c:v>
                </c:pt>
                <c:pt idx="1539">
                  <c:v>68819</c:v>
                </c:pt>
                <c:pt idx="1540">
                  <c:v>119121</c:v>
                </c:pt>
                <c:pt idx="1541">
                  <c:v>79430</c:v>
                </c:pt>
                <c:pt idx="1542">
                  <c:v>54376</c:v>
                </c:pt>
                <c:pt idx="1543">
                  <c:v>132452</c:v>
                </c:pt>
                <c:pt idx="1544">
                  <c:v>681300</c:v>
                </c:pt>
                <c:pt idx="1545">
                  <c:v>118239</c:v>
                </c:pt>
                <c:pt idx="1546">
                  <c:v>88034</c:v>
                </c:pt>
                <c:pt idx="1547">
                  <c:v>57395</c:v>
                </c:pt>
                <c:pt idx="1548">
                  <c:v>66272</c:v>
                </c:pt>
                <c:pt idx="1549">
                  <c:v>135486</c:v>
                </c:pt>
                <c:pt idx="1550">
                  <c:v>166317</c:v>
                </c:pt>
                <c:pt idx="1551">
                  <c:v>139558</c:v>
                </c:pt>
                <c:pt idx="1552">
                  <c:v>225615</c:v>
                </c:pt>
                <c:pt idx="1553">
                  <c:v>115662</c:v>
                </c:pt>
                <c:pt idx="1554">
                  <c:v>322110</c:v>
                </c:pt>
                <c:pt idx="1555">
                  <c:v>69492</c:v>
                </c:pt>
                <c:pt idx="1556">
                  <c:v>73873</c:v>
                </c:pt>
                <c:pt idx="1557">
                  <c:v>110141</c:v>
                </c:pt>
                <c:pt idx="1558">
                  <c:v>109916</c:v>
                </c:pt>
                <c:pt idx="1559">
                  <c:v>84409</c:v>
                </c:pt>
                <c:pt idx="1560">
                  <c:v>61608</c:v>
                </c:pt>
                <c:pt idx="1561">
                  <c:v>136499</c:v>
                </c:pt>
                <c:pt idx="1562">
                  <c:v>81538</c:v>
                </c:pt>
                <c:pt idx="1563">
                  <c:v>60175</c:v>
                </c:pt>
                <c:pt idx="1564">
                  <c:v>227005</c:v>
                </c:pt>
                <c:pt idx="1565">
                  <c:v>59409</c:v>
                </c:pt>
                <c:pt idx="1566">
                  <c:v>266309</c:v>
                </c:pt>
                <c:pt idx="1567">
                  <c:v>154062</c:v>
                </c:pt>
                <c:pt idx="1568">
                  <c:v>58655</c:v>
                </c:pt>
                <c:pt idx="1569">
                  <c:v>121909</c:v>
                </c:pt>
                <c:pt idx="1570">
                  <c:v>238405</c:v>
                </c:pt>
                <c:pt idx="1571">
                  <c:v>62629</c:v>
                </c:pt>
                <c:pt idx="1572">
                  <c:v>130971</c:v>
                </c:pt>
                <c:pt idx="1573">
                  <c:v>216209</c:v>
                </c:pt>
                <c:pt idx="1574">
                  <c:v>202707</c:v>
                </c:pt>
                <c:pt idx="1575">
                  <c:v>260018</c:v>
                </c:pt>
                <c:pt idx="1576">
                  <c:v>271084</c:v>
                </c:pt>
                <c:pt idx="1577">
                  <c:v>348153</c:v>
                </c:pt>
                <c:pt idx="1578">
                  <c:v>133558</c:v>
                </c:pt>
                <c:pt idx="1579">
                  <c:v>100450</c:v>
                </c:pt>
                <c:pt idx="1580">
                  <c:v>51016</c:v>
                </c:pt>
                <c:pt idx="1581">
                  <c:v>67841</c:v>
                </c:pt>
                <c:pt idx="1582">
                  <c:v>1159864</c:v>
                </c:pt>
                <c:pt idx="1583">
                  <c:v>123594</c:v>
                </c:pt>
                <c:pt idx="1584">
                  <c:v>164139</c:v>
                </c:pt>
                <c:pt idx="1585">
                  <c:v>874412</c:v>
                </c:pt>
                <c:pt idx="1586">
                  <c:v>286365</c:v>
                </c:pt>
                <c:pt idx="1587">
                  <c:v>54074</c:v>
                </c:pt>
                <c:pt idx="1588">
                  <c:v>291260</c:v>
                </c:pt>
                <c:pt idx="1589">
                  <c:v>373136</c:v>
                </c:pt>
                <c:pt idx="1590">
                  <c:v>184330</c:v>
                </c:pt>
                <c:pt idx="1591">
                  <c:v>87484</c:v>
                </c:pt>
                <c:pt idx="1592">
                  <c:v>651110</c:v>
                </c:pt>
                <c:pt idx="1593">
                  <c:v>502093</c:v>
                </c:pt>
                <c:pt idx="1594">
                  <c:v>172345</c:v>
                </c:pt>
                <c:pt idx="1595">
                  <c:v>268926</c:v>
                </c:pt>
                <c:pt idx="1596">
                  <c:v>153073</c:v>
                </c:pt>
                <c:pt idx="1597">
                  <c:v>432090</c:v>
                </c:pt>
                <c:pt idx="1598">
                  <c:v>76260</c:v>
                </c:pt>
                <c:pt idx="1599">
                  <c:v>65006</c:v>
                </c:pt>
                <c:pt idx="1600">
                  <c:v>385200</c:v>
                </c:pt>
                <c:pt idx="1601">
                  <c:v>51601</c:v>
                </c:pt>
                <c:pt idx="1602">
                  <c:v>134387</c:v>
                </c:pt>
                <c:pt idx="1603">
                  <c:v>189987</c:v>
                </c:pt>
                <c:pt idx="1604">
                  <c:v>93324</c:v>
                </c:pt>
                <c:pt idx="1605">
                  <c:v>579861</c:v>
                </c:pt>
                <c:pt idx="1606">
                  <c:v>113324</c:v>
                </c:pt>
                <c:pt idx="1607">
                  <c:v>175340</c:v>
                </c:pt>
                <c:pt idx="1608">
                  <c:v>74190</c:v>
                </c:pt>
                <c:pt idx="1609">
                  <c:v>452231</c:v>
                </c:pt>
                <c:pt idx="1610">
                  <c:v>95238</c:v>
                </c:pt>
                <c:pt idx="1611">
                  <c:v>243972</c:v>
                </c:pt>
                <c:pt idx="1612">
                  <c:v>375142</c:v>
                </c:pt>
                <c:pt idx="1613">
                  <c:v>503465</c:v>
                </c:pt>
                <c:pt idx="1614">
                  <c:v>187307</c:v>
                </c:pt>
                <c:pt idx="1615">
                  <c:v>129256</c:v>
                </c:pt>
                <c:pt idx="1616">
                  <c:v>506594</c:v>
                </c:pt>
                <c:pt idx="1617">
                  <c:v>679711</c:v>
                </c:pt>
                <c:pt idx="1618">
                  <c:v>62682</c:v>
                </c:pt>
                <c:pt idx="1619">
                  <c:v>313554</c:v>
                </c:pt>
                <c:pt idx="1620">
                  <c:v>89776</c:v>
                </c:pt>
                <c:pt idx="1621">
                  <c:v>133698</c:v>
                </c:pt>
                <c:pt idx="1622">
                  <c:v>574931</c:v>
                </c:pt>
                <c:pt idx="1623">
                  <c:v>187921</c:v>
                </c:pt>
                <c:pt idx="1624">
                  <c:v>66290</c:v>
                </c:pt>
                <c:pt idx="1625">
                  <c:v>70515</c:v>
                </c:pt>
                <c:pt idx="1626">
                  <c:v>288018</c:v>
                </c:pt>
                <c:pt idx="1627">
                  <c:v>147958</c:v>
                </c:pt>
                <c:pt idx="1628">
                  <c:v>687323</c:v>
                </c:pt>
                <c:pt idx="1629">
                  <c:v>137248</c:v>
                </c:pt>
                <c:pt idx="1630">
                  <c:v>61811</c:v>
                </c:pt>
                <c:pt idx="1631">
                  <c:v>216343</c:v>
                </c:pt>
                <c:pt idx="1632">
                  <c:v>284240</c:v>
                </c:pt>
                <c:pt idx="1633">
                  <c:v>93372</c:v>
                </c:pt>
                <c:pt idx="1634">
                  <c:v>102741</c:v>
                </c:pt>
                <c:pt idx="1635">
                  <c:v>155934</c:v>
                </c:pt>
                <c:pt idx="1636">
                  <c:v>105889</c:v>
                </c:pt>
                <c:pt idx="1637">
                  <c:v>131887</c:v>
                </c:pt>
                <c:pt idx="1638">
                  <c:v>322642</c:v>
                </c:pt>
                <c:pt idx="1639">
                  <c:v>68329</c:v>
                </c:pt>
                <c:pt idx="1640">
                  <c:v>100676</c:v>
                </c:pt>
                <c:pt idx="1641">
                  <c:v>180399</c:v>
                </c:pt>
                <c:pt idx="1642">
                  <c:v>390392</c:v>
                </c:pt>
                <c:pt idx="1643">
                  <c:v>655383</c:v>
                </c:pt>
                <c:pt idx="1644">
                  <c:v>546054</c:v>
                </c:pt>
                <c:pt idx="1645">
                  <c:v>170835</c:v>
                </c:pt>
                <c:pt idx="1646">
                  <c:v>127343</c:v>
                </c:pt>
                <c:pt idx="1647">
                  <c:v>70597</c:v>
                </c:pt>
                <c:pt idx="1648">
                  <c:v>193464</c:v>
                </c:pt>
                <c:pt idx="1649">
                  <c:v>100259</c:v>
                </c:pt>
                <c:pt idx="1650">
                  <c:v>128038</c:v>
                </c:pt>
                <c:pt idx="1651">
                  <c:v>404369</c:v>
                </c:pt>
                <c:pt idx="1652">
                  <c:v>87007</c:v>
                </c:pt>
                <c:pt idx="1653">
                  <c:v>74262</c:v>
                </c:pt>
                <c:pt idx="1654">
                  <c:v>691906</c:v>
                </c:pt>
                <c:pt idx="1655">
                  <c:v>50397</c:v>
                </c:pt>
                <c:pt idx="1656">
                  <c:v>92164</c:v>
                </c:pt>
                <c:pt idx="1657">
                  <c:v>86697</c:v>
                </c:pt>
                <c:pt idx="1658">
                  <c:v>305920</c:v>
                </c:pt>
                <c:pt idx="1659">
                  <c:v>880334</c:v>
                </c:pt>
                <c:pt idx="1660">
                  <c:v>447581</c:v>
                </c:pt>
                <c:pt idx="1661">
                  <c:v>168218</c:v>
                </c:pt>
                <c:pt idx="1662">
                  <c:v>522566</c:v>
                </c:pt>
                <c:pt idx="1663">
                  <c:v>50653</c:v>
                </c:pt>
                <c:pt idx="1664">
                  <c:v>115433</c:v>
                </c:pt>
                <c:pt idx="1665">
                  <c:v>213893</c:v>
                </c:pt>
                <c:pt idx="1666">
                  <c:v>65942</c:v>
                </c:pt>
                <c:pt idx="1667">
                  <c:v>189222</c:v>
                </c:pt>
                <c:pt idx="1668">
                  <c:v>77787</c:v>
                </c:pt>
                <c:pt idx="1669">
                  <c:v>241121</c:v>
                </c:pt>
                <c:pt idx="1670">
                  <c:v>109586</c:v>
                </c:pt>
                <c:pt idx="1671">
                  <c:v>344634</c:v>
                </c:pt>
                <c:pt idx="1672">
                  <c:v>124706</c:v>
                </c:pt>
                <c:pt idx="1673">
                  <c:v>83466</c:v>
                </c:pt>
                <c:pt idx="1674">
                  <c:v>288303</c:v>
                </c:pt>
                <c:pt idx="1675">
                  <c:v>291752</c:v>
                </c:pt>
                <c:pt idx="1676">
                  <c:v>83416</c:v>
                </c:pt>
                <c:pt idx="1677">
                  <c:v>95400</c:v>
                </c:pt>
                <c:pt idx="1678">
                  <c:v>249211</c:v>
                </c:pt>
                <c:pt idx="1679">
                  <c:v>175876</c:v>
                </c:pt>
                <c:pt idx="1680">
                  <c:v>171461</c:v>
                </c:pt>
                <c:pt idx="1681">
                  <c:v>82924</c:v>
                </c:pt>
                <c:pt idx="1682">
                  <c:v>114605</c:v>
                </c:pt>
                <c:pt idx="1683">
                  <c:v>153781</c:v>
                </c:pt>
                <c:pt idx="1684">
                  <c:v>66343</c:v>
                </c:pt>
                <c:pt idx="1685">
                  <c:v>61566</c:v>
                </c:pt>
                <c:pt idx="1686">
                  <c:v>61595</c:v>
                </c:pt>
                <c:pt idx="1687">
                  <c:v>129086</c:v>
                </c:pt>
                <c:pt idx="1688">
                  <c:v>118157</c:v>
                </c:pt>
                <c:pt idx="1689">
                  <c:v>541638</c:v>
                </c:pt>
                <c:pt idx="1690">
                  <c:v>90585</c:v>
                </c:pt>
                <c:pt idx="1691">
                  <c:v>2798830</c:v>
                </c:pt>
                <c:pt idx="1692">
                  <c:v>623981</c:v>
                </c:pt>
                <c:pt idx="1693">
                  <c:v>86899</c:v>
                </c:pt>
                <c:pt idx="1694">
                  <c:v>572399</c:v>
                </c:pt>
                <c:pt idx="1695">
                  <c:v>149284</c:v>
                </c:pt>
                <c:pt idx="1696">
                  <c:v>145259</c:v>
                </c:pt>
                <c:pt idx="1697">
                  <c:v>325285</c:v>
                </c:pt>
                <c:pt idx="1698">
                  <c:v>123482</c:v>
                </c:pt>
                <c:pt idx="1699">
                  <c:v>65499</c:v>
                </c:pt>
                <c:pt idx="1700">
                  <c:v>94950</c:v>
                </c:pt>
                <c:pt idx="1701">
                  <c:v>168310</c:v>
                </c:pt>
                <c:pt idx="1702">
                  <c:v>299953</c:v>
                </c:pt>
                <c:pt idx="1703">
                  <c:v>157793</c:v>
                </c:pt>
                <c:pt idx="1704">
                  <c:v>109843</c:v>
                </c:pt>
                <c:pt idx="1705">
                  <c:v>140947</c:v>
                </c:pt>
                <c:pt idx="1706">
                  <c:v>150378</c:v>
                </c:pt>
                <c:pt idx="1707">
                  <c:v>51568</c:v>
                </c:pt>
                <c:pt idx="1708">
                  <c:v>62595</c:v>
                </c:pt>
                <c:pt idx="1709">
                  <c:v>78036</c:v>
                </c:pt>
                <c:pt idx="1710">
                  <c:v>80870</c:v>
                </c:pt>
                <c:pt idx="1711">
                  <c:v>204940</c:v>
                </c:pt>
                <c:pt idx="1712">
                  <c:v>57264</c:v>
                </c:pt>
                <c:pt idx="1713">
                  <c:v>104423</c:v>
                </c:pt>
                <c:pt idx="1714">
                  <c:v>368529</c:v>
                </c:pt>
                <c:pt idx="1715">
                  <c:v>1030460</c:v>
                </c:pt>
                <c:pt idx="1716">
                  <c:v>262827</c:v>
                </c:pt>
                <c:pt idx="1717">
                  <c:v>182163</c:v>
                </c:pt>
                <c:pt idx="1718">
                  <c:v>380151</c:v>
                </c:pt>
                <c:pt idx="1719">
                  <c:v>707348</c:v>
                </c:pt>
                <c:pt idx="1720">
                  <c:v>228255</c:v>
                </c:pt>
                <c:pt idx="1721">
                  <c:v>259600</c:v>
                </c:pt>
                <c:pt idx="1722">
                  <c:v>241774</c:v>
                </c:pt>
                <c:pt idx="1723">
                  <c:v>97067</c:v>
                </c:pt>
                <c:pt idx="1724">
                  <c:v>105855</c:v>
                </c:pt>
                <c:pt idx="1725">
                  <c:v>795936</c:v>
                </c:pt>
                <c:pt idx="1726">
                  <c:v>106001</c:v>
                </c:pt>
                <c:pt idx="1727">
                  <c:v>67509</c:v>
                </c:pt>
                <c:pt idx="1728">
                  <c:v>129641</c:v>
                </c:pt>
                <c:pt idx="1729">
                  <c:v>77510</c:v>
                </c:pt>
                <c:pt idx="1730">
                  <c:v>209939</c:v>
                </c:pt>
                <c:pt idx="1731">
                  <c:v>227235</c:v>
                </c:pt>
                <c:pt idx="1732">
                  <c:v>140735</c:v>
                </c:pt>
                <c:pt idx="1733">
                  <c:v>1405638</c:v>
                </c:pt>
                <c:pt idx="1734">
                  <c:v>62581</c:v>
                </c:pt>
                <c:pt idx="1735">
                  <c:v>140284</c:v>
                </c:pt>
                <c:pt idx="1736">
                  <c:v>79087</c:v>
                </c:pt>
                <c:pt idx="1737">
                  <c:v>242538</c:v>
                </c:pt>
                <c:pt idx="1738">
                  <c:v>70696</c:v>
                </c:pt>
                <c:pt idx="1739">
                  <c:v>274205</c:v>
                </c:pt>
                <c:pt idx="1740">
                  <c:v>280830</c:v>
                </c:pt>
                <c:pt idx="1741">
                  <c:v>244676</c:v>
                </c:pt>
                <c:pt idx="1742">
                  <c:v>60588</c:v>
                </c:pt>
                <c:pt idx="1743">
                  <c:v>318763</c:v>
                </c:pt>
                <c:pt idx="1744">
                  <c:v>63050</c:v>
                </c:pt>
                <c:pt idx="1745">
                  <c:v>208021</c:v>
                </c:pt>
                <c:pt idx="1746">
                  <c:v>98862</c:v>
                </c:pt>
                <c:pt idx="1747">
                  <c:v>119767</c:v>
                </c:pt>
                <c:pt idx="1748">
                  <c:v>64430</c:v>
                </c:pt>
                <c:pt idx="1749">
                  <c:v>64388</c:v>
                </c:pt>
                <c:pt idx="1750">
                  <c:v>98894</c:v>
                </c:pt>
                <c:pt idx="1751">
                  <c:v>50127</c:v>
                </c:pt>
                <c:pt idx="1752">
                  <c:v>79222</c:v>
                </c:pt>
                <c:pt idx="1753">
                  <c:v>403288</c:v>
                </c:pt>
                <c:pt idx="1754">
                  <c:v>81148</c:v>
                </c:pt>
                <c:pt idx="1755">
                  <c:v>361674</c:v>
                </c:pt>
                <c:pt idx="1756">
                  <c:v>84723</c:v>
                </c:pt>
                <c:pt idx="1757">
                  <c:v>265510</c:v>
                </c:pt>
                <c:pt idx="1758">
                  <c:v>94390</c:v>
                </c:pt>
                <c:pt idx="1759">
                  <c:v>168154</c:v>
                </c:pt>
                <c:pt idx="1760">
                  <c:v>91558</c:v>
                </c:pt>
                <c:pt idx="1761">
                  <c:v>220868</c:v>
                </c:pt>
                <c:pt idx="1762">
                  <c:v>1364568</c:v>
                </c:pt>
                <c:pt idx="1763">
                  <c:v>95335</c:v>
                </c:pt>
                <c:pt idx="1764">
                  <c:v>196083</c:v>
                </c:pt>
                <c:pt idx="1765">
                  <c:v>131097</c:v>
                </c:pt>
                <c:pt idx="1766">
                  <c:v>115119</c:v>
                </c:pt>
                <c:pt idx="1767">
                  <c:v>217609</c:v>
                </c:pt>
                <c:pt idx="1768">
                  <c:v>646215</c:v>
                </c:pt>
                <c:pt idx="1769">
                  <c:v>106175</c:v>
                </c:pt>
                <c:pt idx="1770">
                  <c:v>236161</c:v>
                </c:pt>
                <c:pt idx="1771">
                  <c:v>64044</c:v>
                </c:pt>
                <c:pt idx="1772">
                  <c:v>50360</c:v>
                </c:pt>
                <c:pt idx="1773">
                  <c:v>152290</c:v>
                </c:pt>
                <c:pt idx="1774">
                  <c:v>57740</c:v>
                </c:pt>
                <c:pt idx="1775">
                  <c:v>140957</c:v>
                </c:pt>
                <c:pt idx="1776">
                  <c:v>56011</c:v>
                </c:pt>
                <c:pt idx="1777">
                  <c:v>444311</c:v>
                </c:pt>
                <c:pt idx="1778">
                  <c:v>85645</c:v>
                </c:pt>
                <c:pt idx="1779">
                  <c:v>83229</c:v>
                </c:pt>
                <c:pt idx="1780">
                  <c:v>799713</c:v>
                </c:pt>
                <c:pt idx="1781">
                  <c:v>686500</c:v>
                </c:pt>
                <c:pt idx="1782">
                  <c:v>63317</c:v>
                </c:pt>
                <c:pt idx="1783">
                  <c:v>161155</c:v>
                </c:pt>
                <c:pt idx="1784">
                  <c:v>452822</c:v>
                </c:pt>
                <c:pt idx="1785">
                  <c:v>154825</c:v>
                </c:pt>
                <c:pt idx="1786">
                  <c:v>110211</c:v>
                </c:pt>
                <c:pt idx="1787">
                  <c:v>293503</c:v>
                </c:pt>
                <c:pt idx="1788">
                  <c:v>60675</c:v>
                </c:pt>
                <c:pt idx="1789">
                  <c:v>60746</c:v>
                </c:pt>
                <c:pt idx="1790">
                  <c:v>75380</c:v>
                </c:pt>
                <c:pt idx="1791">
                  <c:v>509748</c:v>
                </c:pt>
                <c:pt idx="1792">
                  <c:v>112348</c:v>
                </c:pt>
                <c:pt idx="1793">
                  <c:v>357412</c:v>
                </c:pt>
                <c:pt idx="1794">
                  <c:v>141494</c:v>
                </c:pt>
                <c:pt idx="1795">
                  <c:v>91946</c:v>
                </c:pt>
                <c:pt idx="1796">
                  <c:v>119506</c:v>
                </c:pt>
                <c:pt idx="1797">
                  <c:v>265200</c:v>
                </c:pt>
                <c:pt idx="1798">
                  <c:v>75822</c:v>
                </c:pt>
                <c:pt idx="1799">
                  <c:v>615406</c:v>
                </c:pt>
                <c:pt idx="1800">
                  <c:v>93386</c:v>
                </c:pt>
                <c:pt idx="1801">
                  <c:v>108506</c:v>
                </c:pt>
                <c:pt idx="1802">
                  <c:v>297777</c:v>
                </c:pt>
                <c:pt idx="1803">
                  <c:v>66838</c:v>
                </c:pt>
                <c:pt idx="1804">
                  <c:v>514773</c:v>
                </c:pt>
                <c:pt idx="1805">
                  <c:v>54241</c:v>
                </c:pt>
                <c:pt idx="1806">
                  <c:v>63585</c:v>
                </c:pt>
                <c:pt idx="1807">
                  <c:v>289827</c:v>
                </c:pt>
                <c:pt idx="1808">
                  <c:v>274390</c:v>
                </c:pt>
                <c:pt idx="1809">
                  <c:v>146767</c:v>
                </c:pt>
                <c:pt idx="1810">
                  <c:v>57752</c:v>
                </c:pt>
                <c:pt idx="1811">
                  <c:v>152245</c:v>
                </c:pt>
                <c:pt idx="1812">
                  <c:v>69658</c:v>
                </c:pt>
                <c:pt idx="1813">
                  <c:v>305129</c:v>
                </c:pt>
                <c:pt idx="1814">
                  <c:v>102091</c:v>
                </c:pt>
                <c:pt idx="1815">
                  <c:v>98553</c:v>
                </c:pt>
                <c:pt idx="1816">
                  <c:v>196168</c:v>
                </c:pt>
                <c:pt idx="1817">
                  <c:v>88874</c:v>
                </c:pt>
                <c:pt idx="1818">
                  <c:v>54782</c:v>
                </c:pt>
                <c:pt idx="1819">
                  <c:v>77254</c:v>
                </c:pt>
                <c:pt idx="1820">
                  <c:v>54420</c:v>
                </c:pt>
                <c:pt idx="1821">
                  <c:v>57878</c:v>
                </c:pt>
                <c:pt idx="1822">
                  <c:v>197057</c:v>
                </c:pt>
                <c:pt idx="1823">
                  <c:v>312017</c:v>
                </c:pt>
                <c:pt idx="1824">
                  <c:v>142103</c:v>
                </c:pt>
                <c:pt idx="1825">
                  <c:v>59977</c:v>
                </c:pt>
                <c:pt idx="1826">
                  <c:v>50404</c:v>
                </c:pt>
                <c:pt idx="1827">
                  <c:v>140697</c:v>
                </c:pt>
                <c:pt idx="1828">
                  <c:v>101850</c:v>
                </c:pt>
                <c:pt idx="1829">
                  <c:v>2009279</c:v>
                </c:pt>
                <c:pt idx="1830">
                  <c:v>702997</c:v>
                </c:pt>
                <c:pt idx="1831">
                  <c:v>95374</c:v>
                </c:pt>
                <c:pt idx="1832">
                  <c:v>123510</c:v>
                </c:pt>
                <c:pt idx="1833">
                  <c:v>61903</c:v>
                </c:pt>
                <c:pt idx="1834">
                  <c:v>93326</c:v>
                </c:pt>
                <c:pt idx="1835">
                  <c:v>54969</c:v>
                </c:pt>
                <c:pt idx="1836">
                  <c:v>165098</c:v>
                </c:pt>
                <c:pt idx="1837">
                  <c:v>123019</c:v>
                </c:pt>
                <c:pt idx="1838">
                  <c:v>349177</c:v>
                </c:pt>
                <c:pt idx="1839">
                  <c:v>262698</c:v>
                </c:pt>
                <c:pt idx="1840">
                  <c:v>255878</c:v>
                </c:pt>
                <c:pt idx="1841">
                  <c:v>204518</c:v>
                </c:pt>
                <c:pt idx="1842">
                  <c:v>616407</c:v>
                </c:pt>
                <c:pt idx="1843">
                  <c:v>464183</c:v>
                </c:pt>
                <c:pt idx="1844">
                  <c:v>429548</c:v>
                </c:pt>
                <c:pt idx="1845">
                  <c:v>62455</c:v>
                </c:pt>
                <c:pt idx="1846">
                  <c:v>165888</c:v>
                </c:pt>
                <c:pt idx="1847">
                  <c:v>273899</c:v>
                </c:pt>
                <c:pt idx="1848">
                  <c:v>96929</c:v>
                </c:pt>
                <c:pt idx="1849">
                  <c:v>212811</c:v>
                </c:pt>
                <c:pt idx="1850">
                  <c:v>311875</c:v>
                </c:pt>
                <c:pt idx="1851">
                  <c:v>85027</c:v>
                </c:pt>
                <c:pt idx="1852">
                  <c:v>408089</c:v>
                </c:pt>
                <c:pt idx="1853">
                  <c:v>76208</c:v>
                </c:pt>
                <c:pt idx="1854">
                  <c:v>133453</c:v>
                </c:pt>
                <c:pt idx="1855">
                  <c:v>52148</c:v>
                </c:pt>
                <c:pt idx="1856">
                  <c:v>250877</c:v>
                </c:pt>
                <c:pt idx="1857">
                  <c:v>70555</c:v>
                </c:pt>
                <c:pt idx="1858">
                  <c:v>98577</c:v>
                </c:pt>
                <c:pt idx="1859">
                  <c:v>1438396</c:v>
                </c:pt>
                <c:pt idx="1860">
                  <c:v>108738</c:v>
                </c:pt>
                <c:pt idx="1861">
                  <c:v>88437</c:v>
                </c:pt>
                <c:pt idx="1862">
                  <c:v>168374</c:v>
                </c:pt>
                <c:pt idx="1863">
                  <c:v>74580</c:v>
                </c:pt>
                <c:pt idx="1864">
                  <c:v>108290</c:v>
                </c:pt>
                <c:pt idx="1865">
                  <c:v>73446</c:v>
                </c:pt>
                <c:pt idx="1866">
                  <c:v>102976</c:v>
                </c:pt>
                <c:pt idx="1867">
                  <c:v>76039</c:v>
                </c:pt>
                <c:pt idx="1868">
                  <c:v>108625</c:v>
                </c:pt>
                <c:pt idx="1869">
                  <c:v>74894</c:v>
                </c:pt>
                <c:pt idx="1870">
                  <c:v>111303</c:v>
                </c:pt>
                <c:pt idx="1871">
                  <c:v>206427</c:v>
                </c:pt>
                <c:pt idx="1872">
                  <c:v>133713</c:v>
                </c:pt>
                <c:pt idx="1873">
                  <c:v>66356</c:v>
                </c:pt>
                <c:pt idx="1874">
                  <c:v>156243</c:v>
                </c:pt>
                <c:pt idx="1875">
                  <c:v>353429</c:v>
                </c:pt>
                <c:pt idx="1876">
                  <c:v>103545</c:v>
                </c:pt>
                <c:pt idx="1877">
                  <c:v>52303</c:v>
                </c:pt>
                <c:pt idx="1878">
                  <c:v>56847</c:v>
                </c:pt>
                <c:pt idx="1879">
                  <c:v>91800</c:v>
                </c:pt>
                <c:pt idx="1880">
                  <c:v>331460</c:v>
                </c:pt>
                <c:pt idx="1881">
                  <c:v>79149</c:v>
                </c:pt>
                <c:pt idx="1882">
                  <c:v>346660</c:v>
                </c:pt>
                <c:pt idx="1883">
                  <c:v>467081</c:v>
                </c:pt>
                <c:pt idx="1884">
                  <c:v>110719</c:v>
                </c:pt>
                <c:pt idx="1885">
                  <c:v>152481</c:v>
                </c:pt>
                <c:pt idx="1886">
                  <c:v>161499</c:v>
                </c:pt>
                <c:pt idx="1887">
                  <c:v>51846</c:v>
                </c:pt>
                <c:pt idx="1888">
                  <c:v>105539</c:v>
                </c:pt>
                <c:pt idx="1889">
                  <c:v>780353</c:v>
                </c:pt>
                <c:pt idx="1890">
                  <c:v>172644</c:v>
                </c:pt>
                <c:pt idx="1891">
                  <c:v>219545</c:v>
                </c:pt>
                <c:pt idx="1892">
                  <c:v>249920</c:v>
                </c:pt>
                <c:pt idx="1893">
                  <c:v>113289</c:v>
                </c:pt>
                <c:pt idx="1894">
                  <c:v>856631</c:v>
                </c:pt>
                <c:pt idx="1895">
                  <c:v>143024</c:v>
                </c:pt>
                <c:pt idx="1896">
                  <c:v>120072</c:v>
                </c:pt>
                <c:pt idx="1897">
                  <c:v>352424</c:v>
                </c:pt>
                <c:pt idx="1898">
                  <c:v>1171355</c:v>
                </c:pt>
                <c:pt idx="1899">
                  <c:v>237227</c:v>
                </c:pt>
                <c:pt idx="1900">
                  <c:v>91064</c:v>
                </c:pt>
                <c:pt idx="1901">
                  <c:v>134530</c:v>
                </c:pt>
                <c:pt idx="1902">
                  <c:v>184225</c:v>
                </c:pt>
                <c:pt idx="1903">
                  <c:v>582119</c:v>
                </c:pt>
                <c:pt idx="1904">
                  <c:v>114874</c:v>
                </c:pt>
                <c:pt idx="1905">
                  <c:v>50720</c:v>
                </c:pt>
                <c:pt idx="1906">
                  <c:v>623291</c:v>
                </c:pt>
                <c:pt idx="1907">
                  <c:v>169441</c:v>
                </c:pt>
                <c:pt idx="1908">
                  <c:v>65939</c:v>
                </c:pt>
                <c:pt idx="1909">
                  <c:v>438291</c:v>
                </c:pt>
                <c:pt idx="1910">
                  <c:v>325885</c:v>
                </c:pt>
                <c:pt idx="1911">
                  <c:v>540177</c:v>
                </c:pt>
                <c:pt idx="1912">
                  <c:v>804835</c:v>
                </c:pt>
                <c:pt idx="1913">
                  <c:v>54664</c:v>
                </c:pt>
                <c:pt idx="1914">
                  <c:v>141434</c:v>
                </c:pt>
                <c:pt idx="1915">
                  <c:v>687648</c:v>
                </c:pt>
                <c:pt idx="1916">
                  <c:v>214081</c:v>
                </c:pt>
                <c:pt idx="1917">
                  <c:v>92353</c:v>
                </c:pt>
                <c:pt idx="1918">
                  <c:v>278988</c:v>
                </c:pt>
                <c:pt idx="1919">
                  <c:v>221724</c:v>
                </c:pt>
                <c:pt idx="1920">
                  <c:v>210823</c:v>
                </c:pt>
                <c:pt idx="1921">
                  <c:v>99819</c:v>
                </c:pt>
                <c:pt idx="1922">
                  <c:v>66253</c:v>
                </c:pt>
                <c:pt idx="1923">
                  <c:v>65497</c:v>
                </c:pt>
                <c:pt idx="1924">
                  <c:v>98381</c:v>
                </c:pt>
                <c:pt idx="1925">
                  <c:v>81350</c:v>
                </c:pt>
                <c:pt idx="1926">
                  <c:v>167950</c:v>
                </c:pt>
                <c:pt idx="1927">
                  <c:v>383140</c:v>
                </c:pt>
                <c:pt idx="1928">
                  <c:v>332863</c:v>
                </c:pt>
                <c:pt idx="1929">
                  <c:v>68861</c:v>
                </c:pt>
                <c:pt idx="1930">
                  <c:v>176570</c:v>
                </c:pt>
                <c:pt idx="1931">
                  <c:v>75576</c:v>
                </c:pt>
                <c:pt idx="1932">
                  <c:v>117221</c:v>
                </c:pt>
                <c:pt idx="1933">
                  <c:v>75613</c:v>
                </c:pt>
                <c:pt idx="1934">
                  <c:v>471345</c:v>
                </c:pt>
                <c:pt idx="1935">
                  <c:v>212178</c:v>
                </c:pt>
                <c:pt idx="1936">
                  <c:v>78422</c:v>
                </c:pt>
                <c:pt idx="1937">
                  <c:v>254983</c:v>
                </c:pt>
                <c:pt idx="1938">
                  <c:v>50597</c:v>
                </c:pt>
                <c:pt idx="1939">
                  <c:v>249076</c:v>
                </c:pt>
                <c:pt idx="1940">
                  <c:v>162857</c:v>
                </c:pt>
                <c:pt idx="1941">
                  <c:v>94759</c:v>
                </c:pt>
                <c:pt idx="1942">
                  <c:v>239886</c:v>
                </c:pt>
                <c:pt idx="1943">
                  <c:v>62032</c:v>
                </c:pt>
                <c:pt idx="1944">
                  <c:v>56517</c:v>
                </c:pt>
                <c:pt idx="1945">
                  <c:v>202238</c:v>
                </c:pt>
                <c:pt idx="1946">
                  <c:v>255278</c:v>
                </c:pt>
                <c:pt idx="1947">
                  <c:v>178937</c:v>
                </c:pt>
                <c:pt idx="1948">
                  <c:v>658507</c:v>
                </c:pt>
                <c:pt idx="1949">
                  <c:v>58760</c:v>
                </c:pt>
                <c:pt idx="1950">
                  <c:v>171679</c:v>
                </c:pt>
                <c:pt idx="1951">
                  <c:v>155677</c:v>
                </c:pt>
                <c:pt idx="1952">
                  <c:v>163525</c:v>
                </c:pt>
                <c:pt idx="1953">
                  <c:v>182315</c:v>
                </c:pt>
                <c:pt idx="1954">
                  <c:v>204961</c:v>
                </c:pt>
                <c:pt idx="1955">
                  <c:v>1524626</c:v>
                </c:pt>
                <c:pt idx="1956">
                  <c:v>76897</c:v>
                </c:pt>
                <c:pt idx="1957">
                  <c:v>56577</c:v>
                </c:pt>
                <c:pt idx="1958">
                  <c:v>125852</c:v>
                </c:pt>
                <c:pt idx="1959">
                  <c:v>179958</c:v>
                </c:pt>
                <c:pt idx="1960">
                  <c:v>285669</c:v>
                </c:pt>
                <c:pt idx="1961">
                  <c:v>119048</c:v>
                </c:pt>
                <c:pt idx="1962">
                  <c:v>74619</c:v>
                </c:pt>
                <c:pt idx="1963">
                  <c:v>181080</c:v>
                </c:pt>
                <c:pt idx="1964">
                  <c:v>112571</c:v>
                </c:pt>
                <c:pt idx="1965">
                  <c:v>867512</c:v>
                </c:pt>
                <c:pt idx="1966">
                  <c:v>206919</c:v>
                </c:pt>
                <c:pt idx="1967">
                  <c:v>304782</c:v>
                </c:pt>
                <c:pt idx="1968">
                  <c:v>178156</c:v>
                </c:pt>
                <c:pt idx="1969">
                  <c:v>433131</c:v>
                </c:pt>
                <c:pt idx="1970">
                  <c:v>74726</c:v>
                </c:pt>
                <c:pt idx="1971">
                  <c:v>112249</c:v>
                </c:pt>
                <c:pt idx="1972">
                  <c:v>52010</c:v>
                </c:pt>
                <c:pt idx="1973">
                  <c:v>50491</c:v>
                </c:pt>
                <c:pt idx="1974">
                  <c:v>100779</c:v>
                </c:pt>
                <c:pt idx="1975">
                  <c:v>147758</c:v>
                </c:pt>
                <c:pt idx="1976">
                  <c:v>94307</c:v>
                </c:pt>
                <c:pt idx="1977">
                  <c:v>85292</c:v>
                </c:pt>
                <c:pt idx="1978">
                  <c:v>543580</c:v>
                </c:pt>
                <c:pt idx="1979">
                  <c:v>105113</c:v>
                </c:pt>
                <c:pt idx="1980">
                  <c:v>120506</c:v>
                </c:pt>
                <c:pt idx="1981">
                  <c:v>90166</c:v>
                </c:pt>
                <c:pt idx="1982">
                  <c:v>62582</c:v>
                </c:pt>
                <c:pt idx="1983">
                  <c:v>631397</c:v>
                </c:pt>
                <c:pt idx="1984">
                  <c:v>119600</c:v>
                </c:pt>
                <c:pt idx="1985">
                  <c:v>180196</c:v>
                </c:pt>
                <c:pt idx="1986">
                  <c:v>105599</c:v>
                </c:pt>
                <c:pt idx="1987">
                  <c:v>302932</c:v>
                </c:pt>
                <c:pt idx="1988">
                  <c:v>60415</c:v>
                </c:pt>
                <c:pt idx="1989">
                  <c:v>119565</c:v>
                </c:pt>
                <c:pt idx="1990">
                  <c:v>85765</c:v>
                </c:pt>
                <c:pt idx="1991">
                  <c:v>261689</c:v>
                </c:pt>
                <c:pt idx="1992">
                  <c:v>247740</c:v>
                </c:pt>
                <c:pt idx="1993">
                  <c:v>184895</c:v>
                </c:pt>
                <c:pt idx="1994">
                  <c:v>138486</c:v>
                </c:pt>
                <c:pt idx="1995">
                  <c:v>64956</c:v>
                </c:pt>
                <c:pt idx="1996">
                  <c:v>153830</c:v>
                </c:pt>
                <c:pt idx="1997">
                  <c:v>91150</c:v>
                </c:pt>
                <c:pt idx="1998">
                  <c:v>73093</c:v>
                </c:pt>
                <c:pt idx="1999">
                  <c:v>88537</c:v>
                </c:pt>
                <c:pt idx="2000">
                  <c:v>295088</c:v>
                </c:pt>
                <c:pt idx="2001">
                  <c:v>155161</c:v>
                </c:pt>
                <c:pt idx="2002">
                  <c:v>333118</c:v>
                </c:pt>
                <c:pt idx="2003">
                  <c:v>109767</c:v>
                </c:pt>
                <c:pt idx="2004">
                  <c:v>132772</c:v>
                </c:pt>
                <c:pt idx="2005">
                  <c:v>347032</c:v>
                </c:pt>
                <c:pt idx="2006">
                  <c:v>55601</c:v>
                </c:pt>
                <c:pt idx="2007">
                  <c:v>731573</c:v>
                </c:pt>
                <c:pt idx="2008">
                  <c:v>98804</c:v>
                </c:pt>
                <c:pt idx="2009">
                  <c:v>101972</c:v>
                </c:pt>
                <c:pt idx="2010">
                  <c:v>213535</c:v>
                </c:pt>
                <c:pt idx="2011">
                  <c:v>1097334</c:v>
                </c:pt>
                <c:pt idx="2012">
                  <c:v>93999</c:v>
                </c:pt>
                <c:pt idx="2013">
                  <c:v>246716</c:v>
                </c:pt>
                <c:pt idx="2014">
                  <c:v>109744</c:v>
                </c:pt>
                <c:pt idx="2015">
                  <c:v>152782</c:v>
                </c:pt>
                <c:pt idx="2016">
                  <c:v>137150</c:v>
                </c:pt>
                <c:pt idx="2017">
                  <c:v>422577</c:v>
                </c:pt>
                <c:pt idx="2018">
                  <c:v>81640</c:v>
                </c:pt>
                <c:pt idx="2019">
                  <c:v>146944</c:v>
                </c:pt>
                <c:pt idx="2020">
                  <c:v>193260</c:v>
                </c:pt>
                <c:pt idx="2021">
                  <c:v>414524</c:v>
                </c:pt>
                <c:pt idx="2022">
                  <c:v>91684</c:v>
                </c:pt>
                <c:pt idx="2023">
                  <c:v>97397</c:v>
                </c:pt>
                <c:pt idx="2024">
                  <c:v>151337</c:v>
                </c:pt>
                <c:pt idx="2025">
                  <c:v>382562</c:v>
                </c:pt>
                <c:pt idx="2026">
                  <c:v>363686</c:v>
                </c:pt>
                <c:pt idx="2027">
                  <c:v>95794</c:v>
                </c:pt>
                <c:pt idx="2028">
                  <c:v>68387</c:v>
                </c:pt>
                <c:pt idx="2029">
                  <c:v>124612</c:v>
                </c:pt>
                <c:pt idx="2030">
                  <c:v>119442</c:v>
                </c:pt>
                <c:pt idx="2031">
                  <c:v>52221</c:v>
                </c:pt>
                <c:pt idx="2032">
                  <c:v>377092</c:v>
                </c:pt>
                <c:pt idx="2033">
                  <c:v>188788</c:v>
                </c:pt>
                <c:pt idx="2034">
                  <c:v>124522</c:v>
                </c:pt>
                <c:pt idx="2035">
                  <c:v>132896</c:v>
                </c:pt>
                <c:pt idx="2036">
                  <c:v>110745</c:v>
                </c:pt>
                <c:pt idx="2037">
                  <c:v>719912</c:v>
                </c:pt>
                <c:pt idx="2038">
                  <c:v>62213</c:v>
                </c:pt>
                <c:pt idx="2039">
                  <c:v>60976</c:v>
                </c:pt>
                <c:pt idx="2040">
                  <c:v>276846</c:v>
                </c:pt>
                <c:pt idx="2041">
                  <c:v>96883</c:v>
                </c:pt>
                <c:pt idx="2042">
                  <c:v>208280</c:v>
                </c:pt>
                <c:pt idx="2043">
                  <c:v>113357</c:v>
                </c:pt>
                <c:pt idx="2044">
                  <c:v>258495</c:v>
                </c:pt>
                <c:pt idx="2045">
                  <c:v>56360</c:v>
                </c:pt>
                <c:pt idx="2046">
                  <c:v>76075</c:v>
                </c:pt>
                <c:pt idx="2047">
                  <c:v>98469</c:v>
                </c:pt>
                <c:pt idx="2048">
                  <c:v>270870</c:v>
                </c:pt>
                <c:pt idx="2049">
                  <c:v>52479</c:v>
                </c:pt>
                <c:pt idx="2050">
                  <c:v>140746</c:v>
                </c:pt>
                <c:pt idx="2051">
                  <c:v>841498</c:v>
                </c:pt>
                <c:pt idx="2052">
                  <c:v>300791</c:v>
                </c:pt>
                <c:pt idx="2053">
                  <c:v>69274</c:v>
                </c:pt>
                <c:pt idx="2054">
                  <c:v>262836</c:v>
                </c:pt>
                <c:pt idx="2055">
                  <c:v>63121</c:v>
                </c:pt>
                <c:pt idx="2056">
                  <c:v>80049</c:v>
                </c:pt>
                <c:pt idx="2057">
                  <c:v>210143</c:v>
                </c:pt>
                <c:pt idx="2058">
                  <c:v>151986</c:v>
                </c:pt>
                <c:pt idx="2059">
                  <c:v>248851</c:v>
                </c:pt>
                <c:pt idx="2060">
                  <c:v>78236</c:v>
                </c:pt>
                <c:pt idx="2061">
                  <c:v>479209</c:v>
                </c:pt>
                <c:pt idx="2062">
                  <c:v>147203</c:v>
                </c:pt>
                <c:pt idx="2063">
                  <c:v>95070</c:v>
                </c:pt>
                <c:pt idx="2064">
                  <c:v>350359</c:v>
                </c:pt>
                <c:pt idx="2065">
                  <c:v>198631</c:v>
                </c:pt>
                <c:pt idx="2066">
                  <c:v>127624</c:v>
                </c:pt>
                <c:pt idx="2067">
                  <c:v>205170</c:v>
                </c:pt>
                <c:pt idx="2068">
                  <c:v>238999</c:v>
                </c:pt>
                <c:pt idx="2069">
                  <c:v>85653</c:v>
                </c:pt>
                <c:pt idx="2070">
                  <c:v>115383</c:v>
                </c:pt>
                <c:pt idx="2071">
                  <c:v>68024</c:v>
                </c:pt>
                <c:pt idx="2072">
                  <c:v>82698</c:v>
                </c:pt>
                <c:pt idx="2073">
                  <c:v>825771</c:v>
                </c:pt>
                <c:pt idx="2074">
                  <c:v>207451</c:v>
                </c:pt>
                <c:pt idx="2075">
                  <c:v>79715</c:v>
                </c:pt>
                <c:pt idx="2076">
                  <c:v>152511</c:v>
                </c:pt>
                <c:pt idx="2077">
                  <c:v>156511</c:v>
                </c:pt>
                <c:pt idx="2078">
                  <c:v>228282</c:v>
                </c:pt>
                <c:pt idx="2079">
                  <c:v>61026</c:v>
                </c:pt>
                <c:pt idx="2080">
                  <c:v>151031</c:v>
                </c:pt>
                <c:pt idx="2081">
                  <c:v>316245</c:v>
                </c:pt>
                <c:pt idx="2082">
                  <c:v>97551</c:v>
                </c:pt>
                <c:pt idx="2083">
                  <c:v>91196</c:v>
                </c:pt>
                <c:pt idx="2084">
                  <c:v>81573</c:v>
                </c:pt>
                <c:pt idx="2085">
                  <c:v>134724</c:v>
                </c:pt>
                <c:pt idx="2086">
                  <c:v>214225</c:v>
                </c:pt>
                <c:pt idx="2087">
                  <c:v>575946</c:v>
                </c:pt>
                <c:pt idx="2088">
                  <c:v>137762</c:v>
                </c:pt>
                <c:pt idx="2089">
                  <c:v>174248</c:v>
                </c:pt>
                <c:pt idx="2090">
                  <c:v>66623</c:v>
                </c:pt>
                <c:pt idx="2091">
                  <c:v>1407542</c:v>
                </c:pt>
                <c:pt idx="2092">
                  <c:v>114730</c:v>
                </c:pt>
                <c:pt idx="2093">
                  <c:v>146826</c:v>
                </c:pt>
                <c:pt idx="2094">
                  <c:v>221298</c:v>
                </c:pt>
                <c:pt idx="2095">
                  <c:v>134558</c:v>
                </c:pt>
                <c:pt idx="2096">
                  <c:v>292725</c:v>
                </c:pt>
                <c:pt idx="2097">
                  <c:v>65034</c:v>
                </c:pt>
                <c:pt idx="2098">
                  <c:v>51850</c:v>
                </c:pt>
                <c:pt idx="2099">
                  <c:v>126608</c:v>
                </c:pt>
                <c:pt idx="2100">
                  <c:v>78830</c:v>
                </c:pt>
                <c:pt idx="2101">
                  <c:v>90639</c:v>
                </c:pt>
                <c:pt idx="2102">
                  <c:v>705687</c:v>
                </c:pt>
                <c:pt idx="2103">
                  <c:v>75052</c:v>
                </c:pt>
                <c:pt idx="2104">
                  <c:v>169046</c:v>
                </c:pt>
                <c:pt idx="2105">
                  <c:v>52982</c:v>
                </c:pt>
                <c:pt idx="2106">
                  <c:v>224141</c:v>
                </c:pt>
                <c:pt idx="2107">
                  <c:v>115165</c:v>
                </c:pt>
                <c:pt idx="2108">
                  <c:v>227194</c:v>
                </c:pt>
                <c:pt idx="2109">
                  <c:v>112853</c:v>
                </c:pt>
                <c:pt idx="2110">
                  <c:v>246112</c:v>
                </c:pt>
                <c:pt idx="2111">
                  <c:v>76514</c:v>
                </c:pt>
                <c:pt idx="2112">
                  <c:v>79265</c:v>
                </c:pt>
                <c:pt idx="2113">
                  <c:v>314147</c:v>
                </c:pt>
                <c:pt idx="2114">
                  <c:v>214409</c:v>
                </c:pt>
                <c:pt idx="2115">
                  <c:v>199792</c:v>
                </c:pt>
                <c:pt idx="2116">
                  <c:v>607637</c:v>
                </c:pt>
                <c:pt idx="2117">
                  <c:v>416045</c:v>
                </c:pt>
                <c:pt idx="2118">
                  <c:v>724950</c:v>
                </c:pt>
                <c:pt idx="2119">
                  <c:v>101761</c:v>
                </c:pt>
                <c:pt idx="2120">
                  <c:v>59219</c:v>
                </c:pt>
                <c:pt idx="2121">
                  <c:v>56929</c:v>
                </c:pt>
                <c:pt idx="2122">
                  <c:v>690751</c:v>
                </c:pt>
                <c:pt idx="2123">
                  <c:v>107538</c:v>
                </c:pt>
                <c:pt idx="2124">
                  <c:v>69632</c:v>
                </c:pt>
                <c:pt idx="2125">
                  <c:v>138524</c:v>
                </c:pt>
                <c:pt idx="2126">
                  <c:v>50288</c:v>
                </c:pt>
                <c:pt idx="2127">
                  <c:v>137236</c:v>
                </c:pt>
                <c:pt idx="2128">
                  <c:v>59786</c:v>
                </c:pt>
                <c:pt idx="2129">
                  <c:v>54745</c:v>
                </c:pt>
                <c:pt idx="2130">
                  <c:v>76201</c:v>
                </c:pt>
                <c:pt idx="2131">
                  <c:v>120526</c:v>
                </c:pt>
                <c:pt idx="2132">
                  <c:v>106029</c:v>
                </c:pt>
                <c:pt idx="2133">
                  <c:v>59311</c:v>
                </c:pt>
                <c:pt idx="2134">
                  <c:v>252198</c:v>
                </c:pt>
                <c:pt idx="2135">
                  <c:v>347033</c:v>
                </c:pt>
                <c:pt idx="2136">
                  <c:v>371366</c:v>
                </c:pt>
                <c:pt idx="2137">
                  <c:v>63944</c:v>
                </c:pt>
                <c:pt idx="2138">
                  <c:v>59712</c:v>
                </c:pt>
                <c:pt idx="2139">
                  <c:v>71467</c:v>
                </c:pt>
                <c:pt idx="2140">
                  <c:v>74582</c:v>
                </c:pt>
                <c:pt idx="2141">
                  <c:v>217209</c:v>
                </c:pt>
                <c:pt idx="2142">
                  <c:v>72219</c:v>
                </c:pt>
                <c:pt idx="2143">
                  <c:v>125923</c:v>
                </c:pt>
                <c:pt idx="2144">
                  <c:v>157211</c:v>
                </c:pt>
                <c:pt idx="2145">
                  <c:v>113263</c:v>
                </c:pt>
                <c:pt idx="2146">
                  <c:v>249793</c:v>
                </c:pt>
                <c:pt idx="2147">
                  <c:v>391485</c:v>
                </c:pt>
                <c:pt idx="2148">
                  <c:v>51104</c:v>
                </c:pt>
                <c:pt idx="2149">
                  <c:v>70922</c:v>
                </c:pt>
                <c:pt idx="2150">
                  <c:v>51279</c:v>
                </c:pt>
                <c:pt idx="2151">
                  <c:v>86062</c:v>
                </c:pt>
                <c:pt idx="2152">
                  <c:v>286460</c:v>
                </c:pt>
                <c:pt idx="2153">
                  <c:v>345955</c:v>
                </c:pt>
                <c:pt idx="2154">
                  <c:v>59708</c:v>
                </c:pt>
                <c:pt idx="2155">
                  <c:v>312060</c:v>
                </c:pt>
                <c:pt idx="2156">
                  <c:v>101744</c:v>
                </c:pt>
                <c:pt idx="2157">
                  <c:v>56197</c:v>
                </c:pt>
                <c:pt idx="2158">
                  <c:v>312465</c:v>
                </c:pt>
                <c:pt idx="2159">
                  <c:v>64670</c:v>
                </c:pt>
                <c:pt idx="2160">
                  <c:v>79143</c:v>
                </c:pt>
                <c:pt idx="2161">
                  <c:v>122724</c:v>
                </c:pt>
                <c:pt idx="2162">
                  <c:v>923495</c:v>
                </c:pt>
                <c:pt idx="2163">
                  <c:v>95784</c:v>
                </c:pt>
                <c:pt idx="2164">
                  <c:v>135771</c:v>
                </c:pt>
                <c:pt idx="2165">
                  <c:v>56066</c:v>
                </c:pt>
                <c:pt idx="2166">
                  <c:v>801745</c:v>
                </c:pt>
                <c:pt idx="2167">
                  <c:v>136706</c:v>
                </c:pt>
                <c:pt idx="2168">
                  <c:v>122646</c:v>
                </c:pt>
                <c:pt idx="2169">
                  <c:v>106625</c:v>
                </c:pt>
                <c:pt idx="2170">
                  <c:v>65745</c:v>
                </c:pt>
                <c:pt idx="2171">
                  <c:v>452380</c:v>
                </c:pt>
                <c:pt idx="2172">
                  <c:v>241870</c:v>
                </c:pt>
                <c:pt idx="2173">
                  <c:v>785019</c:v>
                </c:pt>
                <c:pt idx="2174">
                  <c:v>253871</c:v>
                </c:pt>
                <c:pt idx="2175">
                  <c:v>94624</c:v>
                </c:pt>
                <c:pt idx="2176">
                  <c:v>97204</c:v>
                </c:pt>
                <c:pt idx="2177">
                  <c:v>51525</c:v>
                </c:pt>
                <c:pt idx="2178">
                  <c:v>250430</c:v>
                </c:pt>
                <c:pt idx="2179">
                  <c:v>198131</c:v>
                </c:pt>
                <c:pt idx="2180">
                  <c:v>93840</c:v>
                </c:pt>
                <c:pt idx="2181">
                  <c:v>294040</c:v>
                </c:pt>
                <c:pt idx="2182">
                  <c:v>209297</c:v>
                </c:pt>
                <c:pt idx="2183">
                  <c:v>109071</c:v>
                </c:pt>
                <c:pt idx="2184">
                  <c:v>69613</c:v>
                </c:pt>
                <c:pt idx="2185">
                  <c:v>432416</c:v>
                </c:pt>
                <c:pt idx="2186">
                  <c:v>183784</c:v>
                </c:pt>
                <c:pt idx="2187">
                  <c:v>600371</c:v>
                </c:pt>
                <c:pt idx="2188">
                  <c:v>86225</c:v>
                </c:pt>
                <c:pt idx="2189">
                  <c:v>224309</c:v>
                </c:pt>
                <c:pt idx="2190">
                  <c:v>80835</c:v>
                </c:pt>
                <c:pt idx="2191">
                  <c:v>177036</c:v>
                </c:pt>
                <c:pt idx="2192">
                  <c:v>231090</c:v>
                </c:pt>
                <c:pt idx="2193">
                  <c:v>64172</c:v>
                </c:pt>
                <c:pt idx="2194">
                  <c:v>76738</c:v>
                </c:pt>
                <c:pt idx="2195">
                  <c:v>184127</c:v>
                </c:pt>
                <c:pt idx="2196">
                  <c:v>97656</c:v>
                </c:pt>
                <c:pt idx="2197">
                  <c:v>71237</c:v>
                </c:pt>
                <c:pt idx="2198">
                  <c:v>92429</c:v>
                </c:pt>
                <c:pt idx="2199">
                  <c:v>852337</c:v>
                </c:pt>
                <c:pt idx="2200">
                  <c:v>125951</c:v>
                </c:pt>
                <c:pt idx="2201">
                  <c:v>519751</c:v>
                </c:pt>
                <c:pt idx="2202">
                  <c:v>189774</c:v>
                </c:pt>
                <c:pt idx="2203">
                  <c:v>96989</c:v>
                </c:pt>
                <c:pt idx="2204">
                  <c:v>53012</c:v>
                </c:pt>
                <c:pt idx="2205">
                  <c:v>354085</c:v>
                </c:pt>
                <c:pt idx="2206">
                  <c:v>183112</c:v>
                </c:pt>
                <c:pt idx="2207">
                  <c:v>106523</c:v>
                </c:pt>
                <c:pt idx="2208">
                  <c:v>64368</c:v>
                </c:pt>
                <c:pt idx="2209">
                  <c:v>586563</c:v>
                </c:pt>
                <c:pt idx="2210">
                  <c:v>122104</c:v>
                </c:pt>
                <c:pt idx="2211">
                  <c:v>136288</c:v>
                </c:pt>
                <c:pt idx="2212">
                  <c:v>79661</c:v>
                </c:pt>
                <c:pt idx="2213">
                  <c:v>236560</c:v>
                </c:pt>
                <c:pt idx="2214">
                  <c:v>101162</c:v>
                </c:pt>
                <c:pt idx="2215">
                  <c:v>82698</c:v>
                </c:pt>
                <c:pt idx="2216">
                  <c:v>426667</c:v>
                </c:pt>
                <c:pt idx="2217">
                  <c:v>103648</c:v>
                </c:pt>
                <c:pt idx="2218">
                  <c:v>81515</c:v>
                </c:pt>
                <c:pt idx="2219">
                  <c:v>89150</c:v>
                </c:pt>
                <c:pt idx="2220">
                  <c:v>90759</c:v>
                </c:pt>
                <c:pt idx="2221">
                  <c:v>164424</c:v>
                </c:pt>
                <c:pt idx="2222">
                  <c:v>252837</c:v>
                </c:pt>
                <c:pt idx="2223">
                  <c:v>69888</c:v>
                </c:pt>
                <c:pt idx="2224">
                  <c:v>77313</c:v>
                </c:pt>
                <c:pt idx="2225">
                  <c:v>428655</c:v>
                </c:pt>
                <c:pt idx="2226">
                  <c:v>319631</c:v>
                </c:pt>
                <c:pt idx="2227">
                  <c:v>584109</c:v>
                </c:pt>
                <c:pt idx="2228">
                  <c:v>74481</c:v>
                </c:pt>
                <c:pt idx="2229">
                  <c:v>311823</c:v>
                </c:pt>
                <c:pt idx="2230">
                  <c:v>174506</c:v>
                </c:pt>
                <c:pt idx="2231">
                  <c:v>191106</c:v>
                </c:pt>
                <c:pt idx="2232">
                  <c:v>63876</c:v>
                </c:pt>
                <c:pt idx="2233">
                  <c:v>392277</c:v>
                </c:pt>
                <c:pt idx="2234">
                  <c:v>441473</c:v>
                </c:pt>
                <c:pt idx="2235">
                  <c:v>120380</c:v>
                </c:pt>
                <c:pt idx="2236">
                  <c:v>295308</c:v>
                </c:pt>
                <c:pt idx="2237">
                  <c:v>82969</c:v>
                </c:pt>
                <c:pt idx="2238">
                  <c:v>167450</c:v>
                </c:pt>
                <c:pt idx="2239">
                  <c:v>93415</c:v>
                </c:pt>
                <c:pt idx="2240">
                  <c:v>162391</c:v>
                </c:pt>
                <c:pt idx="2241">
                  <c:v>71729</c:v>
                </c:pt>
                <c:pt idx="2242">
                  <c:v>63509</c:v>
                </c:pt>
                <c:pt idx="2243">
                  <c:v>50255</c:v>
                </c:pt>
                <c:pt idx="2244">
                  <c:v>522423</c:v>
                </c:pt>
                <c:pt idx="2245">
                  <c:v>713685</c:v>
                </c:pt>
                <c:pt idx="2246">
                  <c:v>222041</c:v>
                </c:pt>
                <c:pt idx="2247">
                  <c:v>594344</c:v>
                </c:pt>
                <c:pt idx="2248">
                  <c:v>193322</c:v>
                </c:pt>
                <c:pt idx="2249">
                  <c:v>69239</c:v>
                </c:pt>
                <c:pt idx="2250">
                  <c:v>85124</c:v>
                </c:pt>
                <c:pt idx="2251">
                  <c:v>169572</c:v>
                </c:pt>
                <c:pt idx="2252">
                  <c:v>409068</c:v>
                </c:pt>
                <c:pt idx="2253">
                  <c:v>210039</c:v>
                </c:pt>
                <c:pt idx="2254">
                  <c:v>740185</c:v>
                </c:pt>
                <c:pt idx="2255">
                  <c:v>56851</c:v>
                </c:pt>
                <c:pt idx="2256">
                  <c:v>193811</c:v>
                </c:pt>
                <c:pt idx="2257">
                  <c:v>240919</c:v>
                </c:pt>
                <c:pt idx="2258">
                  <c:v>90311</c:v>
                </c:pt>
                <c:pt idx="2259">
                  <c:v>217729</c:v>
                </c:pt>
                <c:pt idx="2260">
                  <c:v>489717</c:v>
                </c:pt>
                <c:pt idx="2261">
                  <c:v>92428</c:v>
                </c:pt>
                <c:pt idx="2262">
                  <c:v>95985</c:v>
                </c:pt>
                <c:pt idx="2263">
                  <c:v>91318</c:v>
                </c:pt>
                <c:pt idx="2264">
                  <c:v>64002</c:v>
                </c:pt>
                <c:pt idx="2265">
                  <c:v>131721</c:v>
                </c:pt>
                <c:pt idx="2266">
                  <c:v>552425</c:v>
                </c:pt>
                <c:pt idx="2267">
                  <c:v>66256</c:v>
                </c:pt>
                <c:pt idx="2268">
                  <c:v>884221</c:v>
                </c:pt>
                <c:pt idx="2269">
                  <c:v>417627</c:v>
                </c:pt>
                <c:pt idx="2270">
                  <c:v>307265</c:v>
                </c:pt>
                <c:pt idx="2271">
                  <c:v>218340</c:v>
                </c:pt>
                <c:pt idx="2272">
                  <c:v>339930</c:v>
                </c:pt>
                <c:pt idx="2273">
                  <c:v>117789</c:v>
                </c:pt>
                <c:pt idx="2274">
                  <c:v>51755</c:v>
                </c:pt>
                <c:pt idx="2275">
                  <c:v>58881</c:v>
                </c:pt>
                <c:pt idx="2276">
                  <c:v>154843</c:v>
                </c:pt>
                <c:pt idx="2277">
                  <c:v>116411</c:v>
                </c:pt>
                <c:pt idx="2278">
                  <c:v>548299</c:v>
                </c:pt>
                <c:pt idx="2279">
                  <c:v>51633</c:v>
                </c:pt>
                <c:pt idx="2280">
                  <c:v>360165</c:v>
                </c:pt>
                <c:pt idx="2281">
                  <c:v>72462</c:v>
                </c:pt>
                <c:pt idx="2282">
                  <c:v>52843</c:v>
                </c:pt>
                <c:pt idx="2283">
                  <c:v>50903</c:v>
                </c:pt>
                <c:pt idx="2284">
                  <c:v>79505</c:v>
                </c:pt>
                <c:pt idx="2285">
                  <c:v>50273</c:v>
                </c:pt>
                <c:pt idx="2286">
                  <c:v>220849</c:v>
                </c:pt>
                <c:pt idx="2287">
                  <c:v>94070</c:v>
                </c:pt>
                <c:pt idx="2288">
                  <c:v>59648</c:v>
                </c:pt>
                <c:pt idx="2289">
                  <c:v>571276</c:v>
                </c:pt>
                <c:pt idx="2290">
                  <c:v>250239</c:v>
                </c:pt>
                <c:pt idx="2291">
                  <c:v>256265</c:v>
                </c:pt>
                <c:pt idx="2292">
                  <c:v>112483</c:v>
                </c:pt>
                <c:pt idx="2293">
                  <c:v>118581</c:v>
                </c:pt>
                <c:pt idx="2294">
                  <c:v>86991</c:v>
                </c:pt>
                <c:pt idx="2295">
                  <c:v>145390</c:v>
                </c:pt>
                <c:pt idx="2296">
                  <c:v>110451</c:v>
                </c:pt>
                <c:pt idx="2297">
                  <c:v>150997</c:v>
                </c:pt>
                <c:pt idx="2298">
                  <c:v>52752</c:v>
                </c:pt>
                <c:pt idx="2299">
                  <c:v>123315</c:v>
                </c:pt>
                <c:pt idx="2300">
                  <c:v>168369</c:v>
                </c:pt>
                <c:pt idx="2301">
                  <c:v>80822</c:v>
                </c:pt>
                <c:pt idx="2302">
                  <c:v>72970</c:v>
                </c:pt>
                <c:pt idx="2303">
                  <c:v>288955</c:v>
                </c:pt>
                <c:pt idx="2304">
                  <c:v>53793</c:v>
                </c:pt>
                <c:pt idx="2305">
                  <c:v>580234</c:v>
                </c:pt>
                <c:pt idx="2306">
                  <c:v>288791</c:v>
                </c:pt>
                <c:pt idx="2307">
                  <c:v>1786040</c:v>
                </c:pt>
                <c:pt idx="2308">
                  <c:v>144927</c:v>
                </c:pt>
                <c:pt idx="2309">
                  <c:v>76656</c:v>
                </c:pt>
                <c:pt idx="2310">
                  <c:v>127186</c:v>
                </c:pt>
                <c:pt idx="2311">
                  <c:v>77441</c:v>
                </c:pt>
                <c:pt idx="2312">
                  <c:v>432963</c:v>
                </c:pt>
                <c:pt idx="2313">
                  <c:v>189387</c:v>
                </c:pt>
                <c:pt idx="2314">
                  <c:v>151595</c:v>
                </c:pt>
                <c:pt idx="2315">
                  <c:v>60305</c:v>
                </c:pt>
                <c:pt idx="2316">
                  <c:v>85413</c:v>
                </c:pt>
                <c:pt idx="2317">
                  <c:v>223196</c:v>
                </c:pt>
                <c:pt idx="2318">
                  <c:v>72058</c:v>
                </c:pt>
                <c:pt idx="2319">
                  <c:v>370560</c:v>
                </c:pt>
                <c:pt idx="2320">
                  <c:v>87167</c:v>
                </c:pt>
                <c:pt idx="2321">
                  <c:v>59327</c:v>
                </c:pt>
                <c:pt idx="2322">
                  <c:v>73383</c:v>
                </c:pt>
                <c:pt idx="2323">
                  <c:v>2484142</c:v>
                </c:pt>
                <c:pt idx="2324">
                  <c:v>267722</c:v>
                </c:pt>
                <c:pt idx="2325">
                  <c:v>186864</c:v>
                </c:pt>
                <c:pt idx="2326">
                  <c:v>266695</c:v>
                </c:pt>
                <c:pt idx="2327">
                  <c:v>89800</c:v>
                </c:pt>
                <c:pt idx="2328">
                  <c:v>282431</c:v>
                </c:pt>
                <c:pt idx="2329">
                  <c:v>710828</c:v>
                </c:pt>
                <c:pt idx="2330">
                  <c:v>263123</c:v>
                </c:pt>
                <c:pt idx="2331">
                  <c:v>118983</c:v>
                </c:pt>
                <c:pt idx="2332">
                  <c:v>57250</c:v>
                </c:pt>
                <c:pt idx="2333">
                  <c:v>149468</c:v>
                </c:pt>
                <c:pt idx="2334">
                  <c:v>146145</c:v>
                </c:pt>
                <c:pt idx="2335">
                  <c:v>967187</c:v>
                </c:pt>
                <c:pt idx="2336">
                  <c:v>1055055</c:v>
                </c:pt>
                <c:pt idx="2337">
                  <c:v>778452</c:v>
                </c:pt>
                <c:pt idx="2338">
                  <c:v>103591</c:v>
                </c:pt>
                <c:pt idx="2339">
                  <c:v>589020</c:v>
                </c:pt>
                <c:pt idx="2340">
                  <c:v>317931</c:v>
                </c:pt>
                <c:pt idx="2341">
                  <c:v>109953</c:v>
                </c:pt>
                <c:pt idx="2342">
                  <c:v>213674</c:v>
                </c:pt>
                <c:pt idx="2343">
                  <c:v>426514</c:v>
                </c:pt>
                <c:pt idx="2344">
                  <c:v>147830</c:v>
                </c:pt>
                <c:pt idx="2345">
                  <c:v>267440</c:v>
                </c:pt>
                <c:pt idx="2346">
                  <c:v>53698</c:v>
                </c:pt>
                <c:pt idx="2347">
                  <c:v>352257</c:v>
                </c:pt>
                <c:pt idx="2348">
                  <c:v>153745</c:v>
                </c:pt>
                <c:pt idx="2349">
                  <c:v>493363</c:v>
                </c:pt>
                <c:pt idx="2350">
                  <c:v>120870</c:v>
                </c:pt>
                <c:pt idx="2351">
                  <c:v>380253</c:v>
                </c:pt>
                <c:pt idx="2352">
                  <c:v>54947</c:v>
                </c:pt>
                <c:pt idx="2353">
                  <c:v>59707</c:v>
                </c:pt>
                <c:pt idx="2354">
                  <c:v>240566</c:v>
                </c:pt>
                <c:pt idx="2355">
                  <c:v>175319</c:v>
                </c:pt>
                <c:pt idx="2356">
                  <c:v>524034</c:v>
                </c:pt>
                <c:pt idx="2357">
                  <c:v>98344</c:v>
                </c:pt>
                <c:pt idx="2358">
                  <c:v>89488</c:v>
                </c:pt>
                <c:pt idx="2359">
                  <c:v>116777</c:v>
                </c:pt>
                <c:pt idx="2360">
                  <c:v>53749</c:v>
                </c:pt>
                <c:pt idx="2361">
                  <c:v>50447</c:v>
                </c:pt>
                <c:pt idx="2362">
                  <c:v>83150</c:v>
                </c:pt>
                <c:pt idx="2363">
                  <c:v>106390</c:v>
                </c:pt>
                <c:pt idx="2364">
                  <c:v>96953</c:v>
                </c:pt>
                <c:pt idx="2365">
                  <c:v>84495</c:v>
                </c:pt>
                <c:pt idx="2366">
                  <c:v>240370</c:v>
                </c:pt>
                <c:pt idx="2367">
                  <c:v>214091</c:v>
                </c:pt>
                <c:pt idx="2368">
                  <c:v>484676</c:v>
                </c:pt>
                <c:pt idx="2369">
                  <c:v>64198</c:v>
                </c:pt>
                <c:pt idx="2370">
                  <c:v>50701</c:v>
                </c:pt>
                <c:pt idx="2371">
                  <c:v>1094693</c:v>
                </c:pt>
                <c:pt idx="2372">
                  <c:v>111031</c:v>
                </c:pt>
                <c:pt idx="2373">
                  <c:v>77601</c:v>
                </c:pt>
                <c:pt idx="2374">
                  <c:v>67715</c:v>
                </c:pt>
                <c:pt idx="2375">
                  <c:v>242713</c:v>
                </c:pt>
                <c:pt idx="2376">
                  <c:v>111739</c:v>
                </c:pt>
                <c:pt idx="2377">
                  <c:v>64149</c:v>
                </c:pt>
                <c:pt idx="2378">
                  <c:v>254791</c:v>
                </c:pt>
                <c:pt idx="2379">
                  <c:v>100886</c:v>
                </c:pt>
                <c:pt idx="2380">
                  <c:v>153182</c:v>
                </c:pt>
                <c:pt idx="2381">
                  <c:v>84814</c:v>
                </c:pt>
                <c:pt idx="2382">
                  <c:v>188082</c:v>
                </c:pt>
                <c:pt idx="2383">
                  <c:v>631342</c:v>
                </c:pt>
                <c:pt idx="2384">
                  <c:v>134161</c:v>
                </c:pt>
                <c:pt idx="2385">
                  <c:v>114028</c:v>
                </c:pt>
                <c:pt idx="2386">
                  <c:v>380491</c:v>
                </c:pt>
                <c:pt idx="2387">
                  <c:v>482233</c:v>
                </c:pt>
                <c:pt idx="2388">
                  <c:v>850937</c:v>
                </c:pt>
                <c:pt idx="2389">
                  <c:v>542411</c:v>
                </c:pt>
                <c:pt idx="2390">
                  <c:v>203328</c:v>
                </c:pt>
                <c:pt idx="2391">
                  <c:v>68606</c:v>
                </c:pt>
                <c:pt idx="2392">
                  <c:v>166578</c:v>
                </c:pt>
                <c:pt idx="2393">
                  <c:v>139391</c:v>
                </c:pt>
                <c:pt idx="2394">
                  <c:v>240781</c:v>
                </c:pt>
                <c:pt idx="2395">
                  <c:v>243954</c:v>
                </c:pt>
                <c:pt idx="2396">
                  <c:v>197715</c:v>
                </c:pt>
                <c:pt idx="2397">
                  <c:v>95965</c:v>
                </c:pt>
                <c:pt idx="2398">
                  <c:v>80326</c:v>
                </c:pt>
                <c:pt idx="2399">
                  <c:v>107034</c:v>
                </c:pt>
                <c:pt idx="2400">
                  <c:v>504653</c:v>
                </c:pt>
                <c:pt idx="2401">
                  <c:v>304772</c:v>
                </c:pt>
                <c:pt idx="2402">
                  <c:v>110493</c:v>
                </c:pt>
                <c:pt idx="2403">
                  <c:v>125908</c:v>
                </c:pt>
                <c:pt idx="2404">
                  <c:v>544945</c:v>
                </c:pt>
                <c:pt idx="2405">
                  <c:v>301691</c:v>
                </c:pt>
                <c:pt idx="2406">
                  <c:v>114848</c:v>
                </c:pt>
                <c:pt idx="2407">
                  <c:v>87775</c:v>
                </c:pt>
                <c:pt idx="2408">
                  <c:v>80735</c:v>
                </c:pt>
                <c:pt idx="2409">
                  <c:v>192260</c:v>
                </c:pt>
                <c:pt idx="2410">
                  <c:v>106496</c:v>
                </c:pt>
                <c:pt idx="2411">
                  <c:v>140458</c:v>
                </c:pt>
                <c:pt idx="2412">
                  <c:v>127808</c:v>
                </c:pt>
                <c:pt idx="2413">
                  <c:v>206804</c:v>
                </c:pt>
                <c:pt idx="2414">
                  <c:v>380233</c:v>
                </c:pt>
                <c:pt idx="2415">
                  <c:v>78016</c:v>
                </c:pt>
                <c:pt idx="2416">
                  <c:v>159498</c:v>
                </c:pt>
                <c:pt idx="2417">
                  <c:v>463703</c:v>
                </c:pt>
                <c:pt idx="2418">
                  <c:v>170943</c:v>
                </c:pt>
                <c:pt idx="2419">
                  <c:v>166021</c:v>
                </c:pt>
                <c:pt idx="2420">
                  <c:v>173694</c:v>
                </c:pt>
                <c:pt idx="2421">
                  <c:v>699659</c:v>
                </c:pt>
                <c:pt idx="2422">
                  <c:v>89046</c:v>
                </c:pt>
                <c:pt idx="2423">
                  <c:v>110969</c:v>
                </c:pt>
                <c:pt idx="2424">
                  <c:v>82939</c:v>
                </c:pt>
                <c:pt idx="2425">
                  <c:v>473187</c:v>
                </c:pt>
                <c:pt idx="2426">
                  <c:v>117690</c:v>
                </c:pt>
                <c:pt idx="2427">
                  <c:v>376979</c:v>
                </c:pt>
                <c:pt idx="2428">
                  <c:v>407805</c:v>
                </c:pt>
                <c:pt idx="2429">
                  <c:v>125396</c:v>
                </c:pt>
                <c:pt idx="2430">
                  <c:v>119319</c:v>
                </c:pt>
                <c:pt idx="2431">
                  <c:v>191971</c:v>
                </c:pt>
                <c:pt idx="2432">
                  <c:v>175114</c:v>
                </c:pt>
                <c:pt idx="2433">
                  <c:v>126352</c:v>
                </c:pt>
                <c:pt idx="2434">
                  <c:v>52565</c:v>
                </c:pt>
                <c:pt idx="2435">
                  <c:v>94120</c:v>
                </c:pt>
                <c:pt idx="2436">
                  <c:v>95356</c:v>
                </c:pt>
                <c:pt idx="2437">
                  <c:v>98969</c:v>
                </c:pt>
                <c:pt idx="2438">
                  <c:v>464198</c:v>
                </c:pt>
                <c:pt idx="2439">
                  <c:v>483169</c:v>
                </c:pt>
                <c:pt idx="2440">
                  <c:v>108548</c:v>
                </c:pt>
                <c:pt idx="2441">
                  <c:v>137677</c:v>
                </c:pt>
                <c:pt idx="2442">
                  <c:v>479266</c:v>
                </c:pt>
                <c:pt idx="2443">
                  <c:v>93839</c:v>
                </c:pt>
                <c:pt idx="2444">
                  <c:v>393860</c:v>
                </c:pt>
                <c:pt idx="2445">
                  <c:v>117350</c:v>
                </c:pt>
                <c:pt idx="2446">
                  <c:v>145484</c:v>
                </c:pt>
                <c:pt idx="2447">
                  <c:v>98682</c:v>
                </c:pt>
                <c:pt idx="2448">
                  <c:v>143985</c:v>
                </c:pt>
                <c:pt idx="2449">
                  <c:v>90307</c:v>
                </c:pt>
                <c:pt idx="2450">
                  <c:v>194763</c:v>
                </c:pt>
                <c:pt idx="2451">
                  <c:v>182991</c:v>
                </c:pt>
                <c:pt idx="2452">
                  <c:v>160877</c:v>
                </c:pt>
                <c:pt idx="2453">
                  <c:v>259595</c:v>
                </c:pt>
                <c:pt idx="2454">
                  <c:v>91582</c:v>
                </c:pt>
                <c:pt idx="2455">
                  <c:v>101071</c:v>
                </c:pt>
                <c:pt idx="2456">
                  <c:v>110686</c:v>
                </c:pt>
                <c:pt idx="2457">
                  <c:v>103857</c:v>
                </c:pt>
                <c:pt idx="2458">
                  <c:v>157168</c:v>
                </c:pt>
                <c:pt idx="2459">
                  <c:v>483943</c:v>
                </c:pt>
                <c:pt idx="2460">
                  <c:v>163349</c:v>
                </c:pt>
                <c:pt idx="2461">
                  <c:v>100060</c:v>
                </c:pt>
                <c:pt idx="2462">
                  <c:v>548962</c:v>
                </c:pt>
                <c:pt idx="2463">
                  <c:v>135504</c:v>
                </c:pt>
                <c:pt idx="2464">
                  <c:v>55003</c:v>
                </c:pt>
                <c:pt idx="2465">
                  <c:v>56442</c:v>
                </c:pt>
                <c:pt idx="2466">
                  <c:v>93215</c:v>
                </c:pt>
                <c:pt idx="2467">
                  <c:v>165756</c:v>
                </c:pt>
                <c:pt idx="2468">
                  <c:v>80221</c:v>
                </c:pt>
                <c:pt idx="2469">
                  <c:v>70008</c:v>
                </c:pt>
                <c:pt idx="2470">
                  <c:v>185918</c:v>
                </c:pt>
                <c:pt idx="2471">
                  <c:v>75026</c:v>
                </c:pt>
                <c:pt idx="2472">
                  <c:v>68295</c:v>
                </c:pt>
                <c:pt idx="2473">
                  <c:v>393701</c:v>
                </c:pt>
                <c:pt idx="2474">
                  <c:v>239935</c:v>
                </c:pt>
                <c:pt idx="2475">
                  <c:v>65175</c:v>
                </c:pt>
                <c:pt idx="2476">
                  <c:v>122629</c:v>
                </c:pt>
                <c:pt idx="2477">
                  <c:v>332529</c:v>
                </c:pt>
                <c:pt idx="2478">
                  <c:v>71122</c:v>
                </c:pt>
                <c:pt idx="2479">
                  <c:v>100372</c:v>
                </c:pt>
                <c:pt idx="2480">
                  <c:v>57644</c:v>
                </c:pt>
                <c:pt idx="2481">
                  <c:v>400401</c:v>
                </c:pt>
                <c:pt idx="2482">
                  <c:v>51973</c:v>
                </c:pt>
                <c:pt idx="2483">
                  <c:v>192534</c:v>
                </c:pt>
                <c:pt idx="2484">
                  <c:v>468247</c:v>
                </c:pt>
                <c:pt idx="2485">
                  <c:v>190540</c:v>
                </c:pt>
                <c:pt idx="2486">
                  <c:v>311976</c:v>
                </c:pt>
                <c:pt idx="2487">
                  <c:v>88595</c:v>
                </c:pt>
                <c:pt idx="2488">
                  <c:v>232166</c:v>
                </c:pt>
                <c:pt idx="2489">
                  <c:v>82719</c:v>
                </c:pt>
                <c:pt idx="2490">
                  <c:v>159477</c:v>
                </c:pt>
                <c:pt idx="2491">
                  <c:v>260169</c:v>
                </c:pt>
                <c:pt idx="2492">
                  <c:v>116595</c:v>
                </c:pt>
                <c:pt idx="2493">
                  <c:v>104266</c:v>
                </c:pt>
                <c:pt idx="2494">
                  <c:v>221482</c:v>
                </c:pt>
                <c:pt idx="2495">
                  <c:v>442824</c:v>
                </c:pt>
                <c:pt idx="2496">
                  <c:v>212684</c:v>
                </c:pt>
                <c:pt idx="2497">
                  <c:v>201429</c:v>
                </c:pt>
                <c:pt idx="2498">
                  <c:v>74177</c:v>
                </c:pt>
                <c:pt idx="2499">
                  <c:v>160181</c:v>
                </c:pt>
                <c:pt idx="2500">
                  <c:v>51240</c:v>
                </c:pt>
                <c:pt idx="2501">
                  <c:v>133332</c:v>
                </c:pt>
                <c:pt idx="2502">
                  <c:v>140680</c:v>
                </c:pt>
                <c:pt idx="2503">
                  <c:v>120990</c:v>
                </c:pt>
                <c:pt idx="2504">
                  <c:v>132259</c:v>
                </c:pt>
                <c:pt idx="2505">
                  <c:v>192792</c:v>
                </c:pt>
                <c:pt idx="2506">
                  <c:v>108109</c:v>
                </c:pt>
                <c:pt idx="2507">
                  <c:v>82469</c:v>
                </c:pt>
                <c:pt idx="2508">
                  <c:v>105591</c:v>
                </c:pt>
                <c:pt idx="2509">
                  <c:v>122836</c:v>
                </c:pt>
                <c:pt idx="2510">
                  <c:v>212689</c:v>
                </c:pt>
                <c:pt idx="2511">
                  <c:v>108485</c:v>
                </c:pt>
                <c:pt idx="2512">
                  <c:v>86535</c:v>
                </c:pt>
                <c:pt idx="2513">
                  <c:v>186266</c:v>
                </c:pt>
                <c:pt idx="2514">
                  <c:v>466743</c:v>
                </c:pt>
                <c:pt idx="2515">
                  <c:v>717897</c:v>
                </c:pt>
                <c:pt idx="2516">
                  <c:v>387395</c:v>
                </c:pt>
                <c:pt idx="2517">
                  <c:v>82878</c:v>
                </c:pt>
                <c:pt idx="2518">
                  <c:v>138273</c:v>
                </c:pt>
                <c:pt idx="2519">
                  <c:v>226749</c:v>
                </c:pt>
                <c:pt idx="2520">
                  <c:v>435756</c:v>
                </c:pt>
                <c:pt idx="2521">
                  <c:v>89945</c:v>
                </c:pt>
                <c:pt idx="2522">
                  <c:v>641702</c:v>
                </c:pt>
                <c:pt idx="2523">
                  <c:v>326069</c:v>
                </c:pt>
                <c:pt idx="2524">
                  <c:v>149211</c:v>
                </c:pt>
                <c:pt idx="2525">
                  <c:v>78009</c:v>
                </c:pt>
                <c:pt idx="2526">
                  <c:v>326725</c:v>
                </c:pt>
                <c:pt idx="2527">
                  <c:v>355411</c:v>
                </c:pt>
                <c:pt idx="2528">
                  <c:v>193787</c:v>
                </c:pt>
                <c:pt idx="2529">
                  <c:v>94509</c:v>
                </c:pt>
                <c:pt idx="2530">
                  <c:v>143908</c:v>
                </c:pt>
                <c:pt idx="2531">
                  <c:v>227591</c:v>
                </c:pt>
                <c:pt idx="2532">
                  <c:v>236006</c:v>
                </c:pt>
                <c:pt idx="2533">
                  <c:v>364059</c:v>
                </c:pt>
                <c:pt idx="2534">
                  <c:v>284159</c:v>
                </c:pt>
                <c:pt idx="2535">
                  <c:v>69281</c:v>
                </c:pt>
                <c:pt idx="2536">
                  <c:v>196094</c:v>
                </c:pt>
                <c:pt idx="2537">
                  <c:v>246652</c:v>
                </c:pt>
                <c:pt idx="2538">
                  <c:v>115596</c:v>
                </c:pt>
                <c:pt idx="2539">
                  <c:v>105927</c:v>
                </c:pt>
                <c:pt idx="2540">
                  <c:v>537232</c:v>
                </c:pt>
                <c:pt idx="2541">
                  <c:v>186822</c:v>
                </c:pt>
                <c:pt idx="2542">
                  <c:v>62274</c:v>
                </c:pt>
                <c:pt idx="2543">
                  <c:v>849639</c:v>
                </c:pt>
                <c:pt idx="2544">
                  <c:v>521377</c:v>
                </c:pt>
                <c:pt idx="2545">
                  <c:v>50869</c:v>
                </c:pt>
                <c:pt idx="2546">
                  <c:v>99849</c:v>
                </c:pt>
                <c:pt idx="2547">
                  <c:v>90192</c:v>
                </c:pt>
                <c:pt idx="2548">
                  <c:v>220085</c:v>
                </c:pt>
                <c:pt idx="2549">
                  <c:v>692117</c:v>
                </c:pt>
                <c:pt idx="2550">
                  <c:v>258657</c:v>
                </c:pt>
                <c:pt idx="2551">
                  <c:v>82281</c:v>
                </c:pt>
                <c:pt idx="2552">
                  <c:v>105790</c:v>
                </c:pt>
                <c:pt idx="2553">
                  <c:v>468023</c:v>
                </c:pt>
                <c:pt idx="2554">
                  <c:v>88523</c:v>
                </c:pt>
                <c:pt idx="2555">
                  <c:v>113156</c:v>
                </c:pt>
                <c:pt idx="2556">
                  <c:v>56361</c:v>
                </c:pt>
                <c:pt idx="2557">
                  <c:v>417584</c:v>
                </c:pt>
                <c:pt idx="2558">
                  <c:v>55615</c:v>
                </c:pt>
                <c:pt idx="2559">
                  <c:v>131299</c:v>
                </c:pt>
                <c:pt idx="2560">
                  <c:v>205762</c:v>
                </c:pt>
                <c:pt idx="2561">
                  <c:v>114828</c:v>
                </c:pt>
                <c:pt idx="2562">
                  <c:v>76394</c:v>
                </c:pt>
                <c:pt idx="2563">
                  <c:v>62580</c:v>
                </c:pt>
                <c:pt idx="2564">
                  <c:v>62485</c:v>
                </c:pt>
                <c:pt idx="2565">
                  <c:v>260061</c:v>
                </c:pt>
                <c:pt idx="2566">
                  <c:v>380218</c:v>
                </c:pt>
                <c:pt idx="2567">
                  <c:v>341150</c:v>
                </c:pt>
                <c:pt idx="2568">
                  <c:v>76635</c:v>
                </c:pt>
                <c:pt idx="2569">
                  <c:v>84645</c:v>
                </c:pt>
                <c:pt idx="2570">
                  <c:v>75403</c:v>
                </c:pt>
                <c:pt idx="2571">
                  <c:v>159542</c:v>
                </c:pt>
                <c:pt idx="2572">
                  <c:v>105994</c:v>
                </c:pt>
                <c:pt idx="2573">
                  <c:v>476314</c:v>
                </c:pt>
                <c:pt idx="2574">
                  <c:v>203137</c:v>
                </c:pt>
                <c:pt idx="2575">
                  <c:v>82850</c:v>
                </c:pt>
                <c:pt idx="2576">
                  <c:v>81950</c:v>
                </c:pt>
                <c:pt idx="2577">
                  <c:v>155112</c:v>
                </c:pt>
                <c:pt idx="2578">
                  <c:v>53676</c:v>
                </c:pt>
                <c:pt idx="2579">
                  <c:v>572952</c:v>
                </c:pt>
                <c:pt idx="2580">
                  <c:v>250269</c:v>
                </c:pt>
                <c:pt idx="2581">
                  <c:v>298862</c:v>
                </c:pt>
                <c:pt idx="2582">
                  <c:v>50439</c:v>
                </c:pt>
                <c:pt idx="2583">
                  <c:v>65548</c:v>
                </c:pt>
                <c:pt idx="2584">
                  <c:v>639555</c:v>
                </c:pt>
                <c:pt idx="2585">
                  <c:v>362807</c:v>
                </c:pt>
                <c:pt idx="2586">
                  <c:v>53085</c:v>
                </c:pt>
                <c:pt idx="2587">
                  <c:v>77140</c:v>
                </c:pt>
                <c:pt idx="2588">
                  <c:v>65377</c:v>
                </c:pt>
                <c:pt idx="2589">
                  <c:v>62925</c:v>
                </c:pt>
                <c:pt idx="2590">
                  <c:v>69976</c:v>
                </c:pt>
                <c:pt idx="2591">
                  <c:v>148182</c:v>
                </c:pt>
                <c:pt idx="2592">
                  <c:v>72957</c:v>
                </c:pt>
                <c:pt idx="2593">
                  <c:v>54280</c:v>
                </c:pt>
                <c:pt idx="2594">
                  <c:v>150293</c:v>
                </c:pt>
                <c:pt idx="2595">
                  <c:v>318717</c:v>
                </c:pt>
                <c:pt idx="2596">
                  <c:v>109098</c:v>
                </c:pt>
                <c:pt idx="2597">
                  <c:v>56459</c:v>
                </c:pt>
                <c:pt idx="2598">
                  <c:v>57313</c:v>
                </c:pt>
                <c:pt idx="2599">
                  <c:v>447620</c:v>
                </c:pt>
                <c:pt idx="2600">
                  <c:v>98668</c:v>
                </c:pt>
                <c:pt idx="2601">
                  <c:v>104834</c:v>
                </c:pt>
                <c:pt idx="2602">
                  <c:v>91138</c:v>
                </c:pt>
                <c:pt idx="2603">
                  <c:v>58820</c:v>
                </c:pt>
                <c:pt idx="2604">
                  <c:v>335073</c:v>
                </c:pt>
                <c:pt idx="2605">
                  <c:v>495167</c:v>
                </c:pt>
                <c:pt idx="2606">
                  <c:v>313819</c:v>
                </c:pt>
                <c:pt idx="2607">
                  <c:v>135589</c:v>
                </c:pt>
                <c:pt idx="2608">
                  <c:v>109045</c:v>
                </c:pt>
                <c:pt idx="2609">
                  <c:v>52684</c:v>
                </c:pt>
                <c:pt idx="2610">
                  <c:v>252486</c:v>
                </c:pt>
                <c:pt idx="2611">
                  <c:v>651512</c:v>
                </c:pt>
                <c:pt idx="2612">
                  <c:v>494791</c:v>
                </c:pt>
                <c:pt idx="2613">
                  <c:v>106246</c:v>
                </c:pt>
                <c:pt idx="2614">
                  <c:v>67879</c:v>
                </c:pt>
                <c:pt idx="2615">
                  <c:v>57649</c:v>
                </c:pt>
                <c:pt idx="2616">
                  <c:v>178728</c:v>
                </c:pt>
                <c:pt idx="2617">
                  <c:v>206929</c:v>
                </c:pt>
                <c:pt idx="2618">
                  <c:v>284470</c:v>
                </c:pt>
                <c:pt idx="2619">
                  <c:v>121398</c:v>
                </c:pt>
                <c:pt idx="2620">
                  <c:v>178197</c:v>
                </c:pt>
                <c:pt idx="2621">
                  <c:v>264851</c:v>
                </c:pt>
                <c:pt idx="2622">
                  <c:v>819488</c:v>
                </c:pt>
                <c:pt idx="2623">
                  <c:v>254075</c:v>
                </c:pt>
                <c:pt idx="2624">
                  <c:v>56114</c:v>
                </c:pt>
                <c:pt idx="2625">
                  <c:v>55745</c:v>
                </c:pt>
                <c:pt idx="2626">
                  <c:v>104457</c:v>
                </c:pt>
                <c:pt idx="2627">
                  <c:v>479336</c:v>
                </c:pt>
                <c:pt idx="2628">
                  <c:v>80687</c:v>
                </c:pt>
                <c:pt idx="2629">
                  <c:v>883216</c:v>
                </c:pt>
                <c:pt idx="2630">
                  <c:v>69555</c:v>
                </c:pt>
                <c:pt idx="2631">
                  <c:v>59039</c:v>
                </c:pt>
                <c:pt idx="2632">
                  <c:v>68542</c:v>
                </c:pt>
                <c:pt idx="2633">
                  <c:v>1647010</c:v>
                </c:pt>
                <c:pt idx="2634">
                  <c:v>107420</c:v>
                </c:pt>
                <c:pt idx="2635">
                  <c:v>123310</c:v>
                </c:pt>
                <c:pt idx="2636">
                  <c:v>262804</c:v>
                </c:pt>
                <c:pt idx="2637">
                  <c:v>147953</c:v>
                </c:pt>
                <c:pt idx="2638">
                  <c:v>630765</c:v>
                </c:pt>
                <c:pt idx="2639">
                  <c:v>130713</c:v>
                </c:pt>
                <c:pt idx="2640">
                  <c:v>99057</c:v>
                </c:pt>
                <c:pt idx="2641">
                  <c:v>107114</c:v>
                </c:pt>
                <c:pt idx="2642">
                  <c:v>177956</c:v>
                </c:pt>
                <c:pt idx="2643">
                  <c:v>129789</c:v>
                </c:pt>
                <c:pt idx="2644">
                  <c:v>51834</c:v>
                </c:pt>
                <c:pt idx="2645">
                  <c:v>525841</c:v>
                </c:pt>
                <c:pt idx="2646">
                  <c:v>198778</c:v>
                </c:pt>
                <c:pt idx="2647">
                  <c:v>741440</c:v>
                </c:pt>
                <c:pt idx="2648">
                  <c:v>734575</c:v>
                </c:pt>
                <c:pt idx="2649">
                  <c:v>137085</c:v>
                </c:pt>
                <c:pt idx="2650">
                  <c:v>75518</c:v>
                </c:pt>
                <c:pt idx="2651">
                  <c:v>492085</c:v>
                </c:pt>
                <c:pt idx="2652">
                  <c:v>213644</c:v>
                </c:pt>
                <c:pt idx="2653">
                  <c:v>127738</c:v>
                </c:pt>
                <c:pt idx="2654">
                  <c:v>410742</c:v>
                </c:pt>
                <c:pt idx="2655">
                  <c:v>369964</c:v>
                </c:pt>
                <c:pt idx="2656">
                  <c:v>128198</c:v>
                </c:pt>
                <c:pt idx="2657">
                  <c:v>98972</c:v>
                </c:pt>
                <c:pt idx="2658">
                  <c:v>145674</c:v>
                </c:pt>
                <c:pt idx="2659">
                  <c:v>115047</c:v>
                </c:pt>
                <c:pt idx="2660">
                  <c:v>272837</c:v>
                </c:pt>
                <c:pt idx="2661">
                  <c:v>116818</c:v>
                </c:pt>
                <c:pt idx="2662">
                  <c:v>138638</c:v>
                </c:pt>
                <c:pt idx="2663">
                  <c:v>51413</c:v>
                </c:pt>
                <c:pt idx="2664">
                  <c:v>269983</c:v>
                </c:pt>
                <c:pt idx="2665">
                  <c:v>186177</c:v>
                </c:pt>
                <c:pt idx="2666">
                  <c:v>184239</c:v>
                </c:pt>
                <c:pt idx="2667">
                  <c:v>129400</c:v>
                </c:pt>
                <c:pt idx="2668">
                  <c:v>146297</c:v>
                </c:pt>
                <c:pt idx="2669">
                  <c:v>442740</c:v>
                </c:pt>
                <c:pt idx="2670">
                  <c:v>329350</c:v>
                </c:pt>
                <c:pt idx="2671">
                  <c:v>696781</c:v>
                </c:pt>
                <c:pt idx="2672">
                  <c:v>482813</c:v>
                </c:pt>
                <c:pt idx="2673">
                  <c:v>353711</c:v>
                </c:pt>
                <c:pt idx="2674">
                  <c:v>116500</c:v>
                </c:pt>
                <c:pt idx="2675">
                  <c:v>263339</c:v>
                </c:pt>
                <c:pt idx="2676">
                  <c:v>242317</c:v>
                </c:pt>
                <c:pt idx="2677">
                  <c:v>87242</c:v>
                </c:pt>
                <c:pt idx="2678">
                  <c:v>188596</c:v>
                </c:pt>
                <c:pt idx="2679">
                  <c:v>50548</c:v>
                </c:pt>
                <c:pt idx="2680">
                  <c:v>58714</c:v>
                </c:pt>
                <c:pt idx="2681">
                  <c:v>79151</c:v>
                </c:pt>
                <c:pt idx="2682">
                  <c:v>227780</c:v>
                </c:pt>
                <c:pt idx="2683">
                  <c:v>76309</c:v>
                </c:pt>
                <c:pt idx="2684">
                  <c:v>101955</c:v>
                </c:pt>
                <c:pt idx="2685">
                  <c:v>59249</c:v>
                </c:pt>
                <c:pt idx="2686">
                  <c:v>502453</c:v>
                </c:pt>
                <c:pt idx="2687">
                  <c:v>271152</c:v>
                </c:pt>
                <c:pt idx="2688">
                  <c:v>124193</c:v>
                </c:pt>
                <c:pt idx="2689">
                  <c:v>226246</c:v>
                </c:pt>
                <c:pt idx="2690">
                  <c:v>163918</c:v>
                </c:pt>
                <c:pt idx="2691">
                  <c:v>712207</c:v>
                </c:pt>
                <c:pt idx="2692">
                  <c:v>115288</c:v>
                </c:pt>
                <c:pt idx="2693">
                  <c:v>324115</c:v>
                </c:pt>
                <c:pt idx="2694">
                  <c:v>100829</c:v>
                </c:pt>
                <c:pt idx="2695">
                  <c:v>111728</c:v>
                </c:pt>
                <c:pt idx="2696">
                  <c:v>61284</c:v>
                </c:pt>
                <c:pt idx="2697">
                  <c:v>65385</c:v>
                </c:pt>
                <c:pt idx="2698">
                  <c:v>68041</c:v>
                </c:pt>
                <c:pt idx="2699">
                  <c:v>81454</c:v>
                </c:pt>
                <c:pt idx="2700">
                  <c:v>324083</c:v>
                </c:pt>
                <c:pt idx="2701">
                  <c:v>242678</c:v>
                </c:pt>
                <c:pt idx="2702">
                  <c:v>66146</c:v>
                </c:pt>
                <c:pt idx="2703">
                  <c:v>93962</c:v>
                </c:pt>
                <c:pt idx="2704">
                  <c:v>1249361</c:v>
                </c:pt>
                <c:pt idx="2705">
                  <c:v>82928</c:v>
                </c:pt>
                <c:pt idx="2706">
                  <c:v>189198</c:v>
                </c:pt>
                <c:pt idx="2707">
                  <c:v>139222</c:v>
                </c:pt>
                <c:pt idx="2708">
                  <c:v>273888</c:v>
                </c:pt>
                <c:pt idx="2709">
                  <c:v>728344</c:v>
                </c:pt>
                <c:pt idx="2710">
                  <c:v>69679</c:v>
                </c:pt>
                <c:pt idx="2711">
                  <c:v>143442</c:v>
                </c:pt>
                <c:pt idx="2712">
                  <c:v>50004</c:v>
                </c:pt>
                <c:pt idx="2713">
                  <c:v>72391</c:v>
                </c:pt>
                <c:pt idx="2714">
                  <c:v>160562</c:v>
                </c:pt>
                <c:pt idx="2715">
                  <c:v>195333</c:v>
                </c:pt>
                <c:pt idx="2716">
                  <c:v>90170</c:v>
                </c:pt>
                <c:pt idx="2717">
                  <c:v>65362</c:v>
                </c:pt>
                <c:pt idx="2718">
                  <c:v>188819</c:v>
                </c:pt>
                <c:pt idx="2719">
                  <c:v>54450</c:v>
                </c:pt>
                <c:pt idx="2720">
                  <c:v>175979</c:v>
                </c:pt>
                <c:pt idx="2721">
                  <c:v>67207</c:v>
                </c:pt>
                <c:pt idx="2722">
                  <c:v>807292</c:v>
                </c:pt>
                <c:pt idx="2723">
                  <c:v>59401</c:v>
                </c:pt>
                <c:pt idx="2724">
                  <c:v>205995</c:v>
                </c:pt>
                <c:pt idx="2725">
                  <c:v>142983</c:v>
                </c:pt>
                <c:pt idx="2726">
                  <c:v>759884</c:v>
                </c:pt>
                <c:pt idx="2727">
                  <c:v>69606</c:v>
                </c:pt>
                <c:pt idx="2728">
                  <c:v>146939</c:v>
                </c:pt>
                <c:pt idx="2729">
                  <c:v>54077</c:v>
                </c:pt>
                <c:pt idx="2730">
                  <c:v>458797</c:v>
                </c:pt>
                <c:pt idx="2731">
                  <c:v>66950</c:v>
                </c:pt>
                <c:pt idx="2732">
                  <c:v>70791</c:v>
                </c:pt>
                <c:pt idx="2733">
                  <c:v>63091</c:v>
                </c:pt>
                <c:pt idx="2734">
                  <c:v>69398</c:v>
                </c:pt>
                <c:pt idx="2735">
                  <c:v>327675</c:v>
                </c:pt>
                <c:pt idx="2736">
                  <c:v>50564</c:v>
                </c:pt>
                <c:pt idx="2737">
                  <c:v>573012</c:v>
                </c:pt>
                <c:pt idx="2738">
                  <c:v>54414</c:v>
                </c:pt>
                <c:pt idx="2739">
                  <c:v>154911</c:v>
                </c:pt>
                <c:pt idx="2740">
                  <c:v>84538</c:v>
                </c:pt>
                <c:pt idx="2741">
                  <c:v>251506</c:v>
                </c:pt>
                <c:pt idx="2742">
                  <c:v>90682</c:v>
                </c:pt>
                <c:pt idx="2743">
                  <c:v>118750</c:v>
                </c:pt>
                <c:pt idx="2744">
                  <c:v>167998</c:v>
                </c:pt>
                <c:pt idx="2745">
                  <c:v>102830</c:v>
                </c:pt>
                <c:pt idx="2746">
                  <c:v>311381</c:v>
                </c:pt>
                <c:pt idx="2747">
                  <c:v>54428</c:v>
                </c:pt>
                <c:pt idx="2748">
                  <c:v>181541</c:v>
                </c:pt>
                <c:pt idx="2749">
                  <c:v>107290</c:v>
                </c:pt>
                <c:pt idx="2750">
                  <c:v>96626</c:v>
                </c:pt>
                <c:pt idx="2751">
                  <c:v>58042</c:v>
                </c:pt>
                <c:pt idx="2752">
                  <c:v>137350</c:v>
                </c:pt>
                <c:pt idx="2753">
                  <c:v>516963</c:v>
                </c:pt>
                <c:pt idx="2754">
                  <c:v>53945</c:v>
                </c:pt>
                <c:pt idx="2755">
                  <c:v>146154</c:v>
                </c:pt>
                <c:pt idx="2756">
                  <c:v>235759</c:v>
                </c:pt>
                <c:pt idx="2757">
                  <c:v>165115</c:v>
                </c:pt>
                <c:pt idx="2758">
                  <c:v>104495</c:v>
                </c:pt>
                <c:pt idx="2759">
                  <c:v>374528</c:v>
                </c:pt>
                <c:pt idx="2760">
                  <c:v>113553</c:v>
                </c:pt>
                <c:pt idx="2761">
                  <c:v>147647</c:v>
                </c:pt>
                <c:pt idx="2762">
                  <c:v>168502</c:v>
                </c:pt>
                <c:pt idx="2763">
                  <c:v>236363</c:v>
                </c:pt>
                <c:pt idx="2764">
                  <c:v>65018</c:v>
                </c:pt>
                <c:pt idx="2765">
                  <c:v>109335</c:v>
                </c:pt>
                <c:pt idx="2766">
                  <c:v>185322</c:v>
                </c:pt>
                <c:pt idx="2767">
                  <c:v>79457</c:v>
                </c:pt>
                <c:pt idx="2768">
                  <c:v>245040</c:v>
                </c:pt>
                <c:pt idx="2769">
                  <c:v>58825</c:v>
                </c:pt>
                <c:pt idx="2770">
                  <c:v>180718</c:v>
                </c:pt>
                <c:pt idx="2771">
                  <c:v>212402</c:v>
                </c:pt>
                <c:pt idx="2772">
                  <c:v>192982</c:v>
                </c:pt>
                <c:pt idx="2773">
                  <c:v>103319</c:v>
                </c:pt>
                <c:pt idx="2774">
                  <c:v>488879</c:v>
                </c:pt>
                <c:pt idx="2775">
                  <c:v>700225</c:v>
                </c:pt>
                <c:pt idx="2776">
                  <c:v>75976</c:v>
                </c:pt>
                <c:pt idx="2777">
                  <c:v>129333</c:v>
                </c:pt>
                <c:pt idx="2778">
                  <c:v>60408</c:v>
                </c:pt>
                <c:pt idx="2779">
                  <c:v>177047</c:v>
                </c:pt>
                <c:pt idx="2780">
                  <c:v>1037528</c:v>
                </c:pt>
                <c:pt idx="2781">
                  <c:v>60584</c:v>
                </c:pt>
                <c:pt idx="2782">
                  <c:v>52117</c:v>
                </c:pt>
                <c:pt idx="2783">
                  <c:v>96000</c:v>
                </c:pt>
                <c:pt idx="2784">
                  <c:v>294908</c:v>
                </c:pt>
                <c:pt idx="2785">
                  <c:v>864325</c:v>
                </c:pt>
                <c:pt idx="2786">
                  <c:v>59768</c:v>
                </c:pt>
                <c:pt idx="2787">
                  <c:v>143247</c:v>
                </c:pt>
                <c:pt idx="2788">
                  <c:v>408268</c:v>
                </c:pt>
                <c:pt idx="2789">
                  <c:v>252876</c:v>
                </c:pt>
                <c:pt idx="2790">
                  <c:v>397441</c:v>
                </c:pt>
                <c:pt idx="2791">
                  <c:v>650478</c:v>
                </c:pt>
                <c:pt idx="2792">
                  <c:v>288041</c:v>
                </c:pt>
                <c:pt idx="2793">
                  <c:v>115214</c:v>
                </c:pt>
                <c:pt idx="2794">
                  <c:v>135312</c:v>
                </c:pt>
                <c:pt idx="2795">
                  <c:v>558461</c:v>
                </c:pt>
                <c:pt idx="2796">
                  <c:v>127232</c:v>
                </c:pt>
                <c:pt idx="2797">
                  <c:v>295858</c:v>
                </c:pt>
                <c:pt idx="2798">
                  <c:v>241519</c:v>
                </c:pt>
                <c:pt idx="2799">
                  <c:v>330732</c:v>
                </c:pt>
                <c:pt idx="2800">
                  <c:v>53993</c:v>
                </c:pt>
                <c:pt idx="2801">
                  <c:v>192959</c:v>
                </c:pt>
                <c:pt idx="2802">
                  <c:v>84802</c:v>
                </c:pt>
                <c:pt idx="2803">
                  <c:v>210240</c:v>
                </c:pt>
                <c:pt idx="2804">
                  <c:v>232690</c:v>
                </c:pt>
                <c:pt idx="2805">
                  <c:v>50444</c:v>
                </c:pt>
                <c:pt idx="2806">
                  <c:v>201287</c:v>
                </c:pt>
                <c:pt idx="2807">
                  <c:v>59600</c:v>
                </c:pt>
                <c:pt idx="2808">
                  <c:v>101756</c:v>
                </c:pt>
                <c:pt idx="2809">
                  <c:v>97916</c:v>
                </c:pt>
                <c:pt idx="2810">
                  <c:v>77600</c:v>
                </c:pt>
                <c:pt idx="2811">
                  <c:v>59164</c:v>
                </c:pt>
                <c:pt idx="2812">
                  <c:v>267598</c:v>
                </c:pt>
                <c:pt idx="2813">
                  <c:v>65271</c:v>
                </c:pt>
                <c:pt idx="2814">
                  <c:v>176540</c:v>
                </c:pt>
                <c:pt idx="2815">
                  <c:v>83909</c:v>
                </c:pt>
                <c:pt idx="2816">
                  <c:v>458218</c:v>
                </c:pt>
                <c:pt idx="2817">
                  <c:v>562843</c:v>
                </c:pt>
                <c:pt idx="2818">
                  <c:v>147985</c:v>
                </c:pt>
                <c:pt idx="2819">
                  <c:v>402382</c:v>
                </c:pt>
                <c:pt idx="2820">
                  <c:v>267427</c:v>
                </c:pt>
                <c:pt idx="2821">
                  <c:v>117049</c:v>
                </c:pt>
                <c:pt idx="2822">
                  <c:v>431913</c:v>
                </c:pt>
                <c:pt idx="2823">
                  <c:v>50560</c:v>
                </c:pt>
                <c:pt idx="2824">
                  <c:v>144245</c:v>
                </c:pt>
                <c:pt idx="2825">
                  <c:v>78786</c:v>
                </c:pt>
                <c:pt idx="2826">
                  <c:v>66263</c:v>
                </c:pt>
                <c:pt idx="2827">
                  <c:v>82033</c:v>
                </c:pt>
                <c:pt idx="2828">
                  <c:v>137279</c:v>
                </c:pt>
                <c:pt idx="2829">
                  <c:v>65411</c:v>
                </c:pt>
                <c:pt idx="2830">
                  <c:v>903913</c:v>
                </c:pt>
                <c:pt idx="2831">
                  <c:v>296243</c:v>
                </c:pt>
                <c:pt idx="2832">
                  <c:v>74414</c:v>
                </c:pt>
                <c:pt idx="2833">
                  <c:v>69820</c:v>
                </c:pt>
                <c:pt idx="2834">
                  <c:v>138398</c:v>
                </c:pt>
                <c:pt idx="2835">
                  <c:v>123324</c:v>
                </c:pt>
                <c:pt idx="2836">
                  <c:v>121382</c:v>
                </c:pt>
                <c:pt idx="2837">
                  <c:v>61929</c:v>
                </c:pt>
                <c:pt idx="2838">
                  <c:v>223920</c:v>
                </c:pt>
                <c:pt idx="2839">
                  <c:v>50335</c:v>
                </c:pt>
                <c:pt idx="2840">
                  <c:v>179068</c:v>
                </c:pt>
                <c:pt idx="2841">
                  <c:v>203074</c:v>
                </c:pt>
                <c:pt idx="2842">
                  <c:v>102896</c:v>
                </c:pt>
                <c:pt idx="2843">
                  <c:v>83200</c:v>
                </c:pt>
                <c:pt idx="2844">
                  <c:v>201038</c:v>
                </c:pt>
                <c:pt idx="2845">
                  <c:v>142696</c:v>
                </c:pt>
                <c:pt idx="2846">
                  <c:v>72772</c:v>
                </c:pt>
                <c:pt idx="2847">
                  <c:v>57969</c:v>
                </c:pt>
                <c:pt idx="2848">
                  <c:v>222143</c:v>
                </c:pt>
                <c:pt idx="2849">
                  <c:v>52448</c:v>
                </c:pt>
                <c:pt idx="2850">
                  <c:v>960165</c:v>
                </c:pt>
                <c:pt idx="2851">
                  <c:v>113176</c:v>
                </c:pt>
                <c:pt idx="2852">
                  <c:v>129414</c:v>
                </c:pt>
                <c:pt idx="2853">
                  <c:v>138628</c:v>
                </c:pt>
                <c:pt idx="2854">
                  <c:v>659562</c:v>
                </c:pt>
                <c:pt idx="2855">
                  <c:v>479993</c:v>
                </c:pt>
                <c:pt idx="2856">
                  <c:v>83492</c:v>
                </c:pt>
                <c:pt idx="2857">
                  <c:v>742739</c:v>
                </c:pt>
                <c:pt idx="2858">
                  <c:v>174236</c:v>
                </c:pt>
                <c:pt idx="2859">
                  <c:v>59285</c:v>
                </c:pt>
                <c:pt idx="2860">
                  <c:v>110859</c:v>
                </c:pt>
                <c:pt idx="2861">
                  <c:v>155814</c:v>
                </c:pt>
                <c:pt idx="2862">
                  <c:v>124306</c:v>
                </c:pt>
                <c:pt idx="2863">
                  <c:v>195629</c:v>
                </c:pt>
                <c:pt idx="2864">
                  <c:v>144414</c:v>
                </c:pt>
                <c:pt idx="2865">
                  <c:v>655029</c:v>
                </c:pt>
                <c:pt idx="2866">
                  <c:v>118524</c:v>
                </c:pt>
                <c:pt idx="2867">
                  <c:v>89888</c:v>
                </c:pt>
                <c:pt idx="2868">
                  <c:v>136512</c:v>
                </c:pt>
                <c:pt idx="2869">
                  <c:v>245261</c:v>
                </c:pt>
                <c:pt idx="2870">
                  <c:v>942756</c:v>
                </c:pt>
                <c:pt idx="2871">
                  <c:v>394247</c:v>
                </c:pt>
                <c:pt idx="2872">
                  <c:v>425296</c:v>
                </c:pt>
                <c:pt idx="2873">
                  <c:v>99114</c:v>
                </c:pt>
                <c:pt idx="2874">
                  <c:v>132890</c:v>
                </c:pt>
                <c:pt idx="2875">
                  <c:v>225590</c:v>
                </c:pt>
                <c:pt idx="2876">
                  <c:v>83229</c:v>
                </c:pt>
                <c:pt idx="2877">
                  <c:v>255103</c:v>
                </c:pt>
                <c:pt idx="2878">
                  <c:v>115017</c:v>
                </c:pt>
                <c:pt idx="2879">
                  <c:v>276816</c:v>
                </c:pt>
                <c:pt idx="2880">
                  <c:v>94409</c:v>
                </c:pt>
                <c:pt idx="2881">
                  <c:v>132076</c:v>
                </c:pt>
                <c:pt idx="2882">
                  <c:v>156920</c:v>
                </c:pt>
                <c:pt idx="2883">
                  <c:v>250248</c:v>
                </c:pt>
                <c:pt idx="2884">
                  <c:v>80639</c:v>
                </c:pt>
                <c:pt idx="2885">
                  <c:v>212840</c:v>
                </c:pt>
                <c:pt idx="2886">
                  <c:v>528307</c:v>
                </c:pt>
                <c:pt idx="2887">
                  <c:v>63070</c:v>
                </c:pt>
                <c:pt idx="2888">
                  <c:v>227413</c:v>
                </c:pt>
                <c:pt idx="2889">
                  <c:v>87050</c:v>
                </c:pt>
                <c:pt idx="2890">
                  <c:v>59325</c:v>
                </c:pt>
                <c:pt idx="2891">
                  <c:v>130662</c:v>
                </c:pt>
                <c:pt idx="2892">
                  <c:v>327211</c:v>
                </c:pt>
                <c:pt idx="2893">
                  <c:v>54222</c:v>
                </c:pt>
                <c:pt idx="2894">
                  <c:v>347113</c:v>
                </c:pt>
                <c:pt idx="2895">
                  <c:v>60876</c:v>
                </c:pt>
                <c:pt idx="2896">
                  <c:v>351231</c:v>
                </c:pt>
                <c:pt idx="2897">
                  <c:v>700716</c:v>
                </c:pt>
                <c:pt idx="2898">
                  <c:v>408327</c:v>
                </c:pt>
                <c:pt idx="2899">
                  <c:v>93728</c:v>
                </c:pt>
                <c:pt idx="2900">
                  <c:v>167140</c:v>
                </c:pt>
                <c:pt idx="2901">
                  <c:v>50608</c:v>
                </c:pt>
                <c:pt idx="2902">
                  <c:v>143177</c:v>
                </c:pt>
                <c:pt idx="2903">
                  <c:v>141472</c:v>
                </c:pt>
                <c:pt idx="2904">
                  <c:v>61938</c:v>
                </c:pt>
                <c:pt idx="2905">
                  <c:v>107336</c:v>
                </c:pt>
                <c:pt idx="2906">
                  <c:v>70060</c:v>
                </c:pt>
                <c:pt idx="2907">
                  <c:v>587065</c:v>
                </c:pt>
                <c:pt idx="2908">
                  <c:v>522402</c:v>
                </c:pt>
                <c:pt idx="2909">
                  <c:v>197064</c:v>
                </c:pt>
                <c:pt idx="2910">
                  <c:v>226521</c:v>
                </c:pt>
                <c:pt idx="2911">
                  <c:v>58831</c:v>
                </c:pt>
                <c:pt idx="2912">
                  <c:v>131260</c:v>
                </c:pt>
                <c:pt idx="2913">
                  <c:v>59136</c:v>
                </c:pt>
                <c:pt idx="2914">
                  <c:v>198066</c:v>
                </c:pt>
                <c:pt idx="2915">
                  <c:v>249730</c:v>
                </c:pt>
                <c:pt idx="2916">
                  <c:v>68375</c:v>
                </c:pt>
                <c:pt idx="2917">
                  <c:v>718700</c:v>
                </c:pt>
                <c:pt idx="2918">
                  <c:v>59842</c:v>
                </c:pt>
                <c:pt idx="2919">
                  <c:v>254188</c:v>
                </c:pt>
                <c:pt idx="2920">
                  <c:v>57571</c:v>
                </c:pt>
                <c:pt idx="2921">
                  <c:v>76224</c:v>
                </c:pt>
                <c:pt idx="2922">
                  <c:v>530557</c:v>
                </c:pt>
                <c:pt idx="2923">
                  <c:v>248828</c:v>
                </c:pt>
                <c:pt idx="2924">
                  <c:v>53360</c:v>
                </c:pt>
                <c:pt idx="2925">
                  <c:v>159835</c:v>
                </c:pt>
                <c:pt idx="2926">
                  <c:v>742300</c:v>
                </c:pt>
                <c:pt idx="2927">
                  <c:v>472764</c:v>
                </c:pt>
                <c:pt idx="2928">
                  <c:v>104688</c:v>
                </c:pt>
                <c:pt idx="2929">
                  <c:v>86433</c:v>
                </c:pt>
                <c:pt idx="2930">
                  <c:v>77319</c:v>
                </c:pt>
                <c:pt idx="2931">
                  <c:v>210899</c:v>
                </c:pt>
                <c:pt idx="2932">
                  <c:v>69256</c:v>
                </c:pt>
                <c:pt idx="2933">
                  <c:v>287759</c:v>
                </c:pt>
                <c:pt idx="2934">
                  <c:v>75869</c:v>
                </c:pt>
                <c:pt idx="2935">
                  <c:v>185950</c:v>
                </c:pt>
                <c:pt idx="2936">
                  <c:v>97483</c:v>
                </c:pt>
                <c:pt idx="2937">
                  <c:v>293019</c:v>
                </c:pt>
                <c:pt idx="2938">
                  <c:v>100232</c:v>
                </c:pt>
                <c:pt idx="2939">
                  <c:v>304487</c:v>
                </c:pt>
                <c:pt idx="2940">
                  <c:v>254680</c:v>
                </c:pt>
                <c:pt idx="2941">
                  <c:v>61118</c:v>
                </c:pt>
                <c:pt idx="2942">
                  <c:v>184678</c:v>
                </c:pt>
                <c:pt idx="2943">
                  <c:v>312104</c:v>
                </c:pt>
                <c:pt idx="2944">
                  <c:v>64021</c:v>
                </c:pt>
                <c:pt idx="2945">
                  <c:v>140975</c:v>
                </c:pt>
                <c:pt idx="2946">
                  <c:v>66682</c:v>
                </c:pt>
                <c:pt idx="2947">
                  <c:v>440868</c:v>
                </c:pt>
                <c:pt idx="2948">
                  <c:v>497282</c:v>
                </c:pt>
                <c:pt idx="2949">
                  <c:v>115810</c:v>
                </c:pt>
                <c:pt idx="2950">
                  <c:v>83973</c:v>
                </c:pt>
                <c:pt idx="2951">
                  <c:v>86240</c:v>
                </c:pt>
                <c:pt idx="2952">
                  <c:v>255378</c:v>
                </c:pt>
                <c:pt idx="2953">
                  <c:v>261538</c:v>
                </c:pt>
                <c:pt idx="2954">
                  <c:v>291159</c:v>
                </c:pt>
                <c:pt idx="2955">
                  <c:v>62876</c:v>
                </c:pt>
                <c:pt idx="2956">
                  <c:v>231368</c:v>
                </c:pt>
                <c:pt idx="2957">
                  <c:v>166602</c:v>
                </c:pt>
                <c:pt idx="2958">
                  <c:v>808934</c:v>
                </c:pt>
                <c:pt idx="2959">
                  <c:v>94832</c:v>
                </c:pt>
                <c:pt idx="2960">
                  <c:v>141453</c:v>
                </c:pt>
                <c:pt idx="2961">
                  <c:v>99294</c:v>
                </c:pt>
                <c:pt idx="2962">
                  <c:v>171577</c:v>
                </c:pt>
                <c:pt idx="2963">
                  <c:v>66533</c:v>
                </c:pt>
                <c:pt idx="2964">
                  <c:v>89211</c:v>
                </c:pt>
                <c:pt idx="2965">
                  <c:v>164989</c:v>
                </c:pt>
                <c:pt idx="2966">
                  <c:v>108777</c:v>
                </c:pt>
                <c:pt idx="2967">
                  <c:v>453268</c:v>
                </c:pt>
                <c:pt idx="2968">
                  <c:v>83405</c:v>
                </c:pt>
                <c:pt idx="2969">
                  <c:v>170479</c:v>
                </c:pt>
                <c:pt idx="2970">
                  <c:v>458976</c:v>
                </c:pt>
                <c:pt idx="2971">
                  <c:v>281530</c:v>
                </c:pt>
                <c:pt idx="2972">
                  <c:v>130397</c:v>
                </c:pt>
                <c:pt idx="2973">
                  <c:v>61893</c:v>
                </c:pt>
                <c:pt idx="2974">
                  <c:v>92032</c:v>
                </c:pt>
                <c:pt idx="2975">
                  <c:v>195404</c:v>
                </c:pt>
                <c:pt idx="2976">
                  <c:v>72494</c:v>
                </c:pt>
                <c:pt idx="2977">
                  <c:v>273211</c:v>
                </c:pt>
                <c:pt idx="2978">
                  <c:v>641057</c:v>
                </c:pt>
                <c:pt idx="2979">
                  <c:v>147744</c:v>
                </c:pt>
                <c:pt idx="2980">
                  <c:v>184824</c:v>
                </c:pt>
                <c:pt idx="2981">
                  <c:v>411497</c:v>
                </c:pt>
                <c:pt idx="2982">
                  <c:v>133576</c:v>
                </c:pt>
                <c:pt idx="2983">
                  <c:v>831046</c:v>
                </c:pt>
                <c:pt idx="2984">
                  <c:v>797205</c:v>
                </c:pt>
                <c:pt idx="2985">
                  <c:v>74405</c:v>
                </c:pt>
                <c:pt idx="2986">
                  <c:v>94929</c:v>
                </c:pt>
                <c:pt idx="2987">
                  <c:v>161434</c:v>
                </c:pt>
                <c:pt idx="2988">
                  <c:v>364169</c:v>
                </c:pt>
                <c:pt idx="2989">
                  <c:v>90855</c:v>
                </c:pt>
                <c:pt idx="2990">
                  <c:v>79557</c:v>
                </c:pt>
                <c:pt idx="2991">
                  <c:v>138050</c:v>
                </c:pt>
                <c:pt idx="2992">
                  <c:v>201476</c:v>
                </c:pt>
                <c:pt idx="2993">
                  <c:v>54805</c:v>
                </c:pt>
                <c:pt idx="2994">
                  <c:v>229994</c:v>
                </c:pt>
                <c:pt idx="2995">
                  <c:v>78167</c:v>
                </c:pt>
                <c:pt idx="2996">
                  <c:v>146468</c:v>
                </c:pt>
                <c:pt idx="2997">
                  <c:v>196499</c:v>
                </c:pt>
                <c:pt idx="2998">
                  <c:v>91781</c:v>
                </c:pt>
                <c:pt idx="2999">
                  <c:v>101927</c:v>
                </c:pt>
                <c:pt idx="3000">
                  <c:v>115153</c:v>
                </c:pt>
                <c:pt idx="3001">
                  <c:v>320300</c:v>
                </c:pt>
                <c:pt idx="3002">
                  <c:v>106761</c:v>
                </c:pt>
                <c:pt idx="3003">
                  <c:v>195923</c:v>
                </c:pt>
                <c:pt idx="3004">
                  <c:v>165306</c:v>
                </c:pt>
                <c:pt idx="3005">
                  <c:v>66896</c:v>
                </c:pt>
                <c:pt idx="3006">
                  <c:v>899765</c:v>
                </c:pt>
                <c:pt idx="3007">
                  <c:v>323138</c:v>
                </c:pt>
                <c:pt idx="3008">
                  <c:v>91388</c:v>
                </c:pt>
                <c:pt idx="3009">
                  <c:v>218857</c:v>
                </c:pt>
                <c:pt idx="3010">
                  <c:v>80149</c:v>
                </c:pt>
                <c:pt idx="3011">
                  <c:v>65880</c:v>
                </c:pt>
                <c:pt idx="3012">
                  <c:v>79676</c:v>
                </c:pt>
                <c:pt idx="3013">
                  <c:v>112541</c:v>
                </c:pt>
                <c:pt idx="3014">
                  <c:v>337316</c:v>
                </c:pt>
                <c:pt idx="3015">
                  <c:v>196224</c:v>
                </c:pt>
                <c:pt idx="3016">
                  <c:v>246440</c:v>
                </c:pt>
                <c:pt idx="3017">
                  <c:v>671949</c:v>
                </c:pt>
                <c:pt idx="3018">
                  <c:v>185004</c:v>
                </c:pt>
                <c:pt idx="3019">
                  <c:v>159895</c:v>
                </c:pt>
                <c:pt idx="3020">
                  <c:v>64722</c:v>
                </c:pt>
                <c:pt idx="3021">
                  <c:v>370252</c:v>
                </c:pt>
                <c:pt idx="3022">
                  <c:v>640317</c:v>
                </c:pt>
                <c:pt idx="3023">
                  <c:v>153890</c:v>
                </c:pt>
                <c:pt idx="3024">
                  <c:v>358271</c:v>
                </c:pt>
                <c:pt idx="3025">
                  <c:v>104059</c:v>
                </c:pt>
                <c:pt idx="3026">
                  <c:v>140591</c:v>
                </c:pt>
                <c:pt idx="3027">
                  <c:v>75098</c:v>
                </c:pt>
                <c:pt idx="3028">
                  <c:v>88519</c:v>
                </c:pt>
                <c:pt idx="3029">
                  <c:v>79950</c:v>
                </c:pt>
                <c:pt idx="3030">
                  <c:v>80937</c:v>
                </c:pt>
                <c:pt idx="3031">
                  <c:v>137258</c:v>
                </c:pt>
                <c:pt idx="3032">
                  <c:v>100001</c:v>
                </c:pt>
                <c:pt idx="3033">
                  <c:v>587034</c:v>
                </c:pt>
                <c:pt idx="3034">
                  <c:v>740261</c:v>
                </c:pt>
                <c:pt idx="3035">
                  <c:v>159401</c:v>
                </c:pt>
                <c:pt idx="3036">
                  <c:v>55472</c:v>
                </c:pt>
                <c:pt idx="3037">
                  <c:v>98224</c:v>
                </c:pt>
                <c:pt idx="3038">
                  <c:v>66652</c:v>
                </c:pt>
                <c:pt idx="3039">
                  <c:v>129398</c:v>
                </c:pt>
                <c:pt idx="3040">
                  <c:v>56347</c:v>
                </c:pt>
                <c:pt idx="3041">
                  <c:v>302517</c:v>
                </c:pt>
                <c:pt idx="3042">
                  <c:v>130939</c:v>
                </c:pt>
                <c:pt idx="3043">
                  <c:v>267695</c:v>
                </c:pt>
                <c:pt idx="3044">
                  <c:v>141191</c:v>
                </c:pt>
                <c:pt idx="3045">
                  <c:v>135778</c:v>
                </c:pt>
                <c:pt idx="3046">
                  <c:v>107753</c:v>
                </c:pt>
                <c:pt idx="3047">
                  <c:v>167545</c:v>
                </c:pt>
                <c:pt idx="3048">
                  <c:v>300966</c:v>
                </c:pt>
                <c:pt idx="3049">
                  <c:v>161116</c:v>
                </c:pt>
                <c:pt idx="3050">
                  <c:v>62817</c:v>
                </c:pt>
                <c:pt idx="3051">
                  <c:v>58620</c:v>
                </c:pt>
                <c:pt idx="3052">
                  <c:v>51305</c:v>
                </c:pt>
                <c:pt idx="3053">
                  <c:v>594907</c:v>
                </c:pt>
                <c:pt idx="3054">
                  <c:v>1164767</c:v>
                </c:pt>
                <c:pt idx="3055">
                  <c:v>1224453</c:v>
                </c:pt>
                <c:pt idx="3056">
                  <c:v>293282</c:v>
                </c:pt>
                <c:pt idx="3057">
                  <c:v>155005</c:v>
                </c:pt>
                <c:pt idx="3058">
                  <c:v>167689</c:v>
                </c:pt>
                <c:pt idx="3059">
                  <c:v>237838</c:v>
                </c:pt>
                <c:pt idx="3060">
                  <c:v>183190</c:v>
                </c:pt>
                <c:pt idx="3061">
                  <c:v>102477</c:v>
                </c:pt>
                <c:pt idx="3062">
                  <c:v>173308</c:v>
                </c:pt>
                <c:pt idx="3063">
                  <c:v>65332</c:v>
                </c:pt>
                <c:pt idx="3064">
                  <c:v>289171</c:v>
                </c:pt>
                <c:pt idx="3065">
                  <c:v>169466</c:v>
                </c:pt>
                <c:pt idx="3066">
                  <c:v>98030</c:v>
                </c:pt>
                <c:pt idx="3067">
                  <c:v>136382</c:v>
                </c:pt>
                <c:pt idx="3068">
                  <c:v>71357</c:v>
                </c:pt>
                <c:pt idx="3069">
                  <c:v>98762</c:v>
                </c:pt>
                <c:pt idx="3070">
                  <c:v>58314</c:v>
                </c:pt>
                <c:pt idx="3071">
                  <c:v>495348</c:v>
                </c:pt>
                <c:pt idx="3072">
                  <c:v>91505</c:v>
                </c:pt>
                <c:pt idx="3073">
                  <c:v>128408</c:v>
                </c:pt>
                <c:pt idx="3074">
                  <c:v>57516</c:v>
                </c:pt>
                <c:pt idx="3075">
                  <c:v>108807</c:v>
                </c:pt>
                <c:pt idx="3076">
                  <c:v>88403</c:v>
                </c:pt>
                <c:pt idx="3077">
                  <c:v>71568</c:v>
                </c:pt>
                <c:pt idx="3078">
                  <c:v>126721</c:v>
                </c:pt>
                <c:pt idx="3079">
                  <c:v>54253</c:v>
                </c:pt>
                <c:pt idx="3080">
                  <c:v>155697</c:v>
                </c:pt>
                <c:pt idx="3081">
                  <c:v>120987</c:v>
                </c:pt>
                <c:pt idx="3082">
                  <c:v>80143</c:v>
                </c:pt>
                <c:pt idx="3083">
                  <c:v>203530</c:v>
                </c:pt>
                <c:pt idx="3084">
                  <c:v>187601</c:v>
                </c:pt>
                <c:pt idx="3085">
                  <c:v>104751</c:v>
                </c:pt>
                <c:pt idx="3086">
                  <c:v>77998</c:v>
                </c:pt>
                <c:pt idx="3087">
                  <c:v>80515</c:v>
                </c:pt>
                <c:pt idx="3088">
                  <c:v>296578</c:v>
                </c:pt>
                <c:pt idx="3089">
                  <c:v>214837</c:v>
                </c:pt>
                <c:pt idx="3090">
                  <c:v>85210</c:v>
                </c:pt>
                <c:pt idx="3091">
                  <c:v>156369</c:v>
                </c:pt>
                <c:pt idx="3092">
                  <c:v>110080</c:v>
                </c:pt>
                <c:pt idx="3093">
                  <c:v>82628</c:v>
                </c:pt>
                <c:pt idx="3094">
                  <c:v>58172</c:v>
                </c:pt>
                <c:pt idx="3095">
                  <c:v>55183</c:v>
                </c:pt>
                <c:pt idx="3096">
                  <c:v>58710</c:v>
                </c:pt>
                <c:pt idx="3097">
                  <c:v>66089</c:v>
                </c:pt>
                <c:pt idx="3098">
                  <c:v>248266</c:v>
                </c:pt>
                <c:pt idx="3099">
                  <c:v>638519</c:v>
                </c:pt>
                <c:pt idx="3100">
                  <c:v>352683</c:v>
                </c:pt>
                <c:pt idx="3101">
                  <c:v>132368</c:v>
                </c:pt>
                <c:pt idx="3102">
                  <c:v>67967</c:v>
                </c:pt>
                <c:pt idx="3103">
                  <c:v>86770</c:v>
                </c:pt>
                <c:pt idx="3104">
                  <c:v>103792</c:v>
                </c:pt>
                <c:pt idx="3105">
                  <c:v>110237</c:v>
                </c:pt>
                <c:pt idx="3106">
                  <c:v>100042</c:v>
                </c:pt>
                <c:pt idx="3107">
                  <c:v>183346</c:v>
                </c:pt>
                <c:pt idx="3108">
                  <c:v>173588</c:v>
                </c:pt>
                <c:pt idx="3109">
                  <c:v>106876</c:v>
                </c:pt>
                <c:pt idx="3110">
                  <c:v>69948</c:v>
                </c:pt>
                <c:pt idx="3111">
                  <c:v>177738</c:v>
                </c:pt>
                <c:pt idx="3112">
                  <c:v>115251</c:v>
                </c:pt>
                <c:pt idx="3113">
                  <c:v>201204</c:v>
                </c:pt>
                <c:pt idx="3114">
                  <c:v>139409</c:v>
                </c:pt>
                <c:pt idx="3115">
                  <c:v>54880</c:v>
                </c:pt>
                <c:pt idx="3116">
                  <c:v>50289</c:v>
                </c:pt>
                <c:pt idx="3117">
                  <c:v>134631</c:v>
                </c:pt>
                <c:pt idx="3118">
                  <c:v>247686</c:v>
                </c:pt>
                <c:pt idx="3119">
                  <c:v>60457</c:v>
                </c:pt>
                <c:pt idx="3120">
                  <c:v>137240</c:v>
                </c:pt>
                <c:pt idx="3121">
                  <c:v>69444</c:v>
                </c:pt>
                <c:pt idx="3122">
                  <c:v>335869</c:v>
                </c:pt>
                <c:pt idx="3123">
                  <c:v>367786</c:v>
                </c:pt>
                <c:pt idx="3124">
                  <c:v>56158</c:v>
                </c:pt>
                <c:pt idx="3125">
                  <c:v>73585</c:v>
                </c:pt>
                <c:pt idx="3126">
                  <c:v>316134</c:v>
                </c:pt>
                <c:pt idx="3127">
                  <c:v>68944</c:v>
                </c:pt>
                <c:pt idx="3128">
                  <c:v>533911</c:v>
                </c:pt>
                <c:pt idx="3129">
                  <c:v>324558</c:v>
                </c:pt>
                <c:pt idx="3130">
                  <c:v>88691</c:v>
                </c:pt>
                <c:pt idx="3131">
                  <c:v>716711</c:v>
                </c:pt>
                <c:pt idx="3132">
                  <c:v>149711</c:v>
                </c:pt>
                <c:pt idx="3133">
                  <c:v>539810</c:v>
                </c:pt>
                <c:pt idx="3134">
                  <c:v>93252</c:v>
                </c:pt>
                <c:pt idx="3135">
                  <c:v>78026</c:v>
                </c:pt>
                <c:pt idx="3136">
                  <c:v>227495</c:v>
                </c:pt>
                <c:pt idx="3137">
                  <c:v>668747</c:v>
                </c:pt>
                <c:pt idx="3138">
                  <c:v>161318</c:v>
                </c:pt>
                <c:pt idx="3139">
                  <c:v>54207</c:v>
                </c:pt>
                <c:pt idx="3140">
                  <c:v>214329</c:v>
                </c:pt>
                <c:pt idx="3141">
                  <c:v>87222</c:v>
                </c:pt>
                <c:pt idx="3142">
                  <c:v>437607</c:v>
                </c:pt>
                <c:pt idx="3143">
                  <c:v>143873</c:v>
                </c:pt>
                <c:pt idx="3144">
                  <c:v>243141</c:v>
                </c:pt>
                <c:pt idx="3145">
                  <c:v>67043</c:v>
                </c:pt>
                <c:pt idx="3146">
                  <c:v>80040</c:v>
                </c:pt>
                <c:pt idx="3147">
                  <c:v>147407</c:v>
                </c:pt>
                <c:pt idx="3148">
                  <c:v>235893</c:v>
                </c:pt>
                <c:pt idx="3149">
                  <c:v>122642</c:v>
                </c:pt>
                <c:pt idx="3150">
                  <c:v>50556</c:v>
                </c:pt>
                <c:pt idx="3151">
                  <c:v>77730</c:v>
                </c:pt>
                <c:pt idx="3152">
                  <c:v>82173</c:v>
                </c:pt>
                <c:pt idx="3153">
                  <c:v>56605</c:v>
                </c:pt>
                <c:pt idx="3154">
                  <c:v>86974</c:v>
                </c:pt>
                <c:pt idx="3155">
                  <c:v>89115</c:v>
                </c:pt>
                <c:pt idx="3156">
                  <c:v>157755</c:v>
                </c:pt>
                <c:pt idx="3157">
                  <c:v>271213</c:v>
                </c:pt>
                <c:pt idx="3158">
                  <c:v>143832</c:v>
                </c:pt>
                <c:pt idx="3159">
                  <c:v>55264</c:v>
                </c:pt>
                <c:pt idx="3160">
                  <c:v>156606</c:v>
                </c:pt>
                <c:pt idx="3161">
                  <c:v>101746</c:v>
                </c:pt>
                <c:pt idx="3162">
                  <c:v>158998</c:v>
                </c:pt>
                <c:pt idx="3163">
                  <c:v>246155</c:v>
                </c:pt>
                <c:pt idx="3164">
                  <c:v>141338</c:v>
                </c:pt>
                <c:pt idx="3165">
                  <c:v>623514</c:v>
                </c:pt>
                <c:pt idx="3166">
                  <c:v>92729</c:v>
                </c:pt>
                <c:pt idx="3167">
                  <c:v>53020</c:v>
                </c:pt>
                <c:pt idx="3168">
                  <c:v>105593</c:v>
                </c:pt>
                <c:pt idx="3169">
                  <c:v>198503</c:v>
                </c:pt>
                <c:pt idx="3170">
                  <c:v>79064</c:v>
                </c:pt>
                <c:pt idx="3171">
                  <c:v>235605</c:v>
                </c:pt>
                <c:pt idx="3172">
                  <c:v>439311</c:v>
                </c:pt>
                <c:pt idx="3173">
                  <c:v>60580</c:v>
                </c:pt>
                <c:pt idx="3174">
                  <c:v>211711</c:v>
                </c:pt>
                <c:pt idx="3175">
                  <c:v>62127</c:v>
                </c:pt>
                <c:pt idx="3176">
                  <c:v>75008</c:v>
                </c:pt>
                <c:pt idx="3177">
                  <c:v>123636</c:v>
                </c:pt>
                <c:pt idx="3178">
                  <c:v>79757</c:v>
                </c:pt>
                <c:pt idx="3179">
                  <c:v>86123</c:v>
                </c:pt>
                <c:pt idx="3180">
                  <c:v>54638</c:v>
                </c:pt>
                <c:pt idx="3181">
                  <c:v>74790</c:v>
                </c:pt>
                <c:pt idx="3182">
                  <c:v>69459</c:v>
                </c:pt>
                <c:pt idx="3183">
                  <c:v>306755</c:v>
                </c:pt>
                <c:pt idx="3184">
                  <c:v>130852</c:v>
                </c:pt>
                <c:pt idx="3185">
                  <c:v>91286</c:v>
                </c:pt>
                <c:pt idx="3186">
                  <c:v>141488</c:v>
                </c:pt>
                <c:pt idx="3187">
                  <c:v>52888</c:v>
                </c:pt>
                <c:pt idx="3188">
                  <c:v>164671</c:v>
                </c:pt>
                <c:pt idx="3189">
                  <c:v>54729</c:v>
                </c:pt>
                <c:pt idx="3190">
                  <c:v>57064</c:v>
                </c:pt>
                <c:pt idx="3191">
                  <c:v>94504</c:v>
                </c:pt>
                <c:pt idx="3192">
                  <c:v>176557</c:v>
                </c:pt>
                <c:pt idx="3193">
                  <c:v>178396</c:v>
                </c:pt>
                <c:pt idx="3194">
                  <c:v>137416</c:v>
                </c:pt>
                <c:pt idx="3195">
                  <c:v>56655</c:v>
                </c:pt>
                <c:pt idx="3196">
                  <c:v>142113</c:v>
                </c:pt>
                <c:pt idx="3197">
                  <c:v>73940</c:v>
                </c:pt>
                <c:pt idx="3198">
                  <c:v>108381</c:v>
                </c:pt>
                <c:pt idx="3199">
                  <c:v>61117</c:v>
                </c:pt>
                <c:pt idx="3200">
                  <c:v>63214</c:v>
                </c:pt>
                <c:pt idx="3201">
                  <c:v>260956</c:v>
                </c:pt>
                <c:pt idx="3202">
                  <c:v>80859</c:v>
                </c:pt>
                <c:pt idx="3203">
                  <c:v>68717</c:v>
                </c:pt>
                <c:pt idx="3204">
                  <c:v>283561</c:v>
                </c:pt>
                <c:pt idx="3205">
                  <c:v>410062</c:v>
                </c:pt>
                <c:pt idx="3206">
                  <c:v>106883</c:v>
                </c:pt>
                <c:pt idx="3207">
                  <c:v>406563</c:v>
                </c:pt>
                <c:pt idx="3208">
                  <c:v>77499</c:v>
                </c:pt>
                <c:pt idx="3209">
                  <c:v>157949</c:v>
                </c:pt>
                <c:pt idx="3210">
                  <c:v>159169</c:v>
                </c:pt>
                <c:pt idx="3211">
                  <c:v>60372</c:v>
                </c:pt>
                <c:pt idx="3212">
                  <c:v>536191</c:v>
                </c:pt>
                <c:pt idx="3213">
                  <c:v>390733</c:v>
                </c:pt>
                <c:pt idx="3214">
                  <c:v>151169</c:v>
                </c:pt>
                <c:pt idx="3215">
                  <c:v>55817</c:v>
                </c:pt>
                <c:pt idx="3216">
                  <c:v>123771</c:v>
                </c:pt>
                <c:pt idx="3217">
                  <c:v>61182</c:v>
                </c:pt>
                <c:pt idx="3218">
                  <c:v>262191</c:v>
                </c:pt>
                <c:pt idx="3219">
                  <c:v>189024</c:v>
                </c:pt>
                <c:pt idx="3220">
                  <c:v>58808</c:v>
                </c:pt>
                <c:pt idx="3221">
                  <c:v>80637</c:v>
                </c:pt>
                <c:pt idx="3222">
                  <c:v>78881</c:v>
                </c:pt>
                <c:pt idx="3223">
                  <c:v>65738</c:v>
                </c:pt>
                <c:pt idx="3224">
                  <c:v>53271</c:v>
                </c:pt>
                <c:pt idx="3225">
                  <c:v>200023</c:v>
                </c:pt>
                <c:pt idx="3226">
                  <c:v>85962</c:v>
                </c:pt>
                <c:pt idx="3227">
                  <c:v>199512</c:v>
                </c:pt>
                <c:pt idx="3228">
                  <c:v>160391</c:v>
                </c:pt>
                <c:pt idx="3229">
                  <c:v>567042</c:v>
                </c:pt>
                <c:pt idx="3230">
                  <c:v>81602</c:v>
                </c:pt>
                <c:pt idx="3231">
                  <c:v>69279</c:v>
                </c:pt>
                <c:pt idx="3232">
                  <c:v>78463</c:v>
                </c:pt>
                <c:pt idx="3233">
                  <c:v>486970</c:v>
                </c:pt>
                <c:pt idx="3234">
                  <c:v>202296</c:v>
                </c:pt>
                <c:pt idx="3235">
                  <c:v>566725</c:v>
                </c:pt>
                <c:pt idx="3236">
                  <c:v>900583</c:v>
                </c:pt>
                <c:pt idx="3237">
                  <c:v>61479</c:v>
                </c:pt>
                <c:pt idx="3238">
                  <c:v>56423</c:v>
                </c:pt>
                <c:pt idx="3239">
                  <c:v>339692</c:v>
                </c:pt>
                <c:pt idx="3240">
                  <c:v>73745</c:v>
                </c:pt>
                <c:pt idx="3241">
                  <c:v>229750</c:v>
                </c:pt>
                <c:pt idx="3242">
                  <c:v>56761</c:v>
                </c:pt>
                <c:pt idx="3243">
                  <c:v>260492</c:v>
                </c:pt>
                <c:pt idx="3244">
                  <c:v>69140</c:v>
                </c:pt>
                <c:pt idx="3245">
                  <c:v>165715</c:v>
                </c:pt>
                <c:pt idx="3246">
                  <c:v>329825</c:v>
                </c:pt>
                <c:pt idx="3247">
                  <c:v>93575</c:v>
                </c:pt>
                <c:pt idx="3248">
                  <c:v>67375</c:v>
                </c:pt>
                <c:pt idx="3249">
                  <c:v>104789</c:v>
                </c:pt>
                <c:pt idx="3250">
                  <c:v>61436</c:v>
                </c:pt>
                <c:pt idx="3251">
                  <c:v>80997</c:v>
                </c:pt>
                <c:pt idx="3252">
                  <c:v>92132</c:v>
                </c:pt>
                <c:pt idx="3253">
                  <c:v>541058</c:v>
                </c:pt>
                <c:pt idx="3254">
                  <c:v>79168</c:v>
                </c:pt>
                <c:pt idx="3255">
                  <c:v>86448</c:v>
                </c:pt>
                <c:pt idx="3256">
                  <c:v>80930</c:v>
                </c:pt>
                <c:pt idx="3257">
                  <c:v>158584</c:v>
                </c:pt>
                <c:pt idx="3258">
                  <c:v>133526</c:v>
                </c:pt>
                <c:pt idx="3259">
                  <c:v>250090</c:v>
                </c:pt>
                <c:pt idx="3260">
                  <c:v>51632</c:v>
                </c:pt>
                <c:pt idx="3261">
                  <c:v>285708</c:v>
                </c:pt>
                <c:pt idx="3262">
                  <c:v>807540</c:v>
                </c:pt>
                <c:pt idx="3263">
                  <c:v>180247</c:v>
                </c:pt>
                <c:pt idx="3264">
                  <c:v>163915</c:v>
                </c:pt>
                <c:pt idx="3265">
                  <c:v>1417996</c:v>
                </c:pt>
                <c:pt idx="3266">
                  <c:v>282656</c:v>
                </c:pt>
                <c:pt idx="3267">
                  <c:v>292238</c:v>
                </c:pt>
                <c:pt idx="3268">
                  <c:v>115592</c:v>
                </c:pt>
                <c:pt idx="3269">
                  <c:v>139398</c:v>
                </c:pt>
                <c:pt idx="3270">
                  <c:v>54302</c:v>
                </c:pt>
                <c:pt idx="3271">
                  <c:v>95434</c:v>
                </c:pt>
                <c:pt idx="3272">
                  <c:v>178675</c:v>
                </c:pt>
                <c:pt idx="3273">
                  <c:v>81186</c:v>
                </c:pt>
                <c:pt idx="3274">
                  <c:v>76415</c:v>
                </c:pt>
                <c:pt idx="3275">
                  <c:v>335089</c:v>
                </c:pt>
                <c:pt idx="3276">
                  <c:v>175694</c:v>
                </c:pt>
                <c:pt idx="3277">
                  <c:v>176593</c:v>
                </c:pt>
                <c:pt idx="3278">
                  <c:v>257885</c:v>
                </c:pt>
                <c:pt idx="3279">
                  <c:v>50492</c:v>
                </c:pt>
                <c:pt idx="3280">
                  <c:v>128066</c:v>
                </c:pt>
                <c:pt idx="3281">
                  <c:v>159038</c:v>
                </c:pt>
                <c:pt idx="3282">
                  <c:v>105281</c:v>
                </c:pt>
                <c:pt idx="3283">
                  <c:v>360553</c:v>
                </c:pt>
                <c:pt idx="3284">
                  <c:v>173830</c:v>
                </c:pt>
                <c:pt idx="3285">
                  <c:v>55817</c:v>
                </c:pt>
                <c:pt idx="3286">
                  <c:v>211289</c:v>
                </c:pt>
                <c:pt idx="3287">
                  <c:v>308722</c:v>
                </c:pt>
                <c:pt idx="3288">
                  <c:v>58233</c:v>
                </c:pt>
                <c:pt idx="3289">
                  <c:v>148272</c:v>
                </c:pt>
                <c:pt idx="3290">
                  <c:v>272465</c:v>
                </c:pt>
                <c:pt idx="3291">
                  <c:v>121882</c:v>
                </c:pt>
                <c:pt idx="3292">
                  <c:v>242569</c:v>
                </c:pt>
                <c:pt idx="3293">
                  <c:v>75252</c:v>
                </c:pt>
                <c:pt idx="3294">
                  <c:v>305158</c:v>
                </c:pt>
                <c:pt idx="3295">
                  <c:v>194409</c:v>
                </c:pt>
                <c:pt idx="3296">
                  <c:v>162180</c:v>
                </c:pt>
                <c:pt idx="3297">
                  <c:v>68950</c:v>
                </c:pt>
                <c:pt idx="3298">
                  <c:v>142985</c:v>
                </c:pt>
                <c:pt idx="3299">
                  <c:v>191299</c:v>
                </c:pt>
                <c:pt idx="3300">
                  <c:v>99633</c:v>
                </c:pt>
                <c:pt idx="3301">
                  <c:v>60730</c:v>
                </c:pt>
                <c:pt idx="3302">
                  <c:v>53420</c:v>
                </c:pt>
                <c:pt idx="3303">
                  <c:v>82964</c:v>
                </c:pt>
                <c:pt idx="3304">
                  <c:v>124145</c:v>
                </c:pt>
                <c:pt idx="3305">
                  <c:v>100413</c:v>
                </c:pt>
                <c:pt idx="3306">
                  <c:v>84507</c:v>
                </c:pt>
                <c:pt idx="3307">
                  <c:v>91761</c:v>
                </c:pt>
                <c:pt idx="3308">
                  <c:v>374674</c:v>
                </c:pt>
                <c:pt idx="3309">
                  <c:v>70233</c:v>
                </c:pt>
                <c:pt idx="3310">
                  <c:v>103877</c:v>
                </c:pt>
                <c:pt idx="3311">
                  <c:v>56965</c:v>
                </c:pt>
                <c:pt idx="3312">
                  <c:v>648241</c:v>
                </c:pt>
                <c:pt idx="3313">
                  <c:v>84953</c:v>
                </c:pt>
                <c:pt idx="3314">
                  <c:v>55399</c:v>
                </c:pt>
                <c:pt idx="3315">
                  <c:v>71965</c:v>
                </c:pt>
                <c:pt idx="3316">
                  <c:v>115846</c:v>
                </c:pt>
                <c:pt idx="3317">
                  <c:v>131033</c:v>
                </c:pt>
                <c:pt idx="3318">
                  <c:v>377072</c:v>
                </c:pt>
                <c:pt idx="3319">
                  <c:v>144034</c:v>
                </c:pt>
                <c:pt idx="3320">
                  <c:v>72557</c:v>
                </c:pt>
                <c:pt idx="3321">
                  <c:v>253496</c:v>
                </c:pt>
                <c:pt idx="3322">
                  <c:v>746095</c:v>
                </c:pt>
                <c:pt idx="3323">
                  <c:v>372452</c:v>
                </c:pt>
                <c:pt idx="3324">
                  <c:v>289232</c:v>
                </c:pt>
                <c:pt idx="3325">
                  <c:v>55655</c:v>
                </c:pt>
                <c:pt idx="3326">
                  <c:v>50363</c:v>
                </c:pt>
                <c:pt idx="3327">
                  <c:v>60145</c:v>
                </c:pt>
                <c:pt idx="3328">
                  <c:v>62714</c:v>
                </c:pt>
                <c:pt idx="3329">
                  <c:v>280414</c:v>
                </c:pt>
                <c:pt idx="3330">
                  <c:v>73523</c:v>
                </c:pt>
                <c:pt idx="3331">
                  <c:v>291041</c:v>
                </c:pt>
                <c:pt idx="3332">
                  <c:v>59401</c:v>
                </c:pt>
                <c:pt idx="3333">
                  <c:v>419133</c:v>
                </c:pt>
                <c:pt idx="3334">
                  <c:v>110104</c:v>
                </c:pt>
                <c:pt idx="3335">
                  <c:v>458344</c:v>
                </c:pt>
                <c:pt idx="3336">
                  <c:v>51686</c:v>
                </c:pt>
                <c:pt idx="3337">
                  <c:v>181176</c:v>
                </c:pt>
                <c:pt idx="3338">
                  <c:v>129020</c:v>
                </c:pt>
                <c:pt idx="3339">
                  <c:v>53325</c:v>
                </c:pt>
                <c:pt idx="3340">
                  <c:v>165677</c:v>
                </c:pt>
                <c:pt idx="3341">
                  <c:v>74646</c:v>
                </c:pt>
                <c:pt idx="3342">
                  <c:v>359425</c:v>
                </c:pt>
                <c:pt idx="3343">
                  <c:v>175977</c:v>
                </c:pt>
                <c:pt idx="3344">
                  <c:v>220617</c:v>
                </c:pt>
                <c:pt idx="3345">
                  <c:v>88568</c:v>
                </c:pt>
                <c:pt idx="3346">
                  <c:v>56955</c:v>
                </c:pt>
                <c:pt idx="3347">
                  <c:v>141433</c:v>
                </c:pt>
              </c:numCache>
            </c:numRef>
          </c:yVal>
          <c:smooth val="0"/>
          <c:extLst>
            <c:ext xmlns:c16="http://schemas.microsoft.com/office/drawing/2014/chart" uri="{C3380CC4-5D6E-409C-BE32-E72D297353CC}">
              <c16:uniqueId val="{00000000-3DA9-4B92-B650-76CA759234C4}"/>
            </c:ext>
          </c:extLst>
        </c:ser>
        <c:dLbls>
          <c:showLegendKey val="0"/>
          <c:showVal val="0"/>
          <c:showCatName val="0"/>
          <c:showSerName val="0"/>
          <c:showPercent val="0"/>
          <c:showBubbleSize val="0"/>
        </c:dLbls>
        <c:axId val="544137040"/>
        <c:axId val="544141840"/>
      </c:scatterChart>
      <c:valAx>
        <c:axId val="544137040"/>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141840"/>
        <c:crosses val="autoZero"/>
        <c:crossBetween val="midCat"/>
      </c:valAx>
      <c:valAx>
        <c:axId val="5441418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137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[imdb_data - prathmesh 426.xlsx]EDA!PivotTable28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MOVIES RELEASED IN A DAY</a:t>
            </a:r>
          </a:p>
        </c:rich>
      </c:tx>
      <c:layout>
        <c:manualLayout>
          <c:xMode val="edge"/>
          <c:yMode val="edge"/>
          <c:x val="0.1235712202641336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2.6131455790248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2.6131455790248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2.6131455790248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7274507353247"/>
          <c:y val="0.13193250122756978"/>
          <c:w val="0.80862725492646748"/>
          <c:h val="0.86806749877243017"/>
        </c:manualLayout>
      </c:layout>
      <c:barChart>
        <c:barDir val="bar"/>
        <c:grouping val="stacked"/>
        <c:varyColors val="0"/>
        <c:ser>
          <c:idx val="0"/>
          <c:order val="0"/>
          <c:tx>
            <c:strRef>
              <c:f>EDA!$B$94</c:f>
              <c:strCache>
                <c:ptCount val="1"/>
                <c:pt idx="0">
                  <c:v>Total</c:v>
                </c:pt>
              </c:strCache>
            </c:strRef>
          </c:tx>
          <c:spPr>
            <a:solidFill>
              <a:schemeClr val="accent6">
                <a:lumMod val="60000"/>
                <a:lumOff val="40000"/>
              </a:schemeClr>
            </a:solidFill>
            <a:ln>
              <a:noFill/>
            </a:ln>
            <a:effectLst/>
          </c:spPr>
          <c:invertIfNegative val="0"/>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A4D7-49B2-B580-14268497431D}"/>
              </c:ext>
            </c:extLst>
          </c:dPt>
          <c:dLbls>
            <c:dLbl>
              <c:idx val="7"/>
              <c:layout>
                <c:manualLayout>
                  <c:x val="2.61314557902484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D7-49B2-B580-1426849743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EDA!$A$95:$A$103</c:f>
              <c:strCache>
                <c:ptCount val="8"/>
                <c:pt idx="0">
                  <c:v>Friday</c:v>
                </c:pt>
                <c:pt idx="1">
                  <c:v>Thursday</c:v>
                </c:pt>
                <c:pt idx="2">
                  <c:v>Wednesday</c:v>
                </c:pt>
                <c:pt idx="3">
                  <c:v>Monday</c:v>
                </c:pt>
                <c:pt idx="4">
                  <c:v>Tuesday</c:v>
                </c:pt>
                <c:pt idx="5">
                  <c:v>Saturday</c:v>
                </c:pt>
                <c:pt idx="6">
                  <c:v>Sunday</c:v>
                </c:pt>
                <c:pt idx="7">
                  <c:v>NA</c:v>
                </c:pt>
              </c:strCache>
            </c:strRef>
          </c:cat>
          <c:val>
            <c:numRef>
              <c:f>EDA!$B$95:$B$103</c:f>
              <c:numCache>
                <c:formatCode>General</c:formatCode>
                <c:ptCount val="8"/>
                <c:pt idx="0">
                  <c:v>716</c:v>
                </c:pt>
                <c:pt idx="1">
                  <c:v>613</c:v>
                </c:pt>
                <c:pt idx="2">
                  <c:v>558</c:v>
                </c:pt>
                <c:pt idx="3">
                  <c:v>459</c:v>
                </c:pt>
                <c:pt idx="4">
                  <c:v>378</c:v>
                </c:pt>
                <c:pt idx="5">
                  <c:v>327</c:v>
                </c:pt>
                <c:pt idx="6">
                  <c:v>292</c:v>
                </c:pt>
                <c:pt idx="7">
                  <c:v>5</c:v>
                </c:pt>
              </c:numCache>
            </c:numRef>
          </c:val>
          <c:extLst>
            <c:ext xmlns:c16="http://schemas.microsoft.com/office/drawing/2014/chart" uri="{C3380CC4-5D6E-409C-BE32-E72D297353CC}">
              <c16:uniqueId val="{00000002-A4D7-49B2-B580-14268497431D}"/>
            </c:ext>
          </c:extLst>
        </c:ser>
        <c:dLbls>
          <c:dLblPos val="inEnd"/>
          <c:showLegendKey val="0"/>
          <c:showVal val="1"/>
          <c:showCatName val="0"/>
          <c:showSerName val="0"/>
          <c:showPercent val="0"/>
          <c:showBubbleSize val="0"/>
        </c:dLbls>
        <c:gapWidth val="150"/>
        <c:overlap val="100"/>
        <c:axId val="846067984"/>
        <c:axId val="846068464"/>
      </c:barChart>
      <c:catAx>
        <c:axId val="84606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068464"/>
        <c:crosses val="autoZero"/>
        <c:auto val="1"/>
        <c:lblAlgn val="ctr"/>
        <c:lblOffset val="100"/>
        <c:noMultiLvlLbl val="0"/>
      </c:catAx>
      <c:valAx>
        <c:axId val="846068464"/>
        <c:scaling>
          <c:orientation val="minMax"/>
        </c:scaling>
        <c:delete val="1"/>
        <c:axPos val="b"/>
        <c:numFmt formatCode="General" sourceLinked="1"/>
        <c:majorTickMark val="none"/>
        <c:minorTickMark val="none"/>
        <c:tickLblPos val="nextTo"/>
        <c:crossAx val="8460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333375</xdr:colOff>
      <xdr:row>73</xdr:row>
      <xdr:rowOff>142876</xdr:rowOff>
    </xdr:from>
    <xdr:to>
      <xdr:col>10</xdr:col>
      <xdr:colOff>190500</xdr:colOff>
      <xdr:row>87</xdr:row>
      <xdr:rowOff>180976</xdr:rowOff>
    </xdr:to>
    <xdr:graphicFrame macro="">
      <xdr:nvGraphicFramePr>
        <xdr:cNvPr id="3" name="Chart 2">
          <a:extLst>
            <a:ext uri="{FF2B5EF4-FFF2-40B4-BE49-F238E27FC236}">
              <a16:creationId xmlns:a16="http://schemas.microsoft.com/office/drawing/2014/main" id="{025A11F6-A704-19AC-6EE7-8150E9112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88</xdr:row>
      <xdr:rowOff>152400</xdr:rowOff>
    </xdr:from>
    <xdr:to>
      <xdr:col>10</xdr:col>
      <xdr:colOff>152400</xdr:colOff>
      <xdr:row>101</xdr:row>
      <xdr:rowOff>123826</xdr:rowOff>
    </xdr:to>
    <xdr:graphicFrame macro="">
      <xdr:nvGraphicFramePr>
        <xdr:cNvPr id="4" name="Chart 3">
          <a:extLst>
            <a:ext uri="{FF2B5EF4-FFF2-40B4-BE49-F238E27FC236}">
              <a16:creationId xmlns:a16="http://schemas.microsoft.com/office/drawing/2014/main" id="{910E6CCE-5D19-8211-6D1A-F4D926BA7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428625</xdr:colOff>
      <xdr:row>103</xdr:row>
      <xdr:rowOff>28575</xdr:rowOff>
    </xdr:from>
    <xdr:to>
      <xdr:col>9</xdr:col>
      <xdr:colOff>419100</xdr:colOff>
      <xdr:row>114</xdr:row>
      <xdr:rowOff>76200</xdr:rowOff>
    </xdr:to>
    <xdr:graphicFrame macro="">
      <xdr:nvGraphicFramePr>
        <xdr:cNvPr id="5" name="Chart 4">
          <a:extLst>
            <a:ext uri="{FF2B5EF4-FFF2-40B4-BE49-F238E27FC236}">
              <a16:creationId xmlns:a16="http://schemas.microsoft.com/office/drawing/2014/main" id="{E4D7E5D4-688F-9456-EFC8-3B955B51E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114</xdr:row>
      <xdr:rowOff>171450</xdr:rowOff>
    </xdr:from>
    <xdr:to>
      <xdr:col>9</xdr:col>
      <xdr:colOff>200025</xdr:colOff>
      <xdr:row>126</xdr:row>
      <xdr:rowOff>66675</xdr:rowOff>
    </xdr:to>
    <xdr:graphicFrame macro="">
      <xdr:nvGraphicFramePr>
        <xdr:cNvPr id="6" name="Chart 5">
          <a:extLst>
            <a:ext uri="{FF2B5EF4-FFF2-40B4-BE49-F238E27FC236}">
              <a16:creationId xmlns:a16="http://schemas.microsoft.com/office/drawing/2014/main" id="{3809CB50-CEAA-00E6-0F9E-7CA088A30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514350</xdr:colOff>
      <xdr:row>129</xdr:row>
      <xdr:rowOff>123825</xdr:rowOff>
    </xdr:from>
    <xdr:to>
      <xdr:col>11</xdr:col>
      <xdr:colOff>209550</xdr:colOff>
      <xdr:row>144</xdr:row>
      <xdr:rowOff>9525</xdr:rowOff>
    </xdr:to>
    <xdr:graphicFrame macro="">
      <xdr:nvGraphicFramePr>
        <xdr:cNvPr id="7" name="Chart 6">
          <a:extLst>
            <a:ext uri="{FF2B5EF4-FFF2-40B4-BE49-F238E27FC236}">
              <a16:creationId xmlns:a16="http://schemas.microsoft.com/office/drawing/2014/main" id="{6C7B7CF0-91E2-433C-3958-514A849F7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148</xdr:row>
      <xdr:rowOff>47625</xdr:rowOff>
    </xdr:from>
    <xdr:to>
      <xdr:col>10</xdr:col>
      <xdr:colOff>95250</xdr:colOff>
      <xdr:row>162</xdr:row>
      <xdr:rowOff>123825</xdr:rowOff>
    </xdr:to>
    <xdr:graphicFrame macro="">
      <xdr:nvGraphicFramePr>
        <xdr:cNvPr id="8" name="Chart 7">
          <a:extLst>
            <a:ext uri="{FF2B5EF4-FFF2-40B4-BE49-F238E27FC236}">
              <a16:creationId xmlns:a16="http://schemas.microsoft.com/office/drawing/2014/main" id="{5C5F95DE-1BF4-6620-1B40-D4C449D1C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428625</xdr:colOff>
      <xdr:row>166</xdr:row>
      <xdr:rowOff>152400</xdr:rowOff>
    </xdr:from>
    <xdr:to>
      <xdr:col>10</xdr:col>
      <xdr:colOff>123825</xdr:colOff>
      <xdr:row>181</xdr:row>
      <xdr:rowOff>38100</xdr:rowOff>
    </xdr:to>
    <xdr:graphicFrame macro="">
      <xdr:nvGraphicFramePr>
        <xdr:cNvPr id="9" name="Chart 8">
          <a:extLst>
            <a:ext uri="{FF2B5EF4-FFF2-40B4-BE49-F238E27FC236}">
              <a16:creationId xmlns:a16="http://schemas.microsoft.com/office/drawing/2014/main" id="{074EF0EB-D064-E27C-9BC0-215BA97EC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447675</xdr:colOff>
      <xdr:row>183</xdr:row>
      <xdr:rowOff>66675</xdr:rowOff>
    </xdr:from>
    <xdr:to>
      <xdr:col>10</xdr:col>
      <xdr:colOff>600075</xdr:colOff>
      <xdr:row>197</xdr:row>
      <xdr:rowOff>142875</xdr:rowOff>
    </xdr:to>
    <xdr:graphicFrame macro="">
      <xdr:nvGraphicFramePr>
        <xdr:cNvPr id="10" name="Chart 9">
          <a:extLst>
            <a:ext uri="{FF2B5EF4-FFF2-40B4-BE49-F238E27FC236}">
              <a16:creationId xmlns:a16="http://schemas.microsoft.com/office/drawing/2014/main" id="{8ECA7D9E-04A9-C3FB-3B8D-508C8DCC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561975</xdr:colOff>
      <xdr:row>199</xdr:row>
      <xdr:rowOff>0</xdr:rowOff>
    </xdr:from>
    <xdr:to>
      <xdr:col>9</xdr:col>
      <xdr:colOff>295275</xdr:colOff>
      <xdr:row>207</xdr:row>
      <xdr:rowOff>161925</xdr:rowOff>
    </xdr:to>
    <xdr:graphicFrame macro="">
      <xdr:nvGraphicFramePr>
        <xdr:cNvPr id="11" name="Chart 10">
          <a:extLst>
            <a:ext uri="{FF2B5EF4-FFF2-40B4-BE49-F238E27FC236}">
              <a16:creationId xmlns:a16="http://schemas.microsoft.com/office/drawing/2014/main" id="{172BEB1B-1A47-014D-4A34-1FEDB35A2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600075</xdr:colOff>
      <xdr:row>208</xdr:row>
      <xdr:rowOff>85725</xdr:rowOff>
    </xdr:from>
    <xdr:to>
      <xdr:col>9</xdr:col>
      <xdr:colOff>523875</xdr:colOff>
      <xdr:row>218</xdr:row>
      <xdr:rowOff>133350</xdr:rowOff>
    </xdr:to>
    <xdr:graphicFrame macro="">
      <xdr:nvGraphicFramePr>
        <xdr:cNvPr id="12" name="Chart 11">
          <a:extLst>
            <a:ext uri="{FF2B5EF4-FFF2-40B4-BE49-F238E27FC236}">
              <a16:creationId xmlns:a16="http://schemas.microsoft.com/office/drawing/2014/main" id="{0DD9701F-534E-9EC3-343A-7F56A09E9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571500</xdr:colOff>
      <xdr:row>219</xdr:row>
      <xdr:rowOff>171450</xdr:rowOff>
    </xdr:from>
    <xdr:to>
      <xdr:col>10</xdr:col>
      <xdr:colOff>142875</xdr:colOff>
      <xdr:row>229</xdr:row>
      <xdr:rowOff>142875</xdr:rowOff>
    </xdr:to>
    <xdr:graphicFrame macro="">
      <xdr:nvGraphicFramePr>
        <xdr:cNvPr id="13" name="Chart 12">
          <a:extLst>
            <a:ext uri="{FF2B5EF4-FFF2-40B4-BE49-F238E27FC236}">
              <a16:creationId xmlns:a16="http://schemas.microsoft.com/office/drawing/2014/main" id="{631CC696-BDEF-F47B-38EE-3ADBE54F4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561975</xdr:colOff>
      <xdr:row>230</xdr:row>
      <xdr:rowOff>95249</xdr:rowOff>
    </xdr:from>
    <xdr:to>
      <xdr:col>10</xdr:col>
      <xdr:colOff>28575</xdr:colOff>
      <xdr:row>239</xdr:row>
      <xdr:rowOff>123825</xdr:rowOff>
    </xdr:to>
    <xdr:graphicFrame macro="">
      <xdr:nvGraphicFramePr>
        <xdr:cNvPr id="14" name="Chart 13">
          <a:extLst>
            <a:ext uri="{FF2B5EF4-FFF2-40B4-BE49-F238E27FC236}">
              <a16:creationId xmlns:a16="http://schemas.microsoft.com/office/drawing/2014/main" id="{A3BAF96D-C912-5149-A663-3ACFBC2C2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57150</xdr:colOff>
      <xdr:row>252</xdr:row>
      <xdr:rowOff>161925</xdr:rowOff>
    </xdr:from>
    <xdr:to>
      <xdr:col>9</xdr:col>
      <xdr:colOff>304800</xdr:colOff>
      <xdr:row>263</xdr:row>
      <xdr:rowOff>123825</xdr:rowOff>
    </xdr:to>
    <xdr:graphicFrame macro="">
      <xdr:nvGraphicFramePr>
        <xdr:cNvPr id="17" name="Chart 16">
          <a:extLst>
            <a:ext uri="{FF2B5EF4-FFF2-40B4-BE49-F238E27FC236}">
              <a16:creationId xmlns:a16="http://schemas.microsoft.com/office/drawing/2014/main" id="{3D51758D-E8E9-B0B5-F53E-387C04D9A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361950</xdr:colOff>
      <xdr:row>264</xdr:row>
      <xdr:rowOff>142875</xdr:rowOff>
    </xdr:from>
    <xdr:to>
      <xdr:col>10</xdr:col>
      <xdr:colOff>66675</xdr:colOff>
      <xdr:row>275</xdr:row>
      <xdr:rowOff>95250</xdr:rowOff>
    </xdr:to>
    <xdr:graphicFrame macro="">
      <xdr:nvGraphicFramePr>
        <xdr:cNvPr id="18" name="Chart 17">
          <a:extLst>
            <a:ext uri="{FF2B5EF4-FFF2-40B4-BE49-F238E27FC236}">
              <a16:creationId xmlns:a16="http://schemas.microsoft.com/office/drawing/2014/main" id="{2AF5D891-A904-7B22-3E3F-698AD4FD0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333374</xdr:colOff>
      <xdr:row>275</xdr:row>
      <xdr:rowOff>114300</xdr:rowOff>
    </xdr:from>
    <xdr:to>
      <xdr:col>10</xdr:col>
      <xdr:colOff>533399</xdr:colOff>
      <xdr:row>287</xdr:row>
      <xdr:rowOff>114300</xdr:rowOff>
    </xdr:to>
    <xdr:graphicFrame macro="">
      <xdr:nvGraphicFramePr>
        <xdr:cNvPr id="19" name="Chart 18">
          <a:extLst>
            <a:ext uri="{FF2B5EF4-FFF2-40B4-BE49-F238E27FC236}">
              <a16:creationId xmlns:a16="http://schemas.microsoft.com/office/drawing/2014/main" id="{006BDDC6-E78B-13AD-31A6-A346C8886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333375</xdr:colOff>
      <xdr:row>308</xdr:row>
      <xdr:rowOff>133350</xdr:rowOff>
    </xdr:from>
    <xdr:to>
      <xdr:col>8</xdr:col>
      <xdr:colOff>209550</xdr:colOff>
      <xdr:row>323</xdr:row>
      <xdr:rowOff>19050</xdr:rowOff>
    </xdr:to>
    <xdr:graphicFrame macro="">
      <xdr:nvGraphicFramePr>
        <xdr:cNvPr id="20" name="Chart 19">
          <a:extLst>
            <a:ext uri="{FF2B5EF4-FFF2-40B4-BE49-F238E27FC236}">
              <a16:creationId xmlns:a16="http://schemas.microsoft.com/office/drawing/2014/main" id="{02ED4246-7BB8-42D3-98E8-714449F48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323850</xdr:colOff>
      <xdr:row>290</xdr:row>
      <xdr:rowOff>19050</xdr:rowOff>
    </xdr:from>
    <xdr:to>
      <xdr:col>10</xdr:col>
      <xdr:colOff>200025</xdr:colOff>
      <xdr:row>304</xdr:row>
      <xdr:rowOff>95250</xdr:rowOff>
    </xdr:to>
    <xdr:graphicFrame macro="">
      <xdr:nvGraphicFramePr>
        <xdr:cNvPr id="21" name="Chart 20">
          <a:extLst>
            <a:ext uri="{FF2B5EF4-FFF2-40B4-BE49-F238E27FC236}">
              <a16:creationId xmlns:a16="http://schemas.microsoft.com/office/drawing/2014/main" id="{363F90B0-3903-CA58-8897-13398F96B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647699</xdr:colOff>
      <xdr:row>326</xdr:row>
      <xdr:rowOff>142875</xdr:rowOff>
    </xdr:from>
    <xdr:to>
      <xdr:col>8</xdr:col>
      <xdr:colOff>352424</xdr:colOff>
      <xdr:row>341</xdr:row>
      <xdr:rowOff>28575</xdr:rowOff>
    </xdr:to>
    <xdr:graphicFrame macro="">
      <xdr:nvGraphicFramePr>
        <xdr:cNvPr id="23" name="Chart 22">
          <a:extLst>
            <a:ext uri="{FF2B5EF4-FFF2-40B4-BE49-F238E27FC236}">
              <a16:creationId xmlns:a16="http://schemas.microsoft.com/office/drawing/2014/main" id="{BE32559A-0436-49DB-91EB-B4FB8B61A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71732</xdr:rowOff>
    </xdr:from>
    <xdr:to>
      <xdr:col>3</xdr:col>
      <xdr:colOff>58796</xdr:colOff>
      <xdr:row>21</xdr:row>
      <xdr:rowOff>81256</xdr:rowOff>
    </xdr:to>
    <mc:AlternateContent xmlns:mc="http://schemas.openxmlformats.org/markup-compatibility/2006" xmlns:a14="http://schemas.microsoft.com/office/drawing/2010/main">
      <mc:Choice Requires="a14">
        <xdr:graphicFrame macro="">
          <xdr:nvGraphicFramePr>
            <xdr:cNvPr id="5" name="Runtime Classification">
              <a:extLst>
                <a:ext uri="{FF2B5EF4-FFF2-40B4-BE49-F238E27FC236}">
                  <a16:creationId xmlns:a16="http://schemas.microsoft.com/office/drawing/2014/main" id="{BB23F618-B179-0046-C353-629FC2BA3F37}"/>
                </a:ext>
              </a:extLst>
            </xdr:cNvPr>
            <xdr:cNvGraphicFramePr/>
          </xdr:nvGraphicFramePr>
          <xdr:xfrm>
            <a:off x="0" y="0"/>
            <a:ext cx="0" cy="0"/>
          </xdr:xfrm>
          <a:graphic>
            <a:graphicData uri="http://schemas.microsoft.com/office/drawing/2010/slicer">
              <sle:slicer xmlns:sle="http://schemas.microsoft.com/office/drawing/2010/slicer" name="Runtime Classification"/>
            </a:graphicData>
          </a:graphic>
        </xdr:graphicFrame>
      </mc:Choice>
      <mc:Fallback xmlns="">
        <xdr:sp macro="" textlink="">
          <xdr:nvSpPr>
            <xdr:cNvPr id="0" name=""/>
            <xdr:cNvSpPr>
              <a:spLocks noTextEdit="1"/>
            </xdr:cNvSpPr>
          </xdr:nvSpPr>
          <xdr:spPr>
            <a:xfrm>
              <a:off x="0" y="3105621"/>
              <a:ext cx="1893240" cy="950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10112</xdr:colOff>
      <xdr:row>10</xdr:row>
      <xdr:rowOff>43157</xdr:rowOff>
    </xdr:from>
    <xdr:to>
      <xdr:col>3</xdr:col>
      <xdr:colOff>70556</xdr:colOff>
      <xdr:row>16</xdr:row>
      <xdr:rowOff>52682</xdr:rowOff>
    </xdr:to>
    <mc:AlternateContent xmlns:mc="http://schemas.openxmlformats.org/markup-compatibility/2006" xmlns:a14="http://schemas.microsoft.com/office/drawing/2010/main">
      <mc:Choice Requires="a14">
        <xdr:graphicFrame macro="">
          <xdr:nvGraphicFramePr>
            <xdr:cNvPr id="6" name="Movie Type">
              <a:extLst>
                <a:ext uri="{FF2B5EF4-FFF2-40B4-BE49-F238E27FC236}">
                  <a16:creationId xmlns:a16="http://schemas.microsoft.com/office/drawing/2014/main" id="{FCB40F7C-CABC-8A5A-AAB0-C0F198E66822}"/>
                </a:ext>
              </a:extLst>
            </xdr:cNvPr>
            <xdr:cNvGraphicFramePr/>
          </xdr:nvGraphicFramePr>
          <xdr:xfrm>
            <a:off x="0" y="0"/>
            <a:ext cx="0" cy="0"/>
          </xdr:xfrm>
          <a:graphic>
            <a:graphicData uri="http://schemas.microsoft.com/office/drawing/2010/slicer">
              <sle:slicer xmlns:sle="http://schemas.microsoft.com/office/drawing/2010/slicer" name="Movie Type"/>
            </a:graphicData>
          </a:graphic>
        </xdr:graphicFrame>
      </mc:Choice>
      <mc:Fallback xmlns="">
        <xdr:sp macro="" textlink="">
          <xdr:nvSpPr>
            <xdr:cNvPr id="0" name=""/>
            <xdr:cNvSpPr>
              <a:spLocks noTextEdit="1"/>
            </xdr:cNvSpPr>
          </xdr:nvSpPr>
          <xdr:spPr>
            <a:xfrm>
              <a:off x="10112" y="1948157"/>
              <a:ext cx="1894888" cy="1138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5</xdr:row>
      <xdr:rowOff>114301</xdr:rowOff>
    </xdr:from>
    <xdr:to>
      <xdr:col>3</xdr:col>
      <xdr:colOff>70555</xdr:colOff>
      <xdr:row>10</xdr:row>
      <xdr:rowOff>19051</xdr:rowOff>
    </xdr:to>
    <mc:AlternateContent xmlns:mc="http://schemas.openxmlformats.org/markup-compatibility/2006" xmlns:a14="http://schemas.microsoft.com/office/drawing/2010/main">
      <mc:Choice Requires="a14">
        <xdr:graphicFrame macro="">
          <xdr:nvGraphicFramePr>
            <xdr:cNvPr id="7" name="Vote Category">
              <a:extLst>
                <a:ext uri="{FF2B5EF4-FFF2-40B4-BE49-F238E27FC236}">
                  <a16:creationId xmlns:a16="http://schemas.microsoft.com/office/drawing/2014/main" id="{5EFE2704-DFC4-6769-A503-0BAD0F2D155A}"/>
                </a:ext>
              </a:extLst>
            </xdr:cNvPr>
            <xdr:cNvGraphicFramePr/>
          </xdr:nvGraphicFramePr>
          <xdr:xfrm>
            <a:off x="0" y="0"/>
            <a:ext cx="0" cy="0"/>
          </xdr:xfrm>
          <a:graphic>
            <a:graphicData uri="http://schemas.microsoft.com/office/drawing/2010/slicer">
              <sle:slicer xmlns:sle="http://schemas.microsoft.com/office/drawing/2010/slicer" name="Vote Category"/>
            </a:graphicData>
          </a:graphic>
        </xdr:graphicFrame>
      </mc:Choice>
      <mc:Fallback xmlns="">
        <xdr:sp macro="" textlink="">
          <xdr:nvSpPr>
            <xdr:cNvPr id="0" name=""/>
            <xdr:cNvSpPr>
              <a:spLocks noTextEdit="1"/>
            </xdr:cNvSpPr>
          </xdr:nvSpPr>
          <xdr:spPr>
            <a:xfrm>
              <a:off x="9525" y="1078560"/>
              <a:ext cx="1834444" cy="845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xdr:row>
      <xdr:rowOff>57151</xdr:rowOff>
    </xdr:from>
    <xdr:to>
      <xdr:col>3</xdr:col>
      <xdr:colOff>66453</xdr:colOff>
      <xdr:row>5</xdr:row>
      <xdr:rowOff>99681</xdr:rowOff>
    </xdr:to>
    <mc:AlternateContent xmlns:mc="http://schemas.openxmlformats.org/markup-compatibility/2006" xmlns:a14="http://schemas.microsoft.com/office/drawing/2010/main">
      <mc:Choice Requires="a14">
        <xdr:graphicFrame macro="">
          <xdr:nvGraphicFramePr>
            <xdr:cNvPr id="8" name="Profit &amp; Loss">
              <a:extLst>
                <a:ext uri="{FF2B5EF4-FFF2-40B4-BE49-F238E27FC236}">
                  <a16:creationId xmlns:a16="http://schemas.microsoft.com/office/drawing/2014/main" id="{BC3B0A4A-4570-C3D6-471B-1DF1ACDB76C4}"/>
                </a:ext>
              </a:extLst>
            </xdr:cNvPr>
            <xdr:cNvGraphicFramePr/>
          </xdr:nvGraphicFramePr>
          <xdr:xfrm>
            <a:off x="0" y="0"/>
            <a:ext cx="0" cy="0"/>
          </xdr:xfrm>
          <a:graphic>
            <a:graphicData uri="http://schemas.microsoft.com/office/drawing/2010/slicer">
              <sle:slicer xmlns:sle="http://schemas.microsoft.com/office/drawing/2010/slicer" name="Profit &amp; Loss"/>
            </a:graphicData>
          </a:graphic>
        </xdr:graphicFrame>
      </mc:Choice>
      <mc:Fallback xmlns="">
        <xdr:sp macro="" textlink="">
          <xdr:nvSpPr>
            <xdr:cNvPr id="0" name=""/>
            <xdr:cNvSpPr>
              <a:spLocks noTextEdit="1"/>
            </xdr:cNvSpPr>
          </xdr:nvSpPr>
          <xdr:spPr>
            <a:xfrm>
              <a:off x="9525" y="433446"/>
              <a:ext cx="1834444" cy="616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47626</xdr:rowOff>
    </xdr:from>
    <xdr:to>
      <xdr:col>3</xdr:col>
      <xdr:colOff>77529</xdr:colOff>
      <xdr:row>30</xdr:row>
      <xdr:rowOff>133350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AFA6794F-0466-CEBE-A6F9-DBDC4B7B712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4962996"/>
              <a:ext cx="1834444" cy="838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102542</xdr:rowOff>
    </xdr:from>
    <xdr:to>
      <xdr:col>3</xdr:col>
      <xdr:colOff>58796</xdr:colOff>
      <xdr:row>26</xdr:row>
      <xdr:rowOff>45392</xdr:rowOff>
    </xdr:to>
    <mc:AlternateContent xmlns:mc="http://schemas.openxmlformats.org/markup-compatibility/2006" xmlns:a14="http://schemas.microsoft.com/office/drawing/2010/main">
      <mc:Choice Requires="a14">
        <xdr:graphicFrame macro="">
          <xdr:nvGraphicFramePr>
            <xdr:cNvPr id="10" name="DayName">
              <a:extLst>
                <a:ext uri="{FF2B5EF4-FFF2-40B4-BE49-F238E27FC236}">
                  <a16:creationId xmlns:a16="http://schemas.microsoft.com/office/drawing/2014/main" id="{2AA08B3E-4E28-85BE-D865-39FD56D62CD9}"/>
                </a:ext>
              </a:extLst>
            </xdr:cNvPr>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mlns="">
        <xdr:sp macro="" textlink="">
          <xdr:nvSpPr>
            <xdr:cNvPr id="0" name=""/>
            <xdr:cNvSpPr>
              <a:spLocks noTextEdit="1"/>
            </xdr:cNvSpPr>
          </xdr:nvSpPr>
          <xdr:spPr>
            <a:xfrm>
              <a:off x="0" y="4077172"/>
              <a:ext cx="1893240" cy="883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30810</xdr:colOff>
      <xdr:row>30</xdr:row>
      <xdr:rowOff>163570</xdr:rowOff>
    </xdr:from>
    <xdr:to>
      <xdr:col>3</xdr:col>
      <xdr:colOff>77529</xdr:colOff>
      <xdr:row>37</xdr:row>
      <xdr:rowOff>181429</xdr:rowOff>
    </xdr:to>
    <mc:AlternateContent xmlns:mc="http://schemas.openxmlformats.org/markup-compatibility/2006" xmlns:a14="http://schemas.microsoft.com/office/drawing/2010/main">
      <mc:Choice Requires="a14">
        <xdr:graphicFrame macro="">
          <xdr:nvGraphicFramePr>
            <xdr:cNvPr id="11" name="year1">
              <a:extLst>
                <a:ext uri="{FF2B5EF4-FFF2-40B4-BE49-F238E27FC236}">
                  <a16:creationId xmlns:a16="http://schemas.microsoft.com/office/drawing/2014/main" id="{8373EDAC-D77A-F26E-74E1-80F0A3B95831}"/>
                </a:ext>
              </a:extLst>
            </xdr:cNvPr>
            <xdr:cNvGraphicFramePr/>
          </xdr:nvGraphicFramePr>
          <xdr:xfrm>
            <a:off x="0" y="0"/>
            <a:ext cx="0" cy="0"/>
          </xdr:xfrm>
          <a:graphic>
            <a:graphicData uri="http://schemas.microsoft.com/office/drawing/2010/slicer">
              <sle:slicer xmlns:sle="http://schemas.microsoft.com/office/drawing/2010/slicer" name="year1"/>
            </a:graphicData>
          </a:graphic>
        </xdr:graphicFrame>
      </mc:Choice>
      <mc:Fallback xmlns="">
        <xdr:sp macro="" textlink="">
          <xdr:nvSpPr>
            <xdr:cNvPr id="0" name=""/>
            <xdr:cNvSpPr>
              <a:spLocks noTextEdit="1"/>
            </xdr:cNvSpPr>
          </xdr:nvSpPr>
          <xdr:spPr>
            <a:xfrm>
              <a:off x="30809" y="5831533"/>
              <a:ext cx="1850672" cy="894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94076</xdr:colOff>
      <xdr:row>25</xdr:row>
      <xdr:rowOff>23521</xdr:rowOff>
    </xdr:from>
    <xdr:to>
      <xdr:col>14</xdr:col>
      <xdr:colOff>11761</xdr:colOff>
      <xdr:row>38</xdr:row>
      <xdr:rowOff>11759</xdr:rowOff>
    </xdr:to>
    <xdr:graphicFrame macro="">
      <xdr:nvGraphicFramePr>
        <xdr:cNvPr id="19" name="Chart 18">
          <a:extLst>
            <a:ext uri="{FF2B5EF4-FFF2-40B4-BE49-F238E27FC236}">
              <a16:creationId xmlns:a16="http://schemas.microsoft.com/office/drawing/2014/main" id="{31377178-87E9-4216-9488-D32B2DE26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88605</xdr:colOff>
      <xdr:row>4</xdr:row>
      <xdr:rowOff>11760</xdr:rowOff>
    </xdr:from>
    <xdr:to>
      <xdr:col>8</xdr:col>
      <xdr:colOff>105833</xdr:colOff>
      <xdr:row>14</xdr:row>
      <xdr:rowOff>11760</xdr:rowOff>
    </xdr:to>
    <xdr:graphicFrame macro="">
      <xdr:nvGraphicFramePr>
        <xdr:cNvPr id="20" name="Chart 19">
          <a:extLst>
            <a:ext uri="{FF2B5EF4-FFF2-40B4-BE49-F238E27FC236}">
              <a16:creationId xmlns:a16="http://schemas.microsoft.com/office/drawing/2014/main" id="{29A69FA1-6AE3-4E66-B34B-B04B7AC2E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141110</xdr:colOff>
      <xdr:row>4</xdr:row>
      <xdr:rowOff>11759</xdr:rowOff>
    </xdr:from>
    <xdr:to>
      <xdr:col>15</xdr:col>
      <xdr:colOff>11074</xdr:colOff>
      <xdr:row>14</xdr:row>
      <xdr:rowOff>0</xdr:rowOff>
    </xdr:to>
    <xdr:graphicFrame macro="">
      <xdr:nvGraphicFramePr>
        <xdr:cNvPr id="21" name="Chart 20">
          <a:extLst>
            <a:ext uri="{FF2B5EF4-FFF2-40B4-BE49-F238E27FC236}">
              <a16:creationId xmlns:a16="http://schemas.microsoft.com/office/drawing/2014/main" id="{0135F6BD-98C0-472F-AD10-B34F0635C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94075</xdr:colOff>
      <xdr:row>14</xdr:row>
      <xdr:rowOff>17992</xdr:rowOff>
    </xdr:from>
    <xdr:to>
      <xdr:col>9</xdr:col>
      <xdr:colOff>294216</xdr:colOff>
      <xdr:row>25</xdr:row>
      <xdr:rowOff>11761</xdr:rowOff>
    </xdr:to>
    <xdr:graphicFrame macro="">
      <xdr:nvGraphicFramePr>
        <xdr:cNvPr id="22" name="Chart 21">
          <a:extLst>
            <a:ext uri="{FF2B5EF4-FFF2-40B4-BE49-F238E27FC236}">
              <a16:creationId xmlns:a16="http://schemas.microsoft.com/office/drawing/2014/main" id="{84C35DF3-7103-45F7-BCBC-BCA8316A4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47037</xdr:colOff>
      <xdr:row>25</xdr:row>
      <xdr:rowOff>18579</xdr:rowOff>
    </xdr:from>
    <xdr:to>
      <xdr:col>22</xdr:col>
      <xdr:colOff>576204</xdr:colOff>
      <xdr:row>38</xdr:row>
      <xdr:rowOff>0</xdr:rowOff>
    </xdr:to>
    <xdr:graphicFrame macro="">
      <xdr:nvGraphicFramePr>
        <xdr:cNvPr id="23" name="Chart 22">
          <a:extLst>
            <a:ext uri="{FF2B5EF4-FFF2-40B4-BE49-F238E27FC236}">
              <a16:creationId xmlns:a16="http://schemas.microsoft.com/office/drawing/2014/main" id="{42D63202-4D45-44BA-A18B-FB6CE5DEA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11759</xdr:colOff>
      <xdr:row>14</xdr:row>
      <xdr:rowOff>22152</xdr:rowOff>
    </xdr:from>
    <xdr:to>
      <xdr:col>22</xdr:col>
      <xdr:colOff>564443</xdr:colOff>
      <xdr:row>25</xdr:row>
      <xdr:rowOff>11077</xdr:rowOff>
    </xdr:to>
    <xdr:graphicFrame macro="">
      <xdr:nvGraphicFramePr>
        <xdr:cNvPr id="24" name="Chart 23">
          <a:extLst>
            <a:ext uri="{FF2B5EF4-FFF2-40B4-BE49-F238E27FC236}">
              <a16:creationId xmlns:a16="http://schemas.microsoft.com/office/drawing/2014/main" id="{80E01CFB-DA6A-49BB-BB3D-1E99A52C1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23518</xdr:colOff>
      <xdr:row>4</xdr:row>
      <xdr:rowOff>11758</xdr:rowOff>
    </xdr:from>
    <xdr:to>
      <xdr:col>22</xdr:col>
      <xdr:colOff>552685</xdr:colOff>
      <xdr:row>14</xdr:row>
      <xdr:rowOff>11075</xdr:rowOff>
    </xdr:to>
    <xdr:graphicFrame macro="">
      <xdr:nvGraphicFramePr>
        <xdr:cNvPr id="2" name="Chart 1">
          <a:extLst>
            <a:ext uri="{FF2B5EF4-FFF2-40B4-BE49-F238E27FC236}">
              <a16:creationId xmlns:a16="http://schemas.microsoft.com/office/drawing/2014/main" id="{93C94336-E12A-454A-AC42-1BF923CBA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306161</xdr:colOff>
      <xdr:row>14</xdr:row>
      <xdr:rowOff>22151</xdr:rowOff>
    </xdr:from>
    <xdr:to>
      <xdr:col>15</xdr:col>
      <xdr:colOff>0</xdr:colOff>
      <xdr:row>25</xdr:row>
      <xdr:rowOff>11076</xdr:rowOff>
    </xdr:to>
    <xdr:graphicFrame macro="">
      <xdr:nvGraphicFramePr>
        <xdr:cNvPr id="4" name="Chart 3">
          <a:extLst>
            <a:ext uri="{FF2B5EF4-FFF2-40B4-BE49-F238E27FC236}">
              <a16:creationId xmlns:a16="http://schemas.microsoft.com/office/drawing/2014/main" id="{2D2317E9-39F9-4643-B10C-51284AF89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BAL-8" refreshedDate="46228.505465509261" createdVersion="8" refreshedVersion="8" minRefreshableVersion="3" recordCount="3348" xr:uid="{097536DE-6393-4618-B4F3-D6BDEA5B23E5}">
  <cacheSource type="worksheet">
    <worksheetSource ref="A1:Z3349" sheet="Clean Sheet"/>
  </cacheSource>
  <cacheFields count="26">
    <cacheField name="id" numFmtId="0">
      <sharedItems/>
    </cacheField>
    <cacheField name="primaryTitle" numFmtId="0">
      <sharedItems containsMixedTypes="1" containsNumber="1" containsInteger="1" minValue="9" maxValue="2046" count="3295">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the Wrath of God"/>
        <s v="Cabaret"/>
        <s v="Deliverance"/>
        <s v="The Godfather"/>
        <s v="High Plains Drifter"/>
        <s v="American Graffiti"/>
        <s v="Badlands"/>
        <s v="Don't Look Now"/>
        <s v="Enter the Dragon"/>
        <s v="The Exorcist"/>
        <s v="Live and Let Die"/>
        <s v="Mean Streets"/>
        <s v="Paper Moon"/>
        <s v="Papillon"/>
        <s v="Robin Hood"/>
        <s v="Serpico"/>
        <s v="Soylent Green"/>
        <s v="The Sting"/>
        <s v="Last Tango in Paris"/>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Episode IV - A New Hope"/>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The Road Warrior"/>
        <s v="Raiders of the Lost Ark"/>
        <s v="Stripes"/>
        <s v="48 Hrs."/>
        <s v="Airplane II: The Sequel"/>
        <s v="Blade Runner"/>
        <s v="Creepshow"/>
        <s v="The Dark Crystal"/>
        <s v="E.T. the Extra-Terrestrial"/>
        <s v="The Evil Dead"/>
        <s v="Fanny and Alexander"/>
        <s v="Fast Times at Ridgemont High"/>
        <s v="First Blood"/>
        <s v="Friday the 13th: Part 3"/>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NausicaÃ¤ of the Valley of the Wind"/>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Friday the 13th Part VI: Jason Lives"/>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Castle in the Sky"/>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Three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Grave of the Fireflies"/>
        <s v="The Land Before Time"/>
        <s v="The Last Temptation of Christ"/>
        <s v="Midnight Run"/>
        <s v="Mississippi Burning"/>
        <s v="The Naked Gun: From the Files of Police Squad!"/>
        <s v="A Nightmare on Elm Street 4: The Dream Master"/>
        <s v="Cinema Paradiso"/>
        <s v="Oliver &amp; Company"/>
        <s v="Rain Man"/>
        <s v="Rambo III"/>
        <s v="Red Heat"/>
        <s v="Scrooged"/>
        <s v="They Live"/>
        <s v="My Neighbor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Dead Alive"/>
        <s v="Bram Stoker's Dracula"/>
        <s v="Candyman"/>
        <s v="Chaplin"/>
        <s v="Death Becomes Her"/>
        <s v="Far and Away"/>
        <s v="A Few Good Men"/>
        <s v="Glengarry Glen Ross"/>
        <s v="Home Alone 2: Lost in New York"/>
        <s v="Hard Boiled"/>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chie Rich"/>
        <s v="The Santa Clause"/>
        <s v="Shallow Grave"/>
        <s v="The Shawshank Redemption"/>
        <s v="The Specialist"/>
        <s v="Speed"/>
        <s v="Star Trek: Generations"/>
        <s v="Stargate"/>
        <s v="Street Fighter"/>
        <s v="Timecop"/>
        <s v="True Lies"/>
        <s v="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The City of Lost Children"/>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12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ife Is Beautiful"/>
        <s v="Chasing Amy"/>
        <s v="Children of Heave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Hard Eight"/>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A Cinderella Story"/>
        <s v="City of Angels"/>
        <s v="Deep Impact"/>
        <s v="Dogma"/>
        <s v="The 13th Warrior"/>
        <s v="Enemy of the State"/>
        <s v="Eyes Wide Shut"/>
        <s v="Fantastic Four"/>
        <s v="Fear and Loathing in Las Vegas"/>
        <s v="Frida"/>
        <s v="From Hell"/>
        <s v="Godzilla"/>
        <s v="Stepmom"/>
        <s v="The Green Mile"/>
        <s v="Half Baked"/>
        <s v="Halloween H20: 20 Years Later"/>
        <s v="The Legend of 1900"/>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The Messenger: The Story of Joan of Arc"/>
        <s v="Never Been Kissed"/>
        <s v="Office Space"/>
        <s v="The Celebratio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ive"/>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60 Seconds"/>
        <s v="The Patriot"/>
        <s v="Blade II"/>
        <s v="The Whole Nine Yards"/>
        <s v="Crouching Tiger, Hidden Dragon"/>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AmÃ©lie"/>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Formula 51"/>
        <s v="Ghosts of Mars"/>
        <s v="Proof of Life"/>
        <s v="The Crimson Rivers"/>
        <s v="Atlantis: The Lost Empire"/>
        <s v="Bedazzled"/>
        <s v="The Others"/>
        <s v="Sweet November"/>
        <s v="The Fast and the Furious"/>
        <s v="Collateral Damage"/>
        <s v="The Matrix Reloaded"/>
        <s v="The Mexican"/>
        <s v="Brotherhood of the Wolf"/>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pirited Away"/>
        <s v="Windtalkers"/>
        <s v="Y tu mamÃ¡ tambiÃ©n"/>
        <s v="Thir13en Ghosts"/>
        <s v="Joe Dirt"/>
        <s v="Amores Perros"/>
        <s v="Bulletproof Monk"/>
        <s v="The Count of Monte Cristo"/>
        <s v="Die Another Day"/>
        <s v="Donnie Darko"/>
        <s v="Nine Queen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The Devil's Backbone"/>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tle Royale"/>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Bad Educatio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haolin Soccer"/>
        <s v="The Triplets of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Ichi the Killer"/>
        <s v="The Chronicles of Riddick"/>
        <s v="I Spy"/>
        <s v="Mindhunters"/>
        <s v="The Ring"/>
        <s v="Shrek 2"/>
        <s v="8 Mile"/>
        <s v="The Core"/>
        <s v="Chicago"/>
        <s v="Gigli"/>
        <s v="Hero"/>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Sympathy for Mr. Vengeance"/>
        <s v="Bowling for Columbine"/>
        <s v="Master and Commander: The Far Side of the World"/>
        <s v="Holes"/>
        <s v="The League of Extraordinary Gentlemen"/>
        <s v="Wallace &amp; Gromit: 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Infernal Affairs"/>
        <s v="The Aviator"/>
        <s v="A Series of Unfortunate Events"/>
        <s v="Hostage"/>
        <s v="The Station Agent"/>
        <s v="Monster"/>
        <s v="Unleashed"/>
        <s v="Along Came Polly"/>
        <s v="50 First Dates"/>
        <s v="The Good Shepherd"/>
        <s v="I, Robot"/>
        <s v="A Very Long Engagement"/>
        <s v="The SpongeBob SquarePants Movie"/>
        <s v="Sky Captain and the World of Tomorrow"/>
        <s v="Alexander"/>
        <s v="Howl's Moving Castle"/>
        <s v="Superman Returns"/>
        <s v="Waiting..."/>
        <s v="Gothika"/>
        <s v="Cheaper by the Dozen"/>
        <s v="King Arthur"/>
        <s v="Ladder 49"/>
        <s v="Miracle"/>
        <s v="Ocean's Twelve"/>
        <s v="Ray"/>
        <s v="Madagascar"/>
        <s v="Walking Tall"/>
        <s v="Cinderella Man"/>
        <s v="Memories of Murder"/>
        <s v="The Science of Sleep"/>
        <s v="The Brothers Grimm"/>
        <s v="Lords of Dogtown"/>
        <s v="EuroTrip"/>
        <s v="A Cinderella Story"/>
        <s v="The Forgotten"/>
        <s v="Garfield"/>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boy"/>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lien vs. Predator"/>
        <s v="Spanglish"/>
        <s v="Stay"/>
        <s v="Chicken Little"/>
        <s v="The Hitchhiker's Guide to the Galaxy"/>
        <s v="Iron Man"/>
        <s v="The Bourne Supremacy"/>
        <s v="The Wedding Date"/>
        <s v="Team America: World Police"/>
        <s v="Batman Begins"/>
        <s v="Journey to the Center of the Earth"/>
        <s v="Kung Fu Hustle"/>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The Dream Begins"/>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Black Boo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ight Watch"/>
        <s v="The Sisterhood of the Traveling Pants"/>
        <s v="Youth in Revolt"/>
        <s v="Everything Is Illuminated"/>
        <s v="The Exorcism of Emily Rose"/>
        <s v="Little Children"/>
        <s v="Running Scared"/>
        <s v="The Lives of Others"/>
        <s v="Million Dollar Baby"/>
        <s v="A Scanner Darkly"/>
        <s v="Sky High"/>
        <s v="The 40-Year-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3-Iron"/>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March of the Penguins"/>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Vie En Ros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Pan's Labyrinth"/>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Timecrimes"/>
        <s v="Hall Pass"/>
        <s v="No Reservations"/>
        <s v="The Number 23"/>
        <s v="The Croods"/>
        <s v="Harold &amp; Kumar Escape from Guantanamo Bay"/>
        <s v="The Prestige"/>
        <s v="Pride and Glory"/>
        <s v="The Strangers"/>
        <s v="Doomsday"/>
        <s v="Mr. Nobody"/>
        <s v="Beerfest"/>
        <s v="Fantastic Four: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liens vs. Predator: Requiem"/>
        <s v="Love &amp; Other Drugs"/>
        <s v="Into the Wild"/>
        <s v="Music and Lyrics"/>
        <s v="Body of Lies"/>
        <s v="We Are Marshall"/>
        <s v="Thirst"/>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V"/>
        <s v="Star Trek"/>
        <s v="Be Kind Rewind"/>
        <s v="Epic Movie"/>
        <s v="Forgetting Sarah Marshall"/>
        <s v="The Hills Have Eyes 2"/>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Elite Squad"/>
        <s v="Sunshine Cleaning"/>
        <s v="Trick 'r Treat"/>
        <s v="Mr. Peabody &amp; Sherman"/>
        <s v="The Forbidden Kingdom"/>
        <s v="Made of Honor"/>
        <s v="Frost/Nixon"/>
        <s v="Jungle Cruise"/>
        <s v="Antichrist"/>
        <s v="Red State"/>
        <s v="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5 Centimeters per Second"/>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of Jasenovac"/>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Bad Lieutenant: Port of Call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The Girl with the Dragon Tattoo"/>
        <s v="Saw V"/>
        <s v="Green Lantern"/>
        <s v="Takers"/>
        <s v="Duplicity"/>
        <s v="Julie &amp; Julia"/>
        <s v="Renfield"/>
        <s v="Sex Drive"/>
        <s v="District 9"/>
        <s v="Death Wish"/>
        <s v="The Ghost Writer"/>
        <s v="The Unborn"/>
        <s v="Let the Right One In"/>
        <s v="Frankenweenie"/>
        <s v="The Ugly Truth"/>
        <s v="The Final Destination"/>
        <s v="Orphan"/>
        <s v="The White Ribbon"/>
        <s v="Beastly"/>
        <s v="Public Enemies"/>
        <s v="I Love You, Man"/>
        <s v="Zombieland"/>
        <s v="Glass Onion"/>
        <s v="The Rite"/>
        <s v="Riders of Justic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Waltz with Bashir"/>
        <s v="Star Wars: The Clone Wars"/>
        <s v="Ninja Assassin"/>
        <s v="Prey"/>
        <s v="Agora"/>
        <s v="Triangle"/>
        <s v="Pandorum"/>
        <s v="My Name Is Khan"/>
        <s v="The Lincoln Lawyer"/>
        <n v="2012"/>
        <s v="Black Dynamite"/>
        <s v="The Chaser"/>
        <s v="Hocus Pocus 2"/>
        <s v="Enter the Void"/>
        <s v="Rango"/>
        <s v="Up in the Air"/>
        <s v="Step Up 3D"/>
        <s v="The Bourne Legacy"/>
        <s v="The Five-Year Engagement"/>
        <s v="Diary of a Wimpy Kid"/>
        <s v="Law Abiding Citizen"/>
        <s v="Observe and Report"/>
        <s v="Violent Night"/>
        <s v="Funny People"/>
        <s v="Harry Potter and the Deathly Hallows: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other"/>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A Prophet"/>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Christmas"/>
        <s v="The Devil's Double"/>
        <s v="Don't Be Afraid of the Dark"/>
        <s v="Venom"/>
        <s v="X-Men: First Class"/>
        <s v="2 Guns"/>
        <s v="Looper"/>
        <s v="Madagascar 3: Europe's Most Wanted"/>
        <s v="Dead Snow"/>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3"/>
        <s v="The Irishman"/>
        <s v="Kung Fu Panda 2"/>
        <s v="The Secret in Their Eyes"/>
        <s v="50/50"/>
        <s v="Seeking a Friend for the End of the World"/>
        <s v="Bullet to the Head"/>
        <s v="Devil"/>
        <s v="A Single Man"/>
        <s v="Rise of the Planet of the Apes"/>
        <s v="The Last Exorcism"/>
        <s v="The Expendables"/>
        <s v="Gulliver's Travels"/>
        <s v="In the Heights"/>
        <s v="The Beaver"/>
        <s v="Gangster Squad"/>
        <s v="August: Osage County"/>
        <s v="Going the Distance"/>
        <s v="Despicable Me"/>
        <s v="The Twilight Saga: Breaking Dawn - Part 1"/>
        <s v="The Twilight Saga: Eclipse"/>
        <s v="The Lucky One"/>
        <s v="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The Flowers of War"/>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Band of Misfits"/>
        <s v="Deadpool"/>
        <s v="Faster"/>
        <s v="Disconnect"/>
        <s v="13 Assassins"/>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What If"/>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War Horse"/>
        <s v="The Secret World of Arrietty"/>
        <s v="Crazy, Stupid, Love."/>
        <s v="Mortal Engines"/>
        <s v="Texas Chainsaw"/>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The Impos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The Little Prince"/>
        <s v="Like Crazy"/>
        <s v="The Snowman"/>
        <s v="This Is 40"/>
        <s v="The First Time"/>
        <s v="Arbitrage"/>
        <s v="Killing Them Softly"/>
        <s v="The Expendables 2"/>
        <s v="Scream VI"/>
        <s v="Odd Thomas"/>
        <s v="Apollo 18"/>
        <s v="Wreck-It Ralph"/>
        <s v="Paranormal Activity 3"/>
        <s v="Anna Karenina"/>
        <s v="No Escape"/>
        <s v="Conquest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A Separatio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Redemption"/>
        <s v="Spotlight"/>
        <s v="The Raid: Redemption"/>
        <s v="Parker"/>
        <s v="Fast &amp; 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omata"/>
        <s v="A Most Wanted Man"/>
        <s v="King Arthur: Legend of the Sword"/>
        <s v="The Best of Me"/>
        <s v="The Neon Demon"/>
        <s v="Victor Frankenstein"/>
        <s v="Rush"/>
        <s v="Toy Story 4"/>
        <s v="The Good Dinosaur"/>
        <s v="Pain &amp; Gain"/>
        <s v="Begin Again"/>
        <s v="Thor: The Dark World"/>
        <s v="Geostorm"/>
        <s v="Pitch Perfect"/>
        <s v="The Angry Birds Movie"/>
        <s v="Cloudy with a Chance of Meatballs 2"/>
        <s v="The Upside"/>
        <s v="Robot &amp; Frank"/>
        <s v="Chernobyl Diaries"/>
        <s v="Machete Kills"/>
        <s v="Neighbors"/>
        <s v="War Dogs"/>
        <s v="The Frozen Ground"/>
        <s v="The Wind Rises"/>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The Raid 2"/>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The Past"/>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aa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urious 7"/>
        <s v="Mike and Dave Need Wedding Dates"/>
        <s v="Pitch Perfect 2"/>
        <s v="The Croods: A New Age"/>
        <s v="Tag"/>
        <s v="Coherence"/>
        <s v="Ride Along 2"/>
        <s v="As Above, So Below"/>
        <s v="Magic in the Moonlight"/>
        <s v="Nightcrawler"/>
        <s v="Lucy"/>
        <s v="Red Sparrow"/>
        <s v="Chef"/>
        <s v="Macbeth"/>
        <s v="I Origins"/>
        <s v="Ip Man 3"/>
        <s v="Dungeons &amp; Dragons: Honor Among Thieves"/>
        <s v="The Divergent Series: 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Wild Tales"/>
        <s v="Criminal"/>
        <s v="The Jungle Book"/>
        <s v="Mortdecai"/>
        <s v="Inferno"/>
        <s v="Jackass Presents: 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The Brothers 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A Star Wars Story"/>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Witch"/>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The Sisters Broth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The Wailing"/>
        <s v="Hotel Transylvania 3: Summer Vacation"/>
        <s v="How It Ends"/>
        <s v="Paterson"/>
        <s v="All the Money in the World"/>
        <s v="Happy Death Day"/>
        <s v="Wind River"/>
        <s v="Sound of Metal"/>
        <s v="Detroit"/>
        <s v="F9: The Fast Saga"/>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Parasite"/>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U"/>
        <s v="The Hunt"/>
        <s v="Capernaum"/>
        <s v="Annabelle Comes Home"/>
        <s v="Crawl"/>
        <s v="The Gentlemen"/>
        <s v="Vivarium"/>
        <s v="Hitman's Wife's Bodyguard"/>
        <s v="Shamshera"/>
        <n v="1917"/>
        <s v="Last Christmas"/>
        <s v="21 Bridges"/>
        <s v="tick, tick... 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Weathering with You"/>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originalTitle" numFmtId="0">
      <sharedItems containsMixedTypes="1" containsNumber="1" containsInteger="1" minValue="9" maxValue="2046" count="3298">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der Zorn Gottes"/>
        <s v="Cabaret"/>
        <s v="Deliverance"/>
        <s v="The Godfather"/>
        <s v="High Plains Drifter"/>
        <s v="American Graffiti"/>
        <s v="Badlands"/>
        <s v="Don't Look Now"/>
        <s v="Enter the Dragon"/>
        <s v="The Exorcist"/>
        <s v="Live and Let Die"/>
        <s v="Mean Streets"/>
        <s v="Paper Moon"/>
        <s v="Papillon"/>
        <s v="Robin Hood"/>
        <s v="Serpico"/>
        <s v="Soylent Green"/>
        <s v="The Sting"/>
        <s v="Ultimo tango a Parigi"/>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Mad Max 2"/>
        <s v="Raiders of the Lost Ark"/>
        <s v="Stripes"/>
        <s v="48 Hrs."/>
        <s v="Airplane II: The Sequel"/>
        <s v="Blade Runner"/>
        <s v="Creepshow"/>
        <s v="The Dark Crystal"/>
        <s v="E.T. the Extra-Terrestrial"/>
        <s v="The Evil Dead"/>
        <s v="Fanny och Alexander"/>
        <s v="Fast Times at Ridgemont High"/>
        <s v="First Blood"/>
        <s v="Friday the 13th Part III"/>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Kaze no tani no Naushika"/>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Par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Jason Lives: Friday the 13th Part VI"/>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TenkÃ» no shiro Rapyuta"/>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3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Hotaru no haka"/>
        <s v="The Land Before Time"/>
        <s v="The Last Temptation of Christ"/>
        <s v="Midnight Run"/>
        <s v="Mississippi Burning"/>
        <s v="The Naked Gun: From the Files of Police Squad!"/>
        <s v="A Nightmare on Elm Street 4: The Dream Master"/>
        <s v="Nuovo Cinema Paradiso"/>
        <s v="Oliver &amp; Company"/>
        <s v="Rain Man"/>
        <s v="Rambo III"/>
        <s v="Red Heat"/>
        <s v="Scrooged"/>
        <s v="They Live"/>
        <s v="Tonari no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Braindead"/>
        <s v="Bram Stoker's Dracula"/>
        <s v="Candyman"/>
        <s v="Chaplin"/>
        <s v="Death Becomes Her"/>
        <s v="Far and Away"/>
        <s v="A Few Good Men"/>
        <s v="Glengarry Glen Ross"/>
        <s v="Home Alone 2: Lost in New York"/>
        <s v="Lat sau san taam"/>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Â¢hie RiÂ¢h"/>
        <s v="The Santa Clause"/>
        <s v="Shallow Grave"/>
        <s v="The Shawshank Redemption"/>
        <s v="The Specialist"/>
        <s v="Speed"/>
        <s v="Star Trek: Generations"/>
        <s v="Stargate"/>
        <s v="Street Fighter"/>
        <s v="Timecop"/>
        <s v="True Lies"/>
        <s v="Wes Craven's 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La citÃ© des enfants perdus"/>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Twelve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a vita Ã¨ bella"/>
        <s v="Chasing Amy"/>
        <s v="Bacheha-Ye asema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Sydney"/>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 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s v="City of Angels"/>
        <s v="Deep Impact"/>
        <s v="Dogma"/>
        <s v="The 13th Warrior"/>
        <s v="Enemy of the State"/>
        <s v="Eyes Wide Shut"/>
        <s v="Fantastic Four"/>
        <s v="Fear and Loathing in Las Vegas"/>
        <s v="Frida"/>
        <s v="From Hell"/>
        <s v="Godzilla"/>
        <s v="Stepmom"/>
        <s v="The Green Mile"/>
        <s v="Half Baked"/>
        <s v="Halloween H20: 20 Years Later"/>
        <s v="La leggenda del pianista sull'oceano"/>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Joan of Arc"/>
        <s v="Never Been Kissed"/>
        <s v="Office Space"/>
        <s v="Feste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Sixty Seconds"/>
        <s v="The Patriot"/>
        <s v="Blade II"/>
        <s v="The Whole Nine Yards"/>
        <s v="Wo hu cang long"/>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Le fabuleux destin d'AmÃ©lie Poulain"/>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The 51st State"/>
        <s v="Ghosts of Mars"/>
        <s v="Proof of Life"/>
        <s v="Les riviÃ¨res pourpres"/>
        <s v="Atlantis: The Lost Empire"/>
        <s v="Bedazzled"/>
        <s v="The Others"/>
        <s v="Sweet November"/>
        <s v="The Fast and the Furious"/>
        <s v="Collateral Damage"/>
        <s v="The Matrix Reloaded"/>
        <s v="The Mexican"/>
        <s v="Le pacte des loups"/>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en to Chihiro no kamikakushi"/>
        <s v="Windtalkers"/>
        <s v="Y tu mamÃ¡ tambiÃ©n"/>
        <s v="Thir13en Ghosts"/>
        <s v="Joe Dirt"/>
        <s v="Amores perros"/>
        <s v="Bulletproof Monk"/>
        <s v="The Count of Monte Cristo"/>
        <s v="Die Another Day"/>
        <s v="Donnie Darko"/>
        <s v="Nueve reina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El espinazo del diablo"/>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oru rowaiaru"/>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La mala educaciÃ³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iu Lam juk kau"/>
        <s v="Les triplettes de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Koroshiya 1"/>
        <s v="The Chronicles of Riddick"/>
        <s v="I Spy"/>
        <s v="Mindhunters"/>
        <s v="The Ring"/>
        <s v="Shrek 2"/>
        <s v="8 Mile"/>
        <s v="The Core"/>
        <s v="Chicago"/>
        <s v="Gigli"/>
        <s v="Ying xiong"/>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Boksuneun naui geot"/>
        <s v="Bowling for Columbine"/>
        <s v="Master and Commander: The Far Side of the World"/>
        <s v="Holes"/>
        <s v="The League of Extraordinary Gentlemen"/>
        <s v="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Mou gaan dou"/>
        <s v="The Aviator"/>
        <s v="A Series of Unfortunate Events"/>
        <s v="Hostage"/>
        <s v="The Station Agent"/>
        <s v="Monster"/>
        <s v="Unleashed"/>
        <s v="Along Came Polly"/>
        <s v="50 First Dates"/>
        <s v="The Good Shepherd"/>
        <s v="I, Robot"/>
        <s v="Un long dimanche de fianÃ§ailles"/>
        <s v="The SpongeBob SquarePants Movie"/>
        <s v="Sky Captain and the World of Tomorrow"/>
        <s v="Alexander"/>
        <s v="Hauru no ugoku shiro"/>
        <s v="Superman Returns"/>
        <s v="Waiting..."/>
        <s v="Gothika"/>
        <s v="Cheaper by the Dozen"/>
        <s v="King Arthur"/>
        <s v="Ladder 49"/>
        <s v="Miracle"/>
        <s v="Ocean's Twelve"/>
        <s v="Ray"/>
        <s v="Madagascar"/>
        <s v="Walking Tall"/>
        <s v="Cinderella Man"/>
        <s v="Salinui chueok"/>
        <s v="La science des rÃªves"/>
        <s v="The Brothers Grimm"/>
        <s v="Lords of Dogtown"/>
        <s v="EuroTrip"/>
        <s v="A Cinderella Story"/>
        <s v="The Forgotten"/>
        <s v="Garfield: The Movie"/>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euboi"/>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VP: Alien vs. Predator"/>
        <s v="Spanglish"/>
        <s v="Stay"/>
        <s v="Chicken Little"/>
        <s v="The Hitchhiker's Guide to the Galaxy"/>
        <s v="Iron Man"/>
        <s v="The Bourne Supremacy"/>
        <s v="The Wedding Date"/>
        <s v="Team America: World Police"/>
        <s v="Batman Begins"/>
        <s v="Journey to the Center of the Earth"/>
        <s v="Kung fu"/>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Zwartboe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ochnoy dozor"/>
        <s v="The Sisterhood of the Traveling Pants"/>
        <s v="Youth in Revolt"/>
        <s v="Everything Is Illuminated"/>
        <s v="The Exorcism of Emily Rose"/>
        <s v="Little Children"/>
        <s v="Running Scared"/>
        <s v="Das Leben der Anderen"/>
        <s v="Million Dollar Baby"/>
        <s v="A Scanner Darkly"/>
        <s v="Sky High"/>
        <s v="The 40 Year 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Bin-jip"/>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La marche de l'empereur"/>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Cultural Learnings of America for Make Benefit Glorious Nation of Kazakhstan"/>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MÃ´m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El laberinto del fauno"/>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Los cronocrÃ­menes"/>
        <s v="Hall Pass"/>
        <s v="No Reservations"/>
        <s v="The Number 23"/>
        <s v="The Croods"/>
        <s v="Harold &amp; Kumar Escape from Guantanamo Bay"/>
        <s v="The Prestige"/>
        <s v="Pride and Glory"/>
        <s v="The Strangers"/>
        <s v="Doomsday"/>
        <s v="Mr. Nobody"/>
        <s v="Beerfest"/>
        <s v="4: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VPR: Aliens vs Predator - Requiem"/>
        <s v="Love &amp; Other Drugs"/>
        <s v="Into the Wild"/>
        <s v="Music and Lyrics"/>
        <s v="Body of Lies"/>
        <s v="We Are Marshall"/>
        <s v="Bakjwi"/>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5"/>
        <s v="Star Trek"/>
        <s v="Be Kind Rewind"/>
        <s v="Epic Movie"/>
        <s v="Forgetting Sarah Marshall"/>
        <s v="The Hills Have Eyes II"/>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Tropa de Elite"/>
        <s v="Sunshine Cleaning"/>
        <s v="Trick 'r Treat"/>
        <s v="Mr. Peabody &amp; Sherman"/>
        <s v="The Forbidden Kingdom"/>
        <s v="Made of Honor"/>
        <s v="Frost/Nixon"/>
        <s v="Jungle Cruise"/>
        <s v="Antichrist"/>
        <s v="Red State"/>
        <s v="Gake no ue no 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ByÃ´soku 5 senchimÃªtoru"/>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From the Book of Saw"/>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iz Jasenovca"/>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The Bad Lieutenant: Port of Call -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MÃ¤n som hatar kvinnor"/>
        <s v="Saw V"/>
        <s v="Green Lantern"/>
        <s v="Takers"/>
        <s v="Duplicity"/>
        <s v="Julie &amp; Julia"/>
        <s v="Renfield"/>
        <s v="Sex Drive"/>
        <s v="District 9"/>
        <s v="Death Wish"/>
        <s v="The Ghost Writer"/>
        <s v="The Unborn"/>
        <s v="LÃ¥t den rÃ¤tte komma in"/>
        <s v="Frankenweenie"/>
        <s v="The Ugly Truth"/>
        <s v="The Final Destination"/>
        <s v="Orphan"/>
        <s v="Das weiÃŸe Band - Eine deutsche Kindergeschichte"/>
        <s v="Beastly"/>
        <s v="Public Enemies"/>
        <s v="I Love You, Man"/>
        <s v="Zombieland"/>
        <s v="Glass Onion"/>
        <s v="Dune: Part One"/>
        <s v="The Rite"/>
        <s v="RetfÃ¦rdighedens rytter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Vals Im Bashir"/>
        <s v="Star Wars: The Clone Wars"/>
        <s v="Ninja Assassin"/>
        <s v="Prey"/>
        <s v="Agora"/>
        <s v="Triangle"/>
        <s v="Pandorum"/>
        <s v="My Name Is Khan"/>
        <s v="The Lincoln Lawyer"/>
        <n v="2012"/>
        <s v="Black Dynamite"/>
        <s v="Chugyeokja"/>
        <s v="Hocus Pocus 2"/>
        <s v="Enter the Void"/>
        <s v="Rango"/>
        <s v="Up in the Air"/>
        <s v="Step Up 3D"/>
        <s v="The Bourne Legacy"/>
        <s v="The Five-Year Engagement"/>
        <s v="Diary of a Wimpy Kid"/>
        <s v="Law Abiding Citizen"/>
        <s v="Observe and Report"/>
        <s v="Violent Night"/>
        <s v="Funny People"/>
        <s v="Harry Potter and the Deathly Hallows -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adeo"/>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Un prophÃ¨te"/>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3D Christmas"/>
        <s v="The Devil's Double"/>
        <s v="Don't Be Afraid of the Dark"/>
        <s v="Venom"/>
        <s v="X: First Class"/>
        <s v="2 Guns"/>
        <s v="Looper"/>
        <s v="Madagascar 3: Europe's Most Wanted"/>
        <s v="DÃ¸d snÃ¸"/>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Three"/>
        <s v="The Irishman"/>
        <s v="Kung Fu Panda 2"/>
        <s v="El secreto de sus ojos"/>
        <s v="50/50"/>
        <s v="Seeking a Friend for the End of the World"/>
        <s v="Bullet to the Head"/>
        <s v="Devil"/>
        <s v="A Single Man"/>
        <s v="Rise of the Planet of the Apes"/>
        <s v="The Last Exorcism"/>
        <s v="The Expendables"/>
        <s v="Gulliver's Travels"/>
        <s v="In the Heights"/>
        <s v="Oldboy"/>
        <s v="The Beaver"/>
        <s v="Gangster Squad"/>
        <s v="August: Osage County"/>
        <s v="Going the Distance"/>
        <s v="Despicable Me"/>
        <s v="The Twilight Saga: Breaking Dawn - Part 1"/>
        <s v="The Twilight Saga: Eclipse"/>
        <s v="The Lucky One"/>
        <s v="Lee Daniels' 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Jin ling shi san chai"/>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In an Adventure with Scientists!"/>
        <s v="Deadpool"/>
        <s v="Faster"/>
        <s v="Disconnect"/>
        <s v="JÃ»san-nin no shikaku"/>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The F Word"/>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The Girl with the Dragon Tattoo"/>
        <s v="War Horse"/>
        <s v="Karigurashi no Arietti"/>
        <s v="Crazy, Stupid, Love."/>
        <s v="Mortal Engines"/>
        <s v="Texas Chainsaw 3D"/>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Lo impo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Le Petit Prince"/>
        <s v="Like Crazy"/>
        <s v="The Snowman"/>
        <s v="This Is 40"/>
        <s v="The First Time"/>
        <s v="Arbitrage"/>
        <s v="Killing Them Softly"/>
        <s v="The Expendables 2"/>
        <s v="Scream VI"/>
        <s v="Odd Thomas"/>
        <s v="Apollo 18"/>
        <s v="Wreck-It Ralph"/>
        <s v="Paranormal Activity 3"/>
        <s v="Anna Karenina"/>
        <s v="No Escape"/>
        <s v="Fetih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Jodaeiye Nader az Simi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Hummingbird"/>
        <s v="Spotlight"/>
        <s v="Serbuan maut"/>
        <s v="Parker"/>
        <s v="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Ã³mata"/>
        <s v="A Most Wanted Man"/>
        <s v="King Arthur: Legend of the Sword"/>
        <s v="The Best of Me"/>
        <s v="The Neon Demon"/>
        <s v="Victor Frankenstein"/>
        <s v="Rush"/>
        <s v="Toy Story 4"/>
        <s v="The Good Dinosaur"/>
        <s v="Pain &amp; Gain"/>
        <s v="Begin Again"/>
        <s v="Thor: The Dark World"/>
        <s v="Geostorm"/>
        <s v="Pitch Perfect"/>
        <s v="Angry Birds"/>
        <s v="Cloudy with a Chance of Meatballs 2"/>
        <s v="The Upside"/>
        <s v="Robot &amp; Frank"/>
        <s v="Chernobyl Diaries"/>
        <s v="Machete Kills"/>
        <s v="Neighbors"/>
        <s v="War Dogs"/>
        <s v="The Frozen Ground"/>
        <s v="Kaze tachinu"/>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Serbuan maut 2: Berandal"/>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Le passÃ©"/>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Ã£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ast &amp; Furious 7"/>
        <s v="Mike and Dave Need Wedding Dates"/>
        <s v="Pitch Perfect 2"/>
        <s v="The Croods: A New Age"/>
        <s v="Tag"/>
        <s v="Coherence"/>
        <s v="Ride Along 2"/>
        <s v="As Above, So Below"/>
        <s v="Magic in the Moonlight"/>
        <s v="Nightcrawler"/>
        <s v="Lucy"/>
        <s v="Red Sparrow"/>
        <s v="Chef"/>
        <s v="Macbeth"/>
        <s v="I Origins"/>
        <s v="Yip Man 3"/>
        <s v="Dungeons &amp; Dragons: Honor Among Thieves"/>
        <s v="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Relatos salvajes"/>
        <s v="Criminal"/>
        <s v="The Jungle Book"/>
        <s v="Mortdecai"/>
        <s v="Inferno"/>
        <s v="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VVitch: A New-England Folktale"/>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Les frÃ¨res Sist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Gokseong"/>
        <s v="Hotel Transylvania 3: Summer Vacation"/>
        <s v="How It Ends"/>
        <s v="Paterson"/>
        <s v="All the Money in the World"/>
        <s v="Happy Death Day"/>
        <s v="Wind River"/>
        <s v="Sound of Metal"/>
        <s v="Detroit"/>
        <s v="F9"/>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Gisaengchung"/>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and the Fantabulous Emancipation of One Harley Quinn"/>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 U"/>
        <s v="The Hunt"/>
        <s v="CapharnaÃ¼m"/>
        <s v="Annabelle Comes Home"/>
        <s v="Crawl"/>
        <s v="The Gentlemen"/>
        <s v="Vivarium"/>
        <s v="Hitman's Wife's Bodyguard"/>
        <s v="Shamshera"/>
        <n v="1917"/>
        <s v="Last Christmas"/>
        <s v="21 Bridges"/>
        <s v="tick, tick...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Tenki no ko"/>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isAdult" numFmtId="0">
      <sharedItems containsSemiMixedTypes="0" containsString="0" containsNumber="1" containsInteger="1" minValue="0" maxValue="0"/>
    </cacheField>
    <cacheField name="runtimeMinutes" numFmtId="0">
      <sharedItems containsSemiMixedTypes="0" containsString="0" containsNumber="1" containsInteger="1" minValue="63" maxValue="242" count="125">
        <n v="118"/>
        <n v="78"/>
        <n v="144"/>
        <n v="116"/>
        <n v="172"/>
        <n v="86"/>
        <n v="136"/>
        <n v="120"/>
        <n v="102"/>
        <n v="104"/>
        <n v="91"/>
        <n v="113"/>
        <n v="100"/>
        <n v="95"/>
        <n v="124"/>
        <n v="109"/>
        <n v="175"/>
        <n v="105"/>
        <n v="110"/>
        <n v="94"/>
        <n v="122"/>
        <n v="121"/>
        <n v="112"/>
        <n v="151"/>
        <n v="83"/>
        <n v="130"/>
        <n v="97"/>
        <n v="129"/>
        <n v="88"/>
        <n v="93"/>
        <n v="202"/>
        <n v="125"/>
        <n v="106"/>
        <n v="185"/>
        <n v="133"/>
        <n v="117"/>
        <n v="138"/>
        <n v="98"/>
        <n v="89"/>
        <n v="119"/>
        <n v="111"/>
        <n v="135"/>
        <n v="114"/>
        <n v="77"/>
        <n v="96"/>
        <n v="127"/>
        <n v="183"/>
        <n v="115"/>
        <n v="143"/>
        <n v="147"/>
        <n v="126"/>
        <n v="146"/>
        <n v="108"/>
        <n v="99"/>
        <n v="140"/>
        <n v="87"/>
        <n v="92"/>
        <n v="85"/>
        <n v="188"/>
        <n v="90"/>
        <n v="191"/>
        <n v="150"/>
        <n v="103"/>
        <n v="107"/>
        <n v="134"/>
        <n v="131"/>
        <n v="193"/>
        <n v="170"/>
        <n v="132"/>
        <n v="160"/>
        <n v="137"/>
        <n v="141"/>
        <n v="229"/>
        <n v="82"/>
        <n v="154"/>
        <n v="101"/>
        <n v="161"/>
        <n v="84"/>
        <n v="74"/>
        <n v="153"/>
        <n v="69"/>
        <n v="164"/>
        <n v="128"/>
        <n v="155"/>
        <n v="145"/>
        <n v="181"/>
        <n v="162"/>
        <n v="142"/>
        <n v="189"/>
        <n v="81"/>
        <n v="123"/>
        <n v="156"/>
        <n v="139"/>
        <n v="76"/>
        <n v="195"/>
        <n v="178"/>
        <n v="79"/>
        <n v="149"/>
        <n v="177"/>
        <n v="194"/>
        <n v="159"/>
        <n v="169"/>
        <n v="157"/>
        <n v="158"/>
        <n v="201"/>
        <n v="179"/>
        <n v="165"/>
        <n v="167"/>
        <n v="152"/>
        <n v="210"/>
        <n v="80"/>
        <n v="163"/>
        <n v="187"/>
        <n v="192"/>
        <n v="166"/>
        <n v="75"/>
        <n v="148"/>
        <n v="63"/>
        <n v="180"/>
        <n v="242"/>
        <n v="209"/>
        <n v="176"/>
        <n v="198"/>
        <n v="168"/>
        <n v="206"/>
      </sharedItems>
    </cacheField>
    <cacheField name="Hour " numFmtId="0">
      <sharedItems containsSemiMixedTypes="0" containsString="0" containsNumber="1" containsInteger="1" minValue="1" maxValue="4"/>
    </cacheField>
    <cacheField name="Minutes" numFmtId="0">
      <sharedItems containsSemiMixedTypes="0" containsString="0" containsNumber="1" containsInteger="1" minValue="0" maxValue="59"/>
    </cacheField>
    <cacheField name="Runtime Classification" numFmtId="0">
      <sharedItems count="3">
        <s v="TV Movie"/>
        <s v="Series"/>
        <s v="Long Movie"/>
      </sharedItems>
    </cacheField>
    <cacheField name="Genres1" numFmtId="0">
      <sharedItems count="16">
        <s v="Comedy"/>
        <s v="Adventure"/>
        <s v="Biography"/>
        <s v="Drama"/>
        <s v="Crime"/>
        <s v="Action"/>
        <s v="Family"/>
        <s v="Horror"/>
        <s v="Fantasy"/>
        <s v="Western"/>
        <s v="Romance"/>
        <s v="Animation"/>
        <s v="Mystery"/>
        <s v="Documentary"/>
        <s v="Thriller"/>
        <s v="Sci-Fi"/>
      </sharedItems>
    </cacheField>
    <cacheField name="Genres2" numFmtId="0">
      <sharedItems count="22">
        <s v="Fantasy"/>
        <s v="Animation"/>
        <s v="Comedy"/>
        <s v="Drama"/>
        <s v="Sci-Fi"/>
        <s v="Adventure"/>
        <s v="Crime"/>
        <s v="Romance"/>
        <s v="Music"/>
        <s v="Mystery"/>
        <s v="Horror"/>
        <s v="Unknown"/>
        <s v="Western"/>
        <s v="War"/>
        <s v="History"/>
        <s v="Sport"/>
        <s v="Thriller"/>
        <s v="Musical"/>
        <s v="Biography"/>
        <s v="Family"/>
        <s v="Documentary"/>
        <s v="News"/>
      </sharedItems>
    </cacheField>
    <cacheField name="Genres3" numFmtId="0">
      <sharedItems/>
    </cacheField>
    <cacheField name="averageRating" numFmtId="0">
      <sharedItems containsSemiMixedTypes="0" containsString="0" containsNumber="1" minValue="1" maxValue="9.3000000000000007" count="68">
        <n v="6.4"/>
        <n v="7.1"/>
        <n v="7.6"/>
        <n v="7.4"/>
        <n v="7.9"/>
        <n v="6.6"/>
        <n v="8.3000000000000007"/>
        <n v="6.5"/>
        <n v="7.7"/>
        <n v="8"/>
        <n v="7.8"/>
        <n v="9.1999999999999993"/>
        <n v="8.1"/>
        <n v="6.7"/>
        <n v="7.2"/>
        <n v="7.5"/>
        <n v="7"/>
        <n v="6.9"/>
        <n v="8.1999999999999993"/>
        <n v="9"/>
        <n v="8.6999999999999993"/>
        <n v="7.3"/>
        <n v="6.8"/>
        <n v="8.6"/>
        <n v="5.8"/>
        <n v="8.5"/>
        <n v="8.4"/>
        <n v="6.2"/>
        <n v="6.1"/>
        <n v="5.6"/>
        <n v="5.0999999999999996"/>
        <n v="5"/>
        <n v="5.9"/>
        <n v="6.3"/>
        <n v="6"/>
        <n v="5.4"/>
        <n v="5.7"/>
        <n v="3.7"/>
        <n v="5.5"/>
        <n v="5.3"/>
        <n v="4.7"/>
        <n v="4.0999999999999996"/>
        <n v="8.8000000000000007"/>
        <n v="8.9"/>
        <n v="9.3000000000000007"/>
        <n v="4"/>
        <n v="4.9000000000000004"/>
        <n v="3.8"/>
        <n v="4.5999999999999996"/>
        <n v="3.6"/>
        <n v="5.2"/>
        <n v="3.9"/>
        <n v="4.2"/>
        <n v="4.5"/>
        <n v="2.5"/>
        <n v="4.4000000000000004"/>
        <n v="4.8"/>
        <n v="2.6"/>
        <n v="3.4"/>
        <n v="4.3"/>
        <n v="2.2999999999999998"/>
        <n v="2.8"/>
        <n v="3.5"/>
        <n v="2.4"/>
        <n v="3.3"/>
        <n v="1.9"/>
        <n v="1.7"/>
        <n v="1"/>
      </sharedItems>
    </cacheField>
    <cacheField name="Movie Type" numFmtId="0">
      <sharedItems count="5">
        <s v="Hit"/>
        <s v="Superhit"/>
        <s v="BlockBuster"/>
        <s v="Average"/>
        <s v="Flop"/>
      </sharedItems>
    </cacheField>
    <cacheField name="numVotes" numFmtId="0">
      <sharedItems containsSemiMixedTypes="0" containsString="0" containsNumber="1" containsInteger="1" minValue="50004" maxValue="2817283"/>
    </cacheField>
    <cacheField name="Vote Category" numFmtId="0">
      <sharedItems count="4">
        <s v="Low"/>
        <s v="Median"/>
        <s v="High"/>
        <s v="Very High"/>
      </sharedItems>
    </cacheField>
    <cacheField name="budget" numFmtId="0">
      <sharedItems containsSemiMixedTypes="0" containsString="0" containsNumber="1" containsInteger="1" minValue="18" maxValue="356000000" count="343">
        <n v="48000000"/>
        <n v="4000000"/>
        <n v="3500000"/>
        <n v="12000000"/>
        <n v="777000"/>
        <n v="2200000"/>
        <n v="7200000"/>
        <n v="1800000"/>
        <n v="1200000"/>
        <n v="1300000"/>
        <n v="3251794"/>
        <n v="3000000"/>
        <n v="370000"/>
        <n v="4600000"/>
        <n v="2000000"/>
        <n v="6000000"/>
        <n v="5500000"/>
        <n v="750000"/>
        <n v="450000"/>
        <n v="1500000"/>
        <n v="850000"/>
        <n v="11000000"/>
        <n v="7000000"/>
        <n v="500000"/>
        <n v="2500000"/>
        <n v="5000000"/>
        <n v="1250000"/>
        <n v="810000"/>
        <n v="2600000"/>
        <n v="1600000"/>
        <n v="13000000"/>
        <n v="140000"/>
        <n v="2800000"/>
        <n v="8000000"/>
        <n v="20000000"/>
        <n v="8500000"/>
        <n v="150000"/>
        <n v="10000"/>
        <n v="9000000"/>
        <n v="6500000"/>
        <n v="3800000"/>
        <n v="3700000"/>
        <n v="960000"/>
        <n v="27000000"/>
        <n v="7500000"/>
        <n v="4300000"/>
        <n v="13500000"/>
        <n v="650000"/>
        <n v="15000000"/>
        <n v="325000"/>
        <n v="2300000"/>
        <n v="55000000"/>
        <n v="31500000"/>
        <n v="100000"/>
        <n v="300000"/>
        <n v="34000000"/>
        <n v="35000000"/>
        <n v="4500000"/>
        <n v="27500000"/>
        <n v="18000000"/>
        <n v="1000000"/>
        <n v="550000"/>
        <n v="19000000"/>
        <n v="54000000"/>
        <n v="10000000"/>
        <n v="28000000"/>
        <n v="10500000"/>
        <n v="350000"/>
        <n v="22000000"/>
        <n v="10700000"/>
        <n v="17000000"/>
        <n v="11200000"/>
        <n v="21000000"/>
        <n v="9700000"/>
        <n v="3300000"/>
        <n v="36000000"/>
        <n v="32500000"/>
        <n v="6200000"/>
        <n v="25000000"/>
        <n v="39000000"/>
        <n v="5952000"/>
        <n v="800000"/>
        <n v="40000000"/>
        <n v="8200000"/>
        <n v="30000000"/>
        <n v="14400000"/>
        <n v="6400000"/>
        <n v="17500000"/>
        <n v="24500000"/>
        <n v="31000000"/>
        <n v="6900000"/>
        <n v="7600000"/>
        <n v="44000000"/>
        <n v="11500000"/>
        <n v="900000"/>
        <n v="8800000"/>
        <n v="18500000"/>
        <n v="14500000"/>
        <n v="1100000"/>
        <n v="14000000"/>
        <n v="16000000"/>
        <n v="3600000"/>
        <n v="22700000"/>
        <n v="24000000"/>
        <n v="12500000"/>
        <n v="63000000"/>
        <n v="29000000"/>
        <n v="32000000"/>
        <n v="70000000"/>
        <n v="46630000"/>
        <n v="16400000"/>
        <n v="27800000"/>
        <n v="26000000"/>
        <n v="60000000"/>
        <n v="47000000"/>
        <n v="50000000"/>
        <n v="42000000"/>
        <n v="65000000"/>
        <n v="9500000"/>
        <n v="38000000"/>
        <n v="43000000"/>
        <n v="23000000"/>
        <n v="102000000"/>
        <n v="16500000"/>
        <n v="49000000"/>
        <n v="80000000"/>
        <n v="41000000"/>
        <n v="33000000"/>
        <n v="7000"/>
        <n v="45000000"/>
        <n v="57000000"/>
        <n v="14600000"/>
        <n v="85000000"/>
        <n v="62000000"/>
        <n v="27000"/>
        <n v="46000000"/>
        <n v="4400000"/>
        <n v="75000000"/>
        <n v="115000000"/>
        <n v="52000000"/>
        <n v="100000000"/>
        <n v="72000000"/>
        <n v="53000000"/>
        <n v="90000000"/>
        <n v="30250000"/>
        <n v="175000000"/>
        <n v="67000000"/>
        <n v="200000"/>
        <n v="92000000"/>
        <n v="125000000"/>
        <n v="250000"/>
        <n v="180000"/>
        <n v="116000000"/>
        <n v="71500000"/>
        <n v="93000000"/>
        <n v="73000000"/>
        <n v="68000000"/>
        <n v="160000000"/>
        <n v="105000000"/>
        <n v="200000000"/>
        <n v="110000000"/>
        <n v="140000000"/>
        <n v="120000000"/>
        <n v="130000000"/>
        <n v="95000000"/>
        <n v="58000000"/>
        <n v="170000000"/>
        <n v="66000000"/>
        <n v="113000000"/>
        <n v="82000000"/>
        <n v="127500000"/>
        <n v="60000"/>
        <n v="34200000"/>
        <n v="135000000"/>
        <n v="84000000"/>
        <n v="139000000"/>
        <n v="6000"/>
        <n v="79000000"/>
        <n v="133000000"/>
        <n v="94000000"/>
        <n v="12800000"/>
        <n v="123000000"/>
        <n v="103000000"/>
        <n v="137000000"/>
        <n v="37000000"/>
        <n v="51000000"/>
        <n v="41300000"/>
        <n v="76000000"/>
        <n v="98000000"/>
        <n v="8600000"/>
        <n v="87000000"/>
        <n v="150000000"/>
        <n v="17700000"/>
        <n v="142000000"/>
        <n v="107000000"/>
        <n v="59000000"/>
        <n v="19800000"/>
        <n v="11800000"/>
        <n v="78000000"/>
        <n v="12600000"/>
        <n v="1400000"/>
        <n v="109000000"/>
        <n v="81000000"/>
        <n v="128000000"/>
        <n v="165000000"/>
        <n v="6428966"/>
        <n v="56600000"/>
        <n v="155000000"/>
        <n v="270000000"/>
        <n v="88000000"/>
        <n v="207000000"/>
        <n v="180000000"/>
        <n v="185000000"/>
        <n v="400000"/>
        <n v="210000000"/>
        <n v="2700000"/>
        <n v="225000000"/>
        <n v="2400000"/>
        <n v="82500000"/>
        <n v="65000"/>
        <n v="475000"/>
        <n v="56000000"/>
        <n v="260000000"/>
        <n v="126000000"/>
        <n v="250000000"/>
        <n v="4200000"/>
        <n v="8700000"/>
        <n v="132000000"/>
        <n v="163000000"/>
        <n v="258000000"/>
        <n v="72500000"/>
        <n v="149000000"/>
        <n v="950000"/>
        <n v="69000000"/>
        <n v="64000000"/>
        <n v="61000000"/>
        <n v="19400000"/>
        <n v="300000000"/>
        <n v="4800000"/>
        <n v="60795000"/>
        <n v="17300000"/>
        <n v="700000"/>
        <n v="3900000"/>
        <n v="15500000"/>
        <n v="10200000"/>
        <n v="237000000"/>
        <n v="7300000"/>
        <n v="190000000"/>
        <n v="37500000"/>
        <n v="220000000"/>
        <n v="145000000"/>
        <n v="230000000"/>
        <n v="15700000"/>
        <n v="21800000"/>
        <n v="117000000"/>
        <n v="44500000"/>
        <n v="138000000"/>
        <n v="2900000"/>
        <n v="10800000"/>
        <n v="23600000"/>
        <n v="5300000"/>
        <n v="230000"/>
        <n v="15000"/>
        <n v="2650000"/>
        <n v="215000000"/>
        <n v="11715578"/>
        <n v="49900000"/>
        <n v="5600000"/>
        <n v="6800000"/>
        <n v="85900000"/>
        <n v="19100000"/>
        <n v="16700000"/>
        <n v="144000000"/>
        <n v="159000000"/>
        <n v="112000000"/>
        <n v="195000000"/>
        <n v="50200000"/>
        <n v="209000000"/>
        <n v="13300000"/>
        <n v="294700000"/>
        <n v="7400000"/>
        <n v="3200000"/>
        <n v="8900000"/>
        <n v="16600000"/>
        <n v="176000000"/>
        <n v="350000000"/>
        <n v="178000000"/>
        <n v="39200000"/>
        <n v="19500000"/>
        <n v="81200000"/>
        <n v="40600000"/>
        <n v="16200000"/>
        <n v="18"/>
        <n v="4700000"/>
        <n v="97600000"/>
        <n v="27220000"/>
        <n v="242000"/>
        <n v="6538513"/>
        <n v="7217600"/>
        <n v="58800000"/>
        <n v="48917499"/>
        <n v="177200000"/>
        <n v="14800000"/>
        <n v="74000000"/>
        <n v="97000000"/>
        <n v="420000"/>
        <n v="245000000"/>
        <n v="50100000"/>
        <n v="129000000"/>
        <n v="5100000"/>
        <n v="317000000"/>
        <n v="275000000"/>
        <n v="18026148"/>
        <n v="127000000"/>
        <n v="50000"/>
        <n v="16800000"/>
        <n v="22500000"/>
        <n v="217000000"/>
        <n v="111000000"/>
        <n v="99000000"/>
        <n v="108000000"/>
        <n v="321000000"/>
        <n v="356000000"/>
        <n v="9900000"/>
        <n v="9400000"/>
        <n v="104000000"/>
        <n v="4900000"/>
        <n v="13430000"/>
        <n v="162000000"/>
        <n v="6420000"/>
        <n v="5400000"/>
        <n v="340000000"/>
        <n v="1700000"/>
        <n v="50300000"/>
        <n v="183000000"/>
        <n v="14300000"/>
        <n v="205000000"/>
        <n v="11400000"/>
        <n v="18600000"/>
        <n v="880000"/>
        <n v="84500000"/>
        <n v="11100000"/>
        <n v="291000000"/>
      </sharedItems>
    </cacheField>
    <cacheField name="gross" numFmtId="0">
      <sharedItems containsSemiMixedTypes="0" containsString="0" containsNumber="1" containsInteger="1" minValue="0" maxValue="2923706026" count="3297">
        <n v="76019048"/>
        <n v="35459543"/>
        <n v="5200000"/>
        <n v="81600000"/>
        <n v="61749765"/>
        <n v="2437000"/>
        <n v="26960374"/>
        <n v="43829933"/>
        <n v="35988495"/>
        <n v="51701871"/>
        <n v="1546"/>
        <n v="29146131"/>
        <n v="0"/>
        <n v="622861"/>
        <n v="37041"/>
        <n v="108405"/>
        <n v="4534"/>
        <n v="250341816"/>
        <n v="15706540"/>
        <n v="115000889"/>
        <n v="54396"/>
        <n v="114156"/>
        <n v="114252"/>
        <n v="441306145"/>
        <n v="35382710"/>
        <n v="59034"/>
        <n v="53267000"/>
        <n v="29857432"/>
        <n v="210"/>
        <n v="156000000"/>
        <n v="36182181"/>
        <n v="512343"/>
        <n v="119617265"/>
        <n v="29226502"/>
        <n v="4696729"/>
        <n v="47961919"/>
        <n v="20972000"/>
        <n v="30860378"/>
        <n v="86273333"/>
        <n v="245878"/>
        <n v="50000000"/>
        <n v="476512065"/>
        <n v="12678"/>
        <n v="109114817"/>
        <n v="115341126"/>
        <n v="27476252"/>
        <n v="70600000"/>
        <n v="33800000"/>
        <n v="23557"/>
        <n v="21709020"/>
        <n v="23690757"/>
        <n v="60922980"/>
        <n v="31800000"/>
        <n v="117250587"/>
        <n v="28573323"/>
        <n v="38288028"/>
        <n v="50750000"/>
        <n v="306889114"/>
        <n v="71215869"/>
        <n v="237113184"/>
        <n v="126737428"/>
        <n v="46875764"/>
        <n v="775398007"/>
        <n v="159822"/>
        <n v="3475702"/>
        <n v="49074379"/>
        <n v="396271103"/>
        <n v="47160000"/>
        <n v="24946715"/>
        <n v="187884007"/>
        <n v="35000000"/>
        <n v="141607219"/>
        <n v="300478449"/>
        <n v="106285522"/>
        <n v="104880868"/>
        <n v="43005351"/>
        <n v="106260000"/>
        <n v="20745728"/>
        <n v="8773197"/>
        <n v="40194067"/>
        <n v="210308099"/>
        <n v="85187855"/>
        <n v="82674320"/>
        <n v="22490471"/>
        <n v="83454304"/>
        <n v="58853106"/>
        <n v="115229890"/>
        <n v="39918650"/>
        <n v="26023860"/>
        <n v="538375067"/>
        <n v="27176821"/>
        <n v="21448830"/>
        <n v="39911960"/>
        <n v="30031783"/>
        <n v="54766923"/>
        <n v="23404827"/>
        <n v="47277357"/>
        <n v="216385706"/>
        <n v="42368025"/>
        <n v="30794462"/>
        <n v="12000754"/>
        <n v="59303359"/>
        <n v="68851475"/>
        <n v="25274965"/>
        <n v="34971136"/>
        <n v="54837550"/>
        <n v="63456988"/>
        <n v="21722776"/>
        <n v="25533818"/>
        <n v="31672907"/>
        <n v="23668406"/>
        <n v="389925971"/>
        <n v="85297000"/>
        <n v="78868508"/>
        <n v="27150534"/>
        <n v="41712525"/>
        <n v="21028755"/>
        <n v="41631350"/>
        <n v="792910554"/>
        <n v="2895379"/>
        <n v="6799117"/>
        <n v="27093116"/>
        <n v="125212904"/>
        <n v="36690067"/>
        <n v="52767889"/>
        <n v="129795554"/>
        <n v="77229971"/>
        <n v="125052686"/>
        <n v="30036166"/>
        <n v="79818511"/>
        <n v="19634641"/>
        <n v="177200271"/>
        <n v="33000525"/>
        <n v="21042514"/>
        <n v="20791649"/>
        <n v="20766616"/>
        <n v="92921203"/>
        <n v="14400000"/>
        <n v="2536242"/>
        <n v="14949697"/>
        <n v="61418063"/>
        <n v="55432841"/>
        <n v="67917094"/>
        <n v="25839182"/>
        <n v="475106177"/>
        <n v="21192315"/>
        <n v="63541777"/>
        <n v="65884703"/>
        <n v="80250623"/>
        <n v="108423749"/>
        <n v="90404800"/>
        <n v="2120439"/>
        <n v="79567667"/>
        <n v="40400657"/>
        <n v="52066791"/>
        <n v="316360478"/>
        <n v="4229114"/>
        <n v="14568989"/>
        <n v="31042035"/>
        <n v="30979816"/>
        <n v="80040027"/>
        <n v="32980880"/>
        <n v="296578797"/>
        <n v="153898890"/>
        <n v="333107271"/>
        <n v="91119319"/>
        <n v="8853968"/>
        <n v="34700291"/>
        <n v="47951979"/>
        <n v="25685134"/>
        <n v="5474090"/>
        <n v="81198894"/>
        <n v="38376497"/>
        <n v="40874452"/>
        <n v="86572238"/>
        <n v="23686027"/>
        <n v="69821334"/>
        <n v="76471046"/>
        <n v="28744356"/>
        <n v="78371200"/>
        <n v="4736202"/>
        <n v="20458340"/>
        <n v="20284984"/>
        <n v="10609321"/>
        <n v="383336762"/>
        <n v="9949953"/>
        <n v="51525171"/>
        <n v="14643997"/>
        <n v="85313124"/>
        <n v="98467863"/>
        <n v="57491000"/>
        <n v="5000000"/>
        <n v="12303411"/>
        <n v="59612888"/>
        <n v="24922237"/>
        <n v="64499270"/>
        <n v="96773200"/>
        <n v="15502112"/>
        <n v="36230219"/>
        <n v="49364621"/>
        <n v="29999213"/>
        <n v="227514205"/>
        <n v="41410568"/>
        <n v="41047344"/>
        <n v="55600000"/>
        <n v="10631333"/>
        <n v="300400432"/>
        <n v="4164283"/>
        <n v="2023414"/>
        <n v="14238661"/>
        <n v="300473716"/>
        <n v="60106536"/>
        <n v="50337532"/>
        <n v="38934048"/>
        <n v="68706993"/>
        <n v="328203506"/>
        <n v="131060248"/>
        <n v="11100577"/>
        <n v="8618766"/>
        <n v="49042224"/>
        <n v="52293982"/>
        <n v="1529199"/>
        <n v="70722101"/>
        <n v="18564613"/>
        <n v="60629159"/>
        <n v="19472525"/>
        <n v="79817937"/>
        <n v="38625550"/>
        <n v="40084041"/>
        <n v="5900712"/>
        <n v="5844868"/>
        <n v="14245868"/>
        <n v="39032786"/>
        <n v="8622412"/>
        <n v="17502499"/>
        <n v="54999651"/>
        <n v="138545632"/>
        <n v="40479480"/>
        <n v="40697761"/>
        <n v="52287414"/>
        <n v="109713132"/>
        <n v="6217509"/>
        <n v="39246734"/>
        <n v="357288178"/>
        <n v="239606210"/>
        <n v="17185954"/>
        <n v="299965036"/>
        <n v="11806119"/>
        <n v="214577242"/>
        <n v="22238696"/>
        <n v="5924421"/>
        <n v="320145693"/>
        <n v="46358827"/>
        <n v="123922370"/>
        <n v="25893810"/>
        <n v="120207127"/>
        <n v="51220430"/>
        <n v="32505409"/>
        <n v="80642217"/>
        <n v="44793222"/>
        <n v="16057580"/>
        <n v="26713187"/>
        <n v="49530280"/>
        <n v="98268458"/>
        <n v="30902869"/>
        <n v="29180280"/>
        <n v="53425389"/>
        <n v="38122105"/>
        <n v="38119483"/>
        <n v="30281020"/>
        <n v="167780960"/>
        <n v="76270454"/>
        <n v="43848069"/>
        <n v="63766510"/>
        <n v="74836631"/>
        <n v="151927281"/>
        <n v="50888729"/>
        <n v="44196684"/>
        <n v="171504781"/>
        <n v="288752301"/>
        <n v="34670720"/>
        <n v="8038508"/>
        <n v="141603197"/>
        <n v="62493712"/>
        <n v="17637950"/>
        <n v="43455230"/>
        <n v="17768757"/>
        <n v="516962"/>
        <n v="84460846"/>
        <n v="8865702"/>
        <n v="81613606"/>
        <n v="34603943"/>
        <n v="78756177"/>
        <n v="49369899"/>
        <n v="13019063"/>
        <n v="74151346"/>
        <n v="354825435"/>
        <n v="189015611"/>
        <n v="34994648"/>
        <n v="60329001"/>
        <n v="13009198"/>
        <n v="30690454"/>
        <n v="216614388"/>
        <n v="329803958"/>
        <n v="57269863"/>
        <n v="102953112"/>
        <n v="45661556"/>
        <n v="49101993"/>
        <n v="90000098"/>
        <n v="8083123"/>
        <n v="332500002"/>
        <n v="411569241"/>
        <n v="40508994"/>
        <n v="134212055"/>
        <n v="161001698"/>
        <n v="18254702"/>
        <n v="235860116"/>
        <n v="37295445"/>
        <n v="145793296"/>
        <n v="84431625"/>
        <n v="215394738"/>
        <n v="26979166"/>
        <n v="1163969"/>
        <n v="222724172"/>
        <n v="474171806"/>
        <n v="14697005"/>
        <n v="227853986"/>
        <n v="156167015"/>
        <n v="211343479"/>
        <n v="296999813"/>
        <n v="74534399"/>
        <n v="126297830"/>
        <n v="57470138"/>
        <n v="30050028"/>
        <n v="46908987"/>
        <n v="52210049"/>
        <n v="96759512"/>
        <n v="63408614"/>
        <n v="71079915"/>
        <n v="79258538"/>
        <n v="160188546"/>
        <n v="93273565"/>
        <n v="24742089"/>
        <n v="53208180"/>
        <n v="52096475"/>
        <n v="245077583"/>
        <n v="35763605"/>
        <n v="8266655"/>
        <n v="424208848"/>
        <n v="48878502"/>
        <n v="157920733"/>
        <n v="162738726"/>
        <n v="240031274"/>
        <n v="86024005"/>
        <n v="61489265"/>
        <n v="505703557"/>
        <n v="136861392"/>
        <n v="47036784"/>
        <n v="41482207"/>
        <n v="476684675"/>
        <n v="200512643"/>
        <n v="26118851"/>
        <n v="201957688"/>
        <n v="5080409"/>
        <n v="61277597"/>
        <n v="57120318"/>
        <n v="463406268"/>
        <n v="45681173"/>
        <n v="119946358"/>
        <n v="202084756"/>
        <n v="261317921"/>
        <n v="16668084"/>
        <n v="14563251"/>
        <n v="191502426"/>
        <n v="152368585"/>
        <n v="6153939"/>
        <n v="424967620"/>
        <n v="38039850"/>
        <n v="57529070"/>
        <n v="182291969"/>
        <n v="179033791"/>
        <n v="34494884"/>
        <n v="89325780"/>
        <n v="41895491"/>
        <n v="34872033"/>
        <n v="119418501"/>
        <n v="300854823"/>
        <n v="181096164"/>
        <n v="17218080"/>
        <n v="205405498"/>
        <n v="59509925"/>
        <n v="59489799"/>
        <n v="6401336"/>
        <n v="86930411"/>
        <n v="2641357"/>
        <n v="2113387"/>
        <n v="83531958"/>
        <n v="390493908"/>
        <n v="46704056"/>
        <n v="272742922"/>
        <n v="174999005"/>
        <n v="96888996"/>
        <n v="78656813"/>
        <n v="520881154"/>
        <n v="45465920"/>
        <n v="63707829"/>
        <n v="504050219"/>
        <n v="159814498"/>
        <n v="352927224"/>
        <n v="266934688"/>
        <n v="411046449"/>
        <n v="242623"/>
        <n v="215862692"/>
        <n v="25795897"/>
        <n v="9493259"/>
        <n v="149022650"/>
        <n v="137783840"/>
        <n v="243240178"/>
        <n v="10725228"/>
        <n v="358994850"/>
        <n v="75505856"/>
        <n v="132440069"/>
        <n v="321731527"/>
        <n v="48169910"/>
        <n v="2040920"/>
        <n v="50752337"/>
        <n v="33274049"/>
        <n v="64088552"/>
        <n v="44065653"/>
        <n v="178051587"/>
        <n v="21706101"/>
        <n v="2913644"/>
        <n v="43440294"/>
        <n v="134095253"/>
        <n v="231605150"/>
        <n v="105232691"/>
        <n v="4184990"/>
        <n v="156563139"/>
        <n v="159167799"/>
        <n v="36299898"/>
        <n v="183097323"/>
        <n v="48919043"/>
        <n v="32255953"/>
        <n v="36733909"/>
        <n v="11505925"/>
        <n v="5848204"/>
        <n v="17287898"/>
        <n v="63848322"/>
        <n v="255000211"/>
        <n v="21274717"/>
        <n v="154856263"/>
        <n v="63270710"/>
        <n v="8001005"/>
        <n v="58055768"/>
        <n v="40903593"/>
        <n v="270248367"/>
        <n v="153709806"/>
        <n v="368875760"/>
        <n v="71108591"/>
        <n v="74189677"/>
        <n v="50789441"/>
        <n v="133752825"/>
        <n v="176997168"/>
        <n v="65796862"/>
        <n v="266614059"/>
        <n v="1113138548"/>
        <n v="2395231"/>
        <n v="137298489"/>
        <n v="27912072"/>
        <n v="441286195"/>
        <n v="22549338"/>
        <n v="27979399"/>
        <n v="101475133"/>
        <n v="195268056"/>
        <n v="135130999"/>
        <n v="206678440"/>
        <n v="40185556"/>
        <n v="23237911"/>
        <n v="35739755"/>
        <n v="10696210"/>
        <n v="34348443"/>
        <n v="322161245"/>
        <n v="57319029"/>
        <n v="227927165"/>
        <n v="20915465"/>
        <n v="53898845"/>
        <n v="56505065"/>
        <n v="13088850"/>
        <n v="48198019"/>
        <n v="10032765"/>
        <n v="107217396"/>
        <n v="16827402"/>
        <n v="119208989"/>
        <n v="215887717"/>
        <n v="3151130"/>
        <n v="117615211"/>
        <n v="50694671"/>
        <n v="214015089"/>
        <n v="247290327"/>
        <n v="5887725"/>
        <n v="341631208"/>
        <n v="678226465"/>
        <n v="245700832"/>
        <n v="112006296"/>
        <n v="3049950"/>
        <n v="2816518"/>
        <n v="223664608"/>
        <n v="108431355"/>
        <n v="160638883"/>
        <n v="968511805"/>
        <n v="67308282"/>
        <n v="50083616"/>
        <n v="351583407"/>
        <n v="183031272"/>
        <n v="51132598"/>
        <n v="50283563"/>
        <n v="213928762"/>
        <n v="24822619"/>
        <n v="33351557"/>
        <n v="38087756"/>
        <n v="190539357"/>
        <n v="2079569"/>
        <n v="28884716"/>
        <n v="170362582"/>
        <n v="350448145"/>
        <n v="118071125"/>
        <n v="196567262"/>
        <n v="99431786"/>
        <n v="101646581"/>
        <n v="378882411"/>
        <n v="19721741"/>
        <n v="131002597"/>
        <n v="25052000"/>
        <n v="212385533"/>
        <n v="107879496"/>
        <n v="355237933"/>
        <n v="30303072"/>
        <n v="254134910"/>
        <n v="141407024"/>
        <n v="2402438"/>
        <n v="336567158"/>
        <n v="5987386"/>
        <n v="26488734"/>
        <n v="213216216"/>
        <n v="182016617"/>
        <n v="116112375"/>
        <n v="287928194"/>
        <n v="1781750"/>
        <n v="56631794"/>
        <n v="32051917"/>
        <n v="157387195"/>
        <n v="179519401"/>
        <n v="1085079"/>
        <n v="39363635"/>
        <n v="25405445"/>
        <n v="366101666"/>
        <n v="68792531"/>
        <n v="127600435"/>
        <n v="4257354"/>
        <n v="101982854"/>
        <n v="28215918"/>
        <n v="115101622"/>
        <n v="352194034"/>
        <n v="35348597"/>
        <n v="7563728"/>
        <n v="187436818"/>
        <n v="8924549"/>
        <n v="19075720"/>
        <n v="113493481"/>
        <n v="262821940"/>
        <n v="7412216"/>
        <n v="32029928"/>
        <n v="2122561"/>
        <n v="122195920"/>
        <n v="110627965"/>
        <n v="189859560"/>
        <n v="346079773"/>
        <n v="18636537"/>
        <n v="327333559"/>
        <n v="134582776"/>
        <n v="20358624"/>
        <n v="113374103"/>
        <n v="7959291"/>
        <n v="21284514"/>
        <n v="32679899"/>
        <n v="394436586"/>
        <n v="168839459"/>
        <n v="171082"/>
        <n v="23341568"/>
        <n v="264218220"/>
        <n v="182057016"/>
        <n v="320689294"/>
        <n v="63118386"/>
        <n v="185260553"/>
        <n v="560069"/>
        <n v="3802260"/>
        <n v="150270147"/>
        <n v="102825796"/>
        <n v="60209334"/>
        <n v="100860818"/>
        <n v="24819936"/>
        <n v="2671855"/>
        <n v="159212469"/>
        <n v="20949601"/>
        <n v="115267375"/>
        <n v="231976425"/>
        <n v="242295562"/>
        <n v="25477365"/>
        <n v="121969216"/>
        <n v="18626419"/>
        <n v="60611975"/>
        <n v="181489203"/>
        <n v="29359216"/>
        <n v="25837111"/>
        <n v="38619405"/>
        <n v="41205099"/>
        <n v="325338851"/>
        <n v="817400891"/>
        <n v="58620973"/>
        <n v="28946127"/>
        <n v="273552592"/>
        <n v="129832389"/>
        <n v="25023434"/>
        <n v="47267001"/>
        <n v="89456761"/>
        <n v="3836807"/>
        <n v="101381197"/>
        <n v="33459416"/>
        <n v="457696391"/>
        <n v="273961019"/>
        <n v="20300385"/>
        <n v="152036382"/>
        <n v="102616183"/>
        <n v="309492681"/>
        <n v="335062621"/>
        <n v="147554998"/>
        <n v="173046663"/>
        <n v="35999081"/>
        <n v="165615285"/>
        <n v="24444121"/>
        <n v="230594962"/>
        <n v="146027888"/>
        <n v="4555020"/>
        <n v="34585416"/>
        <n v="152266007"/>
        <n v="53854588"/>
        <n v="494580615"/>
        <n v="50068310"/>
        <n v="315156409"/>
        <n v="161376069"/>
        <n v="44229441"/>
        <n v="136885767"/>
        <n v="139804348"/>
        <n v="67711748"/>
        <n v="238253988"/>
        <n v="251212670"/>
        <n v="47010480"/>
        <n v="43117303"/>
        <n v="50159144"/>
        <n v="2375718"/>
        <n v="230099013"/>
        <n v="12021272"/>
        <n v="933933"/>
        <n v="224012234"/>
        <n v="136982834"/>
        <n v="171120329"/>
        <n v="44862187"/>
        <n v="178127760"/>
        <n v="27200316"/>
        <n v="152944660"/>
        <n v="140807547"/>
        <n v="294456605"/>
        <n v="124909762"/>
        <n v="43312294"/>
        <n v="26673829"/>
        <n v="245676146"/>
        <n v="263920180"/>
        <n v="177977226"/>
        <n v="257938649"/>
        <n v="48169156"/>
        <n v="109423648"/>
        <n v="12532777"/>
        <n v="174463257"/>
        <n v="225933435"/>
        <n v="55494066"/>
        <n v="28084357"/>
        <n v="222559"/>
        <n v="252712101"/>
        <n v="79082515"/>
        <n v="125586134"/>
        <n v="8038061"/>
        <n v="159330280"/>
        <n v="39675292"/>
        <n v="60527873"/>
        <n v="126216940"/>
        <n v="302710615"/>
        <n v="1071255"/>
        <n v="618638999"/>
        <n v="142940100"/>
        <n v="589390539"/>
        <n v="25480803"/>
        <n v="51376861"/>
        <n v="122417389"/>
        <n v="299288605"/>
        <n v="314178011"/>
        <n v="110463140"/>
        <n v="17626234"/>
        <n v="45916769"/>
        <n v="118063304"/>
        <n v="172363301"/>
        <n v="131457682"/>
        <n v="11841544"/>
        <n v="14594226"/>
        <n v="87840042"/>
        <n v="164508066"/>
        <n v="37020277"/>
        <n v="107752036"/>
        <n v="121214377"/>
        <n v="16316273"/>
        <n v="2264743305"/>
        <n v="333011068"/>
        <n v="497375381"/>
        <n v="264118712"/>
        <n v="6682098"/>
        <n v="36400360"/>
        <n v="122823468"/>
        <n v="185991646"/>
        <n v="23875127"/>
        <n v="171757863"/>
        <n v="553709788"/>
        <n v="23106667"/>
        <n v="131211377"/>
        <n v="415933406"/>
        <n v="363258859"/>
        <n v="224874960"/>
        <n v="98005666"/>
        <n v="198685114"/>
        <n v="349464664"/>
        <n v="31429330"/>
        <n v="61698899"/>
        <n v="250849789"/>
        <n v="162257226"/>
        <n v="333535934"/>
        <n v="10680275"/>
        <n v="56298474"/>
        <n v="74558115"/>
        <n v="379014294"/>
        <n v="159710793"/>
        <n v="286801374"/>
        <n v="17460020"/>
        <n v="55041738"/>
        <n v="21061339"/>
        <n v="898523656"/>
        <n v="136159423"/>
        <n v="182968902"/>
        <n v="250288523"/>
        <n v="93107289"/>
        <n v="546388108"/>
        <n v="304320254"/>
        <n v="44547681"/>
        <n v="30331165"/>
        <n v="77745966"/>
        <n v="161626121"/>
        <n v="128038368"/>
        <n v="49805462"/>
        <n v="46733235"/>
        <n v="218613188"/>
        <n v="102984862"/>
        <n v="244721064"/>
        <n v="482349603"/>
        <n v="164839294"/>
        <n v="103891409"/>
        <n v="112587658"/>
        <n v="448191819"/>
        <n v="98126565"/>
        <n v="102367405"/>
        <n v="20308772"/>
        <n v="64256513"/>
        <n v="123306987"/>
        <n v="55382927"/>
        <n v="30166293"/>
        <n v="222104681"/>
        <n v="189176423"/>
        <n v="296339528"/>
        <n v="2856712"/>
        <n v="445135288"/>
        <n v="36754634"/>
        <n v="1027082707"/>
        <n v="169662340"/>
        <n v="118133252"/>
        <n v="653779970"/>
        <n v="868390560"/>
        <n v="285444603"/>
        <n v="41616262"/>
        <n v="54682547"/>
        <n v="176885658"/>
        <n v="73475268"/>
        <n v="40263020"/>
        <n v="88545092"/>
        <n v="21567853"/>
        <n v="57756408"/>
        <n v="363889678"/>
        <n v="47434430"/>
        <n v="488441368"/>
        <n v="14902041"/>
        <n v="82150642"/>
        <n v="25605015"/>
        <n v="22912409"/>
        <n v="17196103"/>
        <n v="250821495"/>
        <n v="23335817"/>
        <n v="202292902"/>
        <n v="369884651"/>
        <n v="40002112"/>
        <n v="349822765"/>
        <n v="98625775"/>
        <n v="7027290"/>
        <n v="33461011"/>
        <n v="34698753"/>
        <n v="467222728"/>
        <n v="362211740"/>
        <n v="110041363"/>
        <n v="40283786"/>
        <n v="116672912"/>
        <n v="161834276"/>
        <n v="128799509"/>
        <n v="96618699"/>
        <n v="53187659"/>
        <n v="41067311"/>
        <n v="212404396"/>
        <n v="101209702"/>
        <n v="289317794"/>
        <n v="19598588"/>
        <n v="120801243"/>
        <n v="3221152"/>
        <n v="76432727"/>
        <n v="76347426"/>
        <n v="28451622"/>
        <n v="56870414"/>
        <n v="104876233"/>
        <n v="18564088"/>
        <n v="60289912"/>
        <n v="134403112"/>
        <n v="127666415"/>
        <n v="234801895"/>
        <n v="58401898"/>
        <n v="361832400"/>
        <n v="34266564"/>
        <n v="30471"/>
        <n v="50688658"/>
        <n v="149705852"/>
        <n v="166339890"/>
        <n v="825025036"/>
        <n v="89446268"/>
        <n v="313701294"/>
        <n v="151493655"/>
        <n v="66579890"/>
        <n v="274703340"/>
        <n v="72527595"/>
        <n v="211989043"/>
        <n v="100230832"/>
        <n v="47126295"/>
        <n v="39459427"/>
        <n v="2982011"/>
        <n v="53479734"/>
        <n v="164648142"/>
        <n v="177841558"/>
        <n v="66976317"/>
        <n v="84565230"/>
        <n v="10828256"/>
        <n v="1657778"/>
        <n v="126052"/>
        <n v="124305181"/>
        <n v="37170655"/>
        <n v="83137603"/>
        <n v="10410044"/>
        <n v="91753202"/>
        <n v="173013509"/>
        <n v="264105545"/>
        <n v="103166989"/>
        <n v="291420351"/>
        <n v="429632142"/>
        <n v="8764389"/>
        <n v="107626125"/>
        <n v="206071502"/>
        <n v="368780809"/>
        <n v="309460292"/>
        <n v="235483004"/>
        <n v="144056873"/>
        <n v="16797191"/>
        <n v="190213455"/>
        <n v="21142914"/>
        <n v="193921372"/>
        <n v="105178561"/>
        <n v="300135367"/>
        <n v="91036760"/>
        <n v="80773077"/>
        <n v="122563539"/>
        <n v="6416569"/>
        <n v="20271953"/>
        <n v="99378985"/>
        <n v="1155595040"/>
        <n v="948734205"/>
        <n v="672806432"/>
        <n v="40061153"/>
        <n v="356296601"/>
        <n v="345823032"/>
        <n v="177311151"/>
        <n v="59945183"/>
        <n v="11540607"/>
        <n v="273339556"/>
        <n v="48350205"/>
        <n v="503162313"/>
        <n v="85131830"/>
        <n v="73956241"/>
        <n v="278019771"/>
        <n v="48451803"/>
        <n v="90683916"/>
        <n v="328718434"/>
        <n v="143998"/>
        <n v="56359980"/>
        <n v="17989227"/>
        <n v="7390108"/>
        <n v="117758500"/>
        <n v="80049764"/>
        <n v="358372926"/>
        <n v="433371112"/>
        <n v="207515725"/>
        <n v="47386287"/>
        <n v="28780255"/>
        <n v="87423861"/>
        <n v="149270999"/>
        <n v="110983407"/>
        <n v="97837138"/>
        <n v="117487473"/>
        <n v="99274467"/>
        <n v="33426588"/>
        <n v="29725663"/>
        <n v="42593455"/>
        <n v="58292295"/>
        <n v="248639099"/>
        <n v="68106245"/>
        <n v="128884132"/>
        <n v="237202299"/>
        <n v="215294342"/>
        <n v="155010032"/>
        <n v="106371651"/>
        <n v="213977285"/>
        <n v="71870729"/>
        <n v="215663859"/>
        <n v="50054511"/>
        <n v="62198945"/>
        <n v="256271286"/>
        <n v="112880294"/>
        <n v="60780981"/>
        <n v="579707738"/>
        <n v="33463969"/>
        <n v="64828421"/>
        <n v="113916474"/>
        <n v="184928542"/>
        <n v="82343495"/>
        <n v="90449929"/>
        <n v="92938755"/>
        <n v="131706809"/>
        <n v="36642838"/>
        <n v="70595464"/>
        <n v="374111707"/>
        <n v="173959438"/>
        <n v="40047078"/>
        <n v="443280904"/>
        <n v="94728529"/>
        <n v="104155843"/>
        <n v="2554"/>
        <n v="136771683"/>
        <n v="17077882"/>
        <n v="174276724"/>
        <n v="32730062"/>
        <n v="330444045"/>
        <n v="212742720"/>
        <n v="20205757"/>
        <n v="235926552"/>
        <n v="351692268"/>
        <n v="449220945"/>
        <n v="119754278"/>
        <n v="96976270"/>
        <n v="96085477"/>
        <n v="193772504"/>
        <n v="248118121"/>
        <n v="20789556"/>
        <n v="35402320"/>
        <n v="124745083"/>
        <n v="44567606"/>
        <n v="67631903"/>
        <n v="83282296"/>
        <n v="55707411"/>
        <n v="113579918"/>
        <n v="147934180"/>
        <n v="12881605"/>
        <n v="14010832"/>
        <n v="62761005"/>
        <n v="60103680"/>
        <n v="186053725"/>
        <n v="90383208"/>
        <n v="210002852"/>
        <n v="65754228"/>
        <n v="207517509"/>
        <n v="78382433"/>
        <n v="741847937"/>
        <n v="147845033"/>
        <n v="70767418"/>
        <n v="29419291"/>
        <n v="5368217"/>
        <n v="45479110"/>
        <n v="200687492"/>
        <n v="14343028"/>
        <n v="450717150"/>
        <n v="77516304"/>
        <n v="152700626"/>
        <n v="1024254401"/>
        <n v="73180723"/>
        <n v="427344325"/>
        <n v="18916623"/>
        <n v="334272563"/>
        <n v="169956806"/>
        <n v="295206"/>
        <n v="95146283"/>
        <n v="147080413"/>
        <n v="357277400"/>
        <n v="77628265"/>
        <n v="33616692"/>
        <n v="68467960"/>
        <n v="30987695"/>
        <n v="20908467"/>
        <n v="37713879"/>
        <n v="75395048"/>
        <n v="431971116"/>
        <n v="7081449"/>
        <n v="12413888"/>
        <n v="165335153"/>
        <n v="23182223"/>
        <n v="11336308"/>
        <n v="87812729"/>
        <n v="109283018"/>
        <n v="141774679"/>
        <n v="85498534"/>
        <n v="119137784"/>
        <n v="98376292"/>
        <n v="32287044"/>
        <n v="177502387"/>
        <n v="102244770"/>
        <n v="16829545"/>
        <n v="154906693"/>
        <n v="287553595"/>
        <n v="120072577"/>
        <n v="82150183"/>
        <n v="67336470"/>
        <n v="69319426"/>
        <n v="85191134"/>
        <n v="6582065"/>
        <n v="141069860"/>
        <n v="180622424"/>
        <n v="181001478"/>
        <n v="207725639"/>
        <n v="141220678"/>
        <n v="105834556"/>
        <n v="197079546"/>
        <n v="19576023"/>
        <n v="214034224"/>
        <n v="228738393"/>
        <n v="368744044"/>
        <n v="203388341"/>
        <n v="100020092"/>
        <n v="33788161"/>
        <n v="1612259"/>
        <n v="59371303"/>
        <n v="42792561"/>
        <n v="352114312"/>
        <n v="94935764"/>
        <n v="17423030"/>
        <n v="56714147"/>
        <n v="138307673"/>
        <n v="172989651"/>
        <n v="30381722"/>
        <n v="55305279"/>
        <n v="52223306"/>
        <n v="71441655"/>
        <n v="1340715"/>
        <n v="19322135"/>
        <n v="941637960"/>
        <n v="180906076"/>
        <n v="347325802"/>
        <n v="143049560"/>
        <n v="65716126"/>
        <n v="79630178"/>
        <n v="275678613"/>
        <n v="32801173"/>
        <n v="383257136"/>
        <n v="123729176"/>
        <n v="316791257"/>
        <n v="37317673"/>
        <n v="46061847"/>
        <n v="33013805"/>
        <n v="64437847"/>
        <n v="45867333"/>
        <n v="27642707"/>
        <n v="65001485"/>
        <n v="24675714"/>
        <n v="43325009"/>
        <n v="160466000"/>
        <n v="108846072"/>
        <n v="9304609"/>
        <n v="40431100"/>
        <n v="273144151"/>
        <n v="130549455"/>
        <n v="16690617"/>
        <n v="97818139"/>
        <n v="180630907"/>
        <n v="66468985"/>
        <n v="115374915"/>
        <n v="31283740"/>
        <n v="113758770"/>
        <n v="171269535"/>
        <n v="3537283"/>
        <n v="87754044"/>
        <n v="47494916"/>
        <n v="1239183"/>
        <n v="38275483"/>
        <n v="77885672"/>
        <n v="81240406"/>
        <n v="45011434"/>
        <n v="98769390"/>
        <n v="408247917"/>
        <n v="42776760"/>
        <n v="14776760"/>
        <n v="245285165"/>
        <n v="50732139"/>
        <n v="119723358"/>
        <n v="179179718"/>
        <n v="68349884"/>
        <n v="84661434"/>
        <n v="209196298"/>
        <n v="55003135"/>
        <n v="96822421"/>
        <n v="38955598"/>
        <n v="522657936"/>
        <n v="104391623"/>
        <n v="407711549"/>
        <n v="101191884"/>
        <n v="11832822"/>
        <n v="25038466"/>
        <n v="84426031"/>
        <n v="154674241"/>
        <n v="258097122"/>
        <n v="43928932"/>
        <n v="31670620"/>
        <n v="296938801"/>
        <n v="926201000"/>
        <n v="28650575"/>
        <n v="277448382"/>
        <n v="80631"/>
        <n v="115900534"/>
        <n v="51386477"/>
        <n v="21148829"/>
        <n v="249348933"/>
        <n v="928760770"/>
        <n v="242875078"/>
        <n v="73498611"/>
        <n v="306776732"/>
        <n v="7266209"/>
        <n v="177395557"/>
        <n v="35492921"/>
        <n v="88323487"/>
        <n v="43935763"/>
        <n v="63102666"/>
        <n v="87135520"/>
        <n v="30553394"/>
        <n v="807047946"/>
        <n v="141337989"/>
        <n v="172855065"/>
        <n v="195745823"/>
        <n v="259175788"/>
        <n v="101564935"/>
        <n v="220673217"/>
        <n v="374583879"/>
        <n v="30002758"/>
        <n v="23932055"/>
        <n v="76490720"/>
        <n v="116650613"/>
        <n v="90941129"/>
        <n v="90259536"/>
        <n v="24152155"/>
        <n v="2046061"/>
        <n v="58011975"/>
        <n v="211622535"/>
        <n v="71406573"/>
        <n v="179265204"/>
        <n v="192641209"/>
        <n v="133960541"/>
        <n v="55495563"/>
        <n v="80154140"/>
        <n v="199043471"/>
        <n v="247933248"/>
        <n v="86468162"/>
        <n v="484592874"/>
        <n v="60466876"/>
        <n v="16763804"/>
        <n v="68296293"/>
        <n v="121975011"/>
        <n v="788976453"/>
        <n v="265126918"/>
        <n v="461991867"/>
        <n v="164433867"/>
        <n v="108040622"/>
        <n v="631684650"/>
        <n v="176070171"/>
        <n v="398479497"/>
        <n v="129342769"/>
        <n v="119240351"/>
        <n v="123218424"/>
        <n v="552639571"/>
        <n v="227356156"/>
        <n v="218122627"/>
        <n v="95708457"/>
        <n v="236350661"/>
        <n v="160846332"/>
        <n v="79493831"/>
        <n v="107363905"/>
        <n v="21741598"/>
        <n v="160099222"/>
        <n v="454627263"/>
        <n v="65565672"/>
        <n v="654264015"/>
        <n v="156595191"/>
        <n v="339795890"/>
        <n v="48260279"/>
        <n v="103370127"/>
        <n v="26170671"/>
        <n v="72178895"/>
        <n v="82402379"/>
        <n v="131777210"/>
        <n v="27388767"/>
        <n v="80981914"/>
        <n v="130834852"/>
        <n v="10128960"/>
        <n v="58878723"/>
        <n v="232722935"/>
        <n v="250397798"/>
        <n v="116643421"/>
        <n v="148336445"/>
        <n v="71410636"/>
        <n v="897048648"/>
        <n v="54700105"/>
        <n v="181239132"/>
        <n v="118231114"/>
        <n v="131095990"/>
        <n v="497409852"/>
        <n v="35825316"/>
        <n v="124914842"/>
        <n v="33030115"/>
        <n v="76665191"/>
        <n v="118686937"/>
        <n v="612054506"/>
        <n v="170268750"/>
        <n v="96455697"/>
        <n v="265328738"/>
        <n v="57678321"/>
        <n v="388156011"/>
        <n v="74036715"/>
        <n v="182290266"/>
        <n v="117248958"/>
        <n v="316897787"/>
        <n v="197101678"/>
        <n v="65784503"/>
        <n v="300157638"/>
        <n v="8836958"/>
        <n v="213719942"/>
        <n v="211468235"/>
        <n v="77663556"/>
        <n v="8701337"/>
        <n v="58469210"/>
        <n v="50871113"/>
        <n v="178311729"/>
        <n v="198520934"/>
        <n v="100266865"/>
        <n v="353133898"/>
        <n v="69424389"/>
        <n v="141067127"/>
        <n v="57947036"/>
        <n v="167298192"/>
        <n v="237536126"/>
        <n v="391081192"/>
        <n v="18637690"/>
        <n v="141591324"/>
        <n v="190538630"/>
        <n v="203567857"/>
        <n v="100572044"/>
        <n v="64445708"/>
        <n v="362744280"/>
        <n v="123971376"/>
        <n v="542063846"/>
        <n v="57223890"/>
        <n v="108539911"/>
        <n v="1204841"/>
        <n v="15116179"/>
        <n v="105316267"/>
        <n v="13411957"/>
        <n v="22605153"/>
        <n v="70067909"/>
        <n v="117592831"/>
        <n v="203172417"/>
        <n v="92884429"/>
        <n v="20094909"/>
        <n v="487287646"/>
        <n v="56995646"/>
        <n v="90709367"/>
        <n v="262511490"/>
        <n v="186797986"/>
        <n v="131977904"/>
        <n v="188133322"/>
        <n v="41682237"/>
        <n v="230884728"/>
        <n v="556906378"/>
        <n v="222446882"/>
        <n v="321457747"/>
        <n v="8203235"/>
        <n v="178262620"/>
        <n v="59981548"/>
        <n v="219100084"/>
        <n v="17050017"/>
        <n v="34809623"/>
        <n v="33334176"/>
        <n v="102278712"/>
        <n v="10012022"/>
        <n v="745013115"/>
        <n v="92913171"/>
        <n v="65470529"/>
        <n v="17346865"/>
        <n v="168423227"/>
        <n v="73029190"/>
        <n v="72109200"/>
        <n v="93974620"/>
        <n v="13939963"/>
        <n v="58834384"/>
        <n v="384336108"/>
        <n v="23936908"/>
        <n v="21733230"/>
        <n v="11098131"/>
        <n v="474968763"/>
        <n v="45109561"/>
        <n v="790653942"/>
        <n v="82169884"/>
        <n v="96105910"/>
        <n v="4989559"/>
        <n v="256697520"/>
        <n v="52164016"/>
        <n v="11792542"/>
        <n v="347512318"/>
        <n v="134734481"/>
        <n v="220239925"/>
        <n v="164112721"/>
        <n v="204681899"/>
        <n v="1671537444"/>
        <n v="155457327"/>
        <n v="31070211"/>
        <n v="177427090"/>
        <n v="55470154"/>
        <n v="8483797"/>
        <n v="314432837"/>
        <n v="104478416"/>
        <n v="585796247"/>
        <n v="290835269"/>
        <n v="47096206"/>
        <n v="50826898"/>
        <n v="375298946"/>
        <n v="244232688"/>
        <n v="104882445"/>
        <n v="15785148"/>
        <n v="80460948"/>
        <n v="939288806"/>
        <n v="162944923"/>
        <n v="54683487"/>
        <n v="131426169"/>
        <n v="46138887"/>
        <n v="109706931"/>
        <n v="35060882"/>
        <n v="91196419"/>
        <n v="98410061"/>
        <n v="30134958"/>
        <n v="115505027"/>
        <n v="460435291"/>
        <n v="35021497"/>
        <n v="130126277"/>
        <n v="163995949"/>
        <n v="95763716"/>
        <n v="111069515"/>
        <n v="193967670"/>
        <n v="46117696"/>
        <n v="154117157"/>
        <n v="49327405"/>
        <n v="40445129"/>
        <n v="27610873"/>
        <n v="93621340"/>
        <n v="616505162"/>
        <n v="15849759"/>
        <n v="113100873"/>
        <n v="70016220"/>
        <n v="127369981"/>
        <n v="760006945"/>
        <n v="68357079"/>
        <n v="623726085"/>
        <n v="79268322"/>
        <n v="4658401"/>
        <n v="164115897"/>
        <n v="1066179747"/>
        <n v="20839049"/>
        <n v="100605135"/>
        <n v="19126398"/>
        <n v="38623262"/>
        <n v="107516369"/>
        <n v="61315215"/>
        <n v="101393569"/>
        <n v="372234864"/>
        <n v="141861243"/>
        <n v="18577736"/>
        <n v="36163768"/>
        <n v="100140916"/>
        <n v="142400065"/>
        <n v="371594210"/>
        <n v="82468097"/>
        <n v="103911669"/>
        <n v="495510"/>
        <n v="49332692"/>
        <n v="96593018"/>
        <n v="89083229"/>
        <n v="178062759"/>
        <n v="26768563"/>
        <n v="75513170"/>
        <n v="293514336"/>
        <n v="240685326"/>
        <n v="61950770"/>
        <n v="545436"/>
        <n v="20645757"/>
        <n v="187281115"/>
        <n v="42886719"/>
        <n v="3947579"/>
        <n v="76669554"/>
        <n v="33882243"/>
        <n v="20901859"/>
        <n v="198636868"/>
        <n v="135039924"/>
        <n v="288485135"/>
        <n v="169333034"/>
        <n v="123276807"/>
        <n v="68766121"/>
        <n v="38159905"/>
        <n v="93983911"/>
        <n v="120455994"/>
        <n v="162242962"/>
        <n v="309979994"/>
        <n v="57479076"/>
        <n v="191466556"/>
        <n v="592462816"/>
        <n v="88933562"/>
        <n v="35294470"/>
        <n v="137587063"/>
        <n v="61385065"/>
        <n v="162949164"/>
        <n v="72617068"/>
        <n v="144146816"/>
        <n v="200811689"/>
        <n v="42269923"/>
        <n v="17471727"/>
        <n v="284139100"/>
        <n v="158733820"/>
        <n v="111476513"/>
        <n v="53321673"/>
        <n v="49334775"/>
        <n v="7000248"/>
        <n v="50336279"/>
        <n v="42013878"/>
        <n v="19651093"/>
        <n v="3601974"/>
        <n v="145166804"/>
        <n v="14821658"/>
        <n v="9380029"/>
        <n v="77356942"/>
        <n v="216763646"/>
        <n v="7659918"/>
        <n v="86369815"/>
        <n v="177378645"/>
        <n v="65079104"/>
        <n v="58010320"/>
        <n v="94973540"/>
        <n v="603873119"/>
        <n v="291480452"/>
        <n v="153383627"/>
        <n v="130982129"/>
        <n v="82751189"/>
        <n v="223387299"/>
        <n v="128453183"/>
        <n v="181674817"/>
        <n v="185382813"/>
        <n v="174822325"/>
        <n v="114830111"/>
        <n v="32593385"/>
        <n v="168319243"/>
        <n v="47329961"/>
        <n v="18299465"/>
        <n v="174440724"/>
        <n v="813367380"/>
        <n v="894983373"/>
        <n v="75782758"/>
        <n v="121616555"/>
        <n v="118890272"/>
        <n v="16468343"/>
        <n v="163362095"/>
        <n v="164170327"/>
        <n v="30894796"/>
        <n v="85638656"/>
        <n v="456082343"/>
        <n v="37311672"/>
        <n v="62022014"/>
        <n v="934770304"/>
        <n v="709709780"/>
        <n v="65900249"/>
        <n v="97076152"/>
        <n v="47074133"/>
        <n v="58072119"/>
        <n v="75011029"/>
        <n v="53653224"/>
        <n v="51764406"/>
        <n v="6887221"/>
        <n v="22984628"/>
        <n v="66476363"/>
        <n v="41480851"/>
        <n v="5048693"/>
        <n v="96258201"/>
        <n v="335802786"/>
        <n v="60917189"/>
        <n v="152005713"/>
        <n v="3403957"/>
        <n v="5254986"/>
        <n v="178281554"/>
        <n v="7022209"/>
        <n v="26986174"/>
        <n v="230685453"/>
        <n v="102854431"/>
        <n v="56308881"/>
        <n v="33478921"/>
        <n v="71571300"/>
        <n v="66122026"/>
        <n v="86855739"/>
        <n v="130224158"/>
        <n v="30271556"/>
        <n v="203627753"/>
        <n v="40170558"/>
        <n v="5371181"/>
        <n v="39323027"/>
        <n v="127392693"/>
        <n v="177238796"/>
        <n v="92374674"/>
        <n v="104003322"/>
        <n v="163794509"/>
        <n v="92649419"/>
        <n v="85446075"/>
        <n v="87019158"/>
        <n v="156846321"/>
        <n v="147717833"/>
        <n v="58087259"/>
        <n v="147748505"/>
        <n v="299268508"/>
        <n v="51417188"/>
        <n v="54641191"/>
        <n v="70711175"/>
        <n v="5969708"/>
        <n v="134686457"/>
        <n v="66980456"/>
        <n v="77621983"/>
        <n v="1067316101"/>
        <n v="404980543"/>
        <n v="64962629"/>
        <n v="667094506"/>
        <n v="371353001"/>
        <n v="270633313"/>
        <n v="12834936"/>
        <n v="444100035"/>
        <n v="632083197"/>
        <n v="196393745"/>
        <n v="275293450"/>
        <n v="152039882"/>
        <n v="262552893"/>
        <n v="155430335"/>
        <n v="110013167"/>
        <n v="87892388"/>
        <n v="78810595"/>
        <n v="269784201"/>
        <n v="15001776"/>
        <n v="69363381"/>
        <n v="84785914"/>
        <n v="29625761"/>
        <n v="145710347"/>
        <n v="58480828"/>
        <n v="49421974"/>
        <n v="26910847"/>
        <n v="183658498"/>
        <n v="367799011"/>
        <n v="629443428"/>
        <n v="554987477"/>
        <n v="250425512"/>
        <n v="101058954"/>
        <n v="961691209"/>
        <n v="87528173"/>
        <n v="135330182"/>
        <n v="87484847"/>
        <n v="65664721"/>
        <n v="171720398"/>
        <n v="81979826"/>
        <n v="10161493"/>
        <n v="38805380"/>
        <n v="132963417"/>
        <n v="298572799"/>
        <n v="823970682"/>
        <n v="205668210"/>
        <n v="130154568"/>
        <n v="76014335"/>
        <n v="34612443"/>
        <n v="59768495"/>
        <n v="72785169"/>
        <n v="101344412"/>
        <n v="35442935"/>
        <n v="232225908"/>
        <n v="180557550"/>
        <n v="95802916"/>
        <n v="97510197"/>
        <n v="70009308"/>
        <n v="186003591"/>
        <n v="609016565"/>
        <n v="307127625"/>
        <n v="57194667"/>
        <n v="54806823"/>
        <n v="19152009"/>
        <n v="48618191"/>
        <n v="22382047"/>
        <n v="211787511"/>
        <n v="192330738"/>
        <n v="68844775"/>
        <n v="68777554"/>
        <n v="83862032"/>
        <n v="73534117"/>
        <n v="99255460"/>
        <n v="39220946"/>
        <n v="205850169"/>
        <n v="370569774"/>
        <n v="326706115"/>
        <n v="39407616"/>
        <n v="373062864"/>
        <n v="13097915"/>
        <n v="3669465"/>
        <n v="340487862"/>
        <n v="10907485"/>
        <n v="25422088"/>
        <n v="7034698"/>
        <n v="113244290"/>
        <n v="7177143"/>
        <n v="536414293"/>
        <n v="114197742"/>
        <n v="130628903"/>
        <n v="65048678"/>
        <n v="158964610"/>
        <n v="43095175"/>
        <n v="83188165"/>
        <n v="459242249"/>
        <n v="101276318"/>
        <n v="92991835"/>
        <n v="49814392"/>
        <n v="48858618"/>
        <n v="27122238"/>
        <n v="61108981"/>
        <n v="85749034"/>
        <n v="119975084"/>
        <n v="87066930"/>
        <n v="78201830"/>
        <n v="232372681"/>
        <n v="4660481"/>
        <n v="1007336937"/>
        <n v="76182388"/>
        <n v="163247198"/>
        <n v="37394629"/>
        <n v="152930623"/>
        <n v="48428063"/>
        <n v="120673227"/>
        <n v="119483446"/>
        <n v="21156270"/>
        <n v="563749323"/>
        <n v="76130093"/>
        <n v="336365676"/>
        <n v="87812371"/>
        <n v="76700659"/>
        <n v="63945241"/>
        <n v="57232879"/>
        <n v="37598767"/>
        <n v="69787394"/>
        <n v="159814490"/>
        <n v="84297309"/>
        <n v="167805466"/>
        <n v="454026"/>
        <n v="55247881"/>
        <n v="574481229"/>
        <n v="171627740"/>
        <n v="159808370"/>
        <n v="58409247"/>
        <n v="219922417"/>
        <n v="519311965"/>
        <n v="155929020"/>
        <n v="42931041"/>
        <n v="603900354"/>
        <n v="91627228"/>
        <n v="68474305"/>
        <n v="585410052"/>
        <n v="29397654"/>
        <n v="553198"/>
        <n v="86157237"/>
        <n v="92601050"/>
        <n v="77677553"/>
        <n v="587235983"/>
        <n v="43495888"/>
        <n v="109676311"/>
        <n v="31200557"/>
        <n v="82410456"/>
        <n v="22472631"/>
        <n v="3559160"/>
        <n v="20387597"/>
        <n v="301913131"/>
        <n v="137515140"/>
        <n v="118114220"/>
        <n v="961203"/>
        <n v="225132113"/>
        <n v="47817020"/>
        <n v="164874275"/>
        <n v="22242388"/>
        <n v="23834809"/>
        <n v="65100369"/>
        <n v="77578320"/>
        <n v="147880543"/>
        <n v="26800152"/>
        <n v="84645164"/>
        <n v="342463063"/>
        <n v="62803180"/>
        <n v="311312624"/>
        <n v="49782012"/>
        <n v="96409300"/>
        <n v="35728183"/>
        <n v="68673228"/>
        <n v="55033767"/>
        <n v="419665568"/>
        <n v="2923706026"/>
        <n v="42653739"/>
        <n v="130290885"/>
        <n v="91509154"/>
        <n v="102820008"/>
        <n v="56675895"/>
        <n v="145896422"/>
        <n v="115900897"/>
        <n v="43545364"/>
        <n v="13085023"/>
        <n v="187134117"/>
        <n v="105647102"/>
        <n v="43474578"/>
        <n v="22007671"/>
        <n v="269755430"/>
        <n v="30426096"/>
        <n v="111231041"/>
        <n v="670145518"/>
        <n v="78714970"/>
        <n v="16443609"/>
        <n v="267045765"/>
        <n v="38937018"/>
        <n v="48443734"/>
        <n v="139789765"/>
        <n v="129266061"/>
        <n v="108255770"/>
        <n v="12252684"/>
        <n v="27437881"/>
        <n v="55198285"/>
        <n v="78094714"/>
        <n v="218340595"/>
        <n v="78324220"/>
        <n v="28190603"/>
        <n v="46789413"/>
        <n v="694478392"/>
        <n v="78378744"/>
        <n v="385680446"/>
        <n v="30579406"/>
        <n v="87238158"/>
        <n v="105833257"/>
        <n v="37697773"/>
        <n v="264770996"/>
        <n v="5926410"/>
        <n v="27712362"/>
        <n v="493214993"/>
        <n v="439048914"/>
        <n v="6491240"/>
        <n v="27066382"/>
        <n v="11293663"/>
        <n v="3534313"/>
        <n v="485930816"/>
        <n v="7947677"/>
        <n v="22783978"/>
        <n v="64191523"/>
        <n v="149673788"/>
        <n v="7550073"/>
        <n v="93945766"/>
        <n v="40877556"/>
        <n v="42487390"/>
        <n v="226497209"/>
        <n v="169748929"/>
        <n v="49779728"/>
        <n v="13639115"/>
        <n v="13620075"/>
        <n v="76586316"/>
        <n v="63523283"/>
        <n v="703170837"/>
        <n v="540455876"/>
        <n v="4324817"/>
        <n v="216528528"/>
        <n v="49944325"/>
        <n v="102366815"/>
        <n v="38332994"/>
        <n v="255743093"/>
        <n v="78309505"/>
        <n v="95696996"/>
        <n v="113398237"/>
        <n v="175372502"/>
        <n v="217124280"/>
        <n v="170812526"/>
        <n v="589580482"/>
        <n v="524976069"/>
        <n v="39164441"/>
        <n v="92158961"/>
        <n v="358375603"/>
        <n v="113118226"/>
        <n v="35080988"/>
        <n v="128108211"/>
        <n v="44004502"/>
        <n v="154026136"/>
        <n v="20576198"/>
        <n v="34758951"/>
        <n v="5530764"/>
        <n v="243006126"/>
        <n v="10234475"/>
        <n v="45995223"/>
        <n v="1520538536"/>
        <n v="268426634"/>
        <n v="70439696"/>
        <n v="403449830"/>
        <n v="19844979"/>
        <n v="14759148"/>
        <n v="16580250"/>
        <n v="275698039"/>
        <n v="128792411"/>
        <n v="106407672"/>
        <n v="27426335"/>
        <n v="220889446"/>
        <n v="7413863"/>
        <n v="1874460"/>
        <n v="204920882"/>
        <n v="309231694"/>
        <n v="204594016"/>
        <n v="52933513"/>
        <n v="108609310"/>
        <n v="57824674"/>
        <n v="57470220"/>
        <n v="79799880"/>
        <n v="163728902"/>
        <n v="49259766"/>
        <n v="49843011"/>
        <n v="138805831"/>
        <n v="139352633"/>
        <n v="64811540"/>
        <n v="79293444"/>
        <n v="494879471"/>
        <n v="381509870"/>
        <n v="752600867"/>
        <n v="27639579"/>
        <n v="115375850"/>
        <n v="1017030651"/>
        <n v="31505287"/>
        <n v="20936722"/>
        <n v="101624843"/>
        <n v="521311890"/>
        <n v="40416563"/>
        <n v="1669947"/>
        <n v="51699984"/>
        <n v="357243061"/>
        <n v="972584232"/>
        <n v="63649529"/>
        <n v="5144717"/>
        <n v="226837760"/>
        <n v="319713881"/>
        <n v="55362705"/>
        <n v="195702963"/>
        <n v="293503354"/>
        <n v="147332697"/>
        <n v="329398046"/>
        <n v="44655002"/>
        <n v="113377594"/>
        <n v="757930663"/>
        <n v="163403799"/>
        <n v="365352546"/>
        <n v="321669741"/>
        <n v="75981180"/>
        <n v="204313400"/>
        <n v="212874864"/>
        <n v="252909177"/>
        <n v="29196409"/>
        <n v="60253843"/>
        <n v="22818256"/>
        <n v="215283742"/>
        <n v="129190869"/>
        <n v="185770310"/>
        <n v="17929684"/>
        <n v="233093859"/>
        <n v="19652185"/>
        <n v="310650585"/>
        <n v="22955544"/>
        <n v="661326987"/>
        <n v="136316880"/>
        <n v="27039669"/>
        <n v="108902486"/>
        <n v="25806953"/>
        <n v="89792502"/>
        <n v="415686217"/>
        <n v="33556631"/>
        <n v="373993951"/>
        <n v="493937"/>
        <n v="49447308"/>
        <n v="45491656"/>
        <n v="201545517"/>
        <n v="122444772"/>
        <n v="524028679"/>
        <n v="27675014"/>
        <n v="162655351"/>
        <n v="114984666"/>
        <n v="227817248"/>
        <n v="63782078"/>
        <n v="406878233"/>
        <n v="27090159"/>
        <n v="716580"/>
        <n v="418765519"/>
        <n v="178866158"/>
        <n v="321885765"/>
        <n v="30842746"/>
        <n v="44331465"/>
        <n v="42784344"/>
        <n v="115890699"/>
        <n v="378410542"/>
        <n v="261989769"/>
        <n v="360366870"/>
        <n v="54589558"/>
        <n v="1025468216"/>
        <n v="12951093"/>
        <n v="133838006"/>
        <n v="15134907"/>
        <n v="4681651"/>
        <n v="27127620"/>
        <n v="31430334"/>
        <n v="67782762"/>
        <n v="6890432"/>
        <n v="60800444"/>
        <n v="41627431"/>
        <n v="24172201"/>
        <n v="150988382"/>
        <n v="21972336"/>
        <n v="232325503"/>
        <n v="173469516"/>
        <n v="24043318"/>
        <n v="134748021"/>
        <n v="46749646"/>
        <n v="95437994"/>
        <n v="226425420"/>
        <n v="31245810"/>
        <n v="25740863"/>
        <n v="177243185"/>
        <n v="219375562"/>
        <n v="40828540"/>
        <n v="40618920"/>
        <n v="51262751"/>
        <n v="79498846"/>
        <n v="37989684"/>
        <n v="7942093"/>
        <n v="440146694"/>
        <n v="1905058"/>
        <n v="157107755"/>
        <n v="67918658"/>
        <n v="136333522"/>
        <n v="317375031"/>
        <n v="61279452"/>
        <n v="236412453"/>
        <n v="20768906"/>
        <n v="62357900"/>
        <n v="302469017"/>
        <n v="735099102"/>
        <n v="158261424"/>
        <n v="144492724"/>
        <n v="18409891"/>
        <n v="61808775"/>
        <n v="105734416"/>
        <n v="836303693"/>
        <n v="52786"/>
        <n v="32406507"/>
        <n v="178767383"/>
        <n v="172394180"/>
        <n v="15282731"/>
        <n v="91392971"/>
        <n v="63351455"/>
        <n v="760928081"/>
        <n v="48137666"/>
        <n v="133423964"/>
        <n v="104362940"/>
        <n v="325286646"/>
        <n v="117094902"/>
        <n v="63543328"/>
        <n v="223241637"/>
        <n v="132563930"/>
        <n v="87609403"/>
        <n v="85897593"/>
        <n v="1142471295"/>
        <n v="106387141"/>
        <n v="10903312"/>
        <n v="245527149"/>
        <n v="95714875"/>
        <n v="413106170"/>
        <n v="171844840"/>
        <n v="886686817"/>
        <n v="11084630"/>
        <n v="41319906"/>
        <n v="46152800"/>
        <n v="157286805"/>
        <n v="48767848"/>
        <n v="128006208"/>
        <n v="1921847111"/>
        <n v="154802912"/>
        <n v="18073433"/>
        <n v="97984015"/>
        <n v="64626786"/>
        <n v="10606422"/>
        <n v="476071180"/>
        <n v="90146510"/>
        <n v="171235592"/>
        <n v="55720772"/>
        <n v="408430415"/>
        <n v="19206513"/>
        <n v="98159963"/>
        <n v="400063852"/>
        <n v="103966489"/>
        <n v="282438834"/>
        <n v="150166126"/>
        <n v="69633110"/>
        <n v="275248615"/>
        <n v="183348429"/>
        <n v="171685792"/>
        <n v="469328079"/>
        <n v="15440333"/>
        <n v="114178613"/>
        <n v="153269161"/>
        <n v="34572541"/>
        <n v="76338111"/>
        <n v="25035950"/>
        <n v="137743924"/>
        <n v="44734660"/>
        <n v="29261617"/>
        <n v="89520336"/>
        <n v="60040976"/>
        <n v="33273940"/>
        <n v="90842646"/>
        <n v="791863"/>
        <n v="29116320"/>
        <n v="108979549"/>
        <n v="41771168"/>
        <n v="294805697"/>
        <n v="36348784"/>
        <n v="31556061"/>
        <n v="104414200"/>
        <n v="113864059"/>
        <n v="237201172"/>
        <n v="80205382"/>
        <n v="78176181"/>
        <n v="129540522"/>
        <n v="26348651"/>
        <n v="18755936"/>
        <n v="210888950"/>
        <n v="49562710"/>
        <n v="60331447"/>
        <n v="76514050"/>
        <n v="11227336"/>
        <n v="84247681"/>
        <n v="205599393"/>
        <n v="186167139"/>
        <n v="77912251"/>
        <n v="19319671"/>
        <n v="43202283"/>
        <n v="214104620"/>
        <n v="91980359"/>
        <n v="359126022"/>
        <n v="102392080"/>
        <n v="13280000"/>
        <n v="402027830"/>
        <n v="96560591"/>
        <n v="2000861"/>
        <n v="959027992"/>
        <n v="4366460"/>
        <n v="16691303"/>
        <n v="2260712"/>
        <n v="101215"/>
        <n v="26096852"/>
        <n v="15779455"/>
        <n v="36020534"/>
        <n v="52844496"/>
        <n v="115695339"/>
        <n v="100734718"/>
        <n v="193355800"/>
        <n v="110216998"/>
        <n v="9760107"/>
        <n v="43053376"/>
        <n v="11179372"/>
        <n v="68282844"/>
        <n v="61601280"/>
        <n v="39457342"/>
        <n v="1333377"/>
        <n v="20648328"/>
        <n v="42345360"/>
        <n v="86752352"/>
        <n v="791217826"/>
        <n v="296557"/>
        <n v="36495748"/>
        <n v="775385"/>
        <n v="245724603"/>
        <n v="166842739"/>
        <n v="159291809"/>
        <n v="276144750"/>
        <n v="54169363"/>
        <n v="76196538"/>
        <n v="127944208"/>
        <n v="26973554"/>
        <n v="76004405"/>
        <n v="71585235"/>
        <n v="1342360114"/>
        <n v="165184237"/>
        <n v="134409025"/>
        <n v="103687316"/>
        <n v="269958228"/>
        <n v="135503748"/>
        <n v="15661554"/>
        <n v="91490353"/>
        <n v="44027682"/>
        <n v="110206216"/>
        <n v="260502115"/>
        <n v="677796076"/>
        <n v="137328301"/>
        <n v="106956330"/>
        <n v="19263938"/>
        <n v="77477008"/>
        <n v="55404207"/>
        <n v="105713218"/>
        <n v="34816824"/>
        <n v="46091271"/>
        <n v="559852396"/>
        <n v="32686500"/>
        <n v="17267324"/>
        <n v="538983207"/>
        <n v="211819354"/>
        <n v="161849455"/>
        <n v="140073390"/>
        <n v="169846945"/>
        <n v="47719794"/>
        <n v="300228084"/>
        <n v="22108789"/>
        <n v="169852759"/>
        <n v="60730568"/>
        <n v="91720255"/>
        <n v="81126522"/>
        <n v="45636368"/>
        <n v="31748913"/>
        <n v="623933331"/>
        <n v="27093592"/>
        <n v="694713380"/>
        <n v="173649931"/>
        <n v="219103655"/>
        <n v="443140005"/>
        <n v="211780824"/>
        <n v="64780213"/>
        <n v="57719093"/>
        <n v="2404300"/>
        <n v="201585328"/>
        <n v="68234154"/>
        <n v="69095771"/>
        <n v="50950296"/>
        <n v="242688965"/>
        <n v="17874044"/>
        <n v="34737199"/>
        <n v="28013733"/>
        <n v="405421518"/>
        <n v="1278650"/>
        <n v="9232318"/>
        <n v="278780441"/>
        <n v="26250020"/>
        <n v="18853164"/>
        <n v="126041322"/>
        <n v="199006387"/>
        <n v="96188903"/>
        <n v="25246967"/>
        <n v="337580051"/>
        <n v="226904017"/>
        <n v="6797861"/>
        <n v="20546518"/>
        <n v="239268602"/>
        <n v="70038838"/>
        <n v="80509622"/>
        <n v="711025481"/>
        <n v="290745055"/>
        <n v="97231420"/>
        <n v="47405566"/>
        <n v="244819862"/>
        <n v="36192775"/>
        <n v="5728213"/>
        <n v="38269529"/>
        <n v="856085151"/>
        <n v="352616690"/>
        <n v="131940411"/>
        <n v="176506819"/>
        <n v="746921274"/>
        <n v="2166797"/>
        <n v="49158343"/>
        <n v="152263880"/>
        <n v="75026327"/>
        <n v="216197492"/>
        <n v="224920375"/>
        <n v="6913518"/>
        <n v="97542952"/>
        <n v="229147509"/>
        <n v="10371451"/>
        <n v="485004754"/>
        <n v="23308615"/>
        <n v="112543513"/>
        <n v="346118277"/>
        <n v="89137047"/>
        <n v="97409779"/>
        <n v="68267862"/>
        <n v="1046721266"/>
        <n v="10629321"/>
        <n v="1215577205"/>
        <n v="968853"/>
        <n v="665692281"/>
        <n v="35079650"/>
        <n v="41097853"/>
        <n v="11681781"/>
        <n v="21947209"/>
        <n v="39421467"/>
        <n v="62695489"/>
        <n v="24964890"/>
        <n v="481800873"/>
        <n v="69432527"/>
        <n v="274470394"/>
        <n v="237382724"/>
        <n v="49050886"/>
        <n v="45175167"/>
        <n v="5186767"/>
        <n v="7294800"/>
        <n v="105200903"/>
        <n v="74188937"/>
        <n v="42059111"/>
        <n v="543157985"/>
        <n v="712205856"/>
        <n v="698509825"/>
        <n v="99357138"/>
        <n v="177313795"/>
        <n v="192907684"/>
        <n v="32443111"/>
        <n v="9918093"/>
        <n v="48147945"/>
        <n v="146733054"/>
        <n v="151783839"/>
        <n v="59418613"/>
        <n v="76987621"/>
        <n v="440603537"/>
        <n v="48668907"/>
        <n v="353659851"/>
        <n v="41037742"/>
        <n v="1085067637"/>
        <n v="197687603"/>
        <n v="13657649"/>
        <n v="78274843"/>
        <n v="21011110"/>
        <n v="303144152"/>
        <n v="99975678"/>
        <n v="14740889"/>
        <n v="21966634"/>
        <n v="90777"/>
        <n v="274950803"/>
        <n v="34942188"/>
        <n v="130516424"/>
        <n v="41296320"/>
        <n v="16457494"/>
        <n v="22187813"/>
        <n v="839030630"/>
        <n v="271457301"/>
        <n v="54883206"/>
        <n v="127869379"/>
        <n v="55611001"/>
        <n v="170458922"/>
        <n v="749200054"/>
        <n v="198467168"/>
        <n v="55003890"/>
        <n v="5072654"/>
        <n v="120081841"/>
        <n v="94320758"/>
        <n v="695220619"/>
        <n v="380418444"/>
        <n v="122126687"/>
        <n v="187361754"/>
        <n v="704242551"/>
        <n v="376152455"/>
        <n v="335287748"/>
        <n v="201634991"/>
        <n v="1123794079"/>
        <n v="13796834"/>
        <n v="135710029"/>
        <n v="449702"/>
        <n v="252276927"/>
        <n v="56032889"/>
        <n v="467365246"/>
        <n v="154468902"/>
        <n v="654213485"/>
        <n v="2855644"/>
        <n v="168767479"/>
        <n v="149228077"/>
        <n v="98337295"/>
        <n v="586764305"/>
        <n v="150501815"/>
        <n v="67359190"/>
        <n v="32054369"/>
        <n v="1188194"/>
        <n v="76801179"/>
        <n v="45629909"/>
        <n v="88029117"/>
        <n v="53753419"/>
        <n v="127233108"/>
        <n v="226349749"/>
        <n v="414828246"/>
        <n v="151257160"/>
        <n v="123066041"/>
        <n v="782836791"/>
        <n v="35626958"/>
        <n v="3428048"/>
        <n v="18689058"/>
        <n v="483866772"/>
        <n v="41002607"/>
        <n v="48190704"/>
        <n v="303025485"/>
        <n v="67876281"/>
        <n v="5968016"/>
        <n v="29032484"/>
        <n v="306941670"/>
        <n v="403354469"/>
        <n v="57084522"/>
        <n v="8490396"/>
        <n v="743559645"/>
        <n v="216639112"/>
        <n v="773031583"/>
        <n v="320406242"/>
        <n v="67448651"/>
        <n v="39984400"/>
        <n v="19439764"/>
        <n v="383963057"/>
        <n v="407141258"/>
        <n v="149878437"/>
        <n v="177856751"/>
        <n v="5060438"/>
        <n v="211952420"/>
        <n v="136151680"/>
        <n v="1152028393"/>
        <n v="306442085"/>
        <n v="6206022"/>
        <n v="349183316"/>
        <n v="286168572"/>
        <n v="435732529"/>
        <n v="90260376"/>
        <n v="29699345"/>
        <n v="8526288"/>
        <n v="75450437"/>
        <n v="109846"/>
        <n v="24959607"/>
        <n v="216940871"/>
        <n v="468266122"/>
        <n v="4552970"/>
        <n v="160112671"/>
        <n v="209838559"/>
        <n v="426505244"/>
        <n v="259939835"/>
        <n v="167882881"/>
        <n v="484068861"/>
        <n v="34513760"/>
        <n v="132274484"/>
        <n v="422618"/>
        <n v="543848418"/>
        <n v="63365859"/>
        <n v="1441659588"/>
        <n v="436433122"/>
        <n v="96262212"/>
        <n v="107228221"/>
        <n v="17505548"/>
        <n v="268175631"/>
        <n v="242786137"/>
        <n v="2820490"/>
        <n v="14311701"/>
        <n v="17363261"/>
        <n v="2406221"/>
        <n v="286140700"/>
        <n v="218791811"/>
        <n v="177512032"/>
        <n v="95396573"/>
        <n v="948986785"/>
        <n v="19561904"/>
        <n v="60738797"/>
        <n v="31083599"/>
        <n v="217408513"/>
        <n v="1938783"/>
        <n v="48330757"/>
        <n v="60052138"/>
        <n v="122810399"/>
        <n v="28288071"/>
        <n v="59389433"/>
        <n v="214945591"/>
        <n v="66984887"/>
        <n v="87241576"/>
        <n v="8826837"/>
        <n v="54760947"/>
        <n v="47636031"/>
        <n v="232617430"/>
        <n v="177584879"/>
        <n v="149480483"/>
        <n v="145079584"/>
        <n v="83869818"/>
        <n v="47340586"/>
        <n v="69721966"/>
        <n v="495488990"/>
        <n v="45352337"/>
        <n v="44287131"/>
        <n v="75055070"/>
        <n v="375740705"/>
        <n v="84384002"/>
        <n v="3338690"/>
        <n v="759853685"/>
        <n v="116980662"/>
        <n v="4704757"/>
        <n v="119942387"/>
        <n v="100106454"/>
        <n v="82499399"/>
        <n v="32948113"/>
        <n v="10578643"/>
        <n v="626137675"/>
        <n v="47121159"/>
        <n v="156491279"/>
        <n v="133440870"/>
        <n v="128955898"/>
        <n v="136515867"/>
        <n v="142044638"/>
        <n v="208076205"/>
        <n v="82087155"/>
        <n v="18658381"/>
        <n v="79781695"/>
        <n v="10658332"/>
        <n v="29664140"/>
        <n v="234989584"/>
        <n v="151672318"/>
        <n v="304654182"/>
        <n v="196114570"/>
        <n v="56722693"/>
        <n v="116471580"/>
        <n v="22842887"/>
        <n v="82966152"/>
        <n v="19504039"/>
        <n v="145418070"/>
        <n v="84920539"/>
        <n v="184287723"/>
        <n v="146936910"/>
        <n v="29777777"/>
        <n v="40662632"/>
        <n v="157887643"/>
        <n v="493311825"/>
        <n v="107139399"/>
        <n v="22939027"/>
        <n v="389681935"/>
        <n v="2320250281"/>
        <n v="370541256"/>
        <n v="149542245"/>
        <n v="39861118"/>
        <n v="160078586"/>
        <n v="102731865"/>
        <n v="173930596"/>
        <n v="25804448"/>
        <n v="549368315"/>
        <n v="110045109"/>
        <n v="90060106"/>
        <n v="7871522"/>
        <n v="179379533"/>
        <n v="621537519"/>
        <n v="301970083"/>
        <n v="73100172"/>
        <n v="113231078"/>
        <n v="454023"/>
        <n v="198087212"/>
        <n v="260095986"/>
        <n v="60795985"/>
        <n v="65663276"/>
        <n v="133471171"/>
        <n v="41564670"/>
        <n v="71508440"/>
        <n v="33384127"/>
        <n v="542358331"/>
        <n v="44907260"/>
        <n v="532950503"/>
        <n v="411002906"/>
        <n v="80547866"/>
        <n v="43709744"/>
        <n v="183018522"/>
        <n v="877244782"/>
        <n v="351723989"/>
        <n v="848593948"/>
        <n v="49263404"/>
        <n v="3741098"/>
        <n v="607874134"/>
        <n v="347182886"/>
        <n v="12077441"/>
        <n v="15642346"/>
        <n v="970766005"/>
        <n v="16373843"/>
        <n v="30722632"/>
        <n v="140705322"/>
        <n v="97594140"/>
        <n v="99036827"/>
        <n v="187684322"/>
        <n v="10173061"/>
        <n v="126636097"/>
        <n v="86758912"/>
        <n v="442299309"/>
        <n v="48065672"/>
        <n v="114501299"/>
        <n v="23177948"/>
        <n v="6918591"/>
        <n v="7609187"/>
        <n v="269994119"/>
        <n v="19123767"/>
        <n v="17669776"/>
        <n v="4633668"/>
        <n v="26474920"/>
        <n v="16137046"/>
        <n v="910809311"/>
        <n v="125544024"/>
        <n v="396592829"/>
        <n v="34854990"/>
        <n v="22126842"/>
        <n v="1495696292"/>
        <n v="68264022"/>
        <n v="9929706"/>
        <n v="205035819"/>
        <n v="97571250"/>
        <n v="3852774"/>
        <n v="43155261"/>
        <n v="88215156"/>
        <n v="92654"/>
        <n v="35485056"/>
        <n v="37930465"/>
        <n v="314975955"/>
        <n v="168961389"/>
        <n v="1149267"/>
        <n v="26236153"/>
        <n v="471222889"/>
        <n v="207039844"/>
        <n v="68929150"/>
        <n v="54418872"/>
        <n v="35797045"/>
        <n v="795922298"/>
        <n v="348319861"/>
        <n v="132820716"/>
        <n v="104907746"/>
        <n v="14810975"/>
        <n v="18117839"/>
        <n v="91970827"/>
        <n v="48517427"/>
        <n v="251171807"/>
        <n v="45640143"/>
        <n v="14880939"/>
        <n v="140470746"/>
        <n v="161459297"/>
        <n v="243611982"/>
        <n v="47140292"/>
        <n v="27682872"/>
        <n v="148075565"/>
        <n v="102811889"/>
        <n v="1349926083"/>
        <n v="22926076"/>
        <n v="30800231"/>
        <n v="31220247"/>
        <n v="9368803"/>
        <n v="288885818"/>
        <n v="15950164"/>
        <n v="714421503"/>
        <n v="31676128"/>
        <n v="11020402"/>
        <n v="105011053"/>
        <n v="426074373"/>
        <n v="26895481"/>
        <n v="199850315"/>
        <n v="55078146"/>
        <n v="240159255"/>
        <n v="267685209"/>
        <n v="94073028"/>
        <n v="282570682"/>
        <n v="121790373"/>
        <n v="4424699"/>
        <n v="2891812"/>
        <n v="708982323"/>
        <n v="84419388"/>
        <n v="772245583"/>
        <n v="746045700"/>
        <n v="19370020"/>
        <n v="12671109"/>
        <n v="98690254"/>
        <n v="9148519"/>
        <n v="46922566"/>
        <n v="788680968"/>
        <n v="161772375"/>
        <n v="68572631"/>
        <n v="373515621"/>
        <n v="167282206"/>
        <n v="117831631"/>
        <n v="82515113"/>
        <n v="24261569"/>
        <n v="138224951"/>
        <n v="46522137"/>
        <n v="29333545"/>
        <n v="32613173"/>
        <n v="296482446"/>
        <n v="13551156"/>
        <n v="84790678"/>
        <n v="225508210"/>
        <n v="362000072"/>
        <n v="865011746"/>
        <n v="755357103"/>
        <n v="659540572"/>
        <n v="126069509"/>
        <n v="359200044"/>
        <n v="183428689"/>
        <n v="67234188"/>
        <n v="209035668"/>
        <n v="20275812"/>
        <n v="6237990"/>
        <n v="36233517"/>
        <n v="149175066"/>
        <n v="38609668"/>
        <n v="3073700"/>
        <n v="34227298"/>
        <n v="96983009"/>
        <n v="1073841394"/>
        <n v="332207671"/>
        <n v="87305549"/>
        <n v="84142115"/>
        <n v="644783140"/>
        <n v="221900160"/>
        <n v="115647426"/>
        <n v="352333929"/>
        <n v="274325949"/>
        <n v="125856180"/>
        <n v="4806423"/>
        <n v="38390020"/>
        <n v="17537186"/>
        <n v="270665134"/>
        <n v="86434523"/>
        <n v="5617460"/>
        <n v="136835561"/>
        <n v="773350147"/>
        <n v="13627519"/>
        <n v="146428180"/>
        <n v="173965010"/>
        <n v="222809600"/>
        <n v="187733202"/>
        <n v="52099090"/>
        <n v="334933831"/>
        <n v="45158254"/>
        <n v="39280992"/>
        <n v="32960249"/>
        <n v="63414135"/>
        <n v="35259653"/>
        <n v="133782481"/>
        <n v="195320400"/>
        <n v="26508132"/>
        <n v="34441873"/>
        <n v="48963137"/>
        <n v="233555708"/>
        <n v="607595"/>
        <n v="240697856"/>
        <n v="169837010"/>
        <n v="858848019"/>
        <n v="18074539"/>
        <n v="32170399"/>
        <n v="100375432"/>
        <n v="710644566"/>
        <n v="1944287"/>
        <n v="161515959"/>
        <n v="142802657"/>
        <n v="1104054072"/>
        <n v="180563636"/>
        <n v="131523093"/>
        <n v="244874809"/>
        <n v="21107746"/>
        <n v="474609154"/>
        <n v="20045576"/>
        <n v="53873809"/>
        <n v="117867984"/>
        <n v="31807156"/>
        <n v="155560045"/>
        <n v="7804337"/>
        <n v="107645357"/>
        <n v="54837234"/>
        <n v="53260230"/>
        <n v="6797958"/>
        <n v="156706638"/>
        <n v="547659020"/>
        <n v="212902372"/>
        <n v="89328627"/>
        <n v="246984278"/>
        <n v="71009334"/>
        <n v="87100449"/>
        <n v="71661644"/>
        <n v="196710396"/>
        <n v="20994648"/>
        <n v="103039258"/>
        <n v="29824199"/>
        <n v="386041607"/>
        <n v="161919318"/>
        <n v="62832209"/>
        <n v="39439355"/>
        <n v="6738764"/>
        <n v="428128233"/>
        <n v="93492844"/>
        <n v="225973340"/>
        <n v="93282604"/>
        <n v="657869686"/>
        <n v="880166924"/>
        <n v="99783556"/>
        <n v="6566916"/>
        <n v="401914"/>
        <n v="521170825"/>
        <n v="369330363"/>
        <n v="122613057"/>
        <n v="120883411"/>
        <n v="55065289"/>
        <n v="1029266989"/>
        <n v="174563280"/>
        <n v="325186032"/>
        <n v="253890701"/>
        <n v="995339117"/>
        <n v="1159444662"/>
        <n v="331333876"/>
        <n v="1334212902"/>
        <n v="170270201"/>
        <n v="109906372"/>
        <n v="52501541"/>
        <n v="962201338"/>
        <n v="48449416"/>
        <n v="240891763"/>
        <n v="10484459"/>
        <n v="569651467"/>
        <n v="46712809"/>
        <n v="214657577"/>
        <n v="17385830"/>
        <n v="99104804"/>
        <n v="205366737"/>
        <n v="2510007"/>
        <n v="409231607"/>
        <n v="11621777"/>
        <n v="42128352"/>
        <n v="498781117"/>
        <n v="993313"/>
        <n v="22778555"/>
        <n v="194764672"/>
        <n v="62675095"/>
        <n v="203277636"/>
        <n v="87937815"/>
        <n v="880705312"/>
        <n v="814337054"/>
        <n v="62402155"/>
        <n v="682716636"/>
        <n v="159162963"/>
        <n v="164989338"/>
        <n v="774153007"/>
        <n v="2431443"/>
        <n v="524580592"/>
        <n v="27858103"/>
        <n v="29918745"/>
        <n v="53120346"/>
        <n v="44459951"/>
        <n v="25288872"/>
        <n v="1405018048"/>
        <n v="4942449"/>
        <n v="5659286"/>
        <n v="39661919"/>
        <n v="40272135"/>
        <n v="150680864"/>
        <n v="78418811"/>
        <n v="61619773"/>
        <n v="162360636"/>
        <n v="12673462"/>
        <n v="229930771"/>
        <n v="100014025"/>
        <n v="100129872"/>
        <n v="33213241"/>
        <n v="326479141"/>
        <n v="101134059"/>
        <n v="48791187"/>
        <n v="29674699"/>
        <n v="2071310218"/>
        <n v="382579"/>
        <n v="36606743"/>
        <n v="475186706"/>
        <n v="1334407706"/>
        <n v="1077022372"/>
        <n v="94019120"/>
        <n v="203388186"/>
        <n v="315025930"/>
        <n v="25975621"/>
        <n v="74679822"/>
        <n v="290930148"/>
        <n v="87189756"/>
        <n v="111811453"/>
        <n v="103215094"/>
        <n v="299820798"/>
        <n v="85218541"/>
        <n v="9074749"/>
        <n v="37999675"/>
        <n v="49440079"/>
        <n v="307166834"/>
        <n v="93553698"/>
        <n v="312242626"/>
        <n v="24548038"/>
        <n v="215863606"/>
        <n v="7112282"/>
        <n v="343471816"/>
        <n v="64414761"/>
        <n v="208445075"/>
        <n v="82347656"/>
        <n v="363204635"/>
        <n v="5090608"/>
        <n v="117768230"/>
        <n v="526760632"/>
        <n v="894328469"/>
        <n v="211822697"/>
        <n v="19652057"/>
        <n v="203427584"/>
        <n v="62944815"/>
        <n v="53329150"/>
        <n v="41681746"/>
        <n v="1266115964"/>
        <n v="3485383"/>
        <n v="11782625"/>
        <n v="143695338"/>
        <n v="43070915"/>
        <n v="414351546"/>
        <n v="1515341399"/>
        <n v="77068246"/>
        <n v="287144079"/>
        <n v="215905815"/>
        <n v="78230625"/>
        <n v="139745"/>
        <n v="124608438"/>
        <n v="41898409"/>
        <n v="51029361"/>
        <n v="47425835"/>
        <n v="469058574"/>
        <n v="151572634"/>
        <n v="48428048"/>
        <n v="16322067"/>
        <n v="481234"/>
        <n v="157029618"/>
        <n v="208177026"/>
        <n v="297002527"/>
        <n v="2595622"/>
        <n v="86081850"/>
        <n v="62198461"/>
        <n v="127461872"/>
        <n v="4644472"/>
        <n v="12007070"/>
        <n v="1025521689"/>
        <n v="256786742"/>
        <n v="51680201"/>
        <n v="111928365"/>
        <n v="874362803"/>
        <n v="123726688"/>
        <n v="2700051"/>
        <n v="89514453"/>
        <n v="35396641"/>
        <n v="31478893"/>
        <n v="38803993"/>
        <n v="967724775"/>
        <n v="47275717"/>
        <n v="220021259"/>
        <n v="151826547"/>
        <n v="322811541"/>
        <n v="16810562"/>
        <n v="174178883"/>
        <n v="235666219"/>
        <n v="1882074"/>
        <n v="239343729"/>
        <n v="334897606"/>
        <n v="140795793"/>
        <n v="29355203"/>
        <n v="35401758"/>
        <n v="816037575"/>
        <n v="112983889"/>
        <n v="11430025"/>
        <n v="67925733"/>
        <n v="233503234"/>
        <n v="21947454"/>
        <n v="243870033"/>
        <n v="16400193"/>
        <n v="218843645"/>
        <n v="205754447"/>
        <n v="619179950"/>
        <n v="27262374"/>
        <n v="44779195"/>
        <n v="48623572"/>
        <n v="257589721"/>
        <n v="128988320"/>
        <n v="102952888"/>
        <n v="605425157"/>
        <n v="27979040"/>
        <n v="543934105"/>
        <n v="104545505"/>
        <n v="162146076"/>
        <n v="84997446"/>
        <n v="352794081"/>
        <n v="179246868"/>
        <n v="296069199"/>
        <n v="47309313"/>
        <n v="7412611"/>
        <n v="408754975"/>
        <n v="490719763"/>
        <n v="161217616"/>
        <n v="1034800131"/>
        <n v="634338384"/>
        <n v="379751655"/>
        <n v="61181942"/>
        <n v="1155046416"/>
        <n v="855301806"/>
        <n v="199603202"/>
        <n v="44645542"/>
        <n v="29820616"/>
        <n v="687228908"/>
        <n v="125729635"/>
        <n v="52395996"/>
        <n v="85251425"/>
        <n v="134866593"/>
        <n v="24972139"/>
        <n v="23149206"/>
        <n v="163692228"/>
        <n v="98450062"/>
        <n v="42972994"/>
        <n v="76016171"/>
        <n v="5567103"/>
        <n v="383930656"/>
        <n v="1243225667"/>
        <n v="85512300"/>
        <n v="173185859"/>
        <n v="119520023"/>
        <n v="6903033"/>
        <n v="630620818"/>
        <n v="165478348"/>
        <n v="195243411"/>
        <n v="288670284"/>
        <n v="62882090"/>
        <n v="27391084"/>
        <n v="81093313"/>
        <n v="142337240"/>
        <n v="568652812"/>
        <n v="387300138"/>
        <n v="140853810"/>
        <n v="1058682142"/>
        <n v="190400157"/>
        <n v="37357216"/>
        <n v="861057"/>
        <n v="392924807"/>
        <n v="471981681"/>
        <n v="319715683"/>
        <n v="71261763"/>
        <n v="34891791"/>
        <n v="160542134"/>
        <n v="26351322"/>
        <n v="17986781"/>
        <n v="61548707"/>
        <n v="353284621"/>
        <n v="527965936"/>
        <n v="73929392"/>
        <n v="226945087"/>
        <n v="863756051"/>
        <n v="481079252"/>
        <n v="16080475"/>
        <n v="245623848"/>
        <n v="9680029"/>
        <n v="2049823"/>
        <n v="3621046"/>
        <n v="78988148"/>
        <n v="4935501"/>
        <n v="312296056"/>
        <n v="119100758"/>
        <n v="3767402"/>
        <n v="118587880"/>
        <n v="312336671"/>
        <n v="655755901"/>
        <n v="407150844"/>
        <n v="69497587"/>
        <n v="49052787"/>
        <n v="20749853"/>
        <n v="1131416446"/>
        <n v="2052415039"/>
        <n v="2799439100"/>
        <n v="157761002"/>
        <n v="69411370"/>
        <n v="58980521"/>
        <n v="415484914"/>
        <n v="59284015"/>
        <n v="75984700"/>
        <n v="30552111"/>
        <n v="99630675"/>
        <n v="40423945"/>
        <n v="24121245"/>
        <n v="40656399"/>
        <n v="76249438"/>
        <n v="81705746"/>
        <n v="133031473"/>
        <n v="9323484"/>
        <n v="174348632"/>
        <n v="108007109"/>
        <n v="21360215"/>
        <n v="381545846"/>
        <n v="227994792"/>
        <n v="371985018"/>
        <n v="43069254"/>
        <n v="121530289"/>
        <n v="288175335"/>
        <n v="118102725"/>
        <n v="43763247"/>
        <n v="204334455"/>
        <n v="1453683476"/>
        <n v="41657844"/>
        <n v="86493046"/>
        <n v="9101546"/>
        <n v="30311857"/>
        <n v="150847274"/>
        <n v="66308758"/>
        <n v="69965374"/>
        <n v="52185751"/>
        <n v="197744377"/>
        <n v="251935300"/>
        <n v="12442161"/>
        <n v="18598607"/>
        <n v="183800603"/>
        <n v="1236005118"/>
        <n v="384298736"/>
        <n v="410902662"/>
        <n v="183936074"/>
        <n v="4531320"/>
        <n v="49169594"/>
        <n v="88616021"/>
        <n v="24646055"/>
        <n v="19735344"/>
        <n v="467989645"/>
        <n v="26620002"/>
        <n v="185400345"/>
        <n v="12448676"/>
        <n v="491730089"/>
        <n v="529338515"/>
        <n v="149368835"/>
        <n v="47347283"/>
        <n v="98251790"/>
        <n v="3283369"/>
        <n v="235956898"/>
        <n v="4462034"/>
        <n v="21632392"/>
        <n v="217776646"/>
        <n v="1310466296"/>
        <n v="791657398"/>
        <n v="123233739"/>
        <n v="50901502"/>
        <n v="78986478"/>
        <n v="13143056"/>
        <n v="278454417"/>
        <n v="65172611"/>
        <n v="52300984"/>
        <n v="527816307"/>
        <n v="162729321"/>
        <n v="349546142"/>
        <n v="73279888"/>
        <n v="470116094"/>
        <n v="255745157"/>
        <n v="75837743"/>
        <n v="1023510"/>
        <n v="95918706"/>
        <n v="438966392"/>
        <n v="622674139"/>
        <n v="167460961"/>
        <n v="44516999"/>
        <n v="431058604"/>
        <n v="939628210"/>
        <n v="306592201"/>
        <n v="297795726"/>
        <n v="66719009"/>
        <n v="35164920"/>
        <n v="49851770"/>
        <n v="528583774"/>
        <n v="9595362"/>
        <n v="56996304"/>
        <n v="125479266"/>
        <n v="44202682"/>
        <n v="516520"/>
        <n v="23355100"/>
        <n v="726229501"/>
        <n v="704709660"/>
        <n v="48453605"/>
        <n v="100541806"/>
        <n v="56411585"/>
        <n v="785896609"/>
        <n v="35669017"/>
        <n v="157563598"/>
        <n v="137137384"/>
        <n v="53939297"/>
        <n v="195243464"/>
        <n v="27869129"/>
        <n v="72381712"/>
        <n v="15636462"/>
        <n v="9303022"/>
        <n v="10954677"/>
        <n v="180613824"/>
        <n v="18170707"/>
        <n v="75558925"/>
        <n v="76419755"/>
        <n v="167885588"/>
        <n v="50023780"/>
        <n v="304868961"/>
        <n v="40882928"/>
        <n v="48706552"/>
        <n v="366082797"/>
        <n v="171616764"/>
        <n v="13313581"/>
        <n v="67295363"/>
        <n v="529323962"/>
        <n v="450062638"/>
        <n v="155712077"/>
        <n v="8808611"/>
        <n v="569626289"/>
        <n v="538551"/>
        <n v="3862498"/>
        <n v="1194369"/>
        <n v="1663075401"/>
        <n v="137056262"/>
        <n v="1054304000"/>
        <n v="328349387"/>
        <n v="146661977"/>
        <n v="331526598"/>
        <n v="1951683"/>
        <n v="76073488"/>
        <n v="193764664"/>
        <n v="59945012"/>
        <n v="1131927996"/>
        <n v="168717425"/>
        <n v="214215889"/>
        <n v="130560428"/>
        <n v="61404394"/>
        <n v="194694725"/>
        <n v="393252111"/>
        <n v="261119292"/>
        <n v="76693052"/>
        <n v="408402367"/>
        <n v="92559910"/>
        <n v="42145959"/>
        <n v="660132"/>
        <n v="16706680"/>
        <n v="41503392"/>
        <n v="252442974"/>
        <n v="31882724"/>
        <n v="340952971"/>
        <n v="75339459"/>
        <n v="251410631"/>
        <n v="143370485"/>
        <n v="1362015510"/>
        <n v="365304105"/>
        <n v="262715944"/>
        <n v="95330710"/>
        <n v="94539426"/>
        <n v="845555777"/>
        <n v="760732926"/>
        <n v="4165776"/>
        <n v="246999039"/>
        <n v="53918723"/>
        <n v="125897478"/>
        <n v="256067149"/>
        <n v="12668325"/>
        <n v="1034769"/>
        <n v="402264843"/>
        <n v="41914915"/>
        <n v="158972499"/>
        <n v="127420861"/>
        <n v="321752656"/>
        <n v="111173598"/>
        <n v="1653784"/>
        <n v="14347433"/>
        <n v="97644617"/>
        <n v="206431050"/>
        <n v="506863592"/>
        <n v="20596567"/>
        <n v="169601036"/>
        <n v="377617598"/>
        <n v="161440742"/>
        <n v="141940042"/>
        <n v="1078958282"/>
        <n v="93413709"/>
        <n v="473122525"/>
        <n v="120989656"/>
        <n v="113190218"/>
        <n v="111257878"/>
        <n v="243781900"/>
        <n v="1753823"/>
        <n v="333686"/>
        <n v="137307235"/>
        <n v="75462037"/>
        <n v="205372791"/>
        <n v="32390945"/>
        <n v="52300000"/>
        <n v="39629195"/>
        <n v="33224654"/>
        <n v="82850596"/>
        <n v="57615777"/>
        <n v="57510518"/>
        <n v="61220856"/>
        <n v="174804407"/>
        <n v="801693929"/>
        <n v="18129854"/>
        <n v="38663840"/>
        <n v="178143"/>
        <n v="1001978080"/>
        <n v="154608856"/>
        <n v="93279806"/>
        <n v="20122621"/>
        <n v="62475342"/>
        <n v="13037403"/>
        <n v="250162278"/>
        <n v="64600152"/>
        <n v="10550350"/>
        <n v="64417003"/>
        <n v="231252591"/>
        <n v="91542097"/>
        <n v="115171795"/>
        <n v="487625"/>
        <n v="70094113"/>
        <n v="608342"/>
        <n v="384579472"/>
        <n v="123446172"/>
        <n v="44907074"/>
        <n v="49939757"/>
        <n v="112777"/>
        <n v="179972226"/>
        <n v="48059189"/>
        <n v="46333545"/>
        <n v="207557117"/>
        <n v="312897920"/>
        <n v="402064899"/>
        <n v="859208836"/>
        <n v="20282422"/>
        <n v="26404660"/>
        <n v="395000317"/>
        <n v="77411570"/>
        <n v="690516673"/>
        <n v="129288072"/>
        <n v="432243292"/>
        <n v="144353965"/>
        <n v="955775804"/>
        <n v="192927909"/>
        <n v="567535383"/>
        <n v="39429285"/>
        <n v="8568339"/>
        <n v="22957625"/>
        <n v="2180452"/>
        <n v="79628200"/>
        <n v="39458207"/>
        <n v="7478009"/>
        <n v="65774490"/>
        <n v="1351662"/>
      </sharedItems>
    </cacheField>
    <cacheField name="Profit" numFmtId="0">
      <sharedItems containsSemiMixedTypes="0" containsString="0" containsNumber="1" containsInteger="1" minValue="-300000000" maxValue="2686706026"/>
    </cacheField>
    <cacheField name="Profit &amp; Loss" numFmtId="0">
      <sharedItems count="2">
        <s v="Profit"/>
        <s v="Loss"/>
      </sharedItems>
    </cacheField>
    <cacheField name="release_date" numFmtId="14">
      <sharedItems containsDate="1" containsMixedTypes="1" minDate="1905-05-30T00:00:00" maxDate="2023-10-26T00:00:00"/>
    </cacheField>
    <cacheField name="directors" numFmtId="0">
      <sharedItems count="1356">
        <s v="James Mangold"/>
        <s v="Wolfgang Reitherman"/>
        <s v="Brian G. Hutton"/>
        <s v="Robert Altman"/>
        <s v="Franklin J. Schaffner"/>
        <s v="George Lucas"/>
        <s v="Stanley Kubrick"/>
        <s v="Guy Hamilton"/>
        <s v="Don Siegel, Clint Eastwood"/>
        <s v="William Friedkin"/>
        <s v="Hal Ashby"/>
        <s v="Peter Bogdanovich"/>
        <s v="Sam Peckinpah"/>
        <s v="Mel Stuart"/>
        <s v="Werner Herzog"/>
        <s v="Bob Fosse"/>
        <s v="John Boorman"/>
        <s v="Francis Ford Coppola"/>
        <s v="Clint Eastwood"/>
        <s v="Terrence Malick"/>
        <s v="Nicolas Roeg"/>
        <s v="Robert Clouse"/>
        <s v="Martin Scorsese"/>
        <s v="Wolfgang Reitherman, David Hand"/>
        <s v="Sidney Lumet"/>
        <s v="Richard Fleischer"/>
        <s v="George Roy Hill"/>
        <s v="Bernardo Bertolucci"/>
        <s v="Michael Crichton"/>
        <s v="Robin Hardy"/>
        <s v="Mel Brooks"/>
        <s v="Roman Polanski"/>
        <s v="Tobe Hooper"/>
        <s v="Steven Spielberg"/>
        <s v="John Huston"/>
        <s v="Milos Forman"/>
        <s v="Jim Sharman"/>
        <s v="Sydney Pollack"/>
        <s v="Alan J. Pakula"/>
        <s v="John Carpenter"/>
        <s v="Brian De Palma"/>
        <s v="David Lynch"/>
        <s v="Michael Anderson"/>
        <s v="John Schlesinger"/>
        <s v="Richard Donner"/>
        <s v="John G. Avildsen"/>
        <s v="Woody Allen"/>
        <s v="Richard Attenborough"/>
        <s v="John Lounsbery, Wolfgang Reitherman, Art Stevens"/>
        <s v="John Badham"/>
        <s v="Hal Needham"/>
        <s v="Lewis Gilbert"/>
        <s v="George A. Romero"/>
        <s v="Michael Cimino"/>
        <s v="Randal Kleiser"/>
        <s v="Philip Kaufman"/>
        <s v="Jeannot Szwarc"/>
        <s v="Alan Parker"/>
        <s v="John Landis"/>
        <s v="Ridley Scott"/>
        <s v="Ruggero Deodato"/>
        <s v="Don Siegel"/>
        <s v="Robert Benton"/>
        <s v="Terry Jones"/>
        <s v="George Miller"/>
        <s v="Sylvester Stallone"/>
        <s v="Robert Wise"/>
        <s v="Walter Hill"/>
        <s v="Jim Abrahams, David Zucker, Jerry Zucker"/>
        <s v="Harold Ramis"/>
        <s v="Irvin Kershner"/>
        <s v="Mike Hodges"/>
        <s v="Sean S. Cunningham"/>
        <s v="Jamie Uys"/>
        <s v="Robert Redford"/>
        <s v="Richard Lester, Richard Donner"/>
        <s v="Terry Gilliam"/>
        <s v="Hugh Hudson"/>
        <s v="John Milius"/>
        <s v="John Glen"/>
        <s v="Ted Berman, Richard Rich, Art Stevens"/>
        <s v="Steve Miner"/>
        <s v="Rick Rosenthal"/>
        <s v="Ivan Reitman"/>
        <s v="Ken Finkleman"/>
        <s v="Jim Henson, Frank Oz"/>
        <s v="Sam Raimi"/>
        <s v="Ingmar Bergman"/>
        <s v="Amy Heckerling"/>
        <s v="Ted Kotcheff"/>
        <s v="Taylor Hackford"/>
        <s v="Nicholas Meyer"/>
        <s v="Steven Lisberger"/>
        <s v="Bob Clark"/>
        <s v="David Cronenberg"/>
        <s v="Adrian Lyne"/>
        <s v="Tommy Lee Wallace"/>
        <s v="Richard Marquand"/>
        <s v="Paul Brickman"/>
        <s v="Richard Lester"/>
        <s v="James L. Brooks"/>
        <s v="Peter Hyams"/>
        <s v="Martin Brest"/>
        <s v="Joel Coen, Ethan Coen"/>
        <s v="Fritz Kiersch"/>
        <s v="Herbert Ross"/>
        <s v="Joseph Zito"/>
        <s v="Joe Dante"/>
        <s v="Hayao Miyazaki"/>
        <s v="Roland JoffÃ©"/>
        <s v="Barry Levinson"/>
        <s v="Wes Craven"/>
        <s v="Sergio Leone"/>
        <s v="Hugh Wilson"/>
        <s v="Jeff Kanew"/>
        <s v="Robert Zemeckis"/>
        <s v="John Hughes"/>
        <s v="Ron Howard"/>
        <s v="Leonard Nimoy"/>
        <s v="James Cameron"/>
        <s v="Rob Reiner"/>
        <s v="Wolfgang Petersen"/>
        <s v="Jonathan Lynn"/>
        <s v="Mark L. Lester"/>
        <s v="Michael Ritchie"/>
        <s v="Tom Holland"/>
        <s v="Lewis Teague"/>
        <s v="George Ogilvie, George Miller"/>
        <s v="Jack Sholder"/>
        <s v="Tim Burton"/>
        <s v="Jerry Paris, James Signorelli"/>
        <s v="George P. Cosmatos"/>
        <s v="Akira Kurosawa"/>
        <s v="Stuart Gordon"/>
        <s v="Dan O'Bannon"/>
        <s v="Peter Weir"/>
        <s v="Peter Faiman"/>
        <s v="Jim Jarmusch"/>
        <s v="Tom McLoughlin"/>
        <s v="Burny Mattinson, David Michener, Ron Clements"/>
        <s v="Russell Mulcahy"/>
        <s v="Robert Harmon"/>
        <s v="Jim Henson"/>
        <s v="Frank Oz"/>
        <s v="Michael Mann"/>
        <s v="Richard Benjamin"/>
        <s v="Oliver Stone"/>
        <s v="Howard Deutch"/>
        <s v="Tony Scott"/>
        <s v="John Cornell"/>
        <s v="Newt Arnold"/>
        <s v="Emile Ardolino"/>
        <s v="Joel Schumacher"/>
        <s v="Norman Jewison"/>
        <s v="Chuck Russell"/>
        <s v="Menahem Golan"/>
        <s v="Garry Marshall"/>
        <s v="John McTiernan"/>
        <s v="Ethan Coen, Joel Coen"/>
        <s v="Paul Verhoeven"/>
        <s v="Paul Michael Glaser"/>
        <s v="Sidney J. Furie"/>
        <s v="Penny Marshall"/>
        <s v="Ron Shelton"/>
        <s v="Roger Donaldson"/>
        <s v="Stephen Frears"/>
        <s v="Charles Crichton, John Cleese"/>
        <s v="Dwight H. Little"/>
        <s v="Isao Takahata"/>
        <s v="Don Bluth"/>
        <s v="David Zucker"/>
        <s v="Renny Harlin"/>
        <s v="Giuseppe Tornatore"/>
        <s v="George Scribner"/>
        <s v="Peter MacDonald"/>
        <s v="Mike Nichols"/>
        <s v="Christopher Cain"/>
        <s v="Stephen Herek"/>
        <s v="Spike Lee"/>
        <s v="Bruce Beresford"/>
        <s v="Phil Alden Robinson"/>
        <s v="Edward Zwick"/>
        <s v="Michael Lehmann"/>
        <s v="Joe Johnston"/>
        <s v="Mark DiSalle, David Worth"/>
        <s v="Ron Clements, John Musker"/>
        <s v="Jeremiah S. Chechik"/>
        <s v="Mary Lambert"/>
        <s v="Rowdy Herrington"/>
        <s v="Arthur Hiller"/>
        <s v="William Shatner"/>
        <s v="Andrey Konchalovskiy, Albert Magnoli"/>
        <s v="Roger Spottiswoode"/>
        <s v="Danny DeVito"/>
        <s v="Steven Soderbergh"/>
        <s v="Frank Marshall"/>
        <s v="John Lafia"/>
        <s v="John Waters"/>
        <s v="Kevin Costner"/>
        <s v="Warren Beatty"/>
        <s v="Jerry Zucker"/>
        <s v="Joe Dante, Chuck Jones"/>
        <s v="Chris Columbus"/>
        <s v="Stephen Hopkins"/>
        <s v="Steve Barron"/>
        <s v="Ron Underwood"/>
        <s v="Barry Sonnenfeld"/>
        <s v="Kirk Wise, Gary Trousdale"/>
        <s v="Peter Hewitt"/>
        <s v="John Singleton"/>
        <s v="Charles Shyer"/>
        <s v="Rachel Talalay"/>
        <s v="Jon Avnet"/>
        <s v="Jim Abrahams"/>
        <s v="Howard Zieff"/>
        <s v="Gus Van Sant"/>
        <s v="Kathryn Bigelow"/>
        <s v="Kevin Reynolds"/>
        <s v="Jonathan Demme"/>
        <s v="Joseph Ruben"/>
        <s v="Michael Pressman"/>
        <s v="David Fincher"/>
        <s v="Mick Jackson"/>
        <s v="Peter Jackson"/>
        <s v="Bernard Rose"/>
        <s v="James Foley"/>
        <s v="John Woo"/>
        <s v="Robert Rodriguez"/>
        <s v="Brian Henson"/>
        <s v="Kevin Hooks"/>
        <s v="Phillip Noyce"/>
        <s v="Quentin Tarantino"/>
        <s v="Andrew Davis"/>
        <s v="Roland Emmerich"/>
        <s v="Penelope Spheeris"/>
        <s v="Kevin Altieri, Boyd Kirkland, Frank Paur"/>
        <s v="Robert De Niro"/>
        <s v="Jon Turteltaub"/>
        <s v="Richard Linklater"/>
        <s v="Marco Brambilla"/>
        <s v="Simon Wincer"/>
        <s v="Kenny Ortega"/>
        <s v="Jim Sheridan"/>
        <s v="Dominic Sena"/>
        <s v="Albert Hughes, Allen Hughes"/>
        <s v="Kenneth Branagh"/>
        <s v="Gene Quintano"/>
        <s v="Henry Selick"/>
        <s v="Jane Campion"/>
        <s v="James Ivory"/>
        <s v="Fred Dekker"/>
        <s v="David Mickey Evans"/>
        <s v="Bill Duke"/>
        <s v="Nora Ephron"/>
        <s v="Annabel Jankel, Rocky Morton"/>
        <s v="George P. Cosmatos, Kevin Jarre"/>
        <s v="Stephen Surjik"/>
        <s v="Lasse HallstrÃ¶m"/>
        <s v="Tom Shadyac"/>
        <s v="Patrick Read Johnson"/>
        <s v="Kevin Smith"/>
        <s v="Alex Proyas"/>
        <s v="Peter Farrelly, Bobby Farrelly"/>
        <s v="Brian Levant"/>
        <s v="Mike Newell"/>
        <s v="Neil Jordan"/>
        <s v="Roger Allers, Rob Minkoff"/>
        <s v="Gillian Armstrong"/>
        <s v="Peter Segal"/>
        <s v="Ben Stiller"/>
        <s v="Donald Petrie"/>
        <s v="John Pasquin"/>
        <s v="Danny Boyle"/>
        <s v="Frank Darabont"/>
        <s v="Luis Llosa"/>
        <s v="Jan de Bont"/>
        <s v="David Carson"/>
        <s v="Steven E. de Souza"/>
        <s v="Lawrence Kasdan"/>
        <s v="Steve Oedekerk"/>
        <s v="Chris Noonan"/>
        <s v="Michael Bay"/>
        <s v="Scott Kalvert"/>
        <s v="Tamra Davis"/>
        <s v="Mel Gibson"/>
        <s v="Brad Silberling"/>
        <s v="Marc Caro, Jean-Pierre Jeunet"/>
        <s v="Jon Amiel"/>
        <s v="John N. Smith"/>
        <s v="Tim Robbins"/>
        <s v="Jeremy Leven"/>
        <s v="Allison Anders, Alexandre Rockwell, Robert Rodriguez"/>
        <s v="F. Gary Gray"/>
        <s v="Martin Campbell"/>
        <s v="Kevin Lima"/>
        <s v="Iain Softley"/>
        <s v="Robert Longo"/>
        <s v="Danny Cannon"/>
        <s v="Larry Clark"/>
        <s v="Mike Figgis"/>
        <s v="Paul W.S. Anderson"/>
        <s v="Irwin Winkler"/>
        <s v="Mike Gabriel, Eric Goldberg"/>
        <s v="Ang Lee"/>
        <s v="John Lasseter"/>
        <s v="Emir Kusturica"/>
        <s v="Bryan Singer"/>
        <s v="Mike Judge, Mike de Seve, Brian Mulroney"/>
        <s v="Wes Anderson"/>
        <s v="Lana Wachowski, Lilly Wachowski"/>
        <s v="Andrew Fleming"/>
        <s v="Rob Cohen"/>
        <s v="Paris Barclay"/>
        <s v="Anthony Minghella"/>
        <s v="Stuart Baird"/>
        <s v="Dennis Dugan"/>
        <s v="Gary Trousdale, Kirk Wise"/>
        <s v="Cameron Crowe"/>
        <s v="Bobby Farrelly, Peter Farrelly"/>
        <s v="Gregory Hoblit"/>
        <s v="Baz Luhrmann"/>
        <s v="Scott Hicks"/>
        <s v="Billy Bob Thornton"/>
        <s v="Joe Pytka"/>
        <s v="Jonathan Frakes"/>
        <s v="Doug Liman"/>
        <s v="Tom Hanks"/>
        <s v="Jean-Pierre Jeunet"/>
        <s v="Don Bluth, Gary Goldman"/>
        <s v="Jay Roach"/>
        <s v="Mel Smith"/>
        <s v="Paul Thomas Anderson"/>
        <s v="Jonathan Mostow"/>
        <s v="Vincent Gallo"/>
        <s v="Roberto Benigni"/>
        <s v="Majid Majidi"/>
        <s v="Simon West"/>
        <s v="Betty Thomas"/>
        <s v="Lee Tamahori"/>
        <s v="Luc Besson"/>
        <s v="Les Mayfield"/>
        <s v="Peter Cattaneo"/>
        <s v="Andrew Niccol"/>
        <s v="Sam Weisman"/>
        <s v="Alfonso CuarÃ³n"/>
        <s v="George Armitage"/>
        <s v="Raja Gosnell"/>
        <s v="Jim Gillespie"/>
        <s v="Michael Caton-Jones"/>
        <s v="Gary Fleder"/>
        <s v="Curtis Hanson"/>
        <s v="Guillermo del Toro"/>
        <s v="John R. Leonetti"/>
        <s v="Gore Verbinski"/>
        <s v="P.J. Hogan"/>
        <s v="Mimi Leder"/>
        <s v="Jean-Jacques Annaud"/>
        <s v="Peter Howitt"/>
        <s v="Mark A.Z. DippÃ©"/>
        <s v="David O. Russell"/>
        <s v="John Lasseter, Ash Brannon, Lee Unkrich"/>
        <s v="Stephen Kessler"/>
        <s v="Frank Coraci"/>
        <s v="Tony Kaye"/>
        <s v="Eric Darnell, Tim Johnson"/>
        <s v="Spike Jonze"/>
        <s v="Stephen Norrington"/>
        <s v="Stephen Sommers"/>
        <s v="John Lasseter, Andrew Stanton"/>
        <s v="Peter Lord, Nick Park"/>
        <s v="Andy Tennant"/>
        <s v="John McTiernan, Michael Crichton"/>
        <s v="Tim Story"/>
        <s v="Julie Taymor"/>
        <s v="Randall Wallace"/>
        <s v="Harold Becker"/>
        <s v="Tony Bancroft, Barry Cook"/>
        <s v="John Fortenberry"/>
        <s v="Brian Helgeland"/>
        <s v="Gary Ross"/>
        <s v="Griffin Dunne"/>
        <s v="Brenda Chapman, Steve Hickner, Simon Wells"/>
        <s v="Brett Ratner"/>
        <s v="Kevin Lima, Chris Buck"/>
        <s v="Vincent Ward"/>
        <s v="John McNaughton"/>
        <s v="Rob Bowman"/>
        <s v="Mark Dindal"/>
        <s v="Tim Burton, Mike Johnson"/>
        <s v="John Frankenheimer"/>
        <s v="Ted Demme"/>
        <s v="David Mirkin"/>
        <s v="Roger Michell"/>
        <s v="Andrew Adamson, Vicky Jenson"/>
        <s v="Alexander Payne"/>
        <s v="Shekhar Kapur"/>
        <s v="Harry Elfont, Deborah Kaplan"/>
        <s v="John Dahl"/>
        <s v="Brad Bird"/>
        <s v="Eric Leighton, Ralph Zondag"/>
        <s v="Kinka Usher"/>
        <s v="John Musker, Ron Clements"/>
        <s v="David Twohy"/>
        <s v="Mark Pellington"/>
        <s v="John Madden"/>
        <s v="Rand Ravich"/>
        <s v="Darren Aronofsky"/>
        <s v="Bibo Bergeron, Don Paul, Jeffrey Katzenberg"/>
        <s v="Roger Kumble"/>
        <s v="Antoine Fuqua"/>
        <s v="Josef Rusnak"/>
        <s v="David Kellogg"/>
        <s v="Michael Apted"/>
        <s v="Mary Harron"/>
        <s v="Troy Duffy"/>
        <s v="Ronny Yu"/>
        <s v="Rupert Wainwright"/>
        <s v="Jamie Blanks"/>
        <s v="Todd Solondz"/>
        <s v="Gil Junger"/>
        <s v="Mike Judge"/>
        <s v="Thomas Vinterberg"/>
        <s v="Christopher Nolan"/>
        <s v="Trey Parker"/>
        <s v="Sofia Coppola"/>
        <s v="John Moore"/>
        <s v="McG"/>
        <s v="Robert Iscove"/>
        <s v="Terry Zwigoff"/>
        <s v="Paul Weitz, Chris Weitz"/>
        <s v="David Koepp"/>
        <s v="Rob Minkoff"/>
        <s v="Andrzej Bartkowiak"/>
        <s v="Patrick Gilmore, Tim Johnson"/>
        <s v="Kelly Asbury, Lorna Cook"/>
        <s v="M. Night Shyamalan"/>
        <s v="Lars von Trier"/>
        <s v="Sam Mendes"/>
        <s v="Edward Norton"/>
        <s v="Kimberly Peirce"/>
        <s v="Hironobu Sakaguchi, Motonori Sakakibara"/>
        <s v="Keenen Ivory Wayans"/>
        <s v="Dean Parisot"/>
        <s v="Hideo Nakata"/>
        <s v="John Herzfeld"/>
        <s v="Ben Younger"/>
        <s v="Tom Dey"/>
        <s v="Roger Christian"/>
        <s v="William Malone"/>
        <s v="Steven Brill"/>
        <s v="Daniel Myrick, Eduardo SÃ¡nchez"/>
        <s v="James Wong"/>
        <s v="Pete Docter, David Silverman, Lee Unkrich"/>
        <s v="Antony Hoffman"/>
        <s v="David McNally"/>
        <s v="George Tillman Jr."/>
        <s v="Peyton Reed"/>
        <s v="Mike Mitchell"/>
        <s v="Thomas Carter"/>
        <s v="Nancy Meyers"/>
        <s v="Adam Shankman"/>
        <s v="Tarsem Singh"/>
        <s v="John Fawcett"/>
        <s v="Boaz Yakin"/>
        <s v="James Isaac"/>
        <s v="Joby Harold"/>
        <s v="Kar-Wai Wong"/>
        <s v="Todd Phillips"/>
        <s v="Christopher Guest"/>
        <s v="Michael Cristofer"/>
        <s v="Mathieu Kassovitz"/>
        <s v="Alejandro AmenÃ¡bar"/>
        <s v="Pat O'Connor"/>
        <s v="Christophe Gans"/>
        <s v="Sean Penn"/>
        <s v="Kurt Wimmer"/>
        <s v="Michael Rymer"/>
        <s v="Lawrence Guterman"/>
        <s v="Tom Green"/>
        <s v="Peter Chelsom"/>
        <s v="Danny Leiner"/>
        <s v="Joel Coen"/>
        <s v="Sharon Maguire"/>
        <s v="David Wain"/>
        <s v="Steve Beck"/>
        <s v="Dennie Gordon"/>
        <s v="Alejandro G. IÃ±Ã¡rritu"/>
        <s v="Paul Hunter"/>
        <s v="Richard Kelly"/>
        <s v="FabiÃ¡n Bielinsky"/>
        <s v="Jay Chandrasekhar"/>
        <s v="Karan Johar"/>
        <s v="Stephen Daldry"/>
        <s v="Robert Luketic"/>
        <s v="Nick Cassavetes"/>
        <s v="Rob Zombie"/>
        <s v="Wayne Wang"/>
        <s v="J.B. Rogers"/>
        <s v="Luke Greenfield"/>
        <s v="Clark Johnson"/>
        <s v="Mark Steven Johnson"/>
        <s v="Joel Zwick"/>
        <s v="Brad Anderson"/>
        <s v="Victor Salva"/>
        <s v="Bill Paxton"/>
        <s v="Barbet Schroeder"/>
        <s v="Joe Roth"/>
        <s v="Mark Romanek"/>
        <s v="Kinji Fukasaku"/>
        <s v="Andrew Stanton, Lee Unkrich"/>
        <s v="Carlos Saldanha, Chris Wedge"/>
        <s v="Simon Wells"/>
        <s v="George Clooney"/>
        <s v="Chris Nahon"/>
        <s v="Ellory Elkayem"/>
        <s v="Rod Lurie"/>
        <s v="Jake Kasdan"/>
        <s v="Steven Shainberg"/>
        <s v="Pedro AlmodÃ³var"/>
        <s v="Dean DeBlois, Chris Sanders"/>
        <s v="Chris Weitz, Paul Weitz"/>
        <s v="Jessie Nelson"/>
        <s v="Joel Gallen"/>
        <s v="Jesse Dylan"/>
        <s v="Neil Marshall"/>
        <s v="Don Coscarelli"/>
        <s v="Walt Becker"/>
        <s v="Marc Forster"/>
        <s v="Stephen Chow"/>
        <s v="Sylvain Chomet"/>
        <s v="Eric Bress, J. Mackye Gruber"/>
        <s v="Kevin Donovan"/>
        <s v="Roger Avary"/>
        <s v="Simon McQuoid"/>
        <s v="Louis Leterrier, Corey Yuen"/>
        <s v="Rob Schmidt"/>
        <s v="Takashi Miike"/>
        <s v="Andrew Adamson, Kelly Asbury, Conrad Vernon"/>
        <s v="Rob Marshall"/>
        <s v="Yimou Zhang"/>
        <s v="David Dobkin"/>
        <s v="Eli Roth"/>
        <s v="Michael Lembeck"/>
        <s v="Shawn Levy"/>
        <s v="Bibo Bergeron, Vicky Jenson, Rob Letterman"/>
        <s v="David R. Ellis"/>
        <s v="Park Chan-wook"/>
        <s v="Michael Moore"/>
        <s v="Steve Box, Nick Park"/>
        <s v="Bo Welch"/>
        <s v="Carl Franklin"/>
        <s v="Marc Lawrence"/>
        <s v="Richard Curtis"/>
        <s v="Vadim Perelman"/>
        <s v="Beeban Kidron"/>
        <s v="John Lasseter, Joe Ranft"/>
        <s v="Steve Carr"/>
        <s v="J.J. Abrams"/>
        <s v="Alexander Witt"/>
        <s v="Breck Eisner"/>
        <s v="Jon Favreau"/>
        <s v="Len Wiseman"/>
        <s v="Mark Waters"/>
        <s v="Jeff Tremaine"/>
        <s v="Marcus Nispel"/>
        <s v="Paul McGuigan"/>
        <s v="Tim Johnson, Karey Kirkpatrick"/>
        <s v="Tim McCanlies"/>
        <s v="Pitof"/>
        <s v="Tommy O'Haver"/>
        <s v="Peter Berg"/>
        <s v="Catherine Hardwicke"/>
        <s v="Audrey Wells"/>
        <s v="Aaron Blaise, Robert Walker"/>
        <s v="Jonathan Hensleigh"/>
        <s v="Zach Braff"/>
        <s v="Charles Herman-Wurmfeld"/>
        <s v="Peter Webber"/>
        <s v="Gary Winick"/>
        <s v="Michel Gondry"/>
        <s v="Andrew Lau, Alan Mak"/>
        <s v="Florent-Emilio Siri"/>
        <s v="Tom McCarthy"/>
        <s v="Patty Jenkins"/>
        <s v="Louis Leterrier"/>
        <s v="John Hamburg"/>
        <s v="Stephen Hillenburg, Mark Osborne"/>
        <s v="Kerry Conran"/>
        <s v="Rob McKittrick"/>
        <s v="Jay Russell"/>
        <s v="Gavin O'Connor"/>
        <s v="Eric Darnell, Tom McGrath"/>
        <s v="Kevin Bray"/>
        <s v="Bong Joon Ho"/>
        <s v="Jeff Schaffer, David Mandel, Alec Berg"/>
        <s v="Mark Rosman"/>
        <s v="Thomas Bezucha"/>
        <s v="Adam McKay"/>
        <s v="Chris Wedge, Carlos Saldanha"/>
        <s v="David S. Goyer"/>
        <s v="Richard Loncraine"/>
        <s v="Francis Lawrence"/>
        <s v="Bill Condon"/>
        <s v="Zack Snyder"/>
        <s v="Andrew Adamson"/>
        <s v="D.J. Caruso"/>
        <s v="Rawson Marshall Thurber"/>
        <s v="Stephen Gaghan"/>
        <s v="Liam Lynch"/>
        <s v="Scott Frank"/>
        <s v="Judy Morris, Warren Coleman, George Miller"/>
        <s v="John Maybury"/>
        <s v="Noah Baumbach"/>
        <s v="Mike Bigelow"/>
        <s v="Tommy Wiseau"/>
        <s v="Todd Haynes"/>
        <s v="Seth Gordon"/>
        <s v="Colin Trevorrow"/>
        <s v="Garth Jennings"/>
        <s v="Paul Greengrass"/>
        <s v="Clare Kilner"/>
        <s v="Eric Brevig"/>
        <s v="Shane Black"/>
        <s v="David Yates"/>
        <s v="Chris Kentis"/>
        <s v="Jared Hess"/>
        <s v="Geoffrey Sax"/>
        <s v="Paul Haggis"/>
        <s v="Bruce Robinson"/>
        <s v="Kelly Asbury"/>
        <s v="John Stockwell"/>
        <s v="Bennett Miller"/>
        <s v="Joss Whedon"/>
        <s v="Danny Cannon, Michael Winterbottom"/>
        <s v="John Polson"/>
        <s v="Walter Salles"/>
        <s v="Brad Bird, Jan Pinkava"/>
        <s v="Charlie Kaufman"/>
        <s v="Ã–mer Faruk Sorak"/>
        <s v="Steve Pink"/>
        <s v="Andrew Douglas"/>
        <s v="Paul Weitz"/>
        <s v="Chris Weitz"/>
        <s v="Gil Kenan"/>
        <s v="Fernando Meirelles"/>
        <s v="James Wan"/>
        <s v="David Slade"/>
        <s v="Simon J. Smith, Steve Hickner"/>
        <s v="Shane Carruth"/>
        <s v="Morgan Spurlock"/>
        <s v="Takashi Shimizu"/>
        <s v="Nigel Cole"/>
        <s v="Rian Johnson"/>
        <s v="Terry George"/>
        <s v="Tom Tykwer"/>
        <s v="Stephen J. Anderson"/>
        <s v="Kirk Jones"/>
        <s v="Jaume Collet-Serra"/>
        <s v="Chris Williams, Byron Howard"/>
        <s v="Mikael HÃ¥fstrÃ¶m"/>
        <s v="Nathan Greno, Byron Howard"/>
        <s v="Jean-FranÃ§ois Richet"/>
        <s v="Gabor Csupo"/>
        <s v="Angela Robinson"/>
        <s v="Roger Allers, Jill Culton, Anthony Stacchi"/>
        <s v="Olivier Assayas, FrÃ©dÃ©ric Auburtin, Gurinder Chadha"/>
        <s v="Andrew Stanton"/>
        <s v="Robert Rodriguez, Quentin Tarantino, Frank Miller"/>
        <s v="Karyn Kusama"/>
        <s v="Tony Giglio"/>
        <s v="Timur Bekmambetov"/>
        <s v="Ken Kwapis"/>
        <s v="Miguel Arteta"/>
        <s v="Liev Schreiber"/>
        <s v="Scott Derrickson"/>
        <s v="Todd Field"/>
        <s v="Wayne Kramer"/>
        <s v="Florian Henckel von Donnersmarck"/>
        <s v="Judd Apatow"/>
        <s v="David Moreau, Xavier Palud"/>
        <s v="Robert Schwentke"/>
        <s v="Alejandro Agresti"/>
        <s v="Chris Miller, Raman Hui"/>
        <s v="Joe Wright"/>
        <s v="Greg McLean"/>
        <s v="Julian Jarrold"/>
        <s v="Jonathan Liebesman"/>
        <s v="Yash Chopra"/>
        <s v="David Ayer"/>
        <s v="Phil Joanou"/>
        <s v="John Hillcoat"/>
        <s v="Ash Brannon, Chris Buck"/>
        <s v="Kim Ki-duk"/>
        <s v="Jon Poll"/>
        <s v="David Bowers, Sam Fell"/>
        <s v="David Schwimmer"/>
        <s v="Craig Mazin"/>
        <s v="Kirsten Sheridan"/>
        <s v="Denzel Washington"/>
        <s v="Oliver Hirschbiegel"/>
        <s v="Jason Reitman"/>
        <s v="Luc Jacquet"/>
        <s v="Joe Carnahan"/>
        <s v="Ole Bornedal"/>
        <s v="Richard LaGravenese"/>
        <s v="Darren Lynn Bousman"/>
        <s v="Michael Spierig, Peter Spierig"/>
        <s v="James McTeigue"/>
        <s v="Lee Unkrich"/>
        <s v="Carlos Saldanha"/>
        <s v="Andy Muschietti"/>
        <s v="James Gunn"/>
        <s v="Mark Osborne, John Stevenson"/>
        <s v="Pete Travis"/>
        <s v="Larry Charles"/>
        <s v="Cory Edwards, Todd Edwards, Tony Leech"/>
        <s v="Neil Burger"/>
        <s v="Andrew Dominik"/>
        <s v="Chris Carter"/>
        <s v="Josh Gordon, Will Speck"/>
        <s v="Ericson Core"/>
        <s v="Edgar Wright"/>
        <s v="John Curran"/>
        <s v="David F. Sandberg"/>
        <s v="Chris Miller"/>
        <s v="Stefen Fangmeier"/>
        <s v="Jonathan Dayton, Valerie Faris"/>
        <s v="Olivier Dahan"/>
        <s v="Lexi Alexander"/>
        <s v="Neil LaBute"/>
        <s v="Jimmy Hayward, Steve Martino"/>
        <s v="Ben Affleck"/>
        <s v="Mark Helfrich"/>
        <s v="NimrÃ³d Antal"/>
        <s v="Steve Bendelack"/>
        <s v="Kevin Munroe"/>
        <s v="Alexandre Aja"/>
        <s v="Gabriele Muccino"/>
        <s v="Andy Fickman"/>
        <s v="Robert B. Weide"/>
        <s v="Kevin Macdonald"/>
        <s v="David Frankel"/>
        <s v="Frank Miller, Robert Rodriguez"/>
        <s v="Gavin Hood"/>
        <s v="Uwe Boll"/>
        <s v="Craig Brewer"/>
        <s v="Robert Rodriguez, Eli Roth, Quentin Tarantino"/>
        <s v="Howard McCain"/>
        <s v="David Silverman"/>
        <s v="Anne Fletcher"/>
        <s v="Anthony Russo, Joe Russo"/>
        <s v="Juan Carlos Fresnadillo"/>
        <s v="Justin Lin"/>
        <s v="Xavier Gens"/>
        <s v="Tony Gilroy"/>
        <s v="Richard Eyre"/>
        <s v="Michael Davis"/>
        <s v="Aaron Seltzer, Jason Friedberg"/>
        <s v="Justin Chadwick"/>
        <s v="Ryan Fleck"/>
        <s v="Alex Garland"/>
        <s v="Shane Acker"/>
        <s v="Mark Palansky"/>
        <s v="Brian Robbins"/>
        <s v="Mennan Yapo"/>
        <s v="Goran Dukic"/>
        <s v="Mark Neveldine, Brian Taylor"/>
        <s v="Peter Hedges"/>
        <s v="Sylvain White"/>
        <s v="Nacho Vigalondo"/>
        <s v="Kirk DeMicco, Chris Sanders"/>
        <s v="Jon Hurwitz, Hayden Schlossberg"/>
        <s v="Bryan Bertino"/>
        <s v="Jaco Van Dormael"/>
        <s v="Matthew Vaughn"/>
        <s v="Kyle Newman"/>
        <s v="Shari Springer Berman, Robert Pulcini"/>
        <s v="Mike Binder"/>
        <s v="Peter Cornwell"/>
        <s v="Dax Shepard"/>
        <s v="Davis Guggenheim"/>
        <s v="James Gray"/>
        <s v="Philip G. Atwell"/>
        <s v="Richard Schenkman"/>
        <s v="Colin Strause, Greg Strause"/>
        <s v="Jorge Blanco, Javier Abad, Marcos MartÃ­nez"/>
        <s v="Mark Mylod"/>
        <s v="Nicolas Winding Refn"/>
        <s v="Martin McDonagh"/>
        <s v="Bruce A. Evans"/>
        <s v="Graham Annable, Anthony Stacchi"/>
        <s v="Matt Brown"/>
        <s v="Don Scardino"/>
        <s v="Jean-Marc VallÃ©e"/>
        <s v="Christopher McQuarrie"/>
        <s v="Christian Alvart"/>
        <s v="Phyllida Lloyd"/>
        <s v="Malcolm D. Lee, David Zucker"/>
        <s v="Jason Friedberg, Aaron Seltzer"/>
        <s v="Nicholas Stoller"/>
        <s v="Martin Weisz"/>
        <s v="Ed Harris"/>
        <s v="Duncan Jones"/>
        <s v="Anna Boden, Ryan Fleck"/>
        <s v="Craig Gillespie"/>
        <s v="RyÃ»hei Kitamura"/>
        <s v="Michael Haneke"/>
        <s v="Vincent Paronnaud, Marjane Satrapi"/>
        <s v="Tom Hooper"/>
        <s v="Michael Dowse"/>
        <s v="Marco Schnabel"/>
        <s v="Oxide Chun Pang, Danny Pang"/>
        <s v="Jim Field Smith"/>
        <s v="Joe Nussbaum"/>
        <s v="Brian Percival"/>
        <s v="Scott Stewart"/>
        <s v="Gary Shore"/>
        <s v="Greg Mottola"/>
        <s v="Gareth Edwards"/>
        <s v="Frank Miller"/>
        <s v="Patrick Tatopoulos"/>
        <s v="Genndy Tartakovsky"/>
        <s v="Kevin KÃ¶lsch, Dennis Widmyer"/>
        <s v="Kent Alterman"/>
        <s v="Lisa Cholodenko"/>
        <s v="Phil Lord, Christopher Miller"/>
        <s v="Marcus Dunstan"/>
        <s v="Dennis Iliadis"/>
        <s v="Chris Wedge"/>
        <s v="Fred Wolf"/>
        <s v="JosÃ© Padilha"/>
        <s v="Christine Jeffs"/>
        <s v="Michael Dougherty"/>
        <s v="Paul Weiland"/>
        <s v="John Lee Hancock"/>
        <s v="Ryan Murphy"/>
        <s v="Alister Grierson"/>
        <s v="Ric Roman Waugh"/>
        <s v="Jeremy Garelick"/>
        <s v="Chris Sanders, Dean DeBlois"/>
        <s v="Rob Letterman, Conrad Vernon"/>
        <s v="Matthijs van Heijningen Jr."/>
        <s v="John Carney"/>
        <s v="David Gordon Green"/>
        <s v="Mark Herman"/>
        <s v="Gregor Jordan"/>
        <s v="John Patrick Shanley"/>
        <s v="Lee Daniels"/>
        <s v="John Cameron Mitchell"/>
        <s v="Pierre Morel"/>
        <s v="M.J. Bassett"/>
        <s v="Marc Webb"/>
        <s v="Tim Hill"/>
        <s v="Carter Smith"/>
        <s v="Burr Steers"/>
        <s v="Sacha Gervasi"/>
        <s v="Peter Sollett"/>
        <s v="Makoto Shinkai"/>
        <s v="Jeff Wadlow"/>
        <s v="Ethan Maniquis, Robert Rodriguez"/>
        <s v="Guy Ritchie"/>
        <s v="Jeffrey Nachmanoff"/>
        <s v="Paul T. Scheuring"/>
        <s v="Michael Patrick King"/>
        <s v="Tom McGrath"/>
        <s v="Derrick Borte"/>
        <s v="Danny Boyle, Loveleen Tandan"/>
        <s v="Daniel Espinosa"/>
        <s v="Luca Guadagnino"/>
        <s v="Floria Sigismondi"/>
        <s v="Vincenzo Natali"/>
        <s v="Ava DuVernay"/>
        <s v="Jon M. Chu"/>
        <s v="Nick Moore"/>
        <s v="Florian Zeller"/>
        <s v="Angus MacLane"/>
        <s v="Tom Vaughan"/>
        <s v="Chad Stahelski"/>
        <s v="Sian Heder"/>
        <s v="Glenn Ficarra, John Requa"/>
        <s v="Pete Docter, Bob Peterson"/>
        <s v="Rob Letterman"/>
        <s v="Leigh Whannell"/>
        <s v="Miguel Sapochnik"/>
        <s v="Greg Berlanti"/>
        <s v="Predrag Antonijevic"/>
        <s v="Ricky Gervais, Matthew Robinson"/>
        <s v="Matt Reeves"/>
        <s v="Lee Isaac Chung"/>
        <s v="Danny Philippou, Michael Philippou"/>
        <s v="Damien Chazelle"/>
        <s v="Taika Waititi"/>
        <s v="Aaron Sorkin"/>
        <s v="Olivia Wilde"/>
        <s v="Jimmy Hayward"/>
        <s v="Peter Billingsley"/>
        <s v="Carlos Saldanha, Michael Thurmeier"/>
        <s v="John Erick Dowdle"/>
        <s v="Dexter Fletcher"/>
        <s v="Lana Wachowski"/>
        <s v="Nicholas D. Johnson, Will Merrick"/>
        <s v="Jon Watts"/>
        <s v="Christopher Landon"/>
        <s v="Chris Gorak"/>
        <s v="Jordan Peele"/>
        <s v="Joseph Kosinski"/>
        <s v="Paul King"/>
        <s v="Robert Eggers"/>
        <s v="Michael B. Jordan"/>
        <s v="Derek Cianfrance"/>
        <s v="Sergei Bodrov"/>
        <s v="Brian Taylor, Mark Neveldine"/>
        <s v="Matt Bettinelli-Olpin, Tyler Gillett"/>
        <s v="Steve Antin"/>
        <s v="Tom Gormican"/>
        <s v="Olivier Megaton"/>
        <s v="Niels Arden Oplev"/>
        <s v="David Hackl"/>
        <s v="John Luessenhop"/>
        <s v="Chris McKay"/>
        <s v="Sean Anders"/>
        <s v="Neill Blomkamp"/>
        <s v="Tomas Alfredson"/>
        <s v="Daniel Barnz"/>
        <s v="Harald Zwart"/>
        <s v="Ruben Fleischer"/>
        <s v="Denis Villeneuve"/>
        <s v="Anders Thomas Jensen"/>
        <s v="Patrick Hughes"/>
        <s v="Drew Barrymore"/>
        <s v="Ti West"/>
        <s v="Lone Scherfig"/>
        <s v="David Blue Garcia"/>
        <s v="Samuel Bayer"/>
        <s v="Patrick Lussier"/>
        <s v="Oren Peli"/>
        <s v="Dan Trachtenberg"/>
        <s v="Ari Folman"/>
        <s v="Dave Filoni"/>
        <s v="Christopher Smith"/>
        <s v="Brad Furman"/>
        <s v="Scott Sanders"/>
        <s v="Na Hong-jin"/>
        <s v="Gaspar NoÃ©"/>
        <s v="Thor Freudenthal"/>
        <s v="Jody Hill"/>
        <s v="Tommy Wirkola"/>
        <s v="James Bobin"/>
        <s v="Stiles White"/>
        <s v="Scott Cooper"/>
        <s v="Adrian Grunberg"/>
        <s v="Alan Poul"/>
        <s v="John Lasseter, Bradford Lewis"/>
        <s v="Anand Tucker"/>
        <s v="Mark Andrews, Brenda Chapman, Steve Purcell"/>
        <s v="Rupert Sanders"/>
        <s v="Olatunde Osunsanmi"/>
        <s v="Wilson Yip"/>
        <s v="Scott Beck, Bryan Woods"/>
        <s v="Felix van Groeningen"/>
        <s v="Andrea Arnold"/>
        <s v="Kevin Greutert"/>
        <s v="Grant Heslov"/>
        <s v="Dan Bradley"/>
        <s v="Jacques Audiard"/>
        <s v="Allen Hughes"/>
        <s v="Jeff Fowler"/>
        <s v="Adam Wingard"/>
        <s v="Steven R. Monroe"/>
        <s v="Lynne Ramsay"/>
        <s v="Paco Plaza, Jaume BalaguerÃ³"/>
        <s v="Evan Goldberg, Seth Rogen"/>
        <s v="Pablo LarraÃ­n"/>
        <s v="Noam Murro"/>
        <s v="RZA"/>
        <s v="David Leitch"/>
        <s v="Drew Goddard"/>
        <s v="Christian Gudegast"/>
        <s v="Todd Strauss-Schulson"/>
        <s v="Troy Nixey"/>
        <s v="Baltasar KormÃ¡kur"/>
        <s v="Eric Darnell, Tom McGrath, Conrad Vernon"/>
        <s v="Will Gluck"/>
        <s v="Farhan Akhtar"/>
        <s v="Fede Alvarez"/>
        <s v="Paul Feig"/>
        <s v="Daniel Barber"/>
        <s v="Christian Ditter"/>
        <s v="Julie Anne Robinson"/>
        <s v="Chris Addison"/>
        <s v="Akiva Schaffer"/>
        <s v="Jennifer Yuh Nelson"/>
        <s v="Juan JosÃ© Campanella"/>
        <s v="Jonathan Levine"/>
        <s v="Lorene Scafaria"/>
        <s v="Tom Ford"/>
        <s v="Rupert Wyatt"/>
        <s v="Daniel Stamm"/>
        <s v="Jodie Foster"/>
        <s v="John Wells"/>
        <s v="Nanette Burstein"/>
        <s v="Chris Renaud, Pierre Coffin"/>
        <s v="J.J. Perry"/>
        <s v="Aaron Nee, Adam Nee"/>
        <s v="Elizabeth Banks, Steven Brill, Steve Carr"/>
        <s v="Jason Winer"/>
        <s v="Lee Cronin"/>
        <s v="Carl Rinsch"/>
        <s v="Julius Avery"/>
        <s v="Alan Taylor"/>
        <s v="Atom Egoyan"/>
        <s v="R.J. Cutler"/>
        <s v="Morten Tyldum"/>
        <s v="Tom George"/>
        <s v="Cary Joji Fukunaga"/>
        <s v="Roar Uthaug"/>
        <s v="Tom Tykwer, Lana Wachowski, Lilly Wachowski"/>
        <s v="Juan Solanas"/>
        <s v="George Nolfi"/>
        <s v="Fisher Stevens"/>
        <s v="Brad Peyton"/>
        <s v="Debra Granik"/>
        <s v="Spencer Susser"/>
        <s v="Allen Coulter"/>
        <s v="Ol Parker"/>
        <s v="Nicolai Fuglsig"/>
        <s v="Stuart Beattie"/>
        <s v="Elizabeth Banks"/>
        <s v="Sarah Smith, Barry Cook"/>
        <s v="Peter Lord, Jeff Newitt"/>
        <s v="Tim Miller"/>
        <s v="Henry Alex Rubin"/>
        <s v="Anton Corbijn"/>
        <s v="Jonathan Glazer"/>
        <s v="Peter Ramsey"/>
        <s v="Gary McKendry"/>
        <s v="Jon S. Baird"/>
        <s v="Dan Scanlon"/>
        <s v="Tate Taylor"/>
        <s v="Rodrigo CortÃ©s"/>
        <s v="Joe Cornish"/>
        <s v="Chris Renaud, Kyle Balda"/>
        <s v="Michael Gracey"/>
        <s v="Guillermo del Toro, Mark Gustafson"/>
        <s v="J.C. Chandor"/>
        <s v="Ariel Vromen"/>
        <s v="BjÃ¶rn Stein, MÃ¥ns MÃ¥rlind"/>
        <s v="Adil El Arbi, Bilall Fallah"/>
        <s v="Josh Trank"/>
        <s v="Greta Gerwig"/>
        <s v="Bradley Cooper"/>
        <s v="John Francis Daley, Jonathan Goldstein"/>
        <s v="Dan Rush"/>
        <s v="Mike Mills"/>
        <s v="Scott Mann"/>
        <s v="Rishab Shetty"/>
        <s v="Tod Williams"/>
        <s v="John Michael McDonagh"/>
        <s v="Parker Finn"/>
        <s v="Mike Cahill"/>
        <s v="Jee-woon Kim"/>
        <s v="Gene Stupnitsky"/>
        <s v="Asger Leth"/>
        <s v="Hiromasa Yonebayashi"/>
        <s v="Christian Rivers"/>
        <s v="Peter Sohn"/>
        <s v="Zach Cregger"/>
        <s v="Mark Tonderai"/>
        <s v="Robert Stromberg"/>
        <s v="Jay Duplass, Mark Duplass"/>
        <s v="Mike McCoy, Scott Waugh"/>
        <s v="James Mather, Steve Saint Leger"/>
        <s v="Lisa Azuelos"/>
        <s v="Sean McNamara"/>
        <s v="James Watkins"/>
        <s v="MichaÃ«l R. Roskam"/>
        <s v="Michael Sucsy"/>
        <s v="Joachim RÃ¸nning, Espen Sandberg"/>
        <s v="Steven Quale"/>
        <s v="Chris Butler, Sam Fell"/>
        <s v="Dave Wilson"/>
        <s v="Oliver Parker"/>
        <s v="Nima Nourizadeh"/>
        <s v="Jesse Peretz"/>
        <s v="Seth MacFarlane"/>
        <s v="Charles Ferguson"/>
        <s v="Dean DeBlois"/>
        <s v="Nikolaj Arcel"/>
        <s v="Joe Russo, Anthony Russo"/>
        <s v="J.A. Bayona"/>
        <s v="Lee Toland Krieger"/>
        <s v="Michel Hazanavicius"/>
        <s v="Stephen Chbosky"/>
        <s v="Ari Sandel"/>
        <s v="Steve Martino, Michael Thurmeier"/>
        <s v="Doug Ellin"/>
        <s v="Jeff Nichols"/>
        <s v="Mike Mitchell, Walt Dohrn"/>
        <s v="Pierre Coffin, Chris Renaud"/>
        <s v="Ry Russo-Young"/>
        <s v="Conrad Vernon, Greg Tiernan"/>
        <s v="Jon Lucas, Scott Moore"/>
        <s v="James Ponsoldt"/>
        <s v="Steve McQueen"/>
        <s v="Rowan Joffe"/>
        <s v="Nat Faxon, Jim Rash"/>
        <s v="Billy Ray"/>
        <s v="Mark Osborne"/>
        <s v="Drake Doremus"/>
        <s v="Jonathan Kasdan"/>
        <s v="Nicholas Jarecki"/>
        <s v="Gonzalo LÃ³pez-Gallego"/>
        <s v="Rich Moore"/>
        <s v="Ariel Schulman, Henry Joost"/>
        <s v="Faruk Aksoy"/>
        <s v="Espen Sandberg, Joachim RÃ¸nning"/>
        <s v="Wes Ball"/>
        <s v="Scott Speer"/>
        <s v="Angelina Jolie"/>
        <s v="Ryan Coogler"/>
        <s v="Asghar Farhadi"/>
        <s v="Akiva Goldsman"/>
        <s v="Mark Williams"/>
        <s v="Brian Klugman, Lee Sternthal"/>
        <s v="Donovan Marsh"/>
        <s v="Erik Van Looy"/>
        <s v="Jason Moore"/>
        <s v="Dan Mazer"/>
        <s v="David Soren"/>
        <s v="Zal Batmanglij"/>
        <s v="Kelly Fremon Craig"/>
        <s v="Steven Knight"/>
        <s v="Gareth Evans"/>
        <s v="Eric Darnell, Simon J. Smith"/>
        <s v="Justin Zackham"/>
        <s v="Michael Cuesta"/>
        <s v="Gabe IbÃ¡Ã±ez"/>
        <s v="Michael Hoffman"/>
        <s v="Josh Cooley"/>
        <s v="Dean Devlin"/>
        <s v="Clay Kaytis, Fergal Reilly"/>
        <s v="Cody Cameron, Kris Pearn"/>
        <s v="Jake Schreier"/>
        <s v="Bradley Parker"/>
        <s v="Scott Walker"/>
        <s v="Robert Lorenz"/>
        <s v="Paco Cabezas"/>
        <s v="Justin Kurzel"/>
        <s v="Pete Docter, Ronnie Del Carmen"/>
        <s v="Harmony Korine"/>
        <s v="Ben Falcone"/>
        <s v="Matt Bettinelli-Olpin, David Bruckner, Tyler Gillett"/>
        <s v="Nic Mathieu"/>
        <s v="Henry Joost, Ariel Schulman"/>
        <s v="Benh Zeitlin"/>
        <s v="Jason Bateman"/>
        <s v="Theodore Melfi"/>
        <s v="James DeMonaco"/>
        <s v="Wally Pfister"/>
        <s v="Tim Johnson"/>
        <s v="Hany Abu-Assad"/>
        <s v="Joseph Gordon-Levitt"/>
        <s v="Don Hall, Chris Williams"/>
        <s v="Jorge R. GutiÃ©rrez"/>
        <s v="Joe Swanberg"/>
        <s v="Alessandro Carloni, Jennifer Yuh Nelson"/>
        <s v="Gregory Jacobs"/>
        <s v="Andrew Stanton, Angus MacLane"/>
        <s v="Paul Tibbitt, Mike Mitchell"/>
        <s v="Pierre Coffin, Kyle Balda"/>
        <s v="Chris Buck, Jennifer Lee"/>
        <s v="J Blakeson"/>
        <s v="Jennifer Kent"/>
        <s v="Sam Taylor-Johnson"/>
        <s v="Josie Rourke"/>
        <s v="David MichÃ´d"/>
        <s v="Alex Kurtzman"/>
        <s v="Ritesh Batra"/>
        <s v="Joshua Michael Stern"/>
        <s v="Jeremy Saulnier"/>
        <s v="Scott Waugh"/>
        <s v="Lee Unkrich, Adrian Molina"/>
        <s v="John Crowley"/>
        <s v="Cedric Nicolas-Troyan"/>
        <s v="Ken Scott"/>
        <s v="Mike Flanagan"/>
        <s v="Nicole Holofcener"/>
        <s v="Duke Johnson, Charlie Kaufman"/>
        <s v="Simon Curtis"/>
        <s v="Dean Israelite"/>
        <s v="S. Craig Zahler"/>
        <s v="Kay Cannon"/>
        <s v="Julius Onah"/>
        <s v="Steven S. DeKnight"/>
        <s v="Etan Cohen"/>
        <s v="Alfonso Gomez-Rejon"/>
        <s v="David Mackenzie"/>
        <s v="Josh Boone"/>
        <s v="S.S. Rajamouli"/>
        <s v="Thea Sharrock"/>
        <s v="Aleksander Bach"/>
        <s v="Jonathan Goldstein, John Francis Daley"/>
        <s v="Yarrow Cheney, Scott Mosier"/>
        <s v="Chris Renaud"/>
        <s v="CiarÃ¡n Foy"/>
        <s v="Rob Thomas"/>
        <s v="David Lowery"/>
        <s v="Jake Szymanski"/>
        <s v="Joel Crawford"/>
        <s v="Jeff Tomsic"/>
        <s v="James Ward Byrkit"/>
        <s v="Dan Gilroy"/>
        <s v="William Eubank"/>
        <s v="Chad Stahelski, David Leitch"/>
        <s v="Johannes Roberts"/>
        <s v="Byron Howard, Jared Bush, Rich Moore"/>
        <s v="Charise Castro Smith, Byron Howard, Jared Bush"/>
        <s v="James Marsh"/>
        <s v="Russell Crowe"/>
        <s v="DamiÃ¡n Szifron"/>
        <s v="Ilya Naishuller"/>
        <s v="Mario Miscione, Aaron Hann"/>
        <s v="Lenny Abrahamson"/>
        <s v="Marielle Heller"/>
        <s v="David Robert Mitchell"/>
        <s v="Lisa Joy"/>
        <s v="Babak Najafi"/>
        <s v="Richard Glatzer, Wash Westmoreland"/>
        <s v="Peter Landesman"/>
        <s v="AndrÃ© Ã˜vredal"/>
        <s v="Taika Waititi, Jemaine Clement"/>
        <s v="Michael Thurmeier, Galen T. Chu"/>
        <s v="Pierre Coffin, Kyle Balda, Eric Guillon"/>
        <s v="Garth Jennings, Christophe Lourdelet"/>
        <s v="Cate Shortland"/>
        <s v="James Franco"/>
        <s v="John Musker, Don Hall, Ron Clements"/>
        <s v="Dennis Gansel"/>
        <s v="Matt Ross"/>
        <s v="Malcolm D. Lee"/>
        <s v="Brian Fee"/>
        <s v="Levan Gabriadze"/>
        <s v="Anna Foerster"/>
        <s v="Jordan Vogt-Roberts"/>
        <s v="Garth Davis"/>
        <s v="Rick Famuyiwa"/>
        <s v="William Brent Bell"/>
        <s v="Joel Crawford, Januel Mercado"/>
        <s v="Dave Green"/>
        <s v="Akiva Schaffer, Jorma Taccone"/>
        <s v="Florian Gallenberger"/>
        <s v="Kenneth Lonergan"/>
        <s v="Daniel Kwan, Daniel Scheinert"/>
        <s v="Jenny Gage"/>
        <s v="Peter Atencio"/>
        <s v="Joel Edgerton"/>
        <s v="Albert Hughes"/>
        <s v="Travis Knight"/>
        <s v="Tyler Nilson, Michael Schwartz"/>
        <s v="Raja Menon"/>
        <s v="Nishikant Kamat"/>
        <s v="Otto Bathurst"/>
        <s v="Niki Caro"/>
        <s v="Emma Tammi"/>
        <s v="Nicholas Stoller, Doug Sweetland"/>
        <s v="Rodney Rothman, Bob Persichetti, Peter Ramsey"/>
        <s v="Armando Iannucci"/>
        <s v="Trey Edward Shults"/>
        <s v="Sergio Pablos, Carlos MartÃ­nez LÃ³pez"/>
        <s v="Trish Sie"/>
        <s v="Joachim RÃ¸nning"/>
        <s v="Lucia Aniello"/>
        <s v="Ali Abbas Zafar"/>
        <s v="Josh Safdie, Benny Safdie"/>
        <s v="Sam Liu"/>
        <s v="Tony Leondis"/>
        <s v="Michael Chaves"/>
        <s v="Destin Daniel Cretton"/>
        <s v="Barry Jenkins"/>
        <s v="Stefano Sollima"/>
        <s v="Richard Stanley"/>
        <s v="Yorgos Lanthimos"/>
        <s v="Steven Caple Jr."/>
        <s v="Chris Renaud, Jonathan del Val"/>
        <s v="Kyle Balda, Brad Ableson, Jonathan del Val"/>
        <s v="David M. Rosenthal"/>
        <s v="Taylor Sheridan"/>
        <s v="Darius Marder"/>
        <s v="Louis Leterrier, Justin Lin"/>
        <s v="Michael Showalter"/>
        <s v="Jonah Hill"/>
        <s v="Sean Baker"/>
        <s v="Boots Riley"/>
        <s v="Hans Petter Moland"/>
        <s v="Adam Robitel"/>
        <s v="Corin Hardy"/>
        <s v="Nick Bruno, Troy Quane"/>
        <s v="Drew Pearce"/>
        <s v="Phil Johnston, Rich Moore"/>
        <s v="HÃ¼daverdi Yavuz"/>
        <s v="Aaron Schneider"/>
        <s v="Paul Schrader"/>
        <s v="Adam Randall"/>
        <s v="Gerard McMurray"/>
        <s v="Michael Engler"/>
        <s v="Rajkumar Hirani"/>
        <s v="Justin Baldoni"/>
        <s v="Stephen Merchant"/>
        <s v="Simon Kinberg"/>
        <s v="John Krasinski"/>
        <s v="Susanna Fogel"/>
        <s v="Aaron Horvath, Michael Jelenic, Pierre Leduc"/>
        <s v="Abby Kohn, Marc Silverstein"/>
        <s v="Joe Penna"/>
        <s v="Jason Howden"/>
        <s v="David Kerr"/>
        <s v="Peter Farrelly"/>
        <s v="Panos Cosmatos"/>
        <s v="Bo Burnham"/>
        <s v="Andy Serkis"/>
        <s v="Chris Sanders"/>
        <s v="Gina Prince-Bythewood"/>
        <s v="Alejandro Monteverde"/>
        <s v="Aneesh Chaganty"/>
        <s v="Cathy Yan"/>
        <s v="David Yarovesky"/>
        <s v="Ari Aster"/>
        <s v="Tyler Gillett, Matt Bettinelli-Olpin"/>
        <s v="Wagner Moura"/>
        <s v="Harry Bradbeer"/>
        <s v="Michael Rianda, Jeff Rowe"/>
        <s v="Domee Shi"/>
        <s v="Sriram Raghavan"/>
        <s v="Pierre Perifel"/>
        <s v="Craig Zobel"/>
        <s v="Nadine Labaki"/>
        <s v="Gary Dauberman"/>
        <s v="Lorcan Finnegan"/>
        <s v="Karan Malhotra"/>
        <s v="Lars Klevberg"/>
        <s v="Brian Kirk"/>
        <s v="Lin-Manuel Miranda"/>
        <s v="Gerard Johnstone"/>
        <s v="Sam J. Levine, Jared Stern"/>
        <s v="Sam Hargrave"/>
        <s v="ChloÃ© Zhao"/>
        <s v="Autumn de Wilde"/>
        <s v="Ben Wheatley"/>
        <s v="Vince Gilligan"/>
        <s v="Nia DaCosta"/>
        <s v="Kemp Powers, Joaquim Dos Santos, Justin K. Thompson"/>
        <s v="Angel Manuel Soto"/>
        <s v="Olivia Newman"/>
        <s v="Reinaldo Marcus Green"/>
        <s v="Chandra Prakash Dwivedi"/>
        <s v="Shaka King"/>
      </sharedItems>
    </cacheField>
    <cacheField name="Release_Date2" numFmtId="14">
      <sharedItems containsDate="1" containsMixedTypes="1" minDate="1905-05-30T00:00:00" maxDate="2023-10-26T00:00:00" count="2801">
        <d v="2001-12-11T00:00:00"/>
        <d v="1970-12-11T00:00:00"/>
        <d v="1970-01-01T00:00:00"/>
        <d v="1970-01-25T00:00:00"/>
        <d v="1970-02-04T00:00:00"/>
        <d v="1971-03-11T00:00:00"/>
        <d v="1971-12-19T00:00:00"/>
        <d v="1971-12-14T00:00:00"/>
        <d v="1971-12-21T00:00:00"/>
        <d v="1971-10-07T00:00:00"/>
        <d v="1971-12-20T00:00:00"/>
        <d v="1971-10-02T00:00:00"/>
        <d v="1971-11-25T00:00:00"/>
        <d v="1971-06-28T00:00:00"/>
        <d v="1972-12-29T00:00:00"/>
        <d v="1972-02-13T00:00:00"/>
        <d v="1972-07-30T00:00:00"/>
        <d v="1972-03-14T00:00:00"/>
        <d v="1973-04-06T00:00:00"/>
        <d v="1973-07-27T00:00:00"/>
        <d v="1973-10-13T00:00:00"/>
        <d v="1973-10-11T00:00:00"/>
        <d v="1973-07-26T00:00:00"/>
        <d v="1973-12-26T00:00:00"/>
        <d v="1973-06-27T00:00:00"/>
        <d v="1973-10-02T00:00:00"/>
        <d v="1973-04-09T00:00:00"/>
        <d v="1973-12-16T00:00:00"/>
        <d v="1973-11-08T00:00:00"/>
        <d v="1973-12-05T00:00:00"/>
        <d v="1973-04-18T00:00:00"/>
        <d v="1973-12-25T00:00:00"/>
        <d v="1972-10-14T00:00:00"/>
        <d v="1973-10-24T00:00:00"/>
        <d v="1973-12-06T00:00:00"/>
        <d v="1974-02-07T00:00:00"/>
        <d v="1974-06-19T00:00:00"/>
        <d v="1974-04-07T00:00:00"/>
        <d v="1974-12-12T00:00:00"/>
        <d v="1974-12-14T00:00:00"/>
        <d v="1974-10-01T00:00:00"/>
        <d v="1974-12-15T00:00:00"/>
        <d v="1975-12-11T00:00:00"/>
        <d v="1975-09-19T00:00:00"/>
        <d v="1975-06-20T00:00:00"/>
        <d v="1975-11-27T00:00:00"/>
        <d v="1975-11-19T00:00:00"/>
        <d v="1975-08-14T00:00:00"/>
        <d v="1975-09-24T00:00:00"/>
        <d v="1976-04-04T00:00:00"/>
        <d v="1976-10-08T00:00:00"/>
        <d v="1976-11-03T00:00:00"/>
        <d v="1977-03-19T00:00:00"/>
        <d v="1976-06-23T00:00:00"/>
        <d v="1976-10-06T00:00:00"/>
        <d v="1976-11-14T00:00:00"/>
        <d v="1976-06-25T00:00:00"/>
        <d v="1976-06-26T00:00:00"/>
        <d v="1976-11-20T00:00:00"/>
        <d v="1976-02-08T00:00:00"/>
        <d v="1977-03-27T00:00:00"/>
        <d v="1905-05-30T00:00:00"/>
        <d v="1977-11-15T00:00:00"/>
        <d v="1977-06-19T00:00:00"/>
        <d v="1977-12-12T00:00:00"/>
        <d v="1977-05-19T00:00:00"/>
        <d v="1977-07-07T00:00:00"/>
        <d v="1977-05-25T00:00:00"/>
        <d v="1978-09-01T00:00:00"/>
        <d v="1978-09-13T00:00:00"/>
        <d v="1978-12-08T00:00:00"/>
        <d v="1978-06-13T00:00:00"/>
        <d v="1978-10-25T00:00:00"/>
        <d v="1978-12-21T00:00:00"/>
        <d v="1978-06-16T00:00:00"/>
        <d v="1905-05-31T00:00:00"/>
        <d v="1978-07-27T00:00:00"/>
        <d v="1978-12-10T00:00:00"/>
        <d v="1979-05-25T00:00:00"/>
        <d v="1979-05-19T00:00:00"/>
        <d v="1980-02-07T00:00:00"/>
        <d v="1979-06-22T00:00:00"/>
        <d v="1979-12-05T00:00:00"/>
        <d v="1979-08-17T00:00:00"/>
        <d v="1979-04-12T00:00:00"/>
        <d v="1979-04-18T00:00:00"/>
        <d v="1979-06-26T00:00:00"/>
        <d v="1979-06-14T00:00:00"/>
        <d v="1979-12-06T00:00:00"/>
        <d v="1979-02-01T00:00:00"/>
        <d v="1980-07-02T00:00:00"/>
        <d v="1980-06-19T00:00:00"/>
        <d v="1980-06-20T00:00:00"/>
        <d v="1980-07-25T00:00:00"/>
        <d v="1980-10-02T00:00:00"/>
        <d v="1980-05-17T00:00:00"/>
        <d v="1980-12-01T00:00:00"/>
        <d v="1980-01-01T00:00:00"/>
        <d v="1980-05-09T00:00:00"/>
        <d v="1980-09-10T00:00:00"/>
        <d v="1980-09-19T00:00:00"/>
        <d v="1980-11-13T00:00:00"/>
        <d v="1980-05-23T00:00:00"/>
        <d v="1980-12-04T00:00:00"/>
        <d v="1981-07-16T00:00:00"/>
        <d v="1981-08-21T00:00:00"/>
        <d v="1981-07-07T00:00:00"/>
        <d v="1981-03-30T00:00:00"/>
        <d v="1982-03-16T00:00:00"/>
        <d v="1981-04-01T00:00:00"/>
        <d v="1981-04-10T00:00:00"/>
        <d v="1981-06-24T00:00:00"/>
        <d v="1981-07-10T00:00:00"/>
        <d v="1981-05-01T00:00:00"/>
        <d v="1981-10-30T00:00:00"/>
        <d v="1981-06-12T00:00:00"/>
        <d v="1981-12-24T00:00:00"/>
        <d v="1981-06-26T00:00:00"/>
        <d v="1982-12-08T00:00:00"/>
        <d v="1982-12-10T00:00:00"/>
        <d v="1982-06-25T00:00:00"/>
        <d v="1982-05-20T00:00:00"/>
        <d v="1982-12-17T00:00:00"/>
        <d v="1982-05-26T00:00:00"/>
        <d v="1981-10-15T00:00:00"/>
        <d v="1982-08-13T00:00:00"/>
        <d v="1982-10-22T00:00:00"/>
        <d v="1982-11-30T00:00:00"/>
        <d v="1982-07-28T00:00:00"/>
        <d v="1982-05-21T00:00:00"/>
        <d v="1982-05-24T00:00:00"/>
        <d v="1982-06-04T00:00:00"/>
        <d v="1982-12-01T00:00:00"/>
        <d v="1982-07-09T00:00:00"/>
        <d v="1983-12-09T00:00:00"/>
        <d v="1983-11-18T00:00:00"/>
        <d v="1983-10-21T00:00:00"/>
        <d v="1983-04-15T00:00:00"/>
        <d v="1982-12-18T00:00:00"/>
        <d v="1983-03-31T00:00:00"/>
        <d v="1983-07-29T00:00:00"/>
        <d v="1983-10-06T00:00:00"/>
        <d v="1983-06-06T00:00:00"/>
        <d v="1983-03-22T00:00:00"/>
        <d v="1983-05-23T00:00:00"/>
        <d v="1983-08-05T00:00:00"/>
        <d v="1983-12-01T00:00:00"/>
        <d v="1983-06-17T00:00:00"/>
        <d v="1983-11-20T00:00:00"/>
        <d v="1983-06-07T00:00:00"/>
        <d v="1983-02-04T00:00:00"/>
        <d v="1983-05-19T00:00:00"/>
        <d v="1984-12-07T00:00:00"/>
        <d v="1984-09-06T00:00:00"/>
        <d v="1984-12-01T00:00:00"/>
        <d v="1984-03-26T00:00:00"/>
        <d v="1984-03-09T00:00:00"/>
        <d v="1984-06-29T00:00:00"/>
        <d v="1984-12-03T00:00:00"/>
        <d v="1984-02-17T00:00:00"/>
        <d v="1984-04-13T00:00:00"/>
        <d v="1984-06-07T00:00:00"/>
        <d v="1984-06-08T00:00:00"/>
        <d v="1984-05-08T00:00:00"/>
        <d v="1984-06-22T00:00:00"/>
        <d v="1984-03-11T00:00:00"/>
        <d v="1984-11-02T00:00:00"/>
        <d v="1984-05-11T00:00:00"/>
        <d v="1984-10-01T00:00:00"/>
        <d v="1984-05-20T00:00:00"/>
        <d v="1984-03-10T00:00:00"/>
        <d v="1984-08-10T00:00:00"/>
        <d v="1984-07-20T00:00:00"/>
        <d v="1984-03-24T00:00:00"/>
        <d v="1984-05-04T00:00:00"/>
        <d v="1984-06-01T00:00:00"/>
        <d v="1984-12-14T00:00:00"/>
        <d v="1984-10-26T00:00:00"/>
        <d v="1984-03-02T00:00:00"/>
        <d v="1984-04-06T00:00:00"/>
        <d v="1985-08-16T00:00:00"/>
        <d v="1985-07-03T00:00:00"/>
        <d v="1985-02-01T00:00:00"/>
        <d v="1985-02-07T00:00:00"/>
        <d v="1985-12-13T00:00:00"/>
        <d v="1985-06-21T00:00:00"/>
        <d v="1985-12-16T00:00:00"/>
        <d v="1985-10-04T00:00:00"/>
        <d v="1985-06-30T00:00:00"/>
        <d v="1985-12-12T00:00:00"/>
        <d v="1985-05-31T00:00:00"/>
        <d v="1985-08-02T00:00:00"/>
        <d v="1985-06-07T00:00:00"/>
        <d v="1985-12-04T00:00:00"/>
        <d v="1985-08-01T00:00:00"/>
        <d v="1985-06-29T00:00:00"/>
        <d v="1985-07-26T00:00:00"/>
        <d v="1985-10-01T00:00:00"/>
        <d v="1985-12-10T00:00:00"/>
        <d v="1985-05-13T00:00:00"/>
        <d v="1985-03-29T00:00:00"/>
        <d v="1985-01-26T00:00:00"/>
        <d v="1985-05-22T00:00:00"/>
        <d v="1985-05-25T00:00:00"/>
        <d v="1985-05-11T00:00:00"/>
        <d v="1985-04-18T00:00:00"/>
        <d v="1985-11-21T00:00:00"/>
        <d v="1985-12-06T00:00:00"/>
        <d v="1986-04-24T00:00:00"/>
        <d v="1986-07-14T00:00:00"/>
        <d v="1986-07-02T00:00:00"/>
        <d v="1986-08-30T00:00:00"/>
        <d v="1905-06-08T00:00:00"/>
        <d v="1986-10-08T00:00:00"/>
        <d v="1986-05-17T00:00:00"/>
        <d v="1986-06-11T00:00:00"/>
        <d v="1986-07-30T00:00:00"/>
        <d v="1986-08-15T00:00:00"/>
        <d v="1986-08-01T00:00:00"/>
        <d v="1986-12-12T00:00:00"/>
        <d v="1986-06-23T00:00:00"/>
        <d v="1986-01-25T00:00:00"/>
        <d v="1986-01-01T00:00:00"/>
        <d v="1986-01-17T00:00:00"/>
        <d v="1986-06-27T00:00:00"/>
        <d v="1986-12-19T00:00:00"/>
        <d v="1986-05-16T00:00:00"/>
        <d v="1986-03-26T00:00:00"/>
        <d v="1986-01-29T00:00:00"/>
        <d v="1986-05-09T00:00:00"/>
        <d v="1986-08-06T00:00:00"/>
        <d v="1986-11-21T00:00:00"/>
        <d v="1986-08-02T00:00:00"/>
        <d v="1986-12-10T00:00:00"/>
        <d v="1986-05-12T00:00:00"/>
        <d v="1988-05-20T00:00:00"/>
        <d v="1987-03-06T00:00:00"/>
        <d v="1987-05-19T00:00:00"/>
        <d v="1905-06-10T00:00:00"/>
        <d v="1987-08-17T00:00:00"/>
        <d v="1987-12-08T00:00:00"/>
        <d v="1987-03-13T00:00:00"/>
        <d v="1987-09-16T00:00:00"/>
        <d v="1987-06-17T00:00:00"/>
        <d v="1987-12-23T00:00:00"/>
        <d v="1987-07-01T00:00:00"/>
        <d v="1987-06-27T00:00:00"/>
        <d v="1987-07-27T00:00:00"/>
        <d v="1987-12-01T00:00:00"/>
        <d v="1987-02-27T00:00:00"/>
        <d v="1987-02-12T00:00:00"/>
        <d v="1987-12-16T00:00:00"/>
        <d v="1987-11-25T00:00:00"/>
        <d v="1987-06-12T00:00:00"/>
        <d v="1987-09-18T00:00:00"/>
        <d v="1987-07-17T00:00:00"/>
        <d v="1987-11-13T00:00:00"/>
        <d v="1987-06-24T00:00:00"/>
        <d v="1987-07-23T00:00:00"/>
        <d v="1987-11-23T00:00:00"/>
        <d v="1987-06-02T00:00:00"/>
        <d v="1987-12-11T00:00:00"/>
        <d v="1988-03-29T00:00:00"/>
        <d v="1988-06-03T00:00:00"/>
        <d v="1988-06-15T00:00:00"/>
        <d v="1988-11-09T00:00:00"/>
        <d v="1988-07-29T00:00:00"/>
        <d v="1988-06-26T00:00:00"/>
        <d v="1988-12-11T00:00:00"/>
        <d v="1988-09-08T00:00:00"/>
        <d v="1988-07-12T00:00:00"/>
        <d v="1988-07-07T00:00:00"/>
        <d v="1988-02-19T00:00:00"/>
        <d v="1988-06-17T00:00:00"/>
        <d v="1988-10-21T00:00:00"/>
        <d v="1988-04-16T00:00:00"/>
        <d v="1988-11-12T00:00:00"/>
        <d v="1988-05-26T00:00:00"/>
        <d v="1988-07-11T00:00:00"/>
        <d v="1988-12-02T00:00:00"/>
        <d v="1988-08-19T00:00:00"/>
        <d v="1988-09-29T00:00:00"/>
        <d v="1988-11-13T00:00:00"/>
        <d v="1988-12-12T00:00:00"/>
        <d v="1988-05-25T00:00:00"/>
        <d v="1988-06-14T00:00:00"/>
        <d v="1988-11-17T00:00:00"/>
        <d v="1988-11-04T00:00:00"/>
        <d v="1988-12-08T00:00:00"/>
        <d v="1988-06-21T00:00:00"/>
        <d v="1988-12-20T00:00:00"/>
        <d v="1988-08-10T00:00:00"/>
        <d v="1905-06-11T00:00:00"/>
        <d v="1989-08-08T00:00:00"/>
        <d v="1989-11-01T00:00:00"/>
        <d v="1989-06-19T00:00:00"/>
        <d v="1989-02-17T00:00:00"/>
        <d v="1989-09-22T00:00:00"/>
        <d v="1989-12-20T00:00:00"/>
        <d v="1989-10-12T00:00:00"/>
        <d v="1989-06-02T00:00:00"/>
        <d v="1989-05-19T00:00:00"/>
        <d v="1989-12-11T00:00:00"/>
        <d v="1989-04-21T00:00:00"/>
        <d v="1989-06-15T00:00:00"/>
        <d v="1989-12-15T00:00:00"/>
        <d v="1988-10-24T00:00:00"/>
        <d v="1989-05-24T00:00:00"/>
        <d v="1989-07-05T00:00:00"/>
        <d v="1989-06-13T00:00:00"/>
        <d v="1989-11-13T00:00:00"/>
        <d v="1989-11-30T00:00:00"/>
        <d v="1989-07-31T00:00:00"/>
        <d v="1989-05-12T00:00:00"/>
        <d v="1989-06-09T00:00:00"/>
        <d v="1989-11-05T00:00:00"/>
        <d v="1989-12-22T00:00:00"/>
        <d v="1989-07-21T00:00:00"/>
        <d v="1989-08-16T00:00:00"/>
        <d v="1989-12-04T00:00:00"/>
        <d v="1989-07-12T00:00:00"/>
        <d v="1989-01-20T00:00:00"/>
        <d v="1990-07-18T00:00:00"/>
        <d v="1990-12-12T00:00:00"/>
        <d v="1990-05-25T00:00:00"/>
        <d v="1990-11-09T00:00:00"/>
        <d v="1990-04-06T00:00:00"/>
        <d v="1990-10-19T00:00:00"/>
        <d v="1990-08-24T00:00:00"/>
        <d v="1990-06-27T00:00:00"/>
        <d v="1990-06-13T00:00:00"/>
        <d v="1990-07-02T00:00:00"/>
        <d v="1990-12-06T00:00:00"/>
        <d v="1990-08-06T00:00:00"/>
        <d v="1990-07-13T00:00:00"/>
        <d v="1990-12-20T00:00:00"/>
        <d v="1990-09-09T00:00:00"/>
        <d v="1990-06-15T00:00:00"/>
        <d v="1990-11-10T00:00:00"/>
        <d v="1990-03-02T00:00:00"/>
        <d v="1990-10-29T00:00:00"/>
        <d v="1905-06-12T00:00:00"/>
        <d v="1990-09-01T00:00:00"/>
        <d v="1990-11-29T00:00:00"/>
        <d v="1990-11-19T00:00:00"/>
        <d v="1990-03-23T00:00:00"/>
        <d v="1990-06-22T00:00:00"/>
        <d v="1990-11-13T00:00:00"/>
        <d v="1990-03-30T00:00:00"/>
        <d v="1990-05-31T00:00:00"/>
        <d v="1990-01-19T00:00:00"/>
        <d v="1990-05-19T00:00:00"/>
        <d v="1991-11-19T00:00:00"/>
        <d v="1991-05-22T00:00:00"/>
        <d v="1991-05-18T00:00:00"/>
        <d v="1991-09-29T00:00:00"/>
        <d v="1991-07-19T00:00:00"/>
        <d v="1991-05-13T00:00:00"/>
        <d v="1991-10-06T00:00:00"/>
        <d v="1991-06-07T00:00:00"/>
        <d v="1991-02-23T00:00:00"/>
        <d v="1991-12-20T00:00:00"/>
        <d v="1991-09-10T00:00:00"/>
        <d v="1991-09-05T00:00:00"/>
        <d v="1991-12-27T00:00:00"/>
        <d v="1991-12-08T00:00:00"/>
        <d v="1991-07-26T00:00:00"/>
        <d v="1991-05-24T00:00:00"/>
        <d v="1991-12-19T00:00:00"/>
        <d v="1991-12-12T00:00:00"/>
        <d v="1905-06-13T00:00:00"/>
        <d v="1991-07-20T00:00:00"/>
        <d v="1991-10-04T00:00:00"/>
        <d v="1991-07-10T00:00:00"/>
        <d v="1991-06-14T00:00:00"/>
        <d v="1991-06-19T00:00:00"/>
        <d v="1991-01-30T00:00:00"/>
        <d v="1991-02-04T00:00:00"/>
        <d v="1991-12-03T00:00:00"/>
        <d v="1991-03-22T00:00:00"/>
        <d v="1991-07-01T00:00:00"/>
        <d v="1991-05-20T00:00:00"/>
        <d v="1991-05-15T00:00:00"/>
        <d v="1992-11-08T00:00:00"/>
        <d v="1992-05-19T00:00:00"/>
        <d v="1992-03-18T00:00:00"/>
        <d v="1992-06-16T00:00:00"/>
        <d v="1992-11-25T00:00:00"/>
        <d v="1992-06-04T00:00:00"/>
        <d v="1992-11-10T00:00:00"/>
        <d v="1992-09-11T00:00:00"/>
        <d v="1905-06-14T00:00:00"/>
        <d v="1992-07-13T00:00:00"/>
        <d v="1992-05-18T00:00:00"/>
        <d v="1992-12-02T00:00:00"/>
        <d v="1992-08-30T00:00:00"/>
        <d v="1992-11-15T00:00:00"/>
        <d v="1992-03-21T00:00:00"/>
        <d v="1992-07-01T00:00:00"/>
        <d v="1992-05-11T00:00:00"/>
        <d v="1992-11-17T00:00:00"/>
        <d v="1992-09-20T00:00:00"/>
        <d v="1992-12-06T00:00:00"/>
        <d v="1992-03-13T00:00:00"/>
        <d v="1992-11-05T00:00:00"/>
        <d v="1992-06-05T00:00:00"/>
        <d v="1992-04-03T00:00:00"/>
        <d v="1992-01-21T00:00:00"/>
        <d v="1992-09-13T00:00:00"/>
        <d v="1992-12-23T00:00:00"/>
        <d v="1992-05-29T00:00:00"/>
        <d v="1992-09-09T00:00:00"/>
        <d v="1992-05-01T00:00:00"/>
        <d v="1992-02-14T00:00:00"/>
        <d v="1993-11-19T00:00:00"/>
        <d v="1905-06-15T00:00:00"/>
        <d v="1993-01-15T00:00:00"/>
        <d v="1992-10-09T00:00:00"/>
        <d v="1993-12-25T00:00:00"/>
        <d v="1993-09-09T00:00:00"/>
        <d v="1993-11-07T00:00:00"/>
        <d v="1993-07-23T00:00:00"/>
        <d v="1993-10-01T00:00:00"/>
        <d v="1993-06-04T00:00:00"/>
        <d v="1993-10-07T00:00:00"/>
        <d v="1993-06-23T00:00:00"/>
        <d v="1993-07-16T00:00:00"/>
        <d v="1993-07-29T00:00:00"/>
        <s v="NA"/>
        <d v="1993-08-20T00:00:00"/>
        <d v="1993-07-10T00:00:00"/>
        <d v="1993-05-21T00:00:00"/>
        <d v="1993-07-08T00:00:00"/>
        <d v="1993-12-12T00:00:00"/>
        <d v="1993-04-06T00:00:00"/>
        <d v="1993-06-09T00:00:00"/>
        <d v="1993-08-01T00:00:00"/>
        <d v="1993-06-13T00:00:00"/>
        <d v="1993-05-26T00:00:00"/>
        <d v="1993-11-22T00:00:00"/>
        <d v="1993-05-06T00:00:00"/>
        <d v="1993-02-05T00:00:00"/>
        <d v="1993-10-09T00:00:00"/>
        <d v="1993-11-24T00:00:00"/>
        <d v="1993-12-14T00:00:00"/>
        <d v="1993-05-15T00:00:00"/>
        <d v="1993-10-25T00:00:00"/>
        <d v="1993-07-28T00:00:00"/>
        <d v="1993-05-01T00:00:00"/>
        <d v="1993-04-07T00:00:00"/>
        <d v="1993-11-30T00:00:00"/>
        <d v="1993-12-10T00:00:00"/>
        <d v="1993-06-25T00:00:00"/>
        <d v="1993-05-28T00:00:00"/>
        <d v="1993-11-12T00:00:00"/>
        <d v="1993-09-08T00:00:00"/>
        <d v="1994-02-04T00:00:00"/>
        <d v="1905-06-16T00:00:00"/>
        <d v="1994-05-25T00:00:00"/>
        <d v="1994-08-03T00:00:00"/>
        <d v="1994-01-01T00:00:00"/>
        <d v="1994-07-20T00:00:00"/>
        <d v="1994-11-28T00:00:00"/>
        <d v="1994-12-06T00:00:00"/>
        <d v="1994-05-23T00:00:00"/>
        <d v="1994-06-23T00:00:00"/>
        <d v="1994-01-20T00:00:00"/>
        <d v="1994-11-04T00:00:00"/>
        <d v="1994-07-08T00:00:00"/>
        <d v="1994-01-27T00:00:00"/>
        <d v="1994-11-09T00:00:00"/>
        <d v="1994-11-14T00:00:00"/>
        <d v="1994-12-23T00:00:00"/>
        <d v="1994-06-12T00:00:00"/>
        <d v="1994-08-05T00:00:00"/>
        <d v="1994-12-21T00:00:00"/>
        <d v="1994-07-28T00:00:00"/>
        <d v="1994-05-20T00:00:00"/>
        <d v="1994-03-18T00:00:00"/>
        <d v="1994-08-26T00:00:00"/>
        <d v="1994-05-21T00:00:00"/>
        <d v="1994-12-19T00:00:00"/>
        <d v="1994-11-11T00:00:00"/>
        <d v="1994-05-17T00:00:00"/>
        <d v="1994-09-10T00:00:00"/>
        <d v="1994-10-07T00:00:00"/>
        <d v="1994-06-07T00:00:00"/>
        <d v="1994-11-17T00:00:00"/>
        <d v="1994-10-28T00:00:00"/>
        <d v="1994-09-16T00:00:00"/>
        <d v="1994-07-12T00:00:00"/>
        <d v="1994-08-01T00:00:00"/>
        <d v="1994-06-17T00:00:00"/>
        <d v="1994-06-24T00:00:00"/>
        <d v="1995-11-08T00:00:00"/>
        <d v="1995-06-22T00:00:00"/>
        <d v="1995-10-06T00:00:00"/>
        <d v="1995-08-04T00:00:00"/>
        <d v="1995-04-06T00:00:00"/>
        <d v="1995-01-27T00:00:00"/>
        <d v="1995-06-09T00:00:00"/>
        <d v="1995-01-19T00:00:00"/>
        <d v="1995-02-10T00:00:00"/>
        <d v="1995-05-18T00:00:00"/>
        <d v="1995-05-30T00:00:00"/>
        <d v="1995-11-14T00:00:00"/>
        <d v="1995-05-26T00:00:00"/>
        <d v="1995-05-01T00:00:00"/>
        <d v="1995-07-07T00:00:00"/>
        <d v="1995-10-19T00:00:00"/>
        <d v="1995-04-01T00:00:00"/>
        <d v="1995-08-11T00:00:00"/>
        <d v="1995-05-27T00:00:00"/>
        <d v="1995-12-29T00:00:00"/>
        <d v="1995-05-15T00:00:00"/>
        <d v="1994-10-01T00:00:00"/>
        <d v="1995-09-16T00:00:00"/>
        <d v="1995-05-05T00:00:00"/>
        <d v="1995-04-26T00:00:00"/>
        <d v="1995-10-20T00:00:00"/>
        <d v="1995-11-13T00:00:00"/>
        <d v="1995-03-23T00:00:00"/>
        <d v="1995-09-15T00:00:00"/>
        <d v="1995-12-06T00:00:00"/>
        <d v="1994-08-10T00:00:00"/>
        <d v="1995-04-15T00:00:00"/>
        <d v="1905-06-17T00:00:00"/>
        <d v="1995-12-15T00:00:00"/>
        <d v="1995-01-01T00:00:00"/>
        <d v="1995-07-13T00:00:00"/>
        <d v="1995-07-25T00:00:00"/>
        <d v="1995-03-06T00:00:00"/>
        <d v="1995-06-15T00:00:00"/>
        <d v="1995-12-04T00:00:00"/>
        <d v="1995-09-21T00:00:00"/>
        <d v="1995-09-03T00:00:00"/>
        <d v="1995-05-20T00:00:00"/>
        <d v="1995-03-31T00:00:00"/>
        <d v="1995-11-19T00:00:00"/>
        <d v="1995-07-28T00:00:00"/>
        <d v="1995-04-09T00:00:00"/>
        <d v="1996-11-18T00:00:00"/>
        <d v="1996-12-15T00:00:00"/>
        <d v="1996-03-08T00:00:00"/>
        <d v="1905-06-18T00:00:00"/>
        <d v="1996-08-31T00:00:00"/>
        <d v="1996-02-05T00:00:00"/>
        <d v="1996-08-01T00:00:00"/>
        <d v="1996-07-12T00:00:00"/>
        <d v="1996-04-26T00:00:00"/>
        <d v="1996-05-17T00:00:00"/>
        <d v="1996-12-05T00:00:00"/>
        <d v="1996-01-12T00:00:00"/>
        <d v="1996-05-31T00:00:00"/>
        <d v="1996-10-01T00:00:00"/>
        <d v="1996-06-11T00:00:00"/>
        <d v="1996-08-09T00:00:00"/>
        <d v="1996-03-15T00:00:00"/>
        <d v="1996-09-20T00:00:00"/>
        <d v="1996-07-17T00:00:00"/>
        <d v="1996-01-19T00:00:00"/>
        <d v="1996-10-03T00:00:00"/>
        <d v="1996-02-07T00:00:00"/>
        <d v="1996-06-19T00:00:00"/>
        <d v="1996-06-25T00:00:00"/>
        <d v="1996-07-30T00:00:00"/>
        <d v="1996-04-12T00:00:00"/>
        <d v="1996-12-06T00:00:00"/>
        <d v="1996-11-16T00:00:00"/>
        <d v="1996-07-04T00:00:00"/>
        <d v="1996-09-01T00:00:00"/>
        <d v="1996-10-07T00:00:00"/>
        <d v="1997-01-15T00:00:00"/>
        <d v="1996-12-12T00:00:00"/>
        <d v="1996-07-28T00:00:00"/>
        <d v="1996-05-20T00:00:00"/>
        <d v="1996-06-27T00:00:00"/>
        <d v="1996-10-13T00:00:00"/>
        <d v="1996-06-22T00:00:00"/>
        <d v="1996-11-01T00:00:00"/>
        <d v="1996-06-01T00:00:00"/>
        <d v="1996-10-27T00:00:00"/>
        <d v="1996-12-18T00:00:00"/>
        <d v="1996-08-28T00:00:00"/>
        <d v="1996-08-30T00:00:00"/>
        <d v="1996-11-10T00:00:00"/>
        <d v="1996-04-04T00:00:00"/>
        <d v="1996-08-16T00:00:00"/>
        <d v="1996-05-08T00:00:00"/>
        <d v="1997-02-04T00:00:00"/>
        <d v="1997-07-21T00:00:00"/>
        <d v="1997-11-06T00:00:00"/>
        <d v="1997-12-04T00:00:00"/>
        <d v="1997-04-11T00:00:00"/>
        <d v="1997-11-14T00:00:00"/>
        <d v="1997-04-29T00:00:00"/>
        <d v="1905-06-19T00:00:00"/>
        <d v="1997-07-03T00:00:00"/>
        <d v="1998-01-18T00:00:00"/>
        <d v="1997-09-11T00:00:00"/>
        <d v="1997-04-24T00:00:00"/>
        <d v="1998-01-21T00:00:00"/>
        <d v="1997-12-20T00:00:00"/>
        <d v="1997-01-23T00:00:00"/>
        <d v="1997-06-02T00:00:00"/>
        <d v="1997-08-04T00:00:00"/>
        <d v="1997-07-05T00:00:00"/>
        <d v="1997-08-06T00:00:00"/>
        <d v="1998-02-25T00:00:00"/>
        <d v="1997-10-13T00:00:00"/>
        <d v="1997-03-13T00:00:00"/>
        <d v="1998-06-13T00:00:00"/>
        <d v="1997-02-24T00:00:00"/>
        <d v="1997-09-06T00:00:00"/>
        <d v="1997-08-15T00:00:00"/>
        <d v="1997-06-19T00:00:00"/>
        <d v="1997-05-07T00:00:00"/>
        <d v="1997-11-16T00:00:00"/>
        <d v="1997-08-13T00:00:00"/>
        <d v="1997-08-22T00:00:00"/>
        <d v="1997-09-03T00:00:00"/>
        <d v="1997-07-16T00:00:00"/>
        <d v="1997-12-02T00:00:00"/>
        <d v="1905-06-20T00:00:00"/>
        <d v="1997-04-09T00:00:00"/>
        <d v="1996-01-20T00:00:00"/>
        <d v="1997-06-13T00:00:00"/>
        <d v="1997-12-10T00:00:00"/>
        <d v="1997-10-09T00:00:00"/>
        <d v="1997-05-12T00:00:00"/>
        <d v="1997-12-08T00:00:00"/>
        <d v="1997-05-14T00:00:00"/>
        <d v="1997-03-18T00:00:00"/>
        <d v="1997-09-25T00:00:00"/>
        <d v="1997-05-19T00:00:00"/>
        <d v="1998-11-02T00:00:00"/>
        <d v="1997-06-25T00:00:00"/>
        <d v="1997-06-01T00:00:00"/>
        <d v="1997-11-21T00:00:00"/>
        <d v="1997-12-19T00:00:00"/>
        <d v="1997-06-20T00:00:00"/>
        <d v="1997-12-06T00:00:00"/>
        <d v="1997-09-23T00:00:00"/>
        <d v="1997-12-12T00:00:00"/>
        <d v="1997-04-03T00:00:00"/>
        <d v="1997-09-13T00:00:00"/>
        <d v="1998-01-26T00:00:00"/>
        <d v="1998-10-23T00:00:00"/>
        <d v="1997-07-01T00:00:00"/>
        <d v="1998-02-11T00:00:00"/>
        <d v="1999-09-27T00:00:00"/>
        <d v="1997-11-04T00:00:00"/>
        <d v="1998-09-12T00:00:00"/>
        <d v="1997-11-01T00:00:00"/>
        <d v="1997-12-09T00:00:00"/>
        <d v="1999-11-13T00:00:00"/>
        <d v="1997-02-14T00:00:00"/>
        <d v="1997-04-15T00:00:00"/>
        <d v="1998-11-06T00:00:00"/>
        <d v="1998-07-01T00:00:00"/>
        <d v="1998-09-19T00:00:00"/>
        <d v="1998-06-30T00:00:00"/>
        <d v="1999-09-02T00:00:00"/>
        <d v="1998-08-19T00:00:00"/>
        <d v="1999-04-16T00:00:00"/>
        <d v="1998-11-14T00:00:00"/>
        <d v="2000-06-17T00:00:00"/>
        <d v="1998-07-29T00:00:00"/>
        <d v="1998-04-10T00:00:00"/>
        <d v="1998-05-07T00:00:00"/>
        <d v="1999-05-21T00:00:00"/>
        <d v="1999-08-13T00:00:00"/>
        <d v="1999-07-13T00:00:00"/>
        <d v="2005-06-29T00:00:00"/>
        <d v="1998-05-15T00:00:00"/>
        <d v="2002-08-29T00:00:00"/>
        <d v="2001-09-08T00:00:00"/>
        <d v="1998-05-01T00:00:00"/>
        <d v="1998-12-15T00:00:00"/>
        <d v="1999-12-06T00:00:00"/>
        <d v="1998-01-16T00:00:00"/>
        <d v="1998-07-27T00:00:00"/>
        <d v="1998-10-28T00:00:00"/>
        <d v="2001-12-10T00:00:00"/>
        <d v="1998-04-03T00:00:00"/>
        <d v="1998-07-10T00:00:00"/>
        <d v="1998-04-01T00:00:00"/>
        <d v="2000-05-18T00:00:00"/>
        <d v="1998-06-05T00:00:00"/>
        <d v="1998-10-01T00:00:00"/>
        <d v="1998-06-26T00:00:00"/>
        <d v="1999-02-05T00:00:00"/>
        <d v="1998-01-01T00:00:00"/>
        <d v="1998-09-17T00:00:00"/>
        <d v="1998-10-16T00:00:00"/>
        <d v="1998-12-16T00:00:00"/>
        <d v="2002-03-12T00:00:00"/>
        <d v="1998-09-18T00:00:00"/>
        <d v="1998-07-21T00:00:00"/>
        <d v="1998-06-12T00:00:00"/>
        <d v="1998-07-30T00:00:00"/>
        <d v="1998-12-10T00:00:00"/>
        <d v="1999-06-12T00:00:00"/>
        <d v="1998-12-22T00:00:00"/>
        <d v="1998-03-06T00:00:00"/>
        <d v="1998-04-15T00:00:00"/>
        <d v="1997-12-17T00:00:00"/>
        <d v="1998-02-12T00:00:00"/>
        <d v="1998-09-28T00:00:00"/>
        <d v="1998-03-20T00:00:00"/>
        <d v="1999-06-30T00:00:00"/>
        <d v="1998-06-19T00:00:00"/>
        <d v="2000-07-12T00:00:00"/>
        <d v="1999-02-16T00:00:00"/>
        <d v="2002-07-03T00:00:00"/>
        <d v="2000-06-13T00:00:00"/>
        <d v="1999-05-16T00:00:00"/>
        <d v="2000-11-22T00:00:00"/>
        <d v="2005-09-07T00:00:00"/>
        <d v="2002-05-12T00:00:00"/>
        <d v="2005-05-12T00:00:00"/>
        <d v="1998-07-07T00:00:00"/>
        <d v="1999-03-05T00:00:00"/>
        <d v="1999-04-13T00:00:00"/>
        <d v="1999-01-27T00:00:00"/>
        <d v="1999-09-07T00:00:00"/>
        <d v="1998-04-25T00:00:00"/>
        <d v="2001-03-23T00:00:00"/>
        <d v="1999-04-27T00:00:00"/>
        <d v="1999-12-07T00:00:00"/>
        <d v="2001-04-22T00:00:00"/>
        <d v="1999-04-23T00:00:00"/>
        <d v="1998-09-08T00:00:00"/>
        <d v="1998-08-25T00:00:00"/>
        <d v="1998-12-18T00:00:00"/>
        <d v="1999-07-31T00:00:00"/>
        <d v="1998-10-21T00:00:00"/>
        <d v="1998-07-15T00:00:00"/>
        <d v="1998-11-13T00:00:00"/>
        <d v="2000-05-13T00:00:00"/>
        <d v="1998-07-28T00:00:00"/>
        <d v="1999-07-22T00:00:00"/>
        <d v="1999-02-19T00:00:00"/>
        <d v="1999-03-24T00:00:00"/>
        <d v="2001-07-26T00:00:00"/>
        <d v="2002-11-05T00:00:00"/>
        <d v="1998-11-12T00:00:00"/>
        <d v="2000-02-03T00:00:00"/>
        <d v="1905-06-21T00:00:00"/>
        <d v="2000-02-18T00:00:00"/>
        <d v="1999-03-19T00:00:00"/>
        <d v="1999-09-10T00:00:00"/>
        <d v="1998-12-03T00:00:00"/>
        <d v="1999-08-27T00:00:00"/>
        <d v="2003-09-02T00:00:00"/>
        <d v="1998-01-19T00:00:00"/>
        <d v="2000-03-31T00:00:00"/>
        <d v="1999-02-20T00:00:00"/>
        <d v="1999-07-15T00:00:00"/>
        <d v="2001-09-02T00:00:00"/>
        <d v="1999-10-28T00:00:00"/>
        <d v="1999-07-18T00:00:00"/>
        <d v="2000-04-17T00:00:00"/>
        <d v="1999-06-01T00:00:00"/>
        <d v="1999-08-25T00:00:00"/>
        <d v="1999-11-08T00:00:00"/>
        <d v="2000-01-21T00:00:00"/>
        <d v="1999-08-04T00:00:00"/>
        <d v="1998-10-15T00:00:00"/>
        <d v="1999-06-15T00:00:00"/>
        <d v="2000-07-24T00:00:00"/>
        <d v="2002-04-30T00:00:00"/>
        <d v="1999-06-08T00:00:00"/>
        <d v="1999-08-29T00:00:00"/>
        <d v="2000-12-16T00:00:00"/>
        <d v="2001-06-11T00:00:00"/>
        <d v="1998-09-25T00:00:00"/>
        <d v="1999-11-16T00:00:00"/>
        <d v="1999-12-16T00:00:00"/>
        <d v="2000-03-17T00:00:00"/>
        <d v="2000-10-29T00:00:00"/>
        <d v="1999-03-31T00:00:00"/>
        <d v="1999-07-26T00:00:00"/>
        <d v="1999-09-21T00:00:00"/>
        <d v="1999-10-18T00:00:00"/>
        <d v="1999-03-26T00:00:00"/>
        <d v="1998-05-17T00:00:00"/>
        <d v="1998-04-24T00:00:00"/>
        <d v="1999-07-27T00:00:00"/>
        <d v="1999-06-17T00:00:00"/>
        <d v="1999-05-19T00:00:00"/>
        <d v="2001-11-17T00:00:00"/>
        <d v="2003-12-07T00:00:00"/>
        <d v="2000-10-22T00:00:00"/>
        <d v="1999-01-19T00:00:00"/>
        <d v="2000-07-18T00:00:00"/>
        <d v="2000-12-07T00:00:00"/>
        <d v="2001-06-16T00:00:00"/>
        <d v="2000-06-16T00:00:00"/>
        <d v="2001-07-16T00:00:00"/>
        <d v="1999-07-25T00:00:00"/>
        <d v="1999-07-07T00:00:00"/>
        <d v="2000-02-02T00:00:00"/>
        <d v="1999-10-22T00:00:00"/>
        <d v="2000-08-02T00:00:00"/>
        <d v="1999-07-28T00:00:00"/>
        <d v="2002-05-29T00:00:00"/>
        <d v="2001-04-02T00:00:00"/>
        <d v="1999-12-05T00:00:00"/>
        <d v="2000-03-20T00:00:00"/>
        <d v="2003-06-22T00:00:00"/>
        <d v="2002-05-18T00:00:00"/>
        <d v="2001-05-16T00:00:00"/>
        <d v="2004-03-30T00:00:00"/>
        <d v="2003-12-01T00:00:00"/>
        <d v="2002-12-05T00:00:00"/>
        <d v="1999-08-02T00:00:00"/>
        <d v="2000-05-17T00:00:00"/>
        <d v="1999-09-08T00:00:00"/>
        <d v="2000-11-08T00:00:00"/>
        <d v="1999-07-20T00:00:00"/>
        <d v="2000-04-14T00:00:00"/>
        <d v="2003-07-09T00:00:00"/>
        <d v="1999-12-08T00:00:00"/>
        <d v="2000-05-01T00:00:00"/>
        <d v="2001-07-02T00:00:00"/>
        <d v="1999-09-17T00:00:00"/>
        <d v="2000-07-07T00:00:00"/>
        <d v="1999-12-23T00:00:00"/>
        <d v="2000-06-26T00:00:00"/>
        <d v="1998-01-31T00:00:00"/>
        <d v="2001-03-01T00:00:00"/>
        <d v="1905-06-22T00:00:00"/>
        <d v="2000-05-14T00:00:00"/>
        <d v="2000-12-01T00:00:00"/>
        <d v="2002-06-17T00:00:00"/>
        <d v="2003-06-30T00:00:00"/>
        <d v="2000-12-06T00:00:00"/>
        <d v="2000-09-08T00:00:00"/>
        <d v="1999-12-13T00:00:00"/>
        <d v="2000-03-06T00:00:00"/>
        <d v="2002-09-10T00:00:00"/>
        <d v="2001-03-08T00:00:00"/>
        <d v="2000-05-19T00:00:00"/>
        <d v="2000-02-22T00:00:00"/>
        <d v="2000-05-10T00:00:00"/>
        <d v="1999-10-27T00:00:00"/>
        <d v="2000-11-02T00:00:00"/>
        <d v="1999-01-25T00:00:00"/>
        <d v="2000-08-01T00:00:00"/>
        <d v="2000-06-05T00:00:00"/>
        <d v="2000-06-27T00:00:00"/>
        <d v="2002-03-21T00:00:00"/>
        <d v="2000-02-17T00:00:00"/>
        <d v="2000-12-03T00:00:00"/>
        <d v="2000-08-07T00:00:00"/>
        <d v="2000-02-08T00:00:00"/>
        <d v="2000-03-16T00:00:00"/>
        <d v="2001-09-28T00:00:00"/>
        <d v="2001-10-28T00:00:00"/>
        <d v="2000-11-06T00:00:00"/>
        <d v="2008-02-19T00:00:00"/>
        <d v="2000-07-31T00:00:00"/>
        <d v="2001-05-09T00:00:00"/>
        <d v="2000-09-14T00:00:00"/>
        <d v="2000-08-22T00:00:00"/>
        <d v="1999-12-02T00:00:00"/>
        <d v="2001-01-09T00:00:00"/>
        <d v="2001-09-09T00:00:00"/>
        <d v="2006-09-03T00:00:00"/>
        <d v="2000-12-13T00:00:00"/>
        <d v="2000-05-31T00:00:00"/>
        <d v="2000-09-05T00:00:00"/>
        <d v="2001-04-29T00:00:00"/>
        <d v="2001-01-26T00:00:00"/>
        <d v="2000-08-17T00:00:00"/>
        <d v="2000-09-23T00:00:00"/>
        <d v="2001-07-24T00:00:00"/>
        <d v="2001-04-25T00:00:00"/>
        <d v="2007-11-14T00:00:00"/>
        <d v="2000-10-06T00:00:00"/>
        <d v="2000-12-14T00:00:00"/>
        <d v="2004-05-20T00:00:00"/>
        <d v="2001-06-26T00:00:00"/>
        <d v="2001-02-09T00:00:00"/>
        <d v="2001-05-21T00:00:00"/>
        <d v="2000-05-11T00:00:00"/>
        <d v="2001-02-07T00:00:00"/>
        <d v="2000-10-28T00:00:00"/>
        <d v="2002-12-09T00:00:00"/>
        <d v="2000-11-14T00:00:00"/>
        <d v="2001-07-11T00:00:00"/>
        <d v="2000-12-12T00:00:00"/>
        <d v="2000-12-18T00:00:00"/>
        <d v="2001-10-12T00:00:00"/>
        <d v="2001-03-29T00:00:00"/>
        <d v="2000-10-12T00:00:00"/>
        <d v="2001-07-09T00:00:00"/>
        <d v="2001-03-18T00:00:00"/>
        <d v="2001-12-07T00:00:00"/>
        <d v="2001-08-24T00:00:00"/>
        <d v="2000-12-04T00:00:00"/>
        <d v="2000-09-27T00:00:00"/>
        <d v="2001-06-02T00:00:00"/>
        <d v="2000-10-17T00:00:00"/>
        <d v="2001-08-02T00:00:00"/>
        <d v="2001-02-12T00:00:00"/>
        <d v="2001-06-18T00:00:00"/>
        <d v="2002-02-04T00:00:00"/>
        <d v="2003-05-07T00:00:00"/>
        <d v="2001-03-02T00:00:00"/>
        <d v="2001-01-31T00:00:00"/>
        <d v="2002-12-06T00:00:00"/>
        <d v="2002-01-10T00:00:00"/>
        <d v="2001-06-23T00:00:00"/>
        <d v="2001-04-18T00:00:00"/>
        <d v="2001-12-05T00:00:00"/>
        <d v="2001-09-13T00:00:00"/>
        <d v="2000-12-15T00:00:00"/>
        <d v="2001-11-04T00:00:00"/>
        <d v="2000-12-10T00:00:00"/>
        <d v="2003-10-16T00:00:00"/>
        <d v="2001-05-13T00:00:00"/>
        <d v="2001-04-04T00:00:00"/>
        <d v="2002-07-14T00:00:00"/>
        <d v="2001-01-23T00:00:00"/>
        <d v="2002-03-01T00:00:00"/>
        <d v="2001-05-11T00:00:00"/>
        <d v="2001-07-20T00:00:00"/>
        <d v="2002-06-14T00:00:00"/>
        <d v="2001-06-08T00:00:00"/>
        <d v="2001-10-23T00:00:00"/>
        <d v="1905-06-23T00:00:00"/>
        <d v="2003-04-16T00:00:00"/>
        <d v="2002-01-23T00:00:00"/>
        <d v="2002-11-11T00:00:00"/>
        <d v="2001-01-19T00:00:00"/>
        <d v="2000-08-31T00:00:00"/>
        <d v="2001-07-29T00:00:00"/>
        <d v="2001-12-14T00:00:00"/>
        <d v="2001-07-30T00:00:00"/>
        <d v="2002-05-08T00:00:00"/>
        <d v="2002-02-15T00:00:00"/>
        <d v="2003-01-27T00:00:00"/>
        <d v="2003-03-13T00:00:00"/>
        <d v="2002-12-13T00:00:00"/>
        <d v="2001-08-06T00:00:00"/>
        <d v="2002-05-24T00:00:00"/>
        <d v="2002-07-09T00:00:00"/>
        <d v="2002-04-12T00:00:00"/>
        <d v="2001-03-21T00:00:00"/>
        <d v="2001-04-20T00:00:00"/>
        <d v="2001-11-01T00:00:00"/>
        <d v="2002-09-20T00:00:00"/>
        <d v="2003-08-08T00:00:00"/>
        <d v="2001-07-04T00:00:00"/>
        <d v="2002-05-22T00:00:00"/>
        <d v="2002-03-18T00:00:00"/>
        <d v="2002-08-23T00:00:00"/>
        <d v="2002-06-06T00:00:00"/>
        <d v="2007-02-14T00:00:00"/>
        <d v="2002-02-22T00:00:00"/>
        <d v="2001-09-24T00:00:00"/>
        <d v="2001-08-22T00:00:00"/>
        <d v="2001-07-31T00:00:00"/>
        <d v="2001-07-01T00:00:00"/>
        <d v="2003-03-28T00:00:00"/>
        <d v="2002-12-16T00:00:00"/>
        <d v="2002-04-07T00:00:00"/>
        <d v="2002-04-19T00:00:00"/>
        <d v="2001-07-17T00:00:00"/>
        <d v="2001-12-18T00:00:00"/>
        <d v="2004-02-18T00:00:00"/>
        <d v="2002-01-25T00:00:00"/>
        <d v="2002-01-13T00:00:00"/>
        <d v="2001-10-05T00:00:00"/>
        <d v="2000-10-01T00:00:00"/>
        <d v="2003-09-26T00:00:00"/>
        <d v="2003-05-18T00:00:00"/>
        <d v="2003-09-29T00:00:00"/>
        <d v="2001-11-19T00:00:00"/>
        <d v="2002-07-19T00:00:00"/>
        <d v="2001-11-02T00:00:00"/>
        <d v="2002-06-08T00:00:00"/>
        <d v="2002-12-03T00:00:00"/>
        <d v="2002-03-04T00:00:00"/>
        <d v="2001-12-13T00:00:00"/>
        <d v="2003-03-11T00:00:00"/>
        <d v="2002-12-11T00:00:00"/>
        <d v="2001-06-25T00:00:00"/>
        <d v="2002-05-30T00:00:00"/>
        <d v="2001-10-19T00:00:00"/>
        <d v="2001-10-22T00:00:00"/>
        <d v="2002-05-19T00:00:00"/>
        <d v="2002-01-07T00:00:00"/>
        <d v="2003-04-06T00:00:00"/>
        <d v="2002-12-15T00:00:00"/>
        <d v="2002-01-11T00:00:00"/>
        <d v="2004-03-19T00:00:00"/>
        <d v="2002-06-16T00:00:00"/>
        <d v="2002-04-26T00:00:00"/>
        <d v="2003-05-19T00:00:00"/>
        <d v="2001-12-03T00:00:00"/>
        <d v="2002-04-15T00:00:00"/>
        <d v="2002-02-25T00:00:00"/>
        <d v="2001-12-17T00:00:00"/>
        <d v="2002-05-03T00:00:00"/>
        <d v="2002-06-28T00:00:00"/>
        <d v="2002-03-22T00:00:00"/>
        <d v="2001-11-07T00:00:00"/>
        <d v="2002-06-09T00:00:00"/>
        <d v="2002-04-04T00:00:00"/>
        <d v="2002-03-11T00:00:00"/>
        <d v="2003-03-06T00:00:00"/>
        <d v="2001-11-11T00:00:00"/>
        <d v="2003-08-27T00:00:00"/>
        <d v="2002-07-29T00:00:00"/>
        <d v="2001-07-05T00:00:00"/>
        <d v="2003-06-17T00:00:00"/>
        <d v="2003-03-27T00:00:00"/>
        <d v="2002-08-07T00:00:00"/>
        <d v="2003-02-09T00:00:00"/>
        <d v="2002-10-22T00:00:00"/>
        <d v="2002-11-01T00:00:00"/>
        <d v="2002-09-30T00:00:00"/>
        <d v="2004-01-17T00:00:00"/>
        <d v="2003-02-07T00:00:00"/>
        <d v="2004-12-16T00:00:00"/>
        <d v="2002-09-19T00:00:00"/>
        <d v="2003-04-24T00:00:00"/>
        <d v="2003-01-25T00:00:00"/>
        <d v="2002-10-11T00:00:00"/>
        <d v="2007-09-07T00:00:00"/>
        <d v="2021-04-01T00:00:00"/>
        <d v="2004-12-09T00:00:00"/>
        <d v="2007-07-30T00:00:00"/>
        <d v="2002-10-02T00:00:00"/>
        <d v="2005-11-23T00:00:00"/>
        <d v="2002-07-22T00:00:00"/>
        <d v="2002-11-03T00:00:00"/>
        <d v="2003-05-30T00:00:00"/>
        <d v="2002-08-09T00:00:00"/>
        <d v="2001-09-14T00:00:00"/>
        <d v="2004-06-03T00:00:00"/>
        <d v="2002-10-23T00:00:00"/>
        <d v="2004-05-08T00:00:00"/>
        <d v="2002-09-08T00:00:00"/>
        <d v="2003-03-25T00:00:00"/>
        <d v="2002-12-10T00:00:00"/>
        <d v="2003-07-27T00:00:00"/>
        <d v="2002-10-24T00:00:00"/>
        <d v="2004-03-09T00:00:00"/>
        <d v="2003-01-30T00:00:00"/>
        <d v="2003-11-19T00:00:00"/>
        <d v="2003-02-13T00:00:00"/>
        <d v="2002-09-14T00:00:00"/>
        <d v="2004-05-23T00:00:00"/>
        <d v="2003-12-19T00:00:00"/>
        <d v="2002-10-27T00:00:00"/>
        <d v="2003-03-05T00:00:00"/>
        <d v="2003-06-18T00:00:00"/>
        <d v="2003-01-08T00:00:00"/>
        <d v="2003-10-20T00:00:00"/>
        <d v="2002-11-19T00:00:00"/>
        <d v="2003-11-18T00:00:00"/>
        <d v="2004-09-04T00:00:00"/>
        <d v="2003-04-23T00:00:00"/>
        <d v="2003-09-01T00:00:00"/>
        <d v="2002-03-29T00:00:00"/>
        <d v="2002-05-16T00:00:00"/>
        <d v="2003-11-11T00:00:00"/>
        <d v="2003-04-11T00:00:00"/>
        <d v="2003-07-11T00:00:00"/>
        <d v="2005-09-04T00:00:00"/>
        <d v="2003-11-08T00:00:00"/>
        <d v="2003-09-07T00:00:00"/>
        <d v="2003-10-09T00:00:00"/>
        <d v="2002-12-12T00:00:00"/>
        <d v="2003-03-03T00:00:00"/>
        <d v="2003-05-14T00:00:00"/>
        <d v="2003-09-05T00:00:00"/>
        <d v="2003-08-11T00:00:00"/>
        <d v="2003-12-09T00:00:00"/>
        <d v="2004-06-25T00:00:00"/>
        <d v="2004-10-28T00:00:00"/>
        <d v="2006-03-14T00:00:00"/>
        <d v="2003-05-04T00:00:00"/>
        <d v="2004-02-17T00:00:00"/>
        <d v="2004-10-27T00:00:00"/>
        <d v="2006-04-24T00:00:00"/>
        <d v="2004-08-23T00:00:00"/>
        <d v="2005-04-04T00:00:00"/>
        <d v="2003-12-04T00:00:00"/>
        <d v="2004-05-17T00:00:00"/>
        <d v="2005-05-02T00:00:00"/>
        <d v="2003-09-08T00:00:00"/>
        <d v="2003-06-03T00:00:00"/>
        <d v="2003-08-04T00:00:00"/>
        <d v="2002-10-21T00:00:00"/>
        <d v="2003-10-15T00:00:00"/>
        <d v="2004-07-04T00:00:00"/>
        <d v="2003-07-21T00:00:00"/>
        <d v="2003-11-22T00:00:00"/>
        <d v="2003-06-28T00:00:00"/>
        <d v="2003-05-23T00:00:00"/>
        <d v="2006-04-22T00:00:00"/>
        <d v="2004-06-06T00:00:00"/>
        <d v="2004-04-07T00:00:00"/>
        <d v="2004-06-13T00:00:00"/>
        <d v="2004-07-19T00:00:00"/>
        <d v="2009-02-05T00:00:00"/>
        <d v="2004-04-09T00:00:00"/>
        <d v="2003-09-22T00:00:00"/>
        <d v="2004-04-18T00:00:00"/>
        <d v="2003-01-17T00:00:00"/>
        <d v="2003-09-20T00:00:00"/>
        <d v="2003-07-24T00:00:00"/>
        <d v="2003-08-13T00:00:00"/>
        <d v="2003-07-22T00:00:00"/>
        <d v="2005-04-27T00:00:00"/>
        <d v="2005-11-06T00:00:00"/>
        <d v="2004-04-12T00:00:00"/>
        <d v="2004-03-20T00:00:00"/>
        <d v="1905-06-26T00:00:00"/>
        <d v="2003-09-09T00:00:00"/>
        <d v="2004-05-09T00:00:00"/>
        <d v="2004-01-16T00:00:00"/>
        <d v="2003-08-31T00:00:00"/>
        <d v="2004-03-26T00:00:00"/>
        <d v="2003-08-29T00:00:00"/>
        <d v="2004-02-25T00:00:00"/>
        <d v="2004-02-26T00:00:00"/>
        <d v="2004-04-14T00:00:00"/>
        <d v="2003-12-03T00:00:00"/>
        <d v="2004-09-10T00:00:00"/>
        <d v="2007-06-12T00:00:00"/>
        <d v="2003-11-26T00:00:00"/>
        <d v="2004-10-21T00:00:00"/>
        <d v="2003-07-13T00:00:00"/>
        <d v="2003-12-10T00:00:00"/>
        <d v="2004-05-03T00:00:00"/>
        <d v="2004-12-14T00:00:00"/>
        <d v="2005-03-09T00:00:00"/>
        <d v="2003-01-26T00:00:00"/>
        <d v="2003-11-16T00:00:00"/>
        <d v="2005-01-10T00:00:00"/>
        <d v="2004-01-12T00:00:00"/>
        <d v="2004-02-03T00:00:00"/>
        <d v="2006-12-11T00:00:00"/>
        <d v="2004-07-07T00:00:00"/>
        <d v="2004-11-14T00:00:00"/>
        <d v="2004-04-04T00:00:00"/>
        <d v="2004-11-16T00:00:00"/>
        <d v="2004-09-05T00:00:00"/>
        <d v="2006-06-21T00:00:00"/>
        <d v="2003-11-13T00:00:00"/>
        <d v="2004-06-28T00:00:00"/>
        <d v="2004-09-20T00:00:00"/>
        <d v="2004-02-02T00:00:00"/>
        <d v="2004-12-08T00:00:00"/>
        <d v="2004-09-12T00:00:00"/>
        <d v="2005-05-25T00:00:00"/>
        <d v="2004-03-29T00:00:00"/>
        <d v="2005-05-23T00:00:00"/>
        <d v="2003-05-02T00:00:00"/>
        <d v="2006-02-11T00:00:00"/>
        <d v="2005-08-26T00:00:00"/>
        <d v="2005-06-03T00:00:00"/>
        <d v="2004-02-20T00:00:00"/>
        <d v="2004-07-10T00:00:00"/>
        <d v="2004-09-24T00:00:00"/>
        <d v="2005-11-26T00:00:00"/>
        <d v="2005-06-07T00:00:00"/>
        <d v="2005-01-08T00:00:00"/>
        <d v="2004-06-09T00:00:00"/>
        <d v="2005-03-10T00:00:00"/>
        <d v="2004-12-07T00:00:00"/>
        <d v="2013-10-05T00:00:00"/>
        <d v="2004-09-13T00:00:00"/>
        <d v="2005-02-07T00:00:00"/>
        <d v="2005-12-05T00:00:00"/>
        <d v="2009-05-20T00:00:00"/>
        <d v="2004-01-18T00:00:00"/>
        <d v="2006-04-12T00:00:00"/>
        <d v="2005-02-11T00:00:00"/>
        <d v="2004-11-20T00:00:00"/>
        <d v="2009-09-17T00:00:00"/>
        <d v="2005-12-07T00:00:00"/>
        <d v="2004-03-07T00:00:00"/>
        <d v="2004-03-16T00:00:00"/>
        <d v="2003-11-21T00:00:00"/>
        <d v="2004-06-18T00:00:00"/>
        <d v="2004-08-20T00:00:00"/>
        <d v="2008-08-20T00:00:00"/>
        <d v="2006-10-26T00:00:00"/>
        <d v="2014-09-18T00:00:00"/>
        <d v="2006-11-12T00:00:00"/>
        <d v="2005-01-23T00:00:00"/>
        <d v="2005-01-24T00:00:00"/>
        <d v="2005-07-10T00:00:00"/>
        <d v="2005-08-06T00:00:00"/>
        <d v="2008-05-18T00:00:00"/>
        <d v="2007-02-07T00:00:00"/>
        <d v="2003-06-27T00:00:00"/>
        <d v="2004-07-26T00:00:00"/>
        <d v="2007-09-01T00:00:00"/>
        <d v="2004-11-08T00:00:00"/>
        <d v="2004-08-07T00:00:00"/>
        <d v="2004-08-02T00:00:00"/>
        <d v="2008-11-20T00:00:00"/>
        <d v="2005-12-21T00:00:00"/>
        <d v="2015-05-29T00:00:00"/>
        <d v="2005-05-05T00:00:00"/>
        <d v="2006-03-03T00:00:00"/>
        <d v="2004-08-12T00:00:00"/>
        <d v="2004-12-17T00:00:00"/>
        <d v="2005-09-24T00:00:00"/>
        <d v="2005-10-06T00:00:00"/>
        <d v="2005-04-20T00:00:00"/>
        <d v="2008-04-14T00:00:00"/>
        <d v="2004-07-16T00:00:00"/>
        <d v="2005-01-27T00:00:00"/>
        <d v="2004-10-11T00:00:00"/>
        <d v="2005-05-31T00:00:00"/>
        <d v="2008-07-10T00:00:00"/>
        <d v="2004-02-10T00:00:00"/>
        <d v="2005-05-14T00:00:00"/>
        <d v="2007-08-31T00:00:00"/>
        <d v="2007-06-28T00:00:00"/>
        <d v="2003-10-26T00:00:00"/>
        <d v="2005-06-24T00:00:00"/>
        <d v="2004-10-22T00:00:00"/>
        <d v="2005-01-07T00:00:00"/>
        <d v="2011-10-13T00:00:00"/>
        <d v="2004-11-22T00:00:00"/>
        <d v="2006-05-22T00:00:00"/>
        <d v="2004-04-19T00:00:00"/>
        <d v="2005-03-17T00:00:00"/>
        <d v="2005-03-04T00:00:00"/>
        <d v="2005-07-27T00:00:00"/>
        <d v="2011-01-23T00:00:00"/>
        <d v="1905-06-27T00:00:00"/>
        <d v="2004-04-08T00:00:00"/>
        <d v="2005-09-02T00:00:00"/>
        <d v="2005-08-22T00:00:00"/>
        <d v="2005-09-08T00:00:00"/>
        <d v="2009-11-24T00:00:00"/>
        <d v="2006-11-14T00:00:00"/>
        <d v="2004-06-23T00:00:00"/>
        <d v="2007-08-21T00:00:00"/>
        <d v="2006-05-17T00:00:00"/>
        <d v="2005-06-27T00:00:00"/>
        <d v="2007-06-22T00:00:00"/>
        <d v="2005-07-17T00:00:00"/>
        <d v="2008-05-23T00:00:00"/>
        <d v="2006-01-19T00:00:00"/>
        <d v="2006-06-24T00:00:00"/>
        <d v="2004-11-12T00:00:00"/>
        <d v="2006-04-20T00:00:00"/>
        <d v="2005-10-20T00:00:00"/>
        <d v="2006-08-18T00:00:00"/>
        <d v="2005-04-07T00:00:00"/>
        <d v="2004-12-06T00:00:00"/>
        <d v="2005-03-11T00:00:00"/>
        <d v="2007-11-27T00:00:00"/>
        <d v="2006-06-15T00:00:00"/>
        <d v="2019-08-30T00:00:00"/>
        <d v="2007-05-19T00:00:00"/>
        <d v="2009-10-13T00:00:00"/>
        <d v="2005-10-24T00:00:00"/>
        <d v="2005-02-10T00:00:00"/>
        <d v="2005-07-31T00:00:00"/>
        <d v="2004-01-19T00:00:00"/>
        <d v="2006-09-01T00:00:00"/>
        <d v="2006-08-09T00:00:00"/>
        <d v="2004-11-15T00:00:00"/>
        <d v="2005-08-03T00:00:00"/>
        <d v="2007-10-16T00:00:00"/>
        <d v="2007-10-28T00:00:00"/>
        <d v="2006-06-14T00:00:00"/>
        <d v="2004-10-06T00:00:00"/>
        <d v="2004-10-12T00:00:00"/>
        <d v="2005-04-21T00:00:00"/>
        <d v="2005-01-01T00:00:00"/>
        <d v="2005-01-13T00:00:00"/>
        <d v="2004-09-11T00:00:00"/>
        <d v="2005-07-22T00:00:00"/>
        <d v="2005-03-01T00:00:00"/>
        <d v="2006-09-07T00:00:00"/>
        <d v="2005-07-13T00:00:00"/>
        <d v="2007-03-23T00:00:00"/>
        <d v="2005-10-21T00:00:00"/>
        <d v="2005-04-26T00:00:00"/>
        <d v="2006-05-09T00:00:00"/>
        <d v="2005-07-29T00:00:00"/>
        <d v="2006-02-17T00:00:00"/>
        <d v="2005-11-29T00:00:00"/>
        <d v="2008-11-17T00:00:00"/>
        <d v="2005-11-11T00:00:00"/>
        <d v="2005-05-19T00:00:00"/>
        <d v="2010-11-24T00:00:00"/>
        <d v="2005-12-22T00:00:00"/>
        <d v="2005-01-19T00:00:00"/>
        <d v="2007-02-15T00:00:00"/>
        <d v="2005-05-16T00:00:00"/>
        <d v="2005-07-11T00:00:00"/>
        <d v="2005-09-16T00:00:00"/>
        <d v="2005-06-19T00:00:00"/>
        <d v="2006-09-27T00:00:00"/>
        <d v="2006-09-09T00:00:00"/>
        <d v="2006-05-18T00:00:00"/>
        <d v="2012-02-22T00:00:00"/>
        <d v="2005-03-28T00:00:00"/>
        <d v="2006-01-12T00:00:00"/>
        <d v="2005-12-01T00:00:00"/>
        <d v="2005-12-25T00:00:00"/>
        <d v="2005-12-15T00:00:00"/>
        <d v="2004-06-27T00:00:00"/>
        <d v="2009-09-11T00:00:00"/>
        <d v="2005-09-03T00:00:00"/>
        <d v="2005-09-01T00:00:00"/>
        <d v="2006-01-06T00:00:00"/>
        <d v="2006-03-15T00:00:00"/>
        <d v="2004-12-05T00:00:00"/>
        <d v="2006-05-25T00:00:00"/>
        <d v="2005-07-24T00:00:00"/>
        <d v="2005-08-11T00:00:00"/>
        <d v="2005-06-10T00:00:00"/>
        <d v="2008-01-31T00:00:00"/>
        <d v="2006-09-28T00:00:00"/>
        <d v="2005-06-13T00:00:00"/>
        <d v="2006-09-26T00:00:00"/>
        <d v="2007-12-03T00:00:00"/>
        <d v="2005-12-23T00:00:00"/>
        <d v="2006-02-02T00:00:00"/>
        <d v="2005-09-22T00:00:00"/>
        <d v="2007-09-27T00:00:00"/>
        <d v="2006-05-10T00:00:00"/>
        <d v="2009-02-23T00:00:00"/>
        <d v="2011-07-29T00:00:00"/>
        <d v="2006-06-16T00:00:00"/>
        <d v="2008-06-28T00:00:00"/>
        <d v="2005-05-17T00:00:00"/>
        <d v="2005-09-10T00:00:00"/>
        <d v="2007-06-21T00:00:00"/>
        <d v="2007-05-06T00:00:00"/>
        <d v="2007-04-03T00:00:00"/>
        <d v="2007-09-09T00:00:00"/>
        <d v="2005-07-25T00:00:00"/>
        <d v="2006-09-04T00:00:00"/>
        <d v="2006-07-26T00:00:00"/>
        <d v="2006-12-09T00:00:00"/>
        <d v="2007-03-02T00:00:00"/>
        <d v="2006-08-17T00:00:00"/>
        <d v="2009-07-06T00:00:00"/>
        <d v="2006-10-09T00:00:00"/>
        <d v="2005-10-27T00:00:00"/>
        <d v="2005-06-18T00:00:00"/>
        <d v="2007-10-01T00:00:00"/>
        <d v="2006-10-05T00:00:00"/>
        <d v="2005-09-25T00:00:00"/>
        <d v="2008-04-03T00:00:00"/>
        <d v="2006-09-05T00:00:00"/>
        <d v="2005-09-12T00:00:00"/>
        <d v="2008-12-10T00:00:00"/>
        <d v="2006-05-24T00:00:00"/>
        <d v="2007-06-02T00:00:00"/>
        <d v="2004-09-07T00:00:00"/>
        <d v="2007-05-01T00:00:00"/>
        <d v="2006-10-22T00:00:00"/>
        <d v="2006-05-26T00:00:00"/>
        <d v="2008-06-19T00:00:00"/>
        <d v="2006-02-24T00:00:00"/>
        <d v="2008-03-27T00:00:00"/>
        <d v="2010-07-19T00:00:00"/>
        <d v="2006-03-10T00:00:00"/>
        <d v="2007-12-11T00:00:00"/>
        <d v="2007-07-10T00:00:00"/>
        <d v="2007-08-17T00:00:00"/>
        <d v="1905-06-29T00:00:00"/>
        <d v="2005-09-09T00:00:00"/>
        <d v="2010-06-03T00:00:00"/>
        <d v="2005-07-01T00:00:00"/>
        <d v="2006-07-13T00:00:00"/>
        <d v="2006-07-20T00:00:00"/>
        <d v="2008-10-19T00:00:00"/>
        <d v="2012-08-30T00:00:00"/>
        <d v="2007-08-22T00:00:00"/>
        <d v="2007-12-20T00:00:00"/>
        <d v="2007-09-20T00:00:00"/>
        <d v="2009-10-14T00:00:00"/>
        <d v="2005-10-28T00:00:00"/>
        <d v="2011-09-06T00:00:00"/>
        <d v="2006-10-12T00:00:00"/>
        <d v="2005-12-11T00:00:00"/>
        <d v="2014-08-11T00:00:00"/>
        <d v="2007-04-25T00:00:00"/>
        <d v="2010-06-12T00:00:00"/>
        <d v="2019-01-31T00:00:00"/>
        <d v="2006-04-07T00:00:00"/>
        <d v="2006-03-29T00:00:00"/>
        <d v="2009-05-14T00:00:00"/>
        <d v="2023-06-14T00:00:00"/>
        <d v="2006-03-31T00:00:00"/>
        <d v="2007-07-25T00:00:00"/>
        <d v="2008-05-15T00:00:00"/>
        <d v="2007-11-05T00:00:00"/>
        <d v="2012-10-08T00:00:00"/>
        <d v="2008-02-13T00:00:00"/>
        <d v="2006-08-04T00:00:00"/>
        <d v="2006-05-19T00:00:00"/>
        <d v="2005-12-16T00:00:00"/>
        <d v="2006-01-22T00:00:00"/>
        <d v="2006-04-19T00:00:00"/>
        <d v="2008-02-22T00:00:00"/>
        <d v="2007-09-02T00:00:00"/>
        <d v="2008-07-24T00:00:00"/>
        <d v="2007-02-28T00:00:00"/>
        <d v="2007-03-30T00:00:00"/>
        <d v="2006-08-25T00:00:00"/>
        <d v="2010-07-27T00:00:00"/>
        <d v="2006-12-13T00:00:00"/>
        <d v="2009-03-09T00:00:00"/>
        <d v="2019-03-25T00:00:00"/>
        <d v="2008-06-16T00:00:00"/>
        <d v="2011-10-23T00:00:00"/>
        <d v="2006-01-20T00:00:00"/>
        <d v="2006-04-28T00:00:00"/>
        <d v="2006-05-23T00:00:00"/>
        <d v="2007-02-08T00:00:00"/>
        <d v="2006-02-27T00:00:00"/>
        <d v="2006-12-06T00:00:00"/>
        <d v="2005-09-17T00:00:00"/>
        <d v="2008-12-04T00:00:00"/>
        <d v="2006-08-31T00:00:00"/>
        <d v="2008-03-03T00:00:00"/>
        <d v="2017-05-15T00:00:00"/>
        <d v="2008-08-21T00:00:00"/>
        <d v="2007-09-05T00:00:00"/>
        <d v="2007-06-13T00:00:00"/>
        <d v="2006-07-17T00:00:00"/>
        <d v="2009-08-14T00:00:00"/>
        <d v="2007-04-20T00:00:00"/>
        <d v="2007-03-22T00:00:00"/>
        <d v="2006-11-20T00:00:00"/>
        <d v="2013-04-09T00:00:00"/>
        <d v="2006-03-16T00:00:00"/>
        <d v="2012-09-28T00:00:00"/>
        <d v="2006-12-15T00:00:00"/>
        <d v="2006-03-08T00:00:00"/>
        <d v="2010-02-23T00:00:00"/>
        <d v="2008-10-03T00:00:00"/>
        <d v="2007-03-16T00:00:00"/>
        <d v="2008-11-18T00:00:00"/>
        <d v="2014-09-07T00:00:00"/>
        <d v="2006-07-25T00:00:00"/>
        <d v="2009-06-05T00:00:00"/>
        <d v="2006-05-27T00:00:00"/>
        <d v="2007-04-10T00:00:00"/>
        <d v="1905-06-28T00:00:00"/>
        <d v="2006-11-29T00:00:00"/>
        <d v="2011-07-19T00:00:00"/>
        <d v="2006-06-19T00:00:00"/>
        <d v="2014-08-19T00:00:00"/>
        <d v="2009-04-08T00:00:00"/>
        <d v="2007-04-11T00:00:00"/>
        <d v="2007-10-20T00:00:00"/>
        <d v="2007-03-26T00:00:00"/>
        <d v="2008-07-11T00:00:00"/>
        <d v="2008-01-23T00:00:00"/>
        <d v="2007-07-21T00:00:00"/>
        <d v="2006-08-07T00:00:00"/>
        <d v="2007-04-26T00:00:00"/>
        <d v="2006-06-04T00:00:00"/>
        <d v="2007-01-05T00:00:00"/>
        <d v="2010-08-20T00:00:00"/>
        <d v="2007-12-13T00:00:00"/>
        <d v="2007-11-21T00:00:00"/>
        <d v="2006-12-25T00:00:00"/>
        <d v="2009-01-29T00:00:00"/>
        <d v="2007-07-26T00:00:00"/>
        <d v="2006-06-06T00:00:00"/>
        <d v="2008-10-13T00:00:00"/>
        <d v="2008-02-15T00:00:00"/>
        <d v="2006-01-23T00:00:00"/>
        <d v="2008-07-14T00:00:00"/>
        <d v="2014-12-16T00:00:00"/>
        <d v="2011-10-24T00:00:00"/>
        <d v="2009-08-19T00:00:00"/>
        <d v="2006-12-08T00:00:00"/>
        <d v="2007-12-10T00:00:00"/>
        <d v="2006-09-08T00:00:00"/>
        <d v="2011-07-24T00:00:00"/>
        <d v="2011-01-13T00:00:00"/>
        <d v="2010-05-09T00:00:00"/>
        <d v="2009-04-17T00:00:00"/>
        <d v="2006-04-25T00:00:00"/>
        <d v="2016-02-01T00:00:00"/>
        <d v="2007-09-06T00:00:00"/>
        <d v="2007-02-09T00:00:00"/>
        <d v="2007-03-12T00:00:00"/>
        <d v="2010-10-26T00:00:00"/>
        <d v="2006-01-24T00:00:00"/>
        <d v="2011-12-15T00:00:00"/>
        <d v="2006-12-17T00:00:00"/>
        <d v="2008-03-07T00:00:00"/>
        <d v="2011-05-16T00:00:00"/>
        <d v="2015-06-29T00:00:00"/>
        <d v="2008-10-30T00:00:00"/>
        <d v="2011-01-04T00:00:00"/>
        <d v="2007-10-26T00:00:00"/>
        <d v="2007-12-05T00:00:00"/>
        <d v="2010-04-20T00:00:00"/>
        <d v="2011-02-23T00:00:00"/>
        <d v="2007-02-13T00:00:00"/>
        <d v="2013-02-15T00:00:00"/>
        <d v="2008-04-24T00:00:00"/>
        <d v="2006-10-17T00:00:00"/>
        <d v="2008-09-09T00:00:00"/>
        <d v="2008-05-29T00:00:00"/>
        <d v="2008-03-14T00:00:00"/>
        <d v="2007-07-29T00:00:00"/>
        <d v="2007-04-04T00:00:00"/>
        <d v="2009-02-06T00:00:00"/>
        <d v="2008-02-06T00:00:00"/>
        <d v="2007-08-24T00:00:00"/>
        <d v="2007-03-20T00:00:00"/>
        <d v="2016-11-29T00:00:00"/>
        <d v="2011-04-01T00:00:00"/>
        <d v="2009-03-27T00:00:00"/>
        <d v="2007-09-23T00:00:00"/>
        <d v="2017-03-23T00:00:00"/>
        <d v="2006-09-21T00:00:00"/>
        <d v="2008-06-12T00:00:00"/>
        <d v="2008-12-11T00:00:00"/>
        <d v="2007-05-24T00:00:00"/>
        <d v="2008-05-17T00:00:00"/>
        <d v="2006-11-15T00:00:00"/>
        <d v="2007-05-25T00:00:00"/>
        <d v="2008-05-09T00:00:00"/>
        <d v="2009-12-10T00:00:00"/>
        <d v="2007-06-10T00:00:00"/>
        <d v="2007-12-25T00:00:00"/>
        <d v="2009-02-09T00:00:00"/>
        <d v="2010-11-04T00:00:00"/>
        <d v="2008-10-05T00:00:00"/>
        <d v="2006-12-12T00:00:00"/>
        <d v="2009-04-30T00:00:00"/>
        <d v="2007-07-12T00:00:00"/>
        <d v="2009-11-14T00:00:00"/>
        <d v="2009-11-22T00:00:00"/>
        <d v="2007-05-16T00:00:00"/>
        <d v="2007-10-19T00:00:00"/>
        <d v="2011-09-19T00:00:00"/>
        <d v="2008-02-07T00:00:00"/>
        <d v="2013-06-01T00:00:00"/>
        <d v="2011-05-20T00:00:00"/>
        <d v="2009-11-03T00:00:00"/>
        <d v="2009-11-15T00:00:00"/>
        <d v="2008-01-17T00:00:00"/>
        <d v="2007-05-22T00:00:00"/>
        <d v="2010-01-27T00:00:00"/>
        <d v="2007-08-28T00:00:00"/>
        <d v="2014-08-31T00:00:00"/>
        <d v="2015-09-17T00:00:00"/>
        <d v="2013-03-08T00:00:00"/>
        <d v="2013-09-07T00:00:00"/>
        <d v="2008-08-14T00:00:00"/>
        <d v="2012-12-10T00:00:00"/>
        <d v="2013-07-17T00:00:00"/>
        <d v="2009-08-13T00:00:00"/>
        <d v="2008-06-30T00:00:00"/>
        <d v="2013-04-11T00:00:00"/>
        <d v="2009-04-06T00:00:00"/>
        <d v="2008-01-20T00:00:00"/>
        <d v="2007-01-01T00:00:00"/>
        <d v="2008-03-10T00:00:00"/>
        <d v="2008-06-06T00:00:00"/>
        <d v="2008-01-18T00:00:00"/>
        <d v="2008-09-05T00:00:00"/>
        <d v="2010-03-26T00:00:00"/>
        <d v="2016-05-24T00:00:00"/>
        <d v="2010-07-02T00:00:00"/>
        <d v="2007-09-16T00:00:00"/>
        <d v="2008-05-16T00:00:00"/>
        <d v="2009-05-04T00:00:00"/>
        <d v="2007-05-23T00:00:00"/>
        <d v="2015-09-05T00:00:00"/>
        <d v="2011-11-11T00:00:00"/>
        <d v="2011-03-02T00:00:00"/>
        <d v="2008-04-28T00:00:00"/>
        <d v="2008-06-20T00:00:00"/>
        <d v="2008-08-22T00:00:00"/>
        <d v="2010-02-10T00:00:00"/>
        <d v="2008-12-19T00:00:00"/>
        <d v="2010-03-11T00:00:00"/>
        <d v="2008-08-01T00:00:00"/>
        <d v="2007-09-21T00:00:00"/>
        <d v="2013-10-03T00:00:00"/>
        <d v="2011-08-11T00:00:00"/>
        <d v="2014-10-26T00:00:00"/>
        <d v="2013-06-02T00:00:00"/>
        <d v="2010-07-26T00:00:00"/>
        <d v="2010-02-05T00:00:00"/>
        <d v="2008-03-20T00:00:00"/>
        <d v="2009-04-27T00:00:00"/>
        <d v="2009-04-20T00:00:00"/>
        <d v="2008-12-25T00:00:00"/>
        <d v="1905-07-03T00:00:00"/>
        <d v="2007-03-08T00:00:00"/>
        <d v="2008-05-20T00:00:00"/>
        <d v="2007-12-16T00:00:00"/>
        <d v="2014-09-30T00:00:00"/>
        <d v="2008-10-29T00:00:00"/>
        <d v="2014-05-08T00:00:00"/>
        <d v="2009-01-22T00:00:00"/>
        <d v="2012-09-08T00:00:00"/>
        <d v="2019-03-16T00:00:00"/>
        <d v="2007-08-01T00:00:00"/>
        <d v="2008-07-25T00:00:00"/>
        <d v="2010-09-08T00:00:00"/>
        <d v="2007-12-21T00:00:00"/>
        <d v="2010-01-25T00:00:00"/>
        <d v="2009-09-12T00:00:00"/>
        <d v="2009-07-31T00:00:00"/>
        <d v="2009-03-13T00:00:00"/>
        <d v="2012-04-11T00:00:00"/>
        <d v="2013-05-01T00:00:00"/>
        <d v="2008-08-18T00:00:00"/>
        <d v="2008-05-14T00:00:00"/>
        <d v="2007-12-09T00:00:00"/>
        <d v="2014-02-07T00:00:00"/>
        <d v="1905-06-30T00:00:00"/>
        <d v="2008-04-21T00:00:00"/>
        <d v="2008-10-15T00:00:00"/>
        <d v="2021-07-24T00:00:00"/>
        <d v="2009-05-18T00:00:00"/>
        <d v="2008-07-19T00:00:00"/>
        <d v="2009-11-17T00:00:00"/>
        <d v="2010-08-10T00:00:00"/>
        <d v="2008-01-22T00:00:00"/>
        <d v="2011-02-03T00:00:00"/>
        <d v="2013-02-21T00:00:00"/>
        <d v="2007-05-09T00:00:00"/>
        <d v="1905-07-07T00:00:00"/>
        <d v="2008-08-27T00:00:00"/>
        <d v="2008-09-04T00:00:00"/>
        <d v="2010-08-16T00:00:00"/>
        <d v="2009-06-25T00:00:00"/>
        <d v="2007-10-25T00:00:00"/>
        <d v="2007-10-18T00:00:00"/>
        <d v="2010-04-25T00:00:00"/>
        <d v="2010-03-18T00:00:00"/>
        <d v="2010-04-21T00:00:00"/>
        <d v="2009-09-03T00:00:00"/>
        <d v="2009-01-05T00:00:00"/>
        <d v="2012-11-28T00:00:00"/>
        <d v="2011-10-10T00:00:00"/>
        <d v="2007-01-20T00:00:00"/>
        <d v="2008-07-31T00:00:00"/>
        <d v="2008-06-21T00:00:00"/>
        <d v="2008-08-28T00:00:00"/>
        <d v="2010-05-26T00:00:00"/>
        <d v="2016-06-27T00:00:00"/>
        <d v="2010-11-11T00:00:00"/>
        <d v="2009-01-16T00:00:00"/>
        <d v="2010-09-13T00:00:00"/>
        <d v="2008-02-16T00:00:00"/>
        <d v="2010-06-30T00:00:00"/>
        <d v="2012-10-25T00:00:00"/>
        <d v="2008-08-11T00:00:00"/>
        <d v="2011-03-11T00:00:00"/>
        <d v="2010-09-01T00:00:00"/>
        <d v="2008-09-15T00:00:00"/>
        <d v="2010-02-26T00:00:00"/>
        <d v="2012-06-13T00:00:00"/>
        <d v="2008-06-10T00:00:00"/>
        <d v="2010-05-12T00:00:00"/>
        <d v="2008-12-15T00:00:00"/>
        <d v="2008-12-24T00:00:00"/>
        <d v="2008-09-28T00:00:00"/>
        <d v="2009-03-06T00:00:00"/>
        <d v="2008-04-02T00:00:00"/>
        <d v="2010-07-06T00:00:00"/>
        <d v="2010-12-06T00:00:00"/>
        <d v="2008-09-25T00:00:00"/>
        <d v="2009-09-16T00:00:00"/>
        <d v="2010-12-22T00:00:00"/>
        <d v="2009-08-06T00:00:00"/>
        <d v="2017-10-26T00:00:00"/>
        <d v="2009-03-11T00:00:00"/>
        <d v="2012-11-01T00:00:00"/>
        <d v="2010-05-20T00:00:00"/>
        <d v="2011-03-21T00:00:00"/>
        <d v="2010-12-02T00:00:00"/>
        <d v="2008-09-06T00:00:00"/>
        <d v="2007-03-03T00:00:00"/>
        <d v="2020-02-11T00:00:00"/>
        <d v="2009-09-24T00:00:00"/>
        <d v="2009-12-14T00:00:00"/>
        <d v="2008-01-09T00:00:00"/>
        <d v="2010-01-24T00:00:00"/>
        <d v="2011-01-12T00:00:00"/>
        <d v="2021-05-14T00:00:00"/>
        <d v="2011-04-07T00:00:00"/>
        <d v="2013-12-09T00:00:00"/>
        <d v="2010-07-15T00:00:00"/>
        <d v="2008-05-12T00:00:00"/>
        <d v="2009-01-24T00:00:00"/>
        <d v="2010-10-28T00:00:00"/>
        <d v="1905-07-13T00:00:00"/>
        <d v="2020-07-16T00:00:00"/>
        <d v="2008-09-07T00:00:00"/>
        <d v="2011-12-26T00:00:00"/>
        <d v="2008-08-30T00:00:00"/>
        <d v="2010-06-16T00:00:00"/>
        <d v="2009-03-12T00:00:00"/>
        <d v="2008-10-28T00:00:00"/>
        <d v="2010-02-25T00:00:00"/>
        <d v="2015-04-15T00:00:00"/>
        <d v="2023-03-01T00:00:00"/>
        <d v="2022-09-02T00:00:00"/>
        <d v="2009-10-06T00:00:00"/>
        <d v="2014-11-11T00:00:00"/>
        <d v="2010-02-15T00:00:00"/>
        <d v="2009-01-17T00:00:00"/>
        <d v="2008-03-04T00:00:00"/>
        <d v="2010-09-03T00:00:00"/>
        <d v="2008-02-14T00:00:00"/>
        <d v="2012-08-31T00:00:00"/>
        <d v="2019-09-25T00:00:00"/>
        <d v="2020-01-27T00:00:00"/>
        <d v="2010-05-14T00:00:00"/>
        <d v="2009-06-13T00:00:00"/>
        <d v="2015-05-18T00:00:00"/>
        <d v="2022-06-15T00:00:00"/>
        <d v="2022-09-18T00:00:00"/>
        <d v="2011-09-02T00:00:00"/>
        <d v="2008-04-22T00:00:00"/>
        <d v="2021-05-12T00:00:00"/>
        <d v="2008-12-31T00:00:00"/>
        <d v="2008-09-10T00:00:00"/>
        <d v="2011-02-09T00:00:00"/>
        <d v="2018-09-01T00:00:00"/>
        <d v="2021-01-29T00:00:00"/>
        <d v="2010-01-11T00:00:00"/>
        <d v="2010-01-21T00:00:00"/>
        <d v="2009-06-01T00:00:00"/>
        <d v="2014-01-06T00:00:00"/>
        <d v="2009-01-18T00:00:00"/>
        <d v="2009-06-18T00:00:00"/>
        <d v="2009-07-27T00:00:00"/>
        <d v="2009-05-13T00:00:00"/>
        <d v="2015-10-03T00:00:00"/>
        <d v="2020-02-24T00:00:00"/>
        <d v="2010-01-01T00:00:00"/>
        <d v="2009-05-22T00:00:00"/>
        <d v="2010-10-02T00:00:00"/>
        <d v="2009-06-08T00:00:00"/>
        <d v="2020-11-25T00:00:00"/>
        <d v="2009-09-14T00:00:00"/>
        <d v="2008-09-16T00:00:00"/>
        <d v="2008-01-16T00:00:00"/>
        <d v="2020-01-26T00:00:00"/>
        <d v="2022-10-30T00:00:00"/>
        <d v="2022-12-15T00:00:00"/>
        <d v="2022-06-23T00:00:00"/>
        <d v="2014-01-19T00:00:00"/>
        <d v="2021-09-08T00:00:00"/>
        <d v="2022-10-06T00:00:00"/>
        <d v="2011-04-15T00:00:00"/>
        <d v="2011-10-06T00:00:00"/>
        <d v="2008-12-09T00:00:00"/>
        <d v="2020-09-25T00:00:00"/>
        <d v="2011-12-11T00:00:00"/>
        <d v="2022-09-05T00:00:00"/>
        <d v="2008-01-24T00:00:00"/>
        <d v="2012-10-23T00:00:00"/>
        <d v="2010-06-17T00:00:00"/>
        <d v="2012-05-09T00:00:00"/>
        <d v="2009-06-26T00:00:00"/>
        <d v="2009-10-05T00:00:00"/>
        <d v="2016-09-10T00:00:00"/>
        <d v="2008-10-10T00:00:00"/>
        <d v="2015-12-12T00:00:00"/>
        <d v="2021-12-16T00:00:00"/>
        <d v="2023-01-20T00:00:00"/>
        <d v="2014-05-19T00:00:00"/>
        <d v="2021-12-13T00:00:00"/>
        <d v="2013-11-12T00:00:00"/>
        <d v="2020-10-08T00:00:00"/>
        <d v="2011-02-07T00:00:00"/>
        <d v="2011-12-22T00:00:00"/>
        <d v="2009-09-04T00:00:00"/>
        <d v="2023-02-15T00:00:00"/>
        <d v="2021-07-21T00:00:00"/>
        <d v="2022-07-18T00:00:00"/>
        <d v="2009-03-10T00:00:00"/>
        <d v="2010-06-01T00:00:00"/>
        <d v="2010-11-30T00:00:00"/>
        <d v="2021-04-22T00:00:00"/>
        <d v="2014-11-23T00:00:00"/>
        <d v="2009-06-04T00:00:00"/>
        <d v="2022-04-01T00:00:00"/>
        <d v="2009-01-06T00:00:00"/>
        <d v="2010-10-11T00:00:00"/>
        <d v="2008-07-13T00:00:00"/>
        <d v="2009-05-30T00:00:00"/>
        <d v="2014-12-17T00:00:00"/>
        <d v="2021-11-09T00:00:00"/>
        <d v="2009-04-16T00:00:00"/>
        <d v="2011-08-31T00:00:00"/>
        <d v="2016-06-24T00:00:00"/>
        <d v="2022-01-12T00:00:00"/>
        <d v="2014-11-13T00:00:00"/>
        <d v="2010-11-07T00:00:00"/>
        <d v="2021-11-20T00:00:00"/>
        <d v="2009-03-15T00:00:00"/>
        <d v="2021-12-05T00:00:00"/>
        <d v="2022-03-12T00:00:00"/>
        <d v="2008-11-26T00:00:00"/>
        <d v="2009-09-07T00:00:00"/>
        <d v="2010-02-13T00:00:00"/>
        <d v="2009-04-01T00:00:00"/>
        <d v="2009-09-10T00:00:00"/>
        <d v="2009-02-27T00:00:00"/>
        <d v="2008-10-23T00:00:00"/>
        <d v="2011-06-14T00:00:00"/>
        <d v="2010-08-04T00:00:00"/>
        <d v="2009-07-30T00:00:00"/>
        <d v="1905-07-15T00:00:00"/>
        <d v="2008-10-16T00:00:00"/>
        <d v="2018-03-01T00:00:00"/>
        <d v="2010-02-12T00:00:00"/>
        <d v="2009-01-09T00:00:00"/>
        <d v="2008-01-26T00:00:00"/>
        <d v="2012-09-20T00:00:00"/>
        <d v="2009-07-16T00:00:00"/>
        <d v="2009-08-26T00:00:00"/>
        <d v="2009-07-21T00:00:00"/>
        <d v="2009-05-21T00:00:00"/>
        <d v="2011-03-03T00:00:00"/>
        <d v="2010-06-07T00:00:00"/>
        <d v="2009-09-25T00:00:00"/>
        <d v="2022-09-13T00:00:00"/>
        <d v="2021-09-03T00:00:00"/>
        <d v="2011-01-26T00:00:00"/>
        <d v="2020-11-19T00:00:00"/>
        <d v="2022-06-24T00:00:00"/>
        <d v="2013-12-02T00:00:00"/>
        <d v="2015-09-10T00:00:00"/>
        <d v="2009-09-13T00:00:00"/>
        <d v="2008-10-01T00:00:00"/>
        <d v="2009-04-25T00:00:00"/>
        <d v="2022-02-18T00:00:00"/>
        <d v="2009-04-22T00:00:00"/>
        <d v="2010-02-04T00:00:00"/>
        <d v="2010-04-27T00:00:00"/>
        <d v="2009-01-08T00:00:00"/>
        <d v="2007-10-14T00:00:00"/>
        <d v="2016-03-08T00:00:00"/>
        <d v="2009-01-23T00:00:00"/>
        <d v="2010-01-29T00:00:00"/>
        <d v="2008-08-10T00:00:00"/>
        <d v="2009-09-29T00:00:00"/>
        <d v="2022-07-21T00:00:00"/>
        <d v="2009-05-17T00:00:00"/>
        <d v="2009-08-27T00:00:00"/>
        <d v="2010-02-11T00:00:00"/>
        <d v="2011-03-10T00:00:00"/>
        <d v="2009-11-11T00:00:00"/>
        <d v="2022-09-30T00:00:00"/>
        <d v="2011-02-14T00:00:00"/>
        <d v="2009-09-05T00:00:00"/>
        <d v="2012-07-30T00:00:00"/>
        <d v="2012-04-18T00:00:00"/>
        <d v="2009-09-23T00:00:00"/>
        <d v="2009-03-16T00:00:00"/>
        <d v="2022-11-12T00:00:00"/>
        <d v="2009-07-20T00:00:00"/>
        <d v="2011-07-07T00:00:00"/>
        <d v="2011-11-04T00:00:00"/>
        <d v="2013-10-31T00:00:00"/>
        <d v="2014-10-23T00:00:00"/>
        <d v="2014-01-15T00:00:00"/>
        <d v="2013-11-09T00:00:00"/>
        <d v="2019-09-18T00:00:00"/>
        <d v="2011-09-09T00:00:00"/>
        <d v="2013-06-22T00:00:00"/>
        <d v="2016-10-13T00:00:00"/>
        <d v="2013-07-18T00:00:00"/>
        <d v="2010-09-12T00:00:00"/>
        <d v="2016-10-15T00:00:00"/>
        <d v="2010-04-23T00:00:00"/>
        <d v="2012-05-19T00:00:00"/>
        <d v="2018-08-29T00:00:00"/>
        <d v="2008-08-29T00:00:00"/>
        <d v="2013-07-10T00:00:00"/>
        <d v="2011-06-18T00:00:00"/>
        <d v="2010-01-06T00:00:00"/>
        <d v="2009-05-16T00:00:00"/>
        <d v="2012-06-10T00:00:00"/>
        <d v="2011-03-08T00:00:00"/>
        <d v="2010-09-23T00:00:00"/>
        <d v="2017-03-16T00:00:00"/>
        <d v="2009-10-24T00:00:00"/>
        <d v="2010-09-02T00:00:00"/>
        <d v="2008-12-12T00:00:00"/>
        <d v="2011-07-06T00:00:00"/>
        <d v="2010-05-25T00:00:00"/>
        <d v="2010-01-28T00:00:00"/>
        <d v="2010-09-04T00:00:00"/>
        <d v="2018-09-07T00:00:00"/>
        <d v="2010-04-26T00:00:00"/>
        <d v="2011-12-07T00:00:00"/>
        <d v="2013-11-24T00:00:00"/>
        <d v="2009-12-11T00:00:00"/>
        <d v="2010-10-31T00:00:00"/>
        <d v="2010-03-17T00:00:00"/>
        <d v="2012-06-04T00:00:00"/>
        <d v="2012-03-12T00:00:00"/>
        <d v="2009-10-22T00:00:00"/>
        <d v="2009-09-08T00:00:00"/>
        <d v="2012-09-27T00:00:00"/>
        <d v="2014-01-30T00:00:00"/>
        <d v="2013-01-18T00:00:00"/>
        <d v="2021-03-18T00:00:00"/>
        <d v="2011-04-08T00:00:00"/>
        <d v="2022-03-27T00:00:00"/>
        <d v="2017-08-24T00:00:00"/>
        <d v="2010-05-01T00:00:00"/>
        <d v="2011-05-12T00:00:00"/>
        <d v="2015-05-27T00:00:00"/>
        <d v="2009-09-02T00:00:00"/>
        <d v="2013-06-03T00:00:00"/>
        <d v="2010-09-29T00:00:00"/>
        <d v="2010-03-12T00:00:00"/>
        <d v="2014-03-04T00:00:00"/>
        <d v="2011-11-10T00:00:00"/>
        <d v="2018-01-18T00:00:00"/>
        <d v="2009-11-16T00:00:00"/>
        <d v="2010-05-27T00:00:00"/>
        <d v="2011-04-11T00:00:00"/>
        <d v="2009-12-06T00:00:00"/>
        <d v="2014-07-23T00:00:00"/>
        <d v="2011-01-22T00:00:00"/>
        <d v="2010-11-06T00:00:00"/>
        <d v="2018-10-01T00:00:00"/>
        <d v="2011-05-25T00:00:00"/>
        <d v="2013-07-30T00:00:00"/>
        <d v="2012-09-06T00:00:00"/>
        <d v="2012-05-18T00:00:00"/>
        <d v="2021-09-02T00:00:00"/>
        <d v="2010-04-06T00:00:00"/>
        <d v="2010-09-11T00:00:00"/>
        <d v="2011-06-17T00:00:00"/>
        <d v="2010-09-24T00:00:00"/>
        <d v="2016-07-09T00:00:00"/>
        <d v="2014-08-03T00:00:00"/>
        <d v="2016-02-03T00:00:00"/>
        <d v="2017-01-05T00:00:00"/>
        <d v="2010-03-31T00:00:00"/>
        <d v="2019-05-08T00:00:00"/>
        <d v="2012-07-27T00:00:00"/>
        <d v="2011-05-07T00:00:00"/>
        <d v="2009-10-19T00:00:00"/>
        <d v="2013-04-14T00:00:00"/>
        <d v="2019-09-27T00:00:00"/>
        <d v="2011-05-22T00:00:00"/>
        <d v="2011-09-12T00:00:00"/>
        <d v="2012-06-18T00:00:00"/>
        <d v="2012-11-14T00:00:00"/>
        <d v="2009-08-28T00:00:00"/>
        <d v="2010-09-16T00:00:00"/>
        <d v="2011-07-28T00:00:00"/>
        <d v="2010-06-24T00:00:00"/>
        <d v="2010-08-03T00:00:00"/>
        <d v="2010-04-12T00:00:00"/>
        <d v="2021-06-09T00:00:00"/>
        <d v="2013-11-11T00:00:00"/>
        <d v="2011-03-16T00:00:00"/>
        <d v="2013-01-07T00:00:00"/>
        <d v="2013-09-09T00:00:00"/>
        <d v="2010-08-27T00:00:00"/>
        <d v="2010-06-20T00:00:00"/>
        <d v="2011-10-30T00:00:00"/>
        <d v="2012-04-19T00:00:00"/>
        <d v="2013-08-05T00:00:00"/>
        <d v="2022-08-12T00:00:00"/>
        <d v="2013-01-01T00:00:00"/>
        <d v="2023-03-15T00:00:00"/>
        <d v="2013-12-06T00:00:00"/>
        <d v="2023-04-05T00:00:00"/>
        <d v="2015-06-21T00:00:00"/>
        <d v="2010-12-13T00:00:00"/>
        <d v="2012-07-11T00:00:00"/>
        <d v="2012-07-16T00:00:00"/>
        <d v="2013-02-27T00:00:00"/>
        <d v="2014-08-18T00:00:00"/>
        <d v="2016-07-06T00:00:00"/>
        <d v="2016-12-14T00:00:00"/>
        <d v="2015-09-04T00:00:00"/>
        <d v="2022-03-13T00:00:00"/>
        <d v="2022-09-08T00:00:00"/>
        <d v="2015-09-03T00:00:00"/>
        <d v="2018-03-02T00:00:00"/>
        <d v="2011-12-09T00:00:00"/>
        <d v="2016-01-21T00:00:00"/>
        <d v="2012-08-22T00:00:00"/>
        <d v="2010-07-08T00:00:00"/>
        <d v="2022-09-04T00:00:00"/>
        <d v="2010-02-22T00:00:00"/>
        <d v="2010-08-02T00:00:00"/>
        <d v="2016-08-01T00:00:00"/>
        <d v="2012-08-02T00:00:00"/>
        <d v="2017-08-30T00:00:00"/>
        <d v="2012-09-01T00:00:00"/>
        <d v="2011-11-26T00:00:00"/>
        <d v="2015-12-02T00:00:00"/>
        <d v="2015-05-07T00:00:00"/>
        <d v="2013-08-30T00:00:00"/>
        <d v="2011-06-16T00:00:00"/>
        <d v="2017-09-05T00:00:00"/>
        <d v="2012-09-07T00:00:00"/>
        <d v="2012-01-19T00:00:00"/>
        <d v="2015-08-11T00:00:00"/>
        <d v="2011-06-23T00:00:00"/>
        <d v="2011-02-16T00:00:00"/>
        <d v="2010-01-22T00:00:00"/>
        <d v="2010-12-14T00:00:00"/>
        <d v="2010-03-01T00:00:00"/>
        <d v="2013-05-02T00:00:00"/>
        <d v="2014-01-17T00:00:00"/>
        <d v="2012-05-14T00:00:00"/>
        <d v="2011-01-11T00:00:00"/>
        <d v="2013-08-28T00:00:00"/>
        <d v="2011-05-19T00:00:00"/>
        <d v="2011-11-30T00:00:00"/>
        <d v="2018-01-16T00:00:00"/>
        <d v="2022-12-14T00:00:00"/>
        <d v="2014-01-20T00:00:00"/>
        <d v="2022-09-10T00:00:00"/>
        <d v="2023-02-22T00:00:00"/>
        <d v="2023-05-23T00:00:00"/>
        <d v="2010-07-07T00:00:00"/>
        <d v="2013-01-17T00:00:00"/>
        <d v="2013-07-16T00:00:00"/>
        <d v="2012-03-28T00:00:00"/>
        <d v="2010-09-09T00:00:00"/>
        <d v="2011-03-22T00:00:00"/>
        <d v="2011-08-14T00:00:00"/>
        <d v="2010-07-30T00:00:00"/>
        <d v="2012-04-03T00:00:00"/>
        <d v="2013-08-29T00:00:00"/>
        <d v="2022-09-01T00:00:00"/>
        <d v="2012-10-10T00:00:00"/>
        <d v="2011-09-10T00:00:00"/>
        <d v="2013-09-16T00:00:00"/>
        <d v="2013-06-05T00:00:00"/>
        <d v="2011-08-09T00:00:00"/>
        <d v="2013-06-08T00:00:00"/>
        <d v="2010-11-09T00:00:00"/>
        <d v="2011-09-29T00:00:00"/>
        <d v="2010-01-23T00:00:00"/>
        <d v="2023-05-18T00:00:00"/>
        <d v="2022-02-08T00:00:00"/>
        <d v="2017-05-12T00:00:00"/>
        <d v="2010-03-13T00:00:00"/>
        <d v="2016-09-05T00:00:00"/>
        <d v="2010-10-22T00:00:00"/>
        <d v="2018-11-26T00:00:00"/>
        <d v="2011-04-28T00:00:00"/>
        <d v="2011-03-12T00:00:00"/>
        <d v="2012-02-19T00:00:00"/>
        <d v="2013-03-26T00:00:00"/>
        <d v="2017-12-20T00:00:00"/>
        <d v="2011-03-07T00:00:00"/>
        <d v="2012-03-09T00:00:00"/>
        <d v="2011-08-01T00:00:00"/>
        <d v="2022-10-15T00:00:00"/>
        <d v="2019-03-06T00:00:00"/>
        <d v="2019-03-10T00:00:00"/>
        <d v="2016-06-10T00:00:00"/>
        <d v="2014-02-01T00:00:00"/>
        <d v="2011-06-30T00:00:00"/>
        <d v="2020-01-07T00:00:00"/>
        <d v="2018-09-08T00:00:00"/>
        <d v="2015-08-04T00:00:00"/>
        <d v="2010-09-06T00:00:00"/>
        <d v="2011-11-06T00:00:00"/>
        <d v="2011-09-01T00:00:00"/>
        <d v="2010-09-10T00:00:00"/>
        <d v="2011-12-10T00:00:00"/>
        <d v="2013-03-22T00:00:00"/>
        <d v="2023-07-09T00:00:00"/>
        <d v="2018-08-31T00:00:00"/>
        <d v="2012-01-12T00:00:00"/>
        <d v="2015-07-29T00:00:00"/>
        <d v="2011-05-18T00:00:00"/>
        <d v="2014-12-03T00:00:00"/>
        <d v="2015-12-09T00:00:00"/>
        <d v="2022-08-10T00:00:00"/>
        <d v="2013-08-07T00:00:00"/>
        <d v="2013-09-27T00:00:00"/>
        <d v="2010-10-20T00:00:00"/>
        <d v="2013-08-12T00:00:00"/>
        <d v="2023-07-11T00:00:00"/>
        <d v="2011-01-20T00:00:00"/>
        <d v="2022-09-22T00:00:00"/>
        <d v="2011-01-24T00:00:00"/>
        <d v="2013-01-12T00:00:00"/>
        <d v="2013-01-19T00:00:00"/>
        <d v="2019-10-09T00:00:00"/>
        <d v="2011-08-08T00:00:00"/>
        <d v="2011-02-08T00:00:00"/>
        <d v="2023-06-15T00:00:00"/>
        <d v="2012-03-15T00:00:00"/>
        <d v="2023-01-24T00:00:00"/>
        <d v="2012-01-26T00:00:00"/>
        <d v="2011-12-12T00:00:00"/>
        <d v="2011-12-04T00:00:00"/>
        <d v="2010-07-17T00:00:00"/>
        <d v="2018-12-05T00:00:00"/>
        <d v="2013-01-03T00:00:00"/>
        <d v="2023-05-27T00:00:00"/>
        <d v="2022-08-29T00:00:00"/>
        <d v="2012-09-21T00:00:00"/>
        <d v="2011-06-27T00:00:00"/>
        <d v="2013-03-11T00:00:00"/>
        <d v="2012-05-17T00:00:00"/>
        <d v="2011-09-11T00:00:00"/>
        <d v="2014-05-28T00:00:00"/>
        <d v="2013-01-16T00:00:00"/>
        <d v="2011-09-14T00:00:00"/>
        <d v="2018-01-08T00:00:00"/>
        <d v="2010-09-14T00:00:00"/>
        <d v="2012-02-07T00:00:00"/>
        <d v="2012-04-07T00:00:00"/>
        <d v="2012-02-10T00:00:00"/>
        <d v="2012-01-30T00:00:00"/>
        <d v="2015-11-12T00:00:00"/>
        <d v="2012-01-24T00:00:00"/>
        <d v="2011-09-03T00:00:00"/>
        <d v="2011-12-05T00:00:00"/>
        <d v="2011-08-23T00:00:00"/>
        <d v="2014-09-05T00:00:00"/>
        <d v="2013-05-22T00:00:00"/>
        <d v="2012-05-20T00:00:00"/>
        <d v="2012-04-04T00:00:00"/>
        <d v="2011-05-11T00:00:00"/>
        <d v="2013-02-06T00:00:00"/>
        <d v="2012-02-06T00:00:00"/>
        <d v="2012-08-18T00:00:00"/>
        <d v="2012-06-25T00:00:00"/>
        <d v="2011-01-25T00:00:00"/>
        <d v="2017-09-24T00:00:00"/>
        <d v="2011-11-03T00:00:00"/>
        <d v="2015-01-27T00:00:00"/>
        <d v="2015-10-13T00:00:00"/>
        <d v="2016-09-07T00:00:00"/>
        <d v="2011-08-04T00:00:00"/>
        <d v="2013-02-14T00:00:00"/>
        <d v="2012-08-03T00:00:00"/>
        <d v="2016-06-20T00:00:00"/>
        <d v="2022-12-06T00:00:00"/>
        <d v="2011-07-18T00:00:00"/>
        <d v="2020-03-05T00:00:00"/>
        <d v="2011-09-15T00:00:00"/>
        <d v="2012-03-01T00:00:00"/>
        <d v="2011-10-20T00:00:00"/>
        <d v="2012-06-29T00:00:00"/>
        <d v="2015-08-02T00:00:00"/>
        <d v="2023-03-18T00:00:00"/>
        <d v="2010-02-02T00:00:00"/>
        <d v="2012-05-16T00:00:00"/>
        <d v="2014-05-16T00:00:00"/>
        <d v="2017-07-31T00:00:00"/>
        <d v="2022-07-13T00:00:00"/>
        <d v="2012-09-09T00:00:00"/>
        <d v="2011-06-09T00:00:00"/>
        <d v="2013-08-14T00:00:00"/>
        <d v="2015-04-08T00:00:00"/>
        <d v="2011-05-15T00:00:00"/>
        <d v="2012-04-16T00:00:00"/>
        <d v="2011-06-25T00:00:00"/>
        <d v="2015-02-13T00:00:00"/>
        <d v="2013-12-16T00:00:00"/>
        <d v="2015-12-16T00:00:00"/>
        <d v="2013-07-01T00:00:00"/>
        <d v="2010-08-18T00:00:00"/>
        <d v="2015-02-12T00:00:00"/>
        <d v="2012-06-26T00:00:00"/>
        <d v="2013-05-21T00:00:00"/>
        <d v="2012-11-12T00:00:00"/>
        <d v="2018-03-11T00:00:00"/>
        <d v="2016-10-08T00:00:00"/>
        <d v="1905-07-05T00:00:00"/>
        <d v="2013-06-16T00:00:00"/>
        <d v="2017-01-21T00:00:00"/>
        <d v="2016-03-14T00:00:00"/>
        <d v="2013-02-13T00:00:00"/>
        <d v="2023-08-30T00:00:00"/>
        <d v="2012-01-28T00:00:00"/>
        <d v="2013-07-29T00:00:00"/>
        <d v="2012-12-05T00:00:00"/>
        <d v="2013-02-28T00:00:00"/>
        <d v="2016-12-07T00:00:00"/>
        <d v="2016-02-16T00:00:00"/>
        <d v="2013-05-25T00:00:00"/>
        <d v="2013-08-03T00:00:00"/>
        <d v="2011-09-04T00:00:00"/>
        <d v="2014-09-04T00:00:00"/>
        <d v="2011-09-08T00:00:00"/>
        <d v="2013-01-21T00:00:00"/>
        <d v="2015-10-23T00:00:00"/>
        <d v="2018-10-23T00:00:00"/>
        <d v="2013-10-24T00:00:00"/>
        <d v="2015-11-11T00:00:00"/>
        <d v="2014-03-19T00:00:00"/>
        <d v="2022-05-18T00:00:00"/>
        <d v="2017-01-19T00:00:00"/>
        <d v="2015-05-22T00:00:00"/>
        <d v="2017-10-07T00:00:00"/>
        <d v="2012-12-20T00:00:00"/>
        <d v="2012-01-21T00:00:00"/>
        <d v="2012-05-22T00:00:00"/>
        <d v="2012-08-08T00:00:00"/>
        <d v="2023-03-08T00:00:00"/>
        <d v="2013-04-06T00:00:00"/>
        <d v="2011-10-14T00:00:00"/>
        <d v="2012-09-04T00:00:00"/>
        <d v="2015-08-26T00:00:00"/>
        <d v="2012-02-16T00:00:00"/>
        <d v="2017-05-11T00:00:00"/>
        <d v="2014-09-11T00:00:00"/>
        <d v="2012-08-04T00:00:00"/>
        <d v="2014-10-04T00:00:00"/>
        <d v="2014-09-06T00:00:00"/>
        <d v="2015-06-13T00:00:00"/>
        <d v="2013-10-12T00:00:00"/>
        <d v="2013-12-03T00:00:00"/>
        <d v="2014-01-27T00:00:00"/>
        <d v="2016-12-29T00:00:00"/>
        <d v="2012-07-26T00:00:00"/>
        <d v="2014-11-17T00:00:00"/>
        <d v="2013-05-23T00:00:00"/>
        <d v="2015-03-04T00:00:00"/>
        <d v="2018-01-29T00:00:00"/>
        <d v="2011-02-01T00:00:00"/>
        <d v="2014-02-10T00:00:00"/>
        <d v="2020-09-03T00:00:00"/>
        <d v="2012-07-25T00:00:00"/>
        <d v="2014-03-18T00:00:00"/>
        <d v="2012-01-27T00:00:00"/>
        <d v="2014-03-13T00:00:00"/>
        <d v="2018-03-30T00:00:00"/>
        <d v="2014-10-14T00:00:00"/>
        <d v="2012-12-11T00:00:00"/>
        <d v="2012-09-03T00:00:00"/>
        <d v="2017-10-03T00:00:00"/>
        <d v="2016-01-20T00:00:00"/>
        <d v="2016-09-13T00:00:00"/>
        <d v="2012-01-22T00:00:00"/>
        <d v="2013-01-20T00:00:00"/>
        <d v="2014-04-10T00:00:00"/>
        <d v="2022-03-01T00:00:00"/>
        <d v="2014-05-10T00:00:00"/>
        <d v="2016-09-16T00:00:00"/>
        <d v="2013-04-15T00:00:00"/>
        <d v="2013-05-07T00:00:00"/>
        <d v="2012-10-14T00:00:00"/>
        <d v="2013-03-14T00:00:00"/>
        <d v="2014-11-08T00:00:00"/>
        <d v="2012-06-24T00:00:00"/>
        <d v="2014-02-18T00:00:00"/>
        <d v="2012-03-11T00:00:00"/>
        <d v="2013-03-19T00:00:00"/>
        <d v="2014-08-07T00:00:00"/>
        <d v="2013-04-25T00:00:00"/>
        <d v="2012-05-26T00:00:00"/>
        <d v="2016-09-25T00:00:00"/>
        <d v="2013-12-25T00:00:00"/>
        <d v="2013-10-07T00:00:00"/>
        <d v="2013-05-20T00:00:00"/>
        <d v="2014-11-10T00:00:00"/>
        <d v="2015-11-04T00:00:00"/>
        <d v="2014-07-16T00:00:00"/>
        <d v="2014-03-10T00:00:00"/>
        <d v="2017-08-10T00:00:00"/>
        <d v="2017-09-06T00:00:00"/>
        <d v="2015-05-09T00:00:00"/>
        <d v="2014-09-20T00:00:00"/>
        <d v="1905-07-06T00:00:00"/>
        <d v="2017-04-27T00:00:00"/>
        <d v="2014-10-07T00:00:00"/>
        <d v="2016-05-20T00:00:00"/>
        <d v="2015-11-10T00:00:00"/>
        <d v="2013-09-02T00:00:00"/>
        <d v="2019-06-11T00:00:00"/>
        <d v="2013-10-22T00:00:00"/>
        <d v="2017-10-12T00:00:00"/>
        <d v="2016-05-01T00:00:00"/>
        <d v="2013-09-26T00:00:00"/>
        <d v="2017-09-08T00:00:00"/>
        <d v="2012-01-20T00:00:00"/>
        <d v="2012-05-24T00:00:00"/>
        <d v="2013-09-19T00:00:00"/>
        <d v="2014-03-08T00:00:00"/>
        <d v="1905-07-08T00:00:00"/>
        <d v="2013-02-01T00:00:00"/>
        <d v="2013-07-20T00:00:00"/>
        <d v="2014-07-21T00:00:00"/>
        <d v="2013-02-07T00:00:00"/>
        <d v="2016-01-27T00:00:00"/>
        <d v="2016-12-06T00:00:00"/>
        <d v="2017-09-25T00:00:00"/>
        <d v="2013-05-19T00:00:00"/>
        <d v="2013-01-31T00:00:00"/>
        <d v="2015-09-11T00:00:00"/>
        <d v="2015-12-01T00:00:00"/>
        <d v="2019-05-16T00:00:00"/>
        <d v="2012-09-19T00:00:00"/>
        <d v="2014-08-29T00:00:00"/>
        <d v="2015-09-19T00:00:00"/>
        <d v="2016-12-13T00:00:00"/>
        <d v="2014-11-03T00:00:00"/>
        <d v="2013-02-26T00:00:00"/>
        <d v="2012-09-05T00:00:00"/>
        <d v="2014-06-30T00:00:00"/>
        <d v="2014-06-26T00:00:00"/>
        <d v="2014-07-28T00:00:00"/>
        <d v="2016-12-09T00:00:00"/>
        <d v="2014-06-19T00:00:00"/>
        <d v="2015-01-30T00:00:00"/>
        <d v="2016-09-04T00:00:00"/>
        <d v="2018-09-19T00:00:00"/>
        <d v="2015-04-17T00:00:00"/>
        <d v="2015-05-21T00:00:00"/>
        <d v="2013-05-16T00:00:00"/>
        <d v="1905-07-11T00:00:00"/>
        <d v="2013-10-20T00:00:00"/>
        <d v="2015-07-10T00:00:00"/>
        <d v="2016-10-01T00:00:00"/>
        <d v="2013-09-06T00:00:00"/>
        <d v="2014-11-12T00:00:00"/>
        <d v="2014-02-12T00:00:00"/>
        <d v="2012-11-13T00:00:00"/>
        <d v="2014-02-04T00:00:00"/>
        <d v="2022-03-17T00:00:00"/>
        <d v="2014-12-08T00:00:00"/>
        <d v="2013-07-11T00:00:00"/>
        <d v="2013-06-27T00:00:00"/>
        <d v="2015-03-09T00:00:00"/>
        <d v="2014-04-01T00:00:00"/>
        <d v="2014-04-11T00:00:00"/>
        <d v="2015-03-07T00:00:00"/>
        <d v="2013-09-13T00:00:00"/>
        <d v="2017-09-09T00:00:00"/>
        <d v="2015-01-14T00:00:00"/>
        <d v="2018-04-09T00:00:00"/>
        <d v="2013-05-29T00:00:00"/>
        <d v="2017-07-17T00:00:00"/>
        <d v="2016-05-12T00:00:00"/>
        <d v="2017-06-28T00:00:00"/>
        <d v="2014-10-03T00:00:00"/>
        <d v="2014-01-21T00:00:00"/>
        <d v="2013-01-22T00:00:00"/>
        <d v="2016-01-16T00:00:00"/>
        <d v="2014-09-26T00:00:00"/>
        <d v="2015-07-01T00:00:00"/>
        <d v="2023-09-13T00:00:00"/>
        <d v="2019-04-09T00:00:00"/>
        <d v="2016-06-08T00:00:00"/>
        <d v="2014-02-06T00:00:00"/>
        <d v="2015-01-28T00:00:00"/>
        <d v="2017-12-05T00:00:00"/>
        <d v="2015-06-11T00:00:00"/>
        <d v="2014-06-04T00:00:00"/>
        <d v="2013-11-10T00:00:00"/>
        <d v="2013-03-18T00:00:00"/>
        <d v="2016-01-14T00:00:00"/>
        <d v="2014-12-01T00:00:00"/>
        <d v="2013-11-20T00:00:00"/>
        <d v="2017-05-04T00:00:00"/>
        <d v="2015-02-09T00:00:00"/>
        <d v="2018-11-15T00:00:00"/>
        <d v="2014-08-04T00:00:00"/>
        <d v="2013-07-22T00:00:00"/>
        <d v="2013-06-21T00:00:00"/>
        <d v="2014-05-18T00:00:00"/>
        <d v="2017-05-22T00:00:00"/>
        <d v="2013-01-25T00:00:00"/>
        <d v="2014-03-20T00:00:00"/>
        <d v="2013-05-17T00:00:00"/>
        <d v="2015-09-15T00:00:00"/>
        <d v="2013-09-18T00:00:00"/>
        <d v="2014-03-07T00:00:00"/>
        <d v="2014-06-24T00:00:00"/>
        <d v="2015-10-26T00:00:00"/>
        <d v="2017-10-20T00:00:00"/>
        <d v="2015-01-26T00:00:00"/>
        <d v="2015-07-23T00:00:00"/>
        <d v="2015-02-11T00:00:00"/>
        <d v="2016-03-29T00:00:00"/>
        <d v="2021-09-28T00:00:00"/>
        <d v="2019-01-03T00:00:00"/>
        <d v="2016-10-19T00:00:00"/>
        <d v="2013-11-03T00:00:00"/>
        <d v="2013-09-08T00:00:00"/>
        <d v="2015-04-13T00:00:00"/>
        <d v="2014-08-13T00:00:00"/>
        <d v="2015-05-17T00:00:00"/>
        <d v="2016-02-24T00:00:00"/>
        <d v="2013-09-10T00:00:00"/>
        <d v="2016-09-08T00:00:00"/>
        <d v="2013-06-23T00:00:00"/>
        <d v="1905-07-09T00:00:00"/>
        <d v="2013-08-31T00:00:00"/>
        <d v="2015-12-13T00:00:00"/>
        <d v="2019-02-11T00:00:00"/>
        <d v="2022-02-28T00:00:00"/>
        <d v="2015-12-06T00:00:00"/>
        <d v="2015-12-14T00:00:00"/>
        <d v="2015-10-01T00:00:00"/>
        <d v="2015-10-18T00:00:00"/>
        <d v="2015-09-21T00:00:00"/>
        <d v="2017-12-09T00:00:00"/>
        <d v="2019-12-16T00:00:00"/>
        <d v="2018-03-10T00:00:00"/>
        <d v="2016-09-01T00:00:00"/>
        <d v="2017-11-14T00:00:00"/>
        <d v="2018-02-04T00:00:00"/>
        <d v="2015-09-25T00:00:00"/>
        <d v="2018-03-21T00:00:00"/>
        <d v="2014-05-15T00:00:00"/>
        <d v="2015-03-16T00:00:00"/>
        <d v="2014-08-27T00:00:00"/>
        <d v="2016-05-10T00:00:00"/>
        <d v="2017-04-01T00:00:00"/>
        <d v="2015-01-25T00:00:00"/>
        <d v="2016-05-16T00:00:00"/>
        <d v="2014-01-16T00:00:00"/>
        <d v="2019-09-08T00:00:00"/>
        <d v="2015-07-09T00:00:00"/>
        <d v="2015-06-25T00:00:00"/>
        <d v="2016-07-20T00:00:00"/>
        <d v="2016-05-23T00:00:00"/>
        <d v="2015-08-13T00:00:00"/>
        <d v="2018-02-15T00:00:00"/>
        <d v="2018-11-03T00:00:00"/>
        <d v="2016-06-16T00:00:00"/>
        <d v="2014-10-15T00:00:00"/>
        <d v="2015-01-08T00:00:00"/>
        <d v="2015-09-02T00:00:00"/>
        <d v="2015-04-03T00:00:00"/>
        <d v="2015-08-19T00:00:00"/>
        <d v="2017-01-22T00:00:00"/>
        <d v="2017-02-23T00:00:00"/>
        <d v="2014-12-11T00:00:00"/>
        <d v="2016-07-31T00:00:00"/>
        <d v="2018-02-13T00:00:00"/>
        <d v="2014-12-13T00:00:00"/>
        <d v="2016-06-29T00:00:00"/>
        <d v="2015-04-20T00:00:00"/>
        <d v="2018-06-14T00:00:00"/>
        <d v="2016-01-06T00:00:00"/>
        <d v="2014-07-17T00:00:00"/>
        <d v="2014-07-25T00:00:00"/>
        <d v="2018-02-19T00:00:00"/>
        <d v="2015-05-23T00:00:00"/>
        <d v="2014-01-18T00:00:00"/>
        <d v="2023-03-10T00:00:00"/>
        <d v="2015-03-11T00:00:00"/>
        <d v="2014-09-19T00:00:00"/>
        <d v="2017-05-25T00:00:00"/>
        <d v="2019-08-29T00:00:00"/>
        <d v="2016-03-11T00:00:00"/>
        <d v="2014-11-06T00:00:00"/>
        <d v="2016-02-10T00:00:00"/>
        <d v="2021-11-03T00:00:00"/>
        <d v="2015-04-30T00:00:00"/>
        <d v="2016-03-12T00:00:00"/>
        <d v="2014-05-17T00:00:00"/>
        <d v="2016-04-05T00:00:00"/>
        <d v="2016-04-04T00:00:00"/>
        <d v="2015-01-18T00:00:00"/>
        <d v="2013-10-09T00:00:00"/>
        <d v="2016-05-13T00:00:00"/>
        <d v="2015-09-12T00:00:00"/>
        <d v="2015-11-19T00:00:00"/>
        <d v="2015-03-15T00:00:00"/>
        <d v="2018-08-07T00:00:00"/>
        <d v="2016-06-02T00:00:00"/>
        <d v="2015-05-28T00:00:00"/>
        <d v="2015-02-08T00:00:00"/>
        <d v="2016-11-08T00:00:00"/>
        <d v="2019-09-07T00:00:00"/>
        <d v="2021-05-18T00:00:00"/>
        <d v="2016-09-02T00:00:00"/>
        <d v="2021-08-11T00:00:00"/>
        <d v="2019-12-07T00:00:00"/>
        <d v="2016-02-25T00:00:00"/>
        <d v="2017-02-17T00:00:00"/>
        <d v="2015-08-18T00:00:00"/>
        <d v="2014-09-08T00:00:00"/>
        <d v="2014-09-29T00:00:00"/>
        <d v="2015-09-20T00:00:00"/>
        <d v="2017-10-25T00:00:00"/>
        <d v="2017-06-18T00:00:00"/>
        <d v="2016-05-09T00:00:00"/>
        <d v="2019-08-07T00:00:00"/>
        <d v="2016-10-12T00:00:00"/>
        <d v="2015-05-19T00:00:00"/>
        <d v="2017-11-03T00:00:00"/>
        <d v="2017-11-11T00:00:00"/>
        <d v="2016-09-09T00:00:00"/>
        <d v="2016-06-19T00:00:00"/>
        <d v="2017-07-07T00:00:00"/>
        <d v="2015-12-07T00:00:00"/>
        <d v="2017-06-14T00:00:00"/>
        <d v="2016-09-11T00:00:00"/>
        <d v="2021-06-30T00:00:00"/>
        <d v="2015-09-26T00:00:00"/>
        <d v="2016-04-12T00:00:00"/>
        <d v="2017-10-10T00:00:00"/>
        <d v="2019-02-02T00:00:00"/>
        <d v="2019-11-20T00:00:00"/>
        <d v="2017-03-12T00:00:00"/>
        <d v="2016-11-14T00:00:00"/>
        <d v="2016-08-22T00:00:00"/>
        <d v="2015-11-20T00:00:00"/>
        <d v="2016-07-12T00:00:00"/>
        <d v="2017-08-23T00:00:00"/>
        <d v="2016-03-04T00:00:00"/>
        <d v="2016-01-23T00:00:00"/>
        <d v="2021-07-12T00:00:00"/>
        <d v="2015-08-30T00:00:00"/>
        <d v="2021-11-29T00:00:00"/>
        <d v="2015-01-23T00:00:00"/>
        <d v="2017-06-10T00:00:00"/>
        <d v="2018-06-05T00:00:00"/>
        <d v="2015-06-18T00:00:00"/>
        <d v="2016-09-20T00:00:00"/>
        <d v="2016-11-13T00:00:00"/>
        <d v="2016-05-21T00:00:00"/>
        <d v="2015-10-04T00:00:00"/>
        <d v="2016-05-14T00:00:00"/>
        <d v="2022-05-25T00:00:00"/>
        <d v="2014-07-20T00:00:00"/>
        <d v="2015-05-15T00:00:00"/>
        <d v="2016-11-24T00:00:00"/>
        <d v="2017-03-22T00:00:00"/>
        <d v="2017-01-02T00:00:00"/>
        <d v="2019-05-29T00:00:00"/>
        <d v="2016-12-10T00:00:00"/>
        <d v="2018-07-19T00:00:00"/>
        <d v="2016-07-21T00:00:00"/>
        <d v="2015-05-20T00:00:00"/>
        <d v="2018-05-10T00:00:00"/>
        <d v="2016-08-31T00:00:00"/>
        <d v="2020-01-25T00:00:00"/>
        <d v="2021-09-01T00:00:00"/>
        <d v="2017-10-18T00:00:00"/>
        <d v="2015-01-24T00:00:00"/>
        <d v="2015-11-30T00:00:00"/>
        <d v="2019-03-11T00:00:00"/>
        <d v="2017-03-11T00:00:00"/>
        <d v="2017-04-10T00:00:00"/>
        <d v="2022-12-07T00:00:00"/>
        <d v="2016-05-22T00:00:00"/>
        <d v="2017-05-19T00:00:00"/>
        <d v="2015-09-13T00:00:00"/>
        <d v="2016-01-22T00:00:00"/>
        <d v="2015-09-01T00:00:00"/>
        <d v="2016-06-21T00:00:00"/>
        <d v="2017-02-01T00:00:00"/>
        <d v="2018-11-08T00:00:00"/>
        <d v="2022-04-06T00:00:00"/>
        <d v="2019-04-10T00:00:00"/>
        <d v="2016-04-23T00:00:00"/>
        <d v="2016-03-13T00:00:00"/>
        <d v="2019-02-27T00:00:00"/>
        <d v="2018-04-23T00:00:00"/>
        <d v="2019-04-18T00:00:00"/>
        <d v="2016-01-12T00:00:00"/>
        <d v="2015-07-30T00:00:00"/>
        <d v="2016-07-03T00:00:00"/>
        <d v="2021-09-10T00:00:00"/>
        <d v="2018-08-16T00:00:00"/>
        <d v="2017-04-26T00:00:00"/>
        <d v="2016-08-13T00:00:00"/>
        <d v="2016-10-18T00:00:00"/>
        <d v="2019-03-09T00:00:00"/>
        <d v="2017-01-30T00:00:00"/>
        <d v="2016-04-26T00:00:00"/>
        <d v="2019-06-14T00:00:00"/>
        <d v="2017-02-07T00:00:00"/>
        <d v="2017-11-05T00:00:00"/>
        <d v="2018-02-06T00:00:00"/>
        <d v="2017-04-07T00:00:00"/>
        <d v="2023-07-16T00:00:00"/>
        <d v="2018-01-17T00:00:00"/>
        <d v="2016-12-17T00:00:00"/>
        <d v="2016-05-11T00:00:00"/>
        <d v="2021-10-08T00:00:00"/>
        <d v="2019-11-07T00:00:00"/>
        <d v="2018-09-22T00:00:00"/>
        <d v="2018-11-20T00:00:00"/>
        <d v="2016-11-11T00:00:00"/>
        <d v="2017-09-01T00:00:00"/>
        <d v="2018-08-09T00:00:00"/>
        <d v="2020-03-09T00:00:00"/>
        <d v="2016-11-17T00:00:00"/>
        <d v="2018-07-30T00:00:00"/>
        <d v="2023-10-25T00:00:00"/>
        <d v="2017-09-02T00:00:00"/>
        <d v="2016-09-22T00:00:00"/>
        <d v="2017-04-04T00:00:00"/>
        <d v="2018-12-12T00:00:00"/>
        <d v="2017-09-20T00:00:00"/>
        <d v="2016-07-28T00:00:00"/>
        <d v="2020-08-26T00:00:00"/>
        <d v="2016-12-12T00:00:00"/>
        <d v="2017-04-29T00:00:00"/>
        <d v="2018-12-03T00:00:00"/>
        <d v="2019-11-08T00:00:00"/>
        <d v="2017-12-21T00:00:00"/>
        <d v="2019-10-16T00:00:00"/>
        <d v="2018-08-08T00:00:00"/>
        <d v="2017-06-15T00:00:00"/>
        <d v="2016-07-05T00:00:00"/>
        <d v="2016-12-01T00:00:00"/>
        <d v="2016-07-22T00:00:00"/>
        <d v="2023-04-19T00:00:00"/>
        <d v="2017-07-27T00:00:00"/>
        <d v="2018-05-21T00:00:00"/>
        <d v="2018-07-12T00:00:00"/>
        <d v="2019-03-15T00:00:00"/>
        <d v="2019-09-06T00:00:00"/>
        <d v="2018-09-02T00:00:00"/>
        <d v="2016-09-26T00:00:00"/>
        <d v="2022-03-16T00:00:00"/>
        <d v="2017-07-13T00:00:00"/>
        <d v="2017-09-04T00:00:00"/>
        <d v="2018-11-29T00:00:00"/>
        <d v="2019-11-11T00:00:00"/>
        <d v="2021-03-24T00:00:00"/>
        <d v="2017-01-23T00:00:00"/>
        <d v="2018-06-18T00:00:00"/>
        <d v="2018-08-30T00:00:00"/>
        <d v="2018-06-25T00:00:00"/>
        <d v="2022-03-23T00:00:00"/>
        <d v="2019-05-24T00:00:00"/>
        <d v="2022-06-13T00:00:00"/>
        <d v="2017-06-19T00:00:00"/>
        <d v="2018-02-27T00:00:00"/>
        <d v="2018-10-18T00:00:00"/>
        <d v="2018-06-13T00:00:00"/>
        <d v="2018-07-13T00:00:00"/>
        <d v="2017-12-18T00:00:00"/>
        <d v="2017-07-25T00:00:00"/>
        <d v="2021-05-19T00:00:00"/>
        <d v="2023-05-12T00:00:00"/>
        <d v="2017-08-07T00:00:00"/>
        <d v="2017-03-18T00:00:00"/>
        <d v="2017-01-20T00:00:00"/>
        <d v="2018-05-01T00:00:00"/>
        <d v="2022-08-26T00:00:00"/>
        <d v="2017-12-13T00:00:00"/>
        <d v="2023-05-20T00:00:00"/>
        <d v="2017-08-31T00:00:00"/>
        <d v="2017-05-24T00:00:00"/>
        <d v="2019-10-30T00:00:00"/>
        <d v="2018-01-23T00:00:00"/>
        <d v="2018-09-09T00:00:00"/>
        <d v="2017-11-08T00:00:00"/>
        <d v="2018-01-20T00:00:00"/>
        <d v="2019-02-06T00:00:00"/>
        <d v="2018-01-03T00:00:00"/>
        <d v="2018-07-11T00:00:00"/>
        <d v="2017-12-11T00:00:00"/>
        <d v="2018-02-09T00:00:00"/>
        <d v="2018-09-04T00:00:00"/>
        <d v="2019-12-04T00:00:00"/>
        <d v="2018-01-26T00:00:00"/>
        <d v="2022-02-02T00:00:00"/>
        <d v="2018-11-05T00:00:00"/>
        <d v="2019-05-02T00:00:00"/>
        <d v="2019-01-02T00:00:00"/>
        <d v="2023-05-08T00:00:00"/>
        <d v="2017-03-02T00:00:00"/>
        <d v="2020-07-10T00:00:00"/>
        <d v="2019-07-09T00:00:00"/>
        <d v="2018-07-04T00:00:00"/>
        <d v="2019-05-15T00:00:00"/>
        <d v="2019-08-20T00:00:00"/>
        <d v="2021-08-01T00:00:00"/>
        <d v="2017-12-14T00:00:00"/>
        <d v="2018-05-31T00:00:00"/>
        <d v="2019-06-26T00:00:00"/>
        <d v="2021-07-28T00:00:00"/>
        <d v="2018-11-14T00:00:00"/>
        <d v="2017-11-01T00:00:00"/>
        <d v="2019-12-13T00:00:00"/>
        <d v="2019-09-09T00:00:00"/>
        <d v="2022-10-19T00:00:00"/>
        <d v="2019-10-23T00:00:00"/>
        <d v="2018-06-28T00:00:00"/>
        <d v="2021-11-14T00:00:00"/>
        <d v="2019-03-14T00:00:00"/>
        <d v="2018-09-03T00:00:00"/>
        <d v="2019-01-28T00:00:00"/>
        <d v="2019-06-04T00:00:00"/>
        <d v="2018-03-09T00:00:00"/>
        <d v="2018-07-25T00:00:00"/>
        <d v="2020-01-01T00:00:00"/>
        <d v="2018-09-06T00:00:00"/>
        <d v="2022-03-11T00:00:00"/>
        <d v="2023-04-01T00:00:00"/>
        <d v="2020-08-22T00:00:00"/>
        <d v="2019-05-21T00:00:00"/>
        <d v="2018-04-12T00:00:00"/>
        <d v="2018-04-19T00:00:00"/>
        <d v="2021-03-05T00:00:00"/>
        <d v="2019-07-13T00:00:00"/>
        <d v="2019-01-07T00:00:00"/>
        <d v="2018-08-28T00:00:00"/>
        <d v="2021-12-01T00:00:00"/>
        <d v="2019-03-08T00:00:00"/>
        <d v="2020-12-25T00:00:00"/>
        <d v="2021-11-19T00:00:00"/>
        <d v="2018-09-13T00:00:00"/>
        <d v="2019-10-24T00:00:00"/>
        <d v="2018-09-11T00:00:00"/>
        <d v="2018-01-19T00:00:00"/>
        <d v="2018-09-10T00:00:00"/>
        <d v="2021-05-26T00:00:00"/>
        <d v="2021-09-14T00:00:00"/>
        <d v="2020-12-16T00:00:00"/>
        <d v="2021-09-25T00:00:00"/>
        <d v="2020-02-21T00:00:00"/>
        <d v="2019-08-31T00:00:00"/>
        <d v="2018-05-14T00:00:00"/>
        <d v="2019-08-26T00:00:00"/>
        <d v="2018-11-11T00:00:00"/>
        <d v="2022-12-25T00:00:00"/>
        <d v="2020-02-13T00:00:00"/>
        <d v="2020-08-14T00:00:00"/>
        <d v="2023-06-22T00:00:00"/>
        <d v="2022-02-09T00:00:00"/>
        <d v="2018-01-21T00:00:00"/>
        <d v="2019-03-13T00:00:00"/>
        <d v="2020-07-29T00:00:00"/>
        <d v="2019-05-09T00:00:00"/>
        <d v="2019-03-12T00:00:00"/>
        <d v="2019-02-15T00:00:00"/>
        <d v="2020-09-23T00:00:00"/>
        <d v="2018-12-10T00:00:00"/>
        <d v="2019-05-19T00:00:00"/>
        <d v="2023-01-03T00:00:00"/>
        <d v="2021-11-04T00:00:00"/>
        <d v="2022-05-23T00:00:00"/>
        <d v="2019-05-04T00:00:00"/>
        <d v="2022-09-09T00:00:00"/>
        <d v="2019-12-10T00:00:00"/>
        <d v="2018-10-04T00:00:00"/>
        <d v="2021-09-22T00:00:00"/>
        <d v="2019-02-13T00:00:00"/>
        <d v="2020-03-11T00:00:00"/>
        <d v="2018-05-17T00:00:00"/>
        <d v="2019-06-17T00:00:00"/>
        <d v="2019-07-10T00:00:00"/>
        <d v="2019-12-03T00:00:00"/>
        <d v="2019-05-18T00:00:00"/>
        <d v="2021-06-10T00:00:00"/>
        <d v="2022-07-22T00:00:00"/>
        <d v="2019-06-18T00:00:00"/>
        <d v="2021-11-10T00:00:00"/>
        <d v="2019-06-24T00:00:00"/>
        <d v="2022-07-01T00:00:00"/>
        <d v="2020-04-24T00:00:00"/>
        <d v="2021-10-18T00:00:00"/>
        <d v="2022-11-09T00:00:00"/>
        <d v="2022-05-20T00:00:00"/>
        <d v="2023-06-09T00:00:00"/>
        <d v="2019-10-07T00:00:00"/>
        <d v="2021-08-22T00:00:00"/>
        <d v="2023-05-31T00:00:00"/>
        <d v="2023-08-16T00:00:00"/>
        <d v="2021-08-16T00:00:00"/>
        <d v="2022-06-26T00:00:00"/>
        <d v="2022-05-02T00:00:00"/>
        <d v="2019-01-15T00:00:00"/>
        <d v="2023-06-19T00:00:00"/>
        <d v="2022-06-03T00:00:00"/>
        <d v="2021-09-04T00:00:00"/>
        <d v="2020-06-12T00:00:00"/>
        <d v="2020-09-11T00:00:00"/>
        <d v="2021-02-01T00:00:00"/>
        <d v="2021-07-01T00:00:00"/>
        <d v="2020-09-12T00:00:00"/>
      </sharedItems>
    </cacheField>
    <cacheField name="Month" numFmtId="0">
      <sharedItems count="13">
        <s v="December"/>
        <s v="January"/>
        <s v="February"/>
        <s v="March"/>
        <s v="October"/>
        <s v="November"/>
        <s v="June"/>
        <s v="July"/>
        <s v="April"/>
        <s v="September"/>
        <s v="August"/>
        <s v="May"/>
        <s v="NA"/>
      </sharedItems>
    </cacheField>
    <cacheField name="DayName" numFmtId="0">
      <sharedItems count="8">
        <s v="Tuesday"/>
        <s v="Friday"/>
        <s v="Thursday"/>
        <s v="Sunday"/>
        <s v="Wednesday"/>
        <s v="Monday"/>
        <s v="Saturday"/>
        <s v="NA"/>
      </sharedItems>
    </cacheField>
    <cacheField name="year1" numFmtId="0">
      <sharedItems containsMixedTypes="1" containsNumber="1" containsInteger="1" minValue="1905" maxValue="2023" count="56">
        <n v="2001"/>
        <n v="1970"/>
        <n v="1971"/>
        <n v="1972"/>
        <n v="1973"/>
        <n v="1974"/>
        <n v="1975"/>
        <n v="1976"/>
        <n v="1977"/>
        <n v="1905"/>
        <n v="1978"/>
        <n v="1979"/>
        <n v="1980"/>
        <n v="1981"/>
        <n v="1982"/>
        <n v="1983"/>
        <n v="1984"/>
        <n v="1985"/>
        <n v="1986"/>
        <n v="1988"/>
        <n v="1987"/>
        <n v="1989"/>
        <n v="1990"/>
        <n v="1991"/>
        <n v="1992"/>
        <n v="1993"/>
        <e v="#VALUE!"/>
        <n v="1994"/>
        <n v="1995"/>
        <n v="1996"/>
        <n v="1997"/>
        <n v="1998"/>
        <n v="1999"/>
        <n v="2000"/>
        <n v="2005"/>
        <n v="2002"/>
        <n v="2003"/>
        <n v="2004"/>
        <n v="2008"/>
        <n v="2006"/>
        <n v="2007"/>
        <n v="2021"/>
        <n v="2009"/>
        <n v="2013"/>
        <n v="2014"/>
        <n v="2015"/>
        <n v="2011"/>
        <n v="2019"/>
        <n v="2010"/>
        <n v="2012"/>
        <n v="2023"/>
        <n v="2017"/>
        <n v="2016"/>
        <n v="2020"/>
        <n v="2022"/>
        <n v="2018"/>
      </sharedItems>
    </cacheField>
    <cacheField name=" day 1" numFmtId="0">
      <sharedItems containsMixedTypes="1" containsNumber="1" containsInteger="1" minValue="1" maxValue="31" count="32">
        <n v="11"/>
        <n v="1"/>
        <n v="25"/>
        <n v="4"/>
        <n v="19"/>
        <n v="14"/>
        <n v="21"/>
        <n v="7"/>
        <n v="20"/>
        <n v="2"/>
        <n v="28"/>
        <n v="29"/>
        <n v="13"/>
        <n v="30"/>
        <n v="6"/>
        <n v="27"/>
        <n v="26"/>
        <n v="9"/>
        <n v="16"/>
        <n v="8"/>
        <n v="5"/>
        <n v="18"/>
        <n v="24"/>
        <n v="12"/>
        <n v="15"/>
        <n v="3"/>
        <n v="23"/>
        <n v="31"/>
        <n v="10"/>
        <n v="22"/>
        <n v="17"/>
        <e v="#VALUE!"/>
      </sharedItems>
    </cacheField>
  </cacheFields>
  <extLst>
    <ext xmlns:x14="http://schemas.microsoft.com/office/spreadsheetml/2009/9/main" uri="{725AE2AE-9491-48be-B2B4-4EB974FC3084}">
      <x14:pivotCacheDefinition pivotCacheId="1724717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8">
  <r>
    <s v="tt0035423"/>
    <x v="0"/>
    <x v="0"/>
    <n v="0"/>
    <x v="0"/>
    <n v="1"/>
    <n v="58"/>
    <x v="0"/>
    <x v="0"/>
    <x v="0"/>
    <s v="Romance"/>
    <x v="0"/>
    <x v="0"/>
    <n v="87925"/>
    <x v="0"/>
    <x v="0"/>
    <x v="0"/>
    <n v="28019048"/>
    <x v="0"/>
    <d v="2001-12-11T00:00:00"/>
    <x v="0"/>
    <x v="0"/>
    <x v="0"/>
    <x v="0"/>
    <x v="0"/>
    <x v="0"/>
  </r>
  <r>
    <s v="tt0065421"/>
    <x v="1"/>
    <x v="1"/>
    <n v="0"/>
    <x v="1"/>
    <n v="1"/>
    <n v="18"/>
    <x v="1"/>
    <x v="1"/>
    <x v="1"/>
    <s v="Comedy"/>
    <x v="1"/>
    <x v="1"/>
    <n v="111758"/>
    <x v="1"/>
    <x v="1"/>
    <x v="1"/>
    <n v="31459543"/>
    <x v="0"/>
    <d v="1970-12-11T00:00:00"/>
    <x v="1"/>
    <x v="1"/>
    <x v="0"/>
    <x v="1"/>
    <x v="1"/>
    <x v="0"/>
  </r>
  <r>
    <s v="tt0065938"/>
    <x v="2"/>
    <x v="2"/>
    <n v="0"/>
    <x v="2"/>
    <n v="2"/>
    <n v="24"/>
    <x v="2"/>
    <x v="1"/>
    <x v="2"/>
    <s v="War"/>
    <x v="2"/>
    <x v="1"/>
    <n v="52628"/>
    <x v="0"/>
    <x v="1"/>
    <x v="2"/>
    <n v="1200000"/>
    <x v="0"/>
    <d v="1970-01-01T00:00:00"/>
    <x v="2"/>
    <x v="2"/>
    <x v="1"/>
    <x v="2"/>
    <x v="1"/>
    <x v="1"/>
  </r>
  <r>
    <s v="tt0066026"/>
    <x v="3"/>
    <x v="3"/>
    <n v="0"/>
    <x v="3"/>
    <n v="1"/>
    <n v="56"/>
    <x v="0"/>
    <x v="0"/>
    <x v="3"/>
    <s v="War"/>
    <x v="3"/>
    <x v="1"/>
    <n v="75784"/>
    <x v="0"/>
    <x v="2"/>
    <x v="3"/>
    <n v="78100000"/>
    <x v="0"/>
    <d v="1970-01-25T00:00:00"/>
    <x v="3"/>
    <x v="3"/>
    <x v="1"/>
    <x v="3"/>
    <x v="1"/>
    <x v="2"/>
  </r>
  <r>
    <s v="tt0066206"/>
    <x v="4"/>
    <x v="4"/>
    <n v="0"/>
    <x v="4"/>
    <n v="2"/>
    <n v="52"/>
    <x v="2"/>
    <x v="2"/>
    <x v="3"/>
    <s v="War"/>
    <x v="4"/>
    <x v="1"/>
    <n v="106476"/>
    <x v="1"/>
    <x v="3"/>
    <x v="4"/>
    <n v="49749765"/>
    <x v="0"/>
    <d v="1970-02-04T00:00:00"/>
    <x v="4"/>
    <x v="4"/>
    <x v="2"/>
    <x v="4"/>
    <x v="1"/>
    <x v="3"/>
  </r>
  <r>
    <s v="tt0066434"/>
    <x v="5"/>
    <x v="5"/>
    <n v="0"/>
    <x v="5"/>
    <n v="1"/>
    <n v="26"/>
    <x v="0"/>
    <x v="3"/>
    <x v="4"/>
    <s v="Thriller"/>
    <x v="5"/>
    <x v="0"/>
    <n v="53906"/>
    <x v="0"/>
    <x v="4"/>
    <x v="5"/>
    <n v="1660000"/>
    <x v="0"/>
    <d v="1971-03-11T00:00:00"/>
    <x v="5"/>
    <x v="5"/>
    <x v="3"/>
    <x v="2"/>
    <x v="2"/>
    <x v="0"/>
  </r>
  <r>
    <s v="tt0066921"/>
    <x v="6"/>
    <x v="6"/>
    <n v="0"/>
    <x v="6"/>
    <n v="2"/>
    <n v="16"/>
    <x v="2"/>
    <x v="4"/>
    <x v="4"/>
    <s v="Unknown"/>
    <x v="6"/>
    <x v="1"/>
    <n v="864440"/>
    <x v="2"/>
    <x v="5"/>
    <x v="6"/>
    <n v="24760374"/>
    <x v="0"/>
    <d v="1971-12-19T00:00:00"/>
    <x v="6"/>
    <x v="6"/>
    <x v="0"/>
    <x v="3"/>
    <x v="2"/>
    <x v="4"/>
  </r>
  <r>
    <s v="tt0066995"/>
    <x v="7"/>
    <x v="7"/>
    <n v="0"/>
    <x v="7"/>
    <n v="2"/>
    <n v="0"/>
    <x v="0"/>
    <x v="5"/>
    <x v="5"/>
    <s v="Thriller"/>
    <x v="7"/>
    <x v="0"/>
    <n v="112043"/>
    <x v="1"/>
    <x v="6"/>
    <x v="7"/>
    <n v="36629933"/>
    <x v="0"/>
    <d v="1971-12-14T00:00:00"/>
    <x v="7"/>
    <x v="7"/>
    <x v="0"/>
    <x v="0"/>
    <x v="2"/>
    <x v="5"/>
  </r>
  <r>
    <s v="tt0066999"/>
    <x v="8"/>
    <x v="8"/>
    <n v="0"/>
    <x v="8"/>
    <n v="1"/>
    <n v="42"/>
    <x v="0"/>
    <x v="5"/>
    <x v="6"/>
    <s v="Thriller"/>
    <x v="8"/>
    <x v="1"/>
    <n v="165277"/>
    <x v="1"/>
    <x v="1"/>
    <x v="8"/>
    <n v="31988495"/>
    <x v="0"/>
    <d v="1971-12-21T00:00:00"/>
    <x v="8"/>
    <x v="8"/>
    <x v="0"/>
    <x v="0"/>
    <x v="2"/>
    <x v="6"/>
  </r>
  <r>
    <s v="tt0067116"/>
    <x v="9"/>
    <x v="9"/>
    <n v="0"/>
    <x v="9"/>
    <n v="1"/>
    <n v="44"/>
    <x v="0"/>
    <x v="5"/>
    <x v="6"/>
    <s v="Drama"/>
    <x v="8"/>
    <x v="1"/>
    <n v="131995"/>
    <x v="1"/>
    <x v="7"/>
    <x v="9"/>
    <n v="49901871"/>
    <x v="0"/>
    <d v="1971-10-07T00:00:00"/>
    <x v="9"/>
    <x v="9"/>
    <x v="4"/>
    <x v="2"/>
    <x v="2"/>
    <x v="7"/>
  </r>
  <r>
    <s v="tt0067185"/>
    <x v="10"/>
    <x v="10"/>
    <n v="0"/>
    <x v="10"/>
    <n v="1"/>
    <n v="31"/>
    <x v="0"/>
    <x v="0"/>
    <x v="3"/>
    <s v="Romance"/>
    <x v="4"/>
    <x v="1"/>
    <n v="80626"/>
    <x v="0"/>
    <x v="8"/>
    <x v="10"/>
    <n v="-1198454"/>
    <x v="1"/>
    <d v="1971-12-20T00:00:00"/>
    <x v="10"/>
    <x v="10"/>
    <x v="0"/>
    <x v="5"/>
    <x v="2"/>
    <x v="8"/>
  </r>
  <r>
    <s v="tt0067328"/>
    <x v="11"/>
    <x v="11"/>
    <n v="0"/>
    <x v="0"/>
    <n v="1"/>
    <n v="58"/>
    <x v="0"/>
    <x v="3"/>
    <x v="7"/>
    <s v="Unknown"/>
    <x v="9"/>
    <x v="1"/>
    <n v="51275"/>
    <x v="0"/>
    <x v="9"/>
    <x v="11"/>
    <n v="27846131"/>
    <x v="0"/>
    <d v="1971-10-02T00:00:00"/>
    <x v="11"/>
    <x v="11"/>
    <x v="4"/>
    <x v="6"/>
    <x v="2"/>
    <x v="9"/>
  </r>
  <r>
    <s v="tt0067800"/>
    <x v="12"/>
    <x v="12"/>
    <n v="0"/>
    <x v="11"/>
    <n v="1"/>
    <n v="53"/>
    <x v="0"/>
    <x v="4"/>
    <x v="3"/>
    <s v="Thriller"/>
    <x v="3"/>
    <x v="1"/>
    <n v="63512"/>
    <x v="0"/>
    <x v="10"/>
    <x v="12"/>
    <n v="-3251794"/>
    <x v="1"/>
    <d v="1971-11-25T00:00:00"/>
    <x v="12"/>
    <x v="12"/>
    <x v="5"/>
    <x v="2"/>
    <x v="2"/>
    <x v="2"/>
  </r>
  <r>
    <s v="tt0067992"/>
    <x v="13"/>
    <x v="13"/>
    <n v="0"/>
    <x v="12"/>
    <n v="1"/>
    <n v="40"/>
    <x v="0"/>
    <x v="6"/>
    <x v="0"/>
    <s v="Musical"/>
    <x v="10"/>
    <x v="1"/>
    <n v="215495"/>
    <x v="1"/>
    <x v="11"/>
    <x v="13"/>
    <n v="-2377139"/>
    <x v="1"/>
    <d v="1971-06-28T00:00:00"/>
    <x v="13"/>
    <x v="13"/>
    <x v="6"/>
    <x v="5"/>
    <x v="2"/>
    <x v="10"/>
  </r>
  <r>
    <s v="tt0068182"/>
    <x v="14"/>
    <x v="14"/>
    <n v="0"/>
    <x v="13"/>
    <n v="1"/>
    <n v="35"/>
    <x v="0"/>
    <x v="5"/>
    <x v="5"/>
    <s v="Biography"/>
    <x v="10"/>
    <x v="1"/>
    <n v="60516"/>
    <x v="0"/>
    <x v="12"/>
    <x v="14"/>
    <n v="-332959"/>
    <x v="1"/>
    <d v="1972-12-29T00:00:00"/>
    <x v="14"/>
    <x v="14"/>
    <x v="0"/>
    <x v="1"/>
    <x v="3"/>
    <x v="11"/>
  </r>
  <r>
    <s v="tt0068327"/>
    <x v="15"/>
    <x v="15"/>
    <n v="0"/>
    <x v="14"/>
    <n v="2"/>
    <n v="4"/>
    <x v="2"/>
    <x v="3"/>
    <x v="8"/>
    <s v="Musical"/>
    <x v="10"/>
    <x v="1"/>
    <n v="58141"/>
    <x v="0"/>
    <x v="13"/>
    <x v="15"/>
    <n v="-4491595"/>
    <x v="1"/>
    <d v="1972-02-13T00:00:00"/>
    <x v="15"/>
    <x v="15"/>
    <x v="2"/>
    <x v="3"/>
    <x v="3"/>
    <x v="12"/>
  </r>
  <r>
    <s v="tt0068473"/>
    <x v="16"/>
    <x v="16"/>
    <n v="0"/>
    <x v="15"/>
    <n v="1"/>
    <n v="49"/>
    <x v="0"/>
    <x v="1"/>
    <x v="3"/>
    <s v="Thriller"/>
    <x v="8"/>
    <x v="1"/>
    <n v="117081"/>
    <x v="1"/>
    <x v="14"/>
    <x v="16"/>
    <n v="-1995466"/>
    <x v="1"/>
    <d v="1972-07-30T00:00:00"/>
    <x v="16"/>
    <x v="16"/>
    <x v="7"/>
    <x v="3"/>
    <x v="3"/>
    <x v="13"/>
  </r>
  <r>
    <s v="tt0068646"/>
    <x v="17"/>
    <x v="17"/>
    <n v="0"/>
    <x v="16"/>
    <n v="2"/>
    <n v="55"/>
    <x v="2"/>
    <x v="4"/>
    <x v="3"/>
    <s v="Unknown"/>
    <x v="11"/>
    <x v="2"/>
    <n v="1963432"/>
    <x v="3"/>
    <x v="15"/>
    <x v="17"/>
    <n v="244341816"/>
    <x v="0"/>
    <d v="1972-03-14T00:00:00"/>
    <x v="17"/>
    <x v="17"/>
    <x v="3"/>
    <x v="0"/>
    <x v="3"/>
    <x v="5"/>
  </r>
  <r>
    <s v="tt0068699"/>
    <x v="18"/>
    <x v="18"/>
    <n v="0"/>
    <x v="17"/>
    <n v="1"/>
    <n v="45"/>
    <x v="0"/>
    <x v="3"/>
    <x v="9"/>
    <s v="Western"/>
    <x v="3"/>
    <x v="1"/>
    <n v="62224"/>
    <x v="0"/>
    <x v="16"/>
    <x v="18"/>
    <n v="10206540"/>
    <x v="0"/>
    <d v="1973-04-06T00:00:00"/>
    <x v="18"/>
    <x v="18"/>
    <x v="8"/>
    <x v="1"/>
    <x v="4"/>
    <x v="14"/>
  </r>
  <r>
    <s v="tt0069704"/>
    <x v="19"/>
    <x v="19"/>
    <n v="0"/>
    <x v="18"/>
    <n v="1"/>
    <n v="50"/>
    <x v="0"/>
    <x v="0"/>
    <x v="3"/>
    <s v="Unknown"/>
    <x v="3"/>
    <x v="1"/>
    <n v="96404"/>
    <x v="0"/>
    <x v="17"/>
    <x v="19"/>
    <n v="114250889"/>
    <x v="0"/>
    <d v="1973-07-27T00:00:00"/>
    <x v="5"/>
    <x v="19"/>
    <x v="7"/>
    <x v="1"/>
    <x v="4"/>
    <x v="15"/>
  </r>
  <r>
    <s v="tt0069762"/>
    <x v="20"/>
    <x v="20"/>
    <n v="0"/>
    <x v="19"/>
    <n v="1"/>
    <n v="34"/>
    <x v="0"/>
    <x v="5"/>
    <x v="6"/>
    <s v="Drama"/>
    <x v="8"/>
    <x v="1"/>
    <n v="76903"/>
    <x v="0"/>
    <x v="18"/>
    <x v="20"/>
    <n v="-395604"/>
    <x v="1"/>
    <d v="1973-10-13T00:00:00"/>
    <x v="19"/>
    <x v="20"/>
    <x v="4"/>
    <x v="6"/>
    <x v="4"/>
    <x v="12"/>
  </r>
  <r>
    <s v="tt0069995"/>
    <x v="21"/>
    <x v="21"/>
    <n v="0"/>
    <x v="18"/>
    <n v="1"/>
    <n v="50"/>
    <x v="0"/>
    <x v="3"/>
    <x v="10"/>
    <s v="Mystery"/>
    <x v="1"/>
    <x v="1"/>
    <n v="60820"/>
    <x v="0"/>
    <x v="19"/>
    <x v="21"/>
    <n v="-1385844"/>
    <x v="1"/>
    <d v="1973-10-11T00:00:00"/>
    <x v="20"/>
    <x v="21"/>
    <x v="4"/>
    <x v="2"/>
    <x v="4"/>
    <x v="0"/>
  </r>
  <r>
    <s v="tt0070034"/>
    <x v="22"/>
    <x v="22"/>
    <n v="0"/>
    <x v="8"/>
    <n v="1"/>
    <n v="42"/>
    <x v="0"/>
    <x v="5"/>
    <x v="6"/>
    <s v="Thriller"/>
    <x v="2"/>
    <x v="1"/>
    <n v="110940"/>
    <x v="1"/>
    <x v="20"/>
    <x v="22"/>
    <n v="-735748"/>
    <x v="1"/>
    <d v="1973-07-26T00:00:00"/>
    <x v="21"/>
    <x v="22"/>
    <x v="7"/>
    <x v="2"/>
    <x v="4"/>
    <x v="16"/>
  </r>
  <r>
    <s v="tt0070047"/>
    <x v="23"/>
    <x v="23"/>
    <n v="0"/>
    <x v="20"/>
    <n v="2"/>
    <n v="2"/>
    <x v="2"/>
    <x v="7"/>
    <x v="11"/>
    <s v="Unknown"/>
    <x v="12"/>
    <x v="1"/>
    <n v="443710"/>
    <x v="1"/>
    <x v="21"/>
    <x v="23"/>
    <n v="430306145"/>
    <x v="0"/>
    <d v="1973-12-26T00:00:00"/>
    <x v="9"/>
    <x v="23"/>
    <x v="0"/>
    <x v="4"/>
    <x v="4"/>
    <x v="16"/>
  </r>
  <r>
    <s v="tt0070328"/>
    <x v="24"/>
    <x v="24"/>
    <n v="0"/>
    <x v="21"/>
    <n v="2"/>
    <n v="1"/>
    <x v="2"/>
    <x v="5"/>
    <x v="5"/>
    <s v="Thriller"/>
    <x v="13"/>
    <x v="0"/>
    <n v="113277"/>
    <x v="1"/>
    <x v="22"/>
    <x v="24"/>
    <n v="28382710"/>
    <x v="0"/>
    <d v="1973-06-27T00:00:00"/>
    <x v="7"/>
    <x v="24"/>
    <x v="6"/>
    <x v="4"/>
    <x v="4"/>
    <x v="15"/>
  </r>
  <r>
    <s v="tt0070379"/>
    <x v="25"/>
    <x v="25"/>
    <n v="0"/>
    <x v="22"/>
    <n v="1"/>
    <n v="52"/>
    <x v="0"/>
    <x v="4"/>
    <x v="3"/>
    <s v="Thriller"/>
    <x v="14"/>
    <x v="1"/>
    <n v="116501"/>
    <x v="1"/>
    <x v="23"/>
    <x v="25"/>
    <n v="-440966"/>
    <x v="1"/>
    <d v="1973-10-02T00:00:00"/>
    <x v="22"/>
    <x v="25"/>
    <x v="4"/>
    <x v="0"/>
    <x v="4"/>
    <x v="9"/>
  </r>
  <r>
    <s v="tt0070510"/>
    <x v="26"/>
    <x v="26"/>
    <n v="0"/>
    <x v="8"/>
    <n v="1"/>
    <n v="42"/>
    <x v="0"/>
    <x v="0"/>
    <x v="6"/>
    <s v="Drama"/>
    <x v="12"/>
    <x v="1"/>
    <n v="51067"/>
    <x v="0"/>
    <x v="24"/>
    <x v="12"/>
    <n v="-2500000"/>
    <x v="1"/>
    <d v="1973-04-09T00:00:00"/>
    <x v="11"/>
    <x v="26"/>
    <x v="8"/>
    <x v="5"/>
    <x v="4"/>
    <x v="17"/>
  </r>
  <r>
    <s v="tt0070511"/>
    <x v="27"/>
    <x v="27"/>
    <n v="0"/>
    <x v="23"/>
    <n v="2"/>
    <n v="31"/>
    <x v="2"/>
    <x v="2"/>
    <x v="6"/>
    <s v="Drama"/>
    <x v="9"/>
    <x v="1"/>
    <n v="136272"/>
    <x v="1"/>
    <x v="3"/>
    <x v="26"/>
    <n v="41267000"/>
    <x v="0"/>
    <d v="1973-12-16T00:00:00"/>
    <x v="4"/>
    <x v="27"/>
    <x v="0"/>
    <x v="3"/>
    <x v="4"/>
    <x v="18"/>
  </r>
  <r>
    <s v="tt0070608"/>
    <x v="28"/>
    <x v="28"/>
    <n v="0"/>
    <x v="24"/>
    <n v="1"/>
    <n v="23"/>
    <x v="0"/>
    <x v="1"/>
    <x v="1"/>
    <s v="Comedy"/>
    <x v="15"/>
    <x v="1"/>
    <n v="135750"/>
    <x v="1"/>
    <x v="25"/>
    <x v="12"/>
    <n v="-5000000"/>
    <x v="1"/>
    <d v="1973-11-08T00:00:00"/>
    <x v="23"/>
    <x v="28"/>
    <x v="5"/>
    <x v="2"/>
    <x v="4"/>
    <x v="19"/>
  </r>
  <r>
    <s v="tt0070666"/>
    <x v="29"/>
    <x v="29"/>
    <n v="0"/>
    <x v="25"/>
    <n v="2"/>
    <n v="10"/>
    <x v="2"/>
    <x v="2"/>
    <x v="6"/>
    <s v="Drama"/>
    <x v="8"/>
    <x v="1"/>
    <n v="131501"/>
    <x v="1"/>
    <x v="11"/>
    <x v="27"/>
    <n v="26857432"/>
    <x v="0"/>
    <d v="1973-12-05T00:00:00"/>
    <x v="24"/>
    <x v="29"/>
    <x v="0"/>
    <x v="4"/>
    <x v="4"/>
    <x v="20"/>
  </r>
  <r>
    <s v="tt0070723"/>
    <x v="30"/>
    <x v="30"/>
    <n v="0"/>
    <x v="26"/>
    <n v="1"/>
    <n v="37"/>
    <x v="0"/>
    <x v="4"/>
    <x v="9"/>
    <s v="Sci-Fi"/>
    <x v="16"/>
    <x v="0"/>
    <n v="69150"/>
    <x v="0"/>
    <x v="1"/>
    <x v="28"/>
    <n v="-3999790"/>
    <x v="1"/>
    <d v="1973-04-18T00:00:00"/>
    <x v="25"/>
    <x v="30"/>
    <x v="8"/>
    <x v="4"/>
    <x v="4"/>
    <x v="21"/>
  </r>
  <r>
    <s v="tt0070735"/>
    <x v="31"/>
    <x v="31"/>
    <n v="0"/>
    <x v="27"/>
    <n v="2"/>
    <n v="9"/>
    <x v="2"/>
    <x v="0"/>
    <x v="6"/>
    <s v="Drama"/>
    <x v="6"/>
    <x v="1"/>
    <n v="274104"/>
    <x v="1"/>
    <x v="16"/>
    <x v="29"/>
    <n v="150500000"/>
    <x v="0"/>
    <d v="1973-12-25T00:00:00"/>
    <x v="26"/>
    <x v="31"/>
    <x v="0"/>
    <x v="0"/>
    <x v="4"/>
    <x v="2"/>
  </r>
  <r>
    <s v="tt0070849"/>
    <x v="32"/>
    <x v="32"/>
    <n v="0"/>
    <x v="27"/>
    <n v="2"/>
    <n v="9"/>
    <x v="2"/>
    <x v="3"/>
    <x v="7"/>
    <s v="Unknown"/>
    <x v="17"/>
    <x v="0"/>
    <n v="57082"/>
    <x v="0"/>
    <x v="26"/>
    <x v="30"/>
    <n v="34932181"/>
    <x v="0"/>
    <d v="1972-10-14T00:00:00"/>
    <x v="27"/>
    <x v="32"/>
    <x v="4"/>
    <x v="6"/>
    <x v="3"/>
    <x v="5"/>
  </r>
  <r>
    <s v="tt0070909"/>
    <x v="33"/>
    <x v="33"/>
    <n v="0"/>
    <x v="28"/>
    <n v="1"/>
    <n v="28"/>
    <x v="0"/>
    <x v="5"/>
    <x v="3"/>
    <s v="Sci-Fi"/>
    <x v="17"/>
    <x v="0"/>
    <n v="61949"/>
    <x v="0"/>
    <x v="26"/>
    <x v="12"/>
    <n v="-1250000"/>
    <x v="1"/>
    <d v="1973-10-24T00:00:00"/>
    <x v="28"/>
    <x v="33"/>
    <x v="4"/>
    <x v="4"/>
    <x v="4"/>
    <x v="22"/>
  </r>
  <r>
    <s v="tt0070917"/>
    <x v="34"/>
    <x v="34"/>
    <n v="0"/>
    <x v="28"/>
    <n v="1"/>
    <n v="28"/>
    <x v="0"/>
    <x v="7"/>
    <x v="9"/>
    <s v="Thriller"/>
    <x v="15"/>
    <x v="1"/>
    <n v="89128"/>
    <x v="0"/>
    <x v="27"/>
    <x v="31"/>
    <n v="-297657"/>
    <x v="1"/>
    <d v="1973-12-06T00:00:00"/>
    <x v="29"/>
    <x v="34"/>
    <x v="0"/>
    <x v="2"/>
    <x v="4"/>
    <x v="14"/>
  </r>
  <r>
    <s v="tt0071230"/>
    <x v="35"/>
    <x v="35"/>
    <n v="0"/>
    <x v="29"/>
    <n v="1"/>
    <n v="33"/>
    <x v="0"/>
    <x v="0"/>
    <x v="12"/>
    <s v="Unknown"/>
    <x v="8"/>
    <x v="1"/>
    <n v="148020"/>
    <x v="1"/>
    <x v="28"/>
    <x v="32"/>
    <n v="117017265"/>
    <x v="0"/>
    <d v="1974-02-07T00:00:00"/>
    <x v="30"/>
    <x v="35"/>
    <x v="2"/>
    <x v="2"/>
    <x v="5"/>
    <x v="7"/>
  </r>
  <r>
    <s v="tt0071315"/>
    <x v="36"/>
    <x v="36"/>
    <n v="0"/>
    <x v="25"/>
    <n v="2"/>
    <n v="10"/>
    <x v="2"/>
    <x v="3"/>
    <x v="9"/>
    <s v="Thriller"/>
    <x v="18"/>
    <x v="1"/>
    <n v="342025"/>
    <x v="1"/>
    <x v="15"/>
    <x v="33"/>
    <n v="23226502"/>
    <x v="0"/>
    <d v="1974-06-19T00:00:00"/>
    <x v="31"/>
    <x v="36"/>
    <x v="6"/>
    <x v="4"/>
    <x v="5"/>
    <x v="4"/>
  </r>
  <r>
    <s v="tt0071360"/>
    <x v="37"/>
    <x v="37"/>
    <n v="0"/>
    <x v="11"/>
    <n v="1"/>
    <n v="53"/>
    <x v="0"/>
    <x v="3"/>
    <x v="9"/>
    <s v="Thriller"/>
    <x v="10"/>
    <x v="1"/>
    <n v="118229"/>
    <x v="1"/>
    <x v="29"/>
    <x v="34"/>
    <n v="3096729"/>
    <x v="0"/>
    <d v="1974-04-07T00:00:00"/>
    <x v="17"/>
    <x v="37"/>
    <x v="8"/>
    <x v="3"/>
    <x v="5"/>
    <x v="7"/>
  </r>
  <r>
    <s v="tt0071562"/>
    <x v="38"/>
    <x v="38"/>
    <n v="0"/>
    <x v="30"/>
    <n v="3"/>
    <n v="22"/>
    <x v="2"/>
    <x v="4"/>
    <x v="3"/>
    <s v="Unknown"/>
    <x v="19"/>
    <x v="1"/>
    <n v="1333027"/>
    <x v="2"/>
    <x v="30"/>
    <x v="35"/>
    <n v="34961919"/>
    <x v="0"/>
    <d v="1974-12-12T00:00:00"/>
    <x v="17"/>
    <x v="38"/>
    <x v="0"/>
    <x v="2"/>
    <x v="5"/>
    <x v="23"/>
  </r>
  <r>
    <s v="tt0071807"/>
    <x v="39"/>
    <x v="39"/>
    <n v="0"/>
    <x v="31"/>
    <n v="2"/>
    <n v="5"/>
    <x v="2"/>
    <x v="5"/>
    <x v="5"/>
    <s v="Thriller"/>
    <x v="13"/>
    <x v="0"/>
    <n v="111025"/>
    <x v="1"/>
    <x v="22"/>
    <x v="36"/>
    <n v="13972000"/>
    <x v="0"/>
    <d v="1974-12-14T00:00:00"/>
    <x v="7"/>
    <x v="39"/>
    <x v="0"/>
    <x v="6"/>
    <x v="5"/>
    <x v="5"/>
  </r>
  <r>
    <s v="tt0072271"/>
    <x v="40"/>
    <x v="40"/>
    <n v="0"/>
    <x v="24"/>
    <n v="1"/>
    <n v="23"/>
    <x v="0"/>
    <x v="7"/>
    <x v="11"/>
    <s v="Unknown"/>
    <x v="3"/>
    <x v="1"/>
    <n v="178769"/>
    <x v="1"/>
    <x v="31"/>
    <x v="37"/>
    <n v="30720378"/>
    <x v="0"/>
    <d v="1974-10-01T00:00:00"/>
    <x v="32"/>
    <x v="40"/>
    <x v="4"/>
    <x v="0"/>
    <x v="5"/>
    <x v="1"/>
  </r>
  <r>
    <s v="tt0072431"/>
    <x v="41"/>
    <x v="41"/>
    <n v="0"/>
    <x v="32"/>
    <n v="1"/>
    <n v="46"/>
    <x v="0"/>
    <x v="0"/>
    <x v="11"/>
    <s v="Unknown"/>
    <x v="9"/>
    <x v="1"/>
    <n v="166262"/>
    <x v="1"/>
    <x v="32"/>
    <x v="38"/>
    <n v="83473333"/>
    <x v="0"/>
    <d v="1974-12-15T00:00:00"/>
    <x v="30"/>
    <x v="41"/>
    <x v="0"/>
    <x v="3"/>
    <x v="5"/>
    <x v="24"/>
  </r>
  <r>
    <s v="tt0072684"/>
    <x v="42"/>
    <x v="42"/>
    <n v="0"/>
    <x v="33"/>
    <n v="3"/>
    <n v="5"/>
    <x v="2"/>
    <x v="1"/>
    <x v="3"/>
    <s v="War"/>
    <x v="12"/>
    <x v="1"/>
    <n v="178289"/>
    <x v="1"/>
    <x v="21"/>
    <x v="39"/>
    <n v="-10754122"/>
    <x v="1"/>
    <d v="1975-12-11T00:00:00"/>
    <x v="6"/>
    <x v="42"/>
    <x v="0"/>
    <x v="2"/>
    <x v="6"/>
    <x v="0"/>
  </r>
  <r>
    <s v="tt0072890"/>
    <x v="43"/>
    <x v="43"/>
    <n v="0"/>
    <x v="31"/>
    <n v="2"/>
    <n v="5"/>
    <x v="2"/>
    <x v="2"/>
    <x v="6"/>
    <s v="Drama"/>
    <x v="9"/>
    <x v="1"/>
    <n v="268858"/>
    <x v="1"/>
    <x v="7"/>
    <x v="40"/>
    <n v="48200000"/>
    <x v="0"/>
    <d v="1975-09-19T00:00:00"/>
    <x v="24"/>
    <x v="43"/>
    <x v="9"/>
    <x v="1"/>
    <x v="6"/>
    <x v="4"/>
  </r>
  <r>
    <s v="tt0073195"/>
    <x v="44"/>
    <x v="44"/>
    <n v="0"/>
    <x v="14"/>
    <n v="2"/>
    <n v="4"/>
    <x v="2"/>
    <x v="1"/>
    <x v="9"/>
    <s v="Thriller"/>
    <x v="12"/>
    <x v="1"/>
    <n v="644554"/>
    <x v="2"/>
    <x v="22"/>
    <x v="41"/>
    <n v="469512065"/>
    <x v="0"/>
    <d v="1975-06-20T00:00:00"/>
    <x v="33"/>
    <x v="44"/>
    <x v="6"/>
    <x v="1"/>
    <x v="6"/>
    <x v="8"/>
  </r>
  <r>
    <s v="tt0073341"/>
    <x v="45"/>
    <x v="45"/>
    <n v="0"/>
    <x v="27"/>
    <n v="2"/>
    <n v="9"/>
    <x v="2"/>
    <x v="1"/>
    <x v="13"/>
    <s v="Unknown"/>
    <x v="10"/>
    <x v="1"/>
    <n v="51197"/>
    <x v="0"/>
    <x v="33"/>
    <x v="42"/>
    <n v="-7987322"/>
    <x v="1"/>
    <d v="1975-11-27T00:00:00"/>
    <x v="34"/>
    <x v="45"/>
    <x v="5"/>
    <x v="2"/>
    <x v="6"/>
    <x v="15"/>
  </r>
  <r>
    <s v="tt0073486"/>
    <x v="46"/>
    <x v="46"/>
    <n v="0"/>
    <x v="34"/>
    <n v="2"/>
    <n v="13"/>
    <x v="2"/>
    <x v="3"/>
    <x v="11"/>
    <s v="Unknown"/>
    <x v="20"/>
    <x v="1"/>
    <n v="1049260"/>
    <x v="2"/>
    <x v="11"/>
    <x v="43"/>
    <n v="106114817"/>
    <x v="0"/>
    <d v="1975-11-19T00:00:00"/>
    <x v="35"/>
    <x v="46"/>
    <x v="5"/>
    <x v="4"/>
    <x v="6"/>
    <x v="4"/>
  </r>
  <r>
    <s v="tt0073629"/>
    <x v="47"/>
    <x v="47"/>
    <n v="0"/>
    <x v="12"/>
    <n v="1"/>
    <n v="40"/>
    <x v="0"/>
    <x v="0"/>
    <x v="10"/>
    <s v="Musical"/>
    <x v="3"/>
    <x v="1"/>
    <n v="163210"/>
    <x v="1"/>
    <x v="8"/>
    <x v="44"/>
    <n v="114141126"/>
    <x v="0"/>
    <d v="1975-08-14T00:00:00"/>
    <x v="36"/>
    <x v="47"/>
    <x v="10"/>
    <x v="2"/>
    <x v="6"/>
    <x v="5"/>
  </r>
  <r>
    <s v="tt0073802"/>
    <x v="48"/>
    <x v="48"/>
    <n v="0"/>
    <x v="35"/>
    <n v="1"/>
    <n v="57"/>
    <x v="0"/>
    <x v="4"/>
    <x v="9"/>
    <s v="Thriller"/>
    <x v="3"/>
    <x v="1"/>
    <n v="60556"/>
    <x v="0"/>
    <x v="34"/>
    <x v="45"/>
    <n v="7476252"/>
    <x v="0"/>
    <d v="1975-09-24T00:00:00"/>
    <x v="37"/>
    <x v="48"/>
    <x v="9"/>
    <x v="4"/>
    <x v="6"/>
    <x v="22"/>
  </r>
  <r>
    <s v="tt0074119"/>
    <x v="49"/>
    <x v="49"/>
    <n v="0"/>
    <x v="36"/>
    <n v="2"/>
    <n v="18"/>
    <x v="2"/>
    <x v="3"/>
    <x v="14"/>
    <s v="Thriller"/>
    <x v="4"/>
    <x v="1"/>
    <n v="123134"/>
    <x v="1"/>
    <x v="35"/>
    <x v="46"/>
    <n v="62100000"/>
    <x v="0"/>
    <d v="1976-04-04T00:00:00"/>
    <x v="38"/>
    <x v="49"/>
    <x v="8"/>
    <x v="3"/>
    <x v="7"/>
    <x v="3"/>
  </r>
  <r>
    <s v="tt0074156"/>
    <x v="50"/>
    <x v="50"/>
    <n v="0"/>
    <x v="10"/>
    <n v="1"/>
    <n v="31"/>
    <x v="0"/>
    <x v="5"/>
    <x v="6"/>
    <s v="Thriller"/>
    <x v="21"/>
    <x v="1"/>
    <n v="54149"/>
    <x v="0"/>
    <x v="36"/>
    <x v="12"/>
    <n v="-150000"/>
    <x v="1"/>
    <d v="1976-10-08T00:00:00"/>
    <x v="39"/>
    <x v="50"/>
    <x v="4"/>
    <x v="1"/>
    <x v="7"/>
    <x v="19"/>
  </r>
  <r>
    <s v="tt0074285"/>
    <x v="51"/>
    <x v="51"/>
    <n v="0"/>
    <x v="37"/>
    <n v="1"/>
    <n v="38"/>
    <x v="0"/>
    <x v="7"/>
    <x v="9"/>
    <s v="Unknown"/>
    <x v="3"/>
    <x v="1"/>
    <n v="201876"/>
    <x v="1"/>
    <x v="7"/>
    <x v="47"/>
    <n v="32000000"/>
    <x v="0"/>
    <d v="1976-11-03T00:00:00"/>
    <x v="40"/>
    <x v="51"/>
    <x v="5"/>
    <x v="4"/>
    <x v="7"/>
    <x v="25"/>
  </r>
  <r>
    <s v="tt0074486"/>
    <x v="52"/>
    <x v="52"/>
    <n v="0"/>
    <x v="38"/>
    <n v="1"/>
    <n v="29"/>
    <x v="0"/>
    <x v="8"/>
    <x v="10"/>
    <s v="Unknown"/>
    <x v="21"/>
    <x v="1"/>
    <n v="124232"/>
    <x v="1"/>
    <x v="37"/>
    <x v="48"/>
    <n v="13557"/>
    <x v="0"/>
    <d v="1977-03-19T00:00:00"/>
    <x v="41"/>
    <x v="52"/>
    <x v="3"/>
    <x v="6"/>
    <x v="8"/>
    <x v="4"/>
  </r>
  <r>
    <s v="tt0074812"/>
    <x v="53"/>
    <x v="53"/>
    <n v="0"/>
    <x v="39"/>
    <n v="1"/>
    <n v="59"/>
    <x v="0"/>
    <x v="5"/>
    <x v="5"/>
    <s v="Sci-Fi"/>
    <x v="22"/>
    <x v="0"/>
    <n v="59826"/>
    <x v="0"/>
    <x v="38"/>
    <x v="12"/>
    <n v="-9000000"/>
    <x v="1"/>
    <d v="1976-06-23T00:00:00"/>
    <x v="42"/>
    <x v="53"/>
    <x v="6"/>
    <x v="4"/>
    <x v="7"/>
    <x v="26"/>
  </r>
  <r>
    <s v="tt0074860"/>
    <x v="54"/>
    <x v="54"/>
    <n v="0"/>
    <x v="31"/>
    <n v="2"/>
    <n v="5"/>
    <x v="2"/>
    <x v="4"/>
    <x v="3"/>
    <s v="Thriller"/>
    <x v="3"/>
    <x v="1"/>
    <n v="68705"/>
    <x v="0"/>
    <x v="39"/>
    <x v="49"/>
    <n v="15209020"/>
    <x v="0"/>
    <d v="1976-10-06T00:00:00"/>
    <x v="43"/>
    <x v="54"/>
    <x v="4"/>
    <x v="4"/>
    <x v="7"/>
    <x v="14"/>
  </r>
  <r>
    <s v="tt0074958"/>
    <x v="55"/>
    <x v="55"/>
    <n v="0"/>
    <x v="21"/>
    <n v="2"/>
    <n v="1"/>
    <x v="2"/>
    <x v="3"/>
    <x v="11"/>
    <s v="Unknown"/>
    <x v="12"/>
    <x v="1"/>
    <n v="166646"/>
    <x v="1"/>
    <x v="40"/>
    <x v="50"/>
    <n v="19890757"/>
    <x v="0"/>
    <d v="1976-11-14T00:00:00"/>
    <x v="24"/>
    <x v="55"/>
    <x v="5"/>
    <x v="3"/>
    <x v="7"/>
    <x v="5"/>
  </r>
  <r>
    <s v="tt0075005"/>
    <x v="56"/>
    <x v="56"/>
    <n v="0"/>
    <x v="40"/>
    <n v="1"/>
    <n v="51"/>
    <x v="0"/>
    <x v="7"/>
    <x v="9"/>
    <s v="Unknown"/>
    <x v="15"/>
    <x v="1"/>
    <n v="128038"/>
    <x v="1"/>
    <x v="32"/>
    <x v="51"/>
    <n v="58122980"/>
    <x v="0"/>
    <d v="1976-06-25T00:00:00"/>
    <x v="44"/>
    <x v="56"/>
    <x v="6"/>
    <x v="1"/>
    <x v="7"/>
    <x v="2"/>
  </r>
  <r>
    <s v="tt0075029"/>
    <x v="57"/>
    <x v="57"/>
    <n v="0"/>
    <x v="41"/>
    <n v="2"/>
    <n v="15"/>
    <x v="2"/>
    <x v="9"/>
    <x v="11"/>
    <s v="Unknown"/>
    <x v="10"/>
    <x v="1"/>
    <n v="78172"/>
    <x v="0"/>
    <x v="41"/>
    <x v="52"/>
    <n v="28100000"/>
    <x v="0"/>
    <d v="1976-06-26T00:00:00"/>
    <x v="18"/>
    <x v="57"/>
    <x v="6"/>
    <x v="6"/>
    <x v="7"/>
    <x v="16"/>
  </r>
  <r>
    <s v="tt0075148"/>
    <x v="58"/>
    <x v="58"/>
    <n v="0"/>
    <x v="7"/>
    <n v="2"/>
    <n v="0"/>
    <x v="0"/>
    <x v="3"/>
    <x v="15"/>
    <s v="Unknown"/>
    <x v="12"/>
    <x v="1"/>
    <n v="613757"/>
    <x v="2"/>
    <x v="42"/>
    <x v="53"/>
    <n v="116290587"/>
    <x v="0"/>
    <d v="1976-11-20T00:00:00"/>
    <x v="45"/>
    <x v="58"/>
    <x v="5"/>
    <x v="6"/>
    <x v="7"/>
    <x v="8"/>
  </r>
  <r>
    <s v="tt0075314"/>
    <x v="59"/>
    <x v="59"/>
    <n v="0"/>
    <x v="42"/>
    <n v="1"/>
    <n v="54"/>
    <x v="0"/>
    <x v="4"/>
    <x v="3"/>
    <s v="Unknown"/>
    <x v="18"/>
    <x v="1"/>
    <n v="893140"/>
    <x v="2"/>
    <x v="9"/>
    <x v="54"/>
    <n v="27273323"/>
    <x v="0"/>
    <d v="1976-02-08T00:00:00"/>
    <x v="22"/>
    <x v="59"/>
    <x v="2"/>
    <x v="3"/>
    <x v="7"/>
    <x v="19"/>
  </r>
  <r>
    <s v="tt0075686"/>
    <x v="60"/>
    <x v="60"/>
    <n v="0"/>
    <x v="29"/>
    <n v="1"/>
    <n v="33"/>
    <x v="0"/>
    <x v="0"/>
    <x v="7"/>
    <s v="Unknown"/>
    <x v="9"/>
    <x v="1"/>
    <n v="273832"/>
    <x v="1"/>
    <x v="1"/>
    <x v="55"/>
    <n v="34288028"/>
    <x v="0"/>
    <d v="1977-03-27T00:00:00"/>
    <x v="46"/>
    <x v="60"/>
    <x v="3"/>
    <x v="3"/>
    <x v="8"/>
    <x v="15"/>
  </r>
  <r>
    <s v="tt0075784"/>
    <x v="61"/>
    <x v="61"/>
    <n v="0"/>
    <x v="16"/>
    <n v="2"/>
    <n v="55"/>
    <x v="2"/>
    <x v="3"/>
    <x v="14"/>
    <s v="War"/>
    <x v="3"/>
    <x v="1"/>
    <n v="60220"/>
    <x v="0"/>
    <x v="43"/>
    <x v="56"/>
    <n v="23750000"/>
    <x v="0"/>
    <d v="1905-05-30T00:00:00"/>
    <x v="47"/>
    <x v="61"/>
    <x v="11"/>
    <x v="0"/>
    <x v="9"/>
    <x v="13"/>
  </r>
  <r>
    <s v="tt0075860"/>
    <x v="62"/>
    <x v="62"/>
    <n v="0"/>
    <x v="36"/>
    <n v="2"/>
    <n v="18"/>
    <x v="2"/>
    <x v="3"/>
    <x v="4"/>
    <s v="Unknown"/>
    <x v="2"/>
    <x v="1"/>
    <n v="212488"/>
    <x v="1"/>
    <x v="34"/>
    <x v="57"/>
    <n v="286889114"/>
    <x v="0"/>
    <d v="1977-11-15T00:00:00"/>
    <x v="33"/>
    <x v="62"/>
    <x v="5"/>
    <x v="0"/>
    <x v="8"/>
    <x v="24"/>
  </r>
  <r>
    <s v="tt0076618"/>
    <x v="63"/>
    <x v="63"/>
    <n v="0"/>
    <x v="43"/>
    <n v="1"/>
    <n v="17"/>
    <x v="1"/>
    <x v="1"/>
    <x v="1"/>
    <s v="Comedy"/>
    <x v="17"/>
    <x v="0"/>
    <n v="68287"/>
    <x v="0"/>
    <x v="44"/>
    <x v="58"/>
    <n v="63715869"/>
    <x v="0"/>
    <d v="1977-06-19T00:00:00"/>
    <x v="48"/>
    <x v="63"/>
    <x v="6"/>
    <x v="3"/>
    <x v="8"/>
    <x v="4"/>
  </r>
  <r>
    <s v="tt0076666"/>
    <x v="64"/>
    <x v="64"/>
    <n v="0"/>
    <x v="0"/>
    <n v="1"/>
    <n v="58"/>
    <x v="0"/>
    <x v="3"/>
    <x v="8"/>
    <s v="Unknown"/>
    <x v="22"/>
    <x v="0"/>
    <n v="85296"/>
    <x v="0"/>
    <x v="11"/>
    <x v="59"/>
    <n v="234113184"/>
    <x v="0"/>
    <d v="1977-12-12T00:00:00"/>
    <x v="49"/>
    <x v="64"/>
    <x v="0"/>
    <x v="5"/>
    <x v="8"/>
    <x v="23"/>
  </r>
  <r>
    <s v="tt0076729"/>
    <x v="65"/>
    <x v="65"/>
    <n v="0"/>
    <x v="44"/>
    <n v="1"/>
    <n v="36"/>
    <x v="0"/>
    <x v="5"/>
    <x v="5"/>
    <s v="Comedy"/>
    <x v="16"/>
    <x v="0"/>
    <n v="55469"/>
    <x v="0"/>
    <x v="45"/>
    <x v="60"/>
    <n v="122437428"/>
    <x v="0"/>
    <d v="1977-05-19T00:00:00"/>
    <x v="50"/>
    <x v="65"/>
    <x v="11"/>
    <x v="2"/>
    <x v="8"/>
    <x v="4"/>
  </r>
  <r>
    <s v="tt0076752"/>
    <x v="66"/>
    <x v="66"/>
    <n v="0"/>
    <x v="31"/>
    <n v="2"/>
    <n v="5"/>
    <x v="2"/>
    <x v="5"/>
    <x v="5"/>
    <s v="Thriller"/>
    <x v="16"/>
    <x v="0"/>
    <n v="114112"/>
    <x v="1"/>
    <x v="46"/>
    <x v="61"/>
    <n v="33375764"/>
    <x v="0"/>
    <d v="1977-07-07T00:00:00"/>
    <x v="51"/>
    <x v="66"/>
    <x v="7"/>
    <x v="2"/>
    <x v="8"/>
    <x v="7"/>
  </r>
  <r>
    <s v="tt0076759"/>
    <x v="67"/>
    <x v="67"/>
    <n v="0"/>
    <x v="21"/>
    <n v="2"/>
    <n v="1"/>
    <x v="2"/>
    <x v="5"/>
    <x v="5"/>
    <s v="Fantasy"/>
    <x v="23"/>
    <x v="1"/>
    <n v="1421081"/>
    <x v="2"/>
    <x v="21"/>
    <x v="62"/>
    <n v="764398007"/>
    <x v="0"/>
    <d v="1977-05-25T00:00:00"/>
    <x v="5"/>
    <x v="67"/>
    <x v="11"/>
    <x v="4"/>
    <x v="8"/>
    <x v="2"/>
  </r>
  <r>
    <s v="tt0077402"/>
    <x v="68"/>
    <x v="68"/>
    <n v="0"/>
    <x v="45"/>
    <n v="2"/>
    <n v="7"/>
    <x v="2"/>
    <x v="7"/>
    <x v="16"/>
    <s v="Unknown"/>
    <x v="10"/>
    <x v="1"/>
    <n v="126456"/>
    <x v="1"/>
    <x v="47"/>
    <x v="63"/>
    <n v="-490178"/>
    <x v="1"/>
    <d v="1978-09-01T00:00:00"/>
    <x v="52"/>
    <x v="68"/>
    <x v="9"/>
    <x v="1"/>
    <x v="10"/>
    <x v="1"/>
  </r>
  <r>
    <s v="tt0077405"/>
    <x v="69"/>
    <x v="69"/>
    <n v="0"/>
    <x v="19"/>
    <n v="1"/>
    <n v="34"/>
    <x v="0"/>
    <x v="3"/>
    <x v="7"/>
    <s v="Unknown"/>
    <x v="10"/>
    <x v="1"/>
    <n v="61290"/>
    <x v="0"/>
    <x v="11"/>
    <x v="64"/>
    <n v="475702"/>
    <x v="0"/>
    <d v="1978-09-13T00:00:00"/>
    <x v="19"/>
    <x v="69"/>
    <x v="9"/>
    <x v="4"/>
    <x v="10"/>
    <x v="12"/>
  </r>
  <r>
    <s v="tt0077416"/>
    <x v="70"/>
    <x v="70"/>
    <n v="0"/>
    <x v="46"/>
    <n v="3"/>
    <n v="3"/>
    <x v="2"/>
    <x v="3"/>
    <x v="13"/>
    <s v="Unknown"/>
    <x v="12"/>
    <x v="1"/>
    <n v="354527"/>
    <x v="1"/>
    <x v="48"/>
    <x v="65"/>
    <n v="34074379"/>
    <x v="0"/>
    <d v="1978-12-08T00:00:00"/>
    <x v="53"/>
    <x v="70"/>
    <x v="0"/>
    <x v="1"/>
    <x v="10"/>
    <x v="19"/>
  </r>
  <r>
    <s v="tt0077631"/>
    <x v="71"/>
    <x v="71"/>
    <n v="0"/>
    <x v="18"/>
    <n v="1"/>
    <n v="50"/>
    <x v="0"/>
    <x v="0"/>
    <x v="17"/>
    <s v="Romance"/>
    <x v="14"/>
    <x v="1"/>
    <n v="293487"/>
    <x v="1"/>
    <x v="15"/>
    <x v="66"/>
    <n v="390271103"/>
    <x v="0"/>
    <d v="1978-06-13T00:00:00"/>
    <x v="54"/>
    <x v="71"/>
    <x v="6"/>
    <x v="0"/>
    <x v="10"/>
    <x v="12"/>
  </r>
  <r>
    <s v="tt0077651"/>
    <x v="72"/>
    <x v="72"/>
    <n v="0"/>
    <x v="10"/>
    <n v="1"/>
    <n v="31"/>
    <x v="0"/>
    <x v="7"/>
    <x v="16"/>
    <s v="Unknown"/>
    <x v="8"/>
    <x v="1"/>
    <n v="300736"/>
    <x v="1"/>
    <x v="49"/>
    <x v="67"/>
    <n v="46835000"/>
    <x v="0"/>
    <d v="1978-10-25T00:00:00"/>
    <x v="39"/>
    <x v="72"/>
    <x v="4"/>
    <x v="4"/>
    <x v="10"/>
    <x v="2"/>
  </r>
  <r>
    <s v="tt0077745"/>
    <x v="73"/>
    <x v="73"/>
    <n v="0"/>
    <x v="47"/>
    <n v="1"/>
    <n v="55"/>
    <x v="0"/>
    <x v="7"/>
    <x v="4"/>
    <s v="Unknown"/>
    <x v="3"/>
    <x v="1"/>
    <n v="67208"/>
    <x v="0"/>
    <x v="2"/>
    <x v="68"/>
    <n v="21446715"/>
    <x v="0"/>
    <d v="1978-12-21T00:00:00"/>
    <x v="55"/>
    <x v="73"/>
    <x v="0"/>
    <x v="2"/>
    <x v="10"/>
    <x v="6"/>
  </r>
  <r>
    <s v="tt0077766"/>
    <x v="74"/>
    <x v="74"/>
    <n v="0"/>
    <x v="3"/>
    <n v="1"/>
    <n v="56"/>
    <x v="0"/>
    <x v="1"/>
    <x v="10"/>
    <s v="Thriller"/>
    <x v="24"/>
    <x v="0"/>
    <n v="83238"/>
    <x v="0"/>
    <x v="34"/>
    <x v="69"/>
    <n v="167884007"/>
    <x v="0"/>
    <d v="1978-06-16T00:00:00"/>
    <x v="56"/>
    <x v="74"/>
    <x v="6"/>
    <x v="1"/>
    <x v="10"/>
    <x v="18"/>
  </r>
  <r>
    <s v="tt0077928"/>
    <x v="75"/>
    <x v="75"/>
    <n v="0"/>
    <x v="21"/>
    <n v="2"/>
    <n v="1"/>
    <x v="2"/>
    <x v="2"/>
    <x v="6"/>
    <s v="Drama"/>
    <x v="15"/>
    <x v="1"/>
    <n v="86568"/>
    <x v="0"/>
    <x v="50"/>
    <x v="70"/>
    <n v="32700000"/>
    <x v="0"/>
    <d v="1905-05-31T00:00:00"/>
    <x v="57"/>
    <x v="75"/>
    <x v="11"/>
    <x v="4"/>
    <x v="9"/>
    <x v="27"/>
  </r>
  <r>
    <s v="tt0077975"/>
    <x v="76"/>
    <x v="76"/>
    <n v="0"/>
    <x v="15"/>
    <n v="1"/>
    <n v="49"/>
    <x v="0"/>
    <x v="0"/>
    <x v="11"/>
    <s v="Unknown"/>
    <x v="3"/>
    <x v="1"/>
    <n v="127184"/>
    <x v="1"/>
    <x v="11"/>
    <x v="71"/>
    <n v="138607219"/>
    <x v="0"/>
    <d v="1978-07-27T00:00:00"/>
    <x v="58"/>
    <x v="76"/>
    <x v="7"/>
    <x v="2"/>
    <x v="10"/>
    <x v="15"/>
  </r>
  <r>
    <s v="tt0078346"/>
    <x v="77"/>
    <x v="77"/>
    <n v="0"/>
    <x v="48"/>
    <n v="2"/>
    <n v="23"/>
    <x v="2"/>
    <x v="5"/>
    <x v="5"/>
    <s v="Sci-Fi"/>
    <x v="3"/>
    <x v="1"/>
    <n v="184047"/>
    <x v="1"/>
    <x v="51"/>
    <x v="72"/>
    <n v="245478449"/>
    <x v="0"/>
    <d v="1978-12-10T00:00:00"/>
    <x v="44"/>
    <x v="77"/>
    <x v="0"/>
    <x v="3"/>
    <x v="10"/>
    <x v="28"/>
  </r>
  <r>
    <s v="tt0078748"/>
    <x v="78"/>
    <x v="78"/>
    <n v="0"/>
    <x v="35"/>
    <n v="1"/>
    <n v="57"/>
    <x v="0"/>
    <x v="7"/>
    <x v="4"/>
    <s v="Unknown"/>
    <x v="25"/>
    <x v="1"/>
    <n v="926218"/>
    <x v="2"/>
    <x v="21"/>
    <x v="73"/>
    <n v="95285522"/>
    <x v="0"/>
    <d v="1979-05-25T00:00:00"/>
    <x v="59"/>
    <x v="78"/>
    <x v="11"/>
    <x v="1"/>
    <x v="11"/>
    <x v="2"/>
  </r>
  <r>
    <s v="tt0078788"/>
    <x v="79"/>
    <x v="79"/>
    <n v="0"/>
    <x v="49"/>
    <n v="2"/>
    <n v="27"/>
    <x v="2"/>
    <x v="3"/>
    <x v="9"/>
    <s v="War"/>
    <x v="26"/>
    <x v="1"/>
    <n v="695771"/>
    <x v="2"/>
    <x v="52"/>
    <x v="74"/>
    <n v="73380868"/>
    <x v="0"/>
    <d v="1979-05-19T00:00:00"/>
    <x v="17"/>
    <x v="79"/>
    <x v="11"/>
    <x v="6"/>
    <x v="11"/>
    <x v="4"/>
  </r>
  <r>
    <s v="tt0078935"/>
    <x v="80"/>
    <x v="80"/>
    <n v="0"/>
    <x v="13"/>
    <n v="1"/>
    <n v="35"/>
    <x v="0"/>
    <x v="1"/>
    <x v="10"/>
    <s v="Unknown"/>
    <x v="24"/>
    <x v="0"/>
    <n v="59690"/>
    <x v="0"/>
    <x v="53"/>
    <x v="12"/>
    <n v="-100000"/>
    <x v="1"/>
    <d v="1980-02-07T00:00:00"/>
    <x v="60"/>
    <x v="80"/>
    <x v="2"/>
    <x v="2"/>
    <x v="12"/>
    <x v="7"/>
  </r>
  <r>
    <s v="tt0079116"/>
    <x v="81"/>
    <x v="81"/>
    <n v="0"/>
    <x v="22"/>
    <n v="1"/>
    <n v="52"/>
    <x v="0"/>
    <x v="5"/>
    <x v="18"/>
    <s v="Crime"/>
    <x v="2"/>
    <x v="1"/>
    <n v="144224"/>
    <x v="1"/>
    <x v="33"/>
    <x v="75"/>
    <n v="35005351"/>
    <x v="0"/>
    <d v="1979-06-22T00:00:00"/>
    <x v="61"/>
    <x v="81"/>
    <x v="6"/>
    <x v="1"/>
    <x v="11"/>
    <x v="29"/>
  </r>
  <r>
    <s v="tt0079417"/>
    <x v="82"/>
    <x v="82"/>
    <n v="0"/>
    <x v="17"/>
    <n v="1"/>
    <n v="45"/>
    <x v="0"/>
    <x v="3"/>
    <x v="11"/>
    <s v="Unknown"/>
    <x v="10"/>
    <x v="1"/>
    <n v="151904"/>
    <x v="1"/>
    <x v="33"/>
    <x v="76"/>
    <n v="98260000"/>
    <x v="0"/>
    <d v="1979-12-05T00:00:00"/>
    <x v="62"/>
    <x v="82"/>
    <x v="0"/>
    <x v="4"/>
    <x v="11"/>
    <x v="20"/>
  </r>
  <r>
    <s v="tt0079470"/>
    <x v="83"/>
    <x v="83"/>
    <n v="0"/>
    <x v="19"/>
    <n v="1"/>
    <n v="34"/>
    <x v="0"/>
    <x v="0"/>
    <x v="11"/>
    <s v="Unknown"/>
    <x v="9"/>
    <x v="1"/>
    <n v="416540"/>
    <x v="1"/>
    <x v="1"/>
    <x v="77"/>
    <n v="16745728"/>
    <x v="0"/>
    <d v="1979-08-17T00:00:00"/>
    <x v="63"/>
    <x v="83"/>
    <x v="10"/>
    <x v="1"/>
    <x v="11"/>
    <x v="30"/>
  </r>
  <r>
    <s v="tt0079501"/>
    <x v="84"/>
    <x v="84"/>
    <n v="0"/>
    <x v="28"/>
    <n v="1"/>
    <n v="28"/>
    <x v="0"/>
    <x v="5"/>
    <x v="5"/>
    <s v="Sci-Fi"/>
    <x v="22"/>
    <x v="0"/>
    <n v="217283"/>
    <x v="1"/>
    <x v="54"/>
    <x v="78"/>
    <n v="8473197"/>
    <x v="0"/>
    <d v="1979-04-12T00:00:00"/>
    <x v="64"/>
    <x v="84"/>
    <x v="8"/>
    <x v="2"/>
    <x v="11"/>
    <x v="23"/>
  </r>
  <r>
    <s v="tt0079522"/>
    <x v="85"/>
    <x v="85"/>
    <n v="0"/>
    <x v="44"/>
    <n v="1"/>
    <n v="36"/>
    <x v="0"/>
    <x v="0"/>
    <x v="3"/>
    <s v="Romance"/>
    <x v="10"/>
    <x v="1"/>
    <n v="144824"/>
    <x v="1"/>
    <x v="38"/>
    <x v="79"/>
    <n v="31194067"/>
    <x v="0"/>
    <d v="1979-04-18T00:00:00"/>
    <x v="46"/>
    <x v="85"/>
    <x v="8"/>
    <x v="4"/>
    <x v="11"/>
    <x v="21"/>
  </r>
  <r>
    <s v="tt0079574"/>
    <x v="86"/>
    <x v="86"/>
    <n v="0"/>
    <x v="50"/>
    <n v="2"/>
    <n v="6"/>
    <x v="2"/>
    <x v="5"/>
    <x v="5"/>
    <s v="Sci-Fi"/>
    <x v="27"/>
    <x v="0"/>
    <n v="106688"/>
    <x v="1"/>
    <x v="55"/>
    <x v="80"/>
    <n v="176308099"/>
    <x v="0"/>
    <d v="1979-06-26T00:00:00"/>
    <x v="51"/>
    <x v="86"/>
    <x v="6"/>
    <x v="0"/>
    <x v="11"/>
    <x v="16"/>
  </r>
  <r>
    <s v="tt0079817"/>
    <x v="87"/>
    <x v="87"/>
    <n v="0"/>
    <x v="39"/>
    <n v="1"/>
    <n v="59"/>
    <x v="0"/>
    <x v="3"/>
    <x v="15"/>
    <s v="Unknown"/>
    <x v="21"/>
    <x v="1"/>
    <n v="226370"/>
    <x v="1"/>
    <x v="22"/>
    <x v="81"/>
    <n v="78187855"/>
    <x v="0"/>
    <d v="1979-06-14T00:00:00"/>
    <x v="65"/>
    <x v="87"/>
    <x v="6"/>
    <x v="2"/>
    <x v="11"/>
    <x v="5"/>
  </r>
  <r>
    <s v="tt0079945"/>
    <x v="88"/>
    <x v="88"/>
    <n v="0"/>
    <x v="48"/>
    <n v="2"/>
    <n v="23"/>
    <x v="2"/>
    <x v="1"/>
    <x v="9"/>
    <s v="Sci-Fi"/>
    <x v="0"/>
    <x v="0"/>
    <n v="94985"/>
    <x v="0"/>
    <x v="56"/>
    <x v="82"/>
    <n v="47674320"/>
    <x v="0"/>
    <d v="1979-12-06T00:00:00"/>
    <x v="66"/>
    <x v="88"/>
    <x v="0"/>
    <x v="2"/>
    <x v="11"/>
    <x v="14"/>
  </r>
  <r>
    <s v="tt0080120"/>
    <x v="89"/>
    <x v="89"/>
    <n v="0"/>
    <x v="29"/>
    <n v="1"/>
    <n v="33"/>
    <x v="0"/>
    <x v="5"/>
    <x v="6"/>
    <s v="Thriller"/>
    <x v="15"/>
    <x v="1"/>
    <n v="108263"/>
    <x v="1"/>
    <x v="1"/>
    <x v="83"/>
    <n v="18490471"/>
    <x v="0"/>
    <d v="1979-02-01T00:00:00"/>
    <x v="67"/>
    <x v="89"/>
    <x v="2"/>
    <x v="2"/>
    <x v="11"/>
    <x v="1"/>
  </r>
  <r>
    <s v="tt0080339"/>
    <x v="90"/>
    <x v="90"/>
    <n v="0"/>
    <x v="28"/>
    <n v="1"/>
    <n v="28"/>
    <x v="0"/>
    <x v="0"/>
    <x v="11"/>
    <s v="Unknown"/>
    <x v="8"/>
    <x v="1"/>
    <n v="254328"/>
    <x v="1"/>
    <x v="2"/>
    <x v="84"/>
    <n v="79954304"/>
    <x v="0"/>
    <d v="1980-07-02T00:00:00"/>
    <x v="68"/>
    <x v="90"/>
    <x v="7"/>
    <x v="4"/>
    <x v="12"/>
    <x v="9"/>
  </r>
  <r>
    <s v="tt0080453"/>
    <x v="91"/>
    <x v="91"/>
    <n v="0"/>
    <x v="9"/>
    <n v="1"/>
    <n v="44"/>
    <x v="0"/>
    <x v="1"/>
    <x v="3"/>
    <s v="Romance"/>
    <x v="24"/>
    <x v="0"/>
    <n v="74958"/>
    <x v="0"/>
    <x v="57"/>
    <x v="85"/>
    <n v="54353106"/>
    <x v="0"/>
    <d v="1980-06-19T00:00:00"/>
    <x v="54"/>
    <x v="91"/>
    <x v="6"/>
    <x v="2"/>
    <x v="12"/>
    <x v="4"/>
  </r>
  <r>
    <s v="tt0080455"/>
    <x v="92"/>
    <x v="92"/>
    <n v="0"/>
    <x v="34"/>
    <n v="2"/>
    <n v="13"/>
    <x v="2"/>
    <x v="5"/>
    <x v="5"/>
    <s v="Comedy"/>
    <x v="4"/>
    <x v="1"/>
    <n v="209524"/>
    <x v="1"/>
    <x v="58"/>
    <x v="86"/>
    <n v="87729890"/>
    <x v="0"/>
    <d v="1980-06-20T00:00:00"/>
    <x v="58"/>
    <x v="92"/>
    <x v="6"/>
    <x v="1"/>
    <x v="12"/>
    <x v="8"/>
  </r>
  <r>
    <s v="tt0080487"/>
    <x v="93"/>
    <x v="93"/>
    <n v="0"/>
    <x v="37"/>
    <n v="1"/>
    <n v="38"/>
    <x v="0"/>
    <x v="0"/>
    <x v="15"/>
    <s v="Unknown"/>
    <x v="14"/>
    <x v="1"/>
    <n v="124693"/>
    <x v="1"/>
    <x v="15"/>
    <x v="87"/>
    <n v="33918650"/>
    <x v="0"/>
    <d v="1980-07-25T00:00:00"/>
    <x v="69"/>
    <x v="93"/>
    <x v="7"/>
    <x v="1"/>
    <x v="12"/>
    <x v="2"/>
  </r>
  <r>
    <s v="tt0080678"/>
    <x v="94"/>
    <x v="94"/>
    <n v="0"/>
    <x v="14"/>
    <n v="2"/>
    <n v="4"/>
    <x v="2"/>
    <x v="2"/>
    <x v="3"/>
    <s v="Unknown"/>
    <x v="18"/>
    <x v="1"/>
    <n v="253282"/>
    <x v="1"/>
    <x v="25"/>
    <x v="88"/>
    <n v="21023860"/>
    <x v="0"/>
    <d v="1980-10-02T00:00:00"/>
    <x v="41"/>
    <x v="94"/>
    <x v="4"/>
    <x v="2"/>
    <x v="12"/>
    <x v="9"/>
  </r>
  <r>
    <s v="tt0080684"/>
    <x v="95"/>
    <x v="95"/>
    <n v="0"/>
    <x v="14"/>
    <n v="2"/>
    <n v="4"/>
    <x v="2"/>
    <x v="5"/>
    <x v="5"/>
    <s v="Fantasy"/>
    <x v="20"/>
    <x v="1"/>
    <n v="1349868"/>
    <x v="2"/>
    <x v="59"/>
    <x v="89"/>
    <n v="520375067"/>
    <x v="0"/>
    <d v="1980-05-17T00:00:00"/>
    <x v="70"/>
    <x v="95"/>
    <x v="11"/>
    <x v="6"/>
    <x v="12"/>
    <x v="30"/>
  </r>
  <r>
    <s v="tt0080745"/>
    <x v="96"/>
    <x v="96"/>
    <n v="0"/>
    <x v="40"/>
    <n v="1"/>
    <n v="51"/>
    <x v="0"/>
    <x v="5"/>
    <x v="5"/>
    <s v="Sci-Fi"/>
    <x v="7"/>
    <x v="0"/>
    <n v="60119"/>
    <x v="0"/>
    <x v="34"/>
    <x v="90"/>
    <n v="7176821"/>
    <x v="0"/>
    <d v="1980-12-01T00:00:00"/>
    <x v="71"/>
    <x v="96"/>
    <x v="0"/>
    <x v="5"/>
    <x v="12"/>
    <x v="1"/>
  </r>
  <r>
    <s v="tt0080749"/>
    <x v="97"/>
    <x v="97"/>
    <n v="0"/>
    <x v="38"/>
    <n v="1"/>
    <n v="29"/>
    <x v="0"/>
    <x v="7"/>
    <x v="16"/>
    <s v="Unknown"/>
    <x v="22"/>
    <x v="0"/>
    <n v="81175"/>
    <x v="0"/>
    <x v="60"/>
    <x v="91"/>
    <n v="20448830"/>
    <x v="0"/>
    <d v="1980-01-01T00:00:00"/>
    <x v="39"/>
    <x v="97"/>
    <x v="1"/>
    <x v="0"/>
    <x v="12"/>
    <x v="1"/>
  </r>
  <r>
    <s v="tt0080761"/>
    <x v="98"/>
    <x v="98"/>
    <n v="0"/>
    <x v="13"/>
    <n v="1"/>
    <n v="35"/>
    <x v="0"/>
    <x v="7"/>
    <x v="9"/>
    <s v="Thriller"/>
    <x v="0"/>
    <x v="0"/>
    <n v="154210"/>
    <x v="1"/>
    <x v="61"/>
    <x v="92"/>
    <n v="39361960"/>
    <x v="0"/>
    <d v="1980-05-09T00:00:00"/>
    <x v="72"/>
    <x v="98"/>
    <x v="11"/>
    <x v="1"/>
    <x v="12"/>
    <x v="17"/>
  </r>
  <r>
    <s v="tt0080801"/>
    <x v="99"/>
    <x v="99"/>
    <n v="0"/>
    <x v="15"/>
    <n v="1"/>
    <n v="49"/>
    <x v="0"/>
    <x v="1"/>
    <x v="2"/>
    <s v="Unknown"/>
    <x v="21"/>
    <x v="1"/>
    <n v="58579"/>
    <x v="0"/>
    <x v="25"/>
    <x v="93"/>
    <n v="25031783"/>
    <x v="0"/>
    <d v="1980-09-10T00:00:00"/>
    <x v="73"/>
    <x v="99"/>
    <x v="9"/>
    <x v="4"/>
    <x v="12"/>
    <x v="28"/>
  </r>
  <r>
    <s v="tt0081283"/>
    <x v="100"/>
    <x v="100"/>
    <n v="0"/>
    <x v="14"/>
    <n v="2"/>
    <n v="4"/>
    <x v="2"/>
    <x v="3"/>
    <x v="11"/>
    <s v="Unknown"/>
    <x v="8"/>
    <x v="1"/>
    <n v="55406"/>
    <x v="0"/>
    <x v="15"/>
    <x v="94"/>
    <n v="48766923"/>
    <x v="0"/>
    <d v="1980-09-19T00:00:00"/>
    <x v="74"/>
    <x v="100"/>
    <x v="9"/>
    <x v="1"/>
    <x v="12"/>
    <x v="4"/>
  </r>
  <r>
    <s v="tt0081398"/>
    <x v="101"/>
    <x v="101"/>
    <n v="0"/>
    <x v="27"/>
    <n v="2"/>
    <n v="9"/>
    <x v="2"/>
    <x v="2"/>
    <x v="3"/>
    <s v="Sport"/>
    <x v="12"/>
    <x v="1"/>
    <n v="371674"/>
    <x v="1"/>
    <x v="59"/>
    <x v="95"/>
    <n v="5404827"/>
    <x v="0"/>
    <d v="1980-11-13T00:00:00"/>
    <x v="22"/>
    <x v="101"/>
    <x v="5"/>
    <x v="2"/>
    <x v="12"/>
    <x v="12"/>
  </r>
  <r>
    <s v="tt0081505"/>
    <x v="102"/>
    <x v="102"/>
    <n v="0"/>
    <x v="51"/>
    <n v="2"/>
    <n v="26"/>
    <x v="2"/>
    <x v="3"/>
    <x v="10"/>
    <s v="Unknown"/>
    <x v="26"/>
    <x v="1"/>
    <n v="1080035"/>
    <x v="2"/>
    <x v="62"/>
    <x v="96"/>
    <n v="28277357"/>
    <x v="0"/>
    <d v="1980-05-23T00:00:00"/>
    <x v="6"/>
    <x v="102"/>
    <x v="11"/>
    <x v="1"/>
    <x v="12"/>
    <x v="26"/>
  </r>
  <r>
    <s v="tt0081573"/>
    <x v="103"/>
    <x v="103"/>
    <n v="0"/>
    <x v="45"/>
    <n v="2"/>
    <n v="7"/>
    <x v="2"/>
    <x v="5"/>
    <x v="5"/>
    <s v="Sci-Fi"/>
    <x v="22"/>
    <x v="0"/>
    <n v="112755"/>
    <x v="1"/>
    <x v="63"/>
    <x v="97"/>
    <n v="162385706"/>
    <x v="0"/>
    <d v="1980-12-04T00:00:00"/>
    <x v="75"/>
    <x v="103"/>
    <x v="0"/>
    <x v="2"/>
    <x v="12"/>
    <x v="3"/>
  </r>
  <r>
    <s v="tt0081633"/>
    <x v="104"/>
    <x v="104"/>
    <n v="0"/>
    <x v="3"/>
    <n v="1"/>
    <n v="56"/>
    <x v="0"/>
    <x v="1"/>
    <x v="2"/>
    <s v="Fantasy"/>
    <x v="17"/>
    <x v="0"/>
    <n v="67022"/>
    <x v="0"/>
    <x v="25"/>
    <x v="98"/>
    <n v="37368025"/>
    <x v="0"/>
    <d v="1981-07-16T00:00:00"/>
    <x v="76"/>
    <x v="104"/>
    <x v="7"/>
    <x v="2"/>
    <x v="13"/>
    <x v="18"/>
  </r>
  <r>
    <s v="tt0082010"/>
    <x v="105"/>
    <x v="105"/>
    <n v="0"/>
    <x v="26"/>
    <n v="1"/>
    <n v="37"/>
    <x v="0"/>
    <x v="0"/>
    <x v="10"/>
    <s v="Unknown"/>
    <x v="15"/>
    <x v="1"/>
    <n v="117306"/>
    <x v="1"/>
    <x v="64"/>
    <x v="99"/>
    <n v="20794462"/>
    <x v="0"/>
    <d v="1981-08-21T00:00:00"/>
    <x v="58"/>
    <x v="105"/>
    <x v="10"/>
    <x v="1"/>
    <x v="13"/>
    <x v="6"/>
  </r>
  <r>
    <s v="tt0082085"/>
    <x v="106"/>
    <x v="106"/>
    <n v="0"/>
    <x v="52"/>
    <n v="1"/>
    <n v="48"/>
    <x v="0"/>
    <x v="4"/>
    <x v="3"/>
    <s v="Mystery"/>
    <x v="3"/>
    <x v="1"/>
    <n v="60280"/>
    <x v="0"/>
    <x v="59"/>
    <x v="100"/>
    <n v="-5999246"/>
    <x v="1"/>
    <d v="1981-07-07T00:00:00"/>
    <x v="40"/>
    <x v="106"/>
    <x v="7"/>
    <x v="0"/>
    <x v="13"/>
    <x v="7"/>
  </r>
  <r>
    <s v="tt0082158"/>
    <x v="107"/>
    <x v="107"/>
    <n v="0"/>
    <x v="31"/>
    <n v="2"/>
    <n v="5"/>
    <x v="2"/>
    <x v="2"/>
    <x v="3"/>
    <s v="Sport"/>
    <x v="1"/>
    <x v="1"/>
    <n v="64552"/>
    <x v="0"/>
    <x v="16"/>
    <x v="101"/>
    <n v="53803359"/>
    <x v="0"/>
    <d v="1981-03-30T00:00:00"/>
    <x v="77"/>
    <x v="107"/>
    <x v="3"/>
    <x v="5"/>
    <x v="13"/>
    <x v="13"/>
  </r>
  <r>
    <s v="tt0082198"/>
    <x v="108"/>
    <x v="108"/>
    <n v="0"/>
    <x v="27"/>
    <n v="2"/>
    <n v="9"/>
    <x v="2"/>
    <x v="5"/>
    <x v="5"/>
    <s v="Fantasy"/>
    <x v="17"/>
    <x v="0"/>
    <n v="159016"/>
    <x v="1"/>
    <x v="34"/>
    <x v="102"/>
    <n v="48851475"/>
    <x v="0"/>
    <d v="1982-03-16T00:00:00"/>
    <x v="78"/>
    <x v="108"/>
    <x v="3"/>
    <x v="0"/>
    <x v="14"/>
    <x v="18"/>
  </r>
  <r>
    <s v="tt0082340"/>
    <x v="109"/>
    <x v="109"/>
    <n v="0"/>
    <x v="53"/>
    <n v="1"/>
    <n v="39"/>
    <x v="0"/>
    <x v="5"/>
    <x v="5"/>
    <s v="Sci-Fi"/>
    <x v="1"/>
    <x v="1"/>
    <n v="152912"/>
    <x v="1"/>
    <x v="15"/>
    <x v="103"/>
    <n v="19274965"/>
    <x v="0"/>
    <d v="1981-04-01T00:00:00"/>
    <x v="39"/>
    <x v="109"/>
    <x v="8"/>
    <x v="4"/>
    <x v="13"/>
    <x v="1"/>
  </r>
  <r>
    <s v="tt0082348"/>
    <x v="110"/>
    <x v="110"/>
    <n v="0"/>
    <x v="54"/>
    <n v="2"/>
    <n v="20"/>
    <x v="2"/>
    <x v="1"/>
    <x v="3"/>
    <s v="Fantasy"/>
    <x v="21"/>
    <x v="1"/>
    <n v="65668"/>
    <x v="0"/>
    <x v="21"/>
    <x v="104"/>
    <n v="23971136"/>
    <x v="0"/>
    <d v="1981-04-10T00:00:00"/>
    <x v="16"/>
    <x v="110"/>
    <x v="8"/>
    <x v="1"/>
    <x v="13"/>
    <x v="28"/>
  </r>
  <r>
    <s v="tt0082398"/>
    <x v="111"/>
    <x v="111"/>
    <n v="0"/>
    <x v="45"/>
    <n v="2"/>
    <n v="7"/>
    <x v="2"/>
    <x v="5"/>
    <x v="5"/>
    <s v="Thriller"/>
    <x v="13"/>
    <x v="0"/>
    <n v="106293"/>
    <x v="1"/>
    <x v="65"/>
    <x v="105"/>
    <n v="26837550"/>
    <x v="0"/>
    <d v="1981-06-24T00:00:00"/>
    <x v="79"/>
    <x v="111"/>
    <x v="6"/>
    <x v="4"/>
    <x v="13"/>
    <x v="22"/>
  </r>
  <r>
    <s v="tt0082406"/>
    <x v="112"/>
    <x v="112"/>
    <n v="0"/>
    <x v="24"/>
    <n v="1"/>
    <n v="23"/>
    <x v="0"/>
    <x v="1"/>
    <x v="1"/>
    <s v="Drama"/>
    <x v="14"/>
    <x v="1"/>
    <n v="99485"/>
    <x v="0"/>
    <x v="3"/>
    <x v="106"/>
    <n v="51456988"/>
    <x v="0"/>
    <d v="1981-07-10T00:00:00"/>
    <x v="80"/>
    <x v="112"/>
    <x v="7"/>
    <x v="1"/>
    <x v="13"/>
    <x v="28"/>
  </r>
  <r>
    <s v="tt0082418"/>
    <x v="113"/>
    <x v="113"/>
    <n v="0"/>
    <x v="55"/>
    <n v="1"/>
    <n v="27"/>
    <x v="0"/>
    <x v="7"/>
    <x v="9"/>
    <s v="Thriller"/>
    <x v="28"/>
    <x v="0"/>
    <n v="75960"/>
    <x v="0"/>
    <x v="26"/>
    <x v="107"/>
    <n v="20472776"/>
    <x v="0"/>
    <d v="1981-05-01T00:00:00"/>
    <x v="81"/>
    <x v="113"/>
    <x v="11"/>
    <x v="1"/>
    <x v="13"/>
    <x v="1"/>
  </r>
  <r>
    <s v="tt0082495"/>
    <x v="114"/>
    <x v="114"/>
    <n v="0"/>
    <x v="56"/>
    <n v="1"/>
    <n v="32"/>
    <x v="0"/>
    <x v="7"/>
    <x v="11"/>
    <s v="Unknown"/>
    <x v="7"/>
    <x v="0"/>
    <n v="99791"/>
    <x v="0"/>
    <x v="24"/>
    <x v="108"/>
    <n v="23033818"/>
    <x v="0"/>
    <d v="1981-10-30T00:00:00"/>
    <x v="82"/>
    <x v="114"/>
    <x v="4"/>
    <x v="1"/>
    <x v="13"/>
    <x v="13"/>
  </r>
  <r>
    <s v="tt0082517"/>
    <x v="115"/>
    <x v="115"/>
    <n v="0"/>
    <x v="56"/>
    <n v="1"/>
    <n v="32"/>
    <x v="0"/>
    <x v="0"/>
    <x v="14"/>
    <s v="Musical"/>
    <x v="22"/>
    <x v="0"/>
    <n v="54315"/>
    <x v="0"/>
    <x v="21"/>
    <x v="109"/>
    <n v="20672907"/>
    <x v="0"/>
    <d v="1981-06-12T00:00:00"/>
    <x v="30"/>
    <x v="115"/>
    <x v="6"/>
    <x v="1"/>
    <x v="13"/>
    <x v="23"/>
  </r>
  <r>
    <s v="tt0082694"/>
    <x v="116"/>
    <x v="116"/>
    <n v="0"/>
    <x v="44"/>
    <n v="1"/>
    <n v="36"/>
    <x v="0"/>
    <x v="5"/>
    <x v="5"/>
    <s v="Sci-Fi"/>
    <x v="2"/>
    <x v="1"/>
    <n v="189591"/>
    <x v="1"/>
    <x v="11"/>
    <x v="110"/>
    <n v="20668406"/>
    <x v="0"/>
    <d v="1981-12-24T00:00:00"/>
    <x v="64"/>
    <x v="116"/>
    <x v="0"/>
    <x v="2"/>
    <x v="13"/>
    <x v="22"/>
  </r>
  <r>
    <s v="tt0082971"/>
    <x v="117"/>
    <x v="117"/>
    <n v="0"/>
    <x v="47"/>
    <n v="1"/>
    <n v="55"/>
    <x v="0"/>
    <x v="5"/>
    <x v="5"/>
    <s v="Unknown"/>
    <x v="26"/>
    <x v="1"/>
    <n v="1017826"/>
    <x v="2"/>
    <x v="59"/>
    <x v="111"/>
    <n v="371925971"/>
    <x v="0"/>
    <d v="1981-06-12T00:00:00"/>
    <x v="33"/>
    <x v="115"/>
    <x v="6"/>
    <x v="1"/>
    <x v="13"/>
    <x v="23"/>
  </r>
  <r>
    <s v="tt0083131"/>
    <x v="118"/>
    <x v="118"/>
    <n v="0"/>
    <x v="32"/>
    <n v="1"/>
    <n v="46"/>
    <x v="0"/>
    <x v="0"/>
    <x v="13"/>
    <s v="Unknown"/>
    <x v="22"/>
    <x v="0"/>
    <n v="78295"/>
    <x v="0"/>
    <x v="64"/>
    <x v="112"/>
    <n v="75297000"/>
    <x v="0"/>
    <d v="1981-06-26T00:00:00"/>
    <x v="83"/>
    <x v="117"/>
    <x v="6"/>
    <x v="1"/>
    <x v="13"/>
    <x v="16"/>
  </r>
  <r>
    <s v="tt0083511"/>
    <x v="119"/>
    <x v="119"/>
    <n v="0"/>
    <x v="44"/>
    <n v="1"/>
    <n v="36"/>
    <x v="0"/>
    <x v="5"/>
    <x v="2"/>
    <s v="Crime"/>
    <x v="17"/>
    <x v="0"/>
    <n v="83219"/>
    <x v="0"/>
    <x v="3"/>
    <x v="113"/>
    <n v="66868508"/>
    <x v="0"/>
    <d v="1982-12-08T00:00:00"/>
    <x v="67"/>
    <x v="118"/>
    <x v="0"/>
    <x v="4"/>
    <x v="14"/>
    <x v="19"/>
  </r>
  <r>
    <s v="tt0083530"/>
    <x v="120"/>
    <x v="120"/>
    <n v="0"/>
    <x v="57"/>
    <n v="1"/>
    <n v="25"/>
    <x v="0"/>
    <x v="0"/>
    <x v="4"/>
    <s v="Unknown"/>
    <x v="28"/>
    <x v="0"/>
    <n v="55579"/>
    <x v="0"/>
    <x v="48"/>
    <x v="114"/>
    <n v="12150534"/>
    <x v="0"/>
    <d v="1982-12-10T00:00:00"/>
    <x v="84"/>
    <x v="119"/>
    <x v="0"/>
    <x v="1"/>
    <x v="14"/>
    <x v="28"/>
  </r>
  <r>
    <s v="tt0083658"/>
    <x v="121"/>
    <x v="121"/>
    <n v="0"/>
    <x v="35"/>
    <n v="1"/>
    <n v="57"/>
    <x v="0"/>
    <x v="5"/>
    <x v="3"/>
    <s v="Sci-Fi"/>
    <x v="12"/>
    <x v="1"/>
    <n v="804935"/>
    <x v="2"/>
    <x v="65"/>
    <x v="115"/>
    <n v="13712525"/>
    <x v="0"/>
    <d v="1982-06-25T00:00:00"/>
    <x v="59"/>
    <x v="120"/>
    <x v="6"/>
    <x v="1"/>
    <x v="14"/>
    <x v="2"/>
  </r>
  <r>
    <s v="tt0083767"/>
    <x v="122"/>
    <x v="122"/>
    <n v="0"/>
    <x v="7"/>
    <n v="2"/>
    <n v="0"/>
    <x v="0"/>
    <x v="0"/>
    <x v="0"/>
    <s v="Horror"/>
    <x v="22"/>
    <x v="0"/>
    <n v="52134"/>
    <x v="0"/>
    <x v="33"/>
    <x v="116"/>
    <n v="13028755"/>
    <x v="0"/>
    <d v="1982-05-20T00:00:00"/>
    <x v="52"/>
    <x v="121"/>
    <x v="11"/>
    <x v="2"/>
    <x v="14"/>
    <x v="8"/>
  </r>
  <r>
    <s v="tt0083791"/>
    <x v="123"/>
    <x v="123"/>
    <n v="0"/>
    <x v="29"/>
    <n v="1"/>
    <n v="33"/>
    <x v="0"/>
    <x v="1"/>
    <x v="19"/>
    <s v="Fantasy"/>
    <x v="1"/>
    <x v="1"/>
    <n v="70263"/>
    <x v="0"/>
    <x v="48"/>
    <x v="117"/>
    <n v="26631350"/>
    <x v="0"/>
    <d v="1982-12-17T00:00:00"/>
    <x v="85"/>
    <x v="122"/>
    <x v="0"/>
    <x v="1"/>
    <x v="14"/>
    <x v="30"/>
  </r>
  <r>
    <s v="tt0083866"/>
    <x v="124"/>
    <x v="124"/>
    <n v="0"/>
    <x v="47"/>
    <n v="1"/>
    <n v="55"/>
    <x v="0"/>
    <x v="1"/>
    <x v="19"/>
    <s v="Sci-Fi"/>
    <x v="4"/>
    <x v="1"/>
    <n v="428935"/>
    <x v="1"/>
    <x v="66"/>
    <x v="118"/>
    <n v="782410554"/>
    <x v="0"/>
    <d v="1982-05-26T00:00:00"/>
    <x v="33"/>
    <x v="123"/>
    <x v="11"/>
    <x v="4"/>
    <x v="14"/>
    <x v="16"/>
  </r>
  <r>
    <s v="tt0083907"/>
    <x v="125"/>
    <x v="125"/>
    <n v="0"/>
    <x v="57"/>
    <n v="1"/>
    <n v="25"/>
    <x v="0"/>
    <x v="7"/>
    <x v="11"/>
    <s v="Unknown"/>
    <x v="3"/>
    <x v="1"/>
    <n v="228112"/>
    <x v="1"/>
    <x v="67"/>
    <x v="119"/>
    <n v="2545379"/>
    <x v="0"/>
    <d v="1981-10-15T00:00:00"/>
    <x v="86"/>
    <x v="124"/>
    <x v="4"/>
    <x v="2"/>
    <x v="13"/>
    <x v="24"/>
  </r>
  <r>
    <s v="tt0083922"/>
    <x v="126"/>
    <x v="126"/>
    <n v="0"/>
    <x v="58"/>
    <n v="3"/>
    <n v="8"/>
    <x v="2"/>
    <x v="3"/>
    <x v="11"/>
    <s v="Unknown"/>
    <x v="12"/>
    <x v="1"/>
    <n v="66294"/>
    <x v="0"/>
    <x v="15"/>
    <x v="120"/>
    <n v="799117"/>
    <x v="0"/>
    <d v="1982-12-17T00:00:00"/>
    <x v="87"/>
    <x v="122"/>
    <x v="0"/>
    <x v="1"/>
    <x v="14"/>
    <x v="30"/>
  </r>
  <r>
    <s v="tt0083929"/>
    <x v="127"/>
    <x v="127"/>
    <n v="0"/>
    <x v="59"/>
    <n v="1"/>
    <n v="30"/>
    <x v="0"/>
    <x v="0"/>
    <x v="3"/>
    <s v="Unknown"/>
    <x v="1"/>
    <x v="1"/>
    <n v="112959"/>
    <x v="1"/>
    <x v="57"/>
    <x v="121"/>
    <n v="22593116"/>
    <x v="0"/>
    <d v="1982-08-13T00:00:00"/>
    <x v="88"/>
    <x v="125"/>
    <x v="10"/>
    <x v="1"/>
    <x v="14"/>
    <x v="12"/>
  </r>
  <r>
    <s v="tt0083944"/>
    <x v="128"/>
    <x v="128"/>
    <n v="0"/>
    <x v="29"/>
    <n v="1"/>
    <n v="33"/>
    <x v="0"/>
    <x v="5"/>
    <x v="5"/>
    <s v="Thriller"/>
    <x v="8"/>
    <x v="1"/>
    <n v="268737"/>
    <x v="1"/>
    <x v="48"/>
    <x v="122"/>
    <n v="110212904"/>
    <x v="0"/>
    <d v="1982-10-22T00:00:00"/>
    <x v="89"/>
    <x v="126"/>
    <x v="4"/>
    <x v="1"/>
    <x v="14"/>
    <x v="29"/>
  </r>
  <r>
    <s v="tt0083972"/>
    <x v="129"/>
    <x v="129"/>
    <n v="0"/>
    <x v="13"/>
    <n v="1"/>
    <n v="35"/>
    <x v="0"/>
    <x v="7"/>
    <x v="16"/>
    <s v="Unknown"/>
    <x v="29"/>
    <x v="0"/>
    <n v="59141"/>
    <x v="0"/>
    <x v="50"/>
    <x v="123"/>
    <n v="34390067"/>
    <x v="0"/>
    <d v="1982-08-13T00:00:00"/>
    <x v="81"/>
    <x v="125"/>
    <x v="10"/>
    <x v="1"/>
    <x v="14"/>
    <x v="12"/>
  </r>
  <r>
    <s v="tt0083987"/>
    <x v="130"/>
    <x v="130"/>
    <n v="0"/>
    <x v="60"/>
    <n v="3"/>
    <n v="11"/>
    <x v="2"/>
    <x v="2"/>
    <x v="3"/>
    <s v="History"/>
    <x v="9"/>
    <x v="1"/>
    <n v="238002"/>
    <x v="1"/>
    <x v="68"/>
    <x v="124"/>
    <n v="30767889"/>
    <x v="0"/>
    <d v="1982-11-30T00:00:00"/>
    <x v="47"/>
    <x v="127"/>
    <x v="5"/>
    <x v="0"/>
    <x v="14"/>
    <x v="13"/>
  </r>
  <r>
    <s v="tt0084434"/>
    <x v="131"/>
    <x v="131"/>
    <n v="0"/>
    <x v="14"/>
    <n v="2"/>
    <n v="4"/>
    <x v="2"/>
    <x v="3"/>
    <x v="7"/>
    <s v="Unknown"/>
    <x v="16"/>
    <x v="0"/>
    <n v="60628"/>
    <x v="0"/>
    <x v="44"/>
    <x v="125"/>
    <n v="122295554"/>
    <x v="0"/>
    <d v="1982-07-28T00:00:00"/>
    <x v="90"/>
    <x v="128"/>
    <x v="7"/>
    <x v="4"/>
    <x v="14"/>
    <x v="10"/>
  </r>
  <r>
    <s v="tt0084516"/>
    <x v="132"/>
    <x v="132"/>
    <n v="0"/>
    <x v="42"/>
    <n v="1"/>
    <n v="54"/>
    <x v="0"/>
    <x v="7"/>
    <x v="16"/>
    <s v="Unknown"/>
    <x v="21"/>
    <x v="1"/>
    <n v="176246"/>
    <x v="1"/>
    <x v="69"/>
    <x v="126"/>
    <n v="66529971"/>
    <x v="0"/>
    <d v="1982-05-21T00:00:00"/>
    <x v="32"/>
    <x v="129"/>
    <x v="11"/>
    <x v="1"/>
    <x v="14"/>
    <x v="6"/>
  </r>
  <r>
    <s v="tt0084602"/>
    <x v="133"/>
    <x v="133"/>
    <n v="0"/>
    <x v="53"/>
    <n v="1"/>
    <n v="39"/>
    <x v="0"/>
    <x v="3"/>
    <x v="15"/>
    <s v="Unknown"/>
    <x v="22"/>
    <x v="0"/>
    <n v="206636"/>
    <x v="1"/>
    <x v="70"/>
    <x v="127"/>
    <n v="108052686"/>
    <x v="0"/>
    <d v="1982-05-24T00:00:00"/>
    <x v="65"/>
    <x v="130"/>
    <x v="11"/>
    <x v="5"/>
    <x v="14"/>
    <x v="22"/>
  </r>
  <r>
    <s v="tt0084707"/>
    <x v="134"/>
    <x v="134"/>
    <n v="0"/>
    <x v="61"/>
    <n v="2"/>
    <n v="30"/>
    <x v="2"/>
    <x v="3"/>
    <x v="7"/>
    <s v="Unknown"/>
    <x v="15"/>
    <x v="1"/>
    <n v="51466"/>
    <x v="0"/>
    <x v="3"/>
    <x v="128"/>
    <n v="18036166"/>
    <x v="0"/>
    <d v="1982-12-08T00:00:00"/>
    <x v="38"/>
    <x v="118"/>
    <x v="0"/>
    <x v="4"/>
    <x v="14"/>
    <x v="19"/>
  </r>
  <r>
    <s v="tt0084726"/>
    <x v="135"/>
    <x v="135"/>
    <n v="0"/>
    <x v="11"/>
    <n v="1"/>
    <n v="53"/>
    <x v="0"/>
    <x v="5"/>
    <x v="5"/>
    <s v="Sci-Fi"/>
    <x v="8"/>
    <x v="1"/>
    <n v="127336"/>
    <x v="1"/>
    <x v="71"/>
    <x v="129"/>
    <n v="68618511"/>
    <x v="0"/>
    <d v="1982-06-04T00:00:00"/>
    <x v="91"/>
    <x v="131"/>
    <x v="6"/>
    <x v="1"/>
    <x v="14"/>
    <x v="3"/>
  </r>
  <r>
    <s v="tt0084787"/>
    <x v="136"/>
    <x v="136"/>
    <n v="0"/>
    <x v="15"/>
    <n v="1"/>
    <n v="49"/>
    <x v="0"/>
    <x v="7"/>
    <x v="9"/>
    <s v="Sci-Fi"/>
    <x v="18"/>
    <x v="1"/>
    <n v="453053"/>
    <x v="1"/>
    <x v="48"/>
    <x v="130"/>
    <n v="4634641"/>
    <x v="0"/>
    <d v="1982-06-25T00:00:00"/>
    <x v="39"/>
    <x v="120"/>
    <x v="6"/>
    <x v="1"/>
    <x v="14"/>
    <x v="2"/>
  </r>
  <r>
    <s v="tt0084805"/>
    <x v="137"/>
    <x v="137"/>
    <n v="0"/>
    <x v="3"/>
    <n v="1"/>
    <n v="56"/>
    <x v="0"/>
    <x v="0"/>
    <x v="3"/>
    <s v="Romance"/>
    <x v="3"/>
    <x v="1"/>
    <n v="112565"/>
    <x v="1"/>
    <x v="72"/>
    <x v="131"/>
    <n v="156200271"/>
    <x v="0"/>
    <d v="1982-12-01T00:00:00"/>
    <x v="37"/>
    <x v="132"/>
    <x v="0"/>
    <x v="4"/>
    <x v="14"/>
    <x v="1"/>
  </r>
  <r>
    <s v="tt0084827"/>
    <x v="138"/>
    <x v="138"/>
    <n v="0"/>
    <x v="44"/>
    <n v="1"/>
    <n v="36"/>
    <x v="0"/>
    <x v="5"/>
    <x v="5"/>
    <s v="Sci-Fi"/>
    <x v="13"/>
    <x v="0"/>
    <n v="127099"/>
    <x v="1"/>
    <x v="70"/>
    <x v="132"/>
    <n v="16000525"/>
    <x v="0"/>
    <d v="1982-07-09T00:00:00"/>
    <x v="92"/>
    <x v="133"/>
    <x v="7"/>
    <x v="1"/>
    <x v="14"/>
    <x v="17"/>
  </r>
  <r>
    <s v="tt0085333"/>
    <x v="139"/>
    <x v="139"/>
    <n v="0"/>
    <x v="18"/>
    <n v="1"/>
    <n v="50"/>
    <x v="0"/>
    <x v="7"/>
    <x v="16"/>
    <s v="Unknown"/>
    <x v="13"/>
    <x v="0"/>
    <n v="90191"/>
    <x v="0"/>
    <x v="73"/>
    <x v="133"/>
    <n v="11342514"/>
    <x v="0"/>
    <d v="1983-12-09T00:00:00"/>
    <x v="39"/>
    <x v="134"/>
    <x v="0"/>
    <x v="1"/>
    <x v="15"/>
    <x v="17"/>
  </r>
  <r>
    <s v="tt0085334"/>
    <x v="140"/>
    <x v="140"/>
    <n v="0"/>
    <x v="29"/>
    <n v="1"/>
    <n v="33"/>
    <x v="0"/>
    <x v="0"/>
    <x v="19"/>
    <s v="Unknown"/>
    <x v="4"/>
    <x v="1"/>
    <n v="162232"/>
    <x v="1"/>
    <x v="74"/>
    <x v="134"/>
    <n v="17491649"/>
    <x v="0"/>
    <d v="1983-11-18T00:00:00"/>
    <x v="93"/>
    <x v="135"/>
    <x v="5"/>
    <x v="1"/>
    <x v="15"/>
    <x v="21"/>
  </r>
  <r>
    <s v="tt0085407"/>
    <x v="141"/>
    <x v="141"/>
    <n v="0"/>
    <x v="62"/>
    <n v="1"/>
    <n v="43"/>
    <x v="0"/>
    <x v="3"/>
    <x v="10"/>
    <s v="Sci-Fi"/>
    <x v="14"/>
    <x v="1"/>
    <n v="75398"/>
    <x v="0"/>
    <x v="64"/>
    <x v="135"/>
    <n v="10766616"/>
    <x v="0"/>
    <d v="1983-10-21T00:00:00"/>
    <x v="94"/>
    <x v="136"/>
    <x v="4"/>
    <x v="1"/>
    <x v="15"/>
    <x v="6"/>
  </r>
  <r>
    <s v="tt0085549"/>
    <x v="142"/>
    <x v="142"/>
    <n v="0"/>
    <x v="13"/>
    <n v="1"/>
    <n v="35"/>
    <x v="0"/>
    <x v="3"/>
    <x v="8"/>
    <s v="Romance"/>
    <x v="27"/>
    <x v="0"/>
    <n v="58086"/>
    <x v="0"/>
    <x v="44"/>
    <x v="136"/>
    <n v="85421203"/>
    <x v="0"/>
    <d v="1983-04-15T00:00:00"/>
    <x v="95"/>
    <x v="137"/>
    <x v="8"/>
    <x v="1"/>
    <x v="15"/>
    <x v="24"/>
  </r>
  <r>
    <s v="tt0085636"/>
    <x v="143"/>
    <x v="143"/>
    <n v="0"/>
    <x v="37"/>
    <n v="1"/>
    <n v="38"/>
    <x v="0"/>
    <x v="7"/>
    <x v="9"/>
    <s v="Sci-Fi"/>
    <x v="30"/>
    <x v="0"/>
    <n v="59842"/>
    <x v="0"/>
    <x v="24"/>
    <x v="137"/>
    <n v="11900000"/>
    <x v="0"/>
    <d v="1982-10-22T00:00:00"/>
    <x v="96"/>
    <x v="126"/>
    <x v="4"/>
    <x v="1"/>
    <x v="14"/>
    <x v="29"/>
  </r>
  <r>
    <s v="tt0085794"/>
    <x v="144"/>
    <x v="144"/>
    <n v="0"/>
    <x v="15"/>
    <n v="1"/>
    <n v="49"/>
    <x v="0"/>
    <x v="0"/>
    <x v="6"/>
    <s v="Drama"/>
    <x v="10"/>
    <x v="1"/>
    <n v="114576"/>
    <x v="1"/>
    <x v="34"/>
    <x v="138"/>
    <n v="-17463758"/>
    <x v="1"/>
    <d v="1982-12-18T00:00:00"/>
    <x v="22"/>
    <x v="138"/>
    <x v="0"/>
    <x v="6"/>
    <x v="14"/>
    <x v="21"/>
  </r>
  <r>
    <s v="tt0085959"/>
    <x v="145"/>
    <x v="145"/>
    <n v="0"/>
    <x v="63"/>
    <n v="1"/>
    <n v="47"/>
    <x v="0"/>
    <x v="0"/>
    <x v="17"/>
    <s v="Unknown"/>
    <x v="15"/>
    <x v="1"/>
    <n v="123937"/>
    <x v="1"/>
    <x v="38"/>
    <x v="139"/>
    <n v="5949697"/>
    <x v="0"/>
    <d v="1983-03-31T00:00:00"/>
    <x v="63"/>
    <x v="139"/>
    <x v="3"/>
    <x v="2"/>
    <x v="15"/>
    <x v="27"/>
  </r>
  <r>
    <s v="tt0085995"/>
    <x v="146"/>
    <x v="146"/>
    <n v="0"/>
    <x v="37"/>
    <n v="1"/>
    <n v="38"/>
    <x v="0"/>
    <x v="1"/>
    <x v="2"/>
    <s v="Unknown"/>
    <x v="21"/>
    <x v="1"/>
    <n v="117267"/>
    <x v="1"/>
    <x v="48"/>
    <x v="140"/>
    <n v="46418063"/>
    <x v="0"/>
    <d v="1983-07-29T00:00:00"/>
    <x v="69"/>
    <x v="140"/>
    <x v="7"/>
    <x v="1"/>
    <x v="15"/>
    <x v="11"/>
  </r>
  <r>
    <s v="tt0086006"/>
    <x v="147"/>
    <x v="147"/>
    <n v="0"/>
    <x v="64"/>
    <n v="2"/>
    <n v="14"/>
    <x v="2"/>
    <x v="5"/>
    <x v="5"/>
    <s v="Thriller"/>
    <x v="28"/>
    <x v="0"/>
    <n v="71639"/>
    <x v="0"/>
    <x v="75"/>
    <x v="141"/>
    <n v="19432841"/>
    <x v="0"/>
    <d v="1983-10-06T00:00:00"/>
    <x v="70"/>
    <x v="141"/>
    <x v="4"/>
    <x v="2"/>
    <x v="15"/>
    <x v="14"/>
  </r>
  <r>
    <s v="tt0086034"/>
    <x v="148"/>
    <x v="148"/>
    <n v="0"/>
    <x v="65"/>
    <n v="2"/>
    <n v="11"/>
    <x v="2"/>
    <x v="5"/>
    <x v="5"/>
    <s v="Thriller"/>
    <x v="7"/>
    <x v="0"/>
    <n v="110999"/>
    <x v="1"/>
    <x v="58"/>
    <x v="142"/>
    <n v="40417094"/>
    <x v="0"/>
    <d v="1983-06-06T00:00:00"/>
    <x v="79"/>
    <x v="142"/>
    <x v="6"/>
    <x v="5"/>
    <x v="15"/>
    <x v="14"/>
  </r>
  <r>
    <s v="tt0086066"/>
    <x v="149"/>
    <x v="149"/>
    <n v="0"/>
    <x v="10"/>
    <n v="1"/>
    <n v="31"/>
    <x v="0"/>
    <x v="4"/>
    <x v="3"/>
    <s v="Unknown"/>
    <x v="16"/>
    <x v="0"/>
    <n v="94481"/>
    <x v="0"/>
    <x v="64"/>
    <x v="143"/>
    <n v="15839182"/>
    <x v="0"/>
    <d v="1983-03-22T00:00:00"/>
    <x v="17"/>
    <x v="143"/>
    <x v="3"/>
    <x v="0"/>
    <x v="15"/>
    <x v="29"/>
  </r>
  <r>
    <s v="tt0086190"/>
    <x v="150"/>
    <x v="150"/>
    <n v="0"/>
    <x v="65"/>
    <n v="2"/>
    <n v="11"/>
    <x v="2"/>
    <x v="5"/>
    <x v="5"/>
    <s v="Fantasy"/>
    <x v="6"/>
    <x v="1"/>
    <n v="1099045"/>
    <x v="2"/>
    <x v="76"/>
    <x v="144"/>
    <n v="442606177"/>
    <x v="0"/>
    <d v="1983-05-23T00:00:00"/>
    <x v="97"/>
    <x v="144"/>
    <x v="11"/>
    <x v="5"/>
    <x v="15"/>
    <x v="26"/>
  </r>
  <r>
    <s v="tt0086197"/>
    <x v="151"/>
    <x v="151"/>
    <n v="0"/>
    <x v="66"/>
    <n v="3"/>
    <n v="13"/>
    <x v="2"/>
    <x v="1"/>
    <x v="18"/>
    <s v="Drama"/>
    <x v="10"/>
    <x v="1"/>
    <n v="64303"/>
    <x v="0"/>
    <x v="43"/>
    <x v="145"/>
    <n v="-5807685"/>
    <x v="1"/>
    <d v="1983-10-21T00:00:00"/>
    <x v="55"/>
    <x v="136"/>
    <x v="4"/>
    <x v="1"/>
    <x v="15"/>
    <x v="6"/>
  </r>
  <r>
    <s v="tt0086200"/>
    <x v="152"/>
    <x v="152"/>
    <n v="0"/>
    <x v="53"/>
    <n v="1"/>
    <n v="39"/>
    <x v="0"/>
    <x v="0"/>
    <x v="6"/>
    <s v="Drama"/>
    <x v="22"/>
    <x v="0"/>
    <n v="97740"/>
    <x v="0"/>
    <x v="77"/>
    <x v="146"/>
    <n v="57341777"/>
    <x v="0"/>
    <d v="1983-08-05T00:00:00"/>
    <x v="98"/>
    <x v="145"/>
    <x v="10"/>
    <x v="1"/>
    <x v="15"/>
    <x v="20"/>
  </r>
  <r>
    <s v="tt0086250"/>
    <x v="153"/>
    <x v="153"/>
    <n v="0"/>
    <x v="67"/>
    <n v="2"/>
    <n v="50"/>
    <x v="2"/>
    <x v="4"/>
    <x v="3"/>
    <s v="Unknown"/>
    <x v="6"/>
    <x v="1"/>
    <n v="891408"/>
    <x v="2"/>
    <x v="78"/>
    <x v="147"/>
    <n v="40884703"/>
    <x v="0"/>
    <d v="1983-12-01T00:00:00"/>
    <x v="40"/>
    <x v="146"/>
    <x v="0"/>
    <x v="2"/>
    <x v="15"/>
    <x v="1"/>
  </r>
  <r>
    <s v="tt0086393"/>
    <x v="154"/>
    <x v="154"/>
    <n v="0"/>
    <x v="31"/>
    <n v="2"/>
    <n v="5"/>
    <x v="2"/>
    <x v="5"/>
    <x v="5"/>
    <s v="Comedy"/>
    <x v="31"/>
    <x v="3"/>
    <n v="73565"/>
    <x v="0"/>
    <x v="79"/>
    <x v="148"/>
    <n v="41250623"/>
    <x v="0"/>
    <d v="1983-06-17T00:00:00"/>
    <x v="99"/>
    <x v="147"/>
    <x v="6"/>
    <x v="1"/>
    <x v="15"/>
    <x v="30"/>
  </r>
  <r>
    <s v="tt0086425"/>
    <x v="155"/>
    <x v="155"/>
    <n v="0"/>
    <x v="68"/>
    <n v="2"/>
    <n v="12"/>
    <x v="2"/>
    <x v="0"/>
    <x v="3"/>
    <s v="Unknown"/>
    <x v="3"/>
    <x v="1"/>
    <n v="63998"/>
    <x v="0"/>
    <x v="33"/>
    <x v="149"/>
    <n v="100423749"/>
    <x v="0"/>
    <d v="1983-11-20T00:00:00"/>
    <x v="100"/>
    <x v="148"/>
    <x v="5"/>
    <x v="3"/>
    <x v="15"/>
    <x v="8"/>
  </r>
  <r>
    <s v="tt0086465"/>
    <x v="156"/>
    <x v="156"/>
    <n v="0"/>
    <x v="3"/>
    <n v="1"/>
    <n v="56"/>
    <x v="0"/>
    <x v="0"/>
    <x v="11"/>
    <s v="Unknown"/>
    <x v="15"/>
    <x v="1"/>
    <n v="160631"/>
    <x v="1"/>
    <x v="48"/>
    <x v="150"/>
    <n v="75404800"/>
    <x v="0"/>
    <d v="1983-06-07T00:00:00"/>
    <x v="58"/>
    <x v="149"/>
    <x v="6"/>
    <x v="0"/>
    <x v="15"/>
    <x v="7"/>
  </r>
  <r>
    <s v="tt0086541"/>
    <x v="157"/>
    <x v="157"/>
    <n v="0"/>
    <x v="55"/>
    <n v="1"/>
    <n v="27"/>
    <x v="0"/>
    <x v="7"/>
    <x v="4"/>
    <s v="Thriller"/>
    <x v="14"/>
    <x v="1"/>
    <n v="100336"/>
    <x v="1"/>
    <x v="80"/>
    <x v="151"/>
    <n v="-3831561"/>
    <x v="1"/>
    <d v="1983-02-04T00:00:00"/>
    <x v="94"/>
    <x v="150"/>
    <x v="2"/>
    <x v="1"/>
    <x v="15"/>
    <x v="3"/>
  </r>
  <r>
    <s v="tt0086567"/>
    <x v="158"/>
    <x v="158"/>
    <n v="0"/>
    <x v="42"/>
    <n v="1"/>
    <n v="54"/>
    <x v="0"/>
    <x v="5"/>
    <x v="3"/>
    <s v="Sci-Fi"/>
    <x v="1"/>
    <x v="1"/>
    <n v="107842"/>
    <x v="1"/>
    <x v="3"/>
    <x v="152"/>
    <n v="67567667"/>
    <x v="0"/>
    <d v="1983-05-19T00:00:00"/>
    <x v="49"/>
    <x v="151"/>
    <x v="11"/>
    <x v="2"/>
    <x v="15"/>
    <x v="4"/>
  </r>
  <r>
    <s v="tt0086837"/>
    <x v="159"/>
    <x v="159"/>
    <n v="0"/>
    <x v="3"/>
    <n v="1"/>
    <n v="56"/>
    <x v="0"/>
    <x v="1"/>
    <x v="9"/>
    <s v="Sci-Fi"/>
    <x v="13"/>
    <x v="0"/>
    <n v="55967"/>
    <x v="0"/>
    <x v="65"/>
    <x v="153"/>
    <n v="12400657"/>
    <x v="0"/>
    <d v="1984-12-07T00:00:00"/>
    <x v="101"/>
    <x v="152"/>
    <x v="0"/>
    <x v="1"/>
    <x v="16"/>
    <x v="7"/>
  </r>
  <r>
    <s v="tt0086879"/>
    <x v="160"/>
    <x v="160"/>
    <n v="0"/>
    <x v="69"/>
    <n v="2"/>
    <n v="40"/>
    <x v="2"/>
    <x v="2"/>
    <x v="3"/>
    <s v="Music"/>
    <x v="26"/>
    <x v="1"/>
    <n v="419447"/>
    <x v="1"/>
    <x v="59"/>
    <x v="154"/>
    <n v="34066791"/>
    <x v="0"/>
    <d v="1984-09-06T00:00:00"/>
    <x v="35"/>
    <x v="153"/>
    <x v="9"/>
    <x v="2"/>
    <x v="16"/>
    <x v="14"/>
  </r>
  <r>
    <s v="tt0086960"/>
    <x v="161"/>
    <x v="161"/>
    <n v="0"/>
    <x v="17"/>
    <n v="1"/>
    <n v="45"/>
    <x v="0"/>
    <x v="5"/>
    <x v="2"/>
    <s v="Crime"/>
    <x v="3"/>
    <x v="1"/>
    <n v="195508"/>
    <x v="1"/>
    <x v="30"/>
    <x v="155"/>
    <n v="303360478"/>
    <x v="0"/>
    <d v="1984-12-01T00:00:00"/>
    <x v="102"/>
    <x v="154"/>
    <x v="0"/>
    <x v="6"/>
    <x v="16"/>
    <x v="1"/>
  </r>
  <r>
    <s v="tt0086979"/>
    <x v="162"/>
    <x v="162"/>
    <n v="0"/>
    <x v="53"/>
    <n v="1"/>
    <n v="39"/>
    <x v="0"/>
    <x v="4"/>
    <x v="3"/>
    <s v="Thriller"/>
    <x v="2"/>
    <x v="1"/>
    <n v="102345"/>
    <x v="1"/>
    <x v="19"/>
    <x v="156"/>
    <n v="2729114"/>
    <x v="0"/>
    <d v="1984-03-26T00:00:00"/>
    <x v="103"/>
    <x v="155"/>
    <x v="3"/>
    <x v="5"/>
    <x v="16"/>
    <x v="16"/>
  </r>
  <r>
    <s v="tt0087050"/>
    <x v="163"/>
    <x v="163"/>
    <n v="0"/>
    <x v="56"/>
    <n v="1"/>
    <n v="32"/>
    <x v="0"/>
    <x v="7"/>
    <x v="16"/>
    <s v="Unknown"/>
    <x v="29"/>
    <x v="0"/>
    <n v="56314"/>
    <x v="0"/>
    <x v="81"/>
    <x v="157"/>
    <n v="13768989"/>
    <x v="0"/>
    <d v="1984-03-09T00:00:00"/>
    <x v="104"/>
    <x v="156"/>
    <x v="3"/>
    <x v="1"/>
    <x v="16"/>
    <x v="17"/>
  </r>
  <r>
    <s v="tt0087078"/>
    <x v="164"/>
    <x v="164"/>
    <n v="0"/>
    <x v="62"/>
    <n v="1"/>
    <n v="43"/>
    <x v="0"/>
    <x v="5"/>
    <x v="5"/>
    <s v="Fantasy"/>
    <x v="32"/>
    <x v="0"/>
    <n v="84038"/>
    <x v="0"/>
    <x v="59"/>
    <x v="158"/>
    <n v="13042035"/>
    <x v="0"/>
    <d v="1984-06-29T00:00:00"/>
    <x v="25"/>
    <x v="157"/>
    <x v="6"/>
    <x v="1"/>
    <x v="16"/>
    <x v="11"/>
  </r>
  <r>
    <s v="tt0087182"/>
    <x v="165"/>
    <x v="165"/>
    <n v="0"/>
    <x v="70"/>
    <n v="2"/>
    <n v="17"/>
    <x v="2"/>
    <x v="5"/>
    <x v="5"/>
    <s v="Sci-Fi"/>
    <x v="33"/>
    <x v="0"/>
    <n v="168752"/>
    <x v="1"/>
    <x v="82"/>
    <x v="159"/>
    <n v="-9020184"/>
    <x v="1"/>
    <d v="1984-12-03T00:00:00"/>
    <x v="41"/>
    <x v="158"/>
    <x v="0"/>
    <x v="5"/>
    <x v="16"/>
    <x v="25"/>
  </r>
  <r>
    <s v="tt0087277"/>
    <x v="166"/>
    <x v="166"/>
    <n v="0"/>
    <x v="63"/>
    <n v="1"/>
    <n v="47"/>
    <x v="0"/>
    <x v="3"/>
    <x v="8"/>
    <s v="Romance"/>
    <x v="5"/>
    <x v="0"/>
    <n v="88398"/>
    <x v="0"/>
    <x v="83"/>
    <x v="160"/>
    <n v="71840027"/>
    <x v="0"/>
    <d v="1984-02-17T00:00:00"/>
    <x v="105"/>
    <x v="159"/>
    <x v="2"/>
    <x v="1"/>
    <x v="16"/>
    <x v="30"/>
  </r>
  <r>
    <s v="tt0087298"/>
    <x v="167"/>
    <x v="167"/>
    <n v="0"/>
    <x v="10"/>
    <n v="1"/>
    <n v="31"/>
    <x v="0"/>
    <x v="7"/>
    <x v="16"/>
    <s v="Unknown"/>
    <x v="34"/>
    <x v="0"/>
    <n v="57811"/>
    <x v="0"/>
    <x v="28"/>
    <x v="161"/>
    <n v="30380880"/>
    <x v="0"/>
    <d v="1984-04-13T00:00:00"/>
    <x v="106"/>
    <x v="160"/>
    <x v="8"/>
    <x v="1"/>
    <x v="16"/>
    <x v="12"/>
  </r>
  <r>
    <s v="tt0087332"/>
    <x v="168"/>
    <x v="168"/>
    <n v="0"/>
    <x v="17"/>
    <n v="1"/>
    <n v="45"/>
    <x v="0"/>
    <x v="5"/>
    <x v="2"/>
    <s v="Fantasy"/>
    <x v="10"/>
    <x v="1"/>
    <n v="435444"/>
    <x v="1"/>
    <x v="84"/>
    <x v="162"/>
    <n v="266578797"/>
    <x v="0"/>
    <d v="1984-06-07T00:00:00"/>
    <x v="83"/>
    <x v="161"/>
    <x v="6"/>
    <x v="2"/>
    <x v="16"/>
    <x v="7"/>
  </r>
  <r>
    <s v="tt0087363"/>
    <x v="169"/>
    <x v="169"/>
    <n v="0"/>
    <x v="32"/>
    <n v="1"/>
    <n v="46"/>
    <x v="0"/>
    <x v="0"/>
    <x v="0"/>
    <s v="Horror"/>
    <x v="21"/>
    <x v="1"/>
    <n v="239724"/>
    <x v="1"/>
    <x v="21"/>
    <x v="163"/>
    <n v="142898890"/>
    <x v="0"/>
    <d v="1984-06-08T00:00:00"/>
    <x v="107"/>
    <x v="162"/>
    <x v="6"/>
    <x v="1"/>
    <x v="16"/>
    <x v="19"/>
  </r>
  <r>
    <s v="tt0087469"/>
    <x v="170"/>
    <x v="170"/>
    <n v="0"/>
    <x v="0"/>
    <n v="1"/>
    <n v="58"/>
    <x v="0"/>
    <x v="5"/>
    <x v="5"/>
    <s v="Unknown"/>
    <x v="15"/>
    <x v="1"/>
    <n v="524781"/>
    <x v="2"/>
    <x v="65"/>
    <x v="164"/>
    <n v="305107271"/>
    <x v="0"/>
    <d v="1984-05-08T00:00:00"/>
    <x v="33"/>
    <x v="163"/>
    <x v="11"/>
    <x v="0"/>
    <x v="16"/>
    <x v="19"/>
  </r>
  <r>
    <s v="tt0087538"/>
    <x v="171"/>
    <x v="171"/>
    <n v="0"/>
    <x v="50"/>
    <n v="2"/>
    <n v="6"/>
    <x v="2"/>
    <x v="5"/>
    <x v="3"/>
    <s v="Family"/>
    <x v="21"/>
    <x v="1"/>
    <n v="238824"/>
    <x v="1"/>
    <x v="33"/>
    <x v="165"/>
    <n v="83119319"/>
    <x v="0"/>
    <d v="1984-06-22T00:00:00"/>
    <x v="45"/>
    <x v="164"/>
    <x v="6"/>
    <x v="1"/>
    <x v="16"/>
    <x v="29"/>
  </r>
  <r>
    <s v="tt0087544"/>
    <x v="172"/>
    <x v="172"/>
    <n v="0"/>
    <x v="35"/>
    <n v="1"/>
    <n v="57"/>
    <x v="0"/>
    <x v="1"/>
    <x v="1"/>
    <s v="Sci-Fi"/>
    <x v="9"/>
    <x v="1"/>
    <n v="177702"/>
    <x v="1"/>
    <x v="60"/>
    <x v="166"/>
    <n v="7853968"/>
    <x v="0"/>
    <d v="1984-03-11T00:00:00"/>
    <x v="108"/>
    <x v="165"/>
    <x v="3"/>
    <x v="3"/>
    <x v="16"/>
    <x v="0"/>
  </r>
  <r>
    <s v="tt0087553"/>
    <x v="173"/>
    <x v="173"/>
    <n v="0"/>
    <x v="71"/>
    <n v="2"/>
    <n v="21"/>
    <x v="2"/>
    <x v="2"/>
    <x v="3"/>
    <s v="History"/>
    <x v="10"/>
    <x v="1"/>
    <n v="58158"/>
    <x v="0"/>
    <x v="85"/>
    <x v="167"/>
    <n v="20300291"/>
    <x v="0"/>
    <d v="1984-11-02T00:00:00"/>
    <x v="109"/>
    <x v="166"/>
    <x v="5"/>
    <x v="1"/>
    <x v="16"/>
    <x v="9"/>
  </r>
  <r>
    <s v="tt0087781"/>
    <x v="174"/>
    <x v="174"/>
    <n v="0"/>
    <x v="36"/>
    <n v="2"/>
    <n v="18"/>
    <x v="2"/>
    <x v="3"/>
    <x v="15"/>
    <s v="Unknown"/>
    <x v="3"/>
    <x v="1"/>
    <n v="51597"/>
    <x v="0"/>
    <x v="65"/>
    <x v="168"/>
    <n v="19951979"/>
    <x v="0"/>
    <d v="1984-05-11T00:00:00"/>
    <x v="110"/>
    <x v="167"/>
    <x v="11"/>
    <x v="1"/>
    <x v="16"/>
    <x v="0"/>
  </r>
  <r>
    <s v="tt0087800"/>
    <x v="175"/>
    <x v="175"/>
    <n v="0"/>
    <x v="10"/>
    <n v="1"/>
    <n v="31"/>
    <x v="0"/>
    <x v="7"/>
    <x v="11"/>
    <s v="Unknown"/>
    <x v="3"/>
    <x v="1"/>
    <n v="257197"/>
    <x v="1"/>
    <x v="7"/>
    <x v="169"/>
    <n v="23885134"/>
    <x v="0"/>
    <d v="1984-10-01T00:00:00"/>
    <x v="111"/>
    <x v="168"/>
    <x v="4"/>
    <x v="5"/>
    <x v="16"/>
    <x v="1"/>
  </r>
  <r>
    <s v="tt0087843"/>
    <x v="176"/>
    <x v="176"/>
    <n v="0"/>
    <x v="72"/>
    <n v="3"/>
    <n v="49"/>
    <x v="2"/>
    <x v="4"/>
    <x v="3"/>
    <s v="Unknown"/>
    <x v="6"/>
    <x v="1"/>
    <n v="369185"/>
    <x v="1"/>
    <x v="84"/>
    <x v="170"/>
    <n v="-24525910"/>
    <x v="1"/>
    <d v="1984-05-20T00:00:00"/>
    <x v="112"/>
    <x v="169"/>
    <x v="11"/>
    <x v="3"/>
    <x v="16"/>
    <x v="8"/>
  </r>
  <r>
    <s v="tt0087928"/>
    <x v="177"/>
    <x v="177"/>
    <n v="0"/>
    <x v="44"/>
    <n v="1"/>
    <n v="36"/>
    <x v="0"/>
    <x v="0"/>
    <x v="11"/>
    <s v="Unknown"/>
    <x v="13"/>
    <x v="0"/>
    <n v="134328"/>
    <x v="1"/>
    <x v="57"/>
    <x v="171"/>
    <n v="76698894"/>
    <x v="0"/>
    <d v="1984-03-10T00:00:00"/>
    <x v="113"/>
    <x v="170"/>
    <x v="3"/>
    <x v="6"/>
    <x v="16"/>
    <x v="28"/>
  </r>
  <r>
    <s v="tt0087985"/>
    <x v="178"/>
    <x v="178"/>
    <n v="0"/>
    <x v="42"/>
    <n v="1"/>
    <n v="54"/>
    <x v="0"/>
    <x v="5"/>
    <x v="3"/>
    <s v="Thriller"/>
    <x v="33"/>
    <x v="0"/>
    <n v="61550"/>
    <x v="0"/>
    <x v="70"/>
    <x v="172"/>
    <n v="21376497"/>
    <x v="0"/>
    <d v="1984-08-10T00:00:00"/>
    <x v="78"/>
    <x v="171"/>
    <x v="10"/>
    <x v="1"/>
    <x v="16"/>
    <x v="28"/>
  </r>
  <r>
    <s v="tt0088000"/>
    <x v="179"/>
    <x v="179"/>
    <n v="0"/>
    <x v="59"/>
    <n v="1"/>
    <n v="30"/>
    <x v="0"/>
    <x v="0"/>
    <x v="11"/>
    <s v="Unknown"/>
    <x v="5"/>
    <x v="0"/>
    <n v="57370"/>
    <x v="0"/>
    <x v="33"/>
    <x v="173"/>
    <n v="32874452"/>
    <x v="0"/>
    <d v="1984-07-20T00:00:00"/>
    <x v="114"/>
    <x v="172"/>
    <x v="7"/>
    <x v="1"/>
    <x v="16"/>
    <x v="8"/>
  </r>
  <r>
    <s v="tt0088011"/>
    <x v="180"/>
    <x v="180"/>
    <n v="0"/>
    <x v="32"/>
    <n v="1"/>
    <n v="46"/>
    <x v="0"/>
    <x v="5"/>
    <x v="5"/>
    <s v="Comedy"/>
    <x v="17"/>
    <x v="0"/>
    <n v="100966"/>
    <x v="1"/>
    <x v="64"/>
    <x v="174"/>
    <n v="76572238"/>
    <x v="0"/>
    <d v="1984-03-24T00:00:00"/>
    <x v="115"/>
    <x v="173"/>
    <x v="3"/>
    <x v="6"/>
    <x v="16"/>
    <x v="22"/>
  </r>
  <r>
    <s v="tt0088128"/>
    <x v="181"/>
    <x v="181"/>
    <n v="0"/>
    <x v="29"/>
    <n v="1"/>
    <n v="33"/>
    <x v="0"/>
    <x v="0"/>
    <x v="7"/>
    <s v="Unknown"/>
    <x v="16"/>
    <x v="0"/>
    <n v="123103"/>
    <x v="1"/>
    <x v="39"/>
    <x v="175"/>
    <n v="17186027"/>
    <x v="0"/>
    <d v="1984-05-04T00:00:00"/>
    <x v="116"/>
    <x v="174"/>
    <x v="11"/>
    <x v="1"/>
    <x v="16"/>
    <x v="3"/>
  </r>
  <r>
    <s v="tt0088161"/>
    <x v="182"/>
    <x v="182"/>
    <n v="0"/>
    <x v="40"/>
    <n v="1"/>
    <n v="51"/>
    <x v="0"/>
    <x v="0"/>
    <x v="0"/>
    <s v="Romance"/>
    <x v="33"/>
    <x v="0"/>
    <n v="81654"/>
    <x v="0"/>
    <x v="21"/>
    <x v="176"/>
    <n v="58821334"/>
    <x v="0"/>
    <d v="1984-03-09T00:00:00"/>
    <x v="117"/>
    <x v="156"/>
    <x v="3"/>
    <x v="1"/>
    <x v="16"/>
    <x v="17"/>
  </r>
  <r>
    <s v="tt0088170"/>
    <x v="183"/>
    <x v="183"/>
    <n v="0"/>
    <x v="17"/>
    <n v="1"/>
    <n v="45"/>
    <x v="0"/>
    <x v="5"/>
    <x v="5"/>
    <s v="Sci-Fi"/>
    <x v="5"/>
    <x v="0"/>
    <n v="84773"/>
    <x v="0"/>
    <x v="70"/>
    <x v="177"/>
    <n v="59471046"/>
    <x v="0"/>
    <d v="1984-06-01T00:00:00"/>
    <x v="118"/>
    <x v="175"/>
    <x v="6"/>
    <x v="1"/>
    <x v="16"/>
    <x v="1"/>
  </r>
  <r>
    <s v="tt0088172"/>
    <x v="184"/>
    <x v="184"/>
    <n v="0"/>
    <x v="47"/>
    <n v="1"/>
    <n v="55"/>
    <x v="0"/>
    <x v="10"/>
    <x v="4"/>
    <s v="Unknown"/>
    <x v="16"/>
    <x v="0"/>
    <n v="50516"/>
    <x v="0"/>
    <x v="68"/>
    <x v="178"/>
    <n v="6744356"/>
    <x v="0"/>
    <d v="1984-12-14T00:00:00"/>
    <x v="39"/>
    <x v="176"/>
    <x v="0"/>
    <x v="1"/>
    <x v="16"/>
    <x v="5"/>
  </r>
  <r>
    <s v="tt0088247"/>
    <x v="185"/>
    <x v="185"/>
    <n v="0"/>
    <x v="63"/>
    <n v="1"/>
    <n v="47"/>
    <x v="0"/>
    <x v="5"/>
    <x v="4"/>
    <s v="Unknown"/>
    <x v="12"/>
    <x v="1"/>
    <n v="904995"/>
    <x v="2"/>
    <x v="86"/>
    <x v="179"/>
    <n v="71971200"/>
    <x v="0"/>
    <d v="1984-10-26T00:00:00"/>
    <x v="119"/>
    <x v="177"/>
    <x v="4"/>
    <x v="1"/>
    <x v="16"/>
    <x v="16"/>
  </r>
  <r>
    <s v="tt0088258"/>
    <x v="186"/>
    <x v="186"/>
    <n v="0"/>
    <x v="73"/>
    <n v="1"/>
    <n v="22"/>
    <x v="0"/>
    <x v="0"/>
    <x v="8"/>
    <s v="Unknown"/>
    <x v="4"/>
    <x v="1"/>
    <n v="144686"/>
    <x v="1"/>
    <x v="24"/>
    <x v="180"/>
    <n v="2236202"/>
    <x v="0"/>
    <d v="1984-03-02T00:00:00"/>
    <x v="120"/>
    <x v="178"/>
    <x v="3"/>
    <x v="1"/>
    <x v="16"/>
    <x v="9"/>
  </r>
  <r>
    <s v="tt0088286"/>
    <x v="187"/>
    <x v="187"/>
    <n v="0"/>
    <x v="59"/>
    <n v="1"/>
    <n v="30"/>
    <x v="0"/>
    <x v="0"/>
    <x v="6"/>
    <s v="Music"/>
    <x v="14"/>
    <x v="1"/>
    <n v="71297"/>
    <x v="0"/>
    <x v="38"/>
    <x v="181"/>
    <n v="11458340"/>
    <x v="0"/>
    <d v="1984-06-22T00:00:00"/>
    <x v="68"/>
    <x v="164"/>
    <x v="6"/>
    <x v="1"/>
    <x v="16"/>
    <x v="29"/>
  </r>
  <r>
    <s v="tt0088323"/>
    <x v="188"/>
    <x v="188"/>
    <n v="0"/>
    <x v="8"/>
    <n v="1"/>
    <n v="42"/>
    <x v="0"/>
    <x v="1"/>
    <x v="3"/>
    <s v="Family"/>
    <x v="21"/>
    <x v="1"/>
    <n v="152948"/>
    <x v="1"/>
    <x v="43"/>
    <x v="182"/>
    <n v="-6715016"/>
    <x v="1"/>
    <d v="1984-04-06T00:00:00"/>
    <x v="121"/>
    <x v="179"/>
    <x v="8"/>
    <x v="1"/>
    <x v="16"/>
    <x v="14"/>
  </r>
  <r>
    <s v="tt0088680"/>
    <x v="189"/>
    <x v="189"/>
    <n v="0"/>
    <x v="26"/>
    <n v="1"/>
    <n v="37"/>
    <x v="0"/>
    <x v="0"/>
    <x v="6"/>
    <s v="Drama"/>
    <x v="2"/>
    <x v="1"/>
    <n v="77480"/>
    <x v="0"/>
    <x v="57"/>
    <x v="183"/>
    <n v="6109321"/>
    <x v="0"/>
    <d v="1985-08-16T00:00:00"/>
    <x v="22"/>
    <x v="180"/>
    <x v="10"/>
    <x v="1"/>
    <x v="17"/>
    <x v="18"/>
  </r>
  <r>
    <s v="tt0088763"/>
    <x v="190"/>
    <x v="190"/>
    <n v="0"/>
    <x v="3"/>
    <n v="1"/>
    <n v="56"/>
    <x v="0"/>
    <x v="1"/>
    <x v="2"/>
    <s v="Sci-Fi"/>
    <x v="25"/>
    <x v="1"/>
    <n v="1272378"/>
    <x v="2"/>
    <x v="62"/>
    <x v="184"/>
    <n v="364336762"/>
    <x v="0"/>
    <d v="1985-07-03T00:00:00"/>
    <x v="115"/>
    <x v="181"/>
    <x v="7"/>
    <x v="4"/>
    <x v="17"/>
    <x v="25"/>
  </r>
  <r>
    <s v="tt0088846"/>
    <x v="191"/>
    <x v="191"/>
    <n v="0"/>
    <x v="68"/>
    <n v="2"/>
    <n v="12"/>
    <x v="2"/>
    <x v="3"/>
    <x v="4"/>
    <s v="Thriller"/>
    <x v="4"/>
    <x v="1"/>
    <n v="208178"/>
    <x v="1"/>
    <x v="48"/>
    <x v="185"/>
    <n v="-5050047"/>
    <x v="1"/>
    <d v="1985-02-01T00:00:00"/>
    <x v="76"/>
    <x v="182"/>
    <x v="2"/>
    <x v="1"/>
    <x v="17"/>
    <x v="1"/>
  </r>
  <r>
    <s v="tt0088847"/>
    <x v="192"/>
    <x v="192"/>
    <n v="0"/>
    <x v="26"/>
    <n v="1"/>
    <n v="37"/>
    <x v="0"/>
    <x v="0"/>
    <x v="3"/>
    <s v="Unknown"/>
    <x v="10"/>
    <x v="1"/>
    <n v="425953"/>
    <x v="1"/>
    <x v="60"/>
    <x v="186"/>
    <n v="50525171"/>
    <x v="0"/>
    <d v="1985-02-07T00:00:00"/>
    <x v="116"/>
    <x v="183"/>
    <x v="2"/>
    <x v="2"/>
    <x v="17"/>
    <x v="7"/>
  </r>
  <r>
    <s v="tt0088930"/>
    <x v="193"/>
    <x v="193"/>
    <n v="0"/>
    <x v="19"/>
    <n v="1"/>
    <n v="34"/>
    <x v="0"/>
    <x v="0"/>
    <x v="6"/>
    <s v="Mystery"/>
    <x v="14"/>
    <x v="1"/>
    <n v="105804"/>
    <x v="1"/>
    <x v="48"/>
    <x v="187"/>
    <n v="-356003"/>
    <x v="1"/>
    <d v="1985-12-13T00:00:00"/>
    <x v="122"/>
    <x v="184"/>
    <x v="0"/>
    <x v="1"/>
    <x v="17"/>
    <x v="12"/>
  </r>
  <r>
    <s v="tt0088933"/>
    <x v="194"/>
    <x v="194"/>
    <n v="0"/>
    <x v="35"/>
    <n v="1"/>
    <n v="57"/>
    <x v="0"/>
    <x v="0"/>
    <x v="3"/>
    <s v="Sci-Fi"/>
    <x v="13"/>
    <x v="0"/>
    <n v="67273"/>
    <x v="0"/>
    <x v="87"/>
    <x v="188"/>
    <n v="67813124"/>
    <x v="0"/>
    <d v="1985-06-21T00:00:00"/>
    <x v="117"/>
    <x v="185"/>
    <x v="6"/>
    <x v="1"/>
    <x v="17"/>
    <x v="6"/>
  </r>
  <r>
    <s v="tt0088939"/>
    <x v="195"/>
    <x v="195"/>
    <n v="0"/>
    <x v="74"/>
    <n v="2"/>
    <n v="34"/>
    <x v="2"/>
    <x v="3"/>
    <x v="11"/>
    <s v="Unknown"/>
    <x v="8"/>
    <x v="1"/>
    <n v="92733"/>
    <x v="0"/>
    <x v="48"/>
    <x v="189"/>
    <n v="83467863"/>
    <x v="0"/>
    <d v="1985-12-16T00:00:00"/>
    <x v="33"/>
    <x v="186"/>
    <x v="0"/>
    <x v="5"/>
    <x v="17"/>
    <x v="18"/>
  </r>
  <r>
    <s v="tt0088944"/>
    <x v="196"/>
    <x v="196"/>
    <n v="0"/>
    <x v="59"/>
    <n v="1"/>
    <n v="30"/>
    <x v="0"/>
    <x v="5"/>
    <x v="5"/>
    <s v="Thriller"/>
    <x v="13"/>
    <x v="0"/>
    <n v="171166"/>
    <x v="1"/>
    <x v="64"/>
    <x v="190"/>
    <n v="47491000"/>
    <x v="0"/>
    <d v="1985-10-04T00:00:00"/>
    <x v="123"/>
    <x v="187"/>
    <x v="4"/>
    <x v="1"/>
    <x v="17"/>
    <x v="3"/>
  </r>
  <r>
    <s v="tt0088993"/>
    <x v="197"/>
    <x v="197"/>
    <n v="0"/>
    <x v="75"/>
    <n v="1"/>
    <n v="41"/>
    <x v="0"/>
    <x v="7"/>
    <x v="16"/>
    <s v="Unknown"/>
    <x v="1"/>
    <x v="1"/>
    <n v="73124"/>
    <x v="0"/>
    <x v="2"/>
    <x v="191"/>
    <n v="1500000"/>
    <x v="0"/>
    <d v="1985-06-30T00:00:00"/>
    <x v="52"/>
    <x v="188"/>
    <x v="6"/>
    <x v="3"/>
    <x v="17"/>
    <x v="13"/>
  </r>
  <r>
    <s v="tt0089092"/>
    <x v="198"/>
    <x v="198"/>
    <n v="0"/>
    <x v="52"/>
    <n v="1"/>
    <n v="48"/>
    <x v="0"/>
    <x v="5"/>
    <x v="5"/>
    <s v="Drama"/>
    <x v="22"/>
    <x v="0"/>
    <n v="50458"/>
    <x v="0"/>
    <x v="82"/>
    <x v="192"/>
    <n v="-27696589"/>
    <x v="1"/>
    <d v="1985-12-12T00:00:00"/>
    <x v="121"/>
    <x v="189"/>
    <x v="0"/>
    <x v="2"/>
    <x v="17"/>
    <x v="23"/>
  </r>
  <r>
    <s v="tt0089155"/>
    <x v="199"/>
    <x v="199"/>
    <n v="0"/>
    <x v="37"/>
    <n v="1"/>
    <n v="38"/>
    <x v="0"/>
    <x v="0"/>
    <x v="6"/>
    <s v="Mystery"/>
    <x v="17"/>
    <x v="0"/>
    <n v="56673"/>
    <x v="0"/>
    <x v="33"/>
    <x v="193"/>
    <n v="51612888"/>
    <x v="0"/>
    <d v="1985-05-31T00:00:00"/>
    <x v="124"/>
    <x v="190"/>
    <x v="11"/>
    <x v="1"/>
    <x v="17"/>
    <x v="27"/>
  </r>
  <r>
    <s v="tt0089175"/>
    <x v="200"/>
    <x v="200"/>
    <n v="0"/>
    <x v="32"/>
    <n v="1"/>
    <n v="46"/>
    <x v="0"/>
    <x v="7"/>
    <x v="11"/>
    <s v="Unknown"/>
    <x v="1"/>
    <x v="1"/>
    <n v="76992"/>
    <x v="0"/>
    <x v="38"/>
    <x v="194"/>
    <n v="15922237"/>
    <x v="0"/>
    <d v="1985-08-02T00:00:00"/>
    <x v="125"/>
    <x v="191"/>
    <x v="10"/>
    <x v="1"/>
    <x v="17"/>
    <x v="9"/>
  </r>
  <r>
    <s v="tt0089218"/>
    <x v="201"/>
    <x v="201"/>
    <n v="0"/>
    <x v="42"/>
    <n v="1"/>
    <n v="54"/>
    <x v="0"/>
    <x v="1"/>
    <x v="2"/>
    <s v="Family"/>
    <x v="8"/>
    <x v="1"/>
    <n v="291480"/>
    <x v="1"/>
    <x v="62"/>
    <x v="195"/>
    <n v="45499270"/>
    <x v="0"/>
    <d v="1985-06-07T00:00:00"/>
    <x v="44"/>
    <x v="192"/>
    <x v="6"/>
    <x v="1"/>
    <x v="17"/>
    <x v="7"/>
  </r>
  <r>
    <s v="tt0089370"/>
    <x v="202"/>
    <x v="202"/>
    <n v="0"/>
    <x v="32"/>
    <n v="1"/>
    <n v="46"/>
    <x v="0"/>
    <x v="5"/>
    <x v="5"/>
    <s v="Comedy"/>
    <x v="28"/>
    <x v="0"/>
    <n v="61249"/>
    <x v="0"/>
    <x v="78"/>
    <x v="196"/>
    <n v="71773200"/>
    <x v="0"/>
    <d v="1985-12-04T00:00:00"/>
    <x v="126"/>
    <x v="193"/>
    <x v="0"/>
    <x v="4"/>
    <x v="17"/>
    <x v="3"/>
  </r>
  <r>
    <s v="tt0089469"/>
    <x v="203"/>
    <x v="203"/>
    <n v="0"/>
    <x v="19"/>
    <n v="1"/>
    <n v="34"/>
    <x v="0"/>
    <x v="1"/>
    <x v="0"/>
    <s v="Romance"/>
    <x v="33"/>
    <x v="0"/>
    <n v="70654"/>
    <x v="0"/>
    <x v="88"/>
    <x v="197"/>
    <n v="-8997888"/>
    <x v="1"/>
    <d v="1985-08-01T00:00:00"/>
    <x v="59"/>
    <x v="194"/>
    <x v="10"/>
    <x v="2"/>
    <x v="17"/>
    <x v="1"/>
  </r>
  <r>
    <s v="tt0089530"/>
    <x v="204"/>
    <x v="204"/>
    <n v="0"/>
    <x v="63"/>
    <n v="1"/>
    <n v="47"/>
    <x v="0"/>
    <x v="5"/>
    <x v="5"/>
    <s v="Sci-Fi"/>
    <x v="27"/>
    <x v="0"/>
    <n v="144531"/>
    <x v="1"/>
    <x v="64"/>
    <x v="198"/>
    <n v="26230219"/>
    <x v="0"/>
    <d v="1985-06-29T00:00:00"/>
    <x v="127"/>
    <x v="195"/>
    <x v="6"/>
    <x v="6"/>
    <x v="17"/>
    <x v="11"/>
  </r>
  <r>
    <s v="tt0089670"/>
    <x v="205"/>
    <x v="205"/>
    <n v="0"/>
    <x v="13"/>
    <n v="1"/>
    <n v="35"/>
    <x v="0"/>
    <x v="1"/>
    <x v="2"/>
    <s v="Unknown"/>
    <x v="27"/>
    <x v="0"/>
    <n v="70147"/>
    <x v="0"/>
    <x v="70"/>
    <x v="199"/>
    <n v="32364621"/>
    <x v="0"/>
    <d v="1985-07-26T00:00:00"/>
    <x v="88"/>
    <x v="196"/>
    <x v="7"/>
    <x v="1"/>
    <x v="17"/>
    <x v="16"/>
  </r>
  <r>
    <s v="tt0089686"/>
    <x v="206"/>
    <x v="206"/>
    <n v="0"/>
    <x v="55"/>
    <n v="1"/>
    <n v="27"/>
    <x v="0"/>
    <x v="7"/>
    <x v="11"/>
    <s v="Unknown"/>
    <x v="35"/>
    <x v="0"/>
    <n v="75856"/>
    <x v="0"/>
    <x v="11"/>
    <x v="200"/>
    <n v="26999213"/>
    <x v="0"/>
    <d v="1985-10-01T00:00:00"/>
    <x v="128"/>
    <x v="197"/>
    <x v="4"/>
    <x v="0"/>
    <x v="17"/>
    <x v="1"/>
  </r>
  <r>
    <s v="tt0089755"/>
    <x v="207"/>
    <x v="207"/>
    <n v="0"/>
    <x v="76"/>
    <n v="2"/>
    <n v="41"/>
    <x v="2"/>
    <x v="2"/>
    <x v="3"/>
    <s v="Romance"/>
    <x v="1"/>
    <x v="1"/>
    <n v="84559"/>
    <x v="0"/>
    <x v="89"/>
    <x v="201"/>
    <n v="196514205"/>
    <x v="0"/>
    <d v="1985-12-10T00:00:00"/>
    <x v="37"/>
    <x v="198"/>
    <x v="0"/>
    <x v="0"/>
    <x v="17"/>
    <x v="28"/>
  </r>
  <r>
    <s v="tt0089767"/>
    <x v="208"/>
    <x v="208"/>
    <n v="0"/>
    <x v="47"/>
    <n v="1"/>
    <n v="55"/>
    <x v="0"/>
    <x v="3"/>
    <x v="12"/>
    <s v="Unknown"/>
    <x v="21"/>
    <x v="1"/>
    <n v="63191"/>
    <x v="0"/>
    <x v="90"/>
    <x v="202"/>
    <n v="34510568"/>
    <x v="0"/>
    <d v="1985-05-13T00:00:00"/>
    <x v="18"/>
    <x v="199"/>
    <x v="11"/>
    <x v="5"/>
    <x v="17"/>
    <x v="12"/>
  </r>
  <r>
    <s v="tt0089791"/>
    <x v="209"/>
    <x v="209"/>
    <n v="0"/>
    <x v="10"/>
    <n v="1"/>
    <n v="31"/>
    <x v="0"/>
    <x v="1"/>
    <x v="2"/>
    <s v="Family"/>
    <x v="16"/>
    <x v="0"/>
    <n v="57940"/>
    <x v="0"/>
    <x v="15"/>
    <x v="203"/>
    <n v="35047344"/>
    <x v="0"/>
    <d v="1985-07-26T00:00:00"/>
    <x v="129"/>
    <x v="196"/>
    <x v="7"/>
    <x v="1"/>
    <x v="17"/>
    <x v="16"/>
  </r>
  <r>
    <s v="tt0089822"/>
    <x v="210"/>
    <x v="210"/>
    <n v="0"/>
    <x v="55"/>
    <n v="1"/>
    <n v="27"/>
    <x v="0"/>
    <x v="0"/>
    <x v="11"/>
    <s v="Unknown"/>
    <x v="36"/>
    <x v="0"/>
    <n v="58131"/>
    <x v="0"/>
    <x v="91"/>
    <x v="204"/>
    <n v="48000000"/>
    <x v="0"/>
    <d v="1985-03-29T00:00:00"/>
    <x v="130"/>
    <x v="200"/>
    <x v="3"/>
    <x v="1"/>
    <x v="17"/>
    <x v="11"/>
  </r>
  <r>
    <s v="tt0089853"/>
    <x v="211"/>
    <x v="211"/>
    <n v="0"/>
    <x v="73"/>
    <n v="1"/>
    <n v="22"/>
    <x v="0"/>
    <x v="0"/>
    <x v="0"/>
    <s v="Romance"/>
    <x v="8"/>
    <x v="1"/>
    <n v="53999"/>
    <x v="0"/>
    <x v="48"/>
    <x v="205"/>
    <n v="-4368667"/>
    <x v="1"/>
    <d v="1985-01-26T00:00:00"/>
    <x v="46"/>
    <x v="201"/>
    <x v="1"/>
    <x v="6"/>
    <x v="17"/>
    <x v="16"/>
  </r>
  <r>
    <s v="tt0089880"/>
    <x v="212"/>
    <x v="212"/>
    <n v="0"/>
    <x v="44"/>
    <n v="1"/>
    <n v="36"/>
    <x v="0"/>
    <x v="5"/>
    <x v="5"/>
    <s v="Thriller"/>
    <x v="7"/>
    <x v="0"/>
    <n v="178882"/>
    <x v="1"/>
    <x v="92"/>
    <x v="206"/>
    <n v="256400432"/>
    <x v="0"/>
    <d v="1985-05-22T00:00:00"/>
    <x v="131"/>
    <x v="202"/>
    <x v="11"/>
    <x v="4"/>
    <x v="17"/>
    <x v="29"/>
  </r>
  <r>
    <s v="tt0089881"/>
    <x v="213"/>
    <x v="213"/>
    <n v="0"/>
    <x v="69"/>
    <n v="2"/>
    <n v="40"/>
    <x v="2"/>
    <x v="5"/>
    <x v="3"/>
    <s v="War"/>
    <x v="18"/>
    <x v="1"/>
    <n v="132872"/>
    <x v="1"/>
    <x v="93"/>
    <x v="207"/>
    <n v="-7335717"/>
    <x v="1"/>
    <d v="1985-05-25T00:00:00"/>
    <x v="132"/>
    <x v="203"/>
    <x v="11"/>
    <x v="6"/>
    <x v="17"/>
    <x v="2"/>
  </r>
  <r>
    <s v="tt0089885"/>
    <x v="214"/>
    <x v="214"/>
    <n v="0"/>
    <x v="77"/>
    <n v="1"/>
    <n v="24"/>
    <x v="0"/>
    <x v="0"/>
    <x v="10"/>
    <s v="Sci-Fi"/>
    <x v="14"/>
    <x v="1"/>
    <n v="69952"/>
    <x v="0"/>
    <x v="94"/>
    <x v="208"/>
    <n v="1123414"/>
    <x v="0"/>
    <d v="1985-05-11T00:00:00"/>
    <x v="133"/>
    <x v="204"/>
    <x v="11"/>
    <x v="6"/>
    <x v="17"/>
    <x v="0"/>
  </r>
  <r>
    <s v="tt0089907"/>
    <x v="215"/>
    <x v="215"/>
    <n v="0"/>
    <x v="10"/>
    <n v="1"/>
    <n v="31"/>
    <x v="0"/>
    <x v="0"/>
    <x v="10"/>
    <s v="Sci-Fi"/>
    <x v="21"/>
    <x v="1"/>
    <n v="67148"/>
    <x v="0"/>
    <x v="1"/>
    <x v="209"/>
    <n v="10238661"/>
    <x v="0"/>
    <d v="1985-04-18T00:00:00"/>
    <x v="134"/>
    <x v="205"/>
    <x v="8"/>
    <x v="2"/>
    <x v="17"/>
    <x v="21"/>
  </r>
  <r>
    <s v="tt0089927"/>
    <x v="216"/>
    <x v="216"/>
    <n v="0"/>
    <x v="10"/>
    <n v="1"/>
    <n v="31"/>
    <x v="0"/>
    <x v="3"/>
    <x v="15"/>
    <s v="Unknown"/>
    <x v="17"/>
    <x v="0"/>
    <n v="221635"/>
    <x v="1"/>
    <x v="84"/>
    <x v="210"/>
    <n v="270473716"/>
    <x v="0"/>
    <d v="1985-11-21T00:00:00"/>
    <x v="65"/>
    <x v="206"/>
    <x v="5"/>
    <x v="2"/>
    <x v="17"/>
    <x v="6"/>
  </r>
  <r>
    <s v="tt0090056"/>
    <x v="217"/>
    <x v="217"/>
    <n v="0"/>
    <x v="8"/>
    <n v="1"/>
    <n v="42"/>
    <x v="0"/>
    <x v="1"/>
    <x v="2"/>
    <s v="Unknown"/>
    <x v="0"/>
    <x v="0"/>
    <n v="52141"/>
    <x v="0"/>
    <x v="68"/>
    <x v="211"/>
    <n v="38106536"/>
    <x v="0"/>
    <d v="1985-12-06T00:00:00"/>
    <x v="58"/>
    <x v="207"/>
    <x v="0"/>
    <x v="1"/>
    <x v="17"/>
    <x v="14"/>
  </r>
  <r>
    <s v="tt0090264"/>
    <x v="218"/>
    <x v="218"/>
    <n v="0"/>
    <x v="65"/>
    <n v="2"/>
    <n v="11"/>
    <x v="2"/>
    <x v="5"/>
    <x v="5"/>
    <s v="Thriller"/>
    <x v="33"/>
    <x v="0"/>
    <n v="102843"/>
    <x v="1"/>
    <x v="84"/>
    <x v="212"/>
    <n v="20337532"/>
    <x v="0"/>
    <d v="1985-05-22T00:00:00"/>
    <x v="79"/>
    <x v="202"/>
    <x v="11"/>
    <x v="4"/>
    <x v="17"/>
    <x v="29"/>
  </r>
  <r>
    <s v="tt0090305"/>
    <x v="219"/>
    <x v="219"/>
    <n v="0"/>
    <x v="19"/>
    <n v="1"/>
    <n v="34"/>
    <x v="0"/>
    <x v="0"/>
    <x v="7"/>
    <s v="Sci-Fi"/>
    <x v="5"/>
    <x v="0"/>
    <n v="95293"/>
    <x v="0"/>
    <x v="44"/>
    <x v="213"/>
    <n v="31434048"/>
    <x v="0"/>
    <d v="1985-08-02T00:00:00"/>
    <x v="116"/>
    <x v="191"/>
    <x v="10"/>
    <x v="1"/>
    <x v="17"/>
    <x v="9"/>
  </r>
  <r>
    <s v="tt0090329"/>
    <x v="220"/>
    <x v="220"/>
    <n v="0"/>
    <x v="22"/>
    <n v="1"/>
    <n v="52"/>
    <x v="0"/>
    <x v="3"/>
    <x v="7"/>
    <s v="Thriller"/>
    <x v="3"/>
    <x v="1"/>
    <n v="102051"/>
    <x v="1"/>
    <x v="3"/>
    <x v="214"/>
    <n v="56706993"/>
    <x v="0"/>
    <d v="1985-02-07T00:00:00"/>
    <x v="135"/>
    <x v="183"/>
    <x v="2"/>
    <x v="2"/>
    <x v="17"/>
    <x v="7"/>
  </r>
  <r>
    <s v="tt0090555"/>
    <x v="221"/>
    <x v="221"/>
    <n v="0"/>
    <x v="26"/>
    <n v="1"/>
    <n v="37"/>
    <x v="0"/>
    <x v="5"/>
    <x v="5"/>
    <s v="Comedy"/>
    <x v="5"/>
    <x v="0"/>
    <n v="112633"/>
    <x v="1"/>
    <x v="95"/>
    <x v="215"/>
    <n v="319403506"/>
    <x v="0"/>
    <d v="1986-04-24T00:00:00"/>
    <x v="136"/>
    <x v="208"/>
    <x v="8"/>
    <x v="2"/>
    <x v="18"/>
    <x v="22"/>
  </r>
  <r>
    <s v="tt0090605"/>
    <x v="222"/>
    <x v="222"/>
    <n v="0"/>
    <x v="70"/>
    <n v="2"/>
    <n v="17"/>
    <x v="2"/>
    <x v="5"/>
    <x v="5"/>
    <s v="Sci-Fi"/>
    <x v="26"/>
    <x v="1"/>
    <n v="747365"/>
    <x v="2"/>
    <x v="96"/>
    <x v="216"/>
    <n v="112560248"/>
    <x v="0"/>
    <d v="1986-07-14T00:00:00"/>
    <x v="119"/>
    <x v="209"/>
    <x v="7"/>
    <x v="5"/>
    <x v="18"/>
    <x v="5"/>
  </r>
  <r>
    <s v="tt0090728"/>
    <x v="223"/>
    <x v="223"/>
    <n v="0"/>
    <x v="53"/>
    <n v="1"/>
    <n v="39"/>
    <x v="0"/>
    <x v="5"/>
    <x v="5"/>
    <s v="Comedy"/>
    <x v="14"/>
    <x v="1"/>
    <n v="150269"/>
    <x v="1"/>
    <x v="78"/>
    <x v="217"/>
    <n v="-13899423"/>
    <x v="1"/>
    <d v="1986-07-02T00:00:00"/>
    <x v="39"/>
    <x v="210"/>
    <x v="7"/>
    <x v="4"/>
    <x v="18"/>
    <x v="9"/>
  </r>
  <r>
    <s v="tt0090756"/>
    <x v="224"/>
    <x v="224"/>
    <n v="0"/>
    <x v="7"/>
    <n v="2"/>
    <n v="0"/>
    <x v="0"/>
    <x v="4"/>
    <x v="3"/>
    <s v="Mystery"/>
    <x v="8"/>
    <x v="1"/>
    <n v="210680"/>
    <x v="1"/>
    <x v="15"/>
    <x v="218"/>
    <n v="2618766"/>
    <x v="0"/>
    <d v="1986-08-30T00:00:00"/>
    <x v="41"/>
    <x v="211"/>
    <x v="10"/>
    <x v="6"/>
    <x v="18"/>
    <x v="13"/>
  </r>
  <r>
    <s v="tt0090859"/>
    <x v="225"/>
    <x v="225"/>
    <n v="0"/>
    <x v="55"/>
    <n v="1"/>
    <n v="27"/>
    <x v="0"/>
    <x v="5"/>
    <x v="6"/>
    <s v="Thriller"/>
    <x v="24"/>
    <x v="0"/>
    <n v="78099"/>
    <x v="0"/>
    <x v="78"/>
    <x v="219"/>
    <n v="24042224"/>
    <x v="0"/>
    <d v="1905-06-08T00:00:00"/>
    <x v="131"/>
    <x v="212"/>
    <x v="6"/>
    <x v="2"/>
    <x v="9"/>
    <x v="19"/>
  </r>
  <r>
    <s v="tt0090863"/>
    <x v="226"/>
    <x v="226"/>
    <n v="0"/>
    <x v="39"/>
    <n v="1"/>
    <n v="59"/>
    <x v="0"/>
    <x v="3"/>
    <x v="15"/>
    <s v="Unknown"/>
    <x v="16"/>
    <x v="0"/>
    <n v="91178"/>
    <x v="0"/>
    <x v="97"/>
    <x v="220"/>
    <n v="37793982"/>
    <x v="0"/>
    <d v="1986-10-08T00:00:00"/>
    <x v="22"/>
    <x v="213"/>
    <x v="4"/>
    <x v="4"/>
    <x v="18"/>
    <x v="19"/>
  </r>
  <r>
    <s v="tt0090967"/>
    <x v="227"/>
    <x v="227"/>
    <n v="0"/>
    <x v="63"/>
    <n v="1"/>
    <n v="47"/>
    <x v="0"/>
    <x v="0"/>
    <x v="6"/>
    <s v="Drama"/>
    <x v="8"/>
    <x v="1"/>
    <n v="54363"/>
    <x v="0"/>
    <x v="98"/>
    <x v="221"/>
    <n v="429199"/>
    <x v="0"/>
    <d v="1986-05-17T00:00:00"/>
    <x v="137"/>
    <x v="214"/>
    <x v="11"/>
    <x v="6"/>
    <x v="18"/>
    <x v="30"/>
  </r>
  <r>
    <s v="tt0091042"/>
    <x v="228"/>
    <x v="228"/>
    <n v="0"/>
    <x v="62"/>
    <n v="1"/>
    <n v="43"/>
    <x v="0"/>
    <x v="0"/>
    <x v="11"/>
    <s v="Unknown"/>
    <x v="10"/>
    <x v="1"/>
    <n v="378489"/>
    <x v="1"/>
    <x v="15"/>
    <x v="222"/>
    <n v="64722101"/>
    <x v="0"/>
    <d v="1986-06-11T00:00:00"/>
    <x v="116"/>
    <x v="215"/>
    <x v="6"/>
    <x v="4"/>
    <x v="18"/>
    <x v="0"/>
  </r>
  <r>
    <s v="tt0091059"/>
    <x v="229"/>
    <x v="229"/>
    <n v="0"/>
    <x v="59"/>
    <n v="1"/>
    <n v="30"/>
    <x v="0"/>
    <x v="1"/>
    <x v="2"/>
    <s v="Family"/>
    <x v="17"/>
    <x v="0"/>
    <n v="50800"/>
    <x v="0"/>
    <x v="38"/>
    <x v="223"/>
    <n v="9564613"/>
    <x v="0"/>
    <d v="1986-07-30T00:00:00"/>
    <x v="54"/>
    <x v="216"/>
    <x v="7"/>
    <x v="4"/>
    <x v="18"/>
    <x v="13"/>
  </r>
  <r>
    <s v="tt0091064"/>
    <x v="230"/>
    <x v="230"/>
    <n v="0"/>
    <x v="44"/>
    <n v="1"/>
    <n v="36"/>
    <x v="0"/>
    <x v="3"/>
    <x v="10"/>
    <s v="Sci-Fi"/>
    <x v="2"/>
    <x v="1"/>
    <n v="197066"/>
    <x v="1"/>
    <x v="48"/>
    <x v="224"/>
    <n v="45629159"/>
    <x v="0"/>
    <d v="1986-08-15T00:00:00"/>
    <x v="94"/>
    <x v="217"/>
    <x v="10"/>
    <x v="1"/>
    <x v="18"/>
    <x v="24"/>
  </r>
  <r>
    <s v="tt0091080"/>
    <x v="231"/>
    <x v="231"/>
    <n v="0"/>
    <x v="5"/>
    <n v="1"/>
    <n v="26"/>
    <x v="0"/>
    <x v="7"/>
    <x v="16"/>
    <s v="Unknown"/>
    <x v="34"/>
    <x v="0"/>
    <n v="50021"/>
    <x v="0"/>
    <x v="11"/>
    <x v="225"/>
    <n v="16472525"/>
    <x v="0"/>
    <d v="1986-08-01T00:00:00"/>
    <x v="138"/>
    <x v="218"/>
    <x v="10"/>
    <x v="1"/>
    <x v="18"/>
    <x v="1"/>
  </r>
  <r>
    <s v="tt0091129"/>
    <x v="232"/>
    <x v="232"/>
    <n v="0"/>
    <x v="19"/>
    <n v="1"/>
    <n v="34"/>
    <x v="0"/>
    <x v="5"/>
    <x v="5"/>
    <s v="Comedy"/>
    <x v="32"/>
    <x v="0"/>
    <n v="58359"/>
    <x v="0"/>
    <x v="78"/>
    <x v="226"/>
    <n v="54817937"/>
    <x v="0"/>
    <d v="1986-12-12T00:00:00"/>
    <x v="124"/>
    <x v="219"/>
    <x v="0"/>
    <x v="1"/>
    <x v="18"/>
    <x v="23"/>
  </r>
  <r>
    <s v="tt0091149"/>
    <x v="233"/>
    <x v="233"/>
    <n v="0"/>
    <x v="78"/>
    <n v="1"/>
    <n v="14"/>
    <x v="1"/>
    <x v="1"/>
    <x v="1"/>
    <s v="Family"/>
    <x v="1"/>
    <x v="1"/>
    <n v="53066"/>
    <x v="0"/>
    <x v="99"/>
    <x v="227"/>
    <n v="24625550"/>
    <x v="0"/>
    <d v="1986-06-23T00:00:00"/>
    <x v="139"/>
    <x v="220"/>
    <x v="6"/>
    <x v="5"/>
    <x v="18"/>
    <x v="26"/>
  </r>
  <r>
    <s v="tt0091167"/>
    <x v="234"/>
    <x v="234"/>
    <n v="0"/>
    <x v="63"/>
    <n v="1"/>
    <n v="47"/>
    <x v="0"/>
    <x v="0"/>
    <x v="3"/>
    <s v="Unknown"/>
    <x v="10"/>
    <x v="1"/>
    <n v="74923"/>
    <x v="0"/>
    <x v="86"/>
    <x v="228"/>
    <n v="33684041"/>
    <x v="0"/>
    <d v="1986-01-25T00:00:00"/>
    <x v="46"/>
    <x v="221"/>
    <x v="1"/>
    <x v="6"/>
    <x v="18"/>
    <x v="2"/>
  </r>
  <r>
    <s v="tt0091203"/>
    <x v="235"/>
    <x v="235"/>
    <n v="0"/>
    <x v="3"/>
    <n v="1"/>
    <n v="56"/>
    <x v="0"/>
    <x v="5"/>
    <x v="5"/>
    <s v="Fantasy"/>
    <x v="16"/>
    <x v="0"/>
    <n v="144010"/>
    <x v="1"/>
    <x v="100"/>
    <x v="229"/>
    <n v="-10099288"/>
    <x v="1"/>
    <d v="1986-01-01T00:00:00"/>
    <x v="140"/>
    <x v="222"/>
    <x v="1"/>
    <x v="4"/>
    <x v="18"/>
    <x v="1"/>
  </r>
  <r>
    <s v="tt0091209"/>
    <x v="236"/>
    <x v="236"/>
    <n v="0"/>
    <x v="26"/>
    <n v="1"/>
    <n v="37"/>
    <x v="0"/>
    <x v="5"/>
    <x v="9"/>
    <s v="Thriller"/>
    <x v="14"/>
    <x v="1"/>
    <n v="51189"/>
    <x v="0"/>
    <x v="15"/>
    <x v="230"/>
    <n v="-155132"/>
    <x v="1"/>
    <d v="1986-01-17T00:00:00"/>
    <x v="141"/>
    <x v="223"/>
    <x v="1"/>
    <x v="1"/>
    <x v="18"/>
    <x v="30"/>
  </r>
  <r>
    <s v="tt0091369"/>
    <x v="237"/>
    <x v="237"/>
    <n v="0"/>
    <x v="75"/>
    <n v="1"/>
    <n v="41"/>
    <x v="0"/>
    <x v="1"/>
    <x v="19"/>
    <s v="Fantasy"/>
    <x v="21"/>
    <x v="1"/>
    <n v="146027"/>
    <x v="1"/>
    <x v="78"/>
    <x v="231"/>
    <n v="-10754132"/>
    <x v="1"/>
    <d v="1986-06-27T00:00:00"/>
    <x v="142"/>
    <x v="224"/>
    <x v="6"/>
    <x v="1"/>
    <x v="18"/>
    <x v="15"/>
  </r>
  <r>
    <s v="tt0091419"/>
    <x v="238"/>
    <x v="238"/>
    <n v="0"/>
    <x v="19"/>
    <n v="1"/>
    <n v="34"/>
    <x v="0"/>
    <x v="0"/>
    <x v="10"/>
    <s v="Musical"/>
    <x v="1"/>
    <x v="1"/>
    <n v="84306"/>
    <x v="0"/>
    <x v="78"/>
    <x v="232"/>
    <n v="14032786"/>
    <x v="0"/>
    <d v="1986-12-19T00:00:00"/>
    <x v="143"/>
    <x v="225"/>
    <x v="0"/>
    <x v="1"/>
    <x v="18"/>
    <x v="4"/>
  </r>
  <r>
    <s v="tt0091474"/>
    <x v="239"/>
    <x v="239"/>
    <n v="0"/>
    <x v="7"/>
    <n v="2"/>
    <n v="0"/>
    <x v="0"/>
    <x v="4"/>
    <x v="9"/>
    <s v="Thriller"/>
    <x v="14"/>
    <x v="1"/>
    <n v="78855"/>
    <x v="0"/>
    <x v="48"/>
    <x v="233"/>
    <n v="-6377588"/>
    <x v="1"/>
    <d v="1986-08-15T00:00:00"/>
    <x v="144"/>
    <x v="217"/>
    <x v="10"/>
    <x v="1"/>
    <x v="18"/>
    <x v="24"/>
  </r>
  <r>
    <s v="tt0091530"/>
    <x v="240"/>
    <x v="240"/>
    <n v="0"/>
    <x v="31"/>
    <n v="2"/>
    <n v="5"/>
    <x v="2"/>
    <x v="1"/>
    <x v="3"/>
    <s v="History"/>
    <x v="3"/>
    <x v="1"/>
    <n v="64473"/>
    <x v="0"/>
    <x v="88"/>
    <x v="234"/>
    <n v="-6997501"/>
    <x v="1"/>
    <d v="1986-05-16T00:00:00"/>
    <x v="109"/>
    <x v="226"/>
    <x v="11"/>
    <x v="1"/>
    <x v="18"/>
    <x v="18"/>
  </r>
  <r>
    <s v="tt0091541"/>
    <x v="241"/>
    <x v="241"/>
    <n v="0"/>
    <x v="10"/>
    <n v="1"/>
    <n v="31"/>
    <x v="0"/>
    <x v="0"/>
    <x v="11"/>
    <s v="Unknown"/>
    <x v="0"/>
    <x v="0"/>
    <n v="60841"/>
    <x v="0"/>
    <x v="96"/>
    <x v="235"/>
    <n v="36499651"/>
    <x v="0"/>
    <d v="1986-03-26T00:00:00"/>
    <x v="145"/>
    <x v="227"/>
    <x v="3"/>
    <x v="4"/>
    <x v="18"/>
    <x v="16"/>
  </r>
  <r>
    <s v="tt0091763"/>
    <x v="242"/>
    <x v="242"/>
    <n v="0"/>
    <x v="7"/>
    <n v="2"/>
    <n v="0"/>
    <x v="0"/>
    <x v="3"/>
    <x v="13"/>
    <s v="Unknown"/>
    <x v="12"/>
    <x v="1"/>
    <n v="430535"/>
    <x v="1"/>
    <x v="15"/>
    <x v="236"/>
    <n v="132545632"/>
    <x v="0"/>
    <d v="1986-12-19T00:00:00"/>
    <x v="146"/>
    <x v="225"/>
    <x v="0"/>
    <x v="1"/>
    <x v="18"/>
    <x v="4"/>
  </r>
  <r>
    <s v="tt0091790"/>
    <x v="243"/>
    <x v="243"/>
    <n v="0"/>
    <x v="26"/>
    <n v="1"/>
    <n v="37"/>
    <x v="0"/>
    <x v="0"/>
    <x v="3"/>
    <s v="Romance"/>
    <x v="13"/>
    <x v="0"/>
    <n v="86779"/>
    <x v="0"/>
    <x v="38"/>
    <x v="237"/>
    <n v="31479480"/>
    <x v="0"/>
    <d v="1986-01-29T00:00:00"/>
    <x v="147"/>
    <x v="228"/>
    <x v="1"/>
    <x v="4"/>
    <x v="18"/>
    <x v="11"/>
  </r>
  <r>
    <s v="tt0091949"/>
    <x v="244"/>
    <x v="244"/>
    <n v="0"/>
    <x v="37"/>
    <n v="1"/>
    <n v="38"/>
    <x v="0"/>
    <x v="0"/>
    <x v="19"/>
    <s v="Sci-Fi"/>
    <x v="5"/>
    <x v="0"/>
    <n v="65075"/>
    <x v="0"/>
    <x v="48"/>
    <x v="238"/>
    <n v="25697761"/>
    <x v="0"/>
    <d v="1986-05-09T00:00:00"/>
    <x v="49"/>
    <x v="229"/>
    <x v="11"/>
    <x v="1"/>
    <x v="18"/>
    <x v="17"/>
  </r>
  <r>
    <s v="tt0092005"/>
    <x v="245"/>
    <x v="245"/>
    <n v="0"/>
    <x v="38"/>
    <n v="1"/>
    <n v="29"/>
    <x v="0"/>
    <x v="1"/>
    <x v="2"/>
    <s v="Drama"/>
    <x v="12"/>
    <x v="1"/>
    <n v="429999"/>
    <x v="1"/>
    <x v="33"/>
    <x v="239"/>
    <n v="44287414"/>
    <x v="0"/>
    <d v="1986-08-06T00:00:00"/>
    <x v="120"/>
    <x v="230"/>
    <x v="10"/>
    <x v="4"/>
    <x v="18"/>
    <x v="14"/>
  </r>
  <r>
    <s v="tt0092007"/>
    <x v="246"/>
    <x v="246"/>
    <n v="0"/>
    <x v="39"/>
    <n v="1"/>
    <n v="59"/>
    <x v="0"/>
    <x v="5"/>
    <x v="5"/>
    <s v="Comedy"/>
    <x v="21"/>
    <x v="1"/>
    <n v="89995"/>
    <x v="0"/>
    <x v="78"/>
    <x v="240"/>
    <n v="84713132"/>
    <x v="0"/>
    <d v="1986-11-21T00:00:00"/>
    <x v="118"/>
    <x v="231"/>
    <x v="5"/>
    <x v="1"/>
    <x v="18"/>
    <x v="6"/>
  </r>
  <r>
    <s v="tt0092067"/>
    <x v="247"/>
    <x v="247"/>
    <n v="0"/>
    <x v="31"/>
    <n v="2"/>
    <n v="5"/>
    <x v="2"/>
    <x v="1"/>
    <x v="1"/>
    <s v="Family"/>
    <x v="9"/>
    <x v="1"/>
    <n v="176257"/>
    <x v="1"/>
    <x v="74"/>
    <x v="241"/>
    <n v="2917509"/>
    <x v="0"/>
    <d v="1986-08-02T00:00:00"/>
    <x v="108"/>
    <x v="232"/>
    <x v="10"/>
    <x v="6"/>
    <x v="18"/>
    <x v="9"/>
  </r>
  <r>
    <s v="tt0092086"/>
    <x v="248"/>
    <x v="248"/>
    <n v="0"/>
    <x v="9"/>
    <n v="1"/>
    <n v="44"/>
    <x v="0"/>
    <x v="0"/>
    <x v="12"/>
    <s v="Unknown"/>
    <x v="7"/>
    <x v="0"/>
    <n v="81444"/>
    <x v="0"/>
    <x v="78"/>
    <x v="242"/>
    <n v="14246734"/>
    <x v="0"/>
    <d v="1986-12-10T00:00:00"/>
    <x v="58"/>
    <x v="233"/>
    <x v="0"/>
    <x v="4"/>
    <x v="18"/>
    <x v="28"/>
  </r>
  <r>
    <s v="tt0092099"/>
    <x v="249"/>
    <x v="249"/>
    <n v="0"/>
    <x v="15"/>
    <n v="1"/>
    <n v="49"/>
    <x v="0"/>
    <x v="5"/>
    <x v="3"/>
    <s v="Unknown"/>
    <x v="17"/>
    <x v="0"/>
    <n v="487407"/>
    <x v="1"/>
    <x v="48"/>
    <x v="243"/>
    <n v="342288178"/>
    <x v="0"/>
    <d v="1986-05-12T00:00:00"/>
    <x v="148"/>
    <x v="234"/>
    <x v="11"/>
    <x v="5"/>
    <x v="18"/>
    <x v="23"/>
  </r>
  <r>
    <s v="tt0092493"/>
    <x v="250"/>
    <x v="250"/>
    <n v="0"/>
    <x v="52"/>
    <n v="1"/>
    <n v="48"/>
    <x v="0"/>
    <x v="5"/>
    <x v="5"/>
    <s v="Comedy"/>
    <x v="36"/>
    <x v="0"/>
    <n v="59909"/>
    <x v="0"/>
    <x v="99"/>
    <x v="244"/>
    <n v="225606210"/>
    <x v="0"/>
    <d v="1988-05-20T00:00:00"/>
    <x v="149"/>
    <x v="235"/>
    <x v="11"/>
    <x v="1"/>
    <x v="19"/>
    <x v="8"/>
  </r>
  <r>
    <s v="tt0092563"/>
    <x v="251"/>
    <x v="251"/>
    <n v="0"/>
    <x v="11"/>
    <n v="1"/>
    <n v="53"/>
    <x v="0"/>
    <x v="7"/>
    <x v="9"/>
    <s v="Thriller"/>
    <x v="14"/>
    <x v="1"/>
    <n v="93678"/>
    <x v="0"/>
    <x v="70"/>
    <x v="245"/>
    <n v="185954"/>
    <x v="0"/>
    <d v="1987-03-06T00:00:00"/>
    <x v="57"/>
    <x v="236"/>
    <x v="3"/>
    <x v="1"/>
    <x v="20"/>
    <x v="14"/>
  </r>
  <r>
    <s v="tt0092644"/>
    <x v="252"/>
    <x v="252"/>
    <n v="0"/>
    <x v="12"/>
    <n v="1"/>
    <n v="40"/>
    <x v="0"/>
    <x v="5"/>
    <x v="2"/>
    <s v="Crime"/>
    <x v="7"/>
    <x v="0"/>
    <n v="126734"/>
    <x v="1"/>
    <x v="43"/>
    <x v="246"/>
    <n v="272965036"/>
    <x v="0"/>
    <d v="1987-05-19T00:00:00"/>
    <x v="148"/>
    <x v="237"/>
    <x v="11"/>
    <x v="0"/>
    <x v="20"/>
    <x v="4"/>
  </r>
  <r>
    <s v="tt0092675"/>
    <x v="253"/>
    <x v="253"/>
    <n v="0"/>
    <x v="56"/>
    <n v="1"/>
    <n v="32"/>
    <x v="0"/>
    <x v="5"/>
    <x v="18"/>
    <s v="Drama"/>
    <x v="22"/>
    <x v="0"/>
    <n v="91604"/>
    <x v="0"/>
    <x v="98"/>
    <x v="247"/>
    <n v="10706119"/>
    <x v="0"/>
    <d v="1905-06-10T00:00:00"/>
    <x v="150"/>
    <x v="238"/>
    <x v="6"/>
    <x v="6"/>
    <x v="9"/>
    <x v="28"/>
  </r>
  <r>
    <s v="tt0092890"/>
    <x v="254"/>
    <x v="254"/>
    <n v="0"/>
    <x v="12"/>
    <n v="1"/>
    <n v="40"/>
    <x v="0"/>
    <x v="3"/>
    <x v="8"/>
    <s v="Romance"/>
    <x v="16"/>
    <x v="0"/>
    <n v="248979"/>
    <x v="1"/>
    <x v="15"/>
    <x v="248"/>
    <n v="208577242"/>
    <x v="0"/>
    <d v="1987-08-17T00:00:00"/>
    <x v="151"/>
    <x v="239"/>
    <x v="10"/>
    <x v="5"/>
    <x v="20"/>
    <x v="30"/>
  </r>
  <r>
    <s v="tt0092965"/>
    <x v="255"/>
    <x v="255"/>
    <n v="0"/>
    <x v="79"/>
    <n v="2"/>
    <n v="33"/>
    <x v="2"/>
    <x v="3"/>
    <x v="13"/>
    <s v="Unknown"/>
    <x v="8"/>
    <x v="1"/>
    <n v="132120"/>
    <x v="1"/>
    <x v="56"/>
    <x v="249"/>
    <n v="-12761304"/>
    <x v="1"/>
    <d v="1987-12-08T00:00:00"/>
    <x v="33"/>
    <x v="240"/>
    <x v="0"/>
    <x v="0"/>
    <x v="20"/>
    <x v="19"/>
  </r>
  <r>
    <s v="tt0092991"/>
    <x v="256"/>
    <x v="256"/>
    <n v="0"/>
    <x v="77"/>
    <n v="1"/>
    <n v="24"/>
    <x v="0"/>
    <x v="0"/>
    <x v="10"/>
    <s v="Unknown"/>
    <x v="8"/>
    <x v="1"/>
    <n v="178624"/>
    <x v="1"/>
    <x v="101"/>
    <x v="250"/>
    <n v="2324421"/>
    <x v="0"/>
    <d v="1987-03-13T00:00:00"/>
    <x v="86"/>
    <x v="241"/>
    <x v="3"/>
    <x v="1"/>
    <x v="20"/>
    <x v="12"/>
  </r>
  <r>
    <s v="tt0093010"/>
    <x v="257"/>
    <x v="257"/>
    <n v="0"/>
    <x v="39"/>
    <n v="1"/>
    <n v="59"/>
    <x v="0"/>
    <x v="3"/>
    <x v="16"/>
    <s v="Unknown"/>
    <x v="17"/>
    <x v="0"/>
    <n v="94469"/>
    <x v="0"/>
    <x v="99"/>
    <x v="251"/>
    <n v="306145693"/>
    <x v="0"/>
    <d v="1987-09-16T00:00:00"/>
    <x v="95"/>
    <x v="242"/>
    <x v="9"/>
    <x v="4"/>
    <x v="20"/>
    <x v="18"/>
  </r>
  <r>
    <s v="tt0093058"/>
    <x v="258"/>
    <x v="258"/>
    <n v="0"/>
    <x v="3"/>
    <n v="1"/>
    <n v="56"/>
    <x v="0"/>
    <x v="3"/>
    <x v="13"/>
    <s v="Unknown"/>
    <x v="6"/>
    <x v="1"/>
    <n v="774298"/>
    <x v="2"/>
    <x v="84"/>
    <x v="252"/>
    <n v="16358827"/>
    <x v="0"/>
    <d v="1987-06-17T00:00:00"/>
    <x v="6"/>
    <x v="243"/>
    <x v="6"/>
    <x v="4"/>
    <x v="20"/>
    <x v="30"/>
  </r>
  <r>
    <s v="tt0093105"/>
    <x v="259"/>
    <x v="259"/>
    <n v="0"/>
    <x v="21"/>
    <n v="2"/>
    <n v="1"/>
    <x v="2"/>
    <x v="2"/>
    <x v="2"/>
    <s v="Drama"/>
    <x v="21"/>
    <x v="1"/>
    <n v="150260"/>
    <x v="1"/>
    <x v="30"/>
    <x v="253"/>
    <n v="110922370"/>
    <x v="0"/>
    <d v="1987-12-23T00:00:00"/>
    <x v="110"/>
    <x v="244"/>
    <x v="0"/>
    <x v="4"/>
    <x v="20"/>
    <x v="26"/>
  </r>
  <r>
    <s v="tt0093260"/>
    <x v="260"/>
    <x v="260"/>
    <n v="0"/>
    <x v="7"/>
    <n v="2"/>
    <n v="0"/>
    <x v="0"/>
    <x v="5"/>
    <x v="5"/>
    <s v="Comedy"/>
    <x v="22"/>
    <x v="0"/>
    <n v="63916"/>
    <x v="0"/>
    <x v="43"/>
    <x v="254"/>
    <n v="-1106190"/>
    <x v="1"/>
    <d v="1987-07-01T00:00:00"/>
    <x v="107"/>
    <x v="245"/>
    <x v="7"/>
    <x v="4"/>
    <x v="20"/>
    <x v="1"/>
  </r>
  <r>
    <s v="tt0093409"/>
    <x v="261"/>
    <x v="261"/>
    <n v="0"/>
    <x v="15"/>
    <n v="1"/>
    <n v="49"/>
    <x v="0"/>
    <x v="5"/>
    <x v="6"/>
    <s v="Thriller"/>
    <x v="2"/>
    <x v="1"/>
    <n v="270946"/>
    <x v="1"/>
    <x v="48"/>
    <x v="255"/>
    <n v="105207127"/>
    <x v="0"/>
    <d v="1987-03-06T00:00:00"/>
    <x v="44"/>
    <x v="236"/>
    <x v="3"/>
    <x v="1"/>
    <x v="20"/>
    <x v="14"/>
  </r>
  <r>
    <s v="tt0093428"/>
    <x v="262"/>
    <x v="262"/>
    <n v="0"/>
    <x v="25"/>
    <n v="2"/>
    <n v="10"/>
    <x v="2"/>
    <x v="5"/>
    <x v="5"/>
    <s v="Thriller"/>
    <x v="13"/>
    <x v="0"/>
    <n v="103908"/>
    <x v="1"/>
    <x v="82"/>
    <x v="256"/>
    <n v="11220430"/>
    <x v="0"/>
    <d v="1987-06-27T00:00:00"/>
    <x v="79"/>
    <x v="246"/>
    <x v="6"/>
    <x v="6"/>
    <x v="20"/>
    <x v="15"/>
  </r>
  <r>
    <s v="tt0093437"/>
    <x v="263"/>
    <x v="263"/>
    <n v="0"/>
    <x v="26"/>
    <n v="1"/>
    <n v="37"/>
    <x v="0"/>
    <x v="0"/>
    <x v="10"/>
    <s v="Unknown"/>
    <x v="14"/>
    <x v="1"/>
    <n v="156997"/>
    <x v="1"/>
    <x v="35"/>
    <x v="257"/>
    <n v="24005409"/>
    <x v="0"/>
    <d v="1987-07-27T00:00:00"/>
    <x v="152"/>
    <x v="247"/>
    <x v="7"/>
    <x v="5"/>
    <x v="20"/>
    <x v="15"/>
  </r>
  <r>
    <s v="tt0093565"/>
    <x v="264"/>
    <x v="264"/>
    <n v="0"/>
    <x v="8"/>
    <n v="1"/>
    <n v="42"/>
    <x v="0"/>
    <x v="0"/>
    <x v="3"/>
    <s v="Romance"/>
    <x v="1"/>
    <x v="1"/>
    <n v="65243"/>
    <x v="0"/>
    <x v="48"/>
    <x v="258"/>
    <n v="65642217"/>
    <x v="0"/>
    <d v="1987-12-01T00:00:00"/>
    <x v="153"/>
    <x v="248"/>
    <x v="0"/>
    <x v="0"/>
    <x v="20"/>
    <x v="1"/>
  </r>
  <r>
    <s v="tt0093629"/>
    <x v="265"/>
    <x v="265"/>
    <n v="0"/>
    <x v="44"/>
    <n v="1"/>
    <n v="36"/>
    <x v="0"/>
    <x v="8"/>
    <x v="10"/>
    <s v="Unknown"/>
    <x v="5"/>
    <x v="0"/>
    <n v="88392"/>
    <x v="0"/>
    <x v="57"/>
    <x v="259"/>
    <n v="40293222"/>
    <x v="0"/>
    <d v="1987-02-27T00:00:00"/>
    <x v="154"/>
    <x v="249"/>
    <x v="2"/>
    <x v="1"/>
    <x v="20"/>
    <x v="15"/>
  </r>
  <r>
    <s v="tt0093692"/>
    <x v="266"/>
    <x v="266"/>
    <n v="0"/>
    <x v="29"/>
    <n v="1"/>
    <n v="33"/>
    <x v="0"/>
    <x v="5"/>
    <x v="3"/>
    <s v="Sport"/>
    <x v="24"/>
    <x v="0"/>
    <n v="58081"/>
    <x v="0"/>
    <x v="78"/>
    <x v="260"/>
    <n v="-8942420"/>
    <x v="1"/>
    <d v="1987-02-12T00:00:00"/>
    <x v="155"/>
    <x v="250"/>
    <x v="2"/>
    <x v="2"/>
    <x v="20"/>
    <x v="23"/>
  </r>
  <r>
    <s v="tt0093693"/>
    <x v="267"/>
    <x v="267"/>
    <n v="0"/>
    <x v="22"/>
    <n v="1"/>
    <n v="52"/>
    <x v="0"/>
    <x v="0"/>
    <x v="7"/>
    <s v="Unknown"/>
    <x v="17"/>
    <x v="0"/>
    <n v="65658"/>
    <x v="0"/>
    <x v="68"/>
    <x v="261"/>
    <n v="4713187"/>
    <x v="0"/>
    <d v="1987-12-16T00:00:00"/>
    <x v="156"/>
    <x v="251"/>
    <x v="0"/>
    <x v="4"/>
    <x v="20"/>
    <x v="18"/>
  </r>
  <r>
    <s v="tt0093748"/>
    <x v="268"/>
    <x v="268"/>
    <n v="0"/>
    <x v="29"/>
    <n v="1"/>
    <n v="33"/>
    <x v="0"/>
    <x v="0"/>
    <x v="3"/>
    <s v="Unknown"/>
    <x v="2"/>
    <x v="1"/>
    <n v="153510"/>
    <x v="1"/>
    <x v="48"/>
    <x v="262"/>
    <n v="34530280"/>
    <x v="0"/>
    <d v="1987-11-25T00:00:00"/>
    <x v="116"/>
    <x v="252"/>
    <x v="5"/>
    <x v="4"/>
    <x v="20"/>
    <x v="2"/>
  </r>
  <r>
    <s v="tt0093773"/>
    <x v="269"/>
    <x v="269"/>
    <n v="0"/>
    <x v="63"/>
    <n v="1"/>
    <n v="47"/>
    <x v="0"/>
    <x v="5"/>
    <x v="5"/>
    <s v="Horror"/>
    <x v="10"/>
    <x v="1"/>
    <n v="443864"/>
    <x v="1"/>
    <x v="48"/>
    <x v="263"/>
    <n v="83268458"/>
    <x v="0"/>
    <d v="1987-06-12T00:00:00"/>
    <x v="157"/>
    <x v="253"/>
    <x v="6"/>
    <x v="1"/>
    <x v="20"/>
    <x v="23"/>
  </r>
  <r>
    <s v="tt0093779"/>
    <x v="270"/>
    <x v="270"/>
    <n v="0"/>
    <x v="37"/>
    <n v="1"/>
    <n v="38"/>
    <x v="0"/>
    <x v="1"/>
    <x v="2"/>
    <s v="Family"/>
    <x v="9"/>
    <x v="1"/>
    <n v="442925"/>
    <x v="1"/>
    <x v="100"/>
    <x v="264"/>
    <n v="14902869"/>
    <x v="0"/>
    <d v="1987-09-18T00:00:00"/>
    <x v="120"/>
    <x v="254"/>
    <x v="9"/>
    <x v="1"/>
    <x v="20"/>
    <x v="21"/>
  </r>
  <r>
    <s v="tt0093822"/>
    <x v="271"/>
    <x v="271"/>
    <n v="0"/>
    <x v="19"/>
    <n v="1"/>
    <n v="34"/>
    <x v="0"/>
    <x v="0"/>
    <x v="6"/>
    <s v="Unknown"/>
    <x v="21"/>
    <x v="1"/>
    <n v="146855"/>
    <x v="1"/>
    <x v="15"/>
    <x v="265"/>
    <n v="23180280"/>
    <x v="0"/>
    <d v="1987-03-06T00:00:00"/>
    <x v="158"/>
    <x v="236"/>
    <x v="3"/>
    <x v="1"/>
    <x v="20"/>
    <x v="14"/>
  </r>
  <r>
    <s v="tt0093870"/>
    <x v="272"/>
    <x v="272"/>
    <n v="0"/>
    <x v="8"/>
    <n v="1"/>
    <n v="42"/>
    <x v="0"/>
    <x v="5"/>
    <x v="6"/>
    <s v="Sci-Fi"/>
    <x v="2"/>
    <x v="1"/>
    <n v="274364"/>
    <x v="1"/>
    <x v="30"/>
    <x v="266"/>
    <n v="40425389"/>
    <x v="0"/>
    <d v="1987-07-17T00:00:00"/>
    <x v="159"/>
    <x v="255"/>
    <x v="7"/>
    <x v="1"/>
    <x v="20"/>
    <x v="30"/>
  </r>
  <r>
    <s v="tt0093894"/>
    <x v="273"/>
    <x v="273"/>
    <n v="0"/>
    <x v="75"/>
    <n v="1"/>
    <n v="41"/>
    <x v="0"/>
    <x v="5"/>
    <x v="4"/>
    <s v="Thriller"/>
    <x v="13"/>
    <x v="0"/>
    <n v="162228"/>
    <x v="1"/>
    <x v="43"/>
    <x v="267"/>
    <n v="11122105"/>
    <x v="0"/>
    <d v="1987-11-13T00:00:00"/>
    <x v="160"/>
    <x v="256"/>
    <x v="5"/>
    <x v="1"/>
    <x v="20"/>
    <x v="12"/>
  </r>
  <r>
    <s v="tt0094012"/>
    <x v="274"/>
    <x v="274"/>
    <n v="0"/>
    <x v="44"/>
    <n v="1"/>
    <n v="36"/>
    <x v="0"/>
    <x v="1"/>
    <x v="2"/>
    <s v="Sci-Fi"/>
    <x v="1"/>
    <x v="1"/>
    <n v="202023"/>
    <x v="1"/>
    <x v="102"/>
    <x v="268"/>
    <n v="15419483"/>
    <x v="0"/>
    <d v="1987-06-24T00:00:00"/>
    <x v="30"/>
    <x v="257"/>
    <x v="6"/>
    <x v="4"/>
    <x v="20"/>
    <x v="22"/>
  </r>
  <r>
    <s v="tt0094074"/>
    <x v="275"/>
    <x v="275"/>
    <n v="0"/>
    <x v="59"/>
    <n v="1"/>
    <n v="30"/>
    <x v="0"/>
    <x v="5"/>
    <x v="5"/>
    <s v="Sci-Fi"/>
    <x v="37"/>
    <x v="3"/>
    <n v="51681"/>
    <x v="0"/>
    <x v="70"/>
    <x v="269"/>
    <n v="13281020"/>
    <x v="0"/>
    <d v="1987-07-23T00:00:00"/>
    <x v="161"/>
    <x v="258"/>
    <x v="7"/>
    <x v="2"/>
    <x v="20"/>
    <x v="26"/>
  </r>
  <r>
    <s v="tt0094137"/>
    <x v="276"/>
    <x v="276"/>
    <n v="0"/>
    <x v="8"/>
    <n v="1"/>
    <n v="42"/>
    <x v="0"/>
    <x v="0"/>
    <x v="3"/>
    <s v="Family"/>
    <x v="28"/>
    <x v="0"/>
    <n v="56772"/>
    <x v="0"/>
    <x v="21"/>
    <x v="270"/>
    <n v="156780960"/>
    <x v="0"/>
    <d v="1987-11-23T00:00:00"/>
    <x v="118"/>
    <x v="259"/>
    <x v="5"/>
    <x v="5"/>
    <x v="20"/>
    <x v="26"/>
  </r>
  <r>
    <s v="tt0094226"/>
    <x v="277"/>
    <x v="277"/>
    <n v="0"/>
    <x v="39"/>
    <n v="1"/>
    <n v="59"/>
    <x v="0"/>
    <x v="4"/>
    <x v="3"/>
    <s v="Thriller"/>
    <x v="10"/>
    <x v="1"/>
    <n v="324807"/>
    <x v="1"/>
    <x v="78"/>
    <x v="271"/>
    <n v="51270454"/>
    <x v="0"/>
    <d v="1987-06-02T00:00:00"/>
    <x v="40"/>
    <x v="260"/>
    <x v="6"/>
    <x v="0"/>
    <x v="20"/>
    <x v="9"/>
  </r>
  <r>
    <s v="tt0094291"/>
    <x v="278"/>
    <x v="278"/>
    <n v="0"/>
    <x v="50"/>
    <n v="2"/>
    <n v="6"/>
    <x v="2"/>
    <x v="4"/>
    <x v="3"/>
    <s v="Unknown"/>
    <x v="21"/>
    <x v="1"/>
    <n v="162529"/>
    <x v="1"/>
    <x v="48"/>
    <x v="272"/>
    <n v="28848069"/>
    <x v="0"/>
    <d v="1987-12-11T00:00:00"/>
    <x v="146"/>
    <x v="261"/>
    <x v="0"/>
    <x v="1"/>
    <x v="20"/>
    <x v="0"/>
  </r>
  <r>
    <s v="tt0094332"/>
    <x v="279"/>
    <x v="279"/>
    <n v="0"/>
    <x v="0"/>
    <n v="1"/>
    <n v="58"/>
    <x v="0"/>
    <x v="0"/>
    <x v="0"/>
    <s v="Horror"/>
    <x v="7"/>
    <x v="0"/>
    <n v="75595"/>
    <x v="0"/>
    <x v="68"/>
    <x v="273"/>
    <n v="41766510"/>
    <x v="0"/>
    <d v="1987-06-12T00:00:00"/>
    <x v="64"/>
    <x v="253"/>
    <x v="6"/>
    <x v="1"/>
    <x v="20"/>
    <x v="23"/>
  </r>
  <r>
    <s v="tt0094721"/>
    <x v="280"/>
    <x v="280"/>
    <n v="0"/>
    <x v="56"/>
    <n v="1"/>
    <n v="32"/>
    <x v="0"/>
    <x v="0"/>
    <x v="0"/>
    <s v="Unknown"/>
    <x v="15"/>
    <x v="1"/>
    <n v="329033"/>
    <x v="1"/>
    <x v="48"/>
    <x v="274"/>
    <n v="59836631"/>
    <x v="0"/>
    <d v="1988-03-29T00:00:00"/>
    <x v="129"/>
    <x v="262"/>
    <x v="3"/>
    <x v="0"/>
    <x v="19"/>
    <x v="11"/>
  </r>
  <r>
    <s v="tt0094737"/>
    <x v="281"/>
    <x v="281"/>
    <n v="0"/>
    <x v="9"/>
    <n v="1"/>
    <n v="44"/>
    <x v="0"/>
    <x v="0"/>
    <x v="3"/>
    <s v="Fantasy"/>
    <x v="21"/>
    <x v="1"/>
    <n v="234916"/>
    <x v="1"/>
    <x v="59"/>
    <x v="275"/>
    <n v="133927281"/>
    <x v="0"/>
    <d v="1988-06-03T00:00:00"/>
    <x v="162"/>
    <x v="263"/>
    <x v="6"/>
    <x v="1"/>
    <x v="19"/>
    <x v="25"/>
  </r>
  <r>
    <s v="tt0094812"/>
    <x v="282"/>
    <x v="282"/>
    <n v="0"/>
    <x v="52"/>
    <n v="1"/>
    <n v="48"/>
    <x v="0"/>
    <x v="0"/>
    <x v="7"/>
    <s v="Sport"/>
    <x v="1"/>
    <x v="1"/>
    <n v="58007"/>
    <x v="0"/>
    <x v="33"/>
    <x v="276"/>
    <n v="42888729"/>
    <x v="0"/>
    <d v="1988-06-15T00:00:00"/>
    <x v="163"/>
    <x v="264"/>
    <x v="6"/>
    <x v="4"/>
    <x v="19"/>
    <x v="24"/>
  </r>
  <r>
    <s v="tt0094862"/>
    <x v="283"/>
    <x v="283"/>
    <n v="0"/>
    <x v="55"/>
    <n v="1"/>
    <n v="27"/>
    <x v="0"/>
    <x v="7"/>
    <x v="16"/>
    <s v="Unknown"/>
    <x v="13"/>
    <x v="0"/>
    <n v="113536"/>
    <x v="1"/>
    <x v="38"/>
    <x v="277"/>
    <n v="35196684"/>
    <x v="0"/>
    <d v="1988-11-09T00:00:00"/>
    <x v="125"/>
    <x v="265"/>
    <x v="5"/>
    <x v="4"/>
    <x v="19"/>
    <x v="17"/>
  </r>
  <r>
    <s v="tt0094889"/>
    <x v="284"/>
    <x v="284"/>
    <n v="0"/>
    <x v="9"/>
    <n v="1"/>
    <n v="44"/>
    <x v="0"/>
    <x v="0"/>
    <x v="3"/>
    <s v="Romance"/>
    <x v="32"/>
    <x v="0"/>
    <n v="90244"/>
    <x v="0"/>
    <x v="34"/>
    <x v="278"/>
    <n v="151504781"/>
    <x v="0"/>
    <d v="1988-07-29T00:00:00"/>
    <x v="164"/>
    <x v="266"/>
    <x v="7"/>
    <x v="1"/>
    <x v="19"/>
    <x v="11"/>
  </r>
  <r>
    <s v="tt0094898"/>
    <x v="285"/>
    <x v="285"/>
    <n v="0"/>
    <x v="35"/>
    <n v="1"/>
    <n v="57"/>
    <x v="0"/>
    <x v="0"/>
    <x v="7"/>
    <s v="Unknown"/>
    <x v="1"/>
    <x v="1"/>
    <n v="218904"/>
    <x v="1"/>
    <x v="84"/>
    <x v="279"/>
    <n v="258752301"/>
    <x v="0"/>
    <d v="1988-06-26T00:00:00"/>
    <x v="58"/>
    <x v="267"/>
    <x v="6"/>
    <x v="3"/>
    <x v="19"/>
    <x v="16"/>
  </r>
  <r>
    <s v="tt0094947"/>
    <x v="286"/>
    <x v="286"/>
    <n v="0"/>
    <x v="39"/>
    <n v="1"/>
    <n v="59"/>
    <x v="0"/>
    <x v="3"/>
    <x v="7"/>
    <s v="Unknown"/>
    <x v="2"/>
    <x v="1"/>
    <n v="73878"/>
    <x v="0"/>
    <x v="99"/>
    <x v="280"/>
    <n v="20670720"/>
    <x v="0"/>
    <d v="1988-12-11T00:00:00"/>
    <x v="165"/>
    <x v="268"/>
    <x v="0"/>
    <x v="3"/>
    <x v="19"/>
    <x v="0"/>
  </r>
  <r>
    <s v="tt0094964"/>
    <x v="287"/>
    <x v="287"/>
    <n v="0"/>
    <x v="3"/>
    <n v="1"/>
    <n v="56"/>
    <x v="0"/>
    <x v="3"/>
    <x v="10"/>
    <s v="Thriller"/>
    <x v="14"/>
    <x v="1"/>
    <n v="52275"/>
    <x v="0"/>
    <x v="30"/>
    <x v="281"/>
    <n v="-4961492"/>
    <x v="1"/>
    <d v="1988-09-08T00:00:00"/>
    <x v="94"/>
    <x v="269"/>
    <x v="9"/>
    <x v="2"/>
    <x v="19"/>
    <x v="19"/>
  </r>
  <r>
    <s v="tt0095016"/>
    <x v="288"/>
    <x v="288"/>
    <n v="0"/>
    <x v="68"/>
    <n v="2"/>
    <n v="12"/>
    <x v="2"/>
    <x v="5"/>
    <x v="16"/>
    <s v="Unknown"/>
    <x v="18"/>
    <x v="1"/>
    <n v="916991"/>
    <x v="2"/>
    <x v="65"/>
    <x v="282"/>
    <n v="113603197"/>
    <x v="0"/>
    <d v="1988-07-12T00:00:00"/>
    <x v="157"/>
    <x v="270"/>
    <x v="7"/>
    <x v="0"/>
    <x v="19"/>
    <x v="23"/>
  </r>
  <r>
    <s v="tt0095159"/>
    <x v="289"/>
    <x v="289"/>
    <n v="0"/>
    <x v="52"/>
    <n v="1"/>
    <n v="48"/>
    <x v="0"/>
    <x v="0"/>
    <x v="6"/>
    <s v="Unknown"/>
    <x v="15"/>
    <x v="1"/>
    <n v="150125"/>
    <x v="1"/>
    <x v="44"/>
    <x v="283"/>
    <n v="54993712"/>
    <x v="0"/>
    <d v="1988-07-07T00:00:00"/>
    <x v="166"/>
    <x v="271"/>
    <x v="7"/>
    <x v="2"/>
    <x v="19"/>
    <x v="7"/>
  </r>
  <r>
    <s v="tt0095174"/>
    <x v="290"/>
    <x v="290"/>
    <n v="0"/>
    <x v="7"/>
    <n v="2"/>
    <n v="0"/>
    <x v="0"/>
    <x v="4"/>
    <x v="3"/>
    <s v="Mystery"/>
    <x v="17"/>
    <x v="0"/>
    <n v="56784"/>
    <x v="0"/>
    <x v="34"/>
    <x v="284"/>
    <n v="-2362050"/>
    <x v="1"/>
    <d v="1988-02-19T00:00:00"/>
    <x v="31"/>
    <x v="272"/>
    <x v="2"/>
    <x v="1"/>
    <x v="19"/>
    <x v="4"/>
  </r>
  <r>
    <s v="tt0095253"/>
    <x v="291"/>
    <x v="291"/>
    <n v="0"/>
    <x v="10"/>
    <n v="1"/>
    <n v="31"/>
    <x v="0"/>
    <x v="0"/>
    <x v="11"/>
    <s v="Unknown"/>
    <x v="5"/>
    <x v="0"/>
    <n v="50332"/>
    <x v="0"/>
    <x v="103"/>
    <x v="285"/>
    <n v="19455230"/>
    <x v="0"/>
    <d v="1988-06-17T00:00:00"/>
    <x v="147"/>
    <x v="273"/>
    <x v="6"/>
    <x v="1"/>
    <x v="19"/>
    <x v="30"/>
  </r>
  <r>
    <s v="tt0095271"/>
    <x v="292"/>
    <x v="292"/>
    <n v="0"/>
    <x v="28"/>
    <n v="1"/>
    <n v="28"/>
    <x v="0"/>
    <x v="7"/>
    <x v="16"/>
    <s v="Unknown"/>
    <x v="24"/>
    <x v="0"/>
    <n v="57645"/>
    <x v="0"/>
    <x v="25"/>
    <x v="286"/>
    <n v="12768757"/>
    <x v="0"/>
    <d v="1988-10-21T00:00:00"/>
    <x v="167"/>
    <x v="274"/>
    <x v="4"/>
    <x v="1"/>
    <x v="19"/>
    <x v="6"/>
  </r>
  <r>
    <s v="tt0095327"/>
    <x v="293"/>
    <x v="293"/>
    <n v="0"/>
    <x v="38"/>
    <n v="1"/>
    <n v="29"/>
    <x v="0"/>
    <x v="11"/>
    <x v="3"/>
    <s v="War"/>
    <x v="25"/>
    <x v="1"/>
    <n v="298568"/>
    <x v="1"/>
    <x v="41"/>
    <x v="287"/>
    <n v="-3183038"/>
    <x v="1"/>
    <d v="1988-04-16T00:00:00"/>
    <x v="168"/>
    <x v="275"/>
    <x v="8"/>
    <x v="6"/>
    <x v="19"/>
    <x v="18"/>
  </r>
  <r>
    <s v="tt0095489"/>
    <x v="294"/>
    <x v="294"/>
    <n v="0"/>
    <x v="80"/>
    <n v="1"/>
    <n v="9"/>
    <x v="1"/>
    <x v="1"/>
    <x v="1"/>
    <s v="Drama"/>
    <x v="3"/>
    <x v="1"/>
    <n v="96118"/>
    <x v="0"/>
    <x v="104"/>
    <x v="288"/>
    <n v="71960846"/>
    <x v="0"/>
    <d v="1988-11-12T00:00:00"/>
    <x v="169"/>
    <x v="276"/>
    <x v="5"/>
    <x v="6"/>
    <x v="19"/>
    <x v="23"/>
  </r>
  <r>
    <s v="tt0095497"/>
    <x v="295"/>
    <x v="295"/>
    <n v="0"/>
    <x v="81"/>
    <n v="2"/>
    <n v="44"/>
    <x v="2"/>
    <x v="3"/>
    <x v="11"/>
    <s v="Unknown"/>
    <x v="15"/>
    <x v="1"/>
    <n v="61377"/>
    <x v="0"/>
    <x v="22"/>
    <x v="289"/>
    <n v="1865702"/>
    <x v="0"/>
    <d v="1988-05-26T00:00:00"/>
    <x v="22"/>
    <x v="277"/>
    <x v="11"/>
    <x v="2"/>
    <x v="19"/>
    <x v="16"/>
  </r>
  <r>
    <s v="tt0095631"/>
    <x v="296"/>
    <x v="296"/>
    <n v="0"/>
    <x v="50"/>
    <n v="2"/>
    <n v="6"/>
    <x v="2"/>
    <x v="5"/>
    <x v="2"/>
    <s v="Crime"/>
    <x v="15"/>
    <x v="1"/>
    <n v="91983"/>
    <x v="0"/>
    <x v="56"/>
    <x v="290"/>
    <n v="46613606"/>
    <x v="0"/>
    <d v="1988-07-11T00:00:00"/>
    <x v="102"/>
    <x v="278"/>
    <x v="7"/>
    <x v="5"/>
    <x v="19"/>
    <x v="0"/>
  </r>
  <r>
    <s v="tt0095647"/>
    <x v="297"/>
    <x v="297"/>
    <n v="0"/>
    <x v="82"/>
    <n v="2"/>
    <n v="8"/>
    <x v="2"/>
    <x v="4"/>
    <x v="3"/>
    <s v="Mystery"/>
    <x v="10"/>
    <x v="1"/>
    <n v="107033"/>
    <x v="1"/>
    <x v="48"/>
    <x v="291"/>
    <n v="19603943"/>
    <x v="0"/>
    <d v="1988-12-02T00:00:00"/>
    <x v="57"/>
    <x v="279"/>
    <x v="0"/>
    <x v="1"/>
    <x v="19"/>
    <x v="9"/>
  </r>
  <r>
    <s v="tt0095705"/>
    <x v="298"/>
    <x v="298"/>
    <n v="0"/>
    <x v="57"/>
    <n v="1"/>
    <n v="25"/>
    <x v="0"/>
    <x v="0"/>
    <x v="6"/>
    <s v="Unknown"/>
    <x v="2"/>
    <x v="1"/>
    <n v="179876"/>
    <x v="1"/>
    <x v="3"/>
    <x v="292"/>
    <n v="66756177"/>
    <x v="0"/>
    <d v="1988-12-02T00:00:00"/>
    <x v="170"/>
    <x v="279"/>
    <x v="0"/>
    <x v="1"/>
    <x v="19"/>
    <x v="9"/>
  </r>
  <r>
    <s v="tt0095742"/>
    <x v="299"/>
    <x v="299"/>
    <n v="0"/>
    <x v="29"/>
    <n v="1"/>
    <n v="33"/>
    <x v="0"/>
    <x v="7"/>
    <x v="11"/>
    <s v="Unknown"/>
    <x v="29"/>
    <x v="0"/>
    <n v="60452"/>
    <x v="0"/>
    <x v="30"/>
    <x v="293"/>
    <n v="36369899"/>
    <x v="0"/>
    <d v="1988-08-19T00:00:00"/>
    <x v="171"/>
    <x v="280"/>
    <x v="10"/>
    <x v="1"/>
    <x v="19"/>
    <x v="4"/>
  </r>
  <r>
    <s v="tt0095765"/>
    <x v="300"/>
    <x v="300"/>
    <n v="0"/>
    <x v="83"/>
    <n v="2"/>
    <n v="35"/>
    <x v="2"/>
    <x v="3"/>
    <x v="7"/>
    <s v="Unknown"/>
    <x v="25"/>
    <x v="1"/>
    <n v="275772"/>
    <x v="1"/>
    <x v="25"/>
    <x v="294"/>
    <n v="8019063"/>
    <x v="0"/>
    <d v="1988-09-29T00:00:00"/>
    <x v="172"/>
    <x v="281"/>
    <x v="9"/>
    <x v="2"/>
    <x v="19"/>
    <x v="11"/>
  </r>
  <r>
    <s v="tt0095776"/>
    <x v="301"/>
    <x v="301"/>
    <n v="0"/>
    <x v="78"/>
    <n v="1"/>
    <n v="14"/>
    <x v="1"/>
    <x v="1"/>
    <x v="1"/>
    <s v="Comedy"/>
    <x v="5"/>
    <x v="0"/>
    <n v="51790"/>
    <x v="0"/>
    <x v="89"/>
    <x v="295"/>
    <n v="43151346"/>
    <x v="0"/>
    <d v="1988-11-13T00:00:00"/>
    <x v="173"/>
    <x v="282"/>
    <x v="5"/>
    <x v="3"/>
    <x v="19"/>
    <x v="12"/>
  </r>
  <r>
    <s v="tt0095953"/>
    <x v="302"/>
    <x v="302"/>
    <n v="0"/>
    <x v="34"/>
    <n v="2"/>
    <n v="13"/>
    <x v="2"/>
    <x v="3"/>
    <x v="11"/>
    <s v="Unknown"/>
    <x v="9"/>
    <x v="1"/>
    <n v="536153"/>
    <x v="2"/>
    <x v="78"/>
    <x v="296"/>
    <n v="329825435"/>
    <x v="0"/>
    <d v="1988-12-12T00:00:00"/>
    <x v="110"/>
    <x v="283"/>
    <x v="0"/>
    <x v="5"/>
    <x v="19"/>
    <x v="23"/>
  </r>
  <r>
    <s v="tt0095956"/>
    <x v="303"/>
    <x v="303"/>
    <n v="0"/>
    <x v="8"/>
    <n v="1"/>
    <n v="42"/>
    <x v="0"/>
    <x v="5"/>
    <x v="5"/>
    <s v="Thriller"/>
    <x v="24"/>
    <x v="0"/>
    <n v="137872"/>
    <x v="1"/>
    <x v="105"/>
    <x v="297"/>
    <n v="126015611"/>
    <x v="0"/>
    <d v="1988-05-25T00:00:00"/>
    <x v="174"/>
    <x v="284"/>
    <x v="11"/>
    <x v="4"/>
    <x v="19"/>
    <x v="2"/>
  </r>
  <r>
    <s v="tt0095963"/>
    <x v="304"/>
    <x v="304"/>
    <n v="0"/>
    <x v="9"/>
    <n v="1"/>
    <n v="44"/>
    <x v="0"/>
    <x v="5"/>
    <x v="2"/>
    <s v="Crime"/>
    <x v="28"/>
    <x v="0"/>
    <n v="74709"/>
    <x v="0"/>
    <x v="106"/>
    <x v="298"/>
    <n v="5994648"/>
    <x v="0"/>
    <d v="1988-06-14T00:00:00"/>
    <x v="67"/>
    <x v="285"/>
    <x v="6"/>
    <x v="0"/>
    <x v="19"/>
    <x v="5"/>
  </r>
  <r>
    <s v="tt0096061"/>
    <x v="305"/>
    <x v="305"/>
    <n v="0"/>
    <x v="75"/>
    <n v="1"/>
    <n v="41"/>
    <x v="0"/>
    <x v="0"/>
    <x v="3"/>
    <s v="Fantasy"/>
    <x v="17"/>
    <x v="0"/>
    <n v="109771"/>
    <x v="1"/>
    <x v="107"/>
    <x v="299"/>
    <n v="28329001"/>
    <x v="0"/>
    <d v="1988-11-17T00:00:00"/>
    <x v="44"/>
    <x v="286"/>
    <x v="5"/>
    <x v="2"/>
    <x v="19"/>
    <x v="30"/>
  </r>
  <r>
    <s v="tt0096256"/>
    <x v="306"/>
    <x v="306"/>
    <n v="0"/>
    <x v="19"/>
    <n v="1"/>
    <n v="34"/>
    <x v="0"/>
    <x v="5"/>
    <x v="10"/>
    <s v="Sci-Fi"/>
    <x v="14"/>
    <x v="1"/>
    <n v="141374"/>
    <x v="1"/>
    <x v="1"/>
    <x v="300"/>
    <n v="9009198"/>
    <x v="0"/>
    <d v="1988-11-04T00:00:00"/>
    <x v="39"/>
    <x v="287"/>
    <x v="5"/>
    <x v="1"/>
    <x v="19"/>
    <x v="3"/>
  </r>
  <r>
    <s v="tt0096283"/>
    <x v="307"/>
    <x v="307"/>
    <n v="0"/>
    <x v="5"/>
    <n v="1"/>
    <n v="26"/>
    <x v="0"/>
    <x v="11"/>
    <x v="2"/>
    <s v="Family"/>
    <x v="12"/>
    <x v="1"/>
    <n v="365070"/>
    <x v="1"/>
    <x v="41"/>
    <x v="301"/>
    <n v="26990454"/>
    <x v="0"/>
    <d v="1988-04-16T00:00:00"/>
    <x v="108"/>
    <x v="275"/>
    <x v="8"/>
    <x v="6"/>
    <x v="19"/>
    <x v="18"/>
  </r>
  <r>
    <s v="tt0096320"/>
    <x v="308"/>
    <x v="308"/>
    <n v="0"/>
    <x v="63"/>
    <n v="1"/>
    <n v="47"/>
    <x v="0"/>
    <x v="0"/>
    <x v="6"/>
    <s v="Unknown"/>
    <x v="28"/>
    <x v="0"/>
    <n v="133874"/>
    <x v="1"/>
    <x v="48"/>
    <x v="302"/>
    <n v="201614388"/>
    <x v="0"/>
    <d v="1988-12-08T00:00:00"/>
    <x v="83"/>
    <x v="288"/>
    <x v="0"/>
    <x v="2"/>
    <x v="19"/>
    <x v="19"/>
  </r>
  <r>
    <s v="tt0096438"/>
    <x v="309"/>
    <x v="309"/>
    <n v="0"/>
    <x v="9"/>
    <n v="1"/>
    <n v="44"/>
    <x v="0"/>
    <x v="1"/>
    <x v="2"/>
    <s v="Crime"/>
    <x v="8"/>
    <x v="1"/>
    <n v="212308"/>
    <x v="1"/>
    <x v="108"/>
    <x v="303"/>
    <n v="259803958"/>
    <x v="0"/>
    <d v="1988-06-21T00:00:00"/>
    <x v="115"/>
    <x v="289"/>
    <x v="6"/>
    <x v="0"/>
    <x v="19"/>
    <x v="6"/>
  </r>
  <r>
    <s v="tt0096446"/>
    <x v="310"/>
    <x v="310"/>
    <n v="0"/>
    <x v="50"/>
    <n v="2"/>
    <n v="6"/>
    <x v="2"/>
    <x v="5"/>
    <x v="5"/>
    <s v="Drama"/>
    <x v="14"/>
    <x v="1"/>
    <n v="128173"/>
    <x v="1"/>
    <x v="56"/>
    <x v="304"/>
    <n v="22269863"/>
    <x v="0"/>
    <d v="1988-05-20T00:00:00"/>
    <x v="117"/>
    <x v="235"/>
    <x v="11"/>
    <x v="1"/>
    <x v="19"/>
    <x v="8"/>
  </r>
  <r>
    <s v="tt0096463"/>
    <x v="311"/>
    <x v="311"/>
    <n v="0"/>
    <x v="11"/>
    <n v="1"/>
    <n v="53"/>
    <x v="0"/>
    <x v="0"/>
    <x v="3"/>
    <s v="Romance"/>
    <x v="22"/>
    <x v="0"/>
    <n v="61056"/>
    <x v="0"/>
    <x v="65"/>
    <x v="305"/>
    <n v="74953112"/>
    <x v="0"/>
    <d v="1988-12-20T00:00:00"/>
    <x v="175"/>
    <x v="290"/>
    <x v="0"/>
    <x v="0"/>
    <x v="19"/>
    <x v="8"/>
  </r>
  <r>
    <s v="tt0096487"/>
    <x v="312"/>
    <x v="312"/>
    <n v="0"/>
    <x v="63"/>
    <n v="1"/>
    <n v="47"/>
    <x v="0"/>
    <x v="5"/>
    <x v="3"/>
    <s v="Western"/>
    <x v="22"/>
    <x v="0"/>
    <n v="66233"/>
    <x v="0"/>
    <x v="30"/>
    <x v="306"/>
    <n v="32661556"/>
    <x v="0"/>
    <d v="1988-08-10T00:00:00"/>
    <x v="176"/>
    <x v="291"/>
    <x v="10"/>
    <x v="4"/>
    <x v="19"/>
    <x v="28"/>
  </r>
  <r>
    <s v="tt0096734"/>
    <x v="313"/>
    <x v="313"/>
    <n v="0"/>
    <x v="8"/>
    <n v="1"/>
    <n v="42"/>
    <x v="0"/>
    <x v="0"/>
    <x v="9"/>
    <s v="Thriller"/>
    <x v="22"/>
    <x v="0"/>
    <n v="81408"/>
    <x v="0"/>
    <x v="59"/>
    <x v="307"/>
    <n v="31101993"/>
    <x v="0"/>
    <d v="1905-06-11T00:00:00"/>
    <x v="107"/>
    <x v="292"/>
    <x v="6"/>
    <x v="3"/>
    <x v="9"/>
    <x v="0"/>
  </r>
  <r>
    <s v="tt0096754"/>
    <x v="314"/>
    <x v="314"/>
    <n v="0"/>
    <x v="54"/>
    <n v="2"/>
    <n v="20"/>
    <x v="2"/>
    <x v="1"/>
    <x v="3"/>
    <s v="Mystery"/>
    <x v="15"/>
    <x v="1"/>
    <n v="186816"/>
    <x v="1"/>
    <x v="108"/>
    <x v="308"/>
    <n v="20000098"/>
    <x v="0"/>
    <d v="1989-08-08T00:00:00"/>
    <x v="119"/>
    <x v="293"/>
    <x v="10"/>
    <x v="0"/>
    <x v="21"/>
    <x v="19"/>
  </r>
  <r>
    <s v="tt0096764"/>
    <x v="315"/>
    <x v="315"/>
    <n v="0"/>
    <x v="50"/>
    <n v="2"/>
    <n v="6"/>
    <x v="2"/>
    <x v="1"/>
    <x v="2"/>
    <s v="Fantasy"/>
    <x v="1"/>
    <x v="1"/>
    <n v="55894"/>
    <x v="0"/>
    <x v="109"/>
    <x v="309"/>
    <n v="-38546877"/>
    <x v="1"/>
    <d v="1988-12-08T00:00:00"/>
    <x v="76"/>
    <x v="288"/>
    <x v="0"/>
    <x v="2"/>
    <x v="19"/>
    <x v="19"/>
  </r>
  <r>
    <s v="tt0096874"/>
    <x v="316"/>
    <x v="316"/>
    <n v="0"/>
    <x v="52"/>
    <n v="1"/>
    <n v="48"/>
    <x v="0"/>
    <x v="1"/>
    <x v="2"/>
    <s v="Sci-Fi"/>
    <x v="10"/>
    <x v="1"/>
    <n v="560429"/>
    <x v="2"/>
    <x v="82"/>
    <x v="310"/>
    <n v="292500002"/>
    <x v="0"/>
    <d v="1989-11-01T00:00:00"/>
    <x v="115"/>
    <x v="294"/>
    <x v="5"/>
    <x v="4"/>
    <x v="21"/>
    <x v="1"/>
  </r>
  <r>
    <s v="tt0096895"/>
    <x v="317"/>
    <x v="317"/>
    <n v="0"/>
    <x v="50"/>
    <n v="2"/>
    <n v="6"/>
    <x v="2"/>
    <x v="5"/>
    <x v="5"/>
    <s v="Unknown"/>
    <x v="15"/>
    <x v="1"/>
    <n v="397089"/>
    <x v="1"/>
    <x v="56"/>
    <x v="311"/>
    <n v="376569241"/>
    <x v="0"/>
    <d v="1989-06-19T00:00:00"/>
    <x v="129"/>
    <x v="295"/>
    <x v="6"/>
    <x v="5"/>
    <x v="21"/>
    <x v="4"/>
  </r>
  <r>
    <s v="tt0096928"/>
    <x v="318"/>
    <x v="318"/>
    <n v="0"/>
    <x v="59"/>
    <n v="1"/>
    <n v="30"/>
    <x v="0"/>
    <x v="1"/>
    <x v="2"/>
    <s v="Music"/>
    <x v="17"/>
    <x v="0"/>
    <n v="139169"/>
    <x v="1"/>
    <x v="35"/>
    <x v="312"/>
    <n v="32008994"/>
    <x v="0"/>
    <d v="1989-02-17T00:00:00"/>
    <x v="177"/>
    <x v="296"/>
    <x v="2"/>
    <x v="1"/>
    <x v="21"/>
    <x v="30"/>
  </r>
  <r>
    <s v="tt0096933"/>
    <x v="319"/>
    <x v="319"/>
    <n v="0"/>
    <x v="31"/>
    <n v="2"/>
    <n v="5"/>
    <x v="2"/>
    <x v="5"/>
    <x v="6"/>
    <s v="Drama"/>
    <x v="5"/>
    <x v="0"/>
    <n v="58337"/>
    <x v="0"/>
    <x v="84"/>
    <x v="313"/>
    <n v="104212055"/>
    <x v="0"/>
    <d v="1989-09-22T00:00:00"/>
    <x v="59"/>
    <x v="297"/>
    <x v="9"/>
    <x v="1"/>
    <x v="21"/>
    <x v="29"/>
  </r>
  <r>
    <s v="tt0096969"/>
    <x v="320"/>
    <x v="320"/>
    <n v="0"/>
    <x v="84"/>
    <n v="2"/>
    <n v="25"/>
    <x v="2"/>
    <x v="2"/>
    <x v="3"/>
    <s v="War"/>
    <x v="14"/>
    <x v="1"/>
    <n v="113774"/>
    <x v="1"/>
    <x v="99"/>
    <x v="314"/>
    <n v="147001698"/>
    <x v="0"/>
    <d v="1989-12-20T00:00:00"/>
    <x v="146"/>
    <x v="298"/>
    <x v="0"/>
    <x v="4"/>
    <x v="21"/>
    <x v="8"/>
  </r>
  <r>
    <s v="tt0097123"/>
    <x v="321"/>
    <x v="321"/>
    <n v="0"/>
    <x v="9"/>
    <n v="1"/>
    <n v="44"/>
    <x v="0"/>
    <x v="0"/>
    <x v="3"/>
    <s v="Unknown"/>
    <x v="10"/>
    <x v="1"/>
    <n v="60074"/>
    <x v="0"/>
    <x v="62"/>
    <x v="315"/>
    <n v="-745298"/>
    <x v="1"/>
    <d v="1989-10-12T00:00:00"/>
    <x v="46"/>
    <x v="299"/>
    <x v="4"/>
    <x v="2"/>
    <x v="21"/>
    <x v="23"/>
  </r>
  <r>
    <s v="tt0097165"/>
    <x v="322"/>
    <x v="322"/>
    <n v="0"/>
    <x v="82"/>
    <n v="2"/>
    <n v="8"/>
    <x v="2"/>
    <x v="0"/>
    <x v="3"/>
    <s v="Unknown"/>
    <x v="12"/>
    <x v="1"/>
    <n v="526679"/>
    <x v="2"/>
    <x v="110"/>
    <x v="316"/>
    <n v="219460116"/>
    <x v="0"/>
    <d v="1989-06-02T00:00:00"/>
    <x v="135"/>
    <x v="300"/>
    <x v="6"/>
    <x v="1"/>
    <x v="21"/>
    <x v="9"/>
  </r>
  <r>
    <s v="tt0097216"/>
    <x v="323"/>
    <x v="323"/>
    <n v="0"/>
    <x v="7"/>
    <n v="2"/>
    <n v="0"/>
    <x v="0"/>
    <x v="0"/>
    <x v="3"/>
    <s v="Unknown"/>
    <x v="9"/>
    <x v="1"/>
    <n v="109638"/>
    <x v="1"/>
    <x v="39"/>
    <x v="317"/>
    <n v="30795445"/>
    <x v="0"/>
    <d v="1989-05-19T00:00:00"/>
    <x v="178"/>
    <x v="301"/>
    <x v="11"/>
    <x v="1"/>
    <x v="21"/>
    <x v="4"/>
  </r>
  <r>
    <s v="tt0097239"/>
    <x v="324"/>
    <x v="324"/>
    <n v="0"/>
    <x v="53"/>
    <n v="1"/>
    <n v="39"/>
    <x v="0"/>
    <x v="0"/>
    <x v="3"/>
    <s v="Romance"/>
    <x v="21"/>
    <x v="1"/>
    <n v="115617"/>
    <x v="1"/>
    <x v="44"/>
    <x v="318"/>
    <n v="138293296"/>
    <x v="0"/>
    <d v="1989-12-11T00:00:00"/>
    <x v="179"/>
    <x v="302"/>
    <x v="0"/>
    <x v="5"/>
    <x v="21"/>
    <x v="0"/>
  </r>
  <r>
    <s v="tt0097351"/>
    <x v="325"/>
    <x v="325"/>
    <n v="0"/>
    <x v="63"/>
    <n v="1"/>
    <n v="47"/>
    <x v="0"/>
    <x v="3"/>
    <x v="19"/>
    <s v="Fantasy"/>
    <x v="15"/>
    <x v="1"/>
    <n v="125383"/>
    <x v="1"/>
    <x v="48"/>
    <x v="319"/>
    <n v="69431625"/>
    <x v="0"/>
    <d v="1989-04-21T00:00:00"/>
    <x v="180"/>
    <x v="303"/>
    <x v="8"/>
    <x v="1"/>
    <x v="21"/>
    <x v="6"/>
  </r>
  <r>
    <s v="tt0097428"/>
    <x v="326"/>
    <x v="326"/>
    <n v="0"/>
    <x v="52"/>
    <n v="1"/>
    <n v="48"/>
    <x v="0"/>
    <x v="5"/>
    <x v="2"/>
    <s v="Fantasy"/>
    <x v="5"/>
    <x v="0"/>
    <n v="218187"/>
    <x v="1"/>
    <x v="78"/>
    <x v="320"/>
    <n v="190394738"/>
    <x v="0"/>
    <d v="1989-06-15T00:00:00"/>
    <x v="83"/>
    <x v="304"/>
    <x v="6"/>
    <x v="2"/>
    <x v="21"/>
    <x v="24"/>
  </r>
  <r>
    <s v="tt0097441"/>
    <x v="327"/>
    <x v="327"/>
    <n v="0"/>
    <x v="20"/>
    <n v="2"/>
    <n v="2"/>
    <x v="2"/>
    <x v="2"/>
    <x v="3"/>
    <s v="History"/>
    <x v="10"/>
    <x v="1"/>
    <n v="141539"/>
    <x v="1"/>
    <x v="59"/>
    <x v="321"/>
    <n v="8979166"/>
    <x v="0"/>
    <d v="1989-12-15T00:00:00"/>
    <x v="181"/>
    <x v="305"/>
    <x v="0"/>
    <x v="1"/>
    <x v="21"/>
    <x v="24"/>
  </r>
  <r>
    <s v="tt0097493"/>
    <x v="328"/>
    <x v="328"/>
    <n v="0"/>
    <x v="62"/>
    <n v="1"/>
    <n v="43"/>
    <x v="0"/>
    <x v="0"/>
    <x v="6"/>
    <s v="Unknown"/>
    <x v="14"/>
    <x v="1"/>
    <n v="112822"/>
    <x v="1"/>
    <x v="11"/>
    <x v="322"/>
    <n v="-1836031"/>
    <x v="1"/>
    <d v="1988-10-24T00:00:00"/>
    <x v="182"/>
    <x v="306"/>
    <x v="4"/>
    <x v="5"/>
    <x v="19"/>
    <x v="22"/>
  </r>
  <r>
    <s v="tt0097523"/>
    <x v="329"/>
    <x v="329"/>
    <n v="0"/>
    <x v="29"/>
    <n v="1"/>
    <n v="33"/>
    <x v="0"/>
    <x v="1"/>
    <x v="2"/>
    <s v="Family"/>
    <x v="0"/>
    <x v="0"/>
    <n v="163136"/>
    <x v="1"/>
    <x v="59"/>
    <x v="323"/>
    <n v="204724172"/>
    <x v="0"/>
    <d v="1905-06-11T00:00:00"/>
    <x v="183"/>
    <x v="292"/>
    <x v="6"/>
    <x v="3"/>
    <x v="9"/>
    <x v="0"/>
  </r>
  <r>
    <s v="tt0097576"/>
    <x v="330"/>
    <x v="330"/>
    <n v="0"/>
    <x v="45"/>
    <n v="2"/>
    <n v="7"/>
    <x v="2"/>
    <x v="5"/>
    <x v="5"/>
    <s v="Unknown"/>
    <x v="18"/>
    <x v="1"/>
    <n v="795511"/>
    <x v="2"/>
    <x v="0"/>
    <x v="324"/>
    <n v="426171806"/>
    <x v="0"/>
    <d v="1989-05-24T00:00:00"/>
    <x v="33"/>
    <x v="307"/>
    <x v="11"/>
    <x v="4"/>
    <x v="21"/>
    <x v="22"/>
  </r>
  <r>
    <s v="tt0097659"/>
    <x v="331"/>
    <x v="331"/>
    <n v="0"/>
    <x v="26"/>
    <n v="1"/>
    <n v="37"/>
    <x v="0"/>
    <x v="5"/>
    <x v="15"/>
    <s v="Thriller"/>
    <x v="0"/>
    <x v="0"/>
    <n v="59435"/>
    <x v="0"/>
    <x v="19"/>
    <x v="325"/>
    <n v="13197005"/>
    <x v="0"/>
    <d v="1905-06-11T00:00:00"/>
    <x v="184"/>
    <x v="292"/>
    <x v="6"/>
    <x v="3"/>
    <x v="9"/>
    <x v="0"/>
  </r>
  <r>
    <s v="tt0097733"/>
    <x v="332"/>
    <x v="332"/>
    <n v="0"/>
    <x v="42"/>
    <n v="1"/>
    <n v="54"/>
    <x v="0"/>
    <x v="5"/>
    <x v="6"/>
    <s v="Thriller"/>
    <x v="21"/>
    <x v="1"/>
    <n v="185136"/>
    <x v="1"/>
    <x v="65"/>
    <x v="326"/>
    <n v="199853986"/>
    <x v="0"/>
    <d v="1989-07-05T00:00:00"/>
    <x v="44"/>
    <x v="308"/>
    <x v="7"/>
    <x v="4"/>
    <x v="21"/>
    <x v="20"/>
  </r>
  <r>
    <s v="tt0097742"/>
    <x v="333"/>
    <x v="333"/>
    <n v="0"/>
    <x v="34"/>
    <n v="2"/>
    <n v="13"/>
    <x v="2"/>
    <x v="5"/>
    <x v="5"/>
    <s v="Thriller"/>
    <x v="5"/>
    <x v="0"/>
    <n v="109989"/>
    <x v="1"/>
    <x v="107"/>
    <x v="327"/>
    <n v="124167015"/>
    <x v="0"/>
    <d v="1989-06-13T00:00:00"/>
    <x v="79"/>
    <x v="309"/>
    <x v="6"/>
    <x v="0"/>
    <x v="21"/>
    <x v="12"/>
  </r>
  <r>
    <s v="tt0097757"/>
    <x v="334"/>
    <x v="334"/>
    <n v="0"/>
    <x v="24"/>
    <n v="1"/>
    <n v="23"/>
    <x v="0"/>
    <x v="1"/>
    <x v="1"/>
    <s v="Family"/>
    <x v="2"/>
    <x v="1"/>
    <n v="284763"/>
    <x v="1"/>
    <x v="82"/>
    <x v="328"/>
    <n v="171343479"/>
    <x v="0"/>
    <d v="1989-11-13T00:00:00"/>
    <x v="185"/>
    <x v="310"/>
    <x v="5"/>
    <x v="5"/>
    <x v="21"/>
    <x v="12"/>
  </r>
  <r>
    <s v="tt0097778"/>
    <x v="335"/>
    <x v="335"/>
    <n v="0"/>
    <x v="29"/>
    <n v="1"/>
    <n v="33"/>
    <x v="0"/>
    <x v="0"/>
    <x v="11"/>
    <s v="Unknown"/>
    <x v="32"/>
    <x v="0"/>
    <n v="85823"/>
    <x v="0"/>
    <x v="44"/>
    <x v="329"/>
    <n v="289499813"/>
    <x v="0"/>
    <d v="1989-10-12T00:00:00"/>
    <x v="88"/>
    <x v="299"/>
    <x v="4"/>
    <x v="2"/>
    <x v="21"/>
    <x v="23"/>
  </r>
  <r>
    <s v="tt0097958"/>
    <x v="336"/>
    <x v="336"/>
    <n v="0"/>
    <x v="26"/>
    <n v="1"/>
    <n v="37"/>
    <x v="0"/>
    <x v="0"/>
    <x v="11"/>
    <s v="Unknown"/>
    <x v="15"/>
    <x v="1"/>
    <n v="206550"/>
    <x v="1"/>
    <x v="65"/>
    <x v="330"/>
    <n v="46534399"/>
    <x v="0"/>
    <d v="1989-11-30T00:00:00"/>
    <x v="186"/>
    <x v="311"/>
    <x v="5"/>
    <x v="2"/>
    <x v="21"/>
    <x v="13"/>
  </r>
  <r>
    <s v="tt0098067"/>
    <x v="337"/>
    <x v="337"/>
    <n v="0"/>
    <x v="14"/>
    <n v="2"/>
    <n v="4"/>
    <x v="2"/>
    <x v="0"/>
    <x v="3"/>
    <s v="Unknown"/>
    <x v="1"/>
    <x v="1"/>
    <n v="53613"/>
    <x v="0"/>
    <x v="34"/>
    <x v="331"/>
    <n v="106297830"/>
    <x v="0"/>
    <d v="1989-07-31T00:00:00"/>
    <x v="117"/>
    <x v="312"/>
    <x v="7"/>
    <x v="5"/>
    <x v="21"/>
    <x v="27"/>
  </r>
  <r>
    <s v="tt0098084"/>
    <x v="338"/>
    <x v="338"/>
    <n v="0"/>
    <x v="62"/>
    <n v="1"/>
    <n v="43"/>
    <x v="0"/>
    <x v="8"/>
    <x v="10"/>
    <s v="Thriller"/>
    <x v="7"/>
    <x v="0"/>
    <n v="112695"/>
    <x v="1"/>
    <x v="93"/>
    <x v="332"/>
    <n v="45970138"/>
    <x v="0"/>
    <d v="1989-04-21T00:00:00"/>
    <x v="187"/>
    <x v="303"/>
    <x v="8"/>
    <x v="1"/>
    <x v="21"/>
    <x v="6"/>
  </r>
  <r>
    <s v="tt0098206"/>
    <x v="339"/>
    <x v="339"/>
    <n v="0"/>
    <x v="42"/>
    <n v="1"/>
    <n v="54"/>
    <x v="0"/>
    <x v="5"/>
    <x v="16"/>
    <s v="Unknown"/>
    <x v="13"/>
    <x v="0"/>
    <n v="82787"/>
    <x v="0"/>
    <x v="70"/>
    <x v="333"/>
    <n v="13050028"/>
    <x v="0"/>
    <d v="1989-05-19T00:00:00"/>
    <x v="188"/>
    <x v="301"/>
    <x v="11"/>
    <x v="1"/>
    <x v="21"/>
    <x v="4"/>
  </r>
  <r>
    <s v="tt0098282"/>
    <x v="340"/>
    <x v="340"/>
    <n v="0"/>
    <x v="62"/>
    <n v="1"/>
    <n v="43"/>
    <x v="0"/>
    <x v="0"/>
    <x v="6"/>
    <s v="Unknown"/>
    <x v="22"/>
    <x v="0"/>
    <n v="57149"/>
    <x v="0"/>
    <x v="59"/>
    <x v="334"/>
    <n v="28908987"/>
    <x v="0"/>
    <d v="1989-05-12T00:00:00"/>
    <x v="189"/>
    <x v="313"/>
    <x v="11"/>
    <x v="1"/>
    <x v="21"/>
    <x v="23"/>
  </r>
  <r>
    <s v="tt0098382"/>
    <x v="341"/>
    <x v="341"/>
    <n v="0"/>
    <x v="63"/>
    <n v="1"/>
    <n v="47"/>
    <x v="0"/>
    <x v="5"/>
    <x v="5"/>
    <s v="Fantasy"/>
    <x v="38"/>
    <x v="0"/>
    <n v="63163"/>
    <x v="0"/>
    <x v="111"/>
    <x v="335"/>
    <n v="24410049"/>
    <x v="0"/>
    <d v="1989-06-09T00:00:00"/>
    <x v="190"/>
    <x v="314"/>
    <x v="6"/>
    <x v="1"/>
    <x v="21"/>
    <x v="17"/>
  </r>
  <r>
    <s v="tt0098384"/>
    <x v="342"/>
    <x v="342"/>
    <n v="0"/>
    <x v="35"/>
    <n v="1"/>
    <n v="57"/>
    <x v="0"/>
    <x v="0"/>
    <x v="3"/>
    <s v="Romance"/>
    <x v="21"/>
    <x v="1"/>
    <n v="61194"/>
    <x v="0"/>
    <x v="48"/>
    <x v="336"/>
    <n v="81759512"/>
    <x v="0"/>
    <d v="1989-11-05T00:00:00"/>
    <x v="105"/>
    <x v="315"/>
    <x v="5"/>
    <x v="3"/>
    <x v="21"/>
    <x v="20"/>
  </r>
  <r>
    <s v="tt0098439"/>
    <x v="343"/>
    <x v="343"/>
    <n v="0"/>
    <x v="9"/>
    <n v="1"/>
    <n v="44"/>
    <x v="0"/>
    <x v="5"/>
    <x v="2"/>
    <s v="Crime"/>
    <x v="0"/>
    <x v="0"/>
    <n v="111336"/>
    <x v="1"/>
    <x v="51"/>
    <x v="337"/>
    <n v="8408614"/>
    <x v="0"/>
    <d v="1989-12-22T00:00:00"/>
    <x v="191"/>
    <x v="316"/>
    <x v="0"/>
    <x v="1"/>
    <x v="21"/>
    <x v="29"/>
  </r>
  <r>
    <s v="tt0098536"/>
    <x v="344"/>
    <x v="344"/>
    <n v="0"/>
    <x v="26"/>
    <n v="1"/>
    <n v="37"/>
    <x v="0"/>
    <x v="0"/>
    <x v="6"/>
    <s v="Drama"/>
    <x v="27"/>
    <x v="0"/>
    <n v="74959"/>
    <x v="0"/>
    <x v="30"/>
    <x v="338"/>
    <n v="58079915"/>
    <x v="0"/>
    <d v="1989-07-21T00:00:00"/>
    <x v="192"/>
    <x v="317"/>
    <x v="7"/>
    <x v="1"/>
    <x v="21"/>
    <x v="6"/>
  </r>
  <r>
    <s v="tt0098554"/>
    <x v="345"/>
    <x v="345"/>
    <n v="0"/>
    <x v="12"/>
    <n v="1"/>
    <n v="40"/>
    <x v="0"/>
    <x v="0"/>
    <x v="11"/>
    <s v="Unknown"/>
    <x v="1"/>
    <x v="1"/>
    <n v="104396"/>
    <x v="1"/>
    <x v="48"/>
    <x v="339"/>
    <n v="64258538"/>
    <x v="0"/>
    <d v="1989-08-16T00:00:00"/>
    <x v="116"/>
    <x v="318"/>
    <x v="10"/>
    <x v="4"/>
    <x v="21"/>
    <x v="18"/>
  </r>
  <r>
    <s v="tt0098621"/>
    <x v="346"/>
    <x v="346"/>
    <n v="0"/>
    <x v="3"/>
    <n v="1"/>
    <n v="56"/>
    <x v="0"/>
    <x v="0"/>
    <x v="7"/>
    <s v="Unknown"/>
    <x v="22"/>
    <x v="0"/>
    <n v="56286"/>
    <x v="0"/>
    <x v="112"/>
    <x v="340"/>
    <n v="134188546"/>
    <x v="0"/>
    <d v="1989-12-04T00:00:00"/>
    <x v="193"/>
    <x v="319"/>
    <x v="0"/>
    <x v="5"/>
    <x v="21"/>
    <x v="3"/>
  </r>
  <r>
    <s v="tt0098635"/>
    <x v="347"/>
    <x v="347"/>
    <n v="0"/>
    <x v="13"/>
    <n v="1"/>
    <n v="35"/>
    <x v="0"/>
    <x v="0"/>
    <x v="3"/>
    <s v="Romance"/>
    <x v="8"/>
    <x v="1"/>
    <n v="234822"/>
    <x v="1"/>
    <x v="100"/>
    <x v="341"/>
    <n v="77273565"/>
    <x v="0"/>
    <d v="1989-07-12T00:00:00"/>
    <x v="120"/>
    <x v="320"/>
    <x v="7"/>
    <x v="4"/>
    <x v="21"/>
    <x v="23"/>
  </r>
  <r>
    <s v="tt0098724"/>
    <x v="348"/>
    <x v="348"/>
    <n v="0"/>
    <x v="12"/>
    <n v="1"/>
    <n v="40"/>
    <x v="0"/>
    <x v="3"/>
    <x v="11"/>
    <s v="Unknown"/>
    <x v="14"/>
    <x v="1"/>
    <n v="58081"/>
    <x v="0"/>
    <x v="8"/>
    <x v="342"/>
    <n v="23542089"/>
    <x v="0"/>
    <d v="1989-01-20T00:00:00"/>
    <x v="194"/>
    <x v="321"/>
    <x v="1"/>
    <x v="1"/>
    <x v="21"/>
    <x v="8"/>
  </r>
  <r>
    <s v="tt0099052"/>
    <x v="349"/>
    <x v="349"/>
    <n v="0"/>
    <x v="15"/>
    <n v="1"/>
    <n v="49"/>
    <x v="0"/>
    <x v="0"/>
    <x v="10"/>
    <s v="Thriller"/>
    <x v="7"/>
    <x v="0"/>
    <n v="74516"/>
    <x v="0"/>
    <x v="68"/>
    <x v="343"/>
    <n v="31208180"/>
    <x v="0"/>
    <d v="1990-07-18T00:00:00"/>
    <x v="195"/>
    <x v="322"/>
    <x v="7"/>
    <x v="4"/>
    <x v="22"/>
    <x v="21"/>
  </r>
  <r>
    <s v="tt0099077"/>
    <x v="350"/>
    <x v="350"/>
    <n v="0"/>
    <x v="21"/>
    <n v="2"/>
    <n v="1"/>
    <x v="2"/>
    <x v="2"/>
    <x v="3"/>
    <s v="Unknown"/>
    <x v="10"/>
    <x v="1"/>
    <n v="153960"/>
    <x v="1"/>
    <x v="89"/>
    <x v="344"/>
    <n v="21096475"/>
    <x v="0"/>
    <d v="1990-12-12T00:00:00"/>
    <x v="162"/>
    <x v="323"/>
    <x v="0"/>
    <x v="4"/>
    <x v="22"/>
    <x v="23"/>
  </r>
  <r>
    <s v="tt0099088"/>
    <x v="351"/>
    <x v="351"/>
    <n v="0"/>
    <x v="0"/>
    <n v="1"/>
    <n v="58"/>
    <x v="0"/>
    <x v="1"/>
    <x v="2"/>
    <s v="Sci-Fi"/>
    <x v="3"/>
    <x v="1"/>
    <n v="470785"/>
    <x v="1"/>
    <x v="82"/>
    <x v="345"/>
    <n v="205077583"/>
    <x v="0"/>
    <d v="1990-05-25T00:00:00"/>
    <x v="115"/>
    <x v="324"/>
    <x v="11"/>
    <x v="1"/>
    <x v="22"/>
    <x v="2"/>
  </r>
  <r>
    <s v="tt0099253"/>
    <x v="352"/>
    <x v="352"/>
    <n v="0"/>
    <x v="77"/>
    <n v="1"/>
    <n v="24"/>
    <x v="0"/>
    <x v="7"/>
    <x v="16"/>
    <s v="Unknown"/>
    <x v="32"/>
    <x v="0"/>
    <n v="56361"/>
    <x v="0"/>
    <x v="30"/>
    <x v="346"/>
    <n v="22763605"/>
    <x v="0"/>
    <d v="1990-11-09T00:00:00"/>
    <x v="196"/>
    <x v="325"/>
    <x v="5"/>
    <x v="1"/>
    <x v="22"/>
    <x v="17"/>
  </r>
  <r>
    <s v="tt0099329"/>
    <x v="353"/>
    <x v="353"/>
    <n v="0"/>
    <x v="57"/>
    <n v="1"/>
    <n v="25"/>
    <x v="0"/>
    <x v="0"/>
    <x v="17"/>
    <s v="Unknown"/>
    <x v="7"/>
    <x v="0"/>
    <n v="63715"/>
    <x v="0"/>
    <x v="21"/>
    <x v="347"/>
    <n v="-2733345"/>
    <x v="1"/>
    <d v="1990-04-06T00:00:00"/>
    <x v="197"/>
    <x v="326"/>
    <x v="8"/>
    <x v="1"/>
    <x v="22"/>
    <x v="14"/>
  </r>
  <r>
    <s v="tt0099348"/>
    <x v="354"/>
    <x v="354"/>
    <n v="0"/>
    <x v="85"/>
    <n v="3"/>
    <n v="1"/>
    <x v="2"/>
    <x v="1"/>
    <x v="3"/>
    <s v="Western"/>
    <x v="9"/>
    <x v="1"/>
    <n v="283342"/>
    <x v="1"/>
    <x v="68"/>
    <x v="348"/>
    <n v="402208848"/>
    <x v="0"/>
    <d v="1990-10-19T00:00:00"/>
    <x v="198"/>
    <x v="327"/>
    <x v="4"/>
    <x v="1"/>
    <x v="22"/>
    <x v="4"/>
  </r>
  <r>
    <s v="tt0099365"/>
    <x v="355"/>
    <x v="355"/>
    <n v="0"/>
    <x v="44"/>
    <n v="1"/>
    <n v="36"/>
    <x v="0"/>
    <x v="5"/>
    <x v="4"/>
    <s v="Thriller"/>
    <x v="0"/>
    <x v="0"/>
    <n v="68418"/>
    <x v="0"/>
    <x v="99"/>
    <x v="349"/>
    <n v="34878502"/>
    <x v="0"/>
    <d v="1990-08-24T00:00:00"/>
    <x v="86"/>
    <x v="328"/>
    <x v="10"/>
    <x v="1"/>
    <x v="22"/>
    <x v="22"/>
  </r>
  <r>
    <s v="tt0099371"/>
    <x v="356"/>
    <x v="356"/>
    <n v="0"/>
    <x v="63"/>
    <n v="1"/>
    <n v="47"/>
    <x v="0"/>
    <x v="5"/>
    <x v="3"/>
    <s v="Sport"/>
    <x v="28"/>
    <x v="0"/>
    <n v="94363"/>
    <x v="0"/>
    <x v="113"/>
    <x v="350"/>
    <n v="97920733"/>
    <x v="0"/>
    <d v="1990-06-27T00:00:00"/>
    <x v="148"/>
    <x v="329"/>
    <x v="6"/>
    <x v="4"/>
    <x v="22"/>
    <x v="15"/>
  </r>
  <r>
    <s v="tt0099422"/>
    <x v="357"/>
    <x v="357"/>
    <n v="0"/>
    <x v="17"/>
    <n v="1"/>
    <n v="45"/>
    <x v="0"/>
    <x v="5"/>
    <x v="2"/>
    <s v="Crime"/>
    <x v="27"/>
    <x v="0"/>
    <n v="64718"/>
    <x v="0"/>
    <x v="114"/>
    <x v="351"/>
    <n v="115738726"/>
    <x v="0"/>
    <d v="1990-06-13T00:00:00"/>
    <x v="199"/>
    <x v="330"/>
    <x v="6"/>
    <x v="4"/>
    <x v="22"/>
    <x v="12"/>
  </r>
  <r>
    <s v="tt0099423"/>
    <x v="358"/>
    <x v="358"/>
    <n v="0"/>
    <x v="14"/>
    <n v="2"/>
    <n v="4"/>
    <x v="2"/>
    <x v="5"/>
    <x v="16"/>
    <s v="Unknown"/>
    <x v="1"/>
    <x v="1"/>
    <n v="375189"/>
    <x v="1"/>
    <x v="108"/>
    <x v="352"/>
    <n v="170031274"/>
    <x v="0"/>
    <d v="1990-07-02T00:00:00"/>
    <x v="171"/>
    <x v="331"/>
    <x v="7"/>
    <x v="5"/>
    <x v="22"/>
    <x v="9"/>
  </r>
  <r>
    <s v="tt0099487"/>
    <x v="359"/>
    <x v="359"/>
    <n v="0"/>
    <x v="17"/>
    <n v="1"/>
    <n v="45"/>
    <x v="0"/>
    <x v="3"/>
    <x v="0"/>
    <s v="Romance"/>
    <x v="4"/>
    <x v="1"/>
    <n v="513482"/>
    <x v="2"/>
    <x v="34"/>
    <x v="353"/>
    <n v="66024005"/>
    <x v="0"/>
    <d v="1990-12-06T00:00:00"/>
    <x v="129"/>
    <x v="332"/>
    <x v="0"/>
    <x v="2"/>
    <x v="22"/>
    <x v="14"/>
  </r>
  <r>
    <s v="tt0099582"/>
    <x v="360"/>
    <x v="360"/>
    <n v="0"/>
    <x v="47"/>
    <n v="1"/>
    <n v="55"/>
    <x v="0"/>
    <x v="3"/>
    <x v="10"/>
    <s v="Sci-Fi"/>
    <x v="7"/>
    <x v="0"/>
    <n v="91604"/>
    <x v="0"/>
    <x v="112"/>
    <x v="354"/>
    <n v="35489265"/>
    <x v="0"/>
    <d v="1990-08-06T00:00:00"/>
    <x v="152"/>
    <x v="333"/>
    <x v="10"/>
    <x v="5"/>
    <x v="22"/>
    <x v="14"/>
  </r>
  <r>
    <s v="tt0099653"/>
    <x v="361"/>
    <x v="361"/>
    <n v="0"/>
    <x v="45"/>
    <n v="2"/>
    <n v="7"/>
    <x v="2"/>
    <x v="3"/>
    <x v="0"/>
    <s v="Romance"/>
    <x v="1"/>
    <x v="1"/>
    <n v="230281"/>
    <x v="1"/>
    <x v="68"/>
    <x v="355"/>
    <n v="483703557"/>
    <x v="0"/>
    <d v="1990-07-13T00:00:00"/>
    <x v="200"/>
    <x v="334"/>
    <x v="7"/>
    <x v="1"/>
    <x v="22"/>
    <x v="12"/>
  </r>
  <r>
    <s v="tt0099674"/>
    <x v="362"/>
    <x v="362"/>
    <n v="0"/>
    <x v="86"/>
    <n v="2"/>
    <n v="42"/>
    <x v="2"/>
    <x v="4"/>
    <x v="3"/>
    <s v="Unknown"/>
    <x v="2"/>
    <x v="1"/>
    <n v="415942"/>
    <x v="1"/>
    <x v="63"/>
    <x v="356"/>
    <n v="82861392"/>
    <x v="0"/>
    <d v="1990-12-20T00:00:00"/>
    <x v="17"/>
    <x v="335"/>
    <x v="0"/>
    <x v="2"/>
    <x v="22"/>
    <x v="8"/>
  </r>
  <r>
    <s v="tt0099685"/>
    <x v="363"/>
    <x v="363"/>
    <n v="0"/>
    <x v="84"/>
    <n v="2"/>
    <n v="25"/>
    <x v="2"/>
    <x v="2"/>
    <x v="6"/>
    <s v="Drama"/>
    <x v="20"/>
    <x v="1"/>
    <n v="1223772"/>
    <x v="2"/>
    <x v="78"/>
    <x v="357"/>
    <n v="22036784"/>
    <x v="0"/>
    <d v="1990-09-09T00:00:00"/>
    <x v="22"/>
    <x v="336"/>
    <x v="9"/>
    <x v="3"/>
    <x v="22"/>
    <x v="17"/>
  </r>
  <r>
    <s v="tt0099700"/>
    <x v="364"/>
    <x v="364"/>
    <n v="0"/>
    <x v="32"/>
    <n v="1"/>
    <n v="46"/>
    <x v="0"/>
    <x v="0"/>
    <x v="0"/>
    <s v="Horror"/>
    <x v="0"/>
    <x v="0"/>
    <n v="110319"/>
    <x v="1"/>
    <x v="115"/>
    <x v="358"/>
    <n v="-8517793"/>
    <x v="1"/>
    <d v="1990-06-15T00:00:00"/>
    <x v="201"/>
    <x v="337"/>
    <x v="6"/>
    <x v="1"/>
    <x v="22"/>
    <x v="24"/>
  </r>
  <r>
    <s v="tt0099785"/>
    <x v="365"/>
    <x v="365"/>
    <n v="0"/>
    <x v="62"/>
    <n v="1"/>
    <n v="43"/>
    <x v="0"/>
    <x v="0"/>
    <x v="19"/>
    <s v="Unknown"/>
    <x v="8"/>
    <x v="1"/>
    <n v="616188"/>
    <x v="2"/>
    <x v="59"/>
    <x v="359"/>
    <n v="458684675"/>
    <x v="0"/>
    <d v="1990-11-10T00:00:00"/>
    <x v="202"/>
    <x v="338"/>
    <x v="5"/>
    <x v="6"/>
    <x v="22"/>
    <x v="28"/>
  </r>
  <r>
    <s v="tt0099810"/>
    <x v="366"/>
    <x v="366"/>
    <n v="0"/>
    <x v="41"/>
    <n v="2"/>
    <n v="15"/>
    <x v="2"/>
    <x v="5"/>
    <x v="5"/>
    <s v="Thriller"/>
    <x v="15"/>
    <x v="1"/>
    <n v="210216"/>
    <x v="1"/>
    <x v="84"/>
    <x v="360"/>
    <n v="170512643"/>
    <x v="0"/>
    <d v="1990-03-02T00:00:00"/>
    <x v="157"/>
    <x v="339"/>
    <x v="3"/>
    <x v="1"/>
    <x v="22"/>
    <x v="9"/>
  </r>
  <r>
    <s v="tt0099871"/>
    <x v="367"/>
    <x v="367"/>
    <n v="0"/>
    <x v="11"/>
    <n v="1"/>
    <n v="53"/>
    <x v="0"/>
    <x v="3"/>
    <x v="10"/>
    <s v="Mystery"/>
    <x v="3"/>
    <x v="1"/>
    <n v="115726"/>
    <x v="1"/>
    <x v="78"/>
    <x v="361"/>
    <n v="1118851"/>
    <x v="0"/>
    <d v="1990-10-29T00:00:00"/>
    <x v="95"/>
    <x v="340"/>
    <x v="4"/>
    <x v="5"/>
    <x v="22"/>
    <x v="11"/>
  </r>
  <r>
    <s v="tt0099938"/>
    <x v="368"/>
    <x v="368"/>
    <n v="0"/>
    <x v="40"/>
    <n v="1"/>
    <n v="51"/>
    <x v="0"/>
    <x v="5"/>
    <x v="2"/>
    <s v="Crime"/>
    <x v="27"/>
    <x v="0"/>
    <n v="158944"/>
    <x v="1"/>
    <x v="48"/>
    <x v="362"/>
    <n v="186957688"/>
    <x v="0"/>
    <d v="1905-06-12T00:00:00"/>
    <x v="83"/>
    <x v="341"/>
    <x v="6"/>
    <x v="5"/>
    <x v="9"/>
    <x v="23"/>
  </r>
  <r>
    <s v="tt0100150"/>
    <x v="369"/>
    <x v="369"/>
    <n v="0"/>
    <x v="47"/>
    <n v="1"/>
    <n v="55"/>
    <x v="0"/>
    <x v="4"/>
    <x v="3"/>
    <s v="Thriller"/>
    <x v="8"/>
    <x v="1"/>
    <n v="139959"/>
    <x v="1"/>
    <x v="99"/>
    <x v="363"/>
    <n v="-8919591"/>
    <x v="1"/>
    <d v="1990-09-01T00:00:00"/>
    <x v="103"/>
    <x v="342"/>
    <x v="9"/>
    <x v="6"/>
    <x v="22"/>
    <x v="1"/>
  </r>
  <r>
    <s v="tt0100157"/>
    <x v="370"/>
    <x v="370"/>
    <n v="0"/>
    <x v="63"/>
    <n v="1"/>
    <n v="47"/>
    <x v="0"/>
    <x v="3"/>
    <x v="16"/>
    <s v="Unknown"/>
    <x v="10"/>
    <x v="1"/>
    <n v="228292"/>
    <x v="1"/>
    <x v="34"/>
    <x v="364"/>
    <n v="41277597"/>
    <x v="0"/>
    <d v="1990-11-29T00:00:00"/>
    <x v="120"/>
    <x v="343"/>
    <x v="5"/>
    <x v="2"/>
    <x v="22"/>
    <x v="11"/>
  </r>
  <r>
    <s v="tt0100403"/>
    <x v="371"/>
    <x v="371"/>
    <n v="0"/>
    <x v="52"/>
    <n v="1"/>
    <n v="48"/>
    <x v="0"/>
    <x v="5"/>
    <x v="10"/>
    <s v="Sci-Fi"/>
    <x v="33"/>
    <x v="0"/>
    <n v="178423"/>
    <x v="1"/>
    <x v="56"/>
    <x v="365"/>
    <n v="22120318"/>
    <x v="0"/>
    <d v="1990-11-19T00:00:00"/>
    <x v="203"/>
    <x v="344"/>
    <x v="5"/>
    <x v="5"/>
    <x v="22"/>
    <x v="4"/>
  </r>
  <r>
    <s v="tt0100405"/>
    <x v="372"/>
    <x v="372"/>
    <n v="0"/>
    <x v="39"/>
    <n v="1"/>
    <n v="59"/>
    <x v="0"/>
    <x v="0"/>
    <x v="7"/>
    <s v="Unknown"/>
    <x v="1"/>
    <x v="1"/>
    <n v="345871"/>
    <x v="1"/>
    <x v="99"/>
    <x v="366"/>
    <n v="449406268"/>
    <x v="0"/>
    <d v="1990-03-23T00:00:00"/>
    <x v="156"/>
    <x v="345"/>
    <x v="3"/>
    <x v="1"/>
    <x v="22"/>
    <x v="26"/>
  </r>
  <r>
    <s v="tt0100502"/>
    <x v="373"/>
    <x v="373"/>
    <n v="0"/>
    <x v="35"/>
    <n v="1"/>
    <n v="57"/>
    <x v="0"/>
    <x v="5"/>
    <x v="6"/>
    <s v="Sci-Fi"/>
    <x v="24"/>
    <x v="0"/>
    <n v="90873"/>
    <x v="0"/>
    <x v="78"/>
    <x v="367"/>
    <n v="20681173"/>
    <x v="0"/>
    <d v="1990-06-22T00:00:00"/>
    <x v="70"/>
    <x v="346"/>
    <x v="6"/>
    <x v="1"/>
    <x v="22"/>
    <x v="29"/>
  </r>
  <r>
    <s v="tt0100507"/>
    <x v="374"/>
    <x v="374"/>
    <n v="0"/>
    <x v="9"/>
    <n v="1"/>
    <n v="44"/>
    <x v="0"/>
    <x v="3"/>
    <x v="15"/>
    <s v="Unknown"/>
    <x v="39"/>
    <x v="0"/>
    <n v="147817"/>
    <x v="1"/>
    <x v="116"/>
    <x v="368"/>
    <n v="77946358"/>
    <x v="0"/>
    <d v="1990-11-13T00:00:00"/>
    <x v="45"/>
    <x v="347"/>
    <x v="5"/>
    <x v="0"/>
    <x v="22"/>
    <x v="12"/>
  </r>
  <r>
    <s v="tt0100758"/>
    <x v="375"/>
    <x v="375"/>
    <n v="0"/>
    <x v="29"/>
    <n v="1"/>
    <n v="33"/>
    <x v="0"/>
    <x v="5"/>
    <x v="5"/>
    <s v="Comedy"/>
    <x v="22"/>
    <x v="0"/>
    <n v="102737"/>
    <x v="1"/>
    <x v="46"/>
    <x v="369"/>
    <n v="188584756"/>
    <x v="0"/>
    <d v="1990-03-30T00:00:00"/>
    <x v="204"/>
    <x v="348"/>
    <x v="3"/>
    <x v="1"/>
    <x v="22"/>
    <x v="13"/>
  </r>
  <r>
    <s v="tt0100802"/>
    <x v="376"/>
    <x v="376"/>
    <n v="0"/>
    <x v="11"/>
    <n v="1"/>
    <n v="53"/>
    <x v="0"/>
    <x v="5"/>
    <x v="5"/>
    <s v="Sci-Fi"/>
    <x v="15"/>
    <x v="1"/>
    <n v="347042"/>
    <x v="1"/>
    <x v="117"/>
    <x v="370"/>
    <n v="196317921"/>
    <x v="0"/>
    <d v="1990-05-31T00:00:00"/>
    <x v="159"/>
    <x v="349"/>
    <x v="11"/>
    <x v="2"/>
    <x v="22"/>
    <x v="27"/>
  </r>
  <r>
    <s v="tt0100814"/>
    <x v="377"/>
    <x v="377"/>
    <n v="0"/>
    <x v="44"/>
    <n v="1"/>
    <n v="36"/>
    <x v="0"/>
    <x v="0"/>
    <x v="10"/>
    <s v="Unknown"/>
    <x v="1"/>
    <x v="1"/>
    <n v="146402"/>
    <x v="1"/>
    <x v="21"/>
    <x v="371"/>
    <n v="5668084"/>
    <x v="0"/>
    <d v="1990-01-19T00:00:00"/>
    <x v="205"/>
    <x v="350"/>
    <x v="1"/>
    <x v="1"/>
    <x v="22"/>
    <x v="4"/>
  </r>
  <r>
    <s v="tt0100935"/>
    <x v="378"/>
    <x v="378"/>
    <n v="0"/>
    <x v="31"/>
    <n v="2"/>
    <n v="5"/>
    <x v="2"/>
    <x v="4"/>
    <x v="3"/>
    <s v="Thriller"/>
    <x v="14"/>
    <x v="1"/>
    <n v="98863"/>
    <x v="0"/>
    <x v="118"/>
    <x v="372"/>
    <n v="5063251"/>
    <x v="0"/>
    <d v="1990-05-19T00:00:00"/>
    <x v="41"/>
    <x v="351"/>
    <x v="11"/>
    <x v="6"/>
    <x v="22"/>
    <x v="4"/>
  </r>
  <r>
    <s v="tt0101272"/>
    <x v="379"/>
    <x v="379"/>
    <n v="0"/>
    <x v="53"/>
    <n v="1"/>
    <n v="39"/>
    <x v="0"/>
    <x v="0"/>
    <x v="0"/>
    <s v="Unknown"/>
    <x v="17"/>
    <x v="0"/>
    <n v="175874"/>
    <x v="1"/>
    <x v="84"/>
    <x v="373"/>
    <n v="161502426"/>
    <x v="0"/>
    <d v="1991-11-19T00:00:00"/>
    <x v="206"/>
    <x v="352"/>
    <x v="5"/>
    <x v="0"/>
    <x v="23"/>
    <x v="4"/>
  </r>
  <r>
    <s v="tt0101393"/>
    <x v="380"/>
    <x v="380"/>
    <n v="0"/>
    <x v="70"/>
    <n v="2"/>
    <n v="17"/>
    <x v="2"/>
    <x v="5"/>
    <x v="3"/>
    <s v="Mystery"/>
    <x v="13"/>
    <x v="0"/>
    <n v="85865"/>
    <x v="0"/>
    <x v="82"/>
    <x v="374"/>
    <n v="112368585"/>
    <x v="0"/>
    <d v="1991-05-22T00:00:00"/>
    <x v="117"/>
    <x v="353"/>
    <x v="11"/>
    <x v="4"/>
    <x v="23"/>
    <x v="29"/>
  </r>
  <r>
    <s v="tt0101410"/>
    <x v="381"/>
    <x v="381"/>
    <n v="0"/>
    <x v="3"/>
    <n v="1"/>
    <n v="56"/>
    <x v="0"/>
    <x v="0"/>
    <x v="3"/>
    <s v="Thriller"/>
    <x v="2"/>
    <x v="1"/>
    <n v="127067"/>
    <x v="1"/>
    <x v="38"/>
    <x v="375"/>
    <n v="-2846061"/>
    <x v="1"/>
    <d v="1991-05-18T00:00:00"/>
    <x v="103"/>
    <x v="354"/>
    <x v="11"/>
    <x v="6"/>
    <x v="23"/>
    <x v="21"/>
  </r>
  <r>
    <s v="tt0101414"/>
    <x v="382"/>
    <x v="382"/>
    <n v="0"/>
    <x v="77"/>
    <n v="1"/>
    <n v="24"/>
    <x v="0"/>
    <x v="11"/>
    <x v="19"/>
    <s v="Fantasy"/>
    <x v="9"/>
    <x v="1"/>
    <n v="472313"/>
    <x v="1"/>
    <x v="78"/>
    <x v="376"/>
    <n v="399967620"/>
    <x v="0"/>
    <d v="1991-09-29T00:00:00"/>
    <x v="207"/>
    <x v="355"/>
    <x v="9"/>
    <x v="3"/>
    <x v="23"/>
    <x v="11"/>
  </r>
  <r>
    <s v="tt0101452"/>
    <x v="383"/>
    <x v="383"/>
    <n v="0"/>
    <x v="29"/>
    <n v="1"/>
    <n v="33"/>
    <x v="0"/>
    <x v="1"/>
    <x v="2"/>
    <s v="Fantasy"/>
    <x v="33"/>
    <x v="0"/>
    <n v="79872"/>
    <x v="0"/>
    <x v="34"/>
    <x v="377"/>
    <n v="18039850"/>
    <x v="0"/>
    <d v="1991-07-19T00:00:00"/>
    <x v="208"/>
    <x v="356"/>
    <x v="7"/>
    <x v="1"/>
    <x v="23"/>
    <x v="4"/>
  </r>
  <r>
    <s v="tt0101507"/>
    <x v="384"/>
    <x v="384"/>
    <n v="0"/>
    <x v="22"/>
    <n v="1"/>
    <n v="52"/>
    <x v="0"/>
    <x v="4"/>
    <x v="3"/>
    <s v="Unknown"/>
    <x v="10"/>
    <x v="1"/>
    <n v="150138"/>
    <x v="1"/>
    <x v="39"/>
    <x v="378"/>
    <n v="51029070"/>
    <x v="0"/>
    <d v="1991-05-13T00:00:00"/>
    <x v="209"/>
    <x v="357"/>
    <x v="11"/>
    <x v="5"/>
    <x v="23"/>
    <x v="12"/>
  </r>
  <r>
    <s v="tt0101540"/>
    <x v="385"/>
    <x v="385"/>
    <n v="0"/>
    <x v="82"/>
    <n v="2"/>
    <n v="8"/>
    <x v="2"/>
    <x v="4"/>
    <x v="16"/>
    <s v="Unknown"/>
    <x v="21"/>
    <x v="1"/>
    <n v="210563"/>
    <x v="1"/>
    <x v="56"/>
    <x v="379"/>
    <n v="147291969"/>
    <x v="0"/>
    <d v="1991-10-06T00:00:00"/>
    <x v="22"/>
    <x v="358"/>
    <x v="4"/>
    <x v="3"/>
    <x v="23"/>
    <x v="14"/>
  </r>
  <r>
    <s v="tt0101587"/>
    <x v="386"/>
    <x v="386"/>
    <n v="0"/>
    <x v="11"/>
    <n v="1"/>
    <n v="53"/>
    <x v="0"/>
    <x v="0"/>
    <x v="12"/>
    <s v="Unknown"/>
    <x v="22"/>
    <x v="0"/>
    <n v="61619"/>
    <x v="0"/>
    <x v="43"/>
    <x v="380"/>
    <n v="152033791"/>
    <x v="0"/>
    <d v="1991-06-07T00:00:00"/>
    <x v="205"/>
    <x v="359"/>
    <x v="6"/>
    <x v="1"/>
    <x v="23"/>
    <x v="7"/>
  </r>
  <r>
    <s v="tt0101761"/>
    <x v="387"/>
    <x v="387"/>
    <n v="0"/>
    <x v="54"/>
    <n v="2"/>
    <n v="20"/>
    <x v="2"/>
    <x v="2"/>
    <x v="3"/>
    <s v="Music"/>
    <x v="14"/>
    <x v="1"/>
    <n v="97378"/>
    <x v="0"/>
    <x v="119"/>
    <x v="381"/>
    <n v="-3505116"/>
    <x v="1"/>
    <d v="1991-02-23T00:00:00"/>
    <x v="146"/>
    <x v="360"/>
    <x v="2"/>
    <x v="6"/>
    <x v="23"/>
    <x v="26"/>
  </r>
  <r>
    <s v="tt0101862"/>
    <x v="388"/>
    <x v="388"/>
    <n v="0"/>
    <x v="17"/>
    <n v="1"/>
    <n v="45"/>
    <x v="0"/>
    <x v="0"/>
    <x v="19"/>
    <s v="Romance"/>
    <x v="7"/>
    <x v="0"/>
    <n v="82302"/>
    <x v="0"/>
    <x v="34"/>
    <x v="382"/>
    <n v="69325780"/>
    <x v="0"/>
    <d v="1991-12-20T00:00:00"/>
    <x v="210"/>
    <x v="361"/>
    <x v="0"/>
    <x v="1"/>
    <x v="23"/>
    <x v="8"/>
  </r>
  <r>
    <s v="tt0101889"/>
    <x v="389"/>
    <x v="389"/>
    <n v="0"/>
    <x v="70"/>
    <n v="2"/>
    <n v="17"/>
    <x v="2"/>
    <x v="0"/>
    <x v="3"/>
    <s v="Fantasy"/>
    <x v="15"/>
    <x v="1"/>
    <n v="89400"/>
    <x v="0"/>
    <x v="103"/>
    <x v="383"/>
    <n v="17895491"/>
    <x v="0"/>
    <d v="1991-09-10T00:00:00"/>
    <x v="76"/>
    <x v="362"/>
    <x v="9"/>
    <x v="0"/>
    <x v="23"/>
    <x v="28"/>
  </r>
  <r>
    <s v="tt0101917"/>
    <x v="390"/>
    <x v="390"/>
    <n v="0"/>
    <x v="38"/>
    <n v="1"/>
    <n v="29"/>
    <x v="0"/>
    <x v="8"/>
    <x v="10"/>
    <s v="Unknown"/>
    <x v="40"/>
    <x v="3"/>
    <n v="50021"/>
    <x v="0"/>
    <x v="21"/>
    <x v="384"/>
    <n v="23872033"/>
    <x v="0"/>
    <d v="1991-09-05T00:00:00"/>
    <x v="211"/>
    <x v="363"/>
    <x v="9"/>
    <x v="2"/>
    <x v="23"/>
    <x v="20"/>
  </r>
  <r>
    <s v="tt0101921"/>
    <x v="391"/>
    <x v="391"/>
    <n v="0"/>
    <x v="25"/>
    <n v="2"/>
    <n v="10"/>
    <x v="2"/>
    <x v="3"/>
    <x v="11"/>
    <s v="Unknown"/>
    <x v="8"/>
    <x v="1"/>
    <n v="80038"/>
    <x v="0"/>
    <x v="21"/>
    <x v="385"/>
    <n v="108418501"/>
    <x v="0"/>
    <d v="1991-12-27T00:00:00"/>
    <x v="212"/>
    <x v="364"/>
    <x v="0"/>
    <x v="1"/>
    <x v="23"/>
    <x v="15"/>
  </r>
  <r>
    <s v="tt0102057"/>
    <x v="392"/>
    <x v="392"/>
    <n v="0"/>
    <x v="87"/>
    <n v="2"/>
    <n v="22"/>
    <x v="2"/>
    <x v="1"/>
    <x v="2"/>
    <s v="Family"/>
    <x v="22"/>
    <x v="0"/>
    <n v="267937"/>
    <x v="1"/>
    <x v="108"/>
    <x v="386"/>
    <n v="230854823"/>
    <x v="0"/>
    <d v="1991-12-08T00:00:00"/>
    <x v="33"/>
    <x v="365"/>
    <x v="0"/>
    <x v="3"/>
    <x v="23"/>
    <x v="19"/>
  </r>
  <r>
    <s v="tt0102059"/>
    <x v="393"/>
    <x v="393"/>
    <n v="0"/>
    <x v="77"/>
    <n v="1"/>
    <n v="24"/>
    <x v="0"/>
    <x v="5"/>
    <x v="2"/>
    <s v="Unknown"/>
    <x v="13"/>
    <x v="0"/>
    <n v="114364"/>
    <x v="1"/>
    <x v="112"/>
    <x v="387"/>
    <n v="155096164"/>
    <x v="0"/>
    <d v="1991-07-26T00:00:00"/>
    <x v="213"/>
    <x v="366"/>
    <x v="7"/>
    <x v="1"/>
    <x v="23"/>
    <x v="16"/>
  </r>
  <r>
    <s v="tt0102070"/>
    <x v="394"/>
    <x v="394"/>
    <n v="0"/>
    <x v="12"/>
    <n v="1"/>
    <n v="40"/>
    <x v="0"/>
    <x v="5"/>
    <x v="5"/>
    <s v="Comedy"/>
    <x v="36"/>
    <x v="0"/>
    <n v="59144"/>
    <x v="0"/>
    <x v="117"/>
    <x v="388"/>
    <n v="-47781920"/>
    <x v="1"/>
    <d v="1991-05-24T00:00:00"/>
    <x v="182"/>
    <x v="367"/>
    <x v="11"/>
    <x v="1"/>
    <x v="23"/>
    <x v="22"/>
  </r>
  <r>
    <s v="tt0102138"/>
    <x v="395"/>
    <x v="395"/>
    <n v="0"/>
    <x v="88"/>
    <n v="3"/>
    <n v="9"/>
    <x v="2"/>
    <x v="3"/>
    <x v="14"/>
    <s v="Thriller"/>
    <x v="9"/>
    <x v="1"/>
    <n v="166151"/>
    <x v="1"/>
    <x v="82"/>
    <x v="389"/>
    <n v="165405498"/>
    <x v="0"/>
    <d v="1991-12-19T00:00:00"/>
    <x v="146"/>
    <x v="368"/>
    <x v="0"/>
    <x v="2"/>
    <x v="23"/>
    <x v="4"/>
  </r>
  <r>
    <s v="tt0102266"/>
    <x v="396"/>
    <x v="396"/>
    <n v="0"/>
    <x v="17"/>
    <n v="1"/>
    <n v="45"/>
    <x v="0"/>
    <x v="5"/>
    <x v="2"/>
    <s v="Crime"/>
    <x v="16"/>
    <x v="0"/>
    <n v="109553"/>
    <x v="1"/>
    <x v="120"/>
    <x v="390"/>
    <n v="16509925"/>
    <x v="0"/>
    <d v="1991-12-12T00:00:00"/>
    <x v="148"/>
    <x v="369"/>
    <x v="0"/>
    <x v="2"/>
    <x v="23"/>
    <x v="23"/>
  </r>
  <r>
    <s v="tt0102492"/>
    <x v="397"/>
    <x v="397"/>
    <n v="0"/>
    <x v="8"/>
    <n v="1"/>
    <n v="42"/>
    <x v="0"/>
    <x v="0"/>
    <x v="3"/>
    <s v="Family"/>
    <x v="17"/>
    <x v="0"/>
    <n v="86677"/>
    <x v="0"/>
    <x v="70"/>
    <x v="391"/>
    <n v="42489799"/>
    <x v="0"/>
    <d v="1905-06-13T00:00:00"/>
    <x v="214"/>
    <x v="370"/>
    <x v="6"/>
    <x v="0"/>
    <x v="9"/>
    <x v="12"/>
  </r>
  <r>
    <s v="tt0102494"/>
    <x v="398"/>
    <x v="398"/>
    <n v="0"/>
    <x v="9"/>
    <n v="1"/>
    <n v="44"/>
    <x v="0"/>
    <x v="3"/>
    <x v="11"/>
    <s v="Unknown"/>
    <x v="16"/>
    <x v="0"/>
    <n v="60421"/>
    <x v="0"/>
    <x v="24"/>
    <x v="392"/>
    <n v="3901336"/>
    <x v="0"/>
    <d v="1991-07-20T00:00:00"/>
    <x v="215"/>
    <x v="371"/>
    <x v="7"/>
    <x v="6"/>
    <x v="23"/>
    <x v="8"/>
  </r>
  <r>
    <s v="tt0102510"/>
    <x v="399"/>
    <x v="399"/>
    <n v="0"/>
    <x v="57"/>
    <n v="1"/>
    <n v="25"/>
    <x v="0"/>
    <x v="0"/>
    <x v="6"/>
    <s v="Unknown"/>
    <x v="17"/>
    <x v="0"/>
    <n v="119550"/>
    <x v="1"/>
    <x v="121"/>
    <x v="393"/>
    <n v="63930411"/>
    <x v="0"/>
    <d v="1905-06-13T00:00:00"/>
    <x v="170"/>
    <x v="370"/>
    <x v="6"/>
    <x v="0"/>
    <x v="9"/>
    <x v="12"/>
  </r>
  <r>
    <s v="tt0102511"/>
    <x v="400"/>
    <x v="400"/>
    <n v="0"/>
    <x v="47"/>
    <n v="1"/>
    <n v="55"/>
    <x v="0"/>
    <x v="3"/>
    <x v="11"/>
    <s v="Unknown"/>
    <x v="17"/>
    <x v="0"/>
    <n v="55328"/>
    <x v="0"/>
    <x v="100"/>
    <x v="394"/>
    <n v="-13358643"/>
    <x v="1"/>
    <d v="1991-12-12T00:00:00"/>
    <x v="94"/>
    <x v="369"/>
    <x v="0"/>
    <x v="2"/>
    <x v="23"/>
    <x v="23"/>
  </r>
  <r>
    <s v="tt0102536"/>
    <x v="401"/>
    <x v="401"/>
    <n v="0"/>
    <x v="27"/>
    <n v="2"/>
    <n v="9"/>
    <x v="2"/>
    <x v="0"/>
    <x v="3"/>
    <s v="Unknown"/>
    <x v="8"/>
    <x v="1"/>
    <n v="64459"/>
    <x v="0"/>
    <x v="2"/>
    <x v="395"/>
    <n v="-1386613"/>
    <x v="1"/>
    <d v="1991-10-04T00:00:00"/>
    <x v="137"/>
    <x v="372"/>
    <x v="4"/>
    <x v="1"/>
    <x v="23"/>
    <x v="3"/>
  </r>
  <r>
    <s v="tt0102685"/>
    <x v="402"/>
    <x v="402"/>
    <n v="0"/>
    <x v="20"/>
    <n v="2"/>
    <n v="2"/>
    <x v="2"/>
    <x v="5"/>
    <x v="6"/>
    <s v="Thriller"/>
    <x v="21"/>
    <x v="1"/>
    <n v="196270"/>
    <x v="1"/>
    <x v="103"/>
    <x v="396"/>
    <n v="59531958"/>
    <x v="0"/>
    <d v="1991-07-10T00:00:00"/>
    <x v="216"/>
    <x v="373"/>
    <x v="7"/>
    <x v="4"/>
    <x v="23"/>
    <x v="28"/>
  </r>
  <r>
    <s v="tt0102798"/>
    <x v="403"/>
    <x v="403"/>
    <n v="0"/>
    <x v="48"/>
    <n v="2"/>
    <n v="23"/>
    <x v="2"/>
    <x v="5"/>
    <x v="5"/>
    <s v="Drama"/>
    <x v="17"/>
    <x v="0"/>
    <n v="204262"/>
    <x v="1"/>
    <x v="0"/>
    <x v="397"/>
    <n v="342493908"/>
    <x v="0"/>
    <d v="1991-06-14T00:00:00"/>
    <x v="217"/>
    <x v="374"/>
    <x v="6"/>
    <x v="1"/>
    <x v="23"/>
    <x v="5"/>
  </r>
  <r>
    <s v="tt0102803"/>
    <x v="404"/>
    <x v="404"/>
    <n v="0"/>
    <x v="52"/>
    <n v="1"/>
    <n v="48"/>
    <x v="0"/>
    <x v="5"/>
    <x v="5"/>
    <s v="Family"/>
    <x v="5"/>
    <x v="0"/>
    <n v="60741"/>
    <x v="0"/>
    <x v="56"/>
    <x v="398"/>
    <n v="11704056"/>
    <x v="0"/>
    <d v="1991-06-19T00:00:00"/>
    <x v="183"/>
    <x v="375"/>
    <x v="6"/>
    <x v="4"/>
    <x v="23"/>
    <x v="4"/>
  </r>
  <r>
    <s v="tt0102926"/>
    <x v="405"/>
    <x v="405"/>
    <n v="0"/>
    <x v="0"/>
    <n v="1"/>
    <n v="58"/>
    <x v="0"/>
    <x v="4"/>
    <x v="3"/>
    <s v="Thriller"/>
    <x v="23"/>
    <x v="1"/>
    <n v="1506224"/>
    <x v="3"/>
    <x v="62"/>
    <x v="399"/>
    <n v="253742922"/>
    <x v="0"/>
    <d v="1991-01-30T00:00:00"/>
    <x v="218"/>
    <x v="376"/>
    <x v="1"/>
    <x v="4"/>
    <x v="23"/>
    <x v="13"/>
  </r>
  <r>
    <s v="tt0102945"/>
    <x v="406"/>
    <x v="406"/>
    <n v="0"/>
    <x v="53"/>
    <n v="1"/>
    <n v="39"/>
    <x v="0"/>
    <x v="3"/>
    <x v="16"/>
    <s v="Unknown"/>
    <x v="33"/>
    <x v="0"/>
    <n v="63324"/>
    <x v="0"/>
    <x v="62"/>
    <x v="400"/>
    <n v="155999005"/>
    <x v="0"/>
    <d v="1991-02-04T00:00:00"/>
    <x v="219"/>
    <x v="377"/>
    <x v="2"/>
    <x v="5"/>
    <x v="23"/>
    <x v="3"/>
  </r>
  <r>
    <s v="tt0102975"/>
    <x v="407"/>
    <x v="407"/>
    <n v="0"/>
    <x v="18"/>
    <n v="1"/>
    <n v="50"/>
    <x v="0"/>
    <x v="5"/>
    <x v="5"/>
    <s v="Sci-Fi"/>
    <x v="14"/>
    <x v="1"/>
    <n v="79636"/>
    <x v="0"/>
    <x v="84"/>
    <x v="401"/>
    <n v="66888996"/>
    <x v="0"/>
    <d v="1991-12-03T00:00:00"/>
    <x v="91"/>
    <x v="378"/>
    <x v="0"/>
    <x v="0"/>
    <x v="23"/>
    <x v="25"/>
  </r>
  <r>
    <s v="tt0103060"/>
    <x v="408"/>
    <x v="408"/>
    <n v="0"/>
    <x v="28"/>
    <n v="1"/>
    <n v="28"/>
    <x v="0"/>
    <x v="5"/>
    <x v="5"/>
    <s v="Comedy"/>
    <x v="34"/>
    <x v="0"/>
    <n v="60025"/>
    <x v="0"/>
    <x v="78"/>
    <x v="402"/>
    <n v="53656813"/>
    <x v="0"/>
    <d v="1991-03-22T00:00:00"/>
    <x v="220"/>
    <x v="379"/>
    <x v="3"/>
    <x v="1"/>
    <x v="23"/>
    <x v="29"/>
  </r>
  <r>
    <s v="tt0103064"/>
    <x v="409"/>
    <x v="409"/>
    <n v="0"/>
    <x v="70"/>
    <n v="2"/>
    <n v="17"/>
    <x v="2"/>
    <x v="5"/>
    <x v="4"/>
    <s v="Unknown"/>
    <x v="23"/>
    <x v="1"/>
    <n v="1148380"/>
    <x v="2"/>
    <x v="122"/>
    <x v="403"/>
    <n v="418881154"/>
    <x v="0"/>
    <d v="1991-07-01T00:00:00"/>
    <x v="119"/>
    <x v="380"/>
    <x v="7"/>
    <x v="5"/>
    <x v="23"/>
    <x v="1"/>
  </r>
  <r>
    <s v="tt0103074"/>
    <x v="410"/>
    <x v="410"/>
    <n v="0"/>
    <x v="25"/>
    <n v="2"/>
    <n v="10"/>
    <x v="2"/>
    <x v="1"/>
    <x v="6"/>
    <s v="Drama"/>
    <x v="2"/>
    <x v="1"/>
    <n v="166877"/>
    <x v="1"/>
    <x v="123"/>
    <x v="404"/>
    <n v="28965920"/>
    <x v="0"/>
    <d v="1991-05-20T00:00:00"/>
    <x v="59"/>
    <x v="381"/>
    <x v="11"/>
    <x v="5"/>
    <x v="23"/>
    <x v="8"/>
  </r>
  <r>
    <s v="tt0103241"/>
    <x v="411"/>
    <x v="411"/>
    <n v="0"/>
    <x v="53"/>
    <n v="1"/>
    <n v="39"/>
    <x v="0"/>
    <x v="0"/>
    <x v="11"/>
    <s v="Unknown"/>
    <x v="16"/>
    <x v="0"/>
    <n v="73291"/>
    <x v="0"/>
    <x v="79"/>
    <x v="405"/>
    <n v="24707829"/>
    <x v="0"/>
    <d v="1991-05-15T00:00:00"/>
    <x v="143"/>
    <x v="382"/>
    <x v="11"/>
    <x v="4"/>
    <x v="23"/>
    <x v="24"/>
  </r>
  <r>
    <s v="tt0103639"/>
    <x v="412"/>
    <x v="412"/>
    <n v="0"/>
    <x v="59"/>
    <n v="1"/>
    <n v="30"/>
    <x v="0"/>
    <x v="1"/>
    <x v="1"/>
    <s v="Comedy"/>
    <x v="9"/>
    <x v="1"/>
    <n v="452442"/>
    <x v="1"/>
    <x v="65"/>
    <x v="406"/>
    <n v="476050219"/>
    <x v="0"/>
    <d v="1992-11-08T00:00:00"/>
    <x v="185"/>
    <x v="383"/>
    <x v="5"/>
    <x v="3"/>
    <x v="24"/>
    <x v="19"/>
  </r>
  <r>
    <s v="tt0103644"/>
    <x v="413"/>
    <x v="413"/>
    <n v="0"/>
    <x v="42"/>
    <n v="1"/>
    <n v="54"/>
    <x v="0"/>
    <x v="5"/>
    <x v="10"/>
    <s v="Sci-Fi"/>
    <x v="0"/>
    <x v="0"/>
    <n v="313535"/>
    <x v="1"/>
    <x v="115"/>
    <x v="407"/>
    <n v="109814498"/>
    <x v="0"/>
    <d v="1992-05-19T00:00:00"/>
    <x v="221"/>
    <x v="384"/>
    <x v="11"/>
    <x v="0"/>
    <x v="24"/>
    <x v="4"/>
  </r>
  <r>
    <s v="tt0103772"/>
    <x v="414"/>
    <x v="414"/>
    <n v="0"/>
    <x v="45"/>
    <n v="2"/>
    <n v="7"/>
    <x v="2"/>
    <x v="3"/>
    <x v="9"/>
    <s v="Thriller"/>
    <x v="16"/>
    <x v="0"/>
    <n v="213454"/>
    <x v="1"/>
    <x v="124"/>
    <x v="408"/>
    <n v="303927224"/>
    <x v="0"/>
    <d v="1992-03-18T00:00:00"/>
    <x v="159"/>
    <x v="385"/>
    <x v="3"/>
    <x v="4"/>
    <x v="24"/>
    <x v="21"/>
  </r>
  <r>
    <s v="tt0103776"/>
    <x v="415"/>
    <x v="415"/>
    <n v="0"/>
    <x v="50"/>
    <n v="2"/>
    <n v="6"/>
    <x v="2"/>
    <x v="5"/>
    <x v="6"/>
    <s v="Fantasy"/>
    <x v="1"/>
    <x v="1"/>
    <n v="321223"/>
    <x v="1"/>
    <x v="125"/>
    <x v="409"/>
    <n v="186934688"/>
    <x v="0"/>
    <d v="1992-06-16T00:00:00"/>
    <x v="129"/>
    <x v="386"/>
    <x v="6"/>
    <x v="0"/>
    <x v="24"/>
    <x v="18"/>
  </r>
  <r>
    <s v="tt0103855"/>
    <x v="416"/>
    <x v="416"/>
    <n v="0"/>
    <x v="27"/>
    <n v="2"/>
    <n v="9"/>
    <x v="2"/>
    <x v="5"/>
    <x v="3"/>
    <s v="Music"/>
    <x v="33"/>
    <x v="0"/>
    <n v="144267"/>
    <x v="1"/>
    <x v="78"/>
    <x v="410"/>
    <n v="386046449"/>
    <x v="0"/>
    <d v="1992-11-25T00:00:00"/>
    <x v="222"/>
    <x v="387"/>
    <x v="5"/>
    <x v="4"/>
    <x v="24"/>
    <x v="2"/>
  </r>
  <r>
    <s v="tt0103873"/>
    <x v="417"/>
    <x v="417"/>
    <n v="0"/>
    <x v="9"/>
    <n v="1"/>
    <n v="44"/>
    <x v="0"/>
    <x v="0"/>
    <x v="0"/>
    <s v="Horror"/>
    <x v="15"/>
    <x v="1"/>
    <n v="101769"/>
    <x v="1"/>
    <x v="11"/>
    <x v="411"/>
    <n v="-2757377"/>
    <x v="1"/>
    <d v="1992-06-04T00:00:00"/>
    <x v="223"/>
    <x v="388"/>
    <x v="6"/>
    <x v="2"/>
    <x v="24"/>
    <x v="3"/>
  </r>
  <r>
    <s v="tt0103874"/>
    <x v="418"/>
    <x v="418"/>
    <n v="0"/>
    <x v="82"/>
    <n v="2"/>
    <n v="8"/>
    <x v="2"/>
    <x v="3"/>
    <x v="0"/>
    <s v="Horror"/>
    <x v="3"/>
    <x v="1"/>
    <n v="232713"/>
    <x v="1"/>
    <x v="82"/>
    <x v="412"/>
    <n v="175862692"/>
    <x v="0"/>
    <d v="1992-11-10T00:00:00"/>
    <x v="17"/>
    <x v="389"/>
    <x v="5"/>
    <x v="0"/>
    <x v="24"/>
    <x v="28"/>
  </r>
  <r>
    <s v="tt0103919"/>
    <x v="419"/>
    <x v="419"/>
    <n v="0"/>
    <x v="53"/>
    <n v="1"/>
    <n v="39"/>
    <x v="0"/>
    <x v="7"/>
    <x v="16"/>
    <s v="Unknown"/>
    <x v="13"/>
    <x v="0"/>
    <n v="98377"/>
    <x v="0"/>
    <x v="15"/>
    <x v="413"/>
    <n v="19795897"/>
    <x v="0"/>
    <d v="1992-09-11T00:00:00"/>
    <x v="224"/>
    <x v="390"/>
    <x v="9"/>
    <x v="1"/>
    <x v="24"/>
    <x v="0"/>
  </r>
  <r>
    <s v="tt0103939"/>
    <x v="420"/>
    <x v="420"/>
    <n v="0"/>
    <x v="48"/>
    <n v="2"/>
    <n v="23"/>
    <x v="2"/>
    <x v="2"/>
    <x v="2"/>
    <s v="Drama"/>
    <x v="15"/>
    <x v="1"/>
    <n v="60897"/>
    <x v="0"/>
    <x v="89"/>
    <x v="414"/>
    <n v="-21506741"/>
    <x v="1"/>
    <d v="1905-06-14T00:00:00"/>
    <x v="47"/>
    <x v="391"/>
    <x v="6"/>
    <x v="4"/>
    <x v="9"/>
    <x v="5"/>
  </r>
  <r>
    <s v="tt0104070"/>
    <x v="421"/>
    <x v="421"/>
    <n v="0"/>
    <x v="9"/>
    <n v="1"/>
    <n v="44"/>
    <x v="0"/>
    <x v="0"/>
    <x v="0"/>
    <s v="Horror"/>
    <x v="5"/>
    <x v="0"/>
    <n v="127957"/>
    <x v="1"/>
    <x v="51"/>
    <x v="415"/>
    <n v="94022650"/>
    <x v="0"/>
    <d v="1992-07-13T00:00:00"/>
    <x v="115"/>
    <x v="392"/>
    <x v="7"/>
    <x v="5"/>
    <x v="24"/>
    <x v="12"/>
  </r>
  <r>
    <s v="tt0104231"/>
    <x v="422"/>
    <x v="422"/>
    <n v="0"/>
    <x v="54"/>
    <n v="2"/>
    <n v="20"/>
    <x v="2"/>
    <x v="1"/>
    <x v="3"/>
    <s v="Romance"/>
    <x v="5"/>
    <x v="0"/>
    <n v="67116"/>
    <x v="0"/>
    <x v="113"/>
    <x v="416"/>
    <n v="77783840"/>
    <x v="0"/>
    <d v="1992-05-18T00:00:00"/>
    <x v="117"/>
    <x v="393"/>
    <x v="11"/>
    <x v="5"/>
    <x v="24"/>
    <x v="21"/>
  </r>
  <r>
    <s v="tt0104257"/>
    <x v="423"/>
    <x v="423"/>
    <n v="0"/>
    <x v="36"/>
    <n v="2"/>
    <n v="18"/>
    <x v="2"/>
    <x v="3"/>
    <x v="16"/>
    <s v="Unknown"/>
    <x v="8"/>
    <x v="1"/>
    <n v="280365"/>
    <x v="1"/>
    <x v="126"/>
    <x v="417"/>
    <n v="202240178"/>
    <x v="0"/>
    <d v="1992-12-02T00:00:00"/>
    <x v="120"/>
    <x v="394"/>
    <x v="0"/>
    <x v="4"/>
    <x v="24"/>
    <x v="9"/>
  </r>
  <r>
    <s v="tt0104348"/>
    <x v="424"/>
    <x v="424"/>
    <n v="0"/>
    <x v="12"/>
    <n v="1"/>
    <n v="40"/>
    <x v="0"/>
    <x v="4"/>
    <x v="3"/>
    <s v="Mystery"/>
    <x v="8"/>
    <x v="1"/>
    <n v="113270"/>
    <x v="1"/>
    <x v="104"/>
    <x v="418"/>
    <n v="-1774772"/>
    <x v="1"/>
    <d v="1992-08-30T00:00:00"/>
    <x v="225"/>
    <x v="395"/>
    <x v="10"/>
    <x v="3"/>
    <x v="24"/>
    <x v="13"/>
  </r>
  <r>
    <s v="tt0104431"/>
    <x v="425"/>
    <x v="425"/>
    <n v="0"/>
    <x v="7"/>
    <n v="2"/>
    <n v="0"/>
    <x v="0"/>
    <x v="1"/>
    <x v="2"/>
    <s v="Crime"/>
    <x v="22"/>
    <x v="0"/>
    <n v="382901"/>
    <x v="1"/>
    <x v="65"/>
    <x v="419"/>
    <n v="330994850"/>
    <x v="0"/>
    <d v="1992-11-15T00:00:00"/>
    <x v="202"/>
    <x v="396"/>
    <x v="5"/>
    <x v="3"/>
    <x v="24"/>
    <x v="24"/>
  </r>
  <r>
    <s v="tt0104684"/>
    <x v="426"/>
    <x v="426"/>
    <n v="0"/>
    <x v="82"/>
    <n v="2"/>
    <n v="8"/>
    <x v="2"/>
    <x v="5"/>
    <x v="6"/>
    <s v="Thriller"/>
    <x v="8"/>
    <x v="1"/>
    <n v="53048"/>
    <x v="0"/>
    <x v="57"/>
    <x v="12"/>
    <n v="-4500000"/>
    <x v="1"/>
    <d v="1992-03-21T00:00:00"/>
    <x v="226"/>
    <x v="397"/>
    <x v="3"/>
    <x v="6"/>
    <x v="24"/>
    <x v="6"/>
  </r>
  <r>
    <s v="tt0104691"/>
    <x v="427"/>
    <x v="427"/>
    <n v="0"/>
    <x v="22"/>
    <n v="1"/>
    <n v="52"/>
    <x v="0"/>
    <x v="5"/>
    <x v="5"/>
    <s v="Drama"/>
    <x v="8"/>
    <x v="1"/>
    <n v="182197"/>
    <x v="1"/>
    <x v="82"/>
    <x v="420"/>
    <n v="35505856"/>
    <x v="0"/>
    <d v="1905-06-14T00:00:00"/>
    <x v="144"/>
    <x v="391"/>
    <x v="6"/>
    <x v="4"/>
    <x v="9"/>
    <x v="5"/>
  </r>
  <r>
    <s v="tt0104694"/>
    <x v="428"/>
    <x v="428"/>
    <n v="0"/>
    <x v="82"/>
    <n v="2"/>
    <n v="8"/>
    <x v="2"/>
    <x v="0"/>
    <x v="3"/>
    <s v="Sport"/>
    <x v="21"/>
    <x v="1"/>
    <n v="118097"/>
    <x v="1"/>
    <x v="82"/>
    <x v="421"/>
    <n v="92440069"/>
    <x v="0"/>
    <d v="1992-07-01T00:00:00"/>
    <x v="162"/>
    <x v="398"/>
    <x v="7"/>
    <x v="4"/>
    <x v="24"/>
    <x v="1"/>
  </r>
  <r>
    <s v="tt0104714"/>
    <x v="429"/>
    <x v="429"/>
    <n v="0"/>
    <x v="0"/>
    <n v="1"/>
    <n v="58"/>
    <x v="0"/>
    <x v="5"/>
    <x v="6"/>
    <s v="Thriller"/>
    <x v="13"/>
    <x v="0"/>
    <n v="175699"/>
    <x v="1"/>
    <x v="56"/>
    <x v="422"/>
    <n v="286731527"/>
    <x v="0"/>
    <d v="1992-05-11T00:00:00"/>
    <x v="44"/>
    <x v="399"/>
    <x v="11"/>
    <x v="5"/>
    <x v="24"/>
    <x v="0"/>
  </r>
  <r>
    <s v="tt0104797"/>
    <x v="430"/>
    <x v="430"/>
    <n v="0"/>
    <x v="30"/>
    <n v="3"/>
    <n v="22"/>
    <x v="2"/>
    <x v="2"/>
    <x v="3"/>
    <s v="History"/>
    <x v="8"/>
    <x v="1"/>
    <n v="100005"/>
    <x v="1"/>
    <x v="127"/>
    <x v="423"/>
    <n v="15169910"/>
    <x v="0"/>
    <d v="1992-11-17T00:00:00"/>
    <x v="178"/>
    <x v="400"/>
    <x v="5"/>
    <x v="0"/>
    <x v="24"/>
    <x v="30"/>
  </r>
  <r>
    <s v="tt0104815"/>
    <x v="431"/>
    <x v="431"/>
    <n v="0"/>
    <x v="89"/>
    <n v="1"/>
    <n v="21"/>
    <x v="0"/>
    <x v="5"/>
    <x v="6"/>
    <s v="Thriller"/>
    <x v="22"/>
    <x v="0"/>
    <n v="70247"/>
    <x v="0"/>
    <x v="128"/>
    <x v="424"/>
    <n v="2033920"/>
    <x v="0"/>
    <d v="1905-06-14T00:00:00"/>
    <x v="227"/>
    <x v="391"/>
    <x v="6"/>
    <x v="4"/>
    <x v="9"/>
    <x v="5"/>
  </r>
  <r>
    <s v="tt0104868"/>
    <x v="432"/>
    <x v="432"/>
    <n v="0"/>
    <x v="9"/>
    <n v="1"/>
    <n v="44"/>
    <x v="0"/>
    <x v="0"/>
    <x v="3"/>
    <s v="Family"/>
    <x v="7"/>
    <x v="0"/>
    <n v="70299"/>
    <x v="0"/>
    <x v="64"/>
    <x v="425"/>
    <n v="40752337"/>
    <x v="0"/>
    <d v="1992-09-20T00:00:00"/>
    <x v="177"/>
    <x v="401"/>
    <x v="9"/>
    <x v="3"/>
    <x v="24"/>
    <x v="8"/>
  </r>
  <r>
    <s v="tt0104940"/>
    <x v="433"/>
    <x v="433"/>
    <n v="0"/>
    <x v="57"/>
    <n v="1"/>
    <n v="25"/>
    <x v="0"/>
    <x v="0"/>
    <x v="3"/>
    <s v="Family"/>
    <x v="8"/>
    <x v="1"/>
    <n v="65196"/>
    <x v="0"/>
    <x v="3"/>
    <x v="426"/>
    <n v="21274049"/>
    <x v="0"/>
    <d v="1992-12-06T00:00:00"/>
    <x v="228"/>
    <x v="402"/>
    <x v="0"/>
    <x v="3"/>
    <x v="24"/>
    <x v="14"/>
  </r>
  <r>
    <s v="tt0104952"/>
    <x v="434"/>
    <x v="434"/>
    <n v="0"/>
    <x v="7"/>
    <n v="2"/>
    <n v="0"/>
    <x v="0"/>
    <x v="0"/>
    <x v="6"/>
    <s v="Unknown"/>
    <x v="2"/>
    <x v="1"/>
    <n v="136436"/>
    <x v="1"/>
    <x v="21"/>
    <x v="427"/>
    <n v="53088552"/>
    <x v="0"/>
    <d v="1992-03-13T00:00:00"/>
    <x v="122"/>
    <x v="403"/>
    <x v="3"/>
    <x v="1"/>
    <x v="24"/>
    <x v="12"/>
  </r>
  <r>
    <s v="tt0105104"/>
    <x v="435"/>
    <x v="435"/>
    <n v="0"/>
    <x v="77"/>
    <n v="1"/>
    <n v="24"/>
    <x v="0"/>
    <x v="5"/>
    <x v="6"/>
    <s v="Thriller"/>
    <x v="32"/>
    <x v="0"/>
    <n v="50031"/>
    <x v="0"/>
    <x v="48"/>
    <x v="428"/>
    <n v="29065653"/>
    <x v="0"/>
    <d v="1992-11-05T00:00:00"/>
    <x v="229"/>
    <x v="404"/>
    <x v="5"/>
    <x v="2"/>
    <x v="24"/>
    <x v="20"/>
  </r>
  <r>
    <s v="tt0105112"/>
    <x v="436"/>
    <x v="436"/>
    <n v="0"/>
    <x v="35"/>
    <n v="1"/>
    <n v="57"/>
    <x v="0"/>
    <x v="5"/>
    <x v="16"/>
    <s v="Unknown"/>
    <x v="22"/>
    <x v="0"/>
    <n v="118305"/>
    <x v="1"/>
    <x v="129"/>
    <x v="429"/>
    <n v="133051587"/>
    <x v="0"/>
    <d v="1992-06-05T00:00:00"/>
    <x v="230"/>
    <x v="405"/>
    <x v="6"/>
    <x v="1"/>
    <x v="24"/>
    <x v="20"/>
  </r>
  <r>
    <s v="tt0105151"/>
    <x v="437"/>
    <x v="437"/>
    <n v="0"/>
    <x v="14"/>
    <n v="2"/>
    <n v="4"/>
    <x v="2"/>
    <x v="0"/>
    <x v="6"/>
    <s v="Drama"/>
    <x v="15"/>
    <x v="1"/>
    <n v="64461"/>
    <x v="0"/>
    <x v="33"/>
    <x v="430"/>
    <n v="13706101"/>
    <x v="0"/>
    <d v="1992-04-03T00:00:00"/>
    <x v="3"/>
    <x v="406"/>
    <x v="8"/>
    <x v="1"/>
    <x v="24"/>
    <x v="25"/>
  </r>
  <r>
    <s v="tt0105236"/>
    <x v="438"/>
    <x v="438"/>
    <n v="0"/>
    <x v="53"/>
    <n v="1"/>
    <n v="39"/>
    <x v="0"/>
    <x v="4"/>
    <x v="16"/>
    <s v="Unknown"/>
    <x v="6"/>
    <x v="1"/>
    <n v="1065281"/>
    <x v="2"/>
    <x v="8"/>
    <x v="431"/>
    <n v="1713644"/>
    <x v="0"/>
    <d v="1992-01-21T00:00:00"/>
    <x v="231"/>
    <x v="407"/>
    <x v="1"/>
    <x v="0"/>
    <x v="24"/>
    <x v="6"/>
  </r>
  <r>
    <s v="tt0105265"/>
    <x v="439"/>
    <x v="439"/>
    <n v="0"/>
    <x v="90"/>
    <n v="2"/>
    <n v="3"/>
    <x v="2"/>
    <x v="3"/>
    <x v="11"/>
    <s v="Unknown"/>
    <x v="14"/>
    <x v="1"/>
    <n v="64036"/>
    <x v="0"/>
    <x v="3"/>
    <x v="432"/>
    <n v="31440294"/>
    <x v="0"/>
    <d v="1992-09-13T00:00:00"/>
    <x v="74"/>
    <x v="408"/>
    <x v="9"/>
    <x v="3"/>
    <x v="24"/>
    <x v="12"/>
  </r>
  <r>
    <s v="tt0105323"/>
    <x v="440"/>
    <x v="440"/>
    <n v="0"/>
    <x v="91"/>
    <n v="2"/>
    <n v="36"/>
    <x v="2"/>
    <x v="3"/>
    <x v="11"/>
    <s v="Unknown"/>
    <x v="9"/>
    <x v="1"/>
    <n v="319700"/>
    <x v="1"/>
    <x v="89"/>
    <x v="433"/>
    <n v="103095253"/>
    <x v="0"/>
    <d v="1992-12-23T00:00:00"/>
    <x v="102"/>
    <x v="409"/>
    <x v="0"/>
    <x v="4"/>
    <x v="24"/>
    <x v="26"/>
  </r>
  <r>
    <s v="tt0105417"/>
    <x v="441"/>
    <x v="441"/>
    <n v="0"/>
    <x v="12"/>
    <n v="1"/>
    <n v="40"/>
    <x v="0"/>
    <x v="0"/>
    <x v="19"/>
    <s v="Music"/>
    <x v="7"/>
    <x v="0"/>
    <n v="105868"/>
    <x v="1"/>
    <x v="89"/>
    <x v="434"/>
    <n v="200605150"/>
    <x v="0"/>
    <d v="1992-05-29T00:00:00"/>
    <x v="151"/>
    <x v="410"/>
    <x v="11"/>
    <x v="1"/>
    <x v="24"/>
    <x v="11"/>
  </r>
  <r>
    <s v="tt0105435"/>
    <x v="442"/>
    <x v="442"/>
    <n v="0"/>
    <x v="50"/>
    <n v="2"/>
    <n v="6"/>
    <x v="2"/>
    <x v="0"/>
    <x v="6"/>
    <s v="Drama"/>
    <x v="1"/>
    <x v="1"/>
    <n v="61440"/>
    <x v="0"/>
    <x v="121"/>
    <x v="435"/>
    <n v="82232691"/>
    <x v="0"/>
    <d v="1992-09-09T00:00:00"/>
    <x v="180"/>
    <x v="411"/>
    <x v="9"/>
    <x v="4"/>
    <x v="24"/>
    <x v="17"/>
  </r>
  <r>
    <s v="tt0105665"/>
    <x v="443"/>
    <x v="443"/>
    <n v="0"/>
    <x v="64"/>
    <n v="2"/>
    <n v="14"/>
    <x v="2"/>
    <x v="3"/>
    <x v="10"/>
    <s v="Mystery"/>
    <x v="21"/>
    <x v="1"/>
    <n v="102709"/>
    <x v="1"/>
    <x v="64"/>
    <x v="436"/>
    <n v="-5815010"/>
    <x v="1"/>
    <d v="1992-05-01T00:00:00"/>
    <x v="41"/>
    <x v="412"/>
    <x v="11"/>
    <x v="1"/>
    <x v="24"/>
    <x v="1"/>
  </r>
  <r>
    <s v="tt0105690"/>
    <x v="444"/>
    <x v="444"/>
    <n v="0"/>
    <x v="62"/>
    <n v="1"/>
    <n v="43"/>
    <x v="0"/>
    <x v="5"/>
    <x v="16"/>
    <s v="Unknown"/>
    <x v="7"/>
    <x v="0"/>
    <n v="93348"/>
    <x v="0"/>
    <x v="56"/>
    <x v="437"/>
    <n v="121563139"/>
    <x v="0"/>
    <d v="1905-06-14T00:00:00"/>
    <x v="232"/>
    <x v="391"/>
    <x v="6"/>
    <x v="4"/>
    <x v="9"/>
    <x v="5"/>
  </r>
  <r>
    <s v="tt0105695"/>
    <x v="445"/>
    <x v="445"/>
    <n v="0"/>
    <x v="25"/>
    <n v="2"/>
    <n v="10"/>
    <x v="2"/>
    <x v="3"/>
    <x v="12"/>
    <s v="Unknown"/>
    <x v="18"/>
    <x v="1"/>
    <n v="428316"/>
    <x v="1"/>
    <x v="85"/>
    <x v="438"/>
    <n v="144767799"/>
    <x v="0"/>
    <d v="1905-06-14T00:00:00"/>
    <x v="18"/>
    <x v="391"/>
    <x v="6"/>
    <x v="4"/>
    <x v="9"/>
    <x v="5"/>
  </r>
  <r>
    <s v="tt0105698"/>
    <x v="446"/>
    <x v="446"/>
    <n v="0"/>
    <x v="8"/>
    <n v="1"/>
    <n v="42"/>
    <x v="0"/>
    <x v="5"/>
    <x v="4"/>
    <s v="Unknown"/>
    <x v="28"/>
    <x v="0"/>
    <n v="94559"/>
    <x v="0"/>
    <x v="121"/>
    <x v="439"/>
    <n v="13299898"/>
    <x v="0"/>
    <d v="1905-06-14T00:00:00"/>
    <x v="233"/>
    <x v="391"/>
    <x v="6"/>
    <x v="4"/>
    <x v="9"/>
    <x v="5"/>
  </r>
  <r>
    <s v="tt0105793"/>
    <x v="447"/>
    <x v="447"/>
    <n v="0"/>
    <x v="19"/>
    <n v="1"/>
    <n v="34"/>
    <x v="0"/>
    <x v="0"/>
    <x v="8"/>
    <s v="Unknown"/>
    <x v="16"/>
    <x v="0"/>
    <n v="166944"/>
    <x v="1"/>
    <x v="34"/>
    <x v="440"/>
    <n v="163097323"/>
    <x v="0"/>
    <d v="1992-02-14T00:00:00"/>
    <x v="234"/>
    <x v="413"/>
    <x v="2"/>
    <x v="1"/>
    <x v="24"/>
    <x v="5"/>
  </r>
  <r>
    <s v="tt0106220"/>
    <x v="448"/>
    <x v="448"/>
    <n v="0"/>
    <x v="19"/>
    <n v="1"/>
    <n v="34"/>
    <x v="0"/>
    <x v="0"/>
    <x v="0"/>
    <s v="Unknown"/>
    <x v="22"/>
    <x v="0"/>
    <n v="106793"/>
    <x v="1"/>
    <x v="114"/>
    <x v="441"/>
    <n v="1919043"/>
    <x v="0"/>
    <d v="1993-11-19T00:00:00"/>
    <x v="206"/>
    <x v="414"/>
    <x v="5"/>
    <x v="1"/>
    <x v="25"/>
    <x v="4"/>
  </r>
  <r>
    <s v="tt0106226"/>
    <x v="449"/>
    <x v="449"/>
    <n v="0"/>
    <x v="92"/>
    <n v="2"/>
    <n v="19"/>
    <x v="2"/>
    <x v="3"/>
    <x v="7"/>
    <s v="Unknown"/>
    <x v="14"/>
    <x v="1"/>
    <n v="65561"/>
    <x v="0"/>
    <x v="55"/>
    <x v="442"/>
    <n v="-1744047"/>
    <x v="1"/>
    <d v="1905-06-15T00:00:00"/>
    <x v="22"/>
    <x v="415"/>
    <x v="6"/>
    <x v="2"/>
    <x v="9"/>
    <x v="24"/>
  </r>
  <r>
    <s v="tt0106246"/>
    <x v="450"/>
    <x v="450"/>
    <n v="0"/>
    <x v="82"/>
    <n v="2"/>
    <n v="8"/>
    <x v="2"/>
    <x v="1"/>
    <x v="18"/>
    <s v="Drama"/>
    <x v="1"/>
    <x v="1"/>
    <n v="59587"/>
    <x v="0"/>
    <x v="107"/>
    <x v="443"/>
    <n v="4733909"/>
    <x v="0"/>
    <d v="1993-01-15T00:00:00"/>
    <x v="195"/>
    <x v="416"/>
    <x v="1"/>
    <x v="1"/>
    <x v="25"/>
    <x v="24"/>
  </r>
  <r>
    <s v="tt0106308"/>
    <x v="451"/>
    <x v="451"/>
    <n v="0"/>
    <x v="89"/>
    <n v="1"/>
    <n v="21"/>
    <x v="0"/>
    <x v="0"/>
    <x v="10"/>
    <s v="Unknown"/>
    <x v="3"/>
    <x v="1"/>
    <n v="191239"/>
    <x v="1"/>
    <x v="30"/>
    <x v="444"/>
    <n v="-1494075"/>
    <x v="1"/>
    <d v="1992-10-09T00:00:00"/>
    <x v="86"/>
    <x v="417"/>
    <x v="4"/>
    <x v="1"/>
    <x v="24"/>
    <x v="17"/>
  </r>
  <r>
    <s v="tt0106364"/>
    <x v="452"/>
    <x v="452"/>
    <n v="0"/>
    <x v="93"/>
    <n v="1"/>
    <n v="16"/>
    <x v="1"/>
    <x v="5"/>
    <x v="5"/>
    <s v="Animation"/>
    <x v="10"/>
    <x v="1"/>
    <n v="55204"/>
    <x v="0"/>
    <x v="15"/>
    <x v="445"/>
    <n v="-151796"/>
    <x v="1"/>
    <d v="1993-12-25T00:00:00"/>
    <x v="235"/>
    <x v="418"/>
    <x v="0"/>
    <x v="6"/>
    <x v="25"/>
    <x v="2"/>
  </r>
  <r>
    <s v="tt0106489"/>
    <x v="453"/>
    <x v="453"/>
    <n v="0"/>
    <x v="21"/>
    <n v="2"/>
    <n v="1"/>
    <x v="2"/>
    <x v="4"/>
    <x v="3"/>
    <s v="Unknown"/>
    <x v="10"/>
    <x v="1"/>
    <n v="155013"/>
    <x v="1"/>
    <x v="68"/>
    <x v="446"/>
    <n v="-4712102"/>
    <x v="1"/>
    <d v="1993-09-09T00:00:00"/>
    <x v="236"/>
    <x v="419"/>
    <x v="9"/>
    <x v="2"/>
    <x v="25"/>
    <x v="17"/>
  </r>
  <r>
    <s v="tt0106519"/>
    <x v="454"/>
    <x v="454"/>
    <n v="0"/>
    <x v="2"/>
    <n v="2"/>
    <n v="24"/>
    <x v="2"/>
    <x v="4"/>
    <x v="3"/>
    <s v="Thriller"/>
    <x v="4"/>
    <x v="1"/>
    <n v="228408"/>
    <x v="1"/>
    <x v="84"/>
    <x v="447"/>
    <n v="33848322"/>
    <x v="0"/>
    <d v="1993-11-07T00:00:00"/>
    <x v="40"/>
    <x v="420"/>
    <x v="5"/>
    <x v="3"/>
    <x v="25"/>
    <x v="7"/>
  </r>
  <r>
    <s v="tt0106582"/>
    <x v="455"/>
    <x v="455"/>
    <n v="0"/>
    <x v="11"/>
    <n v="1"/>
    <n v="53"/>
    <x v="0"/>
    <x v="5"/>
    <x v="5"/>
    <s v="Thriller"/>
    <x v="7"/>
    <x v="0"/>
    <n v="137282"/>
    <x v="1"/>
    <x v="108"/>
    <x v="448"/>
    <n v="185000211"/>
    <x v="0"/>
    <d v="1905-06-15T00:00:00"/>
    <x v="171"/>
    <x v="415"/>
    <x v="6"/>
    <x v="2"/>
    <x v="9"/>
    <x v="24"/>
  </r>
  <r>
    <s v="tt0106598"/>
    <x v="456"/>
    <x v="456"/>
    <n v="0"/>
    <x v="28"/>
    <n v="1"/>
    <n v="28"/>
    <x v="0"/>
    <x v="0"/>
    <x v="4"/>
    <s v="Unknown"/>
    <x v="35"/>
    <x v="0"/>
    <n v="57049"/>
    <x v="0"/>
    <x v="84"/>
    <x v="449"/>
    <n v="-8725283"/>
    <x v="1"/>
    <d v="1993-07-23T00:00:00"/>
    <x v="204"/>
    <x v="421"/>
    <x v="7"/>
    <x v="1"/>
    <x v="25"/>
    <x v="26"/>
  </r>
  <r>
    <s v="tt0106611"/>
    <x v="457"/>
    <x v="457"/>
    <n v="0"/>
    <x v="37"/>
    <n v="1"/>
    <n v="38"/>
    <x v="0"/>
    <x v="1"/>
    <x v="2"/>
    <s v="Family"/>
    <x v="16"/>
    <x v="0"/>
    <n v="110981"/>
    <x v="1"/>
    <x v="99"/>
    <x v="450"/>
    <n v="140856263"/>
    <x v="0"/>
    <d v="1993-10-01T00:00:00"/>
    <x v="237"/>
    <x v="422"/>
    <x v="4"/>
    <x v="1"/>
    <x v="25"/>
    <x v="1"/>
  </r>
  <r>
    <s v="tt0106673"/>
    <x v="458"/>
    <x v="458"/>
    <n v="0"/>
    <x v="18"/>
    <n v="1"/>
    <n v="50"/>
    <x v="0"/>
    <x v="0"/>
    <x v="7"/>
    <s v="Unknown"/>
    <x v="17"/>
    <x v="0"/>
    <n v="56096"/>
    <x v="0"/>
    <x v="65"/>
    <x v="451"/>
    <n v="35270710"/>
    <x v="0"/>
    <d v="1905-06-15T00:00:00"/>
    <x v="83"/>
    <x v="415"/>
    <x v="6"/>
    <x v="2"/>
    <x v="9"/>
    <x v="24"/>
  </r>
  <r>
    <s v="tt0106677"/>
    <x v="459"/>
    <x v="459"/>
    <n v="0"/>
    <x v="62"/>
    <n v="1"/>
    <n v="43"/>
    <x v="0"/>
    <x v="0"/>
    <x v="11"/>
    <s v="Unknown"/>
    <x v="2"/>
    <x v="1"/>
    <n v="195202"/>
    <x v="1"/>
    <x v="90"/>
    <x v="452"/>
    <n v="1101005"/>
    <x v="0"/>
    <d v="1993-06-04T00:00:00"/>
    <x v="238"/>
    <x v="423"/>
    <x v="6"/>
    <x v="1"/>
    <x v="25"/>
    <x v="3"/>
  </r>
  <r>
    <s v="tt0106697"/>
    <x v="460"/>
    <x v="460"/>
    <n v="0"/>
    <x v="47"/>
    <n v="1"/>
    <n v="55"/>
    <x v="0"/>
    <x v="5"/>
    <x v="4"/>
    <s v="Thriller"/>
    <x v="13"/>
    <x v="0"/>
    <n v="188681"/>
    <x v="1"/>
    <x v="130"/>
    <x v="453"/>
    <n v="1055768"/>
    <x v="0"/>
    <d v="1993-10-07T00:00:00"/>
    <x v="239"/>
    <x v="424"/>
    <x v="4"/>
    <x v="2"/>
    <x v="25"/>
    <x v="7"/>
  </r>
  <r>
    <s v="tt0106856"/>
    <x v="461"/>
    <x v="461"/>
    <n v="0"/>
    <x v="11"/>
    <n v="1"/>
    <n v="53"/>
    <x v="0"/>
    <x v="5"/>
    <x v="6"/>
    <s v="Drama"/>
    <x v="2"/>
    <x v="1"/>
    <n v="201453"/>
    <x v="1"/>
    <x v="78"/>
    <x v="454"/>
    <n v="15903593"/>
    <x v="0"/>
    <d v="1905-06-15T00:00:00"/>
    <x v="152"/>
    <x v="415"/>
    <x v="6"/>
    <x v="2"/>
    <x v="9"/>
    <x v="24"/>
  </r>
  <r>
    <s v="tt0106918"/>
    <x v="462"/>
    <x v="462"/>
    <n v="0"/>
    <x v="74"/>
    <n v="2"/>
    <n v="34"/>
    <x v="2"/>
    <x v="3"/>
    <x v="9"/>
    <s v="Thriller"/>
    <x v="17"/>
    <x v="0"/>
    <n v="143996"/>
    <x v="1"/>
    <x v="116"/>
    <x v="455"/>
    <n v="228248367"/>
    <x v="0"/>
    <d v="1993-06-23T00:00:00"/>
    <x v="37"/>
    <x v="425"/>
    <x v="6"/>
    <x v="4"/>
    <x v="25"/>
    <x v="26"/>
  </r>
  <r>
    <s v="tt0106965"/>
    <x v="463"/>
    <x v="463"/>
    <n v="0"/>
    <x v="22"/>
    <n v="1"/>
    <n v="52"/>
    <x v="0"/>
    <x v="1"/>
    <x v="3"/>
    <s v="Family"/>
    <x v="34"/>
    <x v="0"/>
    <n v="81328"/>
    <x v="0"/>
    <x v="34"/>
    <x v="456"/>
    <n v="133709806"/>
    <x v="0"/>
    <d v="1993-07-16T00:00:00"/>
    <x v="240"/>
    <x v="426"/>
    <x v="7"/>
    <x v="1"/>
    <x v="25"/>
    <x v="18"/>
  </r>
  <r>
    <s v="tt0106977"/>
    <x v="464"/>
    <x v="464"/>
    <n v="0"/>
    <x v="25"/>
    <n v="2"/>
    <n v="10"/>
    <x v="2"/>
    <x v="5"/>
    <x v="6"/>
    <s v="Drama"/>
    <x v="10"/>
    <x v="1"/>
    <n v="310966"/>
    <x v="1"/>
    <x v="92"/>
    <x v="457"/>
    <n v="324875760"/>
    <x v="0"/>
    <d v="1993-07-29T00:00:00"/>
    <x v="232"/>
    <x v="427"/>
    <x v="7"/>
    <x v="2"/>
    <x v="25"/>
    <x v="11"/>
  </r>
  <r>
    <s v="tt0107048"/>
    <x v="465"/>
    <x v="465"/>
    <n v="0"/>
    <x v="75"/>
    <n v="1"/>
    <n v="41"/>
    <x v="0"/>
    <x v="0"/>
    <x v="3"/>
    <s v="Fantasy"/>
    <x v="9"/>
    <x v="1"/>
    <n v="666512"/>
    <x v="2"/>
    <x v="131"/>
    <x v="458"/>
    <n v="56508591"/>
    <x v="0"/>
    <s v="NA"/>
    <x v="69"/>
    <x v="428"/>
    <x v="12"/>
    <x v="7"/>
    <x v="26"/>
    <x v="31"/>
  </r>
  <r>
    <s v="tt0107076"/>
    <x v="466"/>
    <x v="466"/>
    <n v="0"/>
    <x v="26"/>
    <n v="1"/>
    <n v="37"/>
    <x v="0"/>
    <x v="5"/>
    <x v="6"/>
    <s v="Thriller"/>
    <x v="27"/>
    <x v="0"/>
    <n v="54931"/>
    <x v="0"/>
    <x v="59"/>
    <x v="459"/>
    <n v="56189677"/>
    <x v="0"/>
    <d v="1993-08-20T00:00:00"/>
    <x v="226"/>
    <x v="429"/>
    <x v="10"/>
    <x v="1"/>
    <x v="25"/>
    <x v="8"/>
  </r>
  <r>
    <s v="tt0107120"/>
    <x v="467"/>
    <x v="467"/>
    <n v="0"/>
    <x v="44"/>
    <n v="1"/>
    <n v="36"/>
    <x v="0"/>
    <x v="0"/>
    <x v="19"/>
    <s v="Fantasy"/>
    <x v="17"/>
    <x v="0"/>
    <n v="153494"/>
    <x v="1"/>
    <x v="65"/>
    <x v="460"/>
    <n v="22789441"/>
    <x v="0"/>
    <d v="1993-07-10T00:00:00"/>
    <x v="241"/>
    <x v="430"/>
    <x v="7"/>
    <x v="6"/>
    <x v="25"/>
    <x v="28"/>
  </r>
  <r>
    <s v="tt0107144"/>
    <x v="468"/>
    <x v="468"/>
    <n v="0"/>
    <x v="5"/>
    <n v="1"/>
    <n v="26"/>
    <x v="0"/>
    <x v="5"/>
    <x v="2"/>
    <s v="Unknown"/>
    <x v="5"/>
    <x v="0"/>
    <n v="95577"/>
    <x v="0"/>
    <x v="78"/>
    <x v="461"/>
    <n v="108752825"/>
    <x v="0"/>
    <d v="1993-05-21T00:00:00"/>
    <x v="213"/>
    <x v="431"/>
    <x v="11"/>
    <x v="1"/>
    <x v="25"/>
    <x v="6"/>
  </r>
  <r>
    <s v="tt0107206"/>
    <x v="469"/>
    <x v="469"/>
    <n v="0"/>
    <x v="82"/>
    <n v="2"/>
    <n v="8"/>
    <x v="2"/>
    <x v="5"/>
    <x v="6"/>
    <s v="Drama"/>
    <x v="14"/>
    <x v="1"/>
    <n v="111126"/>
    <x v="1"/>
    <x v="82"/>
    <x v="462"/>
    <n v="136997168"/>
    <x v="0"/>
    <d v="1993-07-08T00:00:00"/>
    <x v="121"/>
    <x v="432"/>
    <x v="7"/>
    <x v="2"/>
    <x v="25"/>
    <x v="19"/>
  </r>
  <r>
    <s v="tt0107207"/>
    <x v="470"/>
    <x v="470"/>
    <n v="0"/>
    <x v="34"/>
    <n v="2"/>
    <n v="13"/>
    <x v="2"/>
    <x v="2"/>
    <x v="6"/>
    <s v="Drama"/>
    <x v="12"/>
    <x v="1"/>
    <n v="183546"/>
    <x v="1"/>
    <x v="30"/>
    <x v="463"/>
    <n v="52796862"/>
    <x v="0"/>
    <d v="1993-12-12T00:00:00"/>
    <x v="242"/>
    <x v="433"/>
    <x v="0"/>
    <x v="3"/>
    <x v="25"/>
    <x v="23"/>
  </r>
  <r>
    <s v="tt0107211"/>
    <x v="471"/>
    <x v="471"/>
    <n v="0"/>
    <x v="35"/>
    <n v="1"/>
    <n v="57"/>
    <x v="0"/>
    <x v="3"/>
    <x v="7"/>
    <s v="Unknown"/>
    <x v="34"/>
    <x v="0"/>
    <n v="76245"/>
    <x v="0"/>
    <x v="119"/>
    <x v="464"/>
    <n v="228614059"/>
    <x v="0"/>
    <d v="1993-04-06T00:00:00"/>
    <x v="95"/>
    <x v="434"/>
    <x v="8"/>
    <x v="0"/>
    <x v="25"/>
    <x v="14"/>
  </r>
  <r>
    <s v="tt0107290"/>
    <x v="472"/>
    <x v="472"/>
    <n v="0"/>
    <x v="45"/>
    <n v="2"/>
    <n v="7"/>
    <x v="2"/>
    <x v="5"/>
    <x v="5"/>
    <s v="Sci-Fi"/>
    <x v="18"/>
    <x v="1"/>
    <n v="1041089"/>
    <x v="2"/>
    <x v="105"/>
    <x v="465"/>
    <n v="1050138548"/>
    <x v="0"/>
    <d v="1993-06-09T00:00:00"/>
    <x v="33"/>
    <x v="435"/>
    <x v="6"/>
    <x v="4"/>
    <x v="25"/>
    <x v="17"/>
  </r>
  <r>
    <s v="tt0107302"/>
    <x v="473"/>
    <x v="473"/>
    <n v="0"/>
    <x v="35"/>
    <n v="1"/>
    <n v="57"/>
    <x v="0"/>
    <x v="4"/>
    <x v="3"/>
    <s v="Thriller"/>
    <x v="13"/>
    <x v="0"/>
    <n v="56797"/>
    <x v="0"/>
    <x v="38"/>
    <x v="466"/>
    <n v="-6604769"/>
    <x v="1"/>
    <d v="1993-08-01T00:00:00"/>
    <x v="243"/>
    <x v="436"/>
    <x v="10"/>
    <x v="3"/>
    <x v="25"/>
    <x v="1"/>
  </r>
  <r>
    <s v="tt0107362"/>
    <x v="474"/>
    <x v="474"/>
    <n v="0"/>
    <x v="25"/>
    <n v="2"/>
    <n v="10"/>
    <x v="2"/>
    <x v="5"/>
    <x v="5"/>
    <s v="Comedy"/>
    <x v="7"/>
    <x v="0"/>
    <n v="160479"/>
    <x v="1"/>
    <x v="132"/>
    <x v="467"/>
    <n v="52298489"/>
    <x v="0"/>
    <d v="1993-06-13T00:00:00"/>
    <x v="157"/>
    <x v="437"/>
    <x v="6"/>
    <x v="3"/>
    <x v="25"/>
    <x v="12"/>
  </r>
  <r>
    <s v="tt0107554"/>
    <x v="475"/>
    <x v="475"/>
    <n v="0"/>
    <x v="26"/>
    <n v="1"/>
    <n v="37"/>
    <x v="0"/>
    <x v="4"/>
    <x v="3"/>
    <s v="Thriller"/>
    <x v="15"/>
    <x v="1"/>
    <n v="63036"/>
    <x v="0"/>
    <x v="2"/>
    <x v="468"/>
    <n v="24412072"/>
    <x v="0"/>
    <d v="1993-05-26T00:00:00"/>
    <x v="244"/>
    <x v="438"/>
    <x v="11"/>
    <x v="4"/>
    <x v="25"/>
    <x v="16"/>
  </r>
  <r>
    <s v="tt0107614"/>
    <x v="476"/>
    <x v="476"/>
    <n v="0"/>
    <x v="31"/>
    <n v="2"/>
    <n v="5"/>
    <x v="2"/>
    <x v="0"/>
    <x v="3"/>
    <s v="Unknown"/>
    <x v="1"/>
    <x v="1"/>
    <n v="283743"/>
    <x v="1"/>
    <x v="78"/>
    <x v="469"/>
    <n v="416286195"/>
    <x v="0"/>
    <d v="1993-11-22T00:00:00"/>
    <x v="202"/>
    <x v="439"/>
    <x v="5"/>
    <x v="5"/>
    <x v="25"/>
    <x v="29"/>
  </r>
  <r>
    <s v="tt0107616"/>
    <x v="477"/>
    <x v="477"/>
    <n v="0"/>
    <x v="40"/>
    <n v="1"/>
    <n v="51"/>
    <x v="0"/>
    <x v="0"/>
    <x v="3"/>
    <s v="Romance"/>
    <x v="21"/>
    <x v="1"/>
    <n v="50854"/>
    <x v="0"/>
    <x v="21"/>
    <x v="470"/>
    <n v="11549338"/>
    <x v="0"/>
    <d v="1993-05-06T00:00:00"/>
    <x v="245"/>
    <x v="440"/>
    <x v="11"/>
    <x v="2"/>
    <x v="25"/>
    <x v="14"/>
  </r>
  <r>
    <s v="tt0107659"/>
    <x v="478"/>
    <x v="478"/>
    <n v="0"/>
    <x v="77"/>
    <n v="1"/>
    <n v="24"/>
    <x v="0"/>
    <x v="5"/>
    <x v="2"/>
    <s v="Crime"/>
    <x v="27"/>
    <x v="0"/>
    <n v="50433"/>
    <x v="0"/>
    <x v="30"/>
    <x v="471"/>
    <n v="14979399"/>
    <x v="0"/>
    <d v="1993-02-05T00:00:00"/>
    <x v="246"/>
    <x v="441"/>
    <x v="2"/>
    <x v="1"/>
    <x v="25"/>
    <x v="20"/>
  </r>
  <r>
    <s v="tt0107688"/>
    <x v="479"/>
    <x v="479"/>
    <n v="0"/>
    <x v="93"/>
    <n v="1"/>
    <n v="16"/>
    <x v="1"/>
    <x v="11"/>
    <x v="19"/>
    <s v="Fantasy"/>
    <x v="4"/>
    <x v="1"/>
    <n v="364964"/>
    <x v="1"/>
    <x v="59"/>
    <x v="472"/>
    <n v="83475133"/>
    <x v="0"/>
    <d v="1993-10-09T00:00:00"/>
    <x v="247"/>
    <x v="442"/>
    <x v="4"/>
    <x v="6"/>
    <x v="25"/>
    <x v="17"/>
  </r>
  <r>
    <s v="tt0107798"/>
    <x v="480"/>
    <x v="480"/>
    <n v="0"/>
    <x v="71"/>
    <n v="2"/>
    <n v="21"/>
    <x v="2"/>
    <x v="4"/>
    <x v="3"/>
    <s v="Mystery"/>
    <x v="5"/>
    <x v="0"/>
    <n v="93568"/>
    <x v="0"/>
    <x v="129"/>
    <x v="473"/>
    <n v="150268056"/>
    <x v="0"/>
    <d v="1905-06-15T00:00:00"/>
    <x v="38"/>
    <x v="415"/>
    <x v="6"/>
    <x v="2"/>
    <x v="9"/>
    <x v="24"/>
  </r>
  <r>
    <s v="tt0107808"/>
    <x v="481"/>
    <x v="481"/>
    <n v="0"/>
    <x v="36"/>
    <n v="2"/>
    <n v="18"/>
    <x v="2"/>
    <x v="4"/>
    <x v="3"/>
    <s v="Thriller"/>
    <x v="15"/>
    <x v="1"/>
    <n v="85199"/>
    <x v="0"/>
    <x v="84"/>
    <x v="474"/>
    <n v="105130999"/>
    <x v="0"/>
    <d v="1993-11-24T00:00:00"/>
    <x v="18"/>
    <x v="443"/>
    <x v="5"/>
    <x v="4"/>
    <x v="25"/>
    <x v="22"/>
  </r>
  <r>
    <s v="tt0107818"/>
    <x v="482"/>
    <x v="482"/>
    <n v="0"/>
    <x v="31"/>
    <n v="2"/>
    <n v="5"/>
    <x v="2"/>
    <x v="3"/>
    <x v="11"/>
    <s v="Unknown"/>
    <x v="8"/>
    <x v="1"/>
    <n v="253332"/>
    <x v="1"/>
    <x v="112"/>
    <x v="475"/>
    <n v="180678440"/>
    <x v="0"/>
    <d v="1993-12-14T00:00:00"/>
    <x v="218"/>
    <x v="444"/>
    <x v="0"/>
    <x v="0"/>
    <x v="25"/>
    <x v="5"/>
  </r>
  <r>
    <s v="tt0107822"/>
    <x v="483"/>
    <x v="483"/>
    <n v="0"/>
    <x v="21"/>
    <n v="2"/>
    <n v="1"/>
    <x v="2"/>
    <x v="3"/>
    <x v="8"/>
    <s v="Romance"/>
    <x v="15"/>
    <x v="1"/>
    <n v="93357"/>
    <x v="0"/>
    <x v="22"/>
    <x v="476"/>
    <n v="33185556"/>
    <x v="0"/>
    <d v="1993-05-15T00:00:00"/>
    <x v="248"/>
    <x v="445"/>
    <x v="11"/>
    <x v="6"/>
    <x v="25"/>
    <x v="24"/>
  </r>
  <r>
    <s v="tt0107943"/>
    <x v="484"/>
    <x v="484"/>
    <n v="0"/>
    <x v="64"/>
    <n v="2"/>
    <n v="14"/>
    <x v="2"/>
    <x v="3"/>
    <x v="7"/>
    <s v="Unknown"/>
    <x v="10"/>
    <x v="1"/>
    <n v="81400"/>
    <x v="0"/>
    <x v="48"/>
    <x v="477"/>
    <n v="8237911"/>
    <x v="0"/>
    <d v="1993-10-25T00:00:00"/>
    <x v="249"/>
    <x v="446"/>
    <x v="4"/>
    <x v="5"/>
    <x v="25"/>
    <x v="2"/>
  </r>
  <r>
    <s v="tt0107977"/>
    <x v="485"/>
    <x v="485"/>
    <n v="0"/>
    <x v="9"/>
    <n v="1"/>
    <n v="44"/>
    <x v="0"/>
    <x v="1"/>
    <x v="2"/>
    <s v="Musical"/>
    <x v="13"/>
    <x v="0"/>
    <n v="133661"/>
    <x v="1"/>
    <x v="34"/>
    <x v="478"/>
    <n v="15739755"/>
    <x v="0"/>
    <d v="1993-07-28T00:00:00"/>
    <x v="30"/>
    <x v="447"/>
    <x v="7"/>
    <x v="4"/>
    <x v="25"/>
    <x v="10"/>
  </r>
  <r>
    <s v="tt0107978"/>
    <x v="486"/>
    <x v="486"/>
    <n v="0"/>
    <x v="9"/>
    <n v="1"/>
    <n v="44"/>
    <x v="0"/>
    <x v="5"/>
    <x v="6"/>
    <s v="Sci-Fi"/>
    <x v="41"/>
    <x v="3"/>
    <n v="53005"/>
    <x v="0"/>
    <x v="68"/>
    <x v="479"/>
    <n v="-11303790"/>
    <x v="1"/>
    <d v="1993-05-01T00:00:00"/>
    <x v="250"/>
    <x v="448"/>
    <x v="11"/>
    <x v="6"/>
    <x v="25"/>
    <x v="1"/>
  </r>
  <r>
    <s v="tt0108037"/>
    <x v="487"/>
    <x v="487"/>
    <n v="0"/>
    <x v="75"/>
    <n v="1"/>
    <n v="41"/>
    <x v="0"/>
    <x v="0"/>
    <x v="3"/>
    <s v="Family"/>
    <x v="10"/>
    <x v="1"/>
    <n v="99732"/>
    <x v="0"/>
    <x v="22"/>
    <x v="480"/>
    <n v="27348443"/>
    <x v="0"/>
    <d v="1993-04-07T00:00:00"/>
    <x v="251"/>
    <x v="449"/>
    <x v="8"/>
    <x v="4"/>
    <x v="25"/>
    <x v="7"/>
  </r>
  <r>
    <s v="tt0108052"/>
    <x v="488"/>
    <x v="488"/>
    <n v="0"/>
    <x v="94"/>
    <n v="3"/>
    <n v="15"/>
    <x v="2"/>
    <x v="2"/>
    <x v="3"/>
    <s v="History"/>
    <x v="19"/>
    <x v="1"/>
    <n v="1416181"/>
    <x v="2"/>
    <x v="68"/>
    <x v="481"/>
    <n v="300161245"/>
    <x v="0"/>
    <d v="1993-11-30T00:00:00"/>
    <x v="33"/>
    <x v="450"/>
    <x v="5"/>
    <x v="0"/>
    <x v="25"/>
    <x v="13"/>
  </r>
  <r>
    <s v="tt0108147"/>
    <x v="489"/>
    <x v="489"/>
    <n v="0"/>
    <x v="63"/>
    <n v="1"/>
    <n v="47"/>
    <x v="0"/>
    <x v="0"/>
    <x v="19"/>
    <s v="Music"/>
    <x v="36"/>
    <x v="0"/>
    <n v="57260"/>
    <x v="0"/>
    <x v="119"/>
    <x v="482"/>
    <n v="19319029"/>
    <x v="0"/>
    <d v="1993-12-10T00:00:00"/>
    <x v="252"/>
    <x v="451"/>
    <x v="0"/>
    <x v="1"/>
    <x v="25"/>
    <x v="28"/>
  </r>
  <r>
    <s v="tt0108160"/>
    <x v="490"/>
    <x v="490"/>
    <n v="0"/>
    <x v="17"/>
    <n v="1"/>
    <n v="45"/>
    <x v="0"/>
    <x v="0"/>
    <x v="3"/>
    <s v="Romance"/>
    <x v="22"/>
    <x v="0"/>
    <n v="186527"/>
    <x v="1"/>
    <x v="72"/>
    <x v="483"/>
    <n v="206927165"/>
    <x v="0"/>
    <d v="1993-06-25T00:00:00"/>
    <x v="253"/>
    <x v="452"/>
    <x v="6"/>
    <x v="1"/>
    <x v="25"/>
    <x v="2"/>
  </r>
  <r>
    <s v="tt0108255"/>
    <x v="491"/>
    <x v="491"/>
    <n v="0"/>
    <x v="9"/>
    <n v="1"/>
    <n v="44"/>
    <x v="0"/>
    <x v="1"/>
    <x v="2"/>
    <s v="Family"/>
    <x v="41"/>
    <x v="3"/>
    <n v="61782"/>
    <x v="0"/>
    <x v="0"/>
    <x v="484"/>
    <n v="-27084535"/>
    <x v="1"/>
    <d v="1993-05-28T00:00:00"/>
    <x v="254"/>
    <x v="453"/>
    <x v="11"/>
    <x v="1"/>
    <x v="25"/>
    <x v="10"/>
  </r>
  <r>
    <s v="tt0108333"/>
    <x v="492"/>
    <x v="492"/>
    <n v="0"/>
    <x v="17"/>
    <n v="1"/>
    <n v="45"/>
    <x v="0"/>
    <x v="5"/>
    <x v="5"/>
    <s v="Romance"/>
    <x v="0"/>
    <x v="0"/>
    <n v="58075"/>
    <x v="0"/>
    <x v="84"/>
    <x v="485"/>
    <n v="23898845"/>
    <x v="0"/>
    <d v="1993-11-12T00:00:00"/>
    <x v="177"/>
    <x v="454"/>
    <x v="5"/>
    <x v="1"/>
    <x v="25"/>
    <x v="23"/>
  </r>
  <r>
    <s v="tt0108358"/>
    <x v="493"/>
    <x v="493"/>
    <n v="0"/>
    <x v="25"/>
    <n v="2"/>
    <n v="10"/>
    <x v="2"/>
    <x v="2"/>
    <x v="3"/>
    <s v="History"/>
    <x v="10"/>
    <x v="1"/>
    <n v="160790"/>
    <x v="1"/>
    <x v="78"/>
    <x v="486"/>
    <n v="31505065"/>
    <x v="0"/>
    <d v="1993-12-25T00:00:00"/>
    <x v="255"/>
    <x v="418"/>
    <x v="0"/>
    <x v="6"/>
    <x v="25"/>
    <x v="2"/>
  </r>
  <r>
    <s v="tt0108399"/>
    <x v="494"/>
    <x v="494"/>
    <n v="0"/>
    <x v="39"/>
    <n v="1"/>
    <n v="59"/>
    <x v="0"/>
    <x v="4"/>
    <x v="3"/>
    <s v="Romance"/>
    <x v="4"/>
    <x v="1"/>
    <n v="237840"/>
    <x v="1"/>
    <x v="30"/>
    <x v="487"/>
    <n v="88850"/>
    <x v="0"/>
    <d v="1993-09-08T00:00:00"/>
    <x v="148"/>
    <x v="455"/>
    <x v="9"/>
    <x v="4"/>
    <x v="25"/>
    <x v="19"/>
  </r>
  <r>
    <s v="tt0108525"/>
    <x v="495"/>
    <x v="495"/>
    <n v="0"/>
    <x v="13"/>
    <n v="1"/>
    <n v="35"/>
    <x v="0"/>
    <x v="0"/>
    <x v="8"/>
    <s v="Unknown"/>
    <x v="27"/>
    <x v="0"/>
    <n v="86805"/>
    <x v="0"/>
    <x v="82"/>
    <x v="488"/>
    <n v="8198019"/>
    <x v="0"/>
    <d v="1993-12-10T00:00:00"/>
    <x v="256"/>
    <x v="451"/>
    <x v="0"/>
    <x v="1"/>
    <x v="25"/>
    <x v="28"/>
  </r>
  <r>
    <s v="tt0108550"/>
    <x v="496"/>
    <x v="496"/>
    <n v="0"/>
    <x v="0"/>
    <n v="1"/>
    <n v="58"/>
    <x v="0"/>
    <x v="3"/>
    <x v="11"/>
    <s v="Unknown"/>
    <x v="8"/>
    <x v="1"/>
    <n v="249091"/>
    <x v="1"/>
    <x v="21"/>
    <x v="489"/>
    <n v="-967235"/>
    <x v="1"/>
    <d v="1993-10-01T00:00:00"/>
    <x v="257"/>
    <x v="422"/>
    <x v="4"/>
    <x v="1"/>
    <x v="25"/>
    <x v="1"/>
  </r>
  <r>
    <s v="tt0109040"/>
    <x v="497"/>
    <x v="497"/>
    <n v="0"/>
    <x v="5"/>
    <n v="1"/>
    <n v="26"/>
    <x v="0"/>
    <x v="0"/>
    <x v="11"/>
    <s v="Unknown"/>
    <x v="17"/>
    <x v="0"/>
    <n v="318316"/>
    <x v="1"/>
    <x v="48"/>
    <x v="490"/>
    <n v="92217396"/>
    <x v="0"/>
    <d v="1994-02-04T00:00:00"/>
    <x v="258"/>
    <x v="456"/>
    <x v="2"/>
    <x v="1"/>
    <x v="27"/>
    <x v="3"/>
  </r>
  <r>
    <s v="tt0109190"/>
    <x v="498"/>
    <x v="498"/>
    <n v="0"/>
    <x v="53"/>
    <n v="1"/>
    <n v="39"/>
    <x v="0"/>
    <x v="1"/>
    <x v="2"/>
    <s v="Crime"/>
    <x v="27"/>
    <x v="0"/>
    <n v="54356"/>
    <x v="0"/>
    <x v="0"/>
    <x v="491"/>
    <n v="-31172598"/>
    <x v="1"/>
    <d v="1905-06-16T00:00:00"/>
    <x v="259"/>
    <x v="457"/>
    <x v="6"/>
    <x v="1"/>
    <x v="9"/>
    <x v="18"/>
  </r>
  <r>
    <s v="tt0109254"/>
    <x v="499"/>
    <x v="499"/>
    <n v="0"/>
    <x v="9"/>
    <n v="1"/>
    <n v="44"/>
    <x v="0"/>
    <x v="5"/>
    <x v="2"/>
    <s v="Crime"/>
    <x v="38"/>
    <x v="0"/>
    <n v="85342"/>
    <x v="0"/>
    <x v="115"/>
    <x v="492"/>
    <n v="69208989"/>
    <x v="0"/>
    <d v="1994-05-25T00:00:00"/>
    <x v="58"/>
    <x v="458"/>
    <x v="11"/>
    <x v="4"/>
    <x v="27"/>
    <x v="2"/>
  </r>
  <r>
    <s v="tt0109444"/>
    <x v="500"/>
    <x v="500"/>
    <n v="0"/>
    <x v="71"/>
    <n v="2"/>
    <n v="21"/>
    <x v="2"/>
    <x v="5"/>
    <x v="6"/>
    <s v="Drama"/>
    <x v="17"/>
    <x v="0"/>
    <n v="105833"/>
    <x v="1"/>
    <x v="133"/>
    <x v="493"/>
    <n v="153887717"/>
    <x v="0"/>
    <d v="1994-08-03T00:00:00"/>
    <x v="230"/>
    <x v="459"/>
    <x v="10"/>
    <x v="4"/>
    <x v="27"/>
    <x v="25"/>
  </r>
  <r>
    <s v="tt0109445"/>
    <x v="501"/>
    <x v="501"/>
    <n v="0"/>
    <x v="56"/>
    <n v="1"/>
    <n v="32"/>
    <x v="0"/>
    <x v="0"/>
    <x v="11"/>
    <s v="Unknown"/>
    <x v="8"/>
    <x v="1"/>
    <n v="229676"/>
    <x v="1"/>
    <x v="134"/>
    <x v="494"/>
    <n v="3124130"/>
    <x v="0"/>
    <d v="1994-01-01T00:00:00"/>
    <x v="260"/>
    <x v="460"/>
    <x v="1"/>
    <x v="6"/>
    <x v="27"/>
    <x v="1"/>
  </r>
  <r>
    <s v="tt0109446"/>
    <x v="502"/>
    <x v="502"/>
    <n v="0"/>
    <x v="39"/>
    <n v="1"/>
    <n v="59"/>
    <x v="0"/>
    <x v="4"/>
    <x v="3"/>
    <s v="Mystery"/>
    <x v="13"/>
    <x v="0"/>
    <n v="72010"/>
    <x v="0"/>
    <x v="129"/>
    <x v="495"/>
    <n v="72615211"/>
    <x v="0"/>
    <d v="1994-07-20T00:00:00"/>
    <x v="152"/>
    <x v="461"/>
    <x v="7"/>
    <x v="4"/>
    <x v="27"/>
    <x v="8"/>
  </r>
  <r>
    <s v="tt0109506"/>
    <x v="503"/>
    <x v="503"/>
    <n v="0"/>
    <x v="8"/>
    <n v="1"/>
    <n v="42"/>
    <x v="0"/>
    <x v="5"/>
    <x v="6"/>
    <s v="Drama"/>
    <x v="15"/>
    <x v="1"/>
    <n v="194723"/>
    <x v="1"/>
    <x v="121"/>
    <x v="496"/>
    <n v="27694671"/>
    <x v="0"/>
    <d v="1994-02-04T00:00:00"/>
    <x v="261"/>
    <x v="456"/>
    <x v="2"/>
    <x v="1"/>
    <x v="27"/>
    <x v="3"/>
  </r>
  <r>
    <s v="tt0109635"/>
    <x v="504"/>
    <x v="504"/>
    <n v="0"/>
    <x v="82"/>
    <n v="2"/>
    <n v="8"/>
    <x v="2"/>
    <x v="3"/>
    <x v="16"/>
    <s v="Unknown"/>
    <x v="27"/>
    <x v="0"/>
    <n v="53405"/>
    <x v="0"/>
    <x v="51"/>
    <x v="497"/>
    <n v="159015089"/>
    <x v="0"/>
    <d v="1994-11-28T00:00:00"/>
    <x v="110"/>
    <x v="462"/>
    <x v="5"/>
    <x v="5"/>
    <x v="27"/>
    <x v="10"/>
  </r>
  <r>
    <s v="tt0109686"/>
    <x v="505"/>
    <x v="505"/>
    <n v="0"/>
    <x v="63"/>
    <n v="1"/>
    <n v="47"/>
    <x v="0"/>
    <x v="0"/>
    <x v="11"/>
    <s v="Unknown"/>
    <x v="21"/>
    <x v="1"/>
    <n v="403411"/>
    <x v="1"/>
    <x v="70"/>
    <x v="498"/>
    <n v="230290327"/>
    <x v="0"/>
    <d v="1994-12-06T00:00:00"/>
    <x v="262"/>
    <x v="463"/>
    <x v="0"/>
    <x v="0"/>
    <x v="27"/>
    <x v="14"/>
  </r>
  <r>
    <s v="tt0109707"/>
    <x v="506"/>
    <x v="506"/>
    <n v="0"/>
    <x v="45"/>
    <n v="2"/>
    <n v="7"/>
    <x v="2"/>
    <x v="2"/>
    <x v="2"/>
    <s v="Drama"/>
    <x v="10"/>
    <x v="1"/>
    <n v="181897"/>
    <x v="1"/>
    <x v="59"/>
    <x v="499"/>
    <n v="-12112275"/>
    <x v="1"/>
    <d v="1905-06-16T00:00:00"/>
    <x v="129"/>
    <x v="457"/>
    <x v="6"/>
    <x v="1"/>
    <x v="9"/>
    <x v="18"/>
  </r>
  <r>
    <s v="tt0109813"/>
    <x v="507"/>
    <x v="507"/>
    <n v="0"/>
    <x v="10"/>
    <n v="1"/>
    <n v="31"/>
    <x v="0"/>
    <x v="0"/>
    <x v="19"/>
    <s v="Fantasy"/>
    <x v="31"/>
    <x v="3"/>
    <n v="84502"/>
    <x v="0"/>
    <x v="135"/>
    <x v="500"/>
    <n v="295631208"/>
    <x v="0"/>
    <d v="1994-05-23T00:00:00"/>
    <x v="263"/>
    <x v="464"/>
    <x v="11"/>
    <x v="5"/>
    <x v="27"/>
    <x v="26"/>
  </r>
  <r>
    <s v="tt0109830"/>
    <x v="508"/>
    <x v="508"/>
    <n v="0"/>
    <x v="87"/>
    <n v="2"/>
    <n v="22"/>
    <x v="2"/>
    <x v="3"/>
    <x v="7"/>
    <s v="Unknown"/>
    <x v="42"/>
    <x v="1"/>
    <n v="2194012"/>
    <x v="3"/>
    <x v="51"/>
    <x v="501"/>
    <n v="623226465"/>
    <x v="0"/>
    <d v="1994-06-23T00:00:00"/>
    <x v="115"/>
    <x v="465"/>
    <x v="6"/>
    <x v="2"/>
    <x v="27"/>
    <x v="26"/>
  </r>
  <r>
    <s v="tt0109831"/>
    <x v="509"/>
    <x v="509"/>
    <n v="0"/>
    <x v="35"/>
    <n v="1"/>
    <n v="57"/>
    <x v="0"/>
    <x v="0"/>
    <x v="3"/>
    <s v="Romance"/>
    <x v="1"/>
    <x v="1"/>
    <n v="161708"/>
    <x v="1"/>
    <x v="136"/>
    <x v="502"/>
    <n v="241300832"/>
    <x v="0"/>
    <d v="1994-01-20T00:00:00"/>
    <x v="264"/>
    <x v="466"/>
    <x v="1"/>
    <x v="2"/>
    <x v="27"/>
    <x v="8"/>
  </r>
  <r>
    <s v="tt0109836"/>
    <x v="510"/>
    <x v="510"/>
    <n v="0"/>
    <x v="90"/>
    <n v="2"/>
    <n v="3"/>
    <x v="2"/>
    <x v="3"/>
    <x v="10"/>
    <s v="Romance"/>
    <x v="33"/>
    <x v="0"/>
    <n v="58325"/>
    <x v="0"/>
    <x v="129"/>
    <x v="503"/>
    <n v="67006296"/>
    <x v="0"/>
    <d v="1994-11-04T00:00:00"/>
    <x v="245"/>
    <x v="467"/>
    <x v="5"/>
    <x v="1"/>
    <x v="27"/>
    <x v="3"/>
  </r>
  <r>
    <s v="tt0110005"/>
    <x v="511"/>
    <x v="511"/>
    <n v="0"/>
    <x v="53"/>
    <n v="1"/>
    <n v="39"/>
    <x v="0"/>
    <x v="2"/>
    <x v="6"/>
    <s v="Drama"/>
    <x v="21"/>
    <x v="1"/>
    <n v="66529"/>
    <x v="0"/>
    <x v="25"/>
    <x v="504"/>
    <n v="-1950050"/>
    <x v="1"/>
    <d v="1994-07-08T00:00:00"/>
    <x v="223"/>
    <x v="468"/>
    <x v="7"/>
    <x v="1"/>
    <x v="27"/>
    <x v="19"/>
  </r>
  <r>
    <s v="tt0110074"/>
    <x v="512"/>
    <x v="512"/>
    <n v="0"/>
    <x v="40"/>
    <n v="1"/>
    <n v="51"/>
    <x v="0"/>
    <x v="0"/>
    <x v="3"/>
    <s v="Fantasy"/>
    <x v="14"/>
    <x v="1"/>
    <n v="83816"/>
    <x v="0"/>
    <x v="82"/>
    <x v="505"/>
    <n v="-37183482"/>
    <x v="1"/>
    <d v="1994-01-27T00:00:00"/>
    <x v="103"/>
    <x v="469"/>
    <x v="1"/>
    <x v="2"/>
    <x v="27"/>
    <x v="15"/>
  </r>
  <r>
    <s v="tt0110148"/>
    <x v="513"/>
    <x v="513"/>
    <n v="0"/>
    <x v="90"/>
    <n v="2"/>
    <n v="3"/>
    <x v="2"/>
    <x v="3"/>
    <x v="0"/>
    <s v="Horror"/>
    <x v="15"/>
    <x v="1"/>
    <n v="340715"/>
    <x v="1"/>
    <x v="113"/>
    <x v="506"/>
    <n v="163664608"/>
    <x v="0"/>
    <d v="1994-11-09T00:00:00"/>
    <x v="265"/>
    <x v="470"/>
    <x v="5"/>
    <x v="4"/>
    <x v="27"/>
    <x v="17"/>
  </r>
  <r>
    <s v="tt0110216"/>
    <x v="514"/>
    <x v="514"/>
    <n v="0"/>
    <x v="15"/>
    <n v="1"/>
    <n v="49"/>
    <x v="0"/>
    <x v="0"/>
    <x v="7"/>
    <s v="Sci-Fi"/>
    <x v="40"/>
    <x v="3"/>
    <n v="71896"/>
    <x v="0"/>
    <x v="113"/>
    <x v="507"/>
    <n v="48431355"/>
    <x v="0"/>
    <d v="1994-11-14T00:00:00"/>
    <x v="83"/>
    <x v="471"/>
    <x v="5"/>
    <x v="5"/>
    <x v="27"/>
    <x v="5"/>
  </r>
  <r>
    <s v="tt0110322"/>
    <x v="515"/>
    <x v="515"/>
    <n v="0"/>
    <x v="34"/>
    <n v="2"/>
    <n v="13"/>
    <x v="2"/>
    <x v="3"/>
    <x v="7"/>
    <s v="War"/>
    <x v="15"/>
    <x v="1"/>
    <n v="178032"/>
    <x v="1"/>
    <x v="84"/>
    <x v="508"/>
    <n v="130638883"/>
    <x v="0"/>
    <d v="1994-12-23T00:00:00"/>
    <x v="181"/>
    <x v="472"/>
    <x v="0"/>
    <x v="1"/>
    <x v="27"/>
    <x v="26"/>
  </r>
  <r>
    <s v="tt0110357"/>
    <x v="516"/>
    <x v="516"/>
    <n v="0"/>
    <x v="28"/>
    <n v="1"/>
    <n v="28"/>
    <x v="0"/>
    <x v="1"/>
    <x v="1"/>
    <s v="Drama"/>
    <x v="25"/>
    <x v="1"/>
    <n v="1113318"/>
    <x v="2"/>
    <x v="129"/>
    <x v="509"/>
    <n v="923511805"/>
    <x v="0"/>
    <d v="1994-06-12T00:00:00"/>
    <x v="266"/>
    <x v="473"/>
    <x v="6"/>
    <x v="3"/>
    <x v="27"/>
    <x v="23"/>
  </r>
  <r>
    <s v="tt0110366"/>
    <x v="517"/>
    <x v="517"/>
    <n v="0"/>
    <x v="73"/>
    <n v="1"/>
    <n v="22"/>
    <x v="0"/>
    <x v="0"/>
    <x v="19"/>
    <s v="Romance"/>
    <x v="33"/>
    <x v="0"/>
    <n v="54619"/>
    <x v="0"/>
    <x v="121"/>
    <x v="510"/>
    <n v="44308282"/>
    <x v="0"/>
    <d v="1994-08-05T00:00:00"/>
    <x v="234"/>
    <x v="474"/>
    <x v="10"/>
    <x v="1"/>
    <x v="27"/>
    <x v="20"/>
  </r>
  <r>
    <s v="tt0110367"/>
    <x v="518"/>
    <x v="518"/>
    <n v="0"/>
    <x v="47"/>
    <n v="1"/>
    <n v="55"/>
    <x v="0"/>
    <x v="3"/>
    <x v="19"/>
    <s v="Romance"/>
    <x v="21"/>
    <x v="1"/>
    <n v="62067"/>
    <x v="0"/>
    <x v="59"/>
    <x v="511"/>
    <n v="32083616"/>
    <x v="0"/>
    <d v="1994-12-21T00:00:00"/>
    <x v="267"/>
    <x v="475"/>
    <x v="0"/>
    <x v="4"/>
    <x v="27"/>
    <x v="6"/>
  </r>
  <r>
    <s v="tt0110475"/>
    <x v="519"/>
    <x v="519"/>
    <n v="0"/>
    <x v="75"/>
    <n v="1"/>
    <n v="41"/>
    <x v="0"/>
    <x v="5"/>
    <x v="2"/>
    <s v="Crime"/>
    <x v="17"/>
    <x v="0"/>
    <n v="409086"/>
    <x v="1"/>
    <x v="121"/>
    <x v="512"/>
    <n v="328583407"/>
    <x v="0"/>
    <d v="1994-07-28T00:00:00"/>
    <x v="154"/>
    <x v="476"/>
    <x v="7"/>
    <x v="2"/>
    <x v="27"/>
    <x v="10"/>
  </r>
  <r>
    <s v="tt0110478"/>
    <x v="520"/>
    <x v="520"/>
    <n v="0"/>
    <x v="45"/>
    <n v="2"/>
    <n v="7"/>
    <x v="2"/>
    <x v="5"/>
    <x v="5"/>
    <s v="Comedy"/>
    <x v="16"/>
    <x v="0"/>
    <n v="116892"/>
    <x v="1"/>
    <x v="137"/>
    <x v="513"/>
    <n v="108031272"/>
    <x v="0"/>
    <d v="1994-05-20T00:00:00"/>
    <x v="44"/>
    <x v="477"/>
    <x v="11"/>
    <x v="1"/>
    <x v="27"/>
    <x v="8"/>
  </r>
  <r>
    <s v="tt0110622"/>
    <x v="521"/>
    <x v="521"/>
    <n v="0"/>
    <x v="24"/>
    <n v="1"/>
    <n v="23"/>
    <x v="0"/>
    <x v="0"/>
    <x v="6"/>
    <s v="Unknown"/>
    <x v="7"/>
    <x v="0"/>
    <n v="109611"/>
    <x v="1"/>
    <x v="84"/>
    <x v="514"/>
    <n v="21132598"/>
    <x v="0"/>
    <d v="1994-03-18T00:00:00"/>
    <x v="268"/>
    <x v="478"/>
    <x v="3"/>
    <x v="1"/>
    <x v="27"/>
    <x v="21"/>
  </r>
  <r>
    <s v="tt0110632"/>
    <x v="522"/>
    <x v="522"/>
    <n v="0"/>
    <x v="39"/>
    <n v="1"/>
    <n v="59"/>
    <x v="0"/>
    <x v="5"/>
    <x v="6"/>
    <s v="Romance"/>
    <x v="14"/>
    <x v="1"/>
    <n v="246617"/>
    <x v="1"/>
    <x v="55"/>
    <x v="515"/>
    <n v="16283563"/>
    <x v="0"/>
    <d v="1994-08-26T00:00:00"/>
    <x v="146"/>
    <x v="479"/>
    <x v="10"/>
    <x v="1"/>
    <x v="27"/>
    <x v="16"/>
  </r>
  <r>
    <s v="tt0110912"/>
    <x v="523"/>
    <x v="523"/>
    <n v="0"/>
    <x v="74"/>
    <n v="2"/>
    <n v="34"/>
    <x v="2"/>
    <x v="4"/>
    <x v="3"/>
    <s v="Unknown"/>
    <x v="43"/>
    <x v="1"/>
    <n v="2160463"/>
    <x v="3"/>
    <x v="33"/>
    <x v="516"/>
    <n v="205928762"/>
    <x v="0"/>
    <d v="1994-05-21T00:00:00"/>
    <x v="231"/>
    <x v="480"/>
    <x v="11"/>
    <x v="6"/>
    <x v="27"/>
    <x v="6"/>
  </r>
  <r>
    <s v="tt0110932"/>
    <x v="524"/>
    <x v="524"/>
    <n v="0"/>
    <x v="34"/>
    <n v="2"/>
    <n v="13"/>
    <x v="2"/>
    <x v="2"/>
    <x v="3"/>
    <s v="History"/>
    <x v="15"/>
    <x v="1"/>
    <n v="72316"/>
    <x v="0"/>
    <x v="89"/>
    <x v="517"/>
    <n v="-6177381"/>
    <x v="1"/>
    <s v="NA"/>
    <x v="74"/>
    <x v="428"/>
    <x v="12"/>
    <x v="7"/>
    <x v="26"/>
    <x v="31"/>
  </r>
  <r>
    <s v="tt0110950"/>
    <x v="525"/>
    <x v="525"/>
    <n v="0"/>
    <x v="53"/>
    <n v="1"/>
    <n v="39"/>
    <x v="0"/>
    <x v="0"/>
    <x v="3"/>
    <s v="Romance"/>
    <x v="5"/>
    <x v="0"/>
    <n v="52717"/>
    <x v="0"/>
    <x v="93"/>
    <x v="518"/>
    <n v="21851557"/>
    <x v="0"/>
    <d v="1994-01-01T00:00:00"/>
    <x v="269"/>
    <x v="460"/>
    <x v="1"/>
    <x v="6"/>
    <x v="27"/>
    <x v="1"/>
  </r>
  <r>
    <s v="tt0110989"/>
    <x v="526"/>
    <x v="526"/>
    <n v="0"/>
    <x v="13"/>
    <n v="1"/>
    <n v="35"/>
    <x v="0"/>
    <x v="0"/>
    <x v="19"/>
    <s v="Unknown"/>
    <x v="35"/>
    <x v="0"/>
    <n v="72205"/>
    <x v="0"/>
    <x v="82"/>
    <x v="519"/>
    <n v="-1912244"/>
    <x v="1"/>
    <d v="1994-12-19T00:00:00"/>
    <x v="270"/>
    <x v="481"/>
    <x v="0"/>
    <x v="5"/>
    <x v="27"/>
    <x v="4"/>
  </r>
  <r>
    <s v="tt0111070"/>
    <x v="527"/>
    <x v="527"/>
    <n v="0"/>
    <x v="26"/>
    <n v="1"/>
    <n v="37"/>
    <x v="0"/>
    <x v="0"/>
    <x v="3"/>
    <s v="Family"/>
    <x v="7"/>
    <x v="0"/>
    <n v="126968"/>
    <x v="1"/>
    <x v="68"/>
    <x v="520"/>
    <n v="168539357"/>
    <x v="0"/>
    <d v="1994-11-11T00:00:00"/>
    <x v="271"/>
    <x v="482"/>
    <x v="5"/>
    <x v="1"/>
    <x v="27"/>
    <x v="0"/>
  </r>
  <r>
    <s v="tt0111149"/>
    <x v="528"/>
    <x v="528"/>
    <n v="0"/>
    <x v="38"/>
    <n v="1"/>
    <n v="29"/>
    <x v="0"/>
    <x v="4"/>
    <x v="3"/>
    <s v="Thriller"/>
    <x v="21"/>
    <x v="1"/>
    <n v="65075"/>
    <x v="0"/>
    <x v="24"/>
    <x v="521"/>
    <n v="-420431"/>
    <x v="1"/>
    <d v="1994-05-17T00:00:00"/>
    <x v="272"/>
    <x v="483"/>
    <x v="11"/>
    <x v="0"/>
    <x v="27"/>
    <x v="30"/>
  </r>
  <r>
    <s v="tt0111161"/>
    <x v="529"/>
    <x v="529"/>
    <n v="0"/>
    <x v="87"/>
    <n v="2"/>
    <n v="22"/>
    <x v="2"/>
    <x v="3"/>
    <x v="11"/>
    <s v="Unknown"/>
    <x v="44"/>
    <x v="2"/>
    <n v="2817283"/>
    <x v="3"/>
    <x v="78"/>
    <x v="522"/>
    <n v="3884716"/>
    <x v="0"/>
    <d v="1994-09-10T00:00:00"/>
    <x v="273"/>
    <x v="484"/>
    <x v="9"/>
    <x v="6"/>
    <x v="27"/>
    <x v="28"/>
  </r>
  <r>
    <s v="tt0111255"/>
    <x v="530"/>
    <x v="530"/>
    <n v="0"/>
    <x v="18"/>
    <n v="1"/>
    <n v="50"/>
    <x v="0"/>
    <x v="5"/>
    <x v="3"/>
    <s v="Thriller"/>
    <x v="29"/>
    <x v="0"/>
    <n v="68821"/>
    <x v="0"/>
    <x v="129"/>
    <x v="523"/>
    <n v="125362582"/>
    <x v="0"/>
    <d v="1994-10-07T00:00:00"/>
    <x v="274"/>
    <x v="485"/>
    <x v="4"/>
    <x v="1"/>
    <x v="27"/>
    <x v="7"/>
  </r>
  <r>
    <s v="tt0111257"/>
    <x v="531"/>
    <x v="531"/>
    <n v="0"/>
    <x v="3"/>
    <n v="1"/>
    <n v="56"/>
    <x v="0"/>
    <x v="5"/>
    <x v="5"/>
    <s v="Thriller"/>
    <x v="21"/>
    <x v="1"/>
    <n v="383702"/>
    <x v="1"/>
    <x v="84"/>
    <x v="524"/>
    <n v="320448145"/>
    <x v="0"/>
    <d v="1994-06-07T00:00:00"/>
    <x v="275"/>
    <x v="486"/>
    <x v="6"/>
    <x v="0"/>
    <x v="27"/>
    <x v="7"/>
  </r>
  <r>
    <s v="tt0111280"/>
    <x v="532"/>
    <x v="532"/>
    <n v="0"/>
    <x v="0"/>
    <n v="1"/>
    <n v="58"/>
    <x v="0"/>
    <x v="5"/>
    <x v="5"/>
    <s v="Mystery"/>
    <x v="5"/>
    <x v="0"/>
    <n v="85822"/>
    <x v="0"/>
    <x v="56"/>
    <x v="525"/>
    <n v="83071125"/>
    <x v="0"/>
    <d v="1994-11-17T00:00:00"/>
    <x v="276"/>
    <x v="487"/>
    <x v="5"/>
    <x v="2"/>
    <x v="27"/>
    <x v="30"/>
  </r>
  <r>
    <s v="tt0111282"/>
    <x v="533"/>
    <x v="533"/>
    <n v="0"/>
    <x v="3"/>
    <n v="1"/>
    <n v="56"/>
    <x v="0"/>
    <x v="5"/>
    <x v="5"/>
    <s v="Sci-Fi"/>
    <x v="16"/>
    <x v="0"/>
    <n v="200994"/>
    <x v="1"/>
    <x v="51"/>
    <x v="526"/>
    <n v="141567262"/>
    <x v="0"/>
    <d v="1994-10-28T00:00:00"/>
    <x v="233"/>
    <x v="488"/>
    <x v="4"/>
    <x v="1"/>
    <x v="27"/>
    <x v="10"/>
  </r>
  <r>
    <s v="tt0111301"/>
    <x v="534"/>
    <x v="534"/>
    <n v="0"/>
    <x v="8"/>
    <n v="1"/>
    <n v="42"/>
    <x v="0"/>
    <x v="5"/>
    <x v="5"/>
    <s v="Comedy"/>
    <x v="45"/>
    <x v="3"/>
    <n v="74256"/>
    <x v="0"/>
    <x v="56"/>
    <x v="527"/>
    <n v="64431786"/>
    <x v="0"/>
    <d v="1994-12-23T00:00:00"/>
    <x v="277"/>
    <x v="472"/>
    <x v="0"/>
    <x v="1"/>
    <x v="27"/>
    <x v="26"/>
  </r>
  <r>
    <s v="tt0111438"/>
    <x v="535"/>
    <x v="535"/>
    <n v="0"/>
    <x v="53"/>
    <n v="1"/>
    <n v="39"/>
    <x v="0"/>
    <x v="5"/>
    <x v="6"/>
    <s v="Sci-Fi"/>
    <x v="32"/>
    <x v="0"/>
    <n v="62760"/>
    <x v="0"/>
    <x v="43"/>
    <x v="528"/>
    <n v="74646581"/>
    <x v="0"/>
    <d v="1994-09-16T00:00:00"/>
    <x v="101"/>
    <x v="489"/>
    <x v="9"/>
    <x v="1"/>
    <x v="27"/>
    <x v="18"/>
  </r>
  <r>
    <s v="tt0111503"/>
    <x v="536"/>
    <x v="536"/>
    <n v="0"/>
    <x v="71"/>
    <n v="2"/>
    <n v="21"/>
    <x v="2"/>
    <x v="5"/>
    <x v="2"/>
    <s v="Thriller"/>
    <x v="21"/>
    <x v="1"/>
    <n v="274856"/>
    <x v="1"/>
    <x v="138"/>
    <x v="529"/>
    <n v="263882411"/>
    <x v="0"/>
    <d v="1994-07-12T00:00:00"/>
    <x v="119"/>
    <x v="490"/>
    <x v="7"/>
    <x v="0"/>
    <x v="27"/>
    <x v="23"/>
  </r>
  <r>
    <s v="tt0111686"/>
    <x v="537"/>
    <x v="537"/>
    <n v="0"/>
    <x v="22"/>
    <n v="1"/>
    <n v="52"/>
    <x v="0"/>
    <x v="8"/>
    <x v="10"/>
    <s v="Mystery"/>
    <x v="0"/>
    <x v="0"/>
    <n v="62994"/>
    <x v="0"/>
    <x v="33"/>
    <x v="530"/>
    <n v="11721741"/>
    <x v="0"/>
    <d v="1994-08-01T00:00:00"/>
    <x v="111"/>
    <x v="491"/>
    <x v="10"/>
    <x v="5"/>
    <x v="27"/>
    <x v="1"/>
  </r>
  <r>
    <s v="tt0111742"/>
    <x v="538"/>
    <x v="538"/>
    <n v="0"/>
    <x v="31"/>
    <n v="2"/>
    <n v="5"/>
    <x v="2"/>
    <x v="3"/>
    <x v="10"/>
    <s v="Romance"/>
    <x v="33"/>
    <x v="0"/>
    <n v="59375"/>
    <x v="0"/>
    <x v="108"/>
    <x v="531"/>
    <n v="61002597"/>
    <x v="0"/>
    <d v="1994-06-17T00:00:00"/>
    <x v="175"/>
    <x v="492"/>
    <x v="6"/>
    <x v="1"/>
    <x v="27"/>
    <x v="30"/>
  </r>
  <r>
    <s v="tt0111756"/>
    <x v="539"/>
    <x v="539"/>
    <n v="0"/>
    <x v="60"/>
    <n v="3"/>
    <n v="11"/>
    <x v="2"/>
    <x v="5"/>
    <x v="5"/>
    <s v="Biography"/>
    <x v="13"/>
    <x v="0"/>
    <n v="53926"/>
    <x v="0"/>
    <x v="105"/>
    <x v="532"/>
    <n v="-37948000"/>
    <x v="1"/>
    <d v="1994-06-24T00:00:00"/>
    <x v="278"/>
    <x v="493"/>
    <x v="6"/>
    <x v="1"/>
    <x v="27"/>
    <x v="22"/>
  </r>
  <r>
    <s v="tt0112281"/>
    <x v="540"/>
    <x v="540"/>
    <n v="0"/>
    <x v="59"/>
    <n v="1"/>
    <n v="30"/>
    <x v="0"/>
    <x v="1"/>
    <x v="2"/>
    <s v="Crime"/>
    <x v="0"/>
    <x v="0"/>
    <n v="228996"/>
    <x v="1"/>
    <x v="84"/>
    <x v="533"/>
    <n v="182385533"/>
    <x v="0"/>
    <d v="1995-11-08T00:00:00"/>
    <x v="279"/>
    <x v="494"/>
    <x v="5"/>
    <x v="4"/>
    <x v="28"/>
    <x v="19"/>
  </r>
  <r>
    <s v="tt0112346"/>
    <x v="541"/>
    <x v="541"/>
    <n v="0"/>
    <x v="42"/>
    <n v="1"/>
    <n v="54"/>
    <x v="0"/>
    <x v="0"/>
    <x v="3"/>
    <s v="Romance"/>
    <x v="22"/>
    <x v="0"/>
    <n v="59762"/>
    <x v="0"/>
    <x v="133"/>
    <x v="534"/>
    <n v="45879496"/>
    <x v="0"/>
    <d v="1995-11-08T00:00:00"/>
    <x v="120"/>
    <x v="494"/>
    <x v="5"/>
    <x v="4"/>
    <x v="28"/>
    <x v="19"/>
  </r>
  <r>
    <s v="tt0112384"/>
    <x v="542"/>
    <x v="542"/>
    <n v="0"/>
    <x v="54"/>
    <n v="2"/>
    <n v="20"/>
    <x v="2"/>
    <x v="1"/>
    <x v="3"/>
    <s v="History"/>
    <x v="8"/>
    <x v="1"/>
    <n v="308771"/>
    <x v="1"/>
    <x v="139"/>
    <x v="535"/>
    <n v="303237933"/>
    <x v="0"/>
    <d v="1995-06-22T00:00:00"/>
    <x v="117"/>
    <x v="495"/>
    <x v="6"/>
    <x v="2"/>
    <x v="28"/>
    <x v="29"/>
  </r>
  <r>
    <s v="tt0112401"/>
    <x v="543"/>
    <x v="543"/>
    <n v="0"/>
    <x v="34"/>
    <n v="2"/>
    <n v="13"/>
    <x v="2"/>
    <x v="5"/>
    <x v="6"/>
    <s v="Thriller"/>
    <x v="33"/>
    <x v="0"/>
    <n v="86898"/>
    <x v="0"/>
    <x v="115"/>
    <x v="536"/>
    <n v="-19696928"/>
    <x v="1"/>
    <d v="1995-10-06T00:00:00"/>
    <x v="44"/>
    <x v="496"/>
    <x v="4"/>
    <x v="1"/>
    <x v="28"/>
    <x v="14"/>
  </r>
  <r>
    <s v="tt0112431"/>
    <x v="544"/>
    <x v="544"/>
    <n v="0"/>
    <x v="10"/>
    <n v="1"/>
    <n v="31"/>
    <x v="0"/>
    <x v="0"/>
    <x v="3"/>
    <s v="Family"/>
    <x v="17"/>
    <x v="0"/>
    <n v="131718"/>
    <x v="1"/>
    <x v="84"/>
    <x v="537"/>
    <n v="224134910"/>
    <x v="0"/>
    <d v="1995-08-04T00:00:00"/>
    <x v="280"/>
    <x v="497"/>
    <x v="10"/>
    <x v="1"/>
    <x v="28"/>
    <x v="3"/>
  </r>
  <r>
    <s v="tt0112442"/>
    <x v="545"/>
    <x v="545"/>
    <n v="0"/>
    <x v="39"/>
    <n v="1"/>
    <n v="59"/>
    <x v="0"/>
    <x v="5"/>
    <x v="2"/>
    <s v="Crime"/>
    <x v="22"/>
    <x v="0"/>
    <n v="280217"/>
    <x v="1"/>
    <x v="62"/>
    <x v="538"/>
    <n v="122407024"/>
    <x v="0"/>
    <d v="1995-04-06T00:00:00"/>
    <x v="281"/>
    <x v="498"/>
    <x v="8"/>
    <x v="2"/>
    <x v="28"/>
    <x v="14"/>
  </r>
  <r>
    <s v="tt0112461"/>
    <x v="546"/>
    <x v="546"/>
    <n v="0"/>
    <x v="8"/>
    <n v="1"/>
    <n v="42"/>
    <x v="0"/>
    <x v="2"/>
    <x v="6"/>
    <s v="Drama"/>
    <x v="21"/>
    <x v="1"/>
    <n v="118381"/>
    <x v="1"/>
    <x v="14"/>
    <x v="539"/>
    <n v="402438"/>
    <x v="0"/>
    <d v="1995-01-27T00:00:00"/>
    <x v="282"/>
    <x v="499"/>
    <x v="1"/>
    <x v="1"/>
    <x v="28"/>
    <x v="15"/>
  </r>
  <r>
    <s v="tt0112462"/>
    <x v="547"/>
    <x v="547"/>
    <n v="0"/>
    <x v="21"/>
    <n v="2"/>
    <n v="1"/>
    <x v="2"/>
    <x v="5"/>
    <x v="5"/>
    <s v="Unknown"/>
    <x v="35"/>
    <x v="0"/>
    <n v="263045"/>
    <x v="1"/>
    <x v="140"/>
    <x v="540"/>
    <n v="236567158"/>
    <x v="0"/>
    <d v="1995-06-09T00:00:00"/>
    <x v="152"/>
    <x v="500"/>
    <x v="6"/>
    <x v="1"/>
    <x v="28"/>
    <x v="17"/>
  </r>
  <r>
    <s v="tt0112471"/>
    <x v="548"/>
    <x v="548"/>
    <n v="0"/>
    <x v="75"/>
    <n v="1"/>
    <n v="41"/>
    <x v="0"/>
    <x v="3"/>
    <x v="7"/>
    <s v="Unknown"/>
    <x v="12"/>
    <x v="1"/>
    <n v="330033"/>
    <x v="1"/>
    <x v="24"/>
    <x v="541"/>
    <n v="3487386"/>
    <x v="0"/>
    <d v="1995-01-19T00:00:00"/>
    <x v="238"/>
    <x v="501"/>
    <x v="1"/>
    <x v="2"/>
    <x v="28"/>
    <x v="4"/>
  </r>
  <r>
    <s v="tt0112508"/>
    <x v="549"/>
    <x v="549"/>
    <n v="0"/>
    <x v="38"/>
    <n v="1"/>
    <n v="29"/>
    <x v="0"/>
    <x v="0"/>
    <x v="11"/>
    <s v="Unknown"/>
    <x v="33"/>
    <x v="0"/>
    <n v="153264"/>
    <x v="1"/>
    <x v="64"/>
    <x v="542"/>
    <n v="16488734"/>
    <x v="0"/>
    <d v="1995-02-10T00:00:00"/>
    <x v="283"/>
    <x v="502"/>
    <x v="2"/>
    <x v="1"/>
    <x v="28"/>
    <x v="28"/>
  </r>
  <r>
    <s v="tt0112573"/>
    <x v="550"/>
    <x v="550"/>
    <n v="0"/>
    <x v="95"/>
    <n v="2"/>
    <n v="58"/>
    <x v="2"/>
    <x v="2"/>
    <x v="3"/>
    <s v="History"/>
    <x v="6"/>
    <x v="1"/>
    <n v="1073146"/>
    <x v="2"/>
    <x v="141"/>
    <x v="543"/>
    <n v="141216216"/>
    <x v="0"/>
    <d v="1995-05-18T00:00:00"/>
    <x v="284"/>
    <x v="503"/>
    <x v="11"/>
    <x v="2"/>
    <x v="28"/>
    <x v="21"/>
  </r>
  <r>
    <s v="tt0112579"/>
    <x v="551"/>
    <x v="551"/>
    <n v="0"/>
    <x v="41"/>
    <n v="2"/>
    <n v="15"/>
    <x v="2"/>
    <x v="3"/>
    <x v="7"/>
    <s v="Unknown"/>
    <x v="2"/>
    <x v="1"/>
    <n v="86840"/>
    <x v="0"/>
    <x v="103"/>
    <x v="544"/>
    <n v="158016617"/>
    <x v="0"/>
    <d v="1995-05-30T00:00:00"/>
    <x v="18"/>
    <x v="504"/>
    <x v="11"/>
    <x v="0"/>
    <x v="28"/>
    <x v="13"/>
  </r>
  <r>
    <s v="tt0112641"/>
    <x v="552"/>
    <x v="552"/>
    <n v="0"/>
    <x v="95"/>
    <n v="2"/>
    <n v="58"/>
    <x v="2"/>
    <x v="4"/>
    <x v="3"/>
    <s v="Unknown"/>
    <x v="18"/>
    <x v="1"/>
    <n v="549438"/>
    <x v="2"/>
    <x v="139"/>
    <x v="545"/>
    <n v="64112375"/>
    <x v="0"/>
    <d v="1995-11-14T00:00:00"/>
    <x v="22"/>
    <x v="505"/>
    <x v="5"/>
    <x v="0"/>
    <x v="28"/>
    <x v="5"/>
  </r>
  <r>
    <s v="tt0112642"/>
    <x v="553"/>
    <x v="553"/>
    <n v="0"/>
    <x v="12"/>
    <n v="1"/>
    <n v="40"/>
    <x v="0"/>
    <x v="0"/>
    <x v="19"/>
    <s v="Fantasy"/>
    <x v="27"/>
    <x v="0"/>
    <n v="144554"/>
    <x v="1"/>
    <x v="51"/>
    <x v="546"/>
    <n v="232928194"/>
    <x v="0"/>
    <d v="1995-05-26T00:00:00"/>
    <x v="285"/>
    <x v="506"/>
    <x v="11"/>
    <x v="1"/>
    <x v="28"/>
    <x v="16"/>
  </r>
  <r>
    <s v="tt0112682"/>
    <x v="554"/>
    <x v="554"/>
    <n v="0"/>
    <x v="22"/>
    <n v="1"/>
    <n v="52"/>
    <x v="0"/>
    <x v="1"/>
    <x v="3"/>
    <s v="Fantasy"/>
    <x v="15"/>
    <x v="1"/>
    <n v="70839"/>
    <x v="0"/>
    <x v="59"/>
    <x v="547"/>
    <n v="-16218250"/>
    <x v="1"/>
    <d v="1995-05-01T00:00:00"/>
    <x v="286"/>
    <x v="507"/>
    <x v="11"/>
    <x v="5"/>
    <x v="28"/>
    <x v="1"/>
  </r>
  <r>
    <s v="tt0112697"/>
    <x v="555"/>
    <x v="555"/>
    <n v="0"/>
    <x v="26"/>
    <n v="1"/>
    <n v="37"/>
    <x v="0"/>
    <x v="0"/>
    <x v="7"/>
    <s v="Unknown"/>
    <x v="17"/>
    <x v="0"/>
    <n v="237469"/>
    <x v="1"/>
    <x v="3"/>
    <x v="548"/>
    <n v="44631794"/>
    <x v="0"/>
    <d v="1995-07-07T00:00:00"/>
    <x v="88"/>
    <x v="508"/>
    <x v="7"/>
    <x v="1"/>
    <x v="28"/>
    <x v="7"/>
  </r>
  <r>
    <s v="tt0112722"/>
    <x v="556"/>
    <x v="556"/>
    <n v="0"/>
    <x v="90"/>
    <n v="2"/>
    <n v="3"/>
    <x v="2"/>
    <x v="3"/>
    <x v="9"/>
    <s v="Thriller"/>
    <x v="5"/>
    <x v="0"/>
    <n v="64161"/>
    <x v="0"/>
    <x v="34"/>
    <x v="549"/>
    <n v="12051917"/>
    <x v="0"/>
    <d v="1995-10-19T00:00:00"/>
    <x v="287"/>
    <x v="509"/>
    <x v="4"/>
    <x v="2"/>
    <x v="28"/>
    <x v="4"/>
  </r>
  <r>
    <s v="tt0112740"/>
    <x v="557"/>
    <x v="557"/>
    <n v="0"/>
    <x v="3"/>
    <n v="1"/>
    <n v="56"/>
    <x v="0"/>
    <x v="5"/>
    <x v="3"/>
    <s v="Thriller"/>
    <x v="21"/>
    <x v="1"/>
    <n v="120531"/>
    <x v="1"/>
    <x v="142"/>
    <x v="550"/>
    <n v="104387195"/>
    <x v="0"/>
    <d v="1995-04-01T00:00:00"/>
    <x v="148"/>
    <x v="510"/>
    <x v="8"/>
    <x v="6"/>
    <x v="28"/>
    <x v="1"/>
  </r>
  <r>
    <s v="tt0112792"/>
    <x v="558"/>
    <x v="558"/>
    <n v="0"/>
    <x v="53"/>
    <n v="1"/>
    <n v="39"/>
    <x v="0"/>
    <x v="2"/>
    <x v="3"/>
    <s v="Unknown"/>
    <x v="7"/>
    <x v="0"/>
    <n v="55993"/>
    <x v="0"/>
    <x v="121"/>
    <x v="551"/>
    <n v="156519401"/>
    <x v="0"/>
    <d v="1995-08-11T00:00:00"/>
    <x v="288"/>
    <x v="511"/>
    <x v="10"/>
    <x v="1"/>
    <x v="28"/>
    <x v="0"/>
  </r>
  <r>
    <s v="tt0112817"/>
    <x v="559"/>
    <x v="559"/>
    <n v="0"/>
    <x v="21"/>
    <n v="2"/>
    <n v="1"/>
    <x v="2"/>
    <x v="1"/>
    <x v="3"/>
    <s v="Fantasy"/>
    <x v="15"/>
    <x v="1"/>
    <n v="101567"/>
    <x v="1"/>
    <x v="38"/>
    <x v="552"/>
    <n v="-7914921"/>
    <x v="1"/>
    <d v="1995-05-27T00:00:00"/>
    <x v="137"/>
    <x v="512"/>
    <x v="11"/>
    <x v="6"/>
    <x v="28"/>
    <x v="15"/>
  </r>
  <r>
    <s v="tt0112818"/>
    <x v="560"/>
    <x v="560"/>
    <n v="0"/>
    <x v="20"/>
    <n v="2"/>
    <n v="2"/>
    <x v="2"/>
    <x v="4"/>
    <x v="3"/>
    <s v="Unknown"/>
    <x v="15"/>
    <x v="1"/>
    <n v="100008"/>
    <x v="1"/>
    <x v="21"/>
    <x v="553"/>
    <n v="28363635"/>
    <x v="0"/>
    <d v="1995-12-29T00:00:00"/>
    <x v="289"/>
    <x v="513"/>
    <x v="0"/>
    <x v="1"/>
    <x v="28"/>
    <x v="11"/>
  </r>
  <r>
    <s v="tt0112851"/>
    <x v="561"/>
    <x v="561"/>
    <n v="0"/>
    <x v="9"/>
    <n v="1"/>
    <n v="44"/>
    <x v="0"/>
    <x v="5"/>
    <x v="6"/>
    <s v="Drama"/>
    <x v="1"/>
    <x v="1"/>
    <n v="194217"/>
    <x v="1"/>
    <x v="22"/>
    <x v="554"/>
    <n v="18405445"/>
    <x v="0"/>
    <d v="1995-05-01T00:00:00"/>
    <x v="227"/>
    <x v="507"/>
    <x v="11"/>
    <x v="5"/>
    <x v="28"/>
    <x v="1"/>
  </r>
  <r>
    <s v="tt0112864"/>
    <x v="562"/>
    <x v="562"/>
    <n v="0"/>
    <x v="82"/>
    <n v="2"/>
    <n v="8"/>
    <x v="2"/>
    <x v="5"/>
    <x v="5"/>
    <s v="Thriller"/>
    <x v="2"/>
    <x v="1"/>
    <n v="401030"/>
    <x v="1"/>
    <x v="143"/>
    <x v="555"/>
    <n v="276101666"/>
    <x v="0"/>
    <d v="1995-05-15T00:00:00"/>
    <x v="157"/>
    <x v="514"/>
    <x v="11"/>
    <x v="5"/>
    <x v="28"/>
    <x v="24"/>
  </r>
  <r>
    <s v="tt0112883"/>
    <x v="563"/>
    <x v="563"/>
    <n v="0"/>
    <x v="26"/>
    <n v="1"/>
    <n v="37"/>
    <x v="0"/>
    <x v="0"/>
    <x v="3"/>
    <s v="Romance"/>
    <x v="13"/>
    <x v="0"/>
    <n v="52691"/>
    <x v="0"/>
    <x v="78"/>
    <x v="556"/>
    <n v="43792531"/>
    <x v="0"/>
    <d v="1994-10-01T00:00:00"/>
    <x v="290"/>
    <x v="515"/>
    <x v="4"/>
    <x v="6"/>
    <x v="27"/>
    <x v="1"/>
  </r>
  <r>
    <s v="tt0113071"/>
    <x v="564"/>
    <x v="564"/>
    <n v="0"/>
    <x v="64"/>
    <n v="2"/>
    <n v="14"/>
    <x v="2"/>
    <x v="5"/>
    <x v="5"/>
    <s v="Drama"/>
    <x v="34"/>
    <x v="0"/>
    <n v="77198"/>
    <x v="0"/>
    <x v="51"/>
    <x v="557"/>
    <n v="72600435"/>
    <x v="0"/>
    <d v="1995-07-07T00:00:00"/>
    <x v="200"/>
    <x v="508"/>
    <x v="7"/>
    <x v="1"/>
    <x v="28"/>
    <x v="7"/>
  </r>
  <r>
    <s v="tt0113101"/>
    <x v="565"/>
    <x v="565"/>
    <n v="0"/>
    <x v="37"/>
    <n v="1"/>
    <n v="38"/>
    <x v="0"/>
    <x v="0"/>
    <x v="11"/>
    <s v="Unknown"/>
    <x v="13"/>
    <x v="0"/>
    <n v="109389"/>
    <x v="1"/>
    <x v="1"/>
    <x v="558"/>
    <n v="257354"/>
    <x v="0"/>
    <d v="1995-09-16T00:00:00"/>
    <x v="291"/>
    <x v="516"/>
    <x v="9"/>
    <x v="6"/>
    <x v="28"/>
    <x v="18"/>
  </r>
  <r>
    <s v="tt0113117"/>
    <x v="566"/>
    <x v="566"/>
    <n v="0"/>
    <x v="40"/>
    <n v="1"/>
    <n v="51"/>
    <x v="0"/>
    <x v="0"/>
    <x v="3"/>
    <s v="Romance"/>
    <x v="5"/>
    <x v="0"/>
    <n v="52167"/>
    <x v="0"/>
    <x v="82"/>
    <x v="559"/>
    <n v="61982854"/>
    <x v="0"/>
    <d v="1995-05-05T00:00:00"/>
    <x v="278"/>
    <x v="517"/>
    <x v="11"/>
    <x v="1"/>
    <x v="28"/>
    <x v="20"/>
  </r>
  <r>
    <s v="tt0113118"/>
    <x v="567"/>
    <x v="567"/>
    <n v="0"/>
    <x v="10"/>
    <n v="1"/>
    <n v="31"/>
    <x v="0"/>
    <x v="0"/>
    <x v="3"/>
    <s v="Unknown"/>
    <x v="14"/>
    <x v="1"/>
    <n v="121650"/>
    <x v="1"/>
    <x v="2"/>
    <x v="560"/>
    <n v="24715918"/>
    <x v="0"/>
    <d v="1995-04-26T00:00:00"/>
    <x v="292"/>
    <x v="518"/>
    <x v="8"/>
    <x v="4"/>
    <x v="28"/>
    <x v="16"/>
  </r>
  <r>
    <s v="tt0113161"/>
    <x v="568"/>
    <x v="568"/>
    <n v="0"/>
    <x v="17"/>
    <n v="1"/>
    <n v="45"/>
    <x v="0"/>
    <x v="0"/>
    <x v="6"/>
    <s v="Thriller"/>
    <x v="17"/>
    <x v="0"/>
    <n v="87501"/>
    <x v="0"/>
    <x v="144"/>
    <x v="561"/>
    <n v="84851622"/>
    <x v="0"/>
    <d v="1995-10-20T00:00:00"/>
    <x v="206"/>
    <x v="519"/>
    <x v="4"/>
    <x v="1"/>
    <x v="28"/>
    <x v="8"/>
  </r>
  <r>
    <s v="tt0113189"/>
    <x v="569"/>
    <x v="569"/>
    <n v="0"/>
    <x v="25"/>
    <n v="2"/>
    <n v="10"/>
    <x v="2"/>
    <x v="5"/>
    <x v="5"/>
    <s v="Thriller"/>
    <x v="14"/>
    <x v="1"/>
    <n v="266593"/>
    <x v="1"/>
    <x v="113"/>
    <x v="562"/>
    <n v="292194034"/>
    <x v="0"/>
    <d v="1995-11-13T00:00:00"/>
    <x v="293"/>
    <x v="520"/>
    <x v="5"/>
    <x v="5"/>
    <x v="28"/>
    <x v="12"/>
  </r>
  <r>
    <s v="tt0113198"/>
    <x v="570"/>
    <x v="570"/>
    <n v="0"/>
    <x v="1"/>
    <n v="1"/>
    <n v="18"/>
    <x v="1"/>
    <x v="1"/>
    <x v="1"/>
    <s v="Comedy"/>
    <x v="17"/>
    <x v="0"/>
    <n v="60784"/>
    <x v="0"/>
    <x v="59"/>
    <x v="563"/>
    <n v="17348597"/>
    <x v="0"/>
    <d v="1995-03-23T00:00:00"/>
    <x v="294"/>
    <x v="521"/>
    <x v="3"/>
    <x v="2"/>
    <x v="28"/>
    <x v="26"/>
  </r>
  <r>
    <s v="tt0113243"/>
    <x v="571"/>
    <x v="571"/>
    <n v="0"/>
    <x v="17"/>
    <n v="1"/>
    <n v="45"/>
    <x v="0"/>
    <x v="4"/>
    <x v="3"/>
    <s v="Romance"/>
    <x v="27"/>
    <x v="0"/>
    <n v="73140"/>
    <x v="0"/>
    <x v="34"/>
    <x v="564"/>
    <n v="-12436272"/>
    <x v="1"/>
    <d v="1995-09-15T00:00:00"/>
    <x v="295"/>
    <x v="522"/>
    <x v="9"/>
    <x v="1"/>
    <x v="28"/>
    <x v="24"/>
  </r>
  <r>
    <s v="tt0113277"/>
    <x v="572"/>
    <x v="572"/>
    <n v="0"/>
    <x v="67"/>
    <n v="2"/>
    <n v="50"/>
    <x v="2"/>
    <x v="5"/>
    <x v="6"/>
    <s v="Drama"/>
    <x v="6"/>
    <x v="1"/>
    <n v="698491"/>
    <x v="2"/>
    <x v="113"/>
    <x v="565"/>
    <n v="127436818"/>
    <x v="0"/>
    <d v="1995-12-06T00:00:00"/>
    <x v="144"/>
    <x v="523"/>
    <x v="0"/>
    <x v="4"/>
    <x v="28"/>
    <x v="14"/>
  </r>
  <r>
    <s v="tt0113409"/>
    <x v="573"/>
    <x v="573"/>
    <n v="0"/>
    <x v="13"/>
    <n v="1"/>
    <n v="35"/>
    <x v="0"/>
    <x v="3"/>
    <x v="0"/>
    <s v="Horror"/>
    <x v="1"/>
    <x v="1"/>
    <n v="76945"/>
    <x v="0"/>
    <x v="33"/>
    <x v="566"/>
    <n v="924549"/>
    <x v="0"/>
    <d v="1994-08-10T00:00:00"/>
    <x v="39"/>
    <x v="524"/>
    <x v="10"/>
    <x v="4"/>
    <x v="27"/>
    <x v="28"/>
  </r>
  <r>
    <s v="tt0113481"/>
    <x v="574"/>
    <x v="574"/>
    <n v="0"/>
    <x v="62"/>
    <n v="1"/>
    <n v="43"/>
    <x v="0"/>
    <x v="5"/>
    <x v="3"/>
    <s v="Sci-Fi"/>
    <x v="29"/>
    <x v="0"/>
    <n v="75206"/>
    <x v="0"/>
    <x v="112"/>
    <x v="567"/>
    <n v="-6924280"/>
    <x v="1"/>
    <d v="1995-04-15T00:00:00"/>
    <x v="296"/>
    <x v="525"/>
    <x v="8"/>
    <x v="6"/>
    <x v="28"/>
    <x v="24"/>
  </r>
  <r>
    <s v="tt0113492"/>
    <x v="575"/>
    <x v="575"/>
    <n v="0"/>
    <x v="44"/>
    <n v="1"/>
    <n v="36"/>
    <x v="0"/>
    <x v="5"/>
    <x v="6"/>
    <s v="Sci-Fi"/>
    <x v="29"/>
    <x v="0"/>
    <n v="123044"/>
    <x v="1"/>
    <x v="143"/>
    <x v="568"/>
    <n v="23493481"/>
    <x v="0"/>
    <d v="1905-06-17T00:00:00"/>
    <x v="297"/>
    <x v="526"/>
    <x v="6"/>
    <x v="6"/>
    <x v="9"/>
    <x v="30"/>
  </r>
  <r>
    <s v="tt0113497"/>
    <x v="576"/>
    <x v="576"/>
    <n v="0"/>
    <x v="9"/>
    <n v="1"/>
    <n v="44"/>
    <x v="0"/>
    <x v="1"/>
    <x v="2"/>
    <s v="Family"/>
    <x v="1"/>
    <x v="1"/>
    <n v="366864"/>
    <x v="1"/>
    <x v="117"/>
    <x v="569"/>
    <n v="197821940"/>
    <x v="0"/>
    <d v="1995-12-15T00:00:00"/>
    <x v="183"/>
    <x v="527"/>
    <x v="0"/>
    <x v="1"/>
    <x v="28"/>
    <x v="24"/>
  </r>
  <r>
    <s v="tt0113540"/>
    <x v="577"/>
    <x v="577"/>
    <n v="0"/>
    <x v="10"/>
    <n v="1"/>
    <n v="31"/>
    <x v="0"/>
    <x v="3"/>
    <x v="11"/>
    <s v="Unknown"/>
    <x v="16"/>
    <x v="0"/>
    <n v="83052"/>
    <x v="0"/>
    <x v="19"/>
    <x v="570"/>
    <n v="5912216"/>
    <x v="0"/>
    <d v="1995-01-01T00:00:00"/>
    <x v="298"/>
    <x v="528"/>
    <x v="1"/>
    <x v="3"/>
    <x v="28"/>
    <x v="1"/>
  </r>
  <r>
    <s v="tt0113627"/>
    <x v="578"/>
    <x v="578"/>
    <n v="0"/>
    <x v="40"/>
    <n v="1"/>
    <n v="51"/>
    <x v="0"/>
    <x v="3"/>
    <x v="7"/>
    <s v="Unknown"/>
    <x v="15"/>
    <x v="1"/>
    <n v="131646"/>
    <x v="1"/>
    <x v="101"/>
    <x v="571"/>
    <n v="28429928"/>
    <x v="0"/>
    <d v="1995-09-15T00:00:00"/>
    <x v="299"/>
    <x v="522"/>
    <x v="9"/>
    <x v="1"/>
    <x v="28"/>
    <x v="24"/>
  </r>
  <r>
    <s v="tt0113749"/>
    <x v="579"/>
    <x v="579"/>
    <n v="0"/>
    <x v="19"/>
    <n v="1"/>
    <n v="34"/>
    <x v="0"/>
    <x v="0"/>
    <x v="7"/>
    <s v="Unknown"/>
    <x v="16"/>
    <x v="0"/>
    <n v="127264"/>
    <x v="1"/>
    <x v="33"/>
    <x v="572"/>
    <n v="-5877439"/>
    <x v="1"/>
    <d v="1995-10-20T00:00:00"/>
    <x v="260"/>
    <x v="519"/>
    <x v="4"/>
    <x v="1"/>
    <x v="28"/>
    <x v="8"/>
  </r>
  <r>
    <s v="tt0113855"/>
    <x v="580"/>
    <x v="580"/>
    <n v="0"/>
    <x v="75"/>
    <n v="1"/>
    <n v="41"/>
    <x v="0"/>
    <x v="5"/>
    <x v="5"/>
    <s v="Fantasy"/>
    <x v="24"/>
    <x v="0"/>
    <n v="122989"/>
    <x v="1"/>
    <x v="59"/>
    <x v="573"/>
    <n v="104195920"/>
    <x v="0"/>
    <d v="1995-07-13T00:00:00"/>
    <x v="300"/>
    <x v="529"/>
    <x v="7"/>
    <x v="2"/>
    <x v="28"/>
    <x v="12"/>
  </r>
  <r>
    <s v="tt0113957"/>
    <x v="581"/>
    <x v="581"/>
    <n v="0"/>
    <x v="42"/>
    <n v="1"/>
    <n v="54"/>
    <x v="0"/>
    <x v="5"/>
    <x v="6"/>
    <s v="Drama"/>
    <x v="34"/>
    <x v="0"/>
    <n v="72436"/>
    <x v="0"/>
    <x v="68"/>
    <x v="574"/>
    <n v="88627965"/>
    <x v="0"/>
    <d v="1995-07-25T00:00:00"/>
    <x v="301"/>
    <x v="530"/>
    <x v="7"/>
    <x v="0"/>
    <x v="28"/>
    <x v="2"/>
  </r>
  <r>
    <s v="tt0114069"/>
    <x v="582"/>
    <x v="582"/>
    <n v="0"/>
    <x v="45"/>
    <n v="2"/>
    <n v="7"/>
    <x v="2"/>
    <x v="5"/>
    <x v="3"/>
    <s v="Thriller"/>
    <x v="5"/>
    <x v="0"/>
    <n v="135375"/>
    <x v="1"/>
    <x v="115"/>
    <x v="575"/>
    <n v="139859560"/>
    <x v="0"/>
    <d v="1995-03-06T00:00:00"/>
    <x v="121"/>
    <x v="531"/>
    <x v="3"/>
    <x v="5"/>
    <x v="28"/>
    <x v="14"/>
  </r>
  <r>
    <s v="tt0114148"/>
    <x v="583"/>
    <x v="583"/>
    <n v="0"/>
    <x v="89"/>
    <n v="1"/>
    <n v="21"/>
    <x v="0"/>
    <x v="1"/>
    <x v="1"/>
    <s v="Drama"/>
    <x v="13"/>
    <x v="0"/>
    <n v="198709"/>
    <x v="1"/>
    <x v="51"/>
    <x v="576"/>
    <n v="291079773"/>
    <x v="0"/>
    <d v="1995-06-15T00:00:00"/>
    <x v="302"/>
    <x v="532"/>
    <x v="6"/>
    <x v="2"/>
    <x v="28"/>
    <x v="24"/>
  </r>
  <r>
    <s v="tt0114214"/>
    <x v="584"/>
    <x v="584"/>
    <n v="0"/>
    <x v="52"/>
    <n v="1"/>
    <n v="48"/>
    <x v="0"/>
    <x v="5"/>
    <x v="3"/>
    <s v="Romance"/>
    <x v="7"/>
    <x v="0"/>
    <n v="100387"/>
    <x v="1"/>
    <x v="107"/>
    <x v="577"/>
    <n v="-13363463"/>
    <x v="1"/>
    <d v="1995-02-10T00:00:00"/>
    <x v="86"/>
    <x v="502"/>
    <x v="2"/>
    <x v="1"/>
    <x v="28"/>
    <x v="28"/>
  </r>
  <r>
    <s v="tt0114369"/>
    <x v="585"/>
    <x v="585"/>
    <n v="0"/>
    <x v="45"/>
    <n v="2"/>
    <n v="7"/>
    <x v="2"/>
    <x v="4"/>
    <x v="3"/>
    <s v="Mystery"/>
    <x v="23"/>
    <x v="1"/>
    <n v="1747022"/>
    <x v="3"/>
    <x v="127"/>
    <x v="578"/>
    <n v="294333559"/>
    <x v="0"/>
    <d v="1995-09-15T00:00:00"/>
    <x v="221"/>
    <x v="522"/>
    <x v="9"/>
    <x v="1"/>
    <x v="28"/>
    <x v="24"/>
  </r>
  <r>
    <s v="tt0114388"/>
    <x v="586"/>
    <x v="586"/>
    <n v="0"/>
    <x v="6"/>
    <n v="2"/>
    <n v="16"/>
    <x v="2"/>
    <x v="3"/>
    <x v="7"/>
    <s v="Unknown"/>
    <x v="8"/>
    <x v="1"/>
    <n v="122655"/>
    <x v="1"/>
    <x v="100"/>
    <x v="579"/>
    <n v="118582776"/>
    <x v="0"/>
    <d v="1995-12-04T00:00:00"/>
    <x v="303"/>
    <x v="533"/>
    <x v="0"/>
    <x v="5"/>
    <x v="28"/>
    <x v="3"/>
  </r>
  <r>
    <s v="tt0114436"/>
    <x v="587"/>
    <x v="587"/>
    <n v="0"/>
    <x v="82"/>
    <n v="2"/>
    <n v="8"/>
    <x v="2"/>
    <x v="3"/>
    <x v="11"/>
    <s v="Unknown"/>
    <x v="31"/>
    <x v="3"/>
    <n v="72624"/>
    <x v="0"/>
    <x v="129"/>
    <x v="580"/>
    <n v="-24641376"/>
    <x v="1"/>
    <d v="1995-09-21T00:00:00"/>
    <x v="159"/>
    <x v="534"/>
    <x v="9"/>
    <x v="2"/>
    <x v="28"/>
    <x v="6"/>
  </r>
  <r>
    <s v="tt0114508"/>
    <x v="588"/>
    <x v="588"/>
    <n v="0"/>
    <x v="52"/>
    <n v="1"/>
    <n v="48"/>
    <x v="0"/>
    <x v="5"/>
    <x v="10"/>
    <s v="Sci-Fi"/>
    <x v="32"/>
    <x v="0"/>
    <n v="83878"/>
    <x v="0"/>
    <x v="56"/>
    <x v="581"/>
    <n v="78374103"/>
    <x v="0"/>
    <d v="1995-07-07T00:00:00"/>
    <x v="164"/>
    <x v="508"/>
    <x v="7"/>
    <x v="1"/>
    <x v="28"/>
    <x v="7"/>
  </r>
  <r>
    <s v="tt0114558"/>
    <x v="589"/>
    <x v="589"/>
    <n v="0"/>
    <x v="84"/>
    <n v="2"/>
    <n v="25"/>
    <x v="2"/>
    <x v="4"/>
    <x v="3"/>
    <s v="Sci-Fi"/>
    <x v="14"/>
    <x v="1"/>
    <n v="76753"/>
    <x v="0"/>
    <x v="116"/>
    <x v="582"/>
    <n v="-34040709"/>
    <x v="1"/>
    <d v="1995-09-03T00:00:00"/>
    <x v="216"/>
    <x v="535"/>
    <x v="9"/>
    <x v="3"/>
    <x v="28"/>
    <x v="25"/>
  </r>
  <r>
    <s v="tt0114681"/>
    <x v="590"/>
    <x v="590"/>
    <n v="0"/>
    <x v="32"/>
    <n v="1"/>
    <n v="46"/>
    <x v="0"/>
    <x v="0"/>
    <x v="6"/>
    <s v="Drama"/>
    <x v="22"/>
    <x v="0"/>
    <n v="51481"/>
    <x v="0"/>
    <x v="34"/>
    <x v="583"/>
    <n v="1284514"/>
    <x v="0"/>
    <d v="1995-05-20T00:00:00"/>
    <x v="215"/>
    <x v="536"/>
    <x v="11"/>
    <x v="6"/>
    <x v="28"/>
    <x v="8"/>
  </r>
  <r>
    <s v="tt0114694"/>
    <x v="591"/>
    <x v="591"/>
    <n v="0"/>
    <x v="26"/>
    <n v="1"/>
    <n v="37"/>
    <x v="0"/>
    <x v="1"/>
    <x v="2"/>
    <s v="Unknown"/>
    <x v="1"/>
    <x v="1"/>
    <n v="94885"/>
    <x v="0"/>
    <x v="34"/>
    <x v="584"/>
    <n v="12679899"/>
    <x v="0"/>
    <d v="1995-03-31T00:00:00"/>
    <x v="268"/>
    <x v="537"/>
    <x v="3"/>
    <x v="1"/>
    <x v="28"/>
    <x v="27"/>
  </r>
  <r>
    <s v="tt0114709"/>
    <x v="592"/>
    <x v="592"/>
    <n v="0"/>
    <x v="89"/>
    <n v="1"/>
    <n v="21"/>
    <x v="0"/>
    <x v="1"/>
    <x v="1"/>
    <s v="Comedy"/>
    <x v="6"/>
    <x v="1"/>
    <n v="1043959"/>
    <x v="2"/>
    <x v="84"/>
    <x v="585"/>
    <n v="364436586"/>
    <x v="0"/>
    <d v="1995-11-19T00:00:00"/>
    <x v="304"/>
    <x v="538"/>
    <x v="5"/>
    <x v="3"/>
    <x v="28"/>
    <x v="4"/>
  </r>
  <r>
    <s v="tt0114746"/>
    <x v="593"/>
    <x v="593"/>
    <n v="0"/>
    <x v="27"/>
    <n v="2"/>
    <n v="9"/>
    <x v="2"/>
    <x v="12"/>
    <x v="4"/>
    <s v="Thriller"/>
    <x v="9"/>
    <x v="1"/>
    <n v="637535"/>
    <x v="2"/>
    <x v="106"/>
    <x v="586"/>
    <n v="139839459"/>
    <x v="0"/>
    <d v="1905-06-17T00:00:00"/>
    <x v="76"/>
    <x v="526"/>
    <x v="6"/>
    <x v="6"/>
    <x v="9"/>
    <x v="30"/>
  </r>
  <r>
    <s v="tt0114787"/>
    <x v="594"/>
    <x v="594"/>
    <n v="0"/>
    <x v="67"/>
    <n v="2"/>
    <n v="50"/>
    <x v="2"/>
    <x v="0"/>
    <x v="3"/>
    <s v="Fantasy"/>
    <x v="12"/>
    <x v="1"/>
    <n v="60364"/>
    <x v="0"/>
    <x v="99"/>
    <x v="587"/>
    <n v="-13828918"/>
    <x v="1"/>
    <d v="1995-04-01T00:00:00"/>
    <x v="305"/>
    <x v="510"/>
    <x v="8"/>
    <x v="6"/>
    <x v="28"/>
    <x v="1"/>
  </r>
  <r>
    <s v="tt0114814"/>
    <x v="595"/>
    <x v="595"/>
    <n v="0"/>
    <x v="32"/>
    <n v="1"/>
    <n v="46"/>
    <x v="0"/>
    <x v="4"/>
    <x v="3"/>
    <s v="Mystery"/>
    <x v="25"/>
    <x v="1"/>
    <n v="1124483"/>
    <x v="2"/>
    <x v="15"/>
    <x v="588"/>
    <n v="17341568"/>
    <x v="0"/>
    <d v="1905-06-17T00:00:00"/>
    <x v="306"/>
    <x v="526"/>
    <x v="6"/>
    <x v="6"/>
    <x v="9"/>
    <x v="30"/>
  </r>
  <r>
    <s v="tt0114898"/>
    <x v="596"/>
    <x v="596"/>
    <n v="0"/>
    <x v="41"/>
    <n v="2"/>
    <n v="15"/>
    <x v="2"/>
    <x v="5"/>
    <x v="5"/>
    <s v="Sci-Fi"/>
    <x v="33"/>
    <x v="0"/>
    <n v="206057"/>
    <x v="1"/>
    <x v="145"/>
    <x v="589"/>
    <n v="89218220"/>
    <x v="0"/>
    <d v="1995-07-28T00:00:00"/>
    <x v="217"/>
    <x v="539"/>
    <x v="7"/>
    <x v="1"/>
    <x v="28"/>
    <x v="10"/>
  </r>
  <r>
    <s v="tt0114924"/>
    <x v="597"/>
    <x v="597"/>
    <n v="0"/>
    <x v="62"/>
    <n v="1"/>
    <n v="43"/>
    <x v="0"/>
    <x v="0"/>
    <x v="3"/>
    <s v="Romance"/>
    <x v="22"/>
    <x v="0"/>
    <n v="110228"/>
    <x v="1"/>
    <x v="70"/>
    <x v="590"/>
    <n v="165057016"/>
    <x v="0"/>
    <d v="1995-04-09T00:00:00"/>
    <x v="237"/>
    <x v="540"/>
    <x v="8"/>
    <x v="3"/>
    <x v="28"/>
    <x v="17"/>
  </r>
  <r>
    <s v="tt0115433"/>
    <x v="598"/>
    <x v="598"/>
    <n v="0"/>
    <x v="62"/>
    <n v="1"/>
    <n v="43"/>
    <x v="0"/>
    <x v="1"/>
    <x v="2"/>
    <s v="Crime"/>
    <x v="36"/>
    <x v="0"/>
    <n v="115734"/>
    <x v="1"/>
    <x v="137"/>
    <x v="591"/>
    <n v="245689294"/>
    <x v="0"/>
    <d v="1996-11-18T00:00:00"/>
    <x v="177"/>
    <x v="541"/>
    <x v="5"/>
    <x v="5"/>
    <x v="29"/>
    <x v="21"/>
  </r>
  <r>
    <s v="tt0115641"/>
    <x v="599"/>
    <x v="599"/>
    <n v="0"/>
    <x v="89"/>
    <n v="1"/>
    <n v="21"/>
    <x v="0"/>
    <x v="1"/>
    <x v="1"/>
    <s v="Comedy"/>
    <x v="22"/>
    <x v="0"/>
    <n v="59768"/>
    <x v="0"/>
    <x v="3"/>
    <x v="592"/>
    <n v="51118386"/>
    <x v="0"/>
    <d v="1996-12-15T00:00:00"/>
    <x v="307"/>
    <x v="542"/>
    <x v="0"/>
    <x v="3"/>
    <x v="29"/>
    <x v="24"/>
  </r>
  <r>
    <s v="tt0115685"/>
    <x v="600"/>
    <x v="600"/>
    <n v="0"/>
    <x v="35"/>
    <n v="1"/>
    <n v="57"/>
    <x v="0"/>
    <x v="0"/>
    <x v="11"/>
    <s v="Unknown"/>
    <x v="14"/>
    <x v="1"/>
    <n v="97342"/>
    <x v="0"/>
    <x v="89"/>
    <x v="593"/>
    <n v="154260553"/>
    <x v="0"/>
    <d v="1996-03-08T00:00:00"/>
    <x v="175"/>
    <x v="543"/>
    <x v="3"/>
    <x v="1"/>
    <x v="29"/>
    <x v="19"/>
  </r>
  <r>
    <s v="tt0115734"/>
    <x v="601"/>
    <x v="601"/>
    <n v="0"/>
    <x v="10"/>
    <n v="1"/>
    <n v="31"/>
    <x v="0"/>
    <x v="0"/>
    <x v="6"/>
    <s v="Drama"/>
    <x v="17"/>
    <x v="0"/>
    <n v="82215"/>
    <x v="0"/>
    <x v="22"/>
    <x v="594"/>
    <n v="-6439931"/>
    <x v="1"/>
    <d v="1905-06-18T00:00:00"/>
    <x v="308"/>
    <x v="544"/>
    <x v="6"/>
    <x v="3"/>
    <x v="9"/>
    <x v="21"/>
  </r>
  <r>
    <s v="tt0115736"/>
    <x v="602"/>
    <x v="602"/>
    <n v="0"/>
    <x v="15"/>
    <n v="1"/>
    <n v="49"/>
    <x v="0"/>
    <x v="4"/>
    <x v="16"/>
    <s v="Unknown"/>
    <x v="21"/>
    <x v="1"/>
    <n v="59403"/>
    <x v="0"/>
    <x v="57"/>
    <x v="595"/>
    <n v="-697740"/>
    <x v="1"/>
    <d v="1996-08-31T00:00:00"/>
    <x v="309"/>
    <x v="545"/>
    <x v="10"/>
    <x v="6"/>
    <x v="29"/>
    <x v="27"/>
  </r>
  <r>
    <s v="tt0115759"/>
    <x v="603"/>
    <x v="603"/>
    <n v="0"/>
    <x v="52"/>
    <n v="1"/>
    <n v="48"/>
    <x v="0"/>
    <x v="5"/>
    <x v="5"/>
    <s v="Thriller"/>
    <x v="28"/>
    <x v="0"/>
    <n v="103575"/>
    <x v="1"/>
    <x v="115"/>
    <x v="596"/>
    <n v="100270147"/>
    <x v="0"/>
    <d v="1996-02-05T00:00:00"/>
    <x v="226"/>
    <x v="546"/>
    <x v="2"/>
    <x v="5"/>
    <x v="29"/>
    <x v="20"/>
  </r>
  <r>
    <s v="tt0115798"/>
    <x v="604"/>
    <x v="604"/>
    <n v="0"/>
    <x v="44"/>
    <n v="1"/>
    <n v="36"/>
    <x v="0"/>
    <x v="0"/>
    <x v="3"/>
    <s v="Thriller"/>
    <x v="28"/>
    <x v="0"/>
    <n v="174623"/>
    <x v="1"/>
    <x v="114"/>
    <x v="597"/>
    <n v="55825796"/>
    <x v="0"/>
    <d v="1905-06-18T00:00:00"/>
    <x v="269"/>
    <x v="544"/>
    <x v="6"/>
    <x v="3"/>
    <x v="9"/>
    <x v="21"/>
  </r>
  <r>
    <s v="tt0115857"/>
    <x v="605"/>
    <x v="605"/>
    <n v="0"/>
    <x v="63"/>
    <n v="1"/>
    <n v="47"/>
    <x v="0"/>
    <x v="5"/>
    <x v="3"/>
    <s v="Sci-Fi"/>
    <x v="29"/>
    <x v="0"/>
    <n v="55232"/>
    <x v="0"/>
    <x v="115"/>
    <x v="598"/>
    <n v="10209334"/>
    <x v="0"/>
    <d v="1996-08-01T00:00:00"/>
    <x v="232"/>
    <x v="547"/>
    <x v="10"/>
    <x v="2"/>
    <x v="29"/>
    <x v="1"/>
  </r>
  <r>
    <s v="tt0115956"/>
    <x v="606"/>
    <x v="606"/>
    <n v="0"/>
    <x v="3"/>
    <n v="1"/>
    <n v="56"/>
    <x v="0"/>
    <x v="5"/>
    <x v="3"/>
    <s v="Mystery"/>
    <x v="5"/>
    <x v="0"/>
    <n v="58400"/>
    <x v="0"/>
    <x v="135"/>
    <x v="599"/>
    <n v="54860818"/>
    <x v="0"/>
    <d v="1996-07-12T00:00:00"/>
    <x v="181"/>
    <x v="548"/>
    <x v="7"/>
    <x v="1"/>
    <x v="29"/>
    <x v="23"/>
  </r>
  <r>
    <s v="tt0115963"/>
    <x v="607"/>
    <x v="607"/>
    <n v="0"/>
    <x v="75"/>
    <n v="1"/>
    <n v="41"/>
    <x v="0"/>
    <x v="3"/>
    <x v="0"/>
    <s v="Horror"/>
    <x v="0"/>
    <x v="0"/>
    <n v="104750"/>
    <x v="1"/>
    <x v="48"/>
    <x v="600"/>
    <n v="9819936"/>
    <x v="0"/>
    <d v="1996-04-26T00:00:00"/>
    <x v="310"/>
    <x v="549"/>
    <x v="8"/>
    <x v="1"/>
    <x v="29"/>
    <x v="16"/>
  </r>
  <r>
    <s v="tt0115964"/>
    <x v="608"/>
    <x v="608"/>
    <n v="0"/>
    <x v="12"/>
    <n v="1"/>
    <n v="40"/>
    <x v="0"/>
    <x v="3"/>
    <x v="11"/>
    <s v="Unknown"/>
    <x v="0"/>
    <x v="0"/>
    <n v="64869"/>
    <x v="0"/>
    <x v="38"/>
    <x v="601"/>
    <n v="-6328145"/>
    <x v="1"/>
    <d v="1996-05-17T00:00:00"/>
    <x v="94"/>
    <x v="550"/>
    <x v="11"/>
    <x v="1"/>
    <x v="29"/>
    <x v="30"/>
  </r>
  <r>
    <s v="tt0116040"/>
    <x v="609"/>
    <x v="609"/>
    <n v="0"/>
    <x v="42"/>
    <n v="1"/>
    <n v="54"/>
    <x v="0"/>
    <x v="5"/>
    <x v="5"/>
    <s v="Drama"/>
    <x v="32"/>
    <x v="0"/>
    <n v="75660"/>
    <x v="0"/>
    <x v="125"/>
    <x v="602"/>
    <n v="79212469"/>
    <x v="0"/>
    <d v="1996-12-05T00:00:00"/>
    <x v="311"/>
    <x v="551"/>
    <x v="0"/>
    <x v="2"/>
    <x v="29"/>
    <x v="20"/>
  </r>
  <r>
    <s v="tt0116126"/>
    <x v="610"/>
    <x v="610"/>
    <n v="0"/>
    <x v="38"/>
    <n v="1"/>
    <n v="29"/>
    <x v="0"/>
    <x v="0"/>
    <x v="6"/>
    <s v="Unknown"/>
    <x v="7"/>
    <x v="0"/>
    <n v="60105"/>
    <x v="0"/>
    <x v="40"/>
    <x v="603"/>
    <n v="17149601"/>
    <x v="0"/>
    <d v="1996-01-12T00:00:00"/>
    <x v="312"/>
    <x v="552"/>
    <x v="1"/>
    <x v="1"/>
    <x v="29"/>
    <x v="23"/>
  </r>
  <r>
    <s v="tt0116136"/>
    <x v="611"/>
    <x v="611"/>
    <n v="0"/>
    <x v="62"/>
    <n v="1"/>
    <n v="43"/>
    <x v="0"/>
    <x v="5"/>
    <x v="5"/>
    <s v="Fantasy"/>
    <x v="0"/>
    <x v="0"/>
    <n v="100673"/>
    <x v="1"/>
    <x v="130"/>
    <x v="604"/>
    <n v="58267375"/>
    <x v="0"/>
    <d v="1996-05-31T00:00:00"/>
    <x v="311"/>
    <x v="553"/>
    <x v="11"/>
    <x v="1"/>
    <x v="29"/>
    <x v="27"/>
  </r>
  <r>
    <s v="tt0116209"/>
    <x v="612"/>
    <x v="612"/>
    <n v="0"/>
    <x v="86"/>
    <n v="2"/>
    <n v="42"/>
    <x v="2"/>
    <x v="3"/>
    <x v="7"/>
    <s v="War"/>
    <x v="3"/>
    <x v="1"/>
    <n v="197248"/>
    <x v="1"/>
    <x v="43"/>
    <x v="605"/>
    <n v="204976425"/>
    <x v="0"/>
    <d v="1996-10-01T00:00:00"/>
    <x v="313"/>
    <x v="554"/>
    <x v="4"/>
    <x v="0"/>
    <x v="29"/>
    <x v="1"/>
  </r>
  <r>
    <s v="tt0116213"/>
    <x v="613"/>
    <x v="613"/>
    <n v="0"/>
    <x v="47"/>
    <n v="1"/>
    <n v="55"/>
    <x v="0"/>
    <x v="5"/>
    <x v="6"/>
    <s v="Thriller"/>
    <x v="27"/>
    <x v="0"/>
    <n v="116738"/>
    <x v="1"/>
    <x v="140"/>
    <x v="606"/>
    <n v="142295562"/>
    <x v="0"/>
    <d v="1996-06-11T00:00:00"/>
    <x v="154"/>
    <x v="555"/>
    <x v="6"/>
    <x v="0"/>
    <x v="29"/>
    <x v="0"/>
  </r>
  <r>
    <s v="tt0116225"/>
    <x v="614"/>
    <x v="614"/>
    <n v="0"/>
    <x v="75"/>
    <n v="1"/>
    <n v="41"/>
    <x v="0"/>
    <x v="5"/>
    <x v="5"/>
    <s v="Sci-Fi"/>
    <x v="36"/>
    <x v="0"/>
    <n v="78878"/>
    <x v="0"/>
    <x v="115"/>
    <x v="607"/>
    <n v="-24522635"/>
    <x v="1"/>
    <d v="1996-08-09T00:00:00"/>
    <x v="39"/>
    <x v="556"/>
    <x v="10"/>
    <x v="1"/>
    <x v="29"/>
    <x v="17"/>
  </r>
  <r>
    <s v="tt0116253"/>
    <x v="615"/>
    <x v="615"/>
    <n v="0"/>
    <x v="34"/>
    <n v="2"/>
    <n v="13"/>
    <x v="2"/>
    <x v="5"/>
    <x v="5"/>
    <s v="Thriller"/>
    <x v="7"/>
    <x v="0"/>
    <n v="60561"/>
    <x v="0"/>
    <x v="51"/>
    <x v="608"/>
    <n v="66969216"/>
    <x v="0"/>
    <d v="1996-03-15T00:00:00"/>
    <x v="314"/>
    <x v="557"/>
    <x v="3"/>
    <x v="1"/>
    <x v="29"/>
    <x v="24"/>
  </r>
  <r>
    <s v="tt0116277"/>
    <x v="616"/>
    <x v="616"/>
    <n v="0"/>
    <x v="3"/>
    <n v="1"/>
    <n v="56"/>
    <x v="0"/>
    <x v="5"/>
    <x v="3"/>
    <s v="Sport"/>
    <x v="32"/>
    <x v="0"/>
    <n v="50632"/>
    <x v="0"/>
    <x v="51"/>
    <x v="609"/>
    <n v="-36373581"/>
    <x v="1"/>
    <d v="1996-08-01T00:00:00"/>
    <x v="148"/>
    <x v="547"/>
    <x v="10"/>
    <x v="2"/>
    <x v="29"/>
    <x v="1"/>
  </r>
  <r>
    <s v="tt0116282"/>
    <x v="617"/>
    <x v="617"/>
    <n v="0"/>
    <x v="37"/>
    <n v="1"/>
    <n v="38"/>
    <x v="0"/>
    <x v="4"/>
    <x v="16"/>
    <s v="Unknown"/>
    <x v="12"/>
    <x v="1"/>
    <n v="706949"/>
    <x v="2"/>
    <x v="22"/>
    <x v="610"/>
    <n v="53611975"/>
    <x v="0"/>
    <d v="1996-03-08T00:00:00"/>
    <x v="103"/>
    <x v="543"/>
    <x v="3"/>
    <x v="1"/>
    <x v="29"/>
    <x v="19"/>
  </r>
  <r>
    <s v="tt0116313"/>
    <x v="618"/>
    <x v="618"/>
    <n v="0"/>
    <x v="62"/>
    <n v="1"/>
    <n v="43"/>
    <x v="0"/>
    <x v="0"/>
    <x v="11"/>
    <s v="Unknown"/>
    <x v="0"/>
    <x v="0"/>
    <n v="52892"/>
    <x v="0"/>
    <x v="112"/>
    <x v="611"/>
    <n v="155489203"/>
    <x v="0"/>
    <d v="1996-09-20T00:00:00"/>
    <x v="113"/>
    <x v="558"/>
    <x v="9"/>
    <x v="1"/>
    <x v="29"/>
    <x v="8"/>
  </r>
  <r>
    <s v="tt0116365"/>
    <x v="619"/>
    <x v="619"/>
    <n v="0"/>
    <x v="18"/>
    <n v="1"/>
    <n v="50"/>
    <x v="0"/>
    <x v="0"/>
    <x v="0"/>
    <s v="Horror"/>
    <x v="1"/>
    <x v="1"/>
    <n v="94019"/>
    <x v="0"/>
    <x v="84"/>
    <x v="612"/>
    <n v="-640784"/>
    <x v="1"/>
    <d v="1996-07-17T00:00:00"/>
    <x v="223"/>
    <x v="559"/>
    <x v="7"/>
    <x v="4"/>
    <x v="29"/>
    <x v="30"/>
  </r>
  <r>
    <s v="tt0116367"/>
    <x v="620"/>
    <x v="620"/>
    <n v="0"/>
    <x v="52"/>
    <n v="1"/>
    <n v="48"/>
    <x v="0"/>
    <x v="5"/>
    <x v="6"/>
    <s v="Horror"/>
    <x v="14"/>
    <x v="1"/>
    <n v="332998"/>
    <x v="1"/>
    <x v="62"/>
    <x v="613"/>
    <n v="6837111"/>
    <x v="0"/>
    <d v="1996-01-19T00:00:00"/>
    <x v="227"/>
    <x v="560"/>
    <x v="1"/>
    <x v="1"/>
    <x v="29"/>
    <x v="4"/>
  </r>
  <r>
    <s v="tt0116409"/>
    <x v="621"/>
    <x v="621"/>
    <n v="0"/>
    <x v="18"/>
    <n v="1"/>
    <n v="50"/>
    <x v="0"/>
    <x v="1"/>
    <x v="3"/>
    <s v="Thriller"/>
    <x v="22"/>
    <x v="0"/>
    <n v="64953"/>
    <x v="0"/>
    <x v="51"/>
    <x v="614"/>
    <n v="-16380595"/>
    <x v="1"/>
    <d v="1996-10-03T00:00:00"/>
    <x v="203"/>
    <x v="561"/>
    <x v="4"/>
    <x v="2"/>
    <x v="29"/>
    <x v="25"/>
  </r>
  <r>
    <s v="tt0116483"/>
    <x v="622"/>
    <x v="622"/>
    <n v="0"/>
    <x v="56"/>
    <n v="1"/>
    <n v="32"/>
    <x v="0"/>
    <x v="0"/>
    <x v="15"/>
    <s v="Unknown"/>
    <x v="16"/>
    <x v="0"/>
    <n v="241485"/>
    <x v="1"/>
    <x v="3"/>
    <x v="615"/>
    <n v="29205099"/>
    <x v="0"/>
    <d v="1996-02-07T00:00:00"/>
    <x v="315"/>
    <x v="562"/>
    <x v="2"/>
    <x v="4"/>
    <x v="29"/>
    <x v="7"/>
  </r>
  <r>
    <s v="tt0116583"/>
    <x v="623"/>
    <x v="623"/>
    <n v="0"/>
    <x v="10"/>
    <n v="1"/>
    <n v="31"/>
    <x v="0"/>
    <x v="11"/>
    <x v="3"/>
    <s v="Family"/>
    <x v="16"/>
    <x v="0"/>
    <n v="167833"/>
    <x v="1"/>
    <x v="140"/>
    <x v="616"/>
    <n v="225338851"/>
    <x v="0"/>
    <d v="1996-06-19T00:00:00"/>
    <x v="316"/>
    <x v="563"/>
    <x v="6"/>
    <x v="4"/>
    <x v="29"/>
    <x v="4"/>
  </r>
  <r>
    <s v="tt0116629"/>
    <x v="624"/>
    <x v="624"/>
    <n v="0"/>
    <x v="84"/>
    <n v="2"/>
    <n v="25"/>
    <x v="2"/>
    <x v="5"/>
    <x v="5"/>
    <s v="Sci-Fi"/>
    <x v="16"/>
    <x v="0"/>
    <n v="596490"/>
    <x v="2"/>
    <x v="137"/>
    <x v="617"/>
    <n v="742400891"/>
    <x v="0"/>
    <d v="1996-06-25T00:00:00"/>
    <x v="233"/>
    <x v="564"/>
    <x v="6"/>
    <x v="0"/>
    <x v="29"/>
    <x v="2"/>
  </r>
  <r>
    <s v="tt0116669"/>
    <x v="625"/>
    <x v="625"/>
    <n v="0"/>
    <x v="11"/>
    <n v="1"/>
    <n v="53"/>
    <x v="0"/>
    <x v="0"/>
    <x v="3"/>
    <s v="Fantasy"/>
    <x v="24"/>
    <x v="0"/>
    <n v="62954"/>
    <x v="0"/>
    <x v="129"/>
    <x v="618"/>
    <n v="13620973"/>
    <x v="0"/>
    <d v="1996-07-30T00:00:00"/>
    <x v="17"/>
    <x v="565"/>
    <x v="7"/>
    <x v="0"/>
    <x v="29"/>
    <x v="13"/>
  </r>
  <r>
    <s v="tt0116683"/>
    <x v="626"/>
    <x v="626"/>
    <n v="0"/>
    <x v="96"/>
    <n v="1"/>
    <n v="19"/>
    <x v="1"/>
    <x v="1"/>
    <x v="1"/>
    <s v="Family"/>
    <x v="13"/>
    <x v="0"/>
    <n v="72714"/>
    <x v="0"/>
    <x v="119"/>
    <x v="619"/>
    <n v="-9053873"/>
    <x v="1"/>
    <d v="1996-04-12T00:00:00"/>
    <x v="247"/>
    <x v="566"/>
    <x v="8"/>
    <x v="1"/>
    <x v="29"/>
    <x v="23"/>
  </r>
  <r>
    <s v="tt0116695"/>
    <x v="627"/>
    <x v="627"/>
    <n v="0"/>
    <x v="92"/>
    <n v="2"/>
    <n v="19"/>
    <x v="2"/>
    <x v="0"/>
    <x v="3"/>
    <s v="Romance"/>
    <x v="21"/>
    <x v="1"/>
    <n v="281319"/>
    <x v="1"/>
    <x v="115"/>
    <x v="620"/>
    <n v="223552592"/>
    <x v="0"/>
    <d v="1996-12-06T00:00:00"/>
    <x v="317"/>
    <x v="567"/>
    <x v="0"/>
    <x v="1"/>
    <x v="29"/>
    <x v="14"/>
  </r>
  <r>
    <s v="tt0116705"/>
    <x v="628"/>
    <x v="628"/>
    <n v="0"/>
    <x v="38"/>
    <n v="1"/>
    <n v="29"/>
    <x v="0"/>
    <x v="1"/>
    <x v="2"/>
    <s v="Family"/>
    <x v="36"/>
    <x v="0"/>
    <n v="110632"/>
    <x v="1"/>
    <x v="113"/>
    <x v="621"/>
    <n v="69832389"/>
    <x v="0"/>
    <d v="1996-11-16T00:00:00"/>
    <x v="263"/>
    <x v="568"/>
    <x v="5"/>
    <x v="6"/>
    <x v="29"/>
    <x v="18"/>
  </r>
  <r>
    <s v="tt0116778"/>
    <x v="629"/>
    <x v="629"/>
    <n v="0"/>
    <x v="42"/>
    <n v="1"/>
    <n v="54"/>
    <x v="0"/>
    <x v="0"/>
    <x v="15"/>
    <s v="Unknown"/>
    <x v="17"/>
    <x v="0"/>
    <n v="89386"/>
    <x v="0"/>
    <x v="43"/>
    <x v="622"/>
    <n v="-1976566"/>
    <x v="1"/>
    <d v="1996-07-04T00:00:00"/>
    <x v="318"/>
    <x v="569"/>
    <x v="7"/>
    <x v="2"/>
    <x v="29"/>
    <x v="3"/>
  </r>
  <r>
    <s v="tt0116830"/>
    <x v="630"/>
    <x v="630"/>
    <n v="0"/>
    <x v="75"/>
    <n v="1"/>
    <n v="41"/>
    <x v="0"/>
    <x v="5"/>
    <x v="6"/>
    <s v="Drama"/>
    <x v="0"/>
    <x v="0"/>
    <n v="60296"/>
    <x v="0"/>
    <x v="146"/>
    <x v="623"/>
    <n v="-19732999"/>
    <x v="1"/>
    <d v="1996-09-01T00:00:00"/>
    <x v="67"/>
    <x v="570"/>
    <x v="9"/>
    <x v="3"/>
    <x v="29"/>
    <x v="1"/>
  </r>
  <r>
    <s v="tt0116908"/>
    <x v="631"/>
    <x v="631"/>
    <n v="0"/>
    <x v="21"/>
    <n v="2"/>
    <n v="1"/>
    <x v="2"/>
    <x v="5"/>
    <x v="6"/>
    <s v="Drama"/>
    <x v="22"/>
    <x v="0"/>
    <n v="83667"/>
    <x v="0"/>
    <x v="117"/>
    <x v="624"/>
    <n v="24456761"/>
    <x v="0"/>
    <d v="1996-10-07T00:00:00"/>
    <x v="171"/>
    <x v="571"/>
    <x v="4"/>
    <x v="5"/>
    <x v="29"/>
    <x v="7"/>
  </r>
  <r>
    <s v="tt0116922"/>
    <x v="632"/>
    <x v="632"/>
    <n v="0"/>
    <x v="64"/>
    <n v="2"/>
    <n v="14"/>
    <x v="2"/>
    <x v="12"/>
    <x v="16"/>
    <s v="Unknown"/>
    <x v="2"/>
    <x v="1"/>
    <n v="150138"/>
    <x v="1"/>
    <x v="48"/>
    <x v="625"/>
    <n v="-11163193"/>
    <x v="1"/>
    <d v="1997-01-15T00:00:00"/>
    <x v="41"/>
    <x v="572"/>
    <x v="1"/>
    <x v="4"/>
    <x v="30"/>
    <x v="24"/>
  </r>
  <r>
    <s v="tt0116996"/>
    <x v="633"/>
    <x v="633"/>
    <n v="0"/>
    <x v="32"/>
    <n v="1"/>
    <n v="46"/>
    <x v="0"/>
    <x v="0"/>
    <x v="4"/>
    <s v="Unknown"/>
    <x v="0"/>
    <x v="0"/>
    <n v="239130"/>
    <x v="1"/>
    <x v="108"/>
    <x v="626"/>
    <n v="31381197"/>
    <x v="0"/>
    <d v="1996-12-12T00:00:00"/>
    <x v="129"/>
    <x v="573"/>
    <x v="0"/>
    <x v="2"/>
    <x v="29"/>
    <x v="23"/>
  </r>
  <r>
    <s v="tt0117008"/>
    <x v="634"/>
    <x v="634"/>
    <n v="0"/>
    <x v="37"/>
    <n v="1"/>
    <n v="38"/>
    <x v="0"/>
    <x v="0"/>
    <x v="19"/>
    <s v="Fantasy"/>
    <x v="16"/>
    <x v="0"/>
    <n v="169200"/>
    <x v="1"/>
    <x v="75"/>
    <x v="627"/>
    <n v="-2540584"/>
    <x v="1"/>
    <d v="1996-07-28T00:00:00"/>
    <x v="193"/>
    <x v="574"/>
    <x v="7"/>
    <x v="3"/>
    <x v="29"/>
    <x v="10"/>
  </r>
  <r>
    <s v="tt0117060"/>
    <x v="635"/>
    <x v="635"/>
    <n v="0"/>
    <x v="18"/>
    <n v="1"/>
    <n v="50"/>
    <x v="0"/>
    <x v="5"/>
    <x v="5"/>
    <s v="Thriller"/>
    <x v="14"/>
    <x v="1"/>
    <n v="460380"/>
    <x v="1"/>
    <x v="125"/>
    <x v="628"/>
    <n v="377696391"/>
    <x v="0"/>
    <d v="1996-05-20T00:00:00"/>
    <x v="40"/>
    <x v="575"/>
    <x v="11"/>
    <x v="5"/>
    <x v="29"/>
    <x v="8"/>
  </r>
  <r>
    <s v="tt0117218"/>
    <x v="636"/>
    <x v="636"/>
    <n v="0"/>
    <x v="13"/>
    <n v="1"/>
    <n v="35"/>
    <x v="0"/>
    <x v="0"/>
    <x v="7"/>
    <s v="Sci-Fi"/>
    <x v="36"/>
    <x v="0"/>
    <n v="121901"/>
    <x v="1"/>
    <x v="63"/>
    <x v="629"/>
    <n v="219961019"/>
    <x v="0"/>
    <d v="1996-06-27T00:00:00"/>
    <x v="258"/>
    <x v="576"/>
    <x v="6"/>
    <x v="2"/>
    <x v="29"/>
    <x v="15"/>
  </r>
  <r>
    <s v="tt0117318"/>
    <x v="637"/>
    <x v="637"/>
    <n v="0"/>
    <x v="25"/>
    <n v="2"/>
    <n v="10"/>
    <x v="2"/>
    <x v="2"/>
    <x v="3"/>
    <s v="Unknown"/>
    <x v="21"/>
    <x v="1"/>
    <n v="99280"/>
    <x v="0"/>
    <x v="75"/>
    <x v="630"/>
    <n v="-15699615"/>
    <x v="1"/>
    <d v="1996-10-13T00:00:00"/>
    <x v="35"/>
    <x v="577"/>
    <x v="4"/>
    <x v="3"/>
    <x v="29"/>
    <x v="12"/>
  </r>
  <r>
    <s v="tt0117333"/>
    <x v="638"/>
    <x v="638"/>
    <n v="0"/>
    <x v="90"/>
    <n v="2"/>
    <n v="3"/>
    <x v="2"/>
    <x v="3"/>
    <x v="0"/>
    <s v="Romance"/>
    <x v="0"/>
    <x v="0"/>
    <n v="82479"/>
    <x v="0"/>
    <x v="107"/>
    <x v="631"/>
    <n v="120036382"/>
    <x v="0"/>
    <d v="1996-06-22T00:00:00"/>
    <x v="237"/>
    <x v="578"/>
    <x v="6"/>
    <x v="6"/>
    <x v="29"/>
    <x v="29"/>
  </r>
  <r>
    <s v="tt0117381"/>
    <x v="639"/>
    <x v="639"/>
    <n v="0"/>
    <x v="27"/>
    <n v="2"/>
    <n v="9"/>
    <x v="2"/>
    <x v="4"/>
    <x v="3"/>
    <s v="Mystery"/>
    <x v="8"/>
    <x v="1"/>
    <n v="240004"/>
    <x v="1"/>
    <x v="84"/>
    <x v="632"/>
    <n v="72616183"/>
    <x v="0"/>
    <d v="1905-06-18T00:00:00"/>
    <x v="319"/>
    <x v="544"/>
    <x v="6"/>
    <x v="3"/>
    <x v="9"/>
    <x v="21"/>
  </r>
  <r>
    <s v="tt0117438"/>
    <x v="640"/>
    <x v="640"/>
    <n v="0"/>
    <x v="21"/>
    <n v="2"/>
    <n v="1"/>
    <x v="2"/>
    <x v="5"/>
    <x v="6"/>
    <s v="Thriller"/>
    <x v="13"/>
    <x v="0"/>
    <n v="133318"/>
    <x v="1"/>
    <x v="125"/>
    <x v="633"/>
    <n v="229492681"/>
    <x v="0"/>
    <d v="1996-11-01T00:00:00"/>
    <x v="117"/>
    <x v="579"/>
    <x v="5"/>
    <x v="1"/>
    <x v="29"/>
    <x v="1"/>
  </r>
  <r>
    <s v="tt0117500"/>
    <x v="641"/>
    <x v="641"/>
    <n v="0"/>
    <x v="6"/>
    <n v="2"/>
    <n v="16"/>
    <x v="2"/>
    <x v="5"/>
    <x v="5"/>
    <s v="Thriller"/>
    <x v="3"/>
    <x v="1"/>
    <n v="352392"/>
    <x v="1"/>
    <x v="137"/>
    <x v="634"/>
    <n v="260062621"/>
    <x v="0"/>
    <d v="1996-06-01T00:00:00"/>
    <x v="281"/>
    <x v="580"/>
    <x v="6"/>
    <x v="6"/>
    <x v="29"/>
    <x v="1"/>
  </r>
  <r>
    <s v="tt0117509"/>
    <x v="642"/>
    <x v="642"/>
    <n v="0"/>
    <x v="7"/>
    <n v="2"/>
    <n v="0"/>
    <x v="0"/>
    <x v="3"/>
    <x v="7"/>
    <s v="Unknown"/>
    <x v="13"/>
    <x v="0"/>
    <n v="239975"/>
    <x v="1"/>
    <x v="97"/>
    <x v="635"/>
    <n v="133054998"/>
    <x v="0"/>
    <d v="1996-10-27T00:00:00"/>
    <x v="320"/>
    <x v="581"/>
    <x v="4"/>
    <x v="3"/>
    <x v="29"/>
    <x v="15"/>
  </r>
  <r>
    <s v="tt0117571"/>
    <x v="643"/>
    <x v="643"/>
    <n v="0"/>
    <x v="40"/>
    <n v="1"/>
    <n v="51"/>
    <x v="0"/>
    <x v="7"/>
    <x v="9"/>
    <s v="Unknown"/>
    <x v="3"/>
    <x v="1"/>
    <n v="379232"/>
    <x v="1"/>
    <x v="99"/>
    <x v="636"/>
    <n v="159046663"/>
    <x v="0"/>
    <d v="1996-12-18T00:00:00"/>
    <x v="111"/>
    <x v="582"/>
    <x v="0"/>
    <x v="4"/>
    <x v="29"/>
    <x v="21"/>
  </r>
  <r>
    <s v="tt0117631"/>
    <x v="644"/>
    <x v="644"/>
    <n v="0"/>
    <x v="17"/>
    <n v="1"/>
    <n v="45"/>
    <x v="0"/>
    <x v="2"/>
    <x v="3"/>
    <s v="Music"/>
    <x v="2"/>
    <x v="1"/>
    <n v="55979"/>
    <x v="0"/>
    <x v="16"/>
    <x v="637"/>
    <n v="30499081"/>
    <x v="0"/>
    <d v="1905-06-18T00:00:00"/>
    <x v="321"/>
    <x v="544"/>
    <x v="6"/>
    <x v="3"/>
    <x v="9"/>
    <x v="21"/>
  </r>
  <r>
    <s v="tt0117665"/>
    <x v="645"/>
    <x v="645"/>
    <n v="0"/>
    <x v="49"/>
    <n v="2"/>
    <n v="27"/>
    <x v="2"/>
    <x v="4"/>
    <x v="3"/>
    <s v="Thriller"/>
    <x v="15"/>
    <x v="1"/>
    <n v="233728"/>
    <x v="1"/>
    <x v="92"/>
    <x v="638"/>
    <n v="121615285"/>
    <x v="0"/>
    <d v="1996-08-28T00:00:00"/>
    <x v="110"/>
    <x v="583"/>
    <x v="10"/>
    <x v="4"/>
    <x v="29"/>
    <x v="10"/>
  </r>
  <r>
    <s v="tt0117666"/>
    <x v="646"/>
    <x v="646"/>
    <n v="0"/>
    <x v="41"/>
    <n v="2"/>
    <n v="15"/>
    <x v="2"/>
    <x v="3"/>
    <x v="11"/>
    <s v="Unknown"/>
    <x v="9"/>
    <x v="1"/>
    <n v="97389"/>
    <x v="0"/>
    <x v="60"/>
    <x v="639"/>
    <n v="23444121"/>
    <x v="0"/>
    <d v="1996-08-30T00:00:00"/>
    <x v="322"/>
    <x v="584"/>
    <x v="10"/>
    <x v="1"/>
    <x v="29"/>
    <x v="13"/>
  </r>
  <r>
    <s v="tt0117705"/>
    <x v="647"/>
    <x v="647"/>
    <n v="0"/>
    <x v="28"/>
    <n v="1"/>
    <n v="28"/>
    <x v="0"/>
    <x v="1"/>
    <x v="2"/>
    <s v="Family"/>
    <x v="7"/>
    <x v="0"/>
    <n v="208764"/>
    <x v="1"/>
    <x v="125"/>
    <x v="640"/>
    <n v="150594962"/>
    <x v="0"/>
    <d v="1996-11-10T00:00:00"/>
    <x v="323"/>
    <x v="585"/>
    <x v="5"/>
    <x v="3"/>
    <x v="29"/>
    <x v="28"/>
  </r>
  <r>
    <s v="tt0117731"/>
    <x v="648"/>
    <x v="648"/>
    <n v="0"/>
    <x v="40"/>
    <n v="1"/>
    <n v="51"/>
    <x v="0"/>
    <x v="5"/>
    <x v="5"/>
    <s v="Drama"/>
    <x v="2"/>
    <x v="1"/>
    <n v="130469"/>
    <x v="1"/>
    <x v="129"/>
    <x v="641"/>
    <n v="101027888"/>
    <x v="0"/>
    <d v="1996-11-18T00:00:00"/>
    <x v="324"/>
    <x v="541"/>
    <x v="5"/>
    <x v="5"/>
    <x v="29"/>
    <x v="21"/>
  </r>
  <r>
    <s v="tt0117802"/>
    <x v="649"/>
    <x v="649"/>
    <n v="0"/>
    <x v="44"/>
    <n v="1"/>
    <n v="36"/>
    <x v="0"/>
    <x v="0"/>
    <x v="3"/>
    <s v="Unknown"/>
    <x v="14"/>
    <x v="1"/>
    <n v="86711"/>
    <x v="0"/>
    <x v="147"/>
    <x v="642"/>
    <n v="4355020"/>
    <x v="0"/>
    <d v="1996-08-31T00:00:00"/>
    <x v="325"/>
    <x v="545"/>
    <x v="10"/>
    <x v="6"/>
    <x v="29"/>
    <x v="27"/>
  </r>
  <r>
    <s v="tt0117887"/>
    <x v="650"/>
    <x v="650"/>
    <n v="0"/>
    <x v="52"/>
    <n v="1"/>
    <n v="48"/>
    <x v="0"/>
    <x v="0"/>
    <x v="3"/>
    <s v="Music"/>
    <x v="16"/>
    <x v="0"/>
    <n v="72446"/>
    <x v="0"/>
    <x v="112"/>
    <x v="643"/>
    <n v="8585416"/>
    <x v="0"/>
    <d v="1996-04-04T00:00:00"/>
    <x v="326"/>
    <x v="586"/>
    <x v="8"/>
    <x v="2"/>
    <x v="29"/>
    <x v="3"/>
  </r>
  <r>
    <s v="tt0117913"/>
    <x v="651"/>
    <x v="651"/>
    <n v="0"/>
    <x v="97"/>
    <n v="2"/>
    <n v="29"/>
    <x v="2"/>
    <x v="4"/>
    <x v="3"/>
    <s v="Thriller"/>
    <x v="15"/>
    <x v="1"/>
    <n v="176132"/>
    <x v="1"/>
    <x v="82"/>
    <x v="644"/>
    <n v="112266007"/>
    <x v="0"/>
    <d v="1905-06-18T00:00:00"/>
    <x v="152"/>
    <x v="544"/>
    <x v="6"/>
    <x v="3"/>
    <x v="9"/>
    <x v="21"/>
  </r>
  <r>
    <s v="tt0117918"/>
    <x v="652"/>
    <x v="652"/>
    <n v="0"/>
    <x v="41"/>
    <n v="2"/>
    <n v="15"/>
    <x v="2"/>
    <x v="0"/>
    <x v="3"/>
    <s v="Romance"/>
    <x v="0"/>
    <x v="0"/>
    <n v="52533"/>
    <x v="0"/>
    <x v="129"/>
    <x v="645"/>
    <n v="8854588"/>
    <x v="0"/>
    <d v="1996-08-16T00:00:00"/>
    <x v="163"/>
    <x v="587"/>
    <x v="10"/>
    <x v="1"/>
    <x v="29"/>
    <x v="18"/>
  </r>
  <r>
    <s v="tt0117998"/>
    <x v="653"/>
    <x v="653"/>
    <n v="0"/>
    <x v="11"/>
    <n v="1"/>
    <n v="53"/>
    <x v="0"/>
    <x v="5"/>
    <x v="5"/>
    <s v="Thriller"/>
    <x v="7"/>
    <x v="0"/>
    <n v="207769"/>
    <x v="1"/>
    <x v="148"/>
    <x v="646"/>
    <n v="402580615"/>
    <x v="0"/>
    <d v="1996-05-08T00:00:00"/>
    <x v="275"/>
    <x v="588"/>
    <x v="11"/>
    <x v="4"/>
    <x v="29"/>
    <x v="19"/>
  </r>
  <r>
    <s v="tt0118548"/>
    <x v="654"/>
    <x v="654"/>
    <n v="0"/>
    <x v="21"/>
    <n v="2"/>
    <n v="1"/>
    <x v="2"/>
    <x v="5"/>
    <x v="6"/>
    <s v="Drama"/>
    <x v="13"/>
    <x v="0"/>
    <n v="58909"/>
    <x v="0"/>
    <x v="115"/>
    <x v="647"/>
    <n v="68310"/>
    <x v="0"/>
    <d v="1997-02-04T00:00:00"/>
    <x v="18"/>
    <x v="589"/>
    <x v="2"/>
    <x v="0"/>
    <x v="30"/>
    <x v="3"/>
  </r>
  <r>
    <s v="tt0118571"/>
    <x v="655"/>
    <x v="655"/>
    <n v="0"/>
    <x v="14"/>
    <n v="2"/>
    <n v="4"/>
    <x v="2"/>
    <x v="5"/>
    <x v="3"/>
    <s v="Thriller"/>
    <x v="7"/>
    <x v="0"/>
    <n v="206337"/>
    <x v="1"/>
    <x v="132"/>
    <x v="648"/>
    <n v="230156409"/>
    <x v="0"/>
    <d v="1997-07-21T00:00:00"/>
    <x v="121"/>
    <x v="590"/>
    <x v="7"/>
    <x v="5"/>
    <x v="30"/>
    <x v="6"/>
  </r>
  <r>
    <s v="tt0118583"/>
    <x v="656"/>
    <x v="656"/>
    <n v="0"/>
    <x v="15"/>
    <n v="1"/>
    <n v="49"/>
    <x v="0"/>
    <x v="5"/>
    <x v="10"/>
    <s v="Sci-Fi"/>
    <x v="27"/>
    <x v="0"/>
    <n v="258726"/>
    <x v="1"/>
    <x v="137"/>
    <x v="649"/>
    <n v="86376069"/>
    <x v="0"/>
    <d v="1997-11-06T00:00:00"/>
    <x v="327"/>
    <x v="591"/>
    <x v="5"/>
    <x v="2"/>
    <x v="30"/>
    <x v="14"/>
  </r>
  <r>
    <s v="tt0118607"/>
    <x v="657"/>
    <x v="657"/>
    <n v="0"/>
    <x v="83"/>
    <n v="2"/>
    <n v="35"/>
    <x v="2"/>
    <x v="2"/>
    <x v="3"/>
    <s v="History"/>
    <x v="21"/>
    <x v="1"/>
    <n v="81438"/>
    <x v="0"/>
    <x v="75"/>
    <x v="650"/>
    <n v="8229441"/>
    <x v="0"/>
    <d v="1997-12-04T00:00:00"/>
    <x v="33"/>
    <x v="592"/>
    <x v="0"/>
    <x v="2"/>
    <x v="30"/>
    <x v="3"/>
  </r>
  <r>
    <s v="tt0118615"/>
    <x v="658"/>
    <x v="658"/>
    <n v="0"/>
    <x v="38"/>
    <n v="1"/>
    <n v="29"/>
    <x v="0"/>
    <x v="5"/>
    <x v="5"/>
    <s v="Horror"/>
    <x v="46"/>
    <x v="3"/>
    <n v="109832"/>
    <x v="1"/>
    <x v="129"/>
    <x v="651"/>
    <n v="91885767"/>
    <x v="0"/>
    <d v="1997-04-11T00:00:00"/>
    <x v="274"/>
    <x v="593"/>
    <x v="8"/>
    <x v="1"/>
    <x v="30"/>
    <x v="0"/>
  </r>
  <r>
    <s v="tt0118617"/>
    <x v="659"/>
    <x v="659"/>
    <n v="0"/>
    <x v="19"/>
    <n v="1"/>
    <n v="34"/>
    <x v="0"/>
    <x v="1"/>
    <x v="1"/>
    <s v="Drama"/>
    <x v="1"/>
    <x v="1"/>
    <n v="132638"/>
    <x v="1"/>
    <x v="115"/>
    <x v="652"/>
    <n v="89804348"/>
    <x v="0"/>
    <d v="1997-11-14T00:00:00"/>
    <x v="328"/>
    <x v="594"/>
    <x v="5"/>
    <x v="1"/>
    <x v="30"/>
    <x v="5"/>
  </r>
  <r>
    <s v="tt0118655"/>
    <x v="660"/>
    <x v="660"/>
    <n v="0"/>
    <x v="19"/>
    <n v="1"/>
    <n v="34"/>
    <x v="0"/>
    <x v="1"/>
    <x v="2"/>
    <s v="Unknown"/>
    <x v="16"/>
    <x v="0"/>
    <n v="252421"/>
    <x v="1"/>
    <x v="123"/>
    <x v="653"/>
    <n v="51211748"/>
    <x v="0"/>
    <d v="1997-04-29T00:00:00"/>
    <x v="329"/>
    <x v="595"/>
    <x v="8"/>
    <x v="0"/>
    <x v="30"/>
    <x v="11"/>
  </r>
  <r>
    <s v="tt0118688"/>
    <x v="661"/>
    <x v="661"/>
    <n v="0"/>
    <x v="31"/>
    <n v="2"/>
    <n v="5"/>
    <x v="2"/>
    <x v="5"/>
    <x v="4"/>
    <s v="Unknown"/>
    <x v="47"/>
    <x v="3"/>
    <n v="264396"/>
    <x v="1"/>
    <x v="149"/>
    <x v="654"/>
    <n v="113253988"/>
    <x v="0"/>
    <d v="1905-06-19T00:00:00"/>
    <x v="152"/>
    <x v="596"/>
    <x v="6"/>
    <x v="5"/>
    <x v="9"/>
    <x v="4"/>
  </r>
  <r>
    <s v="tt0118689"/>
    <x v="662"/>
    <x v="662"/>
    <n v="0"/>
    <x v="38"/>
    <n v="1"/>
    <n v="29"/>
    <x v="0"/>
    <x v="1"/>
    <x v="2"/>
    <s v="Family"/>
    <x v="7"/>
    <x v="0"/>
    <n v="109420"/>
    <x v="1"/>
    <x v="59"/>
    <x v="655"/>
    <n v="233212670"/>
    <x v="0"/>
    <d v="1997-07-03T00:00:00"/>
    <x v="330"/>
    <x v="597"/>
    <x v="7"/>
    <x v="2"/>
    <x v="30"/>
    <x v="25"/>
  </r>
  <r>
    <s v="tt0118715"/>
    <x v="663"/>
    <x v="663"/>
    <n v="0"/>
    <x v="35"/>
    <n v="1"/>
    <n v="57"/>
    <x v="0"/>
    <x v="0"/>
    <x v="6"/>
    <s v="Unknown"/>
    <x v="12"/>
    <x v="1"/>
    <n v="842874"/>
    <x v="2"/>
    <x v="48"/>
    <x v="656"/>
    <n v="32010480"/>
    <x v="0"/>
    <d v="1998-01-18T00:00:00"/>
    <x v="103"/>
    <x v="598"/>
    <x v="1"/>
    <x v="3"/>
    <x v="31"/>
    <x v="21"/>
  </r>
  <r>
    <s v="tt0118749"/>
    <x v="664"/>
    <x v="664"/>
    <n v="0"/>
    <x v="83"/>
    <n v="2"/>
    <n v="35"/>
    <x v="2"/>
    <x v="3"/>
    <x v="11"/>
    <s v="Unknown"/>
    <x v="4"/>
    <x v="1"/>
    <n v="277235"/>
    <x v="1"/>
    <x v="48"/>
    <x v="657"/>
    <n v="28117303"/>
    <x v="0"/>
    <d v="1997-09-11T00:00:00"/>
    <x v="331"/>
    <x v="599"/>
    <x v="9"/>
    <x v="2"/>
    <x v="30"/>
    <x v="0"/>
  </r>
  <r>
    <s v="tt0118771"/>
    <x v="665"/>
    <x v="665"/>
    <n v="0"/>
    <x v="29"/>
    <n v="1"/>
    <n v="33"/>
    <x v="0"/>
    <x v="4"/>
    <x v="3"/>
    <s v="Mystery"/>
    <x v="16"/>
    <x v="0"/>
    <n v="59766"/>
    <x v="0"/>
    <x v="75"/>
    <x v="658"/>
    <n v="14159144"/>
    <x v="0"/>
    <d v="1997-04-24T00:00:00"/>
    <x v="332"/>
    <x v="600"/>
    <x v="8"/>
    <x v="2"/>
    <x v="30"/>
    <x v="22"/>
  </r>
  <r>
    <s v="tt0118789"/>
    <x v="666"/>
    <x v="666"/>
    <n v="0"/>
    <x v="18"/>
    <n v="1"/>
    <n v="50"/>
    <x v="0"/>
    <x v="0"/>
    <x v="3"/>
    <s v="Romance"/>
    <x v="3"/>
    <x v="1"/>
    <n v="58310"/>
    <x v="0"/>
    <x v="19"/>
    <x v="659"/>
    <n v="875718"/>
    <x v="0"/>
    <d v="1998-01-21T00:00:00"/>
    <x v="333"/>
    <x v="601"/>
    <x v="1"/>
    <x v="4"/>
    <x v="31"/>
    <x v="6"/>
  </r>
  <r>
    <s v="tt0118799"/>
    <x v="667"/>
    <x v="667"/>
    <n v="0"/>
    <x v="3"/>
    <n v="1"/>
    <n v="56"/>
    <x v="0"/>
    <x v="0"/>
    <x v="3"/>
    <s v="Romance"/>
    <x v="23"/>
    <x v="1"/>
    <n v="726881"/>
    <x v="2"/>
    <x v="34"/>
    <x v="660"/>
    <n v="210099013"/>
    <x v="0"/>
    <d v="1997-12-20T00:00:00"/>
    <x v="334"/>
    <x v="602"/>
    <x v="0"/>
    <x v="6"/>
    <x v="30"/>
    <x v="8"/>
  </r>
  <r>
    <s v="tt0118842"/>
    <x v="668"/>
    <x v="668"/>
    <n v="0"/>
    <x v="11"/>
    <n v="1"/>
    <n v="53"/>
    <x v="0"/>
    <x v="0"/>
    <x v="3"/>
    <s v="Romance"/>
    <x v="14"/>
    <x v="1"/>
    <n v="142298"/>
    <x v="1"/>
    <x v="150"/>
    <x v="661"/>
    <n v="11771272"/>
    <x v="0"/>
    <d v="1997-01-23T00:00:00"/>
    <x v="260"/>
    <x v="603"/>
    <x v="1"/>
    <x v="2"/>
    <x v="30"/>
    <x v="26"/>
  </r>
  <r>
    <s v="tt0118849"/>
    <x v="669"/>
    <x v="669"/>
    <n v="0"/>
    <x v="38"/>
    <n v="1"/>
    <n v="29"/>
    <x v="0"/>
    <x v="3"/>
    <x v="19"/>
    <s v="Sport"/>
    <x v="18"/>
    <x v="1"/>
    <n v="78779"/>
    <x v="0"/>
    <x v="151"/>
    <x v="662"/>
    <n v="753933"/>
    <x v="0"/>
    <d v="1905-06-19T00:00:00"/>
    <x v="335"/>
    <x v="596"/>
    <x v="6"/>
    <x v="5"/>
    <x v="9"/>
    <x v="4"/>
  </r>
  <r>
    <s v="tt0118880"/>
    <x v="670"/>
    <x v="670"/>
    <n v="0"/>
    <x v="47"/>
    <n v="1"/>
    <n v="55"/>
    <x v="0"/>
    <x v="5"/>
    <x v="6"/>
    <s v="Thriller"/>
    <x v="17"/>
    <x v="0"/>
    <n v="313188"/>
    <x v="1"/>
    <x v="137"/>
    <x v="663"/>
    <n v="149012234"/>
    <x v="0"/>
    <d v="1997-06-02T00:00:00"/>
    <x v="336"/>
    <x v="604"/>
    <x v="6"/>
    <x v="5"/>
    <x v="30"/>
    <x v="9"/>
  </r>
  <r>
    <s v="tt0118883"/>
    <x v="671"/>
    <x v="671"/>
    <n v="0"/>
    <x v="41"/>
    <n v="2"/>
    <n v="15"/>
    <x v="2"/>
    <x v="5"/>
    <x v="3"/>
    <s v="Mystery"/>
    <x v="13"/>
    <x v="0"/>
    <n v="105380"/>
    <x v="1"/>
    <x v="137"/>
    <x v="664"/>
    <n v="61982834"/>
    <x v="0"/>
    <d v="1997-08-04T00:00:00"/>
    <x v="44"/>
    <x v="605"/>
    <x v="10"/>
    <x v="5"/>
    <x v="30"/>
    <x v="3"/>
  </r>
  <r>
    <s v="tt0118884"/>
    <x v="672"/>
    <x v="672"/>
    <n v="0"/>
    <x v="61"/>
    <n v="2"/>
    <n v="30"/>
    <x v="2"/>
    <x v="3"/>
    <x v="9"/>
    <s v="Sci-Fi"/>
    <x v="15"/>
    <x v="1"/>
    <n v="287503"/>
    <x v="1"/>
    <x v="143"/>
    <x v="665"/>
    <n v="81120329"/>
    <x v="0"/>
    <d v="1997-07-05T00:00:00"/>
    <x v="115"/>
    <x v="606"/>
    <x v="7"/>
    <x v="6"/>
    <x v="30"/>
    <x v="20"/>
  </r>
  <r>
    <s v="tt0118887"/>
    <x v="673"/>
    <x v="673"/>
    <n v="0"/>
    <x v="17"/>
    <n v="1"/>
    <n v="45"/>
    <x v="0"/>
    <x v="4"/>
    <x v="3"/>
    <s v="Thriller"/>
    <x v="16"/>
    <x v="0"/>
    <n v="102797"/>
    <x v="1"/>
    <x v="48"/>
    <x v="666"/>
    <n v="29862187"/>
    <x v="0"/>
    <d v="1997-08-06T00:00:00"/>
    <x v="0"/>
    <x v="607"/>
    <x v="10"/>
    <x v="4"/>
    <x v="30"/>
    <x v="14"/>
  </r>
  <r>
    <s v="tt0118928"/>
    <x v="674"/>
    <x v="674"/>
    <n v="0"/>
    <x v="52"/>
    <n v="1"/>
    <n v="48"/>
    <x v="0"/>
    <x v="5"/>
    <x v="5"/>
    <s v="Thriller"/>
    <x v="34"/>
    <x v="0"/>
    <n v="96265"/>
    <x v="0"/>
    <x v="152"/>
    <x v="667"/>
    <n v="62127760"/>
    <x v="0"/>
    <d v="1905-06-19T00:00:00"/>
    <x v="164"/>
    <x v="596"/>
    <x v="6"/>
    <x v="5"/>
    <x v="9"/>
    <x v="4"/>
  </r>
  <r>
    <s v="tt0118929"/>
    <x v="675"/>
    <x v="675"/>
    <n v="0"/>
    <x v="12"/>
    <n v="1"/>
    <n v="40"/>
    <x v="0"/>
    <x v="8"/>
    <x v="9"/>
    <s v="Sci-Fi"/>
    <x v="2"/>
    <x v="1"/>
    <n v="208972"/>
    <x v="1"/>
    <x v="43"/>
    <x v="668"/>
    <n v="200316"/>
    <x v="0"/>
    <d v="1998-02-25T00:00:00"/>
    <x v="261"/>
    <x v="608"/>
    <x v="2"/>
    <x v="4"/>
    <x v="31"/>
    <x v="2"/>
  </r>
  <r>
    <s v="tt0118971"/>
    <x v="676"/>
    <x v="676"/>
    <n v="0"/>
    <x v="2"/>
    <n v="2"/>
    <n v="24"/>
    <x v="2"/>
    <x v="3"/>
    <x v="0"/>
    <s v="Mystery"/>
    <x v="15"/>
    <x v="1"/>
    <n v="393396"/>
    <x v="1"/>
    <x v="130"/>
    <x v="669"/>
    <n v="95944660"/>
    <x v="0"/>
    <d v="1997-10-13T00:00:00"/>
    <x v="90"/>
    <x v="609"/>
    <x v="4"/>
    <x v="5"/>
    <x v="30"/>
    <x v="12"/>
  </r>
  <r>
    <s v="tt0118972"/>
    <x v="677"/>
    <x v="677"/>
    <n v="0"/>
    <x v="40"/>
    <n v="1"/>
    <n v="51"/>
    <x v="0"/>
    <x v="5"/>
    <x v="6"/>
    <s v="Drama"/>
    <x v="27"/>
    <x v="0"/>
    <n v="70197"/>
    <x v="0"/>
    <x v="143"/>
    <x v="670"/>
    <n v="50807547"/>
    <x v="0"/>
    <d v="1997-03-13T00:00:00"/>
    <x v="38"/>
    <x v="610"/>
    <x v="3"/>
    <x v="2"/>
    <x v="30"/>
    <x v="12"/>
  </r>
  <r>
    <s v="tt0118998"/>
    <x v="678"/>
    <x v="678"/>
    <n v="0"/>
    <x v="57"/>
    <n v="1"/>
    <n v="25"/>
    <x v="0"/>
    <x v="0"/>
    <x v="19"/>
    <s v="Fantasy"/>
    <x v="35"/>
    <x v="0"/>
    <n v="100687"/>
    <x v="1"/>
    <x v="153"/>
    <x v="671"/>
    <n v="222956605"/>
    <x v="0"/>
    <d v="1998-06-13T00:00:00"/>
    <x v="337"/>
    <x v="611"/>
    <x v="6"/>
    <x v="6"/>
    <x v="31"/>
    <x v="12"/>
  </r>
  <r>
    <s v="tt0119008"/>
    <x v="679"/>
    <x v="679"/>
    <n v="0"/>
    <x v="45"/>
    <n v="2"/>
    <n v="7"/>
    <x v="2"/>
    <x v="2"/>
    <x v="6"/>
    <s v="Drama"/>
    <x v="8"/>
    <x v="1"/>
    <n v="324583"/>
    <x v="1"/>
    <x v="56"/>
    <x v="672"/>
    <n v="89909762"/>
    <x v="0"/>
    <d v="1997-02-24T00:00:00"/>
    <x v="264"/>
    <x v="612"/>
    <x v="2"/>
    <x v="5"/>
    <x v="30"/>
    <x v="22"/>
  </r>
  <r>
    <s v="tt0119051"/>
    <x v="680"/>
    <x v="680"/>
    <n v="0"/>
    <x v="35"/>
    <n v="1"/>
    <n v="57"/>
    <x v="0"/>
    <x v="5"/>
    <x v="5"/>
    <s v="Drama"/>
    <x v="17"/>
    <x v="0"/>
    <n v="77542"/>
    <x v="0"/>
    <x v="84"/>
    <x v="673"/>
    <n v="13312294"/>
    <x v="0"/>
    <d v="1997-09-06T00:00:00"/>
    <x v="338"/>
    <x v="613"/>
    <x v="9"/>
    <x v="6"/>
    <x v="30"/>
    <x v="14"/>
  </r>
  <r>
    <s v="tt0119081"/>
    <x v="681"/>
    <x v="681"/>
    <n v="0"/>
    <x v="44"/>
    <n v="1"/>
    <n v="36"/>
    <x v="0"/>
    <x v="7"/>
    <x v="4"/>
    <s v="Thriller"/>
    <x v="5"/>
    <x v="0"/>
    <n v="192700"/>
    <x v="1"/>
    <x v="113"/>
    <x v="674"/>
    <n v="-33326171"/>
    <x v="1"/>
    <d v="1997-08-15T00:00:00"/>
    <x v="300"/>
    <x v="614"/>
    <x v="10"/>
    <x v="1"/>
    <x v="30"/>
    <x v="24"/>
  </r>
  <r>
    <s v="tt0119094"/>
    <x v="682"/>
    <x v="682"/>
    <n v="0"/>
    <x v="36"/>
    <n v="2"/>
    <n v="18"/>
    <x v="2"/>
    <x v="5"/>
    <x v="6"/>
    <s v="Sci-Fi"/>
    <x v="21"/>
    <x v="1"/>
    <n v="393548"/>
    <x v="1"/>
    <x v="125"/>
    <x v="675"/>
    <n v="165676146"/>
    <x v="0"/>
    <d v="1997-06-19T00:00:00"/>
    <x v="226"/>
    <x v="615"/>
    <x v="6"/>
    <x v="2"/>
    <x v="30"/>
    <x v="4"/>
  </r>
  <r>
    <s v="tt0119116"/>
    <x v="683"/>
    <x v="683"/>
    <n v="0"/>
    <x v="50"/>
    <n v="2"/>
    <n v="6"/>
    <x v="2"/>
    <x v="5"/>
    <x v="5"/>
    <s v="Sci-Fi"/>
    <x v="2"/>
    <x v="1"/>
    <n v="494861"/>
    <x v="1"/>
    <x v="154"/>
    <x v="676"/>
    <n v="170920180"/>
    <x v="0"/>
    <d v="1997-05-07T00:00:00"/>
    <x v="339"/>
    <x v="616"/>
    <x v="11"/>
    <x v="4"/>
    <x v="30"/>
    <x v="7"/>
  </r>
  <r>
    <s v="tt0119137"/>
    <x v="684"/>
    <x v="684"/>
    <n v="0"/>
    <x v="29"/>
    <n v="1"/>
    <n v="33"/>
    <x v="0"/>
    <x v="0"/>
    <x v="19"/>
    <s v="Sci-Fi"/>
    <x v="39"/>
    <x v="0"/>
    <n v="93299"/>
    <x v="0"/>
    <x v="125"/>
    <x v="677"/>
    <n v="97977226"/>
    <x v="0"/>
    <d v="1997-11-16T00:00:00"/>
    <x v="340"/>
    <x v="617"/>
    <x v="5"/>
    <x v="3"/>
    <x v="30"/>
    <x v="18"/>
  </r>
  <r>
    <s v="tt0119164"/>
    <x v="685"/>
    <x v="685"/>
    <n v="0"/>
    <x v="10"/>
    <n v="1"/>
    <n v="31"/>
    <x v="0"/>
    <x v="0"/>
    <x v="3"/>
    <s v="Unknown"/>
    <x v="14"/>
    <x v="1"/>
    <n v="112303"/>
    <x v="1"/>
    <x v="2"/>
    <x v="678"/>
    <n v="254438649"/>
    <x v="0"/>
    <d v="1997-08-13T00:00:00"/>
    <x v="341"/>
    <x v="618"/>
    <x v="10"/>
    <x v="4"/>
    <x v="30"/>
    <x v="12"/>
  </r>
  <r>
    <s v="tt0119173"/>
    <x v="686"/>
    <x v="686"/>
    <n v="0"/>
    <x v="31"/>
    <n v="2"/>
    <n v="5"/>
    <x v="2"/>
    <x v="5"/>
    <x v="3"/>
    <s v="War"/>
    <x v="34"/>
    <x v="0"/>
    <n v="85390"/>
    <x v="0"/>
    <x v="115"/>
    <x v="679"/>
    <n v="-1830844"/>
    <x v="1"/>
    <d v="1997-08-22T00:00:00"/>
    <x v="59"/>
    <x v="619"/>
    <x v="10"/>
    <x v="1"/>
    <x v="30"/>
    <x v="29"/>
  </r>
  <r>
    <s v="tt0119174"/>
    <x v="687"/>
    <x v="687"/>
    <n v="0"/>
    <x v="27"/>
    <n v="2"/>
    <n v="9"/>
    <x v="2"/>
    <x v="3"/>
    <x v="9"/>
    <s v="Thriller"/>
    <x v="8"/>
    <x v="1"/>
    <n v="418540"/>
    <x v="1"/>
    <x v="115"/>
    <x v="680"/>
    <n v="59423648"/>
    <x v="0"/>
    <d v="1997-09-03T00:00:00"/>
    <x v="221"/>
    <x v="620"/>
    <x v="9"/>
    <x v="4"/>
    <x v="30"/>
    <x v="25"/>
  </r>
  <r>
    <s v="tt0119177"/>
    <x v="688"/>
    <x v="688"/>
    <n v="0"/>
    <x v="32"/>
    <n v="1"/>
    <n v="46"/>
    <x v="0"/>
    <x v="3"/>
    <x v="4"/>
    <s v="Thriller"/>
    <x v="8"/>
    <x v="1"/>
    <n v="317308"/>
    <x v="1"/>
    <x v="75"/>
    <x v="681"/>
    <n v="-23467223"/>
    <x v="1"/>
    <d v="1905-06-19T00:00:00"/>
    <x v="342"/>
    <x v="596"/>
    <x v="6"/>
    <x v="5"/>
    <x v="9"/>
    <x v="4"/>
  </r>
  <r>
    <s v="tt0119190"/>
    <x v="689"/>
    <x v="689"/>
    <n v="0"/>
    <x v="56"/>
    <n v="1"/>
    <n v="32"/>
    <x v="0"/>
    <x v="5"/>
    <x v="5"/>
    <s v="Comedy"/>
    <x v="38"/>
    <x v="0"/>
    <n v="82989"/>
    <x v="0"/>
    <x v="51"/>
    <x v="682"/>
    <n v="119463257"/>
    <x v="0"/>
    <d v="1997-07-16T00:00:00"/>
    <x v="343"/>
    <x v="621"/>
    <x v="7"/>
    <x v="4"/>
    <x v="30"/>
    <x v="18"/>
  </r>
  <r>
    <s v="tt0119217"/>
    <x v="690"/>
    <x v="690"/>
    <n v="0"/>
    <x v="50"/>
    <n v="2"/>
    <n v="6"/>
    <x v="2"/>
    <x v="3"/>
    <x v="7"/>
    <s v="Unknown"/>
    <x v="6"/>
    <x v="1"/>
    <n v="1029539"/>
    <x v="2"/>
    <x v="64"/>
    <x v="683"/>
    <n v="215933435"/>
    <x v="0"/>
    <d v="1997-12-02T00:00:00"/>
    <x v="215"/>
    <x v="622"/>
    <x v="0"/>
    <x v="0"/>
    <x v="30"/>
    <x v="9"/>
  </r>
  <r>
    <s v="tt0119223"/>
    <x v="691"/>
    <x v="691"/>
    <n v="0"/>
    <x v="40"/>
    <n v="1"/>
    <n v="51"/>
    <x v="0"/>
    <x v="3"/>
    <x v="7"/>
    <s v="Unknown"/>
    <x v="22"/>
    <x v="0"/>
    <n v="56071"/>
    <x v="0"/>
    <x v="78"/>
    <x v="684"/>
    <n v="30494066"/>
    <x v="0"/>
    <d v="1905-06-20T00:00:00"/>
    <x v="344"/>
    <x v="623"/>
    <x v="6"/>
    <x v="0"/>
    <x v="9"/>
    <x v="8"/>
  </r>
  <r>
    <s v="tt0119229"/>
    <x v="692"/>
    <x v="692"/>
    <n v="0"/>
    <x v="63"/>
    <n v="1"/>
    <n v="47"/>
    <x v="0"/>
    <x v="5"/>
    <x v="2"/>
    <s v="Crime"/>
    <x v="21"/>
    <x v="1"/>
    <n v="98266"/>
    <x v="0"/>
    <x v="48"/>
    <x v="685"/>
    <n v="13084357"/>
    <x v="0"/>
    <d v="1997-04-09T00:00:00"/>
    <x v="345"/>
    <x v="624"/>
    <x v="8"/>
    <x v="4"/>
    <x v="30"/>
    <x v="17"/>
  </r>
  <r>
    <s v="tt0119256"/>
    <x v="693"/>
    <x v="693"/>
    <n v="0"/>
    <x v="8"/>
    <n v="1"/>
    <n v="42"/>
    <x v="0"/>
    <x v="4"/>
    <x v="3"/>
    <s v="Unknown"/>
    <x v="1"/>
    <x v="1"/>
    <n v="53958"/>
    <x v="0"/>
    <x v="11"/>
    <x v="686"/>
    <n v="-2777441"/>
    <x v="1"/>
    <d v="1996-01-20T00:00:00"/>
    <x v="331"/>
    <x v="625"/>
    <x v="1"/>
    <x v="6"/>
    <x v="29"/>
    <x v="8"/>
  </r>
  <r>
    <s v="tt0119282"/>
    <x v="694"/>
    <x v="694"/>
    <n v="0"/>
    <x v="29"/>
    <n v="1"/>
    <n v="33"/>
    <x v="0"/>
    <x v="1"/>
    <x v="1"/>
    <s v="Comedy"/>
    <x v="21"/>
    <x v="1"/>
    <n v="248217"/>
    <x v="1"/>
    <x v="132"/>
    <x v="687"/>
    <n v="167712101"/>
    <x v="0"/>
    <d v="1997-06-13T00:00:00"/>
    <x v="185"/>
    <x v="626"/>
    <x v="6"/>
    <x v="1"/>
    <x v="30"/>
    <x v="12"/>
  </r>
  <r>
    <s v="tt0119303"/>
    <x v="695"/>
    <x v="695"/>
    <n v="0"/>
    <x v="8"/>
    <n v="1"/>
    <n v="42"/>
    <x v="0"/>
    <x v="5"/>
    <x v="2"/>
    <s v="Crime"/>
    <x v="48"/>
    <x v="3"/>
    <n v="123120"/>
    <x v="1"/>
    <x v="107"/>
    <x v="688"/>
    <n v="47082515"/>
    <x v="0"/>
    <d v="1997-12-10T00:00:00"/>
    <x v="346"/>
    <x v="627"/>
    <x v="0"/>
    <x v="4"/>
    <x v="30"/>
    <x v="28"/>
  </r>
  <r>
    <s v="tt0119345"/>
    <x v="696"/>
    <x v="696"/>
    <n v="0"/>
    <x v="75"/>
    <n v="1"/>
    <n v="41"/>
    <x v="0"/>
    <x v="7"/>
    <x v="9"/>
    <s v="Unknown"/>
    <x v="24"/>
    <x v="0"/>
    <n v="155615"/>
    <x v="1"/>
    <x v="70"/>
    <x v="689"/>
    <n v="108586134"/>
    <x v="0"/>
    <d v="1997-10-09T00:00:00"/>
    <x v="347"/>
    <x v="628"/>
    <x v="4"/>
    <x v="2"/>
    <x v="30"/>
    <x v="17"/>
  </r>
  <r>
    <s v="tt0119349"/>
    <x v="697"/>
    <x v="697"/>
    <n v="0"/>
    <x v="22"/>
    <n v="1"/>
    <n v="52"/>
    <x v="0"/>
    <x v="3"/>
    <x v="11"/>
    <s v="Unknown"/>
    <x v="21"/>
    <x v="1"/>
    <n v="58885"/>
    <x v="0"/>
    <x v="59"/>
    <x v="690"/>
    <n v="-9961939"/>
    <x v="1"/>
    <d v="1997-05-12T00:00:00"/>
    <x v="303"/>
    <x v="629"/>
    <x v="11"/>
    <x v="5"/>
    <x v="30"/>
    <x v="23"/>
  </r>
  <r>
    <s v="tt0119395"/>
    <x v="698"/>
    <x v="698"/>
    <n v="0"/>
    <x v="14"/>
    <n v="2"/>
    <n v="4"/>
    <x v="2"/>
    <x v="5"/>
    <x v="6"/>
    <s v="Drama"/>
    <x v="0"/>
    <x v="0"/>
    <n v="122248"/>
    <x v="1"/>
    <x v="113"/>
    <x v="691"/>
    <n v="99330280"/>
    <x v="0"/>
    <d v="1997-11-14T00:00:00"/>
    <x v="348"/>
    <x v="594"/>
    <x v="5"/>
    <x v="1"/>
    <x v="30"/>
    <x v="5"/>
  </r>
  <r>
    <s v="tt0119396"/>
    <x v="699"/>
    <x v="699"/>
    <n v="0"/>
    <x v="74"/>
    <n v="2"/>
    <n v="34"/>
    <x v="2"/>
    <x v="4"/>
    <x v="3"/>
    <s v="Thriller"/>
    <x v="15"/>
    <x v="1"/>
    <n v="365708"/>
    <x v="1"/>
    <x v="3"/>
    <x v="692"/>
    <n v="27675292"/>
    <x v="0"/>
    <d v="1997-12-08T00:00:00"/>
    <x v="231"/>
    <x v="630"/>
    <x v="0"/>
    <x v="5"/>
    <x v="30"/>
    <x v="19"/>
  </r>
  <r>
    <s v="tt0119468"/>
    <x v="700"/>
    <x v="700"/>
    <n v="0"/>
    <x v="47"/>
    <n v="1"/>
    <n v="55"/>
    <x v="0"/>
    <x v="4"/>
    <x v="3"/>
    <s v="Mystery"/>
    <x v="5"/>
    <x v="0"/>
    <n v="79306"/>
    <x v="0"/>
    <x v="43"/>
    <x v="693"/>
    <n v="33527873"/>
    <x v="0"/>
    <d v="1905-06-19T00:00:00"/>
    <x v="349"/>
    <x v="596"/>
    <x v="6"/>
    <x v="5"/>
    <x v="9"/>
    <x v="4"/>
  </r>
  <r>
    <s v="tt0119488"/>
    <x v="701"/>
    <x v="701"/>
    <n v="0"/>
    <x v="36"/>
    <n v="2"/>
    <n v="18"/>
    <x v="2"/>
    <x v="4"/>
    <x v="3"/>
    <s v="Mystery"/>
    <x v="18"/>
    <x v="1"/>
    <n v="604260"/>
    <x v="2"/>
    <x v="56"/>
    <x v="694"/>
    <n v="91216940"/>
    <x v="0"/>
    <d v="1997-05-14T00:00:00"/>
    <x v="350"/>
    <x v="631"/>
    <x v="11"/>
    <x v="4"/>
    <x v="30"/>
    <x v="5"/>
  </r>
  <r>
    <s v="tt0119528"/>
    <x v="702"/>
    <x v="702"/>
    <n v="0"/>
    <x v="5"/>
    <n v="1"/>
    <n v="26"/>
    <x v="0"/>
    <x v="0"/>
    <x v="0"/>
    <s v="Unknown"/>
    <x v="17"/>
    <x v="0"/>
    <n v="326533"/>
    <x v="1"/>
    <x v="129"/>
    <x v="695"/>
    <n v="257710615"/>
    <x v="0"/>
    <d v="1997-03-18T00:00:00"/>
    <x v="258"/>
    <x v="632"/>
    <x v="3"/>
    <x v="0"/>
    <x v="30"/>
    <x v="21"/>
  </r>
  <r>
    <s v="tt0119558"/>
    <x v="703"/>
    <x v="703"/>
    <n v="0"/>
    <x v="70"/>
    <n v="2"/>
    <n v="17"/>
    <x v="2"/>
    <x v="3"/>
    <x v="7"/>
    <s v="Unknown"/>
    <x v="22"/>
    <x v="0"/>
    <n v="64578"/>
    <x v="0"/>
    <x v="133"/>
    <x v="696"/>
    <n v="-60928745"/>
    <x v="1"/>
    <d v="1997-09-25T00:00:00"/>
    <x v="95"/>
    <x v="633"/>
    <x v="9"/>
    <x v="2"/>
    <x v="30"/>
    <x v="2"/>
  </r>
  <r>
    <s v="tt0119567"/>
    <x v="704"/>
    <x v="704"/>
    <n v="0"/>
    <x v="27"/>
    <n v="2"/>
    <n v="9"/>
    <x v="2"/>
    <x v="5"/>
    <x v="5"/>
    <s v="Sci-Fi"/>
    <x v="7"/>
    <x v="0"/>
    <n v="436422"/>
    <x v="1"/>
    <x v="155"/>
    <x v="697"/>
    <n v="545638999"/>
    <x v="0"/>
    <d v="1997-05-19T00:00:00"/>
    <x v="33"/>
    <x v="634"/>
    <x v="11"/>
    <x v="5"/>
    <x v="30"/>
    <x v="4"/>
  </r>
  <r>
    <s v="tt0119643"/>
    <x v="705"/>
    <x v="705"/>
    <n v="0"/>
    <x v="95"/>
    <n v="2"/>
    <n v="58"/>
    <x v="2"/>
    <x v="3"/>
    <x v="0"/>
    <s v="Romance"/>
    <x v="14"/>
    <x v="1"/>
    <n v="257781"/>
    <x v="1"/>
    <x v="143"/>
    <x v="698"/>
    <n v="52940100"/>
    <x v="0"/>
    <d v="1998-11-02T00:00:00"/>
    <x v="102"/>
    <x v="635"/>
    <x v="5"/>
    <x v="5"/>
    <x v="31"/>
    <x v="9"/>
  </r>
  <r>
    <s v="tt0119654"/>
    <x v="706"/>
    <x v="706"/>
    <n v="0"/>
    <x v="37"/>
    <n v="1"/>
    <n v="38"/>
    <x v="0"/>
    <x v="5"/>
    <x v="5"/>
    <s v="Comedy"/>
    <x v="21"/>
    <x v="1"/>
    <n v="598125"/>
    <x v="2"/>
    <x v="143"/>
    <x v="699"/>
    <n v="499390539"/>
    <x v="0"/>
    <d v="1997-06-25T00:00:00"/>
    <x v="206"/>
    <x v="636"/>
    <x v="6"/>
    <x v="4"/>
    <x v="30"/>
    <x v="2"/>
  </r>
  <r>
    <s v="tt0119675"/>
    <x v="707"/>
    <x v="707"/>
    <n v="0"/>
    <x v="17"/>
    <n v="1"/>
    <n v="45"/>
    <x v="0"/>
    <x v="7"/>
    <x v="4"/>
    <s v="Unknown"/>
    <x v="34"/>
    <x v="0"/>
    <n v="54600"/>
    <x v="0"/>
    <x v="84"/>
    <x v="700"/>
    <n v="-4519197"/>
    <x v="1"/>
    <d v="1997-06-01T00:00:00"/>
    <x v="351"/>
    <x v="637"/>
    <x v="6"/>
    <x v="3"/>
    <x v="30"/>
    <x v="1"/>
  </r>
  <r>
    <s v="tt0119707"/>
    <x v="708"/>
    <x v="708"/>
    <n v="0"/>
    <x v="13"/>
    <n v="1"/>
    <n v="35"/>
    <x v="0"/>
    <x v="5"/>
    <x v="5"/>
    <s v="Fantasy"/>
    <x v="49"/>
    <x v="3"/>
    <n v="57337"/>
    <x v="0"/>
    <x v="84"/>
    <x v="701"/>
    <n v="21376861"/>
    <x v="0"/>
    <d v="1997-11-21T00:00:00"/>
    <x v="352"/>
    <x v="638"/>
    <x v="5"/>
    <x v="1"/>
    <x v="30"/>
    <x v="6"/>
  </r>
  <r>
    <s v="tt0119715"/>
    <x v="709"/>
    <x v="709"/>
    <n v="0"/>
    <x v="37"/>
    <n v="1"/>
    <n v="38"/>
    <x v="0"/>
    <x v="0"/>
    <x v="11"/>
    <s v="Unknown"/>
    <x v="7"/>
    <x v="0"/>
    <n v="59345"/>
    <x v="0"/>
    <x v="119"/>
    <x v="702"/>
    <n v="84417389"/>
    <x v="0"/>
    <d v="1997-12-19T00:00:00"/>
    <x v="353"/>
    <x v="639"/>
    <x v="0"/>
    <x v="1"/>
    <x v="30"/>
    <x v="4"/>
  </r>
  <r>
    <s v="tt0119738"/>
    <x v="710"/>
    <x v="710"/>
    <n v="0"/>
    <x v="17"/>
    <n v="1"/>
    <n v="45"/>
    <x v="0"/>
    <x v="0"/>
    <x v="3"/>
    <s v="Romance"/>
    <x v="33"/>
    <x v="0"/>
    <n v="151068"/>
    <x v="1"/>
    <x v="119"/>
    <x v="703"/>
    <n v="261288605"/>
    <x v="0"/>
    <d v="1997-06-20T00:00:00"/>
    <x v="354"/>
    <x v="640"/>
    <x v="6"/>
    <x v="1"/>
    <x v="30"/>
    <x v="8"/>
  </r>
  <r>
    <s v="tt0119822"/>
    <x v="711"/>
    <x v="711"/>
    <n v="0"/>
    <x v="92"/>
    <n v="2"/>
    <n v="19"/>
    <x v="2"/>
    <x v="0"/>
    <x v="3"/>
    <s v="Romance"/>
    <x v="8"/>
    <x v="1"/>
    <n v="312819"/>
    <x v="1"/>
    <x v="115"/>
    <x v="704"/>
    <n v="264178011"/>
    <x v="0"/>
    <d v="1997-12-06T00:00:00"/>
    <x v="100"/>
    <x v="641"/>
    <x v="0"/>
    <x v="6"/>
    <x v="30"/>
    <x v="14"/>
  </r>
  <r>
    <s v="tt0119874"/>
    <x v="712"/>
    <x v="712"/>
    <n v="0"/>
    <x v="14"/>
    <n v="2"/>
    <n v="4"/>
    <x v="2"/>
    <x v="5"/>
    <x v="3"/>
    <s v="Thriller"/>
    <x v="34"/>
    <x v="0"/>
    <n v="60735"/>
    <x v="0"/>
    <x v="115"/>
    <x v="705"/>
    <n v="60463140"/>
    <x v="0"/>
    <d v="1997-09-23T00:00:00"/>
    <x v="355"/>
    <x v="642"/>
    <x v="9"/>
    <x v="0"/>
    <x v="30"/>
    <x v="26"/>
  </r>
  <r>
    <s v="tt0119925"/>
    <x v="713"/>
    <x v="713"/>
    <n v="0"/>
    <x v="98"/>
    <n v="2"/>
    <n v="57"/>
    <x v="2"/>
    <x v="5"/>
    <x v="5"/>
    <s v="Drama"/>
    <x v="28"/>
    <x v="0"/>
    <n v="77010"/>
    <x v="0"/>
    <x v="125"/>
    <x v="706"/>
    <n v="-62373766"/>
    <x v="1"/>
    <d v="1997-12-12T00:00:00"/>
    <x v="198"/>
    <x v="643"/>
    <x v="0"/>
    <x v="1"/>
    <x v="30"/>
    <x v="23"/>
  </r>
  <r>
    <s v="tt0119978"/>
    <x v="714"/>
    <x v="714"/>
    <n v="0"/>
    <x v="41"/>
    <n v="2"/>
    <n v="15"/>
    <x v="2"/>
    <x v="4"/>
    <x v="3"/>
    <s v="Thriller"/>
    <x v="14"/>
    <x v="1"/>
    <n v="81333"/>
    <x v="0"/>
    <x v="82"/>
    <x v="707"/>
    <n v="5916769"/>
    <x v="0"/>
    <d v="1905-06-19T00:00:00"/>
    <x v="17"/>
    <x v="596"/>
    <x v="6"/>
    <x v="5"/>
    <x v="9"/>
    <x v="4"/>
  </r>
  <r>
    <s v="tt0120053"/>
    <x v="715"/>
    <x v="715"/>
    <n v="0"/>
    <x v="3"/>
    <n v="1"/>
    <n v="56"/>
    <x v="0"/>
    <x v="5"/>
    <x v="5"/>
    <s v="Romance"/>
    <x v="27"/>
    <x v="0"/>
    <n v="71340"/>
    <x v="0"/>
    <x v="156"/>
    <x v="708"/>
    <n v="50063304"/>
    <x v="0"/>
    <d v="1997-04-03T00:00:00"/>
    <x v="230"/>
    <x v="644"/>
    <x v="8"/>
    <x v="2"/>
    <x v="30"/>
    <x v="25"/>
  </r>
  <r>
    <s v="tt0120082"/>
    <x v="716"/>
    <x v="716"/>
    <n v="0"/>
    <x v="7"/>
    <n v="2"/>
    <n v="0"/>
    <x v="0"/>
    <x v="7"/>
    <x v="9"/>
    <s v="Unknown"/>
    <x v="33"/>
    <x v="0"/>
    <n v="205034"/>
    <x v="1"/>
    <x v="103"/>
    <x v="709"/>
    <n v="148363301"/>
    <x v="0"/>
    <d v="1997-12-10T00:00:00"/>
    <x v="111"/>
    <x v="627"/>
    <x v="0"/>
    <x v="4"/>
    <x v="30"/>
    <x v="28"/>
  </r>
  <r>
    <s v="tt0120102"/>
    <x v="717"/>
    <x v="717"/>
    <n v="0"/>
    <x v="6"/>
    <n v="2"/>
    <n v="16"/>
    <x v="2"/>
    <x v="1"/>
    <x v="18"/>
    <s v="Drama"/>
    <x v="1"/>
    <x v="1"/>
    <n v="152381"/>
    <x v="1"/>
    <x v="108"/>
    <x v="710"/>
    <n v="61457682"/>
    <x v="0"/>
    <d v="1997-09-13T00:00:00"/>
    <x v="356"/>
    <x v="645"/>
    <x v="9"/>
    <x v="6"/>
    <x v="30"/>
    <x v="12"/>
  </r>
  <r>
    <s v="tt0120148"/>
    <x v="718"/>
    <x v="718"/>
    <n v="0"/>
    <x v="53"/>
    <n v="1"/>
    <n v="39"/>
    <x v="0"/>
    <x v="0"/>
    <x v="3"/>
    <s v="Fantasy"/>
    <x v="13"/>
    <x v="0"/>
    <n v="70505"/>
    <x v="0"/>
    <x v="15"/>
    <x v="711"/>
    <n v="5841544"/>
    <x v="0"/>
    <d v="1998-01-26T00:00:00"/>
    <x v="357"/>
    <x v="646"/>
    <x v="1"/>
    <x v="5"/>
    <x v="31"/>
    <x v="16"/>
  </r>
  <r>
    <s v="tt0120157"/>
    <x v="719"/>
    <x v="719"/>
    <n v="0"/>
    <x v="53"/>
    <n v="1"/>
    <n v="39"/>
    <x v="0"/>
    <x v="5"/>
    <x v="3"/>
    <s v="Sci-Fi"/>
    <x v="34"/>
    <x v="0"/>
    <n v="58801"/>
    <x v="0"/>
    <x v="113"/>
    <x v="712"/>
    <n v="-45405774"/>
    <x v="1"/>
    <d v="1998-10-23T00:00:00"/>
    <x v="300"/>
    <x v="647"/>
    <x v="4"/>
    <x v="1"/>
    <x v="31"/>
    <x v="26"/>
  </r>
  <r>
    <s v="tt0120177"/>
    <x v="720"/>
    <x v="720"/>
    <n v="0"/>
    <x v="44"/>
    <n v="1"/>
    <n v="36"/>
    <x v="0"/>
    <x v="5"/>
    <x v="6"/>
    <s v="Drama"/>
    <x v="50"/>
    <x v="0"/>
    <n v="71370"/>
    <x v="0"/>
    <x v="82"/>
    <x v="713"/>
    <n v="47840042"/>
    <x v="0"/>
    <d v="1997-07-01T00:00:00"/>
    <x v="358"/>
    <x v="648"/>
    <x v="7"/>
    <x v="0"/>
    <x v="30"/>
    <x v="1"/>
  </r>
  <r>
    <s v="tt0120179"/>
    <x v="721"/>
    <x v="721"/>
    <n v="0"/>
    <x v="21"/>
    <n v="2"/>
    <n v="1"/>
    <x v="2"/>
    <x v="5"/>
    <x v="5"/>
    <s v="Crime"/>
    <x v="51"/>
    <x v="3"/>
    <n v="84801"/>
    <x v="0"/>
    <x v="157"/>
    <x v="714"/>
    <n v="4508066"/>
    <x v="0"/>
    <d v="1905-06-19T00:00:00"/>
    <x v="275"/>
    <x v="596"/>
    <x v="6"/>
    <x v="5"/>
    <x v="9"/>
    <x v="4"/>
  </r>
  <r>
    <s v="tt0120184"/>
    <x v="722"/>
    <x v="722"/>
    <n v="0"/>
    <x v="64"/>
    <n v="2"/>
    <n v="14"/>
    <x v="2"/>
    <x v="5"/>
    <x v="9"/>
    <s v="Sci-Fi"/>
    <x v="28"/>
    <x v="0"/>
    <n v="110881"/>
    <x v="1"/>
    <x v="125"/>
    <x v="715"/>
    <n v="-42979723"/>
    <x v="1"/>
    <d v="1998-02-11T00:00:00"/>
    <x v="110"/>
    <x v="649"/>
    <x v="2"/>
    <x v="4"/>
    <x v="31"/>
    <x v="0"/>
  </r>
  <r>
    <s v="tt0120188"/>
    <x v="723"/>
    <x v="723"/>
    <n v="0"/>
    <x v="42"/>
    <n v="1"/>
    <n v="54"/>
    <x v="0"/>
    <x v="5"/>
    <x v="5"/>
    <s v="Comedy"/>
    <x v="1"/>
    <x v="1"/>
    <n v="178250"/>
    <x v="1"/>
    <x v="137"/>
    <x v="716"/>
    <n v="32752036"/>
    <x v="0"/>
    <d v="1999-09-27T00:00:00"/>
    <x v="359"/>
    <x v="650"/>
    <x v="9"/>
    <x v="5"/>
    <x v="32"/>
    <x v="15"/>
  </r>
  <r>
    <s v="tt0120201"/>
    <x v="724"/>
    <x v="724"/>
    <n v="0"/>
    <x v="27"/>
    <n v="2"/>
    <n v="9"/>
    <x v="2"/>
    <x v="5"/>
    <x v="5"/>
    <s v="Sci-Fi"/>
    <x v="21"/>
    <x v="1"/>
    <n v="311677"/>
    <x v="1"/>
    <x v="158"/>
    <x v="717"/>
    <n v="16214377"/>
    <x v="0"/>
    <d v="1997-11-04T00:00:00"/>
    <x v="159"/>
    <x v="651"/>
    <x v="5"/>
    <x v="0"/>
    <x v="30"/>
    <x v="3"/>
  </r>
  <r>
    <s v="tt0120324"/>
    <x v="725"/>
    <x v="725"/>
    <n v="0"/>
    <x v="21"/>
    <n v="2"/>
    <n v="1"/>
    <x v="2"/>
    <x v="4"/>
    <x v="3"/>
    <s v="Thriller"/>
    <x v="15"/>
    <x v="1"/>
    <n v="74542"/>
    <x v="0"/>
    <x v="84"/>
    <x v="718"/>
    <n v="-13683727"/>
    <x v="1"/>
    <d v="1998-09-12T00:00:00"/>
    <x v="86"/>
    <x v="652"/>
    <x v="9"/>
    <x v="6"/>
    <x v="31"/>
    <x v="23"/>
  </r>
  <r>
    <s v="tt0120338"/>
    <x v="726"/>
    <x v="726"/>
    <n v="0"/>
    <x v="99"/>
    <n v="3"/>
    <n v="14"/>
    <x v="2"/>
    <x v="3"/>
    <x v="7"/>
    <s v="Unknown"/>
    <x v="4"/>
    <x v="1"/>
    <n v="1252486"/>
    <x v="2"/>
    <x v="159"/>
    <x v="719"/>
    <n v="2064743305"/>
    <x v="0"/>
    <d v="1997-11-01T00:00:00"/>
    <x v="119"/>
    <x v="653"/>
    <x v="5"/>
    <x v="6"/>
    <x v="30"/>
    <x v="1"/>
  </r>
  <r>
    <s v="tt0120347"/>
    <x v="727"/>
    <x v="727"/>
    <n v="0"/>
    <x v="39"/>
    <n v="1"/>
    <n v="59"/>
    <x v="0"/>
    <x v="5"/>
    <x v="5"/>
    <s v="Thriller"/>
    <x v="7"/>
    <x v="0"/>
    <n v="201921"/>
    <x v="1"/>
    <x v="160"/>
    <x v="720"/>
    <n v="223011068"/>
    <x v="0"/>
    <d v="1997-12-09T00:00:00"/>
    <x v="192"/>
    <x v="654"/>
    <x v="0"/>
    <x v="0"/>
    <x v="30"/>
    <x v="17"/>
  </r>
  <r>
    <s v="tt0120363"/>
    <x v="728"/>
    <x v="728"/>
    <n v="0"/>
    <x v="56"/>
    <n v="1"/>
    <n v="32"/>
    <x v="0"/>
    <x v="1"/>
    <x v="1"/>
    <s v="Comedy"/>
    <x v="4"/>
    <x v="1"/>
    <n v="607548"/>
    <x v="2"/>
    <x v="143"/>
    <x v="721"/>
    <n v="407375381"/>
    <x v="0"/>
    <d v="1999-11-13T00:00:00"/>
    <x v="360"/>
    <x v="655"/>
    <x v="5"/>
    <x v="6"/>
    <x v="32"/>
    <x v="12"/>
  </r>
  <r>
    <s v="tt0120382"/>
    <x v="729"/>
    <x v="729"/>
    <n v="0"/>
    <x v="62"/>
    <n v="1"/>
    <n v="43"/>
    <x v="0"/>
    <x v="0"/>
    <x v="3"/>
    <s v="Unknown"/>
    <x v="18"/>
    <x v="1"/>
    <n v="1155713"/>
    <x v="2"/>
    <x v="113"/>
    <x v="722"/>
    <n v="204118712"/>
    <x v="0"/>
    <d v="1905-06-20T00:00:00"/>
    <x v="135"/>
    <x v="623"/>
    <x v="6"/>
    <x v="0"/>
    <x v="9"/>
    <x v="8"/>
  </r>
  <r>
    <s v="tt0120399"/>
    <x v="730"/>
    <x v="730"/>
    <n v="0"/>
    <x v="31"/>
    <n v="2"/>
    <n v="5"/>
    <x v="2"/>
    <x v="4"/>
    <x v="3"/>
    <s v="Thriller"/>
    <x v="13"/>
    <x v="0"/>
    <n v="53975"/>
    <x v="0"/>
    <x v="62"/>
    <x v="723"/>
    <n v="-12317902"/>
    <x v="1"/>
    <d v="1905-06-19T00:00:00"/>
    <x v="146"/>
    <x v="596"/>
    <x v="6"/>
    <x v="5"/>
    <x v="9"/>
    <x v="4"/>
  </r>
  <r>
    <s v="tt0120434"/>
    <x v="731"/>
    <x v="731"/>
    <n v="0"/>
    <x v="29"/>
    <n v="1"/>
    <n v="33"/>
    <x v="0"/>
    <x v="0"/>
    <x v="11"/>
    <s v="Unknown"/>
    <x v="32"/>
    <x v="0"/>
    <n v="52178"/>
    <x v="0"/>
    <x v="78"/>
    <x v="724"/>
    <n v="11400360"/>
    <x v="0"/>
    <d v="1997-02-14T00:00:00"/>
    <x v="361"/>
    <x v="656"/>
    <x v="2"/>
    <x v="1"/>
    <x v="30"/>
    <x v="5"/>
  </r>
  <r>
    <s v="tt0120461"/>
    <x v="732"/>
    <x v="732"/>
    <n v="0"/>
    <x v="9"/>
    <n v="1"/>
    <n v="44"/>
    <x v="0"/>
    <x v="5"/>
    <x v="3"/>
    <s v="Sci-Fi"/>
    <x v="38"/>
    <x v="0"/>
    <n v="80272"/>
    <x v="0"/>
    <x v="143"/>
    <x v="725"/>
    <n v="32823468"/>
    <x v="0"/>
    <d v="1997-04-15T00:00:00"/>
    <x v="222"/>
    <x v="657"/>
    <x v="8"/>
    <x v="0"/>
    <x v="30"/>
    <x v="24"/>
  </r>
  <r>
    <s v="tt0120484"/>
    <x v="733"/>
    <x v="733"/>
    <n v="0"/>
    <x v="59"/>
    <n v="1"/>
    <n v="30"/>
    <x v="0"/>
    <x v="0"/>
    <x v="15"/>
    <s v="Unknown"/>
    <x v="28"/>
    <x v="0"/>
    <n v="174289"/>
    <x v="1"/>
    <x v="121"/>
    <x v="726"/>
    <n v="162991646"/>
    <x v="0"/>
    <d v="1998-11-06T00:00:00"/>
    <x v="362"/>
    <x v="658"/>
    <x v="5"/>
    <x v="1"/>
    <x v="31"/>
    <x v="14"/>
  </r>
  <r>
    <s v="tt0120586"/>
    <x v="734"/>
    <x v="734"/>
    <n v="0"/>
    <x v="39"/>
    <n v="1"/>
    <n v="59"/>
    <x v="0"/>
    <x v="4"/>
    <x v="3"/>
    <s v="Unknown"/>
    <x v="25"/>
    <x v="1"/>
    <n v="1164516"/>
    <x v="2"/>
    <x v="34"/>
    <x v="727"/>
    <n v="3875127"/>
    <x v="0"/>
    <d v="1998-07-01T00:00:00"/>
    <x v="363"/>
    <x v="659"/>
    <x v="7"/>
    <x v="4"/>
    <x v="31"/>
    <x v="1"/>
  </r>
  <r>
    <s v="tt0120587"/>
    <x v="735"/>
    <x v="735"/>
    <n v="0"/>
    <x v="24"/>
    <n v="1"/>
    <n v="23"/>
    <x v="0"/>
    <x v="1"/>
    <x v="1"/>
    <s v="Comedy"/>
    <x v="7"/>
    <x v="0"/>
    <n v="161608"/>
    <x v="1"/>
    <x v="158"/>
    <x v="728"/>
    <n v="66757863"/>
    <x v="0"/>
    <d v="1998-09-19T00:00:00"/>
    <x v="364"/>
    <x v="660"/>
    <x v="9"/>
    <x v="6"/>
    <x v="31"/>
    <x v="4"/>
  </r>
  <r>
    <s v="tt0120591"/>
    <x v="736"/>
    <x v="736"/>
    <n v="0"/>
    <x v="23"/>
    <n v="2"/>
    <n v="31"/>
    <x v="2"/>
    <x v="5"/>
    <x v="5"/>
    <s v="Sci-Fi"/>
    <x v="13"/>
    <x v="0"/>
    <n v="443251"/>
    <x v="1"/>
    <x v="161"/>
    <x v="729"/>
    <n v="413709788"/>
    <x v="0"/>
    <d v="1998-06-30T00:00:00"/>
    <x v="281"/>
    <x v="661"/>
    <x v="6"/>
    <x v="0"/>
    <x v="31"/>
    <x v="13"/>
  </r>
  <r>
    <s v="tt0120601"/>
    <x v="737"/>
    <x v="737"/>
    <n v="0"/>
    <x v="11"/>
    <n v="1"/>
    <n v="53"/>
    <x v="0"/>
    <x v="0"/>
    <x v="3"/>
    <s v="Fantasy"/>
    <x v="8"/>
    <x v="1"/>
    <n v="348531"/>
    <x v="1"/>
    <x v="30"/>
    <x v="730"/>
    <n v="10106667"/>
    <x v="0"/>
    <d v="1999-09-02T00:00:00"/>
    <x v="365"/>
    <x v="662"/>
    <x v="9"/>
    <x v="2"/>
    <x v="32"/>
    <x v="9"/>
  </r>
  <r>
    <s v="tt0120611"/>
    <x v="738"/>
    <x v="738"/>
    <n v="0"/>
    <x v="7"/>
    <n v="2"/>
    <n v="0"/>
    <x v="0"/>
    <x v="5"/>
    <x v="10"/>
    <s v="Sci-Fi"/>
    <x v="1"/>
    <x v="1"/>
    <n v="291981"/>
    <x v="1"/>
    <x v="129"/>
    <x v="731"/>
    <n v="86211377"/>
    <x v="0"/>
    <d v="1998-08-19T00:00:00"/>
    <x v="366"/>
    <x v="663"/>
    <x v="10"/>
    <x v="4"/>
    <x v="31"/>
    <x v="4"/>
  </r>
  <r>
    <s v="tt0120616"/>
    <x v="739"/>
    <x v="739"/>
    <n v="0"/>
    <x v="14"/>
    <n v="2"/>
    <n v="4"/>
    <x v="2"/>
    <x v="5"/>
    <x v="5"/>
    <s v="Fantasy"/>
    <x v="1"/>
    <x v="1"/>
    <n v="451505"/>
    <x v="1"/>
    <x v="125"/>
    <x v="732"/>
    <n v="335933406"/>
    <x v="0"/>
    <d v="1999-04-16T00:00:00"/>
    <x v="367"/>
    <x v="664"/>
    <x v="8"/>
    <x v="1"/>
    <x v="32"/>
    <x v="18"/>
  </r>
  <r>
    <s v="tt0120623"/>
    <x v="740"/>
    <x v="740"/>
    <n v="0"/>
    <x v="13"/>
    <n v="1"/>
    <n v="35"/>
    <x v="0"/>
    <x v="1"/>
    <x v="1"/>
    <s v="Comedy"/>
    <x v="14"/>
    <x v="1"/>
    <n v="308108"/>
    <x v="1"/>
    <x v="162"/>
    <x v="733"/>
    <n v="243258859"/>
    <x v="0"/>
    <d v="1998-11-14T00:00:00"/>
    <x v="368"/>
    <x v="665"/>
    <x v="5"/>
    <x v="6"/>
    <x v="31"/>
    <x v="5"/>
  </r>
  <r>
    <s v="tt0120630"/>
    <x v="741"/>
    <x v="741"/>
    <n v="0"/>
    <x v="77"/>
    <n v="1"/>
    <n v="24"/>
    <x v="0"/>
    <x v="1"/>
    <x v="1"/>
    <s v="Comedy"/>
    <x v="1"/>
    <x v="1"/>
    <n v="203928"/>
    <x v="1"/>
    <x v="129"/>
    <x v="734"/>
    <n v="179874960"/>
    <x v="0"/>
    <d v="2000-06-17T00:00:00"/>
    <x v="369"/>
    <x v="666"/>
    <x v="6"/>
    <x v="6"/>
    <x v="33"/>
    <x v="30"/>
  </r>
  <r>
    <s v="tt0120631"/>
    <x v="742"/>
    <x v="742"/>
    <n v="0"/>
    <x v="21"/>
    <n v="2"/>
    <n v="1"/>
    <x v="2"/>
    <x v="3"/>
    <x v="7"/>
    <s v="Unknown"/>
    <x v="1"/>
    <x v="1"/>
    <n v="80370"/>
    <x v="0"/>
    <x v="112"/>
    <x v="735"/>
    <n v="72005666"/>
    <x v="0"/>
    <d v="1998-07-29T00:00:00"/>
    <x v="370"/>
    <x v="667"/>
    <x v="7"/>
    <x v="4"/>
    <x v="31"/>
    <x v="11"/>
  </r>
  <r>
    <s v="tt0120632"/>
    <x v="743"/>
    <x v="743"/>
    <n v="0"/>
    <x v="42"/>
    <n v="1"/>
    <n v="54"/>
    <x v="0"/>
    <x v="3"/>
    <x v="0"/>
    <s v="Romance"/>
    <x v="13"/>
    <x v="0"/>
    <n v="125838"/>
    <x v="1"/>
    <x v="51"/>
    <x v="736"/>
    <n v="143685114"/>
    <x v="0"/>
    <d v="1998-04-10T00:00:00"/>
    <x v="285"/>
    <x v="668"/>
    <x v="8"/>
    <x v="1"/>
    <x v="31"/>
    <x v="28"/>
  </r>
  <r>
    <s v="tt0120647"/>
    <x v="744"/>
    <x v="744"/>
    <n v="0"/>
    <x v="7"/>
    <n v="2"/>
    <n v="0"/>
    <x v="0"/>
    <x v="5"/>
    <x v="3"/>
    <s v="Sci-Fi"/>
    <x v="27"/>
    <x v="0"/>
    <n v="186973"/>
    <x v="1"/>
    <x v="137"/>
    <x v="737"/>
    <n v="274464664"/>
    <x v="0"/>
    <d v="1998-05-07T00:00:00"/>
    <x v="355"/>
    <x v="669"/>
    <x v="11"/>
    <x v="2"/>
    <x v="31"/>
    <x v="7"/>
  </r>
  <r>
    <s v="tt0120655"/>
    <x v="745"/>
    <x v="745"/>
    <n v="0"/>
    <x v="25"/>
    <n v="2"/>
    <n v="10"/>
    <x v="2"/>
    <x v="1"/>
    <x v="2"/>
    <s v="Drama"/>
    <x v="21"/>
    <x v="1"/>
    <n v="225457"/>
    <x v="1"/>
    <x v="64"/>
    <x v="738"/>
    <n v="21429330"/>
    <x v="0"/>
    <d v="1999-05-21T00:00:00"/>
    <x v="260"/>
    <x v="670"/>
    <x v="11"/>
    <x v="1"/>
    <x v="32"/>
    <x v="6"/>
  </r>
  <r>
    <s v="tt0120657"/>
    <x v="746"/>
    <x v="746"/>
    <n v="0"/>
    <x v="8"/>
    <n v="1"/>
    <n v="42"/>
    <x v="0"/>
    <x v="5"/>
    <x v="5"/>
    <s v="History"/>
    <x v="5"/>
    <x v="0"/>
    <n v="130161"/>
    <x v="1"/>
    <x v="157"/>
    <x v="739"/>
    <n v="-98301101"/>
    <x v="1"/>
    <d v="1999-08-13T00:00:00"/>
    <x v="371"/>
    <x v="671"/>
    <x v="10"/>
    <x v="1"/>
    <x v="32"/>
    <x v="12"/>
  </r>
  <r>
    <s v="tt0120660"/>
    <x v="747"/>
    <x v="747"/>
    <n v="0"/>
    <x v="68"/>
    <n v="2"/>
    <n v="12"/>
    <x v="2"/>
    <x v="5"/>
    <x v="16"/>
    <s v="Unknown"/>
    <x v="21"/>
    <x v="1"/>
    <n v="254778"/>
    <x v="1"/>
    <x v="143"/>
    <x v="740"/>
    <n v="160849789"/>
    <x v="0"/>
    <d v="1905-06-20T00:00:00"/>
    <x v="148"/>
    <x v="623"/>
    <x v="6"/>
    <x v="0"/>
    <x v="9"/>
    <x v="8"/>
  </r>
  <r>
    <s v="tt0120663"/>
    <x v="748"/>
    <x v="748"/>
    <n v="0"/>
    <x v="100"/>
    <n v="2"/>
    <n v="39"/>
    <x v="2"/>
    <x v="3"/>
    <x v="9"/>
    <s v="Thriller"/>
    <x v="15"/>
    <x v="1"/>
    <n v="364210"/>
    <x v="1"/>
    <x v="117"/>
    <x v="741"/>
    <n v="97257226"/>
    <x v="0"/>
    <d v="1999-07-13T00:00:00"/>
    <x v="6"/>
    <x v="672"/>
    <x v="7"/>
    <x v="0"/>
    <x v="32"/>
    <x v="12"/>
  </r>
  <r>
    <s v="tt0120667"/>
    <x v="749"/>
    <x v="749"/>
    <n v="0"/>
    <x v="32"/>
    <n v="1"/>
    <n v="46"/>
    <x v="0"/>
    <x v="5"/>
    <x v="5"/>
    <s v="Fantasy"/>
    <x v="36"/>
    <x v="0"/>
    <n v="339864"/>
    <x v="1"/>
    <x v="140"/>
    <x v="742"/>
    <n v="233535934"/>
    <x v="0"/>
    <d v="2005-06-29T00:00:00"/>
    <x v="372"/>
    <x v="673"/>
    <x v="6"/>
    <x v="4"/>
    <x v="34"/>
    <x v="11"/>
  </r>
  <r>
    <s v="tt0120669"/>
    <x v="750"/>
    <x v="750"/>
    <n v="0"/>
    <x v="0"/>
    <n v="1"/>
    <n v="58"/>
    <x v="0"/>
    <x v="1"/>
    <x v="2"/>
    <s v="Drama"/>
    <x v="15"/>
    <x v="1"/>
    <n v="296644"/>
    <x v="1"/>
    <x v="96"/>
    <x v="743"/>
    <n v="-7819725"/>
    <x v="1"/>
    <d v="1998-05-15T00:00:00"/>
    <x v="76"/>
    <x v="674"/>
    <x v="11"/>
    <x v="1"/>
    <x v="31"/>
    <x v="24"/>
  </r>
  <r>
    <s v="tt0120679"/>
    <x v="751"/>
    <x v="751"/>
    <n v="0"/>
    <x v="90"/>
    <n v="2"/>
    <n v="3"/>
    <x v="2"/>
    <x v="2"/>
    <x v="3"/>
    <s v="Romance"/>
    <x v="21"/>
    <x v="1"/>
    <n v="93921"/>
    <x v="0"/>
    <x v="3"/>
    <x v="744"/>
    <n v="44298474"/>
    <x v="0"/>
    <d v="2002-08-29T00:00:00"/>
    <x v="373"/>
    <x v="675"/>
    <x v="10"/>
    <x v="2"/>
    <x v="35"/>
    <x v="11"/>
  </r>
  <r>
    <s v="tt0120681"/>
    <x v="752"/>
    <x v="752"/>
    <n v="0"/>
    <x v="20"/>
    <n v="2"/>
    <n v="2"/>
    <x v="2"/>
    <x v="7"/>
    <x v="9"/>
    <s v="Thriller"/>
    <x v="13"/>
    <x v="0"/>
    <n v="162161"/>
    <x v="1"/>
    <x v="56"/>
    <x v="745"/>
    <n v="39558115"/>
    <x v="0"/>
    <d v="2001-09-08T00:00:00"/>
    <x v="244"/>
    <x v="676"/>
    <x v="9"/>
    <x v="6"/>
    <x v="0"/>
    <x v="19"/>
  </r>
  <r>
    <s v="tt0120685"/>
    <x v="753"/>
    <x v="753"/>
    <n v="0"/>
    <x v="92"/>
    <n v="2"/>
    <n v="19"/>
    <x v="2"/>
    <x v="5"/>
    <x v="4"/>
    <s v="Thriller"/>
    <x v="35"/>
    <x v="0"/>
    <n v="199775"/>
    <x v="1"/>
    <x v="163"/>
    <x v="746"/>
    <n v="249014294"/>
    <x v="0"/>
    <d v="1998-05-01T00:00:00"/>
    <x v="233"/>
    <x v="677"/>
    <x v="11"/>
    <x v="1"/>
    <x v="31"/>
    <x v="1"/>
  </r>
  <r>
    <s v="tt0120686"/>
    <x v="754"/>
    <x v="754"/>
    <n v="0"/>
    <x v="31"/>
    <n v="2"/>
    <n v="5"/>
    <x v="2"/>
    <x v="0"/>
    <x v="3"/>
    <s v="Unknown"/>
    <x v="22"/>
    <x v="0"/>
    <n v="73051"/>
    <x v="0"/>
    <x v="115"/>
    <x v="747"/>
    <n v="109710793"/>
    <x v="0"/>
    <d v="1998-12-15T00:00:00"/>
    <x v="202"/>
    <x v="678"/>
    <x v="0"/>
    <x v="0"/>
    <x v="31"/>
    <x v="24"/>
  </r>
  <r>
    <s v="tt0120689"/>
    <x v="755"/>
    <x v="755"/>
    <n v="0"/>
    <x v="88"/>
    <n v="3"/>
    <n v="9"/>
    <x v="2"/>
    <x v="4"/>
    <x v="3"/>
    <s v="Fantasy"/>
    <x v="23"/>
    <x v="1"/>
    <n v="1370311"/>
    <x v="2"/>
    <x v="113"/>
    <x v="748"/>
    <n v="226801374"/>
    <x v="0"/>
    <d v="1999-12-06T00:00:00"/>
    <x v="273"/>
    <x v="679"/>
    <x v="0"/>
    <x v="5"/>
    <x v="32"/>
    <x v="14"/>
  </r>
  <r>
    <s v="tt0120693"/>
    <x v="756"/>
    <x v="756"/>
    <n v="0"/>
    <x v="73"/>
    <n v="1"/>
    <n v="22"/>
    <x v="0"/>
    <x v="0"/>
    <x v="6"/>
    <s v="Unknown"/>
    <x v="5"/>
    <x v="0"/>
    <n v="66753"/>
    <x v="0"/>
    <x v="33"/>
    <x v="749"/>
    <n v="9460020"/>
    <x v="0"/>
    <d v="1998-01-16T00:00:00"/>
    <x v="283"/>
    <x v="680"/>
    <x v="1"/>
    <x v="1"/>
    <x v="31"/>
    <x v="18"/>
  </r>
  <r>
    <s v="tt0120694"/>
    <x v="757"/>
    <x v="757"/>
    <n v="0"/>
    <x v="5"/>
    <n v="1"/>
    <n v="26"/>
    <x v="0"/>
    <x v="7"/>
    <x v="16"/>
    <s v="Unknown"/>
    <x v="24"/>
    <x v="0"/>
    <n v="80780"/>
    <x v="0"/>
    <x v="70"/>
    <x v="750"/>
    <n v="38041738"/>
    <x v="0"/>
    <d v="1998-07-27T00:00:00"/>
    <x v="81"/>
    <x v="681"/>
    <x v="7"/>
    <x v="5"/>
    <x v="31"/>
    <x v="15"/>
  </r>
  <r>
    <s v="tt0120731"/>
    <x v="758"/>
    <x v="758"/>
    <n v="0"/>
    <x v="101"/>
    <n v="2"/>
    <n v="49"/>
    <x v="2"/>
    <x v="3"/>
    <x v="8"/>
    <s v="Romance"/>
    <x v="9"/>
    <x v="1"/>
    <n v="67962"/>
    <x v="0"/>
    <x v="38"/>
    <x v="751"/>
    <n v="12061339"/>
    <x v="0"/>
    <d v="1998-10-28T00:00:00"/>
    <x v="172"/>
    <x v="682"/>
    <x v="4"/>
    <x v="4"/>
    <x v="31"/>
    <x v="10"/>
  </r>
  <r>
    <s v="tt0120737"/>
    <x v="759"/>
    <x v="759"/>
    <n v="0"/>
    <x v="95"/>
    <n v="2"/>
    <n v="58"/>
    <x v="2"/>
    <x v="5"/>
    <x v="5"/>
    <s v="Drama"/>
    <x v="42"/>
    <x v="1"/>
    <n v="1956438"/>
    <x v="3"/>
    <x v="154"/>
    <x v="752"/>
    <n v="805523656"/>
    <x v="0"/>
    <d v="2001-12-10T00:00:00"/>
    <x v="223"/>
    <x v="683"/>
    <x v="0"/>
    <x v="5"/>
    <x v="0"/>
    <x v="28"/>
  </r>
  <r>
    <s v="tt0120738"/>
    <x v="760"/>
    <x v="760"/>
    <n v="0"/>
    <x v="25"/>
    <n v="2"/>
    <n v="10"/>
    <x v="2"/>
    <x v="5"/>
    <x v="5"/>
    <s v="Family"/>
    <x v="50"/>
    <x v="0"/>
    <n v="74203"/>
    <x v="0"/>
    <x v="125"/>
    <x v="753"/>
    <n v="56159423"/>
    <x v="0"/>
    <d v="1998-04-03T00:00:00"/>
    <x v="203"/>
    <x v="684"/>
    <x v="8"/>
    <x v="1"/>
    <x v="31"/>
    <x v="25"/>
  </r>
  <r>
    <s v="tt0120744"/>
    <x v="761"/>
    <x v="761"/>
    <n v="0"/>
    <x v="68"/>
    <n v="2"/>
    <n v="12"/>
    <x v="2"/>
    <x v="5"/>
    <x v="5"/>
    <s v="Drama"/>
    <x v="7"/>
    <x v="0"/>
    <n v="175790"/>
    <x v="1"/>
    <x v="56"/>
    <x v="754"/>
    <n v="147968902"/>
    <x v="0"/>
    <d v="1905-06-20T00:00:00"/>
    <x v="374"/>
    <x v="623"/>
    <x v="6"/>
    <x v="0"/>
    <x v="9"/>
    <x v="8"/>
  </r>
  <r>
    <s v="tt0120746"/>
    <x v="762"/>
    <x v="762"/>
    <n v="0"/>
    <x v="6"/>
    <n v="2"/>
    <n v="16"/>
    <x v="2"/>
    <x v="5"/>
    <x v="5"/>
    <s v="Comedy"/>
    <x v="22"/>
    <x v="0"/>
    <n v="194191"/>
    <x v="1"/>
    <x v="164"/>
    <x v="755"/>
    <n v="155288523"/>
    <x v="0"/>
    <d v="1998-07-10T00:00:00"/>
    <x v="293"/>
    <x v="685"/>
    <x v="7"/>
    <x v="1"/>
    <x v="31"/>
    <x v="28"/>
  </r>
  <r>
    <s v="tt0120749"/>
    <x v="763"/>
    <x v="763"/>
    <n v="0"/>
    <x v="40"/>
    <n v="1"/>
    <n v="51"/>
    <x v="0"/>
    <x v="5"/>
    <x v="6"/>
    <s v="Drama"/>
    <x v="28"/>
    <x v="0"/>
    <n v="76769"/>
    <x v="0"/>
    <x v="113"/>
    <x v="756"/>
    <n v="33107289"/>
    <x v="0"/>
    <d v="1998-04-01T00:00:00"/>
    <x v="375"/>
    <x v="686"/>
    <x v="8"/>
    <x v="4"/>
    <x v="31"/>
    <x v="1"/>
  </r>
  <r>
    <s v="tt0120755"/>
    <x v="764"/>
    <x v="764"/>
    <n v="0"/>
    <x v="90"/>
    <n v="2"/>
    <n v="3"/>
    <x v="2"/>
    <x v="5"/>
    <x v="5"/>
    <s v="Thriller"/>
    <x v="28"/>
    <x v="0"/>
    <n v="369858"/>
    <x v="1"/>
    <x v="149"/>
    <x v="757"/>
    <n v="421388108"/>
    <x v="0"/>
    <d v="2000-05-18T00:00:00"/>
    <x v="226"/>
    <x v="687"/>
    <x v="11"/>
    <x v="2"/>
    <x v="33"/>
    <x v="21"/>
  </r>
  <r>
    <s v="tt0120762"/>
    <x v="765"/>
    <x v="765"/>
    <n v="0"/>
    <x v="55"/>
    <n v="1"/>
    <n v="27"/>
    <x v="0"/>
    <x v="1"/>
    <x v="1"/>
    <s v="Comedy"/>
    <x v="8"/>
    <x v="1"/>
    <n v="307603"/>
    <x v="1"/>
    <x v="143"/>
    <x v="758"/>
    <n v="214320254"/>
    <x v="0"/>
    <d v="1998-06-05T00:00:00"/>
    <x v="376"/>
    <x v="688"/>
    <x v="6"/>
    <x v="1"/>
    <x v="31"/>
    <x v="20"/>
  </r>
  <r>
    <s v="tt0120768"/>
    <x v="766"/>
    <x v="766"/>
    <n v="0"/>
    <x v="54"/>
    <n v="2"/>
    <n v="20"/>
    <x v="2"/>
    <x v="5"/>
    <x v="6"/>
    <s v="Drama"/>
    <x v="21"/>
    <x v="1"/>
    <n v="151718"/>
    <x v="1"/>
    <x v="115"/>
    <x v="759"/>
    <n v="-5452319"/>
    <x v="1"/>
    <d v="1998-07-29T00:00:00"/>
    <x v="292"/>
    <x v="667"/>
    <x v="7"/>
    <x v="4"/>
    <x v="31"/>
    <x v="11"/>
  </r>
  <r>
    <s v="tt0120770"/>
    <x v="767"/>
    <x v="767"/>
    <n v="0"/>
    <x v="73"/>
    <n v="1"/>
    <n v="22"/>
    <x v="0"/>
    <x v="0"/>
    <x v="8"/>
    <s v="Romance"/>
    <x v="27"/>
    <x v="0"/>
    <n v="63313"/>
    <x v="0"/>
    <x v="70"/>
    <x v="760"/>
    <n v="13331165"/>
    <x v="0"/>
    <d v="1998-10-01T00:00:00"/>
    <x v="377"/>
    <x v="689"/>
    <x v="4"/>
    <x v="2"/>
    <x v="31"/>
    <x v="1"/>
  </r>
  <r>
    <s v="tt0120780"/>
    <x v="768"/>
    <x v="768"/>
    <n v="0"/>
    <x v="90"/>
    <n v="2"/>
    <n v="3"/>
    <x v="2"/>
    <x v="0"/>
    <x v="6"/>
    <s v="Drama"/>
    <x v="16"/>
    <x v="0"/>
    <n v="97279"/>
    <x v="0"/>
    <x v="0"/>
    <x v="761"/>
    <n v="29745966"/>
    <x v="0"/>
    <d v="1998-06-26T00:00:00"/>
    <x v="194"/>
    <x v="690"/>
    <x v="6"/>
    <x v="1"/>
    <x v="31"/>
    <x v="16"/>
  </r>
  <r>
    <s v="tt0120784"/>
    <x v="769"/>
    <x v="769"/>
    <n v="0"/>
    <x v="12"/>
    <n v="1"/>
    <n v="40"/>
    <x v="0"/>
    <x v="5"/>
    <x v="6"/>
    <s v="Drama"/>
    <x v="1"/>
    <x v="1"/>
    <n v="142939"/>
    <x v="1"/>
    <x v="143"/>
    <x v="762"/>
    <n v="71626121"/>
    <x v="0"/>
    <d v="1999-02-05T00:00:00"/>
    <x v="378"/>
    <x v="691"/>
    <x v="2"/>
    <x v="1"/>
    <x v="32"/>
    <x v="20"/>
  </r>
  <r>
    <s v="tt0120787"/>
    <x v="770"/>
    <x v="770"/>
    <n v="0"/>
    <x v="63"/>
    <n v="1"/>
    <n v="47"/>
    <x v="0"/>
    <x v="4"/>
    <x v="3"/>
    <s v="Thriller"/>
    <x v="5"/>
    <x v="0"/>
    <n v="90403"/>
    <x v="0"/>
    <x v="113"/>
    <x v="763"/>
    <n v="68038368"/>
    <x v="0"/>
    <d v="1998-01-01T00:00:00"/>
    <x v="232"/>
    <x v="692"/>
    <x v="1"/>
    <x v="2"/>
    <x v="31"/>
    <x v="1"/>
  </r>
  <r>
    <s v="tt0120789"/>
    <x v="771"/>
    <x v="771"/>
    <n v="0"/>
    <x v="14"/>
    <n v="2"/>
    <n v="4"/>
    <x v="2"/>
    <x v="0"/>
    <x v="3"/>
    <s v="Fantasy"/>
    <x v="15"/>
    <x v="1"/>
    <n v="134407"/>
    <x v="1"/>
    <x v="113"/>
    <x v="764"/>
    <n v="-10194538"/>
    <x v="1"/>
    <d v="1998-09-17T00:00:00"/>
    <x v="379"/>
    <x v="693"/>
    <x v="9"/>
    <x v="2"/>
    <x v="31"/>
    <x v="30"/>
  </r>
  <r>
    <s v="tt0120791"/>
    <x v="772"/>
    <x v="772"/>
    <n v="0"/>
    <x v="9"/>
    <n v="1"/>
    <n v="44"/>
    <x v="0"/>
    <x v="0"/>
    <x v="3"/>
    <s v="Fantasy"/>
    <x v="33"/>
    <x v="0"/>
    <n v="91136"/>
    <x v="0"/>
    <x v="137"/>
    <x v="765"/>
    <n v="-28266765"/>
    <x v="1"/>
    <d v="1998-10-16T00:00:00"/>
    <x v="380"/>
    <x v="694"/>
    <x v="4"/>
    <x v="1"/>
    <x v="31"/>
    <x v="18"/>
  </r>
  <r>
    <s v="tt0120794"/>
    <x v="773"/>
    <x v="773"/>
    <n v="0"/>
    <x v="53"/>
    <n v="1"/>
    <n v="39"/>
    <x v="0"/>
    <x v="1"/>
    <x v="1"/>
    <s v="Drama"/>
    <x v="14"/>
    <x v="1"/>
    <n v="141932"/>
    <x v="1"/>
    <x v="108"/>
    <x v="766"/>
    <n v="148613188"/>
    <x v="0"/>
    <d v="1998-12-16T00:00:00"/>
    <x v="381"/>
    <x v="695"/>
    <x v="0"/>
    <x v="4"/>
    <x v="31"/>
    <x v="18"/>
  </r>
  <r>
    <s v="tt0120804"/>
    <x v="774"/>
    <x v="774"/>
    <n v="0"/>
    <x v="12"/>
    <n v="1"/>
    <n v="40"/>
    <x v="0"/>
    <x v="5"/>
    <x v="10"/>
    <s v="Sci-Fi"/>
    <x v="5"/>
    <x v="0"/>
    <n v="283094"/>
    <x v="1"/>
    <x v="127"/>
    <x v="767"/>
    <n v="69984862"/>
    <x v="0"/>
    <d v="2002-03-12T00:00:00"/>
    <x v="300"/>
    <x v="696"/>
    <x v="3"/>
    <x v="0"/>
    <x v="35"/>
    <x v="23"/>
  </r>
  <r>
    <s v="tt0120812"/>
    <x v="775"/>
    <x v="775"/>
    <n v="0"/>
    <x v="37"/>
    <n v="1"/>
    <n v="38"/>
    <x v="0"/>
    <x v="5"/>
    <x v="2"/>
    <s v="Crime"/>
    <x v="16"/>
    <x v="0"/>
    <n v="287176"/>
    <x v="1"/>
    <x v="127"/>
    <x v="768"/>
    <n v="211721064"/>
    <x v="0"/>
    <d v="1998-09-18T00:00:00"/>
    <x v="382"/>
    <x v="697"/>
    <x v="9"/>
    <x v="1"/>
    <x v="31"/>
    <x v="21"/>
  </r>
  <r>
    <s v="tt0120815"/>
    <x v="776"/>
    <x v="776"/>
    <n v="0"/>
    <x v="101"/>
    <n v="2"/>
    <n v="49"/>
    <x v="2"/>
    <x v="3"/>
    <x v="13"/>
    <s v="Unknown"/>
    <x v="23"/>
    <x v="1"/>
    <n v="1459479"/>
    <x v="2"/>
    <x v="108"/>
    <x v="769"/>
    <n v="412349603"/>
    <x v="0"/>
    <d v="1998-07-21T00:00:00"/>
    <x v="33"/>
    <x v="698"/>
    <x v="7"/>
    <x v="0"/>
    <x v="31"/>
    <x v="6"/>
  </r>
  <r>
    <s v="tt0120828"/>
    <x v="777"/>
    <x v="777"/>
    <n v="0"/>
    <x v="8"/>
    <n v="1"/>
    <n v="42"/>
    <x v="0"/>
    <x v="5"/>
    <x v="5"/>
    <s v="Comedy"/>
    <x v="32"/>
    <x v="0"/>
    <n v="82038"/>
    <x v="0"/>
    <x v="108"/>
    <x v="770"/>
    <n v="94839294"/>
    <x v="0"/>
    <d v="1998-06-12T00:00:00"/>
    <x v="83"/>
    <x v="699"/>
    <x v="6"/>
    <x v="1"/>
    <x v="31"/>
    <x v="23"/>
  </r>
  <r>
    <s v="tt0120832"/>
    <x v="778"/>
    <x v="778"/>
    <n v="0"/>
    <x v="37"/>
    <n v="1"/>
    <n v="38"/>
    <x v="0"/>
    <x v="4"/>
    <x v="9"/>
    <s v="Thriller"/>
    <x v="28"/>
    <x v="0"/>
    <n v="85351"/>
    <x v="0"/>
    <x v="155"/>
    <x v="771"/>
    <n v="30891409"/>
    <x v="0"/>
    <d v="1998-07-30T00:00:00"/>
    <x v="40"/>
    <x v="700"/>
    <x v="7"/>
    <x v="2"/>
    <x v="31"/>
    <x v="13"/>
  </r>
  <r>
    <s v="tt0120844"/>
    <x v="779"/>
    <x v="779"/>
    <n v="0"/>
    <x v="62"/>
    <n v="1"/>
    <n v="43"/>
    <x v="0"/>
    <x v="5"/>
    <x v="5"/>
    <s v="Sci-Fi"/>
    <x v="0"/>
    <x v="0"/>
    <n v="78395"/>
    <x v="0"/>
    <x v="165"/>
    <x v="772"/>
    <n v="54587658"/>
    <x v="0"/>
    <d v="1998-12-10T00:00:00"/>
    <x v="324"/>
    <x v="701"/>
    <x v="0"/>
    <x v="2"/>
    <x v="31"/>
    <x v="28"/>
  </r>
  <r>
    <s v="tt0120855"/>
    <x v="780"/>
    <x v="780"/>
    <n v="0"/>
    <x v="28"/>
    <n v="1"/>
    <n v="28"/>
    <x v="0"/>
    <x v="1"/>
    <x v="1"/>
    <s v="Comedy"/>
    <x v="21"/>
    <x v="1"/>
    <n v="241239"/>
    <x v="1"/>
    <x v="163"/>
    <x v="773"/>
    <n v="318191819"/>
    <x v="0"/>
    <d v="1999-06-12T00:00:00"/>
    <x v="383"/>
    <x v="702"/>
    <x v="6"/>
    <x v="6"/>
    <x v="32"/>
    <x v="23"/>
  </r>
  <r>
    <s v="tt0120863"/>
    <x v="781"/>
    <x v="781"/>
    <n v="0"/>
    <x v="67"/>
    <n v="2"/>
    <n v="50"/>
    <x v="2"/>
    <x v="3"/>
    <x v="14"/>
    <s v="War"/>
    <x v="2"/>
    <x v="1"/>
    <n v="196265"/>
    <x v="1"/>
    <x v="139"/>
    <x v="774"/>
    <n v="46126565"/>
    <x v="0"/>
    <d v="1998-12-22T00:00:00"/>
    <x v="19"/>
    <x v="703"/>
    <x v="0"/>
    <x v="0"/>
    <x v="31"/>
    <x v="29"/>
  </r>
  <r>
    <s v="tt0120873"/>
    <x v="782"/>
    <x v="782"/>
    <n v="0"/>
    <x v="65"/>
    <n v="2"/>
    <n v="11"/>
    <x v="2"/>
    <x v="5"/>
    <x v="6"/>
    <s v="Thriller"/>
    <x v="7"/>
    <x v="0"/>
    <n v="111428"/>
    <x v="1"/>
    <x v="113"/>
    <x v="775"/>
    <n v="42367405"/>
    <x v="0"/>
    <d v="1998-03-06T00:00:00"/>
    <x v="314"/>
    <x v="704"/>
    <x v="3"/>
    <x v="1"/>
    <x v="31"/>
    <x v="14"/>
  </r>
  <r>
    <s v="tt0120877"/>
    <x v="783"/>
    <x v="783"/>
    <n v="0"/>
    <x v="52"/>
    <n v="1"/>
    <n v="48"/>
    <x v="0"/>
    <x v="5"/>
    <x v="10"/>
    <s v="Thriller"/>
    <x v="28"/>
    <x v="0"/>
    <n v="62768"/>
    <x v="0"/>
    <x v="34"/>
    <x v="776"/>
    <n v="308772"/>
    <x v="0"/>
    <d v="1998-04-15T00:00:00"/>
    <x v="39"/>
    <x v="705"/>
    <x v="8"/>
    <x v="4"/>
    <x v="31"/>
    <x v="24"/>
  </r>
  <r>
    <s v="tt0120885"/>
    <x v="784"/>
    <x v="784"/>
    <n v="0"/>
    <x v="26"/>
    <n v="1"/>
    <n v="37"/>
    <x v="0"/>
    <x v="0"/>
    <x v="3"/>
    <s v="Unknown"/>
    <x v="1"/>
    <x v="1"/>
    <n v="87322"/>
    <x v="0"/>
    <x v="48"/>
    <x v="777"/>
    <n v="49256513"/>
    <x v="0"/>
    <d v="1997-12-17T00:00:00"/>
    <x v="110"/>
    <x v="706"/>
    <x v="0"/>
    <x v="4"/>
    <x v="30"/>
    <x v="30"/>
  </r>
  <r>
    <s v="tt0120888"/>
    <x v="785"/>
    <x v="785"/>
    <n v="0"/>
    <x v="26"/>
    <n v="1"/>
    <n v="37"/>
    <x v="0"/>
    <x v="0"/>
    <x v="8"/>
    <s v="Romance"/>
    <x v="17"/>
    <x v="0"/>
    <n v="159064"/>
    <x v="1"/>
    <x v="59"/>
    <x v="778"/>
    <n v="105306987"/>
    <x v="0"/>
    <d v="1998-02-12T00:00:00"/>
    <x v="362"/>
    <x v="707"/>
    <x v="2"/>
    <x v="2"/>
    <x v="31"/>
    <x v="23"/>
  </r>
  <r>
    <s v="tt0120889"/>
    <x v="786"/>
    <x v="786"/>
    <n v="0"/>
    <x v="11"/>
    <n v="1"/>
    <n v="53"/>
    <x v="0"/>
    <x v="3"/>
    <x v="0"/>
    <s v="Romance"/>
    <x v="16"/>
    <x v="0"/>
    <n v="112787"/>
    <x v="1"/>
    <x v="132"/>
    <x v="779"/>
    <n v="-29617073"/>
    <x v="1"/>
    <d v="1998-09-28T00:00:00"/>
    <x v="384"/>
    <x v="708"/>
    <x v="9"/>
    <x v="5"/>
    <x v="31"/>
    <x v="10"/>
  </r>
  <r>
    <s v="tt0120890"/>
    <x v="787"/>
    <x v="787"/>
    <n v="0"/>
    <x v="52"/>
    <n v="1"/>
    <n v="48"/>
    <x v="0"/>
    <x v="4"/>
    <x v="3"/>
    <s v="Mystery"/>
    <x v="5"/>
    <x v="0"/>
    <n v="127687"/>
    <x v="1"/>
    <x v="34"/>
    <x v="780"/>
    <n v="10166293"/>
    <x v="0"/>
    <d v="1998-03-20T00:00:00"/>
    <x v="385"/>
    <x v="709"/>
    <x v="3"/>
    <x v="1"/>
    <x v="31"/>
    <x v="8"/>
  </r>
  <r>
    <s v="tt0120891"/>
    <x v="788"/>
    <x v="788"/>
    <n v="0"/>
    <x v="32"/>
    <n v="1"/>
    <n v="46"/>
    <x v="0"/>
    <x v="5"/>
    <x v="2"/>
    <s v="Sci-Fi"/>
    <x v="46"/>
    <x v="3"/>
    <n v="165536"/>
    <x v="1"/>
    <x v="166"/>
    <x v="781"/>
    <n v="52104681"/>
    <x v="0"/>
    <d v="1999-06-30T00:00:00"/>
    <x v="206"/>
    <x v="710"/>
    <x v="6"/>
    <x v="4"/>
    <x v="32"/>
    <x v="13"/>
  </r>
  <r>
    <s v="tt0120902"/>
    <x v="789"/>
    <x v="789"/>
    <n v="0"/>
    <x v="21"/>
    <n v="2"/>
    <n v="1"/>
    <x v="2"/>
    <x v="3"/>
    <x v="9"/>
    <s v="Sci-Fi"/>
    <x v="16"/>
    <x v="0"/>
    <n v="108882"/>
    <x v="1"/>
    <x v="167"/>
    <x v="782"/>
    <n v="123176423"/>
    <x v="0"/>
    <d v="1998-06-19T00:00:00"/>
    <x v="386"/>
    <x v="711"/>
    <x v="6"/>
    <x v="1"/>
    <x v="31"/>
    <x v="4"/>
  </r>
  <r>
    <s v="tt0120903"/>
    <x v="790"/>
    <x v="790"/>
    <n v="0"/>
    <x v="9"/>
    <n v="1"/>
    <n v="44"/>
    <x v="0"/>
    <x v="5"/>
    <x v="5"/>
    <s v="Sci-Fi"/>
    <x v="21"/>
    <x v="1"/>
    <n v="636039"/>
    <x v="2"/>
    <x v="137"/>
    <x v="783"/>
    <n v="221339528"/>
    <x v="0"/>
    <d v="2000-07-12T00:00:00"/>
    <x v="306"/>
    <x v="712"/>
    <x v="7"/>
    <x v="4"/>
    <x v="33"/>
    <x v="23"/>
  </r>
  <r>
    <s v="tt0120907"/>
    <x v="791"/>
    <x v="791"/>
    <n v="0"/>
    <x v="26"/>
    <n v="1"/>
    <n v="37"/>
    <x v="0"/>
    <x v="7"/>
    <x v="9"/>
    <s v="Sci-Fi"/>
    <x v="22"/>
    <x v="0"/>
    <n v="105232"/>
    <x v="1"/>
    <x v="48"/>
    <x v="784"/>
    <n v="-12143288"/>
    <x v="1"/>
    <d v="1999-02-16T00:00:00"/>
    <x v="94"/>
    <x v="713"/>
    <x v="2"/>
    <x v="0"/>
    <x v="32"/>
    <x v="18"/>
  </r>
  <r>
    <s v="tt0120912"/>
    <x v="792"/>
    <x v="792"/>
    <n v="0"/>
    <x v="28"/>
    <n v="1"/>
    <n v="28"/>
    <x v="0"/>
    <x v="5"/>
    <x v="5"/>
    <s v="Comedy"/>
    <x v="27"/>
    <x v="0"/>
    <n v="395249"/>
    <x v="1"/>
    <x v="161"/>
    <x v="785"/>
    <n v="305135288"/>
    <x v="0"/>
    <d v="2002-07-03T00:00:00"/>
    <x v="206"/>
    <x v="714"/>
    <x v="7"/>
    <x v="4"/>
    <x v="35"/>
    <x v="25"/>
  </r>
  <r>
    <s v="tt0120913"/>
    <x v="793"/>
    <x v="793"/>
    <n v="0"/>
    <x v="19"/>
    <n v="1"/>
    <n v="34"/>
    <x v="0"/>
    <x v="5"/>
    <x v="5"/>
    <s v="Animation"/>
    <x v="5"/>
    <x v="0"/>
    <n v="63246"/>
    <x v="0"/>
    <x v="137"/>
    <x v="786"/>
    <n v="-38245366"/>
    <x v="1"/>
    <d v="2000-06-13T00:00:00"/>
    <x v="328"/>
    <x v="715"/>
    <x v="6"/>
    <x v="0"/>
    <x v="33"/>
    <x v="12"/>
  </r>
  <r>
    <s v="tt0120915"/>
    <x v="794"/>
    <x v="794"/>
    <n v="0"/>
    <x v="6"/>
    <n v="2"/>
    <n v="16"/>
    <x v="2"/>
    <x v="5"/>
    <x v="5"/>
    <s v="Fantasy"/>
    <x v="7"/>
    <x v="0"/>
    <n v="839870"/>
    <x v="2"/>
    <x v="138"/>
    <x v="787"/>
    <n v="912082707"/>
    <x v="0"/>
    <d v="1999-05-16T00:00:00"/>
    <x v="5"/>
    <x v="716"/>
    <x v="11"/>
    <x v="3"/>
    <x v="32"/>
    <x v="18"/>
  </r>
  <r>
    <s v="tt0120917"/>
    <x v="795"/>
    <x v="795"/>
    <n v="0"/>
    <x v="1"/>
    <n v="1"/>
    <n v="18"/>
    <x v="1"/>
    <x v="1"/>
    <x v="1"/>
    <s v="Comedy"/>
    <x v="3"/>
    <x v="1"/>
    <n v="219111"/>
    <x v="1"/>
    <x v="140"/>
    <x v="788"/>
    <n v="69662340"/>
    <x v="0"/>
    <d v="2000-11-22T00:00:00"/>
    <x v="387"/>
    <x v="717"/>
    <x v="5"/>
    <x v="4"/>
    <x v="33"/>
    <x v="29"/>
  </r>
  <r>
    <s v="tt0121164"/>
    <x v="796"/>
    <x v="796"/>
    <n v="0"/>
    <x v="43"/>
    <n v="1"/>
    <n v="17"/>
    <x v="1"/>
    <x v="11"/>
    <x v="3"/>
    <s v="Family"/>
    <x v="3"/>
    <x v="1"/>
    <n v="292772"/>
    <x v="1"/>
    <x v="82"/>
    <x v="789"/>
    <n v="78133252"/>
    <x v="0"/>
    <d v="2005-09-07T00:00:00"/>
    <x v="388"/>
    <x v="718"/>
    <x v="9"/>
    <x v="4"/>
    <x v="34"/>
    <x v="7"/>
  </r>
  <r>
    <s v="tt0121765"/>
    <x v="797"/>
    <x v="797"/>
    <n v="0"/>
    <x v="87"/>
    <n v="2"/>
    <n v="22"/>
    <x v="2"/>
    <x v="5"/>
    <x v="5"/>
    <s v="Fantasy"/>
    <x v="5"/>
    <x v="0"/>
    <n v="743643"/>
    <x v="2"/>
    <x v="138"/>
    <x v="790"/>
    <n v="538779970"/>
    <x v="0"/>
    <d v="2002-05-12T00:00:00"/>
    <x v="5"/>
    <x v="719"/>
    <x v="11"/>
    <x v="3"/>
    <x v="35"/>
    <x v="23"/>
  </r>
  <r>
    <s v="tt0121766"/>
    <x v="798"/>
    <x v="798"/>
    <n v="0"/>
    <x v="54"/>
    <n v="2"/>
    <n v="20"/>
    <x v="2"/>
    <x v="5"/>
    <x v="5"/>
    <s v="Fantasy"/>
    <x v="2"/>
    <x v="1"/>
    <n v="828359"/>
    <x v="2"/>
    <x v="168"/>
    <x v="791"/>
    <n v="755390560"/>
    <x v="0"/>
    <d v="2005-05-12T00:00:00"/>
    <x v="5"/>
    <x v="720"/>
    <x v="11"/>
    <x v="2"/>
    <x v="34"/>
    <x v="23"/>
  </r>
  <r>
    <s v="tt0122151"/>
    <x v="799"/>
    <x v="799"/>
    <n v="0"/>
    <x v="45"/>
    <n v="2"/>
    <n v="7"/>
    <x v="2"/>
    <x v="5"/>
    <x v="6"/>
    <s v="Thriller"/>
    <x v="5"/>
    <x v="0"/>
    <n v="169780"/>
    <x v="1"/>
    <x v="161"/>
    <x v="792"/>
    <n v="145444603"/>
    <x v="0"/>
    <d v="1998-07-07T00:00:00"/>
    <x v="44"/>
    <x v="721"/>
    <x v="7"/>
    <x v="0"/>
    <x v="31"/>
    <x v="7"/>
  </r>
  <r>
    <s v="tt0122690"/>
    <x v="800"/>
    <x v="800"/>
    <n v="0"/>
    <x v="20"/>
    <n v="2"/>
    <n v="2"/>
    <x v="2"/>
    <x v="5"/>
    <x v="6"/>
    <s v="Thriller"/>
    <x v="14"/>
    <x v="1"/>
    <n v="191526"/>
    <x v="1"/>
    <x v="51"/>
    <x v="793"/>
    <n v="-13383738"/>
    <x v="1"/>
    <d v="1905-06-20T00:00:00"/>
    <x v="389"/>
    <x v="623"/>
    <x v="6"/>
    <x v="0"/>
    <x v="9"/>
    <x v="8"/>
  </r>
  <r>
    <s v="tt0122718"/>
    <x v="801"/>
    <x v="801"/>
    <n v="0"/>
    <x v="52"/>
    <n v="1"/>
    <n v="48"/>
    <x v="0"/>
    <x v="5"/>
    <x v="5"/>
    <s v="Comedy"/>
    <x v="27"/>
    <x v="0"/>
    <n v="104118"/>
    <x v="1"/>
    <x v="82"/>
    <x v="794"/>
    <n v="14682547"/>
    <x v="0"/>
    <d v="1998-07-10T00:00:00"/>
    <x v="107"/>
    <x v="685"/>
    <x v="7"/>
    <x v="1"/>
    <x v="31"/>
    <x v="28"/>
  </r>
  <r>
    <s v="tt0122933"/>
    <x v="802"/>
    <x v="802"/>
    <n v="0"/>
    <x v="62"/>
    <n v="1"/>
    <n v="43"/>
    <x v="0"/>
    <x v="0"/>
    <x v="6"/>
    <s v="Unknown"/>
    <x v="13"/>
    <x v="0"/>
    <n v="159720"/>
    <x v="1"/>
    <x v="125"/>
    <x v="795"/>
    <n v="96885658"/>
    <x v="0"/>
    <d v="1999-03-05T00:00:00"/>
    <x v="69"/>
    <x v="722"/>
    <x v="3"/>
    <x v="1"/>
    <x v="32"/>
    <x v="20"/>
  </r>
  <r>
    <s v="tt0123964"/>
    <x v="803"/>
    <x v="803"/>
    <n v="0"/>
    <x v="52"/>
    <n v="1"/>
    <n v="48"/>
    <x v="0"/>
    <x v="0"/>
    <x v="6"/>
    <s v="Drama"/>
    <x v="22"/>
    <x v="0"/>
    <n v="53741"/>
    <x v="0"/>
    <x v="125"/>
    <x v="796"/>
    <n v="-6524732"/>
    <x v="1"/>
    <d v="1999-04-13T00:00:00"/>
    <x v="390"/>
    <x v="723"/>
    <x v="8"/>
    <x v="0"/>
    <x v="32"/>
    <x v="12"/>
  </r>
  <r>
    <s v="tt0124298"/>
    <x v="804"/>
    <x v="804"/>
    <n v="0"/>
    <x v="22"/>
    <n v="1"/>
    <n v="52"/>
    <x v="0"/>
    <x v="0"/>
    <x v="3"/>
    <s v="Romance"/>
    <x v="13"/>
    <x v="0"/>
    <n v="70147"/>
    <x v="0"/>
    <x v="56"/>
    <x v="797"/>
    <n v="5263020"/>
    <x v="0"/>
    <d v="1999-01-27T00:00:00"/>
    <x v="113"/>
    <x v="724"/>
    <x v="1"/>
    <x v="4"/>
    <x v="32"/>
    <x v="15"/>
  </r>
  <r>
    <s v="tt0124315"/>
    <x v="805"/>
    <x v="805"/>
    <n v="0"/>
    <x v="50"/>
    <n v="2"/>
    <n v="6"/>
    <x v="2"/>
    <x v="3"/>
    <x v="7"/>
    <s v="Unknown"/>
    <x v="3"/>
    <x v="1"/>
    <n v="103474"/>
    <x v="1"/>
    <x v="103"/>
    <x v="798"/>
    <n v="64545092"/>
    <x v="0"/>
    <d v="1999-09-07T00:00:00"/>
    <x v="257"/>
    <x v="725"/>
    <x v="9"/>
    <x v="0"/>
    <x v="32"/>
    <x v="7"/>
  </r>
  <r>
    <s v="tt0124718"/>
    <x v="806"/>
    <x v="806"/>
    <n v="0"/>
    <x v="6"/>
    <n v="2"/>
    <n v="16"/>
    <x v="2"/>
    <x v="3"/>
    <x v="15"/>
    <s v="Unknown"/>
    <x v="17"/>
    <x v="0"/>
    <n v="50627"/>
    <x v="0"/>
    <x v="78"/>
    <x v="799"/>
    <n v="-3432147"/>
    <x v="1"/>
    <d v="1998-04-25T00:00:00"/>
    <x v="178"/>
    <x v="726"/>
    <x v="8"/>
    <x v="6"/>
    <x v="31"/>
    <x v="2"/>
  </r>
  <r>
    <s v="tt0125022"/>
    <x v="807"/>
    <x v="807"/>
    <n v="0"/>
    <x v="90"/>
    <n v="2"/>
    <n v="3"/>
    <x v="2"/>
    <x v="0"/>
    <x v="6"/>
    <s v="Romance"/>
    <x v="27"/>
    <x v="0"/>
    <n v="57064"/>
    <x v="0"/>
    <x v="56"/>
    <x v="800"/>
    <n v="22756408"/>
    <x v="0"/>
    <d v="2001-03-23T00:00:00"/>
    <x v="391"/>
    <x v="727"/>
    <x v="3"/>
    <x v="1"/>
    <x v="0"/>
    <x v="26"/>
  </r>
  <r>
    <s v="tt0125439"/>
    <x v="808"/>
    <x v="808"/>
    <n v="0"/>
    <x v="14"/>
    <n v="2"/>
    <n v="4"/>
    <x v="2"/>
    <x v="0"/>
    <x v="3"/>
    <s v="Romance"/>
    <x v="14"/>
    <x v="1"/>
    <n v="331712"/>
    <x v="1"/>
    <x v="116"/>
    <x v="801"/>
    <n v="321889678"/>
    <x v="0"/>
    <d v="1999-04-27T00:00:00"/>
    <x v="392"/>
    <x v="728"/>
    <x v="8"/>
    <x v="0"/>
    <x v="32"/>
    <x v="15"/>
  </r>
  <r>
    <s v="tt0125664"/>
    <x v="809"/>
    <x v="809"/>
    <n v="0"/>
    <x v="0"/>
    <n v="1"/>
    <n v="58"/>
    <x v="0"/>
    <x v="2"/>
    <x v="2"/>
    <s v="Drama"/>
    <x v="3"/>
    <x v="1"/>
    <n v="135534"/>
    <x v="1"/>
    <x v="169"/>
    <x v="802"/>
    <n v="-34565570"/>
    <x v="1"/>
    <d v="1999-12-07T00:00:00"/>
    <x v="35"/>
    <x v="729"/>
    <x v="0"/>
    <x v="0"/>
    <x v="32"/>
    <x v="7"/>
  </r>
  <r>
    <s v="tt0126029"/>
    <x v="810"/>
    <x v="810"/>
    <n v="0"/>
    <x v="59"/>
    <n v="1"/>
    <n v="30"/>
    <x v="0"/>
    <x v="1"/>
    <x v="1"/>
    <s v="Comedy"/>
    <x v="4"/>
    <x v="1"/>
    <n v="715143"/>
    <x v="2"/>
    <x v="113"/>
    <x v="803"/>
    <n v="428441368"/>
    <x v="0"/>
    <d v="2001-04-22T00:00:00"/>
    <x v="393"/>
    <x v="730"/>
    <x v="8"/>
    <x v="3"/>
    <x v="0"/>
    <x v="29"/>
  </r>
  <r>
    <s v="tt0126886"/>
    <x v="811"/>
    <x v="811"/>
    <n v="0"/>
    <x v="62"/>
    <n v="1"/>
    <n v="43"/>
    <x v="0"/>
    <x v="0"/>
    <x v="7"/>
    <s v="Unknown"/>
    <x v="21"/>
    <x v="1"/>
    <n v="101980"/>
    <x v="1"/>
    <x v="78"/>
    <x v="804"/>
    <n v="-10097959"/>
    <x v="1"/>
    <d v="1999-04-23T00:00:00"/>
    <x v="394"/>
    <x v="731"/>
    <x v="8"/>
    <x v="1"/>
    <x v="32"/>
    <x v="26"/>
  </r>
  <r>
    <s v="tt0127536"/>
    <x v="812"/>
    <x v="812"/>
    <n v="0"/>
    <x v="14"/>
    <n v="2"/>
    <n v="4"/>
    <x v="2"/>
    <x v="2"/>
    <x v="3"/>
    <s v="History"/>
    <x v="3"/>
    <x v="1"/>
    <n v="103698"/>
    <x v="1"/>
    <x v="84"/>
    <x v="805"/>
    <n v="52150642"/>
    <x v="0"/>
    <d v="1998-09-08T00:00:00"/>
    <x v="395"/>
    <x v="732"/>
    <x v="9"/>
    <x v="0"/>
    <x v="31"/>
    <x v="19"/>
  </r>
  <r>
    <s v="tt0127723"/>
    <x v="813"/>
    <x v="813"/>
    <n v="0"/>
    <x v="12"/>
    <n v="1"/>
    <n v="40"/>
    <x v="0"/>
    <x v="0"/>
    <x v="7"/>
    <s v="Unknown"/>
    <x v="7"/>
    <x v="0"/>
    <n v="53237"/>
    <x v="0"/>
    <x v="64"/>
    <x v="806"/>
    <n v="15605015"/>
    <x v="0"/>
    <d v="1998-06-12T00:00:00"/>
    <x v="396"/>
    <x v="699"/>
    <x v="6"/>
    <x v="1"/>
    <x v="31"/>
    <x v="23"/>
  </r>
  <r>
    <s v="tt0128442"/>
    <x v="814"/>
    <x v="814"/>
    <n v="0"/>
    <x v="21"/>
    <n v="2"/>
    <n v="1"/>
    <x v="2"/>
    <x v="4"/>
    <x v="3"/>
    <s v="Unknown"/>
    <x v="21"/>
    <x v="1"/>
    <n v="157785"/>
    <x v="1"/>
    <x v="3"/>
    <x v="807"/>
    <n v="10912409"/>
    <x v="0"/>
    <d v="1998-08-25T00:00:00"/>
    <x v="397"/>
    <x v="733"/>
    <x v="10"/>
    <x v="0"/>
    <x v="31"/>
    <x v="2"/>
  </r>
  <r>
    <s v="tt0128445"/>
    <x v="815"/>
    <x v="815"/>
    <n v="0"/>
    <x v="29"/>
    <n v="1"/>
    <n v="33"/>
    <x v="0"/>
    <x v="0"/>
    <x v="3"/>
    <s v="Romance"/>
    <x v="2"/>
    <x v="1"/>
    <n v="194953"/>
    <x v="1"/>
    <x v="38"/>
    <x v="808"/>
    <n v="8196103"/>
    <x v="0"/>
    <d v="1998-09-17T00:00:00"/>
    <x v="308"/>
    <x v="693"/>
    <x v="9"/>
    <x v="2"/>
    <x v="31"/>
    <x v="30"/>
  </r>
  <r>
    <s v="tt0128853"/>
    <x v="816"/>
    <x v="816"/>
    <n v="0"/>
    <x v="39"/>
    <n v="1"/>
    <n v="59"/>
    <x v="0"/>
    <x v="0"/>
    <x v="3"/>
    <s v="Romance"/>
    <x v="13"/>
    <x v="0"/>
    <n v="225057"/>
    <x v="1"/>
    <x v="117"/>
    <x v="809"/>
    <n v="185821495"/>
    <x v="0"/>
    <d v="1998-12-18T00:00:00"/>
    <x v="253"/>
    <x v="734"/>
    <x v="0"/>
    <x v="1"/>
    <x v="31"/>
    <x v="21"/>
  </r>
  <r>
    <s v="tt0129167"/>
    <x v="817"/>
    <x v="817"/>
    <n v="0"/>
    <x v="5"/>
    <n v="1"/>
    <n v="26"/>
    <x v="0"/>
    <x v="5"/>
    <x v="5"/>
    <s v="Animation"/>
    <x v="12"/>
    <x v="1"/>
    <n v="218332"/>
    <x v="1"/>
    <x v="108"/>
    <x v="810"/>
    <n v="-46664183"/>
    <x v="1"/>
    <d v="1999-07-31T00:00:00"/>
    <x v="398"/>
    <x v="735"/>
    <x v="7"/>
    <x v="6"/>
    <x v="32"/>
    <x v="27"/>
  </r>
  <r>
    <s v="tt0129290"/>
    <x v="818"/>
    <x v="818"/>
    <n v="0"/>
    <x v="47"/>
    <n v="1"/>
    <n v="55"/>
    <x v="0"/>
    <x v="2"/>
    <x v="2"/>
    <s v="Drama"/>
    <x v="22"/>
    <x v="0"/>
    <n v="120204"/>
    <x v="1"/>
    <x v="143"/>
    <x v="811"/>
    <n v="112292902"/>
    <x v="0"/>
    <d v="1998-10-21T00:00:00"/>
    <x v="258"/>
    <x v="736"/>
    <x v="4"/>
    <x v="4"/>
    <x v="31"/>
    <x v="6"/>
  </r>
  <r>
    <s v="tt0129387"/>
    <x v="819"/>
    <x v="819"/>
    <n v="0"/>
    <x v="39"/>
    <n v="1"/>
    <n v="59"/>
    <x v="0"/>
    <x v="0"/>
    <x v="7"/>
    <s v="Unknown"/>
    <x v="1"/>
    <x v="1"/>
    <n v="323657"/>
    <x v="1"/>
    <x v="121"/>
    <x v="812"/>
    <n v="346884651"/>
    <x v="0"/>
    <d v="1998-07-15T00:00:00"/>
    <x v="262"/>
    <x v="737"/>
    <x v="7"/>
    <x v="4"/>
    <x v="31"/>
    <x v="24"/>
  </r>
  <r>
    <s v="tt0130018"/>
    <x v="820"/>
    <x v="820"/>
    <n v="0"/>
    <x v="12"/>
    <n v="1"/>
    <n v="40"/>
    <x v="0"/>
    <x v="7"/>
    <x v="9"/>
    <s v="Thriller"/>
    <x v="40"/>
    <x v="3"/>
    <n v="77536"/>
    <x v="0"/>
    <x v="117"/>
    <x v="813"/>
    <n v="-24997888"/>
    <x v="1"/>
    <d v="1998-11-13T00:00:00"/>
    <x v="297"/>
    <x v="738"/>
    <x v="5"/>
    <x v="1"/>
    <x v="31"/>
    <x v="12"/>
  </r>
  <r>
    <s v="tt0130623"/>
    <x v="821"/>
    <x v="821"/>
    <n v="0"/>
    <x v="73"/>
    <n v="1"/>
    <n v="22"/>
    <x v="0"/>
    <x v="1"/>
    <x v="1"/>
    <s v="Drama"/>
    <x v="0"/>
    <x v="0"/>
    <n v="65597"/>
    <x v="0"/>
    <x v="170"/>
    <x v="814"/>
    <n v="222322765"/>
    <x v="0"/>
    <d v="2000-05-13T00:00:00"/>
    <x v="399"/>
    <x v="739"/>
    <x v="11"/>
    <x v="6"/>
    <x v="33"/>
    <x v="12"/>
  </r>
  <r>
    <s v="tt0131325"/>
    <x v="822"/>
    <x v="822"/>
    <n v="0"/>
    <x v="26"/>
    <n v="1"/>
    <n v="37"/>
    <x v="0"/>
    <x v="0"/>
    <x v="11"/>
    <s v="Unknown"/>
    <x v="7"/>
    <x v="0"/>
    <n v="73058"/>
    <x v="0"/>
    <x v="51"/>
    <x v="815"/>
    <n v="43625775"/>
    <x v="0"/>
    <d v="1999-08-13T00:00:00"/>
    <x v="143"/>
    <x v="671"/>
    <x v="10"/>
    <x v="1"/>
    <x v="32"/>
    <x v="12"/>
  </r>
  <r>
    <s v="tt0131857"/>
    <x v="823"/>
    <x v="823"/>
    <n v="0"/>
    <x v="62"/>
    <n v="1"/>
    <n v="43"/>
    <x v="0"/>
    <x v="0"/>
    <x v="15"/>
    <s v="Unknown"/>
    <x v="7"/>
    <x v="0"/>
    <n v="65111"/>
    <x v="0"/>
    <x v="78"/>
    <x v="816"/>
    <n v="-17972710"/>
    <x v="1"/>
    <d v="1998-07-28T00:00:00"/>
    <x v="170"/>
    <x v="740"/>
    <x v="7"/>
    <x v="0"/>
    <x v="31"/>
    <x v="10"/>
  </r>
  <r>
    <s v="tt0132347"/>
    <x v="824"/>
    <x v="824"/>
    <n v="0"/>
    <x v="21"/>
    <n v="2"/>
    <n v="1"/>
    <x v="2"/>
    <x v="5"/>
    <x v="2"/>
    <s v="Fantasy"/>
    <x v="28"/>
    <x v="0"/>
    <n v="69798"/>
    <x v="0"/>
    <x v="156"/>
    <x v="817"/>
    <n v="-34538989"/>
    <x v="1"/>
    <d v="1999-07-22T00:00:00"/>
    <x v="400"/>
    <x v="741"/>
    <x v="7"/>
    <x v="2"/>
    <x v="32"/>
    <x v="29"/>
  </r>
  <r>
    <s v="tt0132477"/>
    <x v="825"/>
    <x v="825"/>
    <n v="0"/>
    <x v="52"/>
    <n v="1"/>
    <n v="48"/>
    <x v="0"/>
    <x v="2"/>
    <x v="3"/>
    <s v="Family"/>
    <x v="10"/>
    <x v="1"/>
    <n v="96276"/>
    <x v="0"/>
    <x v="78"/>
    <x v="818"/>
    <n v="9698753"/>
    <x v="0"/>
    <d v="1999-02-19T00:00:00"/>
    <x v="183"/>
    <x v="742"/>
    <x v="2"/>
    <x v="1"/>
    <x v="32"/>
    <x v="4"/>
  </r>
  <r>
    <s v="tt0133093"/>
    <x v="826"/>
    <x v="826"/>
    <n v="0"/>
    <x v="6"/>
    <n v="2"/>
    <n v="16"/>
    <x v="2"/>
    <x v="5"/>
    <x v="4"/>
    <s v="Unknown"/>
    <x v="20"/>
    <x v="1"/>
    <n v="2002929"/>
    <x v="3"/>
    <x v="105"/>
    <x v="819"/>
    <n v="404222728"/>
    <x v="0"/>
    <d v="1999-03-24T00:00:00"/>
    <x v="309"/>
    <x v="743"/>
    <x v="3"/>
    <x v="4"/>
    <x v="32"/>
    <x v="22"/>
  </r>
  <r>
    <s v="tt0133152"/>
    <x v="827"/>
    <x v="827"/>
    <n v="0"/>
    <x v="7"/>
    <n v="2"/>
    <n v="0"/>
    <x v="0"/>
    <x v="5"/>
    <x v="5"/>
    <s v="Sci-Fi"/>
    <x v="36"/>
    <x v="0"/>
    <n v="225804"/>
    <x v="1"/>
    <x v="140"/>
    <x v="820"/>
    <n v="262211740"/>
    <x v="0"/>
    <d v="2001-07-26T00:00:00"/>
    <x v="129"/>
    <x v="744"/>
    <x v="7"/>
    <x v="2"/>
    <x v="0"/>
    <x v="16"/>
  </r>
  <r>
    <s v="tt0133240"/>
    <x v="828"/>
    <x v="828"/>
    <n v="0"/>
    <x v="13"/>
    <n v="1"/>
    <n v="35"/>
    <x v="0"/>
    <x v="1"/>
    <x v="1"/>
    <s v="Family"/>
    <x v="14"/>
    <x v="1"/>
    <n v="129009"/>
    <x v="1"/>
    <x v="161"/>
    <x v="821"/>
    <n v="-29958637"/>
    <x v="1"/>
    <d v="2002-11-05T00:00:00"/>
    <x v="401"/>
    <x v="745"/>
    <x v="5"/>
    <x v="0"/>
    <x v="35"/>
    <x v="20"/>
  </r>
  <r>
    <s v="tt0133751"/>
    <x v="829"/>
    <x v="829"/>
    <n v="0"/>
    <x v="9"/>
    <n v="1"/>
    <n v="44"/>
    <x v="0"/>
    <x v="7"/>
    <x v="9"/>
    <s v="Sci-Fi"/>
    <x v="5"/>
    <x v="0"/>
    <n v="132501"/>
    <x v="1"/>
    <x v="48"/>
    <x v="822"/>
    <n v="25283786"/>
    <x v="0"/>
    <d v="1998-11-12T00:00:00"/>
    <x v="227"/>
    <x v="746"/>
    <x v="5"/>
    <x v="2"/>
    <x v="31"/>
    <x v="23"/>
  </r>
  <r>
    <s v="tt0133952"/>
    <x v="830"/>
    <x v="830"/>
    <n v="0"/>
    <x v="3"/>
    <n v="1"/>
    <n v="56"/>
    <x v="0"/>
    <x v="5"/>
    <x v="16"/>
    <s v="Unknown"/>
    <x v="0"/>
    <x v="0"/>
    <n v="76668"/>
    <x v="0"/>
    <x v="108"/>
    <x v="823"/>
    <n v="46672912"/>
    <x v="0"/>
    <d v="1998-11-06T00:00:00"/>
    <x v="181"/>
    <x v="658"/>
    <x v="5"/>
    <x v="1"/>
    <x v="31"/>
    <x v="14"/>
  </r>
  <r>
    <s v="tt0134084"/>
    <x v="831"/>
    <x v="831"/>
    <n v="0"/>
    <x v="3"/>
    <n v="1"/>
    <n v="56"/>
    <x v="0"/>
    <x v="7"/>
    <x v="9"/>
    <s v="Unknown"/>
    <x v="29"/>
    <x v="0"/>
    <n v="160576"/>
    <x v="1"/>
    <x v="82"/>
    <x v="824"/>
    <n v="121834276"/>
    <x v="0"/>
    <d v="2000-02-03T00:00:00"/>
    <x v="111"/>
    <x v="747"/>
    <x v="2"/>
    <x v="2"/>
    <x v="33"/>
    <x v="25"/>
  </r>
  <r>
    <s v="tt0134119"/>
    <x v="832"/>
    <x v="832"/>
    <n v="0"/>
    <x v="92"/>
    <n v="2"/>
    <n v="19"/>
    <x v="2"/>
    <x v="4"/>
    <x v="3"/>
    <s v="Thriller"/>
    <x v="3"/>
    <x v="1"/>
    <n v="226117"/>
    <x v="1"/>
    <x v="82"/>
    <x v="825"/>
    <n v="88799509"/>
    <x v="0"/>
    <d v="1905-06-21T00:00:00"/>
    <x v="313"/>
    <x v="748"/>
    <x v="6"/>
    <x v="4"/>
    <x v="9"/>
    <x v="6"/>
  </r>
  <r>
    <s v="tt0134273"/>
    <x v="833"/>
    <x v="833"/>
    <n v="0"/>
    <x v="90"/>
    <n v="2"/>
    <n v="3"/>
    <x v="2"/>
    <x v="4"/>
    <x v="3"/>
    <s v="Mystery"/>
    <x v="5"/>
    <x v="0"/>
    <n v="139984"/>
    <x v="1"/>
    <x v="82"/>
    <x v="826"/>
    <n v="56618699"/>
    <x v="0"/>
    <d v="1999-02-19T00:00:00"/>
    <x v="152"/>
    <x v="742"/>
    <x v="2"/>
    <x v="1"/>
    <x v="32"/>
    <x v="4"/>
  </r>
  <r>
    <s v="tt0134847"/>
    <x v="834"/>
    <x v="834"/>
    <n v="0"/>
    <x v="15"/>
    <n v="1"/>
    <n v="49"/>
    <x v="0"/>
    <x v="5"/>
    <x v="10"/>
    <s v="Sci-Fi"/>
    <x v="16"/>
    <x v="0"/>
    <n v="250080"/>
    <x v="1"/>
    <x v="121"/>
    <x v="827"/>
    <n v="30187659"/>
    <x v="0"/>
    <d v="2000-02-18T00:00:00"/>
    <x v="402"/>
    <x v="749"/>
    <x v="2"/>
    <x v="1"/>
    <x v="33"/>
    <x v="21"/>
  </r>
  <r>
    <s v="tt0137363"/>
    <x v="835"/>
    <x v="835"/>
    <n v="0"/>
    <x v="35"/>
    <n v="1"/>
    <n v="57"/>
    <x v="0"/>
    <x v="5"/>
    <x v="6"/>
    <s v="Drama"/>
    <x v="14"/>
    <x v="1"/>
    <n v="90696"/>
    <x v="0"/>
    <x v="89"/>
    <x v="828"/>
    <n v="10067311"/>
    <x v="0"/>
    <d v="1999-03-19T00:00:00"/>
    <x v="403"/>
    <x v="750"/>
    <x v="3"/>
    <x v="1"/>
    <x v="32"/>
    <x v="4"/>
  </r>
  <r>
    <s v="tt0137494"/>
    <x v="836"/>
    <x v="836"/>
    <n v="0"/>
    <x v="11"/>
    <n v="1"/>
    <n v="53"/>
    <x v="0"/>
    <x v="5"/>
    <x v="6"/>
    <s v="Romance"/>
    <x v="33"/>
    <x v="0"/>
    <n v="122139"/>
    <x v="1"/>
    <x v="167"/>
    <x v="829"/>
    <n v="146404396"/>
    <x v="0"/>
    <d v="1905-06-21T00:00:00"/>
    <x v="287"/>
    <x v="748"/>
    <x v="6"/>
    <x v="4"/>
    <x v="9"/>
    <x v="6"/>
  </r>
  <r>
    <s v="tt0137523"/>
    <x v="837"/>
    <x v="837"/>
    <n v="0"/>
    <x v="92"/>
    <n v="2"/>
    <n v="19"/>
    <x v="2"/>
    <x v="3"/>
    <x v="11"/>
    <s v="Unknown"/>
    <x v="42"/>
    <x v="1"/>
    <n v="2252204"/>
    <x v="3"/>
    <x v="105"/>
    <x v="830"/>
    <n v="38209702"/>
    <x v="0"/>
    <d v="1999-09-10T00:00:00"/>
    <x v="221"/>
    <x v="751"/>
    <x v="9"/>
    <x v="1"/>
    <x v="32"/>
    <x v="28"/>
  </r>
  <r>
    <s v="tt0138097"/>
    <x v="838"/>
    <x v="838"/>
    <n v="0"/>
    <x v="90"/>
    <n v="2"/>
    <n v="3"/>
    <x v="2"/>
    <x v="0"/>
    <x v="3"/>
    <s v="History"/>
    <x v="1"/>
    <x v="1"/>
    <n v="231620"/>
    <x v="1"/>
    <x v="78"/>
    <x v="831"/>
    <n v="264317794"/>
    <x v="0"/>
    <d v="1998-12-03T00:00:00"/>
    <x v="404"/>
    <x v="752"/>
    <x v="0"/>
    <x v="2"/>
    <x v="31"/>
    <x v="25"/>
  </r>
  <r>
    <s v="tt0138304"/>
    <x v="839"/>
    <x v="839"/>
    <n v="0"/>
    <x v="15"/>
    <n v="1"/>
    <n v="49"/>
    <x v="0"/>
    <x v="3"/>
    <x v="4"/>
    <s v="Thriller"/>
    <x v="35"/>
    <x v="0"/>
    <n v="56968"/>
    <x v="0"/>
    <x v="137"/>
    <x v="832"/>
    <n v="-55401412"/>
    <x v="1"/>
    <d v="1999-08-27T00:00:00"/>
    <x v="405"/>
    <x v="753"/>
    <x v="10"/>
    <x v="1"/>
    <x v="32"/>
    <x v="15"/>
  </r>
  <r>
    <s v="tt0138524"/>
    <x v="840"/>
    <x v="840"/>
    <n v="0"/>
    <x v="12"/>
    <n v="1"/>
    <n v="40"/>
    <x v="0"/>
    <x v="0"/>
    <x v="6"/>
    <s v="Romance"/>
    <x v="33"/>
    <x v="0"/>
    <n v="100633"/>
    <x v="1"/>
    <x v="113"/>
    <x v="833"/>
    <n v="60801243"/>
    <x v="0"/>
    <d v="2003-09-02T00:00:00"/>
    <x v="103"/>
    <x v="754"/>
    <x v="9"/>
    <x v="0"/>
    <x v="36"/>
    <x v="9"/>
  </r>
  <r>
    <s v="tt0138704"/>
    <x v="841"/>
    <x v="841"/>
    <n v="0"/>
    <x v="77"/>
    <n v="1"/>
    <n v="24"/>
    <x v="0"/>
    <x v="3"/>
    <x v="10"/>
    <s v="Mystery"/>
    <x v="21"/>
    <x v="1"/>
    <n v="184638"/>
    <x v="1"/>
    <x v="171"/>
    <x v="834"/>
    <n v="3161152"/>
    <x v="0"/>
    <d v="1998-01-19T00:00:00"/>
    <x v="406"/>
    <x v="755"/>
    <x v="1"/>
    <x v="5"/>
    <x v="31"/>
    <x v="4"/>
  </r>
  <r>
    <s v="tt0138749"/>
    <x v="842"/>
    <x v="842"/>
    <n v="0"/>
    <x v="38"/>
    <n v="1"/>
    <n v="29"/>
    <x v="0"/>
    <x v="1"/>
    <x v="1"/>
    <s v="Comedy"/>
    <x v="17"/>
    <x v="0"/>
    <n v="104727"/>
    <x v="1"/>
    <x v="164"/>
    <x v="835"/>
    <n v="-18567273"/>
    <x v="1"/>
    <d v="2000-03-31T00:00:00"/>
    <x v="407"/>
    <x v="756"/>
    <x v="3"/>
    <x v="1"/>
    <x v="33"/>
    <x v="27"/>
  </r>
  <r>
    <s v="tt0139134"/>
    <x v="843"/>
    <x v="843"/>
    <n v="0"/>
    <x v="26"/>
    <n v="1"/>
    <n v="37"/>
    <x v="0"/>
    <x v="3"/>
    <x v="7"/>
    <s v="Unknown"/>
    <x v="22"/>
    <x v="0"/>
    <n v="200891"/>
    <x v="1"/>
    <x v="66"/>
    <x v="836"/>
    <n v="65847426"/>
    <x v="0"/>
    <d v="1905-06-21T00:00:00"/>
    <x v="408"/>
    <x v="748"/>
    <x v="6"/>
    <x v="4"/>
    <x v="9"/>
    <x v="6"/>
  </r>
  <r>
    <s v="tt0139239"/>
    <x v="844"/>
    <x v="844"/>
    <n v="0"/>
    <x v="8"/>
    <n v="1"/>
    <n v="42"/>
    <x v="0"/>
    <x v="0"/>
    <x v="6"/>
    <s v="Unknown"/>
    <x v="14"/>
    <x v="1"/>
    <n v="73919"/>
    <x v="0"/>
    <x v="34"/>
    <x v="837"/>
    <n v="8451622"/>
    <x v="0"/>
    <d v="1999-02-20T00:00:00"/>
    <x v="325"/>
    <x v="757"/>
    <x v="2"/>
    <x v="6"/>
    <x v="32"/>
    <x v="8"/>
  </r>
  <r>
    <s v="tt0139414"/>
    <x v="845"/>
    <x v="845"/>
    <n v="0"/>
    <x v="73"/>
    <n v="1"/>
    <n v="22"/>
    <x v="0"/>
    <x v="5"/>
    <x v="2"/>
    <s v="Horror"/>
    <x v="24"/>
    <x v="0"/>
    <n v="64477"/>
    <x v="0"/>
    <x v="56"/>
    <x v="838"/>
    <n v="21870414"/>
    <x v="0"/>
    <d v="1999-07-15T00:00:00"/>
    <x v="81"/>
    <x v="758"/>
    <x v="7"/>
    <x v="2"/>
    <x v="32"/>
    <x v="24"/>
  </r>
  <r>
    <s v="tt0139654"/>
    <x v="846"/>
    <x v="846"/>
    <n v="0"/>
    <x v="20"/>
    <n v="2"/>
    <n v="2"/>
    <x v="2"/>
    <x v="4"/>
    <x v="3"/>
    <s v="Thriller"/>
    <x v="8"/>
    <x v="1"/>
    <n v="461237"/>
    <x v="1"/>
    <x v="129"/>
    <x v="839"/>
    <n v="59876233"/>
    <x v="0"/>
    <d v="2001-09-02T00:00:00"/>
    <x v="409"/>
    <x v="759"/>
    <x v="9"/>
    <x v="3"/>
    <x v="0"/>
    <x v="9"/>
  </r>
  <r>
    <s v="tt0139809"/>
    <x v="847"/>
    <x v="847"/>
    <n v="0"/>
    <x v="12"/>
    <n v="1"/>
    <n v="40"/>
    <x v="0"/>
    <x v="12"/>
    <x v="4"/>
    <s v="Thriller"/>
    <x v="16"/>
    <x v="0"/>
    <n v="75833"/>
    <x v="0"/>
    <x v="100"/>
    <x v="840"/>
    <n v="2564088"/>
    <x v="0"/>
    <d v="1999-04-16T00:00:00"/>
    <x v="410"/>
    <x v="664"/>
    <x v="8"/>
    <x v="1"/>
    <x v="32"/>
    <x v="18"/>
  </r>
  <r>
    <s v="tt0140352"/>
    <x v="848"/>
    <x v="848"/>
    <n v="0"/>
    <x v="102"/>
    <n v="2"/>
    <n v="37"/>
    <x v="2"/>
    <x v="2"/>
    <x v="3"/>
    <s v="Thriller"/>
    <x v="10"/>
    <x v="1"/>
    <n v="177538"/>
    <x v="1"/>
    <x v="143"/>
    <x v="841"/>
    <n v="-29710088"/>
    <x v="1"/>
    <d v="1999-10-28T00:00:00"/>
    <x v="144"/>
    <x v="760"/>
    <x v="4"/>
    <x v="2"/>
    <x v="32"/>
    <x v="10"/>
  </r>
  <r>
    <s v="tt0141369"/>
    <x v="849"/>
    <x v="849"/>
    <n v="0"/>
    <x v="1"/>
    <n v="1"/>
    <n v="18"/>
    <x v="1"/>
    <x v="5"/>
    <x v="5"/>
    <s v="Comedy"/>
    <x v="52"/>
    <x v="3"/>
    <n v="50210"/>
    <x v="0"/>
    <x v="143"/>
    <x v="842"/>
    <n v="44403112"/>
    <x v="0"/>
    <d v="1999-07-18T00:00:00"/>
    <x v="411"/>
    <x v="761"/>
    <x v="7"/>
    <x v="3"/>
    <x v="32"/>
    <x v="21"/>
  </r>
  <r>
    <s v="tt0141926"/>
    <x v="850"/>
    <x v="850"/>
    <n v="0"/>
    <x v="3"/>
    <n v="1"/>
    <n v="56"/>
    <x v="0"/>
    <x v="5"/>
    <x v="13"/>
    <s v="Unknown"/>
    <x v="5"/>
    <x v="0"/>
    <n v="85586"/>
    <x v="0"/>
    <x v="133"/>
    <x v="843"/>
    <n v="65666415"/>
    <x v="0"/>
    <d v="2000-04-17T00:00:00"/>
    <x v="332"/>
    <x v="762"/>
    <x v="8"/>
    <x v="5"/>
    <x v="33"/>
    <x v="30"/>
  </r>
  <r>
    <s v="tt0142342"/>
    <x v="851"/>
    <x v="851"/>
    <n v="0"/>
    <x v="29"/>
    <n v="1"/>
    <n v="33"/>
    <x v="0"/>
    <x v="0"/>
    <x v="3"/>
    <s v="Unknown"/>
    <x v="0"/>
    <x v="0"/>
    <n v="229436"/>
    <x v="1"/>
    <x v="172"/>
    <x v="844"/>
    <n v="200601895"/>
    <x v="0"/>
    <d v="1999-06-01T00:00:00"/>
    <x v="315"/>
    <x v="763"/>
    <x v="6"/>
    <x v="0"/>
    <x v="32"/>
    <x v="1"/>
  </r>
  <r>
    <s v="tt0142688"/>
    <x v="852"/>
    <x v="852"/>
    <n v="0"/>
    <x v="34"/>
    <n v="2"/>
    <n v="13"/>
    <x v="2"/>
    <x v="12"/>
    <x v="16"/>
    <s v="Unknown"/>
    <x v="13"/>
    <x v="0"/>
    <n v="193662"/>
    <x v="1"/>
    <x v="119"/>
    <x v="845"/>
    <n v="20401898"/>
    <x v="0"/>
    <d v="1999-08-25T00:00:00"/>
    <x v="31"/>
    <x v="764"/>
    <x v="10"/>
    <x v="4"/>
    <x v="32"/>
    <x v="2"/>
  </r>
  <r>
    <s v="tt0143145"/>
    <x v="853"/>
    <x v="853"/>
    <n v="0"/>
    <x v="82"/>
    <n v="2"/>
    <n v="8"/>
    <x v="2"/>
    <x v="5"/>
    <x v="5"/>
    <s v="Thriller"/>
    <x v="0"/>
    <x v="0"/>
    <n v="207354"/>
    <x v="1"/>
    <x v="173"/>
    <x v="846"/>
    <n v="226832400"/>
    <x v="0"/>
    <d v="1999-11-08T00:00:00"/>
    <x v="412"/>
    <x v="765"/>
    <x v="5"/>
    <x v="5"/>
    <x v="32"/>
    <x v="19"/>
  </r>
  <r>
    <s v="tt0144084"/>
    <x v="854"/>
    <x v="854"/>
    <n v="0"/>
    <x v="8"/>
    <n v="1"/>
    <n v="42"/>
    <x v="0"/>
    <x v="4"/>
    <x v="3"/>
    <s v="Horror"/>
    <x v="2"/>
    <x v="1"/>
    <n v="684500"/>
    <x v="2"/>
    <x v="22"/>
    <x v="847"/>
    <n v="27266564"/>
    <x v="0"/>
    <d v="2000-01-21T00:00:00"/>
    <x v="413"/>
    <x v="766"/>
    <x v="1"/>
    <x v="1"/>
    <x v="33"/>
    <x v="6"/>
  </r>
  <r>
    <s v="tt0144117"/>
    <x v="855"/>
    <x v="855"/>
    <n v="0"/>
    <x v="52"/>
    <n v="1"/>
    <n v="48"/>
    <x v="0"/>
    <x v="5"/>
    <x v="6"/>
    <s v="Thriller"/>
    <x v="8"/>
    <x v="1"/>
    <n v="246725"/>
    <x v="1"/>
    <x v="15"/>
    <x v="848"/>
    <n v="-5969529"/>
    <x v="1"/>
    <d v="1999-08-04T00:00:00"/>
    <x v="414"/>
    <x v="767"/>
    <x v="10"/>
    <x v="4"/>
    <x v="32"/>
    <x v="3"/>
  </r>
  <r>
    <s v="tt0144120"/>
    <x v="856"/>
    <x v="856"/>
    <n v="0"/>
    <x v="38"/>
    <n v="1"/>
    <n v="29"/>
    <x v="0"/>
    <x v="0"/>
    <x v="10"/>
    <s v="Thriller"/>
    <x v="29"/>
    <x v="0"/>
    <n v="63092"/>
    <x v="0"/>
    <x v="78"/>
    <x v="849"/>
    <n v="25688658"/>
    <x v="0"/>
    <d v="1998-10-15T00:00:00"/>
    <x v="415"/>
    <x v="768"/>
    <x v="4"/>
    <x v="2"/>
    <x v="31"/>
    <x v="24"/>
  </r>
  <r>
    <s v="tt0144214"/>
    <x v="857"/>
    <x v="857"/>
    <n v="0"/>
    <x v="3"/>
    <n v="1"/>
    <n v="56"/>
    <x v="0"/>
    <x v="4"/>
    <x v="3"/>
    <s v="Mystery"/>
    <x v="0"/>
    <x v="0"/>
    <n v="62822"/>
    <x v="0"/>
    <x v="164"/>
    <x v="850"/>
    <n v="54705852"/>
    <x v="0"/>
    <d v="1999-06-15T00:00:00"/>
    <x v="336"/>
    <x v="769"/>
    <x v="6"/>
    <x v="0"/>
    <x v="32"/>
    <x v="24"/>
  </r>
  <r>
    <s v="tt0144528"/>
    <x v="858"/>
    <x v="858"/>
    <n v="0"/>
    <x v="32"/>
    <n v="1"/>
    <n v="46"/>
    <x v="0"/>
    <x v="0"/>
    <x v="7"/>
    <s v="Sci-Fi"/>
    <x v="53"/>
    <x v="3"/>
    <n v="52656"/>
    <x v="0"/>
    <x v="174"/>
    <x v="851"/>
    <n v="82339890"/>
    <x v="0"/>
    <d v="2000-07-24T00:00:00"/>
    <x v="268"/>
    <x v="770"/>
    <x v="7"/>
    <x v="5"/>
    <x v="33"/>
    <x v="22"/>
  </r>
  <r>
    <s v="tt0145487"/>
    <x v="859"/>
    <x v="859"/>
    <n v="0"/>
    <x v="21"/>
    <n v="2"/>
    <n v="1"/>
    <x v="2"/>
    <x v="5"/>
    <x v="5"/>
    <s v="Sci-Fi"/>
    <x v="3"/>
    <x v="1"/>
    <n v="858624"/>
    <x v="2"/>
    <x v="175"/>
    <x v="852"/>
    <n v="686025036"/>
    <x v="0"/>
    <d v="2002-04-30T00:00:00"/>
    <x v="86"/>
    <x v="771"/>
    <x v="8"/>
    <x v="0"/>
    <x v="35"/>
    <x v="13"/>
  </r>
  <r>
    <s v="tt0145531"/>
    <x v="860"/>
    <x v="860"/>
    <n v="0"/>
    <x v="62"/>
    <n v="1"/>
    <n v="43"/>
    <x v="0"/>
    <x v="7"/>
    <x v="9"/>
    <s v="Unknown"/>
    <x v="27"/>
    <x v="0"/>
    <n v="71335"/>
    <x v="0"/>
    <x v="106"/>
    <x v="853"/>
    <n v="60446268"/>
    <x v="0"/>
    <d v="1999-09-10T00:00:00"/>
    <x v="416"/>
    <x v="751"/>
    <x v="9"/>
    <x v="1"/>
    <x v="32"/>
    <x v="28"/>
  </r>
  <r>
    <s v="tt0145660"/>
    <x v="861"/>
    <x v="861"/>
    <n v="0"/>
    <x v="13"/>
    <n v="1"/>
    <n v="35"/>
    <x v="0"/>
    <x v="5"/>
    <x v="5"/>
    <s v="Comedy"/>
    <x v="5"/>
    <x v="0"/>
    <n v="244474"/>
    <x v="1"/>
    <x v="127"/>
    <x v="854"/>
    <n v="280701294"/>
    <x v="0"/>
    <d v="1999-06-08T00:00:00"/>
    <x v="329"/>
    <x v="772"/>
    <x v="6"/>
    <x v="0"/>
    <x v="32"/>
    <x v="19"/>
  </r>
  <r>
    <s v="tt0145681"/>
    <x v="862"/>
    <x v="862"/>
    <n v="0"/>
    <x v="0"/>
    <n v="1"/>
    <n v="58"/>
    <x v="0"/>
    <x v="4"/>
    <x v="3"/>
    <s v="Mystery"/>
    <x v="13"/>
    <x v="0"/>
    <n v="180875"/>
    <x v="1"/>
    <x v="155"/>
    <x v="855"/>
    <n v="78493655"/>
    <x v="0"/>
    <d v="1999-08-29T00:00:00"/>
    <x v="230"/>
    <x v="773"/>
    <x v="10"/>
    <x v="3"/>
    <x v="32"/>
    <x v="11"/>
  </r>
  <r>
    <s v="tt0146309"/>
    <x v="863"/>
    <x v="863"/>
    <n v="0"/>
    <x v="84"/>
    <n v="2"/>
    <n v="25"/>
    <x v="2"/>
    <x v="3"/>
    <x v="14"/>
    <s v="Thriller"/>
    <x v="21"/>
    <x v="1"/>
    <n v="61719"/>
    <x v="0"/>
    <x v="125"/>
    <x v="856"/>
    <n v="-13420110"/>
    <x v="1"/>
    <d v="2000-12-16T00:00:00"/>
    <x v="164"/>
    <x v="774"/>
    <x v="0"/>
    <x v="6"/>
    <x v="33"/>
    <x v="18"/>
  </r>
  <r>
    <s v="tt0146316"/>
    <x v="864"/>
    <x v="864"/>
    <n v="0"/>
    <x v="12"/>
    <n v="1"/>
    <n v="40"/>
    <x v="0"/>
    <x v="5"/>
    <x v="5"/>
    <s v="Fantasy"/>
    <x v="36"/>
    <x v="0"/>
    <n v="216189"/>
    <x v="1"/>
    <x v="138"/>
    <x v="857"/>
    <n v="159703340"/>
    <x v="0"/>
    <d v="2001-06-11T00:00:00"/>
    <x v="336"/>
    <x v="775"/>
    <x v="6"/>
    <x v="5"/>
    <x v="0"/>
    <x v="0"/>
  </r>
  <r>
    <s v="tt0146336"/>
    <x v="865"/>
    <x v="865"/>
    <n v="0"/>
    <x v="53"/>
    <n v="1"/>
    <n v="39"/>
    <x v="0"/>
    <x v="7"/>
    <x v="9"/>
    <s v="Thriller"/>
    <x v="29"/>
    <x v="0"/>
    <n v="70483"/>
    <x v="0"/>
    <x v="99"/>
    <x v="858"/>
    <n v="58527595"/>
    <x v="0"/>
    <d v="1998-09-25T00:00:00"/>
    <x v="417"/>
    <x v="776"/>
    <x v="9"/>
    <x v="1"/>
    <x v="31"/>
    <x v="2"/>
  </r>
  <r>
    <s v="tt0146675"/>
    <x v="866"/>
    <x v="866"/>
    <n v="0"/>
    <x v="20"/>
    <n v="2"/>
    <n v="2"/>
    <x v="2"/>
    <x v="5"/>
    <x v="0"/>
    <s v="Horror"/>
    <x v="24"/>
    <x v="0"/>
    <n v="115372"/>
    <x v="1"/>
    <x v="140"/>
    <x v="859"/>
    <n v="111989043"/>
    <x v="0"/>
    <d v="1999-11-16T00:00:00"/>
    <x v="101"/>
    <x v="777"/>
    <x v="5"/>
    <x v="0"/>
    <x v="32"/>
    <x v="18"/>
  </r>
  <r>
    <s v="tt0146838"/>
    <x v="867"/>
    <x v="867"/>
    <n v="0"/>
    <x v="86"/>
    <n v="2"/>
    <n v="42"/>
    <x v="2"/>
    <x v="3"/>
    <x v="15"/>
    <s v="Unknown"/>
    <x v="17"/>
    <x v="0"/>
    <n v="124399"/>
    <x v="1"/>
    <x v="51"/>
    <x v="860"/>
    <n v="45230832"/>
    <x v="0"/>
    <d v="1999-12-16T00:00:00"/>
    <x v="146"/>
    <x v="778"/>
    <x v="0"/>
    <x v="2"/>
    <x v="32"/>
    <x v="18"/>
  </r>
  <r>
    <s v="tt0146882"/>
    <x v="868"/>
    <x v="868"/>
    <n v="0"/>
    <x v="11"/>
    <n v="1"/>
    <n v="53"/>
    <x v="0"/>
    <x v="0"/>
    <x v="3"/>
    <s v="Music"/>
    <x v="3"/>
    <x v="1"/>
    <n v="187168"/>
    <x v="1"/>
    <x v="84"/>
    <x v="861"/>
    <n v="17126295"/>
    <x v="0"/>
    <d v="2000-03-17T00:00:00"/>
    <x v="165"/>
    <x v="779"/>
    <x v="3"/>
    <x v="1"/>
    <x v="33"/>
    <x v="30"/>
  </r>
  <r>
    <s v="tt0146984"/>
    <x v="869"/>
    <x v="869"/>
    <n v="0"/>
    <x v="50"/>
    <n v="2"/>
    <n v="6"/>
    <x v="2"/>
    <x v="3"/>
    <x v="0"/>
    <s v="Sport"/>
    <x v="13"/>
    <x v="0"/>
    <n v="58773"/>
    <x v="0"/>
    <x v="125"/>
    <x v="862"/>
    <n v="-40540573"/>
    <x v="1"/>
    <d v="2000-10-29T00:00:00"/>
    <x v="74"/>
    <x v="780"/>
    <x v="4"/>
    <x v="3"/>
    <x v="33"/>
    <x v="11"/>
  </r>
  <r>
    <s v="tt0147612"/>
    <x v="870"/>
    <x v="870"/>
    <n v="0"/>
    <x v="64"/>
    <n v="2"/>
    <n v="14"/>
    <x v="2"/>
    <x v="0"/>
    <x v="3"/>
    <s v="Unknown"/>
    <x v="8"/>
    <x v="1"/>
    <n v="73294"/>
    <x v="0"/>
    <x v="5"/>
    <x v="863"/>
    <n v="782011"/>
    <x v="0"/>
    <d v="1998-05-15T00:00:00"/>
    <x v="418"/>
    <x v="674"/>
    <x v="11"/>
    <x v="1"/>
    <x v="31"/>
    <x v="24"/>
  </r>
  <r>
    <s v="tt0147800"/>
    <x v="871"/>
    <x v="871"/>
    <n v="0"/>
    <x v="26"/>
    <n v="1"/>
    <n v="37"/>
    <x v="0"/>
    <x v="0"/>
    <x v="3"/>
    <s v="Romance"/>
    <x v="21"/>
    <x v="1"/>
    <n v="370412"/>
    <x v="1"/>
    <x v="84"/>
    <x v="864"/>
    <n v="23479734"/>
    <x v="0"/>
    <d v="1999-03-31T00:00:00"/>
    <x v="419"/>
    <x v="781"/>
    <x v="3"/>
    <x v="4"/>
    <x v="32"/>
    <x v="27"/>
  </r>
  <r>
    <s v="tt0149261"/>
    <x v="872"/>
    <x v="872"/>
    <n v="0"/>
    <x v="17"/>
    <n v="1"/>
    <n v="45"/>
    <x v="0"/>
    <x v="5"/>
    <x v="5"/>
    <s v="Sci-Fi"/>
    <x v="32"/>
    <x v="0"/>
    <n v="140629"/>
    <x v="1"/>
    <x v="113"/>
    <x v="865"/>
    <n v="104648142"/>
    <x v="0"/>
    <d v="1999-07-26T00:00:00"/>
    <x v="171"/>
    <x v="782"/>
    <x v="7"/>
    <x v="5"/>
    <x v="32"/>
    <x v="16"/>
  </r>
  <r>
    <s v="tt0150377"/>
    <x v="873"/>
    <x v="873"/>
    <n v="0"/>
    <x v="17"/>
    <n v="1"/>
    <n v="45"/>
    <x v="0"/>
    <x v="4"/>
    <x v="3"/>
    <s v="Mystery"/>
    <x v="7"/>
    <x v="0"/>
    <n v="93162"/>
    <x v="0"/>
    <x v="108"/>
    <x v="866"/>
    <n v="107841558"/>
    <x v="0"/>
    <d v="1999-09-21T00:00:00"/>
    <x v="179"/>
    <x v="783"/>
    <x v="9"/>
    <x v="0"/>
    <x v="32"/>
    <x v="6"/>
  </r>
  <r>
    <s v="tt0151137"/>
    <x v="874"/>
    <x v="874"/>
    <n v="0"/>
    <x v="103"/>
    <n v="2"/>
    <n v="38"/>
    <x v="2"/>
    <x v="1"/>
    <x v="18"/>
    <s v="Drama"/>
    <x v="0"/>
    <x v="0"/>
    <n v="68875"/>
    <x v="0"/>
    <x v="132"/>
    <x v="867"/>
    <n v="-18023683"/>
    <x v="1"/>
    <d v="1999-10-18T00:00:00"/>
    <x v="339"/>
    <x v="784"/>
    <x v="4"/>
    <x v="5"/>
    <x v="32"/>
    <x v="21"/>
  </r>
  <r>
    <s v="tt0151738"/>
    <x v="875"/>
    <x v="875"/>
    <n v="0"/>
    <x v="63"/>
    <n v="1"/>
    <n v="47"/>
    <x v="0"/>
    <x v="0"/>
    <x v="3"/>
    <s v="Romance"/>
    <x v="34"/>
    <x v="0"/>
    <n v="95983"/>
    <x v="0"/>
    <x v="78"/>
    <x v="868"/>
    <n v="59565230"/>
    <x v="0"/>
    <d v="1999-03-26T00:00:00"/>
    <x v="346"/>
    <x v="785"/>
    <x v="3"/>
    <x v="1"/>
    <x v="32"/>
    <x v="16"/>
  </r>
  <r>
    <s v="tt0151804"/>
    <x v="876"/>
    <x v="876"/>
    <n v="0"/>
    <x v="38"/>
    <n v="1"/>
    <n v="29"/>
    <x v="0"/>
    <x v="0"/>
    <x v="11"/>
    <s v="Unknown"/>
    <x v="2"/>
    <x v="1"/>
    <n v="281496"/>
    <x v="1"/>
    <x v="64"/>
    <x v="869"/>
    <n v="828256"/>
    <x v="0"/>
    <d v="1999-02-19T00:00:00"/>
    <x v="420"/>
    <x v="742"/>
    <x v="2"/>
    <x v="1"/>
    <x v="32"/>
    <x v="4"/>
  </r>
  <r>
    <s v="tt0154420"/>
    <x v="877"/>
    <x v="877"/>
    <n v="0"/>
    <x v="17"/>
    <n v="1"/>
    <n v="45"/>
    <x v="0"/>
    <x v="3"/>
    <x v="11"/>
    <s v="Unknown"/>
    <x v="12"/>
    <x v="1"/>
    <n v="91873"/>
    <x v="0"/>
    <x v="9"/>
    <x v="870"/>
    <n v="357778"/>
    <x v="0"/>
    <d v="1998-05-17T00:00:00"/>
    <x v="421"/>
    <x v="786"/>
    <x v="11"/>
    <x v="3"/>
    <x v="31"/>
    <x v="30"/>
  </r>
  <r>
    <s v="tt0154506"/>
    <x v="878"/>
    <x v="878"/>
    <n v="0"/>
    <x v="80"/>
    <n v="1"/>
    <n v="9"/>
    <x v="1"/>
    <x v="4"/>
    <x v="9"/>
    <s v="Thriller"/>
    <x v="15"/>
    <x v="1"/>
    <n v="99219"/>
    <x v="0"/>
    <x v="176"/>
    <x v="871"/>
    <n v="120052"/>
    <x v="0"/>
    <d v="1998-04-24T00:00:00"/>
    <x v="422"/>
    <x v="787"/>
    <x v="8"/>
    <x v="1"/>
    <x v="31"/>
    <x v="22"/>
  </r>
  <r>
    <s v="tt0155267"/>
    <x v="879"/>
    <x v="879"/>
    <n v="0"/>
    <x v="11"/>
    <n v="1"/>
    <n v="53"/>
    <x v="0"/>
    <x v="4"/>
    <x v="7"/>
    <s v="Thriller"/>
    <x v="22"/>
    <x v="0"/>
    <n v="98256"/>
    <x v="0"/>
    <x v="0"/>
    <x v="872"/>
    <n v="76305181"/>
    <x v="0"/>
    <d v="1999-07-27T00:00:00"/>
    <x v="157"/>
    <x v="788"/>
    <x v="7"/>
    <x v="0"/>
    <x v="32"/>
    <x v="15"/>
  </r>
  <r>
    <s v="tt0155975"/>
    <x v="880"/>
    <x v="880"/>
    <n v="0"/>
    <x v="17"/>
    <n v="1"/>
    <n v="45"/>
    <x v="0"/>
    <x v="7"/>
    <x v="9"/>
    <s v="Thriller"/>
    <x v="48"/>
    <x v="3"/>
    <n v="50128"/>
    <x v="0"/>
    <x v="113"/>
    <x v="873"/>
    <n v="-22829345"/>
    <x v="1"/>
    <d v="1905-06-20T00:00:00"/>
    <x v="215"/>
    <x v="623"/>
    <x v="6"/>
    <x v="0"/>
    <x v="9"/>
    <x v="8"/>
  </r>
  <r>
    <s v="tt0158983"/>
    <x v="881"/>
    <x v="881"/>
    <n v="0"/>
    <x v="89"/>
    <n v="1"/>
    <n v="21"/>
    <x v="0"/>
    <x v="11"/>
    <x v="2"/>
    <s v="Fantasy"/>
    <x v="8"/>
    <x v="1"/>
    <n v="212252"/>
    <x v="1"/>
    <x v="72"/>
    <x v="874"/>
    <n v="62137603"/>
    <x v="0"/>
    <d v="1999-06-17T00:00:00"/>
    <x v="423"/>
    <x v="789"/>
    <x v="6"/>
    <x v="2"/>
    <x v="32"/>
    <x v="30"/>
  </r>
  <r>
    <s v="tt0159097"/>
    <x v="882"/>
    <x v="882"/>
    <n v="0"/>
    <x v="26"/>
    <n v="1"/>
    <n v="37"/>
    <x v="0"/>
    <x v="3"/>
    <x v="7"/>
    <s v="Unknown"/>
    <x v="14"/>
    <x v="1"/>
    <n v="164684"/>
    <x v="1"/>
    <x v="38"/>
    <x v="875"/>
    <n v="1410044"/>
    <x v="0"/>
    <d v="1999-05-19T00:00:00"/>
    <x v="424"/>
    <x v="790"/>
    <x v="11"/>
    <x v="4"/>
    <x v="32"/>
    <x v="4"/>
  </r>
  <r>
    <s v="tt0159273"/>
    <x v="883"/>
    <x v="883"/>
    <n v="0"/>
    <x v="32"/>
    <n v="1"/>
    <n v="46"/>
    <x v="0"/>
    <x v="5"/>
    <x v="3"/>
    <s v="Thriller"/>
    <x v="0"/>
    <x v="0"/>
    <n v="110865"/>
    <x v="1"/>
    <x v="82"/>
    <x v="876"/>
    <n v="51753202"/>
    <x v="0"/>
    <d v="2001-11-17T00:00:00"/>
    <x v="425"/>
    <x v="791"/>
    <x v="5"/>
    <x v="6"/>
    <x v="0"/>
    <x v="30"/>
  </r>
  <r>
    <s v="tt0159365"/>
    <x v="884"/>
    <x v="884"/>
    <n v="0"/>
    <x v="74"/>
    <n v="2"/>
    <n v="34"/>
    <x v="2"/>
    <x v="1"/>
    <x v="3"/>
    <s v="Romance"/>
    <x v="14"/>
    <x v="1"/>
    <n v="153901"/>
    <x v="1"/>
    <x v="177"/>
    <x v="877"/>
    <n v="94013509"/>
    <x v="0"/>
    <d v="2003-12-07T00:00:00"/>
    <x v="313"/>
    <x v="792"/>
    <x v="0"/>
    <x v="3"/>
    <x v="36"/>
    <x v="7"/>
  </r>
  <r>
    <s v="tt0160127"/>
    <x v="885"/>
    <x v="885"/>
    <n v="0"/>
    <x v="37"/>
    <n v="1"/>
    <n v="38"/>
    <x v="0"/>
    <x v="5"/>
    <x v="5"/>
    <s v="Comedy"/>
    <x v="29"/>
    <x v="0"/>
    <n v="193633"/>
    <x v="1"/>
    <x v="154"/>
    <x v="878"/>
    <n v="171105545"/>
    <x v="0"/>
    <d v="2000-10-22T00:00:00"/>
    <x v="426"/>
    <x v="793"/>
    <x v="4"/>
    <x v="3"/>
    <x v="33"/>
    <x v="29"/>
  </r>
  <r>
    <s v="tt0160862"/>
    <x v="886"/>
    <x v="886"/>
    <n v="0"/>
    <x v="13"/>
    <n v="1"/>
    <n v="35"/>
    <x v="0"/>
    <x v="0"/>
    <x v="7"/>
    <s v="Unknown"/>
    <x v="32"/>
    <x v="0"/>
    <n v="101190"/>
    <x v="1"/>
    <x v="64"/>
    <x v="879"/>
    <n v="93166989"/>
    <x v="0"/>
    <d v="1999-01-19T00:00:00"/>
    <x v="427"/>
    <x v="794"/>
    <x v="1"/>
    <x v="0"/>
    <x v="32"/>
    <x v="4"/>
  </r>
  <r>
    <s v="tt0161081"/>
    <x v="887"/>
    <x v="887"/>
    <n v="0"/>
    <x v="25"/>
    <n v="2"/>
    <n v="10"/>
    <x v="2"/>
    <x v="3"/>
    <x v="10"/>
    <s v="Mystery"/>
    <x v="5"/>
    <x v="0"/>
    <n v="133490"/>
    <x v="1"/>
    <x v="140"/>
    <x v="880"/>
    <n v="191420351"/>
    <x v="0"/>
    <d v="2000-07-18T00:00:00"/>
    <x v="115"/>
    <x v="795"/>
    <x v="7"/>
    <x v="0"/>
    <x v="33"/>
    <x v="21"/>
  </r>
  <r>
    <s v="tt0162222"/>
    <x v="888"/>
    <x v="888"/>
    <n v="0"/>
    <x v="48"/>
    <n v="2"/>
    <n v="23"/>
    <x v="2"/>
    <x v="1"/>
    <x v="3"/>
    <s v="Romance"/>
    <x v="10"/>
    <x v="1"/>
    <n v="623747"/>
    <x v="2"/>
    <x v="143"/>
    <x v="881"/>
    <n v="339632142"/>
    <x v="0"/>
    <d v="2000-12-07T00:00:00"/>
    <x v="115"/>
    <x v="796"/>
    <x v="0"/>
    <x v="2"/>
    <x v="33"/>
    <x v="7"/>
  </r>
  <r>
    <s v="tt0162346"/>
    <x v="889"/>
    <x v="889"/>
    <n v="0"/>
    <x v="40"/>
    <n v="1"/>
    <n v="51"/>
    <x v="0"/>
    <x v="0"/>
    <x v="3"/>
    <s v="Unknown"/>
    <x v="21"/>
    <x v="1"/>
    <n v="125108"/>
    <x v="1"/>
    <x v="22"/>
    <x v="882"/>
    <n v="1764389"/>
    <x v="0"/>
    <d v="2001-06-16T00:00:00"/>
    <x v="428"/>
    <x v="797"/>
    <x v="6"/>
    <x v="6"/>
    <x v="0"/>
    <x v="18"/>
  </r>
  <r>
    <s v="tt0162650"/>
    <x v="890"/>
    <x v="890"/>
    <n v="0"/>
    <x v="53"/>
    <n v="1"/>
    <n v="39"/>
    <x v="0"/>
    <x v="5"/>
    <x v="6"/>
    <s v="Thriller"/>
    <x v="34"/>
    <x v="0"/>
    <n v="79802"/>
    <x v="0"/>
    <x v="135"/>
    <x v="883"/>
    <n v="61626125"/>
    <x v="0"/>
    <d v="2000-06-16T00:00:00"/>
    <x v="209"/>
    <x v="798"/>
    <x v="6"/>
    <x v="1"/>
    <x v="33"/>
    <x v="18"/>
  </r>
  <r>
    <s v="tt0162661"/>
    <x v="891"/>
    <x v="891"/>
    <n v="0"/>
    <x v="17"/>
    <n v="1"/>
    <n v="45"/>
    <x v="0"/>
    <x v="8"/>
    <x v="10"/>
    <s v="Mystery"/>
    <x v="21"/>
    <x v="1"/>
    <n v="377939"/>
    <x v="1"/>
    <x v="140"/>
    <x v="884"/>
    <n v="106071502"/>
    <x v="0"/>
    <d v="1905-06-21T00:00:00"/>
    <x v="129"/>
    <x v="748"/>
    <x v="6"/>
    <x v="4"/>
    <x v="9"/>
    <x v="6"/>
  </r>
  <r>
    <s v="tt0163025"/>
    <x v="892"/>
    <x v="892"/>
    <n v="0"/>
    <x v="56"/>
    <n v="1"/>
    <n v="32"/>
    <x v="0"/>
    <x v="5"/>
    <x v="5"/>
    <s v="Sci-Fi"/>
    <x v="32"/>
    <x v="0"/>
    <n v="335709"/>
    <x v="1"/>
    <x v="154"/>
    <x v="885"/>
    <n v="275780809"/>
    <x v="0"/>
    <d v="2001-07-16T00:00:00"/>
    <x v="183"/>
    <x v="799"/>
    <x v="7"/>
    <x v="5"/>
    <x v="0"/>
    <x v="18"/>
  </r>
  <r>
    <s v="tt0163187"/>
    <x v="893"/>
    <x v="893"/>
    <n v="0"/>
    <x v="3"/>
    <n v="1"/>
    <n v="56"/>
    <x v="0"/>
    <x v="0"/>
    <x v="7"/>
    <s v="Unknown"/>
    <x v="29"/>
    <x v="0"/>
    <n v="102774"/>
    <x v="1"/>
    <x v="108"/>
    <x v="886"/>
    <n v="239460292"/>
    <x v="0"/>
    <d v="1999-07-25T00:00:00"/>
    <x v="156"/>
    <x v="800"/>
    <x v="7"/>
    <x v="3"/>
    <x v="32"/>
    <x v="2"/>
  </r>
  <r>
    <s v="tt0163651"/>
    <x v="894"/>
    <x v="894"/>
    <n v="0"/>
    <x v="13"/>
    <n v="1"/>
    <n v="35"/>
    <x v="0"/>
    <x v="0"/>
    <x v="11"/>
    <s v="Unknown"/>
    <x v="16"/>
    <x v="0"/>
    <n v="425310"/>
    <x v="1"/>
    <x v="21"/>
    <x v="887"/>
    <n v="224483004"/>
    <x v="0"/>
    <d v="1999-07-07T00:00:00"/>
    <x v="429"/>
    <x v="801"/>
    <x v="7"/>
    <x v="4"/>
    <x v="32"/>
    <x v="7"/>
  </r>
  <r>
    <s v="tt0163978"/>
    <x v="895"/>
    <x v="895"/>
    <n v="0"/>
    <x v="39"/>
    <n v="1"/>
    <n v="59"/>
    <x v="0"/>
    <x v="1"/>
    <x v="3"/>
    <s v="Romance"/>
    <x v="5"/>
    <x v="0"/>
    <n v="249691"/>
    <x v="1"/>
    <x v="115"/>
    <x v="888"/>
    <n v="94056873"/>
    <x v="0"/>
    <d v="2000-02-02T00:00:00"/>
    <x v="272"/>
    <x v="802"/>
    <x v="2"/>
    <x v="4"/>
    <x v="33"/>
    <x v="9"/>
  </r>
  <r>
    <s v="tt0163988"/>
    <x v="896"/>
    <x v="896"/>
    <n v="0"/>
    <x v="21"/>
    <n v="2"/>
    <n v="1"/>
    <x v="2"/>
    <x v="3"/>
    <x v="16"/>
    <s v="Unknown"/>
    <x v="22"/>
    <x v="0"/>
    <n v="74581"/>
    <x v="0"/>
    <x v="51"/>
    <x v="889"/>
    <n v="-38202809"/>
    <x v="1"/>
    <d v="1999-10-22T00:00:00"/>
    <x v="22"/>
    <x v="803"/>
    <x v="4"/>
    <x v="1"/>
    <x v="32"/>
    <x v="29"/>
  </r>
  <r>
    <s v="tt0164052"/>
    <x v="897"/>
    <x v="897"/>
    <n v="0"/>
    <x v="22"/>
    <n v="1"/>
    <n v="52"/>
    <x v="0"/>
    <x v="5"/>
    <x v="10"/>
    <s v="Sci-Fi"/>
    <x v="24"/>
    <x v="0"/>
    <n v="136378"/>
    <x v="1"/>
    <x v="164"/>
    <x v="890"/>
    <n v="95213455"/>
    <x v="0"/>
    <d v="2000-08-02T00:00:00"/>
    <x v="159"/>
    <x v="804"/>
    <x v="10"/>
    <x v="4"/>
    <x v="33"/>
    <x v="9"/>
  </r>
  <r>
    <s v="tt0164181"/>
    <x v="898"/>
    <x v="898"/>
    <n v="0"/>
    <x v="53"/>
    <n v="1"/>
    <n v="39"/>
    <x v="0"/>
    <x v="7"/>
    <x v="9"/>
    <s v="Thriller"/>
    <x v="17"/>
    <x v="0"/>
    <n v="85842"/>
    <x v="0"/>
    <x v="3"/>
    <x v="891"/>
    <n v="9142914"/>
    <x v="0"/>
    <d v="1999-07-28T00:00:00"/>
    <x v="430"/>
    <x v="805"/>
    <x v="7"/>
    <x v="4"/>
    <x v="32"/>
    <x v="10"/>
  </r>
  <r>
    <s v="tt0164184"/>
    <x v="899"/>
    <x v="899"/>
    <n v="0"/>
    <x v="14"/>
    <n v="2"/>
    <n v="4"/>
    <x v="2"/>
    <x v="5"/>
    <x v="3"/>
    <s v="Thriller"/>
    <x v="0"/>
    <x v="0"/>
    <n v="122549"/>
    <x v="1"/>
    <x v="156"/>
    <x v="892"/>
    <n v="125921372"/>
    <x v="0"/>
    <d v="2002-05-29T00:00:00"/>
    <x v="180"/>
    <x v="806"/>
    <x v="11"/>
    <x v="4"/>
    <x v="35"/>
    <x v="11"/>
  </r>
  <r>
    <s v="tt0164334"/>
    <x v="900"/>
    <x v="900"/>
    <n v="0"/>
    <x v="9"/>
    <n v="1"/>
    <n v="44"/>
    <x v="0"/>
    <x v="3"/>
    <x v="16"/>
    <s v="Unknown"/>
    <x v="0"/>
    <x v="0"/>
    <n v="94136"/>
    <x v="0"/>
    <x v="113"/>
    <x v="893"/>
    <n v="45178561"/>
    <x v="0"/>
    <d v="2001-04-02T00:00:00"/>
    <x v="338"/>
    <x v="807"/>
    <x v="8"/>
    <x v="5"/>
    <x v="0"/>
    <x v="9"/>
  </r>
  <r>
    <s v="tt0164912"/>
    <x v="901"/>
    <x v="901"/>
    <n v="0"/>
    <x v="77"/>
    <n v="1"/>
    <n v="24"/>
    <x v="0"/>
    <x v="1"/>
    <x v="2"/>
    <s v="Family"/>
    <x v="34"/>
    <x v="0"/>
    <n v="145291"/>
    <x v="1"/>
    <x v="178"/>
    <x v="894"/>
    <n v="167135367"/>
    <x v="0"/>
    <d v="1999-12-05T00:00:00"/>
    <x v="431"/>
    <x v="808"/>
    <x v="0"/>
    <x v="3"/>
    <x v="32"/>
    <x v="20"/>
  </r>
  <r>
    <s v="tt0165929"/>
    <x v="902"/>
    <x v="902"/>
    <n v="0"/>
    <x v="47"/>
    <n v="1"/>
    <n v="55"/>
    <x v="0"/>
    <x v="5"/>
    <x v="6"/>
    <s v="Thriller"/>
    <x v="28"/>
    <x v="0"/>
    <n v="72842"/>
    <x v="0"/>
    <x v="78"/>
    <x v="895"/>
    <n v="66036760"/>
    <x v="0"/>
    <d v="2000-03-20T00:00:00"/>
    <x v="432"/>
    <x v="809"/>
    <x v="3"/>
    <x v="5"/>
    <x v="33"/>
    <x v="8"/>
  </r>
  <r>
    <s v="tt0165982"/>
    <x v="903"/>
    <x v="903"/>
    <n v="0"/>
    <x v="28"/>
    <n v="1"/>
    <n v="28"/>
    <x v="0"/>
    <x v="1"/>
    <x v="1"/>
    <s v="Comedy"/>
    <x v="13"/>
    <x v="0"/>
    <n v="58182"/>
    <x v="0"/>
    <x v="113"/>
    <x v="896"/>
    <n v="20773077"/>
    <x v="0"/>
    <d v="2003-06-22T00:00:00"/>
    <x v="433"/>
    <x v="810"/>
    <x v="6"/>
    <x v="3"/>
    <x v="36"/>
    <x v="29"/>
  </r>
  <r>
    <s v="tt0166813"/>
    <x v="904"/>
    <x v="904"/>
    <n v="0"/>
    <x v="24"/>
    <n v="1"/>
    <n v="23"/>
    <x v="0"/>
    <x v="1"/>
    <x v="1"/>
    <s v="Drama"/>
    <x v="14"/>
    <x v="1"/>
    <n v="82910"/>
    <x v="0"/>
    <x v="125"/>
    <x v="897"/>
    <n v="42563539"/>
    <x v="0"/>
    <d v="2002-05-18T00:00:00"/>
    <x v="434"/>
    <x v="811"/>
    <x v="11"/>
    <x v="6"/>
    <x v="35"/>
    <x v="21"/>
  </r>
  <r>
    <s v="tt0166896"/>
    <x v="905"/>
    <x v="905"/>
    <n v="0"/>
    <x v="22"/>
    <n v="1"/>
    <n v="52"/>
    <x v="0"/>
    <x v="2"/>
    <x v="3"/>
    <s v="Unknown"/>
    <x v="9"/>
    <x v="1"/>
    <n v="95160"/>
    <x v="0"/>
    <x v="64"/>
    <x v="898"/>
    <n v="-3583431"/>
    <x v="1"/>
    <d v="1999-05-21T00:00:00"/>
    <x v="41"/>
    <x v="670"/>
    <x v="11"/>
    <x v="1"/>
    <x v="32"/>
    <x v="6"/>
  </r>
  <r>
    <s v="tt0166924"/>
    <x v="906"/>
    <x v="906"/>
    <n v="0"/>
    <x v="49"/>
    <n v="2"/>
    <n v="27"/>
    <x v="2"/>
    <x v="3"/>
    <x v="9"/>
    <s v="Thriller"/>
    <x v="4"/>
    <x v="1"/>
    <n v="375213"/>
    <x v="1"/>
    <x v="48"/>
    <x v="899"/>
    <n v="5271953"/>
    <x v="0"/>
    <d v="2001-05-16T00:00:00"/>
    <x v="41"/>
    <x v="812"/>
    <x v="11"/>
    <x v="4"/>
    <x v="0"/>
    <x v="18"/>
  </r>
  <r>
    <s v="tt0167190"/>
    <x v="907"/>
    <x v="907"/>
    <n v="0"/>
    <x v="20"/>
    <n v="2"/>
    <n v="2"/>
    <x v="2"/>
    <x v="5"/>
    <x v="5"/>
    <s v="Fantasy"/>
    <x v="22"/>
    <x v="0"/>
    <n v="344058"/>
    <x v="1"/>
    <x v="167"/>
    <x v="900"/>
    <n v="33378985"/>
    <x v="0"/>
    <d v="2004-03-30T00:00:00"/>
    <x v="351"/>
    <x v="813"/>
    <x v="3"/>
    <x v="0"/>
    <x v="37"/>
    <x v="13"/>
  </r>
  <r>
    <s v="tt0167260"/>
    <x v="908"/>
    <x v="908"/>
    <n v="0"/>
    <x v="104"/>
    <n v="3"/>
    <n v="21"/>
    <x v="2"/>
    <x v="5"/>
    <x v="5"/>
    <s v="Drama"/>
    <x v="19"/>
    <x v="1"/>
    <n v="1929275"/>
    <x v="3"/>
    <x v="179"/>
    <x v="901"/>
    <n v="1061595040"/>
    <x v="0"/>
    <d v="2003-12-01T00:00:00"/>
    <x v="223"/>
    <x v="814"/>
    <x v="0"/>
    <x v="5"/>
    <x v="36"/>
    <x v="1"/>
  </r>
  <r>
    <s v="tt0167261"/>
    <x v="909"/>
    <x v="909"/>
    <n v="0"/>
    <x v="105"/>
    <n v="2"/>
    <n v="59"/>
    <x v="2"/>
    <x v="5"/>
    <x v="5"/>
    <s v="Drama"/>
    <x v="42"/>
    <x v="1"/>
    <n v="1739800"/>
    <x v="3"/>
    <x v="179"/>
    <x v="902"/>
    <n v="854734205"/>
    <x v="0"/>
    <d v="2002-12-05T00:00:00"/>
    <x v="223"/>
    <x v="815"/>
    <x v="0"/>
    <x v="2"/>
    <x v="35"/>
    <x v="20"/>
  </r>
  <r>
    <s v="tt0167404"/>
    <x v="910"/>
    <x v="910"/>
    <n v="0"/>
    <x v="63"/>
    <n v="1"/>
    <n v="47"/>
    <x v="0"/>
    <x v="3"/>
    <x v="9"/>
    <s v="Thriller"/>
    <x v="18"/>
    <x v="1"/>
    <n v="1030294"/>
    <x v="2"/>
    <x v="82"/>
    <x v="903"/>
    <n v="632806432"/>
    <x v="0"/>
    <d v="1999-08-02T00:00:00"/>
    <x v="435"/>
    <x v="816"/>
    <x v="10"/>
    <x v="5"/>
    <x v="32"/>
    <x v="9"/>
  </r>
  <r>
    <s v="tt0168629"/>
    <x v="911"/>
    <x v="911"/>
    <n v="0"/>
    <x v="54"/>
    <n v="2"/>
    <n v="20"/>
    <x v="2"/>
    <x v="4"/>
    <x v="3"/>
    <s v="Musical"/>
    <x v="4"/>
    <x v="1"/>
    <n v="114813"/>
    <x v="1"/>
    <x v="180"/>
    <x v="904"/>
    <n v="27261153"/>
    <x v="0"/>
    <d v="2000-05-17T00:00:00"/>
    <x v="436"/>
    <x v="817"/>
    <x v="11"/>
    <x v="4"/>
    <x v="33"/>
    <x v="30"/>
  </r>
  <r>
    <s v="tt0169547"/>
    <x v="912"/>
    <x v="912"/>
    <n v="0"/>
    <x v="20"/>
    <n v="2"/>
    <n v="2"/>
    <x v="2"/>
    <x v="3"/>
    <x v="11"/>
    <s v="Unknown"/>
    <x v="6"/>
    <x v="1"/>
    <n v="1191296"/>
    <x v="2"/>
    <x v="48"/>
    <x v="905"/>
    <n v="341296601"/>
    <x v="0"/>
    <d v="1999-09-08T00:00:00"/>
    <x v="437"/>
    <x v="818"/>
    <x v="9"/>
    <x v="4"/>
    <x v="32"/>
    <x v="19"/>
  </r>
  <r>
    <s v="tt0170016"/>
    <x v="913"/>
    <x v="913"/>
    <n v="0"/>
    <x v="9"/>
    <n v="1"/>
    <n v="44"/>
    <x v="0"/>
    <x v="0"/>
    <x v="19"/>
    <s v="Fantasy"/>
    <x v="33"/>
    <x v="0"/>
    <n v="273532"/>
    <x v="1"/>
    <x v="181"/>
    <x v="906"/>
    <n v="222823032"/>
    <x v="0"/>
    <d v="2000-11-08T00:00:00"/>
    <x v="117"/>
    <x v="819"/>
    <x v="5"/>
    <x v="4"/>
    <x v="33"/>
    <x v="19"/>
  </r>
  <r>
    <s v="tt0171363"/>
    <x v="914"/>
    <x v="914"/>
    <n v="0"/>
    <x v="11"/>
    <n v="1"/>
    <n v="53"/>
    <x v="0"/>
    <x v="8"/>
    <x v="10"/>
    <s v="Mystery"/>
    <x v="31"/>
    <x v="3"/>
    <n v="79582"/>
    <x v="0"/>
    <x v="125"/>
    <x v="907"/>
    <n v="97311151"/>
    <x v="0"/>
    <d v="1999-07-20T00:00:00"/>
    <x v="275"/>
    <x v="820"/>
    <x v="7"/>
    <x v="0"/>
    <x v="32"/>
    <x v="8"/>
  </r>
  <r>
    <s v="tt0171433"/>
    <x v="915"/>
    <x v="915"/>
    <n v="0"/>
    <x v="82"/>
    <n v="2"/>
    <n v="8"/>
    <x v="2"/>
    <x v="0"/>
    <x v="3"/>
    <s v="Romance"/>
    <x v="0"/>
    <x v="0"/>
    <n v="52904"/>
    <x v="0"/>
    <x v="106"/>
    <x v="908"/>
    <n v="30945183"/>
    <x v="0"/>
    <d v="2000-04-14T00:00:00"/>
    <x v="438"/>
    <x v="821"/>
    <x v="8"/>
    <x v="1"/>
    <x v="33"/>
    <x v="5"/>
  </r>
  <r>
    <s v="tt0171804"/>
    <x v="916"/>
    <x v="916"/>
    <n v="0"/>
    <x v="0"/>
    <n v="1"/>
    <n v="58"/>
    <x v="0"/>
    <x v="2"/>
    <x v="6"/>
    <s v="Drama"/>
    <x v="15"/>
    <x v="1"/>
    <n v="101931"/>
    <x v="1"/>
    <x v="14"/>
    <x v="909"/>
    <n v="9540607"/>
    <x v="0"/>
    <d v="1905-06-21T00:00:00"/>
    <x v="439"/>
    <x v="748"/>
    <x v="6"/>
    <x v="4"/>
    <x v="9"/>
    <x v="6"/>
  </r>
  <r>
    <s v="tt0172156"/>
    <x v="917"/>
    <x v="917"/>
    <n v="0"/>
    <x v="49"/>
    <n v="2"/>
    <n v="27"/>
    <x v="2"/>
    <x v="5"/>
    <x v="2"/>
    <s v="Crime"/>
    <x v="5"/>
    <x v="0"/>
    <n v="262476"/>
    <x v="1"/>
    <x v="163"/>
    <x v="910"/>
    <n v="143339556"/>
    <x v="0"/>
    <d v="2003-07-09T00:00:00"/>
    <x v="281"/>
    <x v="822"/>
    <x v="7"/>
    <x v="4"/>
    <x v="36"/>
    <x v="17"/>
  </r>
  <r>
    <s v="tt0172493"/>
    <x v="918"/>
    <x v="918"/>
    <n v="0"/>
    <x v="45"/>
    <n v="2"/>
    <n v="7"/>
    <x v="2"/>
    <x v="2"/>
    <x v="3"/>
    <s v="Unknown"/>
    <x v="21"/>
    <x v="1"/>
    <n v="204574"/>
    <x v="1"/>
    <x v="82"/>
    <x v="911"/>
    <n v="8350205"/>
    <x v="0"/>
    <d v="1999-12-08T00:00:00"/>
    <x v="0"/>
    <x v="823"/>
    <x v="0"/>
    <x v="4"/>
    <x v="32"/>
    <x v="19"/>
  </r>
  <r>
    <s v="tt0172495"/>
    <x v="919"/>
    <x v="919"/>
    <n v="0"/>
    <x v="83"/>
    <n v="2"/>
    <n v="35"/>
    <x v="2"/>
    <x v="5"/>
    <x v="5"/>
    <s v="Drama"/>
    <x v="25"/>
    <x v="1"/>
    <n v="1573937"/>
    <x v="3"/>
    <x v="182"/>
    <x v="912"/>
    <n v="400162313"/>
    <x v="0"/>
    <d v="2000-05-01T00:00:00"/>
    <x v="59"/>
    <x v="824"/>
    <x v="11"/>
    <x v="5"/>
    <x v="33"/>
    <x v="1"/>
  </r>
  <r>
    <s v="tt0173840"/>
    <x v="920"/>
    <x v="920"/>
    <n v="0"/>
    <x v="32"/>
    <n v="1"/>
    <n v="46"/>
    <x v="0"/>
    <x v="5"/>
    <x v="5"/>
    <s v="Animation"/>
    <x v="0"/>
    <x v="0"/>
    <n v="83537"/>
    <x v="0"/>
    <x v="183"/>
    <x v="913"/>
    <n v="-51868170"/>
    <x v="1"/>
    <d v="2001-07-02T00:00:00"/>
    <x v="440"/>
    <x v="825"/>
    <x v="7"/>
    <x v="5"/>
    <x v="0"/>
    <x v="9"/>
  </r>
  <r>
    <s v="tt0174856"/>
    <x v="921"/>
    <x v="921"/>
    <n v="0"/>
    <x v="51"/>
    <n v="2"/>
    <n v="26"/>
    <x v="2"/>
    <x v="2"/>
    <x v="3"/>
    <s v="Sport"/>
    <x v="2"/>
    <x v="1"/>
    <n v="100932"/>
    <x v="1"/>
    <x v="115"/>
    <x v="914"/>
    <n v="23956241"/>
    <x v="0"/>
    <d v="1999-09-17T00:00:00"/>
    <x v="153"/>
    <x v="826"/>
    <x v="9"/>
    <x v="1"/>
    <x v="32"/>
    <x v="30"/>
  </r>
  <r>
    <s v="tt0175142"/>
    <x v="922"/>
    <x v="922"/>
    <n v="0"/>
    <x v="28"/>
    <n v="1"/>
    <n v="28"/>
    <x v="0"/>
    <x v="0"/>
    <x v="11"/>
    <s v="Unknown"/>
    <x v="33"/>
    <x v="0"/>
    <n v="279668"/>
    <x v="1"/>
    <x v="62"/>
    <x v="915"/>
    <n v="259019771"/>
    <x v="0"/>
    <d v="2000-07-07T00:00:00"/>
    <x v="441"/>
    <x v="827"/>
    <x v="7"/>
    <x v="1"/>
    <x v="33"/>
    <x v="7"/>
  </r>
  <r>
    <s v="tt0175880"/>
    <x v="923"/>
    <x v="923"/>
    <n v="0"/>
    <x v="58"/>
    <n v="3"/>
    <n v="8"/>
    <x v="2"/>
    <x v="3"/>
    <x v="11"/>
    <s v="Unknown"/>
    <x v="9"/>
    <x v="1"/>
    <n v="323967"/>
    <x v="1"/>
    <x v="184"/>
    <x v="916"/>
    <n v="11451803"/>
    <x v="0"/>
    <d v="1999-12-08T00:00:00"/>
    <x v="331"/>
    <x v="823"/>
    <x v="0"/>
    <x v="4"/>
    <x v="32"/>
    <x v="19"/>
  </r>
  <r>
    <s v="tt0177789"/>
    <x v="924"/>
    <x v="924"/>
    <n v="0"/>
    <x v="8"/>
    <n v="1"/>
    <n v="42"/>
    <x v="0"/>
    <x v="1"/>
    <x v="2"/>
    <s v="Sci-Fi"/>
    <x v="3"/>
    <x v="1"/>
    <n v="172505"/>
    <x v="1"/>
    <x v="129"/>
    <x v="917"/>
    <n v="45683916"/>
    <x v="0"/>
    <d v="1999-12-23T00:00:00"/>
    <x v="442"/>
    <x v="828"/>
    <x v="0"/>
    <x v="2"/>
    <x v="32"/>
    <x v="26"/>
  </r>
  <r>
    <s v="tt0177971"/>
    <x v="925"/>
    <x v="925"/>
    <n v="0"/>
    <x v="25"/>
    <n v="2"/>
    <n v="10"/>
    <x v="2"/>
    <x v="5"/>
    <x v="5"/>
    <s v="Drama"/>
    <x v="7"/>
    <x v="0"/>
    <n v="175272"/>
    <x v="1"/>
    <x v="161"/>
    <x v="918"/>
    <n v="188718434"/>
    <x v="0"/>
    <d v="2000-06-26T00:00:00"/>
    <x v="121"/>
    <x v="829"/>
    <x v="6"/>
    <x v="5"/>
    <x v="33"/>
    <x v="16"/>
  </r>
  <r>
    <s v="tt0178868"/>
    <x v="926"/>
    <x v="926"/>
    <n v="0"/>
    <x v="44"/>
    <n v="1"/>
    <n v="36"/>
    <x v="0"/>
    <x v="7"/>
    <x v="9"/>
    <s v="Unknown"/>
    <x v="14"/>
    <x v="1"/>
    <n v="75670"/>
    <x v="0"/>
    <x v="8"/>
    <x v="919"/>
    <n v="-1056002"/>
    <x v="1"/>
    <d v="1998-01-31T00:00:00"/>
    <x v="443"/>
    <x v="830"/>
    <x v="1"/>
    <x v="6"/>
    <x v="31"/>
    <x v="27"/>
  </r>
  <r>
    <s v="tt0179626"/>
    <x v="927"/>
    <x v="927"/>
    <n v="0"/>
    <x v="7"/>
    <n v="2"/>
    <n v="0"/>
    <x v="0"/>
    <x v="5"/>
    <x v="6"/>
    <s v="Drama"/>
    <x v="28"/>
    <x v="0"/>
    <n v="51520"/>
    <x v="0"/>
    <x v="113"/>
    <x v="920"/>
    <n v="-3640020"/>
    <x v="1"/>
    <d v="2001-03-01T00:00:00"/>
    <x v="444"/>
    <x v="831"/>
    <x v="3"/>
    <x v="2"/>
    <x v="0"/>
    <x v="1"/>
  </r>
  <r>
    <s v="tt0180073"/>
    <x v="928"/>
    <x v="928"/>
    <n v="0"/>
    <x v="14"/>
    <n v="2"/>
    <n v="4"/>
    <x v="2"/>
    <x v="2"/>
    <x v="3"/>
    <s v="Unknown"/>
    <x v="14"/>
    <x v="1"/>
    <n v="56090"/>
    <x v="0"/>
    <x v="46"/>
    <x v="921"/>
    <n v="4489227"/>
    <x v="0"/>
    <d v="1905-06-22T00:00:00"/>
    <x v="55"/>
    <x v="832"/>
    <x v="6"/>
    <x v="2"/>
    <x v="9"/>
    <x v="29"/>
  </r>
  <r>
    <s v="tt0180093"/>
    <x v="929"/>
    <x v="929"/>
    <n v="0"/>
    <x v="8"/>
    <n v="1"/>
    <n v="42"/>
    <x v="0"/>
    <x v="3"/>
    <x v="11"/>
    <s v="Unknown"/>
    <x v="6"/>
    <x v="1"/>
    <n v="879910"/>
    <x v="2"/>
    <x v="57"/>
    <x v="922"/>
    <n v="2890108"/>
    <x v="0"/>
    <d v="2000-05-14T00:00:00"/>
    <x v="406"/>
    <x v="833"/>
    <x v="11"/>
    <x v="3"/>
    <x v="33"/>
    <x v="5"/>
  </r>
  <r>
    <s v="tt0181316"/>
    <x v="930"/>
    <x v="930"/>
    <n v="0"/>
    <x v="29"/>
    <n v="1"/>
    <n v="33"/>
    <x v="0"/>
    <x v="5"/>
    <x v="2"/>
    <s v="Crime"/>
    <x v="33"/>
    <x v="0"/>
    <n v="87335"/>
    <x v="0"/>
    <x v="117"/>
    <x v="923"/>
    <n v="52758500"/>
    <x v="0"/>
    <d v="1999-09-17T00:00:00"/>
    <x v="340"/>
    <x v="826"/>
    <x v="9"/>
    <x v="1"/>
    <x v="32"/>
    <x v="30"/>
  </r>
  <r>
    <s v="tt0181536"/>
    <x v="931"/>
    <x v="931"/>
    <n v="0"/>
    <x v="6"/>
    <n v="2"/>
    <n v="16"/>
    <x v="2"/>
    <x v="3"/>
    <x v="11"/>
    <s v="Unknown"/>
    <x v="21"/>
    <x v="1"/>
    <n v="88526"/>
    <x v="0"/>
    <x v="120"/>
    <x v="924"/>
    <n v="37049764"/>
    <x v="0"/>
    <d v="2000-12-01T00:00:00"/>
    <x v="215"/>
    <x v="834"/>
    <x v="0"/>
    <x v="1"/>
    <x v="33"/>
    <x v="1"/>
  </r>
  <r>
    <s v="tt0181689"/>
    <x v="932"/>
    <x v="932"/>
    <n v="0"/>
    <x v="84"/>
    <n v="2"/>
    <n v="25"/>
    <x v="2"/>
    <x v="5"/>
    <x v="6"/>
    <s v="Mystery"/>
    <x v="2"/>
    <x v="1"/>
    <n v="574290"/>
    <x v="2"/>
    <x v="122"/>
    <x v="925"/>
    <n v="256372926"/>
    <x v="0"/>
    <d v="2002-06-17T00:00:00"/>
    <x v="33"/>
    <x v="835"/>
    <x v="6"/>
    <x v="5"/>
    <x v="35"/>
    <x v="30"/>
  </r>
  <r>
    <s v="tt0181852"/>
    <x v="933"/>
    <x v="933"/>
    <n v="0"/>
    <x v="15"/>
    <n v="1"/>
    <n v="49"/>
    <x v="0"/>
    <x v="5"/>
    <x v="4"/>
    <s v="Unknown"/>
    <x v="33"/>
    <x v="0"/>
    <n v="413519"/>
    <x v="1"/>
    <x v="159"/>
    <x v="926"/>
    <n v="233371112"/>
    <x v="0"/>
    <d v="2003-06-30T00:00:00"/>
    <x v="332"/>
    <x v="836"/>
    <x v="6"/>
    <x v="5"/>
    <x v="36"/>
    <x v="13"/>
  </r>
  <r>
    <s v="tt0181865"/>
    <x v="934"/>
    <x v="934"/>
    <n v="0"/>
    <x v="49"/>
    <n v="2"/>
    <n v="27"/>
    <x v="2"/>
    <x v="4"/>
    <x v="3"/>
    <s v="Thriller"/>
    <x v="2"/>
    <x v="1"/>
    <n v="216735"/>
    <x v="1"/>
    <x v="0"/>
    <x v="927"/>
    <n v="159515725"/>
    <x v="0"/>
    <d v="2000-12-06T00:00:00"/>
    <x v="194"/>
    <x v="837"/>
    <x v="0"/>
    <x v="4"/>
    <x v="33"/>
    <x v="14"/>
  </r>
  <r>
    <s v="tt0181875"/>
    <x v="935"/>
    <x v="935"/>
    <n v="0"/>
    <x v="20"/>
    <n v="2"/>
    <n v="2"/>
    <x v="2"/>
    <x v="1"/>
    <x v="2"/>
    <s v="Drama"/>
    <x v="4"/>
    <x v="1"/>
    <n v="288454"/>
    <x v="1"/>
    <x v="113"/>
    <x v="928"/>
    <n v="-12613713"/>
    <x v="1"/>
    <d v="2000-09-08T00:00:00"/>
    <x v="317"/>
    <x v="838"/>
    <x v="9"/>
    <x v="1"/>
    <x v="33"/>
    <x v="19"/>
  </r>
  <r>
    <s v="tt0181984"/>
    <x v="936"/>
    <x v="936"/>
    <n v="0"/>
    <x v="7"/>
    <n v="2"/>
    <n v="0"/>
    <x v="0"/>
    <x v="4"/>
    <x v="3"/>
    <s v="Thriller"/>
    <x v="16"/>
    <x v="0"/>
    <n v="55708"/>
    <x v="0"/>
    <x v="22"/>
    <x v="929"/>
    <n v="21780255"/>
    <x v="0"/>
    <d v="1905-06-22T00:00:00"/>
    <x v="445"/>
    <x v="832"/>
    <x v="6"/>
    <x v="2"/>
    <x v="9"/>
    <x v="29"/>
  </r>
  <r>
    <s v="tt0182789"/>
    <x v="937"/>
    <x v="937"/>
    <n v="0"/>
    <x v="68"/>
    <n v="2"/>
    <n v="12"/>
    <x v="2"/>
    <x v="3"/>
    <x v="7"/>
    <s v="Sci-Fi"/>
    <x v="17"/>
    <x v="0"/>
    <n v="122713"/>
    <x v="1"/>
    <x v="140"/>
    <x v="930"/>
    <n v="-12576139"/>
    <x v="1"/>
    <d v="1999-12-13T00:00:00"/>
    <x v="202"/>
    <x v="839"/>
    <x v="0"/>
    <x v="5"/>
    <x v="32"/>
    <x v="12"/>
  </r>
  <r>
    <s v="tt0183505"/>
    <x v="938"/>
    <x v="938"/>
    <n v="0"/>
    <x v="3"/>
    <n v="1"/>
    <n v="56"/>
    <x v="0"/>
    <x v="0"/>
    <x v="11"/>
    <s v="Unknown"/>
    <x v="5"/>
    <x v="0"/>
    <n v="247223"/>
    <x v="1"/>
    <x v="185"/>
    <x v="931"/>
    <n v="98270999"/>
    <x v="0"/>
    <d v="1905-06-22T00:00:00"/>
    <x v="318"/>
    <x v="832"/>
    <x v="6"/>
    <x v="2"/>
    <x v="9"/>
    <x v="29"/>
  </r>
  <r>
    <s v="tt0183523"/>
    <x v="939"/>
    <x v="939"/>
    <n v="0"/>
    <x v="42"/>
    <n v="1"/>
    <n v="54"/>
    <x v="0"/>
    <x v="1"/>
    <x v="4"/>
    <s v="Thriller"/>
    <x v="36"/>
    <x v="0"/>
    <n v="75692"/>
    <x v="0"/>
    <x v="140"/>
    <x v="932"/>
    <n v="10983407"/>
    <x v="0"/>
    <d v="2000-03-06T00:00:00"/>
    <x v="40"/>
    <x v="840"/>
    <x v="3"/>
    <x v="5"/>
    <x v="33"/>
    <x v="14"/>
  </r>
  <r>
    <s v="tt0183649"/>
    <x v="940"/>
    <x v="940"/>
    <n v="0"/>
    <x v="89"/>
    <n v="1"/>
    <n v="21"/>
    <x v="0"/>
    <x v="4"/>
    <x v="16"/>
    <s v="Unknown"/>
    <x v="1"/>
    <x v="1"/>
    <n v="281056"/>
    <x v="1"/>
    <x v="30"/>
    <x v="933"/>
    <n v="84837138"/>
    <x v="0"/>
    <d v="2002-09-10T00:00:00"/>
    <x v="152"/>
    <x v="841"/>
    <x v="9"/>
    <x v="0"/>
    <x v="35"/>
    <x v="28"/>
  </r>
  <r>
    <s v="tt0183790"/>
    <x v="941"/>
    <x v="941"/>
    <n v="0"/>
    <x v="68"/>
    <n v="2"/>
    <n v="12"/>
    <x v="2"/>
    <x v="5"/>
    <x v="5"/>
    <s v="Romance"/>
    <x v="17"/>
    <x v="0"/>
    <n v="197386"/>
    <x v="1"/>
    <x v="117"/>
    <x v="934"/>
    <n v="52487473"/>
    <x v="0"/>
    <d v="2001-03-08T00:00:00"/>
    <x v="378"/>
    <x v="842"/>
    <x v="3"/>
    <x v="2"/>
    <x v="0"/>
    <x v="19"/>
  </r>
  <r>
    <s v="tt0184894"/>
    <x v="942"/>
    <x v="942"/>
    <n v="0"/>
    <x v="18"/>
    <n v="1"/>
    <n v="50"/>
    <x v="0"/>
    <x v="5"/>
    <x v="5"/>
    <s v="Comedy"/>
    <x v="5"/>
    <x v="0"/>
    <n v="133388"/>
    <x v="1"/>
    <x v="51"/>
    <x v="935"/>
    <n v="44274467"/>
    <x v="0"/>
    <d v="2000-05-19T00:00:00"/>
    <x v="446"/>
    <x v="843"/>
    <x v="11"/>
    <x v="1"/>
    <x v="33"/>
    <x v="4"/>
  </r>
  <r>
    <s v="tt0185014"/>
    <x v="943"/>
    <x v="943"/>
    <n v="0"/>
    <x v="63"/>
    <n v="1"/>
    <n v="47"/>
    <x v="0"/>
    <x v="0"/>
    <x v="3"/>
    <s v="Unknown"/>
    <x v="14"/>
    <x v="1"/>
    <n v="65993"/>
    <x v="0"/>
    <x v="51"/>
    <x v="936"/>
    <n v="-21573412"/>
    <x v="1"/>
    <d v="2000-02-22T00:00:00"/>
    <x v="350"/>
    <x v="844"/>
    <x v="2"/>
    <x v="0"/>
    <x v="33"/>
    <x v="29"/>
  </r>
  <r>
    <s v="tt0185183"/>
    <x v="944"/>
    <x v="944"/>
    <n v="0"/>
    <x v="35"/>
    <n v="1"/>
    <n v="57"/>
    <x v="0"/>
    <x v="5"/>
    <x v="5"/>
    <s v="Sci-Fi"/>
    <x v="54"/>
    <x v="3"/>
    <n v="82348"/>
    <x v="0"/>
    <x v="155"/>
    <x v="937"/>
    <n v="-43274337"/>
    <x v="1"/>
    <d v="2000-05-10T00:00:00"/>
    <x v="447"/>
    <x v="845"/>
    <x v="11"/>
    <x v="4"/>
    <x v="33"/>
    <x v="28"/>
  </r>
  <r>
    <s v="tt0185371"/>
    <x v="945"/>
    <x v="945"/>
    <n v="0"/>
    <x v="29"/>
    <n v="1"/>
    <n v="33"/>
    <x v="0"/>
    <x v="7"/>
    <x v="9"/>
    <s v="Thriller"/>
    <x v="29"/>
    <x v="0"/>
    <n v="59487"/>
    <x v="0"/>
    <x v="184"/>
    <x v="938"/>
    <n v="5593455"/>
    <x v="0"/>
    <d v="1999-10-27T00:00:00"/>
    <x v="448"/>
    <x v="846"/>
    <x v="4"/>
    <x v="4"/>
    <x v="32"/>
    <x v="15"/>
  </r>
  <r>
    <s v="tt0185431"/>
    <x v="946"/>
    <x v="946"/>
    <n v="0"/>
    <x v="59"/>
    <n v="1"/>
    <n v="30"/>
    <x v="0"/>
    <x v="0"/>
    <x v="0"/>
    <s v="Unknown"/>
    <x v="39"/>
    <x v="0"/>
    <n v="110606"/>
    <x v="1"/>
    <x v="132"/>
    <x v="939"/>
    <n v="-26707705"/>
    <x v="1"/>
    <d v="2000-11-02T00:00:00"/>
    <x v="449"/>
    <x v="847"/>
    <x v="5"/>
    <x v="2"/>
    <x v="33"/>
    <x v="9"/>
  </r>
  <r>
    <s v="tt0185937"/>
    <x v="947"/>
    <x v="947"/>
    <n v="0"/>
    <x v="89"/>
    <n v="1"/>
    <n v="21"/>
    <x v="0"/>
    <x v="7"/>
    <x v="9"/>
    <s v="Unknown"/>
    <x v="7"/>
    <x v="0"/>
    <n v="278925"/>
    <x v="1"/>
    <x v="171"/>
    <x v="940"/>
    <n v="248579099"/>
    <x v="0"/>
    <d v="1999-01-25T00:00:00"/>
    <x v="450"/>
    <x v="848"/>
    <x v="1"/>
    <x v="5"/>
    <x v="32"/>
    <x v="2"/>
  </r>
  <r>
    <s v="tt0186151"/>
    <x v="948"/>
    <x v="948"/>
    <n v="0"/>
    <x v="0"/>
    <n v="1"/>
    <n v="58"/>
    <x v="0"/>
    <x v="4"/>
    <x v="3"/>
    <s v="Mystery"/>
    <x v="3"/>
    <x v="1"/>
    <n v="113830"/>
    <x v="1"/>
    <x v="89"/>
    <x v="941"/>
    <n v="37106245"/>
    <x v="0"/>
    <d v="1905-06-22T00:00:00"/>
    <x v="319"/>
    <x v="832"/>
    <x v="6"/>
    <x v="2"/>
    <x v="9"/>
    <x v="29"/>
  </r>
  <r>
    <s v="tt0186566"/>
    <x v="949"/>
    <x v="949"/>
    <n v="0"/>
    <x v="25"/>
    <n v="2"/>
    <n v="10"/>
    <x v="2"/>
    <x v="5"/>
    <x v="5"/>
    <s v="Thriller"/>
    <x v="7"/>
    <x v="0"/>
    <n v="84896"/>
    <x v="0"/>
    <x v="117"/>
    <x v="942"/>
    <n v="63884132"/>
    <x v="0"/>
    <d v="2000-08-01T00:00:00"/>
    <x v="18"/>
    <x v="849"/>
    <x v="10"/>
    <x v="0"/>
    <x v="33"/>
    <x v="1"/>
  </r>
  <r>
    <s v="tt0187078"/>
    <x v="950"/>
    <x v="950"/>
    <n v="0"/>
    <x v="0"/>
    <n v="1"/>
    <n v="58"/>
    <x v="0"/>
    <x v="5"/>
    <x v="6"/>
    <s v="Thriller"/>
    <x v="7"/>
    <x v="0"/>
    <n v="290003"/>
    <x v="1"/>
    <x v="143"/>
    <x v="943"/>
    <n v="147202299"/>
    <x v="0"/>
    <d v="2000-06-05T00:00:00"/>
    <x v="243"/>
    <x v="850"/>
    <x v="6"/>
    <x v="5"/>
    <x v="33"/>
    <x v="20"/>
  </r>
  <r>
    <s v="tt0187393"/>
    <x v="951"/>
    <x v="951"/>
    <n v="0"/>
    <x v="106"/>
    <n v="2"/>
    <n v="45"/>
    <x v="2"/>
    <x v="5"/>
    <x v="3"/>
    <s v="History"/>
    <x v="14"/>
    <x v="1"/>
    <n v="288206"/>
    <x v="1"/>
    <x v="160"/>
    <x v="944"/>
    <n v="105294342"/>
    <x v="0"/>
    <d v="2000-06-27T00:00:00"/>
    <x v="233"/>
    <x v="851"/>
    <x v="6"/>
    <x v="0"/>
    <x v="33"/>
    <x v="15"/>
  </r>
  <r>
    <s v="tt0187738"/>
    <x v="952"/>
    <x v="952"/>
    <n v="0"/>
    <x v="35"/>
    <n v="1"/>
    <n v="57"/>
    <x v="0"/>
    <x v="5"/>
    <x v="10"/>
    <s v="Sci-Fi"/>
    <x v="13"/>
    <x v="0"/>
    <n v="230138"/>
    <x v="1"/>
    <x v="63"/>
    <x v="945"/>
    <n v="101010032"/>
    <x v="0"/>
    <d v="2002-03-21T00:00:00"/>
    <x v="351"/>
    <x v="852"/>
    <x v="3"/>
    <x v="2"/>
    <x v="35"/>
    <x v="6"/>
  </r>
  <r>
    <s v="tt0190138"/>
    <x v="953"/>
    <x v="953"/>
    <n v="0"/>
    <x v="37"/>
    <n v="1"/>
    <n v="38"/>
    <x v="0"/>
    <x v="0"/>
    <x v="6"/>
    <s v="Unknown"/>
    <x v="13"/>
    <x v="0"/>
    <n v="126715"/>
    <x v="1"/>
    <x v="186"/>
    <x v="946"/>
    <n v="65071651"/>
    <x v="0"/>
    <d v="2000-02-17T00:00:00"/>
    <x v="122"/>
    <x v="853"/>
    <x v="2"/>
    <x v="2"/>
    <x v="33"/>
    <x v="30"/>
  </r>
  <r>
    <s v="tt0190332"/>
    <x v="954"/>
    <x v="954"/>
    <n v="0"/>
    <x v="7"/>
    <n v="2"/>
    <n v="0"/>
    <x v="0"/>
    <x v="5"/>
    <x v="5"/>
    <s v="Drama"/>
    <x v="4"/>
    <x v="1"/>
    <n v="278334"/>
    <x v="1"/>
    <x v="70"/>
    <x v="947"/>
    <n v="196977285"/>
    <x v="0"/>
    <d v="2000-05-18T00:00:00"/>
    <x v="303"/>
    <x v="687"/>
    <x v="11"/>
    <x v="2"/>
    <x v="33"/>
    <x v="21"/>
  </r>
  <r>
    <s v="tt0190590"/>
    <x v="955"/>
    <x v="955"/>
    <n v="0"/>
    <x v="63"/>
    <n v="1"/>
    <n v="47"/>
    <x v="0"/>
    <x v="1"/>
    <x v="2"/>
    <s v="Crime"/>
    <x v="8"/>
    <x v="1"/>
    <n v="324917"/>
    <x v="1"/>
    <x v="112"/>
    <x v="948"/>
    <n v="45870729"/>
    <x v="0"/>
    <d v="2000-05-13T00:00:00"/>
    <x v="103"/>
    <x v="739"/>
    <x v="11"/>
    <x v="6"/>
    <x v="33"/>
    <x v="12"/>
  </r>
  <r>
    <s v="tt0190865"/>
    <x v="956"/>
    <x v="956"/>
    <n v="0"/>
    <x v="14"/>
    <n v="2"/>
    <n v="4"/>
    <x v="2"/>
    <x v="5"/>
    <x v="5"/>
    <s v="Drama"/>
    <x v="32"/>
    <x v="0"/>
    <n v="64366"/>
    <x v="0"/>
    <x v="137"/>
    <x v="949"/>
    <n v="140663859"/>
    <x v="0"/>
    <d v="2000-12-03T00:00:00"/>
    <x v="293"/>
    <x v="854"/>
    <x v="0"/>
    <x v="3"/>
    <x v="33"/>
    <x v="25"/>
  </r>
  <r>
    <s v="tt0191397"/>
    <x v="957"/>
    <x v="957"/>
    <n v="0"/>
    <x v="0"/>
    <n v="1"/>
    <n v="58"/>
    <x v="0"/>
    <x v="0"/>
    <x v="15"/>
    <s v="Unknown"/>
    <x v="5"/>
    <x v="0"/>
    <n v="68336"/>
    <x v="0"/>
    <x v="115"/>
    <x v="950"/>
    <n v="54511"/>
    <x v="0"/>
    <d v="2000-08-07T00:00:00"/>
    <x v="147"/>
    <x v="855"/>
    <x v="10"/>
    <x v="5"/>
    <x v="33"/>
    <x v="7"/>
  </r>
  <r>
    <s v="tt0191754"/>
    <x v="958"/>
    <x v="958"/>
    <n v="0"/>
    <x v="62"/>
    <n v="1"/>
    <n v="43"/>
    <x v="0"/>
    <x v="0"/>
    <x v="3"/>
    <s v="Unknown"/>
    <x v="28"/>
    <x v="0"/>
    <n v="53162"/>
    <x v="0"/>
    <x v="120"/>
    <x v="951"/>
    <n v="19198945"/>
    <x v="0"/>
    <d v="2000-02-08T00:00:00"/>
    <x v="337"/>
    <x v="856"/>
    <x v="2"/>
    <x v="0"/>
    <x v="33"/>
    <x v="19"/>
  </r>
  <r>
    <s v="tt0195685"/>
    <x v="959"/>
    <x v="959"/>
    <n v="0"/>
    <x v="65"/>
    <n v="2"/>
    <n v="11"/>
    <x v="2"/>
    <x v="2"/>
    <x v="3"/>
    <s v="Unknown"/>
    <x v="3"/>
    <x v="1"/>
    <n v="213218"/>
    <x v="1"/>
    <x v="139"/>
    <x v="952"/>
    <n v="204271286"/>
    <x v="0"/>
    <d v="1905-06-22T00:00:00"/>
    <x v="194"/>
    <x v="832"/>
    <x v="6"/>
    <x v="2"/>
    <x v="9"/>
    <x v="29"/>
  </r>
  <r>
    <s v="tt0195714"/>
    <x v="960"/>
    <x v="960"/>
    <n v="0"/>
    <x v="37"/>
    <n v="1"/>
    <n v="38"/>
    <x v="0"/>
    <x v="7"/>
    <x v="16"/>
    <s v="Unknown"/>
    <x v="13"/>
    <x v="0"/>
    <n v="273327"/>
    <x v="1"/>
    <x v="121"/>
    <x v="953"/>
    <n v="89880294"/>
    <x v="0"/>
    <d v="2000-03-16T00:00:00"/>
    <x v="451"/>
    <x v="857"/>
    <x v="3"/>
    <x v="2"/>
    <x v="33"/>
    <x v="18"/>
  </r>
  <r>
    <s v="tt0196229"/>
    <x v="961"/>
    <x v="961"/>
    <n v="0"/>
    <x v="59"/>
    <n v="1"/>
    <n v="30"/>
    <x v="0"/>
    <x v="0"/>
    <x v="11"/>
    <s v="Unknown"/>
    <x v="7"/>
    <x v="0"/>
    <n v="286088"/>
    <x v="1"/>
    <x v="65"/>
    <x v="954"/>
    <n v="32780981"/>
    <x v="0"/>
    <d v="2001-09-28T00:00:00"/>
    <x v="269"/>
    <x v="858"/>
    <x v="9"/>
    <x v="1"/>
    <x v="0"/>
    <x v="10"/>
  </r>
  <r>
    <s v="tt0198781"/>
    <x v="962"/>
    <x v="962"/>
    <n v="0"/>
    <x v="56"/>
    <n v="1"/>
    <n v="32"/>
    <x v="0"/>
    <x v="1"/>
    <x v="1"/>
    <s v="Comedy"/>
    <x v="12"/>
    <x v="1"/>
    <n v="955443"/>
    <x v="2"/>
    <x v="138"/>
    <x v="955"/>
    <n v="464707738"/>
    <x v="0"/>
    <d v="2001-10-28T00:00:00"/>
    <x v="452"/>
    <x v="859"/>
    <x v="4"/>
    <x v="3"/>
    <x v="0"/>
    <x v="10"/>
  </r>
  <r>
    <s v="tt0199753"/>
    <x v="963"/>
    <x v="963"/>
    <n v="0"/>
    <x v="32"/>
    <n v="1"/>
    <n v="46"/>
    <x v="0"/>
    <x v="5"/>
    <x v="4"/>
    <s v="Thriller"/>
    <x v="36"/>
    <x v="0"/>
    <n v="59453"/>
    <x v="0"/>
    <x v="125"/>
    <x v="956"/>
    <n v="-46536031"/>
    <x v="1"/>
    <d v="2000-11-06T00:00:00"/>
    <x v="453"/>
    <x v="860"/>
    <x v="5"/>
    <x v="5"/>
    <x v="33"/>
    <x v="14"/>
  </r>
  <r>
    <s v="tt0200465"/>
    <x v="964"/>
    <x v="964"/>
    <n v="0"/>
    <x v="40"/>
    <n v="1"/>
    <n v="51"/>
    <x v="0"/>
    <x v="4"/>
    <x v="3"/>
    <s v="Thriller"/>
    <x v="14"/>
    <x v="1"/>
    <n v="187146"/>
    <x v="1"/>
    <x v="34"/>
    <x v="957"/>
    <n v="44828421"/>
    <x v="0"/>
    <d v="2008-02-19T00:00:00"/>
    <x v="164"/>
    <x v="861"/>
    <x v="2"/>
    <x v="0"/>
    <x v="38"/>
    <x v="4"/>
  </r>
  <r>
    <s v="tt0200550"/>
    <x v="965"/>
    <x v="965"/>
    <n v="0"/>
    <x v="12"/>
    <n v="1"/>
    <n v="40"/>
    <x v="0"/>
    <x v="0"/>
    <x v="3"/>
    <s v="Music"/>
    <x v="36"/>
    <x v="0"/>
    <n v="119400"/>
    <x v="1"/>
    <x v="129"/>
    <x v="958"/>
    <n v="68916474"/>
    <x v="0"/>
    <d v="2000-07-31T00:00:00"/>
    <x v="454"/>
    <x v="862"/>
    <x v="7"/>
    <x v="5"/>
    <x v="33"/>
    <x v="27"/>
  </r>
  <r>
    <s v="tt0203009"/>
    <x v="966"/>
    <x v="966"/>
    <n v="0"/>
    <x v="45"/>
    <n v="2"/>
    <n v="7"/>
    <x v="2"/>
    <x v="3"/>
    <x v="17"/>
    <s v="Romance"/>
    <x v="2"/>
    <x v="1"/>
    <n v="295193"/>
    <x v="1"/>
    <x v="115"/>
    <x v="959"/>
    <n v="134928542"/>
    <x v="0"/>
    <d v="2001-05-09T00:00:00"/>
    <x v="320"/>
    <x v="863"/>
    <x v="11"/>
    <x v="4"/>
    <x v="0"/>
    <x v="17"/>
  </r>
  <r>
    <s v="tt0203019"/>
    <x v="967"/>
    <x v="967"/>
    <n v="0"/>
    <x v="27"/>
    <n v="2"/>
    <n v="9"/>
    <x v="2"/>
    <x v="2"/>
    <x v="3"/>
    <s v="Unknown"/>
    <x v="14"/>
    <x v="1"/>
    <n v="123101"/>
    <x v="1"/>
    <x v="107"/>
    <x v="960"/>
    <n v="50343495"/>
    <x v="0"/>
    <d v="2000-09-14T00:00:00"/>
    <x v="455"/>
    <x v="864"/>
    <x v="9"/>
    <x v="2"/>
    <x v="33"/>
    <x v="5"/>
  </r>
  <r>
    <s v="tt0204946"/>
    <x v="968"/>
    <x v="968"/>
    <n v="0"/>
    <x v="37"/>
    <n v="1"/>
    <n v="38"/>
    <x v="0"/>
    <x v="0"/>
    <x v="7"/>
    <s v="Sport"/>
    <x v="28"/>
    <x v="0"/>
    <n v="102902"/>
    <x v="1"/>
    <x v="21"/>
    <x v="961"/>
    <n v="79449929"/>
    <x v="0"/>
    <d v="2000-08-22T00:00:00"/>
    <x v="456"/>
    <x v="865"/>
    <x v="10"/>
    <x v="0"/>
    <x v="33"/>
    <x v="29"/>
  </r>
  <r>
    <s v="tt0205000"/>
    <x v="969"/>
    <x v="969"/>
    <n v="0"/>
    <x v="28"/>
    <n v="1"/>
    <n v="28"/>
    <x v="0"/>
    <x v="0"/>
    <x v="7"/>
    <s v="Unknown"/>
    <x v="36"/>
    <x v="0"/>
    <n v="78700"/>
    <x v="0"/>
    <x v="70"/>
    <x v="962"/>
    <n v="75938755"/>
    <x v="0"/>
    <d v="1999-12-02T00:00:00"/>
    <x v="457"/>
    <x v="866"/>
    <x v="0"/>
    <x v="2"/>
    <x v="32"/>
    <x v="9"/>
  </r>
  <r>
    <s v="tt0206275"/>
    <x v="970"/>
    <x v="970"/>
    <n v="0"/>
    <x v="22"/>
    <n v="1"/>
    <n v="52"/>
    <x v="0"/>
    <x v="3"/>
    <x v="8"/>
    <s v="Romance"/>
    <x v="27"/>
    <x v="0"/>
    <n v="65053"/>
    <x v="0"/>
    <x v="30"/>
    <x v="963"/>
    <n v="118706809"/>
    <x v="0"/>
    <d v="2001-01-09T00:00:00"/>
    <x v="458"/>
    <x v="867"/>
    <x v="1"/>
    <x v="0"/>
    <x v="0"/>
    <x v="17"/>
  </r>
  <r>
    <s v="tt0206314"/>
    <x v="971"/>
    <x v="971"/>
    <n v="0"/>
    <x v="26"/>
    <n v="1"/>
    <n v="37"/>
    <x v="0"/>
    <x v="5"/>
    <x v="9"/>
    <s v="Thriller"/>
    <x v="5"/>
    <x v="0"/>
    <n v="74446"/>
    <x v="0"/>
    <x v="121"/>
    <x v="964"/>
    <n v="13642838"/>
    <x v="0"/>
    <d v="2001-09-09T00:00:00"/>
    <x v="397"/>
    <x v="868"/>
    <x v="9"/>
    <x v="3"/>
    <x v="0"/>
    <x v="17"/>
  </r>
  <r>
    <s v="tt0206634"/>
    <x v="972"/>
    <x v="972"/>
    <n v="0"/>
    <x v="15"/>
    <n v="1"/>
    <n v="49"/>
    <x v="0"/>
    <x v="5"/>
    <x v="3"/>
    <s v="Sci-Fi"/>
    <x v="4"/>
    <x v="1"/>
    <n v="520165"/>
    <x v="2"/>
    <x v="187"/>
    <x v="965"/>
    <n v="-5404536"/>
    <x v="1"/>
    <d v="2006-09-03T00:00:00"/>
    <x v="344"/>
    <x v="869"/>
    <x v="9"/>
    <x v="3"/>
    <x v="39"/>
    <x v="25"/>
  </r>
  <r>
    <s v="tt0207201"/>
    <x v="973"/>
    <x v="973"/>
    <n v="0"/>
    <x v="45"/>
    <n v="2"/>
    <n v="7"/>
    <x v="2"/>
    <x v="0"/>
    <x v="0"/>
    <s v="Romance"/>
    <x v="0"/>
    <x v="0"/>
    <n v="218108"/>
    <x v="1"/>
    <x v="108"/>
    <x v="966"/>
    <n v="304111707"/>
    <x v="0"/>
    <d v="2000-12-13T00:00:00"/>
    <x v="459"/>
    <x v="870"/>
    <x v="0"/>
    <x v="4"/>
    <x v="33"/>
    <x v="12"/>
  </r>
  <r>
    <s v="tt0208003"/>
    <x v="974"/>
    <x v="974"/>
    <n v="0"/>
    <x v="53"/>
    <n v="1"/>
    <n v="39"/>
    <x v="0"/>
    <x v="5"/>
    <x v="2"/>
    <s v="Crime"/>
    <x v="50"/>
    <x v="0"/>
    <n v="89418"/>
    <x v="0"/>
    <x v="84"/>
    <x v="967"/>
    <n v="143959438"/>
    <x v="0"/>
    <d v="2000-05-31T00:00:00"/>
    <x v="346"/>
    <x v="871"/>
    <x v="11"/>
    <x v="4"/>
    <x v="33"/>
    <x v="27"/>
  </r>
  <r>
    <s v="tt0209144"/>
    <x v="975"/>
    <x v="975"/>
    <n v="0"/>
    <x v="11"/>
    <n v="1"/>
    <n v="53"/>
    <x v="0"/>
    <x v="12"/>
    <x v="16"/>
    <s v="Unknown"/>
    <x v="26"/>
    <x v="1"/>
    <n v="1294446"/>
    <x v="2"/>
    <x v="38"/>
    <x v="968"/>
    <n v="31047078"/>
    <x v="0"/>
    <d v="2000-09-05T00:00:00"/>
    <x v="422"/>
    <x v="872"/>
    <x v="9"/>
    <x v="0"/>
    <x v="33"/>
    <x v="20"/>
  </r>
  <r>
    <s v="tt0209163"/>
    <x v="976"/>
    <x v="976"/>
    <n v="0"/>
    <x v="25"/>
    <n v="2"/>
    <n v="10"/>
    <x v="2"/>
    <x v="5"/>
    <x v="5"/>
    <s v="Fantasy"/>
    <x v="0"/>
    <x v="0"/>
    <n v="340423"/>
    <x v="1"/>
    <x v="188"/>
    <x v="969"/>
    <n v="345280904"/>
    <x v="0"/>
    <d v="2001-04-29T00:00:00"/>
    <x v="367"/>
    <x v="873"/>
    <x v="8"/>
    <x v="3"/>
    <x v="0"/>
    <x v="11"/>
  </r>
  <r>
    <s v="tt0209475"/>
    <x v="977"/>
    <x v="977"/>
    <n v="0"/>
    <x v="62"/>
    <n v="1"/>
    <n v="43"/>
    <x v="0"/>
    <x v="0"/>
    <x v="7"/>
    <s v="Unknown"/>
    <x v="39"/>
    <x v="0"/>
    <n v="84871"/>
    <x v="0"/>
    <x v="56"/>
    <x v="970"/>
    <n v="59728529"/>
    <x v="0"/>
    <d v="2001-01-26T00:00:00"/>
    <x v="460"/>
    <x v="874"/>
    <x v="1"/>
    <x v="1"/>
    <x v="0"/>
    <x v="16"/>
  </r>
  <r>
    <s v="tt0209958"/>
    <x v="978"/>
    <x v="978"/>
    <n v="0"/>
    <x v="63"/>
    <n v="1"/>
    <n v="47"/>
    <x v="0"/>
    <x v="4"/>
    <x v="10"/>
    <s v="Sci-Fi"/>
    <x v="0"/>
    <x v="0"/>
    <n v="107334"/>
    <x v="1"/>
    <x v="127"/>
    <x v="971"/>
    <n v="71155843"/>
    <x v="0"/>
    <d v="2000-08-17T00:00:00"/>
    <x v="461"/>
    <x v="875"/>
    <x v="10"/>
    <x v="2"/>
    <x v="33"/>
    <x v="30"/>
  </r>
  <r>
    <s v="tt0210070"/>
    <x v="979"/>
    <x v="979"/>
    <n v="0"/>
    <x v="52"/>
    <n v="1"/>
    <n v="48"/>
    <x v="0"/>
    <x v="3"/>
    <x v="0"/>
    <s v="Horror"/>
    <x v="22"/>
    <x v="0"/>
    <n v="51152"/>
    <x v="0"/>
    <x v="25"/>
    <x v="972"/>
    <n v="-4997446"/>
    <x v="1"/>
    <d v="2000-08-01T00:00:00"/>
    <x v="462"/>
    <x v="849"/>
    <x v="10"/>
    <x v="0"/>
    <x v="33"/>
    <x v="1"/>
  </r>
  <r>
    <s v="tt0210945"/>
    <x v="980"/>
    <x v="980"/>
    <n v="0"/>
    <x v="11"/>
    <n v="1"/>
    <n v="53"/>
    <x v="0"/>
    <x v="2"/>
    <x v="3"/>
    <s v="Sport"/>
    <x v="10"/>
    <x v="1"/>
    <n v="227342"/>
    <x v="1"/>
    <x v="84"/>
    <x v="973"/>
    <n v="106771683"/>
    <x v="0"/>
    <d v="2000-09-23T00:00:00"/>
    <x v="463"/>
    <x v="876"/>
    <x v="9"/>
    <x v="6"/>
    <x v="33"/>
    <x v="26"/>
  </r>
  <r>
    <s v="tt0211443"/>
    <x v="981"/>
    <x v="981"/>
    <n v="0"/>
    <x v="56"/>
    <n v="1"/>
    <n v="32"/>
    <x v="0"/>
    <x v="5"/>
    <x v="10"/>
    <s v="Sci-Fi"/>
    <x v="55"/>
    <x v="3"/>
    <n v="60406"/>
    <x v="0"/>
    <x v="21"/>
    <x v="974"/>
    <n v="6077882"/>
    <x v="0"/>
    <d v="2001-07-24T00:00:00"/>
    <x v="464"/>
    <x v="877"/>
    <x v="7"/>
    <x v="0"/>
    <x v="0"/>
    <x v="22"/>
  </r>
  <r>
    <s v="tt0211915"/>
    <x v="982"/>
    <x v="982"/>
    <n v="0"/>
    <x v="20"/>
    <n v="2"/>
    <n v="2"/>
    <x v="2"/>
    <x v="0"/>
    <x v="7"/>
    <s v="Unknown"/>
    <x v="6"/>
    <x v="1"/>
    <n v="781609"/>
    <x v="2"/>
    <x v="64"/>
    <x v="975"/>
    <n v="164276724"/>
    <x v="0"/>
    <d v="2001-04-25T00:00:00"/>
    <x v="327"/>
    <x v="878"/>
    <x v="8"/>
    <x v="4"/>
    <x v="0"/>
    <x v="2"/>
  </r>
  <r>
    <s v="tt0211933"/>
    <x v="983"/>
    <x v="983"/>
    <n v="0"/>
    <x v="77"/>
    <n v="1"/>
    <n v="24"/>
    <x v="0"/>
    <x v="4"/>
    <x v="3"/>
    <s v="Mystery"/>
    <x v="7"/>
    <x v="0"/>
    <n v="79426"/>
    <x v="0"/>
    <x v="189"/>
    <x v="976"/>
    <n v="24130062"/>
    <x v="0"/>
    <d v="2007-11-14T00:00:00"/>
    <x v="465"/>
    <x v="879"/>
    <x v="5"/>
    <x v="4"/>
    <x v="40"/>
    <x v="5"/>
  </r>
  <r>
    <s v="tt0212338"/>
    <x v="984"/>
    <x v="984"/>
    <n v="0"/>
    <x v="52"/>
    <n v="1"/>
    <n v="48"/>
    <x v="0"/>
    <x v="0"/>
    <x v="7"/>
    <s v="Unknown"/>
    <x v="16"/>
    <x v="0"/>
    <n v="348738"/>
    <x v="1"/>
    <x v="51"/>
    <x v="977"/>
    <n v="275444045"/>
    <x v="0"/>
    <d v="2000-10-06T00:00:00"/>
    <x v="329"/>
    <x v="880"/>
    <x v="4"/>
    <x v="1"/>
    <x v="33"/>
    <x v="14"/>
  </r>
  <r>
    <s v="tt0212346"/>
    <x v="985"/>
    <x v="985"/>
    <n v="0"/>
    <x v="15"/>
    <n v="1"/>
    <n v="49"/>
    <x v="0"/>
    <x v="5"/>
    <x v="2"/>
    <s v="Crime"/>
    <x v="33"/>
    <x v="0"/>
    <n v="224537"/>
    <x v="1"/>
    <x v="129"/>
    <x v="978"/>
    <n v="167742720"/>
    <x v="0"/>
    <d v="2000-12-14T00:00:00"/>
    <x v="270"/>
    <x v="881"/>
    <x v="0"/>
    <x v="2"/>
    <x v="33"/>
    <x v="5"/>
  </r>
  <r>
    <s v="tt0212712"/>
    <x v="986"/>
    <x v="986"/>
    <n v="0"/>
    <x v="27"/>
    <n v="2"/>
    <n v="9"/>
    <x v="2"/>
    <x v="3"/>
    <x v="7"/>
    <s v="Sci-Fi"/>
    <x v="3"/>
    <x v="1"/>
    <n v="60667"/>
    <x v="0"/>
    <x v="3"/>
    <x v="979"/>
    <n v="8205757"/>
    <x v="0"/>
    <d v="2004-05-20T00:00:00"/>
    <x v="466"/>
    <x v="882"/>
    <x v="11"/>
    <x v="2"/>
    <x v="37"/>
    <x v="8"/>
  </r>
  <r>
    <s v="tt0212720"/>
    <x v="987"/>
    <x v="987"/>
    <n v="0"/>
    <x v="51"/>
    <n v="2"/>
    <n v="26"/>
    <x v="2"/>
    <x v="3"/>
    <x v="4"/>
    <s v="Unknown"/>
    <x v="14"/>
    <x v="1"/>
    <n v="318645"/>
    <x v="1"/>
    <x v="140"/>
    <x v="980"/>
    <n v="135926552"/>
    <x v="0"/>
    <d v="2001-06-26T00:00:00"/>
    <x v="33"/>
    <x v="883"/>
    <x v="6"/>
    <x v="0"/>
    <x v="0"/>
    <x v="16"/>
  </r>
  <r>
    <s v="tt0212985"/>
    <x v="988"/>
    <x v="988"/>
    <n v="0"/>
    <x v="65"/>
    <n v="2"/>
    <n v="11"/>
    <x v="2"/>
    <x v="4"/>
    <x v="3"/>
    <s v="Thriller"/>
    <x v="22"/>
    <x v="0"/>
    <n v="287505"/>
    <x v="1"/>
    <x v="190"/>
    <x v="981"/>
    <n v="264692268"/>
    <x v="0"/>
    <d v="2001-02-09T00:00:00"/>
    <x v="59"/>
    <x v="884"/>
    <x v="2"/>
    <x v="1"/>
    <x v="0"/>
    <x v="17"/>
  </r>
  <r>
    <s v="tt0213149"/>
    <x v="989"/>
    <x v="989"/>
    <n v="0"/>
    <x v="46"/>
    <n v="3"/>
    <n v="3"/>
    <x v="2"/>
    <x v="5"/>
    <x v="3"/>
    <s v="History"/>
    <x v="27"/>
    <x v="0"/>
    <n v="346541"/>
    <x v="1"/>
    <x v="161"/>
    <x v="982"/>
    <n v="309220945"/>
    <x v="0"/>
    <d v="2001-05-21T00:00:00"/>
    <x v="281"/>
    <x v="885"/>
    <x v="11"/>
    <x v="5"/>
    <x v="0"/>
    <x v="6"/>
  </r>
  <r>
    <s v="tt0215129"/>
    <x v="990"/>
    <x v="990"/>
    <n v="0"/>
    <x v="29"/>
    <n v="1"/>
    <n v="33"/>
    <x v="0"/>
    <x v="0"/>
    <x v="11"/>
    <s v="Unknown"/>
    <x v="7"/>
    <x v="0"/>
    <n v="175502"/>
    <x v="1"/>
    <x v="100"/>
    <x v="983"/>
    <n v="103754278"/>
    <x v="0"/>
    <d v="2000-05-11T00:00:00"/>
    <x v="467"/>
    <x v="886"/>
    <x v="11"/>
    <x v="2"/>
    <x v="33"/>
    <x v="0"/>
  </r>
  <r>
    <s v="tt0215750"/>
    <x v="991"/>
    <x v="991"/>
    <n v="0"/>
    <x v="65"/>
    <n v="2"/>
    <n v="11"/>
    <x v="2"/>
    <x v="5"/>
    <x v="3"/>
    <s v="War"/>
    <x v="15"/>
    <x v="1"/>
    <n v="273308"/>
    <x v="1"/>
    <x v="156"/>
    <x v="984"/>
    <n v="28976270"/>
    <x v="0"/>
    <d v="2001-02-07T00:00:00"/>
    <x v="356"/>
    <x v="887"/>
    <x v="2"/>
    <x v="4"/>
    <x v="0"/>
    <x v="7"/>
  </r>
  <r>
    <s v="tt0216216"/>
    <x v="992"/>
    <x v="992"/>
    <n v="0"/>
    <x v="90"/>
    <n v="2"/>
    <n v="3"/>
    <x v="2"/>
    <x v="5"/>
    <x v="9"/>
    <s v="Sci-Fi"/>
    <x v="32"/>
    <x v="0"/>
    <n v="126471"/>
    <x v="1"/>
    <x v="169"/>
    <x v="985"/>
    <n v="14085477"/>
    <x v="0"/>
    <d v="2000-10-28T00:00:00"/>
    <x v="192"/>
    <x v="888"/>
    <x v="4"/>
    <x v="6"/>
    <x v="33"/>
    <x v="10"/>
  </r>
  <r>
    <s v="tt0217505"/>
    <x v="993"/>
    <x v="993"/>
    <n v="0"/>
    <x v="107"/>
    <n v="2"/>
    <n v="47"/>
    <x v="2"/>
    <x v="4"/>
    <x v="3"/>
    <s v="Unknown"/>
    <x v="15"/>
    <x v="1"/>
    <n v="463841"/>
    <x v="1"/>
    <x v="140"/>
    <x v="986"/>
    <n v="93772504"/>
    <x v="0"/>
    <d v="2002-12-09T00:00:00"/>
    <x v="22"/>
    <x v="889"/>
    <x v="0"/>
    <x v="5"/>
    <x v="35"/>
    <x v="17"/>
  </r>
  <r>
    <s v="tt0217869"/>
    <x v="994"/>
    <x v="994"/>
    <n v="0"/>
    <x v="32"/>
    <n v="1"/>
    <n v="46"/>
    <x v="0"/>
    <x v="3"/>
    <x v="9"/>
    <s v="Sci-Fi"/>
    <x v="21"/>
    <x v="1"/>
    <n v="434233"/>
    <x v="1"/>
    <x v="137"/>
    <x v="987"/>
    <n v="173118121"/>
    <x v="0"/>
    <d v="2000-11-14T00:00:00"/>
    <x v="435"/>
    <x v="890"/>
    <x v="5"/>
    <x v="0"/>
    <x v="33"/>
    <x v="5"/>
  </r>
  <r>
    <s v="tt0218839"/>
    <x v="995"/>
    <x v="995"/>
    <n v="0"/>
    <x v="59"/>
    <n v="1"/>
    <n v="30"/>
    <x v="0"/>
    <x v="0"/>
    <x v="11"/>
    <s v="Unknown"/>
    <x v="3"/>
    <x v="1"/>
    <n v="65456"/>
    <x v="0"/>
    <x v="64"/>
    <x v="988"/>
    <n v="10789556"/>
    <x v="0"/>
    <d v="2000-09-08T00:00:00"/>
    <x v="468"/>
    <x v="838"/>
    <x v="9"/>
    <x v="1"/>
    <x v="33"/>
    <x v="19"/>
  </r>
  <r>
    <s v="tt0218922"/>
    <x v="996"/>
    <x v="996"/>
    <n v="0"/>
    <x v="3"/>
    <n v="1"/>
    <n v="56"/>
    <x v="0"/>
    <x v="3"/>
    <x v="9"/>
    <s v="Romance"/>
    <x v="34"/>
    <x v="0"/>
    <n v="58920"/>
    <x v="0"/>
    <x v="116"/>
    <x v="989"/>
    <n v="-6597680"/>
    <x v="1"/>
    <d v="2001-07-11T00:00:00"/>
    <x v="469"/>
    <x v="891"/>
    <x v="7"/>
    <x v="4"/>
    <x v="0"/>
    <x v="0"/>
  </r>
  <r>
    <s v="tt0218967"/>
    <x v="997"/>
    <x v="997"/>
    <n v="0"/>
    <x v="31"/>
    <n v="2"/>
    <n v="5"/>
    <x v="2"/>
    <x v="0"/>
    <x v="3"/>
    <s v="Fantasy"/>
    <x v="22"/>
    <x v="0"/>
    <n v="115632"/>
    <x v="1"/>
    <x v="113"/>
    <x v="990"/>
    <n v="64745083"/>
    <x v="0"/>
    <d v="2000-12-12T00:00:00"/>
    <x v="382"/>
    <x v="892"/>
    <x v="0"/>
    <x v="0"/>
    <x v="33"/>
    <x v="23"/>
  </r>
  <r>
    <s v="tt0219699"/>
    <x v="998"/>
    <x v="998"/>
    <n v="0"/>
    <x v="22"/>
    <n v="1"/>
    <n v="52"/>
    <x v="0"/>
    <x v="3"/>
    <x v="0"/>
    <s v="Horror"/>
    <x v="13"/>
    <x v="0"/>
    <n v="73540"/>
    <x v="0"/>
    <x v="64"/>
    <x v="991"/>
    <n v="34567606"/>
    <x v="0"/>
    <d v="2000-12-18T00:00:00"/>
    <x v="86"/>
    <x v="893"/>
    <x v="0"/>
    <x v="5"/>
    <x v="33"/>
    <x v="21"/>
  </r>
  <r>
    <s v="tt0219965"/>
    <x v="999"/>
    <x v="999"/>
    <n v="0"/>
    <x v="90"/>
    <n v="2"/>
    <n v="3"/>
    <x v="2"/>
    <x v="0"/>
    <x v="6"/>
    <s v="Drama"/>
    <x v="7"/>
    <x v="0"/>
    <n v="70200"/>
    <x v="0"/>
    <x v="137"/>
    <x v="992"/>
    <n v="-7368097"/>
    <x v="1"/>
    <d v="2001-10-12T00:00:00"/>
    <x v="110"/>
    <x v="894"/>
    <x v="4"/>
    <x v="1"/>
    <x v="0"/>
    <x v="23"/>
  </r>
  <r>
    <s v="tt0221027"/>
    <x v="1000"/>
    <x v="1000"/>
    <n v="0"/>
    <x v="14"/>
    <n v="2"/>
    <n v="4"/>
    <x v="2"/>
    <x v="2"/>
    <x v="6"/>
    <s v="Drama"/>
    <x v="15"/>
    <x v="1"/>
    <n v="271106"/>
    <x v="1"/>
    <x v="142"/>
    <x v="993"/>
    <n v="30282296"/>
    <x v="0"/>
    <d v="2001-03-29T00:00:00"/>
    <x v="390"/>
    <x v="895"/>
    <x v="3"/>
    <x v="2"/>
    <x v="0"/>
    <x v="11"/>
  </r>
  <r>
    <s v="tt0223897"/>
    <x v="1001"/>
    <x v="1001"/>
    <n v="0"/>
    <x v="90"/>
    <n v="2"/>
    <n v="3"/>
    <x v="2"/>
    <x v="3"/>
    <x v="11"/>
    <s v="Unknown"/>
    <x v="14"/>
    <x v="1"/>
    <n v="122617"/>
    <x v="1"/>
    <x v="82"/>
    <x v="994"/>
    <n v="15707411"/>
    <x v="0"/>
    <d v="2000-10-12T00:00:00"/>
    <x v="355"/>
    <x v="896"/>
    <x v="4"/>
    <x v="2"/>
    <x v="33"/>
    <x v="23"/>
  </r>
  <r>
    <s v="tt0227445"/>
    <x v="1002"/>
    <x v="1002"/>
    <n v="0"/>
    <x v="14"/>
    <n v="2"/>
    <n v="4"/>
    <x v="2"/>
    <x v="5"/>
    <x v="6"/>
    <s v="Drama"/>
    <x v="22"/>
    <x v="0"/>
    <n v="132417"/>
    <x v="1"/>
    <x v="156"/>
    <x v="995"/>
    <n v="45579918"/>
    <x v="0"/>
    <d v="2001-07-09T00:00:00"/>
    <x v="143"/>
    <x v="897"/>
    <x v="7"/>
    <x v="5"/>
    <x v="0"/>
    <x v="17"/>
  </r>
  <r>
    <s v="tt0227538"/>
    <x v="1003"/>
    <x v="1003"/>
    <n v="0"/>
    <x v="28"/>
    <n v="1"/>
    <n v="28"/>
    <x v="0"/>
    <x v="5"/>
    <x v="5"/>
    <s v="Comedy"/>
    <x v="29"/>
    <x v="0"/>
    <n v="124807"/>
    <x v="1"/>
    <x v="56"/>
    <x v="996"/>
    <n v="112934180"/>
    <x v="0"/>
    <d v="2001-03-18T00:00:00"/>
    <x v="227"/>
    <x v="898"/>
    <x v="3"/>
    <x v="3"/>
    <x v="0"/>
    <x v="21"/>
  </r>
  <r>
    <s v="tt0227984"/>
    <x v="1004"/>
    <x v="1004"/>
    <n v="0"/>
    <x v="29"/>
    <n v="1"/>
    <n v="33"/>
    <x v="0"/>
    <x v="5"/>
    <x v="2"/>
    <s v="Crime"/>
    <x v="33"/>
    <x v="0"/>
    <n v="50543"/>
    <x v="0"/>
    <x v="43"/>
    <x v="997"/>
    <n v="-14118395"/>
    <x v="1"/>
    <d v="2001-12-07T00:00:00"/>
    <x v="415"/>
    <x v="899"/>
    <x v="0"/>
    <x v="1"/>
    <x v="0"/>
    <x v="7"/>
  </r>
  <r>
    <s v="tt0228333"/>
    <x v="1005"/>
    <x v="1005"/>
    <n v="0"/>
    <x v="37"/>
    <n v="1"/>
    <n v="38"/>
    <x v="0"/>
    <x v="5"/>
    <x v="10"/>
    <s v="Sci-Fi"/>
    <x v="46"/>
    <x v="3"/>
    <n v="56918"/>
    <x v="0"/>
    <x v="65"/>
    <x v="998"/>
    <n v="-13989168"/>
    <x v="1"/>
    <d v="2001-08-24T00:00:00"/>
    <x v="39"/>
    <x v="900"/>
    <x v="10"/>
    <x v="1"/>
    <x v="0"/>
    <x v="22"/>
  </r>
  <r>
    <s v="tt0228750"/>
    <x v="1006"/>
    <x v="1006"/>
    <n v="0"/>
    <x v="41"/>
    <n v="2"/>
    <n v="15"/>
    <x v="2"/>
    <x v="5"/>
    <x v="3"/>
    <s v="Thriller"/>
    <x v="33"/>
    <x v="0"/>
    <n v="58453"/>
    <x v="0"/>
    <x v="117"/>
    <x v="999"/>
    <n v="-2238995"/>
    <x v="1"/>
    <d v="2000-12-04T00:00:00"/>
    <x v="90"/>
    <x v="901"/>
    <x v="0"/>
    <x v="5"/>
    <x v="33"/>
    <x v="3"/>
  </r>
  <r>
    <s v="tt0228786"/>
    <x v="1007"/>
    <x v="1007"/>
    <n v="0"/>
    <x v="32"/>
    <n v="1"/>
    <n v="46"/>
    <x v="0"/>
    <x v="4"/>
    <x v="9"/>
    <s v="Thriller"/>
    <x v="17"/>
    <x v="0"/>
    <n v="64595"/>
    <x v="0"/>
    <x v="99"/>
    <x v="1000"/>
    <n v="46103680"/>
    <x v="0"/>
    <d v="2000-09-27T00:00:00"/>
    <x v="470"/>
    <x v="902"/>
    <x v="9"/>
    <x v="4"/>
    <x v="33"/>
    <x v="15"/>
  </r>
  <r>
    <s v="tt0230011"/>
    <x v="1008"/>
    <x v="1008"/>
    <n v="0"/>
    <x v="13"/>
    <n v="1"/>
    <n v="35"/>
    <x v="0"/>
    <x v="5"/>
    <x v="5"/>
    <s v="Animation"/>
    <x v="17"/>
    <x v="0"/>
    <n v="130200"/>
    <x v="1"/>
    <x v="162"/>
    <x v="1001"/>
    <n v="66053725"/>
    <x v="0"/>
    <d v="2001-06-02T00:00:00"/>
    <x v="316"/>
    <x v="903"/>
    <x v="6"/>
    <x v="6"/>
    <x v="0"/>
    <x v="9"/>
  </r>
  <r>
    <s v="tt0230030"/>
    <x v="1009"/>
    <x v="1009"/>
    <n v="0"/>
    <x v="29"/>
    <n v="1"/>
    <n v="33"/>
    <x v="0"/>
    <x v="0"/>
    <x v="0"/>
    <s v="Unknown"/>
    <x v="28"/>
    <x v="0"/>
    <n v="110390"/>
    <x v="1"/>
    <x v="0"/>
    <x v="1002"/>
    <n v="42383208"/>
    <x v="0"/>
    <d v="2000-10-17T00:00:00"/>
    <x v="69"/>
    <x v="904"/>
    <x v="4"/>
    <x v="0"/>
    <x v="33"/>
    <x v="30"/>
  </r>
  <r>
    <s v="tt0230600"/>
    <x v="1010"/>
    <x v="1010"/>
    <n v="0"/>
    <x v="75"/>
    <n v="1"/>
    <n v="41"/>
    <x v="0"/>
    <x v="7"/>
    <x v="9"/>
    <s v="Thriller"/>
    <x v="2"/>
    <x v="1"/>
    <n v="385562"/>
    <x v="1"/>
    <x v="70"/>
    <x v="1003"/>
    <n v="193002852"/>
    <x v="0"/>
    <d v="2001-08-02T00:00:00"/>
    <x v="471"/>
    <x v="905"/>
    <x v="10"/>
    <x v="2"/>
    <x v="0"/>
    <x v="9"/>
  </r>
  <r>
    <s v="tt0230838"/>
    <x v="1011"/>
    <x v="1011"/>
    <n v="0"/>
    <x v="39"/>
    <n v="1"/>
    <n v="59"/>
    <x v="0"/>
    <x v="3"/>
    <x v="7"/>
    <s v="Unknown"/>
    <x v="13"/>
    <x v="0"/>
    <n v="93555"/>
    <x v="0"/>
    <x v="82"/>
    <x v="1004"/>
    <n v="25754228"/>
    <x v="0"/>
    <d v="2001-02-12T00:00:00"/>
    <x v="472"/>
    <x v="906"/>
    <x v="2"/>
    <x v="5"/>
    <x v="0"/>
    <x v="23"/>
  </r>
  <r>
    <s v="tt0232500"/>
    <x v="1012"/>
    <x v="1012"/>
    <n v="0"/>
    <x v="32"/>
    <n v="1"/>
    <n v="46"/>
    <x v="0"/>
    <x v="5"/>
    <x v="6"/>
    <s v="Thriller"/>
    <x v="22"/>
    <x v="0"/>
    <n v="409943"/>
    <x v="1"/>
    <x v="119"/>
    <x v="1005"/>
    <n v="169517509"/>
    <x v="0"/>
    <d v="2001-06-18T00:00:00"/>
    <x v="311"/>
    <x v="907"/>
    <x v="6"/>
    <x v="5"/>
    <x v="0"/>
    <x v="21"/>
  </r>
  <r>
    <s v="tt0233469"/>
    <x v="1013"/>
    <x v="1013"/>
    <n v="0"/>
    <x v="52"/>
    <n v="1"/>
    <n v="48"/>
    <x v="0"/>
    <x v="5"/>
    <x v="3"/>
    <s v="Thriller"/>
    <x v="38"/>
    <x v="0"/>
    <n v="77254"/>
    <x v="0"/>
    <x v="132"/>
    <x v="1006"/>
    <n v="-6617567"/>
    <x v="1"/>
    <d v="2002-02-04T00:00:00"/>
    <x v="232"/>
    <x v="908"/>
    <x v="2"/>
    <x v="5"/>
    <x v="35"/>
    <x v="3"/>
  </r>
  <r>
    <s v="tt0234215"/>
    <x v="1014"/>
    <x v="1014"/>
    <n v="0"/>
    <x v="36"/>
    <n v="2"/>
    <n v="18"/>
    <x v="2"/>
    <x v="5"/>
    <x v="4"/>
    <s v="Unknown"/>
    <x v="14"/>
    <x v="1"/>
    <n v="618970"/>
    <x v="2"/>
    <x v="191"/>
    <x v="1007"/>
    <n v="591847937"/>
    <x v="0"/>
    <d v="2003-05-07T00:00:00"/>
    <x v="309"/>
    <x v="909"/>
    <x v="11"/>
    <x v="4"/>
    <x v="36"/>
    <x v="7"/>
  </r>
  <r>
    <s v="tt0236493"/>
    <x v="1015"/>
    <x v="1015"/>
    <n v="0"/>
    <x v="90"/>
    <n v="2"/>
    <n v="3"/>
    <x v="2"/>
    <x v="1"/>
    <x v="2"/>
    <s v="Drama"/>
    <x v="28"/>
    <x v="0"/>
    <n v="111699"/>
    <x v="1"/>
    <x v="130"/>
    <x v="1008"/>
    <n v="90845033"/>
    <x v="0"/>
    <d v="2001-03-02T00:00:00"/>
    <x v="353"/>
    <x v="910"/>
    <x v="3"/>
    <x v="1"/>
    <x v="0"/>
    <x v="9"/>
  </r>
  <r>
    <s v="tt0237534"/>
    <x v="1016"/>
    <x v="1016"/>
    <n v="0"/>
    <x v="87"/>
    <n v="2"/>
    <n v="22"/>
    <x v="2"/>
    <x v="5"/>
    <x v="5"/>
    <s v="Drama"/>
    <x v="16"/>
    <x v="0"/>
    <n v="69925"/>
    <x v="0"/>
    <x v="106"/>
    <x v="1009"/>
    <n v="41767418"/>
    <x v="0"/>
    <d v="2001-01-31T00:00:00"/>
    <x v="473"/>
    <x v="911"/>
    <x v="1"/>
    <x v="4"/>
    <x v="0"/>
    <x v="27"/>
  </r>
  <r>
    <s v="tt0237572"/>
    <x v="1017"/>
    <x v="1017"/>
    <n v="0"/>
    <x v="14"/>
    <n v="2"/>
    <n v="4"/>
    <x v="2"/>
    <x v="4"/>
    <x v="3"/>
    <s v="Mystery"/>
    <x v="22"/>
    <x v="0"/>
    <n v="65007"/>
    <x v="0"/>
    <x v="56"/>
    <x v="1010"/>
    <n v="-5580709"/>
    <x v="1"/>
    <d v="2001-01-09T00:00:00"/>
    <x v="474"/>
    <x v="867"/>
    <x v="1"/>
    <x v="0"/>
    <x v="0"/>
    <x v="17"/>
  </r>
  <r>
    <s v="tt0238380"/>
    <x v="1018"/>
    <x v="1018"/>
    <n v="0"/>
    <x v="63"/>
    <n v="1"/>
    <n v="47"/>
    <x v="0"/>
    <x v="5"/>
    <x v="3"/>
    <s v="Sci-Fi"/>
    <x v="21"/>
    <x v="1"/>
    <n v="342664"/>
    <x v="1"/>
    <x v="34"/>
    <x v="1011"/>
    <n v="-14631783"/>
    <x v="1"/>
    <d v="2002-12-06T00:00:00"/>
    <x v="475"/>
    <x v="912"/>
    <x v="0"/>
    <x v="1"/>
    <x v="35"/>
    <x v="14"/>
  </r>
  <r>
    <s v="tt0238546"/>
    <x v="1019"/>
    <x v="1019"/>
    <n v="0"/>
    <x v="75"/>
    <n v="1"/>
    <n v="41"/>
    <x v="0"/>
    <x v="3"/>
    <x v="0"/>
    <s v="Horror"/>
    <x v="50"/>
    <x v="0"/>
    <n v="59090"/>
    <x v="0"/>
    <x v="56"/>
    <x v="1012"/>
    <n v="10479110"/>
    <x v="0"/>
    <d v="2002-01-10T00:00:00"/>
    <x v="476"/>
    <x v="913"/>
    <x v="1"/>
    <x v="2"/>
    <x v="35"/>
    <x v="28"/>
  </r>
  <r>
    <s v="tt0239395"/>
    <x v="1020"/>
    <x v="1020"/>
    <n v="0"/>
    <x v="55"/>
    <n v="1"/>
    <n v="27"/>
    <x v="0"/>
    <x v="5"/>
    <x v="5"/>
    <s v="Comedy"/>
    <x v="30"/>
    <x v="0"/>
    <n v="61735"/>
    <x v="0"/>
    <x v="113"/>
    <x v="1013"/>
    <n v="140687492"/>
    <x v="0"/>
    <d v="2001-06-23T00:00:00"/>
    <x v="477"/>
    <x v="914"/>
    <x v="6"/>
    <x v="6"/>
    <x v="0"/>
    <x v="26"/>
  </r>
  <r>
    <s v="tt0240515"/>
    <x v="1021"/>
    <x v="1021"/>
    <n v="0"/>
    <x v="55"/>
    <n v="1"/>
    <n v="27"/>
    <x v="0"/>
    <x v="0"/>
    <x v="11"/>
    <s v="Unknown"/>
    <x v="48"/>
    <x v="3"/>
    <n v="50508"/>
    <x v="0"/>
    <x v="99"/>
    <x v="1014"/>
    <n v="343028"/>
    <x v="0"/>
    <d v="2001-04-18T00:00:00"/>
    <x v="478"/>
    <x v="915"/>
    <x v="8"/>
    <x v="4"/>
    <x v="0"/>
    <x v="21"/>
  </r>
  <r>
    <s v="tt0240772"/>
    <x v="1022"/>
    <x v="1022"/>
    <n v="0"/>
    <x v="3"/>
    <n v="1"/>
    <n v="56"/>
    <x v="0"/>
    <x v="4"/>
    <x v="16"/>
    <s v="Unknown"/>
    <x v="8"/>
    <x v="1"/>
    <n v="604846"/>
    <x v="2"/>
    <x v="132"/>
    <x v="1015"/>
    <n v="365717150"/>
    <x v="0"/>
    <d v="2001-12-05T00:00:00"/>
    <x v="194"/>
    <x v="916"/>
    <x v="0"/>
    <x v="4"/>
    <x v="0"/>
    <x v="20"/>
  </r>
  <r>
    <s v="tt0240890"/>
    <x v="1023"/>
    <x v="1023"/>
    <n v="0"/>
    <x v="59"/>
    <n v="1"/>
    <n v="30"/>
    <x v="0"/>
    <x v="0"/>
    <x v="7"/>
    <s v="Unknown"/>
    <x v="22"/>
    <x v="0"/>
    <n v="118611"/>
    <x v="1"/>
    <x v="65"/>
    <x v="1016"/>
    <n v="49516304"/>
    <x v="0"/>
    <d v="2001-09-13T00:00:00"/>
    <x v="479"/>
    <x v="917"/>
    <x v="9"/>
    <x v="2"/>
    <x v="0"/>
    <x v="12"/>
  </r>
  <r>
    <s v="tt0241303"/>
    <x v="1024"/>
    <x v="1024"/>
    <n v="0"/>
    <x v="21"/>
    <n v="2"/>
    <n v="1"/>
    <x v="2"/>
    <x v="3"/>
    <x v="7"/>
    <s v="Unknown"/>
    <x v="21"/>
    <x v="1"/>
    <n v="198801"/>
    <x v="1"/>
    <x v="78"/>
    <x v="1017"/>
    <n v="127700626"/>
    <x v="0"/>
    <d v="2000-12-15T00:00:00"/>
    <x v="257"/>
    <x v="918"/>
    <x v="0"/>
    <x v="1"/>
    <x v="33"/>
    <x v="24"/>
  </r>
  <r>
    <s v="tt0241527"/>
    <x v="1025"/>
    <x v="1025"/>
    <n v="0"/>
    <x v="108"/>
    <n v="2"/>
    <n v="32"/>
    <x v="2"/>
    <x v="1"/>
    <x v="19"/>
    <s v="Fantasy"/>
    <x v="2"/>
    <x v="1"/>
    <n v="831666"/>
    <x v="2"/>
    <x v="149"/>
    <x v="1018"/>
    <n v="899254401"/>
    <x v="0"/>
    <d v="2001-11-04T00:00:00"/>
    <x v="202"/>
    <x v="919"/>
    <x v="5"/>
    <x v="3"/>
    <x v="0"/>
    <x v="3"/>
  </r>
  <r>
    <s v="tt0242423"/>
    <x v="1026"/>
    <x v="1026"/>
    <n v="0"/>
    <x v="24"/>
    <n v="1"/>
    <n v="23"/>
    <x v="0"/>
    <x v="0"/>
    <x v="9"/>
    <s v="Sci-Fi"/>
    <x v="38"/>
    <x v="0"/>
    <n v="144189"/>
    <x v="1"/>
    <x v="30"/>
    <x v="1019"/>
    <n v="60180723"/>
    <x v="0"/>
    <d v="2000-12-10T00:00:00"/>
    <x v="480"/>
    <x v="920"/>
    <x v="0"/>
    <x v="3"/>
    <x v="33"/>
    <x v="28"/>
  </r>
  <r>
    <s v="tt0242653"/>
    <x v="1027"/>
    <x v="1027"/>
    <n v="0"/>
    <x v="27"/>
    <n v="2"/>
    <n v="9"/>
    <x v="2"/>
    <x v="5"/>
    <x v="4"/>
    <s v="Unknown"/>
    <x v="13"/>
    <x v="0"/>
    <n v="534199"/>
    <x v="2"/>
    <x v="191"/>
    <x v="1020"/>
    <n v="277344325"/>
    <x v="0"/>
    <d v="2003-10-16T00:00:00"/>
    <x v="309"/>
    <x v="921"/>
    <x v="4"/>
    <x v="2"/>
    <x v="36"/>
    <x v="18"/>
  </r>
  <r>
    <s v="tt0243133"/>
    <x v="1028"/>
    <x v="1028"/>
    <n v="0"/>
    <x v="3"/>
    <n v="1"/>
    <n v="56"/>
    <x v="0"/>
    <x v="4"/>
    <x v="3"/>
    <s v="Unknown"/>
    <x v="15"/>
    <x v="1"/>
    <n v="113536"/>
    <x v="1"/>
    <x v="34"/>
    <x v="1021"/>
    <n v="-1083377"/>
    <x v="1"/>
    <d v="2001-05-13T00:00:00"/>
    <x v="481"/>
    <x v="922"/>
    <x v="11"/>
    <x v="3"/>
    <x v="0"/>
    <x v="12"/>
  </r>
  <r>
    <s v="tt0243155"/>
    <x v="1029"/>
    <x v="1029"/>
    <n v="0"/>
    <x v="26"/>
    <n v="1"/>
    <n v="37"/>
    <x v="0"/>
    <x v="0"/>
    <x v="3"/>
    <s v="Romance"/>
    <x v="22"/>
    <x v="0"/>
    <n v="256684"/>
    <x v="1"/>
    <x v="78"/>
    <x v="1022"/>
    <n v="309272563"/>
    <x v="0"/>
    <d v="2001-04-04T00:00:00"/>
    <x v="482"/>
    <x v="923"/>
    <x v="8"/>
    <x v="4"/>
    <x v="0"/>
    <x v="3"/>
  </r>
  <r>
    <s v="tt0243585"/>
    <x v="1030"/>
    <x v="1030"/>
    <n v="0"/>
    <x v="43"/>
    <n v="1"/>
    <n v="17"/>
    <x v="1"/>
    <x v="1"/>
    <x v="2"/>
    <s v="Family"/>
    <x v="38"/>
    <x v="0"/>
    <n v="57442"/>
    <x v="0"/>
    <x v="162"/>
    <x v="1023"/>
    <n v="49956806"/>
    <x v="0"/>
    <d v="2002-07-14T00:00:00"/>
    <x v="431"/>
    <x v="924"/>
    <x v="7"/>
    <x v="3"/>
    <x v="35"/>
    <x v="5"/>
  </r>
  <r>
    <s v="tt0243655"/>
    <x v="1031"/>
    <x v="1031"/>
    <n v="0"/>
    <x v="26"/>
    <n v="1"/>
    <n v="37"/>
    <x v="0"/>
    <x v="0"/>
    <x v="7"/>
    <s v="Unknown"/>
    <x v="7"/>
    <x v="0"/>
    <n v="59896"/>
    <x v="0"/>
    <x v="25"/>
    <x v="1024"/>
    <n v="-4704794"/>
    <x v="1"/>
    <d v="2001-01-23T00:00:00"/>
    <x v="483"/>
    <x v="925"/>
    <x v="1"/>
    <x v="0"/>
    <x v="0"/>
    <x v="26"/>
  </r>
  <r>
    <s v="tt0243736"/>
    <x v="1032"/>
    <x v="1032"/>
    <n v="0"/>
    <x v="44"/>
    <n v="1"/>
    <n v="36"/>
    <x v="0"/>
    <x v="0"/>
    <x v="7"/>
    <s v="Unknown"/>
    <x v="29"/>
    <x v="0"/>
    <n v="75198"/>
    <x v="0"/>
    <x v="70"/>
    <x v="1025"/>
    <n v="78146283"/>
    <x v="0"/>
    <d v="2002-03-01T00:00:00"/>
    <x v="182"/>
    <x v="926"/>
    <x v="3"/>
    <x v="1"/>
    <x v="35"/>
    <x v="1"/>
  </r>
  <r>
    <s v="tt0244244"/>
    <x v="1033"/>
    <x v="1033"/>
    <n v="0"/>
    <x v="53"/>
    <n v="1"/>
    <n v="39"/>
    <x v="0"/>
    <x v="5"/>
    <x v="6"/>
    <s v="Thriller"/>
    <x v="7"/>
    <x v="0"/>
    <n v="194003"/>
    <x v="1"/>
    <x v="122"/>
    <x v="1026"/>
    <n v="45080413"/>
    <x v="0"/>
    <d v="2001-05-11T00:00:00"/>
    <x v="243"/>
    <x v="927"/>
    <x v="11"/>
    <x v="1"/>
    <x v="0"/>
    <x v="0"/>
  </r>
  <r>
    <s v="tt0245429"/>
    <x v="1034"/>
    <x v="1034"/>
    <n v="0"/>
    <x v="31"/>
    <n v="2"/>
    <n v="5"/>
    <x v="2"/>
    <x v="1"/>
    <x v="1"/>
    <s v="Family"/>
    <x v="23"/>
    <x v="1"/>
    <n v="817323"/>
    <x v="2"/>
    <x v="62"/>
    <x v="1027"/>
    <n v="338277400"/>
    <x v="0"/>
    <d v="2001-07-20T00:00:00"/>
    <x v="108"/>
    <x v="928"/>
    <x v="7"/>
    <x v="1"/>
    <x v="0"/>
    <x v="8"/>
  </r>
  <r>
    <s v="tt0245562"/>
    <x v="1035"/>
    <x v="1035"/>
    <n v="0"/>
    <x v="64"/>
    <n v="2"/>
    <n v="14"/>
    <x v="2"/>
    <x v="5"/>
    <x v="3"/>
    <s v="War"/>
    <x v="28"/>
    <x v="0"/>
    <n v="72402"/>
    <x v="0"/>
    <x v="138"/>
    <x v="1028"/>
    <n v="-37371735"/>
    <x v="1"/>
    <d v="2002-06-14T00:00:00"/>
    <x v="226"/>
    <x v="929"/>
    <x v="6"/>
    <x v="1"/>
    <x v="35"/>
    <x v="5"/>
  </r>
  <r>
    <s v="tt0245574"/>
    <x v="1036"/>
    <x v="1036"/>
    <n v="0"/>
    <x v="32"/>
    <n v="1"/>
    <n v="46"/>
    <x v="0"/>
    <x v="3"/>
    <x v="11"/>
    <s v="Unknown"/>
    <x v="8"/>
    <x v="1"/>
    <n v="127420"/>
    <x v="1"/>
    <x v="14"/>
    <x v="1029"/>
    <n v="31616692"/>
    <x v="0"/>
    <d v="2001-06-08T00:00:00"/>
    <x v="344"/>
    <x v="930"/>
    <x v="6"/>
    <x v="1"/>
    <x v="0"/>
    <x v="19"/>
  </r>
  <r>
    <s v="tt0245674"/>
    <x v="1037"/>
    <x v="1037"/>
    <n v="0"/>
    <x v="10"/>
    <n v="1"/>
    <n v="31"/>
    <x v="0"/>
    <x v="8"/>
    <x v="10"/>
    <s v="Unknown"/>
    <x v="29"/>
    <x v="0"/>
    <n v="92241"/>
    <x v="0"/>
    <x v="116"/>
    <x v="1030"/>
    <n v="26467960"/>
    <x v="0"/>
    <d v="2001-10-23T00:00:00"/>
    <x v="484"/>
    <x v="931"/>
    <x v="4"/>
    <x v="0"/>
    <x v="0"/>
    <x v="26"/>
  </r>
  <r>
    <s v="tt0245686"/>
    <x v="1038"/>
    <x v="1038"/>
    <n v="0"/>
    <x v="10"/>
    <n v="1"/>
    <n v="31"/>
    <x v="0"/>
    <x v="1"/>
    <x v="2"/>
    <s v="Drama"/>
    <x v="34"/>
    <x v="0"/>
    <n v="59978"/>
    <x v="0"/>
    <x v="192"/>
    <x v="1031"/>
    <n v="13287695"/>
    <x v="0"/>
    <d v="1905-06-23T00:00:00"/>
    <x v="485"/>
    <x v="932"/>
    <x v="6"/>
    <x v="1"/>
    <x v="9"/>
    <x v="26"/>
  </r>
  <r>
    <s v="tt0245712"/>
    <x v="1039"/>
    <x v="1039"/>
    <n v="0"/>
    <x v="74"/>
    <n v="2"/>
    <n v="34"/>
    <x v="2"/>
    <x v="3"/>
    <x v="16"/>
    <s v="Unknown"/>
    <x v="12"/>
    <x v="1"/>
    <n v="249479"/>
    <x v="1"/>
    <x v="14"/>
    <x v="1032"/>
    <n v="18908467"/>
    <x v="0"/>
    <d v="2000-05-14T00:00:00"/>
    <x v="486"/>
    <x v="833"/>
    <x v="11"/>
    <x v="3"/>
    <x v="33"/>
    <x v="5"/>
  </r>
  <r>
    <s v="tt0245803"/>
    <x v="1040"/>
    <x v="1040"/>
    <n v="0"/>
    <x v="9"/>
    <n v="1"/>
    <n v="44"/>
    <x v="0"/>
    <x v="5"/>
    <x v="2"/>
    <s v="Fantasy"/>
    <x v="35"/>
    <x v="0"/>
    <n v="51668"/>
    <x v="0"/>
    <x v="139"/>
    <x v="1033"/>
    <n v="-14286121"/>
    <x v="1"/>
    <d v="2003-04-16T00:00:00"/>
    <x v="487"/>
    <x v="933"/>
    <x v="8"/>
    <x v="4"/>
    <x v="36"/>
    <x v="18"/>
  </r>
  <r>
    <s v="tt0245844"/>
    <x v="1041"/>
    <x v="1041"/>
    <n v="0"/>
    <x v="65"/>
    <n v="2"/>
    <n v="11"/>
    <x v="2"/>
    <x v="5"/>
    <x v="5"/>
    <s v="Drama"/>
    <x v="8"/>
    <x v="1"/>
    <n v="145794"/>
    <x v="1"/>
    <x v="56"/>
    <x v="1034"/>
    <n v="40395048"/>
    <x v="0"/>
    <d v="2002-01-23T00:00:00"/>
    <x v="217"/>
    <x v="934"/>
    <x v="1"/>
    <x v="4"/>
    <x v="35"/>
    <x v="26"/>
  </r>
  <r>
    <s v="tt0246460"/>
    <x v="1042"/>
    <x v="1042"/>
    <n v="0"/>
    <x v="34"/>
    <n v="2"/>
    <n v="13"/>
    <x v="2"/>
    <x v="5"/>
    <x v="5"/>
    <s v="Thriller"/>
    <x v="28"/>
    <x v="0"/>
    <n v="226201"/>
    <x v="1"/>
    <x v="193"/>
    <x v="1035"/>
    <n v="289971116"/>
    <x v="0"/>
    <d v="2002-11-11T00:00:00"/>
    <x v="338"/>
    <x v="935"/>
    <x v="5"/>
    <x v="5"/>
    <x v="35"/>
    <x v="0"/>
  </r>
  <r>
    <s v="tt0246578"/>
    <x v="1043"/>
    <x v="1043"/>
    <n v="0"/>
    <x v="11"/>
    <n v="1"/>
    <n v="53"/>
    <x v="0"/>
    <x v="3"/>
    <x v="9"/>
    <s v="Sci-Fi"/>
    <x v="9"/>
    <x v="1"/>
    <n v="834474"/>
    <x v="2"/>
    <x v="15"/>
    <x v="1036"/>
    <n v="1081449"/>
    <x v="0"/>
    <d v="2001-01-19T00:00:00"/>
    <x v="488"/>
    <x v="936"/>
    <x v="1"/>
    <x v="1"/>
    <x v="0"/>
    <x v="4"/>
  </r>
  <r>
    <s v="tt0247586"/>
    <x v="1044"/>
    <x v="1044"/>
    <n v="0"/>
    <x v="42"/>
    <n v="1"/>
    <n v="54"/>
    <x v="0"/>
    <x v="4"/>
    <x v="3"/>
    <s v="Thriller"/>
    <x v="4"/>
    <x v="1"/>
    <n v="55844"/>
    <x v="0"/>
    <x v="19"/>
    <x v="1037"/>
    <n v="10913888"/>
    <x v="0"/>
    <d v="2000-08-31T00:00:00"/>
    <x v="489"/>
    <x v="937"/>
    <x v="10"/>
    <x v="2"/>
    <x v="33"/>
    <x v="27"/>
  </r>
  <r>
    <s v="tt0247638"/>
    <x v="1045"/>
    <x v="1045"/>
    <n v="0"/>
    <x v="47"/>
    <n v="1"/>
    <n v="55"/>
    <x v="0"/>
    <x v="0"/>
    <x v="19"/>
    <s v="Romance"/>
    <x v="0"/>
    <x v="0"/>
    <n v="158779"/>
    <x v="1"/>
    <x v="112"/>
    <x v="1038"/>
    <n v="139335153"/>
    <x v="0"/>
    <d v="2001-07-29T00:00:00"/>
    <x v="156"/>
    <x v="938"/>
    <x v="7"/>
    <x v="3"/>
    <x v="0"/>
    <x v="11"/>
  </r>
  <r>
    <s v="tt0247745"/>
    <x v="1046"/>
    <x v="1046"/>
    <n v="0"/>
    <x v="12"/>
    <n v="1"/>
    <n v="40"/>
    <x v="0"/>
    <x v="0"/>
    <x v="6"/>
    <s v="Mystery"/>
    <x v="16"/>
    <x v="0"/>
    <n v="110652"/>
    <x v="1"/>
    <x v="11"/>
    <x v="1039"/>
    <n v="20182223"/>
    <x v="0"/>
    <d v="2001-01-19T00:00:00"/>
    <x v="490"/>
    <x v="936"/>
    <x v="1"/>
    <x v="1"/>
    <x v="0"/>
    <x v="4"/>
  </r>
  <r>
    <s v="tt0248126"/>
    <x v="1047"/>
    <x v="1047"/>
    <n v="0"/>
    <x v="109"/>
    <n v="3"/>
    <n v="30"/>
    <x v="2"/>
    <x v="3"/>
    <x v="17"/>
    <s v="Romance"/>
    <x v="3"/>
    <x v="1"/>
    <n v="53841"/>
    <x v="0"/>
    <x v="44"/>
    <x v="1040"/>
    <n v="3836308"/>
    <x v="0"/>
    <d v="2001-12-14T00:00:00"/>
    <x v="491"/>
    <x v="939"/>
    <x v="0"/>
    <x v="1"/>
    <x v="0"/>
    <x v="5"/>
  </r>
  <r>
    <s v="tt0248667"/>
    <x v="1048"/>
    <x v="1048"/>
    <n v="0"/>
    <x v="102"/>
    <n v="2"/>
    <n v="37"/>
    <x v="2"/>
    <x v="2"/>
    <x v="3"/>
    <s v="Sport"/>
    <x v="13"/>
    <x v="0"/>
    <n v="104037"/>
    <x v="1"/>
    <x v="194"/>
    <x v="1041"/>
    <n v="-19187271"/>
    <x v="1"/>
    <d v="2001-12-11T00:00:00"/>
    <x v="144"/>
    <x v="0"/>
    <x v="0"/>
    <x v="0"/>
    <x v="0"/>
    <x v="0"/>
  </r>
  <r>
    <s v="tt0249462"/>
    <x v="1049"/>
    <x v="1049"/>
    <n v="0"/>
    <x v="18"/>
    <n v="1"/>
    <n v="50"/>
    <x v="0"/>
    <x v="3"/>
    <x v="8"/>
    <s v="Unknown"/>
    <x v="8"/>
    <x v="1"/>
    <n v="140374"/>
    <x v="1"/>
    <x v="25"/>
    <x v="1042"/>
    <n v="104283018"/>
    <x v="0"/>
    <d v="2000-05-19T00:00:00"/>
    <x v="492"/>
    <x v="843"/>
    <x v="11"/>
    <x v="1"/>
    <x v="33"/>
    <x v="4"/>
  </r>
  <r>
    <s v="tt0250494"/>
    <x v="1050"/>
    <x v="1050"/>
    <n v="0"/>
    <x v="44"/>
    <n v="1"/>
    <n v="36"/>
    <x v="0"/>
    <x v="0"/>
    <x v="7"/>
    <s v="Unknown"/>
    <x v="0"/>
    <x v="0"/>
    <n v="238297"/>
    <x v="1"/>
    <x v="59"/>
    <x v="1043"/>
    <n v="123774679"/>
    <x v="0"/>
    <d v="2001-06-26T00:00:00"/>
    <x v="493"/>
    <x v="883"/>
    <x v="6"/>
    <x v="0"/>
    <x v="0"/>
    <x v="16"/>
  </r>
  <r>
    <s v="tt0250687"/>
    <x v="1051"/>
    <x v="1051"/>
    <n v="0"/>
    <x v="22"/>
    <n v="1"/>
    <n v="52"/>
    <x v="0"/>
    <x v="5"/>
    <x v="5"/>
    <s v="Comedy"/>
    <x v="0"/>
    <x v="0"/>
    <n v="121200"/>
    <x v="1"/>
    <x v="0"/>
    <x v="1044"/>
    <n v="37498534"/>
    <x v="0"/>
    <d v="2001-07-30T00:00:00"/>
    <x v="200"/>
    <x v="940"/>
    <x v="7"/>
    <x v="5"/>
    <x v="0"/>
    <x v="13"/>
  </r>
  <r>
    <s v="tt0250797"/>
    <x v="1052"/>
    <x v="1052"/>
    <n v="0"/>
    <x v="14"/>
    <n v="2"/>
    <n v="4"/>
    <x v="2"/>
    <x v="3"/>
    <x v="7"/>
    <s v="Thriller"/>
    <x v="13"/>
    <x v="0"/>
    <n v="95589"/>
    <x v="0"/>
    <x v="115"/>
    <x v="1045"/>
    <n v="69137784"/>
    <x v="0"/>
    <d v="2002-05-08T00:00:00"/>
    <x v="95"/>
    <x v="941"/>
    <x v="11"/>
    <x v="4"/>
    <x v="35"/>
    <x v="19"/>
  </r>
  <r>
    <s v="tt0251075"/>
    <x v="1053"/>
    <x v="1053"/>
    <n v="0"/>
    <x v="75"/>
    <n v="1"/>
    <n v="41"/>
    <x v="0"/>
    <x v="0"/>
    <x v="4"/>
    <s v="Unknown"/>
    <x v="28"/>
    <x v="0"/>
    <n v="134155"/>
    <x v="1"/>
    <x v="125"/>
    <x v="1046"/>
    <n v="18376292"/>
    <x v="0"/>
    <d v="2001-06-08T00:00:00"/>
    <x v="83"/>
    <x v="930"/>
    <x v="6"/>
    <x v="1"/>
    <x v="0"/>
    <x v="19"/>
  </r>
  <r>
    <s v="tt0251114"/>
    <x v="1054"/>
    <x v="1054"/>
    <n v="0"/>
    <x v="31"/>
    <n v="2"/>
    <n v="5"/>
    <x v="2"/>
    <x v="3"/>
    <x v="13"/>
    <s v="Unknown"/>
    <x v="33"/>
    <x v="0"/>
    <n v="54691"/>
    <x v="0"/>
    <x v="108"/>
    <x v="1047"/>
    <n v="-37712956"/>
    <x v="1"/>
    <d v="2002-02-15T00:00:00"/>
    <x v="319"/>
    <x v="942"/>
    <x v="2"/>
    <x v="1"/>
    <x v="35"/>
    <x v="24"/>
  </r>
  <r>
    <s v="tt0251127"/>
    <x v="1055"/>
    <x v="1055"/>
    <n v="0"/>
    <x v="3"/>
    <n v="1"/>
    <n v="56"/>
    <x v="0"/>
    <x v="0"/>
    <x v="7"/>
    <s v="Unknown"/>
    <x v="7"/>
    <x v="0"/>
    <n v="259900"/>
    <x v="1"/>
    <x v="115"/>
    <x v="1048"/>
    <n v="127502387"/>
    <x v="0"/>
    <d v="2003-01-27T00:00:00"/>
    <x v="270"/>
    <x v="943"/>
    <x v="1"/>
    <x v="5"/>
    <x v="36"/>
    <x v="15"/>
  </r>
  <r>
    <s v="tt0251160"/>
    <x v="1056"/>
    <x v="1056"/>
    <n v="0"/>
    <x v="3"/>
    <n v="1"/>
    <n v="56"/>
    <x v="0"/>
    <x v="4"/>
    <x v="3"/>
    <s v="Thriller"/>
    <x v="1"/>
    <x v="1"/>
    <n v="141261"/>
    <x v="1"/>
    <x v="75"/>
    <x v="1049"/>
    <n v="66244770"/>
    <x v="0"/>
    <d v="2002-02-15T00:00:00"/>
    <x v="494"/>
    <x v="942"/>
    <x v="2"/>
    <x v="1"/>
    <x v="35"/>
    <x v="24"/>
  </r>
  <r>
    <s v="tt0251736"/>
    <x v="1057"/>
    <x v="1057"/>
    <n v="0"/>
    <x v="38"/>
    <n v="1"/>
    <n v="29"/>
    <x v="0"/>
    <x v="7"/>
    <x v="11"/>
    <s v="Unknown"/>
    <x v="34"/>
    <x v="0"/>
    <n v="91783"/>
    <x v="0"/>
    <x v="22"/>
    <x v="1050"/>
    <n v="9829545"/>
    <x v="0"/>
    <d v="2003-03-13T00:00:00"/>
    <x v="495"/>
    <x v="944"/>
    <x v="3"/>
    <x v="2"/>
    <x v="36"/>
    <x v="12"/>
  </r>
  <r>
    <s v="tt0252076"/>
    <x v="1058"/>
    <x v="1058"/>
    <n v="0"/>
    <x v="17"/>
    <n v="1"/>
    <n v="45"/>
    <x v="0"/>
    <x v="0"/>
    <x v="3"/>
    <s v="Romance"/>
    <x v="35"/>
    <x v="0"/>
    <n v="94486"/>
    <x v="0"/>
    <x v="51"/>
    <x v="1051"/>
    <n v="99906693"/>
    <x v="0"/>
    <d v="2002-12-13T00:00:00"/>
    <x v="496"/>
    <x v="945"/>
    <x v="0"/>
    <x v="1"/>
    <x v="35"/>
    <x v="12"/>
  </r>
  <r>
    <s v="tt0252866"/>
    <x v="1059"/>
    <x v="1059"/>
    <n v="0"/>
    <x v="52"/>
    <n v="1"/>
    <n v="48"/>
    <x v="0"/>
    <x v="0"/>
    <x v="11"/>
    <s v="Unknown"/>
    <x v="0"/>
    <x v="0"/>
    <n v="266355"/>
    <x v="1"/>
    <x v="84"/>
    <x v="1052"/>
    <n v="257553595"/>
    <x v="0"/>
    <d v="2001-08-06T00:00:00"/>
    <x v="497"/>
    <x v="946"/>
    <x v="10"/>
    <x v="5"/>
    <x v="0"/>
    <x v="14"/>
  </r>
  <r>
    <s v="tt0253474"/>
    <x v="1060"/>
    <x v="1060"/>
    <n v="0"/>
    <x v="61"/>
    <n v="2"/>
    <n v="30"/>
    <x v="2"/>
    <x v="2"/>
    <x v="3"/>
    <s v="Music"/>
    <x v="25"/>
    <x v="1"/>
    <n v="885165"/>
    <x v="2"/>
    <x v="56"/>
    <x v="1053"/>
    <n v="85072577"/>
    <x v="0"/>
    <d v="2002-05-24T00:00:00"/>
    <x v="31"/>
    <x v="947"/>
    <x v="11"/>
    <x v="1"/>
    <x v="35"/>
    <x v="22"/>
  </r>
  <r>
    <s v="tt0253556"/>
    <x v="1061"/>
    <x v="1061"/>
    <n v="0"/>
    <x v="75"/>
    <n v="1"/>
    <n v="41"/>
    <x v="0"/>
    <x v="5"/>
    <x v="5"/>
    <s v="Fantasy"/>
    <x v="27"/>
    <x v="0"/>
    <n v="143337"/>
    <x v="1"/>
    <x v="113"/>
    <x v="1054"/>
    <n v="22150183"/>
    <x v="0"/>
    <d v="2002-07-09T00:00:00"/>
    <x v="386"/>
    <x v="948"/>
    <x v="7"/>
    <x v="0"/>
    <x v="35"/>
    <x v="17"/>
  </r>
  <r>
    <s v="tt0253754"/>
    <x v="1062"/>
    <x v="1062"/>
    <n v="0"/>
    <x v="3"/>
    <n v="1"/>
    <n v="56"/>
    <x v="0"/>
    <x v="5"/>
    <x v="5"/>
    <s v="Sci-Fi"/>
    <x v="0"/>
    <x v="0"/>
    <n v="82807"/>
    <x v="0"/>
    <x v="113"/>
    <x v="1055"/>
    <n v="7336470"/>
    <x v="0"/>
    <d v="2002-12-09T00:00:00"/>
    <x v="314"/>
    <x v="889"/>
    <x v="0"/>
    <x v="5"/>
    <x v="35"/>
    <x v="17"/>
  </r>
  <r>
    <s v="tt0253867"/>
    <x v="1063"/>
    <x v="1063"/>
    <n v="0"/>
    <x v="77"/>
    <n v="1"/>
    <n v="24"/>
    <x v="0"/>
    <x v="0"/>
    <x v="7"/>
    <s v="Unknown"/>
    <x v="50"/>
    <x v="0"/>
    <n v="61483"/>
    <x v="0"/>
    <x v="120"/>
    <x v="1056"/>
    <n v="26319426"/>
    <x v="0"/>
    <d v="2002-04-12T00:00:00"/>
    <x v="408"/>
    <x v="949"/>
    <x v="8"/>
    <x v="1"/>
    <x v="35"/>
    <x v="23"/>
  </r>
  <r>
    <s v="tt0255798"/>
    <x v="1064"/>
    <x v="1064"/>
    <n v="0"/>
    <x v="77"/>
    <n v="1"/>
    <n v="24"/>
    <x v="0"/>
    <x v="0"/>
    <x v="4"/>
    <s v="Unknown"/>
    <x v="56"/>
    <x v="3"/>
    <n v="62619"/>
    <x v="0"/>
    <x v="114"/>
    <x v="1057"/>
    <n v="38191134"/>
    <x v="0"/>
    <d v="2001-03-21T00:00:00"/>
    <x v="498"/>
    <x v="950"/>
    <x v="3"/>
    <x v="4"/>
    <x v="0"/>
    <x v="6"/>
  </r>
  <r>
    <s v="tt0256009"/>
    <x v="1065"/>
    <x v="1065"/>
    <n v="0"/>
    <x v="32"/>
    <n v="1"/>
    <n v="46"/>
    <x v="0"/>
    <x v="3"/>
    <x v="10"/>
    <s v="Thriller"/>
    <x v="3"/>
    <x v="1"/>
    <n v="69974"/>
    <x v="0"/>
    <x v="57"/>
    <x v="1058"/>
    <n v="2082065"/>
    <x v="0"/>
    <d v="2001-04-20T00:00:00"/>
    <x v="351"/>
    <x v="951"/>
    <x v="8"/>
    <x v="1"/>
    <x v="0"/>
    <x v="8"/>
  </r>
  <r>
    <s v="tt0256380"/>
    <x v="1066"/>
    <x v="1066"/>
    <n v="0"/>
    <x v="42"/>
    <n v="1"/>
    <n v="54"/>
    <x v="0"/>
    <x v="0"/>
    <x v="3"/>
    <s v="Fantasy"/>
    <x v="34"/>
    <x v="0"/>
    <n v="141306"/>
    <x v="1"/>
    <x v="82"/>
    <x v="1059"/>
    <n v="101069860"/>
    <x v="0"/>
    <d v="2001-11-01T00:00:00"/>
    <x v="318"/>
    <x v="952"/>
    <x v="5"/>
    <x v="2"/>
    <x v="0"/>
    <x v="1"/>
  </r>
  <r>
    <s v="tt0256415"/>
    <x v="1067"/>
    <x v="1067"/>
    <n v="0"/>
    <x v="52"/>
    <n v="1"/>
    <n v="48"/>
    <x v="0"/>
    <x v="0"/>
    <x v="7"/>
    <s v="Unknown"/>
    <x v="27"/>
    <x v="0"/>
    <n v="120895"/>
    <x v="1"/>
    <x v="84"/>
    <x v="1060"/>
    <n v="150622424"/>
    <x v="0"/>
    <d v="2002-09-20T00:00:00"/>
    <x v="370"/>
    <x v="953"/>
    <x v="9"/>
    <x v="1"/>
    <x v="35"/>
    <x v="8"/>
  </r>
  <r>
    <s v="tt0257044"/>
    <x v="1068"/>
    <x v="1068"/>
    <n v="0"/>
    <x v="35"/>
    <n v="1"/>
    <n v="57"/>
    <x v="0"/>
    <x v="4"/>
    <x v="3"/>
    <s v="Thriller"/>
    <x v="8"/>
    <x v="1"/>
    <n v="279973"/>
    <x v="1"/>
    <x v="125"/>
    <x v="1061"/>
    <n v="101001478"/>
    <x v="0"/>
    <d v="2002-07-09T00:00:00"/>
    <x v="437"/>
    <x v="948"/>
    <x v="7"/>
    <x v="0"/>
    <x v="35"/>
    <x v="17"/>
  </r>
  <r>
    <s v="tt0257076"/>
    <x v="1069"/>
    <x v="1069"/>
    <n v="0"/>
    <x v="35"/>
    <n v="1"/>
    <n v="57"/>
    <x v="0"/>
    <x v="5"/>
    <x v="5"/>
    <s v="Crime"/>
    <x v="34"/>
    <x v="0"/>
    <n v="152431"/>
    <x v="1"/>
    <x v="125"/>
    <x v="1062"/>
    <n v="127725639"/>
    <x v="0"/>
    <d v="2003-08-08T00:00:00"/>
    <x v="499"/>
    <x v="954"/>
    <x v="10"/>
    <x v="1"/>
    <x v="36"/>
    <x v="19"/>
  </r>
  <r>
    <s v="tt0257106"/>
    <x v="1070"/>
    <x v="1070"/>
    <n v="0"/>
    <x v="24"/>
    <n v="1"/>
    <n v="23"/>
    <x v="0"/>
    <x v="0"/>
    <x v="10"/>
    <s v="Unknown"/>
    <x v="39"/>
    <x v="0"/>
    <n v="171594"/>
    <x v="1"/>
    <x v="129"/>
    <x v="1063"/>
    <n v="96220678"/>
    <x v="0"/>
    <d v="2001-07-04T00:00:00"/>
    <x v="441"/>
    <x v="955"/>
    <x v="7"/>
    <x v="4"/>
    <x v="0"/>
    <x v="3"/>
  </r>
  <r>
    <s v="tt0257360"/>
    <x v="1071"/>
    <x v="1071"/>
    <n v="0"/>
    <x v="31"/>
    <n v="2"/>
    <n v="5"/>
    <x v="2"/>
    <x v="3"/>
    <x v="11"/>
    <s v="Unknown"/>
    <x v="14"/>
    <x v="1"/>
    <n v="131945"/>
    <x v="1"/>
    <x v="84"/>
    <x v="1064"/>
    <n v="75834556"/>
    <x v="0"/>
    <d v="2002-05-22T00:00:00"/>
    <x v="394"/>
    <x v="956"/>
    <x v="11"/>
    <x v="4"/>
    <x v="35"/>
    <x v="29"/>
  </r>
  <r>
    <s v="tt0258000"/>
    <x v="1072"/>
    <x v="1072"/>
    <n v="0"/>
    <x v="22"/>
    <n v="1"/>
    <n v="52"/>
    <x v="0"/>
    <x v="4"/>
    <x v="3"/>
    <s v="Thriller"/>
    <x v="22"/>
    <x v="0"/>
    <n v="291377"/>
    <x v="1"/>
    <x v="0"/>
    <x v="1065"/>
    <n v="149079546"/>
    <x v="0"/>
    <d v="2002-03-18T00:00:00"/>
    <x v="221"/>
    <x v="957"/>
    <x v="3"/>
    <x v="5"/>
    <x v="35"/>
    <x v="21"/>
  </r>
  <r>
    <s v="tt0258153"/>
    <x v="1073"/>
    <x v="1073"/>
    <n v="0"/>
    <x v="35"/>
    <n v="1"/>
    <n v="57"/>
    <x v="0"/>
    <x v="0"/>
    <x v="3"/>
    <s v="Sci-Fi"/>
    <x v="28"/>
    <x v="0"/>
    <n v="62022"/>
    <x v="0"/>
    <x v="64"/>
    <x v="1066"/>
    <n v="9576023"/>
    <x v="0"/>
    <d v="2002-08-23T00:00:00"/>
    <x v="342"/>
    <x v="958"/>
    <x v="10"/>
    <x v="1"/>
    <x v="35"/>
    <x v="26"/>
  </r>
  <r>
    <s v="tt0258463"/>
    <x v="1074"/>
    <x v="1074"/>
    <n v="0"/>
    <x v="39"/>
    <n v="1"/>
    <n v="59"/>
    <x v="0"/>
    <x v="5"/>
    <x v="9"/>
    <s v="Thriller"/>
    <x v="10"/>
    <x v="1"/>
    <n v="567022"/>
    <x v="2"/>
    <x v="113"/>
    <x v="1067"/>
    <n v="154034224"/>
    <x v="0"/>
    <d v="2002-06-06T00:00:00"/>
    <x v="325"/>
    <x v="959"/>
    <x v="6"/>
    <x v="2"/>
    <x v="35"/>
    <x v="14"/>
  </r>
  <r>
    <s v="tt0259324"/>
    <x v="1075"/>
    <x v="1075"/>
    <n v="0"/>
    <x v="18"/>
    <n v="1"/>
    <n v="50"/>
    <x v="0"/>
    <x v="5"/>
    <x v="0"/>
    <s v="Thriller"/>
    <x v="39"/>
    <x v="0"/>
    <n v="248519"/>
    <x v="1"/>
    <x v="160"/>
    <x v="1068"/>
    <n v="118738393"/>
    <x v="0"/>
    <d v="2007-02-14T00:00:00"/>
    <x v="500"/>
    <x v="960"/>
    <x v="2"/>
    <x v="4"/>
    <x v="40"/>
    <x v="5"/>
  </r>
  <r>
    <s v="tt0259446"/>
    <x v="1076"/>
    <x v="1076"/>
    <n v="0"/>
    <x v="13"/>
    <n v="1"/>
    <n v="35"/>
    <x v="0"/>
    <x v="0"/>
    <x v="3"/>
    <s v="Romance"/>
    <x v="5"/>
    <x v="0"/>
    <n v="141965"/>
    <x v="1"/>
    <x v="25"/>
    <x v="1069"/>
    <n v="363744044"/>
    <x v="0"/>
    <d v="2002-02-22T00:00:00"/>
    <x v="501"/>
    <x v="961"/>
    <x v="2"/>
    <x v="1"/>
    <x v="35"/>
    <x v="29"/>
  </r>
  <r>
    <s v="tt0259711"/>
    <x v="1077"/>
    <x v="1077"/>
    <n v="0"/>
    <x v="6"/>
    <n v="2"/>
    <n v="16"/>
    <x v="2"/>
    <x v="8"/>
    <x v="9"/>
    <s v="Romance"/>
    <x v="17"/>
    <x v="0"/>
    <n v="281174"/>
    <x v="1"/>
    <x v="156"/>
    <x v="1070"/>
    <n v="135388341"/>
    <x v="0"/>
    <d v="2001-12-10T00:00:00"/>
    <x v="317"/>
    <x v="683"/>
    <x v="0"/>
    <x v="5"/>
    <x v="0"/>
    <x v="28"/>
  </r>
  <r>
    <s v="tt0260866"/>
    <x v="1078"/>
    <x v="1078"/>
    <n v="0"/>
    <x v="11"/>
    <n v="1"/>
    <n v="53"/>
    <x v="0"/>
    <x v="3"/>
    <x v="9"/>
    <s v="Thriller"/>
    <x v="33"/>
    <x v="0"/>
    <n v="56224"/>
    <x v="0"/>
    <x v="115"/>
    <x v="1071"/>
    <n v="50020092"/>
    <x v="0"/>
    <d v="2001-09-24T00:00:00"/>
    <x v="349"/>
    <x v="962"/>
    <x v="9"/>
    <x v="5"/>
    <x v="0"/>
    <x v="22"/>
  </r>
  <r>
    <s v="tt0261392"/>
    <x v="1079"/>
    <x v="1079"/>
    <n v="0"/>
    <x v="9"/>
    <n v="1"/>
    <n v="44"/>
    <x v="0"/>
    <x v="0"/>
    <x v="11"/>
    <s v="Unknown"/>
    <x v="22"/>
    <x v="0"/>
    <n v="159413"/>
    <x v="1"/>
    <x v="68"/>
    <x v="1072"/>
    <n v="11788161"/>
    <x v="0"/>
    <d v="2001-08-22T00:00:00"/>
    <x v="260"/>
    <x v="963"/>
    <x v="10"/>
    <x v="4"/>
    <x v="0"/>
    <x v="29"/>
  </r>
  <r>
    <s v="tt0261983"/>
    <x v="1080"/>
    <x v="1080"/>
    <n v="0"/>
    <x v="12"/>
    <n v="1"/>
    <n v="40"/>
    <x v="0"/>
    <x v="3"/>
    <x v="10"/>
    <s v="Mystery"/>
    <x v="0"/>
    <x v="0"/>
    <n v="61949"/>
    <x v="0"/>
    <x v="19"/>
    <x v="1073"/>
    <n v="112259"/>
    <x v="0"/>
    <d v="2001-07-31T00:00:00"/>
    <x v="502"/>
    <x v="964"/>
    <x v="7"/>
    <x v="0"/>
    <x v="0"/>
    <x v="27"/>
  </r>
  <r>
    <s v="tt0263488"/>
    <x v="1081"/>
    <x v="1081"/>
    <n v="0"/>
    <x v="59"/>
    <n v="1"/>
    <n v="30"/>
    <x v="0"/>
    <x v="7"/>
    <x v="9"/>
    <s v="Unknown"/>
    <x v="27"/>
    <x v="0"/>
    <n v="139405"/>
    <x v="1"/>
    <x v="64"/>
    <x v="1074"/>
    <n v="49371303"/>
    <x v="0"/>
    <d v="2001-07-01T00:00:00"/>
    <x v="503"/>
    <x v="965"/>
    <x v="7"/>
    <x v="3"/>
    <x v="0"/>
    <x v="1"/>
  </r>
  <r>
    <s v="tt0264395"/>
    <x v="1082"/>
    <x v="1082"/>
    <n v="0"/>
    <x v="37"/>
    <n v="1"/>
    <n v="38"/>
    <x v="0"/>
    <x v="5"/>
    <x v="6"/>
    <s v="Drama"/>
    <x v="0"/>
    <x v="0"/>
    <n v="65533"/>
    <x v="0"/>
    <x v="115"/>
    <x v="1075"/>
    <n v="-7207439"/>
    <x v="1"/>
    <d v="2003-03-28T00:00:00"/>
    <x v="157"/>
    <x v="966"/>
    <x v="3"/>
    <x v="1"/>
    <x v="36"/>
    <x v="10"/>
  </r>
  <r>
    <s v="tt0264464"/>
    <x v="1083"/>
    <x v="1083"/>
    <n v="0"/>
    <x v="71"/>
    <n v="2"/>
    <n v="21"/>
    <x v="2"/>
    <x v="2"/>
    <x v="6"/>
    <s v="Drama"/>
    <x v="12"/>
    <x v="1"/>
    <n v="1057400"/>
    <x v="2"/>
    <x v="139"/>
    <x v="1076"/>
    <n v="300114312"/>
    <x v="0"/>
    <d v="2002-12-16T00:00:00"/>
    <x v="33"/>
    <x v="967"/>
    <x v="0"/>
    <x v="5"/>
    <x v="35"/>
    <x v="18"/>
  </r>
  <r>
    <s v="tt0264472"/>
    <x v="1084"/>
    <x v="1084"/>
    <n v="0"/>
    <x v="37"/>
    <n v="1"/>
    <n v="38"/>
    <x v="0"/>
    <x v="3"/>
    <x v="16"/>
    <s v="Unknown"/>
    <x v="7"/>
    <x v="0"/>
    <n v="73712"/>
    <x v="0"/>
    <x v="129"/>
    <x v="1077"/>
    <n v="49935764"/>
    <x v="0"/>
    <d v="2002-04-07T00:00:00"/>
    <x v="392"/>
    <x v="968"/>
    <x v="8"/>
    <x v="3"/>
    <x v="35"/>
    <x v="7"/>
  </r>
  <r>
    <s v="tt0264616"/>
    <x v="1085"/>
    <x v="1085"/>
    <n v="0"/>
    <x v="12"/>
    <n v="1"/>
    <n v="40"/>
    <x v="0"/>
    <x v="4"/>
    <x v="3"/>
    <s v="Thriller"/>
    <x v="14"/>
    <x v="1"/>
    <n v="89071"/>
    <x v="0"/>
    <x v="21"/>
    <x v="1078"/>
    <n v="6423030"/>
    <x v="0"/>
    <d v="2001-11-17T00:00:00"/>
    <x v="504"/>
    <x v="791"/>
    <x v="5"/>
    <x v="6"/>
    <x v="0"/>
    <x v="30"/>
  </r>
  <r>
    <s v="tt0264935"/>
    <x v="1086"/>
    <x v="1086"/>
    <n v="0"/>
    <x v="47"/>
    <n v="1"/>
    <n v="55"/>
    <x v="0"/>
    <x v="4"/>
    <x v="9"/>
    <s v="Thriller"/>
    <x v="28"/>
    <x v="0"/>
    <n v="61252"/>
    <x v="0"/>
    <x v="115"/>
    <x v="1079"/>
    <n v="6714147"/>
    <x v="0"/>
    <d v="2002-04-19T00:00:00"/>
    <x v="505"/>
    <x v="969"/>
    <x v="8"/>
    <x v="1"/>
    <x v="35"/>
    <x v="4"/>
  </r>
  <r>
    <s v="tt0265029"/>
    <x v="1087"/>
    <x v="1087"/>
    <n v="0"/>
    <x v="8"/>
    <n v="1"/>
    <n v="42"/>
    <x v="0"/>
    <x v="0"/>
    <x v="7"/>
    <s v="Unknown"/>
    <x v="36"/>
    <x v="0"/>
    <n v="59494"/>
    <x v="0"/>
    <x v="135"/>
    <x v="1080"/>
    <n v="92307673"/>
    <x v="0"/>
    <d v="2001-07-17T00:00:00"/>
    <x v="506"/>
    <x v="970"/>
    <x v="7"/>
    <x v="0"/>
    <x v="0"/>
    <x v="30"/>
  </r>
  <r>
    <s v="tt0265086"/>
    <x v="1088"/>
    <x v="1088"/>
    <n v="0"/>
    <x v="2"/>
    <n v="2"/>
    <n v="24"/>
    <x v="2"/>
    <x v="5"/>
    <x v="3"/>
    <s v="History"/>
    <x v="8"/>
    <x v="1"/>
    <n v="415423"/>
    <x v="1"/>
    <x v="148"/>
    <x v="1081"/>
    <n v="80989651"/>
    <x v="0"/>
    <d v="2001-12-18T00:00:00"/>
    <x v="59"/>
    <x v="971"/>
    <x v="0"/>
    <x v="0"/>
    <x v="0"/>
    <x v="21"/>
  </r>
  <r>
    <s v="tt0265208"/>
    <x v="1089"/>
    <x v="1089"/>
    <n v="0"/>
    <x v="15"/>
    <n v="1"/>
    <n v="49"/>
    <x v="0"/>
    <x v="0"/>
    <x v="3"/>
    <s v="Romance"/>
    <x v="13"/>
    <x v="0"/>
    <n v="235136"/>
    <x v="1"/>
    <x v="78"/>
    <x v="1082"/>
    <n v="5381722"/>
    <x v="0"/>
    <d v="2004-02-18T00:00:00"/>
    <x v="498"/>
    <x v="972"/>
    <x v="2"/>
    <x v="4"/>
    <x v="37"/>
    <x v="21"/>
  </r>
  <r>
    <s v="tt0265349"/>
    <x v="1090"/>
    <x v="1090"/>
    <n v="0"/>
    <x v="39"/>
    <n v="1"/>
    <n v="59"/>
    <x v="0"/>
    <x v="3"/>
    <x v="10"/>
    <s v="Mystery"/>
    <x v="0"/>
    <x v="0"/>
    <n v="83608"/>
    <x v="0"/>
    <x v="107"/>
    <x v="1083"/>
    <n v="23305279"/>
    <x v="0"/>
    <d v="2002-01-25T00:00:00"/>
    <x v="403"/>
    <x v="973"/>
    <x v="1"/>
    <x v="1"/>
    <x v="35"/>
    <x v="2"/>
  </r>
  <r>
    <s v="tt0265459"/>
    <x v="1091"/>
    <x v="1091"/>
    <n v="0"/>
    <x v="44"/>
    <n v="1"/>
    <n v="36"/>
    <x v="0"/>
    <x v="3"/>
    <x v="16"/>
    <s v="Unknown"/>
    <x v="22"/>
    <x v="0"/>
    <n v="129790"/>
    <x v="1"/>
    <x v="3"/>
    <x v="1084"/>
    <n v="40223306"/>
    <x v="0"/>
    <d v="2002-01-13T00:00:00"/>
    <x v="507"/>
    <x v="974"/>
    <x v="1"/>
    <x v="3"/>
    <x v="35"/>
    <x v="12"/>
  </r>
  <r>
    <s v="tt0265666"/>
    <x v="1092"/>
    <x v="1092"/>
    <n v="0"/>
    <x v="18"/>
    <n v="1"/>
    <n v="50"/>
    <x v="0"/>
    <x v="0"/>
    <x v="3"/>
    <s v="Unknown"/>
    <x v="2"/>
    <x v="1"/>
    <n v="308042"/>
    <x v="1"/>
    <x v="72"/>
    <x v="1085"/>
    <n v="50441655"/>
    <x v="0"/>
    <d v="2001-10-05T00:00:00"/>
    <x v="308"/>
    <x v="975"/>
    <x v="4"/>
    <x v="1"/>
    <x v="0"/>
    <x v="20"/>
  </r>
  <r>
    <s v="tt0266308"/>
    <x v="1093"/>
    <x v="1093"/>
    <n v="0"/>
    <x v="42"/>
    <n v="1"/>
    <n v="54"/>
    <x v="0"/>
    <x v="5"/>
    <x v="5"/>
    <s v="Drama"/>
    <x v="15"/>
    <x v="1"/>
    <n v="191406"/>
    <x v="1"/>
    <x v="57"/>
    <x v="1086"/>
    <n v="-3159285"/>
    <x v="1"/>
    <d v="2000-10-01T00:00:00"/>
    <x v="508"/>
    <x v="976"/>
    <x v="4"/>
    <x v="3"/>
    <x v="33"/>
    <x v="1"/>
  </r>
  <r>
    <s v="tt0266489"/>
    <x v="1094"/>
    <x v="1094"/>
    <n v="0"/>
    <x v="38"/>
    <n v="1"/>
    <n v="29"/>
    <x v="0"/>
    <x v="0"/>
    <x v="11"/>
    <s v="Unknown"/>
    <x v="32"/>
    <x v="0"/>
    <n v="59949"/>
    <x v="0"/>
    <x v="82"/>
    <x v="1087"/>
    <n v="-20677865"/>
    <x v="1"/>
    <d v="2003-09-26T00:00:00"/>
    <x v="193"/>
    <x v="977"/>
    <x v="9"/>
    <x v="1"/>
    <x v="36"/>
    <x v="16"/>
  </r>
  <r>
    <s v="tt0266543"/>
    <x v="1095"/>
    <x v="1095"/>
    <n v="0"/>
    <x v="12"/>
    <n v="1"/>
    <n v="40"/>
    <x v="0"/>
    <x v="1"/>
    <x v="1"/>
    <s v="Comedy"/>
    <x v="18"/>
    <x v="1"/>
    <n v="1089445"/>
    <x v="2"/>
    <x v="179"/>
    <x v="1088"/>
    <n v="847637960"/>
    <x v="0"/>
    <d v="2003-05-18T00:00:00"/>
    <x v="509"/>
    <x v="978"/>
    <x v="11"/>
    <x v="3"/>
    <x v="36"/>
    <x v="21"/>
  </r>
  <r>
    <s v="tt0266697"/>
    <x v="1096"/>
    <x v="1096"/>
    <n v="0"/>
    <x v="40"/>
    <n v="1"/>
    <n v="51"/>
    <x v="0"/>
    <x v="5"/>
    <x v="6"/>
    <s v="Thriller"/>
    <x v="18"/>
    <x v="1"/>
    <n v="1165299"/>
    <x v="2"/>
    <x v="84"/>
    <x v="1089"/>
    <n v="150906076"/>
    <x v="0"/>
    <d v="2003-09-29T00:00:00"/>
    <x v="231"/>
    <x v="979"/>
    <x v="9"/>
    <x v="5"/>
    <x v="36"/>
    <x v="11"/>
  </r>
  <r>
    <s v="tt0266915"/>
    <x v="1097"/>
    <x v="1097"/>
    <n v="0"/>
    <x v="59"/>
    <n v="1"/>
    <n v="30"/>
    <x v="0"/>
    <x v="5"/>
    <x v="2"/>
    <s v="Crime"/>
    <x v="13"/>
    <x v="0"/>
    <n v="234090"/>
    <x v="1"/>
    <x v="143"/>
    <x v="1090"/>
    <n v="257325802"/>
    <x v="0"/>
    <d v="2001-07-26T00:00:00"/>
    <x v="382"/>
    <x v="744"/>
    <x v="7"/>
    <x v="2"/>
    <x v="0"/>
    <x v="16"/>
  </r>
  <r>
    <s v="tt0266987"/>
    <x v="1098"/>
    <x v="1098"/>
    <n v="0"/>
    <x v="50"/>
    <n v="2"/>
    <n v="6"/>
    <x v="2"/>
    <x v="5"/>
    <x v="6"/>
    <s v="Thriller"/>
    <x v="1"/>
    <x v="1"/>
    <n v="164060"/>
    <x v="1"/>
    <x v="138"/>
    <x v="1091"/>
    <n v="28049560"/>
    <x v="0"/>
    <d v="2001-11-19T00:00:00"/>
    <x v="148"/>
    <x v="980"/>
    <x v="5"/>
    <x v="5"/>
    <x v="0"/>
    <x v="4"/>
  </r>
  <r>
    <s v="tt0267626"/>
    <x v="1099"/>
    <x v="1099"/>
    <n v="0"/>
    <x v="36"/>
    <n v="2"/>
    <n v="18"/>
    <x v="2"/>
    <x v="3"/>
    <x v="14"/>
    <s v="Thriller"/>
    <x v="13"/>
    <x v="0"/>
    <n v="66251"/>
    <x v="0"/>
    <x v="140"/>
    <x v="1092"/>
    <n v="-34283874"/>
    <x v="1"/>
    <d v="2002-07-19T00:00:00"/>
    <x v="216"/>
    <x v="981"/>
    <x v="7"/>
    <x v="1"/>
    <x v="35"/>
    <x v="4"/>
  </r>
  <r>
    <s v="tt0267804"/>
    <x v="1100"/>
    <x v="1100"/>
    <n v="0"/>
    <x v="55"/>
    <n v="1"/>
    <n v="27"/>
    <x v="0"/>
    <x v="5"/>
    <x v="4"/>
    <s v="Thriller"/>
    <x v="32"/>
    <x v="0"/>
    <n v="94969"/>
    <x v="0"/>
    <x v="124"/>
    <x v="1093"/>
    <n v="30630178"/>
    <x v="0"/>
    <d v="2001-11-02T00:00:00"/>
    <x v="451"/>
    <x v="982"/>
    <x v="5"/>
    <x v="1"/>
    <x v="0"/>
    <x v="9"/>
  </r>
  <r>
    <s v="tt0267913"/>
    <x v="1101"/>
    <x v="1101"/>
    <n v="0"/>
    <x v="38"/>
    <n v="1"/>
    <n v="29"/>
    <x v="0"/>
    <x v="1"/>
    <x v="2"/>
    <s v="Family"/>
    <x v="39"/>
    <x v="0"/>
    <n v="122482"/>
    <x v="1"/>
    <x v="174"/>
    <x v="1094"/>
    <n v="191678613"/>
    <x v="0"/>
    <d v="2002-06-08T00:00:00"/>
    <x v="346"/>
    <x v="983"/>
    <x v="6"/>
    <x v="6"/>
    <x v="35"/>
    <x v="19"/>
  </r>
  <r>
    <s v="tt0268126"/>
    <x v="1102"/>
    <x v="1102"/>
    <n v="0"/>
    <x v="47"/>
    <n v="1"/>
    <n v="55"/>
    <x v="0"/>
    <x v="0"/>
    <x v="3"/>
    <s v="Unknown"/>
    <x v="8"/>
    <x v="1"/>
    <n v="199763"/>
    <x v="1"/>
    <x v="62"/>
    <x v="1095"/>
    <n v="13801173"/>
    <x v="0"/>
    <d v="2002-12-03T00:00:00"/>
    <x v="365"/>
    <x v="984"/>
    <x v="0"/>
    <x v="0"/>
    <x v="35"/>
    <x v="25"/>
  </r>
  <r>
    <s v="tt0268380"/>
    <x v="1103"/>
    <x v="1103"/>
    <n v="0"/>
    <x v="89"/>
    <n v="1"/>
    <n v="21"/>
    <x v="0"/>
    <x v="1"/>
    <x v="1"/>
    <s v="Comedy"/>
    <x v="15"/>
    <x v="1"/>
    <n v="506137"/>
    <x v="2"/>
    <x v="195"/>
    <x v="1096"/>
    <n v="324257136"/>
    <x v="0"/>
    <d v="2002-03-12T00:00:00"/>
    <x v="510"/>
    <x v="696"/>
    <x v="3"/>
    <x v="0"/>
    <x v="35"/>
    <x v="23"/>
  </r>
  <r>
    <s v="tt0268695"/>
    <x v="1104"/>
    <x v="1104"/>
    <n v="0"/>
    <x v="44"/>
    <n v="1"/>
    <n v="36"/>
    <x v="0"/>
    <x v="5"/>
    <x v="5"/>
    <s v="Sci-Fi"/>
    <x v="34"/>
    <x v="0"/>
    <n v="128709"/>
    <x v="1"/>
    <x v="125"/>
    <x v="1097"/>
    <n v="43729176"/>
    <x v="0"/>
    <d v="2002-03-04T00:00:00"/>
    <x v="511"/>
    <x v="985"/>
    <x v="3"/>
    <x v="5"/>
    <x v="35"/>
    <x v="3"/>
  </r>
  <r>
    <s v="tt0268978"/>
    <x v="1105"/>
    <x v="1105"/>
    <n v="0"/>
    <x v="41"/>
    <n v="2"/>
    <n v="15"/>
    <x v="2"/>
    <x v="2"/>
    <x v="3"/>
    <s v="Unknown"/>
    <x v="18"/>
    <x v="1"/>
    <n v="967825"/>
    <x v="2"/>
    <x v="165"/>
    <x v="1098"/>
    <n v="258791257"/>
    <x v="0"/>
    <d v="2001-12-13T00:00:00"/>
    <x v="117"/>
    <x v="986"/>
    <x v="0"/>
    <x v="2"/>
    <x v="0"/>
    <x v="12"/>
  </r>
  <r>
    <s v="tt0268995"/>
    <x v="1106"/>
    <x v="1106"/>
    <n v="0"/>
    <x v="108"/>
    <n v="2"/>
    <n v="32"/>
    <x v="2"/>
    <x v="3"/>
    <x v="7"/>
    <s v="Unknown"/>
    <x v="17"/>
    <x v="0"/>
    <n v="56783"/>
    <x v="0"/>
    <x v="141"/>
    <x v="1099"/>
    <n v="-34682327"/>
    <x v="1"/>
    <d v="2001-12-11T00:00:00"/>
    <x v="273"/>
    <x v="0"/>
    <x v="0"/>
    <x v="0"/>
    <x v="0"/>
    <x v="0"/>
  </r>
  <r>
    <s v="tt0269347"/>
    <x v="1107"/>
    <x v="1107"/>
    <n v="0"/>
    <x v="19"/>
    <n v="1"/>
    <n v="34"/>
    <x v="0"/>
    <x v="5"/>
    <x v="6"/>
    <s v="Drama"/>
    <x v="28"/>
    <x v="0"/>
    <n v="50402"/>
    <x v="0"/>
    <x v="51"/>
    <x v="1100"/>
    <n v="-8938153"/>
    <x v="1"/>
    <d v="2003-03-11T00:00:00"/>
    <x v="9"/>
    <x v="987"/>
    <x v="3"/>
    <x v="0"/>
    <x v="36"/>
    <x v="0"/>
  </r>
  <r>
    <s v="tt0270288"/>
    <x v="1108"/>
    <x v="1108"/>
    <n v="0"/>
    <x v="11"/>
    <n v="1"/>
    <n v="53"/>
    <x v="0"/>
    <x v="2"/>
    <x v="2"/>
    <s v="Crime"/>
    <x v="16"/>
    <x v="0"/>
    <n v="90992"/>
    <x v="0"/>
    <x v="84"/>
    <x v="1101"/>
    <n v="3013805"/>
    <x v="0"/>
    <d v="2002-12-11T00:00:00"/>
    <x v="512"/>
    <x v="988"/>
    <x v="0"/>
    <x v="4"/>
    <x v="35"/>
    <x v="0"/>
  </r>
  <r>
    <s v="tt0271027"/>
    <x v="1109"/>
    <x v="1109"/>
    <n v="0"/>
    <x v="37"/>
    <n v="1"/>
    <n v="38"/>
    <x v="0"/>
    <x v="5"/>
    <x v="6"/>
    <s v="Thriller"/>
    <x v="5"/>
    <x v="0"/>
    <n v="65859"/>
    <x v="0"/>
    <x v="78"/>
    <x v="1102"/>
    <n v="39437847"/>
    <x v="0"/>
    <d v="2001-06-25T00:00:00"/>
    <x v="513"/>
    <x v="989"/>
    <x v="6"/>
    <x v="5"/>
    <x v="0"/>
    <x v="2"/>
  </r>
  <r>
    <s v="tt0271367"/>
    <x v="1110"/>
    <x v="1110"/>
    <n v="0"/>
    <x v="53"/>
    <n v="1"/>
    <n v="39"/>
    <x v="0"/>
    <x v="5"/>
    <x v="5"/>
    <s v="Comedy"/>
    <x v="38"/>
    <x v="0"/>
    <n v="59534"/>
    <x v="0"/>
    <x v="84"/>
    <x v="1103"/>
    <n v="15867333"/>
    <x v="0"/>
    <d v="2002-05-30T00:00:00"/>
    <x v="514"/>
    <x v="990"/>
    <x v="11"/>
    <x v="2"/>
    <x v="35"/>
    <x v="13"/>
  </r>
  <r>
    <s v="tt0272020"/>
    <x v="1111"/>
    <x v="1111"/>
    <n v="0"/>
    <x v="65"/>
    <n v="2"/>
    <n v="11"/>
    <x v="2"/>
    <x v="5"/>
    <x v="3"/>
    <s v="Thriller"/>
    <x v="17"/>
    <x v="0"/>
    <n v="84085"/>
    <x v="0"/>
    <x v="141"/>
    <x v="1104"/>
    <n v="-44357293"/>
    <x v="1"/>
    <d v="2001-10-19T00:00:00"/>
    <x v="515"/>
    <x v="991"/>
    <x v="4"/>
    <x v="1"/>
    <x v="0"/>
    <x v="4"/>
  </r>
  <r>
    <s v="tt0272152"/>
    <x v="1112"/>
    <x v="1112"/>
    <n v="0"/>
    <x v="7"/>
    <n v="2"/>
    <n v="0"/>
    <x v="0"/>
    <x v="3"/>
    <x v="9"/>
    <s v="Sci-Fi"/>
    <x v="3"/>
    <x v="1"/>
    <n v="190762"/>
    <x v="1"/>
    <x v="156"/>
    <x v="1105"/>
    <n v="-2998515"/>
    <x v="1"/>
    <d v="2001-10-22T00:00:00"/>
    <x v="295"/>
    <x v="992"/>
    <x v="4"/>
    <x v="5"/>
    <x v="0"/>
    <x v="29"/>
  </r>
  <r>
    <s v="tt0272338"/>
    <x v="1113"/>
    <x v="1113"/>
    <n v="0"/>
    <x v="13"/>
    <n v="1"/>
    <n v="35"/>
    <x v="0"/>
    <x v="0"/>
    <x v="3"/>
    <s v="Romance"/>
    <x v="21"/>
    <x v="1"/>
    <n v="173297"/>
    <x v="1"/>
    <x v="78"/>
    <x v="1106"/>
    <n v="-324286"/>
    <x v="1"/>
    <d v="2002-05-19T00:00:00"/>
    <x v="331"/>
    <x v="993"/>
    <x v="11"/>
    <x v="3"/>
    <x v="35"/>
    <x v="4"/>
  </r>
  <r>
    <s v="tt0273923"/>
    <x v="1114"/>
    <x v="1114"/>
    <n v="0"/>
    <x v="73"/>
    <n v="1"/>
    <n v="22"/>
    <x v="0"/>
    <x v="0"/>
    <x v="3"/>
    <s v="Unknown"/>
    <x v="27"/>
    <x v="0"/>
    <n v="51506"/>
    <x v="0"/>
    <x v="59"/>
    <x v="1107"/>
    <n v="25325009"/>
    <x v="0"/>
    <d v="2002-01-07T00:00:00"/>
    <x v="516"/>
    <x v="994"/>
    <x v="1"/>
    <x v="5"/>
    <x v="35"/>
    <x v="7"/>
  </r>
  <r>
    <s v="tt0274166"/>
    <x v="1115"/>
    <x v="1115"/>
    <n v="0"/>
    <x v="38"/>
    <n v="1"/>
    <n v="29"/>
    <x v="0"/>
    <x v="5"/>
    <x v="5"/>
    <s v="Comedy"/>
    <x v="27"/>
    <x v="0"/>
    <n v="170838"/>
    <x v="1"/>
    <x v="82"/>
    <x v="1108"/>
    <n v="120466000"/>
    <x v="0"/>
    <d v="2003-04-06T00:00:00"/>
    <x v="357"/>
    <x v="995"/>
    <x v="8"/>
    <x v="3"/>
    <x v="36"/>
    <x v="14"/>
  </r>
  <r>
    <s v="tt0274558"/>
    <x v="1116"/>
    <x v="1116"/>
    <n v="0"/>
    <x v="18"/>
    <n v="1"/>
    <n v="50"/>
    <x v="0"/>
    <x v="3"/>
    <x v="7"/>
    <s v="Unknown"/>
    <x v="15"/>
    <x v="1"/>
    <n v="136859"/>
    <x v="1"/>
    <x v="78"/>
    <x v="1109"/>
    <n v="83846072"/>
    <x v="0"/>
    <d v="2002-12-15T00:00:00"/>
    <x v="492"/>
    <x v="996"/>
    <x v="0"/>
    <x v="3"/>
    <x v="35"/>
    <x v="24"/>
  </r>
  <r>
    <s v="tt0274812"/>
    <x v="1117"/>
    <x v="1117"/>
    <n v="0"/>
    <x v="63"/>
    <n v="1"/>
    <n v="47"/>
    <x v="0"/>
    <x v="0"/>
    <x v="3"/>
    <s v="Romance"/>
    <x v="17"/>
    <x v="0"/>
    <n v="96263"/>
    <x v="0"/>
    <x v="1"/>
    <x v="1110"/>
    <n v="5304609"/>
    <x v="0"/>
    <d v="2002-01-11T00:00:00"/>
    <x v="517"/>
    <x v="997"/>
    <x v="1"/>
    <x v="1"/>
    <x v="35"/>
    <x v="0"/>
  </r>
  <r>
    <s v="tt0275491"/>
    <x v="1118"/>
    <x v="1118"/>
    <n v="0"/>
    <x v="32"/>
    <n v="1"/>
    <n v="46"/>
    <x v="0"/>
    <x v="4"/>
    <x v="3"/>
    <s v="Unknown"/>
    <x v="3"/>
    <x v="1"/>
    <n v="62684"/>
    <x v="0"/>
    <x v="25"/>
    <x v="1111"/>
    <n v="35431100"/>
    <x v="0"/>
    <d v="2004-03-19T00:00:00"/>
    <x v="518"/>
    <x v="998"/>
    <x v="3"/>
    <x v="1"/>
    <x v="37"/>
    <x v="4"/>
  </r>
  <r>
    <s v="tt0275847"/>
    <x v="1119"/>
    <x v="1119"/>
    <n v="0"/>
    <x v="57"/>
    <n v="1"/>
    <n v="25"/>
    <x v="0"/>
    <x v="1"/>
    <x v="1"/>
    <s v="Comedy"/>
    <x v="21"/>
    <x v="1"/>
    <n v="205861"/>
    <x v="1"/>
    <x v="125"/>
    <x v="1112"/>
    <n v="193144151"/>
    <x v="0"/>
    <d v="2002-06-16T00:00:00"/>
    <x v="519"/>
    <x v="999"/>
    <x v="6"/>
    <x v="3"/>
    <x v="35"/>
    <x v="18"/>
  </r>
  <r>
    <s v="tt0276751"/>
    <x v="1120"/>
    <x v="1120"/>
    <n v="0"/>
    <x v="75"/>
    <n v="1"/>
    <n v="41"/>
    <x v="0"/>
    <x v="0"/>
    <x v="3"/>
    <s v="Romance"/>
    <x v="1"/>
    <x v="1"/>
    <n v="189494"/>
    <x v="1"/>
    <x v="84"/>
    <x v="1113"/>
    <n v="100549455"/>
    <x v="0"/>
    <d v="2002-04-26T00:00:00"/>
    <x v="520"/>
    <x v="1000"/>
    <x v="8"/>
    <x v="1"/>
    <x v="35"/>
    <x v="16"/>
  </r>
  <r>
    <s v="tt0276919"/>
    <x v="1121"/>
    <x v="1121"/>
    <n v="0"/>
    <x v="95"/>
    <n v="2"/>
    <n v="58"/>
    <x v="2"/>
    <x v="4"/>
    <x v="3"/>
    <s v="Unknown"/>
    <x v="9"/>
    <x v="1"/>
    <n v="155869"/>
    <x v="1"/>
    <x v="64"/>
    <x v="1114"/>
    <n v="6690617"/>
    <x v="0"/>
    <d v="2003-05-19T00:00:00"/>
    <x v="436"/>
    <x v="1001"/>
    <x v="11"/>
    <x v="5"/>
    <x v="36"/>
    <x v="4"/>
  </r>
  <r>
    <s v="tt0277027"/>
    <x v="1122"/>
    <x v="1122"/>
    <n v="0"/>
    <x v="68"/>
    <n v="2"/>
    <n v="12"/>
    <x v="2"/>
    <x v="3"/>
    <x v="11"/>
    <s v="Unknown"/>
    <x v="2"/>
    <x v="1"/>
    <n v="153780"/>
    <x v="1"/>
    <x v="68"/>
    <x v="1115"/>
    <n v="75818139"/>
    <x v="0"/>
    <d v="2001-12-03T00:00:00"/>
    <x v="521"/>
    <x v="1002"/>
    <x v="0"/>
    <x v="5"/>
    <x v="0"/>
    <x v="25"/>
  </r>
  <r>
    <s v="tt0277296"/>
    <x v="1123"/>
    <x v="1123"/>
    <n v="0"/>
    <x v="56"/>
    <n v="1"/>
    <n v="32"/>
    <x v="0"/>
    <x v="5"/>
    <x v="5"/>
    <s v="Fantasy"/>
    <x v="38"/>
    <x v="0"/>
    <n v="143726"/>
    <x v="1"/>
    <x v="113"/>
    <x v="1116"/>
    <n v="120630907"/>
    <x v="0"/>
    <d v="2002-04-15T00:00:00"/>
    <x v="154"/>
    <x v="1003"/>
    <x v="8"/>
    <x v="5"/>
    <x v="35"/>
    <x v="24"/>
  </r>
  <r>
    <s v="tt0277371"/>
    <x v="1124"/>
    <x v="1124"/>
    <n v="0"/>
    <x v="38"/>
    <n v="1"/>
    <n v="29"/>
    <x v="0"/>
    <x v="0"/>
    <x v="11"/>
    <s v="Unknown"/>
    <x v="36"/>
    <x v="0"/>
    <n v="112990"/>
    <x v="1"/>
    <x v="48"/>
    <x v="1117"/>
    <n v="51468985"/>
    <x v="0"/>
    <d v="1905-06-23T00:00:00"/>
    <x v="522"/>
    <x v="932"/>
    <x v="6"/>
    <x v="1"/>
    <x v="9"/>
    <x v="26"/>
  </r>
  <r>
    <s v="tt0277434"/>
    <x v="1125"/>
    <x v="1125"/>
    <n v="0"/>
    <x v="36"/>
    <n v="2"/>
    <n v="18"/>
    <x v="2"/>
    <x v="5"/>
    <x v="3"/>
    <s v="History"/>
    <x v="14"/>
    <x v="1"/>
    <n v="148790"/>
    <x v="1"/>
    <x v="137"/>
    <x v="1118"/>
    <n v="40374915"/>
    <x v="0"/>
    <d v="2002-02-25T00:00:00"/>
    <x v="374"/>
    <x v="1004"/>
    <x v="2"/>
    <x v="5"/>
    <x v="35"/>
    <x v="2"/>
  </r>
  <r>
    <s v="tt0278488"/>
    <x v="1126"/>
    <x v="1126"/>
    <n v="0"/>
    <x v="29"/>
    <n v="1"/>
    <n v="33"/>
    <x v="0"/>
    <x v="0"/>
    <x v="0"/>
    <s v="Unknown"/>
    <x v="27"/>
    <x v="0"/>
    <n v="60943"/>
    <x v="0"/>
    <x v="34"/>
    <x v="1119"/>
    <n v="11283740"/>
    <x v="0"/>
    <d v="2001-12-17T00:00:00"/>
    <x v="523"/>
    <x v="1005"/>
    <x v="0"/>
    <x v="5"/>
    <x v="0"/>
    <x v="30"/>
  </r>
  <r>
    <s v="tt0278504"/>
    <x v="1127"/>
    <x v="1127"/>
    <n v="0"/>
    <x v="0"/>
    <n v="1"/>
    <n v="58"/>
    <x v="0"/>
    <x v="3"/>
    <x v="9"/>
    <s v="Thriller"/>
    <x v="14"/>
    <x v="1"/>
    <n v="312127"/>
    <x v="1"/>
    <x v="135"/>
    <x v="1120"/>
    <n v="67758770"/>
    <x v="0"/>
    <d v="2002-05-03T00:00:00"/>
    <x v="422"/>
    <x v="1006"/>
    <x v="11"/>
    <x v="1"/>
    <x v="35"/>
    <x v="25"/>
  </r>
  <r>
    <s v="tt0280590"/>
    <x v="1128"/>
    <x v="1128"/>
    <n v="0"/>
    <x v="44"/>
    <n v="1"/>
    <n v="36"/>
    <x v="0"/>
    <x v="0"/>
    <x v="7"/>
    <s v="Unknown"/>
    <x v="24"/>
    <x v="0"/>
    <n v="150183"/>
    <x v="1"/>
    <x v="115"/>
    <x v="1121"/>
    <n v="121269535"/>
    <x v="0"/>
    <d v="2002-06-28T00:00:00"/>
    <x v="449"/>
    <x v="1007"/>
    <x v="6"/>
    <x v="1"/>
    <x v="35"/>
    <x v="10"/>
  </r>
  <r>
    <s v="tt0280609"/>
    <x v="1129"/>
    <x v="1129"/>
    <n v="0"/>
    <x v="17"/>
    <n v="1"/>
    <n v="45"/>
    <x v="0"/>
    <x v="5"/>
    <x v="10"/>
    <s v="Thriller"/>
    <x v="22"/>
    <x v="0"/>
    <n v="64566"/>
    <x v="0"/>
    <x v="14"/>
    <x v="1122"/>
    <n v="1537283"/>
    <x v="0"/>
    <d v="2002-03-22T00:00:00"/>
    <x v="524"/>
    <x v="1008"/>
    <x v="3"/>
    <x v="1"/>
    <x v="35"/>
    <x v="29"/>
  </r>
  <r>
    <s v="tt0280707"/>
    <x v="1130"/>
    <x v="1130"/>
    <n v="0"/>
    <x v="70"/>
    <n v="2"/>
    <n v="17"/>
    <x v="2"/>
    <x v="0"/>
    <x v="3"/>
    <s v="Mystery"/>
    <x v="14"/>
    <x v="1"/>
    <n v="92204"/>
    <x v="0"/>
    <x v="196"/>
    <x v="1123"/>
    <n v="67954044"/>
    <x v="0"/>
    <d v="2001-11-07T00:00:00"/>
    <x v="3"/>
    <x v="1009"/>
    <x v="5"/>
    <x v="4"/>
    <x v="0"/>
    <x v="7"/>
  </r>
  <r>
    <s v="tt0281358"/>
    <x v="1131"/>
    <x v="1131"/>
    <n v="0"/>
    <x v="75"/>
    <n v="1"/>
    <n v="41"/>
    <x v="0"/>
    <x v="3"/>
    <x v="7"/>
    <s v="Unknown"/>
    <x v="21"/>
    <x v="1"/>
    <n v="218374"/>
    <x v="1"/>
    <x v="197"/>
    <x v="1124"/>
    <n v="35694916"/>
    <x v="0"/>
    <d v="2002-01-23T00:00:00"/>
    <x v="460"/>
    <x v="934"/>
    <x v="1"/>
    <x v="4"/>
    <x v="35"/>
    <x v="26"/>
  </r>
  <r>
    <s v="tt0281686"/>
    <x v="1132"/>
    <x v="1132"/>
    <n v="0"/>
    <x v="56"/>
    <n v="1"/>
    <n v="32"/>
    <x v="0"/>
    <x v="0"/>
    <x v="0"/>
    <s v="Horror"/>
    <x v="17"/>
    <x v="0"/>
    <n v="50877"/>
    <x v="0"/>
    <x v="60"/>
    <x v="1125"/>
    <n v="239183"/>
    <x v="0"/>
    <d v="2002-06-09T00:00:00"/>
    <x v="525"/>
    <x v="1010"/>
    <x v="6"/>
    <x v="3"/>
    <x v="35"/>
    <x v="17"/>
  </r>
  <r>
    <s v="tt0283111"/>
    <x v="1133"/>
    <x v="1133"/>
    <n v="0"/>
    <x v="56"/>
    <n v="1"/>
    <n v="32"/>
    <x v="0"/>
    <x v="0"/>
    <x v="7"/>
    <s v="Unknown"/>
    <x v="0"/>
    <x v="0"/>
    <n v="113821"/>
    <x v="1"/>
    <x v="25"/>
    <x v="1126"/>
    <n v="33275483"/>
    <x v="0"/>
    <d v="2002-04-04T00:00:00"/>
    <x v="526"/>
    <x v="1011"/>
    <x v="8"/>
    <x v="2"/>
    <x v="35"/>
    <x v="3"/>
  </r>
  <r>
    <s v="tt0284490"/>
    <x v="1134"/>
    <x v="1134"/>
    <n v="0"/>
    <x v="13"/>
    <n v="1"/>
    <n v="35"/>
    <x v="0"/>
    <x v="5"/>
    <x v="2"/>
    <s v="Crime"/>
    <x v="38"/>
    <x v="0"/>
    <n v="64617"/>
    <x v="0"/>
    <x v="132"/>
    <x v="1127"/>
    <n v="-7114328"/>
    <x v="1"/>
    <d v="2002-03-11T00:00:00"/>
    <x v="446"/>
    <x v="1012"/>
    <x v="3"/>
    <x v="5"/>
    <x v="35"/>
    <x v="0"/>
  </r>
  <r>
    <s v="tt0285531"/>
    <x v="1135"/>
    <x v="1135"/>
    <n v="0"/>
    <x v="6"/>
    <n v="2"/>
    <n v="16"/>
    <x v="2"/>
    <x v="3"/>
    <x v="10"/>
    <s v="Sci-Fi"/>
    <x v="38"/>
    <x v="0"/>
    <n v="95445"/>
    <x v="0"/>
    <x v="156"/>
    <x v="1128"/>
    <n v="13240406"/>
    <x v="0"/>
    <d v="2003-03-06T00:00:00"/>
    <x v="278"/>
    <x v="1013"/>
    <x v="3"/>
    <x v="2"/>
    <x v="36"/>
    <x v="14"/>
  </r>
  <r>
    <s v="tt0285742"/>
    <x v="1136"/>
    <x v="1136"/>
    <n v="0"/>
    <x v="40"/>
    <n v="1"/>
    <n v="51"/>
    <x v="0"/>
    <x v="3"/>
    <x v="7"/>
    <s v="Unknown"/>
    <x v="1"/>
    <x v="1"/>
    <n v="92838"/>
    <x v="0"/>
    <x v="1"/>
    <x v="1129"/>
    <n v="41011434"/>
    <x v="0"/>
    <d v="2001-11-11T00:00:00"/>
    <x v="527"/>
    <x v="1014"/>
    <x v="5"/>
    <x v="3"/>
    <x v="0"/>
    <x v="0"/>
  </r>
  <r>
    <s v="tt0285823"/>
    <x v="1137"/>
    <x v="1137"/>
    <n v="0"/>
    <x v="8"/>
    <n v="1"/>
    <n v="42"/>
    <x v="0"/>
    <x v="5"/>
    <x v="6"/>
    <s v="Thriller"/>
    <x v="33"/>
    <x v="0"/>
    <n v="167751"/>
    <x v="1"/>
    <x v="106"/>
    <x v="1130"/>
    <n v="69769390"/>
    <x v="0"/>
    <d v="2003-08-27T00:00:00"/>
    <x v="227"/>
    <x v="1015"/>
    <x v="10"/>
    <x v="4"/>
    <x v="36"/>
    <x v="15"/>
  </r>
  <r>
    <s v="tt0286106"/>
    <x v="1138"/>
    <x v="1138"/>
    <n v="0"/>
    <x v="32"/>
    <n v="1"/>
    <n v="46"/>
    <x v="0"/>
    <x v="3"/>
    <x v="9"/>
    <s v="Sci-Fi"/>
    <x v="22"/>
    <x v="0"/>
    <n v="379705"/>
    <x v="1"/>
    <x v="141"/>
    <x v="1131"/>
    <n v="336247917"/>
    <x v="0"/>
    <d v="2002-07-29T00:00:00"/>
    <x v="435"/>
    <x v="1016"/>
    <x v="7"/>
    <x v="5"/>
    <x v="35"/>
    <x v="11"/>
  </r>
  <r>
    <s v="tt0286112"/>
    <x v="1139"/>
    <x v="1139"/>
    <n v="0"/>
    <x v="11"/>
    <n v="1"/>
    <n v="53"/>
    <x v="0"/>
    <x v="5"/>
    <x v="2"/>
    <s v="Fantasy"/>
    <x v="21"/>
    <x v="1"/>
    <n v="86038"/>
    <x v="0"/>
    <x v="64"/>
    <x v="1132"/>
    <n v="32776760"/>
    <x v="0"/>
    <d v="2001-07-05T00:00:00"/>
    <x v="528"/>
    <x v="1017"/>
    <x v="7"/>
    <x v="2"/>
    <x v="0"/>
    <x v="20"/>
  </r>
  <r>
    <s v="tt0286244"/>
    <x v="1140"/>
    <x v="1140"/>
    <n v="0"/>
    <x v="110"/>
    <n v="1"/>
    <n v="20"/>
    <x v="1"/>
    <x v="1"/>
    <x v="1"/>
    <s v="Comedy"/>
    <x v="8"/>
    <x v="1"/>
    <n v="56371"/>
    <x v="0"/>
    <x v="118"/>
    <x v="1133"/>
    <n v="5276760"/>
    <x v="0"/>
    <d v="2003-05-18T00:00:00"/>
    <x v="529"/>
    <x v="978"/>
    <x v="11"/>
    <x v="3"/>
    <x v="36"/>
    <x v="21"/>
  </r>
  <r>
    <s v="tt0286716"/>
    <x v="1141"/>
    <x v="1141"/>
    <n v="0"/>
    <x v="36"/>
    <n v="2"/>
    <n v="18"/>
    <x v="2"/>
    <x v="5"/>
    <x v="4"/>
    <s v="Unknown"/>
    <x v="29"/>
    <x v="0"/>
    <n v="275643"/>
    <x v="1"/>
    <x v="183"/>
    <x v="1134"/>
    <n v="108285165"/>
    <x v="0"/>
    <d v="2003-06-17T00:00:00"/>
    <x v="303"/>
    <x v="1018"/>
    <x v="6"/>
    <x v="0"/>
    <x v="36"/>
    <x v="30"/>
  </r>
  <r>
    <s v="tt0286788"/>
    <x v="1142"/>
    <x v="1142"/>
    <n v="0"/>
    <x v="17"/>
    <n v="1"/>
    <n v="45"/>
    <x v="0"/>
    <x v="0"/>
    <x v="3"/>
    <s v="Family"/>
    <x v="24"/>
    <x v="0"/>
    <n v="65527"/>
    <x v="0"/>
    <x v="78"/>
    <x v="1135"/>
    <n v="25732139"/>
    <x v="0"/>
    <d v="2003-03-27T00:00:00"/>
    <x v="485"/>
    <x v="1019"/>
    <x v="3"/>
    <x v="2"/>
    <x v="36"/>
    <x v="15"/>
  </r>
  <r>
    <s v="tt0287717"/>
    <x v="1143"/>
    <x v="1143"/>
    <n v="0"/>
    <x v="12"/>
    <n v="1"/>
    <n v="40"/>
    <x v="0"/>
    <x v="5"/>
    <x v="5"/>
    <s v="Comedy"/>
    <x v="39"/>
    <x v="0"/>
    <n v="72239"/>
    <x v="0"/>
    <x v="119"/>
    <x v="1136"/>
    <n v="81723358"/>
    <x v="0"/>
    <d v="2002-08-07T00:00:00"/>
    <x v="227"/>
    <x v="1020"/>
    <x v="10"/>
    <x v="4"/>
    <x v="35"/>
    <x v="7"/>
  </r>
  <r>
    <s v="tt0287978"/>
    <x v="1144"/>
    <x v="1144"/>
    <n v="0"/>
    <x v="62"/>
    <n v="1"/>
    <n v="43"/>
    <x v="0"/>
    <x v="5"/>
    <x v="6"/>
    <s v="Unknown"/>
    <x v="39"/>
    <x v="0"/>
    <n v="226627"/>
    <x v="1"/>
    <x v="198"/>
    <x v="1137"/>
    <n v="101179718"/>
    <x v="0"/>
    <d v="2003-02-09T00:00:00"/>
    <x v="500"/>
    <x v="1021"/>
    <x v="2"/>
    <x v="3"/>
    <x v="36"/>
    <x v="17"/>
  </r>
  <r>
    <s v="tt0288477"/>
    <x v="1145"/>
    <x v="1145"/>
    <n v="0"/>
    <x v="10"/>
    <n v="1"/>
    <n v="31"/>
    <x v="0"/>
    <x v="7"/>
    <x v="9"/>
    <s v="Thriller"/>
    <x v="29"/>
    <x v="0"/>
    <n v="107434"/>
    <x v="1"/>
    <x v="34"/>
    <x v="1138"/>
    <n v="48349884"/>
    <x v="0"/>
    <d v="2002-10-22T00:00:00"/>
    <x v="484"/>
    <x v="1022"/>
    <x v="4"/>
    <x v="0"/>
    <x v="35"/>
    <x v="29"/>
  </r>
  <r>
    <s v="tt0289043"/>
    <x v="1146"/>
    <x v="1146"/>
    <n v="0"/>
    <x v="11"/>
    <n v="1"/>
    <n v="53"/>
    <x v="0"/>
    <x v="3"/>
    <x v="10"/>
    <s v="Sci-Fi"/>
    <x v="15"/>
    <x v="1"/>
    <n v="434210"/>
    <x v="1"/>
    <x v="33"/>
    <x v="1139"/>
    <n v="76661434"/>
    <x v="0"/>
    <d v="2002-11-01T00:00:00"/>
    <x v="272"/>
    <x v="1023"/>
    <x v="5"/>
    <x v="1"/>
    <x v="35"/>
    <x v="1"/>
  </r>
  <r>
    <s v="tt0289765"/>
    <x v="1147"/>
    <x v="1147"/>
    <n v="0"/>
    <x v="14"/>
    <n v="2"/>
    <n v="4"/>
    <x v="2"/>
    <x v="4"/>
    <x v="3"/>
    <s v="Thriller"/>
    <x v="14"/>
    <x v="1"/>
    <n v="286081"/>
    <x v="1"/>
    <x v="198"/>
    <x v="1140"/>
    <n v="131196298"/>
    <x v="0"/>
    <d v="2002-09-30T00:00:00"/>
    <x v="382"/>
    <x v="1024"/>
    <x v="9"/>
    <x v="5"/>
    <x v="35"/>
    <x v="13"/>
  </r>
  <r>
    <s v="tt0289848"/>
    <x v="1148"/>
    <x v="1148"/>
    <n v="0"/>
    <x v="44"/>
    <n v="1"/>
    <n v="36"/>
    <x v="0"/>
    <x v="0"/>
    <x v="6"/>
    <s v="Unknown"/>
    <x v="32"/>
    <x v="0"/>
    <n v="88603"/>
    <x v="0"/>
    <x v="113"/>
    <x v="1141"/>
    <n v="-4996865"/>
    <x v="1"/>
    <d v="2002-12-06T00:00:00"/>
    <x v="69"/>
    <x v="912"/>
    <x v="0"/>
    <x v="1"/>
    <x v="35"/>
    <x v="14"/>
  </r>
  <r>
    <s v="tt0289879"/>
    <x v="1149"/>
    <x v="1149"/>
    <n v="0"/>
    <x v="11"/>
    <n v="1"/>
    <n v="53"/>
    <x v="0"/>
    <x v="3"/>
    <x v="4"/>
    <s v="Thriller"/>
    <x v="2"/>
    <x v="1"/>
    <n v="511848"/>
    <x v="2"/>
    <x v="30"/>
    <x v="1142"/>
    <n v="83822421"/>
    <x v="0"/>
    <d v="2004-01-17T00:00:00"/>
    <x v="530"/>
    <x v="1025"/>
    <x v="1"/>
    <x v="6"/>
    <x v="37"/>
    <x v="30"/>
  </r>
  <r>
    <s v="tt0289992"/>
    <x v="1150"/>
    <x v="1150"/>
    <n v="0"/>
    <x v="25"/>
    <n v="2"/>
    <n v="10"/>
    <x v="2"/>
    <x v="4"/>
    <x v="3"/>
    <s v="Mystery"/>
    <x v="15"/>
    <x v="1"/>
    <n v="124504"/>
    <x v="1"/>
    <x v="119"/>
    <x v="1143"/>
    <n v="955598"/>
    <x v="0"/>
    <d v="2003-02-07T00:00:00"/>
    <x v="57"/>
    <x v="1026"/>
    <x v="2"/>
    <x v="1"/>
    <x v="36"/>
    <x v="7"/>
  </r>
  <r>
    <s v="tt0290002"/>
    <x v="1151"/>
    <x v="1151"/>
    <n v="0"/>
    <x v="47"/>
    <n v="1"/>
    <n v="55"/>
    <x v="0"/>
    <x v="0"/>
    <x v="7"/>
    <s v="Unknown"/>
    <x v="33"/>
    <x v="0"/>
    <n v="281996"/>
    <x v="1"/>
    <x v="125"/>
    <x v="1144"/>
    <n v="442657936"/>
    <x v="0"/>
    <d v="2004-12-16T00:00:00"/>
    <x v="329"/>
    <x v="1027"/>
    <x v="0"/>
    <x v="2"/>
    <x v="37"/>
    <x v="18"/>
  </r>
  <r>
    <s v="tt0290095"/>
    <x v="1152"/>
    <x v="1152"/>
    <n v="0"/>
    <x v="37"/>
    <n v="1"/>
    <n v="38"/>
    <x v="0"/>
    <x v="5"/>
    <x v="2"/>
    <s v="Sci-Fi"/>
    <x v="35"/>
    <x v="0"/>
    <n v="87408"/>
    <x v="0"/>
    <x v="113"/>
    <x v="1145"/>
    <n v="44391623"/>
    <x v="0"/>
    <d v="2002-09-19T00:00:00"/>
    <x v="531"/>
    <x v="1028"/>
    <x v="9"/>
    <x v="2"/>
    <x v="35"/>
    <x v="4"/>
  </r>
  <r>
    <s v="tt0290334"/>
    <x v="1153"/>
    <x v="1153"/>
    <n v="0"/>
    <x v="64"/>
    <n v="2"/>
    <n v="14"/>
    <x v="2"/>
    <x v="5"/>
    <x v="4"/>
    <s v="Thriller"/>
    <x v="3"/>
    <x v="1"/>
    <n v="567888"/>
    <x v="2"/>
    <x v="160"/>
    <x v="1146"/>
    <n v="297711549"/>
    <x v="0"/>
    <d v="2003-04-24T00:00:00"/>
    <x v="306"/>
    <x v="1029"/>
    <x v="8"/>
    <x v="2"/>
    <x v="36"/>
    <x v="22"/>
  </r>
  <r>
    <s v="tt0292506"/>
    <x v="1154"/>
    <x v="1154"/>
    <n v="0"/>
    <x v="47"/>
    <n v="1"/>
    <n v="55"/>
    <x v="0"/>
    <x v="5"/>
    <x v="16"/>
    <s v="Unknown"/>
    <x v="5"/>
    <x v="0"/>
    <n v="140621"/>
    <x v="1"/>
    <x v="135"/>
    <x v="1147"/>
    <n v="55191884"/>
    <x v="0"/>
    <d v="2003-01-25T00:00:00"/>
    <x v="164"/>
    <x v="1030"/>
    <x v="1"/>
    <x v="6"/>
    <x v="36"/>
    <x v="2"/>
  </r>
  <r>
    <s v="tt0292644"/>
    <x v="1155"/>
    <x v="1155"/>
    <n v="0"/>
    <x v="18"/>
    <n v="1"/>
    <n v="50"/>
    <x v="0"/>
    <x v="0"/>
    <x v="3"/>
    <s v="Romance"/>
    <x v="5"/>
    <x v="0"/>
    <n v="52858"/>
    <x v="0"/>
    <x v="1"/>
    <x v="1148"/>
    <n v="7832822"/>
    <x v="0"/>
    <d v="2002-10-11T00:00:00"/>
    <x v="532"/>
    <x v="1031"/>
    <x v="4"/>
    <x v="1"/>
    <x v="35"/>
    <x v="0"/>
  </r>
  <r>
    <s v="tt0292963"/>
    <x v="1156"/>
    <x v="1156"/>
    <n v="0"/>
    <x v="35"/>
    <n v="1"/>
    <n v="57"/>
    <x v="0"/>
    <x v="4"/>
    <x v="3"/>
    <s v="Thriller"/>
    <x v="21"/>
    <x v="1"/>
    <n v="109102"/>
    <x v="1"/>
    <x v="59"/>
    <x v="1149"/>
    <n v="7038466"/>
    <x v="0"/>
    <d v="2007-09-07T00:00:00"/>
    <x v="24"/>
    <x v="1032"/>
    <x v="9"/>
    <x v="1"/>
    <x v="40"/>
    <x v="7"/>
  </r>
  <r>
    <s v="tt0293429"/>
    <x v="580"/>
    <x v="580"/>
    <n v="0"/>
    <x v="18"/>
    <n v="1"/>
    <n v="50"/>
    <x v="0"/>
    <x v="5"/>
    <x v="5"/>
    <s v="Fantasy"/>
    <x v="34"/>
    <x v="0"/>
    <n v="185852"/>
    <x v="1"/>
    <x v="51"/>
    <x v="1150"/>
    <n v="29426031"/>
    <x v="0"/>
    <d v="2021-04-01T00:00:00"/>
    <x v="533"/>
    <x v="1033"/>
    <x v="8"/>
    <x v="2"/>
    <x v="41"/>
    <x v="1"/>
  </r>
  <r>
    <s v="tt0293508"/>
    <x v="1157"/>
    <x v="1157"/>
    <n v="0"/>
    <x v="48"/>
    <n v="2"/>
    <n v="23"/>
    <x v="2"/>
    <x v="3"/>
    <x v="17"/>
    <s v="Romance"/>
    <x v="14"/>
    <x v="1"/>
    <n v="128540"/>
    <x v="1"/>
    <x v="108"/>
    <x v="1151"/>
    <n v="84674241"/>
    <x v="0"/>
    <d v="2004-12-09T00:00:00"/>
    <x v="152"/>
    <x v="1034"/>
    <x v="0"/>
    <x v="2"/>
    <x v="37"/>
    <x v="17"/>
  </r>
  <r>
    <s v="tt0293564"/>
    <x v="1158"/>
    <x v="1158"/>
    <n v="0"/>
    <x v="10"/>
    <n v="1"/>
    <n v="31"/>
    <x v="0"/>
    <x v="5"/>
    <x v="2"/>
    <s v="Crime"/>
    <x v="27"/>
    <x v="0"/>
    <n v="179542"/>
    <x v="1"/>
    <x v="161"/>
    <x v="1152"/>
    <n v="118097122"/>
    <x v="0"/>
    <d v="2007-07-30T00:00:00"/>
    <x v="382"/>
    <x v="1035"/>
    <x v="7"/>
    <x v="5"/>
    <x v="40"/>
    <x v="13"/>
  </r>
  <r>
    <s v="tt0293662"/>
    <x v="1159"/>
    <x v="1159"/>
    <n v="0"/>
    <x v="56"/>
    <n v="1"/>
    <n v="32"/>
    <x v="0"/>
    <x v="5"/>
    <x v="6"/>
    <s v="Thriller"/>
    <x v="22"/>
    <x v="0"/>
    <n v="316082"/>
    <x v="1"/>
    <x v="72"/>
    <x v="1153"/>
    <n v="22928932"/>
    <x v="0"/>
    <d v="2002-10-02T00:00:00"/>
    <x v="534"/>
    <x v="1036"/>
    <x v="4"/>
    <x v="4"/>
    <x v="35"/>
    <x v="9"/>
  </r>
  <r>
    <s v="tt0294870"/>
    <x v="1160"/>
    <x v="1160"/>
    <n v="0"/>
    <x v="41"/>
    <n v="2"/>
    <n v="15"/>
    <x v="2"/>
    <x v="3"/>
    <x v="17"/>
    <s v="Romance"/>
    <x v="22"/>
    <x v="0"/>
    <n v="55315"/>
    <x v="0"/>
    <x v="82"/>
    <x v="1154"/>
    <n v="-8329380"/>
    <x v="1"/>
    <d v="2005-11-23T00:00:00"/>
    <x v="202"/>
    <x v="1037"/>
    <x v="5"/>
    <x v="4"/>
    <x v="34"/>
    <x v="26"/>
  </r>
  <r>
    <s v="tt0295178"/>
    <x v="1161"/>
    <x v="1161"/>
    <n v="0"/>
    <x v="19"/>
    <n v="1"/>
    <n v="34"/>
    <x v="0"/>
    <x v="5"/>
    <x v="5"/>
    <s v="Comedy"/>
    <x v="27"/>
    <x v="0"/>
    <n v="219390"/>
    <x v="1"/>
    <x v="105"/>
    <x v="1155"/>
    <n v="233938801"/>
    <x v="0"/>
    <d v="2002-07-22T00:00:00"/>
    <x v="329"/>
    <x v="1038"/>
    <x v="7"/>
    <x v="5"/>
    <x v="35"/>
    <x v="29"/>
  </r>
  <r>
    <s v="tt0295297"/>
    <x v="1162"/>
    <x v="1162"/>
    <n v="0"/>
    <x v="76"/>
    <n v="2"/>
    <n v="41"/>
    <x v="2"/>
    <x v="1"/>
    <x v="19"/>
    <s v="Fantasy"/>
    <x v="3"/>
    <x v="1"/>
    <n v="672770"/>
    <x v="2"/>
    <x v="140"/>
    <x v="1156"/>
    <n v="826201000"/>
    <x v="0"/>
    <d v="2002-11-03T00:00:00"/>
    <x v="202"/>
    <x v="1039"/>
    <x v="5"/>
    <x v="3"/>
    <x v="35"/>
    <x v="25"/>
  </r>
  <r>
    <s v="tt0295700"/>
    <x v="1163"/>
    <x v="1163"/>
    <n v="0"/>
    <x v="77"/>
    <n v="1"/>
    <n v="24"/>
    <x v="0"/>
    <x v="7"/>
    <x v="16"/>
    <s v="Unknown"/>
    <x v="28"/>
    <x v="0"/>
    <n v="128664"/>
    <x v="1"/>
    <x v="199"/>
    <x v="1157"/>
    <n v="16050575"/>
    <x v="0"/>
    <d v="2003-05-30T00:00:00"/>
    <x v="535"/>
    <x v="1040"/>
    <x v="11"/>
    <x v="1"/>
    <x v="36"/>
    <x v="13"/>
  </r>
  <r>
    <s v="tt0295701"/>
    <x v="1164"/>
    <x v="1164"/>
    <n v="0"/>
    <x v="14"/>
    <n v="2"/>
    <n v="4"/>
    <x v="2"/>
    <x v="5"/>
    <x v="5"/>
    <s v="Thriller"/>
    <x v="24"/>
    <x v="0"/>
    <n v="184724"/>
    <x v="1"/>
    <x v="108"/>
    <x v="1158"/>
    <n v="207448382"/>
    <x v="0"/>
    <d v="2002-08-09T00:00:00"/>
    <x v="311"/>
    <x v="1041"/>
    <x v="10"/>
    <x v="1"/>
    <x v="35"/>
    <x v="17"/>
  </r>
  <r>
    <s v="tt0296042"/>
    <x v="1165"/>
    <x v="1165"/>
    <n v="0"/>
    <x v="27"/>
    <n v="2"/>
    <n v="9"/>
    <x v="2"/>
    <x v="5"/>
    <x v="6"/>
    <s v="Drama"/>
    <x v="16"/>
    <x v="0"/>
    <n v="59043"/>
    <x v="0"/>
    <x v="200"/>
    <x v="1159"/>
    <n v="-1319369"/>
    <x v="1"/>
    <d v="2001-09-14T00:00:00"/>
    <x v="536"/>
    <x v="1042"/>
    <x v="9"/>
    <x v="1"/>
    <x v="0"/>
    <x v="5"/>
  </r>
  <r>
    <s v="tt0296572"/>
    <x v="1166"/>
    <x v="1166"/>
    <n v="0"/>
    <x v="39"/>
    <n v="1"/>
    <n v="59"/>
    <x v="0"/>
    <x v="5"/>
    <x v="5"/>
    <s v="Sci-Fi"/>
    <x v="5"/>
    <x v="0"/>
    <n v="238678"/>
    <x v="1"/>
    <x v="158"/>
    <x v="1160"/>
    <n v="10900534"/>
    <x v="0"/>
    <d v="2004-06-03T00:00:00"/>
    <x v="402"/>
    <x v="1043"/>
    <x v="6"/>
    <x v="2"/>
    <x v="37"/>
    <x v="25"/>
  </r>
  <r>
    <s v="tt0297181"/>
    <x v="1167"/>
    <x v="1167"/>
    <n v="0"/>
    <x v="26"/>
    <n v="1"/>
    <n v="37"/>
    <x v="0"/>
    <x v="5"/>
    <x v="5"/>
    <s v="Comedy"/>
    <x v="35"/>
    <x v="0"/>
    <n v="52907"/>
    <x v="0"/>
    <x v="108"/>
    <x v="1161"/>
    <n v="-18613523"/>
    <x v="1"/>
    <d v="2002-10-23T00:00:00"/>
    <x v="337"/>
    <x v="1044"/>
    <x v="4"/>
    <x v="4"/>
    <x v="35"/>
    <x v="26"/>
  </r>
  <r>
    <s v="tt0297284"/>
    <x v="1168"/>
    <x v="1168"/>
    <n v="0"/>
    <x v="32"/>
    <n v="1"/>
    <n v="46"/>
    <x v="0"/>
    <x v="4"/>
    <x v="10"/>
    <s v="Thriller"/>
    <x v="33"/>
    <x v="0"/>
    <n v="63274"/>
    <x v="0"/>
    <x v="43"/>
    <x v="1162"/>
    <n v="-5851171"/>
    <x v="1"/>
    <d v="2004-03-19T00:00:00"/>
    <x v="171"/>
    <x v="998"/>
    <x v="3"/>
    <x v="1"/>
    <x v="37"/>
    <x v="4"/>
  </r>
  <r>
    <s v="tt0298130"/>
    <x v="1169"/>
    <x v="1169"/>
    <n v="0"/>
    <x v="47"/>
    <n v="1"/>
    <n v="55"/>
    <x v="0"/>
    <x v="7"/>
    <x v="9"/>
    <s v="Unknown"/>
    <x v="1"/>
    <x v="1"/>
    <n v="368180"/>
    <x v="1"/>
    <x v="0"/>
    <x v="1163"/>
    <n v="201348933"/>
    <x v="0"/>
    <d v="2002-10-02T00:00:00"/>
    <x v="353"/>
    <x v="1036"/>
    <x v="4"/>
    <x v="4"/>
    <x v="35"/>
    <x v="9"/>
  </r>
  <r>
    <s v="tt0298148"/>
    <x v="1170"/>
    <x v="1170"/>
    <n v="0"/>
    <x v="29"/>
    <n v="1"/>
    <n v="33"/>
    <x v="0"/>
    <x v="1"/>
    <x v="1"/>
    <s v="Comedy"/>
    <x v="21"/>
    <x v="1"/>
    <n v="492360"/>
    <x v="1"/>
    <x v="191"/>
    <x v="1164"/>
    <n v="778760770"/>
    <x v="0"/>
    <d v="2004-05-08T00:00:00"/>
    <x v="537"/>
    <x v="1045"/>
    <x v="11"/>
    <x v="6"/>
    <x v="37"/>
    <x v="19"/>
  </r>
  <r>
    <s v="tt0298203"/>
    <x v="1171"/>
    <x v="1171"/>
    <n v="0"/>
    <x v="18"/>
    <n v="1"/>
    <n v="50"/>
    <x v="0"/>
    <x v="3"/>
    <x v="8"/>
    <s v="Unknown"/>
    <x v="14"/>
    <x v="1"/>
    <n v="311661"/>
    <x v="1"/>
    <x v="126"/>
    <x v="1165"/>
    <n v="201875078"/>
    <x v="0"/>
    <d v="2002-09-08T00:00:00"/>
    <x v="350"/>
    <x v="1046"/>
    <x v="9"/>
    <x v="3"/>
    <x v="35"/>
    <x v="19"/>
  </r>
  <r>
    <s v="tt0298814"/>
    <x v="1172"/>
    <x v="1172"/>
    <n v="0"/>
    <x v="41"/>
    <n v="2"/>
    <n v="15"/>
    <x v="2"/>
    <x v="5"/>
    <x v="5"/>
    <s v="Sci-Fi"/>
    <x v="38"/>
    <x v="0"/>
    <n v="105768"/>
    <x v="1"/>
    <x v="113"/>
    <x v="1166"/>
    <n v="13498611"/>
    <x v="0"/>
    <d v="2003-03-25T00:00:00"/>
    <x v="287"/>
    <x v="1047"/>
    <x v="3"/>
    <x v="0"/>
    <x v="36"/>
    <x v="2"/>
  </r>
  <r>
    <s v="tt0299658"/>
    <x v="1173"/>
    <x v="1173"/>
    <n v="0"/>
    <x v="11"/>
    <n v="1"/>
    <n v="53"/>
    <x v="0"/>
    <x v="0"/>
    <x v="6"/>
    <s v="Musical"/>
    <x v="14"/>
    <x v="1"/>
    <n v="239180"/>
    <x v="1"/>
    <x v="129"/>
    <x v="1167"/>
    <n v="261776732"/>
    <x v="0"/>
    <d v="2002-12-10T00:00:00"/>
    <x v="538"/>
    <x v="1048"/>
    <x v="0"/>
    <x v="0"/>
    <x v="35"/>
    <x v="28"/>
  </r>
  <r>
    <s v="tt0299930"/>
    <x v="1174"/>
    <x v="1174"/>
    <n v="0"/>
    <x v="21"/>
    <n v="2"/>
    <n v="1"/>
    <x v="2"/>
    <x v="0"/>
    <x v="6"/>
    <s v="Romance"/>
    <x v="57"/>
    <x v="3"/>
    <n v="50335"/>
    <x v="0"/>
    <x v="63"/>
    <x v="1168"/>
    <n v="-46733791"/>
    <x v="1"/>
    <d v="2003-07-27T00:00:00"/>
    <x v="102"/>
    <x v="1049"/>
    <x v="7"/>
    <x v="3"/>
    <x v="36"/>
    <x v="15"/>
  </r>
  <r>
    <s v="tt0299977"/>
    <x v="1175"/>
    <x v="1175"/>
    <n v="0"/>
    <x v="7"/>
    <n v="2"/>
    <n v="0"/>
    <x v="0"/>
    <x v="5"/>
    <x v="5"/>
    <s v="Drama"/>
    <x v="4"/>
    <x v="1"/>
    <n v="185990"/>
    <x v="1"/>
    <x v="89"/>
    <x v="1169"/>
    <n v="146395557"/>
    <x v="0"/>
    <d v="2002-10-24T00:00:00"/>
    <x v="539"/>
    <x v="1050"/>
    <x v="4"/>
    <x v="2"/>
    <x v="35"/>
    <x v="22"/>
  </r>
  <r>
    <s v="tt0300051"/>
    <x v="1176"/>
    <x v="1176"/>
    <n v="0"/>
    <x v="8"/>
    <n v="1"/>
    <n v="42"/>
    <x v="0"/>
    <x v="0"/>
    <x v="3"/>
    <s v="Romance"/>
    <x v="27"/>
    <x v="0"/>
    <n v="68660"/>
    <x v="0"/>
    <x v="56"/>
    <x v="1170"/>
    <n v="492921"/>
    <x v="0"/>
    <d v="2004-03-09T00:00:00"/>
    <x v="260"/>
    <x v="1051"/>
    <x v="3"/>
    <x v="0"/>
    <x v="37"/>
    <x v="17"/>
  </r>
  <r>
    <s v="tt0300471"/>
    <x v="1177"/>
    <x v="1177"/>
    <n v="0"/>
    <x v="42"/>
    <n v="1"/>
    <n v="54"/>
    <x v="0"/>
    <x v="5"/>
    <x v="5"/>
    <s v="Comedy"/>
    <x v="27"/>
    <x v="0"/>
    <n v="111091"/>
    <x v="1"/>
    <x v="115"/>
    <x v="1171"/>
    <n v="38323487"/>
    <x v="0"/>
    <d v="2003-01-30T00:00:00"/>
    <x v="540"/>
    <x v="1052"/>
    <x v="1"/>
    <x v="2"/>
    <x v="36"/>
    <x v="13"/>
  </r>
  <r>
    <s v="tt0300556"/>
    <x v="1178"/>
    <x v="1178"/>
    <n v="0"/>
    <x v="3"/>
    <n v="1"/>
    <n v="56"/>
    <x v="0"/>
    <x v="5"/>
    <x v="5"/>
    <s v="Sci-Fi"/>
    <x v="29"/>
    <x v="0"/>
    <n v="65110"/>
    <x v="0"/>
    <x v="125"/>
    <x v="1172"/>
    <n v="-36064237"/>
    <x v="1"/>
    <d v="2003-11-19T00:00:00"/>
    <x v="44"/>
    <x v="1053"/>
    <x v="5"/>
    <x v="4"/>
    <x v="36"/>
    <x v="4"/>
  </r>
  <r>
    <s v="tt0301470"/>
    <x v="1179"/>
    <x v="1179"/>
    <n v="0"/>
    <x v="32"/>
    <n v="1"/>
    <n v="46"/>
    <x v="0"/>
    <x v="7"/>
    <x v="11"/>
    <s v="Unknown"/>
    <x v="29"/>
    <x v="0"/>
    <n v="69434"/>
    <x v="0"/>
    <x v="70"/>
    <x v="1173"/>
    <n v="46102666"/>
    <x v="0"/>
    <d v="2003-08-08T00:00:00"/>
    <x v="503"/>
    <x v="954"/>
    <x v="10"/>
    <x v="1"/>
    <x v="36"/>
    <x v="19"/>
  </r>
  <r>
    <s v="tt0302886"/>
    <x v="1180"/>
    <x v="1180"/>
    <n v="0"/>
    <x v="28"/>
    <n v="1"/>
    <n v="28"/>
    <x v="0"/>
    <x v="0"/>
    <x v="11"/>
    <s v="Unknown"/>
    <x v="16"/>
    <x v="0"/>
    <n v="240124"/>
    <x v="1"/>
    <x v="103"/>
    <x v="1174"/>
    <n v="63135520"/>
    <x v="0"/>
    <d v="2003-02-13T00:00:00"/>
    <x v="467"/>
    <x v="1054"/>
    <x v="2"/>
    <x v="2"/>
    <x v="36"/>
    <x v="12"/>
  </r>
  <r>
    <s v="tt0303816"/>
    <x v="1181"/>
    <x v="1181"/>
    <n v="0"/>
    <x v="29"/>
    <n v="1"/>
    <n v="33"/>
    <x v="0"/>
    <x v="7"/>
    <x v="11"/>
    <s v="Unknown"/>
    <x v="29"/>
    <x v="0"/>
    <n v="82134"/>
    <x v="0"/>
    <x v="19"/>
    <x v="1175"/>
    <n v="29053394"/>
    <x v="0"/>
    <d v="2002-09-14T00:00:00"/>
    <x v="541"/>
    <x v="1055"/>
    <x v="9"/>
    <x v="6"/>
    <x v="35"/>
    <x v="5"/>
  </r>
  <r>
    <s v="tt0304141"/>
    <x v="1182"/>
    <x v="1182"/>
    <n v="0"/>
    <x v="87"/>
    <n v="2"/>
    <n v="22"/>
    <x v="2"/>
    <x v="1"/>
    <x v="19"/>
    <s v="Fantasy"/>
    <x v="4"/>
    <x v="1"/>
    <n v="671759"/>
    <x v="2"/>
    <x v="163"/>
    <x v="1176"/>
    <n v="677047946"/>
    <x v="0"/>
    <d v="2004-05-23T00:00:00"/>
    <x v="344"/>
    <x v="1056"/>
    <x v="11"/>
    <x v="3"/>
    <x v="37"/>
    <x v="26"/>
  </r>
  <r>
    <s v="tt0304415"/>
    <x v="1183"/>
    <x v="1183"/>
    <n v="0"/>
    <x v="35"/>
    <n v="1"/>
    <n v="57"/>
    <x v="0"/>
    <x v="3"/>
    <x v="11"/>
    <s v="Unknown"/>
    <x v="7"/>
    <x v="0"/>
    <n v="88135"/>
    <x v="0"/>
    <x v="117"/>
    <x v="1177"/>
    <n v="76337989"/>
    <x v="0"/>
    <d v="2003-12-19T00:00:00"/>
    <x v="264"/>
    <x v="1057"/>
    <x v="0"/>
    <x v="1"/>
    <x v="36"/>
    <x v="4"/>
  </r>
  <r>
    <s v="tt0304669"/>
    <x v="1184"/>
    <x v="1184"/>
    <n v="0"/>
    <x v="9"/>
    <n v="1"/>
    <n v="44"/>
    <x v="0"/>
    <x v="0"/>
    <x v="19"/>
    <s v="Fantasy"/>
    <x v="36"/>
    <x v="0"/>
    <n v="61586"/>
    <x v="0"/>
    <x v="117"/>
    <x v="1178"/>
    <n v="107855065"/>
    <x v="0"/>
    <d v="2002-10-27T00:00:00"/>
    <x v="542"/>
    <x v="1058"/>
    <x v="4"/>
    <x v="3"/>
    <x v="35"/>
    <x v="15"/>
  </r>
  <r>
    <s v="tt0305224"/>
    <x v="1185"/>
    <x v="1185"/>
    <n v="0"/>
    <x v="32"/>
    <n v="1"/>
    <n v="46"/>
    <x v="0"/>
    <x v="0"/>
    <x v="11"/>
    <s v="Unknown"/>
    <x v="27"/>
    <x v="0"/>
    <n v="224697"/>
    <x v="1"/>
    <x v="137"/>
    <x v="1179"/>
    <n v="120745823"/>
    <x v="0"/>
    <d v="2003-03-05T00:00:00"/>
    <x v="268"/>
    <x v="1059"/>
    <x v="3"/>
    <x v="4"/>
    <x v="36"/>
    <x v="20"/>
  </r>
  <r>
    <s v="tt0305357"/>
    <x v="1186"/>
    <x v="1186"/>
    <n v="0"/>
    <x v="32"/>
    <n v="1"/>
    <n v="46"/>
    <x v="0"/>
    <x v="5"/>
    <x v="5"/>
    <s v="Comedy"/>
    <x v="46"/>
    <x v="3"/>
    <n v="131622"/>
    <x v="1"/>
    <x v="162"/>
    <x v="1180"/>
    <n v="139175788"/>
    <x v="0"/>
    <d v="2003-06-18T00:00:00"/>
    <x v="426"/>
    <x v="1060"/>
    <x v="6"/>
    <x v="4"/>
    <x v="36"/>
    <x v="21"/>
  </r>
  <r>
    <s v="tt0305711"/>
    <x v="1187"/>
    <x v="1187"/>
    <n v="0"/>
    <x v="13"/>
    <n v="1"/>
    <n v="35"/>
    <x v="0"/>
    <x v="0"/>
    <x v="7"/>
    <s v="Unknown"/>
    <x v="38"/>
    <x v="0"/>
    <n v="73500"/>
    <x v="0"/>
    <x v="59"/>
    <x v="1181"/>
    <n v="83564935"/>
    <x v="0"/>
    <d v="2003-01-08T00:00:00"/>
    <x v="543"/>
    <x v="1061"/>
    <x v="1"/>
    <x v="4"/>
    <x v="36"/>
    <x v="19"/>
  </r>
  <r>
    <s v="tt0306047"/>
    <x v="1188"/>
    <x v="1188"/>
    <n v="0"/>
    <x v="77"/>
    <n v="1"/>
    <n v="24"/>
    <x v="0"/>
    <x v="0"/>
    <x v="11"/>
    <s v="Unknown"/>
    <x v="38"/>
    <x v="0"/>
    <n v="155399"/>
    <x v="1"/>
    <x v="0"/>
    <x v="1182"/>
    <n v="172673217"/>
    <x v="0"/>
    <d v="2003-10-20T00:00:00"/>
    <x v="170"/>
    <x v="1062"/>
    <x v="4"/>
    <x v="5"/>
    <x v="36"/>
    <x v="8"/>
  </r>
  <r>
    <s v="tt0307453"/>
    <x v="1189"/>
    <x v="1189"/>
    <n v="0"/>
    <x v="59"/>
    <n v="1"/>
    <n v="30"/>
    <x v="0"/>
    <x v="1"/>
    <x v="1"/>
    <s v="Comedy"/>
    <x v="34"/>
    <x v="0"/>
    <n v="194771"/>
    <x v="1"/>
    <x v="137"/>
    <x v="1183"/>
    <n v="299583879"/>
    <x v="0"/>
    <s v="NA"/>
    <x v="544"/>
    <x v="428"/>
    <x v="12"/>
    <x v="7"/>
    <x v="26"/>
    <x v="31"/>
  </r>
  <r>
    <s v="tt0307479"/>
    <x v="1190"/>
    <x v="1190"/>
    <n v="0"/>
    <x v="53"/>
    <n v="1"/>
    <n v="39"/>
    <x v="0"/>
    <x v="3"/>
    <x v="9"/>
    <s v="Romance"/>
    <x v="27"/>
    <x v="0"/>
    <n v="85320"/>
    <x v="0"/>
    <x v="114"/>
    <x v="1184"/>
    <n v="-16997242"/>
    <x v="1"/>
    <d v="2002-11-19T00:00:00"/>
    <x v="194"/>
    <x v="1063"/>
    <x v="5"/>
    <x v="0"/>
    <x v="35"/>
    <x v="4"/>
  </r>
  <r>
    <s v="tt0307901"/>
    <x v="1191"/>
    <x v="1191"/>
    <n v="0"/>
    <x v="41"/>
    <n v="2"/>
    <n v="15"/>
    <x v="2"/>
    <x v="3"/>
    <x v="11"/>
    <s v="Unknown"/>
    <x v="2"/>
    <x v="1"/>
    <n v="183164"/>
    <x v="1"/>
    <x v="25"/>
    <x v="1185"/>
    <n v="18932055"/>
    <x v="0"/>
    <d v="2002-12-16T00:00:00"/>
    <x v="178"/>
    <x v="967"/>
    <x v="0"/>
    <x v="5"/>
    <x v="35"/>
    <x v="18"/>
  </r>
  <r>
    <s v="tt0307987"/>
    <x v="1192"/>
    <x v="1192"/>
    <n v="0"/>
    <x v="56"/>
    <n v="1"/>
    <n v="32"/>
    <x v="0"/>
    <x v="0"/>
    <x v="6"/>
    <s v="Drama"/>
    <x v="1"/>
    <x v="1"/>
    <n v="150117"/>
    <x v="1"/>
    <x v="121"/>
    <x v="1186"/>
    <n v="53490720"/>
    <x v="0"/>
    <d v="2003-11-18T00:00:00"/>
    <x v="428"/>
    <x v="1064"/>
    <x v="5"/>
    <x v="0"/>
    <x v="36"/>
    <x v="21"/>
  </r>
  <r>
    <s v="tt0308644"/>
    <x v="1193"/>
    <x v="1193"/>
    <n v="0"/>
    <x v="32"/>
    <n v="1"/>
    <n v="46"/>
    <x v="0"/>
    <x v="2"/>
    <x v="3"/>
    <s v="Family"/>
    <x v="8"/>
    <x v="1"/>
    <n v="210506"/>
    <x v="1"/>
    <x v="78"/>
    <x v="1187"/>
    <n v="91650613"/>
    <x v="0"/>
    <d v="2004-09-04T00:00:00"/>
    <x v="527"/>
    <x v="1065"/>
    <x v="9"/>
    <x v="6"/>
    <x v="37"/>
    <x v="3"/>
  </r>
  <r>
    <s v="tt0309593"/>
    <x v="1194"/>
    <x v="1194"/>
    <n v="0"/>
    <x v="59"/>
    <n v="1"/>
    <n v="30"/>
    <x v="0"/>
    <x v="7"/>
    <x v="16"/>
    <s v="Unknown"/>
    <x v="27"/>
    <x v="0"/>
    <n v="178305"/>
    <x v="1"/>
    <x v="112"/>
    <x v="1188"/>
    <n v="64941129"/>
    <x v="0"/>
    <d v="2003-01-30T00:00:00"/>
    <x v="545"/>
    <x v="1052"/>
    <x v="1"/>
    <x v="2"/>
    <x v="36"/>
    <x v="13"/>
  </r>
  <r>
    <s v="tt0309698"/>
    <x v="1195"/>
    <x v="1195"/>
    <n v="0"/>
    <x v="59"/>
    <n v="1"/>
    <n v="30"/>
    <x v="0"/>
    <x v="12"/>
    <x v="16"/>
    <s v="Unknown"/>
    <x v="21"/>
    <x v="1"/>
    <n v="262068"/>
    <x v="1"/>
    <x v="65"/>
    <x v="1189"/>
    <n v="62259536"/>
    <x v="0"/>
    <d v="2003-04-23T00:00:00"/>
    <x v="0"/>
    <x v="1066"/>
    <x v="8"/>
    <x v="4"/>
    <x v="36"/>
    <x v="26"/>
  </r>
  <r>
    <s v="tt0309987"/>
    <x v="1196"/>
    <x v="1196"/>
    <n v="0"/>
    <x v="47"/>
    <n v="1"/>
    <n v="55"/>
    <x v="0"/>
    <x v="3"/>
    <x v="7"/>
    <s v="Unknown"/>
    <x v="1"/>
    <x v="1"/>
    <n v="128480"/>
    <x v="1"/>
    <x v="48"/>
    <x v="1190"/>
    <n v="9152155"/>
    <x v="0"/>
    <d v="2003-09-01T00:00:00"/>
    <x v="27"/>
    <x v="1067"/>
    <x v="9"/>
    <x v="5"/>
    <x v="36"/>
    <x v="1"/>
  </r>
  <r>
    <s v="tt0310775"/>
    <x v="1197"/>
    <x v="1197"/>
    <n v="0"/>
    <x v="27"/>
    <n v="2"/>
    <n v="9"/>
    <x v="2"/>
    <x v="4"/>
    <x v="3"/>
    <s v="Thriller"/>
    <x v="15"/>
    <x v="1"/>
    <n v="73577"/>
    <x v="0"/>
    <x v="1"/>
    <x v="1191"/>
    <n v="-1953939"/>
    <x v="1"/>
    <d v="2002-03-29T00:00:00"/>
    <x v="546"/>
    <x v="1068"/>
    <x v="3"/>
    <x v="1"/>
    <x v="35"/>
    <x v="11"/>
  </r>
  <r>
    <s v="tt0310793"/>
    <x v="1198"/>
    <x v="1198"/>
    <n v="0"/>
    <x v="7"/>
    <n v="2"/>
    <n v="0"/>
    <x v="0"/>
    <x v="4"/>
    <x v="20"/>
    <s v="Drama"/>
    <x v="9"/>
    <x v="1"/>
    <n v="147608"/>
    <x v="1"/>
    <x v="1"/>
    <x v="1192"/>
    <n v="54011975"/>
    <x v="0"/>
    <d v="2002-05-16T00:00:00"/>
    <x v="547"/>
    <x v="1069"/>
    <x v="11"/>
    <x v="2"/>
    <x v="35"/>
    <x v="18"/>
  </r>
  <r>
    <s v="tt0311113"/>
    <x v="1199"/>
    <x v="1199"/>
    <n v="0"/>
    <x v="36"/>
    <n v="2"/>
    <n v="18"/>
    <x v="2"/>
    <x v="5"/>
    <x v="5"/>
    <s v="Drama"/>
    <x v="15"/>
    <x v="1"/>
    <n v="232865"/>
    <x v="1"/>
    <x v="191"/>
    <x v="1193"/>
    <n v="61622535"/>
    <x v="0"/>
    <d v="2003-11-11T00:00:00"/>
    <x v="135"/>
    <x v="1070"/>
    <x v="5"/>
    <x v="0"/>
    <x v="36"/>
    <x v="0"/>
  </r>
  <r>
    <s v="tt0311289"/>
    <x v="1200"/>
    <x v="1200"/>
    <n v="0"/>
    <x v="35"/>
    <n v="1"/>
    <n v="57"/>
    <x v="0"/>
    <x v="1"/>
    <x v="2"/>
    <s v="Drama"/>
    <x v="16"/>
    <x v="0"/>
    <n v="97228"/>
    <x v="0"/>
    <x v="34"/>
    <x v="1194"/>
    <n v="51406573"/>
    <x v="0"/>
    <d v="2003-04-11T00:00:00"/>
    <x v="232"/>
    <x v="1071"/>
    <x v="8"/>
    <x v="1"/>
    <x v="36"/>
    <x v="0"/>
  </r>
  <r>
    <s v="tt0311429"/>
    <x v="1201"/>
    <x v="1201"/>
    <n v="0"/>
    <x v="18"/>
    <n v="1"/>
    <n v="50"/>
    <x v="0"/>
    <x v="5"/>
    <x v="5"/>
    <s v="Fantasy"/>
    <x v="24"/>
    <x v="0"/>
    <n v="181832"/>
    <x v="1"/>
    <x v="198"/>
    <x v="1195"/>
    <n v="101265204"/>
    <x v="0"/>
    <d v="2003-07-11T00:00:00"/>
    <x v="366"/>
    <x v="1072"/>
    <x v="7"/>
    <x v="1"/>
    <x v="36"/>
    <x v="0"/>
  </r>
  <r>
    <s v="tt0312004"/>
    <x v="1202"/>
    <x v="1202"/>
    <n v="0"/>
    <x v="57"/>
    <n v="1"/>
    <n v="25"/>
    <x v="0"/>
    <x v="1"/>
    <x v="1"/>
    <s v="Comedy"/>
    <x v="15"/>
    <x v="1"/>
    <n v="143475"/>
    <x v="1"/>
    <x v="84"/>
    <x v="1196"/>
    <n v="162641209"/>
    <x v="0"/>
    <d v="2005-09-04T00:00:00"/>
    <x v="548"/>
    <x v="1073"/>
    <x v="9"/>
    <x v="3"/>
    <x v="34"/>
    <x v="3"/>
  </r>
  <r>
    <s v="tt0312528"/>
    <x v="1203"/>
    <x v="1203"/>
    <n v="0"/>
    <x v="73"/>
    <n v="1"/>
    <n v="22"/>
    <x v="0"/>
    <x v="1"/>
    <x v="2"/>
    <s v="Family"/>
    <x v="45"/>
    <x v="3"/>
    <n v="86647"/>
    <x v="0"/>
    <x v="201"/>
    <x v="1197"/>
    <n v="24960541"/>
    <x v="0"/>
    <d v="2003-11-08T00:00:00"/>
    <x v="549"/>
    <x v="1074"/>
    <x v="5"/>
    <x v="6"/>
    <x v="36"/>
    <x v="19"/>
  </r>
  <r>
    <s v="tt0313443"/>
    <x v="1204"/>
    <x v="1204"/>
    <n v="0"/>
    <x v="17"/>
    <n v="1"/>
    <n v="45"/>
    <x v="0"/>
    <x v="4"/>
    <x v="3"/>
    <s v="Mystery"/>
    <x v="7"/>
    <x v="0"/>
    <n v="64256"/>
    <x v="0"/>
    <x v="115"/>
    <x v="1198"/>
    <n v="5495563"/>
    <x v="0"/>
    <d v="2003-09-07T00:00:00"/>
    <x v="550"/>
    <x v="1075"/>
    <x v="9"/>
    <x v="3"/>
    <x v="36"/>
    <x v="7"/>
  </r>
  <r>
    <s v="tt0313542"/>
    <x v="1205"/>
    <x v="1205"/>
    <n v="0"/>
    <x v="45"/>
    <n v="2"/>
    <n v="7"/>
    <x v="2"/>
    <x v="4"/>
    <x v="3"/>
    <s v="Thriller"/>
    <x v="1"/>
    <x v="1"/>
    <n v="102839"/>
    <x v="1"/>
    <x v="113"/>
    <x v="1199"/>
    <n v="20154140"/>
    <x v="0"/>
    <d v="2003-10-09T00:00:00"/>
    <x v="349"/>
    <x v="1076"/>
    <x v="4"/>
    <x v="2"/>
    <x v="36"/>
    <x v="17"/>
  </r>
  <r>
    <s v="tt0313737"/>
    <x v="1206"/>
    <x v="1206"/>
    <n v="0"/>
    <x v="75"/>
    <n v="1"/>
    <n v="41"/>
    <x v="0"/>
    <x v="0"/>
    <x v="7"/>
    <s v="Unknown"/>
    <x v="28"/>
    <x v="0"/>
    <n v="123885"/>
    <x v="1"/>
    <x v="113"/>
    <x v="1200"/>
    <n v="139043471"/>
    <x v="0"/>
    <d v="2002-12-12T00:00:00"/>
    <x v="551"/>
    <x v="1077"/>
    <x v="0"/>
    <x v="2"/>
    <x v="35"/>
    <x v="23"/>
  </r>
  <r>
    <s v="tt0314331"/>
    <x v="1207"/>
    <x v="1207"/>
    <n v="0"/>
    <x v="41"/>
    <n v="2"/>
    <n v="15"/>
    <x v="2"/>
    <x v="0"/>
    <x v="3"/>
    <s v="Romance"/>
    <x v="2"/>
    <x v="1"/>
    <n v="508533"/>
    <x v="2"/>
    <x v="82"/>
    <x v="1201"/>
    <n v="207933248"/>
    <x v="0"/>
    <d v="2003-09-07T00:00:00"/>
    <x v="552"/>
    <x v="1075"/>
    <x v="9"/>
    <x v="3"/>
    <x v="36"/>
    <x v="7"/>
  </r>
  <r>
    <s v="tt0314353"/>
    <x v="1208"/>
    <x v="1208"/>
    <n v="0"/>
    <x v="21"/>
    <n v="2"/>
    <n v="1"/>
    <x v="2"/>
    <x v="5"/>
    <x v="3"/>
    <s v="Thriller"/>
    <x v="5"/>
    <x v="0"/>
    <n v="128396"/>
    <x v="1"/>
    <x v="137"/>
    <x v="1202"/>
    <n v="11468162"/>
    <x v="0"/>
    <d v="2003-03-03T00:00:00"/>
    <x v="409"/>
    <x v="1078"/>
    <x v="3"/>
    <x v="5"/>
    <x v="36"/>
    <x v="25"/>
  </r>
  <r>
    <s v="tt0315327"/>
    <x v="1209"/>
    <x v="1209"/>
    <n v="0"/>
    <x v="75"/>
    <n v="1"/>
    <n v="41"/>
    <x v="0"/>
    <x v="0"/>
    <x v="0"/>
    <s v="Unknown"/>
    <x v="22"/>
    <x v="0"/>
    <n v="423995"/>
    <x v="1"/>
    <x v="202"/>
    <x v="1203"/>
    <n v="403592874"/>
    <x v="0"/>
    <d v="2003-05-14T00:00:00"/>
    <x v="258"/>
    <x v="1079"/>
    <x v="11"/>
    <x v="4"/>
    <x v="36"/>
    <x v="5"/>
  </r>
  <r>
    <s v="tt0315733"/>
    <x v="1210"/>
    <x v="1210"/>
    <n v="0"/>
    <x v="14"/>
    <n v="2"/>
    <n v="4"/>
    <x v="2"/>
    <x v="4"/>
    <x v="3"/>
    <s v="Thriller"/>
    <x v="2"/>
    <x v="1"/>
    <n v="243454"/>
    <x v="1"/>
    <x v="34"/>
    <x v="1204"/>
    <n v="40466876"/>
    <x v="0"/>
    <d v="2003-09-05T00:00:00"/>
    <x v="486"/>
    <x v="1080"/>
    <x v="9"/>
    <x v="1"/>
    <x v="36"/>
    <x v="20"/>
  </r>
  <r>
    <s v="tt0315983"/>
    <x v="1211"/>
    <x v="1211"/>
    <n v="0"/>
    <x v="50"/>
    <n v="2"/>
    <n v="6"/>
    <x v="2"/>
    <x v="4"/>
    <x v="3"/>
    <s v="Unknown"/>
    <x v="15"/>
    <x v="1"/>
    <n v="71366"/>
    <x v="0"/>
    <x v="123"/>
    <x v="1205"/>
    <n v="263804"/>
    <x v="0"/>
    <d v="2003-12-19T00:00:00"/>
    <x v="553"/>
    <x v="1057"/>
    <x v="0"/>
    <x v="1"/>
    <x v="36"/>
    <x v="4"/>
  </r>
  <r>
    <s v="tt0316356"/>
    <x v="1212"/>
    <x v="1212"/>
    <n v="0"/>
    <x v="92"/>
    <n v="2"/>
    <n v="19"/>
    <x v="2"/>
    <x v="5"/>
    <x v="3"/>
    <s v="Romance"/>
    <x v="3"/>
    <x v="1"/>
    <n v="76777"/>
    <x v="0"/>
    <x v="68"/>
    <x v="1206"/>
    <n v="46296293"/>
    <x v="0"/>
    <d v="2003-08-11T00:00:00"/>
    <x v="198"/>
    <x v="1081"/>
    <x v="10"/>
    <x v="5"/>
    <x v="36"/>
    <x v="0"/>
  </r>
  <r>
    <s v="tt0316396"/>
    <x v="1213"/>
    <x v="1213"/>
    <n v="0"/>
    <x v="11"/>
    <n v="1"/>
    <n v="53"/>
    <x v="0"/>
    <x v="1"/>
    <x v="19"/>
    <s v="Fantasy"/>
    <x v="22"/>
    <x v="0"/>
    <n v="78631"/>
    <x v="0"/>
    <x v="140"/>
    <x v="1207"/>
    <n v="21975011"/>
    <x v="0"/>
    <d v="2003-12-09T00:00:00"/>
    <x v="354"/>
    <x v="1082"/>
    <x v="0"/>
    <x v="0"/>
    <x v="36"/>
    <x v="17"/>
  </r>
  <r>
    <s v="tt0316654"/>
    <x v="1214"/>
    <x v="1214"/>
    <n v="0"/>
    <x v="45"/>
    <n v="2"/>
    <n v="7"/>
    <x v="2"/>
    <x v="5"/>
    <x v="5"/>
    <s v="Sci-Fi"/>
    <x v="15"/>
    <x v="1"/>
    <n v="690210"/>
    <x v="2"/>
    <x v="159"/>
    <x v="1208"/>
    <n v="588976453"/>
    <x v="0"/>
    <d v="2004-06-25T00:00:00"/>
    <x v="86"/>
    <x v="1083"/>
    <x v="6"/>
    <x v="1"/>
    <x v="37"/>
    <x v="2"/>
  </r>
  <r>
    <s v="tt0317198"/>
    <x v="1215"/>
    <x v="1215"/>
    <n v="0"/>
    <x v="52"/>
    <n v="1"/>
    <n v="48"/>
    <x v="0"/>
    <x v="0"/>
    <x v="3"/>
    <s v="Romance"/>
    <x v="34"/>
    <x v="0"/>
    <n v="119790"/>
    <x v="1"/>
    <x v="82"/>
    <x v="1209"/>
    <n v="225126918"/>
    <x v="0"/>
    <d v="2004-10-28T00:00:00"/>
    <x v="554"/>
    <x v="1084"/>
    <x v="4"/>
    <x v="2"/>
    <x v="37"/>
    <x v="10"/>
  </r>
  <r>
    <s v="tt0317219"/>
    <x v="1216"/>
    <x v="1216"/>
    <n v="0"/>
    <x v="35"/>
    <n v="1"/>
    <n v="57"/>
    <x v="0"/>
    <x v="1"/>
    <x v="1"/>
    <s v="Comedy"/>
    <x v="14"/>
    <x v="1"/>
    <n v="453291"/>
    <x v="1"/>
    <x v="162"/>
    <x v="1210"/>
    <n v="341991867"/>
    <x v="0"/>
    <d v="2006-03-14T00:00:00"/>
    <x v="555"/>
    <x v="1085"/>
    <x v="3"/>
    <x v="0"/>
    <x v="39"/>
    <x v="5"/>
  </r>
  <r>
    <s v="tt0317303"/>
    <x v="1217"/>
    <x v="1217"/>
    <n v="0"/>
    <x v="56"/>
    <n v="1"/>
    <n v="32"/>
    <x v="0"/>
    <x v="0"/>
    <x v="19"/>
    <s v="Unknown"/>
    <x v="29"/>
    <x v="0"/>
    <n v="72542"/>
    <x v="0"/>
    <x v="113"/>
    <x v="1211"/>
    <n v="104433867"/>
    <x v="0"/>
    <d v="2003-05-04T00:00:00"/>
    <x v="556"/>
    <x v="1086"/>
    <x v="11"/>
    <x v="3"/>
    <x v="36"/>
    <x v="3"/>
  </r>
  <r>
    <s v="tt0317648"/>
    <x v="1218"/>
    <x v="1218"/>
    <n v="0"/>
    <x v="6"/>
    <n v="2"/>
    <n v="16"/>
    <x v="2"/>
    <x v="5"/>
    <x v="5"/>
    <s v="Biography"/>
    <x v="13"/>
    <x v="0"/>
    <n v="84709"/>
    <x v="0"/>
    <x v="140"/>
    <x v="1212"/>
    <n v="8040622"/>
    <x v="0"/>
    <d v="2004-02-17T00:00:00"/>
    <x v="183"/>
    <x v="1087"/>
    <x v="2"/>
    <x v="0"/>
    <x v="37"/>
    <x v="30"/>
  </r>
  <r>
    <s v="tt0317705"/>
    <x v="1219"/>
    <x v="1219"/>
    <n v="0"/>
    <x v="47"/>
    <n v="1"/>
    <n v="55"/>
    <x v="0"/>
    <x v="5"/>
    <x v="5"/>
    <s v="Animation"/>
    <x v="9"/>
    <x v="1"/>
    <n v="784814"/>
    <x v="2"/>
    <x v="148"/>
    <x v="1213"/>
    <n v="539684650"/>
    <x v="0"/>
    <d v="2004-10-27T00:00:00"/>
    <x v="398"/>
    <x v="1088"/>
    <x v="4"/>
    <x v="4"/>
    <x v="37"/>
    <x v="15"/>
  </r>
  <r>
    <s v="tt0317740"/>
    <x v="1220"/>
    <x v="1220"/>
    <n v="0"/>
    <x v="40"/>
    <n v="1"/>
    <n v="51"/>
    <x v="0"/>
    <x v="5"/>
    <x v="6"/>
    <s v="Thriller"/>
    <x v="16"/>
    <x v="0"/>
    <n v="383070"/>
    <x v="1"/>
    <x v="113"/>
    <x v="1214"/>
    <n v="116070171"/>
    <x v="0"/>
    <d v="2003-05-30T00:00:00"/>
    <x v="292"/>
    <x v="1040"/>
    <x v="11"/>
    <x v="1"/>
    <x v="36"/>
    <x v="13"/>
  </r>
  <r>
    <s v="tt0317919"/>
    <x v="1221"/>
    <x v="1221"/>
    <n v="0"/>
    <x v="50"/>
    <n v="2"/>
    <n v="6"/>
    <x v="2"/>
    <x v="5"/>
    <x v="5"/>
    <s v="Thriller"/>
    <x v="17"/>
    <x v="0"/>
    <n v="383126"/>
    <x v="1"/>
    <x v="191"/>
    <x v="1215"/>
    <n v="248479497"/>
    <x v="0"/>
    <d v="2006-04-24T00:00:00"/>
    <x v="557"/>
    <x v="1089"/>
    <x v="8"/>
    <x v="5"/>
    <x v="39"/>
    <x v="22"/>
  </r>
  <r>
    <s v="tt0318627"/>
    <x v="1222"/>
    <x v="1222"/>
    <n v="0"/>
    <x v="19"/>
    <n v="1"/>
    <n v="34"/>
    <x v="0"/>
    <x v="5"/>
    <x v="10"/>
    <s v="Sci-Fi"/>
    <x v="28"/>
    <x v="0"/>
    <n v="207020"/>
    <x v="1"/>
    <x v="129"/>
    <x v="1216"/>
    <n v="84342769"/>
    <x v="0"/>
    <d v="2004-08-23T00:00:00"/>
    <x v="558"/>
    <x v="1090"/>
    <x v="10"/>
    <x v="5"/>
    <x v="37"/>
    <x v="26"/>
  </r>
  <r>
    <s v="tt0318649"/>
    <x v="1223"/>
    <x v="1223"/>
    <n v="0"/>
    <x v="14"/>
    <n v="2"/>
    <n v="4"/>
    <x v="2"/>
    <x v="5"/>
    <x v="5"/>
    <s v="Comedy"/>
    <x v="34"/>
    <x v="0"/>
    <n v="102000"/>
    <x v="1"/>
    <x v="163"/>
    <x v="1217"/>
    <n v="-10759649"/>
    <x v="1"/>
    <d v="2005-04-04T00:00:00"/>
    <x v="559"/>
    <x v="1091"/>
    <x v="8"/>
    <x v="5"/>
    <x v="34"/>
    <x v="3"/>
  </r>
  <r>
    <s v="tt0319061"/>
    <x v="1224"/>
    <x v="1224"/>
    <n v="0"/>
    <x v="31"/>
    <n v="2"/>
    <n v="5"/>
    <x v="2"/>
    <x v="1"/>
    <x v="3"/>
    <s v="Fantasy"/>
    <x v="9"/>
    <x v="1"/>
    <n v="453259"/>
    <x v="1"/>
    <x v="108"/>
    <x v="1218"/>
    <n v="53218424"/>
    <x v="0"/>
    <d v="2003-12-04T00:00:00"/>
    <x v="129"/>
    <x v="1092"/>
    <x v="0"/>
    <x v="2"/>
    <x v="36"/>
    <x v="3"/>
  </r>
  <r>
    <s v="tt0319262"/>
    <x v="1225"/>
    <x v="1225"/>
    <n v="0"/>
    <x v="14"/>
    <n v="2"/>
    <n v="4"/>
    <x v="2"/>
    <x v="5"/>
    <x v="5"/>
    <s v="Sci-Fi"/>
    <x v="7"/>
    <x v="0"/>
    <n v="467685"/>
    <x v="1"/>
    <x v="149"/>
    <x v="1219"/>
    <n v="427639571"/>
    <x v="0"/>
    <d v="2004-05-17T00:00:00"/>
    <x v="233"/>
    <x v="1093"/>
    <x v="11"/>
    <x v="5"/>
    <x v="37"/>
    <x v="30"/>
  </r>
  <r>
    <s v="tt0319343"/>
    <x v="1226"/>
    <x v="1226"/>
    <n v="0"/>
    <x v="26"/>
    <n v="1"/>
    <n v="37"/>
    <x v="0"/>
    <x v="1"/>
    <x v="2"/>
    <s v="Family"/>
    <x v="1"/>
    <x v="1"/>
    <n v="291397"/>
    <x v="1"/>
    <x v="127"/>
    <x v="1220"/>
    <n v="194356156"/>
    <x v="0"/>
    <d v="2003-10-09T00:00:00"/>
    <x v="560"/>
    <x v="1076"/>
    <x v="4"/>
    <x v="2"/>
    <x v="36"/>
    <x v="17"/>
  </r>
  <r>
    <s v="tt0320661"/>
    <x v="1227"/>
    <x v="1227"/>
    <n v="0"/>
    <x v="2"/>
    <n v="2"/>
    <n v="24"/>
    <x v="2"/>
    <x v="5"/>
    <x v="5"/>
    <s v="Drama"/>
    <x v="14"/>
    <x v="1"/>
    <n v="304736"/>
    <x v="1"/>
    <x v="163"/>
    <x v="1221"/>
    <n v="88122627"/>
    <x v="0"/>
    <d v="2005-05-02T00:00:00"/>
    <x v="59"/>
    <x v="1094"/>
    <x v="11"/>
    <x v="5"/>
    <x v="34"/>
    <x v="9"/>
  </r>
  <r>
    <s v="tt0320691"/>
    <x v="1228"/>
    <x v="1228"/>
    <n v="0"/>
    <x v="21"/>
    <n v="2"/>
    <n v="1"/>
    <x v="2"/>
    <x v="5"/>
    <x v="0"/>
    <s v="Thriller"/>
    <x v="16"/>
    <x v="0"/>
    <n v="281070"/>
    <x v="1"/>
    <x v="68"/>
    <x v="1222"/>
    <n v="73708457"/>
    <x v="0"/>
    <d v="2003-09-08T00:00:00"/>
    <x v="561"/>
    <x v="1095"/>
    <x v="9"/>
    <x v="5"/>
    <x v="36"/>
    <x v="19"/>
  </r>
  <r>
    <s v="tt0322259"/>
    <x v="1229"/>
    <x v="1229"/>
    <n v="0"/>
    <x v="63"/>
    <n v="1"/>
    <n v="47"/>
    <x v="0"/>
    <x v="5"/>
    <x v="6"/>
    <s v="Thriller"/>
    <x v="32"/>
    <x v="0"/>
    <n v="291018"/>
    <x v="1"/>
    <x v="187"/>
    <x v="1223"/>
    <n v="160350661"/>
    <x v="0"/>
    <d v="2003-06-03T00:00:00"/>
    <x v="209"/>
    <x v="1096"/>
    <x v="6"/>
    <x v="0"/>
    <x v="36"/>
    <x v="25"/>
  </r>
  <r>
    <s v="tt0322330"/>
    <x v="1230"/>
    <x v="1230"/>
    <n v="0"/>
    <x v="26"/>
    <n v="1"/>
    <n v="37"/>
    <x v="0"/>
    <x v="0"/>
    <x v="19"/>
    <s v="Fantasy"/>
    <x v="33"/>
    <x v="0"/>
    <n v="148839"/>
    <x v="1"/>
    <x v="34"/>
    <x v="1224"/>
    <n v="140846332"/>
    <x v="0"/>
    <d v="2003-08-04T00:00:00"/>
    <x v="562"/>
    <x v="1097"/>
    <x v="10"/>
    <x v="5"/>
    <x v="36"/>
    <x v="3"/>
  </r>
  <r>
    <s v="tt0322802"/>
    <x v="1231"/>
    <x v="1231"/>
    <n v="0"/>
    <x v="57"/>
    <n v="1"/>
    <n v="25"/>
    <x v="0"/>
    <x v="5"/>
    <x v="2"/>
    <s v="Documentary"/>
    <x v="5"/>
    <x v="0"/>
    <n v="100668"/>
    <x v="1"/>
    <x v="25"/>
    <x v="1225"/>
    <n v="74493831"/>
    <x v="0"/>
    <d v="2002-10-21T00:00:00"/>
    <x v="563"/>
    <x v="1098"/>
    <x v="4"/>
    <x v="5"/>
    <x v="35"/>
    <x v="6"/>
  </r>
  <r>
    <s v="tt0324216"/>
    <x v="1232"/>
    <x v="1232"/>
    <n v="0"/>
    <x v="37"/>
    <n v="1"/>
    <n v="38"/>
    <x v="0"/>
    <x v="7"/>
    <x v="11"/>
    <s v="Unknown"/>
    <x v="27"/>
    <x v="0"/>
    <n v="150320"/>
    <x v="1"/>
    <x v="118"/>
    <x v="1226"/>
    <n v="97863905"/>
    <x v="0"/>
    <d v="2003-10-15T00:00:00"/>
    <x v="564"/>
    <x v="1099"/>
    <x v="4"/>
    <x v="4"/>
    <x v="36"/>
    <x v="24"/>
  </r>
  <r>
    <s v="tt0324554"/>
    <x v="1233"/>
    <x v="1233"/>
    <n v="0"/>
    <x v="42"/>
    <n v="1"/>
    <n v="54"/>
    <x v="0"/>
    <x v="3"/>
    <x v="9"/>
    <s v="Romance"/>
    <x v="17"/>
    <x v="0"/>
    <n v="58068"/>
    <x v="0"/>
    <x v="84"/>
    <x v="1227"/>
    <n v="-8258402"/>
    <x v="1"/>
    <d v="2004-07-04T00:00:00"/>
    <x v="565"/>
    <x v="1100"/>
    <x v="7"/>
    <x v="3"/>
    <x v="37"/>
    <x v="3"/>
  </r>
  <r>
    <s v="tt0325703"/>
    <x v="1234"/>
    <x v="1234"/>
    <n v="0"/>
    <x v="35"/>
    <n v="1"/>
    <n v="57"/>
    <x v="0"/>
    <x v="5"/>
    <x v="5"/>
    <s v="Fantasy"/>
    <x v="38"/>
    <x v="0"/>
    <n v="143171"/>
    <x v="1"/>
    <x v="164"/>
    <x v="1228"/>
    <n v="65099222"/>
    <x v="0"/>
    <d v="2003-07-21T00:00:00"/>
    <x v="275"/>
    <x v="1101"/>
    <x v="7"/>
    <x v="5"/>
    <x v="36"/>
    <x v="6"/>
  </r>
  <r>
    <s v="tt0325710"/>
    <x v="1235"/>
    <x v="1235"/>
    <n v="0"/>
    <x v="74"/>
    <n v="2"/>
    <n v="34"/>
    <x v="2"/>
    <x v="5"/>
    <x v="3"/>
    <s v="Unknown"/>
    <x v="10"/>
    <x v="1"/>
    <n v="461081"/>
    <x v="1"/>
    <x v="161"/>
    <x v="1229"/>
    <n v="314627263"/>
    <x v="0"/>
    <d v="2003-11-22T00:00:00"/>
    <x v="181"/>
    <x v="1102"/>
    <x v="5"/>
    <x v="6"/>
    <x v="36"/>
    <x v="29"/>
  </r>
  <r>
    <s v="tt0325805"/>
    <x v="1236"/>
    <x v="1236"/>
    <n v="0"/>
    <x v="3"/>
    <n v="1"/>
    <n v="56"/>
    <x v="0"/>
    <x v="0"/>
    <x v="6"/>
    <s v="Drama"/>
    <x v="21"/>
    <x v="1"/>
    <n v="136075"/>
    <x v="1"/>
    <x v="133"/>
    <x v="1230"/>
    <n v="3565672"/>
    <x v="0"/>
    <d v="2003-09-02T00:00:00"/>
    <x v="59"/>
    <x v="754"/>
    <x v="9"/>
    <x v="0"/>
    <x v="36"/>
    <x v="9"/>
  </r>
  <r>
    <s v="tt0325980"/>
    <x v="1237"/>
    <x v="1237"/>
    <n v="0"/>
    <x v="48"/>
    <n v="2"/>
    <n v="23"/>
    <x v="2"/>
    <x v="5"/>
    <x v="5"/>
    <s v="Fantasy"/>
    <x v="12"/>
    <x v="1"/>
    <n v="1181496"/>
    <x v="2"/>
    <x v="161"/>
    <x v="1231"/>
    <n v="514264015"/>
    <x v="0"/>
    <d v="2003-06-28T00:00:00"/>
    <x v="353"/>
    <x v="1103"/>
    <x v="6"/>
    <x v="6"/>
    <x v="36"/>
    <x v="10"/>
  </r>
  <r>
    <s v="tt0327056"/>
    <x v="1238"/>
    <x v="1238"/>
    <n v="0"/>
    <x v="36"/>
    <n v="2"/>
    <n v="18"/>
    <x v="2"/>
    <x v="4"/>
    <x v="3"/>
    <s v="Mystery"/>
    <x v="4"/>
    <x v="1"/>
    <n v="475435"/>
    <x v="1"/>
    <x v="78"/>
    <x v="1232"/>
    <n v="131595191"/>
    <x v="0"/>
    <d v="2003-05-23T00:00:00"/>
    <x v="18"/>
    <x v="1104"/>
    <x v="11"/>
    <x v="1"/>
    <x v="36"/>
    <x v="26"/>
  </r>
  <r>
    <s v="tt0327084"/>
    <x v="1239"/>
    <x v="1239"/>
    <n v="0"/>
    <x v="24"/>
    <n v="1"/>
    <n v="23"/>
    <x v="0"/>
    <x v="1"/>
    <x v="1"/>
    <s v="Comedy"/>
    <x v="13"/>
    <x v="0"/>
    <n v="186125"/>
    <x v="1"/>
    <x v="125"/>
    <x v="1233"/>
    <n v="259795890"/>
    <x v="0"/>
    <d v="2006-04-22T00:00:00"/>
    <x v="566"/>
    <x v="1105"/>
    <x v="8"/>
    <x v="6"/>
    <x v="39"/>
    <x v="29"/>
  </r>
  <r>
    <s v="tt0327137"/>
    <x v="1240"/>
    <x v="1240"/>
    <n v="0"/>
    <x v="40"/>
    <n v="1"/>
    <n v="51"/>
    <x v="0"/>
    <x v="0"/>
    <x v="3"/>
    <s v="Family"/>
    <x v="15"/>
    <x v="1"/>
    <n v="60308"/>
    <x v="0"/>
    <x v="84"/>
    <x v="1234"/>
    <n v="18260279"/>
    <x v="0"/>
    <d v="2003-09-05T00:00:00"/>
    <x v="567"/>
    <x v="1080"/>
    <x v="9"/>
    <x v="1"/>
    <x v="36"/>
    <x v="20"/>
  </r>
  <r>
    <s v="tt0327162"/>
    <x v="1241"/>
    <x v="1241"/>
    <n v="0"/>
    <x v="29"/>
    <n v="1"/>
    <n v="33"/>
    <x v="0"/>
    <x v="0"/>
    <x v="10"/>
    <s v="Sci-Fi"/>
    <x v="39"/>
    <x v="0"/>
    <n v="68839"/>
    <x v="0"/>
    <x v="143"/>
    <x v="1235"/>
    <n v="13370127"/>
    <x v="0"/>
    <d v="2004-06-06T00:00:00"/>
    <x v="143"/>
    <x v="1106"/>
    <x v="6"/>
    <x v="3"/>
    <x v="37"/>
    <x v="14"/>
  </r>
  <r>
    <s v="tt0327247"/>
    <x v="1242"/>
    <x v="1242"/>
    <n v="0"/>
    <x v="37"/>
    <n v="1"/>
    <n v="38"/>
    <x v="0"/>
    <x v="0"/>
    <x v="6"/>
    <s v="Thriller"/>
    <x v="38"/>
    <x v="0"/>
    <n v="58022"/>
    <x v="0"/>
    <x v="82"/>
    <x v="1236"/>
    <n v="-13829329"/>
    <x v="1"/>
    <d v="2004-04-07T00:00:00"/>
    <x v="147"/>
    <x v="1107"/>
    <x v="8"/>
    <x v="4"/>
    <x v="37"/>
    <x v="7"/>
  </r>
  <r>
    <s v="tt0327437"/>
    <x v="1243"/>
    <x v="1243"/>
    <n v="0"/>
    <x v="7"/>
    <n v="2"/>
    <n v="0"/>
    <x v="0"/>
    <x v="5"/>
    <x v="5"/>
    <s v="Comedy"/>
    <x v="24"/>
    <x v="0"/>
    <n v="93521"/>
    <x v="0"/>
    <x v="160"/>
    <x v="1237"/>
    <n v="-37821105"/>
    <x v="1"/>
    <d v="2004-06-13T00:00:00"/>
    <x v="362"/>
    <x v="1108"/>
    <x v="6"/>
    <x v="3"/>
    <x v="37"/>
    <x v="12"/>
  </r>
  <r>
    <s v="tt0327554"/>
    <x v="1244"/>
    <x v="1244"/>
    <n v="0"/>
    <x v="9"/>
    <n v="1"/>
    <n v="44"/>
    <x v="0"/>
    <x v="5"/>
    <x v="6"/>
    <s v="Fantasy"/>
    <x v="58"/>
    <x v="3"/>
    <n v="124099"/>
    <x v="1"/>
    <x v="140"/>
    <x v="1238"/>
    <n v="-17597621"/>
    <x v="1"/>
    <d v="2004-07-19T00:00:00"/>
    <x v="568"/>
    <x v="1109"/>
    <x v="7"/>
    <x v="5"/>
    <x v="37"/>
    <x v="4"/>
  </r>
  <r>
    <s v="tt0327597"/>
    <x v="1245"/>
    <x v="1245"/>
    <n v="0"/>
    <x v="12"/>
    <n v="1"/>
    <n v="40"/>
    <x v="0"/>
    <x v="11"/>
    <x v="3"/>
    <s v="Family"/>
    <x v="8"/>
    <x v="1"/>
    <n v="255803"/>
    <x v="1"/>
    <x v="113"/>
    <x v="1239"/>
    <n v="71777210"/>
    <x v="0"/>
    <d v="2009-02-05T00:00:00"/>
    <x v="247"/>
    <x v="1110"/>
    <x v="2"/>
    <x v="2"/>
    <x v="42"/>
    <x v="20"/>
  </r>
  <r>
    <s v="tt0327679"/>
    <x v="1246"/>
    <x v="1246"/>
    <n v="0"/>
    <x v="44"/>
    <n v="1"/>
    <n v="36"/>
    <x v="0"/>
    <x v="0"/>
    <x v="19"/>
    <s v="Fantasy"/>
    <x v="33"/>
    <x v="0"/>
    <n v="72728"/>
    <x v="0"/>
    <x v="89"/>
    <x v="1240"/>
    <n v="-3611233"/>
    <x v="1"/>
    <d v="2004-04-09T00:00:00"/>
    <x v="569"/>
    <x v="1111"/>
    <x v="8"/>
    <x v="1"/>
    <x v="37"/>
    <x v="17"/>
  </r>
  <r>
    <s v="tt0327850"/>
    <x v="1247"/>
    <x v="1247"/>
    <n v="0"/>
    <x v="9"/>
    <n v="1"/>
    <n v="44"/>
    <x v="0"/>
    <x v="5"/>
    <x v="5"/>
    <s v="Comedy"/>
    <x v="5"/>
    <x v="0"/>
    <n v="113505"/>
    <x v="1"/>
    <x v="132"/>
    <x v="1241"/>
    <n v="-4018086"/>
    <x v="1"/>
    <d v="2003-09-22T00:00:00"/>
    <x v="570"/>
    <x v="1112"/>
    <x v="9"/>
    <x v="5"/>
    <x v="36"/>
    <x v="29"/>
  </r>
  <r>
    <s v="tt0328107"/>
    <x v="1248"/>
    <x v="1248"/>
    <n v="0"/>
    <x v="51"/>
    <n v="2"/>
    <n v="26"/>
    <x v="2"/>
    <x v="5"/>
    <x v="6"/>
    <s v="Drama"/>
    <x v="8"/>
    <x v="1"/>
    <n v="381303"/>
    <x v="1"/>
    <x v="108"/>
    <x v="1242"/>
    <n v="60834852"/>
    <x v="0"/>
    <d v="2004-04-18T00:00:00"/>
    <x v="148"/>
    <x v="1113"/>
    <x v="8"/>
    <x v="3"/>
    <x v="37"/>
    <x v="21"/>
  </r>
  <r>
    <s v="tt0328538"/>
    <x v="1249"/>
    <x v="1249"/>
    <n v="0"/>
    <x v="12"/>
    <n v="1"/>
    <n v="40"/>
    <x v="0"/>
    <x v="3"/>
    <x v="11"/>
    <s v="Unknown"/>
    <x v="22"/>
    <x v="0"/>
    <n v="95365"/>
    <x v="0"/>
    <x v="14"/>
    <x v="1243"/>
    <n v="8128960"/>
    <x v="0"/>
    <d v="2003-01-17T00:00:00"/>
    <x v="571"/>
    <x v="1114"/>
    <x v="1"/>
    <x v="1"/>
    <x v="36"/>
    <x v="30"/>
  </r>
  <r>
    <s v="tt0328589"/>
    <x v="1250"/>
    <x v="1250"/>
    <n v="0"/>
    <x v="11"/>
    <n v="1"/>
    <n v="53"/>
    <x v="0"/>
    <x v="0"/>
    <x v="3"/>
    <s v="Romance"/>
    <x v="13"/>
    <x v="0"/>
    <n v="56381"/>
    <x v="0"/>
    <x v="59"/>
    <x v="1244"/>
    <n v="40878723"/>
    <x v="0"/>
    <d v="2003-09-20T00:00:00"/>
    <x v="572"/>
    <x v="1115"/>
    <x v="9"/>
    <x v="6"/>
    <x v="36"/>
    <x v="8"/>
  </r>
  <r>
    <s v="tt0328828"/>
    <x v="1251"/>
    <x v="1251"/>
    <n v="0"/>
    <x v="44"/>
    <n v="1"/>
    <n v="36"/>
    <x v="0"/>
    <x v="0"/>
    <x v="11"/>
    <s v="Unknown"/>
    <x v="33"/>
    <x v="0"/>
    <n v="214298"/>
    <x v="1"/>
    <x v="51"/>
    <x v="1245"/>
    <n v="177722935"/>
    <x v="0"/>
    <d v="2003-07-24T00:00:00"/>
    <x v="523"/>
    <x v="1116"/>
    <x v="7"/>
    <x v="2"/>
    <x v="36"/>
    <x v="22"/>
  </r>
  <r>
    <s v="tt0328880"/>
    <x v="1252"/>
    <x v="1252"/>
    <n v="0"/>
    <x v="57"/>
    <n v="1"/>
    <n v="25"/>
    <x v="0"/>
    <x v="1"/>
    <x v="1"/>
    <s v="Comedy"/>
    <x v="22"/>
    <x v="0"/>
    <n v="120193"/>
    <x v="1"/>
    <x v="203"/>
    <x v="1246"/>
    <n v="122397798"/>
    <x v="0"/>
    <d v="2003-10-20T00:00:00"/>
    <x v="573"/>
    <x v="1062"/>
    <x v="4"/>
    <x v="5"/>
    <x v="36"/>
    <x v="8"/>
  </r>
  <r>
    <s v="tt0329101"/>
    <x v="1253"/>
    <x v="1253"/>
    <n v="0"/>
    <x v="26"/>
    <n v="1"/>
    <n v="37"/>
    <x v="0"/>
    <x v="5"/>
    <x v="10"/>
    <s v="Unknown"/>
    <x v="36"/>
    <x v="0"/>
    <n v="125605"/>
    <x v="1"/>
    <x v="84"/>
    <x v="1247"/>
    <n v="86643421"/>
    <x v="0"/>
    <d v="2003-08-13T00:00:00"/>
    <x v="415"/>
    <x v="1117"/>
    <x v="10"/>
    <x v="4"/>
    <x v="36"/>
    <x v="12"/>
  </r>
  <r>
    <s v="tt0329575"/>
    <x v="1254"/>
    <x v="1254"/>
    <n v="0"/>
    <x v="54"/>
    <n v="2"/>
    <n v="20"/>
    <x v="2"/>
    <x v="3"/>
    <x v="14"/>
    <s v="Sport"/>
    <x v="21"/>
    <x v="1"/>
    <n v="75873"/>
    <x v="0"/>
    <x v="190"/>
    <x v="1248"/>
    <n v="61336445"/>
    <x v="0"/>
    <d v="2003-07-22T00:00:00"/>
    <x v="379"/>
    <x v="1118"/>
    <x v="7"/>
    <x v="0"/>
    <x v="36"/>
    <x v="29"/>
  </r>
  <r>
    <s v="tt0329774"/>
    <x v="1255"/>
    <x v="1255"/>
    <n v="0"/>
    <x v="75"/>
    <n v="1"/>
    <n v="41"/>
    <x v="0"/>
    <x v="5"/>
    <x v="5"/>
    <s v="Crime"/>
    <x v="53"/>
    <x v="3"/>
    <n v="72867"/>
    <x v="0"/>
    <x v="168"/>
    <x v="1249"/>
    <n v="-41589364"/>
    <x v="1"/>
    <d v="2005-04-27T00:00:00"/>
    <x v="338"/>
    <x v="1119"/>
    <x v="8"/>
    <x v="4"/>
    <x v="34"/>
    <x v="15"/>
  </r>
  <r>
    <s v="tt0330373"/>
    <x v="1256"/>
    <x v="1256"/>
    <n v="0"/>
    <x v="102"/>
    <n v="2"/>
    <n v="37"/>
    <x v="2"/>
    <x v="1"/>
    <x v="19"/>
    <s v="Fantasy"/>
    <x v="8"/>
    <x v="1"/>
    <n v="662599"/>
    <x v="2"/>
    <x v="191"/>
    <x v="1250"/>
    <n v="747048648"/>
    <x v="0"/>
    <d v="2005-11-06T00:00:00"/>
    <x v="264"/>
    <x v="1120"/>
    <x v="5"/>
    <x v="3"/>
    <x v="34"/>
    <x v="14"/>
  </r>
  <r>
    <s v="tt0330793"/>
    <x v="1257"/>
    <x v="1257"/>
    <n v="0"/>
    <x v="14"/>
    <n v="2"/>
    <n v="4"/>
    <x v="2"/>
    <x v="5"/>
    <x v="6"/>
    <s v="Drama"/>
    <x v="0"/>
    <x v="0"/>
    <n v="168113"/>
    <x v="1"/>
    <x v="127"/>
    <x v="1251"/>
    <n v="21700105"/>
    <x v="0"/>
    <d v="2004-04-12T00:00:00"/>
    <x v="574"/>
    <x v="1121"/>
    <x v="8"/>
    <x v="5"/>
    <x v="37"/>
    <x v="23"/>
  </r>
  <r>
    <s v="tt0331632"/>
    <x v="1258"/>
    <x v="1258"/>
    <n v="0"/>
    <x v="29"/>
    <n v="1"/>
    <n v="33"/>
    <x v="0"/>
    <x v="1"/>
    <x v="2"/>
    <s v="Family"/>
    <x v="50"/>
    <x v="0"/>
    <n v="63225"/>
    <x v="0"/>
    <x v="125"/>
    <x v="1252"/>
    <n v="101239132"/>
    <x v="0"/>
    <d v="2004-03-20T00:00:00"/>
    <x v="346"/>
    <x v="1122"/>
    <x v="3"/>
    <x v="6"/>
    <x v="37"/>
    <x v="8"/>
  </r>
  <r>
    <s v="tt0332280"/>
    <x v="1259"/>
    <x v="1259"/>
    <n v="0"/>
    <x v="90"/>
    <n v="2"/>
    <n v="3"/>
    <x v="2"/>
    <x v="3"/>
    <x v="7"/>
    <s v="Unknown"/>
    <x v="10"/>
    <x v="1"/>
    <n v="602388"/>
    <x v="2"/>
    <x v="106"/>
    <x v="1253"/>
    <n v="89231114"/>
    <x v="0"/>
    <d v="1905-06-26T00:00:00"/>
    <x v="494"/>
    <x v="1123"/>
    <x v="6"/>
    <x v="5"/>
    <x v="9"/>
    <x v="16"/>
  </r>
  <r>
    <s v="tt0332379"/>
    <x v="1260"/>
    <x v="1260"/>
    <n v="0"/>
    <x v="15"/>
    <n v="1"/>
    <n v="49"/>
    <x v="0"/>
    <x v="0"/>
    <x v="8"/>
    <s v="Unknown"/>
    <x v="14"/>
    <x v="1"/>
    <n v="322502"/>
    <x v="1"/>
    <x v="56"/>
    <x v="1254"/>
    <n v="96095990"/>
    <x v="0"/>
    <d v="2003-09-09T00:00:00"/>
    <x v="238"/>
    <x v="1124"/>
    <x v="9"/>
    <x v="0"/>
    <x v="36"/>
    <x v="17"/>
  </r>
  <r>
    <s v="tt0332452"/>
    <x v="1261"/>
    <x v="1261"/>
    <n v="0"/>
    <x v="111"/>
    <n v="2"/>
    <n v="43"/>
    <x v="2"/>
    <x v="3"/>
    <x v="11"/>
    <s v="Unknown"/>
    <x v="21"/>
    <x v="1"/>
    <n v="558787"/>
    <x v="2"/>
    <x v="145"/>
    <x v="1255"/>
    <n v="322409852"/>
    <x v="0"/>
    <d v="2004-05-09T00:00:00"/>
    <x v="121"/>
    <x v="1125"/>
    <x v="11"/>
    <x v="3"/>
    <x v="37"/>
    <x v="17"/>
  </r>
  <r>
    <s v="tt0333766"/>
    <x v="1262"/>
    <x v="1262"/>
    <n v="0"/>
    <x v="8"/>
    <n v="1"/>
    <n v="42"/>
    <x v="0"/>
    <x v="0"/>
    <x v="3"/>
    <s v="Romance"/>
    <x v="3"/>
    <x v="1"/>
    <n v="221537"/>
    <x v="1"/>
    <x v="24"/>
    <x v="1256"/>
    <n v="33325316"/>
    <x v="0"/>
    <d v="2004-01-16T00:00:00"/>
    <x v="575"/>
    <x v="1126"/>
    <x v="1"/>
    <x v="1"/>
    <x v="37"/>
    <x v="18"/>
  </r>
  <r>
    <s v="tt0333780"/>
    <x v="1263"/>
    <x v="1263"/>
    <n v="0"/>
    <x v="13"/>
    <n v="1"/>
    <n v="35"/>
    <x v="0"/>
    <x v="0"/>
    <x v="11"/>
    <s v="Unknown"/>
    <x v="56"/>
    <x v="3"/>
    <n v="71253"/>
    <x v="0"/>
    <x v="129"/>
    <x v="1257"/>
    <n v="79914842"/>
    <x v="0"/>
    <d v="2003-06-30T00:00:00"/>
    <x v="576"/>
    <x v="836"/>
    <x v="6"/>
    <x v="5"/>
    <x v="36"/>
    <x v="13"/>
  </r>
  <r>
    <s v="tt0335119"/>
    <x v="1264"/>
    <x v="1264"/>
    <n v="0"/>
    <x v="12"/>
    <n v="1"/>
    <n v="40"/>
    <x v="0"/>
    <x v="2"/>
    <x v="3"/>
    <s v="Romance"/>
    <x v="17"/>
    <x v="0"/>
    <n v="81490"/>
    <x v="0"/>
    <x v="3"/>
    <x v="1258"/>
    <n v="21030115"/>
    <x v="0"/>
    <d v="2003-08-31T00:00:00"/>
    <x v="577"/>
    <x v="1127"/>
    <x v="10"/>
    <x v="3"/>
    <x v="36"/>
    <x v="27"/>
  </r>
  <r>
    <s v="tt0335245"/>
    <x v="1265"/>
    <x v="1265"/>
    <n v="0"/>
    <x v="9"/>
    <n v="1"/>
    <n v="44"/>
    <x v="0"/>
    <x v="0"/>
    <x v="6"/>
    <s v="Thriller"/>
    <x v="27"/>
    <x v="0"/>
    <n v="107855"/>
    <x v="1"/>
    <x v="56"/>
    <x v="1259"/>
    <n v="41665191"/>
    <x v="0"/>
    <d v="2004-03-26T00:00:00"/>
    <x v="158"/>
    <x v="1128"/>
    <x v="3"/>
    <x v="1"/>
    <x v="37"/>
    <x v="16"/>
  </r>
  <r>
    <s v="tt0335266"/>
    <x v="1266"/>
    <x v="1266"/>
    <n v="0"/>
    <x v="8"/>
    <n v="1"/>
    <n v="42"/>
    <x v="0"/>
    <x v="0"/>
    <x v="3"/>
    <s v="Unknown"/>
    <x v="8"/>
    <x v="1"/>
    <n v="477361"/>
    <x v="1"/>
    <x v="1"/>
    <x v="1260"/>
    <n v="114686937"/>
    <x v="0"/>
    <d v="2003-08-29T00:00:00"/>
    <x v="424"/>
    <x v="1129"/>
    <x v="10"/>
    <x v="1"/>
    <x v="36"/>
    <x v="11"/>
  </r>
  <r>
    <s v="tt0335345"/>
    <x v="1267"/>
    <x v="1267"/>
    <n v="0"/>
    <x v="45"/>
    <n v="2"/>
    <n v="7"/>
    <x v="2"/>
    <x v="3"/>
    <x v="11"/>
    <s v="Unknown"/>
    <x v="14"/>
    <x v="1"/>
    <n v="245270"/>
    <x v="1"/>
    <x v="84"/>
    <x v="1261"/>
    <n v="582054506"/>
    <x v="0"/>
    <d v="2004-02-25T00:00:00"/>
    <x v="284"/>
    <x v="1130"/>
    <x v="2"/>
    <x v="4"/>
    <x v="37"/>
    <x v="2"/>
  </r>
  <r>
    <s v="tt0335438"/>
    <x v="1268"/>
    <x v="1268"/>
    <n v="0"/>
    <x v="75"/>
    <n v="1"/>
    <n v="41"/>
    <x v="0"/>
    <x v="0"/>
    <x v="6"/>
    <s v="Unknown"/>
    <x v="28"/>
    <x v="0"/>
    <n v="152688"/>
    <x v="1"/>
    <x v="113"/>
    <x v="1262"/>
    <n v="110268750"/>
    <x v="0"/>
    <d v="2004-02-26T00:00:00"/>
    <x v="467"/>
    <x v="1131"/>
    <x v="2"/>
    <x v="2"/>
    <x v="37"/>
    <x v="16"/>
  </r>
  <r>
    <s v="tt0337563"/>
    <x v="1269"/>
    <x v="1269"/>
    <n v="0"/>
    <x v="37"/>
    <n v="1"/>
    <n v="38"/>
    <x v="0"/>
    <x v="0"/>
    <x v="0"/>
    <s v="Romance"/>
    <x v="33"/>
    <x v="0"/>
    <n v="208588"/>
    <x v="1"/>
    <x v="184"/>
    <x v="1263"/>
    <n v="59455697"/>
    <x v="0"/>
    <d v="2004-04-14T00:00:00"/>
    <x v="578"/>
    <x v="1132"/>
    <x v="8"/>
    <x v="4"/>
    <x v="37"/>
    <x v="5"/>
  </r>
  <r>
    <s v="tt0337741"/>
    <x v="1270"/>
    <x v="1270"/>
    <n v="0"/>
    <x v="82"/>
    <n v="2"/>
    <n v="8"/>
    <x v="2"/>
    <x v="0"/>
    <x v="3"/>
    <s v="Romance"/>
    <x v="13"/>
    <x v="0"/>
    <n v="126893"/>
    <x v="1"/>
    <x v="125"/>
    <x v="1264"/>
    <n v="185328738"/>
    <x v="0"/>
    <d v="2003-12-03T00:00:00"/>
    <x v="459"/>
    <x v="1133"/>
    <x v="0"/>
    <x v="4"/>
    <x v="36"/>
    <x v="25"/>
  </r>
  <r>
    <s v="tt0337921"/>
    <x v="1271"/>
    <x v="1271"/>
    <n v="0"/>
    <x v="19"/>
    <n v="1"/>
    <n v="34"/>
    <x v="0"/>
    <x v="5"/>
    <x v="6"/>
    <s v="Thriller"/>
    <x v="7"/>
    <x v="0"/>
    <n v="104243"/>
    <x v="1"/>
    <x v="78"/>
    <x v="1265"/>
    <n v="32678321"/>
    <x v="0"/>
    <d v="2004-09-10T00:00:00"/>
    <x v="545"/>
    <x v="1134"/>
    <x v="9"/>
    <x v="1"/>
    <x v="37"/>
    <x v="28"/>
  </r>
  <r>
    <s v="tt0337978"/>
    <x v="1272"/>
    <x v="1272"/>
    <n v="0"/>
    <x v="82"/>
    <n v="2"/>
    <n v="8"/>
    <x v="2"/>
    <x v="5"/>
    <x v="16"/>
    <s v="Unknown"/>
    <x v="1"/>
    <x v="1"/>
    <n v="416142"/>
    <x v="1"/>
    <x v="160"/>
    <x v="1266"/>
    <n v="278156011"/>
    <x v="0"/>
    <d v="2007-06-12T00:00:00"/>
    <x v="561"/>
    <x v="1135"/>
    <x v="6"/>
    <x v="0"/>
    <x v="40"/>
    <x v="23"/>
  </r>
  <r>
    <s v="tt0338013"/>
    <x v="1273"/>
    <x v="1273"/>
    <n v="0"/>
    <x v="52"/>
    <n v="1"/>
    <n v="48"/>
    <x v="0"/>
    <x v="3"/>
    <x v="7"/>
    <s v="Sci-Fi"/>
    <x v="6"/>
    <x v="1"/>
    <n v="1052265"/>
    <x v="2"/>
    <x v="34"/>
    <x v="1267"/>
    <n v="54036715"/>
    <x v="0"/>
    <d v="2004-03-09T00:00:00"/>
    <x v="579"/>
    <x v="1051"/>
    <x v="3"/>
    <x v="0"/>
    <x v="37"/>
    <x v="17"/>
  </r>
  <r>
    <s v="tt0338094"/>
    <x v="1274"/>
    <x v="1274"/>
    <n v="0"/>
    <x v="53"/>
    <n v="1"/>
    <n v="39"/>
    <x v="0"/>
    <x v="0"/>
    <x v="19"/>
    <s v="Fantasy"/>
    <x v="50"/>
    <x v="0"/>
    <n v="55779"/>
    <x v="0"/>
    <x v="143"/>
    <x v="1268"/>
    <n v="92290266"/>
    <x v="0"/>
    <d v="2003-11-26T00:00:00"/>
    <x v="431"/>
    <x v="1136"/>
    <x v="5"/>
    <x v="4"/>
    <x v="36"/>
    <x v="16"/>
  </r>
  <r>
    <s v="tt0338337"/>
    <x v="1275"/>
    <x v="1275"/>
    <n v="0"/>
    <x v="39"/>
    <n v="1"/>
    <n v="59"/>
    <x v="0"/>
    <x v="5"/>
    <x v="9"/>
    <s v="Sci-Fi"/>
    <x v="33"/>
    <x v="0"/>
    <n v="111950"/>
    <x v="1"/>
    <x v="113"/>
    <x v="1269"/>
    <n v="57248958"/>
    <x v="0"/>
    <d v="2003-12-19T00:00:00"/>
    <x v="226"/>
    <x v="1057"/>
    <x v="0"/>
    <x v="1"/>
    <x v="36"/>
    <x v="4"/>
  </r>
  <r>
    <s v="tt0338348"/>
    <x v="1276"/>
    <x v="1276"/>
    <n v="0"/>
    <x v="12"/>
    <n v="1"/>
    <n v="40"/>
    <x v="0"/>
    <x v="1"/>
    <x v="1"/>
    <s v="Comedy"/>
    <x v="5"/>
    <x v="0"/>
    <n v="227877"/>
    <x v="1"/>
    <x v="204"/>
    <x v="1270"/>
    <n v="151897787"/>
    <x v="0"/>
    <d v="2004-10-21T00:00:00"/>
    <x v="115"/>
    <x v="1137"/>
    <x v="4"/>
    <x v="2"/>
    <x v="37"/>
    <x v="6"/>
  </r>
  <r>
    <s v="tt0338459"/>
    <x v="1277"/>
    <x v="1277"/>
    <n v="0"/>
    <x v="77"/>
    <n v="1"/>
    <n v="24"/>
    <x v="0"/>
    <x v="5"/>
    <x v="5"/>
    <s v="Comedy"/>
    <x v="59"/>
    <x v="3"/>
    <n v="64801"/>
    <x v="0"/>
    <x v="119"/>
    <x v="1271"/>
    <n v="159101678"/>
    <x v="0"/>
    <d v="2003-07-13T00:00:00"/>
    <x v="227"/>
    <x v="1138"/>
    <x v="7"/>
    <x v="3"/>
    <x v="36"/>
    <x v="12"/>
  </r>
  <r>
    <s v="tt0338466"/>
    <x v="1278"/>
    <x v="1278"/>
    <n v="0"/>
    <x v="0"/>
    <n v="1"/>
    <n v="58"/>
    <x v="0"/>
    <x v="0"/>
    <x v="11"/>
    <s v="Unknown"/>
    <x v="24"/>
    <x v="0"/>
    <n v="54656"/>
    <x v="0"/>
    <x v="51"/>
    <x v="1272"/>
    <n v="10784503"/>
    <x v="0"/>
    <d v="2003-12-10T00:00:00"/>
    <x v="318"/>
    <x v="1139"/>
    <x v="0"/>
    <x v="4"/>
    <x v="36"/>
    <x v="28"/>
  </r>
  <r>
    <s v="tt0338526"/>
    <x v="1279"/>
    <x v="1279"/>
    <n v="0"/>
    <x v="65"/>
    <n v="2"/>
    <n v="11"/>
    <x v="2"/>
    <x v="5"/>
    <x v="5"/>
    <s v="Fantasy"/>
    <x v="28"/>
    <x v="0"/>
    <n v="279777"/>
    <x v="1"/>
    <x v="157"/>
    <x v="1273"/>
    <n v="140157638"/>
    <x v="0"/>
    <d v="2004-05-03T00:00:00"/>
    <x v="367"/>
    <x v="1140"/>
    <x v="11"/>
    <x v="5"/>
    <x v="37"/>
    <x v="25"/>
  </r>
  <r>
    <s v="tt0338564"/>
    <x v="1280"/>
    <x v="1280"/>
    <n v="0"/>
    <x v="75"/>
    <n v="1"/>
    <n v="41"/>
    <x v="0"/>
    <x v="5"/>
    <x v="6"/>
    <s v="Drama"/>
    <x v="9"/>
    <x v="1"/>
    <n v="129392"/>
    <x v="1"/>
    <x v="205"/>
    <x v="1274"/>
    <n v="2407992"/>
    <x v="0"/>
    <d v="2002-12-12T00:00:00"/>
    <x v="580"/>
    <x v="1077"/>
    <x v="0"/>
    <x v="2"/>
    <x v="35"/>
    <x v="23"/>
  </r>
  <r>
    <s v="tt0338751"/>
    <x v="1281"/>
    <x v="1281"/>
    <n v="0"/>
    <x v="67"/>
    <n v="2"/>
    <n v="50"/>
    <x v="2"/>
    <x v="2"/>
    <x v="3"/>
    <s v="Unknown"/>
    <x v="15"/>
    <x v="1"/>
    <n v="377834"/>
    <x v="1"/>
    <x v="160"/>
    <x v="1275"/>
    <n v="103719942"/>
    <x v="0"/>
    <d v="2004-12-14T00:00:00"/>
    <x v="22"/>
    <x v="1141"/>
    <x v="0"/>
    <x v="0"/>
    <x v="37"/>
    <x v="5"/>
  </r>
  <r>
    <s v="tt0339291"/>
    <x v="1282"/>
    <x v="1282"/>
    <n v="0"/>
    <x v="52"/>
    <n v="1"/>
    <n v="48"/>
    <x v="0"/>
    <x v="1"/>
    <x v="2"/>
    <s v="Family"/>
    <x v="22"/>
    <x v="0"/>
    <n v="217557"/>
    <x v="1"/>
    <x v="161"/>
    <x v="1276"/>
    <n v="71468235"/>
    <x v="0"/>
    <d v="2004-12-16T00:00:00"/>
    <x v="285"/>
    <x v="1027"/>
    <x v="0"/>
    <x v="2"/>
    <x v="37"/>
    <x v="18"/>
  </r>
  <r>
    <s v="tt0340163"/>
    <x v="1283"/>
    <x v="1283"/>
    <n v="0"/>
    <x v="11"/>
    <n v="1"/>
    <n v="53"/>
    <x v="0"/>
    <x v="5"/>
    <x v="6"/>
    <s v="Drama"/>
    <x v="7"/>
    <x v="0"/>
    <n v="112891"/>
    <x v="1"/>
    <x v="139"/>
    <x v="1277"/>
    <n v="25663556"/>
    <x v="0"/>
    <d v="2005-03-09T00:00:00"/>
    <x v="581"/>
    <x v="1142"/>
    <x v="3"/>
    <x v="4"/>
    <x v="34"/>
    <x v="17"/>
  </r>
  <r>
    <s v="tt0340377"/>
    <x v="1284"/>
    <x v="1284"/>
    <n v="0"/>
    <x v="38"/>
    <n v="1"/>
    <n v="29"/>
    <x v="0"/>
    <x v="0"/>
    <x v="3"/>
    <s v="Unknown"/>
    <x v="2"/>
    <x v="1"/>
    <n v="72526"/>
    <x v="0"/>
    <x v="23"/>
    <x v="1278"/>
    <n v="8201337"/>
    <x v="0"/>
    <d v="2003-01-26T00:00:00"/>
    <x v="582"/>
    <x v="1143"/>
    <x v="1"/>
    <x v="3"/>
    <x v="36"/>
    <x v="16"/>
  </r>
  <r>
    <s v="tt0340855"/>
    <x v="1285"/>
    <x v="1285"/>
    <n v="0"/>
    <x v="15"/>
    <n v="1"/>
    <n v="49"/>
    <x v="0"/>
    <x v="2"/>
    <x v="6"/>
    <s v="Drama"/>
    <x v="21"/>
    <x v="1"/>
    <n v="158828"/>
    <x v="1"/>
    <x v="33"/>
    <x v="1279"/>
    <n v="50469210"/>
    <x v="0"/>
    <d v="2003-11-16T00:00:00"/>
    <x v="583"/>
    <x v="1144"/>
    <x v="5"/>
    <x v="3"/>
    <x v="36"/>
    <x v="18"/>
  </r>
  <r>
    <s v="tt0342258"/>
    <x v="1286"/>
    <x v="1286"/>
    <n v="0"/>
    <x v="62"/>
    <n v="1"/>
    <n v="43"/>
    <x v="0"/>
    <x v="5"/>
    <x v="6"/>
    <s v="Thriller"/>
    <x v="16"/>
    <x v="0"/>
    <n v="106908"/>
    <x v="1"/>
    <x v="129"/>
    <x v="1280"/>
    <n v="5871113"/>
    <x v="0"/>
    <d v="2005-01-10T00:00:00"/>
    <x v="584"/>
    <x v="1145"/>
    <x v="1"/>
    <x v="5"/>
    <x v="34"/>
    <x v="28"/>
  </r>
  <r>
    <s v="tt0343135"/>
    <x v="1287"/>
    <x v="1287"/>
    <n v="0"/>
    <x v="59"/>
    <n v="1"/>
    <n v="30"/>
    <x v="0"/>
    <x v="0"/>
    <x v="7"/>
    <s v="Unknown"/>
    <x v="34"/>
    <x v="0"/>
    <n v="141835"/>
    <x v="1"/>
    <x v="116"/>
    <x v="1281"/>
    <n v="136311729"/>
    <x v="0"/>
    <d v="2004-01-12T00:00:00"/>
    <x v="585"/>
    <x v="1146"/>
    <x v="1"/>
    <x v="5"/>
    <x v="37"/>
    <x v="23"/>
  </r>
  <r>
    <s v="tt0343660"/>
    <x v="1288"/>
    <x v="1288"/>
    <n v="0"/>
    <x v="53"/>
    <n v="1"/>
    <n v="39"/>
    <x v="0"/>
    <x v="0"/>
    <x v="3"/>
    <s v="Romance"/>
    <x v="22"/>
    <x v="0"/>
    <n v="373509"/>
    <x v="1"/>
    <x v="137"/>
    <x v="1282"/>
    <n v="123520934"/>
    <x v="0"/>
    <d v="2004-02-03T00:00:00"/>
    <x v="268"/>
    <x v="1147"/>
    <x v="2"/>
    <x v="0"/>
    <x v="37"/>
    <x v="25"/>
  </r>
  <r>
    <s v="tt0343737"/>
    <x v="1289"/>
    <x v="1289"/>
    <n v="0"/>
    <x v="107"/>
    <n v="2"/>
    <n v="47"/>
    <x v="2"/>
    <x v="3"/>
    <x v="14"/>
    <s v="Thriller"/>
    <x v="13"/>
    <x v="0"/>
    <n v="106746"/>
    <x v="1"/>
    <x v="160"/>
    <x v="1283"/>
    <n v="-9733135"/>
    <x v="1"/>
    <d v="2006-12-11T00:00:00"/>
    <x v="236"/>
    <x v="1148"/>
    <x v="0"/>
    <x v="5"/>
    <x v="39"/>
    <x v="0"/>
  </r>
  <r>
    <s v="tt0343818"/>
    <x v="1290"/>
    <x v="1290"/>
    <n v="0"/>
    <x v="47"/>
    <n v="1"/>
    <n v="55"/>
    <x v="0"/>
    <x v="5"/>
    <x v="9"/>
    <s v="Sci-Fi"/>
    <x v="1"/>
    <x v="1"/>
    <n v="564774"/>
    <x v="2"/>
    <x v="162"/>
    <x v="1284"/>
    <n v="233133898"/>
    <x v="0"/>
    <d v="2004-07-07T00:00:00"/>
    <x v="261"/>
    <x v="1149"/>
    <x v="7"/>
    <x v="4"/>
    <x v="37"/>
    <x v="7"/>
  </r>
  <r>
    <s v="tt0344510"/>
    <x v="1291"/>
    <x v="1291"/>
    <n v="0"/>
    <x v="34"/>
    <n v="2"/>
    <n v="13"/>
    <x v="2"/>
    <x v="3"/>
    <x v="9"/>
    <s v="Romance"/>
    <x v="2"/>
    <x v="1"/>
    <n v="75353"/>
    <x v="0"/>
    <x v="206"/>
    <x v="1285"/>
    <n v="12824389"/>
    <x v="0"/>
    <d v="2004-10-27T00:00:00"/>
    <x v="327"/>
    <x v="1088"/>
    <x v="4"/>
    <x v="4"/>
    <x v="37"/>
    <x v="15"/>
  </r>
  <r>
    <s v="tt0345950"/>
    <x v="1292"/>
    <x v="1292"/>
    <n v="0"/>
    <x v="55"/>
    <n v="1"/>
    <n v="27"/>
    <x v="0"/>
    <x v="1"/>
    <x v="1"/>
    <s v="Comedy"/>
    <x v="1"/>
    <x v="1"/>
    <n v="99311"/>
    <x v="0"/>
    <x v="84"/>
    <x v="1286"/>
    <n v="111067127"/>
    <x v="0"/>
    <d v="2004-11-14T00:00:00"/>
    <x v="586"/>
    <x v="1150"/>
    <x v="5"/>
    <x v="3"/>
    <x v="37"/>
    <x v="5"/>
  </r>
  <r>
    <s v="tt0346156"/>
    <x v="1293"/>
    <x v="1293"/>
    <n v="0"/>
    <x v="32"/>
    <n v="1"/>
    <n v="46"/>
    <x v="0"/>
    <x v="5"/>
    <x v="5"/>
    <s v="Mystery"/>
    <x v="28"/>
    <x v="0"/>
    <n v="86791"/>
    <x v="0"/>
    <x v="108"/>
    <x v="1287"/>
    <n v="-12052964"/>
    <x v="1"/>
    <d v="2004-04-04T00:00:00"/>
    <x v="587"/>
    <x v="1151"/>
    <x v="8"/>
    <x v="3"/>
    <x v="37"/>
    <x v="3"/>
  </r>
  <r>
    <s v="tt0346491"/>
    <x v="1294"/>
    <x v="1294"/>
    <n v="0"/>
    <x v="16"/>
    <n v="2"/>
    <n v="55"/>
    <x v="2"/>
    <x v="5"/>
    <x v="18"/>
    <s v="Drama"/>
    <x v="29"/>
    <x v="0"/>
    <n v="174552"/>
    <x v="1"/>
    <x v="207"/>
    <x v="1288"/>
    <n v="12298192"/>
    <x v="0"/>
    <d v="2004-11-16T00:00:00"/>
    <x v="146"/>
    <x v="1152"/>
    <x v="5"/>
    <x v="0"/>
    <x v="37"/>
    <x v="18"/>
  </r>
  <r>
    <s v="tt0347149"/>
    <x v="1295"/>
    <x v="1295"/>
    <n v="0"/>
    <x v="39"/>
    <n v="1"/>
    <n v="59"/>
    <x v="0"/>
    <x v="1"/>
    <x v="1"/>
    <s v="Family"/>
    <x v="18"/>
    <x v="1"/>
    <n v="428799"/>
    <x v="1"/>
    <x v="103"/>
    <x v="1289"/>
    <n v="213536126"/>
    <x v="0"/>
    <d v="2004-09-05T00:00:00"/>
    <x v="108"/>
    <x v="1153"/>
    <x v="9"/>
    <x v="3"/>
    <x v="37"/>
    <x v="20"/>
  </r>
  <r>
    <s v="tt0348150"/>
    <x v="1296"/>
    <x v="1296"/>
    <n v="0"/>
    <x v="74"/>
    <n v="2"/>
    <n v="34"/>
    <x v="2"/>
    <x v="5"/>
    <x v="5"/>
    <s v="Sci-Fi"/>
    <x v="28"/>
    <x v="0"/>
    <n v="289349"/>
    <x v="1"/>
    <x v="208"/>
    <x v="1290"/>
    <n v="121081192"/>
    <x v="0"/>
    <d v="2006-06-21T00:00:00"/>
    <x v="306"/>
    <x v="1154"/>
    <x v="6"/>
    <x v="4"/>
    <x v="39"/>
    <x v="6"/>
  </r>
  <r>
    <s v="tt0348333"/>
    <x v="1297"/>
    <x v="1297"/>
    <n v="0"/>
    <x v="19"/>
    <n v="1"/>
    <n v="34"/>
    <x v="0"/>
    <x v="0"/>
    <x v="11"/>
    <s v="Unknown"/>
    <x v="13"/>
    <x v="0"/>
    <n v="103903"/>
    <x v="1"/>
    <x v="11"/>
    <x v="1291"/>
    <n v="15637690"/>
    <x v="0"/>
    <s v="NA"/>
    <x v="588"/>
    <x v="428"/>
    <x v="12"/>
    <x v="7"/>
    <x v="26"/>
    <x v="31"/>
  </r>
  <r>
    <s v="tt0348836"/>
    <x v="1298"/>
    <x v="1298"/>
    <n v="0"/>
    <x v="37"/>
    <n v="1"/>
    <n v="38"/>
    <x v="0"/>
    <x v="7"/>
    <x v="9"/>
    <s v="Thriller"/>
    <x v="24"/>
    <x v="0"/>
    <n v="117496"/>
    <x v="1"/>
    <x v="82"/>
    <x v="1292"/>
    <n v="101591324"/>
    <x v="0"/>
    <d v="2003-11-13T00:00:00"/>
    <x v="470"/>
    <x v="1155"/>
    <x v="5"/>
    <x v="2"/>
    <x v="36"/>
    <x v="12"/>
  </r>
  <r>
    <s v="tt0349205"/>
    <x v="1299"/>
    <x v="1299"/>
    <n v="0"/>
    <x v="37"/>
    <n v="1"/>
    <n v="38"/>
    <x v="0"/>
    <x v="0"/>
    <x v="19"/>
    <s v="Unknown"/>
    <x v="32"/>
    <x v="0"/>
    <n v="107166"/>
    <x v="1"/>
    <x v="82"/>
    <x v="1293"/>
    <n v="150538630"/>
    <x v="0"/>
    <d v="2003-11-22T00:00:00"/>
    <x v="543"/>
    <x v="1102"/>
    <x v="5"/>
    <x v="6"/>
    <x v="36"/>
    <x v="29"/>
  </r>
  <r>
    <s v="tt0349683"/>
    <x v="1300"/>
    <x v="1300"/>
    <n v="0"/>
    <x v="50"/>
    <n v="2"/>
    <n v="6"/>
    <x v="2"/>
    <x v="5"/>
    <x v="5"/>
    <s v="Drama"/>
    <x v="33"/>
    <x v="0"/>
    <n v="173873"/>
    <x v="1"/>
    <x v="162"/>
    <x v="1294"/>
    <n v="83567857"/>
    <x v="0"/>
    <d v="2004-06-28T00:00:00"/>
    <x v="409"/>
    <x v="1156"/>
    <x v="6"/>
    <x v="5"/>
    <x v="37"/>
    <x v="10"/>
  </r>
  <r>
    <s v="tt0349710"/>
    <x v="1301"/>
    <x v="1301"/>
    <n v="0"/>
    <x v="47"/>
    <n v="1"/>
    <n v="55"/>
    <x v="0"/>
    <x v="5"/>
    <x v="3"/>
    <s v="Thriller"/>
    <x v="7"/>
    <x v="0"/>
    <n v="58971"/>
    <x v="0"/>
    <x v="129"/>
    <x v="1295"/>
    <n v="55572044"/>
    <x v="0"/>
    <d v="2004-09-20T00:00:00"/>
    <x v="589"/>
    <x v="1157"/>
    <x v="9"/>
    <x v="5"/>
    <x v="37"/>
    <x v="8"/>
  </r>
  <r>
    <s v="tt0349825"/>
    <x v="1302"/>
    <x v="1302"/>
    <n v="0"/>
    <x v="41"/>
    <n v="2"/>
    <n v="15"/>
    <x v="2"/>
    <x v="2"/>
    <x v="3"/>
    <s v="History"/>
    <x v="3"/>
    <x v="1"/>
    <n v="57540"/>
    <x v="0"/>
    <x v="65"/>
    <x v="1296"/>
    <n v="36445708"/>
    <x v="0"/>
    <d v="2004-02-02T00:00:00"/>
    <x v="590"/>
    <x v="1158"/>
    <x v="2"/>
    <x v="5"/>
    <x v="37"/>
    <x v="9"/>
  </r>
  <r>
    <s v="tt0349903"/>
    <x v="1303"/>
    <x v="1303"/>
    <n v="0"/>
    <x v="31"/>
    <n v="2"/>
    <n v="5"/>
    <x v="2"/>
    <x v="4"/>
    <x v="16"/>
    <s v="Unknown"/>
    <x v="7"/>
    <x v="0"/>
    <n v="407294"/>
    <x v="1"/>
    <x v="160"/>
    <x v="1297"/>
    <n v="252744280"/>
    <x v="0"/>
    <d v="2004-12-08T00:00:00"/>
    <x v="194"/>
    <x v="1159"/>
    <x v="0"/>
    <x v="4"/>
    <x v="37"/>
    <x v="19"/>
  </r>
  <r>
    <s v="tt0350258"/>
    <x v="1304"/>
    <x v="1304"/>
    <n v="0"/>
    <x v="108"/>
    <n v="2"/>
    <n v="32"/>
    <x v="2"/>
    <x v="2"/>
    <x v="3"/>
    <s v="Music"/>
    <x v="8"/>
    <x v="1"/>
    <n v="154876"/>
    <x v="1"/>
    <x v="82"/>
    <x v="1298"/>
    <n v="83971376"/>
    <x v="0"/>
    <d v="2004-09-12T00:00:00"/>
    <x v="90"/>
    <x v="1160"/>
    <x v="9"/>
    <x v="3"/>
    <x v="37"/>
    <x v="23"/>
  </r>
  <r>
    <s v="tt0351283"/>
    <x v="1305"/>
    <x v="1305"/>
    <n v="0"/>
    <x v="5"/>
    <n v="1"/>
    <n v="26"/>
    <x v="0"/>
    <x v="1"/>
    <x v="1"/>
    <s v="Comedy"/>
    <x v="17"/>
    <x v="0"/>
    <n v="426684"/>
    <x v="1"/>
    <x v="137"/>
    <x v="1299"/>
    <n v="467063846"/>
    <x v="0"/>
    <d v="2005-05-25T00:00:00"/>
    <x v="591"/>
    <x v="1161"/>
    <x v="11"/>
    <x v="4"/>
    <x v="34"/>
    <x v="2"/>
  </r>
  <r>
    <s v="tt0351977"/>
    <x v="1306"/>
    <x v="1306"/>
    <n v="0"/>
    <x v="5"/>
    <n v="1"/>
    <n v="26"/>
    <x v="0"/>
    <x v="5"/>
    <x v="6"/>
    <s v="Unknown"/>
    <x v="33"/>
    <x v="0"/>
    <n v="108947"/>
    <x v="1"/>
    <x v="135"/>
    <x v="1300"/>
    <n v="11223890"/>
    <x v="0"/>
    <d v="2004-03-29T00:00:00"/>
    <x v="592"/>
    <x v="1162"/>
    <x v="3"/>
    <x v="5"/>
    <x v="37"/>
    <x v="11"/>
  </r>
  <r>
    <s v="tt0352248"/>
    <x v="1307"/>
    <x v="1307"/>
    <n v="0"/>
    <x v="2"/>
    <n v="2"/>
    <n v="24"/>
    <x v="2"/>
    <x v="2"/>
    <x v="3"/>
    <s v="Romance"/>
    <x v="9"/>
    <x v="1"/>
    <n v="195114"/>
    <x v="1"/>
    <x v="209"/>
    <x v="1301"/>
    <n v="20539911"/>
    <x v="0"/>
    <d v="2005-05-23T00:00:00"/>
    <x v="117"/>
    <x v="1163"/>
    <x v="11"/>
    <x v="5"/>
    <x v="34"/>
    <x v="26"/>
  </r>
  <r>
    <s v="tt0353969"/>
    <x v="1308"/>
    <x v="1308"/>
    <n v="0"/>
    <x v="65"/>
    <n v="2"/>
    <n v="11"/>
    <x v="2"/>
    <x v="4"/>
    <x v="3"/>
    <s v="Mystery"/>
    <x v="12"/>
    <x v="1"/>
    <n v="206029"/>
    <x v="1"/>
    <x v="32"/>
    <x v="1302"/>
    <n v="-1595159"/>
    <x v="1"/>
    <d v="2003-05-02T00:00:00"/>
    <x v="593"/>
    <x v="1164"/>
    <x v="11"/>
    <x v="1"/>
    <x v="36"/>
    <x v="9"/>
  </r>
  <r>
    <s v="tt0354899"/>
    <x v="1309"/>
    <x v="1309"/>
    <n v="0"/>
    <x v="17"/>
    <n v="1"/>
    <n v="45"/>
    <x v="0"/>
    <x v="0"/>
    <x v="3"/>
    <s v="Fantasy"/>
    <x v="14"/>
    <x v="1"/>
    <n v="70458"/>
    <x v="0"/>
    <x v="15"/>
    <x v="1303"/>
    <n v="9116179"/>
    <x v="0"/>
    <d v="2006-02-11T00:00:00"/>
    <x v="579"/>
    <x v="1165"/>
    <x v="2"/>
    <x v="6"/>
    <x v="39"/>
    <x v="0"/>
  </r>
  <r>
    <s v="tt0355295"/>
    <x v="1310"/>
    <x v="1310"/>
    <n v="0"/>
    <x v="0"/>
    <n v="1"/>
    <n v="58"/>
    <x v="0"/>
    <x v="5"/>
    <x v="5"/>
    <s v="Comedy"/>
    <x v="32"/>
    <x v="0"/>
    <n v="125015"/>
    <x v="1"/>
    <x v="209"/>
    <x v="1304"/>
    <n v="17316267"/>
    <x v="0"/>
    <d v="2005-08-26T00:00:00"/>
    <x v="76"/>
    <x v="1166"/>
    <x v="10"/>
    <x v="1"/>
    <x v="34"/>
    <x v="16"/>
  </r>
  <r>
    <s v="tt0355702"/>
    <x v="1311"/>
    <x v="1311"/>
    <n v="0"/>
    <x v="63"/>
    <n v="1"/>
    <n v="47"/>
    <x v="0"/>
    <x v="2"/>
    <x v="3"/>
    <s v="Sport"/>
    <x v="1"/>
    <x v="1"/>
    <n v="57294"/>
    <x v="0"/>
    <x v="78"/>
    <x v="1305"/>
    <n v="-11588043"/>
    <x v="1"/>
    <d v="2005-06-03T00:00:00"/>
    <x v="571"/>
    <x v="1167"/>
    <x v="6"/>
    <x v="1"/>
    <x v="34"/>
    <x v="25"/>
  </r>
  <r>
    <s v="tt0356150"/>
    <x v="1312"/>
    <x v="1312"/>
    <n v="0"/>
    <x v="56"/>
    <n v="1"/>
    <n v="32"/>
    <x v="0"/>
    <x v="0"/>
    <x v="11"/>
    <s v="Unknown"/>
    <x v="5"/>
    <x v="0"/>
    <n v="218614"/>
    <x v="1"/>
    <x v="78"/>
    <x v="1306"/>
    <n v="-2394847"/>
    <x v="1"/>
    <d v="2004-02-20T00:00:00"/>
    <x v="594"/>
    <x v="1168"/>
    <x v="2"/>
    <x v="1"/>
    <x v="37"/>
    <x v="8"/>
  </r>
  <r>
    <s v="tt0356470"/>
    <x v="1313"/>
    <x v="1313"/>
    <n v="0"/>
    <x v="13"/>
    <n v="1"/>
    <n v="35"/>
    <x v="0"/>
    <x v="0"/>
    <x v="19"/>
    <s v="Romance"/>
    <x v="32"/>
    <x v="0"/>
    <n v="92320"/>
    <x v="0"/>
    <x v="62"/>
    <x v="1307"/>
    <n v="51067909"/>
    <x v="0"/>
    <d v="2004-07-10T00:00:00"/>
    <x v="595"/>
    <x v="1169"/>
    <x v="7"/>
    <x v="6"/>
    <x v="37"/>
    <x v="28"/>
  </r>
  <r>
    <s v="tt0356618"/>
    <x v="1314"/>
    <x v="1314"/>
    <n v="0"/>
    <x v="10"/>
    <n v="1"/>
    <n v="31"/>
    <x v="0"/>
    <x v="3"/>
    <x v="9"/>
    <s v="Sci-Fi"/>
    <x v="24"/>
    <x v="0"/>
    <n v="67913"/>
    <x v="0"/>
    <x v="116"/>
    <x v="1308"/>
    <n v="75592831"/>
    <x v="0"/>
    <d v="2004-09-24T00:00:00"/>
    <x v="219"/>
    <x v="1170"/>
    <x v="9"/>
    <x v="1"/>
    <x v="37"/>
    <x v="22"/>
  </r>
  <r>
    <s v="tt0356634"/>
    <x v="1315"/>
    <x v="1315"/>
    <n v="0"/>
    <x v="110"/>
    <n v="1"/>
    <n v="20"/>
    <x v="1"/>
    <x v="1"/>
    <x v="2"/>
    <s v="Family"/>
    <x v="31"/>
    <x v="3"/>
    <n v="91799"/>
    <x v="0"/>
    <x v="115"/>
    <x v="1309"/>
    <n v="153172417"/>
    <x v="0"/>
    <d v="2004-06-06T00:00:00"/>
    <x v="208"/>
    <x v="1106"/>
    <x v="6"/>
    <x v="3"/>
    <x v="37"/>
    <x v="14"/>
  </r>
  <r>
    <s v="tt0356680"/>
    <x v="1316"/>
    <x v="1316"/>
    <n v="0"/>
    <x v="62"/>
    <n v="1"/>
    <n v="43"/>
    <x v="0"/>
    <x v="0"/>
    <x v="3"/>
    <s v="Romance"/>
    <x v="33"/>
    <x v="0"/>
    <n v="71824"/>
    <x v="0"/>
    <x v="59"/>
    <x v="1310"/>
    <n v="74884429"/>
    <x v="0"/>
    <d v="2005-11-26T00:00:00"/>
    <x v="596"/>
    <x v="1171"/>
    <x v="5"/>
    <x v="6"/>
    <x v="34"/>
    <x v="16"/>
  </r>
  <r>
    <s v="tt0356721"/>
    <x v="1317"/>
    <x v="1317"/>
    <n v="0"/>
    <x v="63"/>
    <n v="1"/>
    <n v="47"/>
    <x v="0"/>
    <x v="0"/>
    <x v="11"/>
    <s v="Unknown"/>
    <x v="7"/>
    <x v="0"/>
    <n v="65879"/>
    <x v="0"/>
    <x v="34"/>
    <x v="1311"/>
    <n v="94909"/>
    <x v="0"/>
    <d v="2004-09-10T00:00:00"/>
    <x v="359"/>
    <x v="1134"/>
    <x v="9"/>
    <x v="1"/>
    <x v="37"/>
    <x v="28"/>
  </r>
  <r>
    <s v="tt0356910"/>
    <x v="1318"/>
    <x v="1318"/>
    <n v="0"/>
    <x v="7"/>
    <n v="2"/>
    <n v="0"/>
    <x v="0"/>
    <x v="5"/>
    <x v="2"/>
    <s v="Crime"/>
    <x v="7"/>
    <x v="0"/>
    <n v="524920"/>
    <x v="2"/>
    <x v="160"/>
    <x v="1312"/>
    <n v="377287646"/>
    <x v="0"/>
    <d v="2005-06-07T00:00:00"/>
    <x v="325"/>
    <x v="1172"/>
    <x v="6"/>
    <x v="0"/>
    <x v="34"/>
    <x v="7"/>
  </r>
  <r>
    <s v="tt0357277"/>
    <x v="1319"/>
    <x v="1319"/>
    <n v="0"/>
    <x v="26"/>
    <n v="1"/>
    <n v="37"/>
    <x v="0"/>
    <x v="5"/>
    <x v="5"/>
    <s v="Crime"/>
    <x v="40"/>
    <x v="3"/>
    <n v="96410"/>
    <x v="0"/>
    <x v="120"/>
    <x v="1313"/>
    <n v="13995646"/>
    <x v="0"/>
    <d v="2005-01-08T00:00:00"/>
    <x v="386"/>
    <x v="1173"/>
    <x v="1"/>
    <x v="6"/>
    <x v="34"/>
    <x v="19"/>
  </r>
  <r>
    <s v="tt0357413"/>
    <x v="1320"/>
    <x v="1320"/>
    <n v="0"/>
    <x v="19"/>
    <n v="1"/>
    <n v="34"/>
    <x v="0"/>
    <x v="0"/>
    <x v="11"/>
    <s v="Unknown"/>
    <x v="1"/>
    <x v="1"/>
    <n v="372795"/>
    <x v="1"/>
    <x v="112"/>
    <x v="1314"/>
    <n v="64709367"/>
    <x v="0"/>
    <d v="2004-06-09T00:00:00"/>
    <x v="597"/>
    <x v="1174"/>
    <x v="6"/>
    <x v="4"/>
    <x v="37"/>
    <x v="17"/>
  </r>
  <r>
    <s v="tt0358082"/>
    <x v="1321"/>
    <x v="1321"/>
    <n v="0"/>
    <x v="10"/>
    <n v="1"/>
    <n v="31"/>
    <x v="0"/>
    <x v="1"/>
    <x v="1"/>
    <s v="Comedy"/>
    <x v="0"/>
    <x v="0"/>
    <n v="158087"/>
    <x v="1"/>
    <x v="137"/>
    <x v="1315"/>
    <n v="187511490"/>
    <x v="0"/>
    <d v="2005-03-10T00:00:00"/>
    <x v="598"/>
    <x v="1175"/>
    <x v="3"/>
    <x v="2"/>
    <x v="34"/>
    <x v="28"/>
  </r>
  <r>
    <s v="tt0358273"/>
    <x v="1322"/>
    <x v="1322"/>
    <n v="0"/>
    <x v="6"/>
    <n v="2"/>
    <n v="16"/>
    <x v="2"/>
    <x v="2"/>
    <x v="3"/>
    <s v="Music"/>
    <x v="10"/>
    <x v="1"/>
    <n v="261446"/>
    <x v="1"/>
    <x v="65"/>
    <x v="1316"/>
    <n v="158797986"/>
    <x v="0"/>
    <d v="2005-09-04T00:00:00"/>
    <x v="0"/>
    <x v="1073"/>
    <x v="9"/>
    <x v="3"/>
    <x v="34"/>
    <x v="3"/>
  </r>
  <r>
    <s v="tt0359013"/>
    <x v="1323"/>
    <x v="1323"/>
    <n v="0"/>
    <x v="11"/>
    <n v="1"/>
    <n v="53"/>
    <x v="0"/>
    <x v="5"/>
    <x v="10"/>
    <s v="Sci-Fi"/>
    <x v="24"/>
    <x v="0"/>
    <n v="185562"/>
    <x v="1"/>
    <x v="117"/>
    <x v="1317"/>
    <n v="66977904"/>
    <x v="0"/>
    <d v="2004-12-07T00:00:00"/>
    <x v="599"/>
    <x v="1176"/>
    <x v="0"/>
    <x v="0"/>
    <x v="37"/>
    <x v="7"/>
  </r>
  <r>
    <s v="tt0359950"/>
    <x v="1324"/>
    <x v="1324"/>
    <n v="0"/>
    <x v="42"/>
    <n v="1"/>
    <n v="54"/>
    <x v="0"/>
    <x v="1"/>
    <x v="2"/>
    <s v="Drama"/>
    <x v="21"/>
    <x v="1"/>
    <n v="332091"/>
    <x v="1"/>
    <x v="143"/>
    <x v="1318"/>
    <n v="98133322"/>
    <x v="0"/>
    <d v="2013-10-05T00:00:00"/>
    <x v="269"/>
    <x v="1177"/>
    <x v="4"/>
    <x v="6"/>
    <x v="43"/>
    <x v="20"/>
  </r>
  <r>
    <s v="tt0360201"/>
    <x v="1325"/>
    <x v="1325"/>
    <n v="0"/>
    <x v="37"/>
    <n v="1"/>
    <n v="38"/>
    <x v="0"/>
    <x v="0"/>
    <x v="7"/>
    <s v="Sport"/>
    <x v="33"/>
    <x v="0"/>
    <n v="66012"/>
    <x v="0"/>
    <x v="89"/>
    <x v="1319"/>
    <n v="10682237"/>
    <x v="0"/>
    <d v="2004-09-13T00:00:00"/>
    <x v="600"/>
    <x v="1178"/>
    <x v="9"/>
    <x v="5"/>
    <x v="37"/>
    <x v="12"/>
  </r>
  <r>
    <s v="tt0360486"/>
    <x v="1326"/>
    <x v="1326"/>
    <n v="0"/>
    <x v="21"/>
    <n v="2"/>
    <n v="1"/>
    <x v="2"/>
    <x v="5"/>
    <x v="0"/>
    <s v="Horror"/>
    <x v="16"/>
    <x v="0"/>
    <n v="366005"/>
    <x v="1"/>
    <x v="140"/>
    <x v="1320"/>
    <n v="130884728"/>
    <x v="0"/>
    <d v="2005-02-07T00:00:00"/>
    <x v="601"/>
    <x v="1179"/>
    <x v="2"/>
    <x v="5"/>
    <x v="34"/>
    <x v="7"/>
  </r>
  <r>
    <s v="tt0360717"/>
    <x v="1327"/>
    <x v="1327"/>
    <n v="0"/>
    <x v="112"/>
    <n v="3"/>
    <n v="7"/>
    <x v="2"/>
    <x v="5"/>
    <x v="5"/>
    <s v="Romance"/>
    <x v="14"/>
    <x v="1"/>
    <n v="439512"/>
    <x v="1"/>
    <x v="210"/>
    <x v="1321"/>
    <n v="349906378"/>
    <x v="0"/>
    <d v="2005-12-05T00:00:00"/>
    <x v="223"/>
    <x v="1180"/>
    <x v="0"/>
    <x v="5"/>
    <x v="34"/>
    <x v="20"/>
  </r>
  <r>
    <s v="tt0361596"/>
    <x v="1328"/>
    <x v="1328"/>
    <n v="0"/>
    <x v="20"/>
    <n v="2"/>
    <n v="2"/>
    <x v="2"/>
    <x v="13"/>
    <x v="3"/>
    <s v="War"/>
    <x v="15"/>
    <x v="1"/>
    <n v="131636"/>
    <x v="1"/>
    <x v="15"/>
    <x v="1322"/>
    <n v="216446882"/>
    <x v="0"/>
    <d v="2004-05-17T00:00:00"/>
    <x v="547"/>
    <x v="1093"/>
    <x v="11"/>
    <x v="5"/>
    <x v="37"/>
    <x v="30"/>
  </r>
  <r>
    <s v="tt0361748"/>
    <x v="1329"/>
    <x v="1329"/>
    <n v="0"/>
    <x v="79"/>
    <n v="2"/>
    <n v="33"/>
    <x v="2"/>
    <x v="1"/>
    <x v="3"/>
    <s v="War"/>
    <x v="26"/>
    <x v="1"/>
    <n v="1536520"/>
    <x v="3"/>
    <x v="108"/>
    <x v="1323"/>
    <n v="251457747"/>
    <x v="0"/>
    <d v="2009-05-20T00:00:00"/>
    <x v="231"/>
    <x v="1181"/>
    <x v="11"/>
    <x v="4"/>
    <x v="42"/>
    <x v="8"/>
  </r>
  <r>
    <s v="tt0361862"/>
    <x v="1330"/>
    <x v="1330"/>
    <n v="0"/>
    <x v="75"/>
    <n v="1"/>
    <n v="41"/>
    <x v="0"/>
    <x v="3"/>
    <x v="16"/>
    <s v="Unknown"/>
    <x v="2"/>
    <x v="1"/>
    <n v="408586"/>
    <x v="1"/>
    <x v="25"/>
    <x v="1324"/>
    <n v="3203235"/>
    <x v="0"/>
    <d v="2004-01-18T00:00:00"/>
    <x v="502"/>
    <x v="1182"/>
    <x v="1"/>
    <x v="3"/>
    <x v="37"/>
    <x v="21"/>
  </r>
  <r>
    <s v="tt0362120"/>
    <x v="1331"/>
    <x v="1331"/>
    <n v="0"/>
    <x v="24"/>
    <n v="1"/>
    <n v="23"/>
    <x v="0"/>
    <x v="0"/>
    <x v="11"/>
    <s v="Unknown"/>
    <x v="30"/>
    <x v="0"/>
    <n v="127234"/>
    <x v="1"/>
    <x v="129"/>
    <x v="1325"/>
    <n v="133262620"/>
    <x v="0"/>
    <d v="2006-04-12T00:00:00"/>
    <x v="170"/>
    <x v="1183"/>
    <x v="8"/>
    <x v="4"/>
    <x v="39"/>
    <x v="23"/>
  </r>
  <r>
    <s v="tt0362165"/>
    <x v="1332"/>
    <x v="1332"/>
    <n v="0"/>
    <x v="19"/>
    <n v="1"/>
    <n v="34"/>
    <x v="0"/>
    <x v="0"/>
    <x v="19"/>
    <s v="Fantasy"/>
    <x v="60"/>
    <x v="3"/>
    <n v="58583"/>
    <x v="0"/>
    <x v="174"/>
    <x v="1326"/>
    <n v="-24018452"/>
    <x v="1"/>
    <d v="2005-02-11T00:00:00"/>
    <x v="477"/>
    <x v="1184"/>
    <x v="2"/>
    <x v="1"/>
    <x v="34"/>
    <x v="0"/>
  </r>
  <r>
    <s v="tt0362227"/>
    <x v="1333"/>
    <x v="1333"/>
    <n v="0"/>
    <x v="82"/>
    <n v="2"/>
    <n v="8"/>
    <x v="2"/>
    <x v="0"/>
    <x v="3"/>
    <s v="Romance"/>
    <x v="3"/>
    <x v="1"/>
    <n v="484078"/>
    <x v="1"/>
    <x v="113"/>
    <x v="1327"/>
    <n v="159100084"/>
    <x v="0"/>
    <d v="2004-06-09T00:00:00"/>
    <x v="33"/>
    <x v="1174"/>
    <x v="6"/>
    <x v="4"/>
    <x v="37"/>
    <x v="17"/>
  </r>
  <r>
    <s v="tt0362269"/>
    <x v="1334"/>
    <x v="1334"/>
    <n v="0"/>
    <x v="0"/>
    <n v="1"/>
    <n v="58"/>
    <x v="0"/>
    <x v="2"/>
    <x v="3"/>
    <s v="Romance"/>
    <x v="1"/>
    <x v="1"/>
    <n v="50579"/>
    <x v="0"/>
    <x v="21"/>
    <x v="1328"/>
    <n v="6050017"/>
    <x v="0"/>
    <d v="2004-09-04T00:00:00"/>
    <x v="602"/>
    <x v="1065"/>
    <x v="9"/>
    <x v="6"/>
    <x v="37"/>
    <x v="3"/>
  </r>
  <r>
    <s v="tt0362270"/>
    <x v="1335"/>
    <x v="1335"/>
    <n v="0"/>
    <x v="39"/>
    <n v="1"/>
    <n v="59"/>
    <x v="0"/>
    <x v="5"/>
    <x v="5"/>
    <s v="Comedy"/>
    <x v="14"/>
    <x v="1"/>
    <n v="207703"/>
    <x v="1"/>
    <x v="115"/>
    <x v="1329"/>
    <n v="-15190377"/>
    <x v="1"/>
    <d v="2004-11-20T00:00:00"/>
    <x v="308"/>
    <x v="1185"/>
    <x v="5"/>
    <x v="6"/>
    <x v="37"/>
    <x v="8"/>
  </r>
  <r>
    <s v="tt0362478"/>
    <x v="1336"/>
    <x v="1336"/>
    <n v="0"/>
    <x v="47"/>
    <n v="1"/>
    <n v="55"/>
    <x v="0"/>
    <x v="3"/>
    <x v="9"/>
    <s v="Thriller"/>
    <x v="29"/>
    <x v="0"/>
    <n v="94272"/>
    <x v="0"/>
    <x v="84"/>
    <x v="1330"/>
    <n v="3334176"/>
    <x v="0"/>
    <d v="2009-09-17T00:00:00"/>
    <x v="488"/>
    <x v="1186"/>
    <x v="9"/>
    <x v="2"/>
    <x v="42"/>
    <x v="30"/>
  </r>
  <r>
    <s v="tt0363547"/>
    <x v="68"/>
    <x v="68"/>
    <n v="0"/>
    <x v="75"/>
    <n v="1"/>
    <n v="41"/>
    <x v="0"/>
    <x v="5"/>
    <x v="10"/>
    <s v="Unknown"/>
    <x v="21"/>
    <x v="1"/>
    <n v="267147"/>
    <x v="1"/>
    <x v="112"/>
    <x v="1331"/>
    <n v="76278712"/>
    <x v="0"/>
    <d v="1905-06-26T00:00:00"/>
    <x v="603"/>
    <x v="1123"/>
    <x v="6"/>
    <x v="5"/>
    <x v="9"/>
    <x v="16"/>
  </r>
  <r>
    <s v="tt0363589"/>
    <x v="1337"/>
    <x v="1337"/>
    <n v="0"/>
    <x v="89"/>
    <n v="1"/>
    <n v="21"/>
    <x v="0"/>
    <x v="4"/>
    <x v="3"/>
    <s v="Thriller"/>
    <x v="1"/>
    <x v="1"/>
    <n v="95774"/>
    <x v="0"/>
    <x v="11"/>
    <x v="1332"/>
    <n v="7012022"/>
    <x v="0"/>
    <d v="2003-05-18T00:00:00"/>
    <x v="215"/>
    <x v="978"/>
    <x v="11"/>
    <x v="3"/>
    <x v="36"/>
    <x v="21"/>
  </r>
  <r>
    <s v="tt0363771"/>
    <x v="1338"/>
    <x v="1338"/>
    <n v="0"/>
    <x v="48"/>
    <n v="2"/>
    <n v="23"/>
    <x v="2"/>
    <x v="1"/>
    <x v="19"/>
    <s v="Fantasy"/>
    <x v="17"/>
    <x v="0"/>
    <n v="417718"/>
    <x v="1"/>
    <x v="211"/>
    <x v="1333"/>
    <n v="565013115"/>
    <x v="0"/>
    <d v="2005-12-07T00:00:00"/>
    <x v="604"/>
    <x v="1187"/>
    <x v="0"/>
    <x v="4"/>
    <x v="34"/>
    <x v="7"/>
  </r>
  <r>
    <s v="tt0363988"/>
    <x v="1339"/>
    <x v="1339"/>
    <n v="0"/>
    <x v="44"/>
    <n v="1"/>
    <n v="36"/>
    <x v="0"/>
    <x v="3"/>
    <x v="9"/>
    <s v="Thriller"/>
    <x v="7"/>
    <x v="0"/>
    <n v="206299"/>
    <x v="1"/>
    <x v="82"/>
    <x v="1334"/>
    <n v="52913171"/>
    <x v="0"/>
    <d v="2004-03-07T00:00:00"/>
    <x v="430"/>
    <x v="1188"/>
    <x v="3"/>
    <x v="3"/>
    <x v="37"/>
    <x v="7"/>
  </r>
  <r>
    <s v="tt0364045"/>
    <x v="1340"/>
    <x v="1340"/>
    <n v="0"/>
    <x v="62"/>
    <n v="1"/>
    <n v="43"/>
    <x v="0"/>
    <x v="4"/>
    <x v="9"/>
    <s v="Thriller"/>
    <x v="27"/>
    <x v="0"/>
    <n v="94093"/>
    <x v="0"/>
    <x v="129"/>
    <x v="1335"/>
    <n v="20470529"/>
    <x v="0"/>
    <d v="2004-03-16T00:00:00"/>
    <x v="605"/>
    <x v="1189"/>
    <x v="3"/>
    <x v="0"/>
    <x v="37"/>
    <x v="18"/>
  </r>
  <r>
    <s v="tt0364569"/>
    <x v="1341"/>
    <x v="1341"/>
    <n v="0"/>
    <x v="7"/>
    <n v="2"/>
    <n v="0"/>
    <x v="0"/>
    <x v="5"/>
    <x v="3"/>
    <s v="Mystery"/>
    <x v="26"/>
    <x v="1"/>
    <n v="615988"/>
    <x v="2"/>
    <x v="11"/>
    <x v="1336"/>
    <n v="14346865"/>
    <x v="0"/>
    <d v="2003-11-21T00:00:00"/>
    <x v="546"/>
    <x v="1190"/>
    <x v="5"/>
    <x v="1"/>
    <x v="36"/>
    <x v="6"/>
  </r>
  <r>
    <s v="tt0364725"/>
    <x v="1342"/>
    <x v="1342"/>
    <n v="0"/>
    <x v="56"/>
    <n v="1"/>
    <n v="32"/>
    <x v="0"/>
    <x v="0"/>
    <x v="15"/>
    <s v="Unknown"/>
    <x v="13"/>
    <x v="0"/>
    <n v="262298"/>
    <x v="1"/>
    <x v="34"/>
    <x v="1337"/>
    <n v="148423227"/>
    <x v="0"/>
    <d v="2004-06-18T00:00:00"/>
    <x v="606"/>
    <x v="1191"/>
    <x v="6"/>
    <x v="1"/>
    <x v="37"/>
    <x v="21"/>
  </r>
  <r>
    <s v="tt0364751"/>
    <x v="1343"/>
    <x v="1343"/>
    <n v="0"/>
    <x v="13"/>
    <n v="1"/>
    <n v="35"/>
    <x v="0"/>
    <x v="1"/>
    <x v="2"/>
    <s v="Mystery"/>
    <x v="24"/>
    <x v="0"/>
    <n v="50250"/>
    <x v="0"/>
    <x v="62"/>
    <x v="1338"/>
    <n v="54029190"/>
    <x v="0"/>
    <d v="2004-08-20T00:00:00"/>
    <x v="449"/>
    <x v="1192"/>
    <x v="10"/>
    <x v="1"/>
    <x v="37"/>
    <x v="8"/>
  </r>
  <r>
    <s v="tt0364970"/>
    <x v="1344"/>
    <x v="1344"/>
    <n v="0"/>
    <x v="59"/>
    <n v="1"/>
    <n v="30"/>
    <x v="0"/>
    <x v="5"/>
    <x v="5"/>
    <s v="Sci-Fi"/>
    <x v="38"/>
    <x v="0"/>
    <n v="97833"/>
    <x v="0"/>
    <x v="108"/>
    <x v="1339"/>
    <n v="2109200"/>
    <x v="0"/>
    <d v="2008-08-20T00:00:00"/>
    <x v="470"/>
    <x v="1193"/>
    <x v="10"/>
    <x v="4"/>
    <x v="38"/>
    <x v="8"/>
  </r>
  <r>
    <s v="tt0365737"/>
    <x v="1345"/>
    <x v="1345"/>
    <n v="0"/>
    <x v="82"/>
    <n v="2"/>
    <n v="8"/>
    <x v="2"/>
    <x v="3"/>
    <x v="16"/>
    <s v="Unknown"/>
    <x v="17"/>
    <x v="0"/>
    <n v="133347"/>
    <x v="1"/>
    <x v="115"/>
    <x v="1340"/>
    <n v="43974620"/>
    <x v="0"/>
    <d v="2005-11-23T00:00:00"/>
    <x v="607"/>
    <x v="1037"/>
    <x v="5"/>
    <x v="4"/>
    <x v="34"/>
    <x v="26"/>
  </r>
  <r>
    <s v="tt0365830"/>
    <x v="1346"/>
    <x v="1346"/>
    <n v="0"/>
    <x v="19"/>
    <n v="1"/>
    <n v="34"/>
    <x v="0"/>
    <x v="1"/>
    <x v="2"/>
    <s v="Music"/>
    <x v="22"/>
    <x v="0"/>
    <n v="113808"/>
    <x v="1"/>
    <x v="34"/>
    <x v="1341"/>
    <n v="-6060037"/>
    <x v="1"/>
    <d v="2006-10-26T00:00:00"/>
    <x v="608"/>
    <x v="1194"/>
    <x v="4"/>
    <x v="2"/>
    <x v="39"/>
    <x v="16"/>
  </r>
  <r>
    <s v="tt0365907"/>
    <x v="1347"/>
    <x v="1347"/>
    <n v="0"/>
    <x v="42"/>
    <n v="1"/>
    <n v="54"/>
    <x v="0"/>
    <x v="5"/>
    <x v="6"/>
    <s v="Drama"/>
    <x v="7"/>
    <x v="0"/>
    <n v="125840"/>
    <x v="1"/>
    <x v="65"/>
    <x v="1342"/>
    <n v="30834384"/>
    <x v="0"/>
    <d v="2014-09-18T00:00:00"/>
    <x v="609"/>
    <x v="1195"/>
    <x v="9"/>
    <x v="2"/>
    <x v="44"/>
    <x v="21"/>
  </r>
  <r>
    <s v="tt0366548"/>
    <x v="1348"/>
    <x v="1348"/>
    <n v="0"/>
    <x v="52"/>
    <n v="1"/>
    <n v="48"/>
    <x v="0"/>
    <x v="1"/>
    <x v="1"/>
    <s v="Comedy"/>
    <x v="0"/>
    <x v="0"/>
    <n v="196154"/>
    <x v="1"/>
    <x v="140"/>
    <x v="1343"/>
    <n v="284336108"/>
    <x v="0"/>
    <d v="2006-11-12T00:00:00"/>
    <x v="610"/>
    <x v="1196"/>
    <x v="5"/>
    <x v="3"/>
    <x v="39"/>
    <x v="23"/>
  </r>
  <r>
    <s v="tt0366551"/>
    <x v="1349"/>
    <x v="1349"/>
    <n v="0"/>
    <x v="28"/>
    <n v="1"/>
    <n v="28"/>
    <x v="0"/>
    <x v="1"/>
    <x v="2"/>
    <s v="Unknown"/>
    <x v="16"/>
    <x v="0"/>
    <n v="203302"/>
    <x v="1"/>
    <x v="38"/>
    <x v="1344"/>
    <n v="14936908"/>
    <x v="0"/>
    <d v="2004-05-20T00:00:00"/>
    <x v="480"/>
    <x v="882"/>
    <x v="11"/>
    <x v="2"/>
    <x v="37"/>
    <x v="8"/>
  </r>
  <r>
    <s v="tt0366627"/>
    <x v="1350"/>
    <x v="1350"/>
    <n v="0"/>
    <x v="62"/>
    <n v="1"/>
    <n v="43"/>
    <x v="0"/>
    <x v="3"/>
    <x v="0"/>
    <s v="Mystery"/>
    <x v="1"/>
    <x v="1"/>
    <n v="117895"/>
    <x v="1"/>
    <x v="106"/>
    <x v="1345"/>
    <n v="-7266770"/>
    <x v="1"/>
    <d v="2005-01-23T00:00:00"/>
    <x v="611"/>
    <x v="1197"/>
    <x v="1"/>
    <x v="3"/>
    <x v="34"/>
    <x v="26"/>
  </r>
  <r>
    <s v="tt0367089"/>
    <x v="1351"/>
    <x v="1351"/>
    <n v="0"/>
    <x v="89"/>
    <n v="1"/>
    <n v="21"/>
    <x v="0"/>
    <x v="0"/>
    <x v="3"/>
    <s v="Unknown"/>
    <x v="21"/>
    <x v="1"/>
    <n v="88301"/>
    <x v="0"/>
    <x v="19"/>
    <x v="1346"/>
    <n v="9598131"/>
    <x v="0"/>
    <d v="2005-01-24T00:00:00"/>
    <x v="612"/>
    <x v="1198"/>
    <x v="1"/>
    <x v="5"/>
    <x v="34"/>
    <x v="22"/>
  </r>
  <r>
    <s v="tt0367594"/>
    <x v="1352"/>
    <x v="1352"/>
    <n v="0"/>
    <x v="47"/>
    <n v="1"/>
    <n v="55"/>
    <x v="0"/>
    <x v="1"/>
    <x v="2"/>
    <s v="Family"/>
    <x v="13"/>
    <x v="0"/>
    <n v="509598"/>
    <x v="2"/>
    <x v="191"/>
    <x v="1347"/>
    <n v="324968763"/>
    <x v="0"/>
    <d v="2005-07-10T00:00:00"/>
    <x v="129"/>
    <x v="1199"/>
    <x v="7"/>
    <x v="3"/>
    <x v="34"/>
    <x v="28"/>
  </r>
  <r>
    <s v="tt0367652"/>
    <x v="1353"/>
    <x v="1353"/>
    <n v="0"/>
    <x v="24"/>
    <n v="1"/>
    <n v="23"/>
    <x v="0"/>
    <x v="0"/>
    <x v="11"/>
    <s v="Unknown"/>
    <x v="40"/>
    <x v="3"/>
    <n v="52749"/>
    <x v="0"/>
    <x v="68"/>
    <x v="1348"/>
    <n v="23109561"/>
    <x v="0"/>
    <d v="2005-08-06T00:00:00"/>
    <x v="613"/>
    <x v="1200"/>
    <x v="10"/>
    <x v="6"/>
    <x v="34"/>
    <x v="14"/>
  </r>
  <r>
    <s v="tt0367882"/>
    <x v="1354"/>
    <x v="1354"/>
    <n v="0"/>
    <x v="20"/>
    <n v="2"/>
    <n v="2"/>
    <x v="2"/>
    <x v="5"/>
    <x v="5"/>
    <s v="Unknown"/>
    <x v="27"/>
    <x v="0"/>
    <n v="483123"/>
    <x v="1"/>
    <x v="212"/>
    <x v="1349"/>
    <n v="605653942"/>
    <x v="0"/>
    <d v="2008-05-18T00:00:00"/>
    <x v="33"/>
    <x v="1201"/>
    <x v="11"/>
    <x v="3"/>
    <x v="38"/>
    <x v="21"/>
  </r>
  <r>
    <s v="tt0367959"/>
    <x v="1355"/>
    <x v="1355"/>
    <n v="0"/>
    <x v="21"/>
    <n v="2"/>
    <n v="1"/>
    <x v="2"/>
    <x v="1"/>
    <x v="6"/>
    <s v="Drama"/>
    <x v="28"/>
    <x v="0"/>
    <n v="114358"/>
    <x v="1"/>
    <x v="115"/>
    <x v="1350"/>
    <n v="32169884"/>
    <x v="0"/>
    <d v="2007-02-07T00:00:00"/>
    <x v="577"/>
    <x v="1202"/>
    <x v="2"/>
    <x v="4"/>
    <x v="40"/>
    <x v="7"/>
  </r>
  <r>
    <s v="tt0368008"/>
    <x v="1356"/>
    <x v="1356"/>
    <n v="0"/>
    <x v="27"/>
    <n v="2"/>
    <n v="9"/>
    <x v="2"/>
    <x v="3"/>
    <x v="9"/>
    <s v="Sci-Fi"/>
    <x v="5"/>
    <x v="0"/>
    <n v="114971"/>
    <x v="1"/>
    <x v="125"/>
    <x v="1351"/>
    <n v="16105910"/>
    <x v="0"/>
    <d v="2004-07-19T00:00:00"/>
    <x v="218"/>
    <x v="1109"/>
    <x v="7"/>
    <x v="5"/>
    <x v="37"/>
    <x v="4"/>
  </r>
  <r>
    <s v="tt0368226"/>
    <x v="1357"/>
    <x v="1357"/>
    <n v="0"/>
    <x v="53"/>
    <n v="1"/>
    <n v="39"/>
    <x v="0"/>
    <x v="3"/>
    <x v="11"/>
    <s v="Unknown"/>
    <x v="49"/>
    <x v="3"/>
    <n v="93569"/>
    <x v="0"/>
    <x v="15"/>
    <x v="1352"/>
    <n v="-1010441"/>
    <x v="1"/>
    <d v="2003-06-27T00:00:00"/>
    <x v="614"/>
    <x v="1203"/>
    <x v="6"/>
    <x v="1"/>
    <x v="36"/>
    <x v="15"/>
  </r>
  <r>
    <s v="tt0368447"/>
    <x v="1358"/>
    <x v="1358"/>
    <n v="0"/>
    <x v="52"/>
    <n v="1"/>
    <n v="48"/>
    <x v="0"/>
    <x v="3"/>
    <x v="9"/>
    <s v="Thriller"/>
    <x v="5"/>
    <x v="0"/>
    <n v="273209"/>
    <x v="1"/>
    <x v="113"/>
    <x v="1353"/>
    <n v="196697520"/>
    <x v="0"/>
    <d v="2004-07-26T00:00:00"/>
    <x v="435"/>
    <x v="1204"/>
    <x v="7"/>
    <x v="5"/>
    <x v="37"/>
    <x v="16"/>
  </r>
  <r>
    <s v="tt0368709"/>
    <x v="1359"/>
    <x v="1359"/>
    <n v="0"/>
    <x v="90"/>
    <n v="2"/>
    <n v="3"/>
    <x v="2"/>
    <x v="0"/>
    <x v="3"/>
    <s v="Romance"/>
    <x v="33"/>
    <x v="0"/>
    <n v="72054"/>
    <x v="0"/>
    <x v="129"/>
    <x v="1354"/>
    <n v="7164016"/>
    <x v="0"/>
    <d v="2005-09-04T00:00:00"/>
    <x v="317"/>
    <x v="1073"/>
    <x v="9"/>
    <x v="3"/>
    <x v="34"/>
    <x v="3"/>
  </r>
  <r>
    <s v="tt0368794"/>
    <x v="1360"/>
    <x v="1360"/>
    <n v="0"/>
    <x v="41"/>
    <n v="2"/>
    <n v="15"/>
    <x v="2"/>
    <x v="2"/>
    <x v="3"/>
    <s v="Music"/>
    <x v="22"/>
    <x v="0"/>
    <n v="60488"/>
    <x v="0"/>
    <x v="34"/>
    <x v="1355"/>
    <n v="-8207458"/>
    <x v="1"/>
    <d v="2007-09-01T00:00:00"/>
    <x v="615"/>
    <x v="1205"/>
    <x v="9"/>
    <x v="6"/>
    <x v="40"/>
    <x v="1"/>
  </r>
  <r>
    <s v="tt0368891"/>
    <x v="1361"/>
    <x v="1361"/>
    <n v="0"/>
    <x v="65"/>
    <n v="2"/>
    <n v="11"/>
    <x v="2"/>
    <x v="5"/>
    <x v="5"/>
    <s v="Mystery"/>
    <x v="17"/>
    <x v="0"/>
    <n v="348437"/>
    <x v="1"/>
    <x v="140"/>
    <x v="1356"/>
    <n v="247512318"/>
    <x v="0"/>
    <d v="2004-11-08T00:00:00"/>
    <x v="237"/>
    <x v="1206"/>
    <x v="5"/>
    <x v="5"/>
    <x v="37"/>
    <x v="19"/>
  </r>
  <r>
    <s v="tt0368933"/>
    <x v="1362"/>
    <x v="1362"/>
    <n v="0"/>
    <x v="11"/>
    <n v="1"/>
    <n v="53"/>
    <x v="0"/>
    <x v="0"/>
    <x v="19"/>
    <s v="Romance"/>
    <x v="24"/>
    <x v="0"/>
    <n v="86911"/>
    <x v="0"/>
    <x v="82"/>
    <x v="1357"/>
    <n v="94734481"/>
    <x v="0"/>
    <d v="2004-08-07T00:00:00"/>
    <x v="156"/>
    <x v="1207"/>
    <x v="10"/>
    <x v="6"/>
    <x v="37"/>
    <x v="7"/>
  </r>
  <r>
    <s v="tt0369339"/>
    <x v="1363"/>
    <x v="1363"/>
    <n v="0"/>
    <x v="7"/>
    <n v="2"/>
    <n v="0"/>
    <x v="0"/>
    <x v="5"/>
    <x v="6"/>
    <s v="Drama"/>
    <x v="15"/>
    <x v="1"/>
    <n v="424914"/>
    <x v="1"/>
    <x v="117"/>
    <x v="1358"/>
    <n v="155239925"/>
    <x v="0"/>
    <d v="2004-08-02T00:00:00"/>
    <x v="144"/>
    <x v="1208"/>
    <x v="10"/>
    <x v="5"/>
    <x v="37"/>
    <x v="9"/>
  </r>
  <r>
    <s v="tt0369436"/>
    <x v="1364"/>
    <x v="1364"/>
    <n v="0"/>
    <x v="28"/>
    <n v="1"/>
    <n v="28"/>
    <x v="0"/>
    <x v="0"/>
    <x v="3"/>
    <s v="Romance"/>
    <x v="36"/>
    <x v="0"/>
    <n v="76731"/>
    <x v="0"/>
    <x v="125"/>
    <x v="1359"/>
    <n v="84112721"/>
    <x v="0"/>
    <d v="2008-11-20T00:00:00"/>
    <x v="616"/>
    <x v="1209"/>
    <x v="5"/>
    <x v="2"/>
    <x v="38"/>
    <x v="8"/>
  </r>
  <r>
    <s v="tt0369441"/>
    <x v="1365"/>
    <x v="1365"/>
    <n v="0"/>
    <x v="59"/>
    <n v="1"/>
    <n v="30"/>
    <x v="0"/>
    <x v="0"/>
    <x v="6"/>
    <s v="Unknown"/>
    <x v="27"/>
    <x v="0"/>
    <n v="151625"/>
    <x v="1"/>
    <x v="140"/>
    <x v="1360"/>
    <n v="104681899"/>
    <x v="0"/>
    <d v="2005-12-21T00:00:00"/>
    <x v="442"/>
    <x v="1210"/>
    <x v="0"/>
    <x v="4"/>
    <x v="34"/>
    <x v="6"/>
  </r>
  <r>
    <s v="tt0369610"/>
    <x v="1366"/>
    <x v="1366"/>
    <n v="0"/>
    <x v="14"/>
    <n v="2"/>
    <n v="4"/>
    <x v="2"/>
    <x v="5"/>
    <x v="5"/>
    <s v="Sci-Fi"/>
    <x v="17"/>
    <x v="0"/>
    <n v="668305"/>
    <x v="2"/>
    <x v="191"/>
    <x v="1361"/>
    <n v="1521537444"/>
    <x v="0"/>
    <d v="2015-05-29T00:00:00"/>
    <x v="617"/>
    <x v="1211"/>
    <x v="11"/>
    <x v="1"/>
    <x v="45"/>
    <x v="11"/>
  </r>
  <r>
    <s v="tt0369735"/>
    <x v="1367"/>
    <x v="1367"/>
    <n v="0"/>
    <x v="75"/>
    <n v="1"/>
    <n v="41"/>
    <x v="0"/>
    <x v="0"/>
    <x v="7"/>
    <s v="Unknown"/>
    <x v="38"/>
    <x v="0"/>
    <n v="64408"/>
    <x v="0"/>
    <x v="120"/>
    <x v="1362"/>
    <n v="112457327"/>
    <x v="0"/>
    <d v="2005-05-05T00:00:00"/>
    <x v="493"/>
    <x v="1212"/>
    <x v="11"/>
    <x v="2"/>
    <x v="34"/>
    <x v="20"/>
  </r>
  <r>
    <s v="tt0370032"/>
    <x v="1368"/>
    <x v="1368"/>
    <n v="0"/>
    <x v="28"/>
    <n v="1"/>
    <n v="28"/>
    <x v="0"/>
    <x v="5"/>
    <x v="4"/>
    <s v="Unknown"/>
    <x v="59"/>
    <x v="3"/>
    <n v="83498"/>
    <x v="0"/>
    <x v="84"/>
    <x v="1363"/>
    <n v="1070211"/>
    <x v="0"/>
    <d v="2006-03-03T00:00:00"/>
    <x v="475"/>
    <x v="1213"/>
    <x v="3"/>
    <x v="1"/>
    <x v="39"/>
    <x v="25"/>
  </r>
  <r>
    <s v="tt0370263"/>
    <x v="1369"/>
    <x v="1369"/>
    <n v="0"/>
    <x v="75"/>
    <n v="1"/>
    <n v="41"/>
    <x v="0"/>
    <x v="5"/>
    <x v="5"/>
    <s v="Horror"/>
    <x v="36"/>
    <x v="0"/>
    <n v="208765"/>
    <x v="1"/>
    <x v="113"/>
    <x v="1364"/>
    <n v="117427090"/>
    <x v="0"/>
    <d v="2004-08-12T00:00:00"/>
    <x v="300"/>
    <x v="1214"/>
    <x v="10"/>
    <x v="2"/>
    <x v="37"/>
    <x v="23"/>
  </r>
  <r>
    <s v="tt0371246"/>
    <x v="1370"/>
    <x v="1370"/>
    <n v="0"/>
    <x v="65"/>
    <n v="2"/>
    <n v="11"/>
    <x v="2"/>
    <x v="0"/>
    <x v="3"/>
    <s v="Romance"/>
    <x v="0"/>
    <x v="0"/>
    <n v="87653"/>
    <x v="0"/>
    <x v="125"/>
    <x v="1365"/>
    <n v="-24529846"/>
    <x v="1"/>
    <d v="2004-12-17T00:00:00"/>
    <x v="100"/>
    <x v="1215"/>
    <x v="0"/>
    <x v="1"/>
    <x v="37"/>
    <x v="30"/>
  </r>
  <r>
    <s v="tt0371257"/>
    <x v="1371"/>
    <x v="1371"/>
    <n v="0"/>
    <x v="53"/>
    <n v="1"/>
    <n v="39"/>
    <x v="0"/>
    <x v="3"/>
    <x v="9"/>
    <s v="Thriller"/>
    <x v="13"/>
    <x v="0"/>
    <n v="84180"/>
    <x v="0"/>
    <x v="115"/>
    <x v="1366"/>
    <n v="-41516203"/>
    <x v="1"/>
    <d v="2005-09-24T00:00:00"/>
    <x v="527"/>
    <x v="1216"/>
    <x v="9"/>
    <x v="6"/>
    <x v="34"/>
    <x v="22"/>
  </r>
  <r>
    <s v="tt0371606"/>
    <x v="1372"/>
    <x v="1372"/>
    <n v="0"/>
    <x v="89"/>
    <n v="1"/>
    <n v="21"/>
    <x v="0"/>
    <x v="1"/>
    <x v="1"/>
    <s v="Comedy"/>
    <x v="36"/>
    <x v="0"/>
    <n v="98597"/>
    <x v="0"/>
    <x v="191"/>
    <x v="1367"/>
    <n v="164432837"/>
    <x v="0"/>
    <d v="2005-10-06T00:00:00"/>
    <x v="387"/>
    <x v="1217"/>
    <x v="4"/>
    <x v="2"/>
    <x v="34"/>
    <x v="14"/>
  </r>
  <r>
    <s v="tt0371724"/>
    <x v="1373"/>
    <x v="1373"/>
    <n v="0"/>
    <x v="15"/>
    <n v="1"/>
    <n v="49"/>
    <x v="0"/>
    <x v="1"/>
    <x v="2"/>
    <s v="Sci-Fi"/>
    <x v="13"/>
    <x v="0"/>
    <n v="205645"/>
    <x v="1"/>
    <x v="115"/>
    <x v="1368"/>
    <n v="54478416"/>
    <x v="0"/>
    <d v="2005-04-20T00:00:00"/>
    <x v="618"/>
    <x v="1218"/>
    <x v="8"/>
    <x v="4"/>
    <x v="34"/>
    <x v="8"/>
  </r>
  <r>
    <s v="tt0371746"/>
    <x v="1374"/>
    <x v="1374"/>
    <n v="0"/>
    <x v="50"/>
    <n v="2"/>
    <n v="6"/>
    <x v="2"/>
    <x v="5"/>
    <x v="5"/>
    <s v="Sci-Fi"/>
    <x v="4"/>
    <x v="1"/>
    <n v="1102742"/>
    <x v="2"/>
    <x v="161"/>
    <x v="1369"/>
    <n v="445796247"/>
    <x v="0"/>
    <d v="2008-04-14T00:00:00"/>
    <x v="560"/>
    <x v="1219"/>
    <x v="8"/>
    <x v="5"/>
    <x v="38"/>
    <x v="5"/>
  </r>
  <r>
    <s v="tt0372183"/>
    <x v="1375"/>
    <x v="1375"/>
    <n v="0"/>
    <x v="52"/>
    <n v="1"/>
    <n v="48"/>
    <x v="0"/>
    <x v="5"/>
    <x v="9"/>
    <s v="Thriller"/>
    <x v="8"/>
    <x v="1"/>
    <n v="479999"/>
    <x v="1"/>
    <x v="137"/>
    <x v="1370"/>
    <n v="215835269"/>
    <x v="0"/>
    <d v="2004-07-16T00:00:00"/>
    <x v="619"/>
    <x v="1220"/>
    <x v="7"/>
    <x v="1"/>
    <x v="37"/>
    <x v="18"/>
  </r>
  <r>
    <s v="tt0372532"/>
    <x v="1376"/>
    <x v="1376"/>
    <n v="0"/>
    <x v="59"/>
    <n v="1"/>
    <n v="30"/>
    <x v="0"/>
    <x v="0"/>
    <x v="7"/>
    <s v="Unknown"/>
    <x v="28"/>
    <x v="0"/>
    <n v="55481"/>
    <x v="0"/>
    <x v="48"/>
    <x v="1371"/>
    <n v="32096206"/>
    <x v="0"/>
    <d v="2005-01-27T00:00:00"/>
    <x v="620"/>
    <x v="1221"/>
    <x v="1"/>
    <x v="2"/>
    <x v="34"/>
    <x v="15"/>
  </r>
  <r>
    <s v="tt0372588"/>
    <x v="1377"/>
    <x v="1377"/>
    <n v="0"/>
    <x v="37"/>
    <n v="1"/>
    <n v="38"/>
    <x v="0"/>
    <x v="5"/>
    <x v="2"/>
    <s v="Unknown"/>
    <x v="14"/>
    <x v="1"/>
    <n v="176264"/>
    <x v="1"/>
    <x v="107"/>
    <x v="1372"/>
    <n v="18826898"/>
    <x v="0"/>
    <d v="2004-10-11T00:00:00"/>
    <x v="423"/>
    <x v="1222"/>
    <x v="4"/>
    <x v="5"/>
    <x v="37"/>
    <x v="0"/>
  </r>
  <r>
    <s v="tt0372784"/>
    <x v="1378"/>
    <x v="1378"/>
    <n v="0"/>
    <x v="54"/>
    <n v="2"/>
    <n v="20"/>
    <x v="2"/>
    <x v="5"/>
    <x v="6"/>
    <s v="Drama"/>
    <x v="18"/>
    <x v="1"/>
    <n v="1543042"/>
    <x v="3"/>
    <x v="191"/>
    <x v="1373"/>
    <n v="225298946"/>
    <x v="0"/>
    <d v="2005-05-31T00:00:00"/>
    <x v="422"/>
    <x v="1223"/>
    <x v="11"/>
    <x v="0"/>
    <x v="34"/>
    <x v="27"/>
  </r>
  <r>
    <s v="tt0373051"/>
    <x v="1379"/>
    <x v="1379"/>
    <n v="0"/>
    <x v="29"/>
    <n v="1"/>
    <n v="33"/>
    <x v="0"/>
    <x v="5"/>
    <x v="5"/>
    <s v="Family"/>
    <x v="24"/>
    <x v="0"/>
    <n v="129254"/>
    <x v="1"/>
    <x v="113"/>
    <x v="1374"/>
    <n v="184232688"/>
    <x v="0"/>
    <d v="2008-07-10T00:00:00"/>
    <x v="621"/>
    <x v="1224"/>
    <x v="7"/>
    <x v="2"/>
    <x v="38"/>
    <x v="28"/>
  </r>
  <r>
    <s v="tt0373074"/>
    <x v="1380"/>
    <x v="1380"/>
    <n v="0"/>
    <x v="53"/>
    <n v="1"/>
    <n v="39"/>
    <x v="0"/>
    <x v="5"/>
    <x v="2"/>
    <s v="Fantasy"/>
    <x v="8"/>
    <x v="1"/>
    <n v="147824"/>
    <x v="1"/>
    <x v="34"/>
    <x v="1375"/>
    <n v="84882445"/>
    <x v="0"/>
    <d v="2004-02-10T00:00:00"/>
    <x v="528"/>
    <x v="1225"/>
    <x v="2"/>
    <x v="0"/>
    <x v="37"/>
    <x v="28"/>
  </r>
  <r>
    <s v="tt0373469"/>
    <x v="1381"/>
    <x v="1381"/>
    <n v="0"/>
    <x v="62"/>
    <n v="1"/>
    <n v="43"/>
    <x v="0"/>
    <x v="0"/>
    <x v="6"/>
    <s v="Mystery"/>
    <x v="15"/>
    <x v="1"/>
    <n v="234081"/>
    <x v="1"/>
    <x v="48"/>
    <x v="1376"/>
    <n v="785148"/>
    <x v="0"/>
    <d v="2005-05-14T00:00:00"/>
    <x v="622"/>
    <x v="1226"/>
    <x v="11"/>
    <x v="6"/>
    <x v="34"/>
    <x v="5"/>
  </r>
  <r>
    <s v="tt0373883"/>
    <x v="72"/>
    <x v="72"/>
    <n v="0"/>
    <x v="15"/>
    <n v="1"/>
    <n v="49"/>
    <x v="0"/>
    <x v="7"/>
    <x v="11"/>
    <s v="Unknown"/>
    <x v="34"/>
    <x v="0"/>
    <n v="129060"/>
    <x v="1"/>
    <x v="48"/>
    <x v="1377"/>
    <n v="65460948"/>
    <x v="0"/>
    <d v="2007-08-31T00:00:00"/>
    <x v="495"/>
    <x v="1227"/>
    <x v="10"/>
    <x v="1"/>
    <x v="40"/>
    <x v="27"/>
  </r>
  <r>
    <s v="tt0373889"/>
    <x v="1382"/>
    <x v="1382"/>
    <n v="0"/>
    <x v="36"/>
    <n v="2"/>
    <n v="18"/>
    <x v="2"/>
    <x v="5"/>
    <x v="5"/>
    <s v="Family"/>
    <x v="15"/>
    <x v="1"/>
    <n v="615730"/>
    <x v="2"/>
    <x v="191"/>
    <x v="1378"/>
    <n v="789288806"/>
    <x v="0"/>
    <d v="2007-06-28T00:00:00"/>
    <x v="623"/>
    <x v="1228"/>
    <x v="6"/>
    <x v="2"/>
    <x v="40"/>
    <x v="10"/>
  </r>
  <r>
    <s v="tt0373926"/>
    <x v="1383"/>
    <x v="1383"/>
    <n v="0"/>
    <x v="82"/>
    <n v="2"/>
    <n v="8"/>
    <x v="2"/>
    <x v="4"/>
    <x v="9"/>
    <s v="Thriller"/>
    <x v="0"/>
    <x v="0"/>
    <n v="109958"/>
    <x v="1"/>
    <x v="125"/>
    <x v="1379"/>
    <n v="82944923"/>
    <x v="0"/>
    <d v="2005-04-04T00:00:00"/>
    <x v="37"/>
    <x v="1091"/>
    <x v="8"/>
    <x v="5"/>
    <x v="34"/>
    <x v="3"/>
  </r>
  <r>
    <s v="tt0374102"/>
    <x v="1384"/>
    <x v="1384"/>
    <n v="0"/>
    <x v="96"/>
    <n v="1"/>
    <n v="19"/>
    <x v="1"/>
    <x v="1"/>
    <x v="3"/>
    <s v="Horror"/>
    <x v="24"/>
    <x v="0"/>
    <n v="55909"/>
    <x v="0"/>
    <x v="23"/>
    <x v="1380"/>
    <n v="54183487"/>
    <x v="0"/>
    <d v="2003-10-26T00:00:00"/>
    <x v="624"/>
    <x v="1229"/>
    <x v="4"/>
    <x v="3"/>
    <x v="36"/>
    <x v="16"/>
  </r>
  <r>
    <s v="tt0374536"/>
    <x v="1385"/>
    <x v="1385"/>
    <n v="0"/>
    <x v="8"/>
    <n v="1"/>
    <n v="42"/>
    <x v="0"/>
    <x v="0"/>
    <x v="0"/>
    <s v="Romance"/>
    <x v="56"/>
    <x v="3"/>
    <n v="74724"/>
    <x v="0"/>
    <x v="132"/>
    <x v="1381"/>
    <n v="46426169"/>
    <x v="0"/>
    <d v="2005-06-24T00:00:00"/>
    <x v="253"/>
    <x v="1230"/>
    <x v="6"/>
    <x v="1"/>
    <x v="34"/>
    <x v="22"/>
  </r>
  <r>
    <s v="tt0374900"/>
    <x v="1386"/>
    <x v="1386"/>
    <n v="0"/>
    <x v="44"/>
    <n v="1"/>
    <n v="36"/>
    <x v="0"/>
    <x v="0"/>
    <x v="11"/>
    <s v="Unknown"/>
    <x v="16"/>
    <x v="0"/>
    <n v="232317"/>
    <x v="1"/>
    <x v="213"/>
    <x v="1382"/>
    <n v="45738887"/>
    <x v="0"/>
    <d v="2004-01-17T00:00:00"/>
    <x v="625"/>
    <x v="1025"/>
    <x v="1"/>
    <x v="6"/>
    <x v="37"/>
    <x v="30"/>
  </r>
  <r>
    <s v="tt0375063"/>
    <x v="1387"/>
    <x v="1387"/>
    <n v="0"/>
    <x v="45"/>
    <n v="2"/>
    <n v="7"/>
    <x v="2"/>
    <x v="0"/>
    <x v="3"/>
    <s v="Romance"/>
    <x v="15"/>
    <x v="1"/>
    <n v="198741"/>
    <x v="1"/>
    <x v="100"/>
    <x v="1383"/>
    <n v="93706931"/>
    <x v="0"/>
    <d v="2004-09-13T00:00:00"/>
    <x v="394"/>
    <x v="1178"/>
    <x v="9"/>
    <x v="5"/>
    <x v="37"/>
    <x v="12"/>
  </r>
  <r>
    <s v="tt0375173"/>
    <x v="1388"/>
    <x v="1388"/>
    <n v="0"/>
    <x v="62"/>
    <n v="1"/>
    <n v="43"/>
    <x v="0"/>
    <x v="0"/>
    <x v="3"/>
    <s v="Romance"/>
    <x v="27"/>
    <x v="0"/>
    <n v="54442"/>
    <x v="0"/>
    <x v="113"/>
    <x v="1384"/>
    <n v="-24939118"/>
    <x v="1"/>
    <d v="2004-10-22T00:00:00"/>
    <x v="210"/>
    <x v="1231"/>
    <x v="4"/>
    <x v="1"/>
    <x v="37"/>
    <x v="29"/>
  </r>
  <r>
    <s v="tt0375210"/>
    <x v="1389"/>
    <x v="1389"/>
    <n v="0"/>
    <x v="75"/>
    <n v="1"/>
    <n v="41"/>
    <x v="0"/>
    <x v="3"/>
    <x v="10"/>
    <s v="Mystery"/>
    <x v="38"/>
    <x v="0"/>
    <n v="50329"/>
    <x v="0"/>
    <x v="64"/>
    <x v="1385"/>
    <n v="81196419"/>
    <x v="0"/>
    <d v="2005-01-07T00:00:00"/>
    <x v="626"/>
    <x v="1232"/>
    <x v="1"/>
    <x v="1"/>
    <x v="34"/>
    <x v="7"/>
  </r>
  <r>
    <s v="tt0375679"/>
    <x v="608"/>
    <x v="608"/>
    <n v="0"/>
    <x v="22"/>
    <n v="1"/>
    <n v="52"/>
    <x v="0"/>
    <x v="4"/>
    <x v="3"/>
    <s v="Thriller"/>
    <x v="8"/>
    <x v="1"/>
    <n v="445551"/>
    <x v="1"/>
    <x v="39"/>
    <x v="1386"/>
    <n v="91910061"/>
    <x v="0"/>
    <d v="2004-09-10T00:00:00"/>
    <x v="627"/>
    <x v="1134"/>
    <x v="9"/>
    <x v="1"/>
    <x v="37"/>
    <x v="28"/>
  </r>
  <r>
    <s v="tt0376136"/>
    <x v="1390"/>
    <x v="1390"/>
    <n v="0"/>
    <x v="39"/>
    <n v="1"/>
    <n v="59"/>
    <x v="0"/>
    <x v="0"/>
    <x v="3"/>
    <s v="Unknown"/>
    <x v="28"/>
    <x v="0"/>
    <n v="107333"/>
    <x v="1"/>
    <x v="129"/>
    <x v="1387"/>
    <n v="-14865042"/>
    <x v="1"/>
    <d v="2011-10-13T00:00:00"/>
    <x v="628"/>
    <x v="1233"/>
    <x v="4"/>
    <x v="2"/>
    <x v="46"/>
    <x v="12"/>
  </r>
  <r>
    <s v="tt0376541"/>
    <x v="1391"/>
    <x v="1391"/>
    <n v="0"/>
    <x v="9"/>
    <n v="1"/>
    <n v="44"/>
    <x v="0"/>
    <x v="3"/>
    <x v="7"/>
    <s v="Unknown"/>
    <x v="14"/>
    <x v="1"/>
    <n v="231597"/>
    <x v="1"/>
    <x v="43"/>
    <x v="1388"/>
    <n v="88505027"/>
    <x v="0"/>
    <d v="2004-11-22T00:00:00"/>
    <x v="175"/>
    <x v="1234"/>
    <x v="5"/>
    <x v="5"/>
    <x v="37"/>
    <x v="29"/>
  </r>
  <r>
    <s v="tt0376994"/>
    <x v="1392"/>
    <x v="1392"/>
    <n v="0"/>
    <x v="9"/>
    <n v="1"/>
    <n v="44"/>
    <x v="0"/>
    <x v="5"/>
    <x v="5"/>
    <s v="Sci-Fi"/>
    <x v="5"/>
    <x v="0"/>
    <n v="533342"/>
    <x v="2"/>
    <x v="214"/>
    <x v="1389"/>
    <n v="250435291"/>
    <x v="0"/>
    <d v="2006-05-22T00:00:00"/>
    <x v="382"/>
    <x v="1235"/>
    <x v="11"/>
    <x v="5"/>
    <x v="39"/>
    <x v="29"/>
  </r>
  <r>
    <s v="tt0377062"/>
    <x v="1393"/>
    <x v="1393"/>
    <n v="0"/>
    <x v="11"/>
    <n v="1"/>
    <n v="53"/>
    <x v="0"/>
    <x v="5"/>
    <x v="5"/>
    <s v="Drama"/>
    <x v="28"/>
    <x v="0"/>
    <n v="56196"/>
    <x v="0"/>
    <x v="129"/>
    <x v="1390"/>
    <n v="-9978503"/>
    <x v="1"/>
    <d v="2004-12-17T00:00:00"/>
    <x v="425"/>
    <x v="1215"/>
    <x v="0"/>
    <x v="1"/>
    <x v="37"/>
    <x v="30"/>
  </r>
  <r>
    <s v="tt0377092"/>
    <x v="1394"/>
    <x v="1394"/>
    <n v="0"/>
    <x v="26"/>
    <n v="1"/>
    <n v="37"/>
    <x v="0"/>
    <x v="0"/>
    <x v="11"/>
    <s v="Unknown"/>
    <x v="1"/>
    <x v="1"/>
    <n v="413753"/>
    <x v="1"/>
    <x v="70"/>
    <x v="1391"/>
    <n v="113126277"/>
    <x v="0"/>
    <d v="2004-04-19T00:00:00"/>
    <x v="562"/>
    <x v="1236"/>
    <x v="8"/>
    <x v="5"/>
    <x v="37"/>
    <x v="4"/>
  </r>
  <r>
    <s v="tt0377109"/>
    <x v="1395"/>
    <x v="1395"/>
    <n v="0"/>
    <x v="18"/>
    <n v="1"/>
    <n v="50"/>
    <x v="0"/>
    <x v="7"/>
    <x v="9"/>
    <s v="Unknown"/>
    <x v="35"/>
    <x v="0"/>
    <n v="99794"/>
    <x v="0"/>
    <x v="115"/>
    <x v="1392"/>
    <n v="113995949"/>
    <x v="0"/>
    <d v="2005-03-17T00:00:00"/>
    <x v="443"/>
    <x v="1237"/>
    <x v="3"/>
    <x v="2"/>
    <x v="34"/>
    <x v="30"/>
  </r>
  <r>
    <s v="tt0377471"/>
    <x v="1396"/>
    <x v="1396"/>
    <n v="0"/>
    <x v="0"/>
    <n v="1"/>
    <n v="58"/>
    <x v="0"/>
    <x v="0"/>
    <x v="6"/>
    <s v="Music"/>
    <x v="29"/>
    <x v="0"/>
    <n v="71538"/>
    <x v="0"/>
    <x v="142"/>
    <x v="1393"/>
    <n v="42763716"/>
    <x v="0"/>
    <d v="2005-03-04T00:00:00"/>
    <x v="292"/>
    <x v="1238"/>
    <x v="3"/>
    <x v="1"/>
    <x v="34"/>
    <x v="3"/>
  </r>
  <r>
    <s v="tt0377818"/>
    <x v="1397"/>
    <x v="1397"/>
    <n v="0"/>
    <x v="9"/>
    <n v="1"/>
    <n v="44"/>
    <x v="0"/>
    <x v="0"/>
    <x v="11"/>
    <s v="Unknown"/>
    <x v="30"/>
    <x v="0"/>
    <n v="81025"/>
    <x v="0"/>
    <x v="115"/>
    <x v="1394"/>
    <n v="61069515"/>
    <x v="0"/>
    <d v="2005-07-27T00:00:00"/>
    <x v="490"/>
    <x v="1239"/>
    <x v="7"/>
    <x v="4"/>
    <x v="34"/>
    <x v="15"/>
  </r>
  <r>
    <s v="tt0377981"/>
    <x v="1398"/>
    <x v="1398"/>
    <n v="0"/>
    <x v="77"/>
    <n v="1"/>
    <n v="24"/>
    <x v="0"/>
    <x v="1"/>
    <x v="1"/>
    <s v="Comedy"/>
    <x v="32"/>
    <x v="0"/>
    <n v="58525"/>
    <x v="0"/>
    <x v="75"/>
    <x v="1395"/>
    <n v="157967670"/>
    <x v="0"/>
    <d v="2011-01-23T00:00:00"/>
    <x v="629"/>
    <x v="1240"/>
    <x v="1"/>
    <x v="3"/>
    <x v="46"/>
    <x v="26"/>
  </r>
  <r>
    <s v="tt0378109"/>
    <x v="1399"/>
    <x v="1399"/>
    <n v="0"/>
    <x v="18"/>
    <n v="1"/>
    <n v="50"/>
    <x v="0"/>
    <x v="5"/>
    <x v="5"/>
    <s v="Crime"/>
    <x v="32"/>
    <x v="0"/>
    <n v="78740"/>
    <x v="0"/>
    <x v="115"/>
    <x v="1396"/>
    <n v="-3882304"/>
    <x v="1"/>
    <d v="1905-06-27T00:00:00"/>
    <x v="630"/>
    <x v="1241"/>
    <x v="6"/>
    <x v="0"/>
    <x v="9"/>
    <x v="15"/>
  </r>
  <r>
    <s v="tt0378194"/>
    <x v="1400"/>
    <x v="1400"/>
    <n v="0"/>
    <x v="70"/>
    <n v="2"/>
    <n v="17"/>
    <x v="2"/>
    <x v="5"/>
    <x v="6"/>
    <s v="Thriller"/>
    <x v="9"/>
    <x v="1"/>
    <n v="788673"/>
    <x v="2"/>
    <x v="84"/>
    <x v="1397"/>
    <n v="124117157"/>
    <x v="0"/>
    <d v="2004-04-08T00:00:00"/>
    <x v="231"/>
    <x v="1242"/>
    <x v="8"/>
    <x v="2"/>
    <x v="37"/>
    <x v="19"/>
  </r>
  <r>
    <s v="tt0379725"/>
    <x v="1401"/>
    <x v="1401"/>
    <n v="0"/>
    <x v="42"/>
    <n v="1"/>
    <n v="54"/>
    <x v="0"/>
    <x v="2"/>
    <x v="6"/>
    <s v="Drama"/>
    <x v="21"/>
    <x v="1"/>
    <n v="138511"/>
    <x v="1"/>
    <x v="22"/>
    <x v="1398"/>
    <n v="42327405"/>
    <x v="0"/>
    <d v="2005-09-02T00:00:00"/>
    <x v="631"/>
    <x v="1243"/>
    <x v="9"/>
    <x v="1"/>
    <x v="34"/>
    <x v="9"/>
  </r>
  <r>
    <s v="tt0379786"/>
    <x v="1402"/>
    <x v="1402"/>
    <n v="0"/>
    <x v="39"/>
    <n v="1"/>
    <n v="59"/>
    <x v="0"/>
    <x v="5"/>
    <x v="5"/>
    <s v="Sci-Fi"/>
    <x v="10"/>
    <x v="1"/>
    <n v="302943"/>
    <x v="1"/>
    <x v="79"/>
    <x v="1399"/>
    <n v="1445129"/>
    <x v="0"/>
    <d v="2005-08-22T00:00:00"/>
    <x v="632"/>
    <x v="1244"/>
    <x v="10"/>
    <x v="5"/>
    <x v="34"/>
    <x v="29"/>
  </r>
  <r>
    <s v="tt0380389"/>
    <x v="1403"/>
    <x v="1403"/>
    <n v="0"/>
    <x v="0"/>
    <n v="1"/>
    <n v="58"/>
    <x v="0"/>
    <x v="3"/>
    <x v="7"/>
    <s v="Sport"/>
    <x v="13"/>
    <x v="0"/>
    <n v="65338"/>
    <x v="0"/>
    <x v="64"/>
    <x v="1400"/>
    <n v="17610873"/>
    <x v="0"/>
    <d v="2005-09-08T00:00:00"/>
    <x v="633"/>
    <x v="1245"/>
    <x v="9"/>
    <x v="2"/>
    <x v="34"/>
    <x v="19"/>
  </r>
  <r>
    <s v="tt0380510"/>
    <x v="1404"/>
    <x v="1404"/>
    <n v="0"/>
    <x v="41"/>
    <n v="2"/>
    <n v="15"/>
    <x v="2"/>
    <x v="3"/>
    <x v="0"/>
    <s v="Thriller"/>
    <x v="5"/>
    <x v="0"/>
    <n v="176821"/>
    <x v="1"/>
    <x v="117"/>
    <x v="1401"/>
    <n v="28621340"/>
    <x v="0"/>
    <d v="2009-11-24T00:00:00"/>
    <x v="223"/>
    <x v="1246"/>
    <x v="5"/>
    <x v="0"/>
    <x v="42"/>
    <x v="22"/>
  </r>
  <r>
    <s v="tt0381061"/>
    <x v="1405"/>
    <x v="1405"/>
    <n v="0"/>
    <x v="2"/>
    <n v="2"/>
    <n v="24"/>
    <x v="2"/>
    <x v="5"/>
    <x v="5"/>
    <s v="Thriller"/>
    <x v="9"/>
    <x v="1"/>
    <n v="682117"/>
    <x v="2"/>
    <x v="191"/>
    <x v="1402"/>
    <n v="466505162"/>
    <x v="0"/>
    <d v="2006-11-14T00:00:00"/>
    <x v="293"/>
    <x v="1247"/>
    <x v="5"/>
    <x v="0"/>
    <x v="39"/>
    <x v="5"/>
  </r>
  <r>
    <s v="tt0381681"/>
    <x v="1406"/>
    <x v="1406"/>
    <n v="0"/>
    <x v="110"/>
    <n v="1"/>
    <n v="20"/>
    <x v="1"/>
    <x v="3"/>
    <x v="7"/>
    <s v="Unknown"/>
    <x v="12"/>
    <x v="1"/>
    <n v="281073"/>
    <x v="1"/>
    <x v="215"/>
    <x v="1403"/>
    <n v="13149759"/>
    <x v="0"/>
    <d v="2004-02-10T00:00:00"/>
    <x v="238"/>
    <x v="1225"/>
    <x v="2"/>
    <x v="0"/>
    <x v="37"/>
    <x v="28"/>
  </r>
  <r>
    <s v="tt0381707"/>
    <x v="1407"/>
    <x v="1407"/>
    <n v="0"/>
    <x v="15"/>
    <n v="1"/>
    <n v="49"/>
    <x v="0"/>
    <x v="0"/>
    <x v="6"/>
    <s v="Unknown"/>
    <x v="24"/>
    <x v="0"/>
    <n v="158405"/>
    <x v="1"/>
    <x v="184"/>
    <x v="1404"/>
    <n v="76100873"/>
    <x v="0"/>
    <d v="2004-06-23T00:00:00"/>
    <x v="441"/>
    <x v="1248"/>
    <x v="6"/>
    <x v="4"/>
    <x v="37"/>
    <x v="26"/>
  </r>
  <r>
    <s v="tt0381849"/>
    <x v="1408"/>
    <x v="1408"/>
    <n v="0"/>
    <x v="20"/>
    <n v="2"/>
    <n v="2"/>
    <x v="2"/>
    <x v="5"/>
    <x v="6"/>
    <s v="Drama"/>
    <x v="8"/>
    <x v="1"/>
    <n v="325982"/>
    <x v="1"/>
    <x v="51"/>
    <x v="1405"/>
    <n v="15016220"/>
    <x v="0"/>
    <d v="2007-08-21T00:00:00"/>
    <x v="0"/>
    <x v="1249"/>
    <x v="10"/>
    <x v="0"/>
    <x v="40"/>
    <x v="6"/>
  </r>
  <r>
    <s v="tt0382077"/>
    <x v="1409"/>
    <x v="1409"/>
    <n v="0"/>
    <x v="75"/>
    <n v="1"/>
    <n v="41"/>
    <x v="0"/>
    <x v="7"/>
    <x v="9"/>
    <s v="Unknown"/>
    <x v="32"/>
    <x v="0"/>
    <n v="87943"/>
    <x v="0"/>
    <x v="84"/>
    <x v="1406"/>
    <n v="97369981"/>
    <x v="0"/>
    <d v="2005-01-27T00:00:00"/>
    <x v="634"/>
    <x v="1221"/>
    <x v="1"/>
    <x v="2"/>
    <x v="34"/>
    <x v="15"/>
  </r>
  <r>
    <s v="tt0382625"/>
    <x v="1410"/>
    <x v="1410"/>
    <n v="0"/>
    <x v="97"/>
    <n v="2"/>
    <n v="29"/>
    <x v="2"/>
    <x v="12"/>
    <x v="16"/>
    <s v="Unknown"/>
    <x v="5"/>
    <x v="0"/>
    <n v="451451"/>
    <x v="1"/>
    <x v="149"/>
    <x v="1407"/>
    <n v="635006945"/>
    <x v="0"/>
    <d v="2006-05-17T00:00:00"/>
    <x v="117"/>
    <x v="1250"/>
    <x v="11"/>
    <x v="4"/>
    <x v="39"/>
    <x v="30"/>
  </r>
  <r>
    <s v="tt0382628"/>
    <x v="1411"/>
    <x v="1411"/>
    <n v="0"/>
    <x v="17"/>
    <n v="1"/>
    <n v="45"/>
    <x v="0"/>
    <x v="3"/>
    <x v="10"/>
    <s v="Mystery"/>
    <x v="29"/>
    <x v="0"/>
    <n v="64863"/>
    <x v="0"/>
    <x v="84"/>
    <x v="1408"/>
    <n v="38357079"/>
    <x v="0"/>
    <d v="2005-06-27T00:00:00"/>
    <x v="635"/>
    <x v="1251"/>
    <x v="6"/>
    <x v="5"/>
    <x v="34"/>
    <x v="15"/>
  </r>
  <r>
    <s v="tt0382932"/>
    <x v="1412"/>
    <x v="1412"/>
    <n v="0"/>
    <x v="40"/>
    <n v="1"/>
    <n v="51"/>
    <x v="0"/>
    <x v="1"/>
    <x v="1"/>
    <s v="Comedy"/>
    <x v="12"/>
    <x v="1"/>
    <n v="795344"/>
    <x v="2"/>
    <x v="191"/>
    <x v="1409"/>
    <n v="473726085"/>
    <x v="0"/>
    <d v="2007-06-22T00:00:00"/>
    <x v="636"/>
    <x v="1252"/>
    <x v="6"/>
    <x v="1"/>
    <x v="40"/>
    <x v="29"/>
  </r>
  <r>
    <s v="tt0382992"/>
    <x v="1413"/>
    <x v="1413"/>
    <n v="0"/>
    <x v="21"/>
    <n v="2"/>
    <n v="1"/>
    <x v="2"/>
    <x v="5"/>
    <x v="5"/>
    <s v="Sci-Fi"/>
    <x v="30"/>
    <x v="0"/>
    <n v="55696"/>
    <x v="0"/>
    <x v="173"/>
    <x v="1410"/>
    <n v="-55731678"/>
    <x v="1"/>
    <d v="2005-07-17T00:00:00"/>
    <x v="311"/>
    <x v="1253"/>
    <x v="7"/>
    <x v="3"/>
    <x v="34"/>
    <x v="30"/>
  </r>
  <r>
    <s v="tt0383028"/>
    <x v="1414"/>
    <x v="1414"/>
    <n v="0"/>
    <x v="14"/>
    <n v="2"/>
    <n v="4"/>
    <x v="2"/>
    <x v="3"/>
    <x v="11"/>
    <s v="Unknown"/>
    <x v="15"/>
    <x v="1"/>
    <n v="96487"/>
    <x v="0"/>
    <x v="34"/>
    <x v="1411"/>
    <n v="-15341599"/>
    <x v="1"/>
    <d v="2008-05-23T00:00:00"/>
    <x v="637"/>
    <x v="1254"/>
    <x v="11"/>
    <x v="1"/>
    <x v="38"/>
    <x v="26"/>
  </r>
  <r>
    <s v="tt0383216"/>
    <x v="1415"/>
    <x v="1415"/>
    <n v="0"/>
    <x v="29"/>
    <n v="1"/>
    <n v="33"/>
    <x v="0"/>
    <x v="1"/>
    <x v="2"/>
    <s v="Crime"/>
    <x v="36"/>
    <x v="0"/>
    <n v="90979"/>
    <x v="0"/>
    <x v="125"/>
    <x v="1412"/>
    <n v="84115897"/>
    <x v="0"/>
    <d v="2006-01-19T00:00:00"/>
    <x v="543"/>
    <x v="1255"/>
    <x v="1"/>
    <x v="2"/>
    <x v="39"/>
    <x v="4"/>
  </r>
  <r>
    <s v="tt0383574"/>
    <x v="1416"/>
    <x v="1416"/>
    <n v="0"/>
    <x v="23"/>
    <n v="2"/>
    <n v="31"/>
    <x v="2"/>
    <x v="5"/>
    <x v="5"/>
    <s v="Fantasy"/>
    <x v="3"/>
    <x v="1"/>
    <n v="751633"/>
    <x v="2"/>
    <x v="216"/>
    <x v="1413"/>
    <n v="841179747"/>
    <x v="0"/>
    <d v="2006-06-24T00:00:00"/>
    <x v="353"/>
    <x v="1256"/>
    <x v="6"/>
    <x v="6"/>
    <x v="39"/>
    <x v="22"/>
  </r>
  <r>
    <s v="tt0384116"/>
    <x v="1417"/>
    <x v="1417"/>
    <n v="0"/>
    <x v="45"/>
    <n v="2"/>
    <n v="7"/>
    <x v="2"/>
    <x v="1"/>
    <x v="2"/>
    <s v="Sci-Fi"/>
    <x v="9"/>
    <x v="1"/>
    <n v="65649"/>
    <x v="0"/>
    <x v="25"/>
    <x v="1414"/>
    <n v="15839049"/>
    <x v="0"/>
    <d v="2004-11-12T00:00:00"/>
    <x v="638"/>
    <x v="1257"/>
    <x v="5"/>
    <x v="1"/>
    <x v="37"/>
    <x v="23"/>
  </r>
  <r>
    <s v="tt0384537"/>
    <x v="1418"/>
    <x v="1418"/>
    <n v="0"/>
    <x v="31"/>
    <n v="2"/>
    <n v="5"/>
    <x v="2"/>
    <x v="7"/>
    <x v="9"/>
    <s v="Unknown"/>
    <x v="7"/>
    <x v="0"/>
    <n v="240053"/>
    <x v="1"/>
    <x v="115"/>
    <x v="1415"/>
    <n v="50605135"/>
    <x v="0"/>
    <d v="2006-04-20T00:00:00"/>
    <x v="473"/>
    <x v="1258"/>
    <x v="8"/>
    <x v="2"/>
    <x v="39"/>
    <x v="8"/>
  </r>
  <r>
    <s v="tt0384680"/>
    <x v="1419"/>
    <x v="1419"/>
    <n v="0"/>
    <x v="8"/>
    <n v="1"/>
    <n v="42"/>
    <x v="0"/>
    <x v="0"/>
    <x v="3"/>
    <s v="Unknown"/>
    <x v="5"/>
    <x v="0"/>
    <n v="82449"/>
    <x v="0"/>
    <x v="68"/>
    <x v="1416"/>
    <n v="-2873602"/>
    <x v="1"/>
    <d v="2005-10-20T00:00:00"/>
    <x v="353"/>
    <x v="1259"/>
    <x v="4"/>
    <x v="2"/>
    <x v="34"/>
    <x v="8"/>
  </r>
  <r>
    <s v="tt0384793"/>
    <x v="1420"/>
    <x v="1420"/>
    <n v="0"/>
    <x v="29"/>
    <n v="1"/>
    <n v="33"/>
    <x v="0"/>
    <x v="0"/>
    <x v="11"/>
    <s v="Unknown"/>
    <x v="0"/>
    <x v="0"/>
    <n v="138429"/>
    <x v="1"/>
    <x v="121"/>
    <x v="1417"/>
    <n v="15623262"/>
    <x v="0"/>
    <d v="2006-08-18T00:00:00"/>
    <x v="639"/>
    <x v="1260"/>
    <x v="10"/>
    <x v="1"/>
    <x v="39"/>
    <x v="21"/>
  </r>
  <r>
    <s v="tt0384806"/>
    <x v="1421"/>
    <x v="1421"/>
    <n v="0"/>
    <x v="59"/>
    <n v="1"/>
    <n v="30"/>
    <x v="0"/>
    <x v="7"/>
    <x v="11"/>
    <s v="Unknown"/>
    <x v="32"/>
    <x v="0"/>
    <n v="116101"/>
    <x v="1"/>
    <x v="62"/>
    <x v="1418"/>
    <n v="88516369"/>
    <x v="0"/>
    <d v="2005-04-07T00:00:00"/>
    <x v="640"/>
    <x v="1261"/>
    <x v="8"/>
    <x v="2"/>
    <x v="34"/>
    <x v="7"/>
  </r>
  <r>
    <s v="tt0385267"/>
    <x v="1422"/>
    <x v="1422"/>
    <n v="0"/>
    <x v="18"/>
    <n v="1"/>
    <n v="50"/>
    <x v="0"/>
    <x v="0"/>
    <x v="3"/>
    <s v="Romance"/>
    <x v="7"/>
    <x v="0"/>
    <n v="56196"/>
    <x v="0"/>
    <x v="112"/>
    <x v="1419"/>
    <n v="35315215"/>
    <x v="0"/>
    <d v="2004-12-06T00:00:00"/>
    <x v="641"/>
    <x v="1262"/>
    <x v="0"/>
    <x v="5"/>
    <x v="37"/>
    <x v="14"/>
  </r>
  <r>
    <s v="tt0385307"/>
    <x v="1423"/>
    <x v="1423"/>
    <n v="0"/>
    <x v="47"/>
    <n v="1"/>
    <n v="55"/>
    <x v="0"/>
    <x v="5"/>
    <x v="2"/>
    <s v="Crime"/>
    <x v="30"/>
    <x v="0"/>
    <n v="79009"/>
    <x v="0"/>
    <x v="129"/>
    <x v="1420"/>
    <n v="56393569"/>
    <x v="0"/>
    <d v="2005-03-11T00:00:00"/>
    <x v="271"/>
    <x v="1263"/>
    <x v="3"/>
    <x v="1"/>
    <x v="34"/>
    <x v="0"/>
  </r>
  <r>
    <s v="tt0385752"/>
    <x v="1424"/>
    <x v="1424"/>
    <n v="0"/>
    <x v="11"/>
    <n v="1"/>
    <n v="53"/>
    <x v="0"/>
    <x v="1"/>
    <x v="19"/>
    <s v="Fantasy"/>
    <x v="28"/>
    <x v="0"/>
    <n v="194589"/>
    <x v="1"/>
    <x v="211"/>
    <x v="1421"/>
    <n v="192234864"/>
    <x v="0"/>
    <d v="2007-11-27T00:00:00"/>
    <x v="642"/>
    <x v="1264"/>
    <x v="5"/>
    <x v="0"/>
    <x v="40"/>
    <x v="15"/>
  </r>
  <r>
    <s v="tt0385880"/>
    <x v="1425"/>
    <x v="1425"/>
    <n v="0"/>
    <x v="10"/>
    <n v="1"/>
    <n v="31"/>
    <x v="0"/>
    <x v="11"/>
    <x v="2"/>
    <s v="Family"/>
    <x v="5"/>
    <x v="0"/>
    <n v="134347"/>
    <x v="1"/>
    <x v="137"/>
    <x v="1422"/>
    <n v="66861243"/>
    <x v="0"/>
    <d v="2006-06-15T00:00:00"/>
    <x v="643"/>
    <x v="1265"/>
    <x v="6"/>
    <x v="2"/>
    <x v="39"/>
    <x v="24"/>
  </r>
  <r>
    <s v="tt0385887"/>
    <x v="1426"/>
    <x v="1426"/>
    <n v="0"/>
    <x v="2"/>
    <n v="2"/>
    <n v="24"/>
    <x v="2"/>
    <x v="4"/>
    <x v="3"/>
    <s v="Mystery"/>
    <x v="22"/>
    <x v="0"/>
    <n v="61525"/>
    <x v="0"/>
    <x v="112"/>
    <x v="1423"/>
    <n v="-7422264"/>
    <x v="1"/>
    <d v="2019-08-30T00:00:00"/>
    <x v="438"/>
    <x v="1266"/>
    <x v="10"/>
    <x v="1"/>
    <x v="47"/>
    <x v="13"/>
  </r>
  <r>
    <s v="tt0386032"/>
    <x v="1427"/>
    <x v="1427"/>
    <n v="0"/>
    <x v="90"/>
    <n v="2"/>
    <n v="3"/>
    <x v="2"/>
    <x v="13"/>
    <x v="3"/>
    <s v="Unknown"/>
    <x v="9"/>
    <x v="1"/>
    <n v="76499"/>
    <x v="0"/>
    <x v="38"/>
    <x v="1424"/>
    <n v="27163768"/>
    <x v="0"/>
    <d v="2007-05-19T00:00:00"/>
    <x v="547"/>
    <x v="1267"/>
    <x v="11"/>
    <x v="6"/>
    <x v="40"/>
    <x v="4"/>
  </r>
  <r>
    <s v="tt0386117"/>
    <x v="1428"/>
    <x v="1428"/>
    <n v="0"/>
    <x v="75"/>
    <n v="1"/>
    <n v="41"/>
    <x v="0"/>
    <x v="1"/>
    <x v="3"/>
    <s v="Family"/>
    <x v="13"/>
    <x v="0"/>
    <n v="107633"/>
    <x v="1"/>
    <x v="140"/>
    <x v="1425"/>
    <n v="140916"/>
    <x v="0"/>
    <d v="2009-10-13T00:00:00"/>
    <x v="365"/>
    <x v="1268"/>
    <x v="4"/>
    <x v="0"/>
    <x v="42"/>
    <x v="12"/>
  </r>
  <r>
    <s v="tt0386140"/>
    <x v="1429"/>
    <x v="1429"/>
    <n v="0"/>
    <x v="27"/>
    <n v="2"/>
    <n v="9"/>
    <x v="2"/>
    <x v="5"/>
    <x v="5"/>
    <s v="Romance"/>
    <x v="32"/>
    <x v="0"/>
    <n v="106165"/>
    <x v="1"/>
    <x v="137"/>
    <x v="1426"/>
    <n v="67400065"/>
    <x v="0"/>
    <d v="2005-10-24T00:00:00"/>
    <x v="293"/>
    <x v="1269"/>
    <x v="4"/>
    <x v="5"/>
    <x v="34"/>
    <x v="22"/>
  </r>
  <r>
    <s v="tt0386588"/>
    <x v="1430"/>
    <x v="1430"/>
    <n v="0"/>
    <x v="0"/>
    <n v="1"/>
    <n v="58"/>
    <x v="0"/>
    <x v="0"/>
    <x v="7"/>
    <s v="Unknown"/>
    <x v="5"/>
    <x v="0"/>
    <n v="330145"/>
    <x v="1"/>
    <x v="108"/>
    <x v="1427"/>
    <n v="301594210"/>
    <x v="0"/>
    <d v="2005-02-10T00:00:00"/>
    <x v="370"/>
    <x v="1270"/>
    <x v="2"/>
    <x v="2"/>
    <x v="34"/>
    <x v="28"/>
  </r>
  <r>
    <s v="tt0387131"/>
    <x v="1431"/>
    <x v="1431"/>
    <n v="0"/>
    <x v="27"/>
    <n v="2"/>
    <n v="9"/>
    <x v="2"/>
    <x v="3"/>
    <x v="9"/>
    <s v="Romance"/>
    <x v="3"/>
    <x v="1"/>
    <n v="147080"/>
    <x v="1"/>
    <x v="78"/>
    <x v="1428"/>
    <n v="57468097"/>
    <x v="0"/>
    <d v="2005-07-31T00:00:00"/>
    <x v="644"/>
    <x v="1271"/>
    <x v="7"/>
    <x v="3"/>
    <x v="34"/>
    <x v="27"/>
  </r>
  <r>
    <s v="tt0387564"/>
    <x v="1432"/>
    <x v="1432"/>
    <n v="0"/>
    <x v="62"/>
    <n v="1"/>
    <n v="43"/>
    <x v="0"/>
    <x v="7"/>
    <x v="9"/>
    <s v="Thriller"/>
    <x v="2"/>
    <x v="1"/>
    <n v="456369"/>
    <x v="1"/>
    <x v="8"/>
    <x v="1429"/>
    <n v="102711669"/>
    <x v="0"/>
    <d v="2004-01-19T00:00:00"/>
    <x v="645"/>
    <x v="1272"/>
    <x v="1"/>
    <x v="5"/>
    <x v="37"/>
    <x v="4"/>
  </r>
  <r>
    <s v="tt0387808"/>
    <x v="1433"/>
    <x v="1433"/>
    <n v="0"/>
    <x v="77"/>
    <n v="1"/>
    <n v="24"/>
    <x v="0"/>
    <x v="1"/>
    <x v="2"/>
    <s v="Sci-Fi"/>
    <x v="7"/>
    <x v="0"/>
    <n v="176829"/>
    <x v="1"/>
    <x v="217"/>
    <x v="1430"/>
    <n v="-1904490"/>
    <x v="1"/>
    <d v="2006-09-01T00:00:00"/>
    <x v="420"/>
    <x v="1273"/>
    <x v="9"/>
    <x v="1"/>
    <x v="39"/>
    <x v="1"/>
  </r>
  <r>
    <s v="tt0387877"/>
    <x v="1434"/>
    <x v="1434"/>
    <n v="0"/>
    <x v="21"/>
    <n v="2"/>
    <n v="1"/>
    <x v="2"/>
    <x v="4"/>
    <x v="3"/>
    <s v="Mystery"/>
    <x v="29"/>
    <x v="0"/>
    <n v="76284"/>
    <x v="0"/>
    <x v="115"/>
    <x v="1431"/>
    <n v="-667308"/>
    <x v="1"/>
    <d v="2006-08-09T00:00:00"/>
    <x v="40"/>
    <x v="1274"/>
    <x v="10"/>
    <x v="4"/>
    <x v="39"/>
    <x v="17"/>
  </r>
  <r>
    <s v="tt0388419"/>
    <x v="1435"/>
    <x v="1435"/>
    <n v="0"/>
    <x v="53"/>
    <n v="1"/>
    <n v="39"/>
    <x v="0"/>
    <x v="0"/>
    <x v="19"/>
    <s v="Unknown"/>
    <x v="35"/>
    <x v="0"/>
    <n v="53894"/>
    <x v="0"/>
    <x v="113"/>
    <x v="1432"/>
    <n v="36593018"/>
    <x v="0"/>
    <d v="2004-11-15T00:00:00"/>
    <x v="506"/>
    <x v="1275"/>
    <x v="5"/>
    <x v="5"/>
    <x v="37"/>
    <x v="24"/>
  </r>
  <r>
    <s v="tt0388482"/>
    <x v="1436"/>
    <x v="1436"/>
    <n v="0"/>
    <x v="55"/>
    <n v="1"/>
    <n v="27"/>
    <x v="0"/>
    <x v="5"/>
    <x v="6"/>
    <s v="Thriller"/>
    <x v="33"/>
    <x v="0"/>
    <n v="211780"/>
    <x v="1"/>
    <x v="107"/>
    <x v="1433"/>
    <n v="57083229"/>
    <x v="0"/>
    <d v="2005-08-03T00:00:00"/>
    <x v="584"/>
    <x v="1276"/>
    <x v="10"/>
    <x v="4"/>
    <x v="34"/>
    <x v="25"/>
  </r>
  <r>
    <s v="tt0388795"/>
    <x v="1437"/>
    <x v="1437"/>
    <n v="0"/>
    <x v="64"/>
    <n v="2"/>
    <n v="14"/>
    <x v="2"/>
    <x v="3"/>
    <x v="7"/>
    <s v="Unknown"/>
    <x v="8"/>
    <x v="1"/>
    <n v="374357"/>
    <x v="1"/>
    <x v="99"/>
    <x v="1434"/>
    <n v="164062759"/>
    <x v="0"/>
    <d v="2005-09-02T00:00:00"/>
    <x v="303"/>
    <x v="1243"/>
    <x v="9"/>
    <x v="1"/>
    <x v="34"/>
    <x v="9"/>
  </r>
  <r>
    <s v="tt0389557"/>
    <x v="1438"/>
    <x v="1438"/>
    <n v="0"/>
    <x v="84"/>
    <n v="2"/>
    <n v="25"/>
    <x v="2"/>
    <x v="3"/>
    <x v="16"/>
    <s v="War"/>
    <x v="8"/>
    <x v="1"/>
    <n v="79514"/>
    <x v="0"/>
    <x v="72"/>
    <x v="1435"/>
    <n v="5768563"/>
    <x v="0"/>
    <d v="2006-09-01T00:00:00"/>
    <x v="159"/>
    <x v="1273"/>
    <x v="9"/>
    <x v="1"/>
    <x v="39"/>
    <x v="1"/>
  </r>
  <r>
    <s v="tt0389722"/>
    <x v="1439"/>
    <x v="1439"/>
    <n v="0"/>
    <x v="11"/>
    <n v="1"/>
    <n v="53"/>
    <x v="0"/>
    <x v="5"/>
    <x v="10"/>
    <s v="Thriller"/>
    <x v="5"/>
    <x v="0"/>
    <n v="185889"/>
    <x v="1"/>
    <x v="84"/>
    <x v="1436"/>
    <n v="45513170"/>
    <x v="0"/>
    <d v="2007-10-16T00:00:00"/>
    <x v="646"/>
    <x v="1277"/>
    <x v="4"/>
    <x v="0"/>
    <x v="40"/>
    <x v="18"/>
  </r>
  <r>
    <s v="tt0389790"/>
    <x v="1440"/>
    <x v="1440"/>
    <n v="0"/>
    <x v="10"/>
    <n v="1"/>
    <n v="31"/>
    <x v="0"/>
    <x v="1"/>
    <x v="1"/>
    <s v="Comedy"/>
    <x v="28"/>
    <x v="0"/>
    <n v="175148"/>
    <x v="1"/>
    <x v="191"/>
    <x v="1437"/>
    <n v="143514336"/>
    <x v="0"/>
    <d v="2007-10-28T00:00:00"/>
    <x v="647"/>
    <x v="1278"/>
    <x v="4"/>
    <x v="3"/>
    <x v="40"/>
    <x v="10"/>
  </r>
  <r>
    <s v="tt0389860"/>
    <x v="1441"/>
    <x v="1441"/>
    <n v="0"/>
    <x v="63"/>
    <n v="1"/>
    <n v="47"/>
    <x v="0"/>
    <x v="0"/>
    <x v="3"/>
    <s v="Fantasy"/>
    <x v="0"/>
    <x v="0"/>
    <n v="348923"/>
    <x v="1"/>
    <x v="218"/>
    <x v="1438"/>
    <n v="158185326"/>
    <x v="0"/>
    <d v="2006-06-14T00:00:00"/>
    <x v="362"/>
    <x v="1279"/>
    <x v="6"/>
    <x v="4"/>
    <x v="39"/>
    <x v="5"/>
  </r>
  <r>
    <s v="tt0390022"/>
    <x v="1442"/>
    <x v="1442"/>
    <n v="0"/>
    <x v="0"/>
    <n v="1"/>
    <n v="58"/>
    <x v="0"/>
    <x v="5"/>
    <x v="3"/>
    <s v="Sport"/>
    <x v="14"/>
    <x v="1"/>
    <n v="65999"/>
    <x v="0"/>
    <x v="84"/>
    <x v="1439"/>
    <n v="31950770"/>
    <x v="0"/>
    <d v="2004-10-06T00:00:00"/>
    <x v="570"/>
    <x v="1280"/>
    <x v="4"/>
    <x v="4"/>
    <x v="37"/>
    <x v="14"/>
  </r>
  <r>
    <s v="tt0390384"/>
    <x v="1443"/>
    <x v="1443"/>
    <n v="0"/>
    <x v="43"/>
    <n v="1"/>
    <n v="17"/>
    <x v="1"/>
    <x v="3"/>
    <x v="4"/>
    <s v="Thriller"/>
    <x v="13"/>
    <x v="0"/>
    <n v="112136"/>
    <x v="1"/>
    <x v="128"/>
    <x v="1440"/>
    <n v="538436"/>
    <x v="0"/>
    <d v="2004-01-16T00:00:00"/>
    <x v="648"/>
    <x v="1126"/>
    <x v="1"/>
    <x v="1"/>
    <x v="37"/>
    <x v="18"/>
  </r>
  <r>
    <s v="tt0390521"/>
    <x v="1444"/>
    <x v="1444"/>
    <n v="0"/>
    <x v="12"/>
    <n v="1"/>
    <n v="40"/>
    <x v="0"/>
    <x v="13"/>
    <x v="11"/>
    <s v="Unknown"/>
    <x v="14"/>
    <x v="1"/>
    <n v="112088"/>
    <x v="1"/>
    <x v="219"/>
    <x v="1441"/>
    <n v="20580757"/>
    <x v="0"/>
    <d v="2004-01-17T00:00:00"/>
    <x v="649"/>
    <x v="1025"/>
    <x v="1"/>
    <x v="6"/>
    <x v="37"/>
    <x v="30"/>
  </r>
  <r>
    <s v="tt0391198"/>
    <x v="1445"/>
    <x v="1445"/>
    <n v="0"/>
    <x v="10"/>
    <n v="1"/>
    <n v="31"/>
    <x v="0"/>
    <x v="7"/>
    <x v="9"/>
    <s v="Thriller"/>
    <x v="32"/>
    <x v="0"/>
    <n v="149454"/>
    <x v="1"/>
    <x v="64"/>
    <x v="1442"/>
    <n v="177281115"/>
    <x v="0"/>
    <d v="2004-10-12T00:00:00"/>
    <x v="650"/>
    <x v="1281"/>
    <x v="4"/>
    <x v="0"/>
    <x v="37"/>
    <x v="23"/>
  </r>
  <r>
    <s v="tt0391304"/>
    <x v="1446"/>
    <x v="1446"/>
    <n v="0"/>
    <x v="63"/>
    <n v="1"/>
    <n v="47"/>
    <x v="0"/>
    <x v="0"/>
    <x v="3"/>
    <s v="Romance"/>
    <x v="5"/>
    <x v="0"/>
    <n v="70752"/>
    <x v="0"/>
    <x v="84"/>
    <x v="1443"/>
    <n v="12886719"/>
    <x v="0"/>
    <d v="2005-04-21T00:00:00"/>
    <x v="651"/>
    <x v="1282"/>
    <x v="8"/>
    <x v="2"/>
    <x v="34"/>
    <x v="6"/>
  </r>
  <r>
    <s v="tt0393109"/>
    <x v="1447"/>
    <x v="1447"/>
    <n v="0"/>
    <x v="18"/>
    <n v="1"/>
    <n v="50"/>
    <x v="0"/>
    <x v="4"/>
    <x v="3"/>
    <s v="Mystery"/>
    <x v="14"/>
    <x v="1"/>
    <n v="109100"/>
    <x v="1"/>
    <x v="220"/>
    <x v="1444"/>
    <n v="3472579"/>
    <x v="0"/>
    <d v="2005-01-01T00:00:00"/>
    <x v="652"/>
    <x v="1283"/>
    <x v="1"/>
    <x v="6"/>
    <x v="34"/>
    <x v="1"/>
  </r>
  <r>
    <s v="tt0393162"/>
    <x v="1448"/>
    <x v="1448"/>
    <n v="0"/>
    <x v="6"/>
    <n v="2"/>
    <n v="16"/>
    <x v="2"/>
    <x v="2"/>
    <x v="3"/>
    <s v="Sport"/>
    <x v="21"/>
    <x v="1"/>
    <n v="166479"/>
    <x v="1"/>
    <x v="84"/>
    <x v="1445"/>
    <n v="46669554"/>
    <x v="0"/>
    <d v="2005-01-13T00:00:00"/>
    <x v="458"/>
    <x v="1284"/>
    <x v="1"/>
    <x v="2"/>
    <x v="34"/>
    <x v="12"/>
  </r>
  <r>
    <s v="tt0395169"/>
    <x v="1449"/>
    <x v="1449"/>
    <n v="0"/>
    <x v="21"/>
    <n v="2"/>
    <n v="1"/>
    <x v="2"/>
    <x v="2"/>
    <x v="3"/>
    <s v="History"/>
    <x v="12"/>
    <x v="1"/>
    <n v="367096"/>
    <x v="1"/>
    <x v="87"/>
    <x v="1446"/>
    <n v="16382243"/>
    <x v="0"/>
    <d v="2004-09-11T00:00:00"/>
    <x v="653"/>
    <x v="1285"/>
    <x v="9"/>
    <x v="6"/>
    <x v="37"/>
    <x v="0"/>
  </r>
  <r>
    <s v="tt0395584"/>
    <x v="1450"/>
    <x v="1450"/>
    <n v="0"/>
    <x v="63"/>
    <n v="1"/>
    <n v="47"/>
    <x v="0"/>
    <x v="4"/>
    <x v="3"/>
    <s v="Horror"/>
    <x v="13"/>
    <x v="0"/>
    <n v="104606"/>
    <x v="1"/>
    <x v="22"/>
    <x v="1447"/>
    <n v="13901859"/>
    <x v="0"/>
    <d v="2005-07-22T00:00:00"/>
    <x v="495"/>
    <x v="1286"/>
    <x v="7"/>
    <x v="1"/>
    <x v="34"/>
    <x v="29"/>
  </r>
  <r>
    <s v="tt0395699"/>
    <x v="1451"/>
    <x v="1451"/>
    <n v="0"/>
    <x v="13"/>
    <n v="1"/>
    <n v="35"/>
    <x v="0"/>
    <x v="5"/>
    <x v="2"/>
    <s v="Drama"/>
    <x v="29"/>
    <x v="0"/>
    <n v="99222"/>
    <x v="0"/>
    <x v="221"/>
    <x v="1448"/>
    <n v="142636868"/>
    <x v="0"/>
    <d v="2005-03-01T00:00:00"/>
    <x v="460"/>
    <x v="1287"/>
    <x v="3"/>
    <x v="0"/>
    <x v="34"/>
    <x v="1"/>
  </r>
  <r>
    <s v="tt0396171"/>
    <x v="1452"/>
    <x v="1452"/>
    <n v="0"/>
    <x v="49"/>
    <n v="2"/>
    <n v="27"/>
    <x v="2"/>
    <x v="4"/>
    <x v="3"/>
    <s v="Fantasy"/>
    <x v="15"/>
    <x v="1"/>
    <n v="261765"/>
    <x v="1"/>
    <x v="113"/>
    <x v="1449"/>
    <n v="75039924"/>
    <x v="0"/>
    <d v="2006-09-07T00:00:00"/>
    <x v="654"/>
    <x v="1288"/>
    <x v="9"/>
    <x v="2"/>
    <x v="39"/>
    <x v="7"/>
  </r>
  <r>
    <s v="tt0396269"/>
    <x v="1453"/>
    <x v="1453"/>
    <n v="0"/>
    <x v="39"/>
    <n v="1"/>
    <n v="59"/>
    <x v="0"/>
    <x v="0"/>
    <x v="7"/>
    <s v="Unknown"/>
    <x v="16"/>
    <x v="0"/>
    <n v="370001"/>
    <x v="1"/>
    <x v="82"/>
    <x v="1450"/>
    <n v="248485135"/>
    <x v="0"/>
    <d v="2005-07-13T00:00:00"/>
    <x v="540"/>
    <x v="1289"/>
    <x v="7"/>
    <x v="4"/>
    <x v="34"/>
    <x v="12"/>
  </r>
  <r>
    <s v="tt0396555"/>
    <x v="1454"/>
    <x v="1454"/>
    <n v="0"/>
    <x v="13"/>
    <n v="1"/>
    <n v="35"/>
    <x v="0"/>
    <x v="1"/>
    <x v="1"/>
    <s v="Comedy"/>
    <x v="22"/>
    <x v="0"/>
    <n v="108527"/>
    <x v="1"/>
    <x v="191"/>
    <x v="1451"/>
    <n v="19333034"/>
    <x v="0"/>
    <d v="2007-03-23T00:00:00"/>
    <x v="655"/>
    <x v="1290"/>
    <x v="3"/>
    <x v="1"/>
    <x v="40"/>
    <x v="26"/>
  </r>
  <r>
    <s v="tt0396752"/>
    <x v="1455"/>
    <x v="1455"/>
    <n v="0"/>
    <x v="26"/>
    <n v="1"/>
    <n v="37"/>
    <x v="0"/>
    <x v="0"/>
    <x v="19"/>
    <s v="Fantasy"/>
    <x v="5"/>
    <x v="0"/>
    <n v="83193"/>
    <x v="0"/>
    <x v="78"/>
    <x v="1452"/>
    <n v="98276807"/>
    <x v="0"/>
    <d v="2005-10-21T00:00:00"/>
    <x v="656"/>
    <x v="1291"/>
    <x v="4"/>
    <x v="1"/>
    <x v="34"/>
    <x v="6"/>
  </r>
  <r>
    <s v="tt0397065"/>
    <x v="1456"/>
    <x v="1456"/>
    <n v="0"/>
    <x v="11"/>
    <n v="1"/>
    <n v="53"/>
    <x v="0"/>
    <x v="7"/>
    <x v="16"/>
    <s v="Unknown"/>
    <x v="38"/>
    <x v="0"/>
    <n v="131792"/>
    <x v="1"/>
    <x v="82"/>
    <x v="1453"/>
    <n v="28766121"/>
    <x v="0"/>
    <d v="2005-04-26T00:00:00"/>
    <x v="657"/>
    <x v="1292"/>
    <x v="8"/>
    <x v="0"/>
    <x v="34"/>
    <x v="16"/>
  </r>
  <r>
    <s v="tt0397078"/>
    <x v="1457"/>
    <x v="1457"/>
    <n v="0"/>
    <x v="52"/>
    <n v="1"/>
    <n v="48"/>
    <x v="0"/>
    <x v="0"/>
    <x v="0"/>
    <s v="Romance"/>
    <x v="35"/>
    <x v="0"/>
    <n v="60254"/>
    <x v="0"/>
    <x v="65"/>
    <x v="1454"/>
    <n v="10159905"/>
    <x v="0"/>
    <d v="2006-05-09T00:00:00"/>
    <x v="270"/>
    <x v="1293"/>
    <x v="11"/>
    <x v="0"/>
    <x v="39"/>
    <x v="17"/>
  </r>
  <r>
    <s v="tt0397101"/>
    <x v="1458"/>
    <x v="1458"/>
    <n v="0"/>
    <x v="9"/>
    <n v="1"/>
    <n v="44"/>
    <x v="0"/>
    <x v="3"/>
    <x v="10"/>
    <s v="Mystery"/>
    <x v="7"/>
    <x v="0"/>
    <n v="121001"/>
    <x v="1"/>
    <x v="120"/>
    <x v="1455"/>
    <n v="50983911"/>
    <x v="0"/>
    <d v="2005-07-29T00:00:00"/>
    <x v="295"/>
    <x v="1294"/>
    <x v="7"/>
    <x v="1"/>
    <x v="34"/>
    <x v="11"/>
  </r>
  <r>
    <s v="tt0397313"/>
    <x v="1459"/>
    <x v="1459"/>
    <n v="0"/>
    <x v="7"/>
    <n v="2"/>
    <n v="0"/>
    <x v="0"/>
    <x v="1"/>
    <x v="3"/>
    <s v="Family"/>
    <x v="21"/>
    <x v="1"/>
    <n v="67255"/>
    <x v="0"/>
    <x v="82"/>
    <x v="1456"/>
    <n v="80455994"/>
    <x v="0"/>
    <d v="2006-02-17T00:00:00"/>
    <x v="195"/>
    <x v="1295"/>
    <x v="2"/>
    <x v="1"/>
    <x v="39"/>
    <x v="30"/>
  </r>
  <r>
    <s v="tt0397535"/>
    <x v="1460"/>
    <x v="1460"/>
    <n v="0"/>
    <x v="84"/>
    <n v="2"/>
    <n v="25"/>
    <x v="2"/>
    <x v="3"/>
    <x v="7"/>
    <s v="Unknown"/>
    <x v="21"/>
    <x v="1"/>
    <n v="157602"/>
    <x v="1"/>
    <x v="132"/>
    <x v="1457"/>
    <n v="77242962"/>
    <x v="0"/>
    <d v="2005-11-29T00:00:00"/>
    <x v="538"/>
    <x v="1296"/>
    <x v="5"/>
    <x v="0"/>
    <x v="34"/>
    <x v="11"/>
  </r>
  <r>
    <s v="tt0397892"/>
    <x v="1461"/>
    <x v="1461"/>
    <n v="0"/>
    <x v="44"/>
    <n v="1"/>
    <n v="36"/>
    <x v="0"/>
    <x v="1"/>
    <x v="1"/>
    <s v="Comedy"/>
    <x v="22"/>
    <x v="0"/>
    <n v="224042"/>
    <x v="1"/>
    <x v="191"/>
    <x v="1458"/>
    <n v="159979994"/>
    <x v="0"/>
    <d v="2008-11-17T00:00:00"/>
    <x v="658"/>
    <x v="1297"/>
    <x v="5"/>
    <x v="5"/>
    <x v="38"/>
    <x v="30"/>
  </r>
  <r>
    <s v="tt0398017"/>
    <x v="1462"/>
    <x v="1462"/>
    <n v="0"/>
    <x v="52"/>
    <n v="1"/>
    <n v="48"/>
    <x v="0"/>
    <x v="4"/>
    <x v="3"/>
    <s v="Thriller"/>
    <x v="5"/>
    <x v="0"/>
    <n v="75653"/>
    <x v="0"/>
    <x v="68"/>
    <x v="1459"/>
    <n v="35479076"/>
    <x v="0"/>
    <d v="2005-11-11T00:00:00"/>
    <x v="659"/>
    <x v="1298"/>
    <x v="5"/>
    <x v="1"/>
    <x v="34"/>
    <x v="0"/>
  </r>
  <r>
    <s v="tt0398165"/>
    <x v="1463"/>
    <x v="1463"/>
    <n v="0"/>
    <x v="11"/>
    <n v="1"/>
    <n v="53"/>
    <x v="0"/>
    <x v="0"/>
    <x v="6"/>
    <s v="Sport"/>
    <x v="0"/>
    <x v="0"/>
    <n v="190730"/>
    <x v="1"/>
    <x v="169"/>
    <x v="1460"/>
    <n v="109466556"/>
    <x v="0"/>
    <d v="2005-05-19T00:00:00"/>
    <x v="268"/>
    <x v="1299"/>
    <x v="11"/>
    <x v="2"/>
    <x v="34"/>
    <x v="4"/>
  </r>
  <r>
    <s v="tt0398286"/>
    <x v="1464"/>
    <x v="1464"/>
    <n v="0"/>
    <x v="12"/>
    <n v="1"/>
    <n v="40"/>
    <x v="0"/>
    <x v="1"/>
    <x v="1"/>
    <s v="Comedy"/>
    <x v="8"/>
    <x v="1"/>
    <n v="481325"/>
    <x v="1"/>
    <x v="222"/>
    <x v="1461"/>
    <n v="332462816"/>
    <x v="0"/>
    <d v="2010-11-24T00:00:00"/>
    <x v="660"/>
    <x v="1300"/>
    <x v="5"/>
    <x v="4"/>
    <x v="48"/>
    <x v="22"/>
  </r>
  <r>
    <s v="tt0398375"/>
    <x v="1465"/>
    <x v="1465"/>
    <n v="0"/>
    <x v="26"/>
    <n v="1"/>
    <n v="37"/>
    <x v="0"/>
    <x v="0"/>
    <x v="3"/>
    <s v="Romance"/>
    <x v="38"/>
    <x v="0"/>
    <n v="60856"/>
    <x v="0"/>
    <x v="51"/>
    <x v="1462"/>
    <n v="33933562"/>
    <x v="0"/>
    <d v="2005-12-22T00:00:00"/>
    <x v="120"/>
    <x v="1301"/>
    <x v="0"/>
    <x v="2"/>
    <x v="34"/>
    <x v="29"/>
  </r>
  <r>
    <s v="tt0398712"/>
    <x v="50"/>
    <x v="50"/>
    <n v="0"/>
    <x v="15"/>
    <n v="1"/>
    <n v="49"/>
    <x v="0"/>
    <x v="5"/>
    <x v="6"/>
    <s v="Drama"/>
    <x v="33"/>
    <x v="0"/>
    <n v="81195"/>
    <x v="0"/>
    <x v="84"/>
    <x v="1463"/>
    <n v="5294470"/>
    <x v="0"/>
    <d v="2005-01-19T00:00:00"/>
    <x v="661"/>
    <x v="1302"/>
    <x v="1"/>
    <x v="4"/>
    <x v="34"/>
    <x v="4"/>
  </r>
  <r>
    <s v="tt0398808"/>
    <x v="1466"/>
    <x v="1466"/>
    <n v="0"/>
    <x v="44"/>
    <n v="1"/>
    <n v="36"/>
    <x v="0"/>
    <x v="3"/>
    <x v="19"/>
    <s v="Fantasy"/>
    <x v="14"/>
    <x v="1"/>
    <n v="168253"/>
    <x v="1"/>
    <x v="70"/>
    <x v="1464"/>
    <n v="120587063"/>
    <x v="0"/>
    <d v="2007-02-15T00:00:00"/>
    <x v="662"/>
    <x v="1303"/>
    <x v="2"/>
    <x v="2"/>
    <x v="40"/>
    <x v="24"/>
  </r>
  <r>
    <s v="tt0399146"/>
    <x v="1467"/>
    <x v="1467"/>
    <n v="0"/>
    <x v="44"/>
    <n v="1"/>
    <n v="36"/>
    <x v="0"/>
    <x v="5"/>
    <x v="6"/>
    <s v="Drama"/>
    <x v="3"/>
    <x v="1"/>
    <n v="248951"/>
    <x v="1"/>
    <x v="107"/>
    <x v="1465"/>
    <n v="29385065"/>
    <x v="0"/>
    <d v="2005-05-16T00:00:00"/>
    <x v="94"/>
    <x v="1304"/>
    <x v="11"/>
    <x v="5"/>
    <x v="34"/>
    <x v="18"/>
  </r>
  <r>
    <s v="tt0399201"/>
    <x v="1468"/>
    <x v="1468"/>
    <n v="0"/>
    <x v="6"/>
    <n v="2"/>
    <n v="16"/>
    <x v="2"/>
    <x v="5"/>
    <x v="4"/>
    <s v="Thriller"/>
    <x v="22"/>
    <x v="0"/>
    <n v="324045"/>
    <x v="1"/>
    <x v="223"/>
    <x v="1466"/>
    <n v="36949164"/>
    <x v="0"/>
    <d v="2005-07-11T00:00:00"/>
    <x v="281"/>
    <x v="1305"/>
    <x v="7"/>
    <x v="5"/>
    <x v="34"/>
    <x v="0"/>
  </r>
  <r>
    <s v="tt0399295"/>
    <x v="1469"/>
    <x v="1469"/>
    <n v="0"/>
    <x v="20"/>
    <n v="2"/>
    <n v="2"/>
    <x v="2"/>
    <x v="4"/>
    <x v="3"/>
    <s v="Unknown"/>
    <x v="2"/>
    <x v="1"/>
    <n v="331411"/>
    <x v="1"/>
    <x v="115"/>
    <x v="1467"/>
    <n v="22617068"/>
    <x v="0"/>
    <d v="2005-09-16T00:00:00"/>
    <x v="342"/>
    <x v="1306"/>
    <x v="9"/>
    <x v="1"/>
    <x v="34"/>
    <x v="18"/>
  </r>
  <r>
    <s v="tt0400497"/>
    <x v="1470"/>
    <x v="1470"/>
    <n v="0"/>
    <x v="75"/>
    <n v="1"/>
    <n v="41"/>
    <x v="0"/>
    <x v="1"/>
    <x v="2"/>
    <s v="Family"/>
    <x v="46"/>
    <x v="3"/>
    <n v="50033"/>
    <x v="0"/>
    <x v="115"/>
    <x v="1468"/>
    <n v="94146816"/>
    <x v="0"/>
    <d v="2005-06-19T00:00:00"/>
    <x v="663"/>
    <x v="1307"/>
    <x v="6"/>
    <x v="3"/>
    <x v="34"/>
    <x v="4"/>
  </r>
  <r>
    <s v="tt0400717"/>
    <x v="1471"/>
    <x v="1471"/>
    <n v="0"/>
    <x v="5"/>
    <n v="1"/>
    <n v="26"/>
    <x v="0"/>
    <x v="1"/>
    <x v="1"/>
    <s v="Comedy"/>
    <x v="28"/>
    <x v="0"/>
    <n v="103407"/>
    <x v="1"/>
    <x v="132"/>
    <x v="1469"/>
    <n v="115811689"/>
    <x v="0"/>
    <d v="2006-09-27T00:00:00"/>
    <x v="664"/>
    <x v="1308"/>
    <x v="9"/>
    <x v="4"/>
    <x v="39"/>
    <x v="15"/>
  </r>
  <r>
    <s v="tt0401445"/>
    <x v="1472"/>
    <x v="1472"/>
    <n v="0"/>
    <x v="35"/>
    <n v="1"/>
    <n v="57"/>
    <x v="0"/>
    <x v="0"/>
    <x v="3"/>
    <s v="Romance"/>
    <x v="17"/>
    <x v="0"/>
    <n v="99646"/>
    <x v="0"/>
    <x v="56"/>
    <x v="1470"/>
    <n v="7269923"/>
    <x v="0"/>
    <d v="2006-09-09T00:00:00"/>
    <x v="59"/>
    <x v="1309"/>
    <x v="9"/>
    <x v="6"/>
    <x v="39"/>
    <x v="17"/>
  </r>
  <r>
    <s v="tt0401711"/>
    <x v="1473"/>
    <x v="1473"/>
    <n v="0"/>
    <x v="7"/>
    <n v="2"/>
    <n v="0"/>
    <x v="0"/>
    <x v="0"/>
    <x v="3"/>
    <s v="Romance"/>
    <x v="14"/>
    <x v="1"/>
    <n v="74026"/>
    <x v="0"/>
    <x v="30"/>
    <x v="1471"/>
    <n v="4471727"/>
    <x v="0"/>
    <d v="2006-05-18T00:00:00"/>
    <x v="665"/>
    <x v="1310"/>
    <x v="11"/>
    <x v="2"/>
    <x v="39"/>
    <x v="21"/>
  </r>
  <r>
    <s v="tt0401729"/>
    <x v="1474"/>
    <x v="1474"/>
    <n v="0"/>
    <x v="68"/>
    <n v="2"/>
    <n v="12"/>
    <x v="2"/>
    <x v="5"/>
    <x v="5"/>
    <s v="Sci-Fi"/>
    <x v="5"/>
    <x v="0"/>
    <n v="282442"/>
    <x v="1"/>
    <x v="224"/>
    <x v="1472"/>
    <n v="34139100"/>
    <x v="0"/>
    <d v="2012-02-22T00:00:00"/>
    <x v="666"/>
    <x v="1311"/>
    <x v="2"/>
    <x v="4"/>
    <x v="49"/>
    <x v="29"/>
  </r>
  <r>
    <s v="tt0401792"/>
    <x v="1475"/>
    <x v="1475"/>
    <n v="0"/>
    <x v="14"/>
    <n v="2"/>
    <n v="4"/>
    <x v="2"/>
    <x v="4"/>
    <x v="16"/>
    <s v="Unknown"/>
    <x v="9"/>
    <x v="1"/>
    <n v="786518"/>
    <x v="2"/>
    <x v="82"/>
    <x v="1473"/>
    <n v="118733820"/>
    <x v="0"/>
    <d v="2005-03-28T00:00:00"/>
    <x v="667"/>
    <x v="1312"/>
    <x v="3"/>
    <x v="5"/>
    <x v="34"/>
    <x v="10"/>
  </r>
  <r>
    <s v="tt0401855"/>
    <x v="1476"/>
    <x v="1476"/>
    <n v="0"/>
    <x v="32"/>
    <n v="1"/>
    <n v="46"/>
    <x v="0"/>
    <x v="5"/>
    <x v="0"/>
    <s v="Thriller"/>
    <x v="13"/>
    <x v="0"/>
    <n v="206947"/>
    <x v="1"/>
    <x v="115"/>
    <x v="1474"/>
    <n v="61476513"/>
    <x v="0"/>
    <d v="2006-01-12T00:00:00"/>
    <x v="561"/>
    <x v="1313"/>
    <x v="1"/>
    <x v="2"/>
    <x v="39"/>
    <x v="23"/>
  </r>
  <r>
    <s v="tt0402022"/>
    <x v="1477"/>
    <x v="1477"/>
    <n v="0"/>
    <x v="29"/>
    <n v="1"/>
    <n v="33"/>
    <x v="0"/>
    <x v="5"/>
    <x v="5"/>
    <s v="Sci-Fi"/>
    <x v="35"/>
    <x v="0"/>
    <n v="131626"/>
    <x v="1"/>
    <x v="133"/>
    <x v="1475"/>
    <n v="-8678327"/>
    <x v="1"/>
    <d v="2005-12-01T00:00:00"/>
    <x v="668"/>
    <x v="1314"/>
    <x v="0"/>
    <x v="2"/>
    <x v="34"/>
    <x v="1"/>
  </r>
  <r>
    <s v="tt0402399"/>
    <x v="1478"/>
    <x v="1478"/>
    <n v="0"/>
    <x v="41"/>
    <n v="2"/>
    <n v="15"/>
    <x v="2"/>
    <x v="2"/>
    <x v="3"/>
    <s v="History"/>
    <x v="13"/>
    <x v="0"/>
    <n v="88806"/>
    <x v="0"/>
    <x v="84"/>
    <x v="1476"/>
    <n v="19334775"/>
    <x v="0"/>
    <d v="2005-12-25T00:00:00"/>
    <x v="19"/>
    <x v="1315"/>
    <x v="0"/>
    <x v="3"/>
    <x v="34"/>
    <x v="2"/>
  </r>
  <r>
    <s v="tt0402910"/>
    <x v="1479"/>
    <x v="1479"/>
    <n v="0"/>
    <x v="32"/>
    <n v="1"/>
    <n v="46"/>
    <x v="0"/>
    <x v="5"/>
    <x v="6"/>
    <s v="Drama"/>
    <x v="0"/>
    <x v="0"/>
    <n v="56882"/>
    <x v="0"/>
    <x v="104"/>
    <x v="1477"/>
    <n v="-5499752"/>
    <x v="1"/>
    <d v="2005-12-15T00:00:00"/>
    <x v="669"/>
    <x v="1316"/>
    <x v="0"/>
    <x v="2"/>
    <x v="34"/>
    <x v="24"/>
  </r>
  <r>
    <s v="tt0403358"/>
    <x v="1480"/>
    <x v="1480"/>
    <n v="0"/>
    <x v="42"/>
    <n v="1"/>
    <n v="54"/>
    <x v="0"/>
    <x v="5"/>
    <x v="0"/>
    <s v="Horror"/>
    <x v="0"/>
    <x v="0"/>
    <n v="54975"/>
    <x v="0"/>
    <x v="225"/>
    <x v="1478"/>
    <n v="46136279"/>
    <x v="0"/>
    <d v="2004-06-27T00:00:00"/>
    <x v="670"/>
    <x v="1317"/>
    <x v="6"/>
    <x v="3"/>
    <x v="37"/>
    <x v="15"/>
  </r>
  <r>
    <s v="tt0403508"/>
    <x v="1481"/>
    <x v="1481"/>
    <n v="0"/>
    <x v="39"/>
    <n v="1"/>
    <n v="59"/>
    <x v="0"/>
    <x v="0"/>
    <x v="3"/>
    <s v="Romance"/>
    <x v="7"/>
    <x v="0"/>
    <n v="63994"/>
    <x v="0"/>
    <x v="78"/>
    <x v="1479"/>
    <n v="17013878"/>
    <x v="0"/>
    <d v="2005-05-31T00:00:00"/>
    <x v="671"/>
    <x v="1223"/>
    <x v="11"/>
    <x v="0"/>
    <x v="34"/>
    <x v="27"/>
  </r>
  <r>
    <s v="tt0403702"/>
    <x v="1482"/>
    <x v="1482"/>
    <n v="0"/>
    <x v="59"/>
    <n v="1"/>
    <n v="30"/>
    <x v="0"/>
    <x v="0"/>
    <x v="3"/>
    <s v="Romance"/>
    <x v="0"/>
    <x v="0"/>
    <n v="75647"/>
    <x v="0"/>
    <x v="59"/>
    <x v="1480"/>
    <n v="1651093"/>
    <x v="0"/>
    <d v="2009-09-11T00:00:00"/>
    <x v="672"/>
    <x v="1318"/>
    <x v="9"/>
    <x v="1"/>
    <x v="42"/>
    <x v="0"/>
  </r>
  <r>
    <s v="tt0404030"/>
    <x v="1483"/>
    <x v="1483"/>
    <n v="0"/>
    <x v="32"/>
    <n v="1"/>
    <n v="46"/>
    <x v="0"/>
    <x v="0"/>
    <x v="3"/>
    <s v="Unknown"/>
    <x v="3"/>
    <x v="1"/>
    <n v="59517"/>
    <x v="0"/>
    <x v="22"/>
    <x v="1481"/>
    <n v="-3398026"/>
    <x v="1"/>
    <d v="2005-09-03T00:00:00"/>
    <x v="673"/>
    <x v="1319"/>
    <x v="9"/>
    <x v="6"/>
    <x v="34"/>
    <x v="25"/>
  </r>
  <r>
    <s v="tt0404032"/>
    <x v="1484"/>
    <x v="1484"/>
    <n v="0"/>
    <x v="39"/>
    <n v="1"/>
    <n v="59"/>
    <x v="0"/>
    <x v="3"/>
    <x v="10"/>
    <s v="Thriller"/>
    <x v="13"/>
    <x v="0"/>
    <n v="137799"/>
    <x v="1"/>
    <x v="62"/>
    <x v="1482"/>
    <n v="126166804"/>
    <x v="0"/>
    <d v="2005-09-01T00:00:00"/>
    <x v="674"/>
    <x v="1320"/>
    <x v="9"/>
    <x v="2"/>
    <x v="34"/>
    <x v="1"/>
  </r>
  <r>
    <s v="tt0404203"/>
    <x v="1485"/>
    <x v="1485"/>
    <n v="0"/>
    <x v="70"/>
    <n v="2"/>
    <n v="17"/>
    <x v="2"/>
    <x v="3"/>
    <x v="7"/>
    <s v="Unknown"/>
    <x v="15"/>
    <x v="1"/>
    <n v="115274"/>
    <x v="1"/>
    <x v="112"/>
    <x v="1483"/>
    <n v="-11178342"/>
    <x v="1"/>
    <d v="2006-09-01T00:00:00"/>
    <x v="675"/>
    <x v="1273"/>
    <x v="9"/>
    <x v="1"/>
    <x v="39"/>
    <x v="1"/>
  </r>
  <r>
    <s v="tt0404390"/>
    <x v="1486"/>
    <x v="1486"/>
    <n v="0"/>
    <x v="20"/>
    <n v="2"/>
    <n v="2"/>
    <x v="2"/>
    <x v="5"/>
    <x v="6"/>
    <s v="Drama"/>
    <x v="21"/>
    <x v="1"/>
    <n v="102644"/>
    <x v="1"/>
    <x v="48"/>
    <x v="1484"/>
    <n v="-5619971"/>
    <x v="1"/>
    <d v="2006-01-06T00:00:00"/>
    <x v="676"/>
    <x v="1321"/>
    <x v="1"/>
    <x v="1"/>
    <x v="39"/>
    <x v="14"/>
  </r>
  <r>
    <s v="tt0405094"/>
    <x v="1487"/>
    <x v="1487"/>
    <n v="0"/>
    <x v="70"/>
    <n v="2"/>
    <n v="17"/>
    <x v="2"/>
    <x v="3"/>
    <x v="9"/>
    <s v="Thriller"/>
    <x v="26"/>
    <x v="1"/>
    <n v="403233"/>
    <x v="1"/>
    <x v="14"/>
    <x v="1485"/>
    <n v="75356942"/>
    <x v="0"/>
    <d v="2006-03-15T00:00:00"/>
    <x v="677"/>
    <x v="1322"/>
    <x v="3"/>
    <x v="4"/>
    <x v="39"/>
    <x v="24"/>
  </r>
  <r>
    <s v="tt0405159"/>
    <x v="1488"/>
    <x v="1488"/>
    <n v="0"/>
    <x v="68"/>
    <n v="2"/>
    <n v="12"/>
    <x v="2"/>
    <x v="3"/>
    <x v="15"/>
    <s v="Unknown"/>
    <x v="12"/>
    <x v="1"/>
    <n v="710317"/>
    <x v="2"/>
    <x v="84"/>
    <x v="1486"/>
    <n v="186763646"/>
    <x v="0"/>
    <d v="2004-12-05T00:00:00"/>
    <x v="18"/>
    <x v="1323"/>
    <x v="0"/>
    <x v="3"/>
    <x v="37"/>
    <x v="20"/>
  </r>
  <r>
    <s v="tt0405296"/>
    <x v="1489"/>
    <x v="1489"/>
    <n v="0"/>
    <x v="12"/>
    <n v="1"/>
    <n v="40"/>
    <x v="0"/>
    <x v="11"/>
    <x v="2"/>
    <s v="Crime"/>
    <x v="16"/>
    <x v="0"/>
    <n v="115874"/>
    <x v="1"/>
    <x v="226"/>
    <x v="1487"/>
    <n v="-1040082"/>
    <x v="1"/>
    <d v="2006-05-25T00:00:00"/>
    <x v="238"/>
    <x v="1324"/>
    <x v="11"/>
    <x v="2"/>
    <x v="39"/>
    <x v="2"/>
  </r>
  <r>
    <s v="tt0405325"/>
    <x v="1490"/>
    <x v="1490"/>
    <n v="0"/>
    <x v="12"/>
    <n v="1"/>
    <n v="40"/>
    <x v="0"/>
    <x v="5"/>
    <x v="2"/>
    <s v="Family"/>
    <x v="33"/>
    <x v="0"/>
    <n v="92806"/>
    <x v="0"/>
    <x v="56"/>
    <x v="1488"/>
    <n v="51369815"/>
    <x v="0"/>
    <d v="2005-07-24T00:00:00"/>
    <x v="457"/>
    <x v="1325"/>
    <x v="7"/>
    <x v="3"/>
    <x v="34"/>
    <x v="22"/>
  </r>
  <r>
    <s v="tt0405422"/>
    <x v="1491"/>
    <x v="1491"/>
    <n v="0"/>
    <x v="3"/>
    <n v="1"/>
    <n v="56"/>
    <x v="0"/>
    <x v="0"/>
    <x v="7"/>
    <s v="Unknown"/>
    <x v="1"/>
    <x v="1"/>
    <n v="457589"/>
    <x v="1"/>
    <x v="112"/>
    <x v="1489"/>
    <n v="151378645"/>
    <x v="0"/>
    <d v="2005-08-11T00:00:00"/>
    <x v="678"/>
    <x v="1326"/>
    <x v="10"/>
    <x v="2"/>
    <x v="34"/>
    <x v="0"/>
  </r>
  <r>
    <s v="tt0406375"/>
    <x v="1492"/>
    <x v="1492"/>
    <n v="0"/>
    <x v="75"/>
    <n v="1"/>
    <n v="41"/>
    <x v="0"/>
    <x v="5"/>
    <x v="5"/>
    <s v="Comedy"/>
    <x v="27"/>
    <x v="0"/>
    <n v="112435"/>
    <x v="1"/>
    <x v="117"/>
    <x v="1490"/>
    <n v="79104"/>
    <x v="0"/>
    <d v="2005-06-10T00:00:00"/>
    <x v="560"/>
    <x v="1327"/>
    <x v="6"/>
    <x v="1"/>
    <x v="34"/>
    <x v="28"/>
  </r>
  <r>
    <s v="tt0406759"/>
    <x v="1493"/>
    <x v="1493"/>
    <n v="0"/>
    <x v="37"/>
    <n v="1"/>
    <n v="38"/>
    <x v="0"/>
    <x v="7"/>
    <x v="9"/>
    <s v="Unknown"/>
    <x v="35"/>
    <x v="0"/>
    <n v="55612"/>
    <x v="0"/>
    <x v="3"/>
    <x v="1491"/>
    <n v="46010320"/>
    <x v="0"/>
    <d v="2008-01-31T00:00:00"/>
    <x v="679"/>
    <x v="1328"/>
    <x v="1"/>
    <x v="2"/>
    <x v="38"/>
    <x v="27"/>
  </r>
  <r>
    <s v="tt0406816"/>
    <x v="1494"/>
    <x v="1494"/>
    <n v="0"/>
    <x v="92"/>
    <n v="2"/>
    <n v="19"/>
    <x v="2"/>
    <x v="5"/>
    <x v="5"/>
    <s v="Drama"/>
    <x v="17"/>
    <x v="0"/>
    <n v="96741"/>
    <x v="0"/>
    <x v="108"/>
    <x v="1492"/>
    <n v="24973540"/>
    <x v="0"/>
    <d v="2006-09-28T00:00:00"/>
    <x v="232"/>
    <x v="1329"/>
    <x v="9"/>
    <x v="2"/>
    <x v="39"/>
    <x v="10"/>
  </r>
  <r>
    <s v="tt0407304"/>
    <x v="1495"/>
    <x v="1495"/>
    <n v="0"/>
    <x v="3"/>
    <n v="1"/>
    <n v="56"/>
    <x v="0"/>
    <x v="5"/>
    <x v="5"/>
    <s v="Sci-Fi"/>
    <x v="7"/>
    <x v="0"/>
    <n v="467437"/>
    <x v="1"/>
    <x v="227"/>
    <x v="1493"/>
    <n v="471873119"/>
    <x v="0"/>
    <d v="2005-06-13T00:00:00"/>
    <x v="33"/>
    <x v="1330"/>
    <x v="6"/>
    <x v="5"/>
    <x v="34"/>
    <x v="12"/>
  </r>
  <r>
    <s v="tt0407887"/>
    <x v="1496"/>
    <x v="1496"/>
    <n v="0"/>
    <x v="23"/>
    <n v="2"/>
    <n v="31"/>
    <x v="2"/>
    <x v="4"/>
    <x v="3"/>
    <s v="Thriller"/>
    <x v="25"/>
    <x v="1"/>
    <n v="1389086"/>
    <x v="2"/>
    <x v="143"/>
    <x v="1494"/>
    <n v="201480452"/>
    <x v="0"/>
    <d v="2006-09-26T00:00:00"/>
    <x v="22"/>
    <x v="1331"/>
    <x v="9"/>
    <x v="0"/>
    <x v="39"/>
    <x v="16"/>
  </r>
  <r>
    <s v="tt0408236"/>
    <x v="1497"/>
    <x v="1497"/>
    <n v="0"/>
    <x v="3"/>
    <n v="1"/>
    <n v="56"/>
    <x v="0"/>
    <x v="3"/>
    <x v="10"/>
    <s v="Musical"/>
    <x v="21"/>
    <x v="1"/>
    <n v="381783"/>
    <x v="1"/>
    <x v="115"/>
    <x v="1495"/>
    <n v="103383627"/>
    <x v="0"/>
    <d v="2007-12-03T00:00:00"/>
    <x v="129"/>
    <x v="1332"/>
    <x v="0"/>
    <x v="5"/>
    <x v="40"/>
    <x v="25"/>
  </r>
  <r>
    <s v="tt0408306"/>
    <x v="1498"/>
    <x v="1498"/>
    <n v="0"/>
    <x v="81"/>
    <n v="2"/>
    <n v="44"/>
    <x v="2"/>
    <x v="5"/>
    <x v="3"/>
    <s v="History"/>
    <x v="15"/>
    <x v="1"/>
    <n v="235153"/>
    <x v="1"/>
    <x v="108"/>
    <x v="1496"/>
    <n v="60982129"/>
    <x v="0"/>
    <d v="2005-12-23T00:00:00"/>
    <x v="33"/>
    <x v="1333"/>
    <x v="0"/>
    <x v="1"/>
    <x v="34"/>
    <x v="26"/>
  </r>
  <r>
    <s v="tt0408345"/>
    <x v="1499"/>
    <x v="1499"/>
    <n v="0"/>
    <x v="17"/>
    <n v="1"/>
    <n v="45"/>
    <x v="0"/>
    <x v="5"/>
    <x v="6"/>
    <s v="Thriller"/>
    <x v="24"/>
    <x v="0"/>
    <n v="59175"/>
    <x v="0"/>
    <x v="115"/>
    <x v="1497"/>
    <n v="32751189"/>
    <x v="0"/>
    <d v="2006-02-02T00:00:00"/>
    <x v="600"/>
    <x v="1334"/>
    <x v="2"/>
    <x v="2"/>
    <x v="39"/>
    <x v="9"/>
  </r>
  <r>
    <s v="tt0408790"/>
    <x v="1500"/>
    <x v="1500"/>
    <n v="0"/>
    <x v="37"/>
    <n v="1"/>
    <n v="38"/>
    <x v="0"/>
    <x v="3"/>
    <x v="9"/>
    <s v="Thriller"/>
    <x v="33"/>
    <x v="0"/>
    <n v="169303"/>
    <x v="1"/>
    <x v="51"/>
    <x v="1498"/>
    <n v="168387299"/>
    <x v="0"/>
    <d v="2005-09-22T00:00:00"/>
    <x v="680"/>
    <x v="1335"/>
    <x v="9"/>
    <x v="2"/>
    <x v="34"/>
    <x v="29"/>
  </r>
  <r>
    <s v="tt0408839"/>
    <x v="1501"/>
    <x v="1501"/>
    <n v="0"/>
    <x v="3"/>
    <n v="1"/>
    <n v="56"/>
    <x v="0"/>
    <x v="0"/>
    <x v="7"/>
    <s v="Unknown"/>
    <x v="24"/>
    <x v="0"/>
    <n v="95470"/>
    <x v="0"/>
    <x v="113"/>
    <x v="1499"/>
    <n v="68453183"/>
    <x v="0"/>
    <d v="2007-09-27T00:00:00"/>
    <x v="262"/>
    <x v="1336"/>
    <x v="9"/>
    <x v="2"/>
    <x v="40"/>
    <x v="15"/>
  </r>
  <r>
    <s v="tt0409182"/>
    <x v="1502"/>
    <x v="1502"/>
    <n v="0"/>
    <x v="37"/>
    <n v="1"/>
    <n v="38"/>
    <x v="0"/>
    <x v="5"/>
    <x v="5"/>
    <s v="Thriller"/>
    <x v="36"/>
    <x v="0"/>
    <n v="108856"/>
    <x v="1"/>
    <x v="157"/>
    <x v="1500"/>
    <n v="21674817"/>
    <x v="0"/>
    <d v="2006-05-10T00:00:00"/>
    <x v="121"/>
    <x v="1337"/>
    <x v="11"/>
    <x v="4"/>
    <x v="39"/>
    <x v="28"/>
  </r>
  <r>
    <s v="tt0409459"/>
    <x v="1503"/>
    <x v="1503"/>
    <n v="0"/>
    <x v="86"/>
    <n v="2"/>
    <n v="42"/>
    <x v="2"/>
    <x v="5"/>
    <x v="3"/>
    <s v="Mystery"/>
    <x v="2"/>
    <x v="1"/>
    <n v="572114"/>
    <x v="2"/>
    <x v="163"/>
    <x v="1501"/>
    <n v="55382813"/>
    <x v="0"/>
    <d v="2009-02-23T00:00:00"/>
    <x v="603"/>
    <x v="1338"/>
    <x v="2"/>
    <x v="5"/>
    <x v="42"/>
    <x v="26"/>
  </r>
  <r>
    <s v="tt0409847"/>
    <x v="1504"/>
    <x v="1504"/>
    <n v="0"/>
    <x v="39"/>
    <n v="1"/>
    <n v="59"/>
    <x v="0"/>
    <x v="5"/>
    <x v="3"/>
    <s v="Sci-Fi"/>
    <x v="34"/>
    <x v="0"/>
    <n v="228988"/>
    <x v="1"/>
    <x v="228"/>
    <x v="1502"/>
    <n v="11822325"/>
    <x v="0"/>
    <d v="2011-07-29T00:00:00"/>
    <x v="560"/>
    <x v="1339"/>
    <x v="7"/>
    <x v="1"/>
    <x v="46"/>
    <x v="11"/>
  </r>
  <r>
    <s v="tt0410297"/>
    <x v="1505"/>
    <x v="1505"/>
    <n v="0"/>
    <x v="53"/>
    <n v="1"/>
    <n v="39"/>
    <x v="0"/>
    <x v="3"/>
    <x v="0"/>
    <s v="Romance"/>
    <x v="22"/>
    <x v="0"/>
    <n v="155700"/>
    <x v="1"/>
    <x v="82"/>
    <x v="1503"/>
    <n v="74830111"/>
    <x v="0"/>
    <d v="2006-06-16T00:00:00"/>
    <x v="681"/>
    <x v="1340"/>
    <x v="6"/>
    <x v="1"/>
    <x v="39"/>
    <x v="18"/>
  </r>
  <r>
    <s v="tt0411061"/>
    <x v="1506"/>
    <x v="1506"/>
    <n v="0"/>
    <x v="52"/>
    <n v="1"/>
    <n v="48"/>
    <x v="0"/>
    <x v="4"/>
    <x v="3"/>
    <s v="Mystery"/>
    <x v="32"/>
    <x v="0"/>
    <n v="77774"/>
    <x v="0"/>
    <x v="84"/>
    <x v="1504"/>
    <n v="2593385"/>
    <x v="0"/>
    <d v="2007-02-14T00:00:00"/>
    <x v="212"/>
    <x v="960"/>
    <x v="2"/>
    <x v="4"/>
    <x v="40"/>
    <x v="5"/>
  </r>
  <r>
    <s v="tt0411477"/>
    <x v="1507"/>
    <x v="1507"/>
    <n v="0"/>
    <x v="7"/>
    <n v="2"/>
    <n v="0"/>
    <x v="0"/>
    <x v="5"/>
    <x v="5"/>
    <s v="Fantasy"/>
    <x v="16"/>
    <x v="0"/>
    <n v="282207"/>
    <x v="1"/>
    <x v="132"/>
    <x v="1505"/>
    <n v="83319243"/>
    <x v="0"/>
    <d v="2008-06-28T00:00:00"/>
    <x v="351"/>
    <x v="1341"/>
    <x v="6"/>
    <x v="6"/>
    <x v="38"/>
    <x v="10"/>
  </r>
  <r>
    <s v="tt0412019"/>
    <x v="1508"/>
    <x v="1508"/>
    <n v="0"/>
    <x v="32"/>
    <n v="1"/>
    <n v="46"/>
    <x v="0"/>
    <x v="0"/>
    <x v="3"/>
    <s v="Mystery"/>
    <x v="1"/>
    <x v="1"/>
    <n v="105805"/>
    <x v="1"/>
    <x v="64"/>
    <x v="1506"/>
    <n v="37329961"/>
    <x v="0"/>
    <d v="2005-05-17T00:00:00"/>
    <x v="137"/>
    <x v="1342"/>
    <x v="11"/>
    <x v="0"/>
    <x v="34"/>
    <x v="30"/>
  </r>
  <r>
    <s v="tt0412080"/>
    <x v="1509"/>
    <x v="1509"/>
    <n v="0"/>
    <x v="45"/>
    <n v="2"/>
    <n v="7"/>
    <x v="2"/>
    <x v="2"/>
    <x v="3"/>
    <s v="Sport"/>
    <x v="10"/>
    <x v="1"/>
    <n v="57343"/>
    <x v="0"/>
    <x v="78"/>
    <x v="1507"/>
    <n v="-6700535"/>
    <x v="1"/>
    <d v="2005-09-10T00:00:00"/>
    <x v="164"/>
    <x v="1343"/>
    <x v="9"/>
    <x v="6"/>
    <x v="34"/>
    <x v="28"/>
  </r>
  <r>
    <s v="tt0413099"/>
    <x v="1510"/>
    <x v="1510"/>
    <n v="0"/>
    <x v="44"/>
    <n v="1"/>
    <n v="36"/>
    <x v="0"/>
    <x v="0"/>
    <x v="19"/>
    <s v="Fantasy"/>
    <x v="35"/>
    <x v="0"/>
    <n v="153039"/>
    <x v="1"/>
    <x v="145"/>
    <x v="1508"/>
    <n v="-559276"/>
    <x v="1"/>
    <d v="2007-06-21T00:00:00"/>
    <x v="258"/>
    <x v="1344"/>
    <x v="6"/>
    <x v="2"/>
    <x v="40"/>
    <x v="6"/>
  </r>
  <r>
    <s v="tt0413267"/>
    <x v="1511"/>
    <x v="1511"/>
    <n v="0"/>
    <x v="29"/>
    <n v="1"/>
    <n v="33"/>
    <x v="0"/>
    <x v="1"/>
    <x v="1"/>
    <s v="Comedy"/>
    <x v="28"/>
    <x v="0"/>
    <n v="325211"/>
    <x v="1"/>
    <x v="157"/>
    <x v="1509"/>
    <n v="653367380"/>
    <x v="0"/>
    <d v="2007-05-06T00:00:00"/>
    <x v="682"/>
    <x v="1345"/>
    <x v="11"/>
    <x v="3"/>
    <x v="40"/>
    <x v="14"/>
  </r>
  <r>
    <s v="tt0413300"/>
    <x v="1512"/>
    <x v="1512"/>
    <n v="0"/>
    <x v="92"/>
    <n v="2"/>
    <n v="19"/>
    <x v="2"/>
    <x v="5"/>
    <x v="5"/>
    <s v="Sci-Fi"/>
    <x v="33"/>
    <x v="0"/>
    <n v="623031"/>
    <x v="2"/>
    <x v="229"/>
    <x v="1510"/>
    <n v="636983373"/>
    <x v="0"/>
    <d v="2007-04-03T00:00:00"/>
    <x v="86"/>
    <x v="1346"/>
    <x v="8"/>
    <x v="0"/>
    <x v="40"/>
    <x v="25"/>
  </r>
  <r>
    <s v="tt0414055"/>
    <x v="1513"/>
    <x v="1513"/>
    <n v="0"/>
    <x v="42"/>
    <n v="1"/>
    <n v="54"/>
    <x v="0"/>
    <x v="2"/>
    <x v="3"/>
    <s v="History"/>
    <x v="22"/>
    <x v="0"/>
    <n v="74182"/>
    <x v="0"/>
    <x v="51"/>
    <x v="1511"/>
    <n v="20782758"/>
    <x v="0"/>
    <d v="2007-09-09T00:00:00"/>
    <x v="395"/>
    <x v="1347"/>
    <x v="9"/>
    <x v="3"/>
    <x v="40"/>
    <x v="17"/>
  </r>
  <r>
    <s v="tt0414387"/>
    <x v="1514"/>
    <x v="1514"/>
    <n v="0"/>
    <x v="27"/>
    <n v="2"/>
    <n v="9"/>
    <x v="2"/>
    <x v="3"/>
    <x v="7"/>
    <s v="Unknown"/>
    <x v="10"/>
    <x v="1"/>
    <n v="319787"/>
    <x v="1"/>
    <x v="65"/>
    <x v="1512"/>
    <n v="93616555"/>
    <x v="0"/>
    <d v="2005-07-25T00:00:00"/>
    <x v="683"/>
    <x v="1348"/>
    <x v="7"/>
    <x v="5"/>
    <x v="34"/>
    <x v="2"/>
  </r>
  <r>
    <s v="tt0414982"/>
    <x v="1515"/>
    <x v="1515"/>
    <n v="0"/>
    <x v="29"/>
    <n v="1"/>
    <n v="33"/>
    <x v="0"/>
    <x v="7"/>
    <x v="16"/>
    <s v="Unknown"/>
    <x v="24"/>
    <x v="0"/>
    <n v="150919"/>
    <x v="1"/>
    <x v="78"/>
    <x v="1513"/>
    <n v="93890272"/>
    <x v="0"/>
    <d v="2006-02-02T00:00:00"/>
    <x v="451"/>
    <x v="1334"/>
    <x v="2"/>
    <x v="2"/>
    <x v="39"/>
    <x v="9"/>
  </r>
  <r>
    <s v="tt0414993"/>
    <x v="1516"/>
    <x v="1516"/>
    <n v="0"/>
    <x v="26"/>
    <n v="1"/>
    <n v="37"/>
    <x v="0"/>
    <x v="3"/>
    <x v="9"/>
    <s v="Romance"/>
    <x v="14"/>
    <x v="1"/>
    <n v="246266"/>
    <x v="1"/>
    <x v="56"/>
    <x v="1514"/>
    <n v="-18531657"/>
    <x v="1"/>
    <d v="2006-09-04T00:00:00"/>
    <x v="406"/>
    <x v="1349"/>
    <x v="9"/>
    <x v="5"/>
    <x v="39"/>
    <x v="3"/>
  </r>
  <r>
    <s v="tt0415306"/>
    <x v="1517"/>
    <x v="1517"/>
    <n v="0"/>
    <x v="52"/>
    <n v="1"/>
    <n v="48"/>
    <x v="0"/>
    <x v="0"/>
    <x v="15"/>
    <s v="Unknown"/>
    <x v="5"/>
    <x v="0"/>
    <n v="195257"/>
    <x v="1"/>
    <x v="230"/>
    <x v="1515"/>
    <n v="90862095"/>
    <x v="0"/>
    <d v="2006-07-26T00:00:00"/>
    <x v="597"/>
    <x v="1350"/>
    <x v="7"/>
    <x v="4"/>
    <x v="39"/>
    <x v="16"/>
  </r>
  <r>
    <s v="tt0416236"/>
    <x v="1518"/>
    <x v="1518"/>
    <n v="0"/>
    <x v="44"/>
    <n v="1"/>
    <n v="36"/>
    <x v="0"/>
    <x v="5"/>
    <x v="5"/>
    <s v="Drama"/>
    <x v="7"/>
    <x v="0"/>
    <n v="100852"/>
    <x v="1"/>
    <x v="143"/>
    <x v="1516"/>
    <n v="74170327"/>
    <x v="0"/>
    <d v="2008-01-31T00:00:00"/>
    <x v="562"/>
    <x v="1328"/>
    <x v="1"/>
    <x v="2"/>
    <x v="38"/>
    <x v="27"/>
  </r>
  <r>
    <s v="tt0416315"/>
    <x v="1519"/>
    <x v="1519"/>
    <n v="0"/>
    <x v="53"/>
    <n v="1"/>
    <n v="39"/>
    <x v="0"/>
    <x v="7"/>
    <x v="16"/>
    <s v="Unknown"/>
    <x v="27"/>
    <x v="0"/>
    <n v="77018"/>
    <x v="0"/>
    <x v="60"/>
    <x v="1517"/>
    <n v="29894796"/>
    <x v="0"/>
    <d v="2005-01-01T00:00:00"/>
    <x v="684"/>
    <x v="1283"/>
    <x v="1"/>
    <x v="6"/>
    <x v="34"/>
    <x v="1"/>
  </r>
  <r>
    <s v="tt0416320"/>
    <x v="1520"/>
    <x v="1520"/>
    <n v="0"/>
    <x v="14"/>
    <n v="2"/>
    <n v="4"/>
    <x v="2"/>
    <x v="3"/>
    <x v="7"/>
    <s v="Thriller"/>
    <x v="2"/>
    <x v="1"/>
    <n v="225226"/>
    <x v="1"/>
    <x v="48"/>
    <x v="1518"/>
    <n v="70638656"/>
    <x v="0"/>
    <d v="2005-05-12T00:00:00"/>
    <x v="46"/>
    <x v="720"/>
    <x v="11"/>
    <x v="2"/>
    <x v="34"/>
    <x v="23"/>
  </r>
  <r>
    <s v="tt0416449"/>
    <x v="1521"/>
    <x v="1521"/>
    <n v="0"/>
    <x v="35"/>
    <n v="1"/>
    <n v="57"/>
    <x v="0"/>
    <x v="5"/>
    <x v="3"/>
    <s v="Unknown"/>
    <x v="2"/>
    <x v="1"/>
    <n v="849600"/>
    <x v="2"/>
    <x v="117"/>
    <x v="1519"/>
    <n v="391082343"/>
    <x v="0"/>
    <d v="2006-12-09T00:00:00"/>
    <x v="603"/>
    <x v="1351"/>
    <x v="0"/>
    <x v="6"/>
    <x v="39"/>
    <x v="17"/>
  </r>
  <r>
    <s v="tt0416508"/>
    <x v="1522"/>
    <x v="1522"/>
    <n v="0"/>
    <x v="7"/>
    <n v="2"/>
    <n v="0"/>
    <x v="0"/>
    <x v="2"/>
    <x v="3"/>
    <s v="Romance"/>
    <x v="16"/>
    <x v="0"/>
    <n v="64262"/>
    <x v="0"/>
    <x v="123"/>
    <x v="1520"/>
    <n v="20811672"/>
    <x v="0"/>
    <d v="2007-03-02T00:00:00"/>
    <x v="685"/>
    <x v="1352"/>
    <x v="3"/>
    <x v="1"/>
    <x v="40"/>
    <x v="9"/>
  </r>
  <r>
    <s v="tt0417148"/>
    <x v="1523"/>
    <x v="1523"/>
    <n v="0"/>
    <x v="17"/>
    <n v="1"/>
    <n v="45"/>
    <x v="0"/>
    <x v="5"/>
    <x v="5"/>
    <s v="Crime"/>
    <x v="38"/>
    <x v="0"/>
    <n v="143393"/>
    <x v="1"/>
    <x v="127"/>
    <x v="1521"/>
    <n v="29022014"/>
    <x v="0"/>
    <d v="2006-08-17T00:00:00"/>
    <x v="545"/>
    <x v="1353"/>
    <x v="10"/>
    <x v="2"/>
    <x v="39"/>
    <x v="30"/>
  </r>
  <r>
    <s v="tt0417741"/>
    <x v="1524"/>
    <x v="1524"/>
    <n v="0"/>
    <x v="79"/>
    <n v="2"/>
    <n v="33"/>
    <x v="2"/>
    <x v="5"/>
    <x v="5"/>
    <s v="Family"/>
    <x v="2"/>
    <x v="1"/>
    <n v="578478"/>
    <x v="2"/>
    <x v="224"/>
    <x v="1522"/>
    <n v="684770304"/>
    <x v="0"/>
    <d v="2009-07-06T00:00:00"/>
    <x v="623"/>
    <x v="1354"/>
    <x v="7"/>
    <x v="5"/>
    <x v="42"/>
    <x v="14"/>
  </r>
  <r>
    <s v="tt0418279"/>
    <x v="1525"/>
    <x v="1525"/>
    <n v="0"/>
    <x v="2"/>
    <n v="2"/>
    <n v="24"/>
    <x v="2"/>
    <x v="5"/>
    <x v="5"/>
    <s v="Sci-Fi"/>
    <x v="16"/>
    <x v="0"/>
    <n v="665305"/>
    <x v="2"/>
    <x v="191"/>
    <x v="1523"/>
    <n v="559709780"/>
    <x v="0"/>
    <d v="2007-06-12T00:00:00"/>
    <x v="281"/>
    <x v="1135"/>
    <x v="6"/>
    <x v="0"/>
    <x v="40"/>
    <x v="23"/>
  </r>
  <r>
    <s v="tt0418689"/>
    <x v="1526"/>
    <x v="1526"/>
    <n v="0"/>
    <x v="41"/>
    <n v="2"/>
    <n v="15"/>
    <x v="2"/>
    <x v="5"/>
    <x v="5"/>
    <s v="Drama"/>
    <x v="1"/>
    <x v="1"/>
    <n v="127723"/>
    <x v="1"/>
    <x v="143"/>
    <x v="1524"/>
    <n v="-24099751"/>
    <x v="1"/>
    <d v="2006-10-09T00:00:00"/>
    <x v="18"/>
    <x v="1355"/>
    <x v="4"/>
    <x v="5"/>
    <x v="39"/>
    <x v="17"/>
  </r>
  <r>
    <s v="tt0418763"/>
    <x v="1527"/>
    <x v="1527"/>
    <n v="0"/>
    <x v="31"/>
    <n v="2"/>
    <n v="5"/>
    <x v="2"/>
    <x v="2"/>
    <x v="3"/>
    <s v="War"/>
    <x v="16"/>
    <x v="0"/>
    <n v="202062"/>
    <x v="1"/>
    <x v="141"/>
    <x v="1525"/>
    <n v="25076152"/>
    <x v="0"/>
    <d v="2005-10-27T00:00:00"/>
    <x v="437"/>
    <x v="1356"/>
    <x v="4"/>
    <x v="2"/>
    <x v="34"/>
    <x v="15"/>
  </r>
  <r>
    <s v="tt0418819"/>
    <x v="1528"/>
    <x v="1528"/>
    <n v="0"/>
    <x v="29"/>
    <n v="1"/>
    <n v="33"/>
    <x v="0"/>
    <x v="7"/>
    <x v="4"/>
    <s v="Thriller"/>
    <x v="27"/>
    <x v="0"/>
    <n v="99717"/>
    <x v="0"/>
    <x v="48"/>
    <x v="1526"/>
    <n v="32074133"/>
    <x v="0"/>
    <d v="2005-06-18T00:00:00"/>
    <x v="52"/>
    <x v="1357"/>
    <x v="6"/>
    <x v="6"/>
    <x v="34"/>
    <x v="21"/>
  </r>
  <r>
    <s v="tt0419706"/>
    <x v="1529"/>
    <x v="1529"/>
    <n v="0"/>
    <x v="17"/>
    <n v="1"/>
    <n v="45"/>
    <x v="0"/>
    <x v="5"/>
    <x v="10"/>
    <s v="Sci-Fi"/>
    <x v="50"/>
    <x v="0"/>
    <n v="117478"/>
    <x v="1"/>
    <x v="113"/>
    <x v="1527"/>
    <n v="-1927881"/>
    <x v="1"/>
    <d v="2005-10-20T00:00:00"/>
    <x v="432"/>
    <x v="1259"/>
    <x v="4"/>
    <x v="2"/>
    <x v="34"/>
    <x v="8"/>
  </r>
  <r>
    <s v="tt0419887"/>
    <x v="1530"/>
    <x v="1530"/>
    <n v="0"/>
    <x v="82"/>
    <n v="2"/>
    <n v="8"/>
    <x v="2"/>
    <x v="3"/>
    <x v="11"/>
    <s v="Unknown"/>
    <x v="2"/>
    <x v="1"/>
    <n v="81924"/>
    <x v="0"/>
    <x v="34"/>
    <x v="1528"/>
    <n v="55011029"/>
    <x v="0"/>
    <d v="2007-10-01T00:00:00"/>
    <x v="527"/>
    <x v="1358"/>
    <x v="4"/>
    <x v="5"/>
    <x v="40"/>
    <x v="1"/>
  </r>
  <r>
    <s v="tt0420223"/>
    <x v="1531"/>
    <x v="1531"/>
    <n v="0"/>
    <x v="11"/>
    <n v="1"/>
    <n v="53"/>
    <x v="0"/>
    <x v="0"/>
    <x v="3"/>
    <s v="Fantasy"/>
    <x v="15"/>
    <x v="1"/>
    <n v="234573"/>
    <x v="1"/>
    <x v="84"/>
    <x v="1529"/>
    <n v="23653224"/>
    <x v="0"/>
    <d v="2006-09-09T00:00:00"/>
    <x v="527"/>
    <x v="1309"/>
    <x v="9"/>
    <x v="6"/>
    <x v="39"/>
    <x v="17"/>
  </r>
  <r>
    <s v="tt0420294"/>
    <x v="1532"/>
    <x v="1532"/>
    <n v="0"/>
    <x v="10"/>
    <n v="1"/>
    <n v="31"/>
    <x v="0"/>
    <x v="7"/>
    <x v="11"/>
    <s v="Unknown"/>
    <x v="24"/>
    <x v="0"/>
    <n v="76364"/>
    <x v="0"/>
    <x v="100"/>
    <x v="1530"/>
    <n v="35764406"/>
    <x v="0"/>
    <d v="2006-10-05T00:00:00"/>
    <x v="686"/>
    <x v="1359"/>
    <x v="4"/>
    <x v="2"/>
    <x v="39"/>
    <x v="20"/>
  </r>
  <r>
    <s v="tt0420332"/>
    <x v="1533"/>
    <x v="1533"/>
    <n v="0"/>
    <x v="113"/>
    <n v="3"/>
    <n v="12"/>
    <x v="2"/>
    <x v="3"/>
    <x v="19"/>
    <s v="Musical"/>
    <x v="10"/>
    <x v="1"/>
    <n v="56015"/>
    <x v="0"/>
    <x v="22"/>
    <x v="1531"/>
    <n v="-112779"/>
    <x v="1"/>
    <d v="2004-11-12T00:00:00"/>
    <x v="687"/>
    <x v="1257"/>
    <x v="5"/>
    <x v="1"/>
    <x v="37"/>
    <x v="23"/>
  </r>
  <r>
    <s v="tt0421054"/>
    <x v="1534"/>
    <x v="1534"/>
    <n v="0"/>
    <x v="45"/>
    <n v="2"/>
    <n v="7"/>
    <x v="2"/>
    <x v="5"/>
    <x v="18"/>
    <s v="Crime"/>
    <x v="32"/>
    <x v="0"/>
    <n v="68819"/>
    <x v="0"/>
    <x v="115"/>
    <x v="1532"/>
    <n v="-27015372"/>
    <x v="1"/>
    <d v="2005-09-25T00:00:00"/>
    <x v="148"/>
    <x v="1360"/>
    <x v="9"/>
    <x v="3"/>
    <x v="34"/>
    <x v="2"/>
  </r>
  <r>
    <s v="tt0421073"/>
    <x v="1535"/>
    <x v="1535"/>
    <n v="0"/>
    <x v="15"/>
    <n v="1"/>
    <n v="49"/>
    <x v="0"/>
    <x v="5"/>
    <x v="6"/>
    <s v="Thriller"/>
    <x v="22"/>
    <x v="0"/>
    <n v="119121"/>
    <x v="1"/>
    <x v="34"/>
    <x v="1533"/>
    <n v="46476363"/>
    <x v="0"/>
    <d v="2008-04-03T00:00:00"/>
    <x v="688"/>
    <x v="1361"/>
    <x v="8"/>
    <x v="2"/>
    <x v="38"/>
    <x v="25"/>
  </r>
  <r>
    <s v="tt0421206"/>
    <x v="1536"/>
    <x v="1536"/>
    <n v="0"/>
    <x v="31"/>
    <n v="2"/>
    <n v="5"/>
    <x v="2"/>
    <x v="2"/>
    <x v="6"/>
    <s v="Drama"/>
    <x v="16"/>
    <x v="0"/>
    <n v="79430"/>
    <x v="0"/>
    <x v="84"/>
    <x v="1534"/>
    <n v="11480851"/>
    <x v="0"/>
    <d v="2006-09-05T00:00:00"/>
    <x v="689"/>
    <x v="1362"/>
    <x v="9"/>
    <x v="0"/>
    <x v="39"/>
    <x v="20"/>
  </r>
  <r>
    <s v="tt0421238"/>
    <x v="1537"/>
    <x v="1537"/>
    <n v="0"/>
    <x v="9"/>
    <n v="1"/>
    <n v="44"/>
    <x v="0"/>
    <x v="4"/>
    <x v="3"/>
    <s v="Western"/>
    <x v="21"/>
    <x v="1"/>
    <n v="54376"/>
    <x v="0"/>
    <x v="34"/>
    <x v="1535"/>
    <n v="-14951307"/>
    <x v="1"/>
    <d v="2005-09-12T00:00:00"/>
    <x v="690"/>
    <x v="1363"/>
    <x v="9"/>
    <x v="5"/>
    <x v="34"/>
    <x v="23"/>
  </r>
  <r>
    <s v="tt0421239"/>
    <x v="1538"/>
    <x v="1538"/>
    <n v="0"/>
    <x v="57"/>
    <n v="1"/>
    <n v="25"/>
    <x v="0"/>
    <x v="14"/>
    <x v="11"/>
    <s v="Unknown"/>
    <x v="7"/>
    <x v="0"/>
    <n v="132452"/>
    <x v="1"/>
    <x v="112"/>
    <x v="1536"/>
    <n v="70258201"/>
    <x v="0"/>
    <d v="2005-06-10T00:00:00"/>
    <x v="111"/>
    <x v="1327"/>
    <x v="6"/>
    <x v="1"/>
    <x v="34"/>
    <x v="28"/>
  </r>
  <r>
    <s v="tt0421715"/>
    <x v="1539"/>
    <x v="1539"/>
    <n v="0"/>
    <x v="114"/>
    <n v="2"/>
    <n v="46"/>
    <x v="2"/>
    <x v="3"/>
    <x v="0"/>
    <s v="Romance"/>
    <x v="10"/>
    <x v="1"/>
    <n v="681300"/>
    <x v="2"/>
    <x v="191"/>
    <x v="1537"/>
    <n v="185802786"/>
    <x v="0"/>
    <d v="2008-12-10T00:00:00"/>
    <x v="221"/>
    <x v="1364"/>
    <x v="0"/>
    <x v="4"/>
    <x v="38"/>
    <x v="28"/>
  </r>
  <r>
    <s v="tt0422720"/>
    <x v="1540"/>
    <x v="1540"/>
    <n v="0"/>
    <x v="90"/>
    <n v="2"/>
    <n v="3"/>
    <x v="2"/>
    <x v="2"/>
    <x v="3"/>
    <s v="History"/>
    <x v="7"/>
    <x v="0"/>
    <n v="118239"/>
    <x v="1"/>
    <x v="82"/>
    <x v="1538"/>
    <n v="20917189"/>
    <x v="0"/>
    <d v="2006-05-24T00:00:00"/>
    <x v="424"/>
    <x v="1365"/>
    <x v="11"/>
    <x v="4"/>
    <x v="39"/>
    <x v="22"/>
  </r>
  <r>
    <s v="tt0423294"/>
    <x v="1541"/>
    <x v="1541"/>
    <n v="0"/>
    <x v="57"/>
    <n v="1"/>
    <n v="25"/>
    <x v="0"/>
    <x v="1"/>
    <x v="1"/>
    <s v="Comedy"/>
    <x v="13"/>
    <x v="0"/>
    <n v="88034"/>
    <x v="0"/>
    <x v="140"/>
    <x v="1539"/>
    <n v="52005713"/>
    <x v="0"/>
    <d v="2007-06-02T00:00:00"/>
    <x v="691"/>
    <x v="1366"/>
    <x v="6"/>
    <x v="6"/>
    <x v="40"/>
    <x v="9"/>
  </r>
  <r>
    <s v="tt0423866"/>
    <x v="1542"/>
    <x v="1542"/>
    <n v="0"/>
    <x v="28"/>
    <n v="1"/>
    <n v="28"/>
    <x v="0"/>
    <x v="4"/>
    <x v="3"/>
    <s v="Romance"/>
    <x v="4"/>
    <x v="1"/>
    <n v="57395"/>
    <x v="0"/>
    <x v="60"/>
    <x v="1540"/>
    <n v="2403957"/>
    <x v="0"/>
    <d v="2004-09-07T00:00:00"/>
    <x v="692"/>
    <x v="1367"/>
    <x v="9"/>
    <x v="0"/>
    <x v="37"/>
    <x v="7"/>
  </r>
  <r>
    <s v="tt0423977"/>
    <x v="1543"/>
    <x v="1543"/>
    <n v="0"/>
    <x v="26"/>
    <n v="1"/>
    <n v="37"/>
    <x v="0"/>
    <x v="0"/>
    <x v="3"/>
    <s v="Romance"/>
    <x v="17"/>
    <x v="0"/>
    <n v="66272"/>
    <x v="0"/>
    <x v="3"/>
    <x v="1541"/>
    <n v="-6745014"/>
    <x v="1"/>
    <d v="2007-05-01T00:00:00"/>
    <x v="693"/>
    <x v="1368"/>
    <x v="11"/>
    <x v="0"/>
    <x v="40"/>
    <x v="1"/>
  </r>
  <r>
    <s v="tt0424095"/>
    <x v="1544"/>
    <x v="1544"/>
    <n v="0"/>
    <x v="57"/>
    <n v="1"/>
    <n v="25"/>
    <x v="0"/>
    <x v="5"/>
    <x v="5"/>
    <s v="Animation"/>
    <x v="5"/>
    <x v="0"/>
    <n v="135486"/>
    <x v="1"/>
    <x v="231"/>
    <x v="1542"/>
    <n v="29281554"/>
    <x v="0"/>
    <d v="2006-10-22T00:00:00"/>
    <x v="694"/>
    <x v="1369"/>
    <x v="4"/>
    <x v="3"/>
    <x v="39"/>
    <x v="29"/>
  </r>
  <r>
    <s v="tt0424136"/>
    <x v="1545"/>
    <x v="1545"/>
    <n v="0"/>
    <x v="9"/>
    <n v="1"/>
    <n v="44"/>
    <x v="0"/>
    <x v="3"/>
    <x v="16"/>
    <s v="Unknown"/>
    <x v="16"/>
    <x v="0"/>
    <n v="166317"/>
    <x v="1"/>
    <x v="232"/>
    <x v="1543"/>
    <n v="6072209"/>
    <x v="0"/>
    <d v="2005-01-01T00:00:00"/>
    <x v="646"/>
    <x v="1283"/>
    <x v="1"/>
    <x v="6"/>
    <x v="34"/>
    <x v="1"/>
  </r>
  <r>
    <s v="tt0424345"/>
    <x v="1546"/>
    <x v="1546"/>
    <n v="0"/>
    <x v="26"/>
    <n v="1"/>
    <n v="37"/>
    <x v="0"/>
    <x v="0"/>
    <x v="11"/>
    <s v="Unknown"/>
    <x v="21"/>
    <x v="1"/>
    <n v="139558"/>
    <x v="1"/>
    <x v="25"/>
    <x v="1544"/>
    <n v="21986174"/>
    <x v="0"/>
    <d v="2006-05-26T00:00:00"/>
    <x v="260"/>
    <x v="1370"/>
    <x v="11"/>
    <x v="1"/>
    <x v="39"/>
    <x v="16"/>
  </r>
  <r>
    <s v="tt0425061"/>
    <x v="1547"/>
    <x v="1547"/>
    <n v="0"/>
    <x v="18"/>
    <n v="1"/>
    <n v="50"/>
    <x v="0"/>
    <x v="5"/>
    <x v="5"/>
    <s v="Comedy"/>
    <x v="7"/>
    <x v="0"/>
    <n v="225615"/>
    <x v="1"/>
    <x v="125"/>
    <x v="1545"/>
    <n v="150685453"/>
    <x v="0"/>
    <d v="2008-06-19T00:00:00"/>
    <x v="268"/>
    <x v="1371"/>
    <x v="6"/>
    <x v="2"/>
    <x v="38"/>
    <x v="4"/>
  </r>
  <r>
    <s v="tt0425123"/>
    <x v="1548"/>
    <x v="1548"/>
    <n v="0"/>
    <x v="13"/>
    <n v="1"/>
    <n v="35"/>
    <x v="0"/>
    <x v="0"/>
    <x v="3"/>
    <s v="Fantasy"/>
    <x v="13"/>
    <x v="0"/>
    <n v="115662"/>
    <x v="1"/>
    <x v="165"/>
    <x v="1546"/>
    <n v="44854431"/>
    <x v="0"/>
    <d v="2005-09-16T00:00:00"/>
    <x v="562"/>
    <x v="1306"/>
    <x v="9"/>
    <x v="1"/>
    <x v="34"/>
    <x v="18"/>
  </r>
  <r>
    <s v="tt0425210"/>
    <x v="1549"/>
    <x v="1549"/>
    <n v="0"/>
    <x v="18"/>
    <n v="1"/>
    <n v="50"/>
    <x v="0"/>
    <x v="4"/>
    <x v="3"/>
    <s v="Thriller"/>
    <x v="8"/>
    <x v="1"/>
    <n v="322110"/>
    <x v="1"/>
    <x v="43"/>
    <x v="1547"/>
    <n v="29308881"/>
    <x v="0"/>
    <d v="2006-02-24T00:00:00"/>
    <x v="565"/>
    <x v="1372"/>
    <x v="2"/>
    <x v="1"/>
    <x v="39"/>
    <x v="22"/>
  </r>
  <r>
    <s v="tt0425413"/>
    <x v="1550"/>
    <x v="1550"/>
    <n v="0"/>
    <x v="12"/>
    <n v="1"/>
    <n v="40"/>
    <x v="0"/>
    <x v="0"/>
    <x v="7"/>
    <s v="Sport"/>
    <x v="7"/>
    <x v="0"/>
    <n v="69492"/>
    <x v="0"/>
    <x v="64"/>
    <x v="1548"/>
    <n v="23478921"/>
    <x v="0"/>
    <d v="2007-09-07T00:00:00"/>
    <x v="695"/>
    <x v="1032"/>
    <x v="9"/>
    <x v="1"/>
    <x v="40"/>
    <x v="7"/>
  </r>
  <r>
    <s v="tt0426592"/>
    <x v="1551"/>
    <x v="1551"/>
    <n v="0"/>
    <x v="115"/>
    <n v="1"/>
    <n v="15"/>
    <x v="1"/>
    <x v="5"/>
    <x v="2"/>
    <s v="Sci-Fi"/>
    <x v="48"/>
    <x v="3"/>
    <n v="73873"/>
    <x v="0"/>
    <x v="56"/>
    <x v="1549"/>
    <n v="36571300"/>
    <x v="0"/>
    <d v="2008-03-27T00:00:00"/>
    <x v="696"/>
    <x v="1373"/>
    <x v="3"/>
    <x v="2"/>
    <x v="38"/>
    <x v="15"/>
  </r>
  <r>
    <s v="tt0426931"/>
    <x v="1552"/>
    <x v="1552"/>
    <n v="0"/>
    <x v="42"/>
    <n v="1"/>
    <n v="54"/>
    <x v="0"/>
    <x v="3"/>
    <x v="8"/>
    <s v="Unknown"/>
    <x v="3"/>
    <x v="1"/>
    <n v="110141"/>
    <x v="1"/>
    <x v="84"/>
    <x v="1550"/>
    <n v="36122026"/>
    <x v="0"/>
    <d v="2007-10-01T00:00:00"/>
    <x v="697"/>
    <x v="1358"/>
    <x v="4"/>
    <x v="5"/>
    <x v="40"/>
    <x v="1"/>
  </r>
  <r>
    <s v="tt0427152"/>
    <x v="1553"/>
    <x v="1553"/>
    <n v="0"/>
    <x v="42"/>
    <n v="1"/>
    <n v="54"/>
    <x v="0"/>
    <x v="0"/>
    <x v="11"/>
    <s v="Unknown"/>
    <x v="32"/>
    <x v="0"/>
    <n v="109916"/>
    <x v="1"/>
    <x v="233"/>
    <x v="1551"/>
    <n v="17855739"/>
    <x v="0"/>
    <d v="2010-07-19T00:00:00"/>
    <x v="329"/>
    <x v="1374"/>
    <x v="7"/>
    <x v="5"/>
    <x v="48"/>
    <x v="4"/>
  </r>
  <r>
    <s v="tt0427229"/>
    <x v="1554"/>
    <x v="1554"/>
    <n v="0"/>
    <x v="26"/>
    <n v="1"/>
    <n v="37"/>
    <x v="0"/>
    <x v="0"/>
    <x v="7"/>
    <s v="Unknown"/>
    <x v="29"/>
    <x v="0"/>
    <n v="84409"/>
    <x v="0"/>
    <x v="115"/>
    <x v="1552"/>
    <n v="80224158"/>
    <x v="0"/>
    <d v="2006-03-10T00:00:00"/>
    <x v="446"/>
    <x v="1375"/>
    <x v="3"/>
    <x v="1"/>
    <x v="39"/>
    <x v="28"/>
  </r>
  <r>
    <s v="tt0427309"/>
    <x v="1555"/>
    <x v="1555"/>
    <n v="0"/>
    <x v="50"/>
    <n v="2"/>
    <n v="6"/>
    <x v="2"/>
    <x v="2"/>
    <x v="3"/>
    <s v="Romance"/>
    <x v="15"/>
    <x v="1"/>
    <n v="61608"/>
    <x v="0"/>
    <x v="48"/>
    <x v="1553"/>
    <n v="15271556"/>
    <x v="0"/>
    <d v="2007-12-11T00:00:00"/>
    <x v="698"/>
    <x v="1376"/>
    <x v="0"/>
    <x v="0"/>
    <x v="40"/>
    <x v="0"/>
  </r>
  <r>
    <s v="tt0427327"/>
    <x v="1556"/>
    <x v="1556"/>
    <n v="0"/>
    <x v="35"/>
    <n v="1"/>
    <n v="57"/>
    <x v="0"/>
    <x v="0"/>
    <x v="3"/>
    <s v="Musical"/>
    <x v="13"/>
    <x v="0"/>
    <n v="136499"/>
    <x v="1"/>
    <x v="137"/>
    <x v="1554"/>
    <n v="128627753"/>
    <x v="0"/>
    <d v="2007-07-10T00:00:00"/>
    <x v="460"/>
    <x v="1377"/>
    <x v="7"/>
    <x v="0"/>
    <x v="40"/>
    <x v="28"/>
  </r>
  <r>
    <s v="tt0427392"/>
    <x v="1557"/>
    <x v="1557"/>
    <n v="0"/>
    <x v="53"/>
    <n v="1"/>
    <n v="39"/>
    <x v="0"/>
    <x v="15"/>
    <x v="16"/>
    <s v="Unknown"/>
    <x v="32"/>
    <x v="0"/>
    <n v="81538"/>
    <x v="0"/>
    <x v="125"/>
    <x v="1555"/>
    <n v="-39829442"/>
    <x v="1"/>
    <d v="2007-08-17T00:00:00"/>
    <x v="699"/>
    <x v="1378"/>
    <x v="10"/>
    <x v="1"/>
    <x v="40"/>
    <x v="30"/>
  </r>
  <r>
    <s v="tt0427470"/>
    <x v="1558"/>
    <x v="1558"/>
    <n v="0"/>
    <x v="53"/>
    <n v="1"/>
    <n v="39"/>
    <x v="0"/>
    <x v="4"/>
    <x v="3"/>
    <s v="Thriller"/>
    <x v="16"/>
    <x v="0"/>
    <n v="60175"/>
    <x v="0"/>
    <x v="100"/>
    <x v="1556"/>
    <n v="-10628819"/>
    <x v="1"/>
    <d v="1905-06-29T00:00:00"/>
    <x v="609"/>
    <x v="1379"/>
    <x v="6"/>
    <x v="2"/>
    <x v="9"/>
    <x v="11"/>
  </r>
  <r>
    <s v="tt0427944"/>
    <x v="1559"/>
    <x v="1559"/>
    <n v="0"/>
    <x v="56"/>
    <n v="1"/>
    <n v="32"/>
    <x v="0"/>
    <x v="0"/>
    <x v="3"/>
    <s v="Unknown"/>
    <x v="15"/>
    <x v="1"/>
    <n v="227005"/>
    <x v="1"/>
    <x v="39"/>
    <x v="1557"/>
    <n v="32823027"/>
    <x v="0"/>
    <d v="2005-09-09T00:00:00"/>
    <x v="700"/>
    <x v="1380"/>
    <x v="9"/>
    <x v="1"/>
    <x v="34"/>
    <x v="17"/>
  </r>
  <r>
    <s v="tt0428803"/>
    <x v="1560"/>
    <x v="1560"/>
    <n v="0"/>
    <x v="110"/>
    <n v="1"/>
    <n v="20"/>
    <x v="1"/>
    <x v="13"/>
    <x v="19"/>
    <s v="Unknown"/>
    <x v="15"/>
    <x v="1"/>
    <n v="59409"/>
    <x v="0"/>
    <x v="33"/>
    <x v="1558"/>
    <n v="119392693"/>
    <x v="0"/>
    <d v="1905-06-27T00:00:00"/>
    <x v="701"/>
    <x v="1241"/>
    <x v="6"/>
    <x v="0"/>
    <x v="9"/>
    <x v="15"/>
  </r>
  <r>
    <s v="tt0429493"/>
    <x v="1561"/>
    <x v="1561"/>
    <n v="0"/>
    <x v="35"/>
    <n v="1"/>
    <n v="57"/>
    <x v="0"/>
    <x v="5"/>
    <x v="5"/>
    <s v="Crime"/>
    <x v="13"/>
    <x v="0"/>
    <n v="266309"/>
    <x v="1"/>
    <x v="160"/>
    <x v="1559"/>
    <n v="67238796"/>
    <x v="0"/>
    <d v="2010-06-03T00:00:00"/>
    <x v="702"/>
    <x v="1381"/>
    <x v="6"/>
    <x v="2"/>
    <x v="48"/>
    <x v="25"/>
  </r>
  <r>
    <s v="tt0430105"/>
    <x v="1562"/>
    <x v="1562"/>
    <n v="0"/>
    <x v="15"/>
    <n v="1"/>
    <n v="49"/>
    <x v="0"/>
    <x v="5"/>
    <x v="6"/>
    <s v="Drama"/>
    <x v="22"/>
    <x v="0"/>
    <n v="154062"/>
    <x v="1"/>
    <x v="129"/>
    <x v="1560"/>
    <n v="47374674"/>
    <x v="0"/>
    <d v="2005-07-01T00:00:00"/>
    <x v="209"/>
    <x v="1382"/>
    <x v="7"/>
    <x v="1"/>
    <x v="34"/>
    <x v="1"/>
  </r>
  <r>
    <s v="tt0430304"/>
    <x v="1563"/>
    <x v="1563"/>
    <n v="0"/>
    <x v="37"/>
    <n v="1"/>
    <n v="38"/>
    <x v="0"/>
    <x v="0"/>
    <x v="6"/>
    <s v="Unknown"/>
    <x v="53"/>
    <x v="3"/>
    <n v="58655"/>
    <x v="0"/>
    <x v="234"/>
    <x v="1561"/>
    <n v="40003322"/>
    <x v="0"/>
    <d v="2006-07-13T00:00:00"/>
    <x v="441"/>
    <x v="1383"/>
    <x v="7"/>
    <x v="2"/>
    <x v="39"/>
    <x v="12"/>
  </r>
  <r>
    <s v="tt0430357"/>
    <x v="1564"/>
    <x v="1564"/>
    <n v="0"/>
    <x v="68"/>
    <n v="2"/>
    <n v="12"/>
    <x v="2"/>
    <x v="5"/>
    <x v="6"/>
    <s v="Drama"/>
    <x v="34"/>
    <x v="0"/>
    <n v="121909"/>
    <x v="1"/>
    <x v="173"/>
    <x v="1562"/>
    <n v="28794509"/>
    <x v="0"/>
    <d v="2006-07-20T00:00:00"/>
    <x v="144"/>
    <x v="1384"/>
    <x v="7"/>
    <x v="2"/>
    <x v="39"/>
    <x v="8"/>
  </r>
  <r>
    <s v="tt0430922"/>
    <x v="1565"/>
    <x v="1565"/>
    <n v="0"/>
    <x v="53"/>
    <n v="1"/>
    <n v="39"/>
    <x v="0"/>
    <x v="0"/>
    <x v="11"/>
    <s v="Unknown"/>
    <x v="22"/>
    <x v="0"/>
    <n v="238405"/>
    <x v="1"/>
    <x v="65"/>
    <x v="1563"/>
    <n v="64649419"/>
    <x v="0"/>
    <d v="2008-10-19T00:00:00"/>
    <x v="483"/>
    <x v="1385"/>
    <x v="4"/>
    <x v="3"/>
    <x v="38"/>
    <x v="4"/>
  </r>
  <r>
    <s v="tt0431021"/>
    <x v="1566"/>
    <x v="1566"/>
    <n v="0"/>
    <x v="56"/>
    <n v="1"/>
    <n v="32"/>
    <x v="0"/>
    <x v="7"/>
    <x v="9"/>
    <s v="Thriller"/>
    <x v="32"/>
    <x v="0"/>
    <n v="62629"/>
    <x v="0"/>
    <x v="99"/>
    <x v="1564"/>
    <n v="71446075"/>
    <x v="0"/>
    <d v="2012-08-30T00:00:00"/>
    <x v="703"/>
    <x v="1386"/>
    <x v="10"/>
    <x v="2"/>
    <x v="49"/>
    <x v="13"/>
  </r>
  <r>
    <s v="tt0431197"/>
    <x v="1567"/>
    <x v="1567"/>
    <n v="0"/>
    <x v="18"/>
    <n v="1"/>
    <n v="50"/>
    <x v="0"/>
    <x v="5"/>
    <x v="3"/>
    <s v="Thriller"/>
    <x v="16"/>
    <x v="0"/>
    <n v="130971"/>
    <x v="1"/>
    <x v="108"/>
    <x v="1565"/>
    <n v="17019158"/>
    <x v="0"/>
    <d v="2007-08-22T00:00:00"/>
    <x v="570"/>
    <x v="1387"/>
    <x v="10"/>
    <x v="4"/>
    <x v="40"/>
    <x v="29"/>
  </r>
  <r>
    <s v="tt0431308"/>
    <x v="1568"/>
    <x v="1568"/>
    <n v="0"/>
    <x v="50"/>
    <n v="2"/>
    <n v="6"/>
    <x v="2"/>
    <x v="0"/>
    <x v="3"/>
    <s v="Romance"/>
    <x v="16"/>
    <x v="0"/>
    <n v="216209"/>
    <x v="1"/>
    <x v="84"/>
    <x v="1566"/>
    <n v="126846321"/>
    <x v="0"/>
    <d v="2007-12-20T00:00:00"/>
    <x v="704"/>
    <x v="1388"/>
    <x v="0"/>
    <x v="2"/>
    <x v="40"/>
    <x v="8"/>
  </r>
  <r>
    <s v="tt0432021"/>
    <x v="1569"/>
    <x v="1569"/>
    <n v="0"/>
    <x v="19"/>
    <n v="1"/>
    <n v="34"/>
    <x v="0"/>
    <x v="5"/>
    <x v="10"/>
    <s v="Sci-Fi"/>
    <x v="27"/>
    <x v="0"/>
    <n v="202707"/>
    <x v="1"/>
    <x v="129"/>
    <x v="1567"/>
    <n v="102717833"/>
    <x v="0"/>
    <d v="2007-09-20T00:00:00"/>
    <x v="140"/>
    <x v="1389"/>
    <x v="9"/>
    <x v="2"/>
    <x v="40"/>
    <x v="8"/>
  </r>
  <r>
    <s v="tt0432283"/>
    <x v="1570"/>
    <x v="1570"/>
    <n v="0"/>
    <x v="55"/>
    <n v="1"/>
    <n v="27"/>
    <x v="0"/>
    <x v="1"/>
    <x v="1"/>
    <s v="Comedy"/>
    <x v="4"/>
    <x v="1"/>
    <n v="260018"/>
    <x v="1"/>
    <x v="82"/>
    <x v="1568"/>
    <n v="18087259"/>
    <x v="0"/>
    <d v="2009-10-14T00:00:00"/>
    <x v="308"/>
    <x v="1390"/>
    <x v="4"/>
    <x v="4"/>
    <x v="42"/>
    <x v="5"/>
  </r>
  <r>
    <s v="tt0432348"/>
    <x v="1571"/>
    <x v="1571"/>
    <n v="0"/>
    <x v="29"/>
    <n v="1"/>
    <n v="33"/>
    <x v="0"/>
    <x v="7"/>
    <x v="9"/>
    <s v="Unknown"/>
    <x v="5"/>
    <x v="0"/>
    <n v="271084"/>
    <x v="1"/>
    <x v="1"/>
    <x v="1569"/>
    <n v="143748505"/>
    <x v="0"/>
    <d v="2005-10-28T00:00:00"/>
    <x v="705"/>
    <x v="1391"/>
    <x v="4"/>
    <x v="1"/>
    <x v="34"/>
    <x v="10"/>
  </r>
  <r>
    <s v="tt0433035"/>
    <x v="1572"/>
    <x v="1572"/>
    <n v="0"/>
    <x v="45"/>
    <n v="2"/>
    <n v="7"/>
    <x v="2"/>
    <x v="5"/>
    <x v="3"/>
    <s v="Sci-Fi"/>
    <x v="1"/>
    <x v="1"/>
    <n v="348153"/>
    <x v="1"/>
    <x v="160"/>
    <x v="1570"/>
    <n v="189268508"/>
    <x v="0"/>
    <d v="2011-09-06T00:00:00"/>
    <x v="543"/>
    <x v="1392"/>
    <x v="9"/>
    <x v="0"/>
    <x v="46"/>
    <x v="14"/>
  </r>
  <r>
    <s v="tt0433362"/>
    <x v="1573"/>
    <x v="1573"/>
    <n v="0"/>
    <x v="37"/>
    <n v="1"/>
    <n v="38"/>
    <x v="0"/>
    <x v="5"/>
    <x v="10"/>
    <s v="Sci-Fi"/>
    <x v="0"/>
    <x v="0"/>
    <n v="133558"/>
    <x v="1"/>
    <x v="34"/>
    <x v="1571"/>
    <n v="31417188"/>
    <x v="0"/>
    <d v="2009-09-11T00:00:00"/>
    <x v="706"/>
    <x v="1318"/>
    <x v="9"/>
    <x v="1"/>
    <x v="42"/>
    <x v="0"/>
  </r>
  <r>
    <s v="tt0433383"/>
    <x v="1574"/>
    <x v="1574"/>
    <n v="0"/>
    <x v="29"/>
    <n v="1"/>
    <n v="33"/>
    <x v="0"/>
    <x v="2"/>
    <x v="3"/>
    <s v="History"/>
    <x v="3"/>
    <x v="1"/>
    <n v="100450"/>
    <x v="1"/>
    <x v="22"/>
    <x v="1572"/>
    <n v="47641191"/>
    <x v="0"/>
    <d v="2005-09-01T00:00:00"/>
    <x v="512"/>
    <x v="1320"/>
    <x v="9"/>
    <x v="2"/>
    <x v="34"/>
    <x v="1"/>
  </r>
  <r>
    <s v="tt0433386"/>
    <x v="1575"/>
    <x v="1575"/>
    <n v="0"/>
    <x v="8"/>
    <n v="1"/>
    <n v="42"/>
    <x v="0"/>
    <x v="7"/>
    <x v="16"/>
    <s v="Unknown"/>
    <x v="31"/>
    <x v="3"/>
    <n v="51016"/>
    <x v="0"/>
    <x v="34"/>
    <x v="1573"/>
    <n v="50711175"/>
    <x v="0"/>
    <d v="2006-10-12T00:00:00"/>
    <x v="650"/>
    <x v="1393"/>
    <x v="4"/>
    <x v="2"/>
    <x v="39"/>
    <x v="23"/>
  </r>
  <r>
    <s v="tt0433387"/>
    <x v="1576"/>
    <x v="1576"/>
    <n v="0"/>
    <x v="3"/>
    <n v="1"/>
    <n v="56"/>
    <x v="0"/>
    <x v="5"/>
    <x v="6"/>
    <s v="Drama"/>
    <x v="22"/>
    <x v="0"/>
    <n v="67841"/>
    <x v="0"/>
    <x v="14"/>
    <x v="1574"/>
    <n v="3969708"/>
    <x v="0"/>
    <d v="2005-05-05T00:00:00"/>
    <x v="688"/>
    <x v="1212"/>
    <x v="11"/>
    <x v="2"/>
    <x v="34"/>
    <x v="20"/>
  </r>
  <r>
    <s v="tt0434409"/>
    <x v="1577"/>
    <x v="1577"/>
    <n v="0"/>
    <x v="68"/>
    <n v="2"/>
    <n v="12"/>
    <x v="2"/>
    <x v="5"/>
    <x v="3"/>
    <s v="Sci-Fi"/>
    <x v="18"/>
    <x v="1"/>
    <n v="1159864"/>
    <x v="2"/>
    <x v="63"/>
    <x v="1575"/>
    <n v="80686457"/>
    <x v="0"/>
    <d v="2005-12-11T00:00:00"/>
    <x v="707"/>
    <x v="1394"/>
    <x v="0"/>
    <x v="3"/>
    <x v="34"/>
    <x v="0"/>
  </r>
  <r>
    <s v="tt0435651"/>
    <x v="1578"/>
    <x v="1578"/>
    <n v="0"/>
    <x v="26"/>
    <n v="1"/>
    <n v="37"/>
    <x v="0"/>
    <x v="3"/>
    <x v="7"/>
    <s v="Sci-Fi"/>
    <x v="0"/>
    <x v="0"/>
    <n v="123594"/>
    <x v="1"/>
    <x v="78"/>
    <x v="1576"/>
    <n v="41980456"/>
    <x v="0"/>
    <d v="2014-08-11T00:00:00"/>
    <x v="230"/>
    <x v="1395"/>
    <x v="10"/>
    <x v="5"/>
    <x v="44"/>
    <x v="0"/>
  </r>
  <r>
    <s v="tt0435705"/>
    <x v="1579"/>
    <x v="1579"/>
    <n v="0"/>
    <x v="44"/>
    <n v="1"/>
    <n v="36"/>
    <x v="0"/>
    <x v="5"/>
    <x v="4"/>
    <s v="Thriller"/>
    <x v="27"/>
    <x v="0"/>
    <n v="164139"/>
    <x v="1"/>
    <x v="108"/>
    <x v="1577"/>
    <n v="7621983"/>
    <x v="0"/>
    <d v="2007-04-25T00:00:00"/>
    <x v="338"/>
    <x v="1396"/>
    <x v="8"/>
    <x v="4"/>
    <x v="40"/>
    <x v="2"/>
  </r>
  <r>
    <s v="tt0435761"/>
    <x v="1580"/>
    <x v="1580"/>
    <n v="0"/>
    <x v="62"/>
    <n v="1"/>
    <n v="43"/>
    <x v="0"/>
    <x v="1"/>
    <x v="1"/>
    <s v="Comedy"/>
    <x v="6"/>
    <x v="1"/>
    <n v="874412"/>
    <x v="2"/>
    <x v="159"/>
    <x v="1578"/>
    <n v="867316101"/>
    <x v="0"/>
    <d v="2010-06-12T00:00:00"/>
    <x v="708"/>
    <x v="1397"/>
    <x v="6"/>
    <x v="6"/>
    <x v="48"/>
    <x v="23"/>
  </r>
  <r>
    <s v="tt0437086"/>
    <x v="1581"/>
    <x v="1581"/>
    <n v="0"/>
    <x v="20"/>
    <n v="2"/>
    <n v="2"/>
    <x v="2"/>
    <x v="5"/>
    <x v="5"/>
    <s v="Sci-Fi"/>
    <x v="21"/>
    <x v="1"/>
    <n v="286365"/>
    <x v="1"/>
    <x v="166"/>
    <x v="1579"/>
    <n v="234980543"/>
    <x v="0"/>
    <d v="2019-01-31T00:00:00"/>
    <x v="227"/>
    <x v="1398"/>
    <x v="1"/>
    <x v="2"/>
    <x v="47"/>
    <x v="27"/>
  </r>
  <r>
    <s v="tt0437863"/>
    <x v="1582"/>
    <x v="1582"/>
    <n v="0"/>
    <x v="57"/>
    <n v="1"/>
    <n v="25"/>
    <x v="0"/>
    <x v="0"/>
    <x v="15"/>
    <s v="Unknown"/>
    <x v="38"/>
    <x v="0"/>
    <n v="54074"/>
    <x v="0"/>
    <x v="127"/>
    <x v="1580"/>
    <n v="31962629"/>
    <x v="0"/>
    <d v="2006-04-07T00:00:00"/>
    <x v="315"/>
    <x v="1399"/>
    <x v="8"/>
    <x v="1"/>
    <x v="39"/>
    <x v="7"/>
  </r>
  <r>
    <s v="tt0438097"/>
    <x v="1583"/>
    <x v="1583"/>
    <n v="0"/>
    <x v="10"/>
    <n v="1"/>
    <n v="31"/>
    <x v="0"/>
    <x v="1"/>
    <x v="1"/>
    <s v="Comedy"/>
    <x v="22"/>
    <x v="0"/>
    <n v="291260"/>
    <x v="1"/>
    <x v="125"/>
    <x v="1581"/>
    <n v="587094506"/>
    <x v="0"/>
    <d v="2006-03-29T00:00:00"/>
    <x v="709"/>
    <x v="1400"/>
    <x v="3"/>
    <x v="4"/>
    <x v="39"/>
    <x v="11"/>
  </r>
  <r>
    <s v="tt0438488"/>
    <x v="1584"/>
    <x v="1584"/>
    <n v="0"/>
    <x v="47"/>
    <n v="1"/>
    <n v="55"/>
    <x v="0"/>
    <x v="5"/>
    <x v="5"/>
    <s v="Sci-Fi"/>
    <x v="7"/>
    <x v="0"/>
    <n v="373136"/>
    <x v="1"/>
    <x v="159"/>
    <x v="1582"/>
    <n v="171353001"/>
    <x v="0"/>
    <d v="2009-05-14T00:00:00"/>
    <x v="426"/>
    <x v="1401"/>
    <x v="11"/>
    <x v="2"/>
    <x v="42"/>
    <x v="5"/>
  </r>
  <r>
    <s v="tt0439572"/>
    <x v="1585"/>
    <x v="1585"/>
    <n v="0"/>
    <x v="2"/>
    <n v="2"/>
    <n v="24"/>
    <x v="2"/>
    <x v="5"/>
    <x v="5"/>
    <s v="Fantasy"/>
    <x v="13"/>
    <x v="0"/>
    <n v="184330"/>
    <x v="1"/>
    <x v="159"/>
    <x v="1583"/>
    <n v="70633313"/>
    <x v="0"/>
    <d v="2023-06-14T00:00:00"/>
    <x v="710"/>
    <x v="1402"/>
    <x v="6"/>
    <x v="4"/>
    <x v="50"/>
    <x v="5"/>
  </r>
  <r>
    <s v="tt0439815"/>
    <x v="1586"/>
    <x v="1586"/>
    <n v="0"/>
    <x v="13"/>
    <n v="1"/>
    <n v="35"/>
    <x v="0"/>
    <x v="0"/>
    <x v="10"/>
    <s v="Sci-Fi"/>
    <x v="7"/>
    <x v="0"/>
    <n v="87484"/>
    <x v="0"/>
    <x v="48"/>
    <x v="1584"/>
    <n v="-2165064"/>
    <x v="1"/>
    <d v="2006-03-31T00:00:00"/>
    <x v="711"/>
    <x v="1403"/>
    <x v="3"/>
    <x v="1"/>
    <x v="39"/>
    <x v="27"/>
  </r>
  <r>
    <s v="tt0440963"/>
    <x v="1587"/>
    <x v="1587"/>
    <n v="0"/>
    <x v="47"/>
    <n v="1"/>
    <n v="55"/>
    <x v="0"/>
    <x v="5"/>
    <x v="9"/>
    <s v="Thriller"/>
    <x v="9"/>
    <x v="1"/>
    <n v="651110"/>
    <x v="2"/>
    <x v="160"/>
    <x v="1585"/>
    <n v="334100035"/>
    <x v="0"/>
    <d v="2007-07-25T00:00:00"/>
    <x v="619"/>
    <x v="1404"/>
    <x v="7"/>
    <x v="4"/>
    <x v="40"/>
    <x v="2"/>
  </r>
  <r>
    <s v="tt0441773"/>
    <x v="1588"/>
    <x v="1588"/>
    <n v="0"/>
    <x v="56"/>
    <n v="1"/>
    <n v="32"/>
    <x v="0"/>
    <x v="5"/>
    <x v="5"/>
    <s v="Animation"/>
    <x v="2"/>
    <x v="1"/>
    <n v="502093"/>
    <x v="2"/>
    <x v="163"/>
    <x v="1586"/>
    <n v="502083197"/>
    <x v="0"/>
    <d v="2008-05-15T00:00:00"/>
    <x v="712"/>
    <x v="1405"/>
    <x v="11"/>
    <x v="2"/>
    <x v="38"/>
    <x v="24"/>
  </r>
  <r>
    <s v="tt0442933"/>
    <x v="1589"/>
    <x v="1589"/>
    <n v="0"/>
    <x v="47"/>
    <n v="1"/>
    <n v="55"/>
    <x v="0"/>
    <x v="5"/>
    <x v="5"/>
    <s v="Animation"/>
    <x v="33"/>
    <x v="0"/>
    <n v="172345"/>
    <x v="1"/>
    <x v="191"/>
    <x v="1587"/>
    <n v="46393745"/>
    <x v="0"/>
    <d v="2007-11-05T00:00:00"/>
    <x v="115"/>
    <x v="1406"/>
    <x v="5"/>
    <x v="5"/>
    <x v="40"/>
    <x v="20"/>
  </r>
  <r>
    <s v="tt0443272"/>
    <x v="1590"/>
    <x v="1590"/>
    <n v="0"/>
    <x v="61"/>
    <n v="2"/>
    <n v="30"/>
    <x v="2"/>
    <x v="2"/>
    <x v="3"/>
    <s v="History"/>
    <x v="21"/>
    <x v="1"/>
    <n v="268926"/>
    <x v="1"/>
    <x v="117"/>
    <x v="1588"/>
    <n v="210293450"/>
    <x v="0"/>
    <d v="2012-10-08T00:00:00"/>
    <x v="33"/>
    <x v="1407"/>
    <x v="4"/>
    <x v="5"/>
    <x v="49"/>
    <x v="19"/>
  </r>
  <r>
    <s v="tt0443274"/>
    <x v="1591"/>
    <x v="1591"/>
    <n v="0"/>
    <x v="59"/>
    <n v="1"/>
    <n v="30"/>
    <x v="0"/>
    <x v="5"/>
    <x v="6"/>
    <s v="Drama"/>
    <x v="5"/>
    <x v="0"/>
    <n v="153073"/>
    <x v="1"/>
    <x v="82"/>
    <x v="1589"/>
    <n v="112039882"/>
    <x v="0"/>
    <d v="2008-02-13T00:00:00"/>
    <x v="713"/>
    <x v="1408"/>
    <x v="2"/>
    <x v="4"/>
    <x v="38"/>
    <x v="12"/>
  </r>
  <r>
    <s v="tt0443453"/>
    <x v="1592"/>
    <x v="1592"/>
    <n v="0"/>
    <x v="77"/>
    <n v="1"/>
    <n v="24"/>
    <x v="0"/>
    <x v="0"/>
    <x v="11"/>
    <s v="Unknown"/>
    <x v="3"/>
    <x v="1"/>
    <n v="432090"/>
    <x v="1"/>
    <x v="59"/>
    <x v="1590"/>
    <n v="244552893"/>
    <x v="0"/>
    <d v="2006-08-04T00:00:00"/>
    <x v="714"/>
    <x v="1409"/>
    <x v="10"/>
    <x v="1"/>
    <x v="39"/>
    <x v="3"/>
  </r>
  <r>
    <s v="tt0443489"/>
    <x v="1593"/>
    <x v="1593"/>
    <n v="0"/>
    <x v="25"/>
    <n v="2"/>
    <n v="10"/>
    <x v="2"/>
    <x v="3"/>
    <x v="8"/>
    <s v="Musical"/>
    <x v="5"/>
    <x v="0"/>
    <n v="76260"/>
    <x v="0"/>
    <x v="108"/>
    <x v="1591"/>
    <n v="85430335"/>
    <x v="0"/>
    <d v="2006-05-19T00:00:00"/>
    <x v="602"/>
    <x v="1410"/>
    <x v="11"/>
    <x v="1"/>
    <x v="39"/>
    <x v="4"/>
  </r>
  <r>
    <s v="tt0443536"/>
    <x v="1594"/>
    <x v="1594"/>
    <n v="0"/>
    <x v="110"/>
    <n v="1"/>
    <n v="20"/>
    <x v="1"/>
    <x v="1"/>
    <x v="1"/>
    <s v="Comedy"/>
    <x v="7"/>
    <x v="0"/>
    <n v="65006"/>
    <x v="0"/>
    <x v="84"/>
    <x v="1592"/>
    <n v="80013167"/>
    <x v="0"/>
    <d v="2005-12-16T00:00:00"/>
    <x v="715"/>
    <x v="1411"/>
    <x v="0"/>
    <x v="1"/>
    <x v="34"/>
    <x v="18"/>
  </r>
  <r>
    <s v="tt0443543"/>
    <x v="1595"/>
    <x v="1595"/>
    <n v="0"/>
    <x v="18"/>
    <n v="1"/>
    <n v="50"/>
    <x v="0"/>
    <x v="3"/>
    <x v="0"/>
    <s v="Mystery"/>
    <x v="15"/>
    <x v="1"/>
    <n v="385200"/>
    <x v="1"/>
    <x v="123"/>
    <x v="1593"/>
    <n v="71392388"/>
    <x v="0"/>
    <d v="2006-01-22T00:00:00"/>
    <x v="716"/>
    <x v="1412"/>
    <x v="1"/>
    <x v="3"/>
    <x v="39"/>
    <x v="29"/>
  </r>
  <r>
    <s v="tt0443632"/>
    <x v="1596"/>
    <x v="1596"/>
    <n v="0"/>
    <x v="52"/>
    <n v="1"/>
    <n v="48"/>
    <x v="0"/>
    <x v="5"/>
    <x v="6"/>
    <s v="Thriller"/>
    <x v="28"/>
    <x v="0"/>
    <n v="51601"/>
    <x v="0"/>
    <x v="113"/>
    <x v="1594"/>
    <n v="18810595"/>
    <x v="0"/>
    <d v="2006-04-19T00:00:00"/>
    <x v="499"/>
    <x v="1413"/>
    <x v="8"/>
    <x v="4"/>
    <x v="39"/>
    <x v="4"/>
  </r>
  <r>
    <s v="tt0443649"/>
    <x v="1597"/>
    <x v="1597"/>
    <n v="0"/>
    <x v="15"/>
    <n v="1"/>
    <n v="49"/>
    <x v="0"/>
    <x v="5"/>
    <x v="5"/>
    <s v="Drama"/>
    <x v="30"/>
    <x v="0"/>
    <n v="134387"/>
    <x v="1"/>
    <x v="158"/>
    <x v="1595"/>
    <n v="164784201"/>
    <x v="0"/>
    <d v="2008-02-22T00:00:00"/>
    <x v="233"/>
    <x v="1414"/>
    <x v="2"/>
    <x v="1"/>
    <x v="38"/>
    <x v="29"/>
  </r>
  <r>
    <s v="tt0443680"/>
    <x v="1598"/>
    <x v="1598"/>
    <n v="0"/>
    <x v="69"/>
    <n v="2"/>
    <n v="40"/>
    <x v="2"/>
    <x v="2"/>
    <x v="6"/>
    <s v="Drama"/>
    <x v="15"/>
    <x v="1"/>
    <n v="189987"/>
    <x v="1"/>
    <x v="84"/>
    <x v="1596"/>
    <n v="-14998224"/>
    <x v="1"/>
    <d v="2007-09-02T00:00:00"/>
    <x v="717"/>
    <x v="1415"/>
    <x v="9"/>
    <x v="3"/>
    <x v="40"/>
    <x v="9"/>
  </r>
  <r>
    <s v="tt0443701"/>
    <x v="1599"/>
    <x v="1599"/>
    <n v="0"/>
    <x v="9"/>
    <n v="1"/>
    <n v="44"/>
    <x v="0"/>
    <x v="4"/>
    <x v="3"/>
    <s v="Horror"/>
    <x v="32"/>
    <x v="0"/>
    <n v="93324"/>
    <x v="0"/>
    <x v="84"/>
    <x v="1597"/>
    <n v="39363381"/>
    <x v="0"/>
    <d v="2008-07-24T00:00:00"/>
    <x v="718"/>
    <x v="1416"/>
    <x v="7"/>
    <x v="2"/>
    <x v="38"/>
    <x v="22"/>
  </r>
  <r>
    <s v="tt0443706"/>
    <x v="1600"/>
    <x v="1600"/>
    <n v="0"/>
    <x v="102"/>
    <n v="2"/>
    <n v="37"/>
    <x v="2"/>
    <x v="4"/>
    <x v="3"/>
    <s v="Mystery"/>
    <x v="8"/>
    <x v="1"/>
    <n v="579861"/>
    <x v="2"/>
    <x v="117"/>
    <x v="1598"/>
    <n v="19785914"/>
    <x v="0"/>
    <d v="2007-02-28T00:00:00"/>
    <x v="221"/>
    <x v="1417"/>
    <x v="2"/>
    <x v="4"/>
    <x v="40"/>
    <x v="10"/>
  </r>
  <r>
    <s v="tt0445922"/>
    <x v="1601"/>
    <x v="1601"/>
    <n v="0"/>
    <x v="34"/>
    <n v="2"/>
    <n v="13"/>
    <x v="2"/>
    <x v="3"/>
    <x v="0"/>
    <s v="History"/>
    <x v="21"/>
    <x v="1"/>
    <n v="113324"/>
    <x v="1"/>
    <x v="129"/>
    <x v="1599"/>
    <n v="-15374239"/>
    <x v="1"/>
    <d v="2007-09-09T00:00:00"/>
    <x v="373"/>
    <x v="1347"/>
    <x v="9"/>
    <x v="3"/>
    <x v="40"/>
    <x v="17"/>
  </r>
  <r>
    <s v="tt0445934"/>
    <x v="1602"/>
    <x v="1602"/>
    <n v="0"/>
    <x v="29"/>
    <n v="1"/>
    <n v="33"/>
    <x v="0"/>
    <x v="0"/>
    <x v="15"/>
    <s v="Unknown"/>
    <x v="33"/>
    <x v="0"/>
    <n v="175340"/>
    <x v="1"/>
    <x v="235"/>
    <x v="1600"/>
    <n v="84710347"/>
    <x v="0"/>
    <d v="2007-03-30T00:00:00"/>
    <x v="719"/>
    <x v="1418"/>
    <x v="3"/>
    <x v="1"/>
    <x v="40"/>
    <x v="13"/>
  </r>
  <r>
    <s v="tt0445990"/>
    <x v="1603"/>
    <x v="1603"/>
    <n v="0"/>
    <x v="17"/>
    <n v="1"/>
    <n v="45"/>
    <x v="0"/>
    <x v="2"/>
    <x v="3"/>
    <s v="Sport"/>
    <x v="16"/>
    <x v="0"/>
    <n v="74190"/>
    <x v="0"/>
    <x v="82"/>
    <x v="1601"/>
    <n v="18480828"/>
    <x v="0"/>
    <d v="2006-08-25T00:00:00"/>
    <x v="720"/>
    <x v="1419"/>
    <x v="10"/>
    <x v="1"/>
    <x v="39"/>
    <x v="2"/>
  </r>
  <r>
    <s v="tt0446029"/>
    <x v="1604"/>
    <x v="1604"/>
    <n v="0"/>
    <x v="22"/>
    <n v="1"/>
    <n v="52"/>
    <x v="0"/>
    <x v="5"/>
    <x v="2"/>
    <s v="Fantasy"/>
    <x v="15"/>
    <x v="1"/>
    <n v="452231"/>
    <x v="1"/>
    <x v="113"/>
    <x v="1602"/>
    <n v="-10578026"/>
    <x v="1"/>
    <d v="2010-07-27T00:00:00"/>
    <x v="721"/>
    <x v="1420"/>
    <x v="7"/>
    <x v="0"/>
    <x v="48"/>
    <x v="15"/>
  </r>
  <r>
    <s v="tt0446755"/>
    <x v="1605"/>
    <x v="1605"/>
    <n v="0"/>
    <x v="31"/>
    <n v="2"/>
    <n v="5"/>
    <x v="2"/>
    <x v="3"/>
    <x v="7"/>
    <s v="Unknown"/>
    <x v="3"/>
    <x v="1"/>
    <n v="95238"/>
    <x v="0"/>
    <x v="236"/>
    <x v="1603"/>
    <n v="7510847"/>
    <x v="0"/>
    <d v="2006-12-13T00:00:00"/>
    <x v="722"/>
    <x v="1421"/>
    <x v="0"/>
    <x v="4"/>
    <x v="39"/>
    <x v="12"/>
  </r>
  <r>
    <s v="tt0448011"/>
    <x v="1606"/>
    <x v="1606"/>
    <n v="0"/>
    <x v="21"/>
    <n v="2"/>
    <n v="1"/>
    <x v="2"/>
    <x v="5"/>
    <x v="9"/>
    <s v="Sci-Fi"/>
    <x v="27"/>
    <x v="0"/>
    <n v="243972"/>
    <x v="1"/>
    <x v="115"/>
    <x v="1604"/>
    <n v="133658498"/>
    <x v="0"/>
    <d v="2009-03-09T00:00:00"/>
    <x v="261"/>
    <x v="1422"/>
    <x v="3"/>
    <x v="5"/>
    <x v="42"/>
    <x v="17"/>
  </r>
  <r>
    <s v="tt0448115"/>
    <x v="1607"/>
    <x v="1607"/>
    <n v="0"/>
    <x v="68"/>
    <n v="2"/>
    <n v="12"/>
    <x v="2"/>
    <x v="5"/>
    <x v="5"/>
    <s v="Comedy"/>
    <x v="16"/>
    <x v="0"/>
    <n v="375142"/>
    <x v="1"/>
    <x v="140"/>
    <x v="1605"/>
    <n v="267799011"/>
    <x v="0"/>
    <d v="2019-03-25T00:00:00"/>
    <x v="723"/>
    <x v="1423"/>
    <x v="3"/>
    <x v="5"/>
    <x v="47"/>
    <x v="2"/>
  </r>
  <r>
    <s v="tt0448157"/>
    <x v="1608"/>
    <x v="1608"/>
    <n v="0"/>
    <x v="56"/>
    <n v="1"/>
    <n v="32"/>
    <x v="0"/>
    <x v="5"/>
    <x v="2"/>
    <s v="Drama"/>
    <x v="0"/>
    <x v="0"/>
    <n v="503465"/>
    <x v="2"/>
    <x v="191"/>
    <x v="1606"/>
    <n v="479443428"/>
    <x v="0"/>
    <d v="2008-06-16T00:00:00"/>
    <x v="570"/>
    <x v="1424"/>
    <x v="6"/>
    <x v="5"/>
    <x v="38"/>
    <x v="18"/>
  </r>
  <r>
    <s v="tt0448694"/>
    <x v="1609"/>
    <x v="1609"/>
    <n v="0"/>
    <x v="59"/>
    <n v="1"/>
    <n v="30"/>
    <x v="0"/>
    <x v="5"/>
    <x v="5"/>
    <s v="Animation"/>
    <x v="5"/>
    <x v="0"/>
    <n v="187307"/>
    <x v="1"/>
    <x v="163"/>
    <x v="1607"/>
    <n v="424987477"/>
    <x v="0"/>
    <d v="2011-10-23T00:00:00"/>
    <x v="724"/>
    <x v="1425"/>
    <x v="4"/>
    <x v="3"/>
    <x v="46"/>
    <x v="26"/>
  </r>
  <r>
    <s v="tt0449010"/>
    <x v="1610"/>
    <x v="1610"/>
    <n v="0"/>
    <x v="9"/>
    <n v="1"/>
    <n v="44"/>
    <x v="0"/>
    <x v="5"/>
    <x v="5"/>
    <s v="Family"/>
    <x v="30"/>
    <x v="0"/>
    <n v="129256"/>
    <x v="1"/>
    <x v="140"/>
    <x v="1608"/>
    <n v="150425512"/>
    <x v="0"/>
    <d v="2006-12-11T00:00:00"/>
    <x v="725"/>
    <x v="1148"/>
    <x v="0"/>
    <x v="5"/>
    <x v="39"/>
    <x v="0"/>
  </r>
  <r>
    <s v="tt0449059"/>
    <x v="1611"/>
    <x v="1611"/>
    <n v="0"/>
    <x v="75"/>
    <n v="1"/>
    <n v="41"/>
    <x v="0"/>
    <x v="0"/>
    <x v="3"/>
    <s v="Unknown"/>
    <x v="10"/>
    <x v="1"/>
    <n v="506594"/>
    <x v="2"/>
    <x v="33"/>
    <x v="1609"/>
    <n v="93058954"/>
    <x v="0"/>
    <d v="2006-01-20T00:00:00"/>
    <x v="726"/>
    <x v="1426"/>
    <x v="1"/>
    <x v="1"/>
    <x v="39"/>
    <x v="8"/>
  </r>
  <r>
    <s v="tt0449088"/>
    <x v="1612"/>
    <x v="1612"/>
    <n v="0"/>
    <x v="101"/>
    <n v="2"/>
    <n v="49"/>
    <x v="2"/>
    <x v="5"/>
    <x v="5"/>
    <s v="Fantasy"/>
    <x v="1"/>
    <x v="1"/>
    <n v="679711"/>
    <x v="2"/>
    <x v="237"/>
    <x v="1610"/>
    <n v="661691209"/>
    <x v="0"/>
    <d v="2007-05-19T00:00:00"/>
    <x v="353"/>
    <x v="1267"/>
    <x v="11"/>
    <x v="6"/>
    <x v="40"/>
    <x v="4"/>
  </r>
  <r>
    <s v="tt0449089"/>
    <x v="1613"/>
    <x v="1613"/>
    <n v="0"/>
    <x v="53"/>
    <n v="1"/>
    <n v="39"/>
    <x v="0"/>
    <x v="1"/>
    <x v="2"/>
    <s v="Family"/>
    <x v="29"/>
    <x v="0"/>
    <n v="62682"/>
    <x v="0"/>
    <x v="115"/>
    <x v="1611"/>
    <n v="37528173"/>
    <x v="0"/>
    <d v="2006-04-28T00:00:00"/>
    <x v="206"/>
    <x v="1427"/>
    <x v="8"/>
    <x v="1"/>
    <x v="39"/>
    <x v="10"/>
  </r>
  <r>
    <s v="tt0449467"/>
    <x v="1614"/>
    <x v="1614"/>
    <n v="0"/>
    <x v="48"/>
    <n v="2"/>
    <n v="23"/>
    <x v="2"/>
    <x v="3"/>
    <x v="11"/>
    <s v="Unknown"/>
    <x v="15"/>
    <x v="1"/>
    <n v="313554"/>
    <x v="1"/>
    <x v="78"/>
    <x v="1612"/>
    <n v="110330182"/>
    <x v="0"/>
    <d v="2006-05-23T00:00:00"/>
    <x v="486"/>
    <x v="1428"/>
    <x v="11"/>
    <x v="0"/>
    <x v="39"/>
    <x v="26"/>
  </r>
  <r>
    <s v="tt0450188"/>
    <x v="1615"/>
    <x v="1615"/>
    <n v="0"/>
    <x v="54"/>
    <n v="2"/>
    <n v="20"/>
    <x v="2"/>
    <x v="2"/>
    <x v="3"/>
    <s v="Music"/>
    <x v="2"/>
    <x v="1"/>
    <n v="89776"/>
    <x v="0"/>
    <x v="78"/>
    <x v="1613"/>
    <n v="62484847"/>
    <x v="0"/>
    <d v="2007-02-08T00:00:00"/>
    <x v="727"/>
    <x v="1429"/>
    <x v="2"/>
    <x v="2"/>
    <x v="40"/>
    <x v="19"/>
  </r>
  <r>
    <s v="tt0450232"/>
    <x v="1616"/>
    <x v="1616"/>
    <n v="0"/>
    <x v="8"/>
    <n v="1"/>
    <n v="42"/>
    <x v="0"/>
    <x v="5"/>
    <x v="3"/>
    <s v="Thriller"/>
    <x v="5"/>
    <x v="0"/>
    <n v="133698"/>
    <x v="1"/>
    <x v="139"/>
    <x v="1614"/>
    <n v="13664721"/>
    <x v="0"/>
    <d v="2006-02-27T00:00:00"/>
    <x v="44"/>
    <x v="1430"/>
    <x v="2"/>
    <x v="5"/>
    <x v="39"/>
    <x v="15"/>
  </r>
  <r>
    <s v="tt0450259"/>
    <x v="1617"/>
    <x v="1617"/>
    <n v="0"/>
    <x v="48"/>
    <n v="2"/>
    <n v="23"/>
    <x v="2"/>
    <x v="1"/>
    <x v="3"/>
    <s v="Thriller"/>
    <x v="9"/>
    <x v="1"/>
    <n v="574931"/>
    <x v="2"/>
    <x v="140"/>
    <x v="1615"/>
    <n v="71720398"/>
    <x v="0"/>
    <d v="2006-12-06T00:00:00"/>
    <x v="181"/>
    <x v="1431"/>
    <x v="0"/>
    <x v="4"/>
    <x v="39"/>
    <x v="14"/>
  </r>
  <r>
    <s v="tt0450278"/>
    <x v="1618"/>
    <x v="1618"/>
    <n v="0"/>
    <x v="19"/>
    <n v="1"/>
    <n v="34"/>
    <x v="0"/>
    <x v="7"/>
    <x v="11"/>
    <s v="Unknown"/>
    <x v="32"/>
    <x v="0"/>
    <n v="187921"/>
    <x v="1"/>
    <x v="238"/>
    <x v="1616"/>
    <n v="77179826"/>
    <x v="0"/>
    <d v="2005-09-17T00:00:00"/>
    <x v="541"/>
    <x v="1432"/>
    <x v="9"/>
    <x v="6"/>
    <x v="34"/>
    <x v="30"/>
  </r>
  <r>
    <s v="tt0450314"/>
    <x v="1619"/>
    <x v="1619"/>
    <n v="0"/>
    <x v="62"/>
    <n v="1"/>
    <n v="43"/>
    <x v="0"/>
    <x v="5"/>
    <x v="6"/>
    <s v="Drama"/>
    <x v="32"/>
    <x v="0"/>
    <n v="66290"/>
    <x v="0"/>
    <x v="56"/>
    <x v="1617"/>
    <n v="-24838507"/>
    <x v="1"/>
    <d v="2008-12-04T00:00:00"/>
    <x v="728"/>
    <x v="1433"/>
    <x v="0"/>
    <x v="2"/>
    <x v="38"/>
    <x v="3"/>
  </r>
  <r>
    <s v="tt0450345"/>
    <x v="34"/>
    <x v="34"/>
    <n v="0"/>
    <x v="8"/>
    <n v="1"/>
    <n v="42"/>
    <x v="0"/>
    <x v="7"/>
    <x v="9"/>
    <s v="Thriller"/>
    <x v="47"/>
    <x v="3"/>
    <n v="70515"/>
    <x v="0"/>
    <x v="82"/>
    <x v="1618"/>
    <n v="-1194620"/>
    <x v="1"/>
    <d v="2006-08-31T00:00:00"/>
    <x v="729"/>
    <x v="1434"/>
    <x v="10"/>
    <x v="2"/>
    <x v="39"/>
    <x v="27"/>
  </r>
  <r>
    <s v="tt0450385"/>
    <x v="1620"/>
    <x v="1620"/>
    <n v="0"/>
    <x v="9"/>
    <n v="1"/>
    <n v="44"/>
    <x v="0"/>
    <x v="8"/>
    <x v="10"/>
    <s v="Mystery"/>
    <x v="22"/>
    <x v="0"/>
    <n v="288018"/>
    <x v="1"/>
    <x v="78"/>
    <x v="1619"/>
    <n v="107963417"/>
    <x v="0"/>
    <d v="2007-06-12T00:00:00"/>
    <x v="659"/>
    <x v="1135"/>
    <x v="6"/>
    <x v="0"/>
    <x v="40"/>
    <x v="23"/>
  </r>
  <r>
    <s v="tt0451079"/>
    <x v="1621"/>
    <x v="1621"/>
    <n v="0"/>
    <x v="5"/>
    <n v="1"/>
    <n v="26"/>
    <x v="0"/>
    <x v="1"/>
    <x v="1"/>
    <s v="Comedy"/>
    <x v="22"/>
    <x v="0"/>
    <n v="147958"/>
    <x v="1"/>
    <x v="132"/>
    <x v="1620"/>
    <n v="213572799"/>
    <x v="0"/>
    <d v="2008-03-03T00:00:00"/>
    <x v="730"/>
    <x v="1435"/>
    <x v="3"/>
    <x v="5"/>
    <x v="38"/>
    <x v="25"/>
  </r>
  <r>
    <s v="tt0451279"/>
    <x v="1622"/>
    <x v="1622"/>
    <n v="0"/>
    <x v="71"/>
    <n v="2"/>
    <n v="21"/>
    <x v="2"/>
    <x v="5"/>
    <x v="5"/>
    <s v="Fantasy"/>
    <x v="3"/>
    <x v="1"/>
    <n v="687323"/>
    <x v="2"/>
    <x v="231"/>
    <x v="1621"/>
    <n v="674970682"/>
    <x v="0"/>
    <d v="2017-05-15T00:00:00"/>
    <x v="583"/>
    <x v="1436"/>
    <x v="11"/>
    <x v="5"/>
    <x v="51"/>
    <x v="24"/>
  </r>
  <r>
    <s v="tt0452594"/>
    <x v="1623"/>
    <x v="1623"/>
    <n v="0"/>
    <x v="32"/>
    <n v="1"/>
    <n v="46"/>
    <x v="0"/>
    <x v="0"/>
    <x v="3"/>
    <s v="Romance"/>
    <x v="24"/>
    <x v="0"/>
    <n v="137248"/>
    <x v="1"/>
    <x v="139"/>
    <x v="1622"/>
    <n v="153668210"/>
    <x v="0"/>
    <d v="2006-05-22T00:00:00"/>
    <x v="456"/>
    <x v="1235"/>
    <x v="11"/>
    <x v="5"/>
    <x v="39"/>
    <x v="29"/>
  </r>
  <r>
    <s v="tt0452598"/>
    <x v="1624"/>
    <x v="1624"/>
    <n v="0"/>
    <x v="19"/>
    <n v="1"/>
    <n v="34"/>
    <x v="0"/>
    <x v="1"/>
    <x v="2"/>
    <s v="Family"/>
    <x v="38"/>
    <x v="0"/>
    <n v="61811"/>
    <x v="0"/>
    <x v="113"/>
    <x v="1623"/>
    <n v="70154568"/>
    <x v="0"/>
    <d v="2005-12-21T00:00:00"/>
    <x v="460"/>
    <x v="1210"/>
    <x v="0"/>
    <x v="4"/>
    <x v="34"/>
    <x v="6"/>
  </r>
  <r>
    <s v="tt0452608"/>
    <x v="1625"/>
    <x v="1625"/>
    <n v="0"/>
    <x v="17"/>
    <n v="1"/>
    <n v="45"/>
    <x v="0"/>
    <x v="5"/>
    <x v="4"/>
    <s v="Thriller"/>
    <x v="0"/>
    <x v="0"/>
    <n v="216343"/>
    <x v="1"/>
    <x v="129"/>
    <x v="1624"/>
    <n v="31014335"/>
    <x v="0"/>
    <d v="2008-08-21T00:00:00"/>
    <x v="300"/>
    <x v="1437"/>
    <x v="10"/>
    <x v="2"/>
    <x v="38"/>
    <x v="6"/>
  </r>
  <r>
    <s v="tt0452623"/>
    <x v="1626"/>
    <x v="1626"/>
    <n v="0"/>
    <x v="42"/>
    <n v="1"/>
    <n v="54"/>
    <x v="0"/>
    <x v="4"/>
    <x v="3"/>
    <s v="Mystery"/>
    <x v="2"/>
    <x v="1"/>
    <n v="284240"/>
    <x v="1"/>
    <x v="62"/>
    <x v="1625"/>
    <n v="15612443"/>
    <x v="0"/>
    <d v="2007-09-05T00:00:00"/>
    <x v="731"/>
    <x v="1438"/>
    <x v="9"/>
    <x v="4"/>
    <x v="40"/>
    <x v="20"/>
  </r>
  <r>
    <s v="tt0452625"/>
    <x v="1627"/>
    <x v="1627"/>
    <n v="0"/>
    <x v="75"/>
    <n v="1"/>
    <n v="41"/>
    <x v="0"/>
    <x v="0"/>
    <x v="7"/>
    <s v="Unknown"/>
    <x v="29"/>
    <x v="0"/>
    <n v="93372"/>
    <x v="0"/>
    <x v="78"/>
    <x v="1626"/>
    <n v="34768495"/>
    <x v="0"/>
    <d v="2007-06-13T00:00:00"/>
    <x v="732"/>
    <x v="1439"/>
    <x v="6"/>
    <x v="4"/>
    <x v="40"/>
    <x v="12"/>
  </r>
  <r>
    <s v="tt0452637"/>
    <x v="1628"/>
    <x v="1628"/>
    <n v="0"/>
    <x v="18"/>
    <n v="1"/>
    <n v="50"/>
    <x v="0"/>
    <x v="3"/>
    <x v="0"/>
    <s v="Mystery"/>
    <x v="38"/>
    <x v="0"/>
    <n v="102741"/>
    <x v="1"/>
    <x v="108"/>
    <x v="1627"/>
    <n v="2785169"/>
    <x v="0"/>
    <d v="2006-07-17T00:00:00"/>
    <x v="435"/>
    <x v="1440"/>
    <x v="7"/>
    <x v="5"/>
    <x v="39"/>
    <x v="30"/>
  </r>
  <r>
    <s v="tt0452694"/>
    <x v="1629"/>
    <x v="1629"/>
    <n v="0"/>
    <x v="63"/>
    <n v="1"/>
    <n v="47"/>
    <x v="0"/>
    <x v="0"/>
    <x v="3"/>
    <s v="Fantasy"/>
    <x v="1"/>
    <x v="1"/>
    <n v="155934"/>
    <x v="1"/>
    <x v="79"/>
    <x v="1628"/>
    <n v="62344412"/>
    <x v="0"/>
    <d v="2009-08-14T00:00:00"/>
    <x v="680"/>
    <x v="1441"/>
    <x v="10"/>
    <x v="1"/>
    <x v="42"/>
    <x v="5"/>
  </r>
  <r>
    <s v="tt0452702"/>
    <x v="1630"/>
    <x v="1630"/>
    <n v="0"/>
    <x v="57"/>
    <n v="1"/>
    <n v="25"/>
    <x v="0"/>
    <x v="7"/>
    <x v="16"/>
    <s v="Unknown"/>
    <x v="27"/>
    <x v="0"/>
    <n v="105889"/>
    <x v="1"/>
    <x v="62"/>
    <x v="1629"/>
    <n v="16442935"/>
    <x v="0"/>
    <d v="2007-04-20T00:00:00"/>
    <x v="733"/>
    <x v="1442"/>
    <x v="8"/>
    <x v="1"/>
    <x v="40"/>
    <x v="8"/>
  </r>
  <r>
    <s v="tt0453451"/>
    <x v="1631"/>
    <x v="1631"/>
    <n v="0"/>
    <x v="59"/>
    <n v="1"/>
    <n v="30"/>
    <x v="0"/>
    <x v="0"/>
    <x v="19"/>
    <s v="Unknown"/>
    <x v="0"/>
    <x v="0"/>
    <n v="131887"/>
    <x v="1"/>
    <x v="78"/>
    <x v="1630"/>
    <n v="207225908"/>
    <x v="0"/>
    <d v="2007-03-22T00:00:00"/>
    <x v="734"/>
    <x v="1443"/>
    <x v="3"/>
    <x v="2"/>
    <x v="40"/>
    <x v="29"/>
  </r>
  <r>
    <s v="tt0453467"/>
    <x v="1632"/>
    <x v="1632"/>
    <n v="0"/>
    <x v="50"/>
    <n v="2"/>
    <n v="6"/>
    <x v="2"/>
    <x v="5"/>
    <x v="6"/>
    <s v="Sci-Fi"/>
    <x v="1"/>
    <x v="1"/>
    <n v="322642"/>
    <x v="1"/>
    <x v="137"/>
    <x v="1631"/>
    <n v="105557550"/>
    <x v="0"/>
    <d v="2006-11-20T00:00:00"/>
    <x v="148"/>
    <x v="1444"/>
    <x v="5"/>
    <x v="5"/>
    <x v="39"/>
    <x v="8"/>
  </r>
  <r>
    <s v="tt0453556"/>
    <x v="1633"/>
    <x v="1633"/>
    <n v="0"/>
    <x v="55"/>
    <n v="1"/>
    <n v="27"/>
    <x v="0"/>
    <x v="5"/>
    <x v="5"/>
    <s v="Animation"/>
    <x v="27"/>
    <x v="0"/>
    <n v="68329"/>
    <x v="0"/>
    <x v="55"/>
    <x v="1632"/>
    <n v="61802916"/>
    <x v="0"/>
    <d v="2007-03-22T00:00:00"/>
    <x v="735"/>
    <x v="1443"/>
    <x v="3"/>
    <x v="2"/>
    <x v="40"/>
    <x v="29"/>
  </r>
  <r>
    <s v="tt0453562"/>
    <x v="1634"/>
    <x v="1634"/>
    <n v="0"/>
    <x v="82"/>
    <n v="2"/>
    <n v="8"/>
    <x v="2"/>
    <x v="2"/>
    <x v="3"/>
    <s v="Sport"/>
    <x v="15"/>
    <x v="1"/>
    <n v="100676"/>
    <x v="1"/>
    <x v="82"/>
    <x v="1633"/>
    <n v="57510197"/>
    <x v="0"/>
    <d v="2013-04-09T00:00:00"/>
    <x v="378"/>
    <x v="1445"/>
    <x v="8"/>
    <x v="0"/>
    <x v="43"/>
    <x v="17"/>
  </r>
  <r>
    <s v="tt0454841"/>
    <x v="1635"/>
    <x v="1635"/>
    <n v="0"/>
    <x v="63"/>
    <n v="1"/>
    <n v="47"/>
    <x v="0"/>
    <x v="7"/>
    <x v="16"/>
    <s v="Unknown"/>
    <x v="0"/>
    <x v="0"/>
    <n v="180399"/>
    <x v="1"/>
    <x v="48"/>
    <x v="1634"/>
    <n v="55009308"/>
    <x v="0"/>
    <d v="2006-03-10T00:00:00"/>
    <x v="736"/>
    <x v="1375"/>
    <x v="3"/>
    <x v="1"/>
    <x v="39"/>
    <x v="28"/>
  </r>
  <r>
    <s v="tt0454848"/>
    <x v="1636"/>
    <x v="1636"/>
    <n v="0"/>
    <x v="27"/>
    <n v="2"/>
    <n v="9"/>
    <x v="2"/>
    <x v="4"/>
    <x v="3"/>
    <s v="Mystery"/>
    <x v="2"/>
    <x v="1"/>
    <n v="390392"/>
    <x v="1"/>
    <x v="129"/>
    <x v="1635"/>
    <n v="141003591"/>
    <x v="0"/>
    <d v="2006-03-16T00:00:00"/>
    <x v="178"/>
    <x v="1446"/>
    <x v="3"/>
    <x v="2"/>
    <x v="39"/>
    <x v="18"/>
  </r>
  <r>
    <s v="tt0454876"/>
    <x v="1637"/>
    <x v="1637"/>
    <n v="0"/>
    <x v="45"/>
    <n v="2"/>
    <n v="7"/>
    <x v="2"/>
    <x v="1"/>
    <x v="3"/>
    <s v="Fantasy"/>
    <x v="4"/>
    <x v="1"/>
    <n v="655383"/>
    <x v="2"/>
    <x v="162"/>
    <x v="1636"/>
    <n v="489016565"/>
    <x v="0"/>
    <d v="2012-09-28T00:00:00"/>
    <x v="303"/>
    <x v="1447"/>
    <x v="9"/>
    <x v="1"/>
    <x v="49"/>
    <x v="10"/>
  </r>
  <r>
    <s v="tt0454921"/>
    <x v="1638"/>
    <x v="1638"/>
    <n v="0"/>
    <x v="35"/>
    <n v="1"/>
    <n v="57"/>
    <x v="0"/>
    <x v="2"/>
    <x v="3"/>
    <s v="Unknown"/>
    <x v="9"/>
    <x v="1"/>
    <n v="546054"/>
    <x v="2"/>
    <x v="51"/>
    <x v="1637"/>
    <n v="252127625"/>
    <x v="0"/>
    <d v="2006-12-15T00:00:00"/>
    <x v="737"/>
    <x v="1448"/>
    <x v="0"/>
    <x v="1"/>
    <x v="39"/>
    <x v="24"/>
  </r>
  <r>
    <s v="tt0454945"/>
    <x v="1639"/>
    <x v="1639"/>
    <n v="0"/>
    <x v="17"/>
    <n v="1"/>
    <n v="45"/>
    <x v="0"/>
    <x v="0"/>
    <x v="7"/>
    <s v="Sport"/>
    <x v="0"/>
    <x v="0"/>
    <n v="170835"/>
    <x v="1"/>
    <x v="34"/>
    <x v="1638"/>
    <n v="37194667"/>
    <x v="0"/>
    <d v="2006-03-08T00:00:00"/>
    <x v="738"/>
    <x v="1449"/>
    <x v="3"/>
    <x v="4"/>
    <x v="39"/>
    <x v="19"/>
  </r>
  <r>
    <s v="tt0455407"/>
    <x v="1640"/>
    <x v="1640"/>
    <n v="0"/>
    <x v="75"/>
    <n v="1"/>
    <n v="41"/>
    <x v="0"/>
    <x v="7"/>
    <x v="11"/>
    <s v="Unknown"/>
    <x v="7"/>
    <x v="0"/>
    <n v="127343"/>
    <x v="1"/>
    <x v="34"/>
    <x v="1639"/>
    <n v="34806823"/>
    <x v="0"/>
    <d v="2010-02-23T00:00:00"/>
    <x v="559"/>
    <x v="1450"/>
    <x v="2"/>
    <x v="0"/>
    <x v="48"/>
    <x v="26"/>
  </r>
  <r>
    <s v="tt0455538"/>
    <x v="1641"/>
    <x v="1641"/>
    <n v="0"/>
    <x v="18"/>
    <n v="1"/>
    <n v="50"/>
    <x v="0"/>
    <x v="2"/>
    <x v="2"/>
    <s v="Drama"/>
    <x v="0"/>
    <x v="0"/>
    <n v="70597"/>
    <x v="0"/>
    <x v="65"/>
    <x v="1640"/>
    <n v="-8847991"/>
    <x v="1"/>
    <d v="2008-10-03T00:00:00"/>
    <x v="739"/>
    <x v="1451"/>
    <x v="4"/>
    <x v="1"/>
    <x v="38"/>
    <x v="25"/>
  </r>
  <r>
    <s v="tt0455590"/>
    <x v="1642"/>
    <x v="1642"/>
    <n v="0"/>
    <x v="90"/>
    <n v="2"/>
    <n v="3"/>
    <x v="2"/>
    <x v="2"/>
    <x v="3"/>
    <s v="History"/>
    <x v="2"/>
    <x v="1"/>
    <n v="193464"/>
    <x v="1"/>
    <x v="15"/>
    <x v="1641"/>
    <n v="42618191"/>
    <x v="0"/>
    <d v="2006-09-01T00:00:00"/>
    <x v="740"/>
    <x v="1273"/>
    <x v="9"/>
    <x v="1"/>
    <x v="39"/>
    <x v="1"/>
  </r>
  <r>
    <s v="tt0455760"/>
    <x v="1643"/>
    <x v="1643"/>
    <n v="0"/>
    <x v="38"/>
    <n v="1"/>
    <n v="29"/>
    <x v="0"/>
    <x v="7"/>
    <x v="9"/>
    <s v="Thriller"/>
    <x v="28"/>
    <x v="0"/>
    <n v="100259"/>
    <x v="1"/>
    <x v="34"/>
    <x v="1642"/>
    <n v="2382047"/>
    <x v="0"/>
    <d v="2007-03-16T00:00:00"/>
    <x v="645"/>
    <x v="1452"/>
    <x v="3"/>
    <x v="1"/>
    <x v="40"/>
    <x v="18"/>
  </r>
  <r>
    <s v="tt0455824"/>
    <x v="1644"/>
    <x v="1644"/>
    <n v="0"/>
    <x v="106"/>
    <n v="2"/>
    <n v="45"/>
    <x v="2"/>
    <x v="1"/>
    <x v="3"/>
    <s v="Romance"/>
    <x v="5"/>
    <x v="0"/>
    <n v="128038"/>
    <x v="1"/>
    <x v="163"/>
    <x v="1643"/>
    <n v="81787511"/>
    <x v="0"/>
    <d v="2008-11-18T00:00:00"/>
    <x v="320"/>
    <x v="1453"/>
    <x v="5"/>
    <x v="0"/>
    <x v="38"/>
    <x v="21"/>
  </r>
  <r>
    <s v="tt0455944"/>
    <x v="1645"/>
    <x v="1645"/>
    <n v="0"/>
    <x v="68"/>
    <n v="2"/>
    <n v="12"/>
    <x v="2"/>
    <x v="5"/>
    <x v="6"/>
    <s v="Thriller"/>
    <x v="14"/>
    <x v="1"/>
    <n v="404369"/>
    <x v="1"/>
    <x v="51"/>
    <x v="1644"/>
    <n v="137330738"/>
    <x v="0"/>
    <d v="2014-09-07T00:00:00"/>
    <x v="409"/>
    <x v="1454"/>
    <x v="9"/>
    <x v="3"/>
    <x v="44"/>
    <x v="7"/>
  </r>
  <r>
    <s v="tt0455967"/>
    <x v="1646"/>
    <x v="1646"/>
    <n v="0"/>
    <x v="38"/>
    <n v="1"/>
    <n v="29"/>
    <x v="0"/>
    <x v="0"/>
    <x v="7"/>
    <s v="Unknown"/>
    <x v="36"/>
    <x v="0"/>
    <n v="87007"/>
    <x v="0"/>
    <x v="59"/>
    <x v="1645"/>
    <n v="50844775"/>
    <x v="0"/>
    <d v="2006-07-25T00:00:00"/>
    <x v="337"/>
    <x v="1455"/>
    <x v="7"/>
    <x v="0"/>
    <x v="39"/>
    <x v="2"/>
  </r>
  <r>
    <s v="tt0457400"/>
    <x v="1647"/>
    <x v="1647"/>
    <n v="0"/>
    <x v="8"/>
    <n v="1"/>
    <n v="42"/>
    <x v="0"/>
    <x v="5"/>
    <x v="5"/>
    <s v="Comedy"/>
    <x v="39"/>
    <x v="0"/>
    <n v="74262"/>
    <x v="0"/>
    <x v="140"/>
    <x v="1646"/>
    <n v="-31222446"/>
    <x v="1"/>
    <d v="2009-06-05T00:00:00"/>
    <x v="285"/>
    <x v="1456"/>
    <x v="6"/>
    <x v="1"/>
    <x v="42"/>
    <x v="20"/>
  </r>
  <r>
    <s v="tt0457430"/>
    <x v="1648"/>
    <x v="1648"/>
    <n v="0"/>
    <x v="0"/>
    <n v="1"/>
    <n v="58"/>
    <x v="0"/>
    <x v="3"/>
    <x v="0"/>
    <s v="War"/>
    <x v="18"/>
    <x v="1"/>
    <n v="691906"/>
    <x v="2"/>
    <x v="62"/>
    <x v="1647"/>
    <n v="64862032"/>
    <x v="0"/>
    <d v="2006-05-27T00:00:00"/>
    <x v="351"/>
    <x v="1457"/>
    <x v="11"/>
    <x v="6"/>
    <x v="39"/>
    <x v="15"/>
  </r>
  <r>
    <s v="tt0457433"/>
    <x v="1649"/>
    <x v="1649"/>
    <n v="0"/>
    <x v="15"/>
    <n v="1"/>
    <n v="49"/>
    <x v="0"/>
    <x v="4"/>
    <x v="9"/>
    <s v="Thriller"/>
    <x v="36"/>
    <x v="0"/>
    <n v="50397"/>
    <x v="0"/>
    <x v="239"/>
    <x v="1648"/>
    <n v="12739117"/>
    <x v="0"/>
    <d v="2007-04-10T00:00:00"/>
    <x v="225"/>
    <x v="1458"/>
    <x v="8"/>
    <x v="0"/>
    <x v="40"/>
    <x v="28"/>
  </r>
  <r>
    <s v="tt0457510"/>
    <x v="1650"/>
    <x v="1650"/>
    <n v="0"/>
    <x v="56"/>
    <n v="1"/>
    <n v="32"/>
    <x v="0"/>
    <x v="0"/>
    <x v="19"/>
    <s v="Sport"/>
    <x v="32"/>
    <x v="0"/>
    <n v="92164"/>
    <x v="0"/>
    <x v="56"/>
    <x v="1649"/>
    <n v="64255460"/>
    <x v="0"/>
    <d v="1905-06-28T00:00:00"/>
    <x v="625"/>
    <x v="1459"/>
    <x v="6"/>
    <x v="4"/>
    <x v="9"/>
    <x v="10"/>
  </r>
  <r>
    <s v="tt0457513"/>
    <x v="1651"/>
    <x v="1651"/>
    <n v="0"/>
    <x v="44"/>
    <n v="1"/>
    <n v="36"/>
    <x v="0"/>
    <x v="0"/>
    <x v="6"/>
    <s v="Fantasy"/>
    <x v="5"/>
    <x v="0"/>
    <n v="86697"/>
    <x v="0"/>
    <x v="240"/>
    <x v="1650"/>
    <n v="21920946"/>
    <x v="0"/>
    <d v="2006-07-26T00:00:00"/>
    <x v="46"/>
    <x v="1350"/>
    <x v="7"/>
    <x v="4"/>
    <x v="39"/>
    <x v="16"/>
  </r>
  <r>
    <s v="tt0457939"/>
    <x v="1652"/>
    <x v="1652"/>
    <n v="0"/>
    <x v="6"/>
    <n v="2"/>
    <n v="16"/>
    <x v="2"/>
    <x v="0"/>
    <x v="7"/>
    <s v="Unknown"/>
    <x v="17"/>
    <x v="0"/>
    <n v="305920"/>
    <x v="1"/>
    <x v="132"/>
    <x v="1651"/>
    <n v="120850169"/>
    <x v="0"/>
    <d v="2006-11-29T00:00:00"/>
    <x v="459"/>
    <x v="1460"/>
    <x v="5"/>
    <x v="4"/>
    <x v="39"/>
    <x v="11"/>
  </r>
  <r>
    <s v="tt0458339"/>
    <x v="1653"/>
    <x v="1653"/>
    <n v="0"/>
    <x v="14"/>
    <n v="2"/>
    <n v="4"/>
    <x v="2"/>
    <x v="5"/>
    <x v="5"/>
    <s v="Sci-Fi"/>
    <x v="17"/>
    <x v="0"/>
    <n v="880334"/>
    <x v="2"/>
    <x v="161"/>
    <x v="1652"/>
    <n v="230569774"/>
    <x v="0"/>
    <d v="2011-07-19T00:00:00"/>
    <x v="183"/>
    <x v="1461"/>
    <x v="7"/>
    <x v="0"/>
    <x v="46"/>
    <x v="4"/>
  </r>
  <r>
    <s v="tt0458352"/>
    <x v="1654"/>
    <x v="1654"/>
    <n v="0"/>
    <x v="15"/>
    <n v="1"/>
    <n v="49"/>
    <x v="0"/>
    <x v="0"/>
    <x v="3"/>
    <s v="Unknown"/>
    <x v="17"/>
    <x v="0"/>
    <n v="447581"/>
    <x v="1"/>
    <x v="56"/>
    <x v="1653"/>
    <n v="291706115"/>
    <x v="0"/>
    <d v="2006-06-19T00:00:00"/>
    <x v="741"/>
    <x v="1462"/>
    <x v="6"/>
    <x v="5"/>
    <x v="39"/>
    <x v="4"/>
  </r>
  <r>
    <s v="tt0458481"/>
    <x v="1655"/>
    <x v="1655"/>
    <n v="0"/>
    <x v="8"/>
    <n v="1"/>
    <n v="42"/>
    <x v="0"/>
    <x v="5"/>
    <x v="6"/>
    <s v="Thriller"/>
    <x v="7"/>
    <x v="0"/>
    <n v="168218"/>
    <x v="1"/>
    <x v="117"/>
    <x v="1654"/>
    <n v="-25592384"/>
    <x v="1"/>
    <d v="2014-08-19T00:00:00"/>
    <x v="742"/>
    <x v="1463"/>
    <x v="10"/>
    <x v="0"/>
    <x v="44"/>
    <x v="4"/>
  </r>
  <r>
    <s v="tt0458525"/>
    <x v="1656"/>
    <x v="1656"/>
    <n v="0"/>
    <x v="63"/>
    <n v="1"/>
    <n v="47"/>
    <x v="0"/>
    <x v="5"/>
    <x v="4"/>
    <s v="Unknown"/>
    <x v="7"/>
    <x v="0"/>
    <n v="522566"/>
    <x v="2"/>
    <x v="191"/>
    <x v="1655"/>
    <n v="223062864"/>
    <x v="0"/>
    <d v="2009-04-08T00:00:00"/>
    <x v="743"/>
    <x v="1464"/>
    <x v="8"/>
    <x v="4"/>
    <x v="42"/>
    <x v="19"/>
  </r>
  <r>
    <s v="tt0460780"/>
    <x v="1657"/>
    <x v="1657"/>
    <n v="0"/>
    <x v="45"/>
    <n v="2"/>
    <n v="7"/>
    <x v="2"/>
    <x v="5"/>
    <x v="5"/>
    <s v="Fantasy"/>
    <x v="47"/>
    <x v="3"/>
    <n v="50653"/>
    <x v="0"/>
    <x v="113"/>
    <x v="1656"/>
    <n v="-46902085"/>
    <x v="1"/>
    <d v="2007-04-11T00:00:00"/>
    <x v="744"/>
    <x v="1465"/>
    <x v="8"/>
    <x v="4"/>
    <x v="40"/>
    <x v="0"/>
  </r>
  <r>
    <s v="tt0460791"/>
    <x v="1658"/>
    <x v="1658"/>
    <n v="0"/>
    <x v="35"/>
    <n v="1"/>
    <n v="57"/>
    <x v="0"/>
    <x v="1"/>
    <x v="3"/>
    <s v="Fantasy"/>
    <x v="10"/>
    <x v="1"/>
    <n v="115433"/>
    <x v="1"/>
    <x v="84"/>
    <x v="1657"/>
    <n v="-26330535"/>
    <x v="1"/>
    <d v="2006-09-09T00:00:00"/>
    <x v="461"/>
    <x v="1309"/>
    <x v="9"/>
    <x v="6"/>
    <x v="39"/>
    <x v="17"/>
  </r>
  <r>
    <s v="tt0461770"/>
    <x v="1659"/>
    <x v="1659"/>
    <n v="0"/>
    <x v="63"/>
    <n v="1"/>
    <n v="47"/>
    <x v="0"/>
    <x v="1"/>
    <x v="1"/>
    <s v="Comedy"/>
    <x v="1"/>
    <x v="1"/>
    <n v="213893"/>
    <x v="1"/>
    <x v="132"/>
    <x v="1658"/>
    <n v="255487862"/>
    <x v="0"/>
    <d v="2007-10-20T00:00:00"/>
    <x v="294"/>
    <x v="1466"/>
    <x v="4"/>
    <x v="6"/>
    <x v="40"/>
    <x v="8"/>
  </r>
  <r>
    <s v="tt0462200"/>
    <x v="1660"/>
    <x v="1660"/>
    <n v="0"/>
    <x v="3"/>
    <n v="1"/>
    <n v="56"/>
    <x v="0"/>
    <x v="3"/>
    <x v="8"/>
    <s v="Unknown"/>
    <x v="17"/>
    <x v="0"/>
    <n v="65942"/>
    <x v="0"/>
    <x v="48"/>
    <x v="1659"/>
    <n v="-4092515"/>
    <x v="1"/>
    <d v="2006-12-09T00:00:00"/>
    <x v="745"/>
    <x v="1351"/>
    <x v="0"/>
    <x v="6"/>
    <x v="39"/>
    <x v="17"/>
  </r>
  <r>
    <s v="tt0462322"/>
    <x v="1661"/>
    <x v="1661"/>
    <n v="0"/>
    <x v="60"/>
    <n v="3"/>
    <n v="11"/>
    <x v="2"/>
    <x v="5"/>
    <x v="10"/>
    <s v="Thriller"/>
    <x v="15"/>
    <x v="1"/>
    <n v="189222"/>
    <x v="1"/>
    <x v="146"/>
    <x v="1660"/>
    <n v="-41577912"/>
    <x v="1"/>
    <d v="2007-03-26T00:00:00"/>
    <x v="746"/>
    <x v="1467"/>
    <x v="3"/>
    <x v="5"/>
    <x v="40"/>
    <x v="16"/>
  </r>
  <r>
    <s v="tt0462465"/>
    <x v="1662"/>
    <x v="1662"/>
    <n v="0"/>
    <x v="47"/>
    <n v="1"/>
    <n v="55"/>
    <x v="0"/>
    <x v="5"/>
    <x v="5"/>
    <s v="Sci-Fi"/>
    <x v="27"/>
    <x v="0"/>
    <n v="77787"/>
    <x v="0"/>
    <x v="115"/>
    <x v="1661"/>
    <n v="-42965302"/>
    <x v="1"/>
    <d v="2008-07-11T00:00:00"/>
    <x v="747"/>
    <x v="1468"/>
    <x v="7"/>
    <x v="1"/>
    <x v="38"/>
    <x v="0"/>
  </r>
  <r>
    <s v="tt0462499"/>
    <x v="1663"/>
    <x v="1663"/>
    <n v="0"/>
    <x v="56"/>
    <n v="1"/>
    <n v="32"/>
    <x v="0"/>
    <x v="5"/>
    <x v="5"/>
    <s v="Thriller"/>
    <x v="16"/>
    <x v="0"/>
    <n v="241121"/>
    <x v="1"/>
    <x v="115"/>
    <x v="1662"/>
    <n v="63244290"/>
    <x v="0"/>
    <d v="2008-01-23T00:00:00"/>
    <x v="65"/>
    <x v="1469"/>
    <x v="1"/>
    <x v="4"/>
    <x v="38"/>
    <x v="26"/>
  </r>
  <r>
    <s v="tt0462504"/>
    <x v="1664"/>
    <x v="1664"/>
    <n v="0"/>
    <x v="31"/>
    <n v="2"/>
    <n v="5"/>
    <x v="2"/>
    <x v="1"/>
    <x v="18"/>
    <s v="War"/>
    <x v="21"/>
    <x v="1"/>
    <n v="109586"/>
    <x v="1"/>
    <x v="64"/>
    <x v="1663"/>
    <n v="-2822857"/>
    <x v="1"/>
    <d v="2006-09-09T00:00:00"/>
    <x v="14"/>
    <x v="1309"/>
    <x v="9"/>
    <x v="6"/>
    <x v="39"/>
    <x v="17"/>
  </r>
  <r>
    <s v="tt0462538"/>
    <x v="1665"/>
    <x v="1665"/>
    <n v="0"/>
    <x v="55"/>
    <n v="1"/>
    <n v="27"/>
    <x v="0"/>
    <x v="1"/>
    <x v="1"/>
    <s v="Comedy"/>
    <x v="21"/>
    <x v="1"/>
    <n v="344634"/>
    <x v="1"/>
    <x v="137"/>
    <x v="1664"/>
    <n v="461414293"/>
    <x v="0"/>
    <d v="2007-07-21T00:00:00"/>
    <x v="748"/>
    <x v="1470"/>
    <x v="7"/>
    <x v="6"/>
    <x v="40"/>
    <x v="6"/>
  </r>
  <r>
    <s v="tt0462590"/>
    <x v="1666"/>
    <x v="1666"/>
    <n v="0"/>
    <x v="9"/>
    <n v="1"/>
    <n v="44"/>
    <x v="0"/>
    <x v="4"/>
    <x v="3"/>
    <s v="Music"/>
    <x v="7"/>
    <x v="0"/>
    <n v="124706"/>
    <x v="1"/>
    <x v="3"/>
    <x v="1665"/>
    <n v="102197742"/>
    <x v="0"/>
    <d v="2006-08-07T00:00:00"/>
    <x v="749"/>
    <x v="1471"/>
    <x v="10"/>
    <x v="5"/>
    <x v="39"/>
    <x v="7"/>
  </r>
  <r>
    <s v="tt0463034"/>
    <x v="1667"/>
    <x v="1667"/>
    <n v="0"/>
    <x v="18"/>
    <n v="1"/>
    <n v="50"/>
    <x v="0"/>
    <x v="0"/>
    <x v="7"/>
    <s v="Unknown"/>
    <x v="29"/>
    <x v="0"/>
    <n v="83466"/>
    <x v="0"/>
    <x v="63"/>
    <x v="1666"/>
    <n v="76628903"/>
    <x v="0"/>
    <d v="2006-07-13T00:00:00"/>
    <x v="750"/>
    <x v="1383"/>
    <x v="7"/>
    <x v="2"/>
    <x v="39"/>
    <x v="12"/>
  </r>
  <r>
    <s v="tt0463854"/>
    <x v="1668"/>
    <x v="1668"/>
    <n v="0"/>
    <x v="12"/>
    <n v="1"/>
    <n v="40"/>
    <x v="0"/>
    <x v="7"/>
    <x v="4"/>
    <s v="Unknown"/>
    <x v="17"/>
    <x v="0"/>
    <n v="288303"/>
    <x v="1"/>
    <x v="48"/>
    <x v="1667"/>
    <n v="50048678"/>
    <x v="0"/>
    <d v="2007-04-26T00:00:00"/>
    <x v="751"/>
    <x v="1472"/>
    <x v="8"/>
    <x v="2"/>
    <x v="40"/>
    <x v="16"/>
  </r>
  <r>
    <s v="tt0463985"/>
    <x v="1669"/>
    <x v="1669"/>
    <n v="0"/>
    <x v="9"/>
    <n v="1"/>
    <n v="44"/>
    <x v="0"/>
    <x v="5"/>
    <x v="6"/>
    <s v="Thriller"/>
    <x v="34"/>
    <x v="0"/>
    <n v="291752"/>
    <x v="1"/>
    <x v="132"/>
    <x v="1668"/>
    <n v="73964610"/>
    <x v="0"/>
    <d v="2006-06-04T00:00:00"/>
    <x v="752"/>
    <x v="1473"/>
    <x v="6"/>
    <x v="3"/>
    <x v="39"/>
    <x v="3"/>
  </r>
  <r>
    <s v="tt0463998"/>
    <x v="1670"/>
    <x v="1670"/>
    <n v="0"/>
    <x v="90"/>
    <n v="2"/>
    <n v="3"/>
    <x v="2"/>
    <x v="2"/>
    <x v="6"/>
    <s v="Drama"/>
    <x v="2"/>
    <x v="1"/>
    <n v="83416"/>
    <x v="0"/>
    <x v="72"/>
    <x v="1669"/>
    <n v="22095175"/>
    <x v="0"/>
    <d v="2007-01-05T00:00:00"/>
    <x v="704"/>
    <x v="1474"/>
    <x v="1"/>
    <x v="1"/>
    <x v="40"/>
    <x v="20"/>
  </r>
  <r>
    <s v="tt0464154"/>
    <x v="1671"/>
    <x v="1671"/>
    <n v="0"/>
    <x v="28"/>
    <n v="1"/>
    <n v="28"/>
    <x v="0"/>
    <x v="0"/>
    <x v="10"/>
    <s v="Unknown"/>
    <x v="38"/>
    <x v="0"/>
    <n v="95400"/>
    <x v="0"/>
    <x v="103"/>
    <x v="1670"/>
    <n v="59188165"/>
    <x v="0"/>
    <d v="2010-08-20T00:00:00"/>
    <x v="736"/>
    <x v="1475"/>
    <x v="10"/>
    <x v="1"/>
    <x v="48"/>
    <x v="8"/>
  </r>
  <r>
    <s v="tt0465234"/>
    <x v="1672"/>
    <x v="1672"/>
    <n v="0"/>
    <x v="14"/>
    <n v="2"/>
    <n v="4"/>
    <x v="2"/>
    <x v="5"/>
    <x v="5"/>
    <s v="Mystery"/>
    <x v="7"/>
    <x v="0"/>
    <n v="249211"/>
    <x v="1"/>
    <x v="163"/>
    <x v="1671"/>
    <n v="329242249"/>
    <x v="0"/>
    <d v="2007-12-13T00:00:00"/>
    <x v="237"/>
    <x v="1476"/>
    <x v="0"/>
    <x v="2"/>
    <x v="40"/>
    <x v="12"/>
  </r>
  <r>
    <s v="tt0465494"/>
    <x v="1673"/>
    <x v="1673"/>
    <n v="0"/>
    <x v="12"/>
    <n v="1"/>
    <n v="40"/>
    <x v="0"/>
    <x v="5"/>
    <x v="6"/>
    <s v="Thriller"/>
    <x v="27"/>
    <x v="0"/>
    <n v="175876"/>
    <x v="1"/>
    <x v="103"/>
    <x v="1672"/>
    <n v="77276318"/>
    <x v="0"/>
    <d v="2007-11-21T00:00:00"/>
    <x v="753"/>
    <x v="1477"/>
    <x v="5"/>
    <x v="4"/>
    <x v="40"/>
    <x v="6"/>
  </r>
  <r>
    <s v="tt0465538"/>
    <x v="1674"/>
    <x v="1674"/>
    <n v="0"/>
    <x v="39"/>
    <n v="1"/>
    <n v="59"/>
    <x v="0"/>
    <x v="4"/>
    <x v="3"/>
    <s v="Mystery"/>
    <x v="14"/>
    <x v="1"/>
    <n v="171461"/>
    <x v="1"/>
    <x v="78"/>
    <x v="1673"/>
    <n v="67991835"/>
    <x v="0"/>
    <d v="2007-08-31T00:00:00"/>
    <x v="754"/>
    <x v="1227"/>
    <x v="10"/>
    <x v="1"/>
    <x v="40"/>
    <x v="27"/>
  </r>
  <r>
    <s v="tt0465551"/>
    <x v="1675"/>
    <x v="1675"/>
    <n v="0"/>
    <x v="56"/>
    <n v="1"/>
    <n v="32"/>
    <x v="0"/>
    <x v="4"/>
    <x v="3"/>
    <s v="Romance"/>
    <x v="3"/>
    <x v="1"/>
    <n v="82924"/>
    <x v="0"/>
    <x v="48"/>
    <x v="1674"/>
    <n v="34814392"/>
    <x v="0"/>
    <d v="2006-12-25T00:00:00"/>
    <x v="755"/>
    <x v="1478"/>
    <x v="0"/>
    <x v="5"/>
    <x v="39"/>
    <x v="2"/>
  </r>
  <r>
    <s v="tt0465580"/>
    <x v="1676"/>
    <x v="1676"/>
    <n v="0"/>
    <x v="40"/>
    <n v="1"/>
    <n v="51"/>
    <x v="0"/>
    <x v="5"/>
    <x v="4"/>
    <s v="Thriller"/>
    <x v="28"/>
    <x v="0"/>
    <n v="114605"/>
    <x v="1"/>
    <x v="119"/>
    <x v="1675"/>
    <n v="10858618"/>
    <x v="0"/>
    <d v="2009-01-29T00:00:00"/>
    <x v="565"/>
    <x v="1479"/>
    <x v="1"/>
    <x v="2"/>
    <x v="42"/>
    <x v="11"/>
  </r>
  <r>
    <s v="tt0465602"/>
    <x v="1677"/>
    <x v="1677"/>
    <n v="0"/>
    <x v="5"/>
    <n v="1"/>
    <n v="26"/>
    <x v="0"/>
    <x v="5"/>
    <x v="2"/>
    <s v="Thriller"/>
    <x v="5"/>
    <x v="0"/>
    <n v="153781"/>
    <x v="1"/>
    <x v="79"/>
    <x v="1676"/>
    <n v="-11877762"/>
    <x v="1"/>
    <d v="2007-07-26T00:00:00"/>
    <x v="756"/>
    <x v="1480"/>
    <x v="7"/>
    <x v="2"/>
    <x v="40"/>
    <x v="16"/>
  </r>
  <r>
    <s v="tt0465624"/>
    <x v="1678"/>
    <x v="1678"/>
    <n v="0"/>
    <x v="44"/>
    <n v="1"/>
    <n v="36"/>
    <x v="0"/>
    <x v="0"/>
    <x v="7"/>
    <s v="Sci-Fi"/>
    <x v="50"/>
    <x v="0"/>
    <n v="66343"/>
    <x v="0"/>
    <x v="84"/>
    <x v="1677"/>
    <n v="31108981"/>
    <x v="0"/>
    <d v="2006-07-20T00:00:00"/>
    <x v="83"/>
    <x v="1384"/>
    <x v="7"/>
    <x v="2"/>
    <x v="39"/>
    <x v="8"/>
  </r>
  <r>
    <s v="tt0466342"/>
    <x v="1679"/>
    <x v="1679"/>
    <n v="0"/>
    <x v="24"/>
    <n v="1"/>
    <n v="23"/>
    <x v="0"/>
    <x v="0"/>
    <x v="7"/>
    <s v="Unknown"/>
    <x v="61"/>
    <x v="3"/>
    <n v="61566"/>
    <x v="0"/>
    <x v="34"/>
    <x v="1678"/>
    <n v="65749034"/>
    <x v="0"/>
    <d v="2006-02-17T00:00:00"/>
    <x v="757"/>
    <x v="1295"/>
    <x v="2"/>
    <x v="1"/>
    <x v="39"/>
    <x v="30"/>
  </r>
  <r>
    <s v="tt0466909"/>
    <x v="56"/>
    <x v="56"/>
    <n v="0"/>
    <x v="18"/>
    <n v="1"/>
    <n v="50"/>
    <x v="0"/>
    <x v="3"/>
    <x v="0"/>
    <s v="Horror"/>
    <x v="38"/>
    <x v="0"/>
    <n v="61595"/>
    <x v="0"/>
    <x v="78"/>
    <x v="1679"/>
    <n v="94975084"/>
    <x v="0"/>
    <d v="2006-06-06T00:00:00"/>
    <x v="425"/>
    <x v="1481"/>
    <x v="6"/>
    <x v="0"/>
    <x v="39"/>
    <x v="14"/>
  </r>
  <r>
    <s v="tt0467197"/>
    <x v="1680"/>
    <x v="1680"/>
    <n v="0"/>
    <x v="12"/>
    <n v="1"/>
    <n v="40"/>
    <x v="0"/>
    <x v="5"/>
    <x v="6"/>
    <s v="Drama"/>
    <x v="39"/>
    <x v="0"/>
    <n v="129086"/>
    <x v="1"/>
    <x v="56"/>
    <x v="1680"/>
    <n v="52066930"/>
    <x v="0"/>
    <d v="2008-10-13T00:00:00"/>
    <x v="425"/>
    <x v="1482"/>
    <x v="4"/>
    <x v="5"/>
    <x v="38"/>
    <x v="12"/>
  </r>
  <r>
    <s v="tt0467200"/>
    <x v="1681"/>
    <x v="1681"/>
    <n v="0"/>
    <x v="47"/>
    <n v="1"/>
    <n v="55"/>
    <x v="0"/>
    <x v="2"/>
    <x v="3"/>
    <s v="History"/>
    <x v="13"/>
    <x v="0"/>
    <n v="118157"/>
    <x v="1"/>
    <x v="56"/>
    <x v="1681"/>
    <n v="43201830"/>
    <x v="0"/>
    <d v="2008-02-15T00:00:00"/>
    <x v="758"/>
    <x v="1483"/>
    <x v="2"/>
    <x v="1"/>
    <x v="38"/>
    <x v="24"/>
  </r>
  <r>
    <s v="tt0467406"/>
    <x v="1682"/>
    <x v="1682"/>
    <n v="0"/>
    <x v="44"/>
    <n v="1"/>
    <n v="36"/>
    <x v="0"/>
    <x v="0"/>
    <x v="3"/>
    <s v="Unknown"/>
    <x v="15"/>
    <x v="1"/>
    <n v="541638"/>
    <x v="2"/>
    <x v="44"/>
    <x v="1682"/>
    <n v="224872681"/>
    <x v="0"/>
    <d v="2007-09-01T00:00:00"/>
    <x v="700"/>
    <x v="1205"/>
    <x v="9"/>
    <x v="6"/>
    <x v="40"/>
    <x v="1"/>
  </r>
  <r>
    <s v="tt0468489"/>
    <x v="1683"/>
    <x v="1683"/>
    <n v="0"/>
    <x v="32"/>
    <n v="1"/>
    <n v="46"/>
    <x v="0"/>
    <x v="3"/>
    <x v="11"/>
    <s v="Unknown"/>
    <x v="1"/>
    <x v="1"/>
    <n v="90585"/>
    <x v="0"/>
    <x v="241"/>
    <x v="1683"/>
    <n v="3960481"/>
    <x v="0"/>
    <d v="2006-01-23T00:00:00"/>
    <x v="759"/>
    <x v="1484"/>
    <x v="1"/>
    <x v="5"/>
    <x v="39"/>
    <x v="26"/>
  </r>
  <r>
    <s v="tt0468569"/>
    <x v="1684"/>
    <x v="1684"/>
    <n v="0"/>
    <x v="108"/>
    <n v="2"/>
    <n v="32"/>
    <x v="2"/>
    <x v="5"/>
    <x v="6"/>
    <s v="Drama"/>
    <x v="19"/>
    <x v="1"/>
    <n v="2798830"/>
    <x v="3"/>
    <x v="212"/>
    <x v="1684"/>
    <n v="822336937"/>
    <x v="0"/>
    <d v="2008-07-14T00:00:00"/>
    <x v="422"/>
    <x v="1485"/>
    <x v="7"/>
    <x v="5"/>
    <x v="38"/>
    <x v="5"/>
  </r>
  <r>
    <s v="tt0469494"/>
    <x v="1685"/>
    <x v="1685"/>
    <n v="0"/>
    <x v="103"/>
    <n v="2"/>
    <n v="38"/>
    <x v="2"/>
    <x v="3"/>
    <x v="11"/>
    <s v="Unknown"/>
    <x v="18"/>
    <x v="1"/>
    <n v="623981"/>
    <x v="2"/>
    <x v="78"/>
    <x v="1685"/>
    <n v="51182388"/>
    <x v="0"/>
    <d v="2007-09-27T00:00:00"/>
    <x v="331"/>
    <x v="1336"/>
    <x v="9"/>
    <x v="2"/>
    <x v="40"/>
    <x v="15"/>
  </r>
  <r>
    <s v="tt0469641"/>
    <x v="1686"/>
    <x v="1686"/>
    <n v="0"/>
    <x v="27"/>
    <n v="2"/>
    <n v="9"/>
    <x v="2"/>
    <x v="3"/>
    <x v="14"/>
    <s v="Thriller"/>
    <x v="34"/>
    <x v="0"/>
    <n v="86899"/>
    <x v="0"/>
    <x v="117"/>
    <x v="1686"/>
    <n v="98247198"/>
    <x v="0"/>
    <d v="2006-08-09T00:00:00"/>
    <x v="146"/>
    <x v="1274"/>
    <x v="10"/>
    <x v="4"/>
    <x v="39"/>
    <x v="17"/>
  </r>
  <r>
    <s v="tt0470752"/>
    <x v="1687"/>
    <x v="1687"/>
    <n v="0"/>
    <x v="52"/>
    <n v="1"/>
    <n v="48"/>
    <x v="0"/>
    <x v="3"/>
    <x v="4"/>
    <s v="Thriller"/>
    <x v="8"/>
    <x v="1"/>
    <n v="572399"/>
    <x v="2"/>
    <x v="48"/>
    <x v="1687"/>
    <n v="22394629"/>
    <x v="0"/>
    <d v="2014-12-16T00:00:00"/>
    <x v="760"/>
    <x v="1486"/>
    <x v="0"/>
    <x v="0"/>
    <x v="44"/>
    <x v="18"/>
  </r>
  <r>
    <s v="tt0471042"/>
    <x v="1688"/>
    <x v="1688"/>
    <n v="0"/>
    <x v="9"/>
    <n v="1"/>
    <n v="44"/>
    <x v="0"/>
    <x v="5"/>
    <x v="2"/>
    <s v="Crime"/>
    <x v="27"/>
    <x v="0"/>
    <n v="149284"/>
    <x v="1"/>
    <x v="137"/>
    <x v="1688"/>
    <n v="77930623"/>
    <x v="0"/>
    <d v="2011-10-24T00:00:00"/>
    <x v="382"/>
    <x v="1487"/>
    <x v="4"/>
    <x v="5"/>
    <x v="46"/>
    <x v="22"/>
  </r>
  <r>
    <s v="tt0472033"/>
    <x v="1689"/>
    <x v="1689"/>
    <n v="0"/>
    <x v="96"/>
    <n v="1"/>
    <n v="19"/>
    <x v="1"/>
    <x v="5"/>
    <x v="5"/>
    <s v="Animation"/>
    <x v="16"/>
    <x v="0"/>
    <n v="145259"/>
    <x v="1"/>
    <x v="84"/>
    <x v="1689"/>
    <n v="18428063"/>
    <x v="0"/>
    <d v="2009-08-19T00:00:00"/>
    <x v="761"/>
    <x v="1488"/>
    <x v="10"/>
    <x v="4"/>
    <x v="42"/>
    <x v="4"/>
  </r>
  <r>
    <s v="tt0472043"/>
    <x v="1690"/>
    <x v="1690"/>
    <n v="0"/>
    <x v="92"/>
    <n v="2"/>
    <n v="19"/>
    <x v="2"/>
    <x v="5"/>
    <x v="5"/>
    <s v="Drama"/>
    <x v="10"/>
    <x v="1"/>
    <n v="325285"/>
    <x v="1"/>
    <x v="82"/>
    <x v="1690"/>
    <n v="80673227"/>
    <x v="0"/>
    <d v="2006-12-08T00:00:00"/>
    <x v="284"/>
    <x v="1489"/>
    <x v="0"/>
    <x v="1"/>
    <x v="39"/>
    <x v="19"/>
  </r>
  <r>
    <s v="tt0472062"/>
    <x v="1691"/>
    <x v="1691"/>
    <n v="0"/>
    <x v="8"/>
    <n v="1"/>
    <n v="42"/>
    <x v="0"/>
    <x v="2"/>
    <x v="2"/>
    <s v="Drama"/>
    <x v="16"/>
    <x v="0"/>
    <n v="123482"/>
    <x v="1"/>
    <x v="137"/>
    <x v="1691"/>
    <n v="44483446"/>
    <x v="0"/>
    <d v="2007-12-10T00:00:00"/>
    <x v="175"/>
    <x v="1490"/>
    <x v="0"/>
    <x v="5"/>
    <x v="40"/>
    <x v="28"/>
  </r>
  <r>
    <s v="tt0472160"/>
    <x v="1692"/>
    <x v="1692"/>
    <n v="0"/>
    <x v="9"/>
    <n v="1"/>
    <n v="44"/>
    <x v="0"/>
    <x v="0"/>
    <x v="0"/>
    <s v="Romance"/>
    <x v="13"/>
    <x v="0"/>
    <n v="65499"/>
    <x v="0"/>
    <x v="48"/>
    <x v="1692"/>
    <n v="6156270"/>
    <x v="0"/>
    <d v="2006-09-08T00:00:00"/>
    <x v="762"/>
    <x v="1491"/>
    <x v="9"/>
    <x v="1"/>
    <x v="39"/>
    <x v="19"/>
  </r>
  <r>
    <s v="tt0472181"/>
    <x v="1693"/>
    <x v="1693"/>
    <n v="0"/>
    <x v="62"/>
    <n v="1"/>
    <n v="43"/>
    <x v="0"/>
    <x v="1"/>
    <x v="2"/>
    <s v="Family"/>
    <x v="35"/>
    <x v="0"/>
    <n v="94950"/>
    <x v="0"/>
    <x v="160"/>
    <x v="1693"/>
    <n v="453749323"/>
    <x v="0"/>
    <d v="2011-07-24T00:00:00"/>
    <x v="346"/>
    <x v="1492"/>
    <x v="7"/>
    <x v="3"/>
    <x v="46"/>
    <x v="22"/>
  </r>
  <r>
    <s v="tt0472399"/>
    <x v="1694"/>
    <x v="1694"/>
    <n v="0"/>
    <x v="29"/>
    <n v="1"/>
    <n v="33"/>
    <x v="0"/>
    <x v="5"/>
    <x v="6"/>
    <s v="Thriller"/>
    <x v="7"/>
    <x v="0"/>
    <n v="168310"/>
    <x v="1"/>
    <x v="82"/>
    <x v="1694"/>
    <n v="36130093"/>
    <x v="0"/>
    <d v="2011-01-13T00:00:00"/>
    <x v="336"/>
    <x v="1493"/>
    <x v="1"/>
    <x v="2"/>
    <x v="46"/>
    <x v="12"/>
  </r>
  <r>
    <s v="tt0473075"/>
    <x v="1695"/>
    <x v="1695"/>
    <n v="0"/>
    <x v="3"/>
    <n v="1"/>
    <n v="56"/>
    <x v="0"/>
    <x v="5"/>
    <x v="5"/>
    <s v="Fantasy"/>
    <x v="5"/>
    <x v="0"/>
    <n v="299953"/>
    <x v="1"/>
    <x v="159"/>
    <x v="1695"/>
    <n v="136365676"/>
    <x v="0"/>
    <d v="2010-05-09T00:00:00"/>
    <x v="264"/>
    <x v="1494"/>
    <x v="11"/>
    <x v="3"/>
    <x v="48"/>
    <x v="17"/>
  </r>
  <r>
    <s v="tt0473705"/>
    <x v="1696"/>
    <x v="1696"/>
    <n v="0"/>
    <x v="45"/>
    <n v="2"/>
    <n v="7"/>
    <x v="2"/>
    <x v="4"/>
    <x v="3"/>
    <s v="Mystery"/>
    <x v="1"/>
    <x v="1"/>
    <n v="157793"/>
    <x v="1"/>
    <x v="113"/>
    <x v="1696"/>
    <n v="27812371"/>
    <x v="0"/>
    <d v="2009-04-17T00:00:00"/>
    <x v="740"/>
    <x v="1495"/>
    <x v="8"/>
    <x v="1"/>
    <x v="42"/>
    <x v="30"/>
  </r>
  <r>
    <s v="tt0475276"/>
    <x v="1697"/>
    <x v="1697"/>
    <n v="0"/>
    <x v="40"/>
    <n v="1"/>
    <n v="51"/>
    <x v="0"/>
    <x v="5"/>
    <x v="3"/>
    <s v="History"/>
    <x v="2"/>
    <x v="1"/>
    <n v="109843"/>
    <x v="1"/>
    <x v="48"/>
    <x v="1697"/>
    <n v="61700659"/>
    <x v="0"/>
    <d v="2006-04-25T00:00:00"/>
    <x v="619"/>
    <x v="1496"/>
    <x v="8"/>
    <x v="0"/>
    <x v="39"/>
    <x v="2"/>
  </r>
  <r>
    <s v="tt0475290"/>
    <x v="1698"/>
    <x v="1698"/>
    <n v="0"/>
    <x v="32"/>
    <n v="1"/>
    <n v="46"/>
    <x v="0"/>
    <x v="0"/>
    <x v="3"/>
    <s v="Mystery"/>
    <x v="33"/>
    <x v="0"/>
    <n v="140947"/>
    <x v="1"/>
    <x v="68"/>
    <x v="1698"/>
    <n v="41945241"/>
    <x v="0"/>
    <d v="2016-02-01T00:00:00"/>
    <x v="158"/>
    <x v="1497"/>
    <x v="2"/>
    <x v="5"/>
    <x v="52"/>
    <x v="1"/>
  </r>
  <r>
    <s v="tt0475394"/>
    <x v="1699"/>
    <x v="1699"/>
    <n v="0"/>
    <x v="15"/>
    <n v="1"/>
    <n v="49"/>
    <x v="0"/>
    <x v="5"/>
    <x v="2"/>
    <s v="Crime"/>
    <x v="5"/>
    <x v="0"/>
    <n v="150378"/>
    <x v="1"/>
    <x v="70"/>
    <x v="1699"/>
    <n v="40232879"/>
    <x v="0"/>
    <d v="2006-12-09T00:00:00"/>
    <x v="702"/>
    <x v="1351"/>
    <x v="0"/>
    <x v="6"/>
    <x v="39"/>
    <x v="17"/>
  </r>
  <r>
    <s v="tt0475944"/>
    <x v="1700"/>
    <x v="1700"/>
    <n v="0"/>
    <x v="26"/>
    <n v="1"/>
    <n v="37"/>
    <x v="0"/>
    <x v="5"/>
    <x v="5"/>
    <s v="Fantasy"/>
    <x v="50"/>
    <x v="0"/>
    <n v="51568"/>
    <x v="0"/>
    <x v="34"/>
    <x v="1700"/>
    <n v="17598767"/>
    <x v="0"/>
    <d v="2006-09-07T00:00:00"/>
    <x v="171"/>
    <x v="1288"/>
    <x v="9"/>
    <x v="2"/>
    <x v="39"/>
    <x v="7"/>
  </r>
  <r>
    <s v="tt0476964"/>
    <x v="1701"/>
    <x v="1701"/>
    <n v="0"/>
    <x v="20"/>
    <n v="2"/>
    <n v="2"/>
    <x v="2"/>
    <x v="5"/>
    <x v="6"/>
    <s v="Drama"/>
    <x v="13"/>
    <x v="0"/>
    <n v="62595"/>
    <x v="0"/>
    <x v="108"/>
    <x v="1701"/>
    <n v="-212606"/>
    <x v="1"/>
    <d v="2007-09-06T00:00:00"/>
    <x v="265"/>
    <x v="1498"/>
    <x v="9"/>
    <x v="2"/>
    <x v="40"/>
    <x v="14"/>
  </r>
  <r>
    <s v="tt0477051"/>
    <x v="1702"/>
    <x v="1702"/>
    <n v="0"/>
    <x v="62"/>
    <n v="1"/>
    <n v="43"/>
    <x v="0"/>
    <x v="0"/>
    <x v="7"/>
    <s v="Unknown"/>
    <x v="52"/>
    <x v="3"/>
    <n v="78036"/>
    <x v="0"/>
    <x v="113"/>
    <x v="1702"/>
    <n v="99814490"/>
    <x v="0"/>
    <d v="2007-02-09T00:00:00"/>
    <x v="763"/>
    <x v="1499"/>
    <x v="2"/>
    <x v="1"/>
    <x v="40"/>
    <x v="17"/>
  </r>
  <r>
    <s v="tt0477071"/>
    <x v="1703"/>
    <x v="1703"/>
    <n v="0"/>
    <x v="44"/>
    <n v="1"/>
    <n v="36"/>
    <x v="0"/>
    <x v="3"/>
    <x v="0"/>
    <s v="Mystery"/>
    <x v="32"/>
    <x v="0"/>
    <n v="80870"/>
    <x v="0"/>
    <x v="34"/>
    <x v="1703"/>
    <n v="64297309"/>
    <x v="0"/>
    <d v="2007-03-12T00:00:00"/>
    <x v="764"/>
    <x v="1500"/>
    <x v="3"/>
    <x v="5"/>
    <x v="40"/>
    <x v="23"/>
  </r>
  <r>
    <s v="tt0477080"/>
    <x v="1704"/>
    <x v="1704"/>
    <n v="0"/>
    <x v="37"/>
    <n v="1"/>
    <n v="38"/>
    <x v="0"/>
    <x v="5"/>
    <x v="16"/>
    <s v="Unknown"/>
    <x v="22"/>
    <x v="0"/>
    <n v="204940"/>
    <x v="1"/>
    <x v="140"/>
    <x v="1704"/>
    <n v="67805466"/>
    <x v="0"/>
    <d v="2010-10-26T00:00:00"/>
    <x v="148"/>
    <x v="1501"/>
    <x v="4"/>
    <x v="0"/>
    <x v="48"/>
    <x v="16"/>
  </r>
  <r>
    <s v="tt0477139"/>
    <x v="1705"/>
    <x v="1705"/>
    <n v="0"/>
    <x v="28"/>
    <n v="1"/>
    <n v="28"/>
    <x v="0"/>
    <x v="0"/>
    <x v="3"/>
    <s v="Fantasy"/>
    <x v="14"/>
    <x v="1"/>
    <n v="57264"/>
    <x v="0"/>
    <x v="60"/>
    <x v="1705"/>
    <n v="-545974"/>
    <x v="1"/>
    <d v="2006-01-24T00:00:00"/>
    <x v="765"/>
    <x v="1502"/>
    <x v="1"/>
    <x v="0"/>
    <x v="39"/>
    <x v="22"/>
  </r>
  <r>
    <s v="tt0477302"/>
    <x v="1706"/>
    <x v="1706"/>
    <n v="0"/>
    <x v="27"/>
    <n v="2"/>
    <n v="9"/>
    <x v="2"/>
    <x v="1"/>
    <x v="3"/>
    <s v="Mystery"/>
    <x v="17"/>
    <x v="0"/>
    <n v="104423"/>
    <x v="1"/>
    <x v="82"/>
    <x v="1706"/>
    <n v="15247881"/>
    <x v="0"/>
    <d v="2011-12-15T00:00:00"/>
    <x v="492"/>
    <x v="1503"/>
    <x v="0"/>
    <x v="2"/>
    <x v="46"/>
    <x v="24"/>
  </r>
  <r>
    <s v="tt0477347"/>
    <x v="1707"/>
    <x v="1707"/>
    <n v="0"/>
    <x v="52"/>
    <n v="1"/>
    <n v="48"/>
    <x v="0"/>
    <x v="1"/>
    <x v="2"/>
    <s v="Family"/>
    <x v="7"/>
    <x v="0"/>
    <n v="368529"/>
    <x v="1"/>
    <x v="160"/>
    <x v="1707"/>
    <n v="464481229"/>
    <x v="0"/>
    <d v="2006-12-17T00:00:00"/>
    <x v="543"/>
    <x v="1504"/>
    <x v="0"/>
    <x v="3"/>
    <x v="39"/>
    <x v="30"/>
  </r>
  <r>
    <s v="tt0477348"/>
    <x v="1708"/>
    <x v="1708"/>
    <n v="0"/>
    <x v="20"/>
    <n v="2"/>
    <n v="2"/>
    <x v="2"/>
    <x v="4"/>
    <x v="3"/>
    <s v="Thriller"/>
    <x v="18"/>
    <x v="1"/>
    <n v="1030460"/>
    <x v="2"/>
    <x v="78"/>
    <x v="1708"/>
    <n v="146627740"/>
    <x v="0"/>
    <d v="2007-05-19T00:00:00"/>
    <x v="158"/>
    <x v="1267"/>
    <x v="11"/>
    <x v="6"/>
    <x v="40"/>
    <x v="4"/>
  </r>
  <r>
    <s v="tt0478087"/>
    <x v="1709"/>
    <x v="1709"/>
    <n v="0"/>
    <x v="90"/>
    <n v="2"/>
    <n v="3"/>
    <x v="2"/>
    <x v="4"/>
    <x v="3"/>
    <s v="History"/>
    <x v="22"/>
    <x v="0"/>
    <n v="262827"/>
    <x v="1"/>
    <x v="56"/>
    <x v="1709"/>
    <n v="124808370"/>
    <x v="0"/>
    <d v="2008-03-07T00:00:00"/>
    <x v="493"/>
    <x v="1505"/>
    <x v="3"/>
    <x v="1"/>
    <x v="38"/>
    <x v="7"/>
  </r>
  <r>
    <s v="tt0478304"/>
    <x v="1710"/>
    <x v="1710"/>
    <n v="0"/>
    <x v="92"/>
    <n v="2"/>
    <n v="19"/>
    <x v="2"/>
    <x v="3"/>
    <x v="0"/>
    <s v="Unknown"/>
    <x v="22"/>
    <x v="0"/>
    <n v="182163"/>
    <x v="1"/>
    <x v="107"/>
    <x v="1710"/>
    <n v="26409247"/>
    <x v="0"/>
    <d v="2011-05-16T00:00:00"/>
    <x v="19"/>
    <x v="1506"/>
    <x v="11"/>
    <x v="5"/>
    <x v="46"/>
    <x v="18"/>
  </r>
  <r>
    <s v="tt0478311"/>
    <x v="1711"/>
    <x v="1711"/>
    <n v="0"/>
    <x v="27"/>
    <n v="2"/>
    <n v="9"/>
    <x v="2"/>
    <x v="0"/>
    <x v="7"/>
    <s v="Unknown"/>
    <x v="17"/>
    <x v="0"/>
    <n v="380151"/>
    <x v="1"/>
    <x v="84"/>
    <x v="1711"/>
    <n v="189922417"/>
    <x v="0"/>
    <d v="2007-03-12T00:00:00"/>
    <x v="678"/>
    <x v="1500"/>
    <x v="3"/>
    <x v="5"/>
    <x v="40"/>
    <x v="23"/>
  </r>
  <r>
    <s v="tt0478970"/>
    <x v="1712"/>
    <x v="1712"/>
    <n v="0"/>
    <x v="35"/>
    <n v="1"/>
    <n v="57"/>
    <x v="0"/>
    <x v="5"/>
    <x v="2"/>
    <s v="Sci-Fi"/>
    <x v="21"/>
    <x v="1"/>
    <n v="707348"/>
    <x v="2"/>
    <x v="163"/>
    <x v="1712"/>
    <n v="389311965"/>
    <x v="0"/>
    <d v="2015-06-29T00:00:00"/>
    <x v="456"/>
    <x v="1507"/>
    <x v="6"/>
    <x v="5"/>
    <x v="45"/>
    <x v="11"/>
  </r>
  <r>
    <s v="tt0479143"/>
    <x v="1713"/>
    <x v="1713"/>
    <n v="0"/>
    <x v="8"/>
    <n v="1"/>
    <n v="42"/>
    <x v="0"/>
    <x v="5"/>
    <x v="3"/>
    <s v="Sport"/>
    <x v="1"/>
    <x v="1"/>
    <n v="228255"/>
    <x v="1"/>
    <x v="103"/>
    <x v="1713"/>
    <n v="131929020"/>
    <x v="0"/>
    <d v="2006-12-13T00:00:00"/>
    <x v="65"/>
    <x v="1421"/>
    <x v="0"/>
    <x v="4"/>
    <x v="39"/>
    <x v="12"/>
  </r>
  <r>
    <s v="tt0479884"/>
    <x v="1714"/>
    <x v="1714"/>
    <n v="0"/>
    <x v="28"/>
    <n v="1"/>
    <n v="28"/>
    <x v="0"/>
    <x v="5"/>
    <x v="6"/>
    <s v="Thriller"/>
    <x v="17"/>
    <x v="0"/>
    <n v="259600"/>
    <x v="1"/>
    <x v="3"/>
    <x v="1714"/>
    <n v="30931041"/>
    <x v="0"/>
    <d v="2006-08-31T00:00:00"/>
    <x v="766"/>
    <x v="1434"/>
    <x v="10"/>
    <x v="2"/>
    <x v="39"/>
    <x v="27"/>
  </r>
  <r>
    <s v="tt0479952"/>
    <x v="1715"/>
    <x v="1715"/>
    <n v="0"/>
    <x v="38"/>
    <n v="1"/>
    <n v="29"/>
    <x v="0"/>
    <x v="1"/>
    <x v="1"/>
    <s v="Comedy"/>
    <x v="5"/>
    <x v="0"/>
    <n v="241774"/>
    <x v="1"/>
    <x v="191"/>
    <x v="1715"/>
    <n v="453900354"/>
    <x v="0"/>
    <d v="2008-10-30T00:00:00"/>
    <x v="591"/>
    <x v="1508"/>
    <x v="4"/>
    <x v="2"/>
    <x v="38"/>
    <x v="13"/>
  </r>
  <r>
    <s v="tt0479997"/>
    <x v="1716"/>
    <x v="1716"/>
    <n v="0"/>
    <x v="13"/>
    <n v="1"/>
    <n v="35"/>
    <x v="0"/>
    <x v="5"/>
    <x v="5"/>
    <s v="Fantasy"/>
    <x v="35"/>
    <x v="0"/>
    <n v="97067"/>
    <x v="0"/>
    <x v="82"/>
    <x v="1716"/>
    <n v="51627228"/>
    <x v="0"/>
    <d v="2011-01-04T00:00:00"/>
    <x v="243"/>
    <x v="1509"/>
    <x v="1"/>
    <x v="0"/>
    <x v="46"/>
    <x v="3"/>
  </r>
  <r>
    <s v="tt0480242"/>
    <x v="1717"/>
    <x v="1717"/>
    <n v="0"/>
    <x v="37"/>
    <n v="1"/>
    <n v="38"/>
    <x v="0"/>
    <x v="0"/>
    <x v="3"/>
    <s v="Romance"/>
    <x v="22"/>
    <x v="0"/>
    <n v="105855"/>
    <x v="1"/>
    <x v="78"/>
    <x v="1717"/>
    <n v="43474305"/>
    <x v="0"/>
    <d v="2007-10-26T00:00:00"/>
    <x v="767"/>
    <x v="1510"/>
    <x v="4"/>
    <x v="1"/>
    <x v="40"/>
    <x v="16"/>
  </r>
  <r>
    <s v="tt0480249"/>
    <x v="1718"/>
    <x v="1718"/>
    <n v="0"/>
    <x v="75"/>
    <n v="1"/>
    <n v="41"/>
    <x v="0"/>
    <x v="5"/>
    <x v="3"/>
    <s v="Horror"/>
    <x v="14"/>
    <x v="1"/>
    <n v="795936"/>
    <x v="2"/>
    <x v="191"/>
    <x v="1718"/>
    <n v="435410052"/>
    <x v="0"/>
    <d v="2007-12-05T00:00:00"/>
    <x v="601"/>
    <x v="1511"/>
    <x v="0"/>
    <x v="4"/>
    <x v="40"/>
    <x v="20"/>
  </r>
  <r>
    <s v="tt0480255"/>
    <x v="1719"/>
    <x v="1719"/>
    <n v="0"/>
    <x v="26"/>
    <n v="1"/>
    <n v="37"/>
    <x v="0"/>
    <x v="5"/>
    <x v="5"/>
    <s v="Comedy"/>
    <x v="27"/>
    <x v="0"/>
    <n v="106001"/>
    <x v="1"/>
    <x v="78"/>
    <x v="1719"/>
    <n v="4397654"/>
    <x v="0"/>
    <d v="2010-04-20T00:00:00"/>
    <x v="768"/>
    <x v="1512"/>
    <x v="8"/>
    <x v="0"/>
    <x v="48"/>
    <x v="8"/>
  </r>
  <r>
    <s v="tt0480669"/>
    <x v="1720"/>
    <x v="1720"/>
    <n v="0"/>
    <x v="56"/>
    <n v="1"/>
    <n v="32"/>
    <x v="0"/>
    <x v="7"/>
    <x v="9"/>
    <s v="Sci-Fi"/>
    <x v="1"/>
    <x v="1"/>
    <n v="67509"/>
    <x v="0"/>
    <x v="28"/>
    <x v="1720"/>
    <n v="-2046802"/>
    <x v="1"/>
    <d v="2007-09-20T00:00:00"/>
    <x v="769"/>
    <x v="1389"/>
    <x v="9"/>
    <x v="2"/>
    <x v="40"/>
    <x v="8"/>
  </r>
  <r>
    <s v="tt0480687"/>
    <x v="1721"/>
    <x v="1721"/>
    <n v="0"/>
    <x v="17"/>
    <n v="1"/>
    <n v="45"/>
    <x v="0"/>
    <x v="0"/>
    <x v="7"/>
    <s v="Unknown"/>
    <x v="32"/>
    <x v="0"/>
    <n v="129641"/>
    <x v="1"/>
    <x v="75"/>
    <x v="1721"/>
    <n v="50157237"/>
    <x v="0"/>
    <d v="2011-02-23T00:00:00"/>
    <x v="318"/>
    <x v="1513"/>
    <x v="2"/>
    <x v="4"/>
    <x v="46"/>
    <x v="26"/>
  </r>
  <r>
    <s v="tt0481141"/>
    <x v="1722"/>
    <x v="1722"/>
    <n v="0"/>
    <x v="9"/>
    <n v="1"/>
    <n v="44"/>
    <x v="0"/>
    <x v="0"/>
    <x v="3"/>
    <s v="Romance"/>
    <x v="33"/>
    <x v="0"/>
    <n v="77510"/>
    <x v="0"/>
    <x v="65"/>
    <x v="1722"/>
    <n v="64601050"/>
    <x v="0"/>
    <d v="2007-07-25T00:00:00"/>
    <x v="321"/>
    <x v="1404"/>
    <x v="7"/>
    <x v="4"/>
    <x v="40"/>
    <x v="2"/>
  </r>
  <r>
    <s v="tt0481369"/>
    <x v="1723"/>
    <x v="1723"/>
    <n v="0"/>
    <x v="37"/>
    <n v="1"/>
    <n v="38"/>
    <x v="0"/>
    <x v="4"/>
    <x v="9"/>
    <s v="Thriller"/>
    <x v="0"/>
    <x v="0"/>
    <n v="209939"/>
    <x v="1"/>
    <x v="84"/>
    <x v="1723"/>
    <n v="47677553"/>
    <x v="0"/>
    <d v="2007-02-13T00:00:00"/>
    <x v="152"/>
    <x v="1514"/>
    <x v="2"/>
    <x v="0"/>
    <x v="40"/>
    <x v="12"/>
  </r>
  <r>
    <s v="tt0481499"/>
    <x v="1724"/>
    <x v="1724"/>
    <n v="0"/>
    <x v="37"/>
    <n v="1"/>
    <n v="38"/>
    <x v="0"/>
    <x v="5"/>
    <x v="5"/>
    <s v="Animation"/>
    <x v="14"/>
    <x v="1"/>
    <n v="227235"/>
    <x v="1"/>
    <x v="173"/>
    <x v="1724"/>
    <n v="452235983"/>
    <x v="0"/>
    <d v="2013-02-15T00:00:00"/>
    <x v="770"/>
    <x v="1515"/>
    <x v="2"/>
    <x v="1"/>
    <x v="43"/>
    <x v="24"/>
  </r>
  <r>
    <s v="tt0481536"/>
    <x v="1725"/>
    <x v="1725"/>
    <n v="0"/>
    <x v="42"/>
    <n v="1"/>
    <n v="54"/>
    <x v="0"/>
    <x v="1"/>
    <x v="2"/>
    <s v="Unknown"/>
    <x v="7"/>
    <x v="0"/>
    <n v="140735"/>
    <x v="1"/>
    <x v="3"/>
    <x v="1725"/>
    <n v="31495888"/>
    <x v="0"/>
    <d v="2008-04-24T00:00:00"/>
    <x v="771"/>
    <x v="1516"/>
    <x v="8"/>
    <x v="2"/>
    <x v="38"/>
    <x v="22"/>
  </r>
  <r>
    <s v="tt0482571"/>
    <x v="1726"/>
    <x v="1726"/>
    <n v="0"/>
    <x v="25"/>
    <n v="2"/>
    <n v="10"/>
    <x v="2"/>
    <x v="3"/>
    <x v="9"/>
    <s v="Sci-Fi"/>
    <x v="25"/>
    <x v="1"/>
    <n v="1405638"/>
    <x v="2"/>
    <x v="82"/>
    <x v="1726"/>
    <n v="69676311"/>
    <x v="0"/>
    <d v="2006-10-17T00:00:00"/>
    <x v="422"/>
    <x v="1517"/>
    <x v="4"/>
    <x v="0"/>
    <x v="39"/>
    <x v="30"/>
  </r>
  <r>
    <s v="tt0482572"/>
    <x v="1727"/>
    <x v="1727"/>
    <n v="0"/>
    <x v="25"/>
    <n v="2"/>
    <n v="10"/>
    <x v="2"/>
    <x v="4"/>
    <x v="3"/>
    <s v="Thriller"/>
    <x v="5"/>
    <x v="0"/>
    <n v="62581"/>
    <x v="0"/>
    <x v="84"/>
    <x v="1727"/>
    <n v="1200557"/>
    <x v="0"/>
    <d v="2008-09-09T00:00:00"/>
    <x v="590"/>
    <x v="1518"/>
    <x v="9"/>
    <x v="0"/>
    <x v="38"/>
    <x v="17"/>
  </r>
  <r>
    <s v="tt0482606"/>
    <x v="1728"/>
    <x v="1728"/>
    <n v="0"/>
    <x v="5"/>
    <n v="1"/>
    <n v="26"/>
    <x v="0"/>
    <x v="7"/>
    <x v="9"/>
    <s v="Thriller"/>
    <x v="28"/>
    <x v="0"/>
    <n v="140284"/>
    <x v="1"/>
    <x v="38"/>
    <x v="1728"/>
    <n v="73410456"/>
    <x v="0"/>
    <d v="2008-05-29T00:00:00"/>
    <x v="772"/>
    <x v="1519"/>
    <x v="11"/>
    <x v="2"/>
    <x v="38"/>
    <x v="11"/>
  </r>
  <r>
    <s v="tt0483607"/>
    <x v="1729"/>
    <x v="1729"/>
    <n v="0"/>
    <x v="11"/>
    <n v="1"/>
    <n v="53"/>
    <x v="0"/>
    <x v="5"/>
    <x v="4"/>
    <s v="Thriller"/>
    <x v="32"/>
    <x v="0"/>
    <n v="79087"/>
    <x v="0"/>
    <x v="84"/>
    <x v="1729"/>
    <n v="-7527369"/>
    <x v="1"/>
    <d v="2008-03-14T00:00:00"/>
    <x v="524"/>
    <x v="1520"/>
    <x v="3"/>
    <x v="1"/>
    <x v="38"/>
    <x v="5"/>
  </r>
  <r>
    <s v="tt0485947"/>
    <x v="1730"/>
    <x v="1730"/>
    <n v="0"/>
    <x v="71"/>
    <n v="2"/>
    <n v="21"/>
    <x v="2"/>
    <x v="3"/>
    <x v="0"/>
    <s v="Romance"/>
    <x v="8"/>
    <x v="1"/>
    <n v="242538"/>
    <x v="1"/>
    <x v="114"/>
    <x v="1730"/>
    <n v="-43440840"/>
    <x v="1"/>
    <d v="2009-09-11T00:00:00"/>
    <x v="773"/>
    <x v="1318"/>
    <x v="9"/>
    <x v="1"/>
    <x v="42"/>
    <x v="0"/>
  </r>
  <r>
    <s v="tt0486551"/>
    <x v="1731"/>
    <x v="1731"/>
    <n v="0"/>
    <x v="18"/>
    <n v="1"/>
    <n v="50"/>
    <x v="0"/>
    <x v="0"/>
    <x v="11"/>
    <s v="Unknown"/>
    <x v="27"/>
    <x v="0"/>
    <n v="70696"/>
    <x v="0"/>
    <x v="87"/>
    <x v="1731"/>
    <n v="2887597"/>
    <x v="0"/>
    <d v="2006-08-25T00:00:00"/>
    <x v="490"/>
    <x v="1419"/>
    <x v="10"/>
    <x v="1"/>
    <x v="39"/>
    <x v="2"/>
  </r>
  <r>
    <s v="tt0486576"/>
    <x v="1732"/>
    <x v="1732"/>
    <n v="0"/>
    <x v="56"/>
    <n v="1"/>
    <n v="32"/>
    <x v="0"/>
    <x v="5"/>
    <x v="5"/>
    <s v="Fantasy"/>
    <x v="29"/>
    <x v="0"/>
    <n v="274205"/>
    <x v="1"/>
    <x v="163"/>
    <x v="1732"/>
    <n v="171913131"/>
    <x v="0"/>
    <d v="2007-06-12T00:00:00"/>
    <x v="372"/>
    <x v="1135"/>
    <x v="6"/>
    <x v="0"/>
    <x v="40"/>
    <x v="23"/>
  </r>
  <r>
    <s v="tt0486655"/>
    <x v="1733"/>
    <x v="1733"/>
    <n v="0"/>
    <x v="45"/>
    <n v="2"/>
    <n v="7"/>
    <x v="2"/>
    <x v="1"/>
    <x v="19"/>
    <s v="Fantasy"/>
    <x v="2"/>
    <x v="1"/>
    <n v="280830"/>
    <x v="1"/>
    <x v="108"/>
    <x v="1733"/>
    <n v="67515140"/>
    <x v="0"/>
    <d v="2007-07-29T00:00:00"/>
    <x v="774"/>
    <x v="1521"/>
    <x v="7"/>
    <x v="3"/>
    <x v="40"/>
    <x v="11"/>
  </r>
  <r>
    <s v="tt0486822"/>
    <x v="1734"/>
    <x v="1734"/>
    <n v="0"/>
    <x v="17"/>
    <n v="1"/>
    <n v="45"/>
    <x v="0"/>
    <x v="4"/>
    <x v="3"/>
    <s v="Mystery"/>
    <x v="22"/>
    <x v="0"/>
    <n v="244676"/>
    <x v="1"/>
    <x v="34"/>
    <x v="1734"/>
    <n v="98114220"/>
    <x v="0"/>
    <d v="2007-04-04T00:00:00"/>
    <x v="605"/>
    <x v="1522"/>
    <x v="8"/>
    <x v="4"/>
    <x v="40"/>
    <x v="3"/>
  </r>
  <r>
    <s v="tt0489049"/>
    <x v="1735"/>
    <x v="1735"/>
    <n v="0"/>
    <x v="7"/>
    <n v="2"/>
    <n v="0"/>
    <x v="0"/>
    <x v="1"/>
    <x v="2"/>
    <s v="Crime"/>
    <x v="7"/>
    <x v="0"/>
    <n v="60588"/>
    <x v="0"/>
    <x v="242"/>
    <x v="1735"/>
    <n v="-2938797"/>
    <x v="1"/>
    <d v="2009-02-06T00:00:00"/>
    <x v="775"/>
    <x v="1523"/>
    <x v="2"/>
    <x v="1"/>
    <x v="42"/>
    <x v="14"/>
  </r>
  <r>
    <s v="tt0489099"/>
    <x v="1736"/>
    <x v="1736"/>
    <n v="0"/>
    <x v="28"/>
    <n v="1"/>
    <n v="28"/>
    <x v="0"/>
    <x v="5"/>
    <x v="5"/>
    <s v="Sci-Fi"/>
    <x v="28"/>
    <x v="0"/>
    <n v="318763"/>
    <x v="1"/>
    <x v="132"/>
    <x v="1736"/>
    <n v="140132113"/>
    <x v="0"/>
    <d v="2008-02-06T00:00:00"/>
    <x v="325"/>
    <x v="1524"/>
    <x v="2"/>
    <x v="4"/>
    <x v="38"/>
    <x v="14"/>
  </r>
  <r>
    <s v="tt0489237"/>
    <x v="1737"/>
    <x v="1737"/>
    <n v="0"/>
    <x v="32"/>
    <n v="1"/>
    <n v="46"/>
    <x v="0"/>
    <x v="0"/>
    <x v="3"/>
    <s v="Romance"/>
    <x v="27"/>
    <x v="0"/>
    <n v="63050"/>
    <x v="0"/>
    <x v="34"/>
    <x v="1737"/>
    <n v="27817020"/>
    <x v="0"/>
    <d v="2007-08-24T00:00:00"/>
    <x v="776"/>
    <x v="1525"/>
    <x v="10"/>
    <x v="1"/>
    <x v="40"/>
    <x v="22"/>
  </r>
  <r>
    <s v="tt0489270"/>
    <x v="1738"/>
    <x v="1738"/>
    <n v="0"/>
    <x v="52"/>
    <n v="1"/>
    <n v="48"/>
    <x v="0"/>
    <x v="7"/>
    <x v="9"/>
    <s v="Thriller"/>
    <x v="27"/>
    <x v="0"/>
    <n v="208021"/>
    <x v="1"/>
    <x v="64"/>
    <x v="1738"/>
    <n v="154874275"/>
    <x v="0"/>
    <d v="2006-10-26T00:00:00"/>
    <x v="705"/>
    <x v="1194"/>
    <x v="4"/>
    <x v="2"/>
    <x v="39"/>
    <x v="16"/>
  </r>
  <r>
    <s v="tt0490204"/>
    <x v="1739"/>
    <x v="1739"/>
    <n v="0"/>
    <x v="14"/>
    <n v="2"/>
    <n v="4"/>
    <x v="2"/>
    <x v="3"/>
    <x v="11"/>
    <s v="Unknown"/>
    <x v="3"/>
    <x v="1"/>
    <n v="98862"/>
    <x v="0"/>
    <x v="34"/>
    <x v="1739"/>
    <n v="2242388"/>
    <x v="0"/>
    <d v="2007-03-20T00:00:00"/>
    <x v="777"/>
    <x v="1526"/>
    <x v="3"/>
    <x v="0"/>
    <x v="40"/>
    <x v="8"/>
  </r>
  <r>
    <s v="tt0490215"/>
    <x v="1740"/>
    <x v="1740"/>
    <n v="0"/>
    <x v="76"/>
    <n v="2"/>
    <n v="41"/>
    <x v="2"/>
    <x v="3"/>
    <x v="14"/>
    <s v="Unknown"/>
    <x v="14"/>
    <x v="1"/>
    <n v="119767"/>
    <x v="1"/>
    <x v="135"/>
    <x v="1740"/>
    <n v="-22165191"/>
    <x v="1"/>
    <d v="2016-11-29T00:00:00"/>
    <x v="22"/>
    <x v="1527"/>
    <x v="5"/>
    <x v="0"/>
    <x v="52"/>
    <x v="11"/>
  </r>
  <r>
    <s v="tt0491152"/>
    <x v="1741"/>
    <x v="1741"/>
    <n v="0"/>
    <x v="22"/>
    <n v="1"/>
    <n v="52"/>
    <x v="0"/>
    <x v="0"/>
    <x v="3"/>
    <s v="Romance"/>
    <x v="24"/>
    <x v="0"/>
    <n v="64430"/>
    <x v="0"/>
    <x v="56"/>
    <x v="1741"/>
    <n v="30100369"/>
    <x v="0"/>
    <d v="2011-04-01T00:00:00"/>
    <x v="498"/>
    <x v="1528"/>
    <x v="8"/>
    <x v="1"/>
    <x v="46"/>
    <x v="1"/>
  </r>
  <r>
    <s v="tt0492044"/>
    <x v="1742"/>
    <x v="1742"/>
    <n v="0"/>
    <x v="56"/>
    <n v="1"/>
    <n v="32"/>
    <x v="0"/>
    <x v="3"/>
    <x v="10"/>
    <s v="Mystery"/>
    <x v="24"/>
    <x v="0"/>
    <n v="64388"/>
    <x v="0"/>
    <x v="64"/>
    <x v="1742"/>
    <n v="67578320"/>
    <x v="0"/>
    <d v="2009-03-27T00:00:00"/>
    <x v="778"/>
    <x v="1529"/>
    <x v="3"/>
    <x v="1"/>
    <x v="42"/>
    <x v="15"/>
  </r>
  <r>
    <s v="tt0492956"/>
    <x v="1743"/>
    <x v="1743"/>
    <n v="0"/>
    <x v="18"/>
    <n v="1"/>
    <n v="50"/>
    <x v="0"/>
    <x v="0"/>
    <x v="19"/>
    <s v="Sport"/>
    <x v="0"/>
    <x v="0"/>
    <n v="98894"/>
    <x v="0"/>
    <x v="68"/>
    <x v="1743"/>
    <n v="125880543"/>
    <x v="0"/>
    <d v="2007-09-23T00:00:00"/>
    <x v="738"/>
    <x v="1530"/>
    <x v="9"/>
    <x v="3"/>
    <x v="40"/>
    <x v="26"/>
  </r>
  <r>
    <s v="tt0493405"/>
    <x v="1744"/>
    <x v="1744"/>
    <n v="0"/>
    <x v="12"/>
    <n v="1"/>
    <n v="40"/>
    <x v="0"/>
    <x v="5"/>
    <x v="2"/>
    <s v="Crime"/>
    <x v="34"/>
    <x v="0"/>
    <n v="50127"/>
    <x v="0"/>
    <x v="78"/>
    <x v="1744"/>
    <n v="1800152"/>
    <x v="0"/>
    <d v="2017-03-23T00:00:00"/>
    <x v="779"/>
    <x v="1531"/>
    <x v="3"/>
    <x v="2"/>
    <x v="51"/>
    <x v="26"/>
  </r>
  <r>
    <s v="tt0493430"/>
    <x v="1745"/>
    <x v="1745"/>
    <n v="0"/>
    <x v="56"/>
    <n v="1"/>
    <n v="32"/>
    <x v="0"/>
    <x v="5"/>
    <x v="2"/>
    <s v="Documentary"/>
    <x v="16"/>
    <x v="0"/>
    <n v="79222"/>
    <x v="0"/>
    <x v="93"/>
    <x v="1745"/>
    <n v="73145164"/>
    <x v="0"/>
    <d v="2006-09-21T00:00:00"/>
    <x v="563"/>
    <x v="1532"/>
    <x v="9"/>
    <x v="2"/>
    <x v="39"/>
    <x v="6"/>
  </r>
  <r>
    <s v="tt0493464"/>
    <x v="1746"/>
    <x v="1746"/>
    <n v="0"/>
    <x v="18"/>
    <n v="1"/>
    <n v="50"/>
    <x v="0"/>
    <x v="5"/>
    <x v="6"/>
    <s v="Thriller"/>
    <x v="13"/>
    <x v="0"/>
    <n v="403288"/>
    <x v="1"/>
    <x v="137"/>
    <x v="1746"/>
    <n v="267463063"/>
    <x v="0"/>
    <d v="2008-06-12T00:00:00"/>
    <x v="670"/>
    <x v="1533"/>
    <x v="6"/>
    <x v="2"/>
    <x v="38"/>
    <x v="23"/>
  </r>
  <r>
    <s v="tt0494238"/>
    <x v="1747"/>
    <x v="1747"/>
    <n v="0"/>
    <x v="32"/>
    <n v="1"/>
    <n v="46"/>
    <x v="0"/>
    <x v="1"/>
    <x v="19"/>
    <s v="Fantasy"/>
    <x v="28"/>
    <x v="0"/>
    <n v="81148"/>
    <x v="0"/>
    <x v="113"/>
    <x v="1747"/>
    <n v="2803180"/>
    <x v="0"/>
    <d v="2008-12-11T00:00:00"/>
    <x v="295"/>
    <x v="1534"/>
    <x v="0"/>
    <x v="2"/>
    <x v="38"/>
    <x v="0"/>
  </r>
  <r>
    <s v="tt0496806"/>
    <x v="1748"/>
    <x v="1748"/>
    <n v="0"/>
    <x v="20"/>
    <n v="2"/>
    <n v="2"/>
    <x v="2"/>
    <x v="4"/>
    <x v="16"/>
    <s v="Unknown"/>
    <x v="17"/>
    <x v="0"/>
    <n v="361674"/>
    <x v="1"/>
    <x v="132"/>
    <x v="1748"/>
    <n v="226312624"/>
    <x v="0"/>
    <d v="2007-05-24T00:00:00"/>
    <x v="194"/>
    <x v="1535"/>
    <x v="11"/>
    <x v="2"/>
    <x v="40"/>
    <x v="22"/>
  </r>
  <r>
    <s v="tt0497116"/>
    <x v="1749"/>
    <x v="1749"/>
    <n v="0"/>
    <x v="44"/>
    <n v="1"/>
    <n v="36"/>
    <x v="0"/>
    <x v="13"/>
    <x v="21"/>
    <s v="Unknown"/>
    <x v="3"/>
    <x v="1"/>
    <n v="84723"/>
    <x v="0"/>
    <x v="19"/>
    <x v="1749"/>
    <n v="48282012"/>
    <x v="0"/>
    <d v="2006-01-24T00:00:00"/>
    <x v="780"/>
    <x v="1502"/>
    <x v="1"/>
    <x v="0"/>
    <x v="39"/>
    <x v="22"/>
  </r>
  <r>
    <s v="tt0497465"/>
    <x v="1750"/>
    <x v="1750"/>
    <n v="0"/>
    <x v="44"/>
    <n v="1"/>
    <n v="36"/>
    <x v="0"/>
    <x v="0"/>
    <x v="3"/>
    <s v="Romance"/>
    <x v="1"/>
    <x v="1"/>
    <n v="265510"/>
    <x v="1"/>
    <x v="243"/>
    <x v="1750"/>
    <n v="80909300"/>
    <x v="0"/>
    <d v="2008-05-17T00:00:00"/>
    <x v="46"/>
    <x v="1536"/>
    <x v="11"/>
    <x v="6"/>
    <x v="38"/>
    <x v="30"/>
  </r>
  <r>
    <s v="tt0498353"/>
    <x v="1751"/>
    <x v="1751"/>
    <n v="0"/>
    <x v="19"/>
    <n v="1"/>
    <n v="34"/>
    <x v="0"/>
    <x v="7"/>
    <x v="11"/>
    <s v="Unknown"/>
    <x v="38"/>
    <x v="0"/>
    <n v="94390"/>
    <x v="0"/>
    <x v="244"/>
    <x v="1751"/>
    <n v="25528183"/>
    <x v="0"/>
    <d v="1905-06-29T00:00:00"/>
    <x v="541"/>
    <x v="1379"/>
    <x v="6"/>
    <x v="2"/>
    <x v="9"/>
    <x v="11"/>
  </r>
  <r>
    <s v="tt0498380"/>
    <x v="1752"/>
    <x v="1752"/>
    <n v="0"/>
    <x v="71"/>
    <n v="2"/>
    <n v="21"/>
    <x v="2"/>
    <x v="5"/>
    <x v="5"/>
    <s v="Drama"/>
    <x v="10"/>
    <x v="1"/>
    <n v="168154"/>
    <x v="1"/>
    <x v="62"/>
    <x v="1752"/>
    <n v="49673228"/>
    <x v="0"/>
    <d v="2006-11-15T00:00:00"/>
    <x v="18"/>
    <x v="1537"/>
    <x v="5"/>
    <x v="4"/>
    <x v="39"/>
    <x v="24"/>
  </r>
  <r>
    <s v="tt0498399"/>
    <x v="1753"/>
    <x v="1753"/>
    <n v="0"/>
    <x v="35"/>
    <n v="1"/>
    <n v="57"/>
    <x v="0"/>
    <x v="5"/>
    <x v="6"/>
    <s v="Drama"/>
    <x v="22"/>
    <x v="0"/>
    <n v="91558"/>
    <x v="0"/>
    <x v="72"/>
    <x v="1753"/>
    <n v="34033767"/>
    <x v="0"/>
    <d v="2007-05-25T00:00:00"/>
    <x v="781"/>
    <x v="1538"/>
    <x v="11"/>
    <x v="1"/>
    <x v="40"/>
    <x v="2"/>
  </r>
  <r>
    <s v="tt0499448"/>
    <x v="1754"/>
    <x v="1754"/>
    <n v="0"/>
    <x v="61"/>
    <n v="2"/>
    <n v="30"/>
    <x v="2"/>
    <x v="5"/>
    <x v="5"/>
    <s v="Family"/>
    <x v="7"/>
    <x v="0"/>
    <n v="220868"/>
    <x v="1"/>
    <x v="216"/>
    <x v="1754"/>
    <n v="194665568"/>
    <x v="0"/>
    <d v="2008-05-09T00:00:00"/>
    <x v="604"/>
    <x v="1539"/>
    <x v="11"/>
    <x v="1"/>
    <x v="38"/>
    <x v="17"/>
  </r>
  <r>
    <s v="tt0499549"/>
    <x v="1755"/>
    <x v="1755"/>
    <n v="0"/>
    <x v="86"/>
    <n v="2"/>
    <n v="42"/>
    <x v="2"/>
    <x v="5"/>
    <x v="5"/>
    <s v="Fantasy"/>
    <x v="4"/>
    <x v="1"/>
    <n v="1364568"/>
    <x v="2"/>
    <x v="245"/>
    <x v="1755"/>
    <n v="2686706026"/>
    <x v="0"/>
    <d v="2009-12-10T00:00:00"/>
    <x v="119"/>
    <x v="1540"/>
    <x v="0"/>
    <x v="2"/>
    <x v="42"/>
    <x v="28"/>
  </r>
  <r>
    <s v="tt0499556"/>
    <x v="1756"/>
    <x v="1756"/>
    <n v="0"/>
    <x v="62"/>
    <n v="1"/>
    <n v="43"/>
    <x v="0"/>
    <x v="5"/>
    <x v="6"/>
    <s v="Thriller"/>
    <x v="27"/>
    <x v="0"/>
    <n v="95335"/>
    <x v="0"/>
    <x v="78"/>
    <x v="1756"/>
    <n v="17653739"/>
    <x v="0"/>
    <d v="2007-08-24T00:00:00"/>
    <x v="782"/>
    <x v="1525"/>
    <x v="10"/>
    <x v="1"/>
    <x v="40"/>
    <x v="22"/>
  </r>
  <r>
    <s v="tt0756683"/>
    <x v="1757"/>
    <x v="1757"/>
    <n v="0"/>
    <x v="55"/>
    <n v="1"/>
    <n v="27"/>
    <x v="0"/>
    <x v="3"/>
    <x v="0"/>
    <s v="Mystery"/>
    <x v="10"/>
    <x v="1"/>
    <n v="196083"/>
    <x v="1"/>
    <x v="147"/>
    <x v="12"/>
    <n v="-200000"/>
    <x v="1"/>
    <d v="2007-06-10T00:00:00"/>
    <x v="783"/>
    <x v="1541"/>
    <x v="6"/>
    <x v="3"/>
    <x v="40"/>
    <x v="28"/>
  </r>
  <r>
    <s v="tt0758730"/>
    <x v="1758"/>
    <x v="1758"/>
    <n v="0"/>
    <x v="19"/>
    <n v="1"/>
    <n v="34"/>
    <x v="0"/>
    <x v="5"/>
    <x v="10"/>
    <s v="Sci-Fi"/>
    <x v="48"/>
    <x v="3"/>
    <n v="131097"/>
    <x v="1"/>
    <x v="82"/>
    <x v="1757"/>
    <n v="90290885"/>
    <x v="0"/>
    <d v="2007-12-25T00:00:00"/>
    <x v="784"/>
    <x v="1542"/>
    <x v="0"/>
    <x v="0"/>
    <x v="40"/>
    <x v="2"/>
  </r>
  <r>
    <s v="tt0758746"/>
    <x v="98"/>
    <x v="98"/>
    <n v="0"/>
    <x v="26"/>
    <n v="1"/>
    <n v="37"/>
    <x v="0"/>
    <x v="7"/>
    <x v="9"/>
    <s v="Thriller"/>
    <x v="38"/>
    <x v="0"/>
    <n v="115119"/>
    <x v="1"/>
    <x v="62"/>
    <x v="1758"/>
    <n v="72509154"/>
    <x v="0"/>
    <d v="2009-02-09T00:00:00"/>
    <x v="564"/>
    <x v="1543"/>
    <x v="2"/>
    <x v="5"/>
    <x v="42"/>
    <x v="17"/>
  </r>
  <r>
    <s v="tt0758752"/>
    <x v="1759"/>
    <x v="1759"/>
    <n v="0"/>
    <x v="22"/>
    <n v="1"/>
    <n v="52"/>
    <x v="0"/>
    <x v="0"/>
    <x v="3"/>
    <s v="Romance"/>
    <x v="13"/>
    <x v="0"/>
    <n v="217609"/>
    <x v="1"/>
    <x v="84"/>
    <x v="1759"/>
    <n v="72820008"/>
    <x v="0"/>
    <d v="2010-11-04T00:00:00"/>
    <x v="181"/>
    <x v="1544"/>
    <x v="5"/>
    <x v="2"/>
    <x v="48"/>
    <x v="3"/>
  </r>
  <r>
    <s v="tt0758758"/>
    <x v="1760"/>
    <x v="1760"/>
    <n v="0"/>
    <x v="116"/>
    <n v="2"/>
    <n v="28"/>
    <x v="2"/>
    <x v="1"/>
    <x v="18"/>
    <s v="Drama"/>
    <x v="12"/>
    <x v="1"/>
    <n v="646215"/>
    <x v="2"/>
    <x v="48"/>
    <x v="1760"/>
    <n v="41675895"/>
    <x v="0"/>
    <d v="2007-09-01T00:00:00"/>
    <x v="474"/>
    <x v="1205"/>
    <x v="9"/>
    <x v="6"/>
    <x v="40"/>
    <x v="1"/>
  </r>
  <r>
    <s v="tt0758766"/>
    <x v="1761"/>
    <x v="1761"/>
    <n v="0"/>
    <x v="9"/>
    <n v="1"/>
    <n v="44"/>
    <x v="0"/>
    <x v="0"/>
    <x v="8"/>
    <s v="Romance"/>
    <x v="7"/>
    <x v="0"/>
    <n v="106175"/>
    <x v="1"/>
    <x v="82"/>
    <x v="1761"/>
    <n v="105896422"/>
    <x v="0"/>
    <d v="2007-02-09T00:00:00"/>
    <x v="551"/>
    <x v="1499"/>
    <x v="2"/>
    <x v="1"/>
    <x v="40"/>
    <x v="17"/>
  </r>
  <r>
    <s v="tt0758774"/>
    <x v="1762"/>
    <x v="1762"/>
    <n v="0"/>
    <x v="82"/>
    <n v="2"/>
    <n v="8"/>
    <x v="2"/>
    <x v="5"/>
    <x v="3"/>
    <s v="Thriller"/>
    <x v="16"/>
    <x v="0"/>
    <n v="236161"/>
    <x v="1"/>
    <x v="108"/>
    <x v="1762"/>
    <n v="45900897"/>
    <x v="0"/>
    <d v="2008-10-05T00:00:00"/>
    <x v="59"/>
    <x v="1545"/>
    <x v="4"/>
    <x v="3"/>
    <x v="38"/>
    <x v="20"/>
  </r>
  <r>
    <s v="tt0758794"/>
    <x v="1763"/>
    <x v="1763"/>
    <n v="0"/>
    <x v="65"/>
    <n v="2"/>
    <n v="11"/>
    <x v="2"/>
    <x v="3"/>
    <x v="15"/>
    <s v="Unknown"/>
    <x v="16"/>
    <x v="0"/>
    <n v="64044"/>
    <x v="0"/>
    <x v="117"/>
    <x v="1763"/>
    <n v="-21454636"/>
    <x v="1"/>
    <d v="2006-12-12T00:00:00"/>
    <x v="426"/>
    <x v="1546"/>
    <x v="0"/>
    <x v="0"/>
    <x v="39"/>
    <x v="23"/>
  </r>
  <r>
    <s v="tt0762073"/>
    <x v="1764"/>
    <x v="1764"/>
    <n v="0"/>
    <x v="64"/>
    <n v="2"/>
    <n v="14"/>
    <x v="2"/>
    <x v="3"/>
    <x v="0"/>
    <s v="Horror"/>
    <x v="1"/>
    <x v="1"/>
    <n v="50360"/>
    <x v="0"/>
    <x v="25"/>
    <x v="1764"/>
    <n v="8085023"/>
    <x v="0"/>
    <d v="2009-04-30T00:00:00"/>
    <x v="546"/>
    <x v="1547"/>
    <x v="8"/>
    <x v="2"/>
    <x v="42"/>
    <x v="13"/>
  </r>
  <r>
    <s v="tt0762107"/>
    <x v="1765"/>
    <x v="1765"/>
    <n v="0"/>
    <x v="47"/>
    <n v="1"/>
    <n v="55"/>
    <x v="0"/>
    <x v="0"/>
    <x v="7"/>
    <s v="Unknown"/>
    <x v="32"/>
    <x v="0"/>
    <n v="152290"/>
    <x v="1"/>
    <x v="132"/>
    <x v="1765"/>
    <n v="102134117"/>
    <x v="0"/>
    <d v="2007-07-12T00:00:00"/>
    <x v="315"/>
    <x v="1548"/>
    <x v="7"/>
    <x v="2"/>
    <x v="40"/>
    <x v="23"/>
  </r>
  <r>
    <s v="tt0762125"/>
    <x v="1766"/>
    <x v="1766"/>
    <n v="0"/>
    <x v="10"/>
    <n v="1"/>
    <n v="31"/>
    <x v="0"/>
    <x v="1"/>
    <x v="1"/>
    <s v="Comedy"/>
    <x v="34"/>
    <x v="0"/>
    <n v="57740"/>
    <x v="0"/>
    <x v="108"/>
    <x v="1766"/>
    <n v="35647102"/>
    <x v="0"/>
    <d v="2009-11-14T00:00:00"/>
    <x v="785"/>
    <x v="1549"/>
    <x v="5"/>
    <x v="6"/>
    <x v="42"/>
    <x v="5"/>
  </r>
  <r>
    <s v="tt0765010"/>
    <x v="1767"/>
    <x v="1767"/>
    <n v="0"/>
    <x v="17"/>
    <n v="1"/>
    <n v="45"/>
    <x v="0"/>
    <x v="3"/>
    <x v="16"/>
    <s v="War"/>
    <x v="1"/>
    <x v="1"/>
    <n v="140957"/>
    <x v="1"/>
    <x v="112"/>
    <x v="1767"/>
    <n v="17474578"/>
    <x v="0"/>
    <d v="2009-11-22T00:00:00"/>
    <x v="242"/>
    <x v="1550"/>
    <x v="5"/>
    <x v="3"/>
    <x v="42"/>
    <x v="29"/>
  </r>
  <r>
    <s v="tt0765120"/>
    <x v="1768"/>
    <x v="1768"/>
    <n v="0"/>
    <x v="13"/>
    <n v="1"/>
    <n v="35"/>
    <x v="0"/>
    <x v="3"/>
    <x v="7"/>
    <s v="Unknown"/>
    <x v="5"/>
    <x v="0"/>
    <n v="56011"/>
    <x v="0"/>
    <x v="64"/>
    <x v="1768"/>
    <n v="12007671"/>
    <x v="0"/>
    <d v="2007-05-16T00:00:00"/>
    <x v="466"/>
    <x v="1551"/>
    <x v="11"/>
    <x v="4"/>
    <x v="40"/>
    <x v="18"/>
  </r>
  <r>
    <s v="tt0765429"/>
    <x v="1769"/>
    <x v="1769"/>
    <n v="0"/>
    <x v="102"/>
    <n v="2"/>
    <n v="37"/>
    <x v="2"/>
    <x v="2"/>
    <x v="6"/>
    <s v="Drama"/>
    <x v="10"/>
    <x v="1"/>
    <n v="444311"/>
    <x v="1"/>
    <x v="140"/>
    <x v="1769"/>
    <n v="169755430"/>
    <x v="0"/>
    <d v="2007-10-19T00:00:00"/>
    <x v="59"/>
    <x v="1552"/>
    <x v="4"/>
    <x v="1"/>
    <x v="40"/>
    <x v="4"/>
  </r>
  <r>
    <s v="tt0770703"/>
    <x v="1770"/>
    <x v="1770"/>
    <n v="0"/>
    <x v="32"/>
    <n v="1"/>
    <n v="46"/>
    <x v="0"/>
    <x v="0"/>
    <x v="7"/>
    <s v="Unknown"/>
    <x v="34"/>
    <x v="0"/>
    <n v="85645"/>
    <x v="0"/>
    <x v="34"/>
    <x v="1770"/>
    <n v="10426096"/>
    <x v="0"/>
    <d v="2011-09-19T00:00:00"/>
    <x v="786"/>
    <x v="1553"/>
    <x v="9"/>
    <x v="5"/>
    <x v="46"/>
    <x v="4"/>
  </r>
  <r>
    <s v="tt0770752"/>
    <x v="1771"/>
    <x v="1771"/>
    <n v="0"/>
    <x v="22"/>
    <n v="1"/>
    <n v="52"/>
    <x v="0"/>
    <x v="5"/>
    <x v="5"/>
    <s v="Comedy"/>
    <x v="36"/>
    <x v="0"/>
    <n v="83229"/>
    <x v="0"/>
    <x v="108"/>
    <x v="1771"/>
    <n v="41231041"/>
    <x v="0"/>
    <d v="2008-02-07T00:00:00"/>
    <x v="370"/>
    <x v="1554"/>
    <x v="2"/>
    <x v="2"/>
    <x v="38"/>
    <x v="7"/>
  </r>
  <r>
    <s v="tt0770828"/>
    <x v="1772"/>
    <x v="1772"/>
    <n v="0"/>
    <x v="48"/>
    <n v="2"/>
    <n v="23"/>
    <x v="2"/>
    <x v="5"/>
    <x v="5"/>
    <s v="Sci-Fi"/>
    <x v="1"/>
    <x v="1"/>
    <n v="799713"/>
    <x v="2"/>
    <x v="216"/>
    <x v="1772"/>
    <n v="445145518"/>
    <x v="0"/>
    <d v="2013-06-01T00:00:00"/>
    <x v="603"/>
    <x v="1555"/>
    <x v="6"/>
    <x v="6"/>
    <x v="43"/>
    <x v="1"/>
  </r>
  <r>
    <s v="tt0780504"/>
    <x v="1773"/>
    <x v="1773"/>
    <n v="0"/>
    <x v="12"/>
    <n v="1"/>
    <n v="40"/>
    <x v="0"/>
    <x v="5"/>
    <x v="3"/>
    <s v="Unknown"/>
    <x v="10"/>
    <x v="1"/>
    <n v="686500"/>
    <x v="2"/>
    <x v="48"/>
    <x v="1773"/>
    <n v="63714970"/>
    <x v="0"/>
    <d v="2011-05-20T00:00:00"/>
    <x v="787"/>
    <x v="1556"/>
    <x v="11"/>
    <x v="1"/>
    <x v="46"/>
    <x v="8"/>
  </r>
  <r>
    <s v="tt0780511"/>
    <x v="1774"/>
    <x v="1774"/>
    <n v="0"/>
    <x v="12"/>
    <n v="1"/>
    <n v="40"/>
    <x v="0"/>
    <x v="1"/>
    <x v="3"/>
    <s v="Unknown"/>
    <x v="1"/>
    <x v="1"/>
    <n v="63317"/>
    <x v="0"/>
    <x v="72"/>
    <x v="1774"/>
    <n v="-4556391"/>
    <x v="1"/>
    <d v="2009-11-03T00:00:00"/>
    <x v="656"/>
    <x v="1557"/>
    <x v="5"/>
    <x v="0"/>
    <x v="42"/>
    <x v="25"/>
  </r>
  <r>
    <s v="tt0780521"/>
    <x v="1775"/>
    <x v="1775"/>
    <n v="0"/>
    <x v="26"/>
    <n v="1"/>
    <n v="37"/>
    <x v="0"/>
    <x v="1"/>
    <x v="1"/>
    <s v="Comedy"/>
    <x v="1"/>
    <x v="1"/>
    <n v="161155"/>
    <x v="1"/>
    <x v="158"/>
    <x v="1775"/>
    <n v="162045765"/>
    <x v="0"/>
    <d v="2009-11-15T00:00:00"/>
    <x v="185"/>
    <x v="1558"/>
    <x v="5"/>
    <x v="3"/>
    <x v="42"/>
    <x v="24"/>
  </r>
  <r>
    <s v="tt0780536"/>
    <x v="1776"/>
    <x v="1776"/>
    <n v="0"/>
    <x v="63"/>
    <n v="1"/>
    <n v="47"/>
    <x v="0"/>
    <x v="0"/>
    <x v="6"/>
    <s v="Drama"/>
    <x v="4"/>
    <x v="1"/>
    <n v="452822"/>
    <x v="1"/>
    <x v="48"/>
    <x v="1776"/>
    <n v="23937018"/>
    <x v="0"/>
    <d v="2008-01-17T00:00:00"/>
    <x v="788"/>
    <x v="1559"/>
    <x v="1"/>
    <x v="2"/>
    <x v="38"/>
    <x v="30"/>
  </r>
  <r>
    <s v="tt0780571"/>
    <x v="1777"/>
    <x v="1777"/>
    <n v="0"/>
    <x v="7"/>
    <n v="2"/>
    <n v="0"/>
    <x v="0"/>
    <x v="4"/>
    <x v="3"/>
    <s v="Mystery"/>
    <x v="21"/>
    <x v="1"/>
    <n v="154825"/>
    <x v="1"/>
    <x v="34"/>
    <x v="1777"/>
    <n v="28443734"/>
    <x v="0"/>
    <d v="2007-05-22T00:00:00"/>
    <x v="789"/>
    <x v="1560"/>
    <x v="11"/>
    <x v="0"/>
    <x v="40"/>
    <x v="29"/>
  </r>
  <r>
    <s v="tt0780653"/>
    <x v="1778"/>
    <x v="1778"/>
    <n v="0"/>
    <x v="62"/>
    <n v="1"/>
    <n v="43"/>
    <x v="0"/>
    <x v="3"/>
    <x v="0"/>
    <s v="Horror"/>
    <x v="24"/>
    <x v="0"/>
    <n v="110211"/>
    <x v="1"/>
    <x v="191"/>
    <x v="1778"/>
    <n v="-10210235"/>
    <x v="1"/>
    <d v="2010-01-27T00:00:00"/>
    <x v="183"/>
    <x v="1561"/>
    <x v="1"/>
    <x v="4"/>
    <x v="48"/>
    <x v="15"/>
  </r>
  <r>
    <s v="tt0783233"/>
    <x v="1779"/>
    <x v="1779"/>
    <n v="0"/>
    <x v="90"/>
    <n v="2"/>
    <n v="3"/>
    <x v="2"/>
    <x v="3"/>
    <x v="9"/>
    <s v="Romance"/>
    <x v="10"/>
    <x v="1"/>
    <n v="293503"/>
    <x v="1"/>
    <x v="84"/>
    <x v="1779"/>
    <n v="99266061"/>
    <x v="0"/>
    <d v="2007-08-28T00:00:00"/>
    <x v="683"/>
    <x v="1562"/>
    <x v="10"/>
    <x v="0"/>
    <x v="40"/>
    <x v="10"/>
  </r>
  <r>
    <s v="tt0787474"/>
    <x v="1780"/>
    <x v="1780"/>
    <n v="0"/>
    <x v="44"/>
    <n v="1"/>
    <n v="36"/>
    <x v="0"/>
    <x v="1"/>
    <x v="1"/>
    <s v="Comedy"/>
    <x v="22"/>
    <x v="0"/>
    <n v="60675"/>
    <x v="0"/>
    <x v="113"/>
    <x v="1780"/>
    <n v="48255770"/>
    <x v="0"/>
    <d v="2014-08-31T00:00:00"/>
    <x v="790"/>
    <x v="1563"/>
    <x v="10"/>
    <x v="3"/>
    <x v="44"/>
    <x v="27"/>
  </r>
  <r>
    <s v="tt0787524"/>
    <x v="1781"/>
    <x v="1781"/>
    <n v="0"/>
    <x v="52"/>
    <n v="1"/>
    <n v="48"/>
    <x v="0"/>
    <x v="2"/>
    <x v="3"/>
    <s v="Unknown"/>
    <x v="14"/>
    <x v="1"/>
    <n v="60746"/>
    <x v="0"/>
    <x v="64"/>
    <x v="1781"/>
    <n v="2252684"/>
    <x v="0"/>
    <d v="2015-09-17T00:00:00"/>
    <x v="791"/>
    <x v="1564"/>
    <x v="9"/>
    <x v="2"/>
    <x v="45"/>
    <x v="30"/>
  </r>
  <r>
    <s v="tt0790628"/>
    <x v="1782"/>
    <x v="1782"/>
    <n v="0"/>
    <x v="12"/>
    <n v="1"/>
    <n v="40"/>
    <x v="0"/>
    <x v="0"/>
    <x v="11"/>
    <s v="Unknown"/>
    <x v="32"/>
    <x v="0"/>
    <n v="75380"/>
    <x v="0"/>
    <x v="84"/>
    <x v="1782"/>
    <n v="-2562119"/>
    <x v="1"/>
    <d v="2013-03-08T00:00:00"/>
    <x v="792"/>
    <x v="1565"/>
    <x v="3"/>
    <x v="1"/>
    <x v="43"/>
    <x v="19"/>
  </r>
  <r>
    <s v="tt0790636"/>
    <x v="1783"/>
    <x v="1783"/>
    <n v="0"/>
    <x v="35"/>
    <n v="1"/>
    <n v="57"/>
    <x v="0"/>
    <x v="2"/>
    <x v="3"/>
    <s v="Unknown"/>
    <x v="4"/>
    <x v="1"/>
    <n v="509748"/>
    <x v="2"/>
    <x v="25"/>
    <x v="1783"/>
    <n v="50198285"/>
    <x v="0"/>
    <d v="2013-09-07T00:00:00"/>
    <x v="793"/>
    <x v="1566"/>
    <x v="9"/>
    <x v="6"/>
    <x v="43"/>
    <x v="7"/>
  </r>
  <r>
    <s v="tt0790686"/>
    <x v="1784"/>
    <x v="1784"/>
    <n v="0"/>
    <x v="18"/>
    <n v="1"/>
    <n v="50"/>
    <x v="0"/>
    <x v="7"/>
    <x v="9"/>
    <s v="Unknown"/>
    <x v="28"/>
    <x v="0"/>
    <n v="112348"/>
    <x v="1"/>
    <x v="56"/>
    <x v="1784"/>
    <n v="43094714"/>
    <x v="0"/>
    <d v="2008-08-14T00:00:00"/>
    <x v="736"/>
    <x v="1567"/>
    <x v="10"/>
    <x v="2"/>
    <x v="38"/>
    <x v="5"/>
  </r>
  <r>
    <s v="tt0790724"/>
    <x v="1785"/>
    <x v="1785"/>
    <n v="0"/>
    <x v="25"/>
    <n v="2"/>
    <n v="10"/>
    <x v="2"/>
    <x v="5"/>
    <x v="9"/>
    <s v="Thriller"/>
    <x v="16"/>
    <x v="0"/>
    <n v="357412"/>
    <x v="1"/>
    <x v="113"/>
    <x v="1785"/>
    <n v="158340595"/>
    <x v="0"/>
    <d v="2012-12-10T00:00:00"/>
    <x v="794"/>
    <x v="1568"/>
    <x v="0"/>
    <x v="5"/>
    <x v="49"/>
    <x v="28"/>
  </r>
  <r>
    <s v="tt0790736"/>
    <x v="1786"/>
    <x v="1786"/>
    <n v="0"/>
    <x v="44"/>
    <n v="1"/>
    <n v="36"/>
    <x v="0"/>
    <x v="5"/>
    <x v="5"/>
    <s v="Comedy"/>
    <x v="29"/>
    <x v="0"/>
    <n v="141494"/>
    <x v="1"/>
    <x v="163"/>
    <x v="1786"/>
    <n v="-51675780"/>
    <x v="1"/>
    <d v="2013-07-17T00:00:00"/>
    <x v="680"/>
    <x v="1569"/>
    <x v="7"/>
    <x v="4"/>
    <x v="43"/>
    <x v="30"/>
  </r>
  <r>
    <s v="tt0795351"/>
    <x v="1787"/>
    <x v="1787"/>
    <n v="0"/>
    <x v="15"/>
    <n v="1"/>
    <n v="49"/>
    <x v="0"/>
    <x v="7"/>
    <x v="9"/>
    <s v="Thriller"/>
    <x v="27"/>
    <x v="0"/>
    <n v="91946"/>
    <x v="0"/>
    <x v="112"/>
    <x v="1787"/>
    <n v="2190603"/>
    <x v="0"/>
    <d v="2009-08-13T00:00:00"/>
    <x v="795"/>
    <x v="1570"/>
    <x v="10"/>
    <x v="2"/>
    <x v="42"/>
    <x v="12"/>
  </r>
  <r>
    <s v="tt0795368"/>
    <x v="1788"/>
    <x v="1788"/>
    <n v="0"/>
    <x v="59"/>
    <n v="1"/>
    <n v="30"/>
    <x v="0"/>
    <x v="0"/>
    <x v="11"/>
    <s v="Unknown"/>
    <x v="21"/>
    <x v="1"/>
    <n v="119506"/>
    <x v="1"/>
    <x v="38"/>
    <x v="1788"/>
    <n v="37789413"/>
    <x v="0"/>
    <d v="2007-02-09T00:00:00"/>
    <x v="143"/>
    <x v="1499"/>
    <x v="2"/>
    <x v="1"/>
    <x v="40"/>
    <x v="17"/>
  </r>
  <r>
    <s v="tt0795421"/>
    <x v="1789"/>
    <x v="1789"/>
    <n v="0"/>
    <x v="52"/>
    <n v="1"/>
    <n v="48"/>
    <x v="0"/>
    <x v="0"/>
    <x v="17"/>
    <s v="Romance"/>
    <x v="7"/>
    <x v="0"/>
    <n v="265200"/>
    <x v="1"/>
    <x v="139"/>
    <x v="1789"/>
    <n v="642478392"/>
    <x v="0"/>
    <d v="2008-06-30T00:00:00"/>
    <x v="796"/>
    <x v="1571"/>
    <x v="6"/>
    <x v="5"/>
    <x v="38"/>
    <x v="13"/>
  </r>
  <r>
    <s v="tt0795461"/>
    <x v="1790"/>
    <x v="1790"/>
    <n v="0"/>
    <x v="28"/>
    <n v="1"/>
    <n v="28"/>
    <x v="0"/>
    <x v="0"/>
    <x v="10"/>
    <s v="Unknown"/>
    <x v="62"/>
    <x v="3"/>
    <n v="75822"/>
    <x v="0"/>
    <x v="34"/>
    <x v="1790"/>
    <n v="58378744"/>
    <x v="0"/>
    <d v="2013-04-11T00:00:00"/>
    <x v="797"/>
    <x v="1572"/>
    <x v="8"/>
    <x v="2"/>
    <x v="43"/>
    <x v="0"/>
  </r>
  <r>
    <s v="tt0796366"/>
    <x v="1791"/>
    <x v="1791"/>
    <n v="0"/>
    <x v="45"/>
    <n v="2"/>
    <n v="7"/>
    <x v="2"/>
    <x v="5"/>
    <x v="5"/>
    <s v="Sci-Fi"/>
    <x v="4"/>
    <x v="1"/>
    <n v="615406"/>
    <x v="2"/>
    <x v="191"/>
    <x v="1791"/>
    <n v="235680446"/>
    <x v="0"/>
    <d v="2009-04-06T00:00:00"/>
    <x v="557"/>
    <x v="1573"/>
    <x v="8"/>
    <x v="5"/>
    <x v="42"/>
    <x v="14"/>
  </r>
  <r>
    <s v="tt0799934"/>
    <x v="1792"/>
    <x v="1792"/>
    <n v="0"/>
    <x v="8"/>
    <n v="1"/>
    <n v="42"/>
    <x v="0"/>
    <x v="0"/>
    <x v="11"/>
    <s v="Unknown"/>
    <x v="0"/>
    <x v="0"/>
    <n v="93386"/>
    <x v="0"/>
    <x v="34"/>
    <x v="1792"/>
    <n v="10579406"/>
    <x v="0"/>
    <d v="2008-01-20T00:00:00"/>
    <x v="579"/>
    <x v="1574"/>
    <x v="1"/>
    <x v="3"/>
    <x v="38"/>
    <x v="8"/>
  </r>
  <r>
    <s v="tt0799949"/>
    <x v="1793"/>
    <x v="1793"/>
    <n v="0"/>
    <x v="5"/>
    <n v="1"/>
    <n v="26"/>
    <x v="0"/>
    <x v="1"/>
    <x v="2"/>
    <s v="Fantasy"/>
    <x v="63"/>
    <x v="3"/>
    <n v="108506"/>
    <x v="1"/>
    <x v="34"/>
    <x v="1793"/>
    <n v="67238158"/>
    <x v="0"/>
    <d v="2007-01-01T00:00:00"/>
    <x v="798"/>
    <x v="1575"/>
    <x v="1"/>
    <x v="5"/>
    <x v="40"/>
    <x v="1"/>
  </r>
  <r>
    <s v="tt0800039"/>
    <x v="1794"/>
    <x v="1794"/>
    <n v="0"/>
    <x v="40"/>
    <n v="1"/>
    <n v="51"/>
    <x v="0"/>
    <x v="0"/>
    <x v="3"/>
    <s v="Romance"/>
    <x v="1"/>
    <x v="1"/>
    <n v="297777"/>
    <x v="1"/>
    <x v="84"/>
    <x v="1794"/>
    <n v="75833257"/>
    <x v="0"/>
    <d v="2008-03-10T00:00:00"/>
    <x v="799"/>
    <x v="1576"/>
    <x v="3"/>
    <x v="5"/>
    <x v="38"/>
    <x v="28"/>
  </r>
  <r>
    <s v="tt0800069"/>
    <x v="1795"/>
    <x v="1795"/>
    <n v="0"/>
    <x v="38"/>
    <n v="1"/>
    <n v="29"/>
    <x v="0"/>
    <x v="7"/>
    <x v="16"/>
    <s v="Unknown"/>
    <x v="30"/>
    <x v="0"/>
    <n v="66838"/>
    <x v="0"/>
    <x v="48"/>
    <x v="1795"/>
    <n v="22697773"/>
    <x v="0"/>
    <d v="2007-03-16T00:00:00"/>
    <x v="800"/>
    <x v="1452"/>
    <x v="3"/>
    <x v="1"/>
    <x v="40"/>
    <x v="18"/>
  </r>
  <r>
    <s v="tt0800080"/>
    <x v="1796"/>
    <x v="1796"/>
    <n v="0"/>
    <x v="22"/>
    <n v="1"/>
    <n v="52"/>
    <x v="0"/>
    <x v="5"/>
    <x v="5"/>
    <s v="Sci-Fi"/>
    <x v="5"/>
    <x v="0"/>
    <n v="514773"/>
    <x v="2"/>
    <x v="191"/>
    <x v="1796"/>
    <n v="114770996"/>
    <x v="0"/>
    <d v="2008-06-06T00:00:00"/>
    <x v="584"/>
    <x v="1577"/>
    <x v="6"/>
    <x v="1"/>
    <x v="38"/>
    <x v="14"/>
  </r>
  <r>
    <s v="tt0800241"/>
    <x v="1797"/>
    <x v="1797"/>
    <n v="0"/>
    <x v="40"/>
    <n v="1"/>
    <n v="51"/>
    <x v="0"/>
    <x v="4"/>
    <x v="3"/>
    <s v="Mystery"/>
    <x v="5"/>
    <x v="0"/>
    <n v="54241"/>
    <x v="0"/>
    <x v="48"/>
    <x v="1797"/>
    <n v="-9073590"/>
    <x v="1"/>
    <d v="2008-01-18T00:00:00"/>
    <x v="502"/>
    <x v="1578"/>
    <x v="1"/>
    <x v="1"/>
    <x v="38"/>
    <x v="21"/>
  </r>
  <r>
    <s v="tt0800308"/>
    <x v="1798"/>
    <x v="1798"/>
    <n v="0"/>
    <x v="47"/>
    <n v="1"/>
    <n v="55"/>
    <x v="0"/>
    <x v="5"/>
    <x v="6"/>
    <s v="Drama"/>
    <x v="13"/>
    <x v="0"/>
    <n v="63585"/>
    <x v="0"/>
    <x v="34"/>
    <x v="1798"/>
    <n v="7712362"/>
    <x v="0"/>
    <d v="2008-09-05T00:00:00"/>
    <x v="801"/>
    <x v="1579"/>
    <x v="9"/>
    <x v="1"/>
    <x v="38"/>
    <x v="20"/>
  </r>
  <r>
    <s v="tt0800320"/>
    <x v="1799"/>
    <x v="1799"/>
    <n v="0"/>
    <x v="32"/>
    <n v="1"/>
    <n v="46"/>
    <x v="0"/>
    <x v="5"/>
    <x v="5"/>
    <s v="Fantasy"/>
    <x v="24"/>
    <x v="0"/>
    <n v="289827"/>
    <x v="1"/>
    <x v="149"/>
    <x v="1799"/>
    <n v="368214993"/>
    <x v="0"/>
    <d v="2010-03-26T00:00:00"/>
    <x v="584"/>
    <x v="1580"/>
    <x v="3"/>
    <x v="1"/>
    <x v="48"/>
    <x v="16"/>
  </r>
  <r>
    <s v="tt0803096"/>
    <x v="1800"/>
    <x v="1800"/>
    <n v="0"/>
    <x v="90"/>
    <n v="2"/>
    <n v="3"/>
    <x v="2"/>
    <x v="5"/>
    <x v="5"/>
    <s v="Fantasy"/>
    <x v="13"/>
    <x v="0"/>
    <n v="274390"/>
    <x v="1"/>
    <x v="157"/>
    <x v="1800"/>
    <n v="279048914"/>
    <x v="0"/>
    <d v="2016-05-24T00:00:00"/>
    <x v="802"/>
    <x v="1581"/>
    <x v="11"/>
    <x v="0"/>
    <x v="52"/>
    <x v="22"/>
  </r>
  <r>
    <s v="tt0804497"/>
    <x v="1801"/>
    <x v="1801"/>
    <n v="0"/>
    <x v="75"/>
    <n v="1"/>
    <n v="41"/>
    <x v="0"/>
    <x v="0"/>
    <x v="3"/>
    <s v="Romance"/>
    <x v="1"/>
    <x v="1"/>
    <n v="146767"/>
    <x v="1"/>
    <x v="33"/>
    <x v="1801"/>
    <n v="-1508760"/>
    <x v="1"/>
    <d v="2010-07-02T00:00:00"/>
    <x v="803"/>
    <x v="1582"/>
    <x v="7"/>
    <x v="1"/>
    <x v="48"/>
    <x v="9"/>
  </r>
  <r>
    <s v="tt0804522"/>
    <x v="1802"/>
    <x v="1802"/>
    <n v="0"/>
    <x v="20"/>
    <n v="2"/>
    <n v="2"/>
    <x v="2"/>
    <x v="3"/>
    <x v="16"/>
    <s v="Unknown"/>
    <x v="22"/>
    <x v="0"/>
    <n v="57752"/>
    <x v="0"/>
    <x v="58"/>
    <x v="1802"/>
    <n v="-433618"/>
    <x v="1"/>
    <d v="2007-09-07T00:00:00"/>
    <x v="743"/>
    <x v="1032"/>
    <x v="9"/>
    <x v="1"/>
    <x v="40"/>
    <x v="7"/>
  </r>
  <r>
    <s v="tt0805564"/>
    <x v="1803"/>
    <x v="1803"/>
    <n v="0"/>
    <x v="32"/>
    <n v="1"/>
    <n v="46"/>
    <x v="0"/>
    <x v="0"/>
    <x v="3"/>
    <s v="Romance"/>
    <x v="21"/>
    <x v="1"/>
    <n v="152245"/>
    <x v="1"/>
    <x v="3"/>
    <x v="1803"/>
    <n v="-706337"/>
    <x v="1"/>
    <d v="2007-09-16T00:00:00"/>
    <x v="804"/>
    <x v="1583"/>
    <x v="9"/>
    <x v="3"/>
    <x v="40"/>
    <x v="18"/>
  </r>
  <r>
    <s v="tt0805570"/>
    <x v="1804"/>
    <x v="1804"/>
    <n v="0"/>
    <x v="37"/>
    <n v="1"/>
    <n v="38"/>
    <x v="0"/>
    <x v="7"/>
    <x v="9"/>
    <s v="Thriller"/>
    <x v="34"/>
    <x v="0"/>
    <n v="69658"/>
    <x v="0"/>
    <x v="48"/>
    <x v="1804"/>
    <n v="-11465687"/>
    <x v="1"/>
    <d v="2008-05-16T00:00:00"/>
    <x v="805"/>
    <x v="1584"/>
    <x v="11"/>
    <x v="1"/>
    <x v="38"/>
    <x v="18"/>
  </r>
  <r>
    <s v="tt0808151"/>
    <x v="1805"/>
    <x v="1805"/>
    <n v="0"/>
    <x v="36"/>
    <n v="2"/>
    <n v="18"/>
    <x v="2"/>
    <x v="5"/>
    <x v="9"/>
    <s v="Thriller"/>
    <x v="13"/>
    <x v="0"/>
    <n v="305129"/>
    <x v="1"/>
    <x v="191"/>
    <x v="1805"/>
    <n v="335930816"/>
    <x v="0"/>
    <d v="2009-05-04T00:00:00"/>
    <x v="117"/>
    <x v="1585"/>
    <x v="11"/>
    <x v="5"/>
    <x v="42"/>
    <x v="3"/>
  </r>
  <r>
    <s v="tt0808279"/>
    <x v="1806"/>
    <x v="1806"/>
    <n v="0"/>
    <x v="40"/>
    <n v="1"/>
    <n v="51"/>
    <x v="0"/>
    <x v="4"/>
    <x v="3"/>
    <s v="Thriller"/>
    <x v="7"/>
    <x v="0"/>
    <n v="102091"/>
    <x v="1"/>
    <x v="48"/>
    <x v="1806"/>
    <n v="-7052323"/>
    <x v="1"/>
    <d v="2007-10-20T00:00:00"/>
    <x v="806"/>
    <x v="1466"/>
    <x v="4"/>
    <x v="6"/>
    <x v="40"/>
    <x v="8"/>
  </r>
  <r>
    <s v="tt0808417"/>
    <x v="1807"/>
    <x v="1807"/>
    <n v="0"/>
    <x v="44"/>
    <n v="1"/>
    <n v="36"/>
    <x v="0"/>
    <x v="11"/>
    <x v="18"/>
    <s v="Drama"/>
    <x v="9"/>
    <x v="1"/>
    <n v="98553"/>
    <x v="0"/>
    <x v="246"/>
    <x v="1807"/>
    <n v="15483978"/>
    <x v="0"/>
    <d v="2007-05-23T00:00:00"/>
    <x v="807"/>
    <x v="1586"/>
    <x v="11"/>
    <x v="4"/>
    <x v="40"/>
    <x v="26"/>
  </r>
  <r>
    <s v="tt0810819"/>
    <x v="1808"/>
    <x v="1808"/>
    <n v="0"/>
    <x v="39"/>
    <n v="1"/>
    <n v="59"/>
    <x v="0"/>
    <x v="2"/>
    <x v="6"/>
    <s v="Drama"/>
    <x v="1"/>
    <x v="1"/>
    <n v="196168"/>
    <x v="1"/>
    <x v="48"/>
    <x v="1808"/>
    <n v="49191523"/>
    <x v="0"/>
    <d v="2015-09-05T00:00:00"/>
    <x v="808"/>
    <x v="1587"/>
    <x v="9"/>
    <x v="6"/>
    <x v="45"/>
    <x v="20"/>
  </r>
  <r>
    <s v="tt0810913"/>
    <x v="1809"/>
    <x v="1809"/>
    <n v="0"/>
    <x v="10"/>
    <n v="1"/>
    <n v="31"/>
    <x v="0"/>
    <x v="0"/>
    <x v="11"/>
    <s v="Unknown"/>
    <x v="64"/>
    <x v="3"/>
    <n v="88874"/>
    <x v="0"/>
    <x v="177"/>
    <x v="1809"/>
    <n v="70673788"/>
    <x v="0"/>
    <d v="2011-11-11T00:00:00"/>
    <x v="315"/>
    <x v="1588"/>
    <x v="5"/>
    <x v="1"/>
    <x v="46"/>
    <x v="0"/>
  </r>
  <r>
    <s v="tt0810922"/>
    <x v="1810"/>
    <x v="1810"/>
    <n v="0"/>
    <x v="42"/>
    <n v="1"/>
    <n v="54"/>
    <x v="0"/>
    <x v="0"/>
    <x v="3"/>
    <s v="Romance"/>
    <x v="33"/>
    <x v="0"/>
    <n v="54782"/>
    <x v="0"/>
    <x v="121"/>
    <x v="1810"/>
    <n v="-15449927"/>
    <x v="1"/>
    <d v="2011-03-02T00:00:00"/>
    <x v="809"/>
    <x v="1589"/>
    <x v="3"/>
    <x v="4"/>
    <x v="46"/>
    <x v="9"/>
  </r>
  <r>
    <s v="tt0811080"/>
    <x v="1811"/>
    <x v="1811"/>
    <n v="0"/>
    <x v="41"/>
    <n v="2"/>
    <n v="15"/>
    <x v="2"/>
    <x v="5"/>
    <x v="5"/>
    <s v="Comedy"/>
    <x v="28"/>
    <x v="0"/>
    <n v="77254"/>
    <x v="0"/>
    <x v="162"/>
    <x v="1811"/>
    <n v="-26054234"/>
    <x v="1"/>
    <d v="2008-04-28T00:00:00"/>
    <x v="309"/>
    <x v="1590"/>
    <x v="8"/>
    <x v="5"/>
    <x v="38"/>
    <x v="10"/>
  </r>
  <r>
    <s v="tt0811138"/>
    <x v="1812"/>
    <x v="1812"/>
    <n v="0"/>
    <x v="55"/>
    <n v="1"/>
    <n v="27"/>
    <x v="0"/>
    <x v="0"/>
    <x v="7"/>
    <s v="Sport"/>
    <x v="47"/>
    <x v="3"/>
    <n v="54420"/>
    <x v="0"/>
    <x v="133"/>
    <x v="1812"/>
    <n v="-21122444"/>
    <x v="1"/>
    <d v="2008-06-20T00:00:00"/>
    <x v="810"/>
    <x v="1591"/>
    <x v="6"/>
    <x v="1"/>
    <x v="38"/>
    <x v="8"/>
  </r>
  <r>
    <s v="tt0814022"/>
    <x v="1813"/>
    <x v="1813"/>
    <n v="0"/>
    <x v="53"/>
    <n v="1"/>
    <n v="39"/>
    <x v="0"/>
    <x v="5"/>
    <x v="6"/>
    <s v="Thriller"/>
    <x v="39"/>
    <x v="0"/>
    <n v="57878"/>
    <x v="0"/>
    <x v="129"/>
    <x v="1813"/>
    <n v="-2512610"/>
    <x v="1"/>
    <d v="2008-08-22T00:00:00"/>
    <x v="811"/>
    <x v="1592"/>
    <x v="10"/>
    <x v="1"/>
    <x v="38"/>
    <x v="29"/>
  </r>
  <r>
    <s v="tt0814255"/>
    <x v="1814"/>
    <x v="1814"/>
    <n v="0"/>
    <x v="0"/>
    <n v="1"/>
    <n v="58"/>
    <x v="0"/>
    <x v="1"/>
    <x v="19"/>
    <s v="Fantasy"/>
    <x v="32"/>
    <x v="0"/>
    <n v="197057"/>
    <x v="1"/>
    <x v="164"/>
    <x v="1814"/>
    <n v="131497209"/>
    <x v="0"/>
    <d v="2010-02-10T00:00:00"/>
    <x v="202"/>
    <x v="1593"/>
    <x v="2"/>
    <x v="4"/>
    <x v="48"/>
    <x v="28"/>
  </r>
  <r>
    <s v="tt0814314"/>
    <x v="1815"/>
    <x v="1815"/>
    <n v="0"/>
    <x v="90"/>
    <n v="2"/>
    <n v="3"/>
    <x v="2"/>
    <x v="3"/>
    <x v="9"/>
    <s v="Thriller"/>
    <x v="2"/>
    <x v="1"/>
    <n v="312017"/>
    <x v="1"/>
    <x v="51"/>
    <x v="1815"/>
    <n v="114748929"/>
    <x v="0"/>
    <d v="2008-12-19T00:00:00"/>
    <x v="737"/>
    <x v="1594"/>
    <x v="0"/>
    <x v="1"/>
    <x v="38"/>
    <x v="4"/>
  </r>
  <r>
    <s v="tt0815236"/>
    <x v="1816"/>
    <x v="1816"/>
    <n v="0"/>
    <x v="9"/>
    <n v="1"/>
    <n v="44"/>
    <x v="0"/>
    <x v="0"/>
    <x v="7"/>
    <s v="Unknown"/>
    <x v="0"/>
    <x v="0"/>
    <n v="142103"/>
    <x v="1"/>
    <x v="34"/>
    <x v="1816"/>
    <n v="29779728"/>
    <x v="0"/>
    <d v="2010-03-11T00:00:00"/>
    <x v="812"/>
    <x v="1595"/>
    <x v="3"/>
    <x v="2"/>
    <x v="48"/>
    <x v="0"/>
  </r>
  <r>
    <s v="tt0815241"/>
    <x v="1817"/>
    <x v="1817"/>
    <n v="0"/>
    <x v="75"/>
    <n v="1"/>
    <n v="41"/>
    <x v="0"/>
    <x v="0"/>
    <x v="20"/>
    <s v="War"/>
    <x v="2"/>
    <x v="1"/>
    <n v="59977"/>
    <x v="0"/>
    <x v="24"/>
    <x v="1817"/>
    <n v="11139115"/>
    <x v="0"/>
    <d v="2008-08-01T00:00:00"/>
    <x v="714"/>
    <x v="1596"/>
    <x v="10"/>
    <x v="1"/>
    <x v="38"/>
    <x v="1"/>
  </r>
  <r>
    <s v="tt0815244"/>
    <x v="1818"/>
    <x v="1818"/>
    <n v="0"/>
    <x v="52"/>
    <n v="1"/>
    <n v="48"/>
    <x v="0"/>
    <x v="0"/>
    <x v="3"/>
    <s v="Romance"/>
    <x v="27"/>
    <x v="0"/>
    <n v="50404"/>
    <x v="0"/>
    <x v="123"/>
    <x v="1818"/>
    <n v="-2879925"/>
    <x v="1"/>
    <d v="2007-09-21T00:00:00"/>
    <x v="813"/>
    <x v="1597"/>
    <x v="9"/>
    <x v="1"/>
    <x v="40"/>
    <x v="6"/>
  </r>
  <r>
    <s v="tt0816442"/>
    <x v="1819"/>
    <x v="1819"/>
    <n v="0"/>
    <x v="65"/>
    <n v="2"/>
    <n v="11"/>
    <x v="2"/>
    <x v="3"/>
    <x v="13"/>
    <s v="Unknown"/>
    <x v="15"/>
    <x v="1"/>
    <n v="140697"/>
    <x v="1"/>
    <x v="62"/>
    <x v="1819"/>
    <n v="57586316"/>
    <x v="0"/>
    <d v="2013-10-03T00:00:00"/>
    <x v="814"/>
    <x v="1598"/>
    <x v="4"/>
    <x v="2"/>
    <x v="43"/>
    <x v="25"/>
  </r>
  <r>
    <s v="tt0816462"/>
    <x v="108"/>
    <x v="108"/>
    <n v="0"/>
    <x v="11"/>
    <n v="1"/>
    <n v="53"/>
    <x v="0"/>
    <x v="5"/>
    <x v="5"/>
    <s v="Fantasy"/>
    <x v="30"/>
    <x v="0"/>
    <n v="101850"/>
    <x v="1"/>
    <x v="143"/>
    <x v="1820"/>
    <n v="-26476717"/>
    <x v="1"/>
    <d v="2011-08-11T00:00:00"/>
    <x v="564"/>
    <x v="1599"/>
    <x v="10"/>
    <x v="2"/>
    <x v="46"/>
    <x v="0"/>
  </r>
  <r>
    <s v="tt0816692"/>
    <x v="1820"/>
    <x v="1820"/>
    <n v="0"/>
    <x v="101"/>
    <n v="2"/>
    <n v="49"/>
    <x v="2"/>
    <x v="1"/>
    <x v="3"/>
    <s v="Sci-Fi"/>
    <x v="20"/>
    <x v="1"/>
    <n v="2009279"/>
    <x v="3"/>
    <x v="204"/>
    <x v="1821"/>
    <n v="538170837"/>
    <x v="0"/>
    <d v="2014-10-26T00:00:00"/>
    <x v="422"/>
    <x v="1600"/>
    <x v="4"/>
    <x v="3"/>
    <x v="44"/>
    <x v="16"/>
  </r>
  <r>
    <s v="tt0816711"/>
    <x v="1821"/>
    <x v="1821"/>
    <n v="0"/>
    <x v="3"/>
    <n v="1"/>
    <n v="56"/>
    <x v="0"/>
    <x v="5"/>
    <x v="5"/>
    <s v="Horror"/>
    <x v="16"/>
    <x v="0"/>
    <n v="702997"/>
    <x v="2"/>
    <x v="247"/>
    <x v="1822"/>
    <n v="350455876"/>
    <x v="0"/>
    <d v="2013-06-02T00:00:00"/>
    <x v="527"/>
    <x v="1601"/>
    <x v="6"/>
    <x v="3"/>
    <x v="43"/>
    <x v="9"/>
  </r>
  <r>
    <s v="tt0817177"/>
    <x v="1822"/>
    <x v="1822"/>
    <n v="0"/>
    <x v="59"/>
    <n v="1"/>
    <n v="30"/>
    <x v="0"/>
    <x v="0"/>
    <x v="3"/>
    <s v="Romance"/>
    <x v="8"/>
    <x v="1"/>
    <n v="95374"/>
    <x v="0"/>
    <x v="99"/>
    <x v="1823"/>
    <n v="-9675183"/>
    <x v="1"/>
    <d v="2010-07-26T00:00:00"/>
    <x v="120"/>
    <x v="1602"/>
    <x v="7"/>
    <x v="5"/>
    <x v="48"/>
    <x v="16"/>
  </r>
  <r>
    <s v="tt0817230"/>
    <x v="1823"/>
    <x v="1823"/>
    <n v="0"/>
    <x v="31"/>
    <n v="2"/>
    <n v="5"/>
    <x v="2"/>
    <x v="0"/>
    <x v="7"/>
    <s v="Unknown"/>
    <x v="36"/>
    <x v="0"/>
    <n v="123510"/>
    <x v="1"/>
    <x v="139"/>
    <x v="1824"/>
    <n v="164528528"/>
    <x v="0"/>
    <d v="2010-02-05T00:00:00"/>
    <x v="156"/>
    <x v="1603"/>
    <x v="2"/>
    <x v="1"/>
    <x v="48"/>
    <x v="20"/>
  </r>
  <r>
    <s v="tt0817538"/>
    <x v="1824"/>
    <x v="1824"/>
    <n v="0"/>
    <x v="18"/>
    <n v="1"/>
    <n v="50"/>
    <x v="0"/>
    <x v="5"/>
    <x v="2"/>
    <s v="Crime"/>
    <x v="36"/>
    <x v="0"/>
    <n v="61903"/>
    <x v="0"/>
    <x v="82"/>
    <x v="1825"/>
    <n v="9944325"/>
    <x v="0"/>
    <d v="2008-03-20T00:00:00"/>
    <x v="449"/>
    <x v="1604"/>
    <x v="3"/>
    <x v="2"/>
    <x v="38"/>
    <x v="8"/>
  </r>
  <r>
    <s v="tt0821640"/>
    <x v="1825"/>
    <x v="1825"/>
    <n v="0"/>
    <x v="47"/>
    <n v="1"/>
    <n v="55"/>
    <x v="0"/>
    <x v="0"/>
    <x v="0"/>
    <s v="Romance"/>
    <x v="24"/>
    <x v="0"/>
    <n v="93326"/>
    <x v="0"/>
    <x v="248"/>
    <x v="1826"/>
    <n v="64866815"/>
    <x v="0"/>
    <d v="2009-04-27T00:00:00"/>
    <x v="562"/>
    <x v="1605"/>
    <x v="8"/>
    <x v="5"/>
    <x v="42"/>
    <x v="15"/>
  </r>
  <r>
    <s v="tt0821642"/>
    <x v="1826"/>
    <x v="1826"/>
    <n v="0"/>
    <x v="35"/>
    <n v="1"/>
    <n v="57"/>
    <x v="0"/>
    <x v="2"/>
    <x v="3"/>
    <s v="Music"/>
    <x v="13"/>
    <x v="0"/>
    <n v="54969"/>
    <x v="0"/>
    <x v="113"/>
    <x v="1827"/>
    <n v="-21667006"/>
    <x v="1"/>
    <d v="2009-04-20T00:00:00"/>
    <x v="683"/>
    <x v="1606"/>
    <x v="8"/>
    <x v="5"/>
    <x v="42"/>
    <x v="8"/>
  </r>
  <r>
    <s v="tt0822832"/>
    <x v="1827"/>
    <x v="1827"/>
    <n v="0"/>
    <x v="40"/>
    <n v="1"/>
    <n v="51"/>
    <x v="0"/>
    <x v="3"/>
    <x v="19"/>
    <s v="Unknown"/>
    <x v="16"/>
    <x v="0"/>
    <n v="165098"/>
    <x v="1"/>
    <x v="113"/>
    <x v="1828"/>
    <n v="195743093"/>
    <x v="0"/>
    <d v="2008-12-25T00:00:00"/>
    <x v="741"/>
    <x v="1607"/>
    <x v="0"/>
    <x v="2"/>
    <x v="38"/>
    <x v="2"/>
  </r>
  <r>
    <s v="tt0822847"/>
    <x v="1828"/>
    <x v="1828"/>
    <n v="0"/>
    <x v="55"/>
    <n v="1"/>
    <n v="27"/>
    <x v="0"/>
    <x v="5"/>
    <x v="0"/>
    <s v="Horror"/>
    <x v="36"/>
    <x v="0"/>
    <n v="123019"/>
    <x v="1"/>
    <x v="113"/>
    <x v="1829"/>
    <n v="18309505"/>
    <x v="0"/>
    <d v="1905-07-03T00:00:00"/>
    <x v="815"/>
    <x v="1608"/>
    <x v="7"/>
    <x v="5"/>
    <x v="9"/>
    <x v="25"/>
  </r>
  <r>
    <s v="tt0822854"/>
    <x v="1829"/>
    <x v="1829"/>
    <n v="0"/>
    <x v="14"/>
    <n v="2"/>
    <n v="4"/>
    <x v="2"/>
    <x v="5"/>
    <x v="3"/>
    <s v="Thriller"/>
    <x v="1"/>
    <x v="1"/>
    <n v="349177"/>
    <x v="1"/>
    <x v="235"/>
    <x v="1830"/>
    <n v="34696996"/>
    <x v="0"/>
    <d v="2007-03-08T00:00:00"/>
    <x v="409"/>
    <x v="1609"/>
    <x v="3"/>
    <x v="2"/>
    <x v="40"/>
    <x v="19"/>
  </r>
  <r>
    <s v="tt0824747"/>
    <x v="1830"/>
    <x v="1830"/>
    <n v="0"/>
    <x v="71"/>
    <n v="2"/>
    <n v="21"/>
    <x v="2"/>
    <x v="2"/>
    <x v="6"/>
    <s v="Drama"/>
    <x v="10"/>
    <x v="1"/>
    <n v="262698"/>
    <x v="1"/>
    <x v="51"/>
    <x v="1831"/>
    <n v="58398237"/>
    <x v="0"/>
    <d v="2008-05-20T00:00:00"/>
    <x v="18"/>
    <x v="1610"/>
    <x v="11"/>
    <x v="0"/>
    <x v="38"/>
    <x v="8"/>
  </r>
  <r>
    <s v="tt0825232"/>
    <x v="1831"/>
    <x v="1831"/>
    <n v="0"/>
    <x v="26"/>
    <n v="1"/>
    <n v="37"/>
    <x v="0"/>
    <x v="1"/>
    <x v="2"/>
    <s v="Drama"/>
    <x v="3"/>
    <x v="1"/>
    <n v="255878"/>
    <x v="1"/>
    <x v="129"/>
    <x v="1832"/>
    <n v="130372502"/>
    <x v="0"/>
    <d v="2007-12-16T00:00:00"/>
    <x v="120"/>
    <x v="1611"/>
    <x v="0"/>
    <x v="3"/>
    <x v="40"/>
    <x v="18"/>
  </r>
  <r>
    <s v="tt0829150"/>
    <x v="1832"/>
    <x v="1832"/>
    <n v="0"/>
    <x v="56"/>
    <n v="1"/>
    <n v="32"/>
    <x v="0"/>
    <x v="5"/>
    <x v="3"/>
    <s v="Fantasy"/>
    <x v="27"/>
    <x v="0"/>
    <n v="204518"/>
    <x v="1"/>
    <x v="108"/>
    <x v="1833"/>
    <n v="147124280"/>
    <x v="0"/>
    <d v="2014-09-30T00:00:00"/>
    <x v="816"/>
    <x v="1612"/>
    <x v="9"/>
    <x v="0"/>
    <x v="44"/>
    <x v="13"/>
  </r>
  <r>
    <s v="tt0829482"/>
    <x v="1833"/>
    <x v="1833"/>
    <n v="0"/>
    <x v="11"/>
    <n v="1"/>
    <n v="53"/>
    <x v="0"/>
    <x v="0"/>
    <x v="11"/>
    <s v="Unknown"/>
    <x v="2"/>
    <x v="1"/>
    <n v="616407"/>
    <x v="2"/>
    <x v="34"/>
    <x v="1834"/>
    <n v="150812526"/>
    <x v="0"/>
    <d v="2007-08-17T00:00:00"/>
    <x v="817"/>
    <x v="1378"/>
    <x v="10"/>
    <x v="1"/>
    <x v="40"/>
    <x v="30"/>
  </r>
  <r>
    <s v="tt0830515"/>
    <x v="1834"/>
    <x v="1834"/>
    <n v="0"/>
    <x v="32"/>
    <n v="1"/>
    <n v="46"/>
    <x v="0"/>
    <x v="5"/>
    <x v="5"/>
    <s v="Mystery"/>
    <x v="5"/>
    <x v="0"/>
    <n v="464183"/>
    <x v="1"/>
    <x v="159"/>
    <x v="1835"/>
    <n v="389580482"/>
    <x v="0"/>
    <d v="2008-10-29T00:00:00"/>
    <x v="527"/>
    <x v="1613"/>
    <x v="4"/>
    <x v="4"/>
    <x v="38"/>
    <x v="11"/>
  </r>
  <r>
    <s v="tt0831387"/>
    <x v="753"/>
    <x v="753"/>
    <n v="0"/>
    <x v="90"/>
    <n v="2"/>
    <n v="3"/>
    <x v="2"/>
    <x v="5"/>
    <x v="5"/>
    <s v="Sci-Fi"/>
    <x v="0"/>
    <x v="0"/>
    <n v="429548"/>
    <x v="1"/>
    <x v="157"/>
    <x v="1836"/>
    <n v="364976069"/>
    <x v="0"/>
    <d v="2014-05-08T00:00:00"/>
    <x v="818"/>
    <x v="1614"/>
    <x v="11"/>
    <x v="2"/>
    <x v="44"/>
    <x v="19"/>
  </r>
  <r>
    <s v="tt0831887"/>
    <x v="1835"/>
    <x v="1835"/>
    <n v="0"/>
    <x v="62"/>
    <n v="1"/>
    <n v="43"/>
    <x v="0"/>
    <x v="5"/>
    <x v="6"/>
    <s v="Fantasy"/>
    <x v="40"/>
    <x v="3"/>
    <n v="62455"/>
    <x v="0"/>
    <x v="113"/>
    <x v="1837"/>
    <n v="-20835559"/>
    <x v="1"/>
    <d v="2008-12-25T00:00:00"/>
    <x v="819"/>
    <x v="1607"/>
    <x v="0"/>
    <x v="2"/>
    <x v="38"/>
    <x v="2"/>
  </r>
  <r>
    <s v="tt0834001"/>
    <x v="1836"/>
    <x v="1836"/>
    <n v="0"/>
    <x v="56"/>
    <n v="1"/>
    <n v="32"/>
    <x v="0"/>
    <x v="5"/>
    <x v="0"/>
    <s v="Thriller"/>
    <x v="7"/>
    <x v="0"/>
    <n v="165888"/>
    <x v="1"/>
    <x v="56"/>
    <x v="1838"/>
    <n v="57158961"/>
    <x v="0"/>
    <d v="2009-01-22T00:00:00"/>
    <x v="820"/>
    <x v="1615"/>
    <x v="1"/>
    <x v="2"/>
    <x v="42"/>
    <x v="29"/>
  </r>
  <r>
    <s v="tt0837562"/>
    <x v="1837"/>
    <x v="1837"/>
    <n v="0"/>
    <x v="10"/>
    <n v="1"/>
    <n v="31"/>
    <x v="0"/>
    <x v="1"/>
    <x v="1"/>
    <s v="Comedy"/>
    <x v="16"/>
    <x v="0"/>
    <n v="273899"/>
    <x v="1"/>
    <x v="132"/>
    <x v="1839"/>
    <n v="273375603"/>
    <x v="0"/>
    <d v="2012-09-08T00:00:00"/>
    <x v="821"/>
    <x v="1616"/>
    <x v="9"/>
    <x v="6"/>
    <x v="49"/>
    <x v="19"/>
  </r>
  <r>
    <s v="tt0837563"/>
    <x v="338"/>
    <x v="338"/>
    <n v="0"/>
    <x v="75"/>
    <n v="1"/>
    <n v="41"/>
    <x v="0"/>
    <x v="7"/>
    <x v="9"/>
    <s v="Thriller"/>
    <x v="36"/>
    <x v="0"/>
    <n v="96929"/>
    <x v="0"/>
    <x v="72"/>
    <x v="1840"/>
    <n v="92118226"/>
    <x v="0"/>
    <d v="2019-03-16T00:00:00"/>
    <x v="822"/>
    <x v="1617"/>
    <x v="3"/>
    <x v="6"/>
    <x v="47"/>
    <x v="18"/>
  </r>
  <r>
    <s v="tt0838221"/>
    <x v="1838"/>
    <x v="1838"/>
    <n v="0"/>
    <x v="10"/>
    <n v="1"/>
    <n v="31"/>
    <x v="0"/>
    <x v="1"/>
    <x v="2"/>
    <s v="Drama"/>
    <x v="14"/>
    <x v="1"/>
    <n v="212811"/>
    <x v="1"/>
    <x v="100"/>
    <x v="1841"/>
    <n v="19080988"/>
    <x v="0"/>
    <d v="2007-08-01T00:00:00"/>
    <x v="308"/>
    <x v="1618"/>
    <x v="10"/>
    <x v="4"/>
    <x v="40"/>
    <x v="1"/>
  </r>
  <r>
    <s v="tt0838283"/>
    <x v="1839"/>
    <x v="1839"/>
    <n v="0"/>
    <x v="37"/>
    <n v="1"/>
    <n v="38"/>
    <x v="0"/>
    <x v="0"/>
    <x v="11"/>
    <s v="Unknown"/>
    <x v="17"/>
    <x v="0"/>
    <n v="311875"/>
    <x v="1"/>
    <x v="117"/>
    <x v="1842"/>
    <n v="63108211"/>
    <x v="0"/>
    <d v="2008-07-25T00:00:00"/>
    <x v="597"/>
    <x v="1619"/>
    <x v="7"/>
    <x v="1"/>
    <x v="38"/>
    <x v="2"/>
  </r>
  <r>
    <s v="tt0839980"/>
    <x v="1840"/>
    <x v="1840"/>
    <n v="0"/>
    <x v="10"/>
    <n v="1"/>
    <n v="31"/>
    <x v="0"/>
    <x v="0"/>
    <x v="15"/>
    <s v="Unknown"/>
    <x v="24"/>
    <x v="0"/>
    <n v="85027"/>
    <x v="0"/>
    <x v="51"/>
    <x v="1843"/>
    <n v="-10995498"/>
    <x v="1"/>
    <d v="2008-02-19T00:00:00"/>
    <x v="823"/>
    <x v="861"/>
    <x v="2"/>
    <x v="0"/>
    <x v="38"/>
    <x v="4"/>
  </r>
  <r>
    <s v="tt0840361"/>
    <x v="1841"/>
    <x v="1841"/>
    <n v="0"/>
    <x v="31"/>
    <n v="2"/>
    <n v="5"/>
    <x v="2"/>
    <x v="4"/>
    <x v="3"/>
    <s v="Thriller"/>
    <x v="15"/>
    <x v="1"/>
    <n v="408089"/>
    <x v="1"/>
    <x v="184"/>
    <x v="1844"/>
    <n v="117026136"/>
    <x v="0"/>
    <d v="2010-09-08T00:00:00"/>
    <x v="731"/>
    <x v="1620"/>
    <x v="9"/>
    <x v="4"/>
    <x v="48"/>
    <x v="19"/>
  </r>
  <r>
    <s v="tt0841046"/>
    <x v="1842"/>
    <x v="1842"/>
    <n v="0"/>
    <x v="44"/>
    <n v="1"/>
    <n v="36"/>
    <x v="0"/>
    <x v="0"/>
    <x v="8"/>
    <s v="Unknown"/>
    <x v="22"/>
    <x v="0"/>
    <n v="76208"/>
    <x v="0"/>
    <x v="56"/>
    <x v="1845"/>
    <n v="-14423802"/>
    <x v="1"/>
    <d v="2007-12-21T00:00:00"/>
    <x v="516"/>
    <x v="1621"/>
    <x v="0"/>
    <x v="1"/>
    <x v="40"/>
    <x v="6"/>
  </r>
  <r>
    <s v="tt0842926"/>
    <x v="1843"/>
    <x v="1843"/>
    <n v="0"/>
    <x v="32"/>
    <n v="1"/>
    <n v="46"/>
    <x v="0"/>
    <x v="0"/>
    <x v="3"/>
    <s v="Romance"/>
    <x v="16"/>
    <x v="0"/>
    <n v="133453"/>
    <x v="1"/>
    <x v="1"/>
    <x v="1846"/>
    <n v="30758951"/>
    <x v="0"/>
    <d v="2010-01-25T00:00:00"/>
    <x v="824"/>
    <x v="1622"/>
    <x v="1"/>
    <x v="5"/>
    <x v="48"/>
    <x v="2"/>
  </r>
  <r>
    <s v="tt0844286"/>
    <x v="1844"/>
    <x v="1844"/>
    <n v="0"/>
    <x v="42"/>
    <n v="1"/>
    <n v="54"/>
    <x v="0"/>
    <x v="5"/>
    <x v="5"/>
    <s v="Comedy"/>
    <x v="13"/>
    <x v="0"/>
    <n v="52148"/>
    <x v="0"/>
    <x v="34"/>
    <x v="1847"/>
    <n v="-14469236"/>
    <x v="1"/>
    <d v="2008-09-09T00:00:00"/>
    <x v="652"/>
    <x v="1518"/>
    <x v="9"/>
    <x v="0"/>
    <x v="38"/>
    <x v="17"/>
  </r>
  <r>
    <s v="tt0844471"/>
    <x v="1845"/>
    <x v="1845"/>
    <n v="0"/>
    <x v="59"/>
    <n v="1"/>
    <n v="30"/>
    <x v="0"/>
    <x v="1"/>
    <x v="1"/>
    <s v="Comedy"/>
    <x v="17"/>
    <x v="0"/>
    <n v="250877"/>
    <x v="1"/>
    <x v="140"/>
    <x v="1848"/>
    <n v="143006126"/>
    <x v="0"/>
    <d v="2009-09-12T00:00:00"/>
    <x v="825"/>
    <x v="1623"/>
    <x v="9"/>
    <x v="6"/>
    <x v="42"/>
    <x v="23"/>
  </r>
  <r>
    <s v="tt0844479"/>
    <x v="1846"/>
    <x v="1846"/>
    <n v="0"/>
    <x v="59"/>
    <n v="1"/>
    <n v="30"/>
    <x v="0"/>
    <x v="7"/>
    <x v="16"/>
    <s v="Unknown"/>
    <x v="33"/>
    <x v="0"/>
    <n v="70555"/>
    <x v="0"/>
    <x v="15"/>
    <x v="1849"/>
    <n v="4234475"/>
    <x v="0"/>
    <d v="2009-07-31T00:00:00"/>
    <x v="826"/>
    <x v="1624"/>
    <x v="7"/>
    <x v="1"/>
    <x v="42"/>
    <x v="27"/>
  </r>
  <r>
    <s v="tt0844708"/>
    <x v="1847"/>
    <x v="1847"/>
    <n v="0"/>
    <x v="18"/>
    <n v="1"/>
    <n v="50"/>
    <x v="0"/>
    <x v="7"/>
    <x v="16"/>
    <s v="Unknown"/>
    <x v="7"/>
    <x v="0"/>
    <n v="98577"/>
    <x v="0"/>
    <x v="48"/>
    <x v="1850"/>
    <n v="30995223"/>
    <x v="0"/>
    <d v="2009-03-13T00:00:00"/>
    <x v="827"/>
    <x v="1625"/>
    <x v="3"/>
    <x v="1"/>
    <x v="42"/>
    <x v="12"/>
  </r>
  <r>
    <s v="tt0848228"/>
    <x v="1848"/>
    <x v="1848"/>
    <n v="0"/>
    <x v="48"/>
    <n v="2"/>
    <n v="23"/>
    <x v="2"/>
    <x v="5"/>
    <x v="4"/>
    <s v="Unknown"/>
    <x v="9"/>
    <x v="1"/>
    <n v="1438396"/>
    <x v="2"/>
    <x v="249"/>
    <x v="1851"/>
    <n v="1300538536"/>
    <x v="0"/>
    <d v="2012-04-11T00:00:00"/>
    <x v="632"/>
    <x v="1626"/>
    <x v="8"/>
    <x v="4"/>
    <x v="49"/>
    <x v="0"/>
  </r>
  <r>
    <s v="tt0848537"/>
    <x v="1849"/>
    <x v="1849"/>
    <n v="0"/>
    <x v="8"/>
    <n v="1"/>
    <n v="42"/>
    <x v="0"/>
    <x v="5"/>
    <x v="5"/>
    <s v="Animation"/>
    <x v="5"/>
    <x v="0"/>
    <n v="108738"/>
    <x v="1"/>
    <x v="140"/>
    <x v="1852"/>
    <n v="168426634"/>
    <x v="0"/>
    <d v="2013-05-01T00:00:00"/>
    <x v="828"/>
    <x v="1627"/>
    <x v="11"/>
    <x v="4"/>
    <x v="43"/>
    <x v="1"/>
  </r>
  <r>
    <s v="tt0852713"/>
    <x v="1850"/>
    <x v="1850"/>
    <n v="0"/>
    <x v="26"/>
    <n v="1"/>
    <n v="37"/>
    <x v="0"/>
    <x v="0"/>
    <x v="11"/>
    <s v="Unknown"/>
    <x v="38"/>
    <x v="0"/>
    <n v="88437"/>
    <x v="0"/>
    <x v="78"/>
    <x v="1853"/>
    <n v="45439696"/>
    <x v="0"/>
    <d v="2008-08-18T00:00:00"/>
    <x v="829"/>
    <x v="1628"/>
    <x v="10"/>
    <x v="5"/>
    <x v="38"/>
    <x v="21"/>
  </r>
  <r>
    <s v="tt0859163"/>
    <x v="1851"/>
    <x v="1851"/>
    <n v="0"/>
    <x v="22"/>
    <n v="1"/>
    <n v="52"/>
    <x v="0"/>
    <x v="5"/>
    <x v="5"/>
    <s v="Fantasy"/>
    <x v="50"/>
    <x v="0"/>
    <n v="168374"/>
    <x v="1"/>
    <x v="250"/>
    <x v="1854"/>
    <n v="258449830"/>
    <x v="0"/>
    <d v="2008-07-24T00:00:00"/>
    <x v="311"/>
    <x v="1416"/>
    <x v="7"/>
    <x v="2"/>
    <x v="38"/>
    <x v="22"/>
  </r>
  <r>
    <s v="tt0861689"/>
    <x v="1852"/>
    <x v="1852"/>
    <n v="0"/>
    <x v="21"/>
    <n v="2"/>
    <n v="1"/>
    <x v="2"/>
    <x v="3"/>
    <x v="9"/>
    <s v="Thriller"/>
    <x v="7"/>
    <x v="0"/>
    <n v="74580"/>
    <x v="0"/>
    <x v="78"/>
    <x v="1855"/>
    <n v="-5155021"/>
    <x v="1"/>
    <d v="2008-05-14T00:00:00"/>
    <x v="644"/>
    <x v="1629"/>
    <x v="11"/>
    <x v="4"/>
    <x v="38"/>
    <x v="5"/>
  </r>
  <r>
    <s v="tt0861739"/>
    <x v="1853"/>
    <x v="1853"/>
    <n v="0"/>
    <x v="47"/>
    <n v="1"/>
    <n v="55"/>
    <x v="0"/>
    <x v="5"/>
    <x v="6"/>
    <s v="Drama"/>
    <x v="9"/>
    <x v="1"/>
    <n v="108290"/>
    <x v="1"/>
    <x v="1"/>
    <x v="1856"/>
    <n v="10759148"/>
    <x v="0"/>
    <d v="2007-08-17T00:00:00"/>
    <x v="830"/>
    <x v="1378"/>
    <x v="10"/>
    <x v="1"/>
    <x v="40"/>
    <x v="30"/>
  </r>
  <r>
    <s v="tt0862846"/>
    <x v="1854"/>
    <x v="1854"/>
    <n v="0"/>
    <x v="10"/>
    <n v="1"/>
    <n v="31"/>
    <x v="0"/>
    <x v="0"/>
    <x v="3"/>
    <s v="Unknown"/>
    <x v="22"/>
    <x v="0"/>
    <n v="73446"/>
    <x v="0"/>
    <x v="33"/>
    <x v="1857"/>
    <n v="8580250"/>
    <x v="0"/>
    <d v="2008-01-18T00:00:00"/>
    <x v="831"/>
    <x v="1578"/>
    <x v="1"/>
    <x v="1"/>
    <x v="38"/>
    <x v="21"/>
  </r>
  <r>
    <s v="tt0862856"/>
    <x v="1855"/>
    <x v="1855"/>
    <n v="0"/>
    <x v="73"/>
    <n v="1"/>
    <n v="22"/>
    <x v="0"/>
    <x v="0"/>
    <x v="10"/>
    <s v="Unknown"/>
    <x v="22"/>
    <x v="0"/>
    <n v="102976"/>
    <x v="1"/>
    <x v="3"/>
    <x v="12"/>
    <n v="-12000000"/>
    <x v="1"/>
    <d v="2007-12-09T00:00:00"/>
    <x v="832"/>
    <x v="1630"/>
    <x v="0"/>
    <x v="3"/>
    <x v="40"/>
    <x v="17"/>
  </r>
  <r>
    <s v="tt0864835"/>
    <x v="1856"/>
    <x v="1856"/>
    <n v="0"/>
    <x v="56"/>
    <n v="1"/>
    <n v="32"/>
    <x v="0"/>
    <x v="1"/>
    <x v="1"/>
    <s v="Comedy"/>
    <x v="22"/>
    <x v="0"/>
    <n v="76039"/>
    <x v="0"/>
    <x v="250"/>
    <x v="1858"/>
    <n v="130698039"/>
    <x v="0"/>
    <d v="2014-02-07T00:00:00"/>
    <x v="431"/>
    <x v="1631"/>
    <x v="2"/>
    <x v="1"/>
    <x v="44"/>
    <x v="7"/>
  </r>
  <r>
    <s v="tt0865556"/>
    <x v="1857"/>
    <x v="1857"/>
    <n v="0"/>
    <x v="9"/>
    <n v="1"/>
    <n v="44"/>
    <x v="0"/>
    <x v="5"/>
    <x v="5"/>
    <s v="Fantasy"/>
    <x v="7"/>
    <x v="0"/>
    <n v="108625"/>
    <x v="1"/>
    <x v="51"/>
    <x v="1859"/>
    <n v="73792411"/>
    <x v="0"/>
    <d v="1905-06-30T00:00:00"/>
    <x v="431"/>
    <x v="1632"/>
    <x v="6"/>
    <x v="1"/>
    <x v="9"/>
    <x v="13"/>
  </r>
  <r>
    <s v="tt0866439"/>
    <x v="1858"/>
    <x v="1858"/>
    <n v="0"/>
    <x v="75"/>
    <n v="1"/>
    <n v="41"/>
    <x v="0"/>
    <x v="0"/>
    <x v="7"/>
    <s v="Unknown"/>
    <x v="24"/>
    <x v="0"/>
    <n v="74894"/>
    <x v="0"/>
    <x v="82"/>
    <x v="1860"/>
    <n v="66407672"/>
    <x v="0"/>
    <d v="2008-04-21T00:00:00"/>
    <x v="833"/>
    <x v="1633"/>
    <x v="8"/>
    <x v="5"/>
    <x v="38"/>
    <x v="6"/>
  </r>
  <r>
    <s v="tt0870111"/>
    <x v="1859"/>
    <x v="1859"/>
    <n v="0"/>
    <x v="20"/>
    <n v="2"/>
    <n v="2"/>
    <x v="2"/>
    <x v="2"/>
    <x v="3"/>
    <s v="History"/>
    <x v="8"/>
    <x v="1"/>
    <n v="111303"/>
    <x v="1"/>
    <x v="78"/>
    <x v="1861"/>
    <n v="2426335"/>
    <x v="0"/>
    <d v="2008-10-15T00:00:00"/>
    <x v="117"/>
    <x v="1634"/>
    <x v="4"/>
    <x v="4"/>
    <x v="38"/>
    <x v="24"/>
  </r>
  <r>
    <s v="tt0870154"/>
    <x v="1860"/>
    <x v="1860"/>
    <n v="0"/>
    <x v="45"/>
    <n v="2"/>
    <n v="7"/>
    <x v="2"/>
    <x v="5"/>
    <x v="5"/>
    <s v="Comedy"/>
    <x v="5"/>
    <x v="0"/>
    <n v="206427"/>
    <x v="1"/>
    <x v="159"/>
    <x v="1862"/>
    <n v="20889446"/>
    <x v="0"/>
    <d v="2021-07-24T00:00:00"/>
    <x v="657"/>
    <x v="1635"/>
    <x v="7"/>
    <x v="6"/>
    <x v="41"/>
    <x v="22"/>
  </r>
  <r>
    <s v="tt0870984"/>
    <x v="1861"/>
    <x v="1861"/>
    <n v="0"/>
    <x v="52"/>
    <n v="1"/>
    <n v="48"/>
    <x v="0"/>
    <x v="3"/>
    <x v="10"/>
    <s v="Thriller"/>
    <x v="7"/>
    <x v="0"/>
    <n v="133713"/>
    <x v="1"/>
    <x v="21"/>
    <x v="1863"/>
    <n v="-3586137"/>
    <x v="1"/>
    <d v="2009-05-18T00:00:00"/>
    <x v="436"/>
    <x v="1636"/>
    <x v="11"/>
    <x v="5"/>
    <x v="42"/>
    <x v="21"/>
  </r>
  <r>
    <s v="tt0873886"/>
    <x v="1862"/>
    <x v="1862"/>
    <n v="0"/>
    <x v="28"/>
    <n v="1"/>
    <n v="28"/>
    <x v="0"/>
    <x v="5"/>
    <x v="6"/>
    <s v="Horror"/>
    <x v="28"/>
    <x v="0"/>
    <n v="66356"/>
    <x v="0"/>
    <x v="1"/>
    <x v="1864"/>
    <n v="-2125540"/>
    <x v="1"/>
    <d v="2011-01-23T00:00:00"/>
    <x v="260"/>
    <x v="1240"/>
    <x v="1"/>
    <x v="3"/>
    <x v="46"/>
    <x v="26"/>
  </r>
  <r>
    <s v="tt0876563"/>
    <x v="1863"/>
    <x v="1863"/>
    <n v="0"/>
    <x v="75"/>
    <n v="1"/>
    <n v="41"/>
    <x v="0"/>
    <x v="1"/>
    <x v="1"/>
    <s v="Comedy"/>
    <x v="2"/>
    <x v="1"/>
    <n v="156243"/>
    <x v="1"/>
    <x v="55"/>
    <x v="1865"/>
    <n v="170920882"/>
    <x v="0"/>
    <d v="2008-07-19T00:00:00"/>
    <x v="108"/>
    <x v="1637"/>
    <x v="7"/>
    <x v="6"/>
    <x v="38"/>
    <x v="4"/>
  </r>
  <r>
    <s v="tt0878804"/>
    <x v="1864"/>
    <x v="1864"/>
    <n v="0"/>
    <x v="27"/>
    <n v="2"/>
    <n v="9"/>
    <x v="2"/>
    <x v="2"/>
    <x v="3"/>
    <s v="Sport"/>
    <x v="2"/>
    <x v="1"/>
    <n v="353429"/>
    <x v="1"/>
    <x v="106"/>
    <x v="1866"/>
    <n v="280231694"/>
    <x v="0"/>
    <d v="2009-11-17T00:00:00"/>
    <x v="834"/>
    <x v="1638"/>
    <x v="5"/>
    <x v="0"/>
    <x v="42"/>
    <x v="30"/>
  </r>
  <r>
    <s v="tt0879870"/>
    <x v="1865"/>
    <x v="1865"/>
    <n v="0"/>
    <x v="34"/>
    <n v="2"/>
    <n v="13"/>
    <x v="2"/>
    <x v="2"/>
    <x v="3"/>
    <s v="Romance"/>
    <x v="24"/>
    <x v="0"/>
    <n v="103545"/>
    <x v="1"/>
    <x v="113"/>
    <x v="1867"/>
    <n v="144594016"/>
    <x v="0"/>
    <d v="2010-08-10T00:00:00"/>
    <x v="835"/>
    <x v="1639"/>
    <x v="10"/>
    <x v="0"/>
    <x v="48"/>
    <x v="28"/>
  </r>
  <r>
    <s v="tt0880578"/>
    <x v="1866"/>
    <x v="1866"/>
    <n v="0"/>
    <x v="75"/>
    <n v="1"/>
    <n v="41"/>
    <x v="0"/>
    <x v="4"/>
    <x v="9"/>
    <s v="Thriller"/>
    <x v="27"/>
    <x v="0"/>
    <n v="52303"/>
    <x v="0"/>
    <x v="56"/>
    <x v="1868"/>
    <n v="17933513"/>
    <x v="0"/>
    <d v="2008-01-22T00:00:00"/>
    <x v="319"/>
    <x v="1640"/>
    <x v="1"/>
    <x v="0"/>
    <x v="38"/>
    <x v="29"/>
  </r>
  <r>
    <s v="tt0881320"/>
    <x v="1867"/>
    <x v="1867"/>
    <n v="0"/>
    <x v="52"/>
    <n v="1"/>
    <n v="48"/>
    <x v="0"/>
    <x v="5"/>
    <x v="5"/>
    <s v="Drama"/>
    <x v="32"/>
    <x v="0"/>
    <n v="56847"/>
    <x v="0"/>
    <x v="84"/>
    <x v="1869"/>
    <n v="78609310"/>
    <x v="0"/>
    <d v="2011-02-03T00:00:00"/>
    <x v="836"/>
    <x v="1641"/>
    <x v="2"/>
    <x v="2"/>
    <x v="46"/>
    <x v="25"/>
  </r>
  <r>
    <s v="tt0882977"/>
    <x v="1868"/>
    <x v="1868"/>
    <n v="0"/>
    <x v="22"/>
    <n v="1"/>
    <n v="52"/>
    <x v="0"/>
    <x v="5"/>
    <x v="3"/>
    <s v="Thriller"/>
    <x v="0"/>
    <x v="0"/>
    <n v="91800"/>
    <x v="0"/>
    <x v="48"/>
    <x v="1870"/>
    <n v="42824674"/>
    <x v="0"/>
    <d v="2013-02-21T00:00:00"/>
    <x v="837"/>
    <x v="1642"/>
    <x v="2"/>
    <x v="2"/>
    <x v="43"/>
    <x v="6"/>
  </r>
  <r>
    <s v="tt0884328"/>
    <x v="1869"/>
    <x v="1869"/>
    <n v="0"/>
    <x v="50"/>
    <n v="2"/>
    <n v="6"/>
    <x v="2"/>
    <x v="7"/>
    <x v="4"/>
    <s v="Thriller"/>
    <x v="1"/>
    <x v="1"/>
    <n v="331460"/>
    <x v="1"/>
    <x v="59"/>
    <x v="1871"/>
    <n v="39470220"/>
    <x v="0"/>
    <d v="2007-05-09T00:00:00"/>
    <x v="273"/>
    <x v="1643"/>
    <x v="11"/>
    <x v="4"/>
    <x v="40"/>
    <x v="17"/>
  </r>
  <r>
    <s v="tt0884732"/>
    <x v="1870"/>
    <x v="1870"/>
    <n v="0"/>
    <x v="75"/>
    <n v="1"/>
    <n v="41"/>
    <x v="0"/>
    <x v="0"/>
    <x v="7"/>
    <s v="Unknown"/>
    <x v="5"/>
    <x v="0"/>
    <n v="79149"/>
    <x v="0"/>
    <x v="121"/>
    <x v="1872"/>
    <n v="56799880"/>
    <x v="0"/>
    <d v="1905-07-07T00:00:00"/>
    <x v="838"/>
    <x v="1644"/>
    <x v="7"/>
    <x v="1"/>
    <x v="9"/>
    <x v="7"/>
  </r>
  <r>
    <s v="tt0887883"/>
    <x v="1871"/>
    <x v="1871"/>
    <n v="0"/>
    <x v="44"/>
    <n v="1"/>
    <n v="36"/>
    <x v="0"/>
    <x v="0"/>
    <x v="6"/>
    <s v="Drama"/>
    <x v="16"/>
    <x v="0"/>
    <n v="346660"/>
    <x v="1"/>
    <x v="184"/>
    <x v="1873"/>
    <n v="126728902"/>
    <x v="0"/>
    <d v="2008-08-27T00:00:00"/>
    <x v="158"/>
    <x v="1645"/>
    <x v="10"/>
    <x v="4"/>
    <x v="38"/>
    <x v="15"/>
  </r>
  <r>
    <s v="tt0887912"/>
    <x v="1872"/>
    <x v="1872"/>
    <n v="0"/>
    <x v="65"/>
    <n v="2"/>
    <n v="11"/>
    <x v="2"/>
    <x v="3"/>
    <x v="16"/>
    <s v="War"/>
    <x v="15"/>
    <x v="1"/>
    <n v="467081"/>
    <x v="1"/>
    <x v="48"/>
    <x v="1874"/>
    <n v="34259766"/>
    <x v="0"/>
    <d v="2008-09-04T00:00:00"/>
    <x v="216"/>
    <x v="1646"/>
    <x v="9"/>
    <x v="2"/>
    <x v="38"/>
    <x v="3"/>
  </r>
  <r>
    <s v="tt0889573"/>
    <x v="1873"/>
    <x v="1873"/>
    <n v="0"/>
    <x v="75"/>
    <n v="1"/>
    <n v="41"/>
    <x v="0"/>
    <x v="0"/>
    <x v="3"/>
    <s v="Romance"/>
    <x v="28"/>
    <x v="0"/>
    <n v="110719"/>
    <x v="1"/>
    <x v="62"/>
    <x v="1875"/>
    <n v="30843011"/>
    <x v="0"/>
    <d v="2010-08-16T00:00:00"/>
    <x v="719"/>
    <x v="1647"/>
    <x v="10"/>
    <x v="5"/>
    <x v="48"/>
    <x v="18"/>
  </r>
  <r>
    <s v="tt0889583"/>
    <x v="1874"/>
    <x v="1874"/>
    <n v="0"/>
    <x v="89"/>
    <n v="1"/>
    <n v="21"/>
    <x v="0"/>
    <x v="0"/>
    <x v="11"/>
    <s v="Unknown"/>
    <x v="32"/>
    <x v="0"/>
    <n v="152481"/>
    <x v="1"/>
    <x v="116"/>
    <x v="1876"/>
    <n v="96805831"/>
    <x v="0"/>
    <d v="2009-06-25T00:00:00"/>
    <x v="714"/>
    <x v="1648"/>
    <x v="6"/>
    <x v="2"/>
    <x v="42"/>
    <x v="2"/>
  </r>
  <r>
    <s v="tt0890870"/>
    <x v="1875"/>
    <x v="1875"/>
    <n v="0"/>
    <x v="29"/>
    <n v="1"/>
    <n v="33"/>
    <x v="0"/>
    <x v="7"/>
    <x v="9"/>
    <s v="Thriller"/>
    <x v="32"/>
    <x v="0"/>
    <n v="161499"/>
    <x v="1"/>
    <x v="64"/>
    <x v="1877"/>
    <n v="129352633"/>
    <x v="0"/>
    <d v="2007-10-25T00:00:00"/>
    <x v="705"/>
    <x v="1649"/>
    <x v="4"/>
    <x v="2"/>
    <x v="40"/>
    <x v="2"/>
  </r>
  <r>
    <s v="tt0891527"/>
    <x v="1876"/>
    <x v="1876"/>
    <n v="0"/>
    <x v="56"/>
    <n v="1"/>
    <n v="32"/>
    <x v="0"/>
    <x v="4"/>
    <x v="3"/>
    <s v="Mystery"/>
    <x v="27"/>
    <x v="0"/>
    <n v="51846"/>
    <x v="0"/>
    <x v="56"/>
    <x v="1878"/>
    <n v="29811540"/>
    <x v="0"/>
    <d v="2007-10-18T00:00:00"/>
    <x v="74"/>
    <x v="1650"/>
    <x v="4"/>
    <x v="2"/>
    <x v="40"/>
    <x v="21"/>
  </r>
  <r>
    <s v="tt0892318"/>
    <x v="1877"/>
    <x v="1877"/>
    <n v="0"/>
    <x v="17"/>
    <n v="1"/>
    <n v="45"/>
    <x v="0"/>
    <x v="1"/>
    <x v="2"/>
    <s v="Drama"/>
    <x v="7"/>
    <x v="0"/>
    <n v="105539"/>
    <x v="1"/>
    <x v="84"/>
    <x v="1879"/>
    <n v="49293444"/>
    <x v="0"/>
    <d v="2010-04-25T00:00:00"/>
    <x v="578"/>
    <x v="1651"/>
    <x v="8"/>
    <x v="3"/>
    <x v="48"/>
    <x v="2"/>
  </r>
  <r>
    <s v="tt0892769"/>
    <x v="1878"/>
    <x v="1878"/>
    <n v="0"/>
    <x v="37"/>
    <n v="1"/>
    <n v="38"/>
    <x v="0"/>
    <x v="5"/>
    <x v="5"/>
    <s v="Animation"/>
    <x v="12"/>
    <x v="1"/>
    <n v="780353"/>
    <x v="2"/>
    <x v="204"/>
    <x v="1880"/>
    <n v="329879471"/>
    <x v="0"/>
    <d v="2010-03-18T00:00:00"/>
    <x v="839"/>
    <x v="1652"/>
    <x v="3"/>
    <x v="2"/>
    <x v="48"/>
    <x v="21"/>
  </r>
  <r>
    <s v="tt0892782"/>
    <x v="1879"/>
    <x v="1879"/>
    <n v="0"/>
    <x v="19"/>
    <n v="1"/>
    <n v="34"/>
    <x v="0"/>
    <x v="5"/>
    <x v="5"/>
    <s v="Animation"/>
    <x v="0"/>
    <x v="0"/>
    <n v="172644"/>
    <x v="1"/>
    <x v="145"/>
    <x v="1881"/>
    <n v="206509870"/>
    <x v="0"/>
    <d v="2009-03-09T00:00:00"/>
    <x v="840"/>
    <x v="1422"/>
    <x v="3"/>
    <x v="5"/>
    <x v="42"/>
    <x v="17"/>
  </r>
  <r>
    <s v="tt0892791"/>
    <x v="1880"/>
    <x v="1880"/>
    <n v="0"/>
    <x v="13"/>
    <n v="1"/>
    <n v="35"/>
    <x v="0"/>
    <x v="1"/>
    <x v="1"/>
    <s v="Comedy"/>
    <x v="33"/>
    <x v="0"/>
    <n v="219545"/>
    <x v="1"/>
    <x v="204"/>
    <x v="1882"/>
    <n v="587600867"/>
    <x v="0"/>
    <d v="2010-04-21T00:00:00"/>
    <x v="457"/>
    <x v="1653"/>
    <x v="8"/>
    <x v="4"/>
    <x v="48"/>
    <x v="6"/>
  </r>
  <r>
    <s v="tt0898367"/>
    <x v="1881"/>
    <x v="1881"/>
    <n v="0"/>
    <x v="40"/>
    <n v="1"/>
    <n v="51"/>
    <x v="0"/>
    <x v="3"/>
    <x v="16"/>
    <s v="Unknown"/>
    <x v="14"/>
    <x v="1"/>
    <n v="249920"/>
    <x v="1"/>
    <x v="78"/>
    <x v="1883"/>
    <n v="2639579"/>
    <x v="0"/>
    <d v="2009-09-03T00:00:00"/>
    <x v="690"/>
    <x v="1654"/>
    <x v="9"/>
    <x v="2"/>
    <x v="42"/>
    <x v="25"/>
  </r>
  <r>
    <s v="tt0901476"/>
    <x v="1882"/>
    <x v="1882"/>
    <n v="0"/>
    <x v="38"/>
    <n v="1"/>
    <n v="29"/>
    <x v="0"/>
    <x v="0"/>
    <x v="7"/>
    <s v="Unknown"/>
    <x v="38"/>
    <x v="0"/>
    <n v="113289"/>
    <x v="1"/>
    <x v="84"/>
    <x v="1884"/>
    <n v="85375850"/>
    <x v="0"/>
    <d v="2009-01-05T00:00:00"/>
    <x v="578"/>
    <x v="1655"/>
    <x v="1"/>
    <x v="5"/>
    <x v="42"/>
    <x v="20"/>
  </r>
  <r>
    <s v="tt0903624"/>
    <x v="1883"/>
    <x v="1883"/>
    <n v="0"/>
    <x v="101"/>
    <n v="2"/>
    <n v="49"/>
    <x v="2"/>
    <x v="1"/>
    <x v="0"/>
    <s v="Unknown"/>
    <x v="10"/>
    <x v="1"/>
    <n v="856631"/>
    <x v="2"/>
    <x v="211"/>
    <x v="1885"/>
    <n v="837030651"/>
    <x v="0"/>
    <d v="2012-11-28T00:00:00"/>
    <x v="223"/>
    <x v="1656"/>
    <x v="5"/>
    <x v="4"/>
    <x v="49"/>
    <x v="10"/>
  </r>
  <r>
    <s v="tt0905372"/>
    <x v="136"/>
    <x v="136"/>
    <n v="0"/>
    <x v="62"/>
    <n v="1"/>
    <n v="43"/>
    <x v="0"/>
    <x v="7"/>
    <x v="9"/>
    <s v="Sci-Fi"/>
    <x v="27"/>
    <x v="0"/>
    <n v="143024"/>
    <x v="1"/>
    <x v="119"/>
    <x v="1886"/>
    <n v="-6494713"/>
    <x v="1"/>
    <d v="2011-10-10T00:00:00"/>
    <x v="841"/>
    <x v="1657"/>
    <x v="4"/>
    <x v="5"/>
    <x v="46"/>
    <x v="28"/>
  </r>
  <r>
    <s v="tt0907657"/>
    <x v="1884"/>
    <x v="1884"/>
    <n v="0"/>
    <x v="5"/>
    <n v="1"/>
    <n v="26"/>
    <x v="0"/>
    <x v="3"/>
    <x v="8"/>
    <s v="Romance"/>
    <x v="10"/>
    <x v="1"/>
    <n v="120072"/>
    <x v="1"/>
    <x v="36"/>
    <x v="1887"/>
    <n v="20786722"/>
    <x v="0"/>
    <d v="2007-01-20T00:00:00"/>
    <x v="842"/>
    <x v="1658"/>
    <x v="1"/>
    <x v="6"/>
    <x v="40"/>
    <x v="8"/>
  </r>
  <r>
    <s v="tt0910936"/>
    <x v="1885"/>
    <x v="1885"/>
    <n v="0"/>
    <x v="40"/>
    <n v="1"/>
    <n v="51"/>
    <x v="0"/>
    <x v="5"/>
    <x v="2"/>
    <s v="Crime"/>
    <x v="17"/>
    <x v="0"/>
    <n v="352424"/>
    <x v="1"/>
    <x v="43"/>
    <x v="1888"/>
    <n v="74624843"/>
    <x v="0"/>
    <d v="2008-07-31T00:00:00"/>
    <x v="843"/>
    <x v="1659"/>
    <x v="7"/>
    <x v="2"/>
    <x v="38"/>
    <x v="27"/>
  </r>
  <r>
    <s v="tt0910970"/>
    <x v="1886"/>
    <x v="1886"/>
    <n v="0"/>
    <x v="37"/>
    <n v="1"/>
    <n v="38"/>
    <x v="0"/>
    <x v="1"/>
    <x v="1"/>
    <s v="Family"/>
    <x v="26"/>
    <x v="1"/>
    <n v="1171355"/>
    <x v="2"/>
    <x v="211"/>
    <x v="1889"/>
    <n v="341311890"/>
    <x v="0"/>
    <d v="2008-06-21T00:00:00"/>
    <x v="666"/>
    <x v="1660"/>
    <x v="6"/>
    <x v="6"/>
    <x v="38"/>
    <x v="6"/>
  </r>
  <r>
    <s v="tt0914798"/>
    <x v="1887"/>
    <x v="1887"/>
    <n v="0"/>
    <x v="19"/>
    <n v="1"/>
    <n v="34"/>
    <x v="0"/>
    <x v="3"/>
    <x v="13"/>
    <s v="Unknown"/>
    <x v="8"/>
    <x v="1"/>
    <n v="237227"/>
    <x v="1"/>
    <x v="104"/>
    <x v="1890"/>
    <n v="27916563"/>
    <x v="0"/>
    <d v="2008-08-28T00:00:00"/>
    <x v="844"/>
    <x v="1661"/>
    <x v="10"/>
    <x v="2"/>
    <x v="38"/>
    <x v="10"/>
  </r>
  <r>
    <s v="tt0914863"/>
    <x v="1888"/>
    <x v="1888"/>
    <n v="0"/>
    <x v="26"/>
    <n v="1"/>
    <n v="37"/>
    <x v="0"/>
    <x v="4"/>
    <x v="3"/>
    <s v="Thriller"/>
    <x v="16"/>
    <x v="0"/>
    <n v="91064"/>
    <x v="0"/>
    <x v="48"/>
    <x v="1891"/>
    <n v="-13330053"/>
    <x v="1"/>
    <d v="2010-05-26T00:00:00"/>
    <x v="845"/>
    <x v="1662"/>
    <x v="11"/>
    <x v="4"/>
    <x v="48"/>
    <x v="16"/>
  </r>
  <r>
    <s v="tt0918927"/>
    <x v="1889"/>
    <x v="1889"/>
    <n v="0"/>
    <x v="9"/>
    <n v="1"/>
    <n v="44"/>
    <x v="0"/>
    <x v="3"/>
    <x v="9"/>
    <s v="Unknown"/>
    <x v="15"/>
    <x v="1"/>
    <n v="134530"/>
    <x v="1"/>
    <x v="34"/>
    <x v="1892"/>
    <n v="31699984"/>
    <x v="0"/>
    <d v="2008-10-30T00:00:00"/>
    <x v="846"/>
    <x v="1508"/>
    <x v="4"/>
    <x v="2"/>
    <x v="38"/>
    <x v="13"/>
  </r>
  <r>
    <s v="tt0918940"/>
    <x v="1890"/>
    <x v="1890"/>
    <n v="0"/>
    <x v="18"/>
    <n v="1"/>
    <n v="50"/>
    <x v="0"/>
    <x v="5"/>
    <x v="5"/>
    <s v="Drama"/>
    <x v="27"/>
    <x v="0"/>
    <n v="184225"/>
    <x v="1"/>
    <x v="211"/>
    <x v="1893"/>
    <n v="177243061"/>
    <x v="0"/>
    <d v="2016-06-27T00:00:00"/>
    <x v="623"/>
    <x v="1663"/>
    <x v="6"/>
    <x v="5"/>
    <x v="52"/>
    <x v="15"/>
  </r>
  <r>
    <s v="tt0926084"/>
    <x v="1891"/>
    <x v="1891"/>
    <n v="0"/>
    <x v="51"/>
    <n v="2"/>
    <n v="26"/>
    <x v="2"/>
    <x v="1"/>
    <x v="19"/>
    <s v="Fantasy"/>
    <x v="8"/>
    <x v="1"/>
    <n v="582119"/>
    <x v="2"/>
    <x v="149"/>
    <x v="1894"/>
    <n v="847584232"/>
    <x v="0"/>
    <d v="2010-11-11T00:00:00"/>
    <x v="623"/>
    <x v="1664"/>
    <x v="5"/>
    <x v="2"/>
    <x v="48"/>
    <x v="0"/>
  </r>
  <r>
    <s v="tt0929632"/>
    <x v="1892"/>
    <x v="1892"/>
    <n v="0"/>
    <x v="18"/>
    <n v="1"/>
    <n v="50"/>
    <x v="0"/>
    <x v="3"/>
    <x v="11"/>
    <s v="Unknown"/>
    <x v="21"/>
    <x v="1"/>
    <n v="114874"/>
    <x v="1"/>
    <x v="64"/>
    <x v="1895"/>
    <n v="53649529"/>
    <x v="0"/>
    <d v="2009-01-16T00:00:00"/>
    <x v="847"/>
    <x v="1665"/>
    <x v="1"/>
    <x v="1"/>
    <x v="42"/>
    <x v="18"/>
  </r>
  <r>
    <s v="tt0935075"/>
    <x v="1893"/>
    <x v="1893"/>
    <n v="0"/>
    <x v="10"/>
    <n v="1"/>
    <n v="31"/>
    <x v="0"/>
    <x v="3"/>
    <x v="11"/>
    <s v="Unknown"/>
    <x v="16"/>
    <x v="0"/>
    <n v="50720"/>
    <x v="0"/>
    <x v="25"/>
    <x v="1896"/>
    <n v="144717"/>
    <x v="0"/>
    <d v="2010-09-13T00:00:00"/>
    <x v="848"/>
    <x v="1666"/>
    <x v="9"/>
    <x v="5"/>
    <x v="48"/>
    <x v="12"/>
  </r>
  <r>
    <s v="tt0936501"/>
    <x v="1894"/>
    <x v="1894"/>
    <n v="0"/>
    <x v="59"/>
    <n v="1"/>
    <n v="30"/>
    <x v="0"/>
    <x v="5"/>
    <x v="6"/>
    <s v="Thriller"/>
    <x v="10"/>
    <x v="1"/>
    <n v="623291"/>
    <x v="2"/>
    <x v="78"/>
    <x v="1897"/>
    <n v="201837760"/>
    <x v="0"/>
    <d v="2008-02-16T00:00:00"/>
    <x v="849"/>
    <x v="1667"/>
    <x v="2"/>
    <x v="6"/>
    <x v="38"/>
    <x v="18"/>
  </r>
  <r>
    <s v="tt0938283"/>
    <x v="1895"/>
    <x v="1895"/>
    <n v="0"/>
    <x v="62"/>
    <n v="1"/>
    <n v="43"/>
    <x v="0"/>
    <x v="5"/>
    <x v="5"/>
    <s v="Family"/>
    <x v="45"/>
    <x v="3"/>
    <n v="169441"/>
    <x v="1"/>
    <x v="191"/>
    <x v="1898"/>
    <n v="169713881"/>
    <x v="0"/>
    <d v="2010-06-30T00:00:00"/>
    <x v="435"/>
    <x v="1668"/>
    <x v="6"/>
    <x v="4"/>
    <x v="48"/>
    <x v="13"/>
  </r>
  <r>
    <s v="tt0938330"/>
    <x v="1896"/>
    <x v="1896"/>
    <n v="0"/>
    <x v="13"/>
    <n v="1"/>
    <n v="35"/>
    <x v="0"/>
    <x v="7"/>
    <x v="9"/>
    <s v="Thriller"/>
    <x v="46"/>
    <x v="3"/>
    <n v="65939"/>
    <x v="0"/>
    <x v="34"/>
    <x v="1899"/>
    <n v="35362705"/>
    <x v="0"/>
    <d v="2012-10-25T00:00:00"/>
    <x v="850"/>
    <x v="1669"/>
    <x v="4"/>
    <x v="2"/>
    <x v="49"/>
    <x v="2"/>
  </r>
  <r>
    <s v="tt0942385"/>
    <x v="1897"/>
    <x v="1897"/>
    <n v="0"/>
    <x v="63"/>
    <n v="1"/>
    <n v="47"/>
    <x v="0"/>
    <x v="5"/>
    <x v="2"/>
    <s v="War"/>
    <x v="1"/>
    <x v="1"/>
    <n v="438291"/>
    <x v="1"/>
    <x v="148"/>
    <x v="1900"/>
    <n v="103702963"/>
    <x v="0"/>
    <d v="2008-08-11T00:00:00"/>
    <x v="269"/>
    <x v="1670"/>
    <x v="10"/>
    <x v="5"/>
    <x v="38"/>
    <x v="0"/>
  </r>
  <r>
    <s v="tt0944835"/>
    <x v="1898"/>
    <x v="1898"/>
    <n v="0"/>
    <x v="12"/>
    <n v="1"/>
    <n v="40"/>
    <x v="0"/>
    <x v="5"/>
    <x v="16"/>
    <s v="Unknown"/>
    <x v="0"/>
    <x v="0"/>
    <n v="325885"/>
    <x v="1"/>
    <x v="160"/>
    <x v="1901"/>
    <n v="183503354"/>
    <x v="0"/>
    <d v="2010-07-19T00:00:00"/>
    <x v="230"/>
    <x v="1374"/>
    <x v="7"/>
    <x v="5"/>
    <x v="48"/>
    <x v="4"/>
  </r>
  <r>
    <s v="tt0945513"/>
    <x v="1899"/>
    <x v="1899"/>
    <n v="0"/>
    <x v="29"/>
    <n v="1"/>
    <n v="33"/>
    <x v="0"/>
    <x v="5"/>
    <x v="3"/>
    <s v="Mystery"/>
    <x v="15"/>
    <x v="1"/>
    <n v="540177"/>
    <x v="2"/>
    <x v="107"/>
    <x v="1902"/>
    <n v="115332697"/>
    <x v="0"/>
    <d v="2011-03-11T00:00:00"/>
    <x v="802"/>
    <x v="1671"/>
    <x v="3"/>
    <x v="1"/>
    <x v="46"/>
    <x v="0"/>
  </r>
  <r>
    <s v="tt0947798"/>
    <x v="1900"/>
    <x v="1900"/>
    <n v="0"/>
    <x v="52"/>
    <n v="1"/>
    <n v="48"/>
    <x v="0"/>
    <x v="3"/>
    <x v="16"/>
    <s v="Unknown"/>
    <x v="9"/>
    <x v="1"/>
    <n v="804835"/>
    <x v="2"/>
    <x v="30"/>
    <x v="1903"/>
    <n v="316398046"/>
    <x v="0"/>
    <d v="2010-09-01T00:00:00"/>
    <x v="406"/>
    <x v="1672"/>
    <x v="9"/>
    <x v="4"/>
    <x v="48"/>
    <x v="1"/>
  </r>
  <r>
    <s v="tt0947802"/>
    <x v="1901"/>
    <x v="1901"/>
    <n v="0"/>
    <x v="18"/>
    <n v="1"/>
    <n v="50"/>
    <x v="0"/>
    <x v="4"/>
    <x v="3"/>
    <s v="Thriller"/>
    <x v="27"/>
    <x v="0"/>
    <n v="54664"/>
    <x v="0"/>
    <x v="34"/>
    <x v="1904"/>
    <n v="24655002"/>
    <x v="0"/>
    <d v="2008-09-15T00:00:00"/>
    <x v="729"/>
    <x v="1673"/>
    <x v="9"/>
    <x v="5"/>
    <x v="38"/>
    <x v="24"/>
  </r>
  <r>
    <s v="tt0947810"/>
    <x v="1902"/>
    <x v="1902"/>
    <n v="0"/>
    <x v="47"/>
    <n v="1"/>
    <n v="55"/>
    <x v="0"/>
    <x v="5"/>
    <x v="3"/>
    <s v="Thriller"/>
    <x v="22"/>
    <x v="0"/>
    <n v="141434"/>
    <x v="1"/>
    <x v="140"/>
    <x v="1905"/>
    <n v="13377594"/>
    <x v="0"/>
    <d v="2010-02-26T00:00:00"/>
    <x v="619"/>
    <x v="1674"/>
    <x v="2"/>
    <x v="1"/>
    <x v="48"/>
    <x v="16"/>
  </r>
  <r>
    <s v="tt0948470"/>
    <x v="1903"/>
    <x v="1903"/>
    <n v="0"/>
    <x v="6"/>
    <n v="2"/>
    <n v="16"/>
    <x v="2"/>
    <x v="5"/>
    <x v="5"/>
    <s v="Sci-Fi"/>
    <x v="17"/>
    <x v="0"/>
    <n v="687648"/>
    <x v="2"/>
    <x v="251"/>
    <x v="1906"/>
    <n v="527930663"/>
    <x v="0"/>
    <d v="2012-06-13T00:00:00"/>
    <x v="851"/>
    <x v="1675"/>
    <x v="6"/>
    <x v="4"/>
    <x v="49"/>
    <x v="12"/>
  </r>
  <r>
    <s v="tt0949731"/>
    <x v="1904"/>
    <x v="1904"/>
    <n v="0"/>
    <x v="10"/>
    <n v="1"/>
    <n v="31"/>
    <x v="0"/>
    <x v="1"/>
    <x v="3"/>
    <s v="Sci-Fi"/>
    <x v="31"/>
    <x v="3"/>
    <n v="214081"/>
    <x v="1"/>
    <x v="0"/>
    <x v="1907"/>
    <n v="115403799"/>
    <x v="0"/>
    <d v="2008-06-10T00:00:00"/>
    <x v="435"/>
    <x v="1676"/>
    <x v="6"/>
    <x v="0"/>
    <x v="38"/>
    <x v="28"/>
  </r>
  <r>
    <s v="tt0952640"/>
    <x v="1905"/>
    <x v="1905"/>
    <n v="0"/>
    <x v="56"/>
    <n v="1"/>
    <n v="32"/>
    <x v="0"/>
    <x v="1"/>
    <x v="2"/>
    <s v="Family"/>
    <x v="50"/>
    <x v="0"/>
    <n v="92353"/>
    <x v="0"/>
    <x v="113"/>
    <x v="1908"/>
    <n v="305352546"/>
    <x v="0"/>
    <d v="2007-12-13T00:00:00"/>
    <x v="852"/>
    <x v="1476"/>
    <x v="0"/>
    <x v="2"/>
    <x v="40"/>
    <x v="12"/>
  </r>
  <r>
    <s v="tt0955308"/>
    <x v="28"/>
    <x v="28"/>
    <n v="0"/>
    <x v="54"/>
    <n v="2"/>
    <n v="20"/>
    <x v="2"/>
    <x v="5"/>
    <x v="5"/>
    <s v="Drama"/>
    <x v="5"/>
    <x v="0"/>
    <n v="278988"/>
    <x v="1"/>
    <x v="159"/>
    <x v="1909"/>
    <n v="121669741"/>
    <x v="0"/>
    <d v="2010-05-12T00:00:00"/>
    <x v="59"/>
    <x v="1677"/>
    <x v="11"/>
    <x v="4"/>
    <x v="48"/>
    <x v="23"/>
  </r>
  <r>
    <s v="tt0959337"/>
    <x v="1906"/>
    <x v="1906"/>
    <n v="0"/>
    <x v="39"/>
    <n v="1"/>
    <n v="59"/>
    <x v="0"/>
    <x v="3"/>
    <x v="7"/>
    <s v="Unknown"/>
    <x v="21"/>
    <x v="1"/>
    <n v="221724"/>
    <x v="1"/>
    <x v="56"/>
    <x v="1910"/>
    <n v="40981180"/>
    <x v="0"/>
    <d v="2008-12-15T00:00:00"/>
    <x v="437"/>
    <x v="1678"/>
    <x v="0"/>
    <x v="5"/>
    <x v="38"/>
    <x v="24"/>
  </r>
  <r>
    <s v="tt0960144"/>
    <x v="1907"/>
    <x v="1907"/>
    <n v="0"/>
    <x v="11"/>
    <n v="1"/>
    <n v="53"/>
    <x v="0"/>
    <x v="5"/>
    <x v="2"/>
    <s v="Unknown"/>
    <x v="29"/>
    <x v="0"/>
    <n v="210823"/>
    <x v="1"/>
    <x v="143"/>
    <x v="1911"/>
    <n v="114313400"/>
    <x v="0"/>
    <d v="2008-06-06T00:00:00"/>
    <x v="315"/>
    <x v="1577"/>
    <x v="6"/>
    <x v="1"/>
    <x v="38"/>
    <x v="14"/>
  </r>
  <r>
    <s v="tt0960731"/>
    <x v="1908"/>
    <x v="1908"/>
    <n v="0"/>
    <x v="53"/>
    <n v="1"/>
    <n v="39"/>
    <x v="0"/>
    <x v="1"/>
    <x v="2"/>
    <s v="Family"/>
    <x v="34"/>
    <x v="0"/>
    <n v="99819"/>
    <x v="0"/>
    <x v="125"/>
    <x v="1912"/>
    <n v="132874864"/>
    <x v="0"/>
    <d v="2008-12-24T00:00:00"/>
    <x v="460"/>
    <x v="1679"/>
    <x v="0"/>
    <x v="4"/>
    <x v="38"/>
    <x v="22"/>
  </r>
  <r>
    <s v="tt0962726"/>
    <x v="1909"/>
    <x v="1909"/>
    <n v="0"/>
    <x v="22"/>
    <n v="1"/>
    <n v="52"/>
    <x v="0"/>
    <x v="0"/>
    <x v="3"/>
    <s v="Family"/>
    <x v="46"/>
    <x v="3"/>
    <n v="66253"/>
    <x v="0"/>
    <x v="21"/>
    <x v="1913"/>
    <n v="241909177"/>
    <x v="0"/>
    <d v="2008-09-28T00:00:00"/>
    <x v="241"/>
    <x v="1680"/>
    <x v="9"/>
    <x v="3"/>
    <x v="38"/>
    <x v="10"/>
  </r>
  <r>
    <s v="tt0962736"/>
    <x v="1910"/>
    <x v="1910"/>
    <n v="0"/>
    <x v="17"/>
    <n v="1"/>
    <n v="45"/>
    <x v="0"/>
    <x v="2"/>
    <x v="3"/>
    <s v="History"/>
    <x v="14"/>
    <x v="1"/>
    <n v="65497"/>
    <x v="0"/>
    <x v="56"/>
    <x v="1914"/>
    <n v="-5803591"/>
    <x v="1"/>
    <d v="2009-03-06T00:00:00"/>
    <x v="793"/>
    <x v="1681"/>
    <x v="3"/>
    <x v="1"/>
    <x v="42"/>
    <x v="14"/>
  </r>
  <r>
    <s v="tt0963178"/>
    <x v="1911"/>
    <x v="1911"/>
    <n v="0"/>
    <x v="0"/>
    <n v="1"/>
    <n v="58"/>
    <x v="0"/>
    <x v="5"/>
    <x v="6"/>
    <s v="Drama"/>
    <x v="7"/>
    <x v="0"/>
    <n v="98381"/>
    <x v="0"/>
    <x v="115"/>
    <x v="1915"/>
    <n v="10253843"/>
    <x v="0"/>
    <d v="2009-02-05T00:00:00"/>
    <x v="654"/>
    <x v="1110"/>
    <x v="2"/>
    <x v="2"/>
    <x v="42"/>
    <x v="20"/>
  </r>
  <r>
    <s v="tt0963794"/>
    <x v="1912"/>
    <x v="1912"/>
    <n v="0"/>
    <x v="59"/>
    <n v="1"/>
    <n v="30"/>
    <x v="0"/>
    <x v="1"/>
    <x v="10"/>
    <s v="Thriller"/>
    <x v="32"/>
    <x v="0"/>
    <n v="81350"/>
    <x v="0"/>
    <x v="33"/>
    <x v="1916"/>
    <n v="14818256"/>
    <x v="0"/>
    <d v="2008-04-02T00:00:00"/>
    <x v="853"/>
    <x v="1682"/>
    <x v="8"/>
    <x v="4"/>
    <x v="38"/>
    <x v="9"/>
  </r>
  <r>
    <s v="tt0963966"/>
    <x v="1913"/>
    <x v="1913"/>
    <n v="0"/>
    <x v="15"/>
    <n v="1"/>
    <n v="49"/>
    <x v="0"/>
    <x v="5"/>
    <x v="5"/>
    <s v="Family"/>
    <x v="28"/>
    <x v="0"/>
    <n v="167950"/>
    <x v="1"/>
    <x v="191"/>
    <x v="1917"/>
    <n v="65283742"/>
    <x v="0"/>
    <d v="2010-07-06T00:00:00"/>
    <x v="237"/>
    <x v="1683"/>
    <x v="7"/>
    <x v="0"/>
    <x v="48"/>
    <x v="14"/>
  </r>
  <r>
    <s v="tt0964517"/>
    <x v="1914"/>
    <x v="1914"/>
    <n v="0"/>
    <x v="3"/>
    <n v="1"/>
    <n v="56"/>
    <x v="0"/>
    <x v="5"/>
    <x v="18"/>
    <s v="Drama"/>
    <x v="10"/>
    <x v="1"/>
    <n v="383140"/>
    <x v="1"/>
    <x v="78"/>
    <x v="1918"/>
    <n v="104190869"/>
    <x v="0"/>
    <d v="2010-12-06T00:00:00"/>
    <x v="359"/>
    <x v="1684"/>
    <x v="0"/>
    <x v="5"/>
    <x v="48"/>
    <x v="14"/>
  </r>
  <r>
    <s v="tt0970179"/>
    <x v="1915"/>
    <x v="1915"/>
    <n v="0"/>
    <x v="50"/>
    <n v="2"/>
    <n v="6"/>
    <x v="2"/>
    <x v="1"/>
    <x v="3"/>
    <s v="Family"/>
    <x v="15"/>
    <x v="1"/>
    <n v="332863"/>
    <x v="1"/>
    <x v="191"/>
    <x v="1919"/>
    <n v="35770310"/>
    <x v="0"/>
    <d v="2011-10-10T00:00:00"/>
    <x v="22"/>
    <x v="1657"/>
    <x v="4"/>
    <x v="5"/>
    <x v="46"/>
    <x v="28"/>
  </r>
  <r>
    <s v="tt0970411"/>
    <x v="1916"/>
    <x v="1916"/>
    <n v="0"/>
    <x v="59"/>
    <n v="1"/>
    <n v="30"/>
    <x v="0"/>
    <x v="1"/>
    <x v="3"/>
    <s v="Family"/>
    <x v="0"/>
    <x v="0"/>
    <n v="68861"/>
    <x v="0"/>
    <x v="51"/>
    <x v="1920"/>
    <n v="-37070316"/>
    <x v="1"/>
    <d v="2008-09-25T00:00:00"/>
    <x v="643"/>
    <x v="1685"/>
    <x v="9"/>
    <x v="2"/>
    <x v="38"/>
    <x v="2"/>
  </r>
  <r>
    <s v="tt0970416"/>
    <x v="1917"/>
    <x v="1917"/>
    <n v="0"/>
    <x v="9"/>
    <n v="1"/>
    <n v="44"/>
    <x v="0"/>
    <x v="1"/>
    <x v="3"/>
    <s v="Sci-Fi"/>
    <x v="38"/>
    <x v="0"/>
    <n v="176570"/>
    <x v="1"/>
    <x v="125"/>
    <x v="1921"/>
    <n v="153093859"/>
    <x v="0"/>
    <d v="2008-12-10T00:00:00"/>
    <x v="674"/>
    <x v="1364"/>
    <x v="0"/>
    <x v="4"/>
    <x v="38"/>
    <x v="28"/>
  </r>
  <r>
    <s v="tt0970452"/>
    <x v="1918"/>
    <x v="1918"/>
    <n v="0"/>
    <x v="9"/>
    <n v="1"/>
    <n v="44"/>
    <x v="0"/>
    <x v="5"/>
    <x v="5"/>
    <s v="Fantasy"/>
    <x v="28"/>
    <x v="0"/>
    <n v="75576"/>
    <x v="0"/>
    <x v="129"/>
    <x v="1922"/>
    <n v="-25347815"/>
    <x v="1"/>
    <d v="2009-09-16T00:00:00"/>
    <x v="850"/>
    <x v="1686"/>
    <x v="9"/>
    <x v="4"/>
    <x v="42"/>
    <x v="18"/>
  </r>
  <r>
    <s v="tt0970866"/>
    <x v="1919"/>
    <x v="1919"/>
    <n v="0"/>
    <x v="37"/>
    <n v="1"/>
    <n v="38"/>
    <x v="0"/>
    <x v="0"/>
    <x v="7"/>
    <s v="Unknown"/>
    <x v="38"/>
    <x v="0"/>
    <n v="117221"/>
    <x v="1"/>
    <x v="140"/>
    <x v="1923"/>
    <n v="210650585"/>
    <x v="0"/>
    <d v="2010-12-22T00:00:00"/>
    <x v="641"/>
    <x v="1687"/>
    <x v="0"/>
    <x v="4"/>
    <x v="48"/>
    <x v="29"/>
  </r>
  <r>
    <s v="tt0971209"/>
    <x v="1920"/>
    <x v="1920"/>
    <n v="0"/>
    <x v="37"/>
    <n v="1"/>
    <n v="38"/>
    <x v="0"/>
    <x v="3"/>
    <x v="9"/>
    <s v="Thriller"/>
    <x v="7"/>
    <x v="0"/>
    <n v="75613"/>
    <x v="0"/>
    <x v="99"/>
    <x v="1924"/>
    <n v="8955544"/>
    <x v="0"/>
    <d v="2009-08-06T00:00:00"/>
    <x v="402"/>
    <x v="1688"/>
    <x v="10"/>
    <x v="2"/>
    <x v="42"/>
    <x v="14"/>
  </r>
  <r>
    <s v="tt0974015"/>
    <x v="1921"/>
    <x v="1921"/>
    <n v="0"/>
    <x v="7"/>
    <n v="2"/>
    <n v="0"/>
    <x v="0"/>
    <x v="5"/>
    <x v="5"/>
    <s v="Fantasy"/>
    <x v="28"/>
    <x v="0"/>
    <n v="471345"/>
    <x v="1"/>
    <x v="237"/>
    <x v="1925"/>
    <n v="361326987"/>
    <x v="0"/>
    <d v="2017-10-26T00:00:00"/>
    <x v="603"/>
    <x v="1689"/>
    <x v="4"/>
    <x v="2"/>
    <x v="51"/>
    <x v="16"/>
  </r>
  <r>
    <s v="tt0974661"/>
    <x v="1922"/>
    <x v="1922"/>
    <n v="0"/>
    <x v="8"/>
    <n v="1"/>
    <n v="42"/>
    <x v="0"/>
    <x v="0"/>
    <x v="3"/>
    <s v="Fantasy"/>
    <x v="0"/>
    <x v="0"/>
    <n v="212178"/>
    <x v="1"/>
    <x v="34"/>
    <x v="1926"/>
    <n v="116316880"/>
    <x v="0"/>
    <d v="2009-03-11T00:00:00"/>
    <x v="854"/>
    <x v="1690"/>
    <x v="3"/>
    <x v="4"/>
    <x v="42"/>
    <x v="0"/>
  </r>
  <r>
    <s v="tt0975645"/>
    <x v="1923"/>
    <x v="1923"/>
    <n v="0"/>
    <x v="37"/>
    <n v="1"/>
    <n v="38"/>
    <x v="0"/>
    <x v="2"/>
    <x v="3"/>
    <s v="Romance"/>
    <x v="22"/>
    <x v="0"/>
    <n v="78422"/>
    <x v="0"/>
    <x v="252"/>
    <x v="1927"/>
    <n v="11339669"/>
    <x v="0"/>
    <d v="2012-11-01T00:00:00"/>
    <x v="855"/>
    <x v="1691"/>
    <x v="5"/>
    <x v="2"/>
    <x v="49"/>
    <x v="1"/>
  </r>
  <r>
    <s v="tt0976051"/>
    <x v="1924"/>
    <x v="1924"/>
    <n v="0"/>
    <x v="14"/>
    <n v="2"/>
    <n v="4"/>
    <x v="2"/>
    <x v="3"/>
    <x v="9"/>
    <s v="Romance"/>
    <x v="2"/>
    <x v="1"/>
    <n v="254983"/>
    <x v="1"/>
    <x v="107"/>
    <x v="1928"/>
    <n v="76902486"/>
    <x v="0"/>
    <d v="2008-12-10T00:00:00"/>
    <x v="492"/>
    <x v="1364"/>
    <x v="0"/>
    <x v="4"/>
    <x v="38"/>
    <x v="28"/>
  </r>
  <r>
    <s v="tt0977855"/>
    <x v="1925"/>
    <x v="1925"/>
    <n v="0"/>
    <x v="52"/>
    <n v="1"/>
    <n v="48"/>
    <x v="0"/>
    <x v="2"/>
    <x v="3"/>
    <s v="Thriller"/>
    <x v="22"/>
    <x v="0"/>
    <n v="50597"/>
    <x v="0"/>
    <x v="68"/>
    <x v="1929"/>
    <n v="3806953"/>
    <x v="0"/>
    <d v="2010-05-20T00:00:00"/>
    <x v="325"/>
    <x v="1692"/>
    <x v="11"/>
    <x v="2"/>
    <x v="48"/>
    <x v="8"/>
  </r>
  <r>
    <s v="tt0978764"/>
    <x v="1926"/>
    <x v="1926"/>
    <n v="0"/>
    <x v="18"/>
    <n v="1"/>
    <n v="50"/>
    <x v="0"/>
    <x v="5"/>
    <x v="5"/>
    <s v="Fantasy"/>
    <x v="34"/>
    <x v="0"/>
    <n v="249076"/>
    <x v="1"/>
    <x v="169"/>
    <x v="1930"/>
    <n v="7792502"/>
    <x v="0"/>
    <d v="2011-03-21T00:00:00"/>
    <x v="603"/>
    <x v="1693"/>
    <x v="3"/>
    <x v="5"/>
    <x v="46"/>
    <x v="6"/>
  </r>
  <r>
    <s v="tt0980970"/>
    <x v="1927"/>
    <x v="1927"/>
    <n v="0"/>
    <x v="11"/>
    <n v="1"/>
    <n v="53"/>
    <x v="0"/>
    <x v="1"/>
    <x v="19"/>
    <s v="Fantasy"/>
    <x v="33"/>
    <x v="0"/>
    <n v="162857"/>
    <x v="1"/>
    <x v="207"/>
    <x v="1931"/>
    <n v="260686217"/>
    <x v="0"/>
    <d v="2010-12-02T00:00:00"/>
    <x v="412"/>
    <x v="1694"/>
    <x v="0"/>
    <x v="2"/>
    <x v="48"/>
    <x v="9"/>
  </r>
  <r>
    <s v="tt0981227"/>
    <x v="1928"/>
    <x v="1928"/>
    <n v="0"/>
    <x v="59"/>
    <n v="1"/>
    <n v="30"/>
    <x v="0"/>
    <x v="0"/>
    <x v="3"/>
    <s v="Music"/>
    <x v="5"/>
    <x v="0"/>
    <n v="94759"/>
    <x v="0"/>
    <x v="64"/>
    <x v="1932"/>
    <n v="23556631"/>
    <x v="0"/>
    <d v="2008-09-06T00:00:00"/>
    <x v="856"/>
    <x v="1695"/>
    <x v="9"/>
    <x v="6"/>
    <x v="38"/>
    <x v="14"/>
  </r>
  <r>
    <s v="tt0983193"/>
    <x v="1929"/>
    <x v="1929"/>
    <n v="0"/>
    <x v="63"/>
    <n v="1"/>
    <n v="47"/>
    <x v="0"/>
    <x v="5"/>
    <x v="5"/>
    <s v="Animation"/>
    <x v="21"/>
    <x v="1"/>
    <n v="239886"/>
    <x v="1"/>
    <x v="173"/>
    <x v="1933"/>
    <n v="238993951"/>
    <x v="0"/>
    <d v="2011-10-23T00:00:00"/>
    <x v="33"/>
    <x v="1425"/>
    <x v="4"/>
    <x v="3"/>
    <x v="46"/>
    <x v="26"/>
  </r>
  <r>
    <s v="tt0983213"/>
    <x v="1930"/>
    <x v="1930"/>
    <n v="0"/>
    <x v="117"/>
    <n v="1"/>
    <n v="3"/>
    <x v="1"/>
    <x v="11"/>
    <x v="3"/>
    <s v="Family"/>
    <x v="15"/>
    <x v="1"/>
    <n v="62032"/>
    <x v="0"/>
    <x v="25"/>
    <x v="1934"/>
    <n v="-4506063"/>
    <x v="1"/>
    <d v="2007-03-03T00:00:00"/>
    <x v="857"/>
    <x v="1696"/>
    <x v="3"/>
    <x v="6"/>
    <x v="40"/>
    <x v="25"/>
  </r>
  <r>
    <s v="tt0983946"/>
    <x v="1931"/>
    <x v="1931"/>
    <n v="0"/>
    <x v="15"/>
    <n v="1"/>
    <n v="49"/>
    <x v="0"/>
    <x v="8"/>
    <x v="10"/>
    <s v="Mystery"/>
    <x v="46"/>
    <x v="3"/>
    <n v="56517"/>
    <x v="0"/>
    <x v="22"/>
    <x v="1935"/>
    <n v="42447308"/>
    <x v="0"/>
    <d v="2020-02-11T00:00:00"/>
    <x v="858"/>
    <x v="1697"/>
    <x v="2"/>
    <x v="0"/>
    <x v="53"/>
    <x v="0"/>
  </r>
  <r>
    <s v="tt0985694"/>
    <x v="1932"/>
    <x v="1932"/>
    <n v="0"/>
    <x v="17"/>
    <n v="1"/>
    <n v="45"/>
    <x v="0"/>
    <x v="5"/>
    <x v="6"/>
    <s v="Thriller"/>
    <x v="5"/>
    <x v="0"/>
    <n v="202238"/>
    <x v="1"/>
    <x v="66"/>
    <x v="1936"/>
    <n v="34991656"/>
    <x v="0"/>
    <d v="2010-09-01T00:00:00"/>
    <x v="859"/>
    <x v="1672"/>
    <x v="9"/>
    <x v="4"/>
    <x v="48"/>
    <x v="1"/>
  </r>
  <r>
    <s v="tt0985699"/>
    <x v="1933"/>
    <x v="1933"/>
    <n v="0"/>
    <x v="21"/>
    <n v="2"/>
    <n v="1"/>
    <x v="2"/>
    <x v="3"/>
    <x v="14"/>
    <s v="Thriller"/>
    <x v="1"/>
    <x v="1"/>
    <n v="255278"/>
    <x v="1"/>
    <x v="137"/>
    <x v="1937"/>
    <n v="126545517"/>
    <x v="0"/>
    <d v="2008-12-25T00:00:00"/>
    <x v="306"/>
    <x v="1607"/>
    <x v="0"/>
    <x v="2"/>
    <x v="38"/>
    <x v="2"/>
  </r>
  <r>
    <s v="tt0986263"/>
    <x v="1934"/>
    <x v="1934"/>
    <n v="0"/>
    <x v="38"/>
    <n v="1"/>
    <n v="29"/>
    <x v="0"/>
    <x v="5"/>
    <x v="4"/>
    <s v="Thriller"/>
    <x v="33"/>
    <x v="0"/>
    <n v="178937"/>
    <x v="1"/>
    <x v="125"/>
    <x v="1938"/>
    <n v="42444772"/>
    <x v="0"/>
    <d v="2009-09-24T00:00:00"/>
    <x v="332"/>
    <x v="1698"/>
    <x v="9"/>
    <x v="2"/>
    <x v="42"/>
    <x v="22"/>
  </r>
  <r>
    <s v="tt0988045"/>
    <x v="1935"/>
    <x v="1935"/>
    <n v="0"/>
    <x v="82"/>
    <n v="2"/>
    <n v="8"/>
    <x v="2"/>
    <x v="5"/>
    <x v="5"/>
    <s v="Mystery"/>
    <x v="2"/>
    <x v="1"/>
    <n v="658507"/>
    <x v="2"/>
    <x v="143"/>
    <x v="1939"/>
    <n v="434028679"/>
    <x v="0"/>
    <d v="2009-12-14T00:00:00"/>
    <x v="860"/>
    <x v="1699"/>
    <x v="0"/>
    <x v="5"/>
    <x v="42"/>
    <x v="5"/>
  </r>
  <r>
    <s v="tt0988047"/>
    <x v="1936"/>
    <x v="1936"/>
    <n v="0"/>
    <x v="42"/>
    <n v="1"/>
    <n v="54"/>
    <x v="0"/>
    <x v="5"/>
    <x v="6"/>
    <s v="Drama"/>
    <x v="17"/>
    <x v="0"/>
    <n v="58760"/>
    <x v="0"/>
    <x v="68"/>
    <x v="1940"/>
    <n v="5675014"/>
    <x v="0"/>
    <d v="2008-08-21T00:00:00"/>
    <x v="861"/>
    <x v="1437"/>
    <x v="10"/>
    <x v="2"/>
    <x v="38"/>
    <x v="6"/>
  </r>
  <r>
    <s v="tt0988595"/>
    <x v="1937"/>
    <x v="1937"/>
    <n v="0"/>
    <x v="40"/>
    <n v="1"/>
    <n v="51"/>
    <x v="0"/>
    <x v="0"/>
    <x v="7"/>
    <s v="Unknown"/>
    <x v="28"/>
    <x v="0"/>
    <n v="171679"/>
    <x v="1"/>
    <x v="84"/>
    <x v="1941"/>
    <n v="132655351"/>
    <x v="0"/>
    <d v="2008-01-09T00:00:00"/>
    <x v="749"/>
    <x v="1700"/>
    <x v="1"/>
    <x v="4"/>
    <x v="38"/>
    <x v="17"/>
  </r>
  <r>
    <s v="tt0989757"/>
    <x v="1938"/>
    <x v="1938"/>
    <n v="0"/>
    <x v="52"/>
    <n v="1"/>
    <n v="48"/>
    <x v="0"/>
    <x v="3"/>
    <x v="7"/>
    <s v="War"/>
    <x v="33"/>
    <x v="0"/>
    <n v="155677"/>
    <x v="1"/>
    <x v="78"/>
    <x v="1942"/>
    <n v="89984666"/>
    <x v="0"/>
    <d v="2010-01-24T00:00:00"/>
    <x v="257"/>
    <x v="1701"/>
    <x v="1"/>
    <x v="3"/>
    <x v="48"/>
    <x v="22"/>
  </r>
  <r>
    <s v="tt0990407"/>
    <x v="1939"/>
    <x v="1939"/>
    <n v="0"/>
    <x v="39"/>
    <n v="1"/>
    <n v="59"/>
    <x v="0"/>
    <x v="5"/>
    <x v="2"/>
    <s v="Crime"/>
    <x v="24"/>
    <x v="0"/>
    <n v="163525"/>
    <x v="1"/>
    <x v="162"/>
    <x v="1943"/>
    <n v="107817248"/>
    <x v="0"/>
    <d v="2011-01-12T00:00:00"/>
    <x v="579"/>
    <x v="1702"/>
    <x v="1"/>
    <x v="4"/>
    <x v="46"/>
    <x v="23"/>
  </r>
  <r>
    <s v="tt0993840"/>
    <x v="1940"/>
    <x v="1940"/>
    <n v="0"/>
    <x v="116"/>
    <n v="2"/>
    <n v="28"/>
    <x v="2"/>
    <x v="5"/>
    <x v="6"/>
    <s v="Drama"/>
    <x v="24"/>
    <x v="0"/>
    <n v="182315"/>
    <x v="1"/>
    <x v="108"/>
    <x v="12"/>
    <n v="-70000000"/>
    <x v="1"/>
    <d v="2021-05-14T00:00:00"/>
    <x v="603"/>
    <x v="1703"/>
    <x v="11"/>
    <x v="1"/>
    <x v="41"/>
    <x v="5"/>
  </r>
  <r>
    <s v="tt0993842"/>
    <x v="1941"/>
    <x v="1941"/>
    <n v="0"/>
    <x v="40"/>
    <n v="1"/>
    <n v="51"/>
    <x v="0"/>
    <x v="5"/>
    <x v="5"/>
    <s v="Drama"/>
    <x v="22"/>
    <x v="0"/>
    <n v="204961"/>
    <x v="1"/>
    <x v="84"/>
    <x v="1944"/>
    <n v="33782078"/>
    <x v="0"/>
    <d v="2011-04-07T00:00:00"/>
    <x v="683"/>
    <x v="1704"/>
    <x v="8"/>
    <x v="2"/>
    <x v="46"/>
    <x v="7"/>
  </r>
  <r>
    <s v="tt0993846"/>
    <x v="1942"/>
    <x v="1942"/>
    <n v="0"/>
    <x v="118"/>
    <n v="3"/>
    <n v="0"/>
    <x v="2"/>
    <x v="2"/>
    <x v="2"/>
    <s v="Crime"/>
    <x v="18"/>
    <x v="1"/>
    <n v="1524626"/>
    <x v="3"/>
    <x v="140"/>
    <x v="1945"/>
    <n v="306878233"/>
    <x v="0"/>
    <d v="2013-12-09T00:00:00"/>
    <x v="22"/>
    <x v="1705"/>
    <x v="0"/>
    <x v="5"/>
    <x v="43"/>
    <x v="17"/>
  </r>
  <r>
    <s v="tt0995039"/>
    <x v="1943"/>
    <x v="1943"/>
    <n v="0"/>
    <x v="8"/>
    <n v="1"/>
    <n v="42"/>
    <x v="0"/>
    <x v="0"/>
    <x v="3"/>
    <s v="Fantasy"/>
    <x v="13"/>
    <x v="0"/>
    <n v="76897"/>
    <x v="0"/>
    <x v="34"/>
    <x v="1946"/>
    <n v="7090159"/>
    <x v="0"/>
    <d v="2008-09-05T00:00:00"/>
    <x v="430"/>
    <x v="1579"/>
    <x v="9"/>
    <x v="1"/>
    <x v="38"/>
    <x v="20"/>
  </r>
  <r>
    <s v="tt0997152"/>
    <x v="1944"/>
    <x v="1944"/>
    <n v="0"/>
    <x v="44"/>
    <n v="1"/>
    <n v="36"/>
    <x v="0"/>
    <x v="3"/>
    <x v="16"/>
    <s v="Unknown"/>
    <x v="0"/>
    <x v="0"/>
    <n v="56577"/>
    <x v="0"/>
    <x v="253"/>
    <x v="1947"/>
    <n v="-21083420"/>
    <x v="1"/>
    <d v="2010-07-15T00:00:00"/>
    <x v="862"/>
    <x v="1706"/>
    <x v="7"/>
    <x v="2"/>
    <x v="48"/>
    <x v="24"/>
  </r>
  <r>
    <s v="tt1000774"/>
    <x v="1945"/>
    <x v="1945"/>
    <n v="0"/>
    <x v="84"/>
    <n v="2"/>
    <n v="25"/>
    <x v="2"/>
    <x v="0"/>
    <x v="3"/>
    <s v="Romance"/>
    <x v="36"/>
    <x v="0"/>
    <n v="125852"/>
    <x v="1"/>
    <x v="117"/>
    <x v="1948"/>
    <n v="353765519"/>
    <x v="0"/>
    <d v="2008-05-12T00:00:00"/>
    <x v="863"/>
    <x v="1707"/>
    <x v="11"/>
    <x v="5"/>
    <x v="38"/>
    <x v="23"/>
  </r>
  <r>
    <s v="tt1001508"/>
    <x v="1946"/>
    <x v="1946"/>
    <n v="0"/>
    <x v="27"/>
    <n v="2"/>
    <n v="9"/>
    <x v="2"/>
    <x v="0"/>
    <x v="3"/>
    <s v="Romance"/>
    <x v="0"/>
    <x v="0"/>
    <n v="179958"/>
    <x v="1"/>
    <x v="82"/>
    <x v="1949"/>
    <n v="138866158"/>
    <x v="0"/>
    <d v="2009-01-24T00:00:00"/>
    <x v="671"/>
    <x v="1708"/>
    <x v="1"/>
    <x v="6"/>
    <x v="42"/>
    <x v="22"/>
  </r>
  <r>
    <s v="tt1001526"/>
    <x v="1947"/>
    <x v="1947"/>
    <n v="0"/>
    <x v="13"/>
    <n v="1"/>
    <n v="35"/>
    <x v="0"/>
    <x v="5"/>
    <x v="1"/>
    <s v="Comedy"/>
    <x v="21"/>
    <x v="1"/>
    <n v="285669"/>
    <x v="1"/>
    <x v="163"/>
    <x v="1950"/>
    <n v="191885765"/>
    <x v="0"/>
    <d v="2010-10-28T00:00:00"/>
    <x v="864"/>
    <x v="1709"/>
    <x v="4"/>
    <x v="2"/>
    <x v="48"/>
    <x v="10"/>
  </r>
  <r>
    <s v="tt10016180"/>
    <x v="1948"/>
    <x v="1948"/>
    <n v="0"/>
    <x v="82"/>
    <n v="2"/>
    <n v="8"/>
    <x v="2"/>
    <x v="4"/>
    <x v="3"/>
    <s v="Mystery"/>
    <x v="33"/>
    <x v="0"/>
    <n v="119048"/>
    <x v="1"/>
    <x v="84"/>
    <x v="1951"/>
    <n v="842746"/>
    <x v="0"/>
    <d v="1905-07-13T00:00:00"/>
    <x v="834"/>
    <x v="1710"/>
    <x v="7"/>
    <x v="2"/>
    <x v="9"/>
    <x v="12"/>
  </r>
  <r>
    <s v="tt10059518"/>
    <x v="1949"/>
    <x v="1949"/>
    <n v="0"/>
    <x v="59"/>
    <n v="1"/>
    <n v="30"/>
    <x v="0"/>
    <x v="5"/>
    <x v="16"/>
    <s v="Unknown"/>
    <x v="34"/>
    <x v="0"/>
    <n v="74619"/>
    <x v="0"/>
    <x v="127"/>
    <x v="1952"/>
    <n v="11331465"/>
    <x v="0"/>
    <d v="2020-07-16T00:00:00"/>
    <x v="865"/>
    <x v="1711"/>
    <x v="7"/>
    <x v="2"/>
    <x v="53"/>
    <x v="18"/>
  </r>
  <r>
    <s v="tt1007028"/>
    <x v="1950"/>
    <x v="1950"/>
    <n v="0"/>
    <x v="75"/>
    <n v="1"/>
    <n v="41"/>
    <x v="0"/>
    <x v="0"/>
    <x v="7"/>
    <s v="Unknown"/>
    <x v="7"/>
    <x v="0"/>
    <n v="181080"/>
    <x v="1"/>
    <x v="103"/>
    <x v="1953"/>
    <n v="18784344"/>
    <x v="0"/>
    <d v="2008-09-07T00:00:00"/>
    <x v="260"/>
    <x v="1712"/>
    <x v="9"/>
    <x v="3"/>
    <x v="38"/>
    <x v="7"/>
  </r>
  <r>
    <s v="tt1007029"/>
    <x v="1951"/>
    <x v="1951"/>
    <n v="0"/>
    <x v="17"/>
    <n v="1"/>
    <n v="45"/>
    <x v="0"/>
    <x v="2"/>
    <x v="3"/>
    <s v="Unknown"/>
    <x v="0"/>
    <x v="0"/>
    <n v="112571"/>
    <x v="1"/>
    <x v="30"/>
    <x v="1954"/>
    <n v="102890699"/>
    <x v="0"/>
    <d v="2011-12-26T00:00:00"/>
    <x v="796"/>
    <x v="1713"/>
    <x v="0"/>
    <x v="5"/>
    <x v="46"/>
    <x v="16"/>
  </r>
  <r>
    <s v="tt1010048"/>
    <x v="1952"/>
    <x v="1952"/>
    <n v="0"/>
    <x v="7"/>
    <n v="2"/>
    <n v="0"/>
    <x v="0"/>
    <x v="4"/>
    <x v="3"/>
    <s v="Romance"/>
    <x v="9"/>
    <x v="1"/>
    <n v="867512"/>
    <x v="2"/>
    <x v="48"/>
    <x v="1955"/>
    <n v="363410542"/>
    <x v="0"/>
    <d v="2008-08-30T00:00:00"/>
    <x v="866"/>
    <x v="1714"/>
    <x v="10"/>
    <x v="6"/>
    <x v="38"/>
    <x v="13"/>
  </r>
  <r>
    <s v="tt1013743"/>
    <x v="1953"/>
    <x v="1953"/>
    <n v="0"/>
    <x v="15"/>
    <n v="1"/>
    <n v="49"/>
    <x v="0"/>
    <x v="5"/>
    <x v="5"/>
    <s v="Comedy"/>
    <x v="33"/>
    <x v="0"/>
    <n v="206919"/>
    <x v="1"/>
    <x v="254"/>
    <x v="1956"/>
    <n v="144989769"/>
    <x v="0"/>
    <d v="2010-06-16T00:00:00"/>
    <x v="0"/>
    <x v="1715"/>
    <x v="6"/>
    <x v="4"/>
    <x v="48"/>
    <x v="18"/>
  </r>
  <r>
    <s v="tt1013752"/>
    <x v="1954"/>
    <x v="1954"/>
    <n v="0"/>
    <x v="63"/>
    <n v="1"/>
    <n v="47"/>
    <x v="0"/>
    <x v="5"/>
    <x v="6"/>
    <s v="Thriller"/>
    <x v="7"/>
    <x v="0"/>
    <n v="304782"/>
    <x v="1"/>
    <x v="132"/>
    <x v="1957"/>
    <n v="275366870"/>
    <x v="0"/>
    <d v="2009-03-12T00:00:00"/>
    <x v="752"/>
    <x v="1716"/>
    <x v="3"/>
    <x v="2"/>
    <x v="42"/>
    <x v="23"/>
  </r>
  <r>
    <s v="tt1013753"/>
    <x v="1955"/>
    <x v="1955"/>
    <n v="0"/>
    <x v="82"/>
    <n v="2"/>
    <n v="8"/>
    <x v="2"/>
    <x v="2"/>
    <x v="3"/>
    <s v="History"/>
    <x v="15"/>
    <x v="1"/>
    <n v="178156"/>
    <x v="1"/>
    <x v="34"/>
    <x v="1958"/>
    <n v="34589558"/>
    <x v="0"/>
    <d v="2008-10-28T00:00:00"/>
    <x v="215"/>
    <x v="1717"/>
    <x v="4"/>
    <x v="0"/>
    <x v="38"/>
    <x v="10"/>
  </r>
  <r>
    <s v="tt1014759"/>
    <x v="1956"/>
    <x v="1956"/>
    <n v="0"/>
    <x v="52"/>
    <n v="1"/>
    <n v="48"/>
    <x v="0"/>
    <x v="1"/>
    <x v="19"/>
    <s v="Fantasy"/>
    <x v="0"/>
    <x v="0"/>
    <n v="433131"/>
    <x v="1"/>
    <x v="159"/>
    <x v="1959"/>
    <n v="825468216"/>
    <x v="0"/>
    <d v="2010-02-25T00:00:00"/>
    <x v="129"/>
    <x v="1718"/>
    <x v="2"/>
    <x v="2"/>
    <x v="48"/>
    <x v="2"/>
  </r>
  <r>
    <s v="tt1014763"/>
    <x v="1957"/>
    <x v="1957"/>
    <n v="0"/>
    <x v="70"/>
    <n v="2"/>
    <n v="17"/>
    <x v="2"/>
    <x v="4"/>
    <x v="3"/>
    <s v="History"/>
    <x v="0"/>
    <x v="0"/>
    <n v="74726"/>
    <x v="0"/>
    <x v="115"/>
    <x v="1960"/>
    <n v="-37048907"/>
    <x v="1"/>
    <d v="2015-04-15T00:00:00"/>
    <x v="867"/>
    <x v="1719"/>
    <x v="8"/>
    <x v="4"/>
    <x v="45"/>
    <x v="24"/>
  </r>
  <r>
    <s v="tt10151854"/>
    <x v="1958"/>
    <x v="1958"/>
    <n v="0"/>
    <x v="25"/>
    <n v="2"/>
    <n v="10"/>
    <x v="2"/>
    <x v="5"/>
    <x v="5"/>
    <s v="Comedy"/>
    <x v="34"/>
    <x v="0"/>
    <n v="112249"/>
    <x v="1"/>
    <x v="149"/>
    <x v="1961"/>
    <n v="8838006"/>
    <x v="0"/>
    <d v="2023-03-01T00:00:00"/>
    <x v="723"/>
    <x v="1720"/>
    <x v="3"/>
    <x v="4"/>
    <x v="50"/>
    <x v="1"/>
  </r>
  <r>
    <s v="tt10168670"/>
    <x v="1959"/>
    <x v="1959"/>
    <n v="0"/>
    <x v="65"/>
    <n v="2"/>
    <n v="11"/>
    <x v="2"/>
    <x v="3"/>
    <x v="10"/>
    <s v="Romance"/>
    <x v="22"/>
    <x v="0"/>
    <n v="52010"/>
    <x v="0"/>
    <x v="100"/>
    <x v="1962"/>
    <n v="-865093"/>
    <x v="1"/>
    <d v="2022-09-02T00:00:00"/>
    <x v="868"/>
    <x v="1721"/>
    <x v="9"/>
    <x v="1"/>
    <x v="54"/>
    <x v="9"/>
  </r>
  <r>
    <s v="tt1017451"/>
    <x v="1960"/>
    <x v="1960"/>
    <n v="0"/>
    <x v="32"/>
    <n v="1"/>
    <n v="46"/>
    <x v="0"/>
    <x v="2"/>
    <x v="3"/>
    <s v="Music"/>
    <x v="7"/>
    <x v="0"/>
    <n v="50491"/>
    <x v="0"/>
    <x v="64"/>
    <x v="1963"/>
    <n v="-5318349"/>
    <x v="1"/>
    <d v="2010-01-24T00:00:00"/>
    <x v="869"/>
    <x v="1701"/>
    <x v="1"/>
    <x v="3"/>
    <x v="48"/>
    <x v="22"/>
  </r>
  <r>
    <s v="tt1017460"/>
    <x v="1961"/>
    <x v="1961"/>
    <n v="0"/>
    <x v="9"/>
    <n v="1"/>
    <n v="44"/>
    <x v="0"/>
    <x v="7"/>
    <x v="4"/>
    <s v="Unknown"/>
    <x v="24"/>
    <x v="0"/>
    <n v="100779"/>
    <x v="1"/>
    <x v="84"/>
    <x v="1964"/>
    <n v="-2872380"/>
    <x v="1"/>
    <d v="2009-10-06T00:00:00"/>
    <x v="870"/>
    <x v="1722"/>
    <x v="4"/>
    <x v="0"/>
    <x v="42"/>
    <x v="14"/>
  </r>
  <r>
    <s v="tt1019452"/>
    <x v="1962"/>
    <x v="1962"/>
    <n v="0"/>
    <x v="32"/>
    <n v="1"/>
    <n v="46"/>
    <x v="0"/>
    <x v="0"/>
    <x v="3"/>
    <s v="Unknown"/>
    <x v="16"/>
    <x v="0"/>
    <n v="147758"/>
    <x v="1"/>
    <x v="22"/>
    <x v="1965"/>
    <n v="24430334"/>
    <x v="0"/>
    <d v="2009-09-12T00:00:00"/>
    <x v="158"/>
    <x v="1623"/>
    <x v="9"/>
    <x v="6"/>
    <x v="42"/>
    <x v="23"/>
  </r>
  <r>
    <s v="tt1020072"/>
    <x v="1963"/>
    <x v="1963"/>
    <n v="0"/>
    <x v="82"/>
    <n v="2"/>
    <n v="8"/>
    <x v="2"/>
    <x v="2"/>
    <x v="3"/>
    <s v="History"/>
    <x v="15"/>
    <x v="1"/>
    <n v="94307"/>
    <x v="0"/>
    <x v="34"/>
    <x v="1966"/>
    <n v="47782762"/>
    <x v="0"/>
    <d v="2014-11-11T00:00:00"/>
    <x v="871"/>
    <x v="1723"/>
    <x v="5"/>
    <x v="0"/>
    <x v="44"/>
    <x v="0"/>
  </r>
  <r>
    <s v="tt1020558"/>
    <x v="1964"/>
    <x v="1964"/>
    <n v="0"/>
    <x v="26"/>
    <n v="1"/>
    <n v="37"/>
    <x v="0"/>
    <x v="5"/>
    <x v="3"/>
    <s v="History"/>
    <x v="33"/>
    <x v="0"/>
    <n v="85292"/>
    <x v="0"/>
    <x v="3"/>
    <x v="1967"/>
    <n v="-5109568"/>
    <x v="1"/>
    <d v="2010-02-15T00:00:00"/>
    <x v="524"/>
    <x v="1724"/>
    <x v="2"/>
    <x v="5"/>
    <x v="48"/>
    <x v="24"/>
  </r>
  <r>
    <s v="tt1022603"/>
    <x v="1965"/>
    <x v="1965"/>
    <n v="0"/>
    <x v="13"/>
    <n v="1"/>
    <n v="35"/>
    <x v="0"/>
    <x v="0"/>
    <x v="3"/>
    <s v="Romance"/>
    <x v="8"/>
    <x v="1"/>
    <n v="543580"/>
    <x v="2"/>
    <x v="44"/>
    <x v="1968"/>
    <n v="53300444"/>
    <x v="0"/>
    <d v="2009-01-17T00:00:00"/>
    <x v="851"/>
    <x v="1725"/>
    <x v="1"/>
    <x v="6"/>
    <x v="42"/>
    <x v="30"/>
  </r>
  <r>
    <s v="tt1023111"/>
    <x v="1966"/>
    <x v="1966"/>
    <n v="0"/>
    <x v="11"/>
    <n v="1"/>
    <n v="53"/>
    <x v="0"/>
    <x v="5"/>
    <x v="3"/>
    <s v="Sport"/>
    <x v="7"/>
    <x v="0"/>
    <n v="105113"/>
    <x v="1"/>
    <x v="34"/>
    <x v="1969"/>
    <n v="21627431"/>
    <x v="0"/>
    <d v="2008-03-04T00:00:00"/>
    <x v="858"/>
    <x v="1726"/>
    <x v="3"/>
    <x v="0"/>
    <x v="38"/>
    <x v="3"/>
  </r>
  <r>
    <s v="tt1023114"/>
    <x v="1967"/>
    <x v="1967"/>
    <n v="0"/>
    <x v="34"/>
    <n v="2"/>
    <n v="13"/>
    <x v="2"/>
    <x v="1"/>
    <x v="3"/>
    <s v="History"/>
    <x v="21"/>
    <x v="1"/>
    <n v="120506"/>
    <x v="1"/>
    <x v="84"/>
    <x v="1970"/>
    <n v="-5827799"/>
    <x v="1"/>
    <d v="2010-09-03T00:00:00"/>
    <x v="135"/>
    <x v="1727"/>
    <x v="9"/>
    <x v="1"/>
    <x v="48"/>
    <x v="25"/>
  </r>
  <r>
    <s v="tt1023481"/>
    <x v="1968"/>
    <x v="1968"/>
    <n v="0"/>
    <x v="37"/>
    <n v="1"/>
    <n v="38"/>
    <x v="0"/>
    <x v="3"/>
    <x v="8"/>
    <s v="Romance"/>
    <x v="27"/>
    <x v="0"/>
    <n v="90166"/>
    <x v="0"/>
    <x v="87"/>
    <x v="1971"/>
    <n v="133488382"/>
    <x v="0"/>
    <d v="2008-02-14T00:00:00"/>
    <x v="872"/>
    <x v="1728"/>
    <x v="2"/>
    <x v="2"/>
    <x v="38"/>
    <x v="5"/>
  </r>
  <r>
    <s v="tt1024255"/>
    <x v="1969"/>
    <x v="1969"/>
    <n v="0"/>
    <x v="37"/>
    <n v="1"/>
    <n v="38"/>
    <x v="0"/>
    <x v="0"/>
    <x v="11"/>
    <s v="Unknown"/>
    <x v="28"/>
    <x v="0"/>
    <n v="62582"/>
    <x v="0"/>
    <x v="34"/>
    <x v="1972"/>
    <n v="1972336"/>
    <x v="0"/>
    <d v="2008-08-14T00:00:00"/>
    <x v="873"/>
    <x v="1567"/>
    <x v="10"/>
    <x v="2"/>
    <x v="38"/>
    <x v="5"/>
  </r>
  <r>
    <s v="tt1024648"/>
    <x v="1970"/>
    <x v="1970"/>
    <n v="0"/>
    <x v="7"/>
    <n v="2"/>
    <n v="0"/>
    <x v="0"/>
    <x v="2"/>
    <x v="3"/>
    <s v="Thriller"/>
    <x v="8"/>
    <x v="1"/>
    <n v="631397"/>
    <x v="2"/>
    <x v="255"/>
    <x v="1973"/>
    <n v="187825503"/>
    <x v="0"/>
    <d v="2012-08-31T00:00:00"/>
    <x v="731"/>
    <x v="1729"/>
    <x v="10"/>
    <x v="1"/>
    <x v="49"/>
    <x v="27"/>
  </r>
  <r>
    <s v="tt1025100"/>
    <x v="1971"/>
    <x v="1971"/>
    <n v="0"/>
    <x v="35"/>
    <n v="1"/>
    <n v="57"/>
    <x v="0"/>
    <x v="5"/>
    <x v="4"/>
    <s v="Thriller"/>
    <x v="36"/>
    <x v="0"/>
    <n v="119600"/>
    <x v="1"/>
    <x v="256"/>
    <x v="1974"/>
    <n v="35469516"/>
    <x v="0"/>
    <d v="2019-09-25T00:00:00"/>
    <x v="303"/>
    <x v="1730"/>
    <x v="9"/>
    <x v="4"/>
    <x v="47"/>
    <x v="2"/>
  </r>
  <r>
    <s v="tt10272386"/>
    <x v="1972"/>
    <x v="1972"/>
    <n v="0"/>
    <x v="26"/>
    <n v="1"/>
    <n v="37"/>
    <x v="0"/>
    <x v="3"/>
    <x v="9"/>
    <s v="Unknown"/>
    <x v="18"/>
    <x v="1"/>
    <n v="180196"/>
    <x v="1"/>
    <x v="15"/>
    <x v="1975"/>
    <n v="18043318"/>
    <x v="0"/>
    <d v="2020-01-27T00:00:00"/>
    <x v="874"/>
    <x v="1731"/>
    <x v="1"/>
    <x v="5"/>
    <x v="53"/>
    <x v="15"/>
  </r>
  <r>
    <s v="tt1027718"/>
    <x v="1973"/>
    <x v="1973"/>
    <n v="0"/>
    <x v="34"/>
    <n v="2"/>
    <n v="13"/>
    <x v="2"/>
    <x v="3"/>
    <x v="11"/>
    <s v="Unknown"/>
    <x v="27"/>
    <x v="0"/>
    <n v="105599"/>
    <x v="1"/>
    <x v="108"/>
    <x v="1976"/>
    <n v="64748021"/>
    <x v="0"/>
    <d v="2010-05-14T00:00:00"/>
    <x v="146"/>
    <x v="1732"/>
    <x v="11"/>
    <x v="1"/>
    <x v="48"/>
    <x v="5"/>
  </r>
  <r>
    <s v="tt1028532"/>
    <x v="1974"/>
    <x v="1974"/>
    <n v="0"/>
    <x v="29"/>
    <n v="1"/>
    <n v="33"/>
    <x v="0"/>
    <x v="2"/>
    <x v="3"/>
    <s v="Family"/>
    <x v="12"/>
    <x v="1"/>
    <n v="302932"/>
    <x v="1"/>
    <x v="100"/>
    <x v="1977"/>
    <n v="30749646"/>
    <x v="0"/>
    <d v="2009-06-13T00:00:00"/>
    <x v="257"/>
    <x v="1733"/>
    <x v="6"/>
    <x v="6"/>
    <x v="42"/>
    <x v="12"/>
  </r>
  <r>
    <s v="tt1029360"/>
    <x v="132"/>
    <x v="132"/>
    <n v="0"/>
    <x v="29"/>
    <n v="1"/>
    <n v="33"/>
    <x v="0"/>
    <x v="7"/>
    <x v="16"/>
    <s v="Unknown"/>
    <x v="46"/>
    <x v="3"/>
    <n v="60415"/>
    <x v="0"/>
    <x v="56"/>
    <x v="1978"/>
    <n v="60437994"/>
    <x v="0"/>
    <d v="2015-05-18T00:00:00"/>
    <x v="643"/>
    <x v="1734"/>
    <x v="11"/>
    <x v="5"/>
    <x v="45"/>
    <x v="21"/>
  </r>
  <r>
    <s v="tt10298810"/>
    <x v="1975"/>
    <x v="1975"/>
    <n v="0"/>
    <x v="17"/>
    <n v="1"/>
    <n v="45"/>
    <x v="0"/>
    <x v="5"/>
    <x v="5"/>
    <s v="Animation"/>
    <x v="28"/>
    <x v="0"/>
    <n v="119565"/>
    <x v="1"/>
    <x v="159"/>
    <x v="1979"/>
    <n v="26425420"/>
    <x v="0"/>
    <d v="2022-06-15T00:00:00"/>
    <x v="875"/>
    <x v="1735"/>
    <x v="6"/>
    <x v="4"/>
    <x v="54"/>
    <x v="24"/>
  </r>
  <r>
    <s v="tt10304142"/>
    <x v="1976"/>
    <x v="1976"/>
    <n v="0"/>
    <x v="64"/>
    <n v="2"/>
    <n v="14"/>
    <x v="2"/>
    <x v="0"/>
    <x v="3"/>
    <s v="History"/>
    <x v="28"/>
    <x v="0"/>
    <n v="85765"/>
    <x v="0"/>
    <x v="125"/>
    <x v="1980"/>
    <n v="-48754190"/>
    <x v="1"/>
    <d v="2022-09-18T00:00:00"/>
    <x v="359"/>
    <x v="1736"/>
    <x v="9"/>
    <x v="3"/>
    <x v="54"/>
    <x v="21"/>
  </r>
  <r>
    <s v="tt1032755"/>
    <x v="1977"/>
    <x v="1977"/>
    <n v="0"/>
    <x v="42"/>
    <n v="1"/>
    <n v="54"/>
    <x v="0"/>
    <x v="5"/>
    <x v="6"/>
    <s v="Thriller"/>
    <x v="14"/>
    <x v="1"/>
    <n v="261689"/>
    <x v="1"/>
    <x v="59"/>
    <x v="1981"/>
    <n v="7740863"/>
    <x v="0"/>
    <d v="2008-09-04T00:00:00"/>
    <x v="860"/>
    <x v="1646"/>
    <x v="9"/>
    <x v="2"/>
    <x v="38"/>
    <x v="3"/>
  </r>
  <r>
    <s v="tt1033575"/>
    <x v="1978"/>
    <x v="1978"/>
    <n v="0"/>
    <x v="47"/>
    <n v="1"/>
    <n v="55"/>
    <x v="0"/>
    <x v="0"/>
    <x v="3"/>
    <s v="Unknown"/>
    <x v="21"/>
    <x v="1"/>
    <n v="247740"/>
    <x v="1"/>
    <x v="34"/>
    <x v="1982"/>
    <n v="157243185"/>
    <x v="0"/>
    <d v="2011-09-02T00:00:00"/>
    <x v="394"/>
    <x v="1737"/>
    <x v="9"/>
    <x v="1"/>
    <x v="46"/>
    <x v="9"/>
  </r>
  <r>
    <s v="tt1033643"/>
    <x v="1979"/>
    <x v="1979"/>
    <n v="0"/>
    <x v="53"/>
    <n v="1"/>
    <n v="39"/>
    <x v="0"/>
    <x v="0"/>
    <x v="7"/>
    <s v="Unknown"/>
    <x v="28"/>
    <x v="0"/>
    <n v="184895"/>
    <x v="1"/>
    <x v="56"/>
    <x v="1983"/>
    <n v="184375562"/>
    <x v="0"/>
    <d v="2008-04-22T00:00:00"/>
    <x v="876"/>
    <x v="1738"/>
    <x v="8"/>
    <x v="0"/>
    <x v="38"/>
    <x v="29"/>
  </r>
  <r>
    <s v="tt1034032"/>
    <x v="1980"/>
    <x v="1980"/>
    <n v="0"/>
    <x v="13"/>
    <n v="1"/>
    <n v="35"/>
    <x v="0"/>
    <x v="5"/>
    <x v="4"/>
    <s v="Thriller"/>
    <x v="36"/>
    <x v="0"/>
    <n v="138486"/>
    <x v="1"/>
    <x v="115"/>
    <x v="1984"/>
    <n v="-9171460"/>
    <x v="1"/>
    <d v="2009-09-03T00:00:00"/>
    <x v="766"/>
    <x v="1654"/>
    <x v="9"/>
    <x v="2"/>
    <x v="42"/>
    <x v="25"/>
  </r>
  <r>
    <s v="tt10342730"/>
    <x v="1981"/>
    <x v="1981"/>
    <n v="0"/>
    <x v="29"/>
    <n v="1"/>
    <n v="33"/>
    <x v="0"/>
    <x v="4"/>
    <x v="10"/>
    <s v="Mystery"/>
    <x v="50"/>
    <x v="0"/>
    <n v="64956"/>
    <x v="0"/>
    <x v="34"/>
    <x v="1985"/>
    <n v="20618920"/>
    <x v="0"/>
    <d v="2021-05-12T00:00:00"/>
    <x v="705"/>
    <x v="1739"/>
    <x v="11"/>
    <x v="4"/>
    <x v="41"/>
    <x v="23"/>
  </r>
  <r>
    <s v="tt1034303"/>
    <x v="1982"/>
    <x v="1982"/>
    <n v="0"/>
    <x v="70"/>
    <n v="2"/>
    <n v="17"/>
    <x v="2"/>
    <x v="5"/>
    <x v="3"/>
    <s v="History"/>
    <x v="1"/>
    <x v="1"/>
    <n v="153830"/>
    <x v="1"/>
    <x v="107"/>
    <x v="1986"/>
    <n v="19262751"/>
    <x v="0"/>
    <d v="2008-12-31T00:00:00"/>
    <x v="181"/>
    <x v="1740"/>
    <x v="0"/>
    <x v="4"/>
    <x v="38"/>
    <x v="27"/>
  </r>
  <r>
    <s v="tt1034331"/>
    <x v="1983"/>
    <x v="1983"/>
    <n v="0"/>
    <x v="75"/>
    <n v="1"/>
    <n v="41"/>
    <x v="0"/>
    <x v="4"/>
    <x v="9"/>
    <s v="Thriller"/>
    <x v="34"/>
    <x v="0"/>
    <n v="91150"/>
    <x v="0"/>
    <x v="113"/>
    <x v="1987"/>
    <n v="19498846"/>
    <x v="0"/>
    <d v="2008-09-10T00:00:00"/>
    <x v="212"/>
    <x v="1741"/>
    <x v="9"/>
    <x v="4"/>
    <x v="38"/>
    <x v="28"/>
  </r>
  <r>
    <s v="tt1034389"/>
    <x v="1984"/>
    <x v="1984"/>
    <n v="0"/>
    <x v="42"/>
    <n v="1"/>
    <n v="54"/>
    <x v="0"/>
    <x v="5"/>
    <x v="5"/>
    <s v="Drama"/>
    <x v="27"/>
    <x v="0"/>
    <n v="73093"/>
    <x v="0"/>
    <x v="78"/>
    <x v="1988"/>
    <n v="12989684"/>
    <x v="0"/>
    <d v="2011-02-09T00:00:00"/>
    <x v="740"/>
    <x v="1742"/>
    <x v="2"/>
    <x v="4"/>
    <x v="46"/>
    <x v="17"/>
  </r>
  <r>
    <s v="tt1034415"/>
    <x v="1985"/>
    <x v="1985"/>
    <n v="0"/>
    <x v="108"/>
    <n v="2"/>
    <n v="32"/>
    <x v="2"/>
    <x v="3"/>
    <x v="0"/>
    <s v="Horror"/>
    <x v="13"/>
    <x v="0"/>
    <n v="88537"/>
    <x v="0"/>
    <x v="34"/>
    <x v="1989"/>
    <n v="-12057907"/>
    <x v="1"/>
    <d v="2018-09-01T00:00:00"/>
    <x v="868"/>
    <x v="1743"/>
    <x v="9"/>
    <x v="6"/>
    <x v="55"/>
    <x v="1"/>
  </r>
  <r>
    <s v="tt10366206"/>
    <x v="1986"/>
    <x v="1986"/>
    <n v="0"/>
    <x v="101"/>
    <n v="2"/>
    <n v="49"/>
    <x v="2"/>
    <x v="5"/>
    <x v="6"/>
    <s v="Thriller"/>
    <x v="8"/>
    <x v="1"/>
    <n v="295088"/>
    <x v="1"/>
    <x v="140"/>
    <x v="1990"/>
    <n v="340146694"/>
    <x v="0"/>
    <d v="2023-03-01T00:00:00"/>
    <x v="877"/>
    <x v="1720"/>
    <x v="3"/>
    <x v="4"/>
    <x v="50"/>
    <x v="1"/>
  </r>
  <r>
    <s v="tt10366460"/>
    <x v="1987"/>
    <x v="1987"/>
    <n v="0"/>
    <x v="40"/>
    <n v="1"/>
    <n v="51"/>
    <x v="0"/>
    <x v="0"/>
    <x v="3"/>
    <s v="Music"/>
    <x v="9"/>
    <x v="1"/>
    <n v="155161"/>
    <x v="1"/>
    <x v="64"/>
    <x v="1991"/>
    <n v="-8094942"/>
    <x v="1"/>
    <d v="2021-01-29T00:00:00"/>
    <x v="878"/>
    <x v="1744"/>
    <x v="1"/>
    <x v="1"/>
    <x v="41"/>
    <x v="11"/>
  </r>
  <r>
    <s v="tt1037705"/>
    <x v="1988"/>
    <x v="1988"/>
    <n v="0"/>
    <x v="0"/>
    <n v="1"/>
    <n v="58"/>
    <x v="0"/>
    <x v="5"/>
    <x v="5"/>
    <s v="Drama"/>
    <x v="22"/>
    <x v="0"/>
    <n v="333118"/>
    <x v="1"/>
    <x v="125"/>
    <x v="1992"/>
    <n v="77107755"/>
    <x v="0"/>
    <d v="2010-01-11T00:00:00"/>
    <x v="244"/>
    <x v="1745"/>
    <x v="1"/>
    <x v="5"/>
    <x v="48"/>
    <x v="0"/>
  </r>
  <r>
    <s v="tt1038686"/>
    <x v="1989"/>
    <x v="1989"/>
    <n v="0"/>
    <x v="12"/>
    <n v="1"/>
    <n v="40"/>
    <x v="0"/>
    <x v="5"/>
    <x v="0"/>
    <s v="Horror"/>
    <x v="39"/>
    <x v="0"/>
    <n v="109767"/>
    <x v="1"/>
    <x v="112"/>
    <x v="1993"/>
    <n v="41918658"/>
    <x v="0"/>
    <d v="2010-01-21T00:00:00"/>
    <x v="815"/>
    <x v="1746"/>
    <x v="1"/>
    <x v="2"/>
    <x v="48"/>
    <x v="6"/>
  </r>
  <r>
    <s v="tt1038919"/>
    <x v="1990"/>
    <x v="1990"/>
    <n v="0"/>
    <x v="18"/>
    <n v="1"/>
    <n v="50"/>
    <x v="0"/>
    <x v="5"/>
    <x v="2"/>
    <s v="Romance"/>
    <x v="38"/>
    <x v="0"/>
    <n v="132772"/>
    <x v="1"/>
    <x v="82"/>
    <x v="1994"/>
    <n v="96333522"/>
    <x v="0"/>
    <d v="2010-03-11T00:00:00"/>
    <x v="370"/>
    <x v="1595"/>
    <x v="3"/>
    <x v="2"/>
    <x v="48"/>
    <x v="0"/>
  </r>
  <r>
    <s v="tt1041829"/>
    <x v="1991"/>
    <x v="1991"/>
    <n v="0"/>
    <x v="52"/>
    <n v="1"/>
    <n v="48"/>
    <x v="0"/>
    <x v="0"/>
    <x v="3"/>
    <s v="Romance"/>
    <x v="13"/>
    <x v="0"/>
    <n v="347032"/>
    <x v="1"/>
    <x v="82"/>
    <x v="1995"/>
    <n v="277375031"/>
    <x v="0"/>
    <d v="2009-06-01T00:00:00"/>
    <x v="749"/>
    <x v="1747"/>
    <x v="6"/>
    <x v="5"/>
    <x v="42"/>
    <x v="1"/>
  </r>
  <r>
    <s v="tt1043726"/>
    <x v="1992"/>
    <x v="1992"/>
    <n v="0"/>
    <x v="53"/>
    <n v="1"/>
    <n v="39"/>
    <x v="0"/>
    <x v="5"/>
    <x v="5"/>
    <s v="Fantasy"/>
    <x v="52"/>
    <x v="3"/>
    <n v="55601"/>
    <x v="0"/>
    <x v="108"/>
    <x v="1996"/>
    <n v="-8720548"/>
    <x v="1"/>
    <d v="2014-01-06T00:00:00"/>
    <x v="171"/>
    <x v="1748"/>
    <x v="1"/>
    <x v="5"/>
    <x v="44"/>
    <x v="14"/>
  </r>
  <r>
    <s v="tt1045658"/>
    <x v="1993"/>
    <x v="1993"/>
    <n v="0"/>
    <x v="20"/>
    <n v="2"/>
    <n v="2"/>
    <x v="2"/>
    <x v="0"/>
    <x v="3"/>
    <s v="Romance"/>
    <x v="8"/>
    <x v="1"/>
    <n v="731573"/>
    <x v="2"/>
    <x v="72"/>
    <x v="1997"/>
    <n v="215412453"/>
    <x v="0"/>
    <d v="2012-09-08T00:00:00"/>
    <x v="359"/>
    <x v="1616"/>
    <x v="9"/>
    <x v="6"/>
    <x v="49"/>
    <x v="19"/>
  </r>
  <r>
    <s v="tt1045772"/>
    <x v="1994"/>
    <x v="1994"/>
    <n v="0"/>
    <x v="8"/>
    <n v="1"/>
    <n v="42"/>
    <x v="0"/>
    <x v="2"/>
    <x v="2"/>
    <s v="Crime"/>
    <x v="5"/>
    <x v="0"/>
    <n v="98804"/>
    <x v="0"/>
    <x v="30"/>
    <x v="1998"/>
    <n v="7768906"/>
    <x v="0"/>
    <d v="2009-01-18T00:00:00"/>
    <x v="879"/>
    <x v="1749"/>
    <x v="1"/>
    <x v="3"/>
    <x v="42"/>
    <x v="21"/>
  </r>
  <r>
    <s v="tt1045778"/>
    <x v="1995"/>
    <x v="1995"/>
    <n v="0"/>
    <x v="26"/>
    <n v="1"/>
    <n v="37"/>
    <x v="0"/>
    <x v="0"/>
    <x v="11"/>
    <s v="Unknown"/>
    <x v="46"/>
    <x v="3"/>
    <n v="101972"/>
    <x v="1"/>
    <x v="113"/>
    <x v="1999"/>
    <n v="2357900"/>
    <x v="0"/>
    <d v="2009-06-18T00:00:00"/>
    <x v="69"/>
    <x v="1750"/>
    <x v="6"/>
    <x v="2"/>
    <x v="42"/>
    <x v="21"/>
  </r>
  <r>
    <s v="tt1046173"/>
    <x v="1996"/>
    <x v="1996"/>
    <n v="0"/>
    <x v="0"/>
    <n v="1"/>
    <n v="58"/>
    <x v="0"/>
    <x v="5"/>
    <x v="5"/>
    <s v="Sci-Fi"/>
    <x v="36"/>
    <x v="0"/>
    <n v="213535"/>
    <x v="1"/>
    <x v="145"/>
    <x v="2000"/>
    <n v="127469017"/>
    <x v="0"/>
    <d v="2009-07-27T00:00:00"/>
    <x v="367"/>
    <x v="1751"/>
    <x v="7"/>
    <x v="5"/>
    <x v="42"/>
    <x v="15"/>
  </r>
  <r>
    <s v="tt1049413"/>
    <x v="1997"/>
    <x v="1997"/>
    <n v="0"/>
    <x v="44"/>
    <n v="1"/>
    <n v="36"/>
    <x v="0"/>
    <x v="1"/>
    <x v="1"/>
    <s v="Comedy"/>
    <x v="6"/>
    <x v="1"/>
    <n v="1097334"/>
    <x v="2"/>
    <x v="145"/>
    <x v="2001"/>
    <n v="560099102"/>
    <x v="0"/>
    <d v="2009-05-13T00:00:00"/>
    <x v="880"/>
    <x v="1752"/>
    <x v="11"/>
    <x v="4"/>
    <x v="42"/>
    <x v="12"/>
  </r>
  <r>
    <s v="tt1051904"/>
    <x v="1998"/>
    <x v="1998"/>
    <n v="0"/>
    <x v="62"/>
    <n v="1"/>
    <n v="43"/>
    <x v="0"/>
    <x v="1"/>
    <x v="2"/>
    <s v="Fantasy"/>
    <x v="33"/>
    <x v="0"/>
    <n v="93999"/>
    <x v="0"/>
    <x v="165"/>
    <x v="2002"/>
    <n v="100261424"/>
    <x v="0"/>
    <d v="2015-10-03T00:00:00"/>
    <x v="881"/>
    <x v="1753"/>
    <x v="4"/>
    <x v="6"/>
    <x v="45"/>
    <x v="25"/>
  </r>
  <r>
    <s v="tt1051906"/>
    <x v="1999"/>
    <x v="1999"/>
    <n v="0"/>
    <x v="14"/>
    <n v="2"/>
    <n v="4"/>
    <x v="2"/>
    <x v="3"/>
    <x v="10"/>
    <s v="Mystery"/>
    <x v="1"/>
    <x v="1"/>
    <n v="246716"/>
    <x v="1"/>
    <x v="22"/>
    <x v="2003"/>
    <n v="137492724"/>
    <x v="0"/>
    <d v="2020-02-24T00:00:00"/>
    <x v="882"/>
    <x v="1754"/>
    <x v="2"/>
    <x v="5"/>
    <x v="53"/>
    <x v="22"/>
  </r>
  <r>
    <s v="tt1053424"/>
    <x v="2000"/>
    <x v="2000"/>
    <n v="0"/>
    <x v="40"/>
    <n v="1"/>
    <n v="51"/>
    <x v="0"/>
    <x v="5"/>
    <x v="4"/>
    <s v="Thriller"/>
    <x v="33"/>
    <x v="0"/>
    <n v="109744"/>
    <x v="1"/>
    <x v="107"/>
    <x v="2004"/>
    <n v="-13590109"/>
    <x v="1"/>
    <d v="2010-01-01T00:00:00"/>
    <x v="883"/>
    <x v="1755"/>
    <x v="1"/>
    <x v="1"/>
    <x v="48"/>
    <x v="1"/>
  </r>
  <r>
    <s v="tt1054606"/>
    <x v="2001"/>
    <x v="2001"/>
    <n v="0"/>
    <x v="90"/>
    <n v="2"/>
    <n v="3"/>
    <x v="2"/>
    <x v="1"/>
    <x v="2"/>
    <s v="Fantasy"/>
    <x v="22"/>
    <x v="0"/>
    <n v="152782"/>
    <x v="1"/>
    <x v="84"/>
    <x v="2005"/>
    <n v="31808775"/>
    <x v="0"/>
    <d v="2009-05-22T00:00:00"/>
    <x v="76"/>
    <x v="1756"/>
    <x v="11"/>
    <x v="1"/>
    <x v="42"/>
    <x v="29"/>
  </r>
  <r>
    <s v="tt1055292"/>
    <x v="2002"/>
    <x v="2002"/>
    <n v="0"/>
    <x v="47"/>
    <n v="1"/>
    <n v="55"/>
    <x v="0"/>
    <x v="0"/>
    <x v="3"/>
    <s v="Romance"/>
    <x v="7"/>
    <x v="0"/>
    <n v="137150"/>
    <x v="1"/>
    <x v="119"/>
    <x v="2006"/>
    <n v="67734416"/>
    <x v="0"/>
    <d v="2010-10-02T00:00:00"/>
    <x v="884"/>
    <x v="1757"/>
    <x v="4"/>
    <x v="6"/>
    <x v="48"/>
    <x v="9"/>
  </r>
  <r>
    <s v="tt1055369"/>
    <x v="2003"/>
    <x v="2003"/>
    <n v="0"/>
    <x v="97"/>
    <n v="2"/>
    <n v="29"/>
    <x v="2"/>
    <x v="5"/>
    <x v="5"/>
    <s v="Sci-Fi"/>
    <x v="34"/>
    <x v="0"/>
    <n v="422577"/>
    <x v="1"/>
    <x v="159"/>
    <x v="2007"/>
    <n v="636303693"/>
    <x v="0"/>
    <d v="2009-06-08T00:00:00"/>
    <x v="281"/>
    <x v="1758"/>
    <x v="6"/>
    <x v="5"/>
    <x v="42"/>
    <x v="19"/>
  </r>
  <r>
    <s v="tt10554232"/>
    <x v="2004"/>
    <x v="2004"/>
    <n v="0"/>
    <x v="25"/>
    <n v="2"/>
    <n v="10"/>
    <x v="2"/>
    <x v="3"/>
    <x v="13"/>
    <s v="Unknown"/>
    <x v="12"/>
    <x v="1"/>
    <n v="81640"/>
    <x v="0"/>
    <x v="101"/>
    <x v="2008"/>
    <n v="-3547214"/>
    <x v="1"/>
    <d v="2020-11-25T00:00:00"/>
    <x v="885"/>
    <x v="1759"/>
    <x v="5"/>
    <x v="4"/>
    <x v="53"/>
    <x v="2"/>
  </r>
  <r>
    <s v="tt1058017"/>
    <x v="2005"/>
    <x v="2005"/>
    <n v="0"/>
    <x v="12"/>
    <n v="1"/>
    <n v="40"/>
    <x v="0"/>
    <x v="0"/>
    <x v="0"/>
    <s v="Romance"/>
    <x v="33"/>
    <x v="0"/>
    <n v="146944"/>
    <x v="1"/>
    <x v="96"/>
    <x v="2009"/>
    <n v="13906507"/>
    <x v="0"/>
    <d v="2009-09-14T00:00:00"/>
    <x v="886"/>
    <x v="1760"/>
    <x v="9"/>
    <x v="5"/>
    <x v="42"/>
    <x v="5"/>
  </r>
  <r>
    <s v="tt1059786"/>
    <x v="2006"/>
    <x v="2006"/>
    <n v="0"/>
    <x v="0"/>
    <n v="1"/>
    <n v="58"/>
    <x v="0"/>
    <x v="5"/>
    <x v="9"/>
    <s v="Thriller"/>
    <x v="5"/>
    <x v="0"/>
    <n v="193260"/>
    <x v="1"/>
    <x v="125"/>
    <x v="2010"/>
    <n v="98767383"/>
    <x v="0"/>
    <d v="2008-09-16T00:00:00"/>
    <x v="605"/>
    <x v="1761"/>
    <x v="9"/>
    <x v="0"/>
    <x v="38"/>
    <x v="18"/>
  </r>
  <r>
    <s v="tt1060277"/>
    <x v="2007"/>
    <x v="2007"/>
    <n v="0"/>
    <x v="57"/>
    <n v="1"/>
    <n v="25"/>
    <x v="0"/>
    <x v="5"/>
    <x v="5"/>
    <s v="Horror"/>
    <x v="16"/>
    <x v="0"/>
    <n v="414524"/>
    <x v="1"/>
    <x v="78"/>
    <x v="2011"/>
    <n v="147394180"/>
    <x v="0"/>
    <d v="2008-01-16T00:00:00"/>
    <x v="887"/>
    <x v="1762"/>
    <x v="1"/>
    <x v="4"/>
    <x v="38"/>
    <x v="18"/>
  </r>
  <r>
    <s v="tt10633456"/>
    <x v="2008"/>
    <x v="2008"/>
    <n v="0"/>
    <x v="47"/>
    <n v="1"/>
    <n v="55"/>
    <x v="0"/>
    <x v="3"/>
    <x v="11"/>
    <s v="Unknown"/>
    <x v="3"/>
    <x v="1"/>
    <n v="91684"/>
    <x v="0"/>
    <x v="14"/>
    <x v="2012"/>
    <n v="13282731"/>
    <x v="0"/>
    <d v="2020-01-26T00:00:00"/>
    <x v="888"/>
    <x v="1763"/>
    <x v="1"/>
    <x v="3"/>
    <x v="53"/>
    <x v="16"/>
  </r>
  <r>
    <s v="tt10638522"/>
    <x v="2009"/>
    <x v="2009"/>
    <n v="0"/>
    <x v="13"/>
    <n v="1"/>
    <n v="35"/>
    <x v="0"/>
    <x v="7"/>
    <x v="16"/>
    <s v="Unknown"/>
    <x v="1"/>
    <x v="1"/>
    <n v="97397"/>
    <x v="0"/>
    <x v="57"/>
    <x v="2013"/>
    <n v="86892971"/>
    <x v="0"/>
    <d v="2022-10-30T00:00:00"/>
    <x v="889"/>
    <x v="1764"/>
    <x v="4"/>
    <x v="3"/>
    <x v="54"/>
    <x v="13"/>
  </r>
  <r>
    <s v="tt10640346"/>
    <x v="2010"/>
    <x v="2010"/>
    <n v="0"/>
    <x v="88"/>
    <n v="3"/>
    <n v="9"/>
    <x v="2"/>
    <x v="0"/>
    <x v="3"/>
    <s v="History"/>
    <x v="1"/>
    <x v="1"/>
    <n v="151337"/>
    <x v="1"/>
    <x v="160"/>
    <x v="2014"/>
    <n v="-46648545"/>
    <x v="1"/>
    <d v="2022-12-15T00:00:00"/>
    <x v="890"/>
    <x v="1765"/>
    <x v="0"/>
    <x v="2"/>
    <x v="54"/>
    <x v="24"/>
  </r>
  <r>
    <s v="tt10648342"/>
    <x v="2011"/>
    <x v="2011"/>
    <n v="0"/>
    <x v="0"/>
    <n v="1"/>
    <n v="58"/>
    <x v="0"/>
    <x v="5"/>
    <x v="5"/>
    <s v="Comedy"/>
    <x v="27"/>
    <x v="0"/>
    <n v="382562"/>
    <x v="1"/>
    <x v="224"/>
    <x v="2015"/>
    <n v="510928081"/>
    <x v="0"/>
    <d v="2022-06-23T00:00:00"/>
    <x v="891"/>
    <x v="1766"/>
    <x v="6"/>
    <x v="2"/>
    <x v="54"/>
    <x v="26"/>
  </r>
  <r>
    <s v="tt1065073"/>
    <x v="2012"/>
    <x v="2012"/>
    <n v="0"/>
    <x v="106"/>
    <n v="2"/>
    <n v="45"/>
    <x v="2"/>
    <x v="3"/>
    <x v="11"/>
    <s v="Unknown"/>
    <x v="4"/>
    <x v="1"/>
    <n v="363686"/>
    <x v="1"/>
    <x v="1"/>
    <x v="2016"/>
    <n v="44137666"/>
    <x v="0"/>
    <d v="2014-01-19T00:00:00"/>
    <x v="238"/>
    <x v="1767"/>
    <x v="1"/>
    <x v="3"/>
    <x v="44"/>
    <x v="4"/>
  </r>
  <r>
    <s v="tt10665338"/>
    <x v="2013"/>
    <x v="2013"/>
    <n v="0"/>
    <x v="17"/>
    <n v="1"/>
    <n v="45"/>
    <x v="0"/>
    <x v="5"/>
    <x v="10"/>
    <s v="Thriller"/>
    <x v="38"/>
    <x v="0"/>
    <n v="95794"/>
    <x v="0"/>
    <x v="34"/>
    <x v="2017"/>
    <n v="113423964"/>
    <x v="0"/>
    <d v="2021-09-08T00:00:00"/>
    <x v="843"/>
    <x v="1768"/>
    <x v="9"/>
    <x v="4"/>
    <x v="41"/>
    <x v="19"/>
  </r>
  <r>
    <s v="tt10665342"/>
    <x v="2014"/>
    <x v="2014"/>
    <n v="0"/>
    <x v="40"/>
    <n v="1"/>
    <n v="51"/>
    <x v="0"/>
    <x v="7"/>
    <x v="16"/>
    <s v="Unknown"/>
    <x v="31"/>
    <x v="3"/>
    <n v="68387"/>
    <x v="0"/>
    <x v="34"/>
    <x v="2018"/>
    <n v="84362940"/>
    <x v="0"/>
    <d v="2022-10-06T00:00:00"/>
    <x v="843"/>
    <x v="1769"/>
    <x v="4"/>
    <x v="2"/>
    <x v="54"/>
    <x v="14"/>
  </r>
  <r>
    <s v="tt1067106"/>
    <x v="2015"/>
    <x v="2015"/>
    <n v="0"/>
    <x v="44"/>
    <n v="1"/>
    <n v="36"/>
    <x v="0"/>
    <x v="1"/>
    <x v="1"/>
    <s v="Comedy"/>
    <x v="22"/>
    <x v="0"/>
    <n v="124612"/>
    <x v="1"/>
    <x v="159"/>
    <x v="2019"/>
    <n v="125286646"/>
    <x v="0"/>
    <d v="2009-11-03T00:00:00"/>
    <x v="115"/>
    <x v="1557"/>
    <x v="5"/>
    <x v="0"/>
    <x v="42"/>
    <x v="25"/>
  </r>
  <r>
    <s v="tt1067583"/>
    <x v="2016"/>
    <x v="2016"/>
    <n v="0"/>
    <x v="20"/>
    <n v="2"/>
    <n v="2"/>
    <x v="2"/>
    <x v="3"/>
    <x v="7"/>
    <s v="Unknown"/>
    <x v="17"/>
    <x v="0"/>
    <n v="119442"/>
    <x v="1"/>
    <x v="119"/>
    <x v="2020"/>
    <n v="79094902"/>
    <x v="0"/>
    <d v="2011-04-15T00:00:00"/>
    <x v="601"/>
    <x v="1770"/>
    <x v="8"/>
    <x v="1"/>
    <x v="46"/>
    <x v="24"/>
  </r>
  <r>
    <s v="tt1068242"/>
    <x v="166"/>
    <x v="166"/>
    <n v="0"/>
    <x v="11"/>
    <n v="1"/>
    <n v="53"/>
    <x v="0"/>
    <x v="0"/>
    <x v="3"/>
    <s v="Music"/>
    <x v="24"/>
    <x v="0"/>
    <n v="52221"/>
    <x v="0"/>
    <x v="103"/>
    <x v="2021"/>
    <n v="39543328"/>
    <x v="0"/>
    <d v="2011-10-06T00:00:00"/>
    <x v="745"/>
    <x v="1771"/>
    <x v="4"/>
    <x v="2"/>
    <x v="46"/>
    <x v="14"/>
  </r>
  <r>
    <s v="tt1068680"/>
    <x v="2017"/>
    <x v="2017"/>
    <n v="0"/>
    <x v="9"/>
    <n v="1"/>
    <n v="44"/>
    <x v="0"/>
    <x v="0"/>
    <x v="7"/>
    <s v="Unknown"/>
    <x v="22"/>
    <x v="0"/>
    <n v="377092"/>
    <x v="1"/>
    <x v="108"/>
    <x v="2022"/>
    <n v="153241637"/>
    <x v="0"/>
    <d v="2008-12-09T00:00:00"/>
    <x v="456"/>
    <x v="1772"/>
    <x v="0"/>
    <x v="0"/>
    <x v="38"/>
    <x v="17"/>
  </r>
  <r>
    <s v="tt1070874"/>
    <x v="2018"/>
    <x v="2018"/>
    <n v="0"/>
    <x v="27"/>
    <n v="2"/>
    <n v="9"/>
    <x v="2"/>
    <x v="3"/>
    <x v="14"/>
    <s v="Thriller"/>
    <x v="8"/>
    <x v="1"/>
    <n v="188788"/>
    <x v="1"/>
    <x v="56"/>
    <x v="12"/>
    <n v="-35000000"/>
    <x v="1"/>
    <d v="2020-09-25T00:00:00"/>
    <x v="892"/>
    <x v="1773"/>
    <x v="9"/>
    <x v="1"/>
    <x v="53"/>
    <x v="2"/>
  </r>
  <r>
    <s v="tt1071875"/>
    <x v="2019"/>
    <x v="2019"/>
    <n v="0"/>
    <x v="44"/>
    <n v="1"/>
    <n v="36"/>
    <x v="0"/>
    <x v="5"/>
    <x v="0"/>
    <s v="Thriller"/>
    <x v="59"/>
    <x v="3"/>
    <n v="124522"/>
    <x v="1"/>
    <x v="130"/>
    <x v="2023"/>
    <n v="75563930"/>
    <x v="0"/>
    <d v="2011-12-11T00:00:00"/>
    <x v="766"/>
    <x v="1774"/>
    <x v="0"/>
    <x v="3"/>
    <x v="46"/>
    <x v="0"/>
  </r>
  <r>
    <s v="tt10731256"/>
    <x v="2020"/>
    <x v="2020"/>
    <n v="0"/>
    <x v="90"/>
    <n v="2"/>
    <n v="3"/>
    <x v="2"/>
    <x v="3"/>
    <x v="9"/>
    <s v="Thriller"/>
    <x v="33"/>
    <x v="0"/>
    <n v="132896"/>
    <x v="1"/>
    <x v="34"/>
    <x v="2024"/>
    <n v="67609403"/>
    <x v="0"/>
    <d v="2022-09-05T00:00:00"/>
    <x v="893"/>
    <x v="1775"/>
    <x v="9"/>
    <x v="5"/>
    <x v="54"/>
    <x v="20"/>
  </r>
  <r>
    <s v="tt1073498"/>
    <x v="2021"/>
    <x v="2021"/>
    <n v="0"/>
    <x v="55"/>
    <n v="1"/>
    <n v="27"/>
    <x v="0"/>
    <x v="0"/>
    <x v="0"/>
    <s v="Unknown"/>
    <x v="61"/>
    <x v="3"/>
    <n v="110745"/>
    <x v="1"/>
    <x v="84"/>
    <x v="2025"/>
    <n v="55897593"/>
    <x v="0"/>
    <d v="2008-01-24T00:00:00"/>
    <x v="757"/>
    <x v="1776"/>
    <x v="1"/>
    <x v="2"/>
    <x v="38"/>
    <x v="22"/>
  </r>
  <r>
    <s v="tt1074638"/>
    <x v="2022"/>
    <x v="2022"/>
    <n v="0"/>
    <x v="48"/>
    <n v="2"/>
    <n v="23"/>
    <x v="2"/>
    <x v="5"/>
    <x v="5"/>
    <s v="Thriller"/>
    <x v="10"/>
    <x v="1"/>
    <n v="719912"/>
    <x v="2"/>
    <x v="159"/>
    <x v="2026"/>
    <n v="942471295"/>
    <x v="0"/>
    <d v="2012-10-23T00:00:00"/>
    <x v="437"/>
    <x v="1777"/>
    <x v="4"/>
    <x v="0"/>
    <x v="49"/>
    <x v="26"/>
  </r>
  <r>
    <s v="tt1075417"/>
    <x v="2023"/>
    <x v="2023"/>
    <n v="0"/>
    <x v="37"/>
    <n v="1"/>
    <n v="38"/>
    <x v="0"/>
    <x v="5"/>
    <x v="5"/>
    <s v="Family"/>
    <x v="36"/>
    <x v="0"/>
    <n v="62213"/>
    <x v="0"/>
    <x v="117"/>
    <x v="2027"/>
    <n v="41387141"/>
    <x v="0"/>
    <d v="2009-03-11T00:00:00"/>
    <x v="738"/>
    <x v="1690"/>
    <x v="3"/>
    <x v="4"/>
    <x v="42"/>
    <x v="0"/>
  </r>
  <r>
    <s v="tt1075747"/>
    <x v="2024"/>
    <x v="2024"/>
    <n v="0"/>
    <x v="89"/>
    <n v="1"/>
    <n v="21"/>
    <x v="0"/>
    <x v="5"/>
    <x v="3"/>
    <s v="Fantasy"/>
    <x v="40"/>
    <x v="3"/>
    <n v="60976"/>
    <x v="0"/>
    <x v="114"/>
    <x v="2028"/>
    <n v="-36096688"/>
    <x v="1"/>
    <d v="2010-06-17T00:00:00"/>
    <x v="894"/>
    <x v="1778"/>
    <x v="6"/>
    <x v="2"/>
    <x v="48"/>
    <x v="30"/>
  </r>
  <r>
    <s v="tt1077368"/>
    <x v="2025"/>
    <x v="2025"/>
    <n v="0"/>
    <x v="11"/>
    <n v="1"/>
    <n v="53"/>
    <x v="0"/>
    <x v="0"/>
    <x v="19"/>
    <s v="Fantasy"/>
    <x v="27"/>
    <x v="0"/>
    <n v="276846"/>
    <x v="1"/>
    <x v="191"/>
    <x v="2029"/>
    <n v="95527149"/>
    <x v="0"/>
    <d v="2012-05-09T00:00:00"/>
    <x v="129"/>
    <x v="1779"/>
    <x v="11"/>
    <x v="4"/>
    <x v="49"/>
    <x v="17"/>
  </r>
  <r>
    <s v="tt1078588"/>
    <x v="2026"/>
    <x v="2026"/>
    <n v="0"/>
    <x v="15"/>
    <n v="1"/>
    <n v="49"/>
    <x v="0"/>
    <x v="3"/>
    <x v="19"/>
    <s v="Unknown"/>
    <x v="21"/>
    <x v="1"/>
    <n v="96883"/>
    <x v="0"/>
    <x v="84"/>
    <x v="2030"/>
    <n v="65714875"/>
    <x v="0"/>
    <d v="2009-06-26T00:00:00"/>
    <x v="494"/>
    <x v="1780"/>
    <x v="6"/>
    <x v="1"/>
    <x v="42"/>
    <x v="16"/>
  </r>
  <r>
    <s v="tt1078912"/>
    <x v="2027"/>
    <x v="2027"/>
    <n v="0"/>
    <x v="17"/>
    <n v="1"/>
    <n v="45"/>
    <x v="0"/>
    <x v="1"/>
    <x v="2"/>
    <s v="Family"/>
    <x v="34"/>
    <x v="0"/>
    <n v="208280"/>
    <x v="1"/>
    <x v="191"/>
    <x v="2031"/>
    <n v="263106170"/>
    <x v="0"/>
    <d v="2009-05-14T00:00:00"/>
    <x v="543"/>
    <x v="1401"/>
    <x v="11"/>
    <x v="2"/>
    <x v="42"/>
    <x v="5"/>
  </r>
  <r>
    <s v="tt1078940"/>
    <x v="2028"/>
    <x v="2028"/>
    <n v="0"/>
    <x v="11"/>
    <n v="1"/>
    <n v="53"/>
    <x v="0"/>
    <x v="0"/>
    <x v="11"/>
    <s v="Unknown"/>
    <x v="38"/>
    <x v="0"/>
    <n v="113357"/>
    <x v="1"/>
    <x v="108"/>
    <x v="2032"/>
    <n v="101844840"/>
    <x v="0"/>
    <d v="2009-10-05T00:00:00"/>
    <x v="895"/>
    <x v="1781"/>
    <x v="4"/>
    <x v="5"/>
    <x v="42"/>
    <x v="20"/>
  </r>
  <r>
    <s v="tt1080016"/>
    <x v="2029"/>
    <x v="2029"/>
    <n v="0"/>
    <x v="19"/>
    <n v="1"/>
    <n v="34"/>
    <x v="0"/>
    <x v="1"/>
    <x v="1"/>
    <s v="Comedy"/>
    <x v="17"/>
    <x v="0"/>
    <n v="258495"/>
    <x v="1"/>
    <x v="143"/>
    <x v="2033"/>
    <n v="796686817"/>
    <x v="0"/>
    <d v="2009-06-26T00:00:00"/>
    <x v="896"/>
    <x v="1780"/>
    <x v="6"/>
    <x v="1"/>
    <x v="42"/>
    <x v="16"/>
  </r>
  <r>
    <s v="tt1082807"/>
    <x v="2030"/>
    <x v="2030"/>
    <n v="0"/>
    <x v="38"/>
    <n v="1"/>
    <n v="29"/>
    <x v="0"/>
    <x v="7"/>
    <x v="16"/>
    <s v="Unknown"/>
    <x v="28"/>
    <x v="0"/>
    <n v="56360"/>
    <x v="0"/>
    <x v="25"/>
    <x v="2034"/>
    <n v="6084630"/>
    <x v="0"/>
    <d v="2016-09-10T00:00:00"/>
    <x v="684"/>
    <x v="1782"/>
    <x v="9"/>
    <x v="6"/>
    <x v="52"/>
    <x v="28"/>
  </r>
  <r>
    <s v="tt1082868"/>
    <x v="2031"/>
    <x v="2031"/>
    <n v="0"/>
    <x v="38"/>
    <n v="1"/>
    <n v="29"/>
    <x v="0"/>
    <x v="7"/>
    <x v="4"/>
    <s v="Thriller"/>
    <x v="32"/>
    <x v="0"/>
    <n v="76075"/>
    <x v="0"/>
    <x v="3"/>
    <x v="2035"/>
    <n v="29319906"/>
    <x v="0"/>
    <d v="2008-10-10T00:00:00"/>
    <x v="897"/>
    <x v="1783"/>
    <x v="4"/>
    <x v="1"/>
    <x v="38"/>
    <x v="28"/>
  </r>
  <r>
    <s v="tt1083452"/>
    <x v="2032"/>
    <x v="2032"/>
    <n v="0"/>
    <x v="32"/>
    <n v="1"/>
    <n v="46"/>
    <x v="0"/>
    <x v="1"/>
    <x v="18"/>
    <s v="Comedy"/>
    <x v="21"/>
    <x v="1"/>
    <n v="98469"/>
    <x v="0"/>
    <x v="121"/>
    <x v="2036"/>
    <n v="23152800"/>
    <x v="0"/>
    <d v="2015-12-12T00:00:00"/>
    <x v="898"/>
    <x v="1784"/>
    <x v="0"/>
    <x v="6"/>
    <x v="45"/>
    <x v="23"/>
  </r>
  <r>
    <s v="tt10838180"/>
    <x v="2033"/>
    <x v="2033"/>
    <n v="0"/>
    <x v="116"/>
    <n v="2"/>
    <n v="28"/>
    <x v="2"/>
    <x v="5"/>
    <x v="4"/>
    <s v="Unknown"/>
    <x v="36"/>
    <x v="0"/>
    <n v="270870"/>
    <x v="1"/>
    <x v="247"/>
    <x v="2037"/>
    <n v="-32713195"/>
    <x v="1"/>
    <d v="2021-12-16T00:00:00"/>
    <x v="899"/>
    <x v="1785"/>
    <x v="0"/>
    <x v="2"/>
    <x v="41"/>
    <x v="18"/>
  </r>
  <r>
    <s v="tt10855768"/>
    <x v="2034"/>
    <x v="2034"/>
    <n v="0"/>
    <x v="40"/>
    <n v="1"/>
    <n v="51"/>
    <x v="0"/>
    <x v="3"/>
    <x v="9"/>
    <s v="Thriller"/>
    <x v="1"/>
    <x v="1"/>
    <n v="52479"/>
    <x v="0"/>
    <x v="22"/>
    <x v="2038"/>
    <n v="41767848"/>
    <x v="0"/>
    <d v="2023-01-20T00:00:00"/>
    <x v="900"/>
    <x v="1786"/>
    <x v="1"/>
    <x v="1"/>
    <x v="50"/>
    <x v="8"/>
  </r>
  <r>
    <s v="tt1086772"/>
    <x v="2035"/>
    <x v="2035"/>
    <n v="0"/>
    <x v="35"/>
    <n v="1"/>
    <n v="57"/>
    <x v="0"/>
    <x v="0"/>
    <x v="7"/>
    <s v="Unknown"/>
    <x v="7"/>
    <x v="0"/>
    <n v="140746"/>
    <x v="1"/>
    <x v="82"/>
    <x v="2039"/>
    <n v="88006208"/>
    <x v="0"/>
    <d v="2014-05-19T00:00:00"/>
    <x v="362"/>
    <x v="1787"/>
    <x v="11"/>
    <x v="5"/>
    <x v="44"/>
    <x v="4"/>
  </r>
  <r>
    <s v="tt10872600"/>
    <x v="2036"/>
    <x v="2036"/>
    <n v="0"/>
    <x v="116"/>
    <n v="2"/>
    <n v="28"/>
    <x v="2"/>
    <x v="5"/>
    <x v="5"/>
    <s v="Fantasy"/>
    <x v="18"/>
    <x v="1"/>
    <n v="841498"/>
    <x v="2"/>
    <x v="159"/>
    <x v="2040"/>
    <n v="1721847111"/>
    <x v="0"/>
    <d v="2021-12-13T00:00:00"/>
    <x v="901"/>
    <x v="1788"/>
    <x v="0"/>
    <x v="5"/>
    <x v="41"/>
    <x v="12"/>
  </r>
  <r>
    <s v="tt1091191"/>
    <x v="2037"/>
    <x v="2037"/>
    <n v="0"/>
    <x v="21"/>
    <n v="2"/>
    <n v="1"/>
    <x v="2"/>
    <x v="5"/>
    <x v="18"/>
    <s v="Drama"/>
    <x v="15"/>
    <x v="1"/>
    <n v="300791"/>
    <x v="1"/>
    <x v="82"/>
    <x v="2041"/>
    <n v="114802912"/>
    <x v="0"/>
    <d v="2013-11-12T00:00:00"/>
    <x v="570"/>
    <x v="1789"/>
    <x v="5"/>
    <x v="0"/>
    <x v="43"/>
    <x v="23"/>
  </r>
  <r>
    <s v="tt10919380"/>
    <x v="2038"/>
    <x v="2038"/>
    <n v="0"/>
    <x v="8"/>
    <n v="1"/>
    <n v="42"/>
    <x v="0"/>
    <x v="0"/>
    <x v="10"/>
    <s v="Thriller"/>
    <x v="33"/>
    <x v="0"/>
    <n v="69274"/>
    <x v="0"/>
    <x v="25"/>
    <x v="2042"/>
    <n v="13073433"/>
    <x v="0"/>
    <d v="2020-10-08T00:00:00"/>
    <x v="902"/>
    <x v="1790"/>
    <x v="4"/>
    <x v="2"/>
    <x v="53"/>
    <x v="19"/>
  </r>
  <r>
    <s v="tt1092026"/>
    <x v="2039"/>
    <x v="2039"/>
    <n v="0"/>
    <x v="9"/>
    <n v="1"/>
    <n v="44"/>
    <x v="0"/>
    <x v="1"/>
    <x v="2"/>
    <s v="Sci-Fi"/>
    <x v="17"/>
    <x v="0"/>
    <n v="262836"/>
    <x v="1"/>
    <x v="82"/>
    <x v="2043"/>
    <n v="57984015"/>
    <x v="0"/>
    <d v="2011-02-07T00:00:00"/>
    <x v="817"/>
    <x v="1791"/>
    <x v="2"/>
    <x v="5"/>
    <x v="46"/>
    <x v="7"/>
  </r>
  <r>
    <s v="tt1093357"/>
    <x v="2040"/>
    <x v="2040"/>
    <n v="0"/>
    <x v="38"/>
    <n v="1"/>
    <n v="29"/>
    <x v="0"/>
    <x v="5"/>
    <x v="5"/>
    <s v="Horror"/>
    <x v="46"/>
    <x v="3"/>
    <n v="63121"/>
    <x v="0"/>
    <x v="84"/>
    <x v="2044"/>
    <n v="34626786"/>
    <x v="0"/>
    <d v="2011-12-22T00:00:00"/>
    <x v="903"/>
    <x v="1792"/>
    <x v="0"/>
    <x v="2"/>
    <x v="46"/>
    <x v="29"/>
  </r>
  <r>
    <s v="tt1095217"/>
    <x v="2041"/>
    <x v="2041"/>
    <n v="0"/>
    <x v="20"/>
    <n v="2"/>
    <n v="2"/>
    <x v="2"/>
    <x v="4"/>
    <x v="3"/>
    <s v="Unknown"/>
    <x v="5"/>
    <x v="0"/>
    <n v="80049"/>
    <x v="0"/>
    <x v="78"/>
    <x v="2045"/>
    <n v="-14393578"/>
    <x v="1"/>
    <d v="2009-09-04T00:00:00"/>
    <x v="14"/>
    <x v="1793"/>
    <x v="9"/>
    <x v="1"/>
    <x v="42"/>
    <x v="3"/>
  </r>
  <r>
    <s v="tt10954600"/>
    <x v="2042"/>
    <x v="2042"/>
    <n v="0"/>
    <x v="14"/>
    <n v="2"/>
    <n v="4"/>
    <x v="2"/>
    <x v="5"/>
    <x v="5"/>
    <s v="Comedy"/>
    <x v="28"/>
    <x v="0"/>
    <n v="210143"/>
    <x v="1"/>
    <x v="159"/>
    <x v="2046"/>
    <n v="276071180"/>
    <x v="0"/>
    <d v="2023-02-15T00:00:00"/>
    <x v="456"/>
    <x v="1794"/>
    <x v="2"/>
    <x v="4"/>
    <x v="50"/>
    <x v="24"/>
  </r>
  <r>
    <s v="tt10954652"/>
    <x v="2043"/>
    <x v="2043"/>
    <n v="0"/>
    <x v="52"/>
    <n v="1"/>
    <n v="48"/>
    <x v="0"/>
    <x v="3"/>
    <x v="10"/>
    <s v="Mystery"/>
    <x v="24"/>
    <x v="0"/>
    <n v="151986"/>
    <x v="1"/>
    <x v="59"/>
    <x v="2047"/>
    <n v="72146510"/>
    <x v="0"/>
    <d v="2021-07-21T00:00:00"/>
    <x v="435"/>
    <x v="1795"/>
    <x v="7"/>
    <x v="4"/>
    <x v="41"/>
    <x v="6"/>
  </r>
  <r>
    <s v="tt10954984"/>
    <x v="2044"/>
    <x v="2044"/>
    <n v="0"/>
    <x v="25"/>
    <n v="2"/>
    <n v="10"/>
    <x v="2"/>
    <x v="7"/>
    <x v="9"/>
    <s v="Sci-Fi"/>
    <x v="22"/>
    <x v="0"/>
    <n v="248851"/>
    <x v="1"/>
    <x v="156"/>
    <x v="2048"/>
    <n v="103235592"/>
    <x v="0"/>
    <d v="2022-07-18T00:00:00"/>
    <x v="904"/>
    <x v="1796"/>
    <x v="7"/>
    <x v="5"/>
    <x v="54"/>
    <x v="21"/>
  </r>
  <r>
    <s v="tt1098327"/>
    <x v="2045"/>
    <x v="2045"/>
    <n v="0"/>
    <x v="57"/>
    <n v="1"/>
    <n v="25"/>
    <x v="0"/>
    <x v="5"/>
    <x v="5"/>
    <s v="Fantasy"/>
    <x v="54"/>
    <x v="3"/>
    <n v="78236"/>
    <x v="0"/>
    <x v="84"/>
    <x v="2049"/>
    <n v="25720772"/>
    <x v="0"/>
    <d v="2009-03-10T00:00:00"/>
    <x v="451"/>
    <x v="1797"/>
    <x v="3"/>
    <x v="0"/>
    <x v="42"/>
    <x v="28"/>
  </r>
  <r>
    <s v="tt1099212"/>
    <x v="2046"/>
    <x v="2046"/>
    <n v="0"/>
    <x v="20"/>
    <n v="2"/>
    <n v="2"/>
    <x v="2"/>
    <x v="3"/>
    <x v="0"/>
    <s v="Romance"/>
    <x v="39"/>
    <x v="0"/>
    <n v="479209"/>
    <x v="1"/>
    <x v="184"/>
    <x v="2050"/>
    <n v="371430415"/>
    <x v="0"/>
    <d v="2008-11-17T00:00:00"/>
    <x v="571"/>
    <x v="1297"/>
    <x v="5"/>
    <x v="5"/>
    <x v="38"/>
    <x v="30"/>
  </r>
  <r>
    <s v="tt1100089"/>
    <x v="2047"/>
    <x v="2047"/>
    <n v="0"/>
    <x v="64"/>
    <n v="2"/>
    <n v="14"/>
    <x v="2"/>
    <x v="2"/>
    <x v="3"/>
    <s v="History"/>
    <x v="16"/>
    <x v="0"/>
    <n v="147203"/>
    <x v="1"/>
    <x v="103"/>
    <x v="2051"/>
    <n v="-4793487"/>
    <x v="1"/>
    <d v="2014-05-19T00:00:00"/>
    <x v="631"/>
    <x v="1787"/>
    <x v="11"/>
    <x v="5"/>
    <x v="44"/>
    <x v="4"/>
  </r>
  <r>
    <s v="tt1103153"/>
    <x v="2048"/>
    <x v="2048"/>
    <n v="0"/>
    <x v="12"/>
    <n v="1"/>
    <n v="40"/>
    <x v="0"/>
    <x v="5"/>
    <x v="2"/>
    <s v="Romance"/>
    <x v="35"/>
    <x v="0"/>
    <n v="95070"/>
    <x v="0"/>
    <x v="137"/>
    <x v="2052"/>
    <n v="23159963"/>
    <x v="0"/>
    <d v="2010-06-01T00:00:00"/>
    <x v="493"/>
    <x v="1798"/>
    <x v="6"/>
    <x v="0"/>
    <x v="48"/>
    <x v="1"/>
  </r>
  <r>
    <s v="tt1104001"/>
    <x v="2049"/>
    <x v="2049"/>
    <n v="0"/>
    <x v="31"/>
    <n v="2"/>
    <n v="5"/>
    <x v="2"/>
    <x v="5"/>
    <x v="5"/>
    <s v="Sci-Fi"/>
    <x v="22"/>
    <x v="0"/>
    <n v="350359"/>
    <x v="1"/>
    <x v="166"/>
    <x v="2053"/>
    <n v="230063852"/>
    <x v="0"/>
    <d v="2010-11-30T00:00:00"/>
    <x v="905"/>
    <x v="1799"/>
    <x v="5"/>
    <x v="0"/>
    <x v="48"/>
    <x v="13"/>
  </r>
  <r>
    <s v="tt11083552"/>
    <x v="2050"/>
    <x v="2050"/>
    <n v="0"/>
    <x v="39"/>
    <n v="1"/>
    <n v="59"/>
    <x v="0"/>
    <x v="5"/>
    <x v="6"/>
    <s v="Thriller"/>
    <x v="1"/>
    <x v="1"/>
    <n v="198631"/>
    <x v="1"/>
    <x v="82"/>
    <x v="2054"/>
    <n v="63966489"/>
    <x v="0"/>
    <d v="2021-04-22T00:00:00"/>
    <x v="860"/>
    <x v="1800"/>
    <x v="8"/>
    <x v="2"/>
    <x v="41"/>
    <x v="29"/>
  </r>
  <r>
    <s v="tt1109624"/>
    <x v="2051"/>
    <x v="2051"/>
    <n v="0"/>
    <x v="13"/>
    <n v="1"/>
    <n v="35"/>
    <x v="0"/>
    <x v="1"/>
    <x v="2"/>
    <s v="Family"/>
    <x v="21"/>
    <x v="1"/>
    <n v="127624"/>
    <x v="1"/>
    <x v="51"/>
    <x v="2055"/>
    <n v="227438834"/>
    <x v="0"/>
    <d v="2014-11-23T00:00:00"/>
    <x v="906"/>
    <x v="1801"/>
    <x v="5"/>
    <x v="3"/>
    <x v="44"/>
    <x v="26"/>
  </r>
  <r>
    <s v="tt1111422"/>
    <x v="2052"/>
    <x v="2052"/>
    <n v="0"/>
    <x v="32"/>
    <n v="1"/>
    <n v="46"/>
    <x v="0"/>
    <x v="5"/>
    <x v="6"/>
    <s v="Thriller"/>
    <x v="0"/>
    <x v="0"/>
    <n v="205170"/>
    <x v="1"/>
    <x v="140"/>
    <x v="2056"/>
    <n v="50166126"/>
    <x v="0"/>
    <d v="2009-06-04T00:00:00"/>
    <x v="148"/>
    <x v="1802"/>
    <x v="6"/>
    <x v="2"/>
    <x v="42"/>
    <x v="3"/>
  </r>
  <r>
    <s v="tt11138512"/>
    <x v="2053"/>
    <x v="2053"/>
    <n v="0"/>
    <x v="70"/>
    <n v="2"/>
    <n v="17"/>
    <x v="2"/>
    <x v="5"/>
    <x v="5"/>
    <s v="Drama"/>
    <x v="16"/>
    <x v="0"/>
    <n v="238999"/>
    <x v="1"/>
    <x v="108"/>
    <x v="2057"/>
    <n v="-366890"/>
    <x v="1"/>
    <d v="2022-04-01T00:00:00"/>
    <x v="907"/>
    <x v="1803"/>
    <x v="8"/>
    <x v="1"/>
    <x v="54"/>
    <x v="1"/>
  </r>
  <r>
    <s v="tt11145118"/>
    <x v="2054"/>
    <x v="2054"/>
    <n v="0"/>
    <x v="3"/>
    <n v="1"/>
    <n v="56"/>
    <x v="0"/>
    <x v="3"/>
    <x v="15"/>
    <s v="Unknown"/>
    <x v="22"/>
    <x v="0"/>
    <n v="85653"/>
    <x v="0"/>
    <x v="137"/>
    <x v="2058"/>
    <n v="200248615"/>
    <x v="0"/>
    <d v="2023-03-01T00:00:00"/>
    <x v="908"/>
    <x v="1720"/>
    <x v="3"/>
    <x v="4"/>
    <x v="50"/>
    <x v="1"/>
  </r>
  <r>
    <s v="tt1114740"/>
    <x v="2055"/>
    <x v="2055"/>
    <n v="0"/>
    <x v="10"/>
    <n v="1"/>
    <n v="31"/>
    <x v="0"/>
    <x v="5"/>
    <x v="2"/>
    <s v="Crime"/>
    <x v="39"/>
    <x v="0"/>
    <n v="115383"/>
    <x v="1"/>
    <x v="112"/>
    <x v="2059"/>
    <n v="157348429"/>
    <x v="0"/>
    <d v="2009-01-06T00:00:00"/>
    <x v="556"/>
    <x v="1804"/>
    <x v="1"/>
    <x v="0"/>
    <x v="42"/>
    <x v="14"/>
  </r>
  <r>
    <s v="tt1116184"/>
    <x v="2056"/>
    <x v="2056"/>
    <n v="0"/>
    <x v="19"/>
    <n v="1"/>
    <n v="34"/>
    <x v="0"/>
    <x v="5"/>
    <x v="2"/>
    <s v="Documentary"/>
    <x v="16"/>
    <x v="0"/>
    <n v="68024"/>
    <x v="0"/>
    <x v="34"/>
    <x v="2060"/>
    <n v="151685792"/>
    <x v="0"/>
    <d v="2010-10-11T00:00:00"/>
    <x v="563"/>
    <x v="1805"/>
    <x v="4"/>
    <x v="5"/>
    <x v="48"/>
    <x v="0"/>
  </r>
  <r>
    <s v="tt1117385"/>
    <x v="2057"/>
    <x v="2057"/>
    <n v="0"/>
    <x v="9"/>
    <n v="1"/>
    <n v="44"/>
    <x v="0"/>
    <x v="4"/>
    <x v="16"/>
    <s v="Unknown"/>
    <x v="3"/>
    <x v="1"/>
    <n v="82698"/>
    <x v="0"/>
    <x v="257"/>
    <x v="12"/>
    <n v="-2900000"/>
    <x v="1"/>
    <d v="2008-07-13T00:00:00"/>
    <x v="837"/>
    <x v="1806"/>
    <x v="7"/>
    <x v="3"/>
    <x v="38"/>
    <x v="12"/>
  </r>
  <r>
    <s v="tt1119646"/>
    <x v="2058"/>
    <x v="2058"/>
    <n v="0"/>
    <x v="12"/>
    <n v="1"/>
    <n v="40"/>
    <x v="0"/>
    <x v="0"/>
    <x v="11"/>
    <s v="Unknown"/>
    <x v="8"/>
    <x v="1"/>
    <n v="825771"/>
    <x v="2"/>
    <x v="56"/>
    <x v="2061"/>
    <n v="434328079"/>
    <x v="0"/>
    <d v="2009-05-30T00:00:00"/>
    <x v="467"/>
    <x v="1807"/>
    <x v="11"/>
    <x v="6"/>
    <x v="42"/>
    <x v="13"/>
  </r>
  <r>
    <s v="tt1120985"/>
    <x v="2059"/>
    <x v="2059"/>
    <n v="0"/>
    <x v="22"/>
    <n v="1"/>
    <n v="52"/>
    <x v="0"/>
    <x v="3"/>
    <x v="7"/>
    <s v="Unknown"/>
    <x v="21"/>
    <x v="1"/>
    <n v="207451"/>
    <x v="1"/>
    <x v="60"/>
    <x v="2062"/>
    <n v="14440333"/>
    <x v="0"/>
    <d v="2010-01-24T00:00:00"/>
    <x v="909"/>
    <x v="1701"/>
    <x v="1"/>
    <x v="3"/>
    <x v="48"/>
    <x v="22"/>
  </r>
  <r>
    <s v="tt1121096"/>
    <x v="2060"/>
    <x v="2060"/>
    <n v="0"/>
    <x v="8"/>
    <n v="1"/>
    <n v="42"/>
    <x v="0"/>
    <x v="5"/>
    <x v="5"/>
    <s v="Fantasy"/>
    <x v="38"/>
    <x v="0"/>
    <n v="79715"/>
    <x v="0"/>
    <x v="164"/>
    <x v="2063"/>
    <n v="19178613"/>
    <x v="0"/>
    <d v="2014-12-17T00:00:00"/>
    <x v="910"/>
    <x v="1808"/>
    <x v="0"/>
    <x v="4"/>
    <x v="44"/>
    <x v="30"/>
  </r>
  <r>
    <s v="tt11214590"/>
    <x v="2061"/>
    <x v="2061"/>
    <n v="0"/>
    <x v="103"/>
    <n v="2"/>
    <n v="38"/>
    <x v="2"/>
    <x v="2"/>
    <x v="6"/>
    <s v="Drama"/>
    <x v="5"/>
    <x v="0"/>
    <n v="152511"/>
    <x v="1"/>
    <x v="137"/>
    <x v="2064"/>
    <n v="78269161"/>
    <x v="0"/>
    <d v="2021-11-09T00:00:00"/>
    <x v="59"/>
    <x v="1809"/>
    <x v="5"/>
    <x v="0"/>
    <x v="41"/>
    <x v="17"/>
  </r>
  <r>
    <s v="tt1121931"/>
    <x v="2062"/>
    <x v="2062"/>
    <n v="0"/>
    <x v="44"/>
    <n v="1"/>
    <n v="36"/>
    <x v="0"/>
    <x v="5"/>
    <x v="6"/>
    <s v="Thriller"/>
    <x v="28"/>
    <x v="0"/>
    <n v="156511"/>
    <x v="1"/>
    <x v="34"/>
    <x v="2065"/>
    <n v="14572541"/>
    <x v="0"/>
    <d v="2009-04-16T00:00:00"/>
    <x v="911"/>
    <x v="1810"/>
    <x v="8"/>
    <x v="2"/>
    <x v="42"/>
    <x v="18"/>
  </r>
  <r>
    <s v="tt1124035"/>
    <x v="2063"/>
    <x v="2063"/>
    <n v="0"/>
    <x v="75"/>
    <n v="1"/>
    <n v="41"/>
    <x v="0"/>
    <x v="3"/>
    <x v="16"/>
    <s v="Unknown"/>
    <x v="1"/>
    <x v="1"/>
    <n v="228282"/>
    <x v="1"/>
    <x v="104"/>
    <x v="2066"/>
    <n v="63838111"/>
    <x v="0"/>
    <d v="2011-08-31T00:00:00"/>
    <x v="512"/>
    <x v="1811"/>
    <x v="10"/>
    <x v="4"/>
    <x v="46"/>
    <x v="27"/>
  </r>
  <r>
    <s v="tt1124037"/>
    <x v="2064"/>
    <x v="2064"/>
    <n v="0"/>
    <x v="92"/>
    <n v="2"/>
    <n v="19"/>
    <x v="2"/>
    <x v="5"/>
    <x v="18"/>
    <s v="Drama"/>
    <x v="17"/>
    <x v="0"/>
    <n v="61026"/>
    <x v="0"/>
    <x v="115"/>
    <x v="2067"/>
    <n v="-24964050"/>
    <x v="1"/>
    <d v="2016-06-24T00:00:00"/>
    <x v="379"/>
    <x v="1812"/>
    <x v="6"/>
    <x v="1"/>
    <x v="52"/>
    <x v="22"/>
  </r>
  <r>
    <s v="tt11245972"/>
    <x v="643"/>
    <x v="643"/>
    <n v="0"/>
    <x v="42"/>
    <n v="1"/>
    <n v="54"/>
    <x v="0"/>
    <x v="7"/>
    <x v="9"/>
    <s v="Thriller"/>
    <x v="33"/>
    <x v="0"/>
    <n v="151031"/>
    <x v="1"/>
    <x v="103"/>
    <x v="2068"/>
    <n v="113743924"/>
    <x v="0"/>
    <d v="2022-01-12T00:00:00"/>
    <x v="912"/>
    <x v="1813"/>
    <x v="1"/>
    <x v="4"/>
    <x v="54"/>
    <x v="23"/>
  </r>
  <r>
    <s v="tt1125849"/>
    <x v="2065"/>
    <x v="2065"/>
    <n v="0"/>
    <x v="15"/>
    <n v="1"/>
    <n v="49"/>
    <x v="0"/>
    <x v="3"/>
    <x v="15"/>
    <s v="Unknown"/>
    <x v="4"/>
    <x v="1"/>
    <n v="316245"/>
    <x v="1"/>
    <x v="15"/>
    <x v="2069"/>
    <n v="38734660"/>
    <x v="0"/>
    <d v="2008-09-05T00:00:00"/>
    <x v="406"/>
    <x v="1579"/>
    <x v="9"/>
    <x v="1"/>
    <x v="38"/>
    <x v="20"/>
  </r>
  <r>
    <s v="tt1126590"/>
    <x v="2066"/>
    <x v="2066"/>
    <n v="0"/>
    <x v="32"/>
    <n v="1"/>
    <n v="46"/>
    <x v="0"/>
    <x v="2"/>
    <x v="6"/>
    <s v="Drama"/>
    <x v="16"/>
    <x v="0"/>
    <n v="97551"/>
    <x v="0"/>
    <x v="64"/>
    <x v="2070"/>
    <n v="19261617"/>
    <x v="0"/>
    <d v="2014-11-13T00:00:00"/>
    <x v="129"/>
    <x v="1814"/>
    <x v="5"/>
    <x v="2"/>
    <x v="44"/>
    <x v="12"/>
  </r>
  <r>
    <s v="tt1126591"/>
    <x v="2067"/>
    <x v="2067"/>
    <n v="0"/>
    <x v="39"/>
    <n v="1"/>
    <n v="59"/>
    <x v="0"/>
    <x v="3"/>
    <x v="8"/>
    <s v="Musical"/>
    <x v="0"/>
    <x v="0"/>
    <n v="91196"/>
    <x v="0"/>
    <x v="51"/>
    <x v="2071"/>
    <n v="34520336"/>
    <x v="0"/>
    <d v="2010-11-24T00:00:00"/>
    <x v="913"/>
    <x v="1300"/>
    <x v="5"/>
    <x v="4"/>
    <x v="48"/>
    <x v="22"/>
  </r>
  <r>
    <s v="tt1126618"/>
    <x v="2068"/>
    <x v="2068"/>
    <n v="0"/>
    <x v="63"/>
    <n v="1"/>
    <n v="47"/>
    <x v="0"/>
    <x v="0"/>
    <x v="3"/>
    <s v="Romance"/>
    <x v="7"/>
    <x v="0"/>
    <n v="81573"/>
    <x v="0"/>
    <x v="82"/>
    <x v="2072"/>
    <n v="20040976"/>
    <x v="0"/>
    <d v="2010-11-07T00:00:00"/>
    <x v="392"/>
    <x v="1815"/>
    <x v="5"/>
    <x v="3"/>
    <x v="48"/>
    <x v="7"/>
  </r>
  <r>
    <s v="tt11271038"/>
    <x v="2069"/>
    <x v="2069"/>
    <n v="0"/>
    <x v="34"/>
    <n v="2"/>
    <n v="13"/>
    <x v="2"/>
    <x v="0"/>
    <x v="3"/>
    <s v="Romance"/>
    <x v="1"/>
    <x v="1"/>
    <n v="134724"/>
    <x v="1"/>
    <x v="82"/>
    <x v="2073"/>
    <n v="-6726060"/>
    <x v="1"/>
    <d v="2021-11-20T00:00:00"/>
    <x v="331"/>
    <x v="1816"/>
    <x v="5"/>
    <x v="6"/>
    <x v="41"/>
    <x v="8"/>
  </r>
  <r>
    <s v="tt1127180"/>
    <x v="2070"/>
    <x v="2070"/>
    <n v="0"/>
    <x v="53"/>
    <n v="1"/>
    <n v="39"/>
    <x v="0"/>
    <x v="7"/>
    <x v="11"/>
    <s v="Unknown"/>
    <x v="5"/>
    <x v="0"/>
    <n v="214225"/>
    <x v="1"/>
    <x v="84"/>
    <x v="2074"/>
    <n v="60842646"/>
    <x v="0"/>
    <d v="2009-03-15T00:00:00"/>
    <x v="86"/>
    <x v="1817"/>
    <x v="3"/>
    <x v="3"/>
    <x v="42"/>
    <x v="24"/>
  </r>
  <r>
    <s v="tt11286314"/>
    <x v="2071"/>
    <x v="2071"/>
    <n v="0"/>
    <x v="36"/>
    <n v="2"/>
    <n v="18"/>
    <x v="2"/>
    <x v="0"/>
    <x v="3"/>
    <s v="Sci-Fi"/>
    <x v="14"/>
    <x v="1"/>
    <n v="575946"/>
    <x v="2"/>
    <x v="137"/>
    <x v="2075"/>
    <n v="-74208137"/>
    <x v="1"/>
    <d v="2021-12-05T00:00:00"/>
    <x v="597"/>
    <x v="1818"/>
    <x v="0"/>
    <x v="3"/>
    <x v="41"/>
    <x v="20"/>
  </r>
  <r>
    <s v="tt11291274"/>
    <x v="2072"/>
    <x v="2072"/>
    <n v="0"/>
    <x v="63"/>
    <n v="1"/>
    <n v="47"/>
    <x v="0"/>
    <x v="5"/>
    <x v="2"/>
    <s v="Crime"/>
    <x v="16"/>
    <x v="0"/>
    <n v="137762"/>
    <x v="1"/>
    <x v="84"/>
    <x v="2076"/>
    <n v="-883680"/>
    <x v="1"/>
    <d v="2022-03-12T00:00:00"/>
    <x v="914"/>
    <x v="1819"/>
    <x v="3"/>
    <x v="6"/>
    <x v="54"/>
    <x v="23"/>
  </r>
  <r>
    <s v="tt1129442"/>
    <x v="2073"/>
    <x v="2073"/>
    <n v="0"/>
    <x v="9"/>
    <n v="1"/>
    <n v="44"/>
    <x v="0"/>
    <x v="5"/>
    <x v="5"/>
    <s v="Thriller"/>
    <x v="28"/>
    <x v="0"/>
    <n v="174248"/>
    <x v="1"/>
    <x v="84"/>
    <x v="2077"/>
    <n v="78979549"/>
    <x v="0"/>
    <d v="2008-11-26T00:00:00"/>
    <x v="915"/>
    <x v="1820"/>
    <x v="5"/>
    <x v="4"/>
    <x v="38"/>
    <x v="16"/>
  </r>
  <r>
    <s v="tt1130080"/>
    <x v="2074"/>
    <x v="2074"/>
    <n v="0"/>
    <x v="52"/>
    <n v="1"/>
    <n v="48"/>
    <x v="0"/>
    <x v="2"/>
    <x v="2"/>
    <s v="Crime"/>
    <x v="7"/>
    <x v="0"/>
    <n v="66623"/>
    <x v="0"/>
    <x v="68"/>
    <x v="2078"/>
    <n v="19771168"/>
    <x v="0"/>
    <d v="2009-09-07T00:00:00"/>
    <x v="194"/>
    <x v="1821"/>
    <x v="9"/>
    <x v="5"/>
    <x v="42"/>
    <x v="7"/>
  </r>
  <r>
    <s v="tt1130884"/>
    <x v="2075"/>
    <x v="2075"/>
    <n v="0"/>
    <x v="36"/>
    <n v="2"/>
    <n v="18"/>
    <x v="2"/>
    <x v="12"/>
    <x v="16"/>
    <s v="Unknown"/>
    <x v="18"/>
    <x v="1"/>
    <n v="1407542"/>
    <x v="2"/>
    <x v="125"/>
    <x v="2079"/>
    <n v="214805697"/>
    <x v="0"/>
    <d v="2010-02-13T00:00:00"/>
    <x v="22"/>
    <x v="1822"/>
    <x v="2"/>
    <x v="6"/>
    <x v="48"/>
    <x v="12"/>
  </r>
  <r>
    <s v="tt1131729"/>
    <x v="2076"/>
    <x v="2076"/>
    <n v="0"/>
    <x v="41"/>
    <n v="2"/>
    <n v="15"/>
    <x v="2"/>
    <x v="0"/>
    <x v="3"/>
    <s v="Music"/>
    <x v="21"/>
    <x v="1"/>
    <n v="114730"/>
    <x v="1"/>
    <x v="115"/>
    <x v="2080"/>
    <n v="-13651216"/>
    <x v="1"/>
    <d v="2009-04-01T00:00:00"/>
    <x v="552"/>
    <x v="1823"/>
    <x v="8"/>
    <x v="4"/>
    <x v="42"/>
    <x v="1"/>
  </r>
  <r>
    <s v="tt1131734"/>
    <x v="2077"/>
    <x v="2077"/>
    <n v="0"/>
    <x v="8"/>
    <n v="1"/>
    <n v="42"/>
    <x v="0"/>
    <x v="0"/>
    <x v="10"/>
    <s v="Unknown"/>
    <x v="38"/>
    <x v="0"/>
    <n v="146826"/>
    <x v="1"/>
    <x v="100"/>
    <x v="2081"/>
    <n v="15556061"/>
    <x v="0"/>
    <d v="2009-09-10T00:00:00"/>
    <x v="668"/>
    <x v="1824"/>
    <x v="9"/>
    <x v="2"/>
    <x v="42"/>
    <x v="28"/>
  </r>
  <r>
    <s v="tt1132620"/>
    <x v="2078"/>
    <x v="2078"/>
    <n v="0"/>
    <x v="108"/>
    <n v="2"/>
    <n v="32"/>
    <x v="2"/>
    <x v="4"/>
    <x v="3"/>
    <s v="Mystery"/>
    <x v="10"/>
    <x v="1"/>
    <n v="221298"/>
    <x v="1"/>
    <x v="30"/>
    <x v="2082"/>
    <n v="91414200"/>
    <x v="0"/>
    <d v="2009-02-27T00:00:00"/>
    <x v="916"/>
    <x v="1825"/>
    <x v="2"/>
    <x v="1"/>
    <x v="42"/>
    <x v="15"/>
  </r>
  <r>
    <s v="tt1132626"/>
    <x v="2079"/>
    <x v="2079"/>
    <n v="0"/>
    <x v="56"/>
    <n v="1"/>
    <n v="32"/>
    <x v="0"/>
    <x v="7"/>
    <x v="16"/>
    <s v="Unknown"/>
    <x v="24"/>
    <x v="0"/>
    <n v="134558"/>
    <x v="1"/>
    <x v="258"/>
    <x v="2083"/>
    <n v="103064059"/>
    <x v="0"/>
    <d v="2008-10-23T00:00:00"/>
    <x v="917"/>
    <x v="1826"/>
    <x v="4"/>
    <x v="2"/>
    <x v="38"/>
    <x v="26"/>
  </r>
  <r>
    <s v="tt1133985"/>
    <x v="2080"/>
    <x v="2080"/>
    <n v="0"/>
    <x v="42"/>
    <n v="1"/>
    <n v="54"/>
    <x v="0"/>
    <x v="5"/>
    <x v="5"/>
    <s v="Sci-Fi"/>
    <x v="38"/>
    <x v="0"/>
    <n v="292725"/>
    <x v="1"/>
    <x v="159"/>
    <x v="2084"/>
    <n v="37201172"/>
    <x v="0"/>
    <d v="2011-06-14T00:00:00"/>
    <x v="293"/>
    <x v="1827"/>
    <x v="6"/>
    <x v="0"/>
    <x v="46"/>
    <x v="5"/>
  </r>
  <r>
    <s v="tt1135084"/>
    <x v="2081"/>
    <x v="2081"/>
    <n v="0"/>
    <x v="63"/>
    <n v="1"/>
    <n v="47"/>
    <x v="0"/>
    <x v="5"/>
    <x v="6"/>
    <s v="Drama"/>
    <x v="27"/>
    <x v="0"/>
    <n v="65034"/>
    <x v="0"/>
    <x v="107"/>
    <x v="2085"/>
    <n v="48205382"/>
    <x v="0"/>
    <d v="2010-08-04T00:00:00"/>
    <x v="918"/>
    <x v="1828"/>
    <x v="10"/>
    <x v="4"/>
    <x v="48"/>
    <x v="3"/>
  </r>
  <r>
    <s v="tt1135487"/>
    <x v="2082"/>
    <x v="2082"/>
    <n v="0"/>
    <x v="31"/>
    <n v="2"/>
    <n v="5"/>
    <x v="2"/>
    <x v="0"/>
    <x v="6"/>
    <s v="Romance"/>
    <x v="28"/>
    <x v="0"/>
    <n v="51850"/>
    <x v="0"/>
    <x v="113"/>
    <x v="2086"/>
    <n v="18176181"/>
    <x v="0"/>
    <d v="2009-03-10T00:00:00"/>
    <x v="754"/>
    <x v="1797"/>
    <x v="3"/>
    <x v="0"/>
    <x v="42"/>
    <x v="28"/>
  </r>
  <r>
    <s v="tt1135503"/>
    <x v="2083"/>
    <x v="2083"/>
    <n v="0"/>
    <x v="90"/>
    <n v="2"/>
    <n v="3"/>
    <x v="2"/>
    <x v="2"/>
    <x v="3"/>
    <s v="Romance"/>
    <x v="16"/>
    <x v="0"/>
    <n v="126608"/>
    <x v="1"/>
    <x v="82"/>
    <x v="2087"/>
    <n v="89540522"/>
    <x v="0"/>
    <d v="2009-07-30T00:00:00"/>
    <x v="253"/>
    <x v="1829"/>
    <x v="7"/>
    <x v="2"/>
    <x v="42"/>
    <x v="13"/>
  </r>
  <r>
    <s v="tt11358390"/>
    <x v="2084"/>
    <x v="2084"/>
    <n v="0"/>
    <x v="29"/>
    <n v="1"/>
    <n v="33"/>
    <x v="0"/>
    <x v="0"/>
    <x v="0"/>
    <s v="Horror"/>
    <x v="0"/>
    <x v="0"/>
    <n v="78830"/>
    <x v="0"/>
    <x v="117"/>
    <x v="2088"/>
    <n v="-38651349"/>
    <x v="1"/>
    <d v="1905-07-15T00:00:00"/>
    <x v="919"/>
    <x v="1830"/>
    <x v="7"/>
    <x v="6"/>
    <x v="9"/>
    <x v="24"/>
  </r>
  <r>
    <s v="tt1135985"/>
    <x v="2085"/>
    <x v="2085"/>
    <n v="0"/>
    <x v="15"/>
    <n v="1"/>
    <n v="49"/>
    <x v="0"/>
    <x v="0"/>
    <x v="7"/>
    <s v="Unknown"/>
    <x v="7"/>
    <x v="0"/>
    <n v="90639"/>
    <x v="0"/>
    <x v="62"/>
    <x v="2089"/>
    <n v="-244064"/>
    <x v="1"/>
    <d v="2008-10-16T00:00:00"/>
    <x v="920"/>
    <x v="1831"/>
    <x v="4"/>
    <x v="2"/>
    <x v="38"/>
    <x v="18"/>
  </r>
  <r>
    <s v="tt1136608"/>
    <x v="2086"/>
    <x v="2086"/>
    <n v="0"/>
    <x v="22"/>
    <n v="1"/>
    <n v="52"/>
    <x v="0"/>
    <x v="5"/>
    <x v="4"/>
    <s v="Thriller"/>
    <x v="4"/>
    <x v="1"/>
    <n v="705687"/>
    <x v="2"/>
    <x v="84"/>
    <x v="2090"/>
    <n v="180888950"/>
    <x v="0"/>
    <d v="2009-08-13T00:00:00"/>
    <x v="921"/>
    <x v="1570"/>
    <x v="10"/>
    <x v="2"/>
    <x v="42"/>
    <x v="12"/>
  </r>
  <r>
    <s v="tt1137450"/>
    <x v="2087"/>
    <x v="2087"/>
    <n v="0"/>
    <x v="63"/>
    <n v="1"/>
    <n v="47"/>
    <x v="0"/>
    <x v="5"/>
    <x v="6"/>
    <s v="Drama"/>
    <x v="33"/>
    <x v="0"/>
    <n v="75052"/>
    <x v="0"/>
    <x v="84"/>
    <x v="2091"/>
    <n v="19562710"/>
    <x v="0"/>
    <d v="2018-03-01T00:00:00"/>
    <x v="541"/>
    <x v="1832"/>
    <x v="3"/>
    <x v="2"/>
    <x v="55"/>
    <x v="1"/>
  </r>
  <r>
    <s v="tt1139328"/>
    <x v="2088"/>
    <x v="2088"/>
    <n v="0"/>
    <x v="82"/>
    <n v="2"/>
    <n v="8"/>
    <x v="2"/>
    <x v="4"/>
    <x v="3"/>
    <s v="Mystery"/>
    <x v="14"/>
    <x v="1"/>
    <n v="169046"/>
    <x v="1"/>
    <x v="129"/>
    <x v="2092"/>
    <n v="15331447"/>
    <x v="0"/>
    <d v="2010-02-12T00:00:00"/>
    <x v="31"/>
    <x v="1833"/>
    <x v="2"/>
    <x v="1"/>
    <x v="48"/>
    <x v="23"/>
  </r>
  <r>
    <s v="tt1139668"/>
    <x v="2089"/>
    <x v="2089"/>
    <n v="0"/>
    <x v="28"/>
    <n v="1"/>
    <n v="28"/>
    <x v="0"/>
    <x v="7"/>
    <x v="9"/>
    <s v="Thriller"/>
    <x v="40"/>
    <x v="3"/>
    <n v="52982"/>
    <x v="0"/>
    <x v="100"/>
    <x v="2093"/>
    <n v="60514050"/>
    <x v="0"/>
    <d v="2009-01-09T00:00:00"/>
    <x v="599"/>
    <x v="1834"/>
    <x v="1"/>
    <x v="1"/>
    <x v="42"/>
    <x v="17"/>
  </r>
  <r>
    <s v="tt1139797"/>
    <x v="2090"/>
    <x v="2090"/>
    <n v="0"/>
    <x v="42"/>
    <n v="1"/>
    <n v="54"/>
    <x v="0"/>
    <x v="3"/>
    <x v="0"/>
    <s v="Horror"/>
    <x v="10"/>
    <x v="1"/>
    <n v="224141"/>
    <x v="1"/>
    <x v="1"/>
    <x v="2094"/>
    <n v="7227336"/>
    <x v="0"/>
    <d v="2008-01-26T00:00:00"/>
    <x v="922"/>
    <x v="1835"/>
    <x v="1"/>
    <x v="6"/>
    <x v="38"/>
    <x v="16"/>
  </r>
  <r>
    <s v="tt1142977"/>
    <x v="2091"/>
    <x v="2091"/>
    <n v="0"/>
    <x v="55"/>
    <n v="1"/>
    <n v="27"/>
    <x v="0"/>
    <x v="11"/>
    <x v="2"/>
    <s v="Drama"/>
    <x v="17"/>
    <x v="0"/>
    <n v="115165"/>
    <x v="1"/>
    <x v="79"/>
    <x v="2095"/>
    <n v="45247681"/>
    <x v="0"/>
    <d v="2012-09-20T00:00:00"/>
    <x v="129"/>
    <x v="1836"/>
    <x v="9"/>
    <x v="2"/>
    <x v="49"/>
    <x v="8"/>
  </r>
  <r>
    <s v="tt1142988"/>
    <x v="2092"/>
    <x v="2092"/>
    <n v="0"/>
    <x v="44"/>
    <n v="1"/>
    <n v="36"/>
    <x v="0"/>
    <x v="0"/>
    <x v="7"/>
    <s v="Unknown"/>
    <x v="0"/>
    <x v="0"/>
    <n v="227194"/>
    <x v="1"/>
    <x v="119"/>
    <x v="2096"/>
    <n v="167599393"/>
    <x v="0"/>
    <d v="2009-07-16T00:00:00"/>
    <x v="493"/>
    <x v="1837"/>
    <x v="7"/>
    <x v="2"/>
    <x v="42"/>
    <x v="18"/>
  </r>
  <r>
    <s v="tt1144884"/>
    <x v="2093"/>
    <x v="2093"/>
    <n v="0"/>
    <x v="73"/>
    <n v="1"/>
    <n v="22"/>
    <x v="0"/>
    <x v="7"/>
    <x v="16"/>
    <s v="Unknown"/>
    <x v="30"/>
    <x v="0"/>
    <n v="112853"/>
    <x v="1"/>
    <x v="82"/>
    <x v="2097"/>
    <n v="146167139"/>
    <x v="0"/>
    <d v="2009-08-26T00:00:00"/>
    <x v="545"/>
    <x v="1838"/>
    <x v="10"/>
    <x v="4"/>
    <x v="42"/>
    <x v="16"/>
  </r>
  <r>
    <s v="tt1148204"/>
    <x v="2094"/>
    <x v="2094"/>
    <n v="0"/>
    <x v="90"/>
    <n v="2"/>
    <n v="3"/>
    <x v="2"/>
    <x v="7"/>
    <x v="9"/>
    <s v="Thriller"/>
    <x v="16"/>
    <x v="0"/>
    <n v="246112"/>
    <x v="1"/>
    <x v="34"/>
    <x v="2098"/>
    <n v="57912251"/>
    <x v="0"/>
    <d v="2009-07-21T00:00:00"/>
    <x v="657"/>
    <x v="1839"/>
    <x v="7"/>
    <x v="0"/>
    <x v="42"/>
    <x v="6"/>
  </r>
  <r>
    <s v="tt1149362"/>
    <x v="2095"/>
    <x v="2095"/>
    <n v="0"/>
    <x v="2"/>
    <n v="2"/>
    <n v="24"/>
    <x v="2"/>
    <x v="3"/>
    <x v="9"/>
    <s v="Thriller"/>
    <x v="10"/>
    <x v="1"/>
    <n v="76514"/>
    <x v="0"/>
    <x v="59"/>
    <x v="2099"/>
    <n v="1319671"/>
    <x v="0"/>
    <d v="2009-05-21T00:00:00"/>
    <x v="806"/>
    <x v="1840"/>
    <x v="11"/>
    <x v="2"/>
    <x v="42"/>
    <x v="6"/>
  </r>
  <r>
    <s v="tt1152398"/>
    <x v="2096"/>
    <x v="2096"/>
    <n v="0"/>
    <x v="5"/>
    <n v="1"/>
    <n v="26"/>
    <x v="0"/>
    <x v="3"/>
    <x v="0"/>
    <s v="Romance"/>
    <x v="38"/>
    <x v="0"/>
    <n v="79265"/>
    <x v="0"/>
    <x v="70"/>
    <x v="2100"/>
    <n v="26202283"/>
    <x v="0"/>
    <d v="2011-03-03T00:00:00"/>
    <x v="923"/>
    <x v="1841"/>
    <x v="3"/>
    <x v="2"/>
    <x v="46"/>
    <x v="25"/>
  </r>
  <r>
    <s v="tt1152836"/>
    <x v="2097"/>
    <x v="2097"/>
    <n v="0"/>
    <x v="54"/>
    <n v="2"/>
    <n v="20"/>
    <x v="2"/>
    <x v="5"/>
    <x v="18"/>
    <s v="Crime"/>
    <x v="16"/>
    <x v="0"/>
    <n v="314147"/>
    <x v="1"/>
    <x v="140"/>
    <x v="2101"/>
    <n v="114104620"/>
    <x v="0"/>
    <d v="2009-06-18T00:00:00"/>
    <x v="144"/>
    <x v="1750"/>
    <x v="6"/>
    <x v="2"/>
    <x v="42"/>
    <x v="21"/>
  </r>
  <r>
    <s v="tt1155056"/>
    <x v="2098"/>
    <x v="2098"/>
    <n v="0"/>
    <x v="17"/>
    <n v="1"/>
    <n v="45"/>
    <x v="0"/>
    <x v="0"/>
    <x v="7"/>
    <s v="Unknown"/>
    <x v="16"/>
    <x v="0"/>
    <n v="214409"/>
    <x v="1"/>
    <x v="82"/>
    <x v="2102"/>
    <n v="51980359"/>
    <x v="0"/>
    <d v="2009-03-13T00:00:00"/>
    <x v="585"/>
    <x v="1625"/>
    <x v="3"/>
    <x v="1"/>
    <x v="42"/>
    <x v="12"/>
  </r>
  <r>
    <s v="tt1155076"/>
    <x v="171"/>
    <x v="171"/>
    <n v="0"/>
    <x v="54"/>
    <n v="2"/>
    <n v="20"/>
    <x v="2"/>
    <x v="5"/>
    <x v="3"/>
    <s v="Family"/>
    <x v="27"/>
    <x v="0"/>
    <n v="199792"/>
    <x v="1"/>
    <x v="82"/>
    <x v="2103"/>
    <n v="319126022"/>
    <x v="0"/>
    <d v="2010-06-07T00:00:00"/>
    <x v="924"/>
    <x v="1842"/>
    <x v="6"/>
    <x v="5"/>
    <x v="48"/>
    <x v="7"/>
  </r>
  <r>
    <s v="tt1156398"/>
    <x v="2099"/>
    <x v="2099"/>
    <n v="0"/>
    <x v="28"/>
    <n v="1"/>
    <n v="28"/>
    <x v="0"/>
    <x v="5"/>
    <x v="2"/>
    <s v="Horror"/>
    <x v="2"/>
    <x v="1"/>
    <n v="607637"/>
    <x v="2"/>
    <x v="259"/>
    <x v="2104"/>
    <n v="78792080"/>
    <x v="0"/>
    <d v="2009-09-25T00:00:00"/>
    <x v="925"/>
    <x v="1843"/>
    <x v="9"/>
    <x v="1"/>
    <x v="42"/>
    <x v="2"/>
  </r>
  <r>
    <s v="tt11564570"/>
    <x v="2100"/>
    <x v="2100"/>
    <n v="0"/>
    <x v="92"/>
    <n v="2"/>
    <n v="19"/>
    <x v="2"/>
    <x v="0"/>
    <x v="6"/>
    <s v="Drama"/>
    <x v="1"/>
    <x v="1"/>
    <n v="416045"/>
    <x v="1"/>
    <x v="82"/>
    <x v="2105"/>
    <n v="-26720000"/>
    <x v="1"/>
    <d v="2022-09-13T00:00:00"/>
    <x v="652"/>
    <x v="1844"/>
    <x v="9"/>
    <x v="0"/>
    <x v="54"/>
    <x v="12"/>
  </r>
  <r>
    <s v="tt1160419"/>
    <x v="165"/>
    <x v="2101"/>
    <n v="0"/>
    <x v="83"/>
    <n v="2"/>
    <n v="35"/>
    <x v="2"/>
    <x v="5"/>
    <x v="5"/>
    <s v="Drama"/>
    <x v="9"/>
    <x v="1"/>
    <n v="724950"/>
    <x v="2"/>
    <x v="204"/>
    <x v="2106"/>
    <n v="237027830"/>
    <x v="0"/>
    <d v="2021-09-03T00:00:00"/>
    <x v="926"/>
    <x v="1845"/>
    <x v="9"/>
    <x v="1"/>
    <x v="41"/>
    <x v="25"/>
  </r>
  <r>
    <s v="tt1161864"/>
    <x v="2101"/>
    <x v="2102"/>
    <n v="0"/>
    <x v="42"/>
    <n v="1"/>
    <n v="54"/>
    <x v="0"/>
    <x v="3"/>
    <x v="10"/>
    <s v="Mystery"/>
    <x v="34"/>
    <x v="0"/>
    <n v="101761"/>
    <x v="1"/>
    <x v="184"/>
    <x v="2107"/>
    <n v="59560591"/>
    <x v="0"/>
    <d v="2011-01-26T00:00:00"/>
    <x v="659"/>
    <x v="1846"/>
    <x v="1"/>
    <x v="4"/>
    <x v="46"/>
    <x v="16"/>
  </r>
  <r>
    <s v="tt11655202"/>
    <x v="2102"/>
    <x v="2103"/>
    <n v="0"/>
    <x v="3"/>
    <n v="1"/>
    <n v="56"/>
    <x v="0"/>
    <x v="5"/>
    <x v="2"/>
    <s v="Drama"/>
    <x v="15"/>
    <x v="1"/>
    <n v="59219"/>
    <x v="0"/>
    <x v="260"/>
    <x v="2108"/>
    <n v="-3299139"/>
    <x v="1"/>
    <d v="2020-11-19T00:00:00"/>
    <x v="927"/>
    <x v="1847"/>
    <x v="5"/>
    <x v="2"/>
    <x v="53"/>
    <x v="4"/>
  </r>
  <r>
    <s v="tt11671006"/>
    <x v="2103"/>
    <x v="2104"/>
    <n v="0"/>
    <x v="18"/>
    <n v="1"/>
    <n v="50"/>
    <x v="0"/>
    <x v="5"/>
    <x v="5"/>
    <s v="Comedy"/>
    <x v="24"/>
    <x v="0"/>
    <n v="56929"/>
    <x v="0"/>
    <x v="137"/>
    <x v="12"/>
    <n v="-75000000"/>
    <x v="1"/>
    <d v="2022-06-24T00:00:00"/>
    <x v="928"/>
    <x v="1848"/>
    <x v="6"/>
    <x v="1"/>
    <x v="54"/>
    <x v="22"/>
  </r>
  <r>
    <s v="tt1170358"/>
    <x v="2104"/>
    <x v="2105"/>
    <n v="0"/>
    <x v="76"/>
    <n v="2"/>
    <n v="41"/>
    <x v="2"/>
    <x v="1"/>
    <x v="3"/>
    <s v="Fantasy"/>
    <x v="10"/>
    <x v="1"/>
    <n v="690751"/>
    <x v="2"/>
    <x v="216"/>
    <x v="2109"/>
    <n v="734027992"/>
    <x v="0"/>
    <d v="2013-12-02T00:00:00"/>
    <x v="223"/>
    <x v="1849"/>
    <x v="0"/>
    <x v="5"/>
    <x v="43"/>
    <x v="9"/>
  </r>
  <r>
    <s v="tt1172049"/>
    <x v="2105"/>
    <x v="2106"/>
    <n v="0"/>
    <x v="75"/>
    <n v="1"/>
    <n v="41"/>
    <x v="0"/>
    <x v="0"/>
    <x v="3"/>
    <s v="Unknown"/>
    <x v="16"/>
    <x v="0"/>
    <n v="107538"/>
    <x v="1"/>
    <x v="64"/>
    <x v="2110"/>
    <n v="-5633540"/>
    <x v="1"/>
    <d v="2015-09-10T00:00:00"/>
    <x v="793"/>
    <x v="1850"/>
    <x v="9"/>
    <x v="2"/>
    <x v="45"/>
    <x v="28"/>
  </r>
  <r>
    <s v="tt1172233"/>
    <x v="2106"/>
    <x v="2107"/>
    <n v="0"/>
    <x v="40"/>
    <n v="1"/>
    <n v="51"/>
    <x v="0"/>
    <x v="3"/>
    <x v="15"/>
    <s v="Unknown"/>
    <x v="17"/>
    <x v="0"/>
    <n v="69632"/>
    <x v="0"/>
    <x v="48"/>
    <x v="2111"/>
    <n v="1691303"/>
    <x v="0"/>
    <d v="2009-09-13T00:00:00"/>
    <x v="929"/>
    <x v="1851"/>
    <x v="9"/>
    <x v="3"/>
    <x v="42"/>
    <x v="12"/>
  </r>
  <r>
    <s v="tt1172570"/>
    <x v="2107"/>
    <x v="2108"/>
    <n v="0"/>
    <x v="56"/>
    <n v="1"/>
    <n v="32"/>
    <x v="0"/>
    <x v="5"/>
    <x v="6"/>
    <s v="Drama"/>
    <x v="16"/>
    <x v="0"/>
    <n v="138524"/>
    <x v="1"/>
    <x v="261"/>
    <x v="2112"/>
    <n v="2030712"/>
    <x v="0"/>
    <d v="2008-10-01T00:00:00"/>
    <x v="787"/>
    <x v="1852"/>
    <x v="4"/>
    <x v="4"/>
    <x v="38"/>
    <x v="1"/>
  </r>
  <r>
    <s v="tt1172994"/>
    <x v="2108"/>
    <x v="2109"/>
    <n v="0"/>
    <x v="13"/>
    <n v="1"/>
    <n v="35"/>
    <x v="0"/>
    <x v="7"/>
    <x v="9"/>
    <s v="Unknown"/>
    <x v="33"/>
    <x v="0"/>
    <n v="50288"/>
    <x v="0"/>
    <x v="94"/>
    <x v="2113"/>
    <n v="-798785"/>
    <x v="1"/>
    <d v="2009-04-25T00:00:00"/>
    <x v="930"/>
    <x v="1853"/>
    <x v="8"/>
    <x v="6"/>
    <x v="42"/>
    <x v="2"/>
  </r>
  <r>
    <s v="tt1174732"/>
    <x v="2109"/>
    <x v="2110"/>
    <n v="0"/>
    <x v="12"/>
    <n v="1"/>
    <n v="40"/>
    <x v="0"/>
    <x v="3"/>
    <x v="11"/>
    <s v="Unknown"/>
    <x v="21"/>
    <x v="1"/>
    <n v="137236"/>
    <x v="1"/>
    <x v="44"/>
    <x v="2114"/>
    <n v="18596852"/>
    <x v="0"/>
    <d v="2009-01-18T00:00:00"/>
    <x v="931"/>
    <x v="1749"/>
    <x v="1"/>
    <x v="3"/>
    <x v="42"/>
    <x v="21"/>
  </r>
  <r>
    <s v="tt11755740"/>
    <x v="2110"/>
    <x v="2111"/>
    <n v="0"/>
    <x v="24"/>
    <n v="1"/>
    <n v="23"/>
    <x v="0"/>
    <x v="4"/>
    <x v="10"/>
    <s v="Thriller"/>
    <x v="40"/>
    <x v="3"/>
    <n v="59786"/>
    <x v="0"/>
    <x v="34"/>
    <x v="12"/>
    <n v="-20000000"/>
    <x v="1"/>
    <d v="2022-02-18T00:00:00"/>
    <x v="932"/>
    <x v="1854"/>
    <x v="2"/>
    <x v="1"/>
    <x v="54"/>
    <x v="21"/>
  </r>
  <r>
    <s v="tt1176740"/>
    <x v="2111"/>
    <x v="2112"/>
    <n v="0"/>
    <x v="37"/>
    <n v="1"/>
    <n v="38"/>
    <x v="0"/>
    <x v="0"/>
    <x v="3"/>
    <s v="Romance"/>
    <x v="16"/>
    <x v="0"/>
    <n v="54745"/>
    <x v="0"/>
    <x v="70"/>
    <x v="2115"/>
    <n v="-1220545"/>
    <x v="1"/>
    <d v="2009-06-05T00:00:00"/>
    <x v="437"/>
    <x v="1456"/>
    <x v="6"/>
    <x v="1"/>
    <x v="42"/>
    <x v="20"/>
  </r>
  <r>
    <s v="tt1178663"/>
    <x v="2112"/>
    <x v="2113"/>
    <n v="0"/>
    <x v="29"/>
    <n v="1"/>
    <n v="33"/>
    <x v="0"/>
    <x v="0"/>
    <x v="7"/>
    <s v="Unknown"/>
    <x v="1"/>
    <x v="1"/>
    <n v="76201"/>
    <x v="0"/>
    <x v="48"/>
    <x v="2116"/>
    <n v="21020534"/>
    <x v="0"/>
    <d v="2009-04-22T00:00:00"/>
    <x v="46"/>
    <x v="1855"/>
    <x v="8"/>
    <x v="4"/>
    <x v="42"/>
    <x v="29"/>
  </r>
  <r>
    <s v="tt1179034"/>
    <x v="2113"/>
    <x v="2114"/>
    <n v="0"/>
    <x v="56"/>
    <n v="1"/>
    <n v="32"/>
    <x v="0"/>
    <x v="5"/>
    <x v="6"/>
    <s v="Thriller"/>
    <x v="0"/>
    <x v="0"/>
    <n v="120526"/>
    <x v="1"/>
    <x v="139"/>
    <x v="2117"/>
    <n v="844496"/>
    <x v="0"/>
    <d v="2010-02-04T00:00:00"/>
    <x v="849"/>
    <x v="1856"/>
    <x v="2"/>
    <x v="2"/>
    <x v="48"/>
    <x v="3"/>
  </r>
  <r>
    <s v="tt1179056"/>
    <x v="175"/>
    <x v="175"/>
    <n v="0"/>
    <x v="13"/>
    <n v="1"/>
    <n v="35"/>
    <x v="0"/>
    <x v="4"/>
    <x v="3"/>
    <s v="Horror"/>
    <x v="50"/>
    <x v="0"/>
    <n v="106029"/>
    <x v="1"/>
    <x v="56"/>
    <x v="2118"/>
    <n v="80695339"/>
    <x v="0"/>
    <d v="2010-04-27T00:00:00"/>
    <x v="933"/>
    <x v="1857"/>
    <x v="8"/>
    <x v="0"/>
    <x v="48"/>
    <x v="15"/>
  </r>
  <r>
    <s v="tt1179891"/>
    <x v="2114"/>
    <x v="2115"/>
    <n v="0"/>
    <x v="75"/>
    <n v="1"/>
    <n v="41"/>
    <x v="0"/>
    <x v="7"/>
    <x v="9"/>
    <s v="Thriller"/>
    <x v="35"/>
    <x v="0"/>
    <n v="59311"/>
    <x v="0"/>
    <x v="48"/>
    <x v="2119"/>
    <n v="85734718"/>
    <x v="0"/>
    <d v="2009-01-08T00:00:00"/>
    <x v="934"/>
    <x v="1858"/>
    <x v="1"/>
    <x v="2"/>
    <x v="42"/>
    <x v="19"/>
  </r>
  <r>
    <s v="tt1179904"/>
    <x v="2115"/>
    <x v="2116"/>
    <n v="0"/>
    <x v="5"/>
    <n v="1"/>
    <n v="26"/>
    <x v="0"/>
    <x v="7"/>
    <x v="9"/>
    <s v="Unknown"/>
    <x v="33"/>
    <x v="0"/>
    <n v="252198"/>
    <x v="1"/>
    <x v="262"/>
    <x v="2120"/>
    <n v="193340800"/>
    <x v="0"/>
    <d v="2007-10-14T00:00:00"/>
    <x v="935"/>
    <x v="1859"/>
    <x v="4"/>
    <x v="3"/>
    <x v="40"/>
    <x v="5"/>
  </r>
  <r>
    <s v="tt1179933"/>
    <x v="2116"/>
    <x v="2117"/>
    <n v="0"/>
    <x v="62"/>
    <n v="1"/>
    <n v="43"/>
    <x v="0"/>
    <x v="3"/>
    <x v="10"/>
    <s v="Mystery"/>
    <x v="14"/>
    <x v="1"/>
    <n v="347033"/>
    <x v="1"/>
    <x v="48"/>
    <x v="2121"/>
    <n v="95216998"/>
    <x v="0"/>
    <d v="2016-03-08T00:00:00"/>
    <x v="936"/>
    <x v="1860"/>
    <x v="3"/>
    <x v="0"/>
    <x v="52"/>
    <x v="19"/>
  </r>
  <r>
    <s v="tt1182345"/>
    <x v="2117"/>
    <x v="2118"/>
    <n v="0"/>
    <x v="26"/>
    <n v="1"/>
    <n v="37"/>
    <x v="0"/>
    <x v="3"/>
    <x v="9"/>
    <s v="Sci-Fi"/>
    <x v="10"/>
    <x v="1"/>
    <n v="371366"/>
    <x v="1"/>
    <x v="25"/>
    <x v="2122"/>
    <n v="4760107"/>
    <x v="0"/>
    <d v="2009-01-23T00:00:00"/>
    <x v="802"/>
    <x v="1861"/>
    <x v="1"/>
    <x v="1"/>
    <x v="42"/>
    <x v="26"/>
  </r>
  <r>
    <s v="tt1185416"/>
    <x v="2118"/>
    <x v="2119"/>
    <n v="0"/>
    <x v="10"/>
    <n v="1"/>
    <n v="31"/>
    <x v="0"/>
    <x v="0"/>
    <x v="7"/>
    <s v="Unknown"/>
    <x v="38"/>
    <x v="0"/>
    <n v="63944"/>
    <x v="0"/>
    <x v="51"/>
    <x v="2123"/>
    <n v="-11946624"/>
    <x v="1"/>
    <d v="2010-01-29T00:00:00"/>
    <x v="500"/>
    <x v="1862"/>
    <x v="1"/>
    <x v="1"/>
    <x v="48"/>
    <x v="11"/>
  </r>
  <r>
    <s v="tt1185616"/>
    <x v="2119"/>
    <x v="2120"/>
    <n v="0"/>
    <x v="59"/>
    <n v="1"/>
    <n v="30"/>
    <x v="0"/>
    <x v="11"/>
    <x v="18"/>
    <s v="Documentary"/>
    <x v="9"/>
    <x v="1"/>
    <n v="59712"/>
    <x v="0"/>
    <x v="19"/>
    <x v="2124"/>
    <n v="9679372"/>
    <x v="0"/>
    <d v="2008-05-15T00:00:00"/>
    <x v="937"/>
    <x v="1405"/>
    <x v="11"/>
    <x v="2"/>
    <x v="38"/>
    <x v="24"/>
  </r>
  <r>
    <s v="tt1185834"/>
    <x v="2120"/>
    <x v="2121"/>
    <n v="0"/>
    <x v="37"/>
    <n v="1"/>
    <n v="38"/>
    <x v="0"/>
    <x v="5"/>
    <x v="5"/>
    <s v="Animation"/>
    <x v="32"/>
    <x v="0"/>
    <n v="71467"/>
    <x v="0"/>
    <x v="35"/>
    <x v="2125"/>
    <n v="59782844"/>
    <x v="0"/>
    <d v="2008-08-10T00:00:00"/>
    <x v="938"/>
    <x v="1863"/>
    <x v="10"/>
    <x v="3"/>
    <x v="38"/>
    <x v="28"/>
  </r>
  <r>
    <s v="tt1186367"/>
    <x v="2121"/>
    <x v="2122"/>
    <n v="0"/>
    <x v="53"/>
    <n v="1"/>
    <n v="39"/>
    <x v="0"/>
    <x v="5"/>
    <x v="16"/>
    <s v="Unknown"/>
    <x v="33"/>
    <x v="0"/>
    <n v="74582"/>
    <x v="0"/>
    <x v="82"/>
    <x v="2126"/>
    <n v="21601280"/>
    <x v="0"/>
    <d v="2009-09-29T00:00:00"/>
    <x v="707"/>
    <x v="1864"/>
    <x v="9"/>
    <x v="0"/>
    <x v="42"/>
    <x v="11"/>
  </r>
  <r>
    <s v="tt11866324"/>
    <x v="2122"/>
    <x v="2123"/>
    <n v="0"/>
    <x v="12"/>
    <n v="1"/>
    <n v="40"/>
    <x v="0"/>
    <x v="5"/>
    <x v="5"/>
    <s v="Drama"/>
    <x v="1"/>
    <x v="1"/>
    <n v="217209"/>
    <x v="1"/>
    <x v="117"/>
    <x v="12"/>
    <n v="-65000000"/>
    <x v="1"/>
    <d v="2022-07-21T00:00:00"/>
    <x v="936"/>
    <x v="1865"/>
    <x v="7"/>
    <x v="2"/>
    <x v="54"/>
    <x v="6"/>
  </r>
  <r>
    <s v="tt1186830"/>
    <x v="2123"/>
    <x v="2124"/>
    <n v="0"/>
    <x v="45"/>
    <n v="2"/>
    <n v="7"/>
    <x v="2"/>
    <x v="1"/>
    <x v="18"/>
    <s v="Drama"/>
    <x v="1"/>
    <x v="1"/>
    <n v="72219"/>
    <x v="0"/>
    <x v="108"/>
    <x v="2127"/>
    <n v="-30542658"/>
    <x v="1"/>
    <d v="2009-05-17T00:00:00"/>
    <x v="471"/>
    <x v="1866"/>
    <x v="11"/>
    <x v="3"/>
    <x v="42"/>
    <x v="30"/>
  </r>
  <r>
    <s v="tt1187064"/>
    <x v="2124"/>
    <x v="2125"/>
    <n v="0"/>
    <x v="53"/>
    <n v="1"/>
    <n v="39"/>
    <x v="0"/>
    <x v="8"/>
    <x v="9"/>
    <s v="Sci-Fi"/>
    <x v="17"/>
    <x v="0"/>
    <n v="125923"/>
    <x v="1"/>
    <x v="3"/>
    <x v="2128"/>
    <n v="-10666623"/>
    <x v="1"/>
    <d v="2009-08-27T00:00:00"/>
    <x v="939"/>
    <x v="1867"/>
    <x v="10"/>
    <x v="2"/>
    <x v="42"/>
    <x v="15"/>
  </r>
  <r>
    <s v="tt1188729"/>
    <x v="2125"/>
    <x v="2126"/>
    <n v="0"/>
    <x v="52"/>
    <n v="1"/>
    <n v="48"/>
    <x v="0"/>
    <x v="5"/>
    <x v="10"/>
    <s v="Mystery"/>
    <x v="13"/>
    <x v="0"/>
    <n v="157211"/>
    <x v="1"/>
    <x v="127"/>
    <x v="2129"/>
    <n v="-12351672"/>
    <x v="1"/>
    <d v="2009-09-25T00:00:00"/>
    <x v="795"/>
    <x v="1843"/>
    <x v="9"/>
    <x v="1"/>
    <x v="42"/>
    <x v="2"/>
  </r>
  <r>
    <s v="tt1188996"/>
    <x v="2126"/>
    <x v="2127"/>
    <n v="0"/>
    <x v="106"/>
    <n v="2"/>
    <n v="45"/>
    <x v="2"/>
    <x v="1"/>
    <x v="3"/>
    <s v="Romance"/>
    <x v="4"/>
    <x v="1"/>
    <n v="113263"/>
    <x v="1"/>
    <x v="3"/>
    <x v="2130"/>
    <n v="30345360"/>
    <x v="0"/>
    <d v="2010-02-11T00:00:00"/>
    <x v="491"/>
    <x v="1868"/>
    <x v="2"/>
    <x v="2"/>
    <x v="48"/>
    <x v="0"/>
  </r>
  <r>
    <s v="tt1189340"/>
    <x v="2127"/>
    <x v="2128"/>
    <n v="0"/>
    <x v="0"/>
    <n v="1"/>
    <n v="58"/>
    <x v="0"/>
    <x v="4"/>
    <x v="3"/>
    <s v="Mystery"/>
    <x v="21"/>
    <x v="1"/>
    <n v="249793"/>
    <x v="1"/>
    <x v="82"/>
    <x v="2131"/>
    <n v="46752352"/>
    <x v="0"/>
    <d v="2011-03-10T00:00:00"/>
    <x v="940"/>
    <x v="1869"/>
    <x v="3"/>
    <x v="2"/>
    <x v="46"/>
    <x v="28"/>
  </r>
  <r>
    <s v="tt1190080"/>
    <x v="2128"/>
    <x v="2129"/>
    <n v="0"/>
    <x v="103"/>
    <n v="2"/>
    <n v="38"/>
    <x v="2"/>
    <x v="5"/>
    <x v="5"/>
    <s v="Sci-Fi"/>
    <x v="24"/>
    <x v="0"/>
    <n v="391485"/>
    <x v="1"/>
    <x v="159"/>
    <x v="2132"/>
    <n v="591217826"/>
    <x v="0"/>
    <d v="2009-11-11T00:00:00"/>
    <x v="233"/>
    <x v="1870"/>
    <x v="5"/>
    <x v="4"/>
    <x v="42"/>
    <x v="0"/>
  </r>
  <r>
    <s v="tt1190536"/>
    <x v="2129"/>
    <x v="2130"/>
    <n v="0"/>
    <x v="77"/>
    <n v="1"/>
    <n v="24"/>
    <x v="0"/>
    <x v="5"/>
    <x v="2"/>
    <s v="Unknown"/>
    <x v="3"/>
    <x v="1"/>
    <n v="51104"/>
    <x v="0"/>
    <x v="257"/>
    <x v="2133"/>
    <n v="-2603443"/>
    <x v="1"/>
    <d v="2009-01-18T00:00:00"/>
    <x v="941"/>
    <x v="1749"/>
    <x v="1"/>
    <x v="3"/>
    <x v="42"/>
    <x v="21"/>
  </r>
  <r>
    <s v="tt1190539"/>
    <x v="2130"/>
    <x v="2131"/>
    <n v="0"/>
    <x v="31"/>
    <n v="2"/>
    <n v="5"/>
    <x v="2"/>
    <x v="5"/>
    <x v="6"/>
    <s v="Drama"/>
    <x v="10"/>
    <x v="1"/>
    <n v="70922"/>
    <x v="0"/>
    <x v="263"/>
    <x v="2134"/>
    <n v="33845748"/>
    <x v="0"/>
    <d v="2008-02-14T00:00:00"/>
    <x v="942"/>
    <x v="1728"/>
    <x v="2"/>
    <x v="2"/>
    <x v="38"/>
    <x v="5"/>
  </r>
  <r>
    <s v="tt11909878"/>
    <x v="2131"/>
    <x v="2132"/>
    <n v="0"/>
    <x v="62"/>
    <n v="1"/>
    <n v="43"/>
    <x v="0"/>
    <x v="0"/>
    <x v="19"/>
    <s v="Fantasy"/>
    <x v="34"/>
    <x v="0"/>
    <n v="51279"/>
    <x v="0"/>
    <x v="140"/>
    <x v="12"/>
    <n v="-100000000"/>
    <x v="1"/>
    <d v="2022-09-30T00:00:00"/>
    <x v="749"/>
    <x v="1871"/>
    <x v="9"/>
    <x v="1"/>
    <x v="54"/>
    <x v="13"/>
  </r>
  <r>
    <s v="tt1191111"/>
    <x v="2132"/>
    <x v="2133"/>
    <n v="0"/>
    <x v="76"/>
    <n v="2"/>
    <n v="41"/>
    <x v="2"/>
    <x v="3"/>
    <x v="0"/>
    <s v="Unknown"/>
    <x v="14"/>
    <x v="1"/>
    <n v="86062"/>
    <x v="0"/>
    <x v="100"/>
    <x v="2135"/>
    <n v="-15224615"/>
    <x v="1"/>
    <d v="2009-05-22T00:00:00"/>
    <x v="943"/>
    <x v="1756"/>
    <x v="11"/>
    <x v="1"/>
    <x v="42"/>
    <x v="29"/>
  </r>
  <r>
    <s v="tt1192628"/>
    <x v="2133"/>
    <x v="2134"/>
    <n v="0"/>
    <x v="63"/>
    <n v="1"/>
    <n v="47"/>
    <x v="0"/>
    <x v="5"/>
    <x v="5"/>
    <s v="Animation"/>
    <x v="14"/>
    <x v="1"/>
    <n v="286460"/>
    <x v="1"/>
    <x v="173"/>
    <x v="2136"/>
    <n v="110724603"/>
    <x v="0"/>
    <d v="2011-02-14T00:00:00"/>
    <x v="353"/>
    <x v="1872"/>
    <x v="2"/>
    <x v="5"/>
    <x v="46"/>
    <x v="5"/>
  </r>
  <r>
    <s v="tt1193138"/>
    <x v="2134"/>
    <x v="2135"/>
    <n v="0"/>
    <x v="15"/>
    <n v="1"/>
    <n v="49"/>
    <x v="0"/>
    <x v="0"/>
    <x v="3"/>
    <s v="Romance"/>
    <x v="3"/>
    <x v="1"/>
    <n v="345955"/>
    <x v="1"/>
    <x v="78"/>
    <x v="2137"/>
    <n v="141842739"/>
    <x v="0"/>
    <d v="2009-09-05T00:00:00"/>
    <x v="700"/>
    <x v="1873"/>
    <x v="9"/>
    <x v="6"/>
    <x v="42"/>
    <x v="20"/>
  </r>
  <r>
    <s v="tt1193631"/>
    <x v="2135"/>
    <x v="2136"/>
    <n v="0"/>
    <x v="63"/>
    <n v="1"/>
    <n v="47"/>
    <x v="0"/>
    <x v="3"/>
    <x v="8"/>
    <s v="Romance"/>
    <x v="27"/>
    <x v="0"/>
    <n v="59708"/>
    <x v="0"/>
    <x v="84"/>
    <x v="2138"/>
    <n v="129291809"/>
    <x v="0"/>
    <d v="2010-08-04T00:00:00"/>
    <x v="872"/>
    <x v="1828"/>
    <x v="10"/>
    <x v="4"/>
    <x v="48"/>
    <x v="3"/>
  </r>
  <r>
    <s v="tt1194173"/>
    <x v="2136"/>
    <x v="2137"/>
    <n v="0"/>
    <x v="41"/>
    <n v="2"/>
    <n v="15"/>
    <x v="2"/>
    <x v="5"/>
    <x v="5"/>
    <s v="Thriller"/>
    <x v="5"/>
    <x v="0"/>
    <n v="312060"/>
    <x v="1"/>
    <x v="149"/>
    <x v="2139"/>
    <n v="151144750"/>
    <x v="0"/>
    <d v="2012-07-30T00:00:00"/>
    <x v="754"/>
    <x v="1874"/>
    <x v="7"/>
    <x v="5"/>
    <x v="49"/>
    <x v="13"/>
  </r>
  <r>
    <s v="tt1195478"/>
    <x v="2137"/>
    <x v="2138"/>
    <n v="0"/>
    <x v="14"/>
    <n v="2"/>
    <n v="4"/>
    <x v="2"/>
    <x v="0"/>
    <x v="3"/>
    <s v="Romance"/>
    <x v="27"/>
    <x v="0"/>
    <n v="101744"/>
    <x v="1"/>
    <x v="84"/>
    <x v="2140"/>
    <n v="24169363"/>
    <x v="0"/>
    <d v="2012-04-18T00:00:00"/>
    <x v="799"/>
    <x v="1875"/>
    <x v="8"/>
    <x v="4"/>
    <x v="49"/>
    <x v="21"/>
  </r>
  <r>
    <s v="tt1196141"/>
    <x v="2138"/>
    <x v="2139"/>
    <n v="0"/>
    <x v="19"/>
    <n v="1"/>
    <n v="34"/>
    <x v="0"/>
    <x v="0"/>
    <x v="3"/>
    <s v="Family"/>
    <x v="27"/>
    <x v="0"/>
    <n v="56197"/>
    <x v="0"/>
    <x v="48"/>
    <x v="2141"/>
    <n v="61196538"/>
    <x v="0"/>
    <d v="2010-03-18T00:00:00"/>
    <x v="944"/>
    <x v="1652"/>
    <x v="3"/>
    <x v="2"/>
    <x v="48"/>
    <x v="21"/>
  </r>
  <r>
    <s v="tt1197624"/>
    <x v="2139"/>
    <x v="2140"/>
    <n v="0"/>
    <x v="15"/>
    <n v="1"/>
    <n v="49"/>
    <x v="0"/>
    <x v="5"/>
    <x v="6"/>
    <s v="Drama"/>
    <x v="3"/>
    <x v="1"/>
    <n v="312465"/>
    <x v="1"/>
    <x v="115"/>
    <x v="2142"/>
    <n v="77944208"/>
    <x v="0"/>
    <d v="2009-09-23T00:00:00"/>
    <x v="292"/>
    <x v="1876"/>
    <x v="9"/>
    <x v="4"/>
    <x v="42"/>
    <x v="26"/>
  </r>
  <r>
    <s v="tt1197628"/>
    <x v="2140"/>
    <x v="2141"/>
    <n v="0"/>
    <x v="5"/>
    <n v="1"/>
    <n v="26"/>
    <x v="0"/>
    <x v="0"/>
    <x v="6"/>
    <s v="Drama"/>
    <x v="36"/>
    <x v="0"/>
    <n v="64670"/>
    <x v="0"/>
    <x v="59"/>
    <x v="2143"/>
    <n v="8973554"/>
    <x v="0"/>
    <d v="2009-03-16T00:00:00"/>
    <x v="945"/>
    <x v="1877"/>
    <x v="3"/>
    <x v="5"/>
    <x v="42"/>
    <x v="18"/>
  </r>
  <r>
    <s v="tt12003946"/>
    <x v="2141"/>
    <x v="2142"/>
    <n v="0"/>
    <x v="22"/>
    <n v="1"/>
    <n v="52"/>
    <x v="0"/>
    <x v="5"/>
    <x v="2"/>
    <s v="Thriller"/>
    <x v="13"/>
    <x v="0"/>
    <n v="79143"/>
    <x v="0"/>
    <x v="34"/>
    <x v="2144"/>
    <n v="56004405"/>
    <x v="0"/>
    <d v="2022-11-12T00:00:00"/>
    <x v="946"/>
    <x v="1878"/>
    <x v="5"/>
    <x v="6"/>
    <x v="54"/>
    <x v="23"/>
  </r>
  <r>
    <s v="tt1201167"/>
    <x v="2142"/>
    <x v="2143"/>
    <n v="0"/>
    <x v="51"/>
    <n v="2"/>
    <n v="26"/>
    <x v="2"/>
    <x v="0"/>
    <x v="3"/>
    <s v="Unknown"/>
    <x v="33"/>
    <x v="0"/>
    <n v="122724"/>
    <x v="1"/>
    <x v="137"/>
    <x v="2145"/>
    <n v="-3414765"/>
    <x v="1"/>
    <d v="2009-07-20T00:00:00"/>
    <x v="678"/>
    <x v="1879"/>
    <x v="7"/>
    <x v="5"/>
    <x v="42"/>
    <x v="8"/>
  </r>
  <r>
    <s v="tt1201607"/>
    <x v="2143"/>
    <x v="2144"/>
    <n v="0"/>
    <x v="25"/>
    <n v="2"/>
    <n v="10"/>
    <x v="2"/>
    <x v="1"/>
    <x v="19"/>
    <s v="Fantasy"/>
    <x v="12"/>
    <x v="1"/>
    <n v="923495"/>
    <x v="2"/>
    <x v="149"/>
    <x v="2146"/>
    <n v="1217360114"/>
    <x v="0"/>
    <d v="2011-07-07T00:00:00"/>
    <x v="623"/>
    <x v="1880"/>
    <x v="7"/>
    <x v="2"/>
    <x v="46"/>
    <x v="7"/>
  </r>
  <r>
    <s v="tt1204342"/>
    <x v="2144"/>
    <x v="2145"/>
    <n v="0"/>
    <x v="7"/>
    <n v="2"/>
    <n v="0"/>
    <x v="0"/>
    <x v="1"/>
    <x v="2"/>
    <s v="Family"/>
    <x v="1"/>
    <x v="1"/>
    <n v="95784"/>
    <x v="0"/>
    <x v="129"/>
    <x v="2147"/>
    <n v="120184237"/>
    <x v="0"/>
    <d v="2011-11-04T00:00:00"/>
    <x v="947"/>
    <x v="1881"/>
    <x v="5"/>
    <x v="1"/>
    <x v="46"/>
    <x v="3"/>
  </r>
  <r>
    <s v="tt1204975"/>
    <x v="2145"/>
    <x v="2146"/>
    <n v="0"/>
    <x v="17"/>
    <n v="1"/>
    <n v="45"/>
    <x v="0"/>
    <x v="0"/>
    <x v="11"/>
    <s v="Unknown"/>
    <x v="5"/>
    <x v="0"/>
    <n v="135771"/>
    <x v="1"/>
    <x v="65"/>
    <x v="2148"/>
    <n v="106409025"/>
    <x v="0"/>
    <d v="2013-10-31T00:00:00"/>
    <x v="237"/>
    <x v="1882"/>
    <x v="4"/>
    <x v="2"/>
    <x v="43"/>
    <x v="27"/>
  </r>
  <r>
    <s v="tt1204977"/>
    <x v="2146"/>
    <x v="2147"/>
    <n v="0"/>
    <x v="38"/>
    <n v="1"/>
    <n v="29"/>
    <x v="0"/>
    <x v="7"/>
    <x v="9"/>
    <s v="Thriller"/>
    <x v="53"/>
    <x v="3"/>
    <n v="56066"/>
    <x v="0"/>
    <x v="25"/>
    <x v="2149"/>
    <n v="98687316"/>
    <x v="0"/>
    <d v="2014-10-23T00:00:00"/>
    <x v="948"/>
    <x v="1883"/>
    <x v="4"/>
    <x v="2"/>
    <x v="44"/>
    <x v="26"/>
  </r>
  <r>
    <s v="tt1205489"/>
    <x v="2147"/>
    <x v="2148"/>
    <n v="0"/>
    <x v="3"/>
    <n v="1"/>
    <n v="56"/>
    <x v="0"/>
    <x v="3"/>
    <x v="11"/>
    <s v="Unknown"/>
    <x v="12"/>
    <x v="1"/>
    <n v="801745"/>
    <x v="2"/>
    <x v="127"/>
    <x v="2150"/>
    <n v="236958228"/>
    <x v="0"/>
    <d v="2008-12-09T00:00:00"/>
    <x v="18"/>
    <x v="1772"/>
    <x v="0"/>
    <x v="0"/>
    <x v="38"/>
    <x v="17"/>
  </r>
  <r>
    <s v="tt1205537"/>
    <x v="2148"/>
    <x v="2149"/>
    <n v="0"/>
    <x v="17"/>
    <n v="1"/>
    <n v="45"/>
    <x v="0"/>
    <x v="5"/>
    <x v="3"/>
    <s v="Thriller"/>
    <x v="27"/>
    <x v="0"/>
    <n v="136706"/>
    <x v="1"/>
    <x v="113"/>
    <x v="2151"/>
    <n v="75503748"/>
    <x v="0"/>
    <d v="2014-01-15T00:00:00"/>
    <x v="245"/>
    <x v="1884"/>
    <x v="1"/>
    <x v="4"/>
    <x v="44"/>
    <x v="24"/>
  </r>
  <r>
    <s v="tt1206543"/>
    <x v="2149"/>
    <x v="2150"/>
    <n v="0"/>
    <x v="3"/>
    <n v="1"/>
    <n v="56"/>
    <x v="0"/>
    <x v="5"/>
    <x v="6"/>
    <s v="Drama"/>
    <x v="13"/>
    <x v="0"/>
    <n v="122646"/>
    <x v="1"/>
    <x v="68"/>
    <x v="2152"/>
    <n v="-6338446"/>
    <x v="1"/>
    <d v="2013-11-09T00:00:00"/>
    <x v="949"/>
    <x v="1885"/>
    <x v="5"/>
    <x v="6"/>
    <x v="43"/>
    <x v="17"/>
  </r>
  <r>
    <s v="tt1206885"/>
    <x v="2150"/>
    <x v="2151"/>
    <n v="0"/>
    <x v="38"/>
    <n v="1"/>
    <n v="29"/>
    <x v="0"/>
    <x v="5"/>
    <x v="6"/>
    <s v="Thriller"/>
    <x v="28"/>
    <x v="0"/>
    <n v="106625"/>
    <x v="1"/>
    <x v="115"/>
    <x v="2153"/>
    <n v="41490353"/>
    <x v="0"/>
    <d v="2019-09-18T00:00:00"/>
    <x v="950"/>
    <x v="1886"/>
    <x v="9"/>
    <x v="4"/>
    <x v="47"/>
    <x v="21"/>
  </r>
  <r>
    <s v="tt1210042"/>
    <x v="2151"/>
    <x v="2152"/>
    <n v="0"/>
    <x v="68"/>
    <n v="2"/>
    <n v="12"/>
    <x v="2"/>
    <x v="5"/>
    <x v="6"/>
    <s v="Drama"/>
    <x v="13"/>
    <x v="0"/>
    <n v="65745"/>
    <x v="0"/>
    <x v="70"/>
    <x v="2154"/>
    <n v="27027682"/>
    <x v="0"/>
    <d v="2009-01-16T00:00:00"/>
    <x v="409"/>
    <x v="1665"/>
    <x v="1"/>
    <x v="1"/>
    <x v="42"/>
    <x v="18"/>
  </r>
  <r>
    <s v="tt1210166"/>
    <x v="2152"/>
    <x v="2153"/>
    <n v="0"/>
    <x v="34"/>
    <n v="2"/>
    <n v="13"/>
    <x v="2"/>
    <x v="2"/>
    <x v="3"/>
    <s v="Sport"/>
    <x v="2"/>
    <x v="1"/>
    <n v="452380"/>
    <x v="1"/>
    <x v="115"/>
    <x v="2155"/>
    <n v="60206216"/>
    <x v="0"/>
    <d v="2011-09-09T00:00:00"/>
    <x v="631"/>
    <x v="1887"/>
    <x v="9"/>
    <x v="1"/>
    <x v="46"/>
    <x v="17"/>
  </r>
  <r>
    <s v="tt1210819"/>
    <x v="2153"/>
    <x v="2154"/>
    <n v="0"/>
    <x v="61"/>
    <n v="2"/>
    <n v="30"/>
    <x v="2"/>
    <x v="5"/>
    <x v="5"/>
    <s v="Western"/>
    <x v="0"/>
    <x v="0"/>
    <n v="241870"/>
    <x v="1"/>
    <x v="264"/>
    <x v="2156"/>
    <n v="45502115"/>
    <x v="0"/>
    <d v="2013-06-22T00:00:00"/>
    <x v="353"/>
    <x v="1888"/>
    <x v="6"/>
    <x v="6"/>
    <x v="43"/>
    <x v="29"/>
  </r>
  <r>
    <s v="tt1211837"/>
    <x v="2154"/>
    <x v="2155"/>
    <n v="0"/>
    <x v="47"/>
    <n v="1"/>
    <n v="55"/>
    <x v="0"/>
    <x v="5"/>
    <x v="5"/>
    <s v="Fantasy"/>
    <x v="15"/>
    <x v="1"/>
    <n v="785019"/>
    <x v="2"/>
    <x v="204"/>
    <x v="2157"/>
    <n v="512796076"/>
    <x v="0"/>
    <d v="2016-10-13T00:00:00"/>
    <x v="674"/>
    <x v="1889"/>
    <x v="4"/>
    <x v="2"/>
    <x v="52"/>
    <x v="12"/>
  </r>
  <r>
    <s v="tt1211956"/>
    <x v="2155"/>
    <x v="2156"/>
    <n v="0"/>
    <x v="47"/>
    <n v="1"/>
    <n v="55"/>
    <x v="0"/>
    <x v="5"/>
    <x v="16"/>
    <s v="Unknown"/>
    <x v="13"/>
    <x v="0"/>
    <n v="253871"/>
    <x v="1"/>
    <x v="115"/>
    <x v="2158"/>
    <n v="87328301"/>
    <x v="0"/>
    <d v="2013-07-18T00:00:00"/>
    <x v="659"/>
    <x v="1890"/>
    <x v="7"/>
    <x v="2"/>
    <x v="43"/>
    <x v="21"/>
  </r>
  <r>
    <s v="tt1212419"/>
    <x v="2156"/>
    <x v="2157"/>
    <n v="0"/>
    <x v="27"/>
    <n v="2"/>
    <n v="9"/>
    <x v="2"/>
    <x v="3"/>
    <x v="0"/>
    <s v="Romance"/>
    <x v="7"/>
    <x v="0"/>
    <n v="94624"/>
    <x v="0"/>
    <x v="115"/>
    <x v="2159"/>
    <n v="56956330"/>
    <x v="0"/>
    <d v="2010-09-12T00:00:00"/>
    <x v="18"/>
    <x v="1891"/>
    <x v="9"/>
    <x v="3"/>
    <x v="48"/>
    <x v="23"/>
  </r>
  <r>
    <s v="tt1212428"/>
    <x v="2157"/>
    <x v="2158"/>
    <n v="0"/>
    <x v="71"/>
    <n v="2"/>
    <n v="21"/>
    <x v="2"/>
    <x v="1"/>
    <x v="18"/>
    <s v="Drama"/>
    <x v="5"/>
    <x v="0"/>
    <n v="97204"/>
    <x v="0"/>
    <x v="84"/>
    <x v="2160"/>
    <n v="-10736062"/>
    <x v="1"/>
    <d v="2016-10-15T00:00:00"/>
    <x v="781"/>
    <x v="1892"/>
    <x v="4"/>
    <x v="6"/>
    <x v="52"/>
    <x v="24"/>
  </r>
  <r>
    <s v="tt1212436"/>
    <x v="2158"/>
    <x v="2159"/>
    <n v="0"/>
    <x v="9"/>
    <n v="1"/>
    <n v="44"/>
    <x v="0"/>
    <x v="0"/>
    <x v="7"/>
    <s v="Unknown"/>
    <x v="39"/>
    <x v="0"/>
    <n v="51525"/>
    <x v="0"/>
    <x v="56"/>
    <x v="2161"/>
    <n v="42477008"/>
    <x v="0"/>
    <d v="2010-04-23T00:00:00"/>
    <x v="951"/>
    <x v="1893"/>
    <x v="8"/>
    <x v="1"/>
    <x v="48"/>
    <x v="26"/>
  </r>
  <r>
    <s v="tt1212450"/>
    <x v="2159"/>
    <x v="2160"/>
    <n v="0"/>
    <x v="3"/>
    <n v="1"/>
    <n v="56"/>
    <x v="0"/>
    <x v="2"/>
    <x v="6"/>
    <s v="Drama"/>
    <x v="14"/>
    <x v="1"/>
    <n v="250430"/>
    <x v="1"/>
    <x v="112"/>
    <x v="2162"/>
    <n v="29404207"/>
    <x v="0"/>
    <d v="2012-05-19T00:00:00"/>
    <x v="690"/>
    <x v="1894"/>
    <x v="11"/>
    <x v="6"/>
    <x v="49"/>
    <x v="4"/>
  </r>
  <r>
    <s v="tt1213641"/>
    <x v="2160"/>
    <x v="2161"/>
    <n v="0"/>
    <x v="71"/>
    <n v="2"/>
    <n v="21"/>
    <x v="2"/>
    <x v="2"/>
    <x v="3"/>
    <s v="History"/>
    <x v="21"/>
    <x v="1"/>
    <n v="198131"/>
    <x v="1"/>
    <x v="195"/>
    <x v="2163"/>
    <n v="46713218"/>
    <x v="0"/>
    <d v="2018-08-29T00:00:00"/>
    <x v="890"/>
    <x v="1895"/>
    <x v="10"/>
    <x v="4"/>
    <x v="55"/>
    <x v="11"/>
  </r>
  <r>
    <s v="tt1213644"/>
    <x v="2161"/>
    <x v="2162"/>
    <n v="0"/>
    <x v="55"/>
    <n v="1"/>
    <n v="27"/>
    <x v="0"/>
    <x v="0"/>
    <x v="4"/>
    <s v="Unknown"/>
    <x v="65"/>
    <x v="4"/>
    <n v="93840"/>
    <x v="0"/>
    <x v="34"/>
    <x v="2164"/>
    <n v="14816824"/>
    <x v="0"/>
    <d v="2008-08-29T00:00:00"/>
    <x v="798"/>
    <x v="1896"/>
    <x v="10"/>
    <x v="1"/>
    <x v="38"/>
    <x v="11"/>
  </r>
  <r>
    <s v="tt1213663"/>
    <x v="2162"/>
    <x v="2163"/>
    <n v="0"/>
    <x v="15"/>
    <n v="1"/>
    <n v="49"/>
    <x v="0"/>
    <x v="5"/>
    <x v="2"/>
    <s v="Sci-Fi"/>
    <x v="17"/>
    <x v="0"/>
    <n v="294040"/>
    <x v="1"/>
    <x v="34"/>
    <x v="2165"/>
    <n v="26091271"/>
    <x v="0"/>
    <d v="2013-07-10T00:00:00"/>
    <x v="721"/>
    <x v="1897"/>
    <x v="7"/>
    <x v="4"/>
    <x v="43"/>
    <x v="28"/>
  </r>
  <r>
    <s v="tt1216475"/>
    <x v="2163"/>
    <x v="2164"/>
    <n v="0"/>
    <x v="32"/>
    <n v="1"/>
    <n v="46"/>
    <x v="0"/>
    <x v="1"/>
    <x v="1"/>
    <s v="Comedy"/>
    <x v="27"/>
    <x v="0"/>
    <n v="209297"/>
    <x v="1"/>
    <x v="159"/>
    <x v="2166"/>
    <n v="359852396"/>
    <x v="0"/>
    <d v="2011-06-18T00:00:00"/>
    <x v="952"/>
    <x v="1898"/>
    <x v="6"/>
    <x v="6"/>
    <x v="46"/>
    <x v="21"/>
  </r>
  <r>
    <s v="tt1216492"/>
    <x v="2164"/>
    <x v="2165"/>
    <n v="0"/>
    <x v="12"/>
    <n v="1"/>
    <n v="40"/>
    <x v="0"/>
    <x v="0"/>
    <x v="7"/>
    <s v="Unknown"/>
    <x v="0"/>
    <x v="0"/>
    <n v="109071"/>
    <x v="1"/>
    <x v="62"/>
    <x v="2167"/>
    <n v="13686500"/>
    <x v="0"/>
    <d v="2010-01-06T00:00:00"/>
    <x v="953"/>
    <x v="1899"/>
    <x v="1"/>
    <x v="4"/>
    <x v="48"/>
    <x v="14"/>
  </r>
  <r>
    <s v="tt1216496"/>
    <x v="2165"/>
    <x v="2166"/>
    <n v="0"/>
    <x v="27"/>
    <n v="2"/>
    <n v="9"/>
    <x v="2"/>
    <x v="4"/>
    <x v="3"/>
    <s v="Mystery"/>
    <x v="8"/>
    <x v="1"/>
    <n v="69613"/>
    <x v="0"/>
    <x v="25"/>
    <x v="2168"/>
    <n v="12267324"/>
    <x v="0"/>
    <d v="2009-05-16T00:00:00"/>
    <x v="593"/>
    <x v="1900"/>
    <x v="11"/>
    <x v="6"/>
    <x v="42"/>
    <x v="18"/>
  </r>
  <r>
    <s v="tt1217209"/>
    <x v="2166"/>
    <x v="2167"/>
    <n v="0"/>
    <x v="29"/>
    <n v="1"/>
    <n v="33"/>
    <x v="0"/>
    <x v="5"/>
    <x v="5"/>
    <s v="Animation"/>
    <x v="1"/>
    <x v="1"/>
    <n v="432416"/>
    <x v="1"/>
    <x v="212"/>
    <x v="2169"/>
    <n v="353983207"/>
    <x v="0"/>
    <d v="2012-06-10T00:00:00"/>
    <x v="954"/>
    <x v="1901"/>
    <x v="6"/>
    <x v="3"/>
    <x v="49"/>
    <x v="28"/>
  </r>
  <r>
    <s v="tt1217613"/>
    <x v="2167"/>
    <x v="2168"/>
    <n v="0"/>
    <x v="3"/>
    <n v="1"/>
    <n v="56"/>
    <x v="0"/>
    <x v="5"/>
    <x v="5"/>
    <s v="Sci-Fi"/>
    <x v="36"/>
    <x v="0"/>
    <n v="183784"/>
    <x v="1"/>
    <x v="108"/>
    <x v="2170"/>
    <n v="141819354"/>
    <x v="0"/>
    <d v="2011-03-08T00:00:00"/>
    <x v="686"/>
    <x v="1902"/>
    <x v="3"/>
    <x v="0"/>
    <x v="46"/>
    <x v="19"/>
  </r>
  <r>
    <s v="tt1219289"/>
    <x v="2168"/>
    <x v="2169"/>
    <n v="0"/>
    <x v="17"/>
    <n v="1"/>
    <n v="45"/>
    <x v="0"/>
    <x v="15"/>
    <x v="16"/>
    <s v="Unknown"/>
    <x v="3"/>
    <x v="1"/>
    <n v="600371"/>
    <x v="2"/>
    <x v="43"/>
    <x v="2171"/>
    <n v="134849455"/>
    <x v="0"/>
    <d v="2011-03-08T00:00:00"/>
    <x v="716"/>
    <x v="1902"/>
    <x v="3"/>
    <x v="0"/>
    <x v="46"/>
    <x v="19"/>
  </r>
  <r>
    <s v="tt1219342"/>
    <x v="2169"/>
    <x v="2170"/>
    <n v="0"/>
    <x v="26"/>
    <n v="1"/>
    <n v="37"/>
    <x v="0"/>
    <x v="5"/>
    <x v="5"/>
    <s v="Animation"/>
    <x v="17"/>
    <x v="0"/>
    <n v="86225"/>
    <x v="0"/>
    <x v="125"/>
    <x v="2172"/>
    <n v="60073390"/>
    <x v="0"/>
    <d v="2010-09-23T00:00:00"/>
    <x v="603"/>
    <x v="1903"/>
    <x v="9"/>
    <x v="2"/>
    <x v="48"/>
    <x v="26"/>
  </r>
  <r>
    <s v="tt1219827"/>
    <x v="2170"/>
    <x v="2171"/>
    <n v="0"/>
    <x v="63"/>
    <n v="1"/>
    <n v="47"/>
    <x v="0"/>
    <x v="5"/>
    <x v="6"/>
    <s v="Drama"/>
    <x v="33"/>
    <x v="0"/>
    <n v="224309"/>
    <x v="1"/>
    <x v="160"/>
    <x v="2173"/>
    <n v="59846945"/>
    <x v="0"/>
    <d v="2017-03-16T00:00:00"/>
    <x v="955"/>
    <x v="1904"/>
    <x v="3"/>
    <x v="2"/>
    <x v="51"/>
    <x v="18"/>
  </r>
  <r>
    <s v="tt1220198"/>
    <x v="2171"/>
    <x v="2172"/>
    <n v="0"/>
    <x v="37"/>
    <n v="1"/>
    <n v="38"/>
    <x v="0"/>
    <x v="7"/>
    <x v="9"/>
    <s v="Sci-Fi"/>
    <x v="32"/>
    <x v="0"/>
    <n v="80835"/>
    <x v="0"/>
    <x v="64"/>
    <x v="2174"/>
    <n v="37719794"/>
    <x v="0"/>
    <d v="2009-10-24T00:00:00"/>
    <x v="956"/>
    <x v="1905"/>
    <x v="4"/>
    <x v="6"/>
    <x v="42"/>
    <x v="22"/>
  </r>
  <r>
    <s v="tt1220634"/>
    <x v="2172"/>
    <x v="2173"/>
    <n v="0"/>
    <x v="44"/>
    <n v="1"/>
    <n v="36"/>
    <x v="0"/>
    <x v="5"/>
    <x v="10"/>
    <s v="Sci-Fi"/>
    <x v="24"/>
    <x v="0"/>
    <n v="177036"/>
    <x v="1"/>
    <x v="113"/>
    <x v="2175"/>
    <n v="240228084"/>
    <x v="0"/>
    <d v="2010-09-02T00:00:00"/>
    <x v="300"/>
    <x v="1906"/>
    <x v="9"/>
    <x v="2"/>
    <x v="48"/>
    <x v="9"/>
  </r>
  <r>
    <s v="tt1220719"/>
    <x v="2173"/>
    <x v="2174"/>
    <n v="0"/>
    <x v="32"/>
    <n v="1"/>
    <n v="46"/>
    <x v="0"/>
    <x v="5"/>
    <x v="18"/>
    <s v="Drama"/>
    <x v="9"/>
    <x v="1"/>
    <n v="231090"/>
    <x v="1"/>
    <x v="265"/>
    <x v="2176"/>
    <n v="10393211"/>
    <x v="0"/>
    <d v="2008-12-12T00:00:00"/>
    <x v="957"/>
    <x v="1907"/>
    <x v="0"/>
    <x v="1"/>
    <x v="38"/>
    <x v="23"/>
  </r>
  <r>
    <s v="tt1222817"/>
    <x v="2174"/>
    <x v="2175"/>
    <n v="0"/>
    <x v="8"/>
    <n v="1"/>
    <n v="42"/>
    <x v="0"/>
    <x v="0"/>
    <x v="19"/>
    <s v="Fantasy"/>
    <x v="50"/>
    <x v="0"/>
    <n v="64172"/>
    <x v="0"/>
    <x v="125"/>
    <x v="2177"/>
    <n v="89852759"/>
    <x v="0"/>
    <d v="2011-07-06T00:00:00"/>
    <x v="362"/>
    <x v="1908"/>
    <x v="7"/>
    <x v="4"/>
    <x v="46"/>
    <x v="14"/>
  </r>
  <r>
    <s v="tt12261776"/>
    <x v="2175"/>
    <x v="2176"/>
    <n v="0"/>
    <x v="29"/>
    <n v="1"/>
    <n v="33"/>
    <x v="0"/>
    <x v="5"/>
    <x v="5"/>
    <s v="Drama"/>
    <x v="35"/>
    <x v="0"/>
    <n v="76738"/>
    <x v="0"/>
    <x v="129"/>
    <x v="2178"/>
    <n v="15730568"/>
    <x v="0"/>
    <d v="1905-07-15T00:00:00"/>
    <x v="958"/>
    <x v="1830"/>
    <x v="7"/>
    <x v="6"/>
    <x v="9"/>
    <x v="24"/>
  </r>
  <r>
    <s v="tt1226229"/>
    <x v="2176"/>
    <x v="2177"/>
    <n v="0"/>
    <x v="15"/>
    <n v="1"/>
    <n v="49"/>
    <x v="0"/>
    <x v="0"/>
    <x v="8"/>
    <s v="Unknown"/>
    <x v="33"/>
    <x v="0"/>
    <n v="184127"/>
    <x v="1"/>
    <x v="82"/>
    <x v="2179"/>
    <n v="51720255"/>
    <x v="0"/>
    <d v="2010-05-25T00:00:00"/>
    <x v="799"/>
    <x v="1909"/>
    <x v="11"/>
    <x v="0"/>
    <x v="48"/>
    <x v="2"/>
  </r>
  <r>
    <s v="tt1226273"/>
    <x v="2177"/>
    <x v="2178"/>
    <n v="0"/>
    <x v="35"/>
    <n v="1"/>
    <n v="57"/>
    <x v="0"/>
    <x v="5"/>
    <x v="5"/>
    <s v="Drama"/>
    <x v="5"/>
    <x v="0"/>
    <n v="97656"/>
    <x v="0"/>
    <x v="125"/>
    <x v="2180"/>
    <n v="1126522"/>
    <x v="0"/>
    <d v="2010-01-28T00:00:00"/>
    <x v="293"/>
    <x v="1910"/>
    <x v="1"/>
    <x v="2"/>
    <x v="48"/>
    <x v="10"/>
  </r>
  <r>
    <s v="tt1226753"/>
    <x v="2178"/>
    <x v="2179"/>
    <n v="0"/>
    <x v="11"/>
    <n v="1"/>
    <n v="53"/>
    <x v="0"/>
    <x v="3"/>
    <x v="16"/>
    <s v="Unknown"/>
    <x v="22"/>
    <x v="0"/>
    <n v="71237"/>
    <x v="0"/>
    <x v="34"/>
    <x v="2181"/>
    <n v="25636368"/>
    <x v="0"/>
    <d v="2010-09-04T00:00:00"/>
    <x v="404"/>
    <x v="1911"/>
    <x v="9"/>
    <x v="6"/>
    <x v="48"/>
    <x v="3"/>
  </r>
  <r>
    <s v="tt1226837"/>
    <x v="2179"/>
    <x v="2180"/>
    <n v="0"/>
    <x v="7"/>
    <n v="2"/>
    <n v="0"/>
    <x v="0"/>
    <x v="2"/>
    <x v="3"/>
    <s v="Unknown"/>
    <x v="3"/>
    <x v="1"/>
    <n v="92429"/>
    <x v="0"/>
    <x v="78"/>
    <x v="2182"/>
    <n v="6748913"/>
    <x v="0"/>
    <d v="2018-09-07T00:00:00"/>
    <x v="959"/>
    <x v="1912"/>
    <x v="9"/>
    <x v="1"/>
    <x v="55"/>
    <x v="7"/>
  </r>
  <r>
    <s v="tt1228705"/>
    <x v="2180"/>
    <x v="2181"/>
    <n v="0"/>
    <x v="14"/>
    <n v="2"/>
    <n v="4"/>
    <x v="2"/>
    <x v="5"/>
    <x v="4"/>
    <s v="Unknown"/>
    <x v="17"/>
    <x v="0"/>
    <n v="852337"/>
    <x v="2"/>
    <x v="159"/>
    <x v="2183"/>
    <n v="423933331"/>
    <x v="0"/>
    <d v="2010-04-26T00:00:00"/>
    <x v="560"/>
    <x v="1913"/>
    <x v="8"/>
    <x v="5"/>
    <x v="48"/>
    <x v="16"/>
  </r>
  <r>
    <s v="tt1228987"/>
    <x v="2181"/>
    <x v="2182"/>
    <n v="0"/>
    <x v="3"/>
    <n v="1"/>
    <n v="56"/>
    <x v="0"/>
    <x v="3"/>
    <x v="0"/>
    <s v="Horror"/>
    <x v="1"/>
    <x v="1"/>
    <n v="125951"/>
    <x v="1"/>
    <x v="34"/>
    <x v="2184"/>
    <n v="7093592"/>
    <x v="0"/>
    <d v="2010-09-13T00:00:00"/>
    <x v="887"/>
    <x v="1666"/>
    <x v="9"/>
    <x v="5"/>
    <x v="48"/>
    <x v="12"/>
  </r>
  <r>
    <s v="tt1229238"/>
    <x v="2182"/>
    <x v="2183"/>
    <n v="0"/>
    <x v="68"/>
    <n v="2"/>
    <n v="12"/>
    <x v="2"/>
    <x v="5"/>
    <x v="5"/>
    <s v="Thriller"/>
    <x v="3"/>
    <x v="1"/>
    <n v="519751"/>
    <x v="2"/>
    <x v="250"/>
    <x v="2185"/>
    <n v="549713380"/>
    <x v="0"/>
    <d v="2011-12-07T00:00:00"/>
    <x v="398"/>
    <x v="1914"/>
    <x v="0"/>
    <x v="4"/>
    <x v="46"/>
    <x v="7"/>
  </r>
  <r>
    <s v="tt1229340"/>
    <x v="2183"/>
    <x v="2184"/>
    <n v="0"/>
    <x v="39"/>
    <n v="1"/>
    <n v="59"/>
    <x v="0"/>
    <x v="0"/>
    <x v="11"/>
    <s v="Unknown"/>
    <x v="33"/>
    <x v="0"/>
    <n v="189774"/>
    <x v="1"/>
    <x v="115"/>
    <x v="2186"/>
    <n v="123649931"/>
    <x v="0"/>
    <d v="2013-11-24T00:00:00"/>
    <x v="597"/>
    <x v="1915"/>
    <x v="5"/>
    <x v="3"/>
    <x v="43"/>
    <x v="22"/>
  </r>
  <r>
    <s v="tt1230414"/>
    <x v="2184"/>
    <x v="2185"/>
    <n v="0"/>
    <x v="21"/>
    <n v="2"/>
    <n v="1"/>
    <x v="2"/>
    <x v="0"/>
    <x v="3"/>
    <s v="Romance"/>
    <x v="7"/>
    <x v="0"/>
    <n v="96989"/>
    <x v="0"/>
    <x v="132"/>
    <x v="2187"/>
    <n v="134103655"/>
    <x v="0"/>
    <d v="2009-12-10T00:00:00"/>
    <x v="459"/>
    <x v="1540"/>
    <x v="0"/>
    <x v="2"/>
    <x v="42"/>
    <x v="28"/>
  </r>
  <r>
    <s v="tt1231580"/>
    <x v="2185"/>
    <x v="2186"/>
    <n v="0"/>
    <x v="28"/>
    <n v="1"/>
    <n v="28"/>
    <x v="0"/>
    <x v="1"/>
    <x v="2"/>
    <s v="Family"/>
    <x v="53"/>
    <x v="3"/>
    <n v="53012"/>
    <x v="0"/>
    <x v="137"/>
    <x v="2188"/>
    <n v="368140005"/>
    <x v="0"/>
    <d v="2009-12-11T00:00:00"/>
    <x v="337"/>
    <x v="1916"/>
    <x v="0"/>
    <x v="1"/>
    <x v="42"/>
    <x v="0"/>
  </r>
  <r>
    <s v="tt1231583"/>
    <x v="2186"/>
    <x v="2187"/>
    <n v="0"/>
    <x v="13"/>
    <n v="1"/>
    <n v="35"/>
    <x v="0"/>
    <x v="0"/>
    <x v="3"/>
    <s v="Unknown"/>
    <x v="7"/>
    <x v="0"/>
    <n v="354085"/>
    <x v="1"/>
    <x v="117"/>
    <x v="2189"/>
    <n v="146780824"/>
    <x v="0"/>
    <d v="2010-10-31T00:00:00"/>
    <x v="467"/>
    <x v="1917"/>
    <x v="4"/>
    <x v="3"/>
    <x v="48"/>
    <x v="27"/>
  </r>
  <r>
    <s v="tt1231587"/>
    <x v="2187"/>
    <x v="2188"/>
    <n v="0"/>
    <x v="53"/>
    <n v="1"/>
    <n v="39"/>
    <x v="0"/>
    <x v="0"/>
    <x v="4"/>
    <s v="Unknown"/>
    <x v="0"/>
    <x v="0"/>
    <n v="183112"/>
    <x v="1"/>
    <x v="75"/>
    <x v="2190"/>
    <n v="28780213"/>
    <x v="0"/>
    <d v="2010-03-17T00:00:00"/>
    <x v="639"/>
    <x v="1918"/>
    <x v="3"/>
    <x v="4"/>
    <x v="48"/>
    <x v="30"/>
  </r>
  <r>
    <s v="tt1232200"/>
    <x v="2188"/>
    <x v="2189"/>
    <n v="0"/>
    <x v="3"/>
    <n v="1"/>
    <n v="56"/>
    <x v="0"/>
    <x v="0"/>
    <x v="11"/>
    <s v="Unknown"/>
    <x v="38"/>
    <x v="0"/>
    <n v="106523"/>
    <x v="1"/>
    <x v="108"/>
    <x v="2191"/>
    <n v="-12280907"/>
    <x v="1"/>
    <d v="2012-06-04T00:00:00"/>
    <x v="920"/>
    <x v="1919"/>
    <x v="6"/>
    <x v="5"/>
    <x v="49"/>
    <x v="3"/>
  </r>
  <r>
    <s v="tt1232776"/>
    <x v="2189"/>
    <x v="2190"/>
    <n v="0"/>
    <x v="90"/>
    <n v="2"/>
    <n v="3"/>
    <x v="2"/>
    <x v="3"/>
    <x v="11"/>
    <s v="Unknown"/>
    <x v="21"/>
    <x v="1"/>
    <n v="64368"/>
    <x v="0"/>
    <x v="11"/>
    <x v="2192"/>
    <n v="-595700"/>
    <x v="1"/>
    <d v="2009-05-14T00:00:00"/>
    <x v="960"/>
    <x v="1401"/>
    <x v="11"/>
    <x v="2"/>
    <x v="42"/>
    <x v="5"/>
  </r>
  <r>
    <s v="tt1232829"/>
    <x v="2190"/>
    <x v="2191"/>
    <n v="0"/>
    <x v="15"/>
    <n v="1"/>
    <n v="49"/>
    <x v="0"/>
    <x v="5"/>
    <x v="2"/>
    <s v="Crime"/>
    <x v="14"/>
    <x v="1"/>
    <n v="586563"/>
    <x v="2"/>
    <x v="116"/>
    <x v="2193"/>
    <n v="159585328"/>
    <x v="0"/>
    <d v="2012-03-12T00:00:00"/>
    <x v="825"/>
    <x v="1920"/>
    <x v="3"/>
    <x v="5"/>
    <x v="49"/>
    <x v="23"/>
  </r>
  <r>
    <s v="tt1233227"/>
    <x v="2191"/>
    <x v="2192"/>
    <n v="0"/>
    <x v="59"/>
    <n v="1"/>
    <n v="30"/>
    <x v="0"/>
    <x v="7"/>
    <x v="9"/>
    <s v="Thriller"/>
    <x v="34"/>
    <x v="0"/>
    <n v="122104"/>
    <x v="1"/>
    <x v="21"/>
    <x v="2194"/>
    <n v="57234154"/>
    <x v="0"/>
    <d v="2009-10-22T00:00:00"/>
    <x v="961"/>
    <x v="1921"/>
    <x v="4"/>
    <x v="2"/>
    <x v="42"/>
    <x v="29"/>
  </r>
  <r>
    <s v="tt1234548"/>
    <x v="2192"/>
    <x v="2193"/>
    <n v="0"/>
    <x v="19"/>
    <n v="1"/>
    <n v="34"/>
    <x v="0"/>
    <x v="0"/>
    <x v="13"/>
    <s v="Unknown"/>
    <x v="27"/>
    <x v="0"/>
    <n v="136288"/>
    <x v="1"/>
    <x v="78"/>
    <x v="2195"/>
    <n v="44095771"/>
    <x v="0"/>
    <d v="2009-09-08T00:00:00"/>
    <x v="962"/>
    <x v="1922"/>
    <x v="9"/>
    <x v="0"/>
    <x v="42"/>
    <x v="19"/>
  </r>
  <r>
    <s v="tt1234719"/>
    <x v="178"/>
    <x v="178"/>
    <n v="0"/>
    <x v="29"/>
    <n v="1"/>
    <n v="33"/>
    <x v="0"/>
    <x v="5"/>
    <x v="3"/>
    <s v="War"/>
    <x v="39"/>
    <x v="0"/>
    <n v="79661"/>
    <x v="0"/>
    <x v="117"/>
    <x v="2196"/>
    <n v="-14049704"/>
    <x v="1"/>
    <d v="2012-09-27T00:00:00"/>
    <x v="963"/>
    <x v="1923"/>
    <x v="9"/>
    <x v="2"/>
    <x v="49"/>
    <x v="15"/>
  </r>
  <r>
    <s v="tt1234721"/>
    <x v="272"/>
    <x v="272"/>
    <n v="0"/>
    <x v="35"/>
    <n v="1"/>
    <n v="57"/>
    <x v="0"/>
    <x v="5"/>
    <x v="6"/>
    <s v="Sci-Fi"/>
    <x v="28"/>
    <x v="0"/>
    <n v="236560"/>
    <x v="1"/>
    <x v="140"/>
    <x v="2197"/>
    <n v="142688965"/>
    <x v="0"/>
    <d v="2014-01-30T00:00:00"/>
    <x v="830"/>
    <x v="1924"/>
    <x v="1"/>
    <x v="2"/>
    <x v="44"/>
    <x v="13"/>
  </r>
  <r>
    <s v="tt1235166"/>
    <x v="2193"/>
    <x v="2194"/>
    <n v="0"/>
    <x v="83"/>
    <n v="2"/>
    <n v="35"/>
    <x v="2"/>
    <x v="4"/>
    <x v="3"/>
    <s v="Unknown"/>
    <x v="10"/>
    <x v="1"/>
    <n v="101162"/>
    <x v="1"/>
    <x v="30"/>
    <x v="2198"/>
    <n v="4874044"/>
    <x v="0"/>
    <d v="2009-05-16T00:00:00"/>
    <x v="964"/>
    <x v="1900"/>
    <x v="11"/>
    <x v="6"/>
    <x v="42"/>
    <x v="18"/>
  </r>
  <r>
    <s v="tt1235522"/>
    <x v="2194"/>
    <x v="2195"/>
    <n v="0"/>
    <x v="15"/>
    <n v="1"/>
    <n v="49"/>
    <x v="0"/>
    <x v="5"/>
    <x v="6"/>
    <s v="Drama"/>
    <x v="28"/>
    <x v="0"/>
    <n v="82698"/>
    <x v="0"/>
    <x v="56"/>
    <x v="2199"/>
    <n v="-262801"/>
    <x v="1"/>
    <d v="2013-01-18T00:00:00"/>
    <x v="965"/>
    <x v="1925"/>
    <x v="1"/>
    <x v="1"/>
    <x v="43"/>
    <x v="21"/>
  </r>
  <r>
    <s v="tt12361974"/>
    <x v="2195"/>
    <x v="2196"/>
    <n v="0"/>
    <x v="119"/>
    <n v="4"/>
    <n v="2"/>
    <x v="2"/>
    <x v="5"/>
    <x v="5"/>
    <s v="Fantasy"/>
    <x v="4"/>
    <x v="1"/>
    <n v="426667"/>
    <x v="1"/>
    <x v="237"/>
    <x v="12"/>
    <n v="-300000000"/>
    <x v="1"/>
    <d v="2021-03-18T00:00:00"/>
    <x v="603"/>
    <x v="1926"/>
    <x v="3"/>
    <x v="2"/>
    <x v="41"/>
    <x v="21"/>
  </r>
  <r>
    <s v="tt1240982"/>
    <x v="2196"/>
    <x v="2197"/>
    <n v="0"/>
    <x v="8"/>
    <n v="1"/>
    <n v="42"/>
    <x v="0"/>
    <x v="5"/>
    <x v="5"/>
    <s v="Comedy"/>
    <x v="38"/>
    <x v="0"/>
    <n v="103648"/>
    <x v="1"/>
    <x v="266"/>
    <x v="2200"/>
    <n v="-21886267"/>
    <x v="1"/>
    <d v="2011-04-08T00:00:00"/>
    <x v="843"/>
    <x v="1927"/>
    <x v="8"/>
    <x v="1"/>
    <x v="46"/>
    <x v="19"/>
  </r>
  <r>
    <s v="tt12412888"/>
    <x v="2197"/>
    <x v="2198"/>
    <n v="0"/>
    <x v="20"/>
    <n v="2"/>
    <n v="2"/>
    <x v="2"/>
    <x v="5"/>
    <x v="5"/>
    <s v="Comedy"/>
    <x v="7"/>
    <x v="0"/>
    <n v="81515"/>
    <x v="0"/>
    <x v="160"/>
    <x v="2201"/>
    <n v="295421518"/>
    <x v="0"/>
    <d v="2022-03-27T00:00:00"/>
    <x v="966"/>
    <x v="1928"/>
    <x v="3"/>
    <x v="3"/>
    <x v="54"/>
    <x v="15"/>
  </r>
  <r>
    <s v="tt1241317"/>
    <x v="2198"/>
    <x v="2199"/>
    <n v="0"/>
    <x v="75"/>
    <n v="1"/>
    <n v="41"/>
    <x v="0"/>
    <x v="4"/>
    <x v="3"/>
    <s v="Fantasy"/>
    <x v="48"/>
    <x v="3"/>
    <n v="89150"/>
    <x v="0"/>
    <x v="115"/>
    <x v="12"/>
    <n v="-50000000"/>
    <x v="1"/>
    <d v="2017-08-24T00:00:00"/>
    <x v="967"/>
    <x v="1929"/>
    <x v="10"/>
    <x v="2"/>
    <x v="51"/>
    <x v="22"/>
  </r>
  <r>
    <s v="tt1242432"/>
    <x v="2199"/>
    <x v="2200"/>
    <n v="0"/>
    <x v="52"/>
    <n v="1"/>
    <n v="48"/>
    <x v="0"/>
    <x v="7"/>
    <x v="16"/>
    <s v="Unknown"/>
    <x v="27"/>
    <x v="0"/>
    <n v="90759"/>
    <x v="0"/>
    <x v="14"/>
    <x v="2202"/>
    <n v="-721350"/>
    <x v="1"/>
    <d v="2010-05-01T00:00:00"/>
    <x v="968"/>
    <x v="1930"/>
    <x v="11"/>
    <x v="6"/>
    <x v="48"/>
    <x v="1"/>
  </r>
  <r>
    <s v="tt1242460"/>
    <x v="2200"/>
    <x v="2201"/>
    <n v="0"/>
    <x v="22"/>
    <n v="1"/>
    <n v="52"/>
    <x v="0"/>
    <x v="3"/>
    <x v="9"/>
    <s v="Thriller"/>
    <x v="15"/>
    <x v="1"/>
    <n v="164424"/>
    <x v="1"/>
    <x v="22"/>
    <x v="2203"/>
    <n v="2232318"/>
    <x v="0"/>
    <d v="2011-05-12T00:00:00"/>
    <x v="969"/>
    <x v="1931"/>
    <x v="11"/>
    <x v="2"/>
    <x v="46"/>
    <x v="23"/>
  </r>
  <r>
    <s v="tt1243957"/>
    <x v="2201"/>
    <x v="2202"/>
    <n v="0"/>
    <x v="62"/>
    <n v="1"/>
    <n v="43"/>
    <x v="0"/>
    <x v="5"/>
    <x v="16"/>
    <s v="Unknown"/>
    <x v="34"/>
    <x v="0"/>
    <n v="252837"/>
    <x v="1"/>
    <x v="140"/>
    <x v="2204"/>
    <n v="178780441"/>
    <x v="0"/>
    <d v="2010-12-06T00:00:00"/>
    <x v="677"/>
    <x v="1684"/>
    <x v="0"/>
    <x v="5"/>
    <x v="48"/>
    <x v="14"/>
  </r>
  <r>
    <s v="tt1243974"/>
    <x v="2202"/>
    <x v="2203"/>
    <n v="0"/>
    <x v="17"/>
    <n v="1"/>
    <n v="45"/>
    <x v="0"/>
    <x v="0"/>
    <x v="3"/>
    <s v="Romance"/>
    <x v="35"/>
    <x v="0"/>
    <n v="69888"/>
    <x v="0"/>
    <x v="184"/>
    <x v="2205"/>
    <n v="-10749980"/>
    <x v="1"/>
    <d v="2015-05-27T00:00:00"/>
    <x v="317"/>
    <x v="1932"/>
    <x v="11"/>
    <x v="4"/>
    <x v="45"/>
    <x v="15"/>
  </r>
  <r>
    <s v="tt1245112"/>
    <x v="2203"/>
    <x v="2204"/>
    <n v="0"/>
    <x v="57"/>
    <n v="1"/>
    <n v="25"/>
    <x v="0"/>
    <x v="7"/>
    <x v="16"/>
    <s v="Unknown"/>
    <x v="7"/>
    <x v="0"/>
    <n v="77313"/>
    <x v="0"/>
    <x v="267"/>
    <x v="2206"/>
    <n v="13253164"/>
    <x v="0"/>
    <d v="2009-09-02T00:00:00"/>
    <x v="970"/>
    <x v="1933"/>
    <x v="9"/>
    <x v="4"/>
    <x v="42"/>
    <x v="9"/>
  </r>
  <r>
    <s v="tt1245492"/>
    <x v="2204"/>
    <x v="2205"/>
    <n v="0"/>
    <x v="63"/>
    <n v="1"/>
    <n v="47"/>
    <x v="0"/>
    <x v="0"/>
    <x v="0"/>
    <s v="Unknown"/>
    <x v="5"/>
    <x v="0"/>
    <n v="428655"/>
    <x v="1"/>
    <x v="107"/>
    <x v="2207"/>
    <n v="94041322"/>
    <x v="0"/>
    <d v="2013-06-03T00:00:00"/>
    <x v="971"/>
    <x v="1934"/>
    <x v="6"/>
    <x v="5"/>
    <x v="43"/>
    <x v="25"/>
  </r>
  <r>
    <s v="tt1245526"/>
    <x v="2205"/>
    <x v="2206"/>
    <n v="0"/>
    <x v="40"/>
    <n v="1"/>
    <n v="51"/>
    <x v="0"/>
    <x v="5"/>
    <x v="2"/>
    <s v="Crime"/>
    <x v="16"/>
    <x v="0"/>
    <n v="319631"/>
    <x v="1"/>
    <x v="165"/>
    <x v="2208"/>
    <n v="141006387"/>
    <x v="0"/>
    <d v="2010-09-29T00:00:00"/>
    <x v="680"/>
    <x v="1935"/>
    <x v="9"/>
    <x v="4"/>
    <x v="48"/>
    <x v="11"/>
  </r>
  <r>
    <s v="tt1250777"/>
    <x v="2206"/>
    <x v="2207"/>
    <n v="0"/>
    <x v="35"/>
    <n v="1"/>
    <n v="57"/>
    <x v="0"/>
    <x v="5"/>
    <x v="2"/>
    <s v="Crime"/>
    <x v="2"/>
    <x v="1"/>
    <n v="584109"/>
    <x v="2"/>
    <x v="84"/>
    <x v="2209"/>
    <n v="66188903"/>
    <x v="0"/>
    <d v="2010-03-12T00:00:00"/>
    <x v="774"/>
    <x v="1936"/>
    <x v="3"/>
    <x v="1"/>
    <x v="48"/>
    <x v="23"/>
  </r>
  <r>
    <s v="tt12536294"/>
    <x v="2207"/>
    <x v="2208"/>
    <n v="0"/>
    <x v="35"/>
    <n v="1"/>
    <n v="57"/>
    <x v="0"/>
    <x v="2"/>
    <x v="3"/>
    <s v="Unknown"/>
    <x v="5"/>
    <x v="0"/>
    <n v="74481"/>
    <x v="0"/>
    <x v="59"/>
    <x v="2210"/>
    <n v="7246967"/>
    <x v="0"/>
    <d v="2021-09-03T00:00:00"/>
    <x v="972"/>
    <x v="1845"/>
    <x v="9"/>
    <x v="1"/>
    <x v="41"/>
    <x v="25"/>
  </r>
  <r>
    <s v="tt1253863"/>
    <x v="2208"/>
    <x v="2209"/>
    <n v="0"/>
    <x v="8"/>
    <n v="1"/>
    <n v="42"/>
    <x v="0"/>
    <x v="5"/>
    <x v="3"/>
    <s v="War"/>
    <x v="27"/>
    <x v="0"/>
    <n v="311823"/>
    <x v="1"/>
    <x v="160"/>
    <x v="2211"/>
    <n v="227580051"/>
    <x v="0"/>
    <d v="2014-03-04T00:00:00"/>
    <x v="973"/>
    <x v="1937"/>
    <x v="3"/>
    <x v="0"/>
    <x v="44"/>
    <x v="3"/>
  </r>
  <r>
    <s v="tt1253864"/>
    <x v="2209"/>
    <x v="2210"/>
    <n v="0"/>
    <x v="18"/>
    <n v="1"/>
    <n v="50"/>
    <x v="0"/>
    <x v="5"/>
    <x v="3"/>
    <s v="Fantasy"/>
    <x v="34"/>
    <x v="0"/>
    <n v="174506"/>
    <x v="1"/>
    <x v="137"/>
    <x v="2212"/>
    <n v="151904017"/>
    <x v="0"/>
    <d v="2011-11-10T00:00:00"/>
    <x v="461"/>
    <x v="1938"/>
    <x v="5"/>
    <x v="2"/>
    <x v="46"/>
    <x v="28"/>
  </r>
  <r>
    <s v="tt1255953"/>
    <x v="2210"/>
    <x v="2211"/>
    <n v="0"/>
    <x v="65"/>
    <n v="2"/>
    <n v="11"/>
    <x v="2"/>
    <x v="3"/>
    <x v="9"/>
    <s v="War"/>
    <x v="6"/>
    <x v="1"/>
    <n v="191106"/>
    <x v="1"/>
    <x v="268"/>
    <x v="2213"/>
    <n v="-2139"/>
    <x v="1"/>
    <d v="2010-09-03T00:00:00"/>
    <x v="926"/>
    <x v="1727"/>
    <x v="9"/>
    <x v="1"/>
    <x v="48"/>
    <x v="25"/>
  </r>
  <r>
    <s v="tt1258972"/>
    <x v="2211"/>
    <x v="2212"/>
    <n v="0"/>
    <x v="13"/>
    <n v="1"/>
    <n v="35"/>
    <x v="0"/>
    <x v="5"/>
    <x v="11"/>
    <s v="Unknown"/>
    <x v="35"/>
    <x v="0"/>
    <n v="63876"/>
    <x v="0"/>
    <x v="48"/>
    <x v="2214"/>
    <n v="5546518"/>
    <x v="0"/>
    <d v="2012-10-25T00:00:00"/>
    <x v="974"/>
    <x v="1669"/>
    <x v="4"/>
    <x v="2"/>
    <x v="49"/>
    <x v="2"/>
  </r>
  <r>
    <s v="tt12593682"/>
    <x v="2212"/>
    <x v="2213"/>
    <n v="0"/>
    <x v="45"/>
    <n v="2"/>
    <n v="7"/>
    <x v="2"/>
    <x v="5"/>
    <x v="2"/>
    <s v="Thriller"/>
    <x v="21"/>
    <x v="1"/>
    <n v="392277"/>
    <x v="1"/>
    <x v="269"/>
    <x v="2215"/>
    <n v="153368602"/>
    <x v="0"/>
    <d v="2022-07-18T00:00:00"/>
    <x v="975"/>
    <x v="1796"/>
    <x v="7"/>
    <x v="5"/>
    <x v="54"/>
    <x v="21"/>
  </r>
  <r>
    <s v="tt1259521"/>
    <x v="2213"/>
    <x v="2214"/>
    <n v="0"/>
    <x v="13"/>
    <n v="1"/>
    <n v="35"/>
    <x v="0"/>
    <x v="7"/>
    <x v="9"/>
    <s v="Thriller"/>
    <x v="16"/>
    <x v="0"/>
    <n v="441473"/>
    <x v="1"/>
    <x v="84"/>
    <x v="2216"/>
    <n v="40038838"/>
    <x v="0"/>
    <d v="2011-12-11T00:00:00"/>
    <x v="976"/>
    <x v="1774"/>
    <x v="0"/>
    <x v="3"/>
    <x v="46"/>
    <x v="0"/>
  </r>
  <r>
    <s v="tt1259528"/>
    <x v="2214"/>
    <x v="2215"/>
    <n v="0"/>
    <x v="54"/>
    <n v="2"/>
    <n v="20"/>
    <x v="2"/>
    <x v="5"/>
    <x v="6"/>
    <s v="Drama"/>
    <x v="16"/>
    <x v="0"/>
    <n v="120380"/>
    <x v="1"/>
    <x v="84"/>
    <x v="2217"/>
    <n v="50509622"/>
    <x v="0"/>
    <d v="2018-01-18T00:00:00"/>
    <x v="977"/>
    <x v="1939"/>
    <x v="1"/>
    <x v="2"/>
    <x v="55"/>
    <x v="21"/>
  </r>
  <r>
    <s v="tt1259571"/>
    <x v="2215"/>
    <x v="2216"/>
    <n v="0"/>
    <x v="25"/>
    <n v="2"/>
    <n v="10"/>
    <x v="2"/>
    <x v="1"/>
    <x v="3"/>
    <s v="Fantasy"/>
    <x v="56"/>
    <x v="3"/>
    <n v="295308"/>
    <x v="1"/>
    <x v="115"/>
    <x v="2218"/>
    <n v="661025481"/>
    <x v="0"/>
    <d v="2009-11-16T00:00:00"/>
    <x v="642"/>
    <x v="1940"/>
    <x v="5"/>
    <x v="5"/>
    <x v="42"/>
    <x v="18"/>
  </r>
  <r>
    <s v="tt1261945"/>
    <x v="2216"/>
    <x v="2217"/>
    <n v="0"/>
    <x v="51"/>
    <n v="2"/>
    <n v="26"/>
    <x v="2"/>
    <x v="0"/>
    <x v="3"/>
    <s v="Romance"/>
    <x v="53"/>
    <x v="3"/>
    <n v="82969"/>
    <x v="0"/>
    <x v="140"/>
    <x v="2219"/>
    <n v="190745055"/>
    <x v="0"/>
    <d v="2010-05-27T00:00:00"/>
    <x v="863"/>
    <x v="1941"/>
    <x v="11"/>
    <x v="2"/>
    <x v="48"/>
    <x v="15"/>
  </r>
  <r>
    <s v="tt1262416"/>
    <x v="2217"/>
    <x v="2218"/>
    <n v="0"/>
    <x v="40"/>
    <n v="1"/>
    <n v="51"/>
    <x v="0"/>
    <x v="0"/>
    <x v="10"/>
    <s v="Mystery"/>
    <x v="27"/>
    <x v="0"/>
    <n v="167450"/>
    <x v="1"/>
    <x v="82"/>
    <x v="2220"/>
    <n v="57231420"/>
    <x v="0"/>
    <d v="2011-04-11T00:00:00"/>
    <x v="111"/>
    <x v="1942"/>
    <x v="8"/>
    <x v="5"/>
    <x v="46"/>
    <x v="0"/>
  </r>
  <r>
    <s v="tt1263670"/>
    <x v="2218"/>
    <x v="2219"/>
    <n v="0"/>
    <x v="22"/>
    <n v="1"/>
    <n v="52"/>
    <x v="0"/>
    <x v="3"/>
    <x v="8"/>
    <s v="Romance"/>
    <x v="14"/>
    <x v="1"/>
    <n v="93415"/>
    <x v="0"/>
    <x v="22"/>
    <x v="2221"/>
    <n v="40405566"/>
    <x v="0"/>
    <d v="2009-12-06T00:00:00"/>
    <x v="949"/>
    <x v="1943"/>
    <x v="0"/>
    <x v="3"/>
    <x v="42"/>
    <x v="14"/>
  </r>
  <r>
    <s v="tt1267297"/>
    <x v="694"/>
    <x v="694"/>
    <n v="0"/>
    <x v="37"/>
    <n v="1"/>
    <n v="38"/>
    <x v="0"/>
    <x v="5"/>
    <x v="5"/>
    <s v="Fantasy"/>
    <x v="34"/>
    <x v="0"/>
    <n v="162391"/>
    <x v="1"/>
    <x v="140"/>
    <x v="2222"/>
    <n v="144819862"/>
    <x v="0"/>
    <d v="2014-07-23T00:00:00"/>
    <x v="382"/>
    <x v="1944"/>
    <x v="7"/>
    <x v="4"/>
    <x v="44"/>
    <x v="26"/>
  </r>
  <r>
    <s v="tt1268799"/>
    <x v="2219"/>
    <x v="2220"/>
    <n v="0"/>
    <x v="59"/>
    <n v="1"/>
    <n v="30"/>
    <x v="0"/>
    <x v="1"/>
    <x v="2"/>
    <s v="Unknown"/>
    <x v="27"/>
    <x v="0"/>
    <n v="71729"/>
    <x v="0"/>
    <x v="62"/>
    <x v="2223"/>
    <n v="17192775"/>
    <x v="0"/>
    <d v="2011-11-04T00:00:00"/>
    <x v="978"/>
    <x v="1881"/>
    <x v="5"/>
    <x v="1"/>
    <x v="46"/>
    <x v="3"/>
  </r>
  <r>
    <s v="tt1270262"/>
    <x v="2220"/>
    <x v="2221"/>
    <n v="0"/>
    <x v="15"/>
    <n v="1"/>
    <n v="49"/>
    <x v="0"/>
    <x v="2"/>
    <x v="3"/>
    <s v="Thriller"/>
    <x v="1"/>
    <x v="1"/>
    <n v="63509"/>
    <x v="0"/>
    <x v="270"/>
    <x v="2224"/>
    <n v="-13371787"/>
    <x v="1"/>
    <d v="2011-01-22T00:00:00"/>
    <x v="338"/>
    <x v="1945"/>
    <x v="1"/>
    <x v="6"/>
    <x v="46"/>
    <x v="29"/>
  </r>
  <r>
    <s v="tt1270761"/>
    <x v="2221"/>
    <x v="2222"/>
    <n v="0"/>
    <x v="53"/>
    <n v="1"/>
    <n v="39"/>
    <x v="0"/>
    <x v="8"/>
    <x v="10"/>
    <s v="Thriller"/>
    <x v="38"/>
    <x v="0"/>
    <n v="50255"/>
    <x v="0"/>
    <x v="78"/>
    <x v="2225"/>
    <n v="13269529"/>
    <x v="0"/>
    <d v="2010-11-06T00:00:00"/>
    <x v="979"/>
    <x v="1946"/>
    <x v="5"/>
    <x v="6"/>
    <x v="48"/>
    <x v="14"/>
  </r>
  <r>
    <s v="tt1270797"/>
    <x v="2222"/>
    <x v="2223"/>
    <n v="0"/>
    <x v="22"/>
    <n v="1"/>
    <n v="52"/>
    <x v="0"/>
    <x v="5"/>
    <x v="5"/>
    <s v="Sci-Fi"/>
    <x v="5"/>
    <x v="0"/>
    <n v="522423"/>
    <x v="2"/>
    <x v="140"/>
    <x v="2226"/>
    <n v="756085151"/>
    <x v="0"/>
    <d v="2018-10-01T00:00:00"/>
    <x v="925"/>
    <x v="1947"/>
    <x v="4"/>
    <x v="5"/>
    <x v="55"/>
    <x v="1"/>
  </r>
  <r>
    <s v="tt1270798"/>
    <x v="2223"/>
    <x v="2224"/>
    <n v="0"/>
    <x v="65"/>
    <n v="2"/>
    <n v="11"/>
    <x v="2"/>
    <x v="5"/>
    <x v="4"/>
    <s v="Unknown"/>
    <x v="8"/>
    <x v="1"/>
    <n v="713685"/>
    <x v="2"/>
    <x v="157"/>
    <x v="2227"/>
    <n v="192616690"/>
    <x v="0"/>
    <d v="2011-05-25T00:00:00"/>
    <x v="774"/>
    <x v="1948"/>
    <x v="11"/>
    <x v="4"/>
    <x v="46"/>
    <x v="2"/>
  </r>
  <r>
    <s v="tt1272878"/>
    <x v="2224"/>
    <x v="2225"/>
    <n v="0"/>
    <x v="15"/>
    <n v="1"/>
    <n v="49"/>
    <x v="0"/>
    <x v="5"/>
    <x v="2"/>
    <s v="Thriller"/>
    <x v="13"/>
    <x v="0"/>
    <n v="222041"/>
    <x v="1"/>
    <x v="235"/>
    <x v="2228"/>
    <n v="70940411"/>
    <x v="0"/>
    <d v="2013-07-30T00:00:00"/>
    <x v="980"/>
    <x v="1949"/>
    <x v="7"/>
    <x v="0"/>
    <x v="43"/>
    <x v="13"/>
  </r>
  <r>
    <s v="tt1276104"/>
    <x v="2225"/>
    <x v="2226"/>
    <n v="0"/>
    <x v="39"/>
    <n v="1"/>
    <n v="59"/>
    <x v="0"/>
    <x v="5"/>
    <x v="3"/>
    <s v="Sci-Fi"/>
    <x v="3"/>
    <x v="1"/>
    <n v="594344"/>
    <x v="2"/>
    <x v="84"/>
    <x v="2229"/>
    <n v="146506819"/>
    <x v="0"/>
    <d v="2012-09-06T00:00:00"/>
    <x v="652"/>
    <x v="1950"/>
    <x v="9"/>
    <x v="2"/>
    <x v="49"/>
    <x v="14"/>
  </r>
  <r>
    <s v="tt1277953"/>
    <x v="2226"/>
    <x v="2227"/>
    <n v="0"/>
    <x v="13"/>
    <n v="1"/>
    <n v="35"/>
    <x v="0"/>
    <x v="1"/>
    <x v="1"/>
    <s v="Comedy"/>
    <x v="22"/>
    <x v="0"/>
    <n v="193322"/>
    <x v="1"/>
    <x v="250"/>
    <x v="2230"/>
    <n v="601921274"/>
    <x v="0"/>
    <d v="2012-05-18T00:00:00"/>
    <x v="981"/>
    <x v="1951"/>
    <x v="11"/>
    <x v="1"/>
    <x v="49"/>
    <x v="21"/>
  </r>
  <r>
    <s v="tt1278340"/>
    <x v="2227"/>
    <x v="2228"/>
    <n v="0"/>
    <x v="56"/>
    <n v="1"/>
    <n v="32"/>
    <x v="0"/>
    <x v="0"/>
    <x v="0"/>
    <s v="Horror"/>
    <x v="33"/>
    <x v="0"/>
    <n v="69239"/>
    <x v="0"/>
    <x v="81"/>
    <x v="2231"/>
    <n v="1366797"/>
    <x v="0"/>
    <d v="2009-01-09T00:00:00"/>
    <x v="946"/>
    <x v="1834"/>
    <x v="1"/>
    <x v="1"/>
    <x v="42"/>
    <x v="17"/>
  </r>
  <r>
    <s v="tt12789558"/>
    <x v="2228"/>
    <x v="2229"/>
    <n v="0"/>
    <x v="37"/>
    <n v="1"/>
    <n v="38"/>
    <x v="0"/>
    <x v="2"/>
    <x v="3"/>
    <s v="Romance"/>
    <x v="14"/>
    <x v="1"/>
    <n v="85124"/>
    <x v="0"/>
    <x v="21"/>
    <x v="2232"/>
    <n v="38158343"/>
    <x v="0"/>
    <d v="2021-09-02T00:00:00"/>
    <x v="245"/>
    <x v="1952"/>
    <x v="9"/>
    <x v="2"/>
    <x v="41"/>
    <x v="9"/>
  </r>
  <r>
    <s v="tt1279935"/>
    <x v="2229"/>
    <x v="2230"/>
    <n v="0"/>
    <x v="28"/>
    <n v="1"/>
    <n v="28"/>
    <x v="0"/>
    <x v="0"/>
    <x v="6"/>
    <s v="Romance"/>
    <x v="33"/>
    <x v="0"/>
    <n v="169572"/>
    <x v="1"/>
    <x v="51"/>
    <x v="2233"/>
    <n v="97263880"/>
    <x v="0"/>
    <d v="2010-04-06T00:00:00"/>
    <x v="543"/>
    <x v="1953"/>
    <x v="8"/>
    <x v="0"/>
    <x v="48"/>
    <x v="14"/>
  </r>
  <r>
    <s v="tt1282140"/>
    <x v="2230"/>
    <x v="2231"/>
    <n v="0"/>
    <x v="56"/>
    <n v="1"/>
    <n v="32"/>
    <x v="0"/>
    <x v="0"/>
    <x v="3"/>
    <s v="Romance"/>
    <x v="16"/>
    <x v="0"/>
    <n v="409068"/>
    <x v="1"/>
    <x v="33"/>
    <x v="2234"/>
    <n v="67026327"/>
    <x v="0"/>
    <d v="2010-09-11T00:00:00"/>
    <x v="982"/>
    <x v="1954"/>
    <x v="9"/>
    <x v="6"/>
    <x v="48"/>
    <x v="0"/>
  </r>
  <r>
    <s v="tt1284575"/>
    <x v="2231"/>
    <x v="2232"/>
    <n v="0"/>
    <x v="56"/>
    <n v="1"/>
    <n v="32"/>
    <x v="0"/>
    <x v="0"/>
    <x v="7"/>
    <s v="Unknown"/>
    <x v="29"/>
    <x v="0"/>
    <n v="210039"/>
    <x v="1"/>
    <x v="34"/>
    <x v="2235"/>
    <n v="196197492"/>
    <x v="0"/>
    <d v="2011-06-17T00:00:00"/>
    <x v="516"/>
    <x v="1955"/>
    <x v="6"/>
    <x v="1"/>
    <x v="46"/>
    <x v="30"/>
  </r>
  <r>
    <s v="tt1285016"/>
    <x v="2232"/>
    <x v="2233"/>
    <n v="0"/>
    <x v="7"/>
    <n v="2"/>
    <n v="0"/>
    <x v="0"/>
    <x v="2"/>
    <x v="3"/>
    <s v="Unknown"/>
    <x v="10"/>
    <x v="1"/>
    <n v="740185"/>
    <x v="2"/>
    <x v="82"/>
    <x v="2236"/>
    <n v="184920375"/>
    <x v="0"/>
    <d v="2010-09-24T00:00:00"/>
    <x v="221"/>
    <x v="1956"/>
    <x v="9"/>
    <x v="1"/>
    <x v="48"/>
    <x v="22"/>
  </r>
  <r>
    <s v="tt1285241"/>
    <x v="2233"/>
    <x v="2234"/>
    <n v="0"/>
    <x v="116"/>
    <n v="2"/>
    <n v="28"/>
    <x v="2"/>
    <x v="5"/>
    <x v="6"/>
    <s v="Thriller"/>
    <x v="1"/>
    <x v="1"/>
    <n v="56851"/>
    <x v="0"/>
    <x v="271"/>
    <x v="2237"/>
    <n v="-9786482"/>
    <x v="1"/>
    <d v="2011-12-22T00:00:00"/>
    <x v="983"/>
    <x v="1792"/>
    <x v="0"/>
    <x v="2"/>
    <x v="46"/>
    <x v="29"/>
  </r>
  <r>
    <s v="tt1288558"/>
    <x v="2234"/>
    <x v="2235"/>
    <n v="0"/>
    <x v="10"/>
    <n v="1"/>
    <n v="31"/>
    <x v="0"/>
    <x v="7"/>
    <x v="11"/>
    <s v="Unknown"/>
    <x v="7"/>
    <x v="0"/>
    <n v="193811"/>
    <x v="1"/>
    <x v="70"/>
    <x v="2238"/>
    <n v="80542952"/>
    <x v="0"/>
    <d v="2013-03-08T00:00:00"/>
    <x v="984"/>
    <x v="1565"/>
    <x v="3"/>
    <x v="1"/>
    <x v="43"/>
    <x v="19"/>
  </r>
  <r>
    <s v="tt1289401"/>
    <x v="168"/>
    <x v="168"/>
    <n v="0"/>
    <x v="35"/>
    <n v="1"/>
    <n v="57"/>
    <x v="0"/>
    <x v="5"/>
    <x v="2"/>
    <s v="Fantasy"/>
    <x v="22"/>
    <x v="0"/>
    <n v="240919"/>
    <x v="1"/>
    <x v="272"/>
    <x v="2239"/>
    <n v="85147509"/>
    <x v="0"/>
    <d v="2016-07-09T00:00:00"/>
    <x v="985"/>
    <x v="1957"/>
    <x v="7"/>
    <x v="6"/>
    <x v="52"/>
    <x v="17"/>
  </r>
  <r>
    <s v="tt1289406"/>
    <x v="2235"/>
    <x v="2236"/>
    <n v="0"/>
    <x v="62"/>
    <n v="1"/>
    <n v="43"/>
    <x v="0"/>
    <x v="5"/>
    <x v="6"/>
    <s v="Drama"/>
    <x v="14"/>
    <x v="1"/>
    <n v="90311"/>
    <x v="0"/>
    <x v="246"/>
    <x v="2240"/>
    <n v="3071451"/>
    <x v="0"/>
    <d v="2009-09-12T00:00:00"/>
    <x v="986"/>
    <x v="1623"/>
    <x v="9"/>
    <x v="6"/>
    <x v="42"/>
    <x v="23"/>
  </r>
  <r>
    <s v="tt1291150"/>
    <x v="375"/>
    <x v="375"/>
    <n v="0"/>
    <x v="75"/>
    <n v="1"/>
    <n v="41"/>
    <x v="0"/>
    <x v="5"/>
    <x v="5"/>
    <s v="Comedy"/>
    <x v="24"/>
    <x v="0"/>
    <n v="217729"/>
    <x v="1"/>
    <x v="149"/>
    <x v="2241"/>
    <n v="360004754"/>
    <x v="0"/>
    <d v="2014-08-03T00:00:00"/>
    <x v="686"/>
    <x v="1958"/>
    <x v="10"/>
    <x v="3"/>
    <x v="44"/>
    <x v="25"/>
  </r>
  <r>
    <s v="tt1291584"/>
    <x v="2236"/>
    <x v="2237"/>
    <n v="0"/>
    <x v="54"/>
    <n v="2"/>
    <n v="20"/>
    <x v="2"/>
    <x v="5"/>
    <x v="3"/>
    <s v="Sport"/>
    <x v="12"/>
    <x v="1"/>
    <n v="489717"/>
    <x v="1"/>
    <x v="78"/>
    <x v="2242"/>
    <n v="-1691385"/>
    <x v="1"/>
    <d v="2011-09-09T00:00:00"/>
    <x v="590"/>
    <x v="1887"/>
    <x v="9"/>
    <x v="1"/>
    <x v="46"/>
    <x v="17"/>
  </r>
  <r>
    <s v="tt1292566"/>
    <x v="2237"/>
    <x v="2238"/>
    <n v="0"/>
    <x v="18"/>
    <n v="1"/>
    <n v="50"/>
    <x v="0"/>
    <x v="0"/>
    <x v="3"/>
    <s v="Romance"/>
    <x v="28"/>
    <x v="0"/>
    <n v="92428"/>
    <x v="0"/>
    <x v="119"/>
    <x v="2243"/>
    <n v="74543513"/>
    <x v="0"/>
    <d v="2016-02-03T00:00:00"/>
    <x v="987"/>
    <x v="1959"/>
    <x v="2"/>
    <x v="4"/>
    <x v="52"/>
    <x v="25"/>
  </r>
  <r>
    <s v="tt1293847"/>
    <x v="2238"/>
    <x v="2239"/>
    <n v="0"/>
    <x v="63"/>
    <n v="1"/>
    <n v="47"/>
    <x v="0"/>
    <x v="5"/>
    <x v="5"/>
    <s v="Thriller"/>
    <x v="50"/>
    <x v="0"/>
    <n v="95985"/>
    <x v="0"/>
    <x v="132"/>
    <x v="2244"/>
    <n v="261118277"/>
    <x v="0"/>
    <d v="2017-01-05T00:00:00"/>
    <x v="605"/>
    <x v="1960"/>
    <x v="1"/>
    <x v="2"/>
    <x v="51"/>
    <x v="20"/>
  </r>
  <r>
    <s v="tt1294226"/>
    <x v="2239"/>
    <x v="2240"/>
    <n v="0"/>
    <x v="52"/>
    <n v="1"/>
    <n v="48"/>
    <x v="0"/>
    <x v="3"/>
    <x v="8"/>
    <s v="Romance"/>
    <x v="34"/>
    <x v="0"/>
    <n v="91318"/>
    <x v="0"/>
    <x v="34"/>
    <x v="2245"/>
    <n v="69137047"/>
    <x v="0"/>
    <d v="2010-03-31T00:00:00"/>
    <x v="988"/>
    <x v="1961"/>
    <x v="3"/>
    <x v="4"/>
    <x v="48"/>
    <x v="27"/>
  </r>
  <r>
    <s v="tt1298644"/>
    <x v="2240"/>
    <x v="2241"/>
    <n v="0"/>
    <x v="29"/>
    <n v="1"/>
    <n v="33"/>
    <x v="0"/>
    <x v="0"/>
    <x v="6"/>
    <s v="Unknown"/>
    <x v="35"/>
    <x v="0"/>
    <n v="64002"/>
    <x v="0"/>
    <x v="72"/>
    <x v="2246"/>
    <n v="76409779"/>
    <x v="0"/>
    <d v="2019-05-08T00:00:00"/>
    <x v="989"/>
    <x v="1962"/>
    <x v="11"/>
    <x v="4"/>
    <x v="47"/>
    <x v="19"/>
  </r>
  <r>
    <s v="tt1298649"/>
    <x v="2241"/>
    <x v="2242"/>
    <n v="0"/>
    <x v="8"/>
    <n v="1"/>
    <n v="42"/>
    <x v="0"/>
    <x v="0"/>
    <x v="4"/>
    <s v="Unknown"/>
    <x v="36"/>
    <x v="0"/>
    <n v="131721"/>
    <x v="1"/>
    <x v="156"/>
    <x v="2247"/>
    <n v="267862"/>
    <x v="0"/>
    <d v="2012-07-27T00:00:00"/>
    <x v="990"/>
    <x v="1963"/>
    <x v="7"/>
    <x v="1"/>
    <x v="49"/>
    <x v="15"/>
  </r>
  <r>
    <s v="tt1298650"/>
    <x v="2242"/>
    <x v="2243"/>
    <n v="0"/>
    <x v="70"/>
    <n v="2"/>
    <n v="17"/>
    <x v="2"/>
    <x v="5"/>
    <x v="5"/>
    <s v="Fantasy"/>
    <x v="5"/>
    <x v="0"/>
    <n v="552425"/>
    <x v="2"/>
    <x v="224"/>
    <x v="2248"/>
    <n v="796721266"/>
    <x v="0"/>
    <d v="2011-05-07T00:00:00"/>
    <x v="538"/>
    <x v="1964"/>
    <x v="11"/>
    <x v="6"/>
    <x v="46"/>
    <x v="7"/>
  </r>
  <r>
    <s v="tt1300851"/>
    <x v="2243"/>
    <x v="2244"/>
    <n v="0"/>
    <x v="0"/>
    <n v="1"/>
    <n v="58"/>
    <x v="0"/>
    <x v="5"/>
    <x v="6"/>
    <s v="Thriller"/>
    <x v="27"/>
    <x v="0"/>
    <n v="66256"/>
    <x v="0"/>
    <x v="33"/>
    <x v="2249"/>
    <n v="2629321"/>
    <x v="0"/>
    <d v="2009-10-19T00:00:00"/>
    <x v="414"/>
    <x v="1965"/>
    <x v="4"/>
    <x v="5"/>
    <x v="42"/>
    <x v="4"/>
  </r>
  <r>
    <s v="tt1300854"/>
    <x v="2244"/>
    <x v="2245"/>
    <n v="0"/>
    <x v="25"/>
    <n v="2"/>
    <n v="10"/>
    <x v="2"/>
    <x v="5"/>
    <x v="5"/>
    <s v="Sci-Fi"/>
    <x v="1"/>
    <x v="1"/>
    <n v="884221"/>
    <x v="2"/>
    <x v="159"/>
    <x v="2250"/>
    <n v="1015577205"/>
    <x v="0"/>
    <d v="2013-04-14T00:00:00"/>
    <x v="622"/>
    <x v="1966"/>
    <x v="8"/>
    <x v="3"/>
    <x v="43"/>
    <x v="5"/>
  </r>
  <r>
    <s v="tt1302006"/>
    <x v="2245"/>
    <x v="2246"/>
    <n v="0"/>
    <x v="120"/>
    <n v="3"/>
    <n v="29"/>
    <x v="2"/>
    <x v="2"/>
    <x v="6"/>
    <s v="Drama"/>
    <x v="10"/>
    <x v="1"/>
    <n v="417627"/>
    <x v="1"/>
    <x v="273"/>
    <x v="2251"/>
    <n v="-158031147"/>
    <x v="1"/>
    <d v="2019-09-27T00:00:00"/>
    <x v="22"/>
    <x v="1967"/>
    <x v="9"/>
    <x v="1"/>
    <x v="47"/>
    <x v="15"/>
  </r>
  <r>
    <s v="tt1302011"/>
    <x v="2246"/>
    <x v="2247"/>
    <n v="0"/>
    <x v="59"/>
    <n v="1"/>
    <n v="30"/>
    <x v="0"/>
    <x v="5"/>
    <x v="5"/>
    <s v="Animation"/>
    <x v="14"/>
    <x v="1"/>
    <n v="307265"/>
    <x v="1"/>
    <x v="191"/>
    <x v="2252"/>
    <n v="515692281"/>
    <x v="0"/>
    <d v="2011-05-22T00:00:00"/>
    <x v="991"/>
    <x v="1968"/>
    <x v="11"/>
    <x v="3"/>
    <x v="46"/>
    <x v="29"/>
  </r>
  <r>
    <s v="tt1305806"/>
    <x v="2247"/>
    <x v="2248"/>
    <n v="0"/>
    <x v="27"/>
    <n v="2"/>
    <n v="9"/>
    <x v="2"/>
    <x v="3"/>
    <x v="9"/>
    <s v="Romance"/>
    <x v="18"/>
    <x v="1"/>
    <n v="218340"/>
    <x v="1"/>
    <x v="14"/>
    <x v="2253"/>
    <n v="33079650"/>
    <x v="0"/>
    <d v="2009-08-13T00:00:00"/>
    <x v="992"/>
    <x v="1570"/>
    <x v="10"/>
    <x v="2"/>
    <x v="42"/>
    <x v="12"/>
  </r>
  <r>
    <s v="tt1306980"/>
    <x v="2248"/>
    <x v="2249"/>
    <n v="0"/>
    <x v="12"/>
    <n v="1"/>
    <n v="40"/>
    <x v="0"/>
    <x v="0"/>
    <x v="3"/>
    <s v="Romance"/>
    <x v="2"/>
    <x v="1"/>
    <n v="339930"/>
    <x v="1"/>
    <x v="33"/>
    <x v="2254"/>
    <n v="33097853"/>
    <x v="0"/>
    <d v="2011-09-12T00:00:00"/>
    <x v="993"/>
    <x v="1969"/>
    <x v="9"/>
    <x v="5"/>
    <x v="46"/>
    <x v="23"/>
  </r>
  <r>
    <s v="tt1307068"/>
    <x v="2249"/>
    <x v="2250"/>
    <n v="0"/>
    <x v="75"/>
    <n v="1"/>
    <n v="41"/>
    <x v="0"/>
    <x v="1"/>
    <x v="2"/>
    <s v="Drama"/>
    <x v="13"/>
    <x v="0"/>
    <n v="117789"/>
    <x v="1"/>
    <x v="64"/>
    <x v="2255"/>
    <n v="1681781"/>
    <x v="0"/>
    <d v="2012-06-18T00:00:00"/>
    <x v="994"/>
    <x v="1970"/>
    <x v="6"/>
    <x v="5"/>
    <x v="49"/>
    <x v="21"/>
  </r>
  <r>
    <s v="tt1308729"/>
    <x v="2250"/>
    <x v="2251"/>
    <n v="0"/>
    <x v="56"/>
    <n v="1"/>
    <n v="32"/>
    <x v="0"/>
    <x v="5"/>
    <x v="6"/>
    <s v="Thriller"/>
    <x v="36"/>
    <x v="0"/>
    <n v="51755"/>
    <x v="0"/>
    <x v="129"/>
    <x v="2256"/>
    <n v="-23052791"/>
    <x v="1"/>
    <d v="2012-11-14T00:00:00"/>
    <x v="67"/>
    <x v="1971"/>
    <x v="5"/>
    <x v="4"/>
    <x v="49"/>
    <x v="5"/>
  </r>
  <r>
    <s v="tt1311067"/>
    <x v="114"/>
    <x v="114"/>
    <n v="0"/>
    <x v="17"/>
    <n v="1"/>
    <n v="45"/>
    <x v="0"/>
    <x v="7"/>
    <x v="11"/>
    <s v="Unknown"/>
    <x v="56"/>
    <x v="3"/>
    <n v="58881"/>
    <x v="0"/>
    <x v="48"/>
    <x v="2257"/>
    <n v="24421467"/>
    <x v="0"/>
    <d v="2009-08-28T00:00:00"/>
    <x v="495"/>
    <x v="1972"/>
    <x v="10"/>
    <x v="1"/>
    <x v="42"/>
    <x v="10"/>
  </r>
  <r>
    <s v="tt1314655"/>
    <x v="2251"/>
    <x v="2252"/>
    <n v="0"/>
    <x v="110"/>
    <n v="1"/>
    <n v="20"/>
    <x v="1"/>
    <x v="7"/>
    <x v="9"/>
    <s v="Thriller"/>
    <x v="33"/>
    <x v="0"/>
    <n v="154843"/>
    <x v="1"/>
    <x v="64"/>
    <x v="2258"/>
    <n v="52695489"/>
    <x v="0"/>
    <d v="2010-09-16T00:00:00"/>
    <x v="897"/>
    <x v="1973"/>
    <x v="9"/>
    <x v="2"/>
    <x v="48"/>
    <x v="18"/>
  </r>
  <r>
    <s v="tt1315981"/>
    <x v="2252"/>
    <x v="2253"/>
    <n v="0"/>
    <x v="53"/>
    <n v="1"/>
    <n v="39"/>
    <x v="0"/>
    <x v="4"/>
    <x v="3"/>
    <s v="Romance"/>
    <x v="15"/>
    <x v="1"/>
    <n v="116411"/>
    <x v="1"/>
    <x v="22"/>
    <x v="2259"/>
    <n v="17964890"/>
    <x v="0"/>
    <d v="2009-09-11T00:00:00"/>
    <x v="995"/>
    <x v="1318"/>
    <x v="9"/>
    <x v="1"/>
    <x v="42"/>
    <x v="0"/>
  </r>
  <r>
    <s v="tt1318514"/>
    <x v="2253"/>
    <x v="2254"/>
    <n v="0"/>
    <x v="17"/>
    <n v="1"/>
    <n v="45"/>
    <x v="0"/>
    <x v="5"/>
    <x v="3"/>
    <s v="Sci-Fi"/>
    <x v="2"/>
    <x v="1"/>
    <n v="548299"/>
    <x v="2"/>
    <x v="154"/>
    <x v="2260"/>
    <n v="388800873"/>
    <x v="0"/>
    <d v="2011-07-28T00:00:00"/>
    <x v="996"/>
    <x v="1974"/>
    <x v="7"/>
    <x v="2"/>
    <x v="46"/>
    <x v="10"/>
  </r>
  <r>
    <s v="tt1320244"/>
    <x v="2254"/>
    <x v="2255"/>
    <n v="0"/>
    <x v="55"/>
    <n v="1"/>
    <n v="27"/>
    <x v="0"/>
    <x v="7"/>
    <x v="9"/>
    <s v="Thriller"/>
    <x v="36"/>
    <x v="0"/>
    <n v="51633"/>
    <x v="0"/>
    <x v="7"/>
    <x v="2261"/>
    <n v="67632527"/>
    <x v="0"/>
    <d v="2010-06-24T00:00:00"/>
    <x v="997"/>
    <x v="1975"/>
    <x v="6"/>
    <x v="2"/>
    <x v="48"/>
    <x v="22"/>
  </r>
  <r>
    <s v="tt1320253"/>
    <x v="2255"/>
    <x v="2256"/>
    <n v="0"/>
    <x v="62"/>
    <n v="1"/>
    <n v="43"/>
    <x v="0"/>
    <x v="5"/>
    <x v="5"/>
    <s v="Thriller"/>
    <x v="0"/>
    <x v="0"/>
    <n v="360165"/>
    <x v="1"/>
    <x v="125"/>
    <x v="2262"/>
    <n v="194470394"/>
    <x v="0"/>
    <d v="2010-08-03T00:00:00"/>
    <x v="65"/>
    <x v="1976"/>
    <x v="10"/>
    <x v="0"/>
    <x v="48"/>
    <x v="25"/>
  </r>
  <r>
    <s v="tt1320261"/>
    <x v="2256"/>
    <x v="2257"/>
    <n v="0"/>
    <x v="57"/>
    <n v="1"/>
    <n v="25"/>
    <x v="0"/>
    <x v="1"/>
    <x v="2"/>
    <s v="Family"/>
    <x v="46"/>
    <x v="3"/>
    <n v="72462"/>
    <x v="0"/>
    <x v="274"/>
    <x v="2263"/>
    <n v="125382724"/>
    <x v="0"/>
    <d v="2010-12-22T00:00:00"/>
    <x v="881"/>
    <x v="1687"/>
    <x v="0"/>
    <x v="4"/>
    <x v="48"/>
    <x v="29"/>
  </r>
  <r>
    <s v="tt1321509"/>
    <x v="1788"/>
    <x v="1788"/>
    <n v="0"/>
    <x v="56"/>
    <n v="1"/>
    <n v="32"/>
    <x v="0"/>
    <x v="0"/>
    <x v="3"/>
    <s v="Unknown"/>
    <x v="36"/>
    <x v="0"/>
    <n v="52843"/>
    <x v="0"/>
    <x v="72"/>
    <x v="2264"/>
    <n v="28050886"/>
    <x v="0"/>
    <d v="2010-04-12T00:00:00"/>
    <x v="729"/>
    <x v="1977"/>
    <x v="8"/>
    <x v="5"/>
    <x v="48"/>
    <x v="23"/>
  </r>
  <r>
    <s v="tt1321510"/>
    <x v="2257"/>
    <x v="2258"/>
    <n v="0"/>
    <x v="48"/>
    <n v="2"/>
    <n v="23"/>
    <x v="2"/>
    <x v="3"/>
    <x v="17"/>
    <s v="Romance"/>
    <x v="21"/>
    <x v="1"/>
    <n v="50903"/>
    <x v="0"/>
    <x v="51"/>
    <x v="2265"/>
    <n v="-9824833"/>
    <x v="1"/>
    <d v="2021-06-09T00:00:00"/>
    <x v="872"/>
    <x v="1978"/>
    <x v="6"/>
    <x v="4"/>
    <x v="41"/>
    <x v="17"/>
  </r>
  <r>
    <s v="tt1321511"/>
    <x v="1341"/>
    <x v="2259"/>
    <n v="0"/>
    <x v="9"/>
    <n v="1"/>
    <n v="44"/>
    <x v="0"/>
    <x v="5"/>
    <x v="3"/>
    <s v="Mystery"/>
    <x v="24"/>
    <x v="0"/>
    <n v="79505"/>
    <x v="0"/>
    <x v="84"/>
    <x v="2266"/>
    <n v="-24813233"/>
    <x v="1"/>
    <d v="2013-11-11T00:00:00"/>
    <x v="178"/>
    <x v="1979"/>
    <x v="5"/>
    <x v="5"/>
    <x v="43"/>
    <x v="0"/>
  </r>
  <r>
    <s v="tt1321860"/>
    <x v="2258"/>
    <x v="2260"/>
    <n v="0"/>
    <x v="10"/>
    <n v="1"/>
    <n v="31"/>
    <x v="0"/>
    <x v="3"/>
    <x v="11"/>
    <s v="Unknown"/>
    <x v="5"/>
    <x v="0"/>
    <n v="50273"/>
    <x v="0"/>
    <x v="72"/>
    <x v="2267"/>
    <n v="-13705200"/>
    <x v="1"/>
    <d v="2011-03-16T00:00:00"/>
    <x v="998"/>
    <x v="1980"/>
    <x v="3"/>
    <x v="4"/>
    <x v="46"/>
    <x v="18"/>
  </r>
  <r>
    <s v="tt1321870"/>
    <x v="2259"/>
    <x v="2261"/>
    <n v="0"/>
    <x v="11"/>
    <n v="1"/>
    <n v="53"/>
    <x v="0"/>
    <x v="5"/>
    <x v="6"/>
    <s v="Drama"/>
    <x v="13"/>
    <x v="0"/>
    <n v="220849"/>
    <x v="1"/>
    <x v="113"/>
    <x v="2268"/>
    <n v="45200903"/>
    <x v="0"/>
    <d v="2013-01-07T00:00:00"/>
    <x v="925"/>
    <x v="1981"/>
    <x v="1"/>
    <x v="5"/>
    <x v="43"/>
    <x v="7"/>
  </r>
  <r>
    <s v="tt1322269"/>
    <x v="2260"/>
    <x v="2262"/>
    <n v="0"/>
    <x v="21"/>
    <n v="2"/>
    <n v="1"/>
    <x v="2"/>
    <x v="0"/>
    <x v="3"/>
    <s v="Unknown"/>
    <x v="14"/>
    <x v="1"/>
    <n v="94070"/>
    <x v="0"/>
    <x v="78"/>
    <x v="2269"/>
    <n v="49188937"/>
    <x v="0"/>
    <d v="2013-09-09T00:00:00"/>
    <x v="999"/>
    <x v="1982"/>
    <x v="9"/>
    <x v="5"/>
    <x v="43"/>
    <x v="17"/>
  </r>
  <r>
    <s v="tt1322312"/>
    <x v="2261"/>
    <x v="2263"/>
    <n v="0"/>
    <x v="62"/>
    <n v="1"/>
    <n v="43"/>
    <x v="0"/>
    <x v="0"/>
    <x v="7"/>
    <s v="Unknown"/>
    <x v="33"/>
    <x v="0"/>
    <n v="59648"/>
    <x v="0"/>
    <x v="107"/>
    <x v="2270"/>
    <n v="10059111"/>
    <x v="0"/>
    <d v="2010-08-27T00:00:00"/>
    <x v="1000"/>
    <x v="1983"/>
    <x v="10"/>
    <x v="1"/>
    <x v="48"/>
    <x v="15"/>
  </r>
  <r>
    <s v="tt1323594"/>
    <x v="2262"/>
    <x v="2264"/>
    <n v="0"/>
    <x v="13"/>
    <n v="1"/>
    <n v="35"/>
    <x v="0"/>
    <x v="1"/>
    <x v="1"/>
    <s v="Comedy"/>
    <x v="2"/>
    <x v="1"/>
    <n v="571276"/>
    <x v="2"/>
    <x v="233"/>
    <x v="2271"/>
    <n v="474157985"/>
    <x v="0"/>
    <d v="2010-06-20T00:00:00"/>
    <x v="1001"/>
    <x v="1984"/>
    <x v="6"/>
    <x v="3"/>
    <x v="48"/>
    <x v="8"/>
  </r>
  <r>
    <s v="tt1324999"/>
    <x v="2263"/>
    <x v="2265"/>
    <n v="0"/>
    <x v="35"/>
    <n v="1"/>
    <n v="57"/>
    <x v="0"/>
    <x v="1"/>
    <x v="3"/>
    <s v="Fantasy"/>
    <x v="46"/>
    <x v="3"/>
    <n v="250239"/>
    <x v="1"/>
    <x v="160"/>
    <x v="2272"/>
    <n v="602205856"/>
    <x v="0"/>
    <d v="2011-10-30T00:00:00"/>
    <x v="602"/>
    <x v="1985"/>
    <x v="4"/>
    <x v="3"/>
    <x v="46"/>
    <x v="13"/>
  </r>
  <r>
    <s v="tt1325004"/>
    <x v="2264"/>
    <x v="2266"/>
    <n v="0"/>
    <x v="14"/>
    <n v="2"/>
    <n v="4"/>
    <x v="2"/>
    <x v="5"/>
    <x v="5"/>
    <s v="Drama"/>
    <x v="30"/>
    <x v="0"/>
    <n v="256265"/>
    <x v="1"/>
    <x v="156"/>
    <x v="2273"/>
    <n v="630509825"/>
    <x v="0"/>
    <d v="2010-06-30T00:00:00"/>
    <x v="646"/>
    <x v="1668"/>
    <x v="6"/>
    <x v="4"/>
    <x v="48"/>
    <x v="13"/>
  </r>
  <r>
    <s v="tt1327194"/>
    <x v="2265"/>
    <x v="2267"/>
    <n v="0"/>
    <x v="75"/>
    <n v="1"/>
    <n v="41"/>
    <x v="0"/>
    <x v="3"/>
    <x v="9"/>
    <s v="Romance"/>
    <x v="0"/>
    <x v="0"/>
    <n v="112483"/>
    <x v="1"/>
    <x v="78"/>
    <x v="2274"/>
    <n v="74357138"/>
    <x v="0"/>
    <d v="2012-04-19T00:00:00"/>
    <x v="321"/>
    <x v="1986"/>
    <x v="8"/>
    <x v="2"/>
    <x v="49"/>
    <x v="4"/>
  </r>
  <r>
    <s v="tt1327773"/>
    <x v="2266"/>
    <x v="2268"/>
    <n v="0"/>
    <x v="68"/>
    <n v="2"/>
    <n v="12"/>
    <x v="2"/>
    <x v="2"/>
    <x v="3"/>
    <s v="Unknown"/>
    <x v="14"/>
    <x v="1"/>
    <n v="118581"/>
    <x v="1"/>
    <x v="84"/>
    <x v="2275"/>
    <n v="147313795"/>
    <x v="0"/>
    <d v="2013-08-05T00:00:00"/>
    <x v="847"/>
    <x v="1987"/>
    <x v="10"/>
    <x v="5"/>
    <x v="43"/>
    <x v="20"/>
  </r>
  <r>
    <s v="tt13314558"/>
    <x v="2267"/>
    <x v="2269"/>
    <n v="0"/>
    <x v="11"/>
    <n v="1"/>
    <n v="53"/>
    <x v="0"/>
    <x v="5"/>
    <x v="2"/>
    <s v="Fantasy"/>
    <x v="28"/>
    <x v="0"/>
    <n v="86991"/>
    <x v="0"/>
    <x v="140"/>
    <x v="12"/>
    <n v="-100000000"/>
    <x v="1"/>
    <d v="2022-08-12T00:00:00"/>
    <x v="1002"/>
    <x v="1988"/>
    <x v="10"/>
    <x v="1"/>
    <x v="54"/>
    <x v="23"/>
  </r>
  <r>
    <s v="tt13320622"/>
    <x v="2268"/>
    <x v="2270"/>
    <n v="0"/>
    <x v="22"/>
    <n v="1"/>
    <n v="52"/>
    <x v="0"/>
    <x v="5"/>
    <x v="5"/>
    <s v="Comedy"/>
    <x v="28"/>
    <x v="0"/>
    <n v="145390"/>
    <x v="1"/>
    <x v="156"/>
    <x v="2276"/>
    <n v="124907684"/>
    <x v="0"/>
    <d v="2022-03-12T00:00:00"/>
    <x v="1003"/>
    <x v="1819"/>
    <x v="3"/>
    <x v="6"/>
    <x v="54"/>
    <x v="23"/>
  </r>
  <r>
    <s v="tt1333125"/>
    <x v="2269"/>
    <x v="2271"/>
    <n v="0"/>
    <x v="19"/>
    <n v="1"/>
    <n v="34"/>
    <x v="0"/>
    <x v="0"/>
    <x v="11"/>
    <s v="Unknown"/>
    <x v="59"/>
    <x v="3"/>
    <n v="110451"/>
    <x v="1"/>
    <x v="15"/>
    <x v="2277"/>
    <n v="26443111"/>
    <x v="0"/>
    <d v="2013-01-01T00:00:00"/>
    <x v="1004"/>
    <x v="1989"/>
    <x v="1"/>
    <x v="0"/>
    <x v="43"/>
    <x v="1"/>
  </r>
  <r>
    <s v="tt1334260"/>
    <x v="2270"/>
    <x v="2272"/>
    <n v="0"/>
    <x v="62"/>
    <n v="1"/>
    <n v="43"/>
    <x v="0"/>
    <x v="3"/>
    <x v="7"/>
    <s v="Sci-Fi"/>
    <x v="1"/>
    <x v="1"/>
    <n v="150997"/>
    <x v="1"/>
    <x v="48"/>
    <x v="2278"/>
    <n v="-5081907"/>
    <x v="1"/>
    <d v="2010-09-03T00:00:00"/>
    <x v="507"/>
    <x v="1727"/>
    <x v="9"/>
    <x v="1"/>
    <x v="48"/>
    <x v="25"/>
  </r>
  <r>
    <s v="tt1334512"/>
    <x v="2271"/>
    <x v="2273"/>
    <n v="0"/>
    <x v="18"/>
    <n v="1"/>
    <n v="50"/>
    <x v="0"/>
    <x v="0"/>
    <x v="7"/>
    <s v="Unknown"/>
    <x v="36"/>
    <x v="0"/>
    <n v="52752"/>
    <x v="0"/>
    <x v="82"/>
    <x v="2279"/>
    <n v="8147945"/>
    <x v="0"/>
    <d v="2011-04-08T00:00:00"/>
    <x v="1005"/>
    <x v="1927"/>
    <x v="8"/>
    <x v="1"/>
    <x v="46"/>
    <x v="19"/>
  </r>
  <r>
    <s v="tt13345606"/>
    <x v="2272"/>
    <x v="2274"/>
    <n v="0"/>
    <x v="44"/>
    <n v="1"/>
    <n v="36"/>
    <x v="0"/>
    <x v="7"/>
    <x v="11"/>
    <s v="Unknown"/>
    <x v="7"/>
    <x v="0"/>
    <n v="123315"/>
    <x v="1"/>
    <x v="3"/>
    <x v="2280"/>
    <n v="134733054"/>
    <x v="0"/>
    <d v="2023-03-15T00:00:00"/>
    <x v="1006"/>
    <x v="1990"/>
    <x v="3"/>
    <x v="4"/>
    <x v="50"/>
    <x v="24"/>
  </r>
  <r>
    <s v="tt1335975"/>
    <x v="2273"/>
    <x v="2275"/>
    <n v="0"/>
    <x v="82"/>
    <n v="2"/>
    <n v="8"/>
    <x v="2"/>
    <x v="5"/>
    <x v="3"/>
    <s v="Fantasy"/>
    <x v="27"/>
    <x v="0"/>
    <n v="168369"/>
    <x v="1"/>
    <x v="145"/>
    <x v="2281"/>
    <n v="-23216161"/>
    <x v="1"/>
    <d v="2013-12-06T00:00:00"/>
    <x v="1007"/>
    <x v="1991"/>
    <x v="0"/>
    <x v="1"/>
    <x v="43"/>
    <x v="14"/>
  </r>
  <r>
    <s v="tt1336608"/>
    <x v="2274"/>
    <x v="2276"/>
    <n v="0"/>
    <x v="90"/>
    <n v="2"/>
    <n v="3"/>
    <x v="2"/>
    <x v="0"/>
    <x v="3"/>
    <s v="Musical"/>
    <x v="32"/>
    <x v="0"/>
    <n v="80822"/>
    <x v="0"/>
    <x v="137"/>
    <x v="2282"/>
    <n v="-15581387"/>
    <x v="1"/>
    <d v="2012-06-13T00:00:00"/>
    <x v="460"/>
    <x v="1675"/>
    <x v="6"/>
    <x v="4"/>
    <x v="49"/>
    <x v="12"/>
  </r>
  <r>
    <s v="tt13375076"/>
    <x v="2275"/>
    <x v="2277"/>
    <n v="0"/>
    <x v="62"/>
    <n v="1"/>
    <n v="43"/>
    <x v="0"/>
    <x v="7"/>
    <x v="16"/>
    <s v="Unknown"/>
    <x v="28"/>
    <x v="0"/>
    <n v="72970"/>
    <x v="0"/>
    <x v="59"/>
    <x v="2283"/>
    <n v="58987621"/>
    <x v="0"/>
    <d v="2023-04-05T00:00:00"/>
    <x v="1008"/>
    <x v="1992"/>
    <x v="8"/>
    <x v="4"/>
    <x v="50"/>
    <x v="20"/>
  </r>
  <r>
    <s v="tt1340138"/>
    <x v="2276"/>
    <x v="2278"/>
    <n v="0"/>
    <x v="50"/>
    <n v="2"/>
    <n v="6"/>
    <x v="2"/>
    <x v="5"/>
    <x v="5"/>
    <s v="Sci-Fi"/>
    <x v="33"/>
    <x v="0"/>
    <n v="288955"/>
    <x v="1"/>
    <x v="207"/>
    <x v="2284"/>
    <n v="285603537"/>
    <x v="0"/>
    <d v="2015-06-21T00:00:00"/>
    <x v="1009"/>
    <x v="1993"/>
    <x v="6"/>
    <x v="3"/>
    <x v="45"/>
    <x v="6"/>
  </r>
  <r>
    <s v="tt1341188"/>
    <x v="2277"/>
    <x v="2279"/>
    <n v="0"/>
    <x v="21"/>
    <n v="2"/>
    <n v="1"/>
    <x v="2"/>
    <x v="0"/>
    <x v="3"/>
    <s v="Romance"/>
    <x v="35"/>
    <x v="0"/>
    <n v="53793"/>
    <x v="0"/>
    <x v="162"/>
    <x v="2285"/>
    <n v="-71331093"/>
    <x v="1"/>
    <d v="2010-12-13T00:00:00"/>
    <x v="100"/>
    <x v="1994"/>
    <x v="0"/>
    <x v="5"/>
    <x v="48"/>
    <x v="12"/>
  </r>
  <r>
    <s v="tt1343092"/>
    <x v="2278"/>
    <x v="2280"/>
    <n v="0"/>
    <x v="48"/>
    <n v="2"/>
    <n v="23"/>
    <x v="2"/>
    <x v="3"/>
    <x v="7"/>
    <s v="Unknown"/>
    <x v="14"/>
    <x v="1"/>
    <n v="580234"/>
    <x v="2"/>
    <x v="158"/>
    <x v="2286"/>
    <n v="248659851"/>
    <x v="0"/>
    <d v="2013-05-01T00:00:00"/>
    <x v="320"/>
    <x v="1627"/>
    <x v="11"/>
    <x v="4"/>
    <x v="43"/>
    <x v="1"/>
  </r>
  <r>
    <s v="tt1343727"/>
    <x v="2279"/>
    <x v="2281"/>
    <n v="0"/>
    <x v="13"/>
    <n v="1"/>
    <n v="35"/>
    <x v="0"/>
    <x v="5"/>
    <x v="6"/>
    <s v="Sci-Fi"/>
    <x v="1"/>
    <x v="1"/>
    <n v="288791"/>
    <x v="1"/>
    <x v="115"/>
    <x v="2287"/>
    <n v="-8962258"/>
    <x v="1"/>
    <d v="2012-07-11T00:00:00"/>
    <x v="713"/>
    <x v="1995"/>
    <x v="7"/>
    <x v="4"/>
    <x v="49"/>
    <x v="0"/>
  </r>
  <r>
    <s v="tt1345836"/>
    <x v="2280"/>
    <x v="2282"/>
    <n v="0"/>
    <x v="81"/>
    <n v="2"/>
    <n v="44"/>
    <x v="2"/>
    <x v="5"/>
    <x v="3"/>
    <s v="Thriller"/>
    <x v="26"/>
    <x v="1"/>
    <n v="1786040"/>
    <x v="3"/>
    <x v="224"/>
    <x v="2288"/>
    <n v="835067637"/>
    <x v="0"/>
    <d v="2012-07-16T00:00:00"/>
    <x v="422"/>
    <x v="1996"/>
    <x v="7"/>
    <x v="5"/>
    <x v="49"/>
    <x v="18"/>
  </r>
  <r>
    <s v="tt1351685"/>
    <x v="2281"/>
    <x v="2283"/>
    <n v="0"/>
    <x v="42"/>
    <n v="1"/>
    <n v="54"/>
    <x v="0"/>
    <x v="5"/>
    <x v="5"/>
    <s v="Fantasy"/>
    <x v="33"/>
    <x v="0"/>
    <n v="144927"/>
    <x v="1"/>
    <x v="275"/>
    <x v="2289"/>
    <n v="2687603"/>
    <x v="0"/>
    <d v="2013-02-27T00:00:00"/>
    <x v="306"/>
    <x v="1997"/>
    <x v="2"/>
    <x v="4"/>
    <x v="43"/>
    <x v="15"/>
  </r>
  <r>
    <s v="tt1352824"/>
    <x v="2282"/>
    <x v="2284"/>
    <n v="0"/>
    <x v="44"/>
    <n v="1"/>
    <n v="36"/>
    <x v="0"/>
    <x v="3"/>
    <x v="9"/>
    <s v="Thriller"/>
    <x v="33"/>
    <x v="0"/>
    <n v="76656"/>
    <x v="0"/>
    <x v="99"/>
    <x v="2290"/>
    <n v="-342351"/>
    <x v="1"/>
    <d v="2009-09-13T00:00:00"/>
    <x v="1010"/>
    <x v="1851"/>
    <x v="9"/>
    <x v="3"/>
    <x v="42"/>
    <x v="12"/>
  </r>
  <r>
    <s v="tt1355630"/>
    <x v="2283"/>
    <x v="2285"/>
    <n v="0"/>
    <x v="63"/>
    <n v="1"/>
    <n v="47"/>
    <x v="0"/>
    <x v="3"/>
    <x v="0"/>
    <s v="Music"/>
    <x v="13"/>
    <x v="0"/>
    <n v="127186"/>
    <x v="1"/>
    <x v="21"/>
    <x v="2291"/>
    <n v="67274843"/>
    <x v="0"/>
    <d v="2014-08-18T00:00:00"/>
    <x v="1011"/>
    <x v="1998"/>
    <x v="10"/>
    <x v="5"/>
    <x v="44"/>
    <x v="21"/>
  </r>
  <r>
    <s v="tt1355631"/>
    <x v="2284"/>
    <x v="2286"/>
    <n v="0"/>
    <x v="45"/>
    <n v="2"/>
    <n v="7"/>
    <x v="2"/>
    <x v="2"/>
    <x v="6"/>
    <s v="Drama"/>
    <x v="16"/>
    <x v="0"/>
    <n v="77441"/>
    <x v="0"/>
    <x v="65"/>
    <x v="2292"/>
    <n v="-6988890"/>
    <x v="1"/>
    <d v="2016-07-06T00:00:00"/>
    <x v="940"/>
    <x v="1999"/>
    <x v="7"/>
    <x v="4"/>
    <x v="52"/>
    <x v="14"/>
  </r>
  <r>
    <s v="tt1355644"/>
    <x v="2285"/>
    <x v="2287"/>
    <n v="0"/>
    <x v="3"/>
    <n v="1"/>
    <n v="56"/>
    <x v="0"/>
    <x v="3"/>
    <x v="7"/>
    <s v="Sci-Fi"/>
    <x v="16"/>
    <x v="0"/>
    <n v="432963"/>
    <x v="1"/>
    <x v="160"/>
    <x v="2293"/>
    <n v="193144152"/>
    <x v="0"/>
    <d v="2016-12-14T00:00:00"/>
    <x v="1012"/>
    <x v="2000"/>
    <x v="0"/>
    <x v="4"/>
    <x v="52"/>
    <x v="5"/>
  </r>
  <r>
    <s v="tt1355683"/>
    <x v="2286"/>
    <x v="2288"/>
    <n v="0"/>
    <x v="90"/>
    <n v="2"/>
    <n v="3"/>
    <x v="2"/>
    <x v="2"/>
    <x v="6"/>
    <s v="Drama"/>
    <x v="17"/>
    <x v="0"/>
    <n v="189387"/>
    <x v="1"/>
    <x v="142"/>
    <x v="2294"/>
    <n v="46975678"/>
    <x v="0"/>
    <d v="2015-09-04T00:00:00"/>
    <x v="949"/>
    <x v="2001"/>
    <x v="9"/>
    <x v="1"/>
    <x v="45"/>
    <x v="3"/>
  </r>
  <r>
    <s v="tt13560574"/>
    <x v="2287"/>
    <x v="2289"/>
    <n v="0"/>
    <x v="17"/>
    <n v="1"/>
    <n v="45"/>
    <x v="0"/>
    <x v="7"/>
    <x v="9"/>
    <s v="Thriller"/>
    <x v="5"/>
    <x v="0"/>
    <n v="151595"/>
    <x v="1"/>
    <x v="60"/>
    <x v="2295"/>
    <n v="13740889"/>
    <x v="0"/>
    <d v="2022-03-13T00:00:00"/>
    <x v="930"/>
    <x v="2002"/>
    <x v="3"/>
    <x v="3"/>
    <x v="54"/>
    <x v="12"/>
  </r>
  <r>
    <s v="tt13640696"/>
    <x v="2288"/>
    <x v="2290"/>
    <n v="0"/>
    <x v="37"/>
    <n v="1"/>
    <n v="38"/>
    <x v="0"/>
    <x v="0"/>
    <x v="6"/>
    <s v="Mystery"/>
    <x v="7"/>
    <x v="0"/>
    <n v="60305"/>
    <x v="0"/>
    <x v="82"/>
    <x v="2296"/>
    <n v="-18033366"/>
    <x v="1"/>
    <d v="2022-09-08T00:00:00"/>
    <x v="1013"/>
    <x v="2003"/>
    <x v="9"/>
    <x v="2"/>
    <x v="54"/>
    <x v="19"/>
  </r>
  <r>
    <s v="tt1365050"/>
    <x v="2289"/>
    <x v="2291"/>
    <n v="0"/>
    <x v="70"/>
    <n v="2"/>
    <n v="17"/>
    <x v="2"/>
    <x v="3"/>
    <x v="13"/>
    <s v="Unknown"/>
    <x v="8"/>
    <x v="1"/>
    <n v="85413"/>
    <x v="0"/>
    <x v="15"/>
    <x v="2297"/>
    <n v="-5909223"/>
    <x v="1"/>
    <d v="2015-09-03T00:00:00"/>
    <x v="1014"/>
    <x v="2004"/>
    <x v="9"/>
    <x v="2"/>
    <x v="45"/>
    <x v="25"/>
  </r>
  <r>
    <s v="tt1365519"/>
    <x v="2290"/>
    <x v="2292"/>
    <n v="0"/>
    <x v="39"/>
    <n v="1"/>
    <n v="59"/>
    <x v="0"/>
    <x v="5"/>
    <x v="5"/>
    <s v="Fantasy"/>
    <x v="33"/>
    <x v="0"/>
    <n v="223196"/>
    <x v="1"/>
    <x v="179"/>
    <x v="2298"/>
    <n v="180950803"/>
    <x v="0"/>
    <d v="2018-03-02T00:00:00"/>
    <x v="1015"/>
    <x v="2005"/>
    <x v="3"/>
    <x v="1"/>
    <x v="55"/>
    <x v="9"/>
  </r>
  <r>
    <s v="tt1366344"/>
    <x v="2291"/>
    <x v="2293"/>
    <n v="0"/>
    <x v="89"/>
    <n v="1"/>
    <n v="21"/>
    <x v="0"/>
    <x v="0"/>
    <x v="11"/>
    <s v="Unknown"/>
    <x v="29"/>
    <x v="0"/>
    <n v="72058"/>
    <x v="0"/>
    <x v="78"/>
    <x v="2299"/>
    <n v="9942188"/>
    <x v="0"/>
    <d v="2011-12-09T00:00:00"/>
    <x v="843"/>
    <x v="2006"/>
    <x v="0"/>
    <x v="1"/>
    <x v="46"/>
    <x v="17"/>
  </r>
  <r>
    <s v="tt1371111"/>
    <x v="2292"/>
    <x v="2294"/>
    <n v="0"/>
    <x v="4"/>
    <n v="2"/>
    <n v="52"/>
    <x v="2"/>
    <x v="3"/>
    <x v="9"/>
    <s v="Sci-Fi"/>
    <x v="3"/>
    <x v="1"/>
    <n v="370560"/>
    <x v="1"/>
    <x v="122"/>
    <x v="2300"/>
    <n v="28516424"/>
    <x v="0"/>
    <d v="2012-09-08T00:00:00"/>
    <x v="1016"/>
    <x v="1616"/>
    <x v="9"/>
    <x v="6"/>
    <x v="49"/>
    <x v="19"/>
  </r>
  <r>
    <s v="tt1371150"/>
    <x v="2293"/>
    <x v="2295"/>
    <n v="0"/>
    <x v="62"/>
    <n v="1"/>
    <n v="43"/>
    <x v="0"/>
    <x v="0"/>
    <x v="3"/>
    <s v="Unknown"/>
    <x v="5"/>
    <x v="0"/>
    <n v="87167"/>
    <x v="0"/>
    <x v="196"/>
    <x v="2301"/>
    <n v="21496320"/>
    <x v="0"/>
    <d v="2014-09-07T00:00:00"/>
    <x v="543"/>
    <x v="1454"/>
    <x v="9"/>
    <x v="3"/>
    <x v="44"/>
    <x v="7"/>
  </r>
  <r>
    <s v="tt1374989"/>
    <x v="2294"/>
    <x v="2296"/>
    <n v="0"/>
    <x v="52"/>
    <n v="1"/>
    <n v="48"/>
    <x v="0"/>
    <x v="5"/>
    <x v="2"/>
    <s v="Fantasy"/>
    <x v="24"/>
    <x v="0"/>
    <n v="59327"/>
    <x v="0"/>
    <x v="65"/>
    <x v="2302"/>
    <n v="-11542506"/>
    <x v="1"/>
    <d v="2016-01-21T00:00:00"/>
    <x v="854"/>
    <x v="2007"/>
    <x v="1"/>
    <x v="2"/>
    <x v="52"/>
    <x v="6"/>
  </r>
  <r>
    <s v="tt1374992"/>
    <x v="2295"/>
    <x v="2297"/>
    <n v="0"/>
    <x v="15"/>
    <n v="1"/>
    <n v="49"/>
    <x v="0"/>
    <x v="3"/>
    <x v="0"/>
    <s v="Romance"/>
    <x v="33"/>
    <x v="0"/>
    <n v="73383"/>
    <x v="0"/>
    <x v="113"/>
    <x v="2303"/>
    <n v="-37812187"/>
    <x v="1"/>
    <d v="2012-08-22T00:00:00"/>
    <x v="1017"/>
    <x v="2008"/>
    <x v="10"/>
    <x v="4"/>
    <x v="49"/>
    <x v="29"/>
  </r>
  <r>
    <s v="tt1375666"/>
    <x v="2296"/>
    <x v="2298"/>
    <n v="0"/>
    <x v="116"/>
    <n v="2"/>
    <n v="28"/>
    <x v="2"/>
    <x v="5"/>
    <x v="5"/>
    <s v="Sci-Fi"/>
    <x v="42"/>
    <x v="1"/>
    <n v="2484142"/>
    <x v="3"/>
    <x v="157"/>
    <x v="2304"/>
    <n v="679030630"/>
    <x v="0"/>
    <d v="2010-07-08T00:00:00"/>
    <x v="422"/>
    <x v="2009"/>
    <x v="7"/>
    <x v="2"/>
    <x v="48"/>
    <x v="19"/>
  </r>
  <r>
    <s v="tt1375670"/>
    <x v="2297"/>
    <x v="2299"/>
    <n v="0"/>
    <x v="8"/>
    <n v="1"/>
    <n v="42"/>
    <x v="0"/>
    <x v="0"/>
    <x v="11"/>
    <s v="Unknown"/>
    <x v="34"/>
    <x v="0"/>
    <n v="267722"/>
    <x v="1"/>
    <x v="125"/>
    <x v="2305"/>
    <n v="191457301"/>
    <x v="0"/>
    <d v="2010-06-24T00:00:00"/>
    <x v="315"/>
    <x v="1975"/>
    <x v="6"/>
    <x v="2"/>
    <x v="48"/>
    <x v="22"/>
  </r>
  <r>
    <s v="tt13833688"/>
    <x v="2298"/>
    <x v="2300"/>
    <n v="0"/>
    <x v="35"/>
    <n v="1"/>
    <n v="57"/>
    <x v="0"/>
    <x v="3"/>
    <x v="11"/>
    <s v="Unknown"/>
    <x v="8"/>
    <x v="1"/>
    <n v="186864"/>
    <x v="1"/>
    <x v="64"/>
    <x v="2306"/>
    <n v="44883206"/>
    <x v="0"/>
    <d v="2022-09-04T00:00:00"/>
    <x v="406"/>
    <x v="2010"/>
    <x v="9"/>
    <x v="3"/>
    <x v="54"/>
    <x v="3"/>
  </r>
  <r>
    <s v="tt1385826"/>
    <x v="2299"/>
    <x v="2301"/>
    <n v="0"/>
    <x v="32"/>
    <n v="1"/>
    <n v="46"/>
    <x v="0"/>
    <x v="4"/>
    <x v="9"/>
    <s v="Romance"/>
    <x v="16"/>
    <x v="0"/>
    <n v="266695"/>
    <x v="1"/>
    <x v="276"/>
    <x v="2307"/>
    <n v="77669379"/>
    <x v="0"/>
    <d v="2011-02-14T00:00:00"/>
    <x v="1018"/>
    <x v="1872"/>
    <x v="2"/>
    <x v="5"/>
    <x v="46"/>
    <x v="5"/>
  </r>
  <r>
    <s v="tt1385867"/>
    <x v="2300"/>
    <x v="2302"/>
    <n v="0"/>
    <x v="63"/>
    <n v="1"/>
    <n v="47"/>
    <x v="0"/>
    <x v="5"/>
    <x v="2"/>
    <s v="Crime"/>
    <x v="38"/>
    <x v="0"/>
    <n v="89800"/>
    <x v="0"/>
    <x v="84"/>
    <x v="2308"/>
    <n v="25611001"/>
    <x v="0"/>
    <d v="2010-02-22T00:00:00"/>
    <x v="260"/>
    <x v="2011"/>
    <x v="2"/>
    <x v="5"/>
    <x v="48"/>
    <x v="29"/>
  </r>
  <r>
    <s v="tt1386588"/>
    <x v="2301"/>
    <x v="2303"/>
    <n v="0"/>
    <x v="63"/>
    <n v="1"/>
    <n v="47"/>
    <x v="0"/>
    <x v="5"/>
    <x v="2"/>
    <s v="Crime"/>
    <x v="5"/>
    <x v="0"/>
    <n v="282431"/>
    <x v="1"/>
    <x v="140"/>
    <x v="2309"/>
    <n v="70458922"/>
    <x v="0"/>
    <d v="2010-08-02T00:00:00"/>
    <x v="597"/>
    <x v="2012"/>
    <x v="10"/>
    <x v="5"/>
    <x v="48"/>
    <x v="9"/>
  </r>
  <r>
    <s v="tt1386697"/>
    <x v="2302"/>
    <x v="2304"/>
    <n v="0"/>
    <x v="90"/>
    <n v="2"/>
    <n v="3"/>
    <x v="2"/>
    <x v="5"/>
    <x v="5"/>
    <s v="Fantasy"/>
    <x v="32"/>
    <x v="0"/>
    <n v="710828"/>
    <x v="2"/>
    <x v="145"/>
    <x v="2310"/>
    <n v="574200054"/>
    <x v="0"/>
    <d v="2016-08-01T00:00:00"/>
    <x v="688"/>
    <x v="2013"/>
    <x v="10"/>
    <x v="5"/>
    <x v="52"/>
    <x v="1"/>
  </r>
  <r>
    <s v="tt1386703"/>
    <x v="376"/>
    <x v="376"/>
    <n v="0"/>
    <x v="0"/>
    <n v="1"/>
    <n v="58"/>
    <x v="0"/>
    <x v="5"/>
    <x v="5"/>
    <s v="Sci-Fi"/>
    <x v="27"/>
    <x v="0"/>
    <n v="263123"/>
    <x v="1"/>
    <x v="149"/>
    <x v="2311"/>
    <n v="73467168"/>
    <x v="0"/>
    <d v="2012-08-02T00:00:00"/>
    <x v="561"/>
    <x v="2014"/>
    <x v="10"/>
    <x v="2"/>
    <x v="49"/>
    <x v="9"/>
  </r>
  <r>
    <s v="tt1389072"/>
    <x v="2303"/>
    <x v="2305"/>
    <n v="0"/>
    <x v="41"/>
    <n v="2"/>
    <n v="15"/>
    <x v="2"/>
    <x v="3"/>
    <x v="0"/>
    <s v="Sci-Fi"/>
    <x v="24"/>
    <x v="0"/>
    <n v="118983"/>
    <x v="1"/>
    <x v="156"/>
    <x v="2312"/>
    <n v="-12996110"/>
    <x v="1"/>
    <d v="2017-08-30T00:00:00"/>
    <x v="394"/>
    <x v="2015"/>
    <x v="10"/>
    <x v="4"/>
    <x v="51"/>
    <x v="13"/>
  </r>
  <r>
    <s v="tt1389096"/>
    <x v="2304"/>
    <x v="2306"/>
    <n v="0"/>
    <x v="13"/>
    <n v="1"/>
    <n v="35"/>
    <x v="0"/>
    <x v="0"/>
    <x v="6"/>
    <s v="Thriller"/>
    <x v="0"/>
    <x v="0"/>
    <n v="57250"/>
    <x v="0"/>
    <x v="48"/>
    <x v="2313"/>
    <n v="-9927346"/>
    <x v="1"/>
    <d v="2012-09-01T00:00:00"/>
    <x v="1019"/>
    <x v="2016"/>
    <x v="9"/>
    <x v="6"/>
    <x v="49"/>
    <x v="1"/>
  </r>
  <r>
    <s v="tt1389137"/>
    <x v="2305"/>
    <x v="2307"/>
    <n v="0"/>
    <x v="14"/>
    <n v="2"/>
    <n v="4"/>
    <x v="2"/>
    <x v="0"/>
    <x v="3"/>
    <s v="Family"/>
    <x v="1"/>
    <x v="1"/>
    <n v="149468"/>
    <x v="1"/>
    <x v="115"/>
    <x v="2314"/>
    <n v="70081841"/>
    <x v="0"/>
    <d v="2011-11-26T00:00:00"/>
    <x v="317"/>
    <x v="2017"/>
    <x v="5"/>
    <x v="6"/>
    <x v="46"/>
    <x v="16"/>
  </r>
  <r>
    <s v="tt1390411"/>
    <x v="2306"/>
    <x v="2308"/>
    <n v="0"/>
    <x v="20"/>
    <n v="2"/>
    <n v="2"/>
    <x v="2"/>
    <x v="5"/>
    <x v="5"/>
    <s v="Biography"/>
    <x v="17"/>
    <x v="0"/>
    <n v="146145"/>
    <x v="1"/>
    <x v="140"/>
    <x v="2315"/>
    <n v="-5679242"/>
    <x v="1"/>
    <d v="2015-12-02T00:00:00"/>
    <x v="117"/>
    <x v="2018"/>
    <x v="0"/>
    <x v="4"/>
    <x v="45"/>
    <x v="9"/>
  </r>
  <r>
    <s v="tt1392170"/>
    <x v="2307"/>
    <x v="2309"/>
    <n v="0"/>
    <x v="87"/>
    <n v="2"/>
    <n v="22"/>
    <x v="2"/>
    <x v="5"/>
    <x v="5"/>
    <s v="Sci-Fi"/>
    <x v="14"/>
    <x v="1"/>
    <n v="967187"/>
    <x v="2"/>
    <x v="198"/>
    <x v="2316"/>
    <n v="617220619"/>
    <x v="0"/>
    <d v="2012-03-12T00:00:00"/>
    <x v="379"/>
    <x v="1920"/>
    <x v="3"/>
    <x v="5"/>
    <x v="49"/>
    <x v="23"/>
  </r>
  <r>
    <s v="tt1392190"/>
    <x v="2308"/>
    <x v="2310"/>
    <n v="0"/>
    <x v="7"/>
    <n v="2"/>
    <n v="0"/>
    <x v="0"/>
    <x v="5"/>
    <x v="5"/>
    <s v="Sci-Fi"/>
    <x v="12"/>
    <x v="1"/>
    <n v="1055055"/>
    <x v="2"/>
    <x v="191"/>
    <x v="2317"/>
    <n v="230418444"/>
    <x v="0"/>
    <d v="2015-05-07T00:00:00"/>
    <x v="64"/>
    <x v="2019"/>
    <x v="11"/>
    <x v="2"/>
    <x v="45"/>
    <x v="7"/>
  </r>
  <r>
    <s v="tt1392214"/>
    <x v="2309"/>
    <x v="2311"/>
    <n v="0"/>
    <x v="79"/>
    <n v="2"/>
    <n v="33"/>
    <x v="2"/>
    <x v="4"/>
    <x v="3"/>
    <s v="Mystery"/>
    <x v="12"/>
    <x v="1"/>
    <n v="778452"/>
    <x v="2"/>
    <x v="135"/>
    <x v="2318"/>
    <n v="76126687"/>
    <x v="0"/>
    <d v="2013-08-30T00:00:00"/>
    <x v="926"/>
    <x v="2020"/>
    <x v="10"/>
    <x v="1"/>
    <x v="43"/>
    <x v="13"/>
  </r>
  <r>
    <s v="tt1396218"/>
    <x v="2310"/>
    <x v="2312"/>
    <n v="0"/>
    <x v="19"/>
    <n v="1"/>
    <n v="34"/>
    <x v="0"/>
    <x v="0"/>
    <x v="19"/>
    <s v="Fantasy"/>
    <x v="34"/>
    <x v="0"/>
    <n v="103591"/>
    <x v="1"/>
    <x v="51"/>
    <x v="2319"/>
    <n v="132361754"/>
    <x v="0"/>
    <d v="2011-06-16T00:00:00"/>
    <x v="562"/>
    <x v="2021"/>
    <x v="6"/>
    <x v="2"/>
    <x v="46"/>
    <x v="18"/>
  </r>
  <r>
    <s v="tt1396484"/>
    <x v="2311"/>
    <x v="2313"/>
    <n v="0"/>
    <x v="41"/>
    <n v="2"/>
    <n v="15"/>
    <x v="2"/>
    <x v="7"/>
    <x v="11"/>
    <s v="Unknown"/>
    <x v="21"/>
    <x v="1"/>
    <n v="589020"/>
    <x v="2"/>
    <x v="56"/>
    <x v="2320"/>
    <n v="669242551"/>
    <x v="0"/>
    <d v="2017-09-05T00:00:00"/>
    <x v="710"/>
    <x v="2022"/>
    <x v="9"/>
    <x v="0"/>
    <x v="51"/>
    <x v="20"/>
  </r>
  <r>
    <s v="tt1397280"/>
    <x v="2312"/>
    <x v="2314"/>
    <n v="0"/>
    <x v="56"/>
    <n v="1"/>
    <n v="32"/>
    <x v="0"/>
    <x v="5"/>
    <x v="6"/>
    <s v="Thriller"/>
    <x v="27"/>
    <x v="0"/>
    <n v="317931"/>
    <x v="1"/>
    <x v="129"/>
    <x v="2321"/>
    <n v="331152455"/>
    <x v="0"/>
    <d v="2012-09-07T00:00:00"/>
    <x v="915"/>
    <x v="2023"/>
    <x v="9"/>
    <x v="1"/>
    <x v="49"/>
    <x v="7"/>
  </r>
  <r>
    <s v="tt1397514"/>
    <x v="2313"/>
    <x v="2315"/>
    <n v="0"/>
    <x v="19"/>
    <n v="1"/>
    <n v="34"/>
    <x v="0"/>
    <x v="5"/>
    <x v="5"/>
    <s v="Comedy"/>
    <x v="36"/>
    <x v="0"/>
    <n v="109953"/>
    <x v="1"/>
    <x v="177"/>
    <x v="2322"/>
    <n v="256287748"/>
    <x v="0"/>
    <d v="2012-01-19T00:00:00"/>
    <x v="1020"/>
    <x v="2024"/>
    <x v="1"/>
    <x v="2"/>
    <x v="49"/>
    <x v="4"/>
  </r>
  <r>
    <s v="tt1398426"/>
    <x v="2314"/>
    <x v="2316"/>
    <n v="0"/>
    <x v="49"/>
    <n v="2"/>
    <n v="27"/>
    <x v="2"/>
    <x v="2"/>
    <x v="3"/>
    <s v="History"/>
    <x v="10"/>
    <x v="1"/>
    <n v="213674"/>
    <x v="1"/>
    <x v="65"/>
    <x v="2323"/>
    <n v="173634991"/>
    <x v="0"/>
    <d v="2015-08-11T00:00:00"/>
    <x v="292"/>
    <x v="2025"/>
    <x v="10"/>
    <x v="0"/>
    <x v="45"/>
    <x v="0"/>
  </r>
  <r>
    <s v="tt1399103"/>
    <x v="2315"/>
    <x v="2317"/>
    <n v="0"/>
    <x v="74"/>
    <n v="2"/>
    <n v="34"/>
    <x v="2"/>
    <x v="5"/>
    <x v="5"/>
    <s v="Sci-Fi"/>
    <x v="27"/>
    <x v="0"/>
    <n v="426514"/>
    <x v="1"/>
    <x v="275"/>
    <x v="2324"/>
    <n v="928794079"/>
    <x v="0"/>
    <d v="2011-06-23T00:00:00"/>
    <x v="281"/>
    <x v="2026"/>
    <x v="6"/>
    <x v="2"/>
    <x v="46"/>
    <x v="26"/>
  </r>
  <r>
    <s v="tt1399683"/>
    <x v="2316"/>
    <x v="2318"/>
    <n v="0"/>
    <x v="12"/>
    <n v="1"/>
    <n v="40"/>
    <x v="0"/>
    <x v="3"/>
    <x v="9"/>
    <s v="Unknown"/>
    <x v="1"/>
    <x v="1"/>
    <n v="147830"/>
    <x v="1"/>
    <x v="14"/>
    <x v="2325"/>
    <n v="11796834"/>
    <x v="0"/>
    <d v="2010-01-21T00:00:00"/>
    <x v="1021"/>
    <x v="1746"/>
    <x v="1"/>
    <x v="2"/>
    <x v="48"/>
    <x v="6"/>
  </r>
  <r>
    <s v="tt1401152"/>
    <x v="2317"/>
    <x v="2319"/>
    <n v="0"/>
    <x v="11"/>
    <n v="1"/>
    <n v="53"/>
    <x v="0"/>
    <x v="5"/>
    <x v="9"/>
    <s v="Thriller"/>
    <x v="22"/>
    <x v="0"/>
    <n v="267440"/>
    <x v="1"/>
    <x v="84"/>
    <x v="2326"/>
    <n v="105710029"/>
    <x v="0"/>
    <d v="2011-02-16T00:00:00"/>
    <x v="657"/>
    <x v="2027"/>
    <x v="2"/>
    <x v="4"/>
    <x v="46"/>
    <x v="18"/>
  </r>
  <r>
    <s v="tt1403177"/>
    <x v="2318"/>
    <x v="2320"/>
    <n v="0"/>
    <x v="32"/>
    <n v="1"/>
    <n v="46"/>
    <x v="0"/>
    <x v="0"/>
    <x v="3"/>
    <s v="Unknown"/>
    <x v="17"/>
    <x v="0"/>
    <n v="53698"/>
    <x v="0"/>
    <x v="22"/>
    <x v="2327"/>
    <n v="-6550298"/>
    <x v="1"/>
    <d v="2010-01-22T00:00:00"/>
    <x v="1022"/>
    <x v="2028"/>
    <x v="1"/>
    <x v="1"/>
    <x v="48"/>
    <x v="29"/>
  </r>
  <r>
    <s v="tt1403865"/>
    <x v="2319"/>
    <x v="2321"/>
    <n v="0"/>
    <x v="18"/>
    <n v="1"/>
    <n v="50"/>
    <x v="0"/>
    <x v="3"/>
    <x v="12"/>
    <s v="Unknown"/>
    <x v="2"/>
    <x v="1"/>
    <n v="352257"/>
    <x v="1"/>
    <x v="119"/>
    <x v="2328"/>
    <n v="214276927"/>
    <x v="0"/>
    <d v="2010-12-14T00:00:00"/>
    <x v="158"/>
    <x v="2029"/>
    <x v="0"/>
    <x v="0"/>
    <x v="48"/>
    <x v="5"/>
  </r>
  <r>
    <s v="tt1403981"/>
    <x v="2320"/>
    <x v="2322"/>
    <n v="0"/>
    <x v="11"/>
    <n v="1"/>
    <n v="53"/>
    <x v="0"/>
    <x v="3"/>
    <x v="7"/>
    <s v="Unknown"/>
    <x v="1"/>
    <x v="1"/>
    <n v="153745"/>
    <x v="1"/>
    <x v="100"/>
    <x v="2329"/>
    <n v="40032889"/>
    <x v="0"/>
    <d v="2010-03-01T00:00:00"/>
    <x v="1023"/>
    <x v="2030"/>
    <x v="3"/>
    <x v="5"/>
    <x v="48"/>
    <x v="1"/>
  </r>
  <r>
    <s v="tt1408101"/>
    <x v="2321"/>
    <x v="2323"/>
    <n v="0"/>
    <x v="68"/>
    <n v="2"/>
    <n v="12"/>
    <x v="2"/>
    <x v="5"/>
    <x v="5"/>
    <s v="Sci-Fi"/>
    <x v="8"/>
    <x v="1"/>
    <n v="493363"/>
    <x v="1"/>
    <x v="247"/>
    <x v="2330"/>
    <n v="277365246"/>
    <x v="0"/>
    <d v="2013-05-02T00:00:00"/>
    <x v="557"/>
    <x v="2031"/>
    <x v="11"/>
    <x v="2"/>
    <x v="43"/>
    <x v="9"/>
  </r>
  <r>
    <s v="tt1408253"/>
    <x v="2322"/>
    <x v="2324"/>
    <n v="0"/>
    <x v="53"/>
    <n v="1"/>
    <n v="39"/>
    <x v="0"/>
    <x v="5"/>
    <x v="2"/>
    <s v="Crime"/>
    <x v="28"/>
    <x v="0"/>
    <n v="120870"/>
    <x v="1"/>
    <x v="78"/>
    <x v="2331"/>
    <n v="129468902"/>
    <x v="0"/>
    <d v="2014-01-17T00:00:00"/>
    <x v="372"/>
    <x v="2032"/>
    <x v="1"/>
    <x v="1"/>
    <x v="44"/>
    <x v="30"/>
  </r>
  <r>
    <s v="tt1409024"/>
    <x v="2323"/>
    <x v="2325"/>
    <n v="0"/>
    <x v="32"/>
    <n v="1"/>
    <n v="46"/>
    <x v="0"/>
    <x v="5"/>
    <x v="5"/>
    <s v="Comedy"/>
    <x v="22"/>
    <x v="0"/>
    <n v="380253"/>
    <x v="1"/>
    <x v="216"/>
    <x v="2332"/>
    <n v="429213485"/>
    <x v="0"/>
    <d v="2012-05-14T00:00:00"/>
    <x v="206"/>
    <x v="2033"/>
    <x v="11"/>
    <x v="5"/>
    <x v="49"/>
    <x v="5"/>
  </r>
  <r>
    <s v="tt1410063"/>
    <x v="2324"/>
    <x v="2326"/>
    <n v="0"/>
    <x v="51"/>
    <n v="2"/>
    <n v="26"/>
    <x v="2"/>
    <x v="3"/>
    <x v="14"/>
    <s v="Romance"/>
    <x v="15"/>
    <x v="1"/>
    <n v="54947"/>
    <x v="0"/>
    <x v="179"/>
    <x v="2333"/>
    <n v="-91144356"/>
    <x v="1"/>
    <d v="2011-12-11T00:00:00"/>
    <x v="539"/>
    <x v="1774"/>
    <x v="0"/>
    <x v="3"/>
    <x v="46"/>
    <x v="0"/>
  </r>
  <r>
    <s v="tt14109724"/>
    <x v="2325"/>
    <x v="2327"/>
    <n v="0"/>
    <x v="9"/>
    <n v="1"/>
    <n v="44"/>
    <x v="0"/>
    <x v="0"/>
    <x v="7"/>
    <s v="Unknown"/>
    <x v="28"/>
    <x v="0"/>
    <n v="59707"/>
    <x v="0"/>
    <x v="113"/>
    <x v="2334"/>
    <n v="108767479"/>
    <x v="0"/>
    <d v="2022-09-08T00:00:00"/>
    <x v="1024"/>
    <x v="2003"/>
    <x v="9"/>
    <x v="2"/>
    <x v="54"/>
    <x v="19"/>
  </r>
  <r>
    <s v="tt1411238"/>
    <x v="2326"/>
    <x v="2328"/>
    <n v="0"/>
    <x v="52"/>
    <n v="1"/>
    <n v="48"/>
    <x v="0"/>
    <x v="0"/>
    <x v="7"/>
    <s v="Unknown"/>
    <x v="27"/>
    <x v="0"/>
    <n v="240566"/>
    <x v="1"/>
    <x v="78"/>
    <x v="2335"/>
    <n v="124228077"/>
    <x v="0"/>
    <d v="2011-01-11T00:00:00"/>
    <x v="83"/>
    <x v="2034"/>
    <x v="1"/>
    <x v="0"/>
    <x v="46"/>
    <x v="0"/>
  </r>
  <r>
    <s v="tt1411250"/>
    <x v="2327"/>
    <x v="2329"/>
    <n v="0"/>
    <x v="39"/>
    <n v="1"/>
    <n v="59"/>
    <x v="0"/>
    <x v="5"/>
    <x v="5"/>
    <s v="Sci-Fi"/>
    <x v="0"/>
    <x v="0"/>
    <n v="175319"/>
    <x v="1"/>
    <x v="119"/>
    <x v="2336"/>
    <n v="60337295"/>
    <x v="0"/>
    <d v="2013-08-28T00:00:00"/>
    <x v="402"/>
    <x v="2035"/>
    <x v="10"/>
    <x v="4"/>
    <x v="43"/>
    <x v="10"/>
  </r>
  <r>
    <s v="tt1411697"/>
    <x v="2328"/>
    <x v="2330"/>
    <n v="0"/>
    <x v="8"/>
    <n v="1"/>
    <n v="42"/>
    <x v="0"/>
    <x v="0"/>
    <x v="11"/>
    <s v="Unknown"/>
    <x v="7"/>
    <x v="0"/>
    <n v="524034"/>
    <x v="2"/>
    <x v="125"/>
    <x v="2337"/>
    <n v="506764305"/>
    <x v="0"/>
    <d v="2011-05-19T00:00:00"/>
    <x v="467"/>
    <x v="2036"/>
    <x v="11"/>
    <x v="2"/>
    <x v="46"/>
    <x v="4"/>
  </r>
  <r>
    <s v="tt1412386"/>
    <x v="2329"/>
    <x v="2331"/>
    <n v="0"/>
    <x v="14"/>
    <n v="2"/>
    <n v="4"/>
    <x v="2"/>
    <x v="0"/>
    <x v="3"/>
    <s v="Romance"/>
    <x v="14"/>
    <x v="1"/>
    <n v="98344"/>
    <x v="0"/>
    <x v="64"/>
    <x v="2338"/>
    <n v="140501815"/>
    <x v="0"/>
    <d v="2011-11-30T00:00:00"/>
    <x v="404"/>
    <x v="2037"/>
    <x v="5"/>
    <x v="4"/>
    <x v="46"/>
    <x v="13"/>
  </r>
  <r>
    <s v="tt1413492"/>
    <x v="2330"/>
    <x v="2332"/>
    <n v="0"/>
    <x v="25"/>
    <n v="2"/>
    <n v="10"/>
    <x v="2"/>
    <x v="5"/>
    <x v="3"/>
    <s v="History"/>
    <x v="7"/>
    <x v="0"/>
    <n v="89488"/>
    <x v="0"/>
    <x v="56"/>
    <x v="2339"/>
    <n v="32359190"/>
    <x v="0"/>
    <d v="2018-01-16T00:00:00"/>
    <x v="1025"/>
    <x v="2038"/>
    <x v="1"/>
    <x v="0"/>
    <x v="55"/>
    <x v="18"/>
  </r>
  <r>
    <s v="tt14138650"/>
    <x v="2331"/>
    <x v="2333"/>
    <n v="0"/>
    <x v="82"/>
    <n v="2"/>
    <n v="8"/>
    <x v="2"/>
    <x v="4"/>
    <x v="10"/>
    <s v="Mystery"/>
    <x v="5"/>
    <x v="0"/>
    <n v="116777"/>
    <x v="1"/>
    <x v="141"/>
    <x v="12"/>
    <n v="-72000000"/>
    <x v="1"/>
    <d v="2022-12-14T00:00:00"/>
    <x v="949"/>
    <x v="2039"/>
    <x v="0"/>
    <x v="4"/>
    <x v="54"/>
    <x v="5"/>
  </r>
  <r>
    <s v="tt1414382"/>
    <x v="2332"/>
    <x v="2334"/>
    <n v="0"/>
    <x v="17"/>
    <n v="1"/>
    <n v="45"/>
    <x v="0"/>
    <x v="0"/>
    <x v="7"/>
    <s v="Unknown"/>
    <x v="36"/>
    <x v="0"/>
    <n v="53749"/>
    <x v="0"/>
    <x v="34"/>
    <x v="2340"/>
    <n v="12054369"/>
    <x v="0"/>
    <d v="2010-09-23T00:00:00"/>
    <x v="738"/>
    <x v="1903"/>
    <x v="9"/>
    <x v="2"/>
    <x v="48"/>
    <x v="26"/>
  </r>
  <r>
    <s v="tt1416801"/>
    <x v="2333"/>
    <x v="2335"/>
    <n v="0"/>
    <x v="32"/>
    <n v="1"/>
    <n v="46"/>
    <x v="0"/>
    <x v="2"/>
    <x v="6"/>
    <s v="Drama"/>
    <x v="16"/>
    <x v="0"/>
    <n v="50447"/>
    <x v="0"/>
    <x v="3"/>
    <x v="2341"/>
    <n v="-10811806"/>
    <x v="1"/>
    <d v="2011-03-11T00:00:00"/>
    <x v="574"/>
    <x v="1671"/>
    <x v="3"/>
    <x v="1"/>
    <x v="46"/>
    <x v="0"/>
  </r>
  <r>
    <s v="tt1418377"/>
    <x v="2334"/>
    <x v="2336"/>
    <n v="0"/>
    <x v="56"/>
    <n v="1"/>
    <n v="32"/>
    <x v="0"/>
    <x v="5"/>
    <x v="0"/>
    <s v="Sci-Fi"/>
    <x v="30"/>
    <x v="0"/>
    <n v="83150"/>
    <x v="0"/>
    <x v="117"/>
    <x v="2342"/>
    <n v="11801179"/>
    <x v="0"/>
    <d v="2014-01-20T00:00:00"/>
    <x v="1026"/>
    <x v="2040"/>
    <x v="1"/>
    <x v="5"/>
    <x v="44"/>
    <x v="8"/>
  </r>
  <r>
    <s v="tt14208870"/>
    <x v="2335"/>
    <x v="2337"/>
    <n v="0"/>
    <x v="23"/>
    <n v="2"/>
    <n v="31"/>
    <x v="2"/>
    <x v="3"/>
    <x v="11"/>
    <s v="Unknown"/>
    <x v="15"/>
    <x v="1"/>
    <n v="106390"/>
    <x v="1"/>
    <x v="82"/>
    <x v="2343"/>
    <n v="5629909"/>
    <x v="0"/>
    <d v="2022-09-10T00:00:00"/>
    <x v="33"/>
    <x v="2041"/>
    <x v="9"/>
    <x v="6"/>
    <x v="54"/>
    <x v="28"/>
  </r>
  <r>
    <s v="tt14209916"/>
    <x v="2336"/>
    <x v="2338"/>
    <n v="0"/>
    <x v="13"/>
    <n v="1"/>
    <n v="35"/>
    <x v="0"/>
    <x v="0"/>
    <x v="16"/>
    <s v="Unknown"/>
    <x v="32"/>
    <x v="0"/>
    <n v="96953"/>
    <x v="0"/>
    <x v="56"/>
    <x v="2344"/>
    <n v="53029117"/>
    <x v="0"/>
    <d v="2023-02-22T00:00:00"/>
    <x v="1027"/>
    <x v="2042"/>
    <x v="2"/>
    <x v="4"/>
    <x v="50"/>
    <x v="29"/>
  </r>
  <r>
    <s v="tt14230388"/>
    <x v="2337"/>
    <x v="2339"/>
    <n v="0"/>
    <x v="17"/>
    <n v="1"/>
    <n v="45"/>
    <x v="0"/>
    <x v="0"/>
    <x v="3"/>
    <s v="Romance"/>
    <x v="5"/>
    <x v="0"/>
    <n v="84495"/>
    <x v="0"/>
    <x v="78"/>
    <x v="2345"/>
    <n v="28753419"/>
    <x v="0"/>
    <d v="2023-05-23T00:00:00"/>
    <x v="308"/>
    <x v="2043"/>
    <x v="11"/>
    <x v="0"/>
    <x v="50"/>
    <x v="26"/>
  </r>
  <r>
    <s v="tt1424381"/>
    <x v="2338"/>
    <x v="2340"/>
    <n v="0"/>
    <x v="63"/>
    <n v="1"/>
    <n v="47"/>
    <x v="0"/>
    <x v="5"/>
    <x v="5"/>
    <s v="Fantasy"/>
    <x v="0"/>
    <x v="0"/>
    <n v="240370"/>
    <x v="1"/>
    <x v="82"/>
    <x v="2346"/>
    <n v="87233108"/>
    <x v="0"/>
    <d v="2010-07-07T00:00:00"/>
    <x v="733"/>
    <x v="2044"/>
    <x v="7"/>
    <x v="4"/>
    <x v="48"/>
    <x v="7"/>
  </r>
  <r>
    <s v="tt1428538"/>
    <x v="2339"/>
    <x v="2341"/>
    <n v="0"/>
    <x v="28"/>
    <n v="1"/>
    <n v="28"/>
    <x v="0"/>
    <x v="5"/>
    <x v="0"/>
    <s v="Horror"/>
    <x v="28"/>
    <x v="0"/>
    <n v="214091"/>
    <x v="1"/>
    <x v="115"/>
    <x v="2347"/>
    <n v="176349749"/>
    <x v="0"/>
    <d v="2013-01-17T00:00:00"/>
    <x v="946"/>
    <x v="2045"/>
    <x v="1"/>
    <x v="2"/>
    <x v="43"/>
    <x v="30"/>
  </r>
  <r>
    <s v="tt1430132"/>
    <x v="2340"/>
    <x v="2342"/>
    <n v="0"/>
    <x v="50"/>
    <n v="2"/>
    <n v="6"/>
    <x v="2"/>
    <x v="5"/>
    <x v="4"/>
    <s v="Unknown"/>
    <x v="13"/>
    <x v="0"/>
    <n v="484676"/>
    <x v="1"/>
    <x v="162"/>
    <x v="2348"/>
    <n v="294828246"/>
    <x v="0"/>
    <d v="2013-07-16T00:00:00"/>
    <x v="0"/>
    <x v="2046"/>
    <x v="7"/>
    <x v="0"/>
    <x v="43"/>
    <x v="18"/>
  </r>
  <r>
    <s v="tt1430607"/>
    <x v="2341"/>
    <x v="2343"/>
    <n v="0"/>
    <x v="26"/>
    <n v="1"/>
    <n v="37"/>
    <x v="0"/>
    <x v="1"/>
    <x v="1"/>
    <s v="Comedy"/>
    <x v="1"/>
    <x v="1"/>
    <n v="64198"/>
    <x v="0"/>
    <x v="140"/>
    <x v="2349"/>
    <n v="51257160"/>
    <x v="0"/>
    <d v="2011-11-11T00:00:00"/>
    <x v="1028"/>
    <x v="1588"/>
    <x v="5"/>
    <x v="1"/>
    <x v="46"/>
    <x v="0"/>
  </r>
  <r>
    <s v="tt1430626"/>
    <x v="2342"/>
    <x v="2344"/>
    <n v="0"/>
    <x v="28"/>
    <n v="1"/>
    <n v="28"/>
    <x v="0"/>
    <x v="1"/>
    <x v="1"/>
    <s v="Comedy"/>
    <x v="13"/>
    <x v="0"/>
    <n v="50701"/>
    <x v="0"/>
    <x v="51"/>
    <x v="2350"/>
    <n v="68066041"/>
    <x v="0"/>
    <d v="2012-03-28T00:00:00"/>
    <x v="1029"/>
    <x v="2047"/>
    <x v="3"/>
    <x v="4"/>
    <x v="49"/>
    <x v="10"/>
  </r>
  <r>
    <s v="tt1431045"/>
    <x v="2343"/>
    <x v="2345"/>
    <n v="0"/>
    <x v="52"/>
    <n v="1"/>
    <n v="48"/>
    <x v="0"/>
    <x v="5"/>
    <x v="2"/>
    <s v="Unknown"/>
    <x v="9"/>
    <x v="1"/>
    <n v="1094693"/>
    <x v="2"/>
    <x v="165"/>
    <x v="2351"/>
    <n v="724836791"/>
    <x v="0"/>
    <d v="2016-01-21T00:00:00"/>
    <x v="1030"/>
    <x v="2007"/>
    <x v="1"/>
    <x v="2"/>
    <x v="52"/>
    <x v="6"/>
  </r>
  <r>
    <s v="tt1433108"/>
    <x v="2344"/>
    <x v="2346"/>
    <n v="0"/>
    <x v="37"/>
    <n v="1"/>
    <n v="38"/>
    <x v="0"/>
    <x v="5"/>
    <x v="6"/>
    <s v="Drama"/>
    <x v="0"/>
    <x v="0"/>
    <n v="111031"/>
    <x v="1"/>
    <x v="103"/>
    <x v="2352"/>
    <n v="11626958"/>
    <x v="0"/>
    <d v="2010-11-24T00:00:00"/>
    <x v="455"/>
    <x v="1300"/>
    <x v="5"/>
    <x v="4"/>
    <x v="48"/>
    <x v="22"/>
  </r>
  <r>
    <s v="tt1433811"/>
    <x v="2345"/>
    <x v="2347"/>
    <n v="0"/>
    <x v="47"/>
    <n v="1"/>
    <n v="55"/>
    <x v="0"/>
    <x v="4"/>
    <x v="3"/>
    <s v="Mystery"/>
    <x v="15"/>
    <x v="1"/>
    <n v="77601"/>
    <x v="0"/>
    <x v="64"/>
    <x v="2353"/>
    <n v="-6571952"/>
    <x v="1"/>
    <d v="2012-09-01T00:00:00"/>
    <x v="1031"/>
    <x v="2016"/>
    <x v="9"/>
    <x v="6"/>
    <x v="49"/>
    <x v="1"/>
  </r>
  <r>
    <s v="tt1436045"/>
    <x v="2346"/>
    <x v="2348"/>
    <n v="0"/>
    <x v="71"/>
    <n v="2"/>
    <n v="21"/>
    <x v="2"/>
    <x v="5"/>
    <x v="5"/>
    <s v="Drama"/>
    <x v="15"/>
    <x v="1"/>
    <n v="67715"/>
    <x v="0"/>
    <x v="15"/>
    <x v="2354"/>
    <n v="12689058"/>
    <x v="0"/>
    <d v="2010-09-09T00:00:00"/>
    <x v="536"/>
    <x v="2048"/>
    <x v="9"/>
    <x v="2"/>
    <x v="48"/>
    <x v="17"/>
  </r>
  <r>
    <s v="tt1436562"/>
    <x v="2347"/>
    <x v="2349"/>
    <n v="0"/>
    <x v="44"/>
    <n v="1"/>
    <n v="36"/>
    <x v="0"/>
    <x v="1"/>
    <x v="1"/>
    <s v="Comedy"/>
    <x v="17"/>
    <x v="0"/>
    <n v="242713"/>
    <x v="1"/>
    <x v="143"/>
    <x v="2355"/>
    <n v="393866772"/>
    <x v="0"/>
    <d v="2011-03-22T00:00:00"/>
    <x v="709"/>
    <x v="2049"/>
    <x v="3"/>
    <x v="0"/>
    <x v="46"/>
    <x v="29"/>
  </r>
  <r>
    <s v="tt1438176"/>
    <x v="200"/>
    <x v="200"/>
    <n v="0"/>
    <x v="32"/>
    <n v="1"/>
    <n v="46"/>
    <x v="0"/>
    <x v="0"/>
    <x v="10"/>
    <s v="Unknown"/>
    <x v="0"/>
    <x v="0"/>
    <n v="111739"/>
    <x v="1"/>
    <x v="84"/>
    <x v="2356"/>
    <n v="11002607"/>
    <x v="0"/>
    <d v="2011-08-14T00:00:00"/>
    <x v="804"/>
    <x v="2050"/>
    <x v="10"/>
    <x v="3"/>
    <x v="46"/>
    <x v="5"/>
  </r>
  <r>
    <s v="tt1438254"/>
    <x v="2348"/>
    <x v="2350"/>
    <n v="0"/>
    <x v="12"/>
    <n v="1"/>
    <n v="40"/>
    <x v="0"/>
    <x v="3"/>
    <x v="0"/>
    <s v="Romance"/>
    <x v="0"/>
    <x v="0"/>
    <n v="64149"/>
    <x v="0"/>
    <x v="92"/>
    <x v="2357"/>
    <n v="4190704"/>
    <x v="0"/>
    <d v="2010-07-30T00:00:00"/>
    <x v="854"/>
    <x v="2051"/>
    <x v="7"/>
    <x v="1"/>
    <x v="48"/>
    <x v="13"/>
  </r>
  <r>
    <s v="tt1440129"/>
    <x v="2349"/>
    <x v="2351"/>
    <n v="0"/>
    <x v="65"/>
    <n v="2"/>
    <n v="11"/>
    <x v="2"/>
    <x v="5"/>
    <x v="5"/>
    <s v="Sci-Fi"/>
    <x v="24"/>
    <x v="0"/>
    <n v="254791"/>
    <x v="1"/>
    <x v="277"/>
    <x v="2358"/>
    <n v="94025485"/>
    <x v="0"/>
    <d v="2012-04-03T00:00:00"/>
    <x v="570"/>
    <x v="2052"/>
    <x v="8"/>
    <x v="0"/>
    <x v="49"/>
    <x v="25"/>
  </r>
  <r>
    <s v="tt1440728"/>
    <x v="2350"/>
    <x v="2352"/>
    <n v="0"/>
    <x v="17"/>
    <n v="1"/>
    <n v="45"/>
    <x v="0"/>
    <x v="5"/>
    <x v="6"/>
    <s v="Drama"/>
    <x v="33"/>
    <x v="0"/>
    <n v="100886"/>
    <x v="1"/>
    <x v="34"/>
    <x v="2359"/>
    <n v="47876281"/>
    <x v="0"/>
    <d v="2010-09-01T00:00:00"/>
    <x v="1032"/>
    <x v="1672"/>
    <x v="9"/>
    <x v="4"/>
    <x v="48"/>
    <x v="1"/>
  </r>
  <r>
    <s v="tt1441395"/>
    <x v="2351"/>
    <x v="2353"/>
    <n v="0"/>
    <x v="52"/>
    <n v="1"/>
    <n v="48"/>
    <x v="0"/>
    <x v="3"/>
    <x v="10"/>
    <s v="Mystery"/>
    <x v="33"/>
    <x v="0"/>
    <n v="153182"/>
    <x v="1"/>
    <x v="278"/>
    <x v="2360"/>
    <n v="-7331984"/>
    <x v="1"/>
    <d v="2013-08-29T00:00:00"/>
    <x v="1033"/>
    <x v="2053"/>
    <x v="10"/>
    <x v="2"/>
    <x v="43"/>
    <x v="11"/>
  </r>
  <r>
    <s v="tt14444726"/>
    <x v="2352"/>
    <x v="2354"/>
    <n v="0"/>
    <x v="103"/>
    <n v="2"/>
    <n v="38"/>
    <x v="2"/>
    <x v="3"/>
    <x v="8"/>
    <s v="Unknown"/>
    <x v="3"/>
    <x v="1"/>
    <n v="84814"/>
    <x v="0"/>
    <x v="78"/>
    <x v="2361"/>
    <n v="4032484"/>
    <x v="0"/>
    <d v="2022-09-01T00:00:00"/>
    <x v="675"/>
    <x v="2054"/>
    <x v="9"/>
    <x v="2"/>
    <x v="54"/>
    <x v="1"/>
  </r>
  <r>
    <s v="tt1446192"/>
    <x v="2353"/>
    <x v="2355"/>
    <n v="0"/>
    <x v="26"/>
    <n v="1"/>
    <n v="37"/>
    <x v="0"/>
    <x v="5"/>
    <x v="5"/>
    <s v="Animation"/>
    <x v="14"/>
    <x v="1"/>
    <n v="188082"/>
    <x v="1"/>
    <x v="250"/>
    <x v="2362"/>
    <n v="161941670"/>
    <x v="0"/>
    <d v="2012-10-10T00:00:00"/>
    <x v="1034"/>
    <x v="2055"/>
    <x v="4"/>
    <x v="4"/>
    <x v="49"/>
    <x v="28"/>
  </r>
  <r>
    <s v="tt1446714"/>
    <x v="2354"/>
    <x v="2356"/>
    <n v="0"/>
    <x v="14"/>
    <n v="2"/>
    <n v="4"/>
    <x v="2"/>
    <x v="1"/>
    <x v="9"/>
    <s v="Sci-Fi"/>
    <x v="16"/>
    <x v="0"/>
    <n v="631342"/>
    <x v="2"/>
    <x v="163"/>
    <x v="2363"/>
    <n v="273354469"/>
    <x v="0"/>
    <d v="2012-04-11T00:00:00"/>
    <x v="59"/>
    <x v="1626"/>
    <x v="8"/>
    <x v="4"/>
    <x v="49"/>
    <x v="0"/>
  </r>
  <r>
    <s v="tt1448755"/>
    <x v="2355"/>
    <x v="2357"/>
    <n v="0"/>
    <x v="3"/>
    <n v="1"/>
    <n v="56"/>
    <x v="0"/>
    <x v="5"/>
    <x v="6"/>
    <s v="Thriller"/>
    <x v="0"/>
    <x v="0"/>
    <n v="134161"/>
    <x v="1"/>
    <x v="108"/>
    <x v="2364"/>
    <n v="-12915478"/>
    <x v="1"/>
    <d v="2011-09-10T00:00:00"/>
    <x v="1035"/>
    <x v="2056"/>
    <x v="9"/>
    <x v="6"/>
    <x v="46"/>
    <x v="28"/>
  </r>
  <r>
    <s v="tt1450321"/>
    <x v="2356"/>
    <x v="2358"/>
    <n v="0"/>
    <x v="26"/>
    <n v="1"/>
    <n v="37"/>
    <x v="0"/>
    <x v="5"/>
    <x v="2"/>
    <s v="Crime"/>
    <x v="16"/>
    <x v="0"/>
    <n v="114028"/>
    <x v="1"/>
    <x v="25"/>
    <x v="2365"/>
    <n v="3490396"/>
    <x v="0"/>
    <d v="2013-09-16T00:00:00"/>
    <x v="1036"/>
    <x v="2057"/>
    <x v="9"/>
    <x v="5"/>
    <x v="43"/>
    <x v="18"/>
  </r>
  <r>
    <s v="tt1453405"/>
    <x v="2357"/>
    <x v="2359"/>
    <n v="0"/>
    <x v="9"/>
    <n v="1"/>
    <n v="44"/>
    <x v="0"/>
    <x v="1"/>
    <x v="1"/>
    <s v="Comedy"/>
    <x v="14"/>
    <x v="1"/>
    <n v="380491"/>
    <x v="1"/>
    <x v="159"/>
    <x v="2366"/>
    <n v="543559645"/>
    <x v="0"/>
    <d v="2013-06-05T00:00:00"/>
    <x v="1037"/>
    <x v="2058"/>
    <x v="6"/>
    <x v="4"/>
    <x v="43"/>
    <x v="20"/>
  </r>
  <r>
    <s v="tt1454029"/>
    <x v="2358"/>
    <x v="2360"/>
    <n v="0"/>
    <x v="51"/>
    <n v="2"/>
    <n v="26"/>
    <x v="2"/>
    <x v="3"/>
    <x v="11"/>
    <s v="Unknown"/>
    <x v="12"/>
    <x v="1"/>
    <n v="482233"/>
    <x v="1"/>
    <x v="78"/>
    <x v="2367"/>
    <n v="191639112"/>
    <x v="0"/>
    <d v="2011-08-09T00:00:00"/>
    <x v="1038"/>
    <x v="2059"/>
    <x v="10"/>
    <x v="0"/>
    <x v="46"/>
    <x v="17"/>
  </r>
  <r>
    <s v="tt1454468"/>
    <x v="2359"/>
    <x v="2361"/>
    <n v="0"/>
    <x v="10"/>
    <n v="1"/>
    <n v="31"/>
    <x v="0"/>
    <x v="3"/>
    <x v="4"/>
    <s v="Thriller"/>
    <x v="8"/>
    <x v="1"/>
    <n v="850937"/>
    <x v="2"/>
    <x v="140"/>
    <x v="2368"/>
    <n v="673031583"/>
    <x v="0"/>
    <d v="2013-08-28T00:00:00"/>
    <x v="344"/>
    <x v="2035"/>
    <x v="10"/>
    <x v="4"/>
    <x v="43"/>
    <x v="10"/>
  </r>
  <r>
    <s v="tt1457767"/>
    <x v="2360"/>
    <x v="2362"/>
    <n v="0"/>
    <x v="22"/>
    <n v="1"/>
    <n v="52"/>
    <x v="0"/>
    <x v="7"/>
    <x v="9"/>
    <s v="Thriller"/>
    <x v="15"/>
    <x v="1"/>
    <n v="542411"/>
    <x v="2"/>
    <x v="34"/>
    <x v="2369"/>
    <n v="300406242"/>
    <x v="0"/>
    <d v="2013-06-08T00:00:00"/>
    <x v="645"/>
    <x v="2060"/>
    <x v="6"/>
    <x v="6"/>
    <x v="43"/>
    <x v="19"/>
  </r>
  <r>
    <s v="tt1458175"/>
    <x v="2361"/>
    <x v="2363"/>
    <n v="0"/>
    <x v="34"/>
    <n v="2"/>
    <n v="13"/>
    <x v="2"/>
    <x v="5"/>
    <x v="6"/>
    <s v="Drama"/>
    <x v="21"/>
    <x v="1"/>
    <n v="203328"/>
    <x v="1"/>
    <x v="84"/>
    <x v="2370"/>
    <n v="37448651"/>
    <x v="0"/>
    <d v="2010-11-09T00:00:00"/>
    <x v="627"/>
    <x v="2061"/>
    <x v="5"/>
    <x v="0"/>
    <x v="48"/>
    <x v="17"/>
  </r>
  <r>
    <s v="tt1462041"/>
    <x v="2362"/>
    <x v="2364"/>
    <n v="0"/>
    <x v="56"/>
    <n v="1"/>
    <n v="32"/>
    <x v="0"/>
    <x v="3"/>
    <x v="9"/>
    <s v="Thriller"/>
    <x v="34"/>
    <x v="0"/>
    <n v="68606"/>
    <x v="0"/>
    <x v="115"/>
    <x v="2371"/>
    <n v="-10015600"/>
    <x v="1"/>
    <d v="2011-09-29T00:00:00"/>
    <x v="242"/>
    <x v="2062"/>
    <x v="9"/>
    <x v="2"/>
    <x v="46"/>
    <x v="11"/>
  </r>
  <r>
    <s v="tt1462758"/>
    <x v="2363"/>
    <x v="2365"/>
    <n v="0"/>
    <x v="13"/>
    <n v="1"/>
    <n v="35"/>
    <x v="0"/>
    <x v="3"/>
    <x v="9"/>
    <s v="Thriller"/>
    <x v="16"/>
    <x v="0"/>
    <n v="166578"/>
    <x v="1"/>
    <x v="11"/>
    <x v="2372"/>
    <n v="16439764"/>
    <x v="0"/>
    <d v="2010-01-23T00:00:00"/>
    <x v="1039"/>
    <x v="2063"/>
    <x v="1"/>
    <x v="6"/>
    <x v="48"/>
    <x v="26"/>
  </r>
  <r>
    <s v="tt1462764"/>
    <x v="2364"/>
    <x v="2366"/>
    <n v="0"/>
    <x v="74"/>
    <n v="2"/>
    <n v="34"/>
    <x v="2"/>
    <x v="5"/>
    <x v="5"/>
    <s v="Sci-Fi"/>
    <x v="5"/>
    <x v="0"/>
    <n v="139391"/>
    <x v="1"/>
    <x v="279"/>
    <x v="2373"/>
    <n v="89263057"/>
    <x v="0"/>
    <d v="2023-05-18T00:00:00"/>
    <x v="0"/>
    <x v="2064"/>
    <x v="11"/>
    <x v="2"/>
    <x v="50"/>
    <x v="21"/>
  </r>
  <r>
    <s v="tt1464335"/>
    <x v="2365"/>
    <x v="2367"/>
    <n v="0"/>
    <x v="3"/>
    <n v="1"/>
    <n v="56"/>
    <x v="0"/>
    <x v="5"/>
    <x v="5"/>
    <s v="Unknown"/>
    <x v="33"/>
    <x v="0"/>
    <n v="240781"/>
    <x v="1"/>
    <x v="162"/>
    <x v="2374"/>
    <n v="287141258"/>
    <x v="0"/>
    <d v="2022-02-08T00:00:00"/>
    <x v="925"/>
    <x v="2065"/>
    <x v="2"/>
    <x v="0"/>
    <x v="54"/>
    <x v="19"/>
  </r>
  <r>
    <s v="tt1464540"/>
    <x v="2366"/>
    <x v="2368"/>
    <n v="0"/>
    <x v="40"/>
    <n v="1"/>
    <n v="51"/>
    <x v="0"/>
    <x v="5"/>
    <x v="5"/>
    <s v="Sci-Fi"/>
    <x v="28"/>
    <x v="0"/>
    <n v="243954"/>
    <x v="1"/>
    <x v="113"/>
    <x v="2375"/>
    <n v="89878437"/>
    <x v="0"/>
    <d v="2011-02-09T00:00:00"/>
    <x v="605"/>
    <x v="1742"/>
    <x v="2"/>
    <x v="4"/>
    <x v="46"/>
    <x v="17"/>
  </r>
  <r>
    <s v="tt1469304"/>
    <x v="2367"/>
    <x v="2369"/>
    <n v="0"/>
    <x v="3"/>
    <n v="1"/>
    <n v="56"/>
    <x v="0"/>
    <x v="5"/>
    <x v="2"/>
    <s v="Crime"/>
    <x v="38"/>
    <x v="0"/>
    <n v="197715"/>
    <x v="1"/>
    <x v="233"/>
    <x v="2376"/>
    <n v="108856751"/>
    <x v="0"/>
    <d v="2017-05-12T00:00:00"/>
    <x v="616"/>
    <x v="2066"/>
    <x v="11"/>
    <x v="1"/>
    <x v="51"/>
    <x v="23"/>
  </r>
  <r>
    <s v="tt1470827"/>
    <x v="2368"/>
    <x v="2370"/>
    <n v="0"/>
    <x v="19"/>
    <n v="1"/>
    <n v="34"/>
    <x v="0"/>
    <x v="1"/>
    <x v="3"/>
    <s v="Romance"/>
    <x v="0"/>
    <x v="0"/>
    <n v="95965"/>
    <x v="0"/>
    <x v="23"/>
    <x v="2377"/>
    <n v="4560438"/>
    <x v="0"/>
    <d v="2010-03-13T00:00:00"/>
    <x v="818"/>
    <x v="2067"/>
    <x v="3"/>
    <x v="6"/>
    <x v="48"/>
    <x v="12"/>
  </r>
  <r>
    <s v="tt1473832"/>
    <x v="2369"/>
    <x v="2371"/>
    <n v="0"/>
    <x v="90"/>
    <n v="2"/>
    <n v="3"/>
    <x v="2"/>
    <x v="0"/>
    <x v="3"/>
    <s v="Romance"/>
    <x v="7"/>
    <x v="0"/>
    <n v="80326"/>
    <x v="0"/>
    <x v="56"/>
    <x v="2378"/>
    <n v="176952420"/>
    <x v="0"/>
    <d v="2016-09-05T00:00:00"/>
    <x v="482"/>
    <x v="2068"/>
    <x v="9"/>
    <x v="5"/>
    <x v="52"/>
    <x v="20"/>
  </r>
  <r>
    <s v="tt1477076"/>
    <x v="2370"/>
    <x v="2372"/>
    <n v="0"/>
    <x v="59"/>
    <n v="1"/>
    <n v="30"/>
    <x v="0"/>
    <x v="7"/>
    <x v="9"/>
    <s v="Unknown"/>
    <x v="38"/>
    <x v="0"/>
    <n v="107034"/>
    <x v="1"/>
    <x v="34"/>
    <x v="2379"/>
    <n v="116151680"/>
    <x v="0"/>
    <d v="2010-10-22T00:00:00"/>
    <x v="961"/>
    <x v="2069"/>
    <x v="4"/>
    <x v="1"/>
    <x v="48"/>
    <x v="29"/>
  </r>
  <r>
    <s v="tt1477834"/>
    <x v="2371"/>
    <x v="2373"/>
    <n v="0"/>
    <x v="48"/>
    <n v="2"/>
    <n v="23"/>
    <x v="2"/>
    <x v="5"/>
    <x v="5"/>
    <s v="Fantasy"/>
    <x v="22"/>
    <x v="0"/>
    <n v="504653"/>
    <x v="2"/>
    <x v="157"/>
    <x v="2380"/>
    <n v="992028393"/>
    <x v="0"/>
    <d v="2018-11-26T00:00:00"/>
    <x v="645"/>
    <x v="2070"/>
    <x v="5"/>
    <x v="5"/>
    <x v="55"/>
    <x v="16"/>
  </r>
  <r>
    <s v="tt1478338"/>
    <x v="2372"/>
    <x v="2374"/>
    <n v="0"/>
    <x v="31"/>
    <n v="2"/>
    <n v="5"/>
    <x v="2"/>
    <x v="0"/>
    <x v="11"/>
    <s v="Unknown"/>
    <x v="22"/>
    <x v="0"/>
    <n v="304772"/>
    <x v="1"/>
    <x v="76"/>
    <x v="2381"/>
    <n v="273942085"/>
    <x v="0"/>
    <d v="2011-04-28T00:00:00"/>
    <x v="985"/>
    <x v="2071"/>
    <x v="8"/>
    <x v="2"/>
    <x v="46"/>
    <x v="10"/>
  </r>
  <r>
    <s v="tt1478964"/>
    <x v="2373"/>
    <x v="2375"/>
    <n v="0"/>
    <x v="28"/>
    <n v="1"/>
    <n v="28"/>
    <x v="0"/>
    <x v="5"/>
    <x v="5"/>
    <s v="Comedy"/>
    <x v="13"/>
    <x v="0"/>
    <n v="110493"/>
    <x v="1"/>
    <x v="30"/>
    <x v="2382"/>
    <n v="-6793978"/>
    <x v="1"/>
    <d v="2011-03-12T00:00:00"/>
    <x v="1040"/>
    <x v="2072"/>
    <x v="3"/>
    <x v="6"/>
    <x v="46"/>
    <x v="23"/>
  </r>
  <r>
    <s v="tt1482459"/>
    <x v="2374"/>
    <x v="2376"/>
    <n v="0"/>
    <x v="5"/>
    <n v="1"/>
    <n v="26"/>
    <x v="0"/>
    <x v="1"/>
    <x v="1"/>
    <s v="Comedy"/>
    <x v="0"/>
    <x v="0"/>
    <n v="125908"/>
    <x v="1"/>
    <x v="108"/>
    <x v="2383"/>
    <n v="279183316"/>
    <x v="0"/>
    <d v="2012-02-19T00:00:00"/>
    <x v="1041"/>
    <x v="2073"/>
    <x v="2"/>
    <x v="3"/>
    <x v="49"/>
    <x v="4"/>
  </r>
  <r>
    <s v="tt1483013"/>
    <x v="2375"/>
    <x v="2377"/>
    <n v="0"/>
    <x v="14"/>
    <n v="2"/>
    <n v="4"/>
    <x v="2"/>
    <x v="5"/>
    <x v="5"/>
    <s v="Sci-Fi"/>
    <x v="16"/>
    <x v="0"/>
    <n v="544945"/>
    <x v="2"/>
    <x v="162"/>
    <x v="2384"/>
    <n v="166168572"/>
    <x v="0"/>
    <d v="2013-03-26T00:00:00"/>
    <x v="905"/>
    <x v="2074"/>
    <x v="3"/>
    <x v="0"/>
    <x v="43"/>
    <x v="16"/>
  </r>
  <r>
    <s v="tt1485796"/>
    <x v="2376"/>
    <x v="2378"/>
    <n v="0"/>
    <x v="17"/>
    <n v="1"/>
    <n v="45"/>
    <x v="0"/>
    <x v="2"/>
    <x v="3"/>
    <s v="Musical"/>
    <x v="15"/>
    <x v="1"/>
    <n v="301691"/>
    <x v="1"/>
    <x v="174"/>
    <x v="2385"/>
    <n v="351732529"/>
    <x v="0"/>
    <d v="2017-12-20T00:00:00"/>
    <x v="1042"/>
    <x v="2075"/>
    <x v="0"/>
    <x v="4"/>
    <x v="51"/>
    <x v="8"/>
  </r>
  <r>
    <s v="tt1486185"/>
    <x v="2377"/>
    <x v="2379"/>
    <n v="0"/>
    <x v="12"/>
    <n v="1"/>
    <n v="40"/>
    <x v="0"/>
    <x v="8"/>
    <x v="10"/>
    <s v="Mystery"/>
    <x v="35"/>
    <x v="0"/>
    <n v="114848"/>
    <x v="1"/>
    <x v="116"/>
    <x v="2386"/>
    <n v="48260376"/>
    <x v="0"/>
    <d v="2011-03-07T00:00:00"/>
    <x v="571"/>
    <x v="2076"/>
    <x v="3"/>
    <x v="5"/>
    <x v="46"/>
    <x v="7"/>
  </r>
  <r>
    <s v="tt1486192"/>
    <x v="2378"/>
    <x v="2380"/>
    <n v="0"/>
    <x v="18"/>
    <n v="1"/>
    <n v="50"/>
    <x v="0"/>
    <x v="4"/>
    <x v="9"/>
    <s v="Thriller"/>
    <x v="0"/>
    <x v="0"/>
    <n v="87775"/>
    <x v="0"/>
    <x v="112"/>
    <x v="2387"/>
    <n v="3699345"/>
    <x v="0"/>
    <d v="2012-03-09T00:00:00"/>
    <x v="707"/>
    <x v="2077"/>
    <x v="3"/>
    <x v="1"/>
    <x v="49"/>
    <x v="17"/>
  </r>
  <r>
    <s v="tt1486834"/>
    <x v="2379"/>
    <x v="2381"/>
    <n v="0"/>
    <x v="37"/>
    <n v="1"/>
    <n v="38"/>
    <x v="0"/>
    <x v="0"/>
    <x v="7"/>
    <s v="Unknown"/>
    <x v="22"/>
    <x v="0"/>
    <n v="80735"/>
    <x v="0"/>
    <x v="21"/>
    <x v="2388"/>
    <n v="-2473712"/>
    <x v="1"/>
    <d v="2013-09-07T00:00:00"/>
    <x v="809"/>
    <x v="1566"/>
    <x v="9"/>
    <x v="6"/>
    <x v="43"/>
    <x v="7"/>
  </r>
  <r>
    <s v="tt1488555"/>
    <x v="2380"/>
    <x v="2382"/>
    <n v="0"/>
    <x v="22"/>
    <n v="1"/>
    <n v="52"/>
    <x v="0"/>
    <x v="0"/>
    <x v="0"/>
    <s v="Unknown"/>
    <x v="33"/>
    <x v="0"/>
    <n v="192260"/>
    <x v="1"/>
    <x v="139"/>
    <x v="2389"/>
    <n v="23450437"/>
    <x v="0"/>
    <d v="2011-08-01T00:00:00"/>
    <x v="540"/>
    <x v="2078"/>
    <x v="10"/>
    <x v="5"/>
    <x v="46"/>
    <x v="1"/>
  </r>
  <r>
    <s v="tt1488589"/>
    <x v="2381"/>
    <x v="2383"/>
    <n v="0"/>
    <x v="35"/>
    <n v="1"/>
    <n v="57"/>
    <x v="0"/>
    <x v="11"/>
    <x v="3"/>
    <s v="Family"/>
    <x v="2"/>
    <x v="1"/>
    <n v="106496"/>
    <x v="1"/>
    <x v="56"/>
    <x v="2390"/>
    <n v="-34890154"/>
    <x v="1"/>
    <d v="2022-10-15T00:00:00"/>
    <x v="1043"/>
    <x v="2079"/>
    <x v="4"/>
    <x v="6"/>
    <x v="54"/>
    <x v="24"/>
  </r>
  <r>
    <s v="tt1488606"/>
    <x v="2382"/>
    <x v="2384"/>
    <n v="0"/>
    <x v="31"/>
    <n v="2"/>
    <n v="5"/>
    <x v="2"/>
    <x v="5"/>
    <x v="16"/>
    <s v="Unknown"/>
    <x v="7"/>
    <x v="0"/>
    <n v="140458"/>
    <x v="1"/>
    <x v="138"/>
    <x v="12"/>
    <n v="-115000000"/>
    <x v="1"/>
    <d v="2019-03-06T00:00:00"/>
    <x v="1044"/>
    <x v="2080"/>
    <x v="3"/>
    <x v="4"/>
    <x v="47"/>
    <x v="14"/>
  </r>
  <r>
    <s v="tt1489887"/>
    <x v="2383"/>
    <x v="2385"/>
    <n v="0"/>
    <x v="8"/>
    <n v="1"/>
    <n v="42"/>
    <x v="0"/>
    <x v="0"/>
    <x v="11"/>
    <s v="Unknown"/>
    <x v="1"/>
    <x v="1"/>
    <n v="127808"/>
    <x v="1"/>
    <x v="15"/>
    <x v="2391"/>
    <n v="18959607"/>
    <x v="0"/>
    <d v="2019-03-10T00:00:00"/>
    <x v="893"/>
    <x v="2081"/>
    <x v="3"/>
    <x v="3"/>
    <x v="47"/>
    <x v="28"/>
  </r>
  <r>
    <s v="tt1489889"/>
    <x v="2384"/>
    <x v="2386"/>
    <n v="0"/>
    <x v="63"/>
    <n v="1"/>
    <n v="47"/>
    <x v="0"/>
    <x v="5"/>
    <x v="2"/>
    <s v="Crime"/>
    <x v="33"/>
    <x v="0"/>
    <n v="206804"/>
    <x v="1"/>
    <x v="115"/>
    <x v="2392"/>
    <n v="166940871"/>
    <x v="0"/>
    <d v="2016-06-10T00:00:00"/>
    <x v="606"/>
    <x v="2082"/>
    <x v="6"/>
    <x v="1"/>
    <x v="52"/>
    <x v="28"/>
  </r>
  <r>
    <s v="tt1490017"/>
    <x v="2385"/>
    <x v="2387"/>
    <n v="0"/>
    <x v="12"/>
    <n v="1"/>
    <n v="40"/>
    <x v="0"/>
    <x v="5"/>
    <x v="5"/>
    <s v="Animation"/>
    <x v="8"/>
    <x v="1"/>
    <n v="380233"/>
    <x v="1"/>
    <x v="113"/>
    <x v="2393"/>
    <n v="408266122"/>
    <x v="0"/>
    <d v="2014-02-01T00:00:00"/>
    <x v="825"/>
    <x v="2083"/>
    <x v="2"/>
    <x v="6"/>
    <x v="44"/>
    <x v="1"/>
  </r>
  <r>
    <s v="tt1491044"/>
    <x v="2386"/>
    <x v="2388"/>
    <n v="0"/>
    <x v="32"/>
    <n v="1"/>
    <n v="46"/>
    <x v="0"/>
    <x v="2"/>
    <x v="6"/>
    <s v="Drama"/>
    <x v="22"/>
    <x v="0"/>
    <n v="78016"/>
    <x v="0"/>
    <x v="64"/>
    <x v="2394"/>
    <n v="-5447030"/>
    <x v="1"/>
    <d v="2012-08-30T00:00:00"/>
    <x v="1045"/>
    <x v="1386"/>
    <x v="10"/>
    <x v="2"/>
    <x v="49"/>
    <x v="13"/>
  </r>
  <r>
    <s v="tt1496025"/>
    <x v="2387"/>
    <x v="2389"/>
    <n v="0"/>
    <x v="28"/>
    <n v="1"/>
    <n v="28"/>
    <x v="0"/>
    <x v="5"/>
    <x v="0"/>
    <s v="Horror"/>
    <x v="33"/>
    <x v="0"/>
    <n v="159498"/>
    <x v="1"/>
    <x v="108"/>
    <x v="2395"/>
    <n v="90112671"/>
    <x v="0"/>
    <d v="2012-01-19T00:00:00"/>
    <x v="1046"/>
    <x v="2024"/>
    <x v="1"/>
    <x v="2"/>
    <x v="49"/>
    <x v="4"/>
  </r>
  <r>
    <s v="tt1499658"/>
    <x v="2388"/>
    <x v="2390"/>
    <n v="0"/>
    <x v="37"/>
    <n v="1"/>
    <n v="38"/>
    <x v="0"/>
    <x v="0"/>
    <x v="6"/>
    <s v="Unknown"/>
    <x v="17"/>
    <x v="0"/>
    <n v="463703"/>
    <x v="1"/>
    <x v="56"/>
    <x v="2396"/>
    <n v="174838559"/>
    <x v="0"/>
    <d v="2011-06-30T00:00:00"/>
    <x v="616"/>
    <x v="2084"/>
    <x v="6"/>
    <x v="2"/>
    <x v="46"/>
    <x v="13"/>
  </r>
  <r>
    <s v="tt1502397"/>
    <x v="2389"/>
    <x v="2391"/>
    <n v="0"/>
    <x v="14"/>
    <n v="2"/>
    <n v="4"/>
    <x v="2"/>
    <x v="5"/>
    <x v="2"/>
    <s v="Crime"/>
    <x v="7"/>
    <x v="0"/>
    <n v="170943"/>
    <x v="1"/>
    <x v="143"/>
    <x v="2397"/>
    <n v="336505244"/>
    <x v="0"/>
    <d v="2020-01-07T00:00:00"/>
    <x v="1047"/>
    <x v="2085"/>
    <x v="1"/>
    <x v="0"/>
    <x v="53"/>
    <x v="7"/>
  </r>
  <r>
    <s v="tt1502407"/>
    <x v="72"/>
    <x v="72"/>
    <n v="0"/>
    <x v="32"/>
    <n v="1"/>
    <n v="46"/>
    <x v="0"/>
    <x v="4"/>
    <x v="10"/>
    <s v="Thriller"/>
    <x v="7"/>
    <x v="0"/>
    <n v="166021"/>
    <x v="1"/>
    <x v="64"/>
    <x v="2398"/>
    <n v="249939835"/>
    <x v="0"/>
    <d v="2018-09-08T00:00:00"/>
    <x v="843"/>
    <x v="2086"/>
    <x v="9"/>
    <x v="6"/>
    <x v="55"/>
    <x v="19"/>
  </r>
  <r>
    <s v="tt1502712"/>
    <x v="749"/>
    <x v="749"/>
    <n v="0"/>
    <x v="12"/>
    <n v="1"/>
    <n v="40"/>
    <x v="0"/>
    <x v="5"/>
    <x v="5"/>
    <s v="Sci-Fi"/>
    <x v="59"/>
    <x v="3"/>
    <n v="173694"/>
    <x v="1"/>
    <x v="162"/>
    <x v="2399"/>
    <n v="47882881"/>
    <x v="0"/>
    <d v="2015-08-04T00:00:00"/>
    <x v="1048"/>
    <x v="2087"/>
    <x v="10"/>
    <x v="0"/>
    <x v="45"/>
    <x v="3"/>
  </r>
  <r>
    <s v="tt1504320"/>
    <x v="2390"/>
    <x v="2392"/>
    <n v="0"/>
    <x v="0"/>
    <n v="1"/>
    <n v="58"/>
    <x v="0"/>
    <x v="2"/>
    <x v="3"/>
    <s v="History"/>
    <x v="9"/>
    <x v="1"/>
    <n v="699659"/>
    <x v="2"/>
    <x v="48"/>
    <x v="2400"/>
    <n v="469068861"/>
    <x v="0"/>
    <d v="2010-09-06T00:00:00"/>
    <x v="808"/>
    <x v="2088"/>
    <x v="9"/>
    <x v="5"/>
    <x v="48"/>
    <x v="14"/>
  </r>
  <r>
    <s v="tt1506999"/>
    <x v="2391"/>
    <x v="2393"/>
    <n v="0"/>
    <x v="29"/>
    <n v="1"/>
    <n v="33"/>
    <x v="0"/>
    <x v="5"/>
    <x v="3"/>
    <s v="Thriller"/>
    <x v="24"/>
    <x v="0"/>
    <n v="89046"/>
    <x v="0"/>
    <x v="121"/>
    <x v="2401"/>
    <n v="11513760"/>
    <x v="0"/>
    <d v="2011-11-06T00:00:00"/>
    <x v="194"/>
    <x v="2089"/>
    <x v="5"/>
    <x v="3"/>
    <x v="46"/>
    <x v="14"/>
  </r>
  <r>
    <s v="tt1509767"/>
    <x v="492"/>
    <x v="492"/>
    <n v="0"/>
    <x v="18"/>
    <n v="1"/>
    <n v="50"/>
    <x v="0"/>
    <x v="5"/>
    <x v="5"/>
    <s v="Fantasy"/>
    <x v="36"/>
    <x v="0"/>
    <n v="110969"/>
    <x v="1"/>
    <x v="137"/>
    <x v="2402"/>
    <n v="57274484"/>
    <x v="0"/>
    <d v="2011-09-01T00:00:00"/>
    <x v="300"/>
    <x v="2090"/>
    <x v="9"/>
    <x v="2"/>
    <x v="46"/>
    <x v="1"/>
  </r>
  <r>
    <s v="tt1512235"/>
    <x v="2392"/>
    <x v="2394"/>
    <n v="0"/>
    <x v="44"/>
    <n v="1"/>
    <n v="36"/>
    <x v="0"/>
    <x v="5"/>
    <x v="2"/>
    <s v="Crime"/>
    <x v="13"/>
    <x v="0"/>
    <n v="82939"/>
    <x v="0"/>
    <x v="24"/>
    <x v="2403"/>
    <n v="-2077382"/>
    <x v="1"/>
    <d v="2010-09-10T00:00:00"/>
    <x v="711"/>
    <x v="2091"/>
    <x v="9"/>
    <x v="1"/>
    <x v="48"/>
    <x v="28"/>
  </r>
  <r>
    <s v="tt1515091"/>
    <x v="2393"/>
    <x v="2395"/>
    <n v="0"/>
    <x v="27"/>
    <n v="2"/>
    <n v="9"/>
    <x v="2"/>
    <x v="5"/>
    <x v="5"/>
    <s v="Mystery"/>
    <x v="3"/>
    <x v="1"/>
    <n v="473187"/>
    <x v="1"/>
    <x v="149"/>
    <x v="2404"/>
    <n v="418848418"/>
    <x v="0"/>
    <d v="2011-12-10T00:00:00"/>
    <x v="860"/>
    <x v="2092"/>
    <x v="0"/>
    <x v="6"/>
    <x v="46"/>
    <x v="28"/>
  </r>
  <r>
    <s v="tt1517260"/>
    <x v="2394"/>
    <x v="2396"/>
    <n v="0"/>
    <x v="31"/>
    <n v="2"/>
    <n v="5"/>
    <x v="2"/>
    <x v="5"/>
    <x v="5"/>
    <s v="Drama"/>
    <x v="24"/>
    <x v="0"/>
    <n v="117690"/>
    <x v="1"/>
    <x v="82"/>
    <x v="2405"/>
    <n v="23365859"/>
    <x v="0"/>
    <d v="2013-03-22T00:00:00"/>
    <x v="342"/>
    <x v="2093"/>
    <x v="3"/>
    <x v="1"/>
    <x v="43"/>
    <x v="29"/>
  </r>
  <r>
    <s v="tt1517268"/>
    <x v="2395"/>
    <x v="2397"/>
    <n v="0"/>
    <x v="42"/>
    <n v="1"/>
    <n v="54"/>
    <x v="0"/>
    <x v="1"/>
    <x v="2"/>
    <s v="Fantasy"/>
    <x v="16"/>
    <x v="0"/>
    <n v="376979"/>
    <x v="1"/>
    <x v="140"/>
    <x v="2406"/>
    <n v="1341659588"/>
    <x v="0"/>
    <d v="2023-07-09T00:00:00"/>
    <x v="1049"/>
    <x v="2094"/>
    <x v="7"/>
    <x v="3"/>
    <x v="50"/>
    <x v="17"/>
  </r>
  <r>
    <s v="tt1517451"/>
    <x v="2396"/>
    <x v="2398"/>
    <n v="0"/>
    <x v="6"/>
    <n v="2"/>
    <n v="16"/>
    <x v="2"/>
    <x v="3"/>
    <x v="8"/>
    <s v="Romance"/>
    <x v="2"/>
    <x v="1"/>
    <n v="407805"/>
    <x v="1"/>
    <x v="75"/>
    <x v="2407"/>
    <n v="400433122"/>
    <x v="0"/>
    <d v="2018-08-31T00:00:00"/>
    <x v="1050"/>
    <x v="2095"/>
    <x v="10"/>
    <x v="1"/>
    <x v="55"/>
    <x v="27"/>
  </r>
  <r>
    <s v="tt1524137"/>
    <x v="2397"/>
    <x v="2399"/>
    <n v="0"/>
    <x v="15"/>
    <n v="1"/>
    <n v="49"/>
    <x v="0"/>
    <x v="5"/>
    <x v="5"/>
    <s v="Crime"/>
    <x v="0"/>
    <x v="0"/>
    <n v="125396"/>
    <x v="1"/>
    <x v="78"/>
    <x v="2408"/>
    <n v="71262212"/>
    <x v="0"/>
    <d v="2012-01-12T00:00:00"/>
    <x v="980"/>
    <x v="2096"/>
    <x v="1"/>
    <x v="2"/>
    <x v="49"/>
    <x v="23"/>
  </r>
  <r>
    <s v="tt1524930"/>
    <x v="2398"/>
    <x v="2400"/>
    <n v="0"/>
    <x v="53"/>
    <n v="1"/>
    <n v="39"/>
    <x v="0"/>
    <x v="1"/>
    <x v="2"/>
    <s v="Unknown"/>
    <x v="28"/>
    <x v="0"/>
    <n v="119319"/>
    <x v="1"/>
    <x v="89"/>
    <x v="2409"/>
    <n v="76228221"/>
    <x v="0"/>
    <d v="2015-07-29T00:00:00"/>
    <x v="1051"/>
    <x v="2097"/>
    <x v="7"/>
    <x v="4"/>
    <x v="45"/>
    <x v="11"/>
  </r>
  <r>
    <s v="tt1527186"/>
    <x v="2399"/>
    <x v="2401"/>
    <n v="0"/>
    <x v="41"/>
    <n v="2"/>
    <n v="15"/>
    <x v="2"/>
    <x v="3"/>
    <x v="4"/>
    <s v="Unknown"/>
    <x v="1"/>
    <x v="1"/>
    <n v="191971"/>
    <x v="1"/>
    <x v="280"/>
    <x v="2410"/>
    <n v="10105548"/>
    <x v="0"/>
    <d v="2011-05-18T00:00:00"/>
    <x v="436"/>
    <x v="2098"/>
    <x v="11"/>
    <x v="4"/>
    <x v="46"/>
    <x v="21"/>
  </r>
  <r>
    <s v="tt1528100"/>
    <x v="2400"/>
    <x v="2402"/>
    <n v="0"/>
    <x v="61"/>
    <n v="2"/>
    <n v="30"/>
    <x v="2"/>
    <x v="5"/>
    <x v="5"/>
    <s v="Drama"/>
    <x v="34"/>
    <x v="0"/>
    <n v="175114"/>
    <x v="1"/>
    <x v="161"/>
    <x v="2411"/>
    <n v="128175631"/>
    <x v="0"/>
    <d v="2014-12-03T00:00:00"/>
    <x v="59"/>
    <x v="2099"/>
    <x v="0"/>
    <x v="4"/>
    <x v="44"/>
    <x v="25"/>
  </r>
  <r>
    <s v="tt1528854"/>
    <x v="2401"/>
    <x v="2403"/>
    <n v="0"/>
    <x v="44"/>
    <n v="1"/>
    <n v="36"/>
    <x v="0"/>
    <x v="0"/>
    <x v="19"/>
    <s v="Unknown"/>
    <x v="27"/>
    <x v="0"/>
    <n v="126352"/>
    <x v="1"/>
    <x v="115"/>
    <x v="2412"/>
    <n v="192786137"/>
    <x v="0"/>
    <d v="2015-12-09T00:00:00"/>
    <x v="920"/>
    <x v="2100"/>
    <x v="0"/>
    <x v="4"/>
    <x v="45"/>
    <x v="17"/>
  </r>
  <r>
    <s v="tt1531663"/>
    <x v="2402"/>
    <x v="2404"/>
    <n v="0"/>
    <x v="26"/>
    <n v="1"/>
    <n v="37"/>
    <x v="0"/>
    <x v="3"/>
    <x v="11"/>
    <s v="Unknown"/>
    <x v="0"/>
    <x v="0"/>
    <n v="52565"/>
    <x v="0"/>
    <x v="25"/>
    <x v="2413"/>
    <n v="-2179510"/>
    <x v="1"/>
    <d v="2010-09-10T00:00:00"/>
    <x v="1052"/>
    <x v="2091"/>
    <x v="9"/>
    <x v="1"/>
    <x v="48"/>
    <x v="28"/>
  </r>
  <r>
    <s v="tt1532503"/>
    <x v="2403"/>
    <x v="2405"/>
    <n v="0"/>
    <x v="17"/>
    <n v="1"/>
    <n v="45"/>
    <x v="0"/>
    <x v="0"/>
    <x v="3"/>
    <s v="Romance"/>
    <x v="14"/>
    <x v="1"/>
    <n v="94120"/>
    <x v="0"/>
    <x v="281"/>
    <x v="2414"/>
    <n v="11111701"/>
    <x v="0"/>
    <d v="2010-09-11T00:00:00"/>
    <x v="1053"/>
    <x v="1954"/>
    <x v="9"/>
    <x v="6"/>
    <x v="48"/>
    <x v="0"/>
  </r>
  <r>
    <s v="tt15325794"/>
    <x v="2404"/>
    <x v="2406"/>
    <n v="0"/>
    <x v="63"/>
    <n v="1"/>
    <n v="47"/>
    <x v="0"/>
    <x v="5"/>
    <x v="16"/>
    <s v="Unknown"/>
    <x v="0"/>
    <x v="0"/>
    <n v="95356"/>
    <x v="0"/>
    <x v="11"/>
    <x v="2415"/>
    <n v="14363261"/>
    <x v="0"/>
    <d v="2022-08-10T00:00:00"/>
    <x v="1054"/>
    <x v="2101"/>
    <x v="10"/>
    <x v="4"/>
    <x v="54"/>
    <x v="28"/>
  </r>
  <r>
    <s v="tt15327088"/>
    <x v="2405"/>
    <x v="2407"/>
    <n v="0"/>
    <x v="116"/>
    <n v="2"/>
    <n v="28"/>
    <x v="2"/>
    <x v="5"/>
    <x v="5"/>
    <s v="Drama"/>
    <x v="18"/>
    <x v="1"/>
    <n v="98969"/>
    <x v="0"/>
    <x v="14"/>
    <x v="2416"/>
    <n v="406221"/>
    <x v="0"/>
    <d v="2022-09-30T00:00:00"/>
    <x v="1055"/>
    <x v="1871"/>
    <x v="9"/>
    <x v="1"/>
    <x v="54"/>
    <x v="13"/>
  </r>
  <r>
    <s v="tt1535108"/>
    <x v="2406"/>
    <x v="2408"/>
    <n v="0"/>
    <x v="15"/>
    <n v="1"/>
    <n v="49"/>
    <x v="0"/>
    <x v="5"/>
    <x v="3"/>
    <s v="Sci-Fi"/>
    <x v="5"/>
    <x v="0"/>
    <n v="464198"/>
    <x v="1"/>
    <x v="138"/>
    <x v="2417"/>
    <n v="171140700"/>
    <x v="0"/>
    <d v="2013-08-07T00:00:00"/>
    <x v="921"/>
    <x v="2102"/>
    <x v="10"/>
    <x v="4"/>
    <x v="43"/>
    <x v="7"/>
  </r>
  <r>
    <s v="tt1535109"/>
    <x v="2407"/>
    <x v="2409"/>
    <n v="0"/>
    <x v="64"/>
    <n v="2"/>
    <n v="14"/>
    <x v="2"/>
    <x v="5"/>
    <x v="18"/>
    <s v="Crime"/>
    <x v="10"/>
    <x v="1"/>
    <n v="483169"/>
    <x v="1"/>
    <x v="51"/>
    <x v="2418"/>
    <n v="163791811"/>
    <x v="0"/>
    <d v="2013-09-27T00:00:00"/>
    <x v="619"/>
    <x v="2103"/>
    <x v="9"/>
    <x v="1"/>
    <x v="43"/>
    <x v="15"/>
  </r>
  <r>
    <s v="tt1536044"/>
    <x v="2408"/>
    <x v="2410"/>
    <n v="0"/>
    <x v="10"/>
    <n v="1"/>
    <n v="31"/>
    <x v="0"/>
    <x v="7"/>
    <x v="9"/>
    <s v="Unknown"/>
    <x v="36"/>
    <x v="0"/>
    <n v="108548"/>
    <x v="1"/>
    <x v="11"/>
    <x v="2419"/>
    <n v="174512032"/>
    <x v="0"/>
    <d v="2010-10-20T00:00:00"/>
    <x v="1056"/>
    <x v="2104"/>
    <x v="4"/>
    <x v="4"/>
    <x v="48"/>
    <x v="8"/>
  </r>
  <r>
    <s v="tt1538403"/>
    <x v="2409"/>
    <x v="2411"/>
    <n v="0"/>
    <x v="25"/>
    <n v="2"/>
    <n v="10"/>
    <x v="2"/>
    <x v="5"/>
    <x v="5"/>
    <s v="Fantasy"/>
    <x v="24"/>
    <x v="0"/>
    <n v="137677"/>
    <x v="1"/>
    <x v="113"/>
    <x v="2420"/>
    <n v="35396573"/>
    <x v="0"/>
    <d v="2013-08-12T00:00:00"/>
    <x v="924"/>
    <x v="2105"/>
    <x v="10"/>
    <x v="5"/>
    <x v="43"/>
    <x v="23"/>
  </r>
  <r>
    <s v="tt15398776"/>
    <x v="2410"/>
    <x v="2412"/>
    <n v="0"/>
    <x v="118"/>
    <n v="3"/>
    <n v="0"/>
    <x v="2"/>
    <x v="2"/>
    <x v="3"/>
    <s v="History"/>
    <x v="25"/>
    <x v="1"/>
    <n v="479266"/>
    <x v="1"/>
    <x v="140"/>
    <x v="2421"/>
    <n v="848986785"/>
    <x v="0"/>
    <d v="2023-07-11T00:00:00"/>
    <x v="422"/>
    <x v="2106"/>
    <x v="7"/>
    <x v="0"/>
    <x v="50"/>
    <x v="0"/>
  </r>
  <r>
    <s v="tt1540133"/>
    <x v="2411"/>
    <x v="2413"/>
    <n v="0"/>
    <x v="44"/>
    <n v="1"/>
    <n v="36"/>
    <x v="0"/>
    <x v="0"/>
    <x v="6"/>
    <s v="Thriller"/>
    <x v="21"/>
    <x v="1"/>
    <n v="93839"/>
    <x v="0"/>
    <x v="15"/>
    <x v="2422"/>
    <n v="13561904"/>
    <x v="0"/>
    <d v="2011-01-20T00:00:00"/>
    <x v="1057"/>
    <x v="2107"/>
    <x v="1"/>
    <x v="2"/>
    <x v="46"/>
    <x v="8"/>
  </r>
  <r>
    <s v="tt1542344"/>
    <x v="2412"/>
    <x v="2414"/>
    <n v="0"/>
    <x v="19"/>
    <n v="1"/>
    <n v="34"/>
    <x v="0"/>
    <x v="2"/>
    <x v="3"/>
    <s v="Unknown"/>
    <x v="15"/>
    <x v="1"/>
    <n v="393860"/>
    <x v="1"/>
    <x v="59"/>
    <x v="2423"/>
    <n v="42738797"/>
    <x v="0"/>
    <d v="2010-09-04T00:00:00"/>
    <x v="272"/>
    <x v="1911"/>
    <x v="9"/>
    <x v="6"/>
    <x v="48"/>
    <x v="3"/>
  </r>
  <r>
    <s v="tt1547234"/>
    <x v="2413"/>
    <x v="2415"/>
    <n v="0"/>
    <x v="10"/>
    <n v="1"/>
    <n v="31"/>
    <x v="0"/>
    <x v="5"/>
    <x v="6"/>
    <s v="Thriller"/>
    <x v="7"/>
    <x v="0"/>
    <n v="117350"/>
    <x v="1"/>
    <x v="56"/>
    <x v="2424"/>
    <n v="-3916401"/>
    <x v="1"/>
    <d v="2012-08-22T00:00:00"/>
    <x v="430"/>
    <x v="2008"/>
    <x v="10"/>
    <x v="4"/>
    <x v="49"/>
    <x v="29"/>
  </r>
  <r>
    <s v="tt15474916"/>
    <x v="2414"/>
    <x v="2416"/>
    <n v="0"/>
    <x v="47"/>
    <n v="1"/>
    <n v="55"/>
    <x v="0"/>
    <x v="7"/>
    <x v="9"/>
    <s v="Thriller"/>
    <x v="7"/>
    <x v="0"/>
    <n v="145484"/>
    <x v="1"/>
    <x v="70"/>
    <x v="2425"/>
    <n v="200408513"/>
    <x v="0"/>
    <d v="2022-09-22T00:00:00"/>
    <x v="1058"/>
    <x v="2108"/>
    <x v="9"/>
    <x v="2"/>
    <x v="54"/>
    <x v="29"/>
  </r>
  <r>
    <s v="tt1549572"/>
    <x v="2415"/>
    <x v="2417"/>
    <n v="0"/>
    <x v="56"/>
    <n v="1"/>
    <n v="32"/>
    <x v="0"/>
    <x v="3"/>
    <x v="9"/>
    <s v="Romance"/>
    <x v="17"/>
    <x v="0"/>
    <n v="98682"/>
    <x v="0"/>
    <x v="53"/>
    <x v="2426"/>
    <n v="1838783"/>
    <x v="0"/>
    <d v="2011-01-24T00:00:00"/>
    <x v="1059"/>
    <x v="2109"/>
    <x v="1"/>
    <x v="5"/>
    <x v="46"/>
    <x v="22"/>
  </r>
  <r>
    <s v="tt1549920"/>
    <x v="2416"/>
    <x v="2418"/>
    <n v="0"/>
    <x v="63"/>
    <n v="1"/>
    <n v="47"/>
    <x v="0"/>
    <x v="5"/>
    <x v="16"/>
    <s v="Western"/>
    <x v="33"/>
    <x v="0"/>
    <n v="143985"/>
    <x v="1"/>
    <x v="129"/>
    <x v="2427"/>
    <n v="3330757"/>
    <x v="0"/>
    <d v="2013-01-12T00:00:00"/>
    <x v="1060"/>
    <x v="2110"/>
    <x v="1"/>
    <x v="6"/>
    <x v="43"/>
    <x v="23"/>
  </r>
  <r>
    <s v="tt1559547"/>
    <x v="2417"/>
    <x v="2419"/>
    <n v="0"/>
    <x v="14"/>
    <n v="2"/>
    <n v="4"/>
    <x v="2"/>
    <x v="3"/>
    <x v="0"/>
    <s v="Romance"/>
    <x v="28"/>
    <x v="0"/>
    <n v="90307"/>
    <x v="0"/>
    <x v="113"/>
    <x v="2428"/>
    <n v="52138"/>
    <x v="0"/>
    <d v="2013-01-19T00:00:00"/>
    <x v="704"/>
    <x v="2111"/>
    <x v="1"/>
    <x v="6"/>
    <x v="43"/>
    <x v="4"/>
  </r>
  <r>
    <s v="tt1560220"/>
    <x v="2418"/>
    <x v="2420"/>
    <n v="0"/>
    <x v="53"/>
    <n v="1"/>
    <n v="39"/>
    <x v="0"/>
    <x v="5"/>
    <x v="2"/>
    <s v="Horror"/>
    <x v="13"/>
    <x v="0"/>
    <n v="194763"/>
    <x v="1"/>
    <x v="116"/>
    <x v="2429"/>
    <n v="80810399"/>
    <x v="0"/>
    <d v="2019-10-09T00:00:00"/>
    <x v="925"/>
    <x v="2112"/>
    <x v="4"/>
    <x v="4"/>
    <x v="47"/>
    <x v="17"/>
  </r>
  <r>
    <s v="tt1560747"/>
    <x v="2419"/>
    <x v="2421"/>
    <n v="0"/>
    <x v="36"/>
    <n v="2"/>
    <n v="18"/>
    <x v="2"/>
    <x v="3"/>
    <x v="14"/>
    <s v="Unknown"/>
    <x v="1"/>
    <x v="1"/>
    <n v="182991"/>
    <x v="1"/>
    <x v="107"/>
    <x v="2430"/>
    <n v="-3711929"/>
    <x v="1"/>
    <d v="2012-09-01T00:00:00"/>
    <x v="331"/>
    <x v="2016"/>
    <x v="9"/>
    <x v="6"/>
    <x v="49"/>
    <x v="1"/>
  </r>
  <r>
    <s v="tt1563738"/>
    <x v="2420"/>
    <x v="2422"/>
    <n v="0"/>
    <x v="63"/>
    <n v="1"/>
    <n v="47"/>
    <x v="0"/>
    <x v="3"/>
    <x v="7"/>
    <s v="Unknown"/>
    <x v="16"/>
    <x v="0"/>
    <n v="160877"/>
    <x v="1"/>
    <x v="48"/>
    <x v="2431"/>
    <n v="44389433"/>
    <x v="0"/>
    <d v="2011-08-08T00:00:00"/>
    <x v="931"/>
    <x v="2113"/>
    <x v="10"/>
    <x v="5"/>
    <x v="46"/>
    <x v="19"/>
  </r>
  <r>
    <s v="tt1564367"/>
    <x v="2421"/>
    <x v="2423"/>
    <n v="0"/>
    <x v="35"/>
    <n v="1"/>
    <n v="57"/>
    <x v="0"/>
    <x v="0"/>
    <x v="7"/>
    <s v="Unknown"/>
    <x v="0"/>
    <x v="0"/>
    <n v="259595"/>
    <x v="1"/>
    <x v="125"/>
    <x v="2432"/>
    <n v="134945591"/>
    <x v="0"/>
    <d v="2011-02-08T00:00:00"/>
    <x v="315"/>
    <x v="2114"/>
    <x v="2"/>
    <x v="0"/>
    <x v="46"/>
    <x v="19"/>
  </r>
  <r>
    <s v="tt1564585"/>
    <x v="2422"/>
    <x v="2424"/>
    <n v="0"/>
    <x v="56"/>
    <n v="1"/>
    <n v="32"/>
    <x v="0"/>
    <x v="5"/>
    <x v="4"/>
    <s v="Thriller"/>
    <x v="53"/>
    <x v="3"/>
    <n v="91582"/>
    <x v="0"/>
    <x v="64"/>
    <x v="2433"/>
    <n v="56984887"/>
    <x v="0"/>
    <d v="2010-11-11T00:00:00"/>
    <x v="784"/>
    <x v="1664"/>
    <x v="5"/>
    <x v="2"/>
    <x v="48"/>
    <x v="0"/>
  </r>
  <r>
    <s v="tt15671028"/>
    <x v="2423"/>
    <x v="2425"/>
    <n v="0"/>
    <x v="62"/>
    <n v="1"/>
    <n v="43"/>
    <x v="0"/>
    <x v="0"/>
    <x v="7"/>
    <s v="Unknown"/>
    <x v="0"/>
    <x v="0"/>
    <n v="101071"/>
    <x v="1"/>
    <x v="129"/>
    <x v="2434"/>
    <n v="42241576"/>
    <x v="0"/>
    <d v="2023-06-15T00:00:00"/>
    <x v="1061"/>
    <x v="2115"/>
    <x v="6"/>
    <x v="2"/>
    <x v="50"/>
    <x v="24"/>
  </r>
  <r>
    <s v="tt1567609"/>
    <x v="2424"/>
    <x v="2426"/>
    <n v="0"/>
    <x v="44"/>
    <n v="1"/>
    <n v="36"/>
    <x v="0"/>
    <x v="5"/>
    <x v="3"/>
    <s v="Thriller"/>
    <x v="17"/>
    <x v="0"/>
    <n v="110686"/>
    <x v="1"/>
    <x v="34"/>
    <x v="2435"/>
    <n v="-11173163"/>
    <x v="1"/>
    <d v="2012-03-15T00:00:00"/>
    <x v="950"/>
    <x v="2116"/>
    <x v="3"/>
    <x v="2"/>
    <x v="49"/>
    <x v="24"/>
  </r>
  <r>
    <s v="tt15679400"/>
    <x v="2425"/>
    <x v="2427"/>
    <n v="0"/>
    <x v="12"/>
    <n v="1"/>
    <n v="40"/>
    <x v="0"/>
    <x v="7"/>
    <x v="9"/>
    <s v="Thriller"/>
    <x v="28"/>
    <x v="0"/>
    <n v="103857"/>
    <x v="1"/>
    <x v="34"/>
    <x v="2436"/>
    <n v="34760947"/>
    <x v="0"/>
    <d v="2023-01-24T00:00:00"/>
    <x v="435"/>
    <x v="2117"/>
    <x v="1"/>
    <x v="0"/>
    <x v="50"/>
    <x v="22"/>
  </r>
  <r>
    <s v="tt1568338"/>
    <x v="2426"/>
    <x v="2428"/>
    <n v="0"/>
    <x v="8"/>
    <n v="1"/>
    <n v="42"/>
    <x v="0"/>
    <x v="5"/>
    <x v="6"/>
    <s v="Thriller"/>
    <x v="5"/>
    <x v="0"/>
    <n v="157168"/>
    <x v="1"/>
    <x v="116"/>
    <x v="2437"/>
    <n v="5636031"/>
    <x v="0"/>
    <d v="2012-01-26T00:00:00"/>
    <x v="1062"/>
    <x v="2118"/>
    <x v="1"/>
    <x v="2"/>
    <x v="49"/>
    <x v="16"/>
  </r>
  <r>
    <s v="tt1568346"/>
    <x v="2078"/>
    <x v="2429"/>
    <n v="0"/>
    <x v="103"/>
    <n v="2"/>
    <n v="38"/>
    <x v="2"/>
    <x v="4"/>
    <x v="3"/>
    <s v="Mystery"/>
    <x v="10"/>
    <x v="1"/>
    <n v="483943"/>
    <x v="1"/>
    <x v="143"/>
    <x v="2438"/>
    <n v="142617430"/>
    <x v="0"/>
    <d v="2011-12-12T00:00:00"/>
    <x v="221"/>
    <x v="2119"/>
    <x v="0"/>
    <x v="5"/>
    <x v="46"/>
    <x v="23"/>
  </r>
  <r>
    <s v="tt1568911"/>
    <x v="2427"/>
    <x v="2430"/>
    <n v="0"/>
    <x v="51"/>
    <n v="2"/>
    <n v="26"/>
    <x v="2"/>
    <x v="5"/>
    <x v="5"/>
    <s v="Drama"/>
    <x v="14"/>
    <x v="1"/>
    <n v="163349"/>
    <x v="1"/>
    <x v="167"/>
    <x v="2439"/>
    <n v="111584879"/>
    <x v="0"/>
    <d v="2011-12-04T00:00:00"/>
    <x v="33"/>
    <x v="2120"/>
    <x v="0"/>
    <x v="3"/>
    <x v="46"/>
    <x v="3"/>
  </r>
  <r>
    <s v="tt1568921"/>
    <x v="2428"/>
    <x v="2431"/>
    <n v="0"/>
    <x v="19"/>
    <n v="1"/>
    <n v="34"/>
    <x v="0"/>
    <x v="1"/>
    <x v="1"/>
    <s v="Drama"/>
    <x v="2"/>
    <x v="1"/>
    <n v="100060"/>
    <x v="1"/>
    <x v="121"/>
    <x v="2440"/>
    <n v="126480483"/>
    <x v="0"/>
    <d v="2010-07-17T00:00:00"/>
    <x v="1063"/>
    <x v="2121"/>
    <x v="7"/>
    <x v="6"/>
    <x v="48"/>
    <x v="30"/>
  </r>
  <r>
    <s v="tt1570728"/>
    <x v="2429"/>
    <x v="2432"/>
    <n v="0"/>
    <x v="0"/>
    <n v="1"/>
    <n v="58"/>
    <x v="0"/>
    <x v="0"/>
    <x v="3"/>
    <s v="Romance"/>
    <x v="3"/>
    <x v="1"/>
    <n v="548962"/>
    <x v="2"/>
    <x v="115"/>
    <x v="2441"/>
    <n v="95079584"/>
    <x v="0"/>
    <d v="2011-07-19T00:00:00"/>
    <x v="879"/>
    <x v="1461"/>
    <x v="7"/>
    <x v="0"/>
    <x v="46"/>
    <x v="4"/>
  </r>
  <r>
    <s v="tt1571234"/>
    <x v="2430"/>
    <x v="2433"/>
    <n v="0"/>
    <x v="82"/>
    <n v="2"/>
    <n v="8"/>
    <x v="2"/>
    <x v="5"/>
    <x v="5"/>
    <s v="Fantasy"/>
    <x v="28"/>
    <x v="0"/>
    <n v="135504"/>
    <x v="1"/>
    <x v="140"/>
    <x v="2442"/>
    <n v="-16130182"/>
    <x v="1"/>
    <d v="2018-12-05T00:00:00"/>
    <x v="1064"/>
    <x v="2122"/>
    <x v="0"/>
    <x v="4"/>
    <x v="55"/>
    <x v="20"/>
  </r>
  <r>
    <s v="tt1572315"/>
    <x v="2431"/>
    <x v="2434"/>
    <n v="0"/>
    <x v="56"/>
    <n v="1"/>
    <n v="32"/>
    <x v="0"/>
    <x v="7"/>
    <x v="16"/>
    <s v="Unknown"/>
    <x v="56"/>
    <x v="3"/>
    <n v="55003"/>
    <x v="0"/>
    <x v="34"/>
    <x v="2443"/>
    <n v="27340586"/>
    <x v="0"/>
    <d v="2013-01-03T00:00:00"/>
    <x v="918"/>
    <x v="2123"/>
    <x v="1"/>
    <x v="2"/>
    <x v="43"/>
    <x v="25"/>
  </r>
  <r>
    <s v="tt1578275"/>
    <x v="2432"/>
    <x v="2435"/>
    <n v="0"/>
    <x v="40"/>
    <n v="1"/>
    <n v="51"/>
    <x v="0"/>
    <x v="0"/>
    <x v="3"/>
    <s v="Unknown"/>
    <x v="39"/>
    <x v="0"/>
    <n v="56442"/>
    <x v="0"/>
    <x v="108"/>
    <x v="2444"/>
    <n v="-278034"/>
    <x v="1"/>
    <d v="2011-01-13T00:00:00"/>
    <x v="117"/>
    <x v="1493"/>
    <x v="1"/>
    <x v="2"/>
    <x v="46"/>
    <x v="12"/>
  </r>
  <r>
    <s v="tt15789038"/>
    <x v="2433"/>
    <x v="2436"/>
    <n v="0"/>
    <x v="75"/>
    <n v="1"/>
    <n v="41"/>
    <x v="0"/>
    <x v="1"/>
    <x v="1"/>
    <s v="Comedy"/>
    <x v="16"/>
    <x v="0"/>
    <n v="93215"/>
    <x v="0"/>
    <x v="159"/>
    <x v="2445"/>
    <n v="295488990"/>
    <x v="0"/>
    <d v="2023-05-27T00:00:00"/>
    <x v="1065"/>
    <x v="2124"/>
    <x v="11"/>
    <x v="6"/>
    <x v="50"/>
    <x v="15"/>
  </r>
  <r>
    <s v="tt15791034"/>
    <x v="2434"/>
    <x v="2437"/>
    <n v="0"/>
    <x v="8"/>
    <n v="1"/>
    <n v="42"/>
    <x v="0"/>
    <x v="7"/>
    <x v="9"/>
    <s v="Thriller"/>
    <x v="16"/>
    <x v="0"/>
    <n v="165756"/>
    <x v="1"/>
    <x v="57"/>
    <x v="2446"/>
    <n v="40852337"/>
    <x v="0"/>
    <d v="2022-08-29T00:00:00"/>
    <x v="1066"/>
    <x v="2125"/>
    <x v="10"/>
    <x v="5"/>
    <x v="54"/>
    <x v="11"/>
  </r>
  <r>
    <s v="tt1582507"/>
    <x v="2435"/>
    <x v="2438"/>
    <n v="0"/>
    <x v="75"/>
    <n v="1"/>
    <n v="41"/>
    <x v="0"/>
    <x v="3"/>
    <x v="10"/>
    <s v="Thriller"/>
    <x v="38"/>
    <x v="0"/>
    <n v="80221"/>
    <x v="0"/>
    <x v="64"/>
    <x v="2447"/>
    <n v="34287131"/>
    <x v="0"/>
    <d v="2012-09-21T00:00:00"/>
    <x v="1067"/>
    <x v="2126"/>
    <x v="9"/>
    <x v="1"/>
    <x v="49"/>
    <x v="6"/>
  </r>
  <r>
    <s v="tt1583420"/>
    <x v="2436"/>
    <x v="2439"/>
    <n v="0"/>
    <x v="37"/>
    <n v="1"/>
    <n v="38"/>
    <x v="0"/>
    <x v="0"/>
    <x v="3"/>
    <s v="Romance"/>
    <x v="28"/>
    <x v="0"/>
    <n v="70008"/>
    <x v="0"/>
    <x v="84"/>
    <x v="2448"/>
    <n v="45055070"/>
    <x v="0"/>
    <d v="2011-06-27T00:00:00"/>
    <x v="326"/>
    <x v="2127"/>
    <x v="6"/>
    <x v="5"/>
    <x v="46"/>
    <x v="15"/>
  </r>
  <r>
    <s v="tt1583421"/>
    <x v="2437"/>
    <x v="2440"/>
    <n v="0"/>
    <x v="18"/>
    <n v="1"/>
    <n v="50"/>
    <x v="0"/>
    <x v="5"/>
    <x v="5"/>
    <s v="Sci-Fi"/>
    <x v="36"/>
    <x v="0"/>
    <n v="185918"/>
    <x v="1"/>
    <x v="163"/>
    <x v="2449"/>
    <n v="245740705"/>
    <x v="0"/>
    <d v="2013-03-11T00:00:00"/>
    <x v="872"/>
    <x v="2128"/>
    <x v="3"/>
    <x v="5"/>
    <x v="43"/>
    <x v="0"/>
  </r>
  <r>
    <s v="tt1586265"/>
    <x v="2438"/>
    <x v="2441"/>
    <n v="0"/>
    <x v="18"/>
    <n v="1"/>
    <n v="50"/>
    <x v="0"/>
    <x v="0"/>
    <x v="3"/>
    <s v="Romance"/>
    <x v="36"/>
    <x v="0"/>
    <n v="75026"/>
    <x v="0"/>
    <x v="82"/>
    <x v="2450"/>
    <n v="44384002"/>
    <x v="0"/>
    <d v="2012-05-17T00:00:00"/>
    <x v="656"/>
    <x v="2129"/>
    <x v="11"/>
    <x v="2"/>
    <x v="49"/>
    <x v="30"/>
  </r>
  <r>
    <s v="tt1586752"/>
    <x v="2439"/>
    <x v="2442"/>
    <n v="0"/>
    <x v="27"/>
    <n v="2"/>
    <n v="9"/>
    <x v="2"/>
    <x v="5"/>
    <x v="18"/>
    <s v="Crime"/>
    <x v="13"/>
    <x v="0"/>
    <n v="68295"/>
    <x v="0"/>
    <x v="84"/>
    <x v="2451"/>
    <n v="-26661310"/>
    <x v="1"/>
    <d v="2011-09-11T00:00:00"/>
    <x v="527"/>
    <x v="2130"/>
    <x v="9"/>
    <x v="3"/>
    <x v="46"/>
    <x v="0"/>
  </r>
  <r>
    <s v="tt1587310"/>
    <x v="2440"/>
    <x v="2443"/>
    <n v="0"/>
    <x v="26"/>
    <n v="1"/>
    <n v="37"/>
    <x v="0"/>
    <x v="1"/>
    <x v="19"/>
    <s v="Fantasy"/>
    <x v="17"/>
    <x v="0"/>
    <n v="393701"/>
    <x v="1"/>
    <x v="211"/>
    <x v="2452"/>
    <n v="579853685"/>
    <x v="0"/>
    <d v="2014-05-28T00:00:00"/>
    <x v="1068"/>
    <x v="2131"/>
    <x v="11"/>
    <x v="4"/>
    <x v="44"/>
    <x v="10"/>
  </r>
  <r>
    <s v="tt1588173"/>
    <x v="2441"/>
    <x v="2444"/>
    <n v="0"/>
    <x v="37"/>
    <n v="1"/>
    <n v="38"/>
    <x v="0"/>
    <x v="0"/>
    <x v="10"/>
    <s v="Romance"/>
    <x v="22"/>
    <x v="0"/>
    <n v="239935"/>
    <x v="1"/>
    <x v="56"/>
    <x v="2453"/>
    <n v="81980662"/>
    <x v="0"/>
    <d v="2013-01-16T00:00:00"/>
    <x v="993"/>
    <x v="2132"/>
    <x v="1"/>
    <x v="4"/>
    <x v="43"/>
    <x v="18"/>
  </r>
  <r>
    <s v="tt1588334"/>
    <x v="2442"/>
    <x v="2445"/>
    <n v="0"/>
    <x v="24"/>
    <n v="1"/>
    <n v="23"/>
    <x v="0"/>
    <x v="0"/>
    <x v="3"/>
    <s v="Unknown"/>
    <x v="0"/>
    <x v="0"/>
    <n v="65175"/>
    <x v="0"/>
    <x v="64"/>
    <x v="2454"/>
    <n v="-5295243"/>
    <x v="1"/>
    <d v="2011-09-14T00:00:00"/>
    <x v="1069"/>
    <x v="2133"/>
    <x v="9"/>
    <x v="4"/>
    <x v="46"/>
    <x v="5"/>
  </r>
  <r>
    <s v="tt1590193"/>
    <x v="2443"/>
    <x v="2446"/>
    <n v="0"/>
    <x v="9"/>
    <n v="1"/>
    <n v="44"/>
    <x v="0"/>
    <x v="5"/>
    <x v="9"/>
    <s v="Thriller"/>
    <x v="33"/>
    <x v="0"/>
    <n v="122629"/>
    <x v="1"/>
    <x v="84"/>
    <x v="2455"/>
    <n v="89942387"/>
    <x v="0"/>
    <d v="2018-01-08T00:00:00"/>
    <x v="657"/>
    <x v="2134"/>
    <x v="1"/>
    <x v="5"/>
    <x v="55"/>
    <x v="19"/>
  </r>
  <r>
    <s v="tt1591095"/>
    <x v="2444"/>
    <x v="2447"/>
    <n v="0"/>
    <x v="62"/>
    <n v="1"/>
    <n v="43"/>
    <x v="0"/>
    <x v="7"/>
    <x v="9"/>
    <s v="Thriller"/>
    <x v="22"/>
    <x v="0"/>
    <n v="332529"/>
    <x v="1"/>
    <x v="19"/>
    <x v="2456"/>
    <n v="98606454"/>
    <x v="0"/>
    <d v="2010-09-14T00:00:00"/>
    <x v="645"/>
    <x v="2135"/>
    <x v="9"/>
    <x v="0"/>
    <x v="48"/>
    <x v="5"/>
  </r>
  <r>
    <s v="tt1591479"/>
    <x v="2445"/>
    <x v="2448"/>
    <n v="0"/>
    <x v="18"/>
    <n v="1"/>
    <n v="50"/>
    <x v="0"/>
    <x v="5"/>
    <x v="5"/>
    <s v="Thriller"/>
    <x v="0"/>
    <x v="0"/>
    <n v="71122"/>
    <x v="0"/>
    <x v="3"/>
    <x v="2457"/>
    <n v="70499399"/>
    <x v="0"/>
    <d v="2012-02-07T00:00:00"/>
    <x v="1070"/>
    <x v="2136"/>
    <x v="2"/>
    <x v="0"/>
    <x v="49"/>
    <x v="7"/>
  </r>
  <r>
    <s v="tt1592525"/>
    <x v="2446"/>
    <x v="2449"/>
    <n v="0"/>
    <x v="13"/>
    <n v="1"/>
    <n v="35"/>
    <x v="0"/>
    <x v="5"/>
    <x v="4"/>
    <s v="Thriller"/>
    <x v="34"/>
    <x v="0"/>
    <n v="100372"/>
    <x v="1"/>
    <x v="34"/>
    <x v="2458"/>
    <n v="12948113"/>
    <x v="0"/>
    <d v="2012-04-07T00:00:00"/>
    <x v="1071"/>
    <x v="2137"/>
    <x v="8"/>
    <x v="6"/>
    <x v="49"/>
    <x v="7"/>
  </r>
  <r>
    <s v="tt1592873"/>
    <x v="2447"/>
    <x v="2450"/>
    <n v="0"/>
    <x v="26"/>
    <n v="1"/>
    <n v="37"/>
    <x v="0"/>
    <x v="0"/>
    <x v="3"/>
    <s v="Romance"/>
    <x v="55"/>
    <x v="3"/>
    <n v="57644"/>
    <x v="0"/>
    <x v="21"/>
    <x v="2459"/>
    <n v="-421357"/>
    <x v="1"/>
    <d v="2012-02-10T00:00:00"/>
    <x v="1072"/>
    <x v="2138"/>
    <x v="2"/>
    <x v="1"/>
    <x v="49"/>
    <x v="28"/>
  </r>
  <r>
    <s v="tt1596343"/>
    <x v="2448"/>
    <x v="2451"/>
    <n v="0"/>
    <x v="25"/>
    <n v="2"/>
    <n v="10"/>
    <x v="2"/>
    <x v="5"/>
    <x v="6"/>
    <s v="Thriller"/>
    <x v="21"/>
    <x v="1"/>
    <n v="400401"/>
    <x v="1"/>
    <x v="149"/>
    <x v="2460"/>
    <n v="501137675"/>
    <x v="0"/>
    <d v="2011-04-15T00:00:00"/>
    <x v="752"/>
    <x v="1770"/>
    <x v="8"/>
    <x v="1"/>
    <x v="46"/>
    <x v="24"/>
  </r>
  <r>
    <s v="tt1596346"/>
    <x v="2449"/>
    <x v="2452"/>
    <n v="0"/>
    <x v="22"/>
    <n v="1"/>
    <n v="52"/>
    <x v="0"/>
    <x v="2"/>
    <x v="3"/>
    <s v="Family"/>
    <x v="16"/>
    <x v="0"/>
    <n v="51973"/>
    <x v="0"/>
    <x v="59"/>
    <x v="2461"/>
    <n v="29121159"/>
    <x v="0"/>
    <d v="2011-04-08T00:00:00"/>
    <x v="1073"/>
    <x v="1927"/>
    <x v="8"/>
    <x v="1"/>
    <x v="46"/>
    <x v="19"/>
  </r>
  <r>
    <s v="tt1596350"/>
    <x v="2450"/>
    <x v="2453"/>
    <n v="0"/>
    <x v="62"/>
    <n v="1"/>
    <n v="43"/>
    <x v="0"/>
    <x v="5"/>
    <x v="2"/>
    <s v="Romance"/>
    <x v="33"/>
    <x v="0"/>
    <n v="192534"/>
    <x v="1"/>
    <x v="117"/>
    <x v="2462"/>
    <n v="91491279"/>
    <x v="0"/>
    <d v="2012-01-30T00:00:00"/>
    <x v="426"/>
    <x v="2139"/>
    <x v="1"/>
    <x v="5"/>
    <x v="49"/>
    <x v="13"/>
  </r>
  <r>
    <s v="tt1596363"/>
    <x v="2451"/>
    <x v="2454"/>
    <n v="0"/>
    <x v="25"/>
    <n v="2"/>
    <n v="10"/>
    <x v="2"/>
    <x v="2"/>
    <x v="2"/>
    <s v="Drama"/>
    <x v="10"/>
    <x v="1"/>
    <n v="468247"/>
    <x v="1"/>
    <x v="65"/>
    <x v="2463"/>
    <n v="105440870"/>
    <x v="0"/>
    <d v="2015-11-12T00:00:00"/>
    <x v="597"/>
    <x v="2140"/>
    <x v="5"/>
    <x v="2"/>
    <x v="45"/>
    <x v="23"/>
  </r>
  <r>
    <s v="tt1596365"/>
    <x v="2452"/>
    <x v="2455"/>
    <n v="0"/>
    <x v="13"/>
    <n v="1"/>
    <n v="35"/>
    <x v="0"/>
    <x v="3"/>
    <x v="0"/>
    <s v="Horror"/>
    <x v="0"/>
    <x v="0"/>
    <n v="190540"/>
    <x v="1"/>
    <x v="70"/>
    <x v="2464"/>
    <n v="111955898"/>
    <x v="0"/>
    <d v="2012-01-24T00:00:00"/>
    <x v="1074"/>
    <x v="2141"/>
    <x v="1"/>
    <x v="0"/>
    <x v="49"/>
    <x v="22"/>
  </r>
  <r>
    <s v="tt1598778"/>
    <x v="2453"/>
    <x v="2456"/>
    <n v="0"/>
    <x v="32"/>
    <n v="1"/>
    <n v="46"/>
    <x v="0"/>
    <x v="3"/>
    <x v="16"/>
    <s v="Unknown"/>
    <x v="22"/>
    <x v="0"/>
    <n v="311976"/>
    <x v="1"/>
    <x v="113"/>
    <x v="2465"/>
    <n v="76515867"/>
    <x v="0"/>
    <d v="2011-09-03T00:00:00"/>
    <x v="194"/>
    <x v="2142"/>
    <x v="9"/>
    <x v="6"/>
    <x v="46"/>
    <x v="25"/>
  </r>
  <r>
    <s v="tt1598822"/>
    <x v="2454"/>
    <x v="2457"/>
    <n v="0"/>
    <x v="0"/>
    <n v="1"/>
    <n v="58"/>
    <x v="0"/>
    <x v="0"/>
    <x v="7"/>
    <s v="Unknown"/>
    <x v="29"/>
    <x v="0"/>
    <n v="88595"/>
    <x v="0"/>
    <x v="221"/>
    <x v="2466"/>
    <n v="86044638"/>
    <x v="0"/>
    <d v="2011-12-05T00:00:00"/>
    <x v="156"/>
    <x v="2143"/>
    <x v="0"/>
    <x v="5"/>
    <x v="46"/>
    <x v="20"/>
  </r>
  <r>
    <s v="tt1599348"/>
    <x v="2455"/>
    <x v="2458"/>
    <n v="0"/>
    <x v="47"/>
    <n v="1"/>
    <n v="55"/>
    <x v="0"/>
    <x v="5"/>
    <x v="16"/>
    <s v="Unknown"/>
    <x v="13"/>
    <x v="0"/>
    <n v="232166"/>
    <x v="1"/>
    <x v="132"/>
    <x v="2467"/>
    <n v="123076205"/>
    <x v="0"/>
    <d v="2012-02-07T00:00:00"/>
    <x v="867"/>
    <x v="2136"/>
    <x v="2"/>
    <x v="0"/>
    <x v="49"/>
    <x v="7"/>
  </r>
  <r>
    <s v="tt1600195"/>
    <x v="2456"/>
    <x v="2459"/>
    <n v="0"/>
    <x v="32"/>
    <n v="1"/>
    <n v="46"/>
    <x v="0"/>
    <x v="5"/>
    <x v="9"/>
    <s v="Thriller"/>
    <x v="30"/>
    <x v="0"/>
    <n v="82719"/>
    <x v="0"/>
    <x v="56"/>
    <x v="2468"/>
    <n v="47087155"/>
    <x v="0"/>
    <d v="2011-08-23T00:00:00"/>
    <x v="209"/>
    <x v="2144"/>
    <x v="10"/>
    <x v="0"/>
    <x v="46"/>
    <x v="26"/>
  </r>
  <r>
    <s v="tt1600196"/>
    <x v="2457"/>
    <x v="2460"/>
    <n v="0"/>
    <x v="32"/>
    <n v="1"/>
    <n v="46"/>
    <x v="0"/>
    <x v="4"/>
    <x v="3"/>
    <s v="Thriller"/>
    <x v="16"/>
    <x v="0"/>
    <n v="159477"/>
    <x v="1"/>
    <x v="199"/>
    <x v="2469"/>
    <n v="6058381"/>
    <x v="0"/>
    <d v="2014-09-05T00:00:00"/>
    <x v="1075"/>
    <x v="2145"/>
    <x v="9"/>
    <x v="1"/>
    <x v="44"/>
    <x v="20"/>
  </r>
  <r>
    <s v="tt1601913"/>
    <x v="2458"/>
    <x v="2461"/>
    <n v="0"/>
    <x v="35"/>
    <n v="1"/>
    <n v="57"/>
    <x v="0"/>
    <x v="5"/>
    <x v="5"/>
    <s v="Drama"/>
    <x v="13"/>
    <x v="0"/>
    <n v="260169"/>
    <x v="1"/>
    <x v="78"/>
    <x v="2470"/>
    <n v="54781695"/>
    <x v="0"/>
    <d v="2011-12-11T00:00:00"/>
    <x v="702"/>
    <x v="1774"/>
    <x v="0"/>
    <x v="3"/>
    <x v="46"/>
    <x v="0"/>
  </r>
  <r>
    <s v="tt1602613"/>
    <x v="2459"/>
    <x v="2462"/>
    <n v="0"/>
    <x v="59"/>
    <n v="1"/>
    <n v="30"/>
    <x v="0"/>
    <x v="5"/>
    <x v="6"/>
    <s v="Drama"/>
    <x v="36"/>
    <x v="0"/>
    <n v="116595"/>
    <x v="1"/>
    <x v="238"/>
    <x v="2471"/>
    <n v="5858332"/>
    <x v="0"/>
    <d v="2013-05-22T00:00:00"/>
    <x v="787"/>
    <x v="2146"/>
    <x v="11"/>
    <x v="4"/>
    <x v="43"/>
    <x v="29"/>
  </r>
  <r>
    <s v="tt1602620"/>
    <x v="2460"/>
    <x v="2463"/>
    <n v="0"/>
    <x v="45"/>
    <n v="2"/>
    <n v="7"/>
    <x v="2"/>
    <x v="3"/>
    <x v="11"/>
    <s v="Unknown"/>
    <x v="4"/>
    <x v="1"/>
    <n v="104266"/>
    <x v="1"/>
    <x v="282"/>
    <x v="2472"/>
    <n v="20764140"/>
    <x v="0"/>
    <d v="2012-05-20T00:00:00"/>
    <x v="806"/>
    <x v="2147"/>
    <x v="11"/>
    <x v="3"/>
    <x v="49"/>
    <x v="8"/>
  </r>
  <r>
    <s v="tt1605630"/>
    <x v="2461"/>
    <x v="2464"/>
    <n v="0"/>
    <x v="11"/>
    <n v="1"/>
    <n v="53"/>
    <x v="0"/>
    <x v="0"/>
    <x v="11"/>
    <s v="Unknown"/>
    <x v="13"/>
    <x v="0"/>
    <n v="221482"/>
    <x v="1"/>
    <x v="115"/>
    <x v="2473"/>
    <n v="184989584"/>
    <x v="0"/>
    <d v="2012-04-04T00:00:00"/>
    <x v="771"/>
    <x v="2148"/>
    <x v="8"/>
    <x v="4"/>
    <x v="49"/>
    <x v="3"/>
  </r>
  <r>
    <s v="tt1605783"/>
    <x v="2462"/>
    <x v="2465"/>
    <n v="0"/>
    <x v="19"/>
    <n v="1"/>
    <n v="34"/>
    <x v="0"/>
    <x v="0"/>
    <x v="0"/>
    <s v="Romance"/>
    <x v="2"/>
    <x v="1"/>
    <n v="442824"/>
    <x v="1"/>
    <x v="70"/>
    <x v="2474"/>
    <n v="134672318"/>
    <x v="0"/>
    <d v="2011-05-11T00:00:00"/>
    <x v="46"/>
    <x v="2149"/>
    <x v="11"/>
    <x v="4"/>
    <x v="46"/>
    <x v="0"/>
  </r>
  <r>
    <s v="tt1606378"/>
    <x v="2463"/>
    <x v="2466"/>
    <n v="0"/>
    <x v="37"/>
    <n v="1"/>
    <n v="38"/>
    <x v="0"/>
    <x v="5"/>
    <x v="16"/>
    <s v="Unknown"/>
    <x v="50"/>
    <x v="0"/>
    <n v="212684"/>
    <x v="1"/>
    <x v="148"/>
    <x v="2475"/>
    <n v="212654182"/>
    <x v="0"/>
    <d v="2013-02-06T00:00:00"/>
    <x v="425"/>
    <x v="2150"/>
    <x v="2"/>
    <x v="4"/>
    <x v="43"/>
    <x v="14"/>
  </r>
  <r>
    <s v="tt1606389"/>
    <x v="2464"/>
    <x v="2467"/>
    <n v="0"/>
    <x v="9"/>
    <n v="1"/>
    <n v="44"/>
    <x v="0"/>
    <x v="3"/>
    <x v="7"/>
    <s v="Unknown"/>
    <x v="22"/>
    <x v="0"/>
    <n v="201429"/>
    <x v="1"/>
    <x v="84"/>
    <x v="2476"/>
    <n v="166114570"/>
    <x v="0"/>
    <d v="2012-02-06T00:00:00"/>
    <x v="1076"/>
    <x v="2151"/>
    <x v="2"/>
    <x v="5"/>
    <x v="49"/>
    <x v="14"/>
  </r>
  <r>
    <s v="tt1608290"/>
    <x v="2465"/>
    <x v="2468"/>
    <n v="0"/>
    <x v="75"/>
    <n v="1"/>
    <n v="41"/>
    <x v="0"/>
    <x v="5"/>
    <x v="5"/>
    <s v="Comedy"/>
    <x v="40"/>
    <x v="3"/>
    <n v="74177"/>
    <x v="0"/>
    <x v="115"/>
    <x v="2477"/>
    <n v="6722693"/>
    <x v="0"/>
    <d v="2016-02-01T00:00:00"/>
    <x v="269"/>
    <x v="1497"/>
    <x v="2"/>
    <x v="5"/>
    <x v="52"/>
    <x v="1"/>
  </r>
  <r>
    <s v="tt1611224"/>
    <x v="2466"/>
    <x v="2469"/>
    <n v="0"/>
    <x v="17"/>
    <n v="1"/>
    <n v="45"/>
    <x v="0"/>
    <x v="5"/>
    <x v="0"/>
    <s v="Horror"/>
    <x v="32"/>
    <x v="0"/>
    <n v="160181"/>
    <x v="1"/>
    <x v="233"/>
    <x v="2478"/>
    <n v="47471580"/>
    <x v="0"/>
    <d v="2012-06-18T00:00:00"/>
    <x v="670"/>
    <x v="1970"/>
    <x v="6"/>
    <x v="5"/>
    <x v="49"/>
    <x v="21"/>
  </r>
  <r>
    <s v="tt1613750"/>
    <x v="2467"/>
    <x v="2470"/>
    <n v="0"/>
    <x v="0"/>
    <n v="1"/>
    <n v="58"/>
    <x v="0"/>
    <x v="5"/>
    <x v="5"/>
    <s v="Biography"/>
    <x v="1"/>
    <x v="1"/>
    <n v="51240"/>
    <x v="0"/>
    <x v="283"/>
    <x v="2479"/>
    <n v="6242887"/>
    <x v="0"/>
    <d v="2012-08-18T00:00:00"/>
    <x v="1077"/>
    <x v="2152"/>
    <x v="10"/>
    <x v="6"/>
    <x v="49"/>
    <x v="21"/>
  </r>
  <r>
    <s v="tt1615065"/>
    <x v="2468"/>
    <x v="2471"/>
    <n v="0"/>
    <x v="65"/>
    <n v="2"/>
    <n v="11"/>
    <x v="2"/>
    <x v="5"/>
    <x v="6"/>
    <s v="Drama"/>
    <x v="0"/>
    <x v="0"/>
    <n v="133332"/>
    <x v="1"/>
    <x v="129"/>
    <x v="2480"/>
    <n v="37966152"/>
    <x v="0"/>
    <d v="2012-06-25T00:00:00"/>
    <x v="146"/>
    <x v="2153"/>
    <x v="6"/>
    <x v="5"/>
    <x v="49"/>
    <x v="2"/>
  </r>
  <r>
    <s v="tt1615147"/>
    <x v="2469"/>
    <x v="2472"/>
    <n v="0"/>
    <x v="63"/>
    <n v="1"/>
    <n v="47"/>
    <x v="0"/>
    <x v="3"/>
    <x v="16"/>
    <s v="Unknown"/>
    <x v="1"/>
    <x v="1"/>
    <n v="140680"/>
    <x v="1"/>
    <x v="2"/>
    <x v="2481"/>
    <n v="16004039"/>
    <x v="0"/>
    <d v="2011-01-25T00:00:00"/>
    <x v="1044"/>
    <x v="2154"/>
    <x v="1"/>
    <x v="0"/>
    <x v="46"/>
    <x v="2"/>
  </r>
  <r>
    <s v="tt1615160"/>
    <x v="2470"/>
    <x v="2473"/>
    <n v="0"/>
    <x v="11"/>
    <n v="1"/>
    <n v="53"/>
    <x v="0"/>
    <x v="5"/>
    <x v="16"/>
    <s v="Unknown"/>
    <x v="16"/>
    <x v="0"/>
    <n v="120990"/>
    <x v="1"/>
    <x v="56"/>
    <x v="2482"/>
    <n v="110418070"/>
    <x v="0"/>
    <d v="2017-09-24T00:00:00"/>
    <x v="293"/>
    <x v="2155"/>
    <x v="9"/>
    <x v="3"/>
    <x v="51"/>
    <x v="22"/>
  </r>
  <r>
    <s v="tt1616195"/>
    <x v="2471"/>
    <x v="2474"/>
    <n v="0"/>
    <x v="70"/>
    <n v="2"/>
    <n v="17"/>
    <x v="2"/>
    <x v="2"/>
    <x v="3"/>
    <s v="Romance"/>
    <x v="7"/>
    <x v="0"/>
    <n v="132259"/>
    <x v="1"/>
    <x v="56"/>
    <x v="2483"/>
    <n v="49920539"/>
    <x v="0"/>
    <d v="2011-11-03T00:00:00"/>
    <x v="18"/>
    <x v="2156"/>
    <x v="5"/>
    <x v="2"/>
    <x v="46"/>
    <x v="25"/>
  </r>
  <r>
    <s v="tt1617661"/>
    <x v="2472"/>
    <x v="2475"/>
    <n v="0"/>
    <x v="45"/>
    <n v="2"/>
    <n v="7"/>
    <x v="2"/>
    <x v="5"/>
    <x v="5"/>
    <s v="Sci-Fi"/>
    <x v="39"/>
    <x v="0"/>
    <n v="192792"/>
    <x v="1"/>
    <x v="284"/>
    <x v="2484"/>
    <n v="8287723"/>
    <x v="0"/>
    <d v="2015-01-27T00:00:00"/>
    <x v="309"/>
    <x v="2157"/>
    <x v="1"/>
    <x v="0"/>
    <x v="45"/>
    <x v="15"/>
  </r>
  <r>
    <s v="tt1618442"/>
    <x v="2473"/>
    <x v="2476"/>
    <n v="0"/>
    <x v="32"/>
    <n v="1"/>
    <n v="46"/>
    <x v="0"/>
    <x v="5"/>
    <x v="5"/>
    <s v="Fantasy"/>
    <x v="32"/>
    <x v="0"/>
    <n v="108109"/>
    <x v="1"/>
    <x v="143"/>
    <x v="2485"/>
    <n v="56936910"/>
    <x v="0"/>
    <d v="2015-10-13T00:00:00"/>
    <x v="559"/>
    <x v="2158"/>
    <x v="4"/>
    <x v="0"/>
    <x v="45"/>
    <x v="12"/>
  </r>
  <r>
    <s v="tt1619029"/>
    <x v="2474"/>
    <x v="2477"/>
    <n v="0"/>
    <x v="12"/>
    <n v="1"/>
    <n v="40"/>
    <x v="0"/>
    <x v="2"/>
    <x v="3"/>
    <s v="Unknown"/>
    <x v="13"/>
    <x v="0"/>
    <n v="82469"/>
    <x v="0"/>
    <x v="38"/>
    <x v="2486"/>
    <n v="20777777"/>
    <x v="0"/>
    <d v="2016-09-07T00:00:00"/>
    <x v="972"/>
    <x v="2159"/>
    <x v="9"/>
    <x v="4"/>
    <x v="52"/>
    <x v="7"/>
  </r>
  <r>
    <s v="tt1622547"/>
    <x v="2475"/>
    <x v="2478"/>
    <n v="0"/>
    <x v="24"/>
    <n v="1"/>
    <n v="23"/>
    <x v="0"/>
    <x v="5"/>
    <x v="2"/>
    <s v="Crime"/>
    <x v="28"/>
    <x v="0"/>
    <n v="105591"/>
    <x v="1"/>
    <x v="65"/>
    <x v="2487"/>
    <n v="12662632"/>
    <x v="0"/>
    <d v="2011-08-11T00:00:00"/>
    <x v="925"/>
    <x v="1599"/>
    <x v="10"/>
    <x v="2"/>
    <x v="46"/>
    <x v="0"/>
  </r>
  <r>
    <s v="tt1622979"/>
    <x v="2476"/>
    <x v="2479"/>
    <n v="0"/>
    <x v="56"/>
    <n v="1"/>
    <n v="32"/>
    <x v="0"/>
    <x v="7"/>
    <x v="16"/>
    <s v="Unknown"/>
    <x v="32"/>
    <x v="0"/>
    <n v="122836"/>
    <x v="1"/>
    <x v="82"/>
    <x v="2488"/>
    <n v="117887643"/>
    <x v="0"/>
    <d v="2011-08-04T00:00:00"/>
    <x v="1078"/>
    <x v="2160"/>
    <x v="10"/>
    <x v="2"/>
    <x v="46"/>
    <x v="3"/>
  </r>
  <r>
    <s v="tt1623205"/>
    <x v="2477"/>
    <x v="2480"/>
    <n v="0"/>
    <x v="25"/>
    <n v="2"/>
    <n v="10"/>
    <x v="2"/>
    <x v="1"/>
    <x v="19"/>
    <s v="Fantasy"/>
    <x v="33"/>
    <x v="0"/>
    <n v="212689"/>
    <x v="1"/>
    <x v="264"/>
    <x v="2489"/>
    <n v="278311825"/>
    <x v="0"/>
    <d v="2013-02-14T00:00:00"/>
    <x v="86"/>
    <x v="2161"/>
    <x v="2"/>
    <x v="2"/>
    <x v="43"/>
    <x v="5"/>
  </r>
  <r>
    <s v="tt1623288"/>
    <x v="2478"/>
    <x v="2481"/>
    <n v="0"/>
    <x v="56"/>
    <n v="1"/>
    <n v="32"/>
    <x v="0"/>
    <x v="1"/>
    <x v="1"/>
    <s v="Comedy"/>
    <x v="16"/>
    <x v="0"/>
    <n v="108485"/>
    <x v="1"/>
    <x v="113"/>
    <x v="2490"/>
    <n v="47139399"/>
    <x v="0"/>
    <d v="2012-08-03T00:00:00"/>
    <x v="1079"/>
    <x v="2162"/>
    <x v="10"/>
    <x v="1"/>
    <x v="49"/>
    <x v="25"/>
  </r>
  <r>
    <s v="tt1625346"/>
    <x v="2479"/>
    <x v="2482"/>
    <n v="0"/>
    <x v="19"/>
    <n v="1"/>
    <n v="34"/>
    <x v="0"/>
    <x v="0"/>
    <x v="3"/>
    <s v="Unknown"/>
    <x v="33"/>
    <x v="0"/>
    <n v="86535"/>
    <x v="0"/>
    <x v="3"/>
    <x v="2491"/>
    <n v="10939027"/>
    <x v="0"/>
    <d v="2011-12-09T00:00:00"/>
    <x v="700"/>
    <x v="2006"/>
    <x v="0"/>
    <x v="1"/>
    <x v="46"/>
    <x v="17"/>
  </r>
  <r>
    <s v="tt1628841"/>
    <x v="2480"/>
    <x v="2483"/>
    <n v="0"/>
    <x v="7"/>
    <n v="2"/>
    <n v="0"/>
    <x v="0"/>
    <x v="5"/>
    <x v="5"/>
    <s v="Sci-Fi"/>
    <x v="50"/>
    <x v="0"/>
    <n v="186266"/>
    <x v="1"/>
    <x v="204"/>
    <x v="2492"/>
    <n v="224681935"/>
    <x v="0"/>
    <d v="2016-06-20T00:00:00"/>
    <x v="233"/>
    <x v="2163"/>
    <x v="6"/>
    <x v="5"/>
    <x v="52"/>
    <x v="8"/>
  </r>
  <r>
    <s v="tt1630029"/>
    <x v="2481"/>
    <x v="2484"/>
    <n v="0"/>
    <x v="113"/>
    <n v="3"/>
    <n v="12"/>
    <x v="2"/>
    <x v="5"/>
    <x v="5"/>
    <s v="Fantasy"/>
    <x v="2"/>
    <x v="1"/>
    <n v="466743"/>
    <x v="1"/>
    <x v="285"/>
    <x v="2493"/>
    <n v="1970250281"/>
    <x v="0"/>
    <d v="2022-12-06T00:00:00"/>
    <x v="119"/>
    <x v="2164"/>
    <x v="0"/>
    <x v="0"/>
    <x v="54"/>
    <x v="14"/>
  </r>
  <r>
    <s v="tt1631867"/>
    <x v="2482"/>
    <x v="2485"/>
    <n v="0"/>
    <x v="11"/>
    <n v="1"/>
    <n v="53"/>
    <x v="0"/>
    <x v="5"/>
    <x v="5"/>
    <s v="Sci-Fi"/>
    <x v="4"/>
    <x v="1"/>
    <n v="717897"/>
    <x v="2"/>
    <x v="286"/>
    <x v="2494"/>
    <n v="192541256"/>
    <x v="0"/>
    <d v="2014-05-28T00:00:00"/>
    <x v="325"/>
    <x v="2131"/>
    <x v="11"/>
    <x v="4"/>
    <x v="44"/>
    <x v="10"/>
  </r>
  <r>
    <s v="tt1632708"/>
    <x v="2483"/>
    <x v="2486"/>
    <n v="0"/>
    <x v="15"/>
    <n v="1"/>
    <n v="49"/>
    <x v="0"/>
    <x v="0"/>
    <x v="7"/>
    <s v="Unknown"/>
    <x v="7"/>
    <x v="0"/>
    <n v="387395"/>
    <x v="1"/>
    <x v="56"/>
    <x v="2495"/>
    <n v="114542245"/>
    <x v="0"/>
    <d v="2011-07-18T00:00:00"/>
    <x v="982"/>
    <x v="2165"/>
    <x v="7"/>
    <x v="5"/>
    <x v="46"/>
    <x v="21"/>
  </r>
  <r>
    <s v="tt1634106"/>
    <x v="2484"/>
    <x v="2487"/>
    <n v="0"/>
    <x v="15"/>
    <n v="1"/>
    <n v="49"/>
    <x v="0"/>
    <x v="5"/>
    <x v="5"/>
    <s v="Sci-Fi"/>
    <x v="36"/>
    <x v="0"/>
    <n v="82878"/>
    <x v="0"/>
    <x v="129"/>
    <x v="2496"/>
    <n v="-5138882"/>
    <x v="1"/>
    <d v="2020-03-05T00:00:00"/>
    <x v="1080"/>
    <x v="2166"/>
    <x v="3"/>
    <x v="2"/>
    <x v="53"/>
    <x v="20"/>
  </r>
  <r>
    <s v="tt1634122"/>
    <x v="2485"/>
    <x v="2488"/>
    <n v="0"/>
    <x v="75"/>
    <n v="1"/>
    <n v="41"/>
    <x v="0"/>
    <x v="5"/>
    <x v="5"/>
    <s v="Comedy"/>
    <x v="33"/>
    <x v="0"/>
    <n v="138273"/>
    <x v="1"/>
    <x v="129"/>
    <x v="2497"/>
    <n v="115078586"/>
    <x v="0"/>
    <d v="2011-09-15T00:00:00"/>
    <x v="1081"/>
    <x v="2167"/>
    <x v="9"/>
    <x v="2"/>
    <x v="46"/>
    <x v="24"/>
  </r>
  <r>
    <s v="tt1636826"/>
    <x v="2486"/>
    <x v="2489"/>
    <n v="0"/>
    <x v="28"/>
    <n v="1"/>
    <n v="28"/>
    <x v="0"/>
    <x v="0"/>
    <x v="11"/>
    <s v="Unknown"/>
    <x v="5"/>
    <x v="0"/>
    <n v="226749"/>
    <x v="1"/>
    <x v="3"/>
    <x v="2498"/>
    <n v="90731865"/>
    <x v="0"/>
    <d v="2012-03-01T00:00:00"/>
    <x v="1082"/>
    <x v="2168"/>
    <x v="3"/>
    <x v="2"/>
    <x v="49"/>
    <x v="1"/>
  </r>
  <r>
    <s v="tt1637688"/>
    <x v="2487"/>
    <x v="2490"/>
    <n v="0"/>
    <x v="15"/>
    <n v="1"/>
    <n v="49"/>
    <x v="0"/>
    <x v="5"/>
    <x v="4"/>
    <s v="Thriller"/>
    <x v="13"/>
    <x v="0"/>
    <n v="435756"/>
    <x v="1"/>
    <x v="82"/>
    <x v="2499"/>
    <n v="133930596"/>
    <x v="0"/>
    <d v="2011-10-20T00:00:00"/>
    <x v="342"/>
    <x v="2169"/>
    <x v="4"/>
    <x v="2"/>
    <x v="46"/>
    <x v="8"/>
  </r>
  <r>
    <s v="tt1637706"/>
    <x v="2488"/>
    <x v="2491"/>
    <n v="0"/>
    <x v="59"/>
    <n v="1"/>
    <n v="30"/>
    <x v="0"/>
    <x v="0"/>
    <x v="3"/>
    <s v="Unknown"/>
    <x v="0"/>
    <x v="0"/>
    <n v="89945"/>
    <x v="0"/>
    <x v="25"/>
    <x v="2500"/>
    <n v="20804448"/>
    <x v="0"/>
    <d v="2011-01-22T00:00:00"/>
    <x v="1083"/>
    <x v="1945"/>
    <x v="1"/>
    <x v="6"/>
    <x v="46"/>
    <x v="29"/>
  </r>
  <r>
    <s v="tt1637725"/>
    <x v="2489"/>
    <x v="2492"/>
    <n v="0"/>
    <x v="32"/>
    <n v="1"/>
    <n v="46"/>
    <x v="0"/>
    <x v="0"/>
    <x v="11"/>
    <s v="Unknown"/>
    <x v="17"/>
    <x v="0"/>
    <n v="641702"/>
    <x v="2"/>
    <x v="115"/>
    <x v="2501"/>
    <n v="499368315"/>
    <x v="0"/>
    <d v="2012-06-29T00:00:00"/>
    <x v="1084"/>
    <x v="2170"/>
    <x v="6"/>
    <x v="1"/>
    <x v="49"/>
    <x v="11"/>
  </r>
  <r>
    <s v="tt1638355"/>
    <x v="2490"/>
    <x v="2493"/>
    <n v="0"/>
    <x v="3"/>
    <n v="1"/>
    <n v="56"/>
    <x v="0"/>
    <x v="5"/>
    <x v="5"/>
    <s v="Comedy"/>
    <x v="14"/>
    <x v="1"/>
    <n v="326069"/>
    <x v="1"/>
    <x v="137"/>
    <x v="2502"/>
    <n v="35045109"/>
    <x v="0"/>
    <d v="2015-08-02T00:00:00"/>
    <x v="860"/>
    <x v="2171"/>
    <x v="10"/>
    <x v="3"/>
    <x v="45"/>
    <x v="9"/>
  </r>
  <r>
    <s v="tt16419074"/>
    <x v="2491"/>
    <x v="2494"/>
    <n v="0"/>
    <x v="40"/>
    <n v="1"/>
    <n v="51"/>
    <x v="0"/>
    <x v="3"/>
    <x v="15"/>
    <s v="Unknown"/>
    <x v="3"/>
    <x v="1"/>
    <n v="149211"/>
    <x v="1"/>
    <x v="143"/>
    <x v="2503"/>
    <n v="60106"/>
    <x v="0"/>
    <d v="2023-03-18T00:00:00"/>
    <x v="731"/>
    <x v="2172"/>
    <x v="3"/>
    <x v="6"/>
    <x v="50"/>
    <x v="21"/>
  </r>
  <r>
    <s v="tt1645089"/>
    <x v="2492"/>
    <x v="2495"/>
    <n v="0"/>
    <x v="15"/>
    <n v="1"/>
    <n v="49"/>
    <x v="0"/>
    <x v="4"/>
    <x v="20"/>
    <s v="Unknown"/>
    <x v="18"/>
    <x v="1"/>
    <n v="78009"/>
    <x v="0"/>
    <x v="14"/>
    <x v="2504"/>
    <n v="5871522"/>
    <x v="0"/>
    <d v="2010-02-02T00:00:00"/>
    <x v="1085"/>
    <x v="2173"/>
    <x v="2"/>
    <x v="0"/>
    <x v="48"/>
    <x v="9"/>
  </r>
  <r>
    <s v="tt1645170"/>
    <x v="2493"/>
    <x v="2496"/>
    <n v="0"/>
    <x v="24"/>
    <n v="1"/>
    <n v="23"/>
    <x v="0"/>
    <x v="0"/>
    <x v="11"/>
    <s v="Unknown"/>
    <x v="0"/>
    <x v="0"/>
    <n v="326725"/>
    <x v="1"/>
    <x v="117"/>
    <x v="2505"/>
    <n v="114379533"/>
    <x v="0"/>
    <d v="2012-05-16T00:00:00"/>
    <x v="714"/>
    <x v="2174"/>
    <x v="11"/>
    <x v="4"/>
    <x v="49"/>
    <x v="18"/>
  </r>
  <r>
    <s v="tt1646971"/>
    <x v="2494"/>
    <x v="2497"/>
    <n v="0"/>
    <x v="8"/>
    <n v="1"/>
    <n v="42"/>
    <x v="0"/>
    <x v="5"/>
    <x v="5"/>
    <s v="Animation"/>
    <x v="10"/>
    <x v="1"/>
    <n v="355411"/>
    <x v="1"/>
    <x v="250"/>
    <x v="2506"/>
    <n v="476537519"/>
    <x v="0"/>
    <d v="2014-05-16T00:00:00"/>
    <x v="1086"/>
    <x v="2175"/>
    <x v="11"/>
    <x v="1"/>
    <x v="44"/>
    <x v="18"/>
  </r>
  <r>
    <s v="tt1646987"/>
    <x v="2495"/>
    <x v="2498"/>
    <n v="0"/>
    <x v="53"/>
    <n v="1"/>
    <n v="39"/>
    <x v="0"/>
    <x v="5"/>
    <x v="5"/>
    <s v="Fantasy"/>
    <x v="36"/>
    <x v="0"/>
    <n v="193787"/>
    <x v="1"/>
    <x v="191"/>
    <x v="2507"/>
    <n v="151970083"/>
    <x v="0"/>
    <d v="2012-03-28T00:00:00"/>
    <x v="686"/>
    <x v="2047"/>
    <x v="3"/>
    <x v="4"/>
    <x v="49"/>
    <x v="10"/>
  </r>
  <r>
    <s v="tt1648179"/>
    <x v="2496"/>
    <x v="2499"/>
    <n v="0"/>
    <x v="17"/>
    <n v="1"/>
    <n v="45"/>
    <x v="0"/>
    <x v="5"/>
    <x v="2"/>
    <s v="Sport"/>
    <x v="0"/>
    <x v="0"/>
    <n v="94509"/>
    <x v="0"/>
    <x v="116"/>
    <x v="2508"/>
    <n v="31100172"/>
    <x v="0"/>
    <d v="2012-10-10T00:00:00"/>
    <x v="362"/>
    <x v="2055"/>
    <x v="4"/>
    <x v="4"/>
    <x v="49"/>
    <x v="28"/>
  </r>
  <r>
    <s v="tt1648190"/>
    <x v="2497"/>
    <x v="2500"/>
    <n v="0"/>
    <x v="13"/>
    <n v="1"/>
    <n v="35"/>
    <x v="0"/>
    <x v="5"/>
    <x v="5"/>
    <s v="Fantasy"/>
    <x v="29"/>
    <x v="0"/>
    <n v="143908"/>
    <x v="1"/>
    <x v="113"/>
    <x v="2509"/>
    <n v="53231078"/>
    <x v="0"/>
    <d v="2017-07-31T00:00:00"/>
    <x v="1087"/>
    <x v="2176"/>
    <x v="7"/>
    <x v="5"/>
    <x v="51"/>
    <x v="27"/>
  </r>
  <r>
    <s v="tt1649418"/>
    <x v="2498"/>
    <x v="2501"/>
    <n v="0"/>
    <x v="20"/>
    <n v="2"/>
    <n v="2"/>
    <x v="2"/>
    <x v="5"/>
    <x v="16"/>
    <s v="Unknown"/>
    <x v="7"/>
    <x v="0"/>
    <n v="227591"/>
    <x v="1"/>
    <x v="159"/>
    <x v="2510"/>
    <n v="-199545977"/>
    <x v="1"/>
    <d v="2022-07-13T00:00:00"/>
    <x v="1088"/>
    <x v="2177"/>
    <x v="7"/>
    <x v="4"/>
    <x v="54"/>
    <x v="12"/>
  </r>
  <r>
    <s v="tt1649419"/>
    <x v="2499"/>
    <x v="2502"/>
    <n v="0"/>
    <x v="42"/>
    <n v="1"/>
    <n v="54"/>
    <x v="0"/>
    <x v="3"/>
    <x v="14"/>
    <s v="Thriller"/>
    <x v="15"/>
    <x v="1"/>
    <n v="236006"/>
    <x v="1"/>
    <x v="129"/>
    <x v="2511"/>
    <n v="153087212"/>
    <x v="0"/>
    <d v="2012-09-09T00:00:00"/>
    <x v="1089"/>
    <x v="2178"/>
    <x v="9"/>
    <x v="3"/>
    <x v="49"/>
    <x v="17"/>
  </r>
  <r>
    <s v="tt1650062"/>
    <x v="2500"/>
    <x v="2503"/>
    <n v="0"/>
    <x v="22"/>
    <n v="1"/>
    <n v="52"/>
    <x v="0"/>
    <x v="5"/>
    <x v="9"/>
    <s v="Sci-Fi"/>
    <x v="16"/>
    <x v="0"/>
    <n v="364059"/>
    <x v="1"/>
    <x v="115"/>
    <x v="2512"/>
    <n v="210095986"/>
    <x v="0"/>
    <d v="2011-06-09T00:00:00"/>
    <x v="557"/>
    <x v="2179"/>
    <x v="6"/>
    <x v="2"/>
    <x v="46"/>
    <x v="17"/>
  </r>
  <r>
    <s v="tt1650554"/>
    <x v="2501"/>
    <x v="2504"/>
    <n v="0"/>
    <x v="62"/>
    <n v="1"/>
    <n v="43"/>
    <x v="0"/>
    <x v="5"/>
    <x v="2"/>
    <s v="Crime"/>
    <x v="7"/>
    <x v="0"/>
    <n v="284159"/>
    <x v="1"/>
    <x v="65"/>
    <x v="2513"/>
    <n v="32795985"/>
    <x v="0"/>
    <d v="2013-08-14T00:00:00"/>
    <x v="858"/>
    <x v="2180"/>
    <x v="10"/>
    <x v="4"/>
    <x v="43"/>
    <x v="5"/>
  </r>
  <r>
    <s v="tt1655389"/>
    <x v="2502"/>
    <x v="2505"/>
    <n v="0"/>
    <x v="107"/>
    <n v="2"/>
    <n v="47"/>
    <x v="2"/>
    <x v="3"/>
    <x v="14"/>
    <s v="Unknown"/>
    <x v="38"/>
    <x v="0"/>
    <n v="69281"/>
    <x v="0"/>
    <x v="68"/>
    <x v="12"/>
    <n v="-22000000"/>
    <x v="1"/>
    <d v="2022-09-08T00:00:00"/>
    <x v="717"/>
    <x v="2003"/>
    <x v="9"/>
    <x v="2"/>
    <x v="54"/>
    <x v="19"/>
  </r>
  <r>
    <s v="tt1655441"/>
    <x v="2503"/>
    <x v="2506"/>
    <n v="0"/>
    <x v="22"/>
    <n v="1"/>
    <n v="52"/>
    <x v="0"/>
    <x v="3"/>
    <x v="0"/>
    <s v="Romance"/>
    <x v="14"/>
    <x v="1"/>
    <n v="196094"/>
    <x v="1"/>
    <x v="78"/>
    <x v="2514"/>
    <n v="40663276"/>
    <x v="0"/>
    <d v="2015-04-08T00:00:00"/>
    <x v="1090"/>
    <x v="2181"/>
    <x v="8"/>
    <x v="4"/>
    <x v="45"/>
    <x v="19"/>
  </r>
  <r>
    <s v="tt1655442"/>
    <x v="2504"/>
    <x v="2507"/>
    <n v="0"/>
    <x v="12"/>
    <n v="1"/>
    <n v="40"/>
    <x v="0"/>
    <x v="0"/>
    <x v="3"/>
    <s v="Romance"/>
    <x v="4"/>
    <x v="1"/>
    <n v="246652"/>
    <x v="1"/>
    <x v="48"/>
    <x v="2515"/>
    <n v="118471171"/>
    <x v="0"/>
    <d v="2011-05-15T00:00:00"/>
    <x v="1091"/>
    <x v="2182"/>
    <x v="11"/>
    <x v="3"/>
    <x v="46"/>
    <x v="24"/>
  </r>
  <r>
    <s v="tt1656190"/>
    <x v="2505"/>
    <x v="2508"/>
    <n v="0"/>
    <x v="19"/>
    <n v="1"/>
    <n v="34"/>
    <x v="0"/>
    <x v="5"/>
    <x v="6"/>
    <s v="Thriller"/>
    <x v="7"/>
    <x v="0"/>
    <n v="115596"/>
    <x v="1"/>
    <x v="84"/>
    <x v="2516"/>
    <n v="11564670"/>
    <x v="0"/>
    <d v="2012-04-16T00:00:00"/>
    <x v="463"/>
    <x v="2183"/>
    <x v="8"/>
    <x v="5"/>
    <x v="49"/>
    <x v="18"/>
  </r>
  <r>
    <s v="tt1657507"/>
    <x v="2506"/>
    <x v="2509"/>
    <n v="0"/>
    <x v="52"/>
    <n v="1"/>
    <n v="48"/>
    <x v="0"/>
    <x v="5"/>
    <x v="3"/>
    <s v="Thriller"/>
    <x v="0"/>
    <x v="0"/>
    <n v="105927"/>
    <x v="1"/>
    <x v="82"/>
    <x v="2517"/>
    <n v="31508440"/>
    <x v="0"/>
    <d v="2011-06-25T00:00:00"/>
    <x v="915"/>
    <x v="2184"/>
    <x v="6"/>
    <x v="6"/>
    <x v="46"/>
    <x v="2"/>
  </r>
  <r>
    <s v="tt1659337"/>
    <x v="2507"/>
    <x v="2510"/>
    <n v="0"/>
    <x v="62"/>
    <n v="1"/>
    <n v="43"/>
    <x v="0"/>
    <x v="3"/>
    <x v="11"/>
    <s v="Unknown"/>
    <x v="4"/>
    <x v="1"/>
    <n v="537232"/>
    <x v="2"/>
    <x v="30"/>
    <x v="2518"/>
    <n v="20384127"/>
    <x v="0"/>
    <d v="2012-09-08T00:00:00"/>
    <x v="1092"/>
    <x v="1616"/>
    <x v="9"/>
    <x v="6"/>
    <x v="49"/>
    <x v="19"/>
  </r>
  <r>
    <s v="tt1661199"/>
    <x v="2508"/>
    <x v="2511"/>
    <n v="0"/>
    <x v="17"/>
    <n v="1"/>
    <n v="45"/>
    <x v="0"/>
    <x v="1"/>
    <x v="3"/>
    <s v="Family"/>
    <x v="17"/>
    <x v="0"/>
    <n v="186822"/>
    <x v="1"/>
    <x v="164"/>
    <x v="2519"/>
    <n v="447358331"/>
    <x v="0"/>
    <d v="2015-02-13T00:00:00"/>
    <x v="245"/>
    <x v="2185"/>
    <x v="2"/>
    <x v="1"/>
    <x v="45"/>
    <x v="12"/>
  </r>
  <r>
    <s v="tt1661382"/>
    <x v="2509"/>
    <x v="2512"/>
    <n v="0"/>
    <x v="11"/>
    <n v="1"/>
    <n v="53"/>
    <x v="0"/>
    <x v="0"/>
    <x v="3"/>
    <s v="Sport"/>
    <x v="0"/>
    <x v="0"/>
    <n v="62274"/>
    <x v="0"/>
    <x v="82"/>
    <x v="2520"/>
    <n v="4907260"/>
    <x v="0"/>
    <d v="2013-12-16T00:00:00"/>
    <x v="268"/>
    <x v="2186"/>
    <x v="0"/>
    <x v="5"/>
    <x v="43"/>
    <x v="18"/>
  </r>
  <r>
    <s v="tt1663202"/>
    <x v="2510"/>
    <x v="2513"/>
    <n v="0"/>
    <x v="91"/>
    <n v="2"/>
    <n v="36"/>
    <x v="2"/>
    <x v="5"/>
    <x v="5"/>
    <s v="Drama"/>
    <x v="9"/>
    <x v="1"/>
    <n v="849639"/>
    <x v="2"/>
    <x v="173"/>
    <x v="2521"/>
    <n v="397950503"/>
    <x v="0"/>
    <d v="2015-12-16T00:00:00"/>
    <x v="486"/>
    <x v="2187"/>
    <x v="0"/>
    <x v="4"/>
    <x v="45"/>
    <x v="18"/>
  </r>
  <r>
    <s v="tt1663662"/>
    <x v="2511"/>
    <x v="2514"/>
    <n v="0"/>
    <x v="65"/>
    <n v="2"/>
    <n v="11"/>
    <x v="2"/>
    <x v="5"/>
    <x v="5"/>
    <s v="Sci-Fi"/>
    <x v="17"/>
    <x v="0"/>
    <n v="521377"/>
    <x v="2"/>
    <x v="247"/>
    <x v="2522"/>
    <n v="221002906"/>
    <x v="0"/>
    <d v="2013-07-01T00:00:00"/>
    <x v="351"/>
    <x v="2188"/>
    <x v="7"/>
    <x v="5"/>
    <x v="43"/>
    <x v="1"/>
  </r>
  <r>
    <s v="tt1666186"/>
    <x v="2512"/>
    <x v="2515"/>
    <n v="0"/>
    <x v="73"/>
    <n v="1"/>
    <n v="22"/>
    <x v="0"/>
    <x v="0"/>
    <x v="10"/>
    <s v="Unknown"/>
    <x v="58"/>
    <x v="3"/>
    <n v="50869"/>
    <x v="0"/>
    <x v="34"/>
    <x v="2523"/>
    <n v="60547866"/>
    <x v="0"/>
    <d v="2010-08-18T00:00:00"/>
    <x v="798"/>
    <x v="2189"/>
    <x v="10"/>
    <x v="4"/>
    <x v="48"/>
    <x v="21"/>
  </r>
  <r>
    <s v="tt1666801"/>
    <x v="2513"/>
    <x v="2516"/>
    <n v="0"/>
    <x v="75"/>
    <n v="1"/>
    <n v="41"/>
    <x v="0"/>
    <x v="0"/>
    <x v="7"/>
    <s v="Unknown"/>
    <x v="0"/>
    <x v="0"/>
    <n v="99849"/>
    <x v="0"/>
    <x v="35"/>
    <x v="2524"/>
    <n v="35209744"/>
    <x v="0"/>
    <d v="2015-02-12T00:00:00"/>
    <x v="1093"/>
    <x v="2190"/>
    <x v="2"/>
    <x v="2"/>
    <x v="45"/>
    <x v="23"/>
  </r>
  <r>
    <s v="tt1667353"/>
    <x v="2514"/>
    <x v="2517"/>
    <n v="0"/>
    <x v="32"/>
    <n v="1"/>
    <n v="46"/>
    <x v="0"/>
    <x v="1"/>
    <x v="2"/>
    <s v="Drama"/>
    <x v="29"/>
    <x v="0"/>
    <n v="90192"/>
    <x v="0"/>
    <x v="132"/>
    <x v="2525"/>
    <n v="98018522"/>
    <x v="0"/>
    <d v="2012-03-15T00:00:00"/>
    <x v="461"/>
    <x v="2116"/>
    <x v="3"/>
    <x v="2"/>
    <x v="49"/>
    <x v="24"/>
  </r>
  <r>
    <s v="tt1667889"/>
    <x v="2515"/>
    <x v="2518"/>
    <n v="0"/>
    <x v="28"/>
    <n v="1"/>
    <n v="28"/>
    <x v="0"/>
    <x v="1"/>
    <x v="1"/>
    <s v="Comedy"/>
    <x v="7"/>
    <x v="0"/>
    <n v="220085"/>
    <x v="1"/>
    <x v="164"/>
    <x v="2526"/>
    <n v="782244782"/>
    <x v="0"/>
    <d v="2012-06-26T00:00:00"/>
    <x v="1094"/>
    <x v="2191"/>
    <x v="6"/>
    <x v="0"/>
    <x v="49"/>
    <x v="16"/>
  </r>
  <r>
    <s v="tt1670345"/>
    <x v="2516"/>
    <x v="2519"/>
    <n v="0"/>
    <x v="47"/>
    <n v="1"/>
    <n v="55"/>
    <x v="0"/>
    <x v="4"/>
    <x v="9"/>
    <s v="Thriller"/>
    <x v="14"/>
    <x v="1"/>
    <n v="692117"/>
    <x v="2"/>
    <x v="137"/>
    <x v="2527"/>
    <n v="276723989"/>
    <x v="0"/>
    <d v="2013-05-21T00:00:00"/>
    <x v="584"/>
    <x v="2192"/>
    <x v="11"/>
    <x v="0"/>
    <x v="43"/>
    <x v="6"/>
  </r>
  <r>
    <s v="tt1673434"/>
    <x v="2517"/>
    <x v="2520"/>
    <n v="0"/>
    <x v="47"/>
    <n v="1"/>
    <n v="55"/>
    <x v="0"/>
    <x v="1"/>
    <x v="3"/>
    <s v="Fantasy"/>
    <x v="38"/>
    <x v="0"/>
    <n v="258657"/>
    <x v="1"/>
    <x v="162"/>
    <x v="2528"/>
    <n v="728593948"/>
    <x v="0"/>
    <d v="2012-11-12T00:00:00"/>
    <x v="602"/>
    <x v="2193"/>
    <x v="5"/>
    <x v="5"/>
    <x v="49"/>
    <x v="23"/>
  </r>
  <r>
    <s v="tt1674771"/>
    <x v="2518"/>
    <x v="2521"/>
    <n v="0"/>
    <x v="9"/>
    <n v="1"/>
    <n v="44"/>
    <x v="0"/>
    <x v="0"/>
    <x v="3"/>
    <s v="Unknown"/>
    <x v="7"/>
    <x v="0"/>
    <n v="82281"/>
    <x v="0"/>
    <x v="84"/>
    <x v="2529"/>
    <n v="19263404"/>
    <x v="0"/>
    <d v="2015-05-27T00:00:00"/>
    <x v="1095"/>
    <x v="1932"/>
    <x v="11"/>
    <x v="4"/>
    <x v="45"/>
    <x v="15"/>
  </r>
  <r>
    <s v="tt1675192"/>
    <x v="2519"/>
    <x v="2522"/>
    <n v="0"/>
    <x v="21"/>
    <n v="2"/>
    <n v="1"/>
    <x v="2"/>
    <x v="3"/>
    <x v="10"/>
    <s v="Sci-Fi"/>
    <x v="21"/>
    <x v="1"/>
    <n v="105790"/>
    <x v="1"/>
    <x v="25"/>
    <x v="2530"/>
    <n v="-1258902"/>
    <x v="1"/>
    <d v="2011-01-24T00:00:00"/>
    <x v="1096"/>
    <x v="2109"/>
    <x v="1"/>
    <x v="5"/>
    <x v="46"/>
    <x v="22"/>
  </r>
  <r>
    <s v="tt1677720"/>
    <x v="2520"/>
    <x v="2523"/>
    <n v="0"/>
    <x v="54"/>
    <n v="2"/>
    <n v="20"/>
    <x v="2"/>
    <x v="5"/>
    <x v="5"/>
    <s v="Sci-Fi"/>
    <x v="3"/>
    <x v="1"/>
    <n v="468023"/>
    <x v="1"/>
    <x v="145"/>
    <x v="2531"/>
    <n v="432874134"/>
    <x v="0"/>
    <d v="2018-03-11T00:00:00"/>
    <x v="33"/>
    <x v="2194"/>
    <x v="3"/>
    <x v="3"/>
    <x v="55"/>
    <x v="0"/>
  </r>
  <r>
    <s v="tt1679335"/>
    <x v="2521"/>
    <x v="2524"/>
    <n v="0"/>
    <x v="56"/>
    <n v="1"/>
    <n v="32"/>
    <x v="0"/>
    <x v="1"/>
    <x v="1"/>
    <s v="Comedy"/>
    <x v="0"/>
    <x v="0"/>
    <n v="88523"/>
    <x v="0"/>
    <x v="149"/>
    <x v="2532"/>
    <n v="222182886"/>
    <x v="0"/>
    <d v="2016-10-08T00:00:00"/>
    <x v="1097"/>
    <x v="2195"/>
    <x v="4"/>
    <x v="6"/>
    <x v="52"/>
    <x v="19"/>
  </r>
  <r>
    <s v="tt1682180"/>
    <x v="2522"/>
    <x v="2525"/>
    <n v="0"/>
    <x v="53"/>
    <n v="1"/>
    <n v="39"/>
    <x v="0"/>
    <x v="3"/>
    <x v="16"/>
    <s v="Unknown"/>
    <x v="13"/>
    <x v="0"/>
    <n v="113156"/>
    <x v="1"/>
    <x v="3"/>
    <x v="2533"/>
    <n v="77441"/>
    <x v="0"/>
    <d v="1905-07-05T00:00:00"/>
    <x v="546"/>
    <x v="2196"/>
    <x v="7"/>
    <x v="4"/>
    <x v="9"/>
    <x v="20"/>
  </r>
  <r>
    <s v="tt1686821"/>
    <x v="2523"/>
    <x v="2526"/>
    <n v="0"/>
    <x v="9"/>
    <n v="1"/>
    <n v="44"/>
    <x v="0"/>
    <x v="5"/>
    <x v="2"/>
    <s v="Drama"/>
    <x v="35"/>
    <x v="0"/>
    <n v="56361"/>
    <x v="0"/>
    <x v="84"/>
    <x v="2534"/>
    <n v="-14357654"/>
    <x v="1"/>
    <d v="2014-02-07T00:00:00"/>
    <x v="562"/>
    <x v="1631"/>
    <x v="2"/>
    <x v="1"/>
    <x v="44"/>
    <x v="7"/>
  </r>
  <r>
    <s v="tt1690953"/>
    <x v="2524"/>
    <x v="2527"/>
    <n v="0"/>
    <x v="37"/>
    <n v="1"/>
    <n v="38"/>
    <x v="0"/>
    <x v="1"/>
    <x v="1"/>
    <s v="Comedy"/>
    <x v="21"/>
    <x v="1"/>
    <n v="417584"/>
    <x v="1"/>
    <x v="187"/>
    <x v="2535"/>
    <n v="894766005"/>
    <x v="0"/>
    <d v="2013-06-16T00:00:00"/>
    <x v="1098"/>
    <x v="2197"/>
    <x v="6"/>
    <x v="3"/>
    <x v="43"/>
    <x v="18"/>
  </r>
  <r>
    <s v="tt1691916"/>
    <x v="2525"/>
    <x v="2528"/>
    <n v="0"/>
    <x v="37"/>
    <n v="1"/>
    <n v="38"/>
    <x v="0"/>
    <x v="3"/>
    <x v="0"/>
    <s v="Mystery"/>
    <x v="0"/>
    <x v="0"/>
    <n v="55615"/>
    <x v="0"/>
    <x v="25"/>
    <x v="2536"/>
    <n v="11373843"/>
    <x v="0"/>
    <d v="2017-01-21T00:00:00"/>
    <x v="1099"/>
    <x v="2198"/>
    <x v="1"/>
    <x v="6"/>
    <x v="51"/>
    <x v="6"/>
  </r>
  <r>
    <s v="tt1692486"/>
    <x v="2526"/>
    <x v="2529"/>
    <n v="0"/>
    <x v="110"/>
    <n v="1"/>
    <n v="20"/>
    <x v="1"/>
    <x v="0"/>
    <x v="3"/>
    <s v="Unknown"/>
    <x v="1"/>
    <x v="1"/>
    <n v="131299"/>
    <x v="1"/>
    <x v="78"/>
    <x v="2537"/>
    <n v="5722632"/>
    <x v="0"/>
    <d v="2011-09-01T00:00:00"/>
    <x v="31"/>
    <x v="2090"/>
    <x v="9"/>
    <x v="2"/>
    <x v="46"/>
    <x v="1"/>
  </r>
  <r>
    <s v="tt1700841"/>
    <x v="2527"/>
    <x v="2530"/>
    <n v="0"/>
    <x v="38"/>
    <n v="1"/>
    <n v="29"/>
    <x v="0"/>
    <x v="1"/>
    <x v="1"/>
    <s v="Comedy"/>
    <x v="28"/>
    <x v="0"/>
    <n v="205762"/>
    <x v="1"/>
    <x v="62"/>
    <x v="2538"/>
    <n v="121705322"/>
    <x v="0"/>
    <d v="2016-03-14T00:00:00"/>
    <x v="1100"/>
    <x v="2199"/>
    <x v="3"/>
    <x v="5"/>
    <x v="52"/>
    <x v="5"/>
  </r>
  <r>
    <s v="tt1702439"/>
    <x v="2528"/>
    <x v="2531"/>
    <n v="0"/>
    <x v="47"/>
    <n v="1"/>
    <n v="55"/>
    <x v="0"/>
    <x v="3"/>
    <x v="7"/>
    <s v="Thriller"/>
    <x v="5"/>
    <x v="0"/>
    <n v="114828"/>
    <x v="1"/>
    <x v="65"/>
    <x v="2539"/>
    <n v="69594140"/>
    <x v="0"/>
    <d v="2013-02-13T00:00:00"/>
    <x v="257"/>
    <x v="2200"/>
    <x v="2"/>
    <x v="4"/>
    <x v="43"/>
    <x v="12"/>
  </r>
  <r>
    <s v="tt1702443"/>
    <x v="2529"/>
    <x v="2532"/>
    <n v="0"/>
    <x v="17"/>
    <n v="1"/>
    <n v="45"/>
    <x v="0"/>
    <x v="13"/>
    <x v="8"/>
    <s v="Unknown"/>
    <x v="66"/>
    <x v="4"/>
    <n v="76394"/>
    <x v="0"/>
    <x v="30"/>
    <x v="2540"/>
    <n v="86036827"/>
    <x v="0"/>
    <d v="2011-02-09T00:00:00"/>
    <x v="872"/>
    <x v="1742"/>
    <x v="2"/>
    <x v="4"/>
    <x v="46"/>
    <x v="17"/>
  </r>
  <r>
    <s v="tt17024450"/>
    <x v="2530"/>
    <x v="2533"/>
    <n v="0"/>
    <x v="15"/>
    <n v="1"/>
    <n v="49"/>
    <x v="0"/>
    <x v="5"/>
    <x v="6"/>
    <s v="Thriller"/>
    <x v="17"/>
    <x v="0"/>
    <n v="62580"/>
    <x v="0"/>
    <x v="108"/>
    <x v="2541"/>
    <n v="117684322"/>
    <x v="0"/>
    <d v="2023-08-30T00:00:00"/>
    <x v="409"/>
    <x v="2201"/>
    <x v="10"/>
    <x v="4"/>
    <x v="50"/>
    <x v="13"/>
  </r>
  <r>
    <s v="tt1704573"/>
    <x v="2531"/>
    <x v="2534"/>
    <n v="0"/>
    <x v="53"/>
    <n v="1"/>
    <n v="39"/>
    <x v="0"/>
    <x v="2"/>
    <x v="2"/>
    <s v="Crime"/>
    <x v="22"/>
    <x v="0"/>
    <n v="62485"/>
    <x v="0"/>
    <x v="25"/>
    <x v="2542"/>
    <n v="5173061"/>
    <x v="0"/>
    <d v="2011-06-16T00:00:00"/>
    <x v="238"/>
    <x v="2021"/>
    <x v="6"/>
    <x v="2"/>
    <x v="46"/>
    <x v="18"/>
  </r>
  <r>
    <s v="tt1706593"/>
    <x v="2532"/>
    <x v="2535"/>
    <n v="0"/>
    <x v="38"/>
    <n v="1"/>
    <n v="29"/>
    <x v="0"/>
    <x v="5"/>
    <x v="3"/>
    <s v="Sci-Fi"/>
    <x v="16"/>
    <x v="0"/>
    <n v="260061"/>
    <x v="1"/>
    <x v="3"/>
    <x v="2543"/>
    <n v="114636097"/>
    <x v="0"/>
    <d v="2012-01-28T00:00:00"/>
    <x v="1048"/>
    <x v="2202"/>
    <x v="1"/>
    <x v="6"/>
    <x v="49"/>
    <x v="10"/>
  </r>
  <r>
    <s v="tt1706620"/>
    <x v="2533"/>
    <x v="2536"/>
    <n v="0"/>
    <x v="50"/>
    <n v="2"/>
    <n v="6"/>
    <x v="2"/>
    <x v="5"/>
    <x v="3"/>
    <s v="Sci-Fi"/>
    <x v="1"/>
    <x v="1"/>
    <n v="380218"/>
    <x v="1"/>
    <x v="287"/>
    <x v="2544"/>
    <n v="47558912"/>
    <x v="0"/>
    <d v="2013-07-29T00:00:00"/>
    <x v="593"/>
    <x v="2203"/>
    <x v="7"/>
    <x v="5"/>
    <x v="43"/>
    <x v="11"/>
  </r>
  <r>
    <s v="tt1707386"/>
    <x v="2534"/>
    <x v="2537"/>
    <n v="0"/>
    <x v="103"/>
    <n v="2"/>
    <n v="38"/>
    <x v="2"/>
    <x v="3"/>
    <x v="17"/>
    <s v="Romance"/>
    <x v="15"/>
    <x v="1"/>
    <n v="341150"/>
    <x v="1"/>
    <x v="235"/>
    <x v="2545"/>
    <n v="381299309"/>
    <x v="0"/>
    <d v="2012-12-05T00:00:00"/>
    <x v="808"/>
    <x v="2204"/>
    <x v="0"/>
    <x v="4"/>
    <x v="49"/>
    <x v="20"/>
  </r>
  <r>
    <s v="tt1711425"/>
    <x v="2535"/>
    <x v="2538"/>
    <n v="0"/>
    <x v="29"/>
    <n v="1"/>
    <n v="33"/>
    <x v="0"/>
    <x v="0"/>
    <x v="11"/>
    <s v="Unknown"/>
    <x v="24"/>
    <x v="0"/>
    <n v="76635"/>
    <x v="0"/>
    <x v="30"/>
    <x v="2546"/>
    <n v="35065672"/>
    <x v="0"/>
    <d v="2013-02-28T00:00:00"/>
    <x v="1101"/>
    <x v="2205"/>
    <x v="2"/>
    <x v="2"/>
    <x v="43"/>
    <x v="10"/>
  </r>
  <r>
    <s v="tt1711525"/>
    <x v="2536"/>
    <x v="2539"/>
    <n v="0"/>
    <x v="17"/>
    <n v="1"/>
    <n v="45"/>
    <x v="0"/>
    <x v="0"/>
    <x v="11"/>
    <s v="Unknown"/>
    <x v="32"/>
    <x v="0"/>
    <n v="84645"/>
    <x v="0"/>
    <x v="129"/>
    <x v="2547"/>
    <n v="69501299"/>
    <x v="0"/>
    <d v="2016-12-07T00:00:00"/>
    <x v="719"/>
    <x v="2206"/>
    <x v="0"/>
    <x v="4"/>
    <x v="52"/>
    <x v="7"/>
  </r>
  <r>
    <s v="tt1712261"/>
    <x v="2537"/>
    <x v="2540"/>
    <n v="0"/>
    <x v="47"/>
    <n v="1"/>
    <n v="55"/>
    <x v="0"/>
    <x v="5"/>
    <x v="6"/>
    <s v="Thriller"/>
    <x v="33"/>
    <x v="0"/>
    <n v="75403"/>
    <x v="0"/>
    <x v="34"/>
    <x v="2548"/>
    <n v="3177948"/>
    <x v="0"/>
    <d v="2016-02-16T00:00:00"/>
    <x v="690"/>
    <x v="2207"/>
    <x v="2"/>
    <x v="0"/>
    <x v="52"/>
    <x v="18"/>
  </r>
  <r>
    <s v="tt1714206"/>
    <x v="2538"/>
    <x v="2541"/>
    <n v="0"/>
    <x v="13"/>
    <n v="1"/>
    <n v="35"/>
    <x v="0"/>
    <x v="3"/>
    <x v="7"/>
    <s v="Unknown"/>
    <x v="1"/>
    <x v="1"/>
    <n v="159542"/>
    <x v="1"/>
    <x v="24"/>
    <x v="2549"/>
    <n v="4418591"/>
    <x v="0"/>
    <d v="2013-01-18T00:00:00"/>
    <x v="1102"/>
    <x v="1925"/>
    <x v="1"/>
    <x v="1"/>
    <x v="43"/>
    <x v="21"/>
  </r>
  <r>
    <s v="tt1714915"/>
    <x v="2539"/>
    <x v="2542"/>
    <n v="0"/>
    <x v="90"/>
    <n v="2"/>
    <n v="3"/>
    <x v="2"/>
    <x v="0"/>
    <x v="3"/>
    <s v="Fantasy"/>
    <x v="14"/>
    <x v="1"/>
    <n v="105994"/>
    <x v="1"/>
    <x v="22"/>
    <x v="2550"/>
    <n v="609187"/>
    <x v="0"/>
    <d v="2013-05-25T00:00:00"/>
    <x v="137"/>
    <x v="2208"/>
    <x v="11"/>
    <x v="6"/>
    <x v="43"/>
    <x v="2"/>
  </r>
  <r>
    <s v="tt1723121"/>
    <x v="2540"/>
    <x v="2543"/>
    <n v="0"/>
    <x v="18"/>
    <n v="1"/>
    <n v="50"/>
    <x v="0"/>
    <x v="0"/>
    <x v="6"/>
    <s v="Unknown"/>
    <x v="16"/>
    <x v="0"/>
    <n v="476314"/>
    <x v="1"/>
    <x v="184"/>
    <x v="2551"/>
    <n v="232994119"/>
    <x v="0"/>
    <d v="2013-08-03T00:00:00"/>
    <x v="606"/>
    <x v="2209"/>
    <x v="10"/>
    <x v="6"/>
    <x v="43"/>
    <x v="25"/>
  </r>
  <r>
    <s v="tt1723811"/>
    <x v="2541"/>
    <x v="2544"/>
    <n v="0"/>
    <x v="75"/>
    <n v="1"/>
    <n v="41"/>
    <x v="0"/>
    <x v="3"/>
    <x v="11"/>
    <s v="Unknown"/>
    <x v="14"/>
    <x v="1"/>
    <n v="203137"/>
    <x v="1"/>
    <x v="39"/>
    <x v="2552"/>
    <n v="12623767"/>
    <x v="0"/>
    <d v="2011-09-04T00:00:00"/>
    <x v="1103"/>
    <x v="2210"/>
    <x v="9"/>
    <x v="3"/>
    <x v="46"/>
    <x v="3"/>
  </r>
  <r>
    <s v="tt1726592"/>
    <x v="2542"/>
    <x v="2545"/>
    <n v="0"/>
    <x v="56"/>
    <n v="1"/>
    <n v="32"/>
    <x v="0"/>
    <x v="3"/>
    <x v="9"/>
    <s v="Thriller"/>
    <x v="33"/>
    <x v="0"/>
    <n v="82850"/>
    <x v="0"/>
    <x v="68"/>
    <x v="2553"/>
    <n v="-4330224"/>
    <x v="1"/>
    <d v="2014-09-04T00:00:00"/>
    <x v="1104"/>
    <x v="2211"/>
    <x v="9"/>
    <x v="2"/>
    <x v="44"/>
    <x v="3"/>
  </r>
  <r>
    <s v="tt1726669"/>
    <x v="2543"/>
    <x v="2546"/>
    <n v="0"/>
    <x v="8"/>
    <n v="1"/>
    <n v="42"/>
    <x v="0"/>
    <x v="4"/>
    <x v="3"/>
    <s v="Thriller"/>
    <x v="13"/>
    <x v="0"/>
    <n v="81950"/>
    <x v="0"/>
    <x v="21"/>
    <x v="2554"/>
    <n v="-6366332"/>
    <x v="1"/>
    <d v="2011-09-08T00:00:00"/>
    <x v="9"/>
    <x v="2212"/>
    <x v="9"/>
    <x v="2"/>
    <x v="46"/>
    <x v="19"/>
  </r>
  <r>
    <s v="tt1727388"/>
    <x v="2544"/>
    <x v="2547"/>
    <n v="0"/>
    <x v="62"/>
    <n v="1"/>
    <n v="43"/>
    <x v="0"/>
    <x v="0"/>
    <x v="3"/>
    <s v="Unknown"/>
    <x v="3"/>
    <x v="1"/>
    <n v="155112"/>
    <x v="1"/>
    <x v="25"/>
    <x v="2555"/>
    <n v="21474920"/>
    <x v="0"/>
    <d v="2013-01-21T00:00:00"/>
    <x v="1105"/>
    <x v="2213"/>
    <x v="1"/>
    <x v="5"/>
    <x v="43"/>
    <x v="6"/>
  </r>
  <r>
    <s v="tt1727776"/>
    <x v="2545"/>
    <x v="2548"/>
    <n v="0"/>
    <x v="29"/>
    <n v="1"/>
    <n v="33"/>
    <x v="0"/>
    <x v="5"/>
    <x v="2"/>
    <s v="Horror"/>
    <x v="33"/>
    <x v="0"/>
    <n v="53676"/>
    <x v="0"/>
    <x v="48"/>
    <x v="2556"/>
    <n v="1137046"/>
    <x v="0"/>
    <d v="2015-10-23T00:00:00"/>
    <x v="902"/>
    <x v="2214"/>
    <x v="4"/>
    <x v="1"/>
    <x v="45"/>
    <x v="26"/>
  </r>
  <r>
    <s v="tt1727824"/>
    <x v="2546"/>
    <x v="2549"/>
    <n v="0"/>
    <x v="64"/>
    <n v="2"/>
    <n v="14"/>
    <x v="2"/>
    <x v="2"/>
    <x v="3"/>
    <s v="Music"/>
    <x v="4"/>
    <x v="1"/>
    <n v="572952"/>
    <x v="2"/>
    <x v="139"/>
    <x v="2557"/>
    <n v="858809311"/>
    <x v="0"/>
    <d v="2018-10-23T00:00:00"/>
    <x v="306"/>
    <x v="2215"/>
    <x v="4"/>
    <x v="0"/>
    <x v="55"/>
    <x v="26"/>
  </r>
  <r>
    <s v="tt1731141"/>
    <x v="2547"/>
    <x v="2550"/>
    <n v="0"/>
    <x v="42"/>
    <n v="1"/>
    <n v="54"/>
    <x v="0"/>
    <x v="5"/>
    <x v="5"/>
    <s v="Sci-Fi"/>
    <x v="5"/>
    <x v="0"/>
    <n v="250269"/>
    <x v="1"/>
    <x v="160"/>
    <x v="2558"/>
    <n v="15544024"/>
    <x v="0"/>
    <d v="2013-10-24T00:00:00"/>
    <x v="743"/>
    <x v="2216"/>
    <x v="4"/>
    <x v="2"/>
    <x v="43"/>
    <x v="22"/>
  </r>
  <r>
    <s v="tt1735898"/>
    <x v="2548"/>
    <x v="2551"/>
    <n v="0"/>
    <x v="45"/>
    <n v="2"/>
    <n v="7"/>
    <x v="2"/>
    <x v="5"/>
    <x v="5"/>
    <s v="Drama"/>
    <x v="28"/>
    <x v="0"/>
    <n v="298862"/>
    <x v="1"/>
    <x v="166"/>
    <x v="2559"/>
    <n v="226592829"/>
    <x v="0"/>
    <d v="2012-05-14T00:00:00"/>
    <x v="955"/>
    <x v="2033"/>
    <x v="11"/>
    <x v="5"/>
    <x v="49"/>
    <x v="5"/>
  </r>
  <r>
    <s v="tt1741273"/>
    <x v="2549"/>
    <x v="2552"/>
    <n v="0"/>
    <x v="40"/>
    <n v="1"/>
    <n v="51"/>
    <x v="0"/>
    <x v="4"/>
    <x v="3"/>
    <s v="Mystery"/>
    <x v="33"/>
    <x v="0"/>
    <n v="50439"/>
    <x v="0"/>
    <x v="288"/>
    <x v="2560"/>
    <n v="15354990"/>
    <x v="0"/>
    <d v="2015-11-11T00:00:00"/>
    <x v="1106"/>
    <x v="2217"/>
    <x v="5"/>
    <x v="4"/>
    <x v="45"/>
    <x v="0"/>
  </r>
  <r>
    <s v="tt1742334"/>
    <x v="2550"/>
    <x v="2553"/>
    <n v="0"/>
    <x v="15"/>
    <n v="1"/>
    <n v="49"/>
    <x v="0"/>
    <x v="5"/>
    <x v="6"/>
    <s v="Drama"/>
    <x v="36"/>
    <x v="0"/>
    <n v="65548"/>
    <x v="0"/>
    <x v="56"/>
    <x v="2561"/>
    <n v="-12873158"/>
    <x v="1"/>
    <d v="2014-03-19T00:00:00"/>
    <x v="688"/>
    <x v="2218"/>
    <x v="3"/>
    <x v="4"/>
    <x v="44"/>
    <x v="4"/>
  </r>
  <r>
    <s v="tt1745960"/>
    <x v="2551"/>
    <x v="2554"/>
    <n v="0"/>
    <x v="25"/>
    <n v="2"/>
    <n v="10"/>
    <x v="2"/>
    <x v="5"/>
    <x v="3"/>
    <s v="Unknown"/>
    <x v="6"/>
    <x v="1"/>
    <n v="639555"/>
    <x v="2"/>
    <x v="166"/>
    <x v="2562"/>
    <n v="1325696292"/>
    <x v="0"/>
    <d v="2022-05-18T00:00:00"/>
    <x v="905"/>
    <x v="2219"/>
    <x v="11"/>
    <x v="4"/>
    <x v="54"/>
    <x v="21"/>
  </r>
  <r>
    <s v="tt1748122"/>
    <x v="2552"/>
    <x v="2555"/>
    <n v="0"/>
    <x v="19"/>
    <n v="1"/>
    <n v="34"/>
    <x v="0"/>
    <x v="0"/>
    <x v="3"/>
    <s v="Family"/>
    <x v="10"/>
    <x v="1"/>
    <n v="362807"/>
    <x v="1"/>
    <x v="100"/>
    <x v="2563"/>
    <n v="52264022"/>
    <x v="0"/>
    <d v="2012-05-16T00:00:00"/>
    <x v="308"/>
    <x v="2174"/>
    <x v="11"/>
    <x v="4"/>
    <x v="49"/>
    <x v="18"/>
  </r>
  <r>
    <s v="tt1748227"/>
    <x v="2553"/>
    <x v="2556"/>
    <n v="0"/>
    <x v="73"/>
    <n v="1"/>
    <n v="22"/>
    <x v="0"/>
    <x v="7"/>
    <x v="16"/>
    <s v="Unknown"/>
    <x v="28"/>
    <x v="0"/>
    <n v="53085"/>
    <x v="0"/>
    <x v="44"/>
    <x v="2564"/>
    <n v="2429706"/>
    <x v="0"/>
    <d v="2012-09-21T00:00:00"/>
    <x v="826"/>
    <x v="2126"/>
    <x v="9"/>
    <x v="1"/>
    <x v="49"/>
    <x v="6"/>
  </r>
  <r>
    <s v="tt1753383"/>
    <x v="2554"/>
    <x v="2557"/>
    <n v="0"/>
    <x v="12"/>
    <n v="1"/>
    <n v="40"/>
    <x v="0"/>
    <x v="1"/>
    <x v="2"/>
    <s v="Drama"/>
    <x v="14"/>
    <x v="1"/>
    <n v="77140"/>
    <x v="0"/>
    <x v="68"/>
    <x v="2565"/>
    <n v="183035819"/>
    <x v="0"/>
    <d v="2017-01-19T00:00:00"/>
    <x v="257"/>
    <x v="2220"/>
    <x v="1"/>
    <x v="2"/>
    <x v="51"/>
    <x v="4"/>
  </r>
  <r>
    <s v="tt1754656"/>
    <x v="2555"/>
    <x v="2558"/>
    <n v="0"/>
    <x v="52"/>
    <n v="1"/>
    <n v="48"/>
    <x v="0"/>
    <x v="1"/>
    <x v="1"/>
    <s v="Drama"/>
    <x v="8"/>
    <x v="1"/>
    <n v="65377"/>
    <x v="0"/>
    <x v="289"/>
    <x v="2566"/>
    <n v="16371250"/>
    <x v="0"/>
    <d v="2015-05-22T00:00:00"/>
    <x v="1107"/>
    <x v="2221"/>
    <x v="11"/>
    <x v="1"/>
    <x v="45"/>
    <x v="29"/>
  </r>
  <r>
    <s v="tt1758692"/>
    <x v="2556"/>
    <x v="2559"/>
    <n v="0"/>
    <x v="5"/>
    <n v="1"/>
    <n v="26"/>
    <x v="0"/>
    <x v="3"/>
    <x v="7"/>
    <s v="Unknown"/>
    <x v="5"/>
    <x v="0"/>
    <n v="62925"/>
    <x v="0"/>
    <x v="150"/>
    <x v="2567"/>
    <n v="3602774"/>
    <x v="0"/>
    <d v="2011-01-22T00:00:00"/>
    <x v="1108"/>
    <x v="1945"/>
    <x v="1"/>
    <x v="6"/>
    <x v="46"/>
    <x v="29"/>
  </r>
  <r>
    <s v="tt1758810"/>
    <x v="2557"/>
    <x v="2560"/>
    <n v="0"/>
    <x v="39"/>
    <n v="1"/>
    <n v="59"/>
    <x v="0"/>
    <x v="4"/>
    <x v="3"/>
    <s v="Mystery"/>
    <x v="30"/>
    <x v="0"/>
    <n v="69976"/>
    <x v="0"/>
    <x v="56"/>
    <x v="2568"/>
    <n v="8155261"/>
    <x v="0"/>
    <d v="2017-10-07T00:00:00"/>
    <x v="922"/>
    <x v="2222"/>
    <x v="4"/>
    <x v="6"/>
    <x v="51"/>
    <x v="7"/>
  </r>
  <r>
    <s v="tt1758830"/>
    <x v="2558"/>
    <x v="2561"/>
    <n v="0"/>
    <x v="64"/>
    <n v="2"/>
    <n v="14"/>
    <x v="2"/>
    <x v="0"/>
    <x v="3"/>
    <s v="Romance"/>
    <x v="27"/>
    <x v="0"/>
    <n v="148182"/>
    <x v="1"/>
    <x v="56"/>
    <x v="2569"/>
    <n v="53215156"/>
    <x v="0"/>
    <d v="2012-12-20T00:00:00"/>
    <x v="678"/>
    <x v="2223"/>
    <x v="0"/>
    <x v="2"/>
    <x v="49"/>
    <x v="8"/>
  </r>
  <r>
    <s v="tt1763303"/>
    <x v="2559"/>
    <x v="2562"/>
    <n v="0"/>
    <x v="13"/>
    <n v="1"/>
    <n v="35"/>
    <x v="0"/>
    <x v="0"/>
    <x v="3"/>
    <s v="Romance"/>
    <x v="22"/>
    <x v="0"/>
    <n v="72957"/>
    <x v="0"/>
    <x v="14"/>
    <x v="2570"/>
    <n v="-1907346"/>
    <x v="1"/>
    <d v="2012-01-21T00:00:00"/>
    <x v="1109"/>
    <x v="2224"/>
    <x v="1"/>
    <x v="6"/>
    <x v="49"/>
    <x v="6"/>
  </r>
  <r>
    <s v="tt1764183"/>
    <x v="2560"/>
    <x v="2563"/>
    <n v="0"/>
    <x v="63"/>
    <n v="1"/>
    <n v="47"/>
    <x v="0"/>
    <x v="3"/>
    <x v="16"/>
    <s v="Unknown"/>
    <x v="5"/>
    <x v="0"/>
    <n v="54280"/>
    <x v="0"/>
    <x v="3"/>
    <x v="2571"/>
    <n v="23485056"/>
    <x v="0"/>
    <d v="2012-01-21T00:00:00"/>
    <x v="1110"/>
    <x v="2224"/>
    <x v="1"/>
    <x v="6"/>
    <x v="49"/>
    <x v="6"/>
  </r>
  <r>
    <s v="tt1764234"/>
    <x v="2561"/>
    <x v="2564"/>
    <n v="0"/>
    <x v="26"/>
    <n v="1"/>
    <n v="37"/>
    <x v="0"/>
    <x v="4"/>
    <x v="3"/>
    <s v="Thriller"/>
    <x v="27"/>
    <x v="0"/>
    <n v="150293"/>
    <x v="1"/>
    <x v="48"/>
    <x v="2572"/>
    <n v="22930465"/>
    <x v="0"/>
    <d v="2012-05-22T00:00:00"/>
    <x v="717"/>
    <x v="2225"/>
    <x v="11"/>
    <x v="0"/>
    <x v="49"/>
    <x v="29"/>
  </r>
  <r>
    <s v="tt1764651"/>
    <x v="2562"/>
    <x v="2565"/>
    <n v="0"/>
    <x v="62"/>
    <n v="1"/>
    <n v="43"/>
    <x v="0"/>
    <x v="5"/>
    <x v="5"/>
    <s v="Thriller"/>
    <x v="5"/>
    <x v="0"/>
    <n v="318717"/>
    <x v="1"/>
    <x v="140"/>
    <x v="2573"/>
    <n v="214975955"/>
    <x v="0"/>
    <d v="2012-08-08T00:00:00"/>
    <x v="336"/>
    <x v="2226"/>
    <x v="10"/>
    <x v="4"/>
    <x v="49"/>
    <x v="19"/>
  </r>
  <r>
    <s v="tt17663992"/>
    <x v="2563"/>
    <x v="2566"/>
    <n v="0"/>
    <x v="20"/>
    <n v="2"/>
    <n v="2"/>
    <x v="2"/>
    <x v="7"/>
    <x v="9"/>
    <s v="Thriller"/>
    <x v="7"/>
    <x v="0"/>
    <n v="109098"/>
    <x v="1"/>
    <x v="56"/>
    <x v="2574"/>
    <n v="133961389"/>
    <x v="0"/>
    <d v="2023-03-08T00:00:00"/>
    <x v="912"/>
    <x v="2227"/>
    <x v="3"/>
    <x v="4"/>
    <x v="50"/>
    <x v="19"/>
  </r>
  <r>
    <s v="tt1767354"/>
    <x v="2564"/>
    <x v="2567"/>
    <n v="0"/>
    <x v="12"/>
    <n v="1"/>
    <n v="40"/>
    <x v="0"/>
    <x v="0"/>
    <x v="0"/>
    <s v="Horror"/>
    <x v="22"/>
    <x v="0"/>
    <n v="56459"/>
    <x v="0"/>
    <x v="43"/>
    <x v="2575"/>
    <n v="-25850733"/>
    <x v="1"/>
    <d v="2013-04-06T00:00:00"/>
    <x v="367"/>
    <x v="2228"/>
    <x v="8"/>
    <x v="6"/>
    <x v="43"/>
    <x v="14"/>
  </r>
  <r>
    <s v="tt1772240"/>
    <x v="2565"/>
    <x v="2568"/>
    <n v="0"/>
    <x v="5"/>
    <n v="1"/>
    <n v="26"/>
    <x v="0"/>
    <x v="7"/>
    <x v="9"/>
    <s v="Sci-Fi"/>
    <x v="50"/>
    <x v="0"/>
    <n v="57313"/>
    <x v="0"/>
    <x v="25"/>
    <x v="2576"/>
    <n v="21236153"/>
    <x v="0"/>
    <d v="2011-09-01T00:00:00"/>
    <x v="1111"/>
    <x v="2090"/>
    <x v="9"/>
    <x v="2"/>
    <x v="46"/>
    <x v="1"/>
  </r>
  <r>
    <s v="tt1772341"/>
    <x v="2566"/>
    <x v="2569"/>
    <n v="0"/>
    <x v="75"/>
    <n v="1"/>
    <n v="41"/>
    <x v="0"/>
    <x v="1"/>
    <x v="1"/>
    <s v="Comedy"/>
    <x v="8"/>
    <x v="1"/>
    <n v="447620"/>
    <x v="1"/>
    <x v="204"/>
    <x v="2577"/>
    <n v="306222889"/>
    <x v="0"/>
    <d v="2012-11-01T00:00:00"/>
    <x v="1112"/>
    <x v="1691"/>
    <x v="5"/>
    <x v="2"/>
    <x v="49"/>
    <x v="1"/>
  </r>
  <r>
    <s v="tt1778304"/>
    <x v="2567"/>
    <x v="2570"/>
    <n v="0"/>
    <x v="24"/>
    <n v="1"/>
    <n v="23"/>
    <x v="0"/>
    <x v="7"/>
    <x v="9"/>
    <s v="Thriller"/>
    <x v="24"/>
    <x v="0"/>
    <n v="98668"/>
    <x v="0"/>
    <x v="25"/>
    <x v="2578"/>
    <n v="202039844"/>
    <x v="0"/>
    <d v="2011-10-14T00:00:00"/>
    <x v="1113"/>
    <x v="2229"/>
    <x v="4"/>
    <x v="1"/>
    <x v="46"/>
    <x v="5"/>
  </r>
  <r>
    <s v="tt1781769"/>
    <x v="2568"/>
    <x v="2571"/>
    <n v="0"/>
    <x v="27"/>
    <n v="2"/>
    <n v="9"/>
    <x v="2"/>
    <x v="3"/>
    <x v="7"/>
    <s v="Unknown"/>
    <x v="5"/>
    <x v="0"/>
    <n v="104834"/>
    <x v="1"/>
    <x v="290"/>
    <x v="2579"/>
    <n v="28329150"/>
    <x v="0"/>
    <d v="2012-09-04T00:00:00"/>
    <x v="683"/>
    <x v="2230"/>
    <x v="9"/>
    <x v="0"/>
    <x v="49"/>
    <x v="3"/>
  </r>
  <r>
    <s v="tt1781922"/>
    <x v="2569"/>
    <x v="2572"/>
    <n v="0"/>
    <x v="62"/>
    <n v="1"/>
    <n v="43"/>
    <x v="0"/>
    <x v="5"/>
    <x v="16"/>
    <s v="Unknown"/>
    <x v="13"/>
    <x v="0"/>
    <n v="91138"/>
    <x v="0"/>
    <x v="291"/>
    <x v="2580"/>
    <n v="38218872"/>
    <x v="0"/>
    <d v="2015-08-26T00:00:00"/>
    <x v="897"/>
    <x v="2231"/>
    <x v="10"/>
    <x v="4"/>
    <x v="45"/>
    <x v="16"/>
  </r>
  <r>
    <s v="tt1783232"/>
    <x v="2570"/>
    <x v="2573"/>
    <n v="0"/>
    <x v="86"/>
    <n v="2"/>
    <n v="42"/>
    <x v="2"/>
    <x v="5"/>
    <x v="3"/>
    <s v="History"/>
    <x v="7"/>
    <x v="0"/>
    <n v="58820"/>
    <x v="0"/>
    <x v="292"/>
    <x v="2581"/>
    <n v="35797027"/>
    <x v="0"/>
    <d v="2012-02-16T00:00:00"/>
    <x v="1114"/>
    <x v="2232"/>
    <x v="2"/>
    <x v="2"/>
    <x v="49"/>
    <x v="18"/>
  </r>
  <r>
    <s v="tt1790809"/>
    <x v="2571"/>
    <x v="2574"/>
    <n v="0"/>
    <x v="27"/>
    <n v="2"/>
    <n v="9"/>
    <x v="2"/>
    <x v="5"/>
    <x v="5"/>
    <s v="Fantasy"/>
    <x v="7"/>
    <x v="0"/>
    <n v="335073"/>
    <x v="1"/>
    <x v="251"/>
    <x v="2582"/>
    <n v="565922298"/>
    <x v="0"/>
    <d v="2017-05-11T00:00:00"/>
    <x v="1115"/>
    <x v="2233"/>
    <x v="11"/>
    <x v="2"/>
    <x v="51"/>
    <x v="0"/>
  </r>
  <r>
    <s v="tt1790864"/>
    <x v="2572"/>
    <x v="2575"/>
    <n v="0"/>
    <x v="11"/>
    <n v="1"/>
    <n v="53"/>
    <x v="0"/>
    <x v="5"/>
    <x v="9"/>
    <s v="Sci-Fi"/>
    <x v="22"/>
    <x v="0"/>
    <n v="495167"/>
    <x v="1"/>
    <x v="55"/>
    <x v="2583"/>
    <n v="314319861"/>
    <x v="0"/>
    <d v="2014-09-11T00:00:00"/>
    <x v="1116"/>
    <x v="2234"/>
    <x v="9"/>
    <x v="2"/>
    <x v="44"/>
    <x v="0"/>
  </r>
  <r>
    <s v="tt1790885"/>
    <x v="2573"/>
    <x v="2576"/>
    <n v="0"/>
    <x v="102"/>
    <n v="2"/>
    <n v="37"/>
    <x v="2"/>
    <x v="3"/>
    <x v="14"/>
    <s v="Thriller"/>
    <x v="3"/>
    <x v="1"/>
    <n v="313819"/>
    <x v="1"/>
    <x v="82"/>
    <x v="2584"/>
    <n v="92820716"/>
    <x v="0"/>
    <d v="2012-12-10T00:00:00"/>
    <x v="216"/>
    <x v="1568"/>
    <x v="0"/>
    <x v="5"/>
    <x v="49"/>
    <x v="28"/>
  </r>
  <r>
    <s v="tt1790886"/>
    <x v="2574"/>
    <x v="2577"/>
    <n v="0"/>
    <x v="57"/>
    <n v="1"/>
    <n v="25"/>
    <x v="0"/>
    <x v="0"/>
    <x v="11"/>
    <s v="Unknown"/>
    <x v="28"/>
    <x v="0"/>
    <n v="135589"/>
    <x v="1"/>
    <x v="164"/>
    <x v="2585"/>
    <n v="9907746"/>
    <x v="0"/>
    <d v="2012-08-04T00:00:00"/>
    <x v="329"/>
    <x v="2235"/>
    <x v="10"/>
    <x v="6"/>
    <x v="49"/>
    <x v="3"/>
  </r>
  <r>
    <s v="tt1791528"/>
    <x v="2575"/>
    <x v="2578"/>
    <n v="0"/>
    <x v="116"/>
    <n v="2"/>
    <n v="28"/>
    <x v="2"/>
    <x v="0"/>
    <x v="6"/>
    <s v="Drama"/>
    <x v="5"/>
    <x v="0"/>
    <n v="109045"/>
    <x v="1"/>
    <x v="34"/>
    <x v="2586"/>
    <n v="-5189025"/>
    <x v="1"/>
    <d v="2014-10-04T00:00:00"/>
    <x v="331"/>
    <x v="2236"/>
    <x v="4"/>
    <x v="6"/>
    <x v="44"/>
    <x v="3"/>
  </r>
  <r>
    <s v="tt1791682"/>
    <x v="2576"/>
    <x v="2579"/>
    <n v="0"/>
    <x v="26"/>
    <n v="1"/>
    <n v="37"/>
    <x v="0"/>
    <x v="0"/>
    <x v="3"/>
    <s v="Unknown"/>
    <x v="33"/>
    <x v="0"/>
    <n v="52684"/>
    <x v="0"/>
    <x v="64"/>
    <x v="2587"/>
    <n v="8117839"/>
    <x v="0"/>
    <d v="2014-09-06T00:00:00"/>
    <x v="612"/>
    <x v="2237"/>
    <x v="9"/>
    <x v="6"/>
    <x v="44"/>
    <x v="14"/>
  </r>
  <r>
    <s v="tt1798684"/>
    <x v="2577"/>
    <x v="2580"/>
    <n v="0"/>
    <x v="14"/>
    <n v="2"/>
    <n v="4"/>
    <x v="2"/>
    <x v="5"/>
    <x v="3"/>
    <s v="Sport"/>
    <x v="21"/>
    <x v="1"/>
    <n v="252486"/>
    <x v="1"/>
    <x v="84"/>
    <x v="2588"/>
    <n v="61970827"/>
    <x v="0"/>
    <d v="2015-06-13T00:00:00"/>
    <x v="409"/>
    <x v="2238"/>
    <x v="6"/>
    <x v="6"/>
    <x v="45"/>
    <x v="12"/>
  </r>
  <r>
    <s v="tt1798709"/>
    <x v="2578"/>
    <x v="2581"/>
    <n v="0"/>
    <x v="50"/>
    <n v="2"/>
    <n v="6"/>
    <x v="2"/>
    <x v="3"/>
    <x v="7"/>
    <s v="Sci-Fi"/>
    <x v="9"/>
    <x v="1"/>
    <n v="651512"/>
    <x v="2"/>
    <x v="121"/>
    <x v="2589"/>
    <n v="25517427"/>
    <x v="0"/>
    <d v="2013-10-12T00:00:00"/>
    <x v="365"/>
    <x v="2239"/>
    <x v="4"/>
    <x v="6"/>
    <x v="43"/>
    <x v="23"/>
  </r>
  <r>
    <s v="tt1800241"/>
    <x v="2579"/>
    <x v="2582"/>
    <n v="0"/>
    <x v="36"/>
    <n v="2"/>
    <n v="18"/>
    <x v="2"/>
    <x v="4"/>
    <x v="3"/>
    <s v="Unknown"/>
    <x v="14"/>
    <x v="1"/>
    <n v="494791"/>
    <x v="1"/>
    <x v="82"/>
    <x v="2590"/>
    <n v="211171807"/>
    <x v="0"/>
    <d v="2013-12-03T00:00:00"/>
    <x v="359"/>
    <x v="2240"/>
    <x v="0"/>
    <x v="0"/>
    <x v="43"/>
    <x v="25"/>
  </r>
  <r>
    <s v="tt1800246"/>
    <x v="2580"/>
    <x v="2583"/>
    <n v="0"/>
    <x v="19"/>
    <n v="1"/>
    <n v="34"/>
    <x v="0"/>
    <x v="0"/>
    <x v="7"/>
    <s v="Unknown"/>
    <x v="28"/>
    <x v="0"/>
    <n v="106246"/>
    <x v="1"/>
    <x v="33"/>
    <x v="2591"/>
    <n v="37640143"/>
    <x v="0"/>
    <d v="2014-01-27T00:00:00"/>
    <x v="914"/>
    <x v="2241"/>
    <x v="1"/>
    <x v="5"/>
    <x v="44"/>
    <x v="15"/>
  </r>
  <r>
    <s v="tt1800302"/>
    <x v="2581"/>
    <x v="2584"/>
    <n v="0"/>
    <x v="7"/>
    <n v="2"/>
    <n v="0"/>
    <x v="0"/>
    <x v="2"/>
    <x v="6"/>
    <s v="Drama"/>
    <x v="13"/>
    <x v="0"/>
    <n v="67879"/>
    <x v="0"/>
    <x v="34"/>
    <x v="2592"/>
    <n v="-5119061"/>
    <x v="1"/>
    <d v="2016-12-29T00:00:00"/>
    <x v="607"/>
    <x v="2242"/>
    <x v="0"/>
    <x v="2"/>
    <x v="52"/>
    <x v="11"/>
  </r>
  <r>
    <s v="tt1800741"/>
    <x v="2582"/>
    <x v="2585"/>
    <n v="0"/>
    <x v="53"/>
    <n v="1"/>
    <n v="39"/>
    <x v="0"/>
    <x v="3"/>
    <x v="8"/>
    <s v="Romance"/>
    <x v="0"/>
    <x v="0"/>
    <n v="57649"/>
    <x v="0"/>
    <x v="127"/>
    <x v="2593"/>
    <n v="107470746"/>
    <x v="0"/>
    <d v="2012-07-26T00:00:00"/>
    <x v="1117"/>
    <x v="2243"/>
    <x v="7"/>
    <x v="2"/>
    <x v="49"/>
    <x v="16"/>
  </r>
  <r>
    <s v="tt1809398"/>
    <x v="2583"/>
    <x v="2586"/>
    <n v="0"/>
    <x v="70"/>
    <n v="2"/>
    <n v="17"/>
    <x v="2"/>
    <x v="5"/>
    <x v="18"/>
    <s v="Drama"/>
    <x v="14"/>
    <x v="1"/>
    <n v="178728"/>
    <x v="1"/>
    <x v="117"/>
    <x v="2594"/>
    <n v="96459297"/>
    <x v="0"/>
    <d v="2014-11-17T00:00:00"/>
    <x v="1118"/>
    <x v="2244"/>
    <x v="5"/>
    <x v="5"/>
    <x v="44"/>
    <x v="30"/>
  </r>
  <r>
    <s v="tt1815862"/>
    <x v="2584"/>
    <x v="2587"/>
    <n v="0"/>
    <x v="12"/>
    <n v="1"/>
    <n v="40"/>
    <x v="0"/>
    <x v="5"/>
    <x v="5"/>
    <s v="Sci-Fi"/>
    <x v="56"/>
    <x v="3"/>
    <n v="206929"/>
    <x v="1"/>
    <x v="163"/>
    <x v="2595"/>
    <n v="113611982"/>
    <x v="0"/>
    <d v="2013-05-01T00:00:00"/>
    <x v="435"/>
    <x v="1627"/>
    <x v="11"/>
    <x v="4"/>
    <x v="43"/>
    <x v="1"/>
  </r>
  <r>
    <s v="tt1817273"/>
    <x v="2585"/>
    <x v="2588"/>
    <n v="0"/>
    <x v="54"/>
    <n v="2"/>
    <n v="20"/>
    <x v="2"/>
    <x v="4"/>
    <x v="3"/>
    <s v="Thriller"/>
    <x v="21"/>
    <x v="1"/>
    <n v="284470"/>
    <x v="1"/>
    <x v="48"/>
    <x v="2596"/>
    <n v="32140292"/>
    <x v="0"/>
    <d v="2012-09-07T00:00:00"/>
    <x v="909"/>
    <x v="2023"/>
    <x v="9"/>
    <x v="1"/>
    <x v="49"/>
    <x v="7"/>
  </r>
  <r>
    <s v="tt1821549"/>
    <x v="2586"/>
    <x v="2589"/>
    <n v="0"/>
    <x v="47"/>
    <n v="1"/>
    <n v="55"/>
    <x v="0"/>
    <x v="3"/>
    <x v="11"/>
    <s v="Unknown"/>
    <x v="8"/>
    <x v="1"/>
    <n v="121398"/>
    <x v="1"/>
    <x v="3"/>
    <x v="2597"/>
    <n v="15682872"/>
    <x v="0"/>
    <d v="2013-05-23T00:00:00"/>
    <x v="394"/>
    <x v="2245"/>
    <x v="11"/>
    <x v="2"/>
    <x v="43"/>
    <x v="26"/>
  </r>
  <r>
    <s v="tt1821694"/>
    <x v="2587"/>
    <x v="2590"/>
    <n v="0"/>
    <x v="3"/>
    <n v="1"/>
    <n v="56"/>
    <x v="0"/>
    <x v="5"/>
    <x v="2"/>
    <s v="Crime"/>
    <x v="5"/>
    <x v="0"/>
    <n v="178197"/>
    <x v="1"/>
    <x v="174"/>
    <x v="2598"/>
    <n v="64075565"/>
    <x v="0"/>
    <d v="2013-07-18T00:00:00"/>
    <x v="442"/>
    <x v="1890"/>
    <x v="7"/>
    <x v="2"/>
    <x v="43"/>
    <x v="21"/>
  </r>
  <r>
    <s v="tt1823672"/>
    <x v="2588"/>
    <x v="2591"/>
    <n v="0"/>
    <x v="7"/>
    <n v="2"/>
    <n v="0"/>
    <x v="0"/>
    <x v="5"/>
    <x v="6"/>
    <s v="Drama"/>
    <x v="22"/>
    <x v="0"/>
    <n v="264851"/>
    <x v="1"/>
    <x v="124"/>
    <x v="2599"/>
    <n v="53811889"/>
    <x v="0"/>
    <d v="2015-03-04T00:00:00"/>
    <x v="921"/>
    <x v="2246"/>
    <x v="3"/>
    <x v="4"/>
    <x v="45"/>
    <x v="3"/>
  </r>
  <r>
    <s v="tt1825683"/>
    <x v="2589"/>
    <x v="2592"/>
    <n v="0"/>
    <x v="64"/>
    <n v="2"/>
    <n v="14"/>
    <x v="2"/>
    <x v="5"/>
    <x v="5"/>
    <s v="Sci-Fi"/>
    <x v="21"/>
    <x v="1"/>
    <n v="819488"/>
    <x v="2"/>
    <x v="159"/>
    <x v="2600"/>
    <n v="1149926083"/>
    <x v="0"/>
    <d v="2018-01-29T00:00:00"/>
    <x v="1119"/>
    <x v="2247"/>
    <x v="1"/>
    <x v="5"/>
    <x v="55"/>
    <x v="11"/>
  </r>
  <r>
    <s v="tt1832382"/>
    <x v="2590"/>
    <x v="2593"/>
    <n v="0"/>
    <x v="90"/>
    <n v="2"/>
    <n v="3"/>
    <x v="2"/>
    <x v="3"/>
    <x v="11"/>
    <s v="Unknown"/>
    <x v="6"/>
    <x v="1"/>
    <n v="254075"/>
    <x v="1"/>
    <x v="23"/>
    <x v="2601"/>
    <n v="22426076"/>
    <x v="0"/>
    <d v="2011-02-01T00:00:00"/>
    <x v="1120"/>
    <x v="2248"/>
    <x v="2"/>
    <x v="0"/>
    <x v="46"/>
    <x v="1"/>
  </r>
  <r>
    <s v="tt1837709"/>
    <x v="2591"/>
    <x v="2594"/>
    <n v="0"/>
    <x v="0"/>
    <n v="1"/>
    <n v="58"/>
    <x v="0"/>
    <x v="3"/>
    <x v="0"/>
    <s v="Mystery"/>
    <x v="28"/>
    <x v="0"/>
    <n v="56114"/>
    <x v="0"/>
    <x v="113"/>
    <x v="2602"/>
    <n v="-29199769"/>
    <x v="1"/>
    <d v="2014-02-10T00:00:00"/>
    <x v="1121"/>
    <x v="2249"/>
    <x v="2"/>
    <x v="5"/>
    <x v="44"/>
    <x v="28"/>
  </r>
  <r>
    <s v="tt1838556"/>
    <x v="2592"/>
    <x v="2595"/>
    <n v="0"/>
    <x v="53"/>
    <n v="1"/>
    <n v="39"/>
    <x v="0"/>
    <x v="5"/>
    <x v="16"/>
    <s v="Unknown"/>
    <x v="34"/>
    <x v="0"/>
    <n v="55745"/>
    <x v="0"/>
    <x v="84"/>
    <x v="2603"/>
    <n v="1220247"/>
    <x v="0"/>
    <d v="2020-09-03T00:00:00"/>
    <x v="1122"/>
    <x v="2250"/>
    <x v="9"/>
    <x v="2"/>
    <x v="53"/>
    <x v="25"/>
  </r>
  <r>
    <s v="tt1839492"/>
    <x v="2593"/>
    <x v="2596"/>
    <n v="0"/>
    <x v="9"/>
    <n v="1"/>
    <n v="44"/>
    <x v="0"/>
    <x v="0"/>
    <x v="3"/>
    <s v="Fantasy"/>
    <x v="14"/>
    <x v="1"/>
    <n v="104457"/>
    <x v="1"/>
    <x v="33"/>
    <x v="2604"/>
    <n v="1368803"/>
    <x v="0"/>
    <d v="2012-07-25T00:00:00"/>
    <x v="726"/>
    <x v="2251"/>
    <x v="7"/>
    <x v="4"/>
    <x v="49"/>
    <x v="2"/>
  </r>
  <r>
    <s v="tt1840309"/>
    <x v="2594"/>
    <x v="2597"/>
    <n v="0"/>
    <x v="92"/>
    <n v="2"/>
    <n v="19"/>
    <x v="2"/>
    <x v="5"/>
    <x v="5"/>
    <s v="Mystery"/>
    <x v="5"/>
    <x v="0"/>
    <n v="479336"/>
    <x v="1"/>
    <x v="132"/>
    <x v="2605"/>
    <n v="203885818"/>
    <x v="0"/>
    <d v="2014-03-18T00:00:00"/>
    <x v="716"/>
    <x v="2252"/>
    <x v="3"/>
    <x v="0"/>
    <x v="44"/>
    <x v="21"/>
  </r>
  <r>
    <s v="tt1840417"/>
    <x v="2595"/>
    <x v="2598"/>
    <n v="0"/>
    <x v="8"/>
    <n v="1"/>
    <n v="42"/>
    <x v="0"/>
    <x v="3"/>
    <x v="9"/>
    <s v="Romance"/>
    <x v="16"/>
    <x v="0"/>
    <n v="80687"/>
    <x v="0"/>
    <x v="15"/>
    <x v="2606"/>
    <n v="9950164"/>
    <x v="0"/>
    <d v="2012-01-27T00:00:00"/>
    <x v="1123"/>
    <x v="2253"/>
    <x v="1"/>
    <x v="1"/>
    <x v="49"/>
    <x v="15"/>
  </r>
  <r>
    <s v="tt1843866"/>
    <x v="2596"/>
    <x v="2599"/>
    <n v="0"/>
    <x v="6"/>
    <n v="2"/>
    <n v="16"/>
    <x v="2"/>
    <x v="5"/>
    <x v="5"/>
    <s v="Sci-Fi"/>
    <x v="10"/>
    <x v="1"/>
    <n v="883216"/>
    <x v="2"/>
    <x v="166"/>
    <x v="2607"/>
    <n v="544421503"/>
    <x v="0"/>
    <d v="2014-03-13T00:00:00"/>
    <x v="750"/>
    <x v="2254"/>
    <x v="3"/>
    <x v="2"/>
    <x v="44"/>
    <x v="12"/>
  </r>
  <r>
    <s v="tt1846589"/>
    <x v="2597"/>
    <x v="2600"/>
    <n v="0"/>
    <x v="21"/>
    <n v="2"/>
    <n v="1"/>
    <x v="2"/>
    <x v="5"/>
    <x v="16"/>
    <s v="Unknown"/>
    <x v="5"/>
    <x v="0"/>
    <n v="69555"/>
    <x v="0"/>
    <x v="82"/>
    <x v="2608"/>
    <n v="-8323872"/>
    <x v="1"/>
    <d v="2018-03-30T00:00:00"/>
    <x v="1124"/>
    <x v="2255"/>
    <x v="3"/>
    <x v="1"/>
    <x v="55"/>
    <x v="13"/>
  </r>
  <r>
    <s v="tt1850397"/>
    <x v="2598"/>
    <x v="2601"/>
    <n v="0"/>
    <x v="52"/>
    <n v="1"/>
    <n v="48"/>
    <x v="0"/>
    <x v="12"/>
    <x v="7"/>
    <s v="Thriller"/>
    <x v="33"/>
    <x v="0"/>
    <n v="59039"/>
    <x v="0"/>
    <x v="99"/>
    <x v="2609"/>
    <n v="-2979598"/>
    <x v="1"/>
    <d v="2014-10-14T00:00:00"/>
    <x v="1125"/>
    <x v="2256"/>
    <x v="4"/>
    <x v="0"/>
    <x v="44"/>
    <x v="5"/>
  </r>
  <r>
    <s v="tt1850457"/>
    <x v="2599"/>
    <x v="2602"/>
    <n v="0"/>
    <x v="0"/>
    <n v="1"/>
    <n v="58"/>
    <x v="0"/>
    <x v="0"/>
    <x v="11"/>
    <s v="Unknown"/>
    <x v="34"/>
    <x v="0"/>
    <n v="68542"/>
    <x v="0"/>
    <x v="84"/>
    <x v="2610"/>
    <n v="75011053"/>
    <x v="0"/>
    <d v="2015-12-12T00:00:00"/>
    <x v="1126"/>
    <x v="1784"/>
    <x v="0"/>
    <x v="6"/>
    <x v="45"/>
    <x v="23"/>
  </r>
  <r>
    <s v="tt1853728"/>
    <x v="2600"/>
    <x v="2603"/>
    <n v="0"/>
    <x v="106"/>
    <n v="2"/>
    <n v="45"/>
    <x v="2"/>
    <x v="3"/>
    <x v="12"/>
    <s v="Unknown"/>
    <x v="25"/>
    <x v="1"/>
    <n v="1647010"/>
    <x v="3"/>
    <x v="140"/>
    <x v="2611"/>
    <n v="326074373"/>
    <x v="0"/>
    <d v="2012-12-11T00:00:00"/>
    <x v="231"/>
    <x v="2257"/>
    <x v="0"/>
    <x v="0"/>
    <x v="49"/>
    <x v="0"/>
  </r>
  <r>
    <s v="tt1853739"/>
    <x v="2601"/>
    <x v="2604"/>
    <n v="0"/>
    <x v="13"/>
    <n v="1"/>
    <n v="35"/>
    <x v="0"/>
    <x v="3"/>
    <x v="10"/>
    <s v="Thriller"/>
    <x v="5"/>
    <x v="0"/>
    <n v="107420"/>
    <x v="1"/>
    <x v="60"/>
    <x v="2612"/>
    <n v="25895481"/>
    <x v="0"/>
    <d v="2011-09-10T00:00:00"/>
    <x v="967"/>
    <x v="2056"/>
    <x v="9"/>
    <x v="6"/>
    <x v="46"/>
    <x v="28"/>
  </r>
  <r>
    <s v="tt1854564"/>
    <x v="2602"/>
    <x v="2605"/>
    <n v="0"/>
    <x v="32"/>
    <n v="1"/>
    <n v="46"/>
    <x v="0"/>
    <x v="1"/>
    <x v="19"/>
    <s v="Fantasy"/>
    <x v="36"/>
    <x v="0"/>
    <n v="123310"/>
    <x v="1"/>
    <x v="143"/>
    <x v="2613"/>
    <n v="109850315"/>
    <x v="0"/>
    <d v="2013-08-07T00:00:00"/>
    <x v="944"/>
    <x v="2102"/>
    <x v="10"/>
    <x v="4"/>
    <x v="43"/>
    <x v="7"/>
  </r>
  <r>
    <s v="tt1855199"/>
    <x v="2603"/>
    <x v="2606"/>
    <n v="0"/>
    <x v="15"/>
    <n v="1"/>
    <n v="49"/>
    <x v="0"/>
    <x v="5"/>
    <x v="6"/>
    <s v="Drama"/>
    <x v="2"/>
    <x v="1"/>
    <n v="262804"/>
    <x v="1"/>
    <x v="22"/>
    <x v="2614"/>
    <n v="48078146"/>
    <x v="0"/>
    <d v="2012-09-08T00:00:00"/>
    <x v="688"/>
    <x v="1616"/>
    <x v="9"/>
    <x v="6"/>
    <x v="49"/>
    <x v="19"/>
  </r>
  <r>
    <s v="tt1855325"/>
    <x v="2604"/>
    <x v="2607"/>
    <n v="0"/>
    <x v="13"/>
    <n v="1"/>
    <n v="35"/>
    <x v="0"/>
    <x v="5"/>
    <x v="10"/>
    <s v="Sci-Fi"/>
    <x v="39"/>
    <x v="0"/>
    <n v="147953"/>
    <x v="1"/>
    <x v="117"/>
    <x v="2615"/>
    <n v="175159255"/>
    <x v="0"/>
    <d v="2012-09-03T00:00:00"/>
    <x v="300"/>
    <x v="2258"/>
    <x v="9"/>
    <x v="5"/>
    <x v="49"/>
    <x v="25"/>
  </r>
  <r>
    <s v="tt1856101"/>
    <x v="2605"/>
    <x v="2608"/>
    <n v="0"/>
    <x v="81"/>
    <n v="2"/>
    <n v="44"/>
    <x v="2"/>
    <x v="5"/>
    <x v="3"/>
    <s v="Mystery"/>
    <x v="9"/>
    <x v="1"/>
    <n v="630765"/>
    <x v="2"/>
    <x v="191"/>
    <x v="2616"/>
    <n v="117685209"/>
    <x v="0"/>
    <d v="2017-10-03T00:00:00"/>
    <x v="926"/>
    <x v="2259"/>
    <x v="4"/>
    <x v="0"/>
    <x v="51"/>
    <x v="25"/>
  </r>
  <r>
    <s v="tt1860213"/>
    <x v="2606"/>
    <x v="2609"/>
    <n v="0"/>
    <x v="8"/>
    <n v="1"/>
    <n v="42"/>
    <x v="0"/>
    <x v="0"/>
    <x v="11"/>
    <s v="Unknown"/>
    <x v="32"/>
    <x v="0"/>
    <n v="130713"/>
    <x v="1"/>
    <x v="78"/>
    <x v="2617"/>
    <n v="69073028"/>
    <x v="0"/>
    <d v="2016-01-20T00:00:00"/>
    <x v="1127"/>
    <x v="2260"/>
    <x v="1"/>
    <x v="4"/>
    <x v="52"/>
    <x v="8"/>
  </r>
  <r>
    <s v="tt1860242"/>
    <x v="2607"/>
    <x v="2610"/>
    <n v="0"/>
    <x v="68"/>
    <n v="2"/>
    <n v="12"/>
    <x v="2"/>
    <x v="2"/>
    <x v="6"/>
    <s v="Drama"/>
    <x v="17"/>
    <x v="0"/>
    <n v="99057"/>
    <x v="0"/>
    <x v="124"/>
    <x v="12"/>
    <n v="-49000000"/>
    <x v="1"/>
    <d v="2019-03-10T00:00:00"/>
    <x v="834"/>
    <x v="2081"/>
    <x v="3"/>
    <x v="3"/>
    <x v="47"/>
    <x v="28"/>
  </r>
  <r>
    <s v="tt1860353"/>
    <x v="2608"/>
    <x v="2611"/>
    <n v="0"/>
    <x v="44"/>
    <n v="1"/>
    <n v="36"/>
    <x v="0"/>
    <x v="1"/>
    <x v="1"/>
    <s v="Comedy"/>
    <x v="0"/>
    <x v="0"/>
    <n v="107114"/>
    <x v="1"/>
    <x v="173"/>
    <x v="2618"/>
    <n v="147570682"/>
    <x v="0"/>
    <d v="2013-07-10T00:00:00"/>
    <x v="1128"/>
    <x v="1897"/>
    <x v="7"/>
    <x v="4"/>
    <x v="43"/>
    <x v="28"/>
  </r>
  <r>
    <s v="tt1860357"/>
    <x v="2609"/>
    <x v="2612"/>
    <n v="0"/>
    <x v="63"/>
    <n v="1"/>
    <n v="47"/>
    <x v="0"/>
    <x v="5"/>
    <x v="3"/>
    <s v="History"/>
    <x v="1"/>
    <x v="1"/>
    <n v="177956"/>
    <x v="1"/>
    <x v="160"/>
    <x v="2619"/>
    <n v="11790373"/>
    <x v="0"/>
    <d v="2016-09-13T00:00:00"/>
    <x v="570"/>
    <x v="2261"/>
    <x v="9"/>
    <x v="0"/>
    <x v="52"/>
    <x v="12"/>
  </r>
  <r>
    <s v="tt1862079"/>
    <x v="2610"/>
    <x v="2613"/>
    <n v="0"/>
    <x v="5"/>
    <n v="1"/>
    <n v="26"/>
    <x v="0"/>
    <x v="1"/>
    <x v="2"/>
    <s v="Drama"/>
    <x v="17"/>
    <x v="0"/>
    <n v="129789"/>
    <x v="1"/>
    <x v="17"/>
    <x v="2620"/>
    <n v="3674699"/>
    <x v="0"/>
    <d v="2012-01-22T00:00:00"/>
    <x v="617"/>
    <x v="2262"/>
    <x v="1"/>
    <x v="3"/>
    <x v="49"/>
    <x v="29"/>
  </r>
  <r>
    <s v="tt1869716"/>
    <x v="2611"/>
    <x v="2614"/>
    <n v="0"/>
    <x v="3"/>
    <n v="1"/>
    <n v="56"/>
    <x v="0"/>
    <x v="1"/>
    <x v="6"/>
    <s v="Drama"/>
    <x v="22"/>
    <x v="0"/>
    <n v="51834"/>
    <x v="0"/>
    <x v="39"/>
    <x v="2621"/>
    <n v="-3608188"/>
    <x v="1"/>
    <d v="2013-01-20T00:00:00"/>
    <x v="1129"/>
    <x v="2263"/>
    <x v="1"/>
    <x v="3"/>
    <x v="43"/>
    <x v="8"/>
  </r>
  <r>
    <s v="tt1872181"/>
    <x v="2612"/>
    <x v="2615"/>
    <n v="0"/>
    <x v="87"/>
    <n v="2"/>
    <n v="22"/>
    <x v="2"/>
    <x v="5"/>
    <x v="5"/>
    <s v="Sci-Fi"/>
    <x v="5"/>
    <x v="0"/>
    <n v="525841"/>
    <x v="2"/>
    <x v="159"/>
    <x v="2622"/>
    <n v="508982323"/>
    <x v="0"/>
    <d v="2014-04-10T00:00:00"/>
    <x v="851"/>
    <x v="2264"/>
    <x v="8"/>
    <x v="2"/>
    <x v="44"/>
    <x v="28"/>
  </r>
  <r>
    <s v="tt1872194"/>
    <x v="2613"/>
    <x v="2616"/>
    <n v="0"/>
    <x v="71"/>
    <n v="2"/>
    <n v="21"/>
    <x v="2"/>
    <x v="4"/>
    <x v="3"/>
    <s v="Unknown"/>
    <x v="3"/>
    <x v="1"/>
    <n v="198778"/>
    <x v="1"/>
    <x v="115"/>
    <x v="2623"/>
    <n v="34419388"/>
    <x v="0"/>
    <d v="2014-09-04T00:00:00"/>
    <x v="540"/>
    <x v="2211"/>
    <x v="9"/>
    <x v="2"/>
    <x v="44"/>
    <x v="3"/>
  </r>
  <r>
    <s v="tt1877830"/>
    <x v="2614"/>
    <x v="2617"/>
    <n v="0"/>
    <x v="121"/>
    <n v="2"/>
    <n v="56"/>
    <x v="2"/>
    <x v="5"/>
    <x v="6"/>
    <s v="Drama"/>
    <x v="10"/>
    <x v="1"/>
    <n v="741440"/>
    <x v="2"/>
    <x v="212"/>
    <x v="2624"/>
    <n v="587245583"/>
    <x v="0"/>
    <d v="2022-03-01T00:00:00"/>
    <x v="887"/>
    <x v="2265"/>
    <x v="3"/>
    <x v="0"/>
    <x v="54"/>
    <x v="1"/>
  </r>
  <r>
    <s v="tt1877832"/>
    <x v="2615"/>
    <x v="2618"/>
    <n v="0"/>
    <x v="68"/>
    <n v="2"/>
    <n v="12"/>
    <x v="2"/>
    <x v="5"/>
    <x v="5"/>
    <s v="Sci-Fi"/>
    <x v="4"/>
    <x v="1"/>
    <n v="734575"/>
    <x v="2"/>
    <x v="159"/>
    <x v="2625"/>
    <n v="546045700"/>
    <x v="0"/>
    <d v="2014-05-10T00:00:00"/>
    <x v="306"/>
    <x v="2266"/>
    <x v="11"/>
    <x v="6"/>
    <x v="44"/>
    <x v="28"/>
  </r>
  <r>
    <s v="tt1878870"/>
    <x v="2616"/>
    <x v="2619"/>
    <n v="0"/>
    <x v="9"/>
    <n v="1"/>
    <n v="44"/>
    <x v="0"/>
    <x v="0"/>
    <x v="3"/>
    <s v="Unknown"/>
    <x v="21"/>
    <x v="1"/>
    <n v="137085"/>
    <x v="1"/>
    <x v="38"/>
    <x v="2626"/>
    <n v="10370020"/>
    <x v="0"/>
    <d v="2016-09-16T00:00:00"/>
    <x v="1130"/>
    <x v="2267"/>
    <x v="9"/>
    <x v="1"/>
    <x v="52"/>
    <x v="18"/>
  </r>
  <r>
    <s v="tt1893256"/>
    <x v="2617"/>
    <x v="2620"/>
    <n v="0"/>
    <x v="12"/>
    <n v="1"/>
    <n v="40"/>
    <x v="0"/>
    <x v="5"/>
    <x v="6"/>
    <s v="Drama"/>
    <x v="27"/>
    <x v="0"/>
    <n v="75518"/>
    <x v="0"/>
    <x v="34"/>
    <x v="2627"/>
    <n v="-7328891"/>
    <x v="1"/>
    <d v="2013-04-15T00:00:00"/>
    <x v="1131"/>
    <x v="2268"/>
    <x v="8"/>
    <x v="5"/>
    <x v="43"/>
    <x v="24"/>
  </r>
  <r>
    <s v="tt1895587"/>
    <x v="2618"/>
    <x v="2621"/>
    <n v="0"/>
    <x v="27"/>
    <n v="2"/>
    <n v="9"/>
    <x v="2"/>
    <x v="2"/>
    <x v="6"/>
    <s v="Drama"/>
    <x v="12"/>
    <x v="1"/>
    <n v="492085"/>
    <x v="1"/>
    <x v="34"/>
    <x v="2628"/>
    <n v="78690254"/>
    <x v="0"/>
    <d v="2015-09-03T00:00:00"/>
    <x v="582"/>
    <x v="2004"/>
    <x v="9"/>
    <x v="2"/>
    <x v="45"/>
    <x v="25"/>
  </r>
  <r>
    <s v="tt1899353"/>
    <x v="2619"/>
    <x v="2622"/>
    <n v="0"/>
    <x v="75"/>
    <n v="1"/>
    <n v="41"/>
    <x v="0"/>
    <x v="5"/>
    <x v="6"/>
    <s v="Thriller"/>
    <x v="2"/>
    <x v="1"/>
    <n v="213644"/>
    <x v="1"/>
    <x v="98"/>
    <x v="2629"/>
    <n v="8048519"/>
    <x v="0"/>
    <d v="2011-09-08T00:00:00"/>
    <x v="1132"/>
    <x v="2212"/>
    <x v="9"/>
    <x v="2"/>
    <x v="46"/>
    <x v="19"/>
  </r>
  <r>
    <s v="tt1904996"/>
    <x v="2620"/>
    <x v="2623"/>
    <n v="0"/>
    <x v="0"/>
    <n v="1"/>
    <n v="58"/>
    <x v="0"/>
    <x v="5"/>
    <x v="6"/>
    <s v="Thriller"/>
    <x v="27"/>
    <x v="0"/>
    <n v="127738"/>
    <x v="1"/>
    <x v="56"/>
    <x v="2630"/>
    <n v="11922566"/>
    <x v="0"/>
    <d v="2013-01-18T00:00:00"/>
    <x v="90"/>
    <x v="1925"/>
    <x v="1"/>
    <x v="1"/>
    <x v="43"/>
    <x v="21"/>
  </r>
  <r>
    <s v="tt1905041"/>
    <x v="2621"/>
    <x v="2624"/>
    <n v="0"/>
    <x v="25"/>
    <n v="2"/>
    <n v="10"/>
    <x v="2"/>
    <x v="5"/>
    <x v="5"/>
    <s v="Crime"/>
    <x v="16"/>
    <x v="0"/>
    <n v="410742"/>
    <x v="1"/>
    <x v="157"/>
    <x v="2631"/>
    <n v="628680968"/>
    <x v="0"/>
    <d v="2013-05-07T00:00:00"/>
    <x v="752"/>
    <x v="2269"/>
    <x v="11"/>
    <x v="0"/>
    <x v="43"/>
    <x v="7"/>
  </r>
  <r>
    <s v="tt1907668"/>
    <x v="2622"/>
    <x v="2625"/>
    <n v="0"/>
    <x v="36"/>
    <n v="2"/>
    <n v="18"/>
    <x v="2"/>
    <x v="3"/>
    <x v="16"/>
    <s v="Unknown"/>
    <x v="21"/>
    <x v="1"/>
    <n v="369964"/>
    <x v="1"/>
    <x v="89"/>
    <x v="2632"/>
    <n v="130772375"/>
    <x v="0"/>
    <d v="2012-10-14T00:00:00"/>
    <x v="115"/>
    <x v="2270"/>
    <x v="4"/>
    <x v="3"/>
    <x v="49"/>
    <x v="5"/>
  </r>
  <r>
    <s v="tt1911644"/>
    <x v="2623"/>
    <x v="2626"/>
    <n v="0"/>
    <x v="44"/>
    <n v="1"/>
    <n v="36"/>
    <x v="0"/>
    <x v="3"/>
    <x v="16"/>
    <s v="Unknown"/>
    <x v="13"/>
    <x v="0"/>
    <n v="128198"/>
    <x v="1"/>
    <x v="30"/>
    <x v="2633"/>
    <n v="55572631"/>
    <x v="0"/>
    <d v="2013-03-14T00:00:00"/>
    <x v="502"/>
    <x v="2271"/>
    <x v="3"/>
    <x v="2"/>
    <x v="43"/>
    <x v="5"/>
  </r>
  <r>
    <s v="tt1911658"/>
    <x v="2624"/>
    <x v="2627"/>
    <n v="0"/>
    <x v="56"/>
    <n v="1"/>
    <n v="32"/>
    <x v="0"/>
    <x v="5"/>
    <x v="5"/>
    <s v="Animation"/>
    <x v="5"/>
    <x v="0"/>
    <n v="98972"/>
    <x v="0"/>
    <x v="227"/>
    <x v="2634"/>
    <n v="241515621"/>
    <x v="0"/>
    <d v="2014-11-08T00:00:00"/>
    <x v="1133"/>
    <x v="2272"/>
    <x v="5"/>
    <x v="6"/>
    <x v="44"/>
    <x v="19"/>
  </r>
  <r>
    <s v="tt1915581"/>
    <x v="2625"/>
    <x v="2628"/>
    <n v="0"/>
    <x v="18"/>
    <n v="1"/>
    <n v="50"/>
    <x v="0"/>
    <x v="0"/>
    <x v="3"/>
    <s v="Unknown"/>
    <x v="28"/>
    <x v="0"/>
    <n v="145674"/>
    <x v="1"/>
    <x v="22"/>
    <x v="2635"/>
    <n v="160282206"/>
    <x v="0"/>
    <d v="2012-06-24T00:00:00"/>
    <x v="194"/>
    <x v="2273"/>
    <x v="6"/>
    <x v="3"/>
    <x v="49"/>
    <x v="22"/>
  </r>
  <r>
    <s v="tt1921064"/>
    <x v="2626"/>
    <x v="2629"/>
    <n v="0"/>
    <x v="17"/>
    <n v="1"/>
    <n v="45"/>
    <x v="0"/>
    <x v="5"/>
    <x v="5"/>
    <s v="Drama"/>
    <x v="38"/>
    <x v="0"/>
    <n v="115047"/>
    <x v="1"/>
    <x v="140"/>
    <x v="2636"/>
    <n v="17831631"/>
    <x v="0"/>
    <d v="2014-02-18T00:00:00"/>
    <x v="300"/>
    <x v="2274"/>
    <x v="2"/>
    <x v="0"/>
    <x v="44"/>
    <x v="21"/>
  </r>
  <r>
    <s v="tt1922777"/>
    <x v="2627"/>
    <x v="2630"/>
    <n v="0"/>
    <x v="18"/>
    <n v="1"/>
    <n v="50"/>
    <x v="0"/>
    <x v="7"/>
    <x v="9"/>
    <s v="Thriller"/>
    <x v="22"/>
    <x v="0"/>
    <n v="272837"/>
    <x v="1"/>
    <x v="11"/>
    <x v="2637"/>
    <n v="79515113"/>
    <x v="0"/>
    <d v="2012-03-11T00:00:00"/>
    <x v="674"/>
    <x v="2275"/>
    <x v="3"/>
    <x v="3"/>
    <x v="49"/>
    <x v="0"/>
  </r>
  <r>
    <s v="tt1924429"/>
    <x v="2628"/>
    <x v="2631"/>
    <n v="0"/>
    <x v="75"/>
    <n v="1"/>
    <n v="41"/>
    <x v="0"/>
    <x v="4"/>
    <x v="3"/>
    <s v="Mystery"/>
    <x v="17"/>
    <x v="0"/>
    <n v="116818"/>
    <x v="1"/>
    <x v="34"/>
    <x v="2638"/>
    <n v="4261569"/>
    <x v="0"/>
    <d v="2013-03-19T00:00:00"/>
    <x v="272"/>
    <x v="2276"/>
    <x v="3"/>
    <x v="0"/>
    <x v="43"/>
    <x v="4"/>
  </r>
  <r>
    <s v="tt1924435"/>
    <x v="2629"/>
    <x v="2632"/>
    <n v="0"/>
    <x v="9"/>
    <n v="1"/>
    <n v="44"/>
    <x v="0"/>
    <x v="5"/>
    <x v="2"/>
    <s v="Crime"/>
    <x v="0"/>
    <x v="0"/>
    <n v="138638"/>
    <x v="1"/>
    <x v="70"/>
    <x v="2639"/>
    <n v="121224951"/>
    <x v="0"/>
    <d v="2014-08-07T00:00:00"/>
    <x v="498"/>
    <x v="2277"/>
    <x v="10"/>
    <x v="2"/>
    <x v="44"/>
    <x v="7"/>
  </r>
  <r>
    <s v="tt1931435"/>
    <x v="2630"/>
    <x v="2633"/>
    <n v="0"/>
    <x v="59"/>
    <n v="1"/>
    <n v="30"/>
    <x v="0"/>
    <x v="0"/>
    <x v="3"/>
    <s v="Romance"/>
    <x v="29"/>
    <x v="0"/>
    <n v="51413"/>
    <x v="0"/>
    <x v="56"/>
    <x v="2640"/>
    <n v="11522137"/>
    <x v="0"/>
    <d v="2013-04-25T00:00:00"/>
    <x v="1134"/>
    <x v="2278"/>
    <x v="8"/>
    <x v="2"/>
    <x v="43"/>
    <x v="2"/>
  </r>
  <r>
    <s v="tt1931533"/>
    <x v="2631"/>
    <x v="2634"/>
    <n v="0"/>
    <x v="18"/>
    <n v="1"/>
    <n v="50"/>
    <x v="0"/>
    <x v="0"/>
    <x v="6"/>
    <s v="Unknown"/>
    <x v="1"/>
    <x v="1"/>
    <n v="269983"/>
    <x v="1"/>
    <x v="48"/>
    <x v="2641"/>
    <n v="14333545"/>
    <x v="0"/>
    <d v="2012-09-07T00:00:00"/>
    <x v="788"/>
    <x v="2023"/>
    <x v="9"/>
    <x v="1"/>
    <x v="49"/>
    <x v="7"/>
  </r>
  <r>
    <s v="tt1935179"/>
    <x v="2632"/>
    <x v="2635"/>
    <n v="0"/>
    <x v="25"/>
    <n v="2"/>
    <n v="10"/>
    <x v="2"/>
    <x v="1"/>
    <x v="3"/>
    <s v="Unknown"/>
    <x v="3"/>
    <x v="1"/>
    <n v="186177"/>
    <x v="1"/>
    <x v="64"/>
    <x v="2642"/>
    <n v="22613173"/>
    <x v="0"/>
    <d v="2012-05-26T00:00:00"/>
    <x v="1096"/>
    <x v="2279"/>
    <x v="11"/>
    <x v="6"/>
    <x v="49"/>
    <x v="16"/>
  </r>
  <r>
    <s v="tt1935859"/>
    <x v="2633"/>
    <x v="2636"/>
    <n v="0"/>
    <x v="45"/>
    <n v="2"/>
    <n v="7"/>
    <x v="2"/>
    <x v="1"/>
    <x v="3"/>
    <s v="Family"/>
    <x v="13"/>
    <x v="0"/>
    <n v="184239"/>
    <x v="1"/>
    <x v="160"/>
    <x v="2643"/>
    <n v="186482446"/>
    <x v="0"/>
    <d v="2016-09-25T00:00:00"/>
    <x v="129"/>
    <x v="2280"/>
    <x v="9"/>
    <x v="3"/>
    <x v="52"/>
    <x v="2"/>
  </r>
  <r>
    <s v="tt1937390"/>
    <x v="2634"/>
    <x v="2637"/>
    <n v="0"/>
    <x v="35"/>
    <n v="1"/>
    <n v="57"/>
    <x v="0"/>
    <x v="3"/>
    <x v="11"/>
    <s v="Unknown"/>
    <x v="17"/>
    <x v="0"/>
    <n v="129400"/>
    <x v="1"/>
    <x v="293"/>
    <x v="2644"/>
    <n v="8851156"/>
    <x v="0"/>
    <d v="2013-12-25T00:00:00"/>
    <x v="436"/>
    <x v="2281"/>
    <x v="0"/>
    <x v="4"/>
    <x v="43"/>
    <x v="2"/>
  </r>
  <r>
    <s v="tt1939659"/>
    <x v="51"/>
    <x v="51"/>
    <n v="0"/>
    <x v="12"/>
    <n v="1"/>
    <n v="40"/>
    <x v="0"/>
    <x v="3"/>
    <x v="10"/>
    <s v="Thriller"/>
    <x v="24"/>
    <x v="0"/>
    <n v="146297"/>
    <x v="1"/>
    <x v="84"/>
    <x v="2645"/>
    <n v="54790678"/>
    <x v="0"/>
    <d v="2013-10-07T00:00:00"/>
    <x v="439"/>
    <x v="2282"/>
    <x v="4"/>
    <x v="5"/>
    <x v="43"/>
    <x v="7"/>
  </r>
  <r>
    <s v="tt1950186"/>
    <x v="2635"/>
    <x v="2638"/>
    <n v="0"/>
    <x v="108"/>
    <n v="2"/>
    <n v="32"/>
    <x v="2"/>
    <x v="5"/>
    <x v="18"/>
    <s v="Drama"/>
    <x v="12"/>
    <x v="1"/>
    <n v="442740"/>
    <x v="1"/>
    <x v="294"/>
    <x v="2646"/>
    <n v="127908210"/>
    <x v="0"/>
    <d v="2019-08-30T00:00:00"/>
    <x v="0"/>
    <x v="1266"/>
    <x v="10"/>
    <x v="1"/>
    <x v="47"/>
    <x v="13"/>
  </r>
  <r>
    <s v="tt1951261"/>
    <x v="2636"/>
    <x v="2639"/>
    <n v="0"/>
    <x v="12"/>
    <n v="1"/>
    <n v="40"/>
    <x v="0"/>
    <x v="0"/>
    <x v="6"/>
    <s v="Unknown"/>
    <x v="24"/>
    <x v="0"/>
    <n v="329350"/>
    <x v="1"/>
    <x v="182"/>
    <x v="2647"/>
    <n v="259000072"/>
    <x v="0"/>
    <d v="2013-05-20T00:00:00"/>
    <x v="467"/>
    <x v="2283"/>
    <x v="11"/>
    <x v="5"/>
    <x v="43"/>
    <x v="8"/>
  </r>
  <r>
    <s v="tt1951264"/>
    <x v="2637"/>
    <x v="2640"/>
    <n v="0"/>
    <x v="51"/>
    <n v="2"/>
    <n v="26"/>
    <x v="2"/>
    <x v="5"/>
    <x v="5"/>
    <s v="Sci-Fi"/>
    <x v="15"/>
    <x v="1"/>
    <n v="696781"/>
    <x v="2"/>
    <x v="163"/>
    <x v="2648"/>
    <n v="735011746"/>
    <x v="0"/>
    <d v="2013-11-11T00:00:00"/>
    <x v="601"/>
    <x v="1979"/>
    <x v="5"/>
    <x v="5"/>
    <x v="43"/>
    <x v="0"/>
  </r>
  <r>
    <s v="tt1951265"/>
    <x v="2638"/>
    <x v="2641"/>
    <n v="0"/>
    <x v="90"/>
    <n v="2"/>
    <n v="3"/>
    <x v="2"/>
    <x v="5"/>
    <x v="5"/>
    <s v="Sci-Fi"/>
    <x v="5"/>
    <x v="0"/>
    <n v="482813"/>
    <x v="1"/>
    <x v="149"/>
    <x v="2649"/>
    <n v="630357103"/>
    <x v="0"/>
    <d v="2014-11-10T00:00:00"/>
    <x v="601"/>
    <x v="2284"/>
    <x v="5"/>
    <x v="5"/>
    <x v="44"/>
    <x v="28"/>
  </r>
  <r>
    <s v="tt1951266"/>
    <x v="2639"/>
    <x v="2642"/>
    <n v="0"/>
    <x v="70"/>
    <n v="2"/>
    <n v="17"/>
    <x v="2"/>
    <x v="5"/>
    <x v="5"/>
    <s v="Sci-Fi"/>
    <x v="7"/>
    <x v="0"/>
    <n v="353711"/>
    <x v="1"/>
    <x v="157"/>
    <x v="2650"/>
    <n v="499540572"/>
    <x v="0"/>
    <d v="2015-11-04T00:00:00"/>
    <x v="601"/>
    <x v="2285"/>
    <x v="5"/>
    <x v="4"/>
    <x v="45"/>
    <x v="3"/>
  </r>
  <r>
    <s v="tt1956620"/>
    <x v="2640"/>
    <x v="2643"/>
    <n v="0"/>
    <x v="19"/>
    <n v="1"/>
    <n v="34"/>
    <x v="0"/>
    <x v="0"/>
    <x v="7"/>
    <s v="Unknown"/>
    <x v="30"/>
    <x v="0"/>
    <n v="116500"/>
    <x v="1"/>
    <x v="82"/>
    <x v="2651"/>
    <n v="86069509"/>
    <x v="0"/>
    <d v="2014-07-16T00:00:00"/>
    <x v="516"/>
    <x v="2286"/>
    <x v="7"/>
    <x v="4"/>
    <x v="44"/>
    <x v="18"/>
  </r>
  <r>
    <s v="tt1959490"/>
    <x v="2641"/>
    <x v="2644"/>
    <n v="0"/>
    <x v="36"/>
    <n v="2"/>
    <n v="18"/>
    <x v="2"/>
    <x v="5"/>
    <x v="5"/>
    <s v="Drama"/>
    <x v="24"/>
    <x v="0"/>
    <n v="263339"/>
    <x v="1"/>
    <x v="149"/>
    <x v="2652"/>
    <n v="234200044"/>
    <x v="0"/>
    <d v="2014-03-10T00:00:00"/>
    <x v="406"/>
    <x v="2287"/>
    <x v="3"/>
    <x v="5"/>
    <x v="44"/>
    <x v="28"/>
  </r>
  <r>
    <s v="tt1959563"/>
    <x v="2642"/>
    <x v="2645"/>
    <n v="0"/>
    <x v="0"/>
    <n v="1"/>
    <n v="58"/>
    <x v="0"/>
    <x v="5"/>
    <x v="2"/>
    <s v="Crime"/>
    <x v="17"/>
    <x v="0"/>
    <n v="242317"/>
    <x v="1"/>
    <x v="84"/>
    <x v="2653"/>
    <n v="153428689"/>
    <x v="0"/>
    <d v="2017-08-10T00:00:00"/>
    <x v="928"/>
    <x v="2288"/>
    <x v="10"/>
    <x v="2"/>
    <x v="51"/>
    <x v="28"/>
  </r>
  <r>
    <s v="tt1961175"/>
    <x v="2643"/>
    <x v="2646"/>
    <n v="0"/>
    <x v="40"/>
    <n v="1"/>
    <n v="51"/>
    <x v="0"/>
    <x v="5"/>
    <x v="16"/>
    <s v="Unknown"/>
    <x v="27"/>
    <x v="0"/>
    <n v="87242"/>
    <x v="0"/>
    <x v="127"/>
    <x v="2654"/>
    <n v="34234188"/>
    <x v="0"/>
    <d v="2017-09-06T00:00:00"/>
    <x v="1135"/>
    <x v="2289"/>
    <x v="9"/>
    <x v="4"/>
    <x v="51"/>
    <x v="14"/>
  </r>
  <r>
    <s v="tt1964418"/>
    <x v="2644"/>
    <x v="2647"/>
    <n v="0"/>
    <x v="25"/>
    <n v="2"/>
    <n v="10"/>
    <x v="2"/>
    <x v="5"/>
    <x v="5"/>
    <s v="Family"/>
    <x v="0"/>
    <x v="0"/>
    <n v="188596"/>
    <x v="1"/>
    <x v="247"/>
    <x v="2655"/>
    <n v="19035668"/>
    <x v="0"/>
    <d v="2015-05-09T00:00:00"/>
    <x v="398"/>
    <x v="2290"/>
    <x v="11"/>
    <x v="6"/>
    <x v="45"/>
    <x v="17"/>
  </r>
  <r>
    <s v="tt1967545"/>
    <x v="2645"/>
    <x v="2648"/>
    <n v="0"/>
    <x v="40"/>
    <n v="1"/>
    <n v="51"/>
    <x v="0"/>
    <x v="3"/>
    <x v="7"/>
    <s v="Thriller"/>
    <x v="17"/>
    <x v="0"/>
    <n v="50548"/>
    <x v="0"/>
    <x v="59"/>
    <x v="2656"/>
    <n v="2275812"/>
    <x v="0"/>
    <d v="2013-08-30T00:00:00"/>
    <x v="700"/>
    <x v="2020"/>
    <x v="10"/>
    <x v="1"/>
    <x v="43"/>
    <x v="13"/>
  </r>
  <r>
    <s v="tt1971325"/>
    <x v="2646"/>
    <x v="2649"/>
    <n v="0"/>
    <x v="15"/>
    <n v="1"/>
    <n v="49"/>
    <x v="0"/>
    <x v="5"/>
    <x v="3"/>
    <s v="Sci-Fi"/>
    <x v="34"/>
    <x v="0"/>
    <n v="58714"/>
    <x v="0"/>
    <x v="22"/>
    <x v="2657"/>
    <n v="-762010"/>
    <x v="1"/>
    <d v="2014-09-20T00:00:00"/>
    <x v="1136"/>
    <x v="2291"/>
    <x v="9"/>
    <x v="6"/>
    <x v="44"/>
    <x v="8"/>
  </r>
  <r>
    <s v="tt1972571"/>
    <x v="2647"/>
    <x v="2650"/>
    <n v="0"/>
    <x v="20"/>
    <n v="2"/>
    <n v="2"/>
    <x v="2"/>
    <x v="4"/>
    <x v="3"/>
    <s v="Thriller"/>
    <x v="13"/>
    <x v="0"/>
    <n v="79151"/>
    <x v="0"/>
    <x v="48"/>
    <x v="2658"/>
    <n v="21233517"/>
    <x v="0"/>
    <d v="1905-07-06T00:00:00"/>
    <x v="1032"/>
    <x v="2292"/>
    <x v="7"/>
    <x v="2"/>
    <x v="9"/>
    <x v="14"/>
  </r>
  <r>
    <s v="tt1972591"/>
    <x v="2648"/>
    <x v="2651"/>
    <n v="0"/>
    <x v="50"/>
    <n v="2"/>
    <n v="6"/>
    <x v="2"/>
    <x v="5"/>
    <x v="5"/>
    <s v="Drama"/>
    <x v="13"/>
    <x v="0"/>
    <n v="227780"/>
    <x v="1"/>
    <x v="145"/>
    <x v="2659"/>
    <n v="-25824934"/>
    <x v="1"/>
    <d v="2017-04-27T00:00:00"/>
    <x v="860"/>
    <x v="2293"/>
    <x v="8"/>
    <x v="2"/>
    <x v="51"/>
    <x v="15"/>
  </r>
  <r>
    <s v="tt1972779"/>
    <x v="2649"/>
    <x v="2652"/>
    <n v="0"/>
    <x v="0"/>
    <n v="1"/>
    <n v="58"/>
    <x v="0"/>
    <x v="3"/>
    <x v="7"/>
    <s v="Unknown"/>
    <x v="13"/>
    <x v="0"/>
    <n v="76309"/>
    <x v="0"/>
    <x v="112"/>
    <x v="2660"/>
    <n v="12609668"/>
    <x v="0"/>
    <d v="2014-10-07T00:00:00"/>
    <x v="1137"/>
    <x v="2294"/>
    <x v="4"/>
    <x v="0"/>
    <x v="44"/>
    <x v="7"/>
  </r>
  <r>
    <s v="tt1974419"/>
    <x v="2650"/>
    <x v="2653"/>
    <n v="0"/>
    <x v="35"/>
    <n v="1"/>
    <n v="57"/>
    <x v="0"/>
    <x v="7"/>
    <x v="16"/>
    <s v="Unknown"/>
    <x v="28"/>
    <x v="0"/>
    <n v="101955"/>
    <x v="1"/>
    <x v="22"/>
    <x v="2661"/>
    <n v="-3926300"/>
    <x v="1"/>
    <d v="2016-05-20T00:00:00"/>
    <x v="787"/>
    <x v="2295"/>
    <x v="11"/>
    <x v="1"/>
    <x v="52"/>
    <x v="8"/>
  </r>
  <r>
    <s v="tt1976009"/>
    <x v="2651"/>
    <x v="2654"/>
    <n v="0"/>
    <x v="18"/>
    <n v="1"/>
    <n v="50"/>
    <x v="0"/>
    <x v="3"/>
    <x v="10"/>
    <s v="Sci-Fi"/>
    <x v="32"/>
    <x v="0"/>
    <n v="59249"/>
    <x v="0"/>
    <x v="117"/>
    <x v="2662"/>
    <n v="-30772702"/>
    <x v="1"/>
    <d v="2015-11-10T00:00:00"/>
    <x v="565"/>
    <x v="2296"/>
    <x v="5"/>
    <x v="0"/>
    <x v="45"/>
    <x v="28"/>
  </r>
  <r>
    <s v="tt1979320"/>
    <x v="2652"/>
    <x v="2655"/>
    <n v="0"/>
    <x v="90"/>
    <n v="2"/>
    <n v="3"/>
    <x v="2"/>
    <x v="5"/>
    <x v="18"/>
    <s v="Drama"/>
    <x v="12"/>
    <x v="1"/>
    <n v="502453"/>
    <x v="2"/>
    <x v="119"/>
    <x v="2663"/>
    <n v="58983009"/>
    <x v="0"/>
    <d v="2013-09-02T00:00:00"/>
    <x v="117"/>
    <x v="2297"/>
    <x v="9"/>
    <x v="5"/>
    <x v="43"/>
    <x v="9"/>
  </r>
  <r>
    <s v="tt1979376"/>
    <x v="2653"/>
    <x v="2656"/>
    <n v="0"/>
    <x v="12"/>
    <n v="1"/>
    <n v="40"/>
    <x v="0"/>
    <x v="1"/>
    <x v="1"/>
    <s v="Comedy"/>
    <x v="8"/>
    <x v="1"/>
    <n v="271152"/>
    <x v="1"/>
    <x v="159"/>
    <x v="2664"/>
    <n v="873841394"/>
    <x v="0"/>
    <d v="2019-06-11T00:00:00"/>
    <x v="1138"/>
    <x v="2298"/>
    <x v="6"/>
    <x v="0"/>
    <x v="47"/>
    <x v="0"/>
  </r>
  <r>
    <s v="tt1979388"/>
    <x v="2654"/>
    <x v="2657"/>
    <n v="0"/>
    <x v="29"/>
    <n v="1"/>
    <n v="33"/>
    <x v="0"/>
    <x v="1"/>
    <x v="1"/>
    <s v="Comedy"/>
    <x v="13"/>
    <x v="0"/>
    <n v="124193"/>
    <x v="1"/>
    <x v="159"/>
    <x v="2665"/>
    <n v="132207671"/>
    <x v="0"/>
    <d v="2015-11-10T00:00:00"/>
    <x v="1065"/>
    <x v="2296"/>
    <x v="5"/>
    <x v="0"/>
    <x v="45"/>
    <x v="28"/>
  </r>
  <r>
    <s v="tt1980209"/>
    <x v="2655"/>
    <x v="2658"/>
    <n v="0"/>
    <x v="27"/>
    <n v="2"/>
    <n v="9"/>
    <x v="2"/>
    <x v="5"/>
    <x v="18"/>
    <s v="Comedy"/>
    <x v="0"/>
    <x v="0"/>
    <n v="226246"/>
    <x v="1"/>
    <x v="112"/>
    <x v="2666"/>
    <n v="61305549"/>
    <x v="0"/>
    <d v="2013-04-11T00:00:00"/>
    <x v="281"/>
    <x v="1572"/>
    <x v="8"/>
    <x v="2"/>
    <x v="43"/>
    <x v="0"/>
  </r>
  <r>
    <s v="tt1980929"/>
    <x v="2656"/>
    <x v="2659"/>
    <n v="0"/>
    <x v="9"/>
    <n v="1"/>
    <n v="44"/>
    <x v="0"/>
    <x v="0"/>
    <x v="3"/>
    <s v="Music"/>
    <x v="3"/>
    <x v="1"/>
    <n v="163918"/>
    <x v="1"/>
    <x v="33"/>
    <x v="2667"/>
    <n v="76142115"/>
    <x v="0"/>
    <d v="2013-09-07T00:00:00"/>
    <x v="842"/>
    <x v="1566"/>
    <x v="9"/>
    <x v="6"/>
    <x v="43"/>
    <x v="7"/>
  </r>
  <r>
    <s v="tt1981115"/>
    <x v="2657"/>
    <x v="2660"/>
    <n v="0"/>
    <x v="22"/>
    <n v="1"/>
    <n v="52"/>
    <x v="0"/>
    <x v="5"/>
    <x v="5"/>
    <s v="Fantasy"/>
    <x v="22"/>
    <x v="0"/>
    <n v="712207"/>
    <x v="2"/>
    <x v="166"/>
    <x v="2668"/>
    <n v="474783140"/>
    <x v="0"/>
    <d v="2013-10-22T00:00:00"/>
    <x v="1009"/>
    <x v="2299"/>
    <x v="4"/>
    <x v="0"/>
    <x v="43"/>
    <x v="29"/>
  </r>
  <r>
    <s v="tt1981128"/>
    <x v="2658"/>
    <x v="2661"/>
    <n v="0"/>
    <x v="15"/>
    <n v="1"/>
    <n v="49"/>
    <x v="0"/>
    <x v="5"/>
    <x v="4"/>
    <s v="Thriller"/>
    <x v="39"/>
    <x v="0"/>
    <n v="115288"/>
    <x v="1"/>
    <x v="162"/>
    <x v="2669"/>
    <n v="101900160"/>
    <x v="0"/>
    <d v="2017-10-12T00:00:00"/>
    <x v="1139"/>
    <x v="2300"/>
    <x v="4"/>
    <x v="2"/>
    <x v="51"/>
    <x v="23"/>
  </r>
  <r>
    <s v="tt1981677"/>
    <x v="2659"/>
    <x v="2662"/>
    <n v="0"/>
    <x v="22"/>
    <n v="1"/>
    <n v="52"/>
    <x v="0"/>
    <x v="0"/>
    <x v="8"/>
    <s v="Romance"/>
    <x v="1"/>
    <x v="1"/>
    <n v="324115"/>
    <x v="1"/>
    <x v="70"/>
    <x v="2670"/>
    <n v="98647426"/>
    <x v="0"/>
    <d v="2012-09-28T00:00:00"/>
    <x v="1126"/>
    <x v="1447"/>
    <x v="9"/>
    <x v="1"/>
    <x v="49"/>
    <x v="10"/>
  </r>
  <r>
    <s v="tt1985949"/>
    <x v="2660"/>
    <x v="2663"/>
    <n v="0"/>
    <x v="26"/>
    <n v="1"/>
    <n v="37"/>
    <x v="0"/>
    <x v="5"/>
    <x v="5"/>
    <s v="Animation"/>
    <x v="33"/>
    <x v="0"/>
    <n v="100829"/>
    <x v="1"/>
    <x v="155"/>
    <x v="2671"/>
    <n v="279333929"/>
    <x v="0"/>
    <d v="2016-05-01T00:00:00"/>
    <x v="1140"/>
    <x v="2301"/>
    <x v="11"/>
    <x v="3"/>
    <x v="52"/>
    <x v="1"/>
  </r>
  <r>
    <s v="tt1985966"/>
    <x v="2661"/>
    <x v="2664"/>
    <n v="0"/>
    <x v="13"/>
    <n v="1"/>
    <n v="35"/>
    <x v="0"/>
    <x v="1"/>
    <x v="1"/>
    <s v="Comedy"/>
    <x v="33"/>
    <x v="0"/>
    <n v="111728"/>
    <x v="1"/>
    <x v="198"/>
    <x v="2672"/>
    <n v="196325949"/>
    <x v="0"/>
    <d v="2013-09-26T00:00:00"/>
    <x v="1141"/>
    <x v="2302"/>
    <x v="9"/>
    <x v="2"/>
    <x v="43"/>
    <x v="16"/>
  </r>
  <r>
    <s v="tt1987680"/>
    <x v="2662"/>
    <x v="2665"/>
    <n v="0"/>
    <x v="50"/>
    <n v="2"/>
    <n v="6"/>
    <x v="2"/>
    <x v="0"/>
    <x v="3"/>
    <s v="Unknown"/>
    <x v="16"/>
    <x v="0"/>
    <n v="61284"/>
    <x v="0"/>
    <x v="248"/>
    <x v="2673"/>
    <n v="88356180"/>
    <x v="0"/>
    <d v="2017-09-08T00:00:00"/>
    <x v="716"/>
    <x v="2303"/>
    <x v="9"/>
    <x v="1"/>
    <x v="51"/>
    <x v="19"/>
  </r>
  <r>
    <s v="tt1990314"/>
    <x v="2663"/>
    <x v="2666"/>
    <n v="0"/>
    <x v="38"/>
    <n v="1"/>
    <n v="29"/>
    <x v="0"/>
    <x v="0"/>
    <x v="6"/>
    <s v="Drama"/>
    <x v="16"/>
    <x v="0"/>
    <n v="65385"/>
    <x v="0"/>
    <x v="24"/>
    <x v="2674"/>
    <n v="2306423"/>
    <x v="0"/>
    <d v="2012-01-20T00:00:00"/>
    <x v="1142"/>
    <x v="2304"/>
    <x v="1"/>
    <x v="1"/>
    <x v="49"/>
    <x v="8"/>
  </r>
  <r>
    <s v="tt1991245"/>
    <x v="2664"/>
    <x v="2667"/>
    <n v="0"/>
    <x v="5"/>
    <n v="1"/>
    <n v="26"/>
    <x v="0"/>
    <x v="7"/>
    <x v="9"/>
    <s v="Thriller"/>
    <x v="31"/>
    <x v="3"/>
    <n v="68041"/>
    <x v="0"/>
    <x v="60"/>
    <x v="2675"/>
    <n v="37390020"/>
    <x v="0"/>
    <d v="2012-05-24T00:00:00"/>
    <x v="1143"/>
    <x v="2305"/>
    <x v="11"/>
    <x v="2"/>
    <x v="49"/>
    <x v="22"/>
  </r>
  <r>
    <s v="tt2002718"/>
    <x v="2665"/>
    <x v="2668"/>
    <n v="0"/>
    <x v="63"/>
    <n v="1"/>
    <n v="47"/>
    <x v="0"/>
    <x v="5"/>
    <x v="2"/>
    <s v="Crime"/>
    <x v="29"/>
    <x v="0"/>
    <n v="81454"/>
    <x v="0"/>
    <x v="34"/>
    <x v="2676"/>
    <n v="-2462814"/>
    <x v="1"/>
    <d v="2013-09-19T00:00:00"/>
    <x v="227"/>
    <x v="2306"/>
    <x v="9"/>
    <x v="2"/>
    <x v="43"/>
    <x v="4"/>
  </r>
  <r>
    <s v="tt2004420"/>
    <x v="2666"/>
    <x v="2669"/>
    <n v="0"/>
    <x v="26"/>
    <n v="1"/>
    <n v="37"/>
    <x v="0"/>
    <x v="0"/>
    <x v="11"/>
    <s v="Unknown"/>
    <x v="33"/>
    <x v="0"/>
    <n v="324083"/>
    <x v="1"/>
    <x v="59"/>
    <x v="2677"/>
    <n v="252665134"/>
    <x v="0"/>
    <d v="2014-03-08T00:00:00"/>
    <x v="799"/>
    <x v="2307"/>
    <x v="3"/>
    <x v="6"/>
    <x v="44"/>
    <x v="19"/>
  </r>
  <r>
    <s v="tt2005151"/>
    <x v="2667"/>
    <x v="2670"/>
    <n v="0"/>
    <x v="42"/>
    <n v="1"/>
    <n v="54"/>
    <x v="0"/>
    <x v="2"/>
    <x v="2"/>
    <s v="Crime"/>
    <x v="1"/>
    <x v="1"/>
    <n v="242678"/>
    <x v="1"/>
    <x v="82"/>
    <x v="2678"/>
    <n v="46434523"/>
    <x v="0"/>
    <d v="1905-07-08T00:00:00"/>
    <x v="467"/>
    <x v="2308"/>
    <x v="7"/>
    <x v="6"/>
    <x v="9"/>
    <x v="19"/>
  </r>
  <r>
    <s v="tt2005374"/>
    <x v="2668"/>
    <x v="2671"/>
    <n v="0"/>
    <x v="17"/>
    <n v="1"/>
    <n v="45"/>
    <x v="0"/>
    <x v="2"/>
    <x v="6"/>
    <s v="Drama"/>
    <x v="0"/>
    <x v="0"/>
    <n v="66146"/>
    <x v="0"/>
    <x v="295"/>
    <x v="2679"/>
    <n v="-21602540"/>
    <x v="1"/>
    <d v="2013-02-01T00:00:00"/>
    <x v="1144"/>
    <x v="2309"/>
    <x v="2"/>
    <x v="1"/>
    <x v="43"/>
    <x v="1"/>
  </r>
  <r>
    <s v="tt2013293"/>
    <x v="2669"/>
    <x v="2672"/>
    <n v="0"/>
    <x v="50"/>
    <n v="2"/>
    <n v="6"/>
    <x v="2"/>
    <x v="11"/>
    <x v="18"/>
    <s v="Drama"/>
    <x v="8"/>
    <x v="1"/>
    <n v="93962"/>
    <x v="0"/>
    <x v="84"/>
    <x v="2680"/>
    <n v="106835561"/>
    <x v="0"/>
    <d v="2013-07-20T00:00:00"/>
    <x v="108"/>
    <x v="2310"/>
    <x v="7"/>
    <x v="6"/>
    <x v="43"/>
    <x v="8"/>
  </r>
  <r>
    <s v="tt2015381"/>
    <x v="2670"/>
    <x v="2673"/>
    <n v="0"/>
    <x v="21"/>
    <n v="2"/>
    <n v="1"/>
    <x v="2"/>
    <x v="5"/>
    <x v="5"/>
    <s v="Comedy"/>
    <x v="9"/>
    <x v="1"/>
    <n v="1249361"/>
    <x v="2"/>
    <x v="166"/>
    <x v="2681"/>
    <n v="603350147"/>
    <x v="0"/>
    <d v="2014-07-21T00:00:00"/>
    <x v="711"/>
    <x v="2311"/>
    <x v="7"/>
    <x v="5"/>
    <x v="44"/>
    <x v="6"/>
  </r>
  <r>
    <s v="tt2017038"/>
    <x v="2671"/>
    <x v="2674"/>
    <n v="0"/>
    <x v="32"/>
    <n v="1"/>
    <n v="46"/>
    <x v="0"/>
    <x v="5"/>
    <x v="5"/>
    <s v="Drama"/>
    <x v="17"/>
    <x v="0"/>
    <n v="82928"/>
    <x v="0"/>
    <x v="38"/>
    <x v="2682"/>
    <n v="4627519"/>
    <x v="0"/>
    <d v="2013-05-22T00:00:00"/>
    <x v="1044"/>
    <x v="2146"/>
    <x v="11"/>
    <x v="4"/>
    <x v="43"/>
    <x v="29"/>
  </r>
  <r>
    <s v="tt2023587"/>
    <x v="2672"/>
    <x v="2675"/>
    <n v="0"/>
    <x v="12"/>
    <n v="1"/>
    <n v="40"/>
    <x v="0"/>
    <x v="8"/>
    <x v="10"/>
    <s v="Thriller"/>
    <x v="27"/>
    <x v="0"/>
    <n v="189198"/>
    <x v="1"/>
    <x v="48"/>
    <x v="2683"/>
    <n v="131428180"/>
    <x v="0"/>
    <d v="2013-01-17T00:00:00"/>
    <x v="710"/>
    <x v="2045"/>
    <x v="1"/>
    <x v="2"/>
    <x v="43"/>
    <x v="30"/>
  </r>
  <r>
    <s v="tt2024432"/>
    <x v="2673"/>
    <x v="2676"/>
    <n v="0"/>
    <x v="40"/>
    <n v="1"/>
    <n v="51"/>
    <x v="0"/>
    <x v="0"/>
    <x v="6"/>
    <s v="Drama"/>
    <x v="36"/>
    <x v="0"/>
    <n v="139222"/>
    <x v="1"/>
    <x v="56"/>
    <x v="2684"/>
    <n v="138965010"/>
    <x v="0"/>
    <d v="2013-02-07T00:00:00"/>
    <x v="616"/>
    <x v="2312"/>
    <x v="2"/>
    <x v="2"/>
    <x v="43"/>
    <x v="7"/>
  </r>
  <r>
    <s v="tt2024469"/>
    <x v="2674"/>
    <x v="2677"/>
    <n v="0"/>
    <x v="32"/>
    <n v="1"/>
    <n v="46"/>
    <x v="0"/>
    <x v="5"/>
    <x v="9"/>
    <s v="Thriller"/>
    <x v="17"/>
    <x v="0"/>
    <n v="273888"/>
    <x v="1"/>
    <x v="115"/>
    <x v="2685"/>
    <n v="172809600"/>
    <x v="0"/>
    <d v="2014-01-27T00:00:00"/>
    <x v="657"/>
    <x v="2241"/>
    <x v="1"/>
    <x v="5"/>
    <x v="44"/>
    <x v="15"/>
  </r>
  <r>
    <s v="tt2024544"/>
    <x v="2675"/>
    <x v="2678"/>
    <n v="0"/>
    <x v="64"/>
    <n v="2"/>
    <n v="14"/>
    <x v="2"/>
    <x v="2"/>
    <x v="3"/>
    <s v="History"/>
    <x v="12"/>
    <x v="1"/>
    <n v="728344"/>
    <x v="2"/>
    <x v="34"/>
    <x v="2686"/>
    <n v="167733202"/>
    <x v="0"/>
    <d v="2013-08-30T00:00:00"/>
    <x v="1103"/>
    <x v="2020"/>
    <x v="10"/>
    <x v="1"/>
    <x v="43"/>
    <x v="13"/>
  </r>
  <r>
    <s v="tt2025690"/>
    <x v="2676"/>
    <x v="2679"/>
    <n v="0"/>
    <x v="35"/>
    <n v="1"/>
    <n v="57"/>
    <x v="0"/>
    <x v="5"/>
    <x v="3"/>
    <s v="History"/>
    <x v="13"/>
    <x v="0"/>
    <n v="69679"/>
    <x v="0"/>
    <x v="125"/>
    <x v="2687"/>
    <n v="-27900910"/>
    <x v="1"/>
    <d v="2016-01-27T00:00:00"/>
    <x v="804"/>
    <x v="2313"/>
    <x v="1"/>
    <x v="4"/>
    <x v="52"/>
    <x v="15"/>
  </r>
  <r>
    <s v="tt2034800"/>
    <x v="2677"/>
    <x v="2680"/>
    <n v="0"/>
    <x v="62"/>
    <n v="1"/>
    <n v="43"/>
    <x v="0"/>
    <x v="5"/>
    <x v="5"/>
    <s v="Fantasy"/>
    <x v="32"/>
    <x v="0"/>
    <n v="143442"/>
    <x v="1"/>
    <x v="191"/>
    <x v="2688"/>
    <n v="184933831"/>
    <x v="0"/>
    <d v="2016-12-06T00:00:00"/>
    <x v="539"/>
    <x v="2314"/>
    <x v="0"/>
    <x v="0"/>
    <x v="52"/>
    <x v="14"/>
  </r>
  <r>
    <s v="tt2039338"/>
    <x v="360"/>
    <x v="360"/>
    <n v="0"/>
    <x v="15"/>
    <n v="1"/>
    <n v="49"/>
    <x v="0"/>
    <x v="3"/>
    <x v="10"/>
    <s v="Mystery"/>
    <x v="50"/>
    <x v="0"/>
    <n v="50004"/>
    <x v="0"/>
    <x v="62"/>
    <x v="2689"/>
    <n v="26158254"/>
    <x v="0"/>
    <d v="2017-09-25T00:00:00"/>
    <x v="916"/>
    <x v="2315"/>
    <x v="9"/>
    <x v="5"/>
    <x v="51"/>
    <x v="2"/>
  </r>
  <r>
    <s v="tt2039393"/>
    <x v="2678"/>
    <x v="2681"/>
    <n v="0"/>
    <x v="40"/>
    <n v="1"/>
    <n v="51"/>
    <x v="0"/>
    <x v="4"/>
    <x v="3"/>
    <s v="Thriller"/>
    <x v="34"/>
    <x v="0"/>
    <n v="72391"/>
    <x v="0"/>
    <x v="78"/>
    <x v="2690"/>
    <n v="14280992"/>
    <x v="0"/>
    <d v="2014-11-10T00:00:00"/>
    <x v="996"/>
    <x v="2284"/>
    <x v="5"/>
    <x v="5"/>
    <x v="44"/>
    <x v="28"/>
  </r>
  <r>
    <s v="tt2042568"/>
    <x v="2679"/>
    <x v="2682"/>
    <n v="0"/>
    <x v="9"/>
    <n v="1"/>
    <n v="44"/>
    <x v="0"/>
    <x v="3"/>
    <x v="8"/>
    <s v="Unknown"/>
    <x v="3"/>
    <x v="1"/>
    <n v="160562"/>
    <x v="1"/>
    <x v="21"/>
    <x v="2691"/>
    <n v="21960249"/>
    <x v="0"/>
    <d v="2013-05-19T00:00:00"/>
    <x v="158"/>
    <x v="2316"/>
    <x v="11"/>
    <x v="3"/>
    <x v="43"/>
    <x v="4"/>
  </r>
  <r>
    <s v="tt2053463"/>
    <x v="2680"/>
    <x v="2683"/>
    <n v="0"/>
    <x v="32"/>
    <n v="1"/>
    <n v="46"/>
    <x v="0"/>
    <x v="4"/>
    <x v="3"/>
    <s v="Mystery"/>
    <x v="1"/>
    <x v="1"/>
    <n v="195333"/>
    <x v="1"/>
    <x v="84"/>
    <x v="2692"/>
    <n v="33414135"/>
    <x v="0"/>
    <d v="2013-01-31T00:00:00"/>
    <x v="194"/>
    <x v="2317"/>
    <x v="1"/>
    <x v="2"/>
    <x v="43"/>
    <x v="27"/>
  </r>
  <r>
    <s v="tt2057392"/>
    <x v="2681"/>
    <x v="2684"/>
    <n v="0"/>
    <x v="8"/>
    <n v="1"/>
    <n v="42"/>
    <x v="0"/>
    <x v="5"/>
    <x v="3"/>
    <s v="Thriller"/>
    <x v="21"/>
    <x v="1"/>
    <n v="90170"/>
    <x v="0"/>
    <x v="30"/>
    <x v="2693"/>
    <n v="22259653"/>
    <x v="0"/>
    <d v="2015-09-11T00:00:00"/>
    <x v="743"/>
    <x v="2318"/>
    <x v="9"/>
    <x v="1"/>
    <x v="45"/>
    <x v="0"/>
  </r>
  <r>
    <s v="tt2058673"/>
    <x v="402"/>
    <x v="402"/>
    <n v="0"/>
    <x v="42"/>
    <n v="1"/>
    <n v="54"/>
    <x v="0"/>
    <x v="5"/>
    <x v="5"/>
    <s v="Crime"/>
    <x v="39"/>
    <x v="0"/>
    <n v="65362"/>
    <x v="0"/>
    <x v="158"/>
    <x v="2694"/>
    <n v="28782481"/>
    <x v="0"/>
    <d v="2015-12-01T00:00:00"/>
    <x v="720"/>
    <x v="2319"/>
    <x v="0"/>
    <x v="0"/>
    <x v="45"/>
    <x v="1"/>
  </r>
  <r>
    <s v="tt2066051"/>
    <x v="2682"/>
    <x v="2685"/>
    <n v="0"/>
    <x v="21"/>
    <n v="2"/>
    <n v="1"/>
    <x v="2"/>
    <x v="2"/>
    <x v="3"/>
    <s v="Music"/>
    <x v="21"/>
    <x v="1"/>
    <n v="188819"/>
    <x v="1"/>
    <x v="82"/>
    <x v="2695"/>
    <n v="155320400"/>
    <x v="0"/>
    <d v="2019-05-16T00:00:00"/>
    <x v="898"/>
    <x v="2320"/>
    <x v="11"/>
    <x v="2"/>
    <x v="47"/>
    <x v="18"/>
  </r>
  <r>
    <s v="tt2076822"/>
    <x v="2683"/>
    <x v="2686"/>
    <n v="0"/>
    <x v="15"/>
    <n v="1"/>
    <n v="49"/>
    <x v="0"/>
    <x v="5"/>
    <x v="5"/>
    <s v="Fantasy"/>
    <x v="36"/>
    <x v="0"/>
    <n v="54450"/>
    <x v="0"/>
    <x v="149"/>
    <x v="2696"/>
    <n v="-98491868"/>
    <x v="1"/>
    <d v="1905-07-13T00:00:00"/>
    <x v="325"/>
    <x v="1710"/>
    <x v="7"/>
    <x v="2"/>
    <x v="9"/>
    <x v="12"/>
  </r>
  <r>
    <s v="tt2080374"/>
    <x v="2684"/>
    <x v="2687"/>
    <n v="0"/>
    <x v="20"/>
    <n v="2"/>
    <n v="2"/>
    <x v="2"/>
    <x v="2"/>
    <x v="3"/>
    <s v="Unknown"/>
    <x v="14"/>
    <x v="1"/>
    <n v="175979"/>
    <x v="1"/>
    <x v="84"/>
    <x v="2697"/>
    <n v="4441873"/>
    <x v="0"/>
    <d v="2015-09-05T00:00:00"/>
    <x v="272"/>
    <x v="1587"/>
    <x v="9"/>
    <x v="6"/>
    <x v="45"/>
    <x v="20"/>
  </r>
  <r>
    <s v="tt2083383"/>
    <x v="2685"/>
    <x v="2688"/>
    <n v="0"/>
    <x v="40"/>
    <n v="1"/>
    <n v="51"/>
    <x v="0"/>
    <x v="3"/>
    <x v="15"/>
    <s v="Unknown"/>
    <x v="22"/>
    <x v="0"/>
    <n v="67207"/>
    <x v="0"/>
    <x v="84"/>
    <x v="2698"/>
    <n v="18963137"/>
    <x v="0"/>
    <d v="2012-09-19T00:00:00"/>
    <x v="1145"/>
    <x v="2321"/>
    <x v="9"/>
    <x v="4"/>
    <x v="49"/>
    <x v="4"/>
  </r>
  <r>
    <s v="tt2084970"/>
    <x v="2686"/>
    <x v="2689"/>
    <n v="0"/>
    <x v="42"/>
    <n v="1"/>
    <n v="54"/>
    <x v="0"/>
    <x v="2"/>
    <x v="3"/>
    <s v="Thriller"/>
    <x v="9"/>
    <x v="1"/>
    <n v="807292"/>
    <x v="2"/>
    <x v="99"/>
    <x v="2699"/>
    <n v="219555708"/>
    <x v="0"/>
    <d v="2014-08-29T00:00:00"/>
    <x v="1012"/>
    <x v="2322"/>
    <x v="10"/>
    <x v="1"/>
    <x v="44"/>
    <x v="11"/>
  </r>
  <r>
    <s v="tt2091935"/>
    <x v="2687"/>
    <x v="2690"/>
    <n v="0"/>
    <x v="13"/>
    <n v="1"/>
    <n v="35"/>
    <x v="0"/>
    <x v="5"/>
    <x v="2"/>
    <s v="Romance"/>
    <x v="33"/>
    <x v="0"/>
    <n v="59401"/>
    <x v="0"/>
    <x v="33"/>
    <x v="2700"/>
    <n v="-7392405"/>
    <x v="1"/>
    <d v="2015-09-19T00:00:00"/>
    <x v="1146"/>
    <x v="2323"/>
    <x v="9"/>
    <x v="6"/>
    <x v="45"/>
    <x v="4"/>
  </r>
  <r>
    <s v="tt2094766"/>
    <x v="2688"/>
    <x v="2691"/>
    <n v="0"/>
    <x v="47"/>
    <n v="1"/>
    <n v="55"/>
    <x v="0"/>
    <x v="5"/>
    <x v="5"/>
    <s v="Sci-Fi"/>
    <x v="29"/>
    <x v="0"/>
    <n v="205995"/>
    <x v="1"/>
    <x v="149"/>
    <x v="2701"/>
    <n v="115697856"/>
    <x v="0"/>
    <d v="2016-12-13T00:00:00"/>
    <x v="1147"/>
    <x v="2324"/>
    <x v="0"/>
    <x v="0"/>
    <x v="52"/>
    <x v="12"/>
  </r>
  <r>
    <s v="tt2096672"/>
    <x v="2689"/>
    <x v="2692"/>
    <n v="0"/>
    <x v="15"/>
    <n v="1"/>
    <n v="49"/>
    <x v="0"/>
    <x v="0"/>
    <x v="11"/>
    <s v="Unknown"/>
    <x v="29"/>
    <x v="0"/>
    <n v="142983"/>
    <x v="1"/>
    <x v="82"/>
    <x v="2702"/>
    <n v="129837010"/>
    <x v="0"/>
    <d v="2014-11-03T00:00:00"/>
    <x v="318"/>
    <x v="2325"/>
    <x v="5"/>
    <x v="5"/>
    <x v="44"/>
    <x v="25"/>
  </r>
  <r>
    <s v="tt2096673"/>
    <x v="2690"/>
    <x v="2693"/>
    <n v="0"/>
    <x v="13"/>
    <n v="1"/>
    <n v="35"/>
    <x v="0"/>
    <x v="1"/>
    <x v="1"/>
    <s v="Comedy"/>
    <x v="12"/>
    <x v="1"/>
    <n v="759884"/>
    <x v="2"/>
    <x v="145"/>
    <x v="2703"/>
    <n v="683848019"/>
    <x v="0"/>
    <d v="2015-05-18T00:00:00"/>
    <x v="1148"/>
    <x v="1734"/>
    <x v="11"/>
    <x v="5"/>
    <x v="45"/>
    <x v="21"/>
  </r>
  <r>
    <s v="tt2101341"/>
    <x v="2691"/>
    <x v="2694"/>
    <n v="0"/>
    <x v="0"/>
    <n v="1"/>
    <n v="58"/>
    <x v="0"/>
    <x v="5"/>
    <x v="6"/>
    <s v="Drama"/>
    <x v="0"/>
    <x v="0"/>
    <n v="69606"/>
    <x v="0"/>
    <x v="84"/>
    <x v="2704"/>
    <n v="-11925461"/>
    <x v="1"/>
    <d v="2013-02-26T00:00:00"/>
    <x v="916"/>
    <x v="2326"/>
    <x v="2"/>
    <x v="0"/>
    <x v="43"/>
    <x v="16"/>
  </r>
  <r>
    <s v="tt2101441"/>
    <x v="2692"/>
    <x v="2695"/>
    <n v="0"/>
    <x v="19"/>
    <n v="1"/>
    <n v="34"/>
    <x v="0"/>
    <x v="4"/>
    <x v="3"/>
    <s v="Thriller"/>
    <x v="39"/>
    <x v="0"/>
    <n v="146939"/>
    <x v="1"/>
    <x v="25"/>
    <x v="2705"/>
    <n v="27170399"/>
    <x v="0"/>
    <d v="2012-09-05T00:00:00"/>
    <x v="1149"/>
    <x v="2327"/>
    <x v="9"/>
    <x v="4"/>
    <x v="49"/>
    <x v="20"/>
  </r>
  <r>
    <s v="tt2103254"/>
    <x v="2693"/>
    <x v="2696"/>
    <n v="0"/>
    <x v="26"/>
    <n v="1"/>
    <n v="37"/>
    <x v="0"/>
    <x v="0"/>
    <x v="7"/>
    <s v="Unknown"/>
    <x v="46"/>
    <x v="3"/>
    <n v="54077"/>
    <x v="0"/>
    <x v="34"/>
    <x v="2706"/>
    <n v="80375432"/>
    <x v="0"/>
    <d v="2014-06-30T00:00:00"/>
    <x v="1150"/>
    <x v="2328"/>
    <x v="6"/>
    <x v="5"/>
    <x v="44"/>
    <x v="13"/>
  </r>
  <r>
    <s v="tt2103281"/>
    <x v="2694"/>
    <x v="2697"/>
    <n v="0"/>
    <x v="25"/>
    <n v="2"/>
    <n v="10"/>
    <x v="2"/>
    <x v="5"/>
    <x v="5"/>
    <s v="Drama"/>
    <x v="2"/>
    <x v="1"/>
    <n v="458797"/>
    <x v="1"/>
    <x v="166"/>
    <x v="2707"/>
    <n v="540644566"/>
    <x v="0"/>
    <d v="2014-06-26T00:00:00"/>
    <x v="887"/>
    <x v="2329"/>
    <x v="6"/>
    <x v="2"/>
    <x v="44"/>
    <x v="16"/>
  </r>
  <r>
    <s v="tt2105044"/>
    <x v="2695"/>
    <x v="2698"/>
    <n v="0"/>
    <x v="3"/>
    <n v="1"/>
    <n v="56"/>
    <x v="0"/>
    <x v="7"/>
    <x v="9"/>
    <s v="Thriller"/>
    <x v="24"/>
    <x v="0"/>
    <n v="66950"/>
    <x v="0"/>
    <x v="296"/>
    <x v="2708"/>
    <n v="1702287"/>
    <x v="0"/>
    <d v="2012-01-22T00:00:00"/>
    <x v="1151"/>
    <x v="2262"/>
    <x v="1"/>
    <x v="3"/>
    <x v="49"/>
    <x v="29"/>
  </r>
  <r>
    <s v="tt2106361"/>
    <x v="2696"/>
    <x v="2699"/>
    <n v="0"/>
    <x v="38"/>
    <n v="1"/>
    <n v="29"/>
    <x v="0"/>
    <x v="5"/>
    <x v="5"/>
    <s v="Drama"/>
    <x v="24"/>
    <x v="0"/>
    <n v="70791"/>
    <x v="0"/>
    <x v="115"/>
    <x v="2709"/>
    <n v="111515959"/>
    <x v="0"/>
    <d v="2014-07-28T00:00:00"/>
    <x v="1078"/>
    <x v="2330"/>
    <x v="7"/>
    <x v="5"/>
    <x v="44"/>
    <x v="10"/>
  </r>
  <r>
    <s v="tt2106651"/>
    <x v="2697"/>
    <x v="2700"/>
    <n v="0"/>
    <x v="63"/>
    <n v="1"/>
    <n v="47"/>
    <x v="0"/>
    <x v="5"/>
    <x v="5"/>
    <s v="Sci-Fi"/>
    <x v="33"/>
    <x v="0"/>
    <n v="63091"/>
    <x v="0"/>
    <x v="108"/>
    <x v="12"/>
    <n v="-70000000"/>
    <x v="1"/>
    <d v="2016-12-09T00:00:00"/>
    <x v="1152"/>
    <x v="2331"/>
    <x v="0"/>
    <x v="1"/>
    <x v="52"/>
    <x v="17"/>
  </r>
  <r>
    <s v="tt2109184"/>
    <x v="2698"/>
    <x v="2701"/>
    <n v="0"/>
    <x v="28"/>
    <n v="1"/>
    <n v="28"/>
    <x v="0"/>
    <x v="7"/>
    <x v="9"/>
    <s v="Unknown"/>
    <x v="48"/>
    <x v="3"/>
    <n v="69398"/>
    <x v="0"/>
    <x v="25"/>
    <x v="2710"/>
    <n v="137802657"/>
    <x v="0"/>
    <d v="2012-09-27T00:00:00"/>
    <x v="1153"/>
    <x v="1923"/>
    <x v="9"/>
    <x v="2"/>
    <x v="49"/>
    <x v="15"/>
  </r>
  <r>
    <s v="tt2109248"/>
    <x v="2699"/>
    <x v="2702"/>
    <n v="0"/>
    <x v="106"/>
    <n v="2"/>
    <n v="45"/>
    <x v="2"/>
    <x v="5"/>
    <x v="5"/>
    <s v="Sci-Fi"/>
    <x v="29"/>
    <x v="0"/>
    <n v="327675"/>
    <x v="1"/>
    <x v="214"/>
    <x v="2711"/>
    <n v="894054072"/>
    <x v="0"/>
    <d v="2014-06-19T00:00:00"/>
    <x v="281"/>
    <x v="2332"/>
    <x v="6"/>
    <x v="2"/>
    <x v="44"/>
    <x v="4"/>
  </r>
  <r>
    <s v="tt2118624"/>
    <x v="2700"/>
    <x v="2703"/>
    <n v="0"/>
    <x v="10"/>
    <n v="1"/>
    <n v="31"/>
    <x v="0"/>
    <x v="0"/>
    <x v="0"/>
    <s v="Horror"/>
    <x v="7"/>
    <x v="0"/>
    <n v="50564"/>
    <x v="0"/>
    <x v="297"/>
    <x v="12"/>
    <n v="-6538513"/>
    <x v="1"/>
    <d v="2015-01-30T00:00:00"/>
    <x v="978"/>
    <x v="2333"/>
    <x v="1"/>
    <x v="1"/>
    <x v="45"/>
    <x v="13"/>
  </r>
  <r>
    <s v="tt2119532"/>
    <x v="2701"/>
    <x v="2704"/>
    <n v="0"/>
    <x v="92"/>
    <n v="2"/>
    <n v="19"/>
    <x v="2"/>
    <x v="2"/>
    <x v="3"/>
    <s v="History"/>
    <x v="12"/>
    <x v="1"/>
    <n v="573012"/>
    <x v="2"/>
    <x v="82"/>
    <x v="2712"/>
    <n v="140563636"/>
    <x v="0"/>
    <d v="2016-09-04T00:00:00"/>
    <x v="284"/>
    <x v="2334"/>
    <x v="9"/>
    <x v="3"/>
    <x v="52"/>
    <x v="3"/>
  </r>
  <r>
    <s v="tt2119543"/>
    <x v="2702"/>
    <x v="2705"/>
    <n v="0"/>
    <x v="17"/>
    <n v="1"/>
    <n v="45"/>
    <x v="0"/>
    <x v="0"/>
    <x v="19"/>
    <s v="Fantasy"/>
    <x v="28"/>
    <x v="0"/>
    <n v="54414"/>
    <x v="0"/>
    <x v="116"/>
    <x v="2713"/>
    <n v="89523093"/>
    <x v="0"/>
    <d v="2018-09-19T00:00:00"/>
    <x v="541"/>
    <x v="2335"/>
    <x v="9"/>
    <x v="4"/>
    <x v="55"/>
    <x v="4"/>
  </r>
  <r>
    <s v="tt2120120"/>
    <x v="2703"/>
    <x v="2706"/>
    <n v="0"/>
    <x v="17"/>
    <n v="1"/>
    <n v="45"/>
    <x v="0"/>
    <x v="5"/>
    <x v="2"/>
    <s v="Fantasy"/>
    <x v="29"/>
    <x v="0"/>
    <n v="154911"/>
    <x v="1"/>
    <x v="209"/>
    <x v="2714"/>
    <n v="156874809"/>
    <x v="0"/>
    <d v="2015-04-17T00:00:00"/>
    <x v="202"/>
    <x v="2336"/>
    <x v="8"/>
    <x v="1"/>
    <x v="45"/>
    <x v="30"/>
  </r>
  <r>
    <s v="tt2125435"/>
    <x v="2704"/>
    <x v="2707"/>
    <n v="0"/>
    <x v="29"/>
    <n v="1"/>
    <n v="33"/>
    <x v="0"/>
    <x v="1"/>
    <x v="3"/>
    <s v="Fantasy"/>
    <x v="14"/>
    <x v="1"/>
    <n v="84538"/>
    <x v="0"/>
    <x v="7"/>
    <x v="2715"/>
    <n v="19307746"/>
    <x v="0"/>
    <d v="2012-01-20T00:00:00"/>
    <x v="1154"/>
    <x v="2304"/>
    <x v="1"/>
    <x v="1"/>
    <x v="49"/>
    <x v="8"/>
  </r>
  <r>
    <s v="tt2126355"/>
    <x v="2705"/>
    <x v="2708"/>
    <n v="0"/>
    <x v="42"/>
    <n v="1"/>
    <n v="54"/>
    <x v="0"/>
    <x v="5"/>
    <x v="5"/>
    <s v="Thriller"/>
    <x v="28"/>
    <x v="0"/>
    <n v="251506"/>
    <x v="1"/>
    <x v="160"/>
    <x v="2716"/>
    <n v="364609154"/>
    <x v="0"/>
    <d v="2015-05-21T00:00:00"/>
    <x v="1020"/>
    <x v="2337"/>
    <x v="11"/>
    <x v="2"/>
    <x v="45"/>
    <x v="6"/>
  </r>
  <r>
    <s v="tt2132285"/>
    <x v="2706"/>
    <x v="2709"/>
    <n v="0"/>
    <x v="59"/>
    <n v="1"/>
    <n v="30"/>
    <x v="0"/>
    <x v="2"/>
    <x v="6"/>
    <s v="Drama"/>
    <x v="29"/>
    <x v="0"/>
    <n v="90682"/>
    <x v="0"/>
    <x v="33"/>
    <x v="2717"/>
    <n v="12045576"/>
    <x v="0"/>
    <d v="2013-05-16T00:00:00"/>
    <x v="424"/>
    <x v="2338"/>
    <x v="11"/>
    <x v="2"/>
    <x v="43"/>
    <x v="18"/>
  </r>
  <r>
    <s v="tt2139881"/>
    <x v="2707"/>
    <x v="2710"/>
    <n v="0"/>
    <x v="31"/>
    <n v="2"/>
    <n v="5"/>
    <x v="2"/>
    <x v="0"/>
    <x v="7"/>
    <s v="Unknown"/>
    <x v="22"/>
    <x v="0"/>
    <n v="118750"/>
    <x v="1"/>
    <x v="82"/>
    <x v="2718"/>
    <n v="13873809"/>
    <x v="0"/>
    <d v="1905-07-11T00:00:00"/>
    <x v="993"/>
    <x v="2339"/>
    <x v="7"/>
    <x v="0"/>
    <x v="9"/>
    <x v="0"/>
  </r>
  <r>
    <s v="tt2140373"/>
    <x v="2708"/>
    <x v="2711"/>
    <n v="0"/>
    <x v="31"/>
    <n v="2"/>
    <n v="5"/>
    <x v="2"/>
    <x v="2"/>
    <x v="2"/>
    <s v="Drama"/>
    <x v="15"/>
    <x v="1"/>
    <n v="167998"/>
    <x v="1"/>
    <x v="56"/>
    <x v="2719"/>
    <n v="82867984"/>
    <x v="0"/>
    <d v="2013-10-20T00:00:00"/>
    <x v="834"/>
    <x v="2340"/>
    <x v="4"/>
    <x v="3"/>
    <x v="43"/>
    <x v="8"/>
  </r>
  <r>
    <s v="tt2140379"/>
    <x v="2709"/>
    <x v="2712"/>
    <n v="0"/>
    <x v="35"/>
    <n v="1"/>
    <n v="57"/>
    <x v="0"/>
    <x v="5"/>
    <x v="9"/>
    <s v="Sci-Fi"/>
    <x v="7"/>
    <x v="0"/>
    <n v="102830"/>
    <x v="1"/>
    <x v="112"/>
    <x v="2720"/>
    <n v="5807156"/>
    <x v="0"/>
    <d v="2015-07-10T00:00:00"/>
    <x v="461"/>
    <x v="2341"/>
    <x v="7"/>
    <x v="1"/>
    <x v="45"/>
    <x v="28"/>
  </r>
  <r>
    <s v="tt2140479"/>
    <x v="2710"/>
    <x v="2713"/>
    <n v="0"/>
    <x v="82"/>
    <n v="2"/>
    <n v="8"/>
    <x v="2"/>
    <x v="5"/>
    <x v="16"/>
    <s v="Unknown"/>
    <x v="21"/>
    <x v="1"/>
    <n v="311381"/>
    <x v="1"/>
    <x v="92"/>
    <x v="2721"/>
    <n v="111560045"/>
    <x v="0"/>
    <d v="2016-10-01T00:00:00"/>
    <x v="590"/>
    <x v="2342"/>
    <x v="4"/>
    <x v="6"/>
    <x v="52"/>
    <x v="1"/>
  </r>
  <r>
    <s v="tt2170299"/>
    <x v="2711"/>
    <x v="2714"/>
    <n v="0"/>
    <x v="38"/>
    <n v="1"/>
    <n v="29"/>
    <x v="0"/>
    <x v="0"/>
    <x v="3"/>
    <s v="Unknown"/>
    <x v="5"/>
    <x v="0"/>
    <n v="54428"/>
    <x v="0"/>
    <x v="64"/>
    <x v="2722"/>
    <n v="-2195663"/>
    <x v="1"/>
    <d v="2013-09-06T00:00:00"/>
    <x v="1155"/>
    <x v="2343"/>
    <x v="9"/>
    <x v="1"/>
    <x v="43"/>
    <x v="14"/>
  </r>
  <r>
    <s v="tt2170439"/>
    <x v="2712"/>
    <x v="2715"/>
    <n v="0"/>
    <x v="52"/>
    <n v="1"/>
    <n v="48"/>
    <x v="0"/>
    <x v="0"/>
    <x v="6"/>
    <s v="Unknown"/>
    <x v="33"/>
    <x v="0"/>
    <n v="181541"/>
    <x v="1"/>
    <x v="116"/>
    <x v="2723"/>
    <n v="65645357"/>
    <x v="0"/>
    <d v="2014-11-12T00:00:00"/>
    <x v="920"/>
    <x v="2344"/>
    <x v="5"/>
    <x v="4"/>
    <x v="44"/>
    <x v="23"/>
  </r>
  <r>
    <s v="tt2170593"/>
    <x v="2713"/>
    <x v="2716"/>
    <n v="0"/>
    <x v="8"/>
    <n v="1"/>
    <n v="42"/>
    <x v="0"/>
    <x v="0"/>
    <x v="3"/>
    <s v="Unknown"/>
    <x v="14"/>
    <x v="1"/>
    <n v="107290"/>
    <x v="1"/>
    <x v="30"/>
    <x v="2724"/>
    <n v="41837234"/>
    <x v="0"/>
    <d v="2014-09-05T00:00:00"/>
    <x v="1156"/>
    <x v="2145"/>
    <x v="9"/>
    <x v="1"/>
    <x v="44"/>
    <x v="20"/>
  </r>
  <r>
    <s v="tt2172934"/>
    <x v="2714"/>
    <x v="2717"/>
    <n v="0"/>
    <x v="35"/>
    <n v="1"/>
    <n v="57"/>
    <x v="0"/>
    <x v="5"/>
    <x v="2"/>
    <s v="Drama"/>
    <x v="27"/>
    <x v="0"/>
    <n v="96626"/>
    <x v="0"/>
    <x v="65"/>
    <x v="2725"/>
    <n v="25260230"/>
    <x v="0"/>
    <d v="2014-02-12T00:00:00"/>
    <x v="426"/>
    <x v="2345"/>
    <x v="2"/>
    <x v="4"/>
    <x v="44"/>
    <x v="23"/>
  </r>
  <r>
    <s v="tt2176013"/>
    <x v="2715"/>
    <x v="2718"/>
    <n v="0"/>
    <x v="122"/>
    <n v="3"/>
    <n v="18"/>
    <x v="2"/>
    <x v="3"/>
    <x v="7"/>
    <s v="Unknown"/>
    <x v="13"/>
    <x v="0"/>
    <n v="58042"/>
    <x v="0"/>
    <x v="298"/>
    <x v="2726"/>
    <n v="-419642"/>
    <x v="1"/>
    <d v="2012-11-13T00:00:00"/>
    <x v="687"/>
    <x v="2346"/>
    <x v="5"/>
    <x v="0"/>
    <x v="49"/>
    <x v="12"/>
  </r>
  <r>
    <s v="tt2177771"/>
    <x v="2716"/>
    <x v="2719"/>
    <n v="0"/>
    <x v="0"/>
    <n v="1"/>
    <n v="58"/>
    <x v="0"/>
    <x v="0"/>
    <x v="3"/>
    <s v="History"/>
    <x v="28"/>
    <x v="0"/>
    <n v="137350"/>
    <x v="1"/>
    <x v="108"/>
    <x v="2727"/>
    <n v="86706638"/>
    <x v="0"/>
    <d v="2014-02-04T00:00:00"/>
    <x v="512"/>
    <x v="2347"/>
    <x v="2"/>
    <x v="0"/>
    <x v="44"/>
    <x v="3"/>
  </r>
  <r>
    <s v="tt2179136"/>
    <x v="2717"/>
    <x v="2720"/>
    <n v="0"/>
    <x v="34"/>
    <n v="2"/>
    <n v="13"/>
    <x v="2"/>
    <x v="5"/>
    <x v="18"/>
    <s v="Drama"/>
    <x v="21"/>
    <x v="1"/>
    <n v="516963"/>
    <x v="2"/>
    <x v="299"/>
    <x v="2728"/>
    <n v="488859020"/>
    <x v="0"/>
    <d v="2014-11-11T00:00:00"/>
    <x v="18"/>
    <x v="1723"/>
    <x v="5"/>
    <x v="0"/>
    <x v="44"/>
    <x v="0"/>
  </r>
  <r>
    <s v="tt2180339"/>
    <x v="2718"/>
    <x v="2721"/>
    <n v="0"/>
    <x v="47"/>
    <n v="1"/>
    <n v="55"/>
    <x v="0"/>
    <x v="3"/>
    <x v="9"/>
    <s v="Thriller"/>
    <x v="38"/>
    <x v="0"/>
    <n v="53945"/>
    <x v="0"/>
    <x v="300"/>
    <x v="12"/>
    <n v="-48917499"/>
    <x v="1"/>
    <d v="2022-03-17T00:00:00"/>
    <x v="95"/>
    <x v="2348"/>
    <x v="3"/>
    <x v="2"/>
    <x v="54"/>
    <x v="30"/>
  </r>
  <r>
    <s v="tt2180411"/>
    <x v="2719"/>
    <x v="2722"/>
    <n v="0"/>
    <x v="31"/>
    <n v="2"/>
    <n v="5"/>
    <x v="2"/>
    <x v="1"/>
    <x v="2"/>
    <s v="Drama"/>
    <x v="32"/>
    <x v="0"/>
    <n v="146154"/>
    <x v="1"/>
    <x v="115"/>
    <x v="2729"/>
    <n v="162902372"/>
    <x v="0"/>
    <d v="2014-12-08T00:00:00"/>
    <x v="538"/>
    <x v="2349"/>
    <x v="0"/>
    <x v="5"/>
    <x v="44"/>
    <x v="19"/>
  </r>
  <r>
    <s v="tt2184339"/>
    <x v="2720"/>
    <x v="2723"/>
    <n v="0"/>
    <x v="57"/>
    <n v="1"/>
    <n v="25"/>
    <x v="0"/>
    <x v="7"/>
    <x v="4"/>
    <s v="Thriller"/>
    <x v="36"/>
    <x v="0"/>
    <n v="235759"/>
    <x v="1"/>
    <x v="11"/>
    <x v="2730"/>
    <n v="86328627"/>
    <x v="0"/>
    <d v="2013-05-02T00:00:00"/>
    <x v="1157"/>
    <x v="2031"/>
    <x v="11"/>
    <x v="2"/>
    <x v="43"/>
    <x v="9"/>
  </r>
  <r>
    <s v="tt2191701"/>
    <x v="2721"/>
    <x v="2724"/>
    <n v="0"/>
    <x v="75"/>
    <n v="1"/>
    <n v="41"/>
    <x v="0"/>
    <x v="0"/>
    <x v="11"/>
    <s v="Unknown"/>
    <x v="35"/>
    <x v="0"/>
    <n v="165115"/>
    <x v="1"/>
    <x v="125"/>
    <x v="2731"/>
    <n v="166984278"/>
    <x v="0"/>
    <d v="2013-07-11T00:00:00"/>
    <x v="315"/>
    <x v="2350"/>
    <x v="7"/>
    <x v="2"/>
    <x v="43"/>
    <x v="0"/>
  </r>
  <r>
    <s v="tt2193215"/>
    <x v="2722"/>
    <x v="2725"/>
    <n v="0"/>
    <x v="35"/>
    <n v="1"/>
    <n v="57"/>
    <x v="0"/>
    <x v="5"/>
    <x v="5"/>
    <s v="Crime"/>
    <x v="35"/>
    <x v="0"/>
    <n v="104495"/>
    <x v="1"/>
    <x v="78"/>
    <x v="2732"/>
    <n v="46009334"/>
    <x v="0"/>
    <d v="2013-10-03T00:00:00"/>
    <x v="59"/>
    <x v="1598"/>
    <x v="4"/>
    <x v="2"/>
    <x v="43"/>
    <x v="25"/>
  </r>
  <r>
    <s v="tt2194499"/>
    <x v="2723"/>
    <x v="2726"/>
    <n v="0"/>
    <x v="90"/>
    <n v="2"/>
    <n v="3"/>
    <x v="2"/>
    <x v="0"/>
    <x v="3"/>
    <s v="Fantasy"/>
    <x v="10"/>
    <x v="1"/>
    <n v="374528"/>
    <x v="1"/>
    <x v="3"/>
    <x v="2733"/>
    <n v="75100449"/>
    <x v="0"/>
    <d v="2013-06-27T00:00:00"/>
    <x v="552"/>
    <x v="2351"/>
    <x v="6"/>
    <x v="2"/>
    <x v="43"/>
    <x v="15"/>
  </r>
  <r>
    <s v="tt2199571"/>
    <x v="2724"/>
    <x v="2727"/>
    <n v="0"/>
    <x v="42"/>
    <n v="1"/>
    <n v="54"/>
    <x v="0"/>
    <x v="5"/>
    <x v="6"/>
    <s v="Thriller"/>
    <x v="5"/>
    <x v="0"/>
    <n v="113553"/>
    <x v="1"/>
    <x v="115"/>
    <x v="2734"/>
    <n v="21661644"/>
    <x v="0"/>
    <d v="2015-03-09T00:00:00"/>
    <x v="657"/>
    <x v="2352"/>
    <x v="3"/>
    <x v="5"/>
    <x v="45"/>
    <x v="17"/>
  </r>
  <r>
    <s v="tt2203939"/>
    <x v="2725"/>
    <x v="2728"/>
    <n v="0"/>
    <x v="15"/>
    <n v="1"/>
    <n v="49"/>
    <x v="0"/>
    <x v="0"/>
    <x v="7"/>
    <s v="Unknown"/>
    <x v="34"/>
    <x v="0"/>
    <n v="147647"/>
    <x v="1"/>
    <x v="82"/>
    <x v="2735"/>
    <n v="156710396"/>
    <x v="0"/>
    <d v="2014-04-01T00:00:00"/>
    <x v="494"/>
    <x v="2353"/>
    <x v="8"/>
    <x v="0"/>
    <x v="44"/>
    <x v="1"/>
  </r>
  <r>
    <s v="tt2209418"/>
    <x v="2726"/>
    <x v="2729"/>
    <n v="0"/>
    <x v="15"/>
    <n v="1"/>
    <n v="49"/>
    <x v="0"/>
    <x v="3"/>
    <x v="7"/>
    <s v="Unknown"/>
    <x v="4"/>
    <x v="1"/>
    <n v="168502"/>
    <x v="1"/>
    <x v="11"/>
    <x v="2736"/>
    <n v="17994648"/>
    <x v="0"/>
    <d v="2013-01-20T00:00:00"/>
    <x v="238"/>
    <x v="2263"/>
    <x v="1"/>
    <x v="3"/>
    <x v="43"/>
    <x v="8"/>
  </r>
  <r>
    <s v="tt2209764"/>
    <x v="2727"/>
    <x v="2730"/>
    <n v="0"/>
    <x v="39"/>
    <n v="1"/>
    <n v="59"/>
    <x v="0"/>
    <x v="5"/>
    <x v="3"/>
    <s v="Sci-Fi"/>
    <x v="27"/>
    <x v="0"/>
    <n v="236363"/>
    <x v="1"/>
    <x v="140"/>
    <x v="2737"/>
    <n v="3039258"/>
    <x v="0"/>
    <d v="2014-04-10T00:00:00"/>
    <x v="1158"/>
    <x v="2264"/>
    <x v="8"/>
    <x v="2"/>
    <x v="44"/>
    <x v="28"/>
  </r>
  <r>
    <s v="tt2223990"/>
    <x v="2728"/>
    <x v="2731"/>
    <n v="0"/>
    <x v="18"/>
    <n v="1"/>
    <n v="50"/>
    <x v="0"/>
    <x v="3"/>
    <x v="15"/>
    <s v="Unknown"/>
    <x v="22"/>
    <x v="0"/>
    <n v="65018"/>
    <x v="0"/>
    <x v="78"/>
    <x v="2738"/>
    <n v="4824199"/>
    <x v="0"/>
    <d v="2014-04-11T00:00:00"/>
    <x v="83"/>
    <x v="2354"/>
    <x v="8"/>
    <x v="1"/>
    <x v="44"/>
    <x v="0"/>
  </r>
  <r>
    <s v="tt2224026"/>
    <x v="2729"/>
    <x v="2732"/>
    <n v="0"/>
    <x v="19"/>
    <n v="1"/>
    <n v="34"/>
    <x v="0"/>
    <x v="1"/>
    <x v="1"/>
    <s v="Comedy"/>
    <x v="7"/>
    <x v="0"/>
    <n v="109335"/>
    <x v="1"/>
    <x v="173"/>
    <x v="2739"/>
    <n v="251041607"/>
    <x v="0"/>
    <d v="2015-03-07T00:00:00"/>
    <x v="1159"/>
    <x v="2355"/>
    <x v="3"/>
    <x v="6"/>
    <x v="45"/>
    <x v="7"/>
  </r>
  <r>
    <s v="tt2226417"/>
    <x v="2730"/>
    <x v="2733"/>
    <n v="0"/>
    <x v="32"/>
    <n v="1"/>
    <n v="46"/>
    <x v="0"/>
    <x v="7"/>
    <x v="9"/>
    <s v="Thriller"/>
    <x v="7"/>
    <x v="0"/>
    <n v="185322"/>
    <x v="1"/>
    <x v="25"/>
    <x v="2740"/>
    <n v="156919318"/>
    <x v="0"/>
    <d v="2013-09-13T00:00:00"/>
    <x v="645"/>
    <x v="2356"/>
    <x v="9"/>
    <x v="1"/>
    <x v="43"/>
    <x v="12"/>
  </r>
  <r>
    <s v="tt2226597"/>
    <x v="2731"/>
    <x v="2734"/>
    <n v="0"/>
    <x v="22"/>
    <n v="1"/>
    <n v="52"/>
    <x v="0"/>
    <x v="3"/>
    <x v="16"/>
    <s v="Unknown"/>
    <x v="0"/>
    <x v="0"/>
    <n v="79457"/>
    <x v="0"/>
    <x v="56"/>
    <x v="2741"/>
    <n v="27832209"/>
    <x v="0"/>
    <d v="2017-09-09T00:00:00"/>
    <x v="1160"/>
    <x v="2357"/>
    <x v="9"/>
    <x v="6"/>
    <x v="51"/>
    <x v="17"/>
  </r>
  <r>
    <s v="tt2229499"/>
    <x v="2732"/>
    <x v="2735"/>
    <n v="0"/>
    <x v="59"/>
    <n v="1"/>
    <n v="30"/>
    <x v="0"/>
    <x v="0"/>
    <x v="3"/>
    <s v="Romance"/>
    <x v="7"/>
    <x v="0"/>
    <n v="245040"/>
    <x v="1"/>
    <x v="11"/>
    <x v="2742"/>
    <n v="36439355"/>
    <x v="0"/>
    <d v="2013-01-18T00:00:00"/>
    <x v="1161"/>
    <x v="1925"/>
    <x v="1"/>
    <x v="1"/>
    <x v="43"/>
    <x v="21"/>
  </r>
  <r>
    <s v="tt2231253"/>
    <x v="2733"/>
    <x v="2736"/>
    <n v="0"/>
    <x v="56"/>
    <n v="1"/>
    <n v="32"/>
    <x v="0"/>
    <x v="5"/>
    <x v="6"/>
    <s v="Drama"/>
    <x v="29"/>
    <x v="0"/>
    <n v="58825"/>
    <x v="0"/>
    <x v="84"/>
    <x v="2743"/>
    <n v="-23261236"/>
    <x v="1"/>
    <d v="2015-01-14T00:00:00"/>
    <x v="336"/>
    <x v="2358"/>
    <x v="1"/>
    <x v="4"/>
    <x v="45"/>
    <x v="5"/>
  </r>
  <r>
    <s v="tt2231461"/>
    <x v="2734"/>
    <x v="2737"/>
    <n v="0"/>
    <x v="63"/>
    <n v="1"/>
    <n v="47"/>
    <x v="0"/>
    <x v="5"/>
    <x v="5"/>
    <s v="Sci-Fi"/>
    <x v="28"/>
    <x v="0"/>
    <n v="180718"/>
    <x v="1"/>
    <x v="162"/>
    <x v="2744"/>
    <n v="308128233"/>
    <x v="0"/>
    <d v="2018-04-09T00:00:00"/>
    <x v="1020"/>
    <x v="2359"/>
    <x v="8"/>
    <x v="5"/>
    <x v="55"/>
    <x v="17"/>
  </r>
  <r>
    <s v="tt2234155"/>
    <x v="2735"/>
    <x v="2738"/>
    <n v="0"/>
    <x v="39"/>
    <n v="1"/>
    <n v="59"/>
    <x v="0"/>
    <x v="0"/>
    <x v="11"/>
    <s v="Unknown"/>
    <x v="33"/>
    <x v="0"/>
    <n v="212402"/>
    <x v="1"/>
    <x v="165"/>
    <x v="2745"/>
    <n v="35492844"/>
    <x v="0"/>
    <d v="2013-05-29T00:00:00"/>
    <x v="543"/>
    <x v="2360"/>
    <x v="11"/>
    <x v="4"/>
    <x v="43"/>
    <x v="11"/>
  </r>
  <r>
    <s v="tt2239822"/>
    <x v="2736"/>
    <x v="2739"/>
    <n v="0"/>
    <x v="6"/>
    <n v="2"/>
    <n v="16"/>
    <x v="2"/>
    <x v="5"/>
    <x v="5"/>
    <s v="Fantasy"/>
    <x v="0"/>
    <x v="0"/>
    <n v="192982"/>
    <x v="1"/>
    <x v="301"/>
    <x v="2746"/>
    <n v="48773340"/>
    <x v="0"/>
    <d v="2017-07-17T00:00:00"/>
    <x v="339"/>
    <x v="2361"/>
    <x v="7"/>
    <x v="5"/>
    <x v="51"/>
    <x v="30"/>
  </r>
  <r>
    <s v="tt2241351"/>
    <x v="2737"/>
    <x v="2740"/>
    <n v="0"/>
    <x v="37"/>
    <n v="1"/>
    <n v="38"/>
    <x v="0"/>
    <x v="5"/>
    <x v="6"/>
    <s v="Drama"/>
    <x v="7"/>
    <x v="0"/>
    <n v="103319"/>
    <x v="1"/>
    <x v="43"/>
    <x v="2747"/>
    <n v="66282604"/>
    <x v="0"/>
    <d v="2016-05-12T00:00:00"/>
    <x v="998"/>
    <x v="2362"/>
    <x v="11"/>
    <x v="2"/>
    <x v="52"/>
    <x v="23"/>
  </r>
  <r>
    <s v="tt2245084"/>
    <x v="2738"/>
    <x v="2741"/>
    <n v="0"/>
    <x v="8"/>
    <n v="1"/>
    <n v="42"/>
    <x v="0"/>
    <x v="5"/>
    <x v="5"/>
    <s v="Animation"/>
    <x v="10"/>
    <x v="1"/>
    <n v="488879"/>
    <x v="1"/>
    <x v="204"/>
    <x v="2748"/>
    <n v="492869686"/>
    <x v="0"/>
    <d v="2014-10-23T00:00:00"/>
    <x v="1162"/>
    <x v="1883"/>
    <x v="4"/>
    <x v="2"/>
    <x v="44"/>
    <x v="26"/>
  </r>
  <r>
    <s v="tt2250912"/>
    <x v="2739"/>
    <x v="2742"/>
    <n v="0"/>
    <x v="34"/>
    <n v="2"/>
    <n v="13"/>
    <x v="2"/>
    <x v="5"/>
    <x v="5"/>
    <s v="Sci-Fi"/>
    <x v="3"/>
    <x v="1"/>
    <n v="700225"/>
    <x v="2"/>
    <x v="145"/>
    <x v="2749"/>
    <n v="705166924"/>
    <x v="0"/>
    <d v="2017-06-28T00:00:00"/>
    <x v="901"/>
    <x v="2363"/>
    <x v="6"/>
    <x v="4"/>
    <x v="51"/>
    <x v="10"/>
  </r>
  <r>
    <s v="tt2262227"/>
    <x v="2740"/>
    <x v="2743"/>
    <n v="0"/>
    <x v="13"/>
    <n v="1"/>
    <n v="35"/>
    <x v="0"/>
    <x v="1"/>
    <x v="1"/>
    <s v="Comedy"/>
    <x v="14"/>
    <x v="1"/>
    <n v="75976"/>
    <x v="0"/>
    <x v="115"/>
    <x v="2750"/>
    <n v="49783556"/>
    <x v="0"/>
    <d v="2014-10-03T00:00:00"/>
    <x v="1163"/>
    <x v="2364"/>
    <x v="4"/>
    <x v="1"/>
    <x v="44"/>
    <x v="25"/>
  </r>
  <r>
    <s v="tt2265171"/>
    <x v="2741"/>
    <x v="2744"/>
    <n v="0"/>
    <x v="61"/>
    <n v="2"/>
    <n v="30"/>
    <x v="2"/>
    <x v="5"/>
    <x v="6"/>
    <s v="Thriller"/>
    <x v="4"/>
    <x v="1"/>
    <n v="129333"/>
    <x v="1"/>
    <x v="57"/>
    <x v="2751"/>
    <n v="2066916"/>
    <x v="0"/>
    <d v="2014-01-21T00:00:00"/>
    <x v="1132"/>
    <x v="2365"/>
    <x v="1"/>
    <x v="0"/>
    <x v="44"/>
    <x v="6"/>
  </r>
  <r>
    <s v="tt2265398"/>
    <x v="2742"/>
    <x v="2745"/>
    <n v="0"/>
    <x v="59"/>
    <n v="1"/>
    <n v="30"/>
    <x v="0"/>
    <x v="0"/>
    <x v="3"/>
    <s v="Romance"/>
    <x v="28"/>
    <x v="0"/>
    <n v="60408"/>
    <x v="0"/>
    <x v="47"/>
    <x v="2752"/>
    <n v="-248086"/>
    <x v="1"/>
    <d v="2013-01-22T00:00:00"/>
    <x v="1164"/>
    <x v="2366"/>
    <x v="1"/>
    <x v="0"/>
    <x v="43"/>
    <x v="29"/>
  </r>
  <r>
    <s v="tt2267968"/>
    <x v="2743"/>
    <x v="2746"/>
    <n v="0"/>
    <x v="13"/>
    <n v="1"/>
    <n v="35"/>
    <x v="0"/>
    <x v="5"/>
    <x v="5"/>
    <s v="Animation"/>
    <x v="1"/>
    <x v="1"/>
    <n v="177047"/>
    <x v="1"/>
    <x v="250"/>
    <x v="2753"/>
    <n v="376170825"/>
    <x v="0"/>
    <d v="2016-01-16T00:00:00"/>
    <x v="1165"/>
    <x v="2367"/>
    <x v="1"/>
    <x v="6"/>
    <x v="52"/>
    <x v="18"/>
  </r>
  <r>
    <s v="tt2267998"/>
    <x v="2744"/>
    <x v="2747"/>
    <n v="0"/>
    <x v="97"/>
    <n v="2"/>
    <n v="29"/>
    <x v="2"/>
    <x v="3"/>
    <x v="9"/>
    <s v="Thriller"/>
    <x v="12"/>
    <x v="1"/>
    <n v="1037528"/>
    <x v="2"/>
    <x v="235"/>
    <x v="2754"/>
    <n v="308330363"/>
    <x v="0"/>
    <d v="2014-09-26T00:00:00"/>
    <x v="221"/>
    <x v="2368"/>
    <x v="9"/>
    <x v="1"/>
    <x v="44"/>
    <x v="16"/>
  </r>
  <r>
    <s v="tt2268016"/>
    <x v="2745"/>
    <x v="2748"/>
    <n v="0"/>
    <x v="47"/>
    <n v="1"/>
    <n v="55"/>
    <x v="0"/>
    <x v="0"/>
    <x v="3"/>
    <s v="Music"/>
    <x v="29"/>
    <x v="0"/>
    <n v="60584"/>
    <x v="0"/>
    <x v="302"/>
    <x v="2755"/>
    <n v="107813057"/>
    <x v="0"/>
    <d v="2015-07-01T00:00:00"/>
    <x v="1166"/>
    <x v="2369"/>
    <x v="7"/>
    <x v="4"/>
    <x v="45"/>
    <x v="1"/>
  </r>
  <r>
    <s v="tt22687790"/>
    <x v="2746"/>
    <x v="2749"/>
    <n v="0"/>
    <x v="62"/>
    <n v="1"/>
    <n v="43"/>
    <x v="0"/>
    <x v="4"/>
    <x v="3"/>
    <s v="Horror"/>
    <x v="5"/>
    <x v="0"/>
    <n v="52117"/>
    <x v="0"/>
    <x v="113"/>
    <x v="2756"/>
    <n v="60883411"/>
    <x v="0"/>
    <d v="2023-09-13T00:00:00"/>
    <x v="245"/>
    <x v="2370"/>
    <x v="9"/>
    <x v="4"/>
    <x v="50"/>
    <x v="12"/>
  </r>
  <r>
    <s v="tt2274648"/>
    <x v="907"/>
    <x v="907"/>
    <n v="0"/>
    <x v="7"/>
    <n v="2"/>
    <n v="0"/>
    <x v="0"/>
    <x v="5"/>
    <x v="5"/>
    <s v="Fantasy"/>
    <x v="50"/>
    <x v="0"/>
    <n v="96000"/>
    <x v="0"/>
    <x v="115"/>
    <x v="2757"/>
    <n v="5065289"/>
    <x v="0"/>
    <d v="2019-04-09T00:00:00"/>
    <x v="524"/>
    <x v="2371"/>
    <x v="8"/>
    <x v="0"/>
    <x v="47"/>
    <x v="17"/>
  </r>
  <r>
    <s v="tt2277860"/>
    <x v="2747"/>
    <x v="2750"/>
    <n v="0"/>
    <x v="26"/>
    <n v="1"/>
    <n v="37"/>
    <x v="0"/>
    <x v="1"/>
    <x v="1"/>
    <s v="Comedy"/>
    <x v="14"/>
    <x v="1"/>
    <n v="294908"/>
    <x v="1"/>
    <x v="159"/>
    <x v="2758"/>
    <n v="829266989"/>
    <x v="0"/>
    <d v="2016-06-08T00:00:00"/>
    <x v="1167"/>
    <x v="2372"/>
    <x v="6"/>
    <x v="4"/>
    <x v="52"/>
    <x v="19"/>
  </r>
  <r>
    <s v="tt2278388"/>
    <x v="2748"/>
    <x v="2751"/>
    <n v="0"/>
    <x v="53"/>
    <n v="1"/>
    <n v="39"/>
    <x v="0"/>
    <x v="1"/>
    <x v="2"/>
    <s v="Crime"/>
    <x v="12"/>
    <x v="1"/>
    <n v="864325"/>
    <x v="2"/>
    <x v="78"/>
    <x v="2759"/>
    <n v="149563280"/>
    <x v="0"/>
    <d v="2014-02-06T00:00:00"/>
    <x v="308"/>
    <x v="2373"/>
    <x v="2"/>
    <x v="2"/>
    <x v="44"/>
    <x v="14"/>
  </r>
  <r>
    <s v="tt2279373"/>
    <x v="2749"/>
    <x v="2752"/>
    <n v="0"/>
    <x v="56"/>
    <n v="1"/>
    <n v="32"/>
    <x v="0"/>
    <x v="1"/>
    <x v="1"/>
    <s v="Comedy"/>
    <x v="34"/>
    <x v="0"/>
    <n v="59768"/>
    <x v="0"/>
    <x v="303"/>
    <x v="2760"/>
    <n v="251186032"/>
    <x v="0"/>
    <d v="2015-01-28T00:00:00"/>
    <x v="1168"/>
    <x v="2374"/>
    <x v="1"/>
    <x v="4"/>
    <x v="45"/>
    <x v="10"/>
  </r>
  <r>
    <s v="tt2283336"/>
    <x v="2750"/>
    <x v="2753"/>
    <n v="0"/>
    <x v="42"/>
    <n v="1"/>
    <n v="54"/>
    <x v="0"/>
    <x v="5"/>
    <x v="5"/>
    <s v="Comedy"/>
    <x v="29"/>
    <x v="0"/>
    <n v="143247"/>
    <x v="1"/>
    <x v="160"/>
    <x v="2761"/>
    <n v="143890701"/>
    <x v="0"/>
    <d v="2019-06-11T00:00:00"/>
    <x v="292"/>
    <x v="2298"/>
    <x v="6"/>
    <x v="0"/>
    <x v="47"/>
    <x v="0"/>
  </r>
  <r>
    <s v="tt2283362"/>
    <x v="2751"/>
    <x v="2754"/>
    <n v="0"/>
    <x v="39"/>
    <n v="1"/>
    <n v="59"/>
    <x v="0"/>
    <x v="5"/>
    <x v="5"/>
    <s v="Comedy"/>
    <x v="17"/>
    <x v="0"/>
    <n v="408268"/>
    <x v="1"/>
    <x v="143"/>
    <x v="2762"/>
    <n v="905339117"/>
    <x v="0"/>
    <d v="2017-12-05T00:00:00"/>
    <x v="516"/>
    <x v="2375"/>
    <x v="0"/>
    <x v="0"/>
    <x v="51"/>
    <x v="20"/>
  </r>
  <r>
    <s v="tt2293640"/>
    <x v="2752"/>
    <x v="2755"/>
    <n v="0"/>
    <x v="10"/>
    <n v="1"/>
    <n v="31"/>
    <x v="0"/>
    <x v="1"/>
    <x v="1"/>
    <s v="Comedy"/>
    <x v="0"/>
    <x v="0"/>
    <n v="252876"/>
    <x v="1"/>
    <x v="303"/>
    <x v="2763"/>
    <n v="1085444662"/>
    <x v="0"/>
    <d v="2015-06-11T00:00:00"/>
    <x v="1169"/>
    <x v="2376"/>
    <x v="6"/>
    <x v="2"/>
    <x v="45"/>
    <x v="0"/>
  </r>
  <r>
    <s v="tt2294449"/>
    <x v="2753"/>
    <x v="2756"/>
    <n v="0"/>
    <x v="22"/>
    <n v="1"/>
    <n v="52"/>
    <x v="0"/>
    <x v="5"/>
    <x v="2"/>
    <s v="Crime"/>
    <x v="16"/>
    <x v="0"/>
    <n v="397441"/>
    <x v="1"/>
    <x v="115"/>
    <x v="2764"/>
    <n v="281333876"/>
    <x v="0"/>
    <d v="2014-06-04T00:00:00"/>
    <x v="825"/>
    <x v="2377"/>
    <x v="6"/>
    <x v="4"/>
    <x v="44"/>
    <x v="3"/>
  </r>
  <r>
    <s v="tt2294629"/>
    <x v="2754"/>
    <x v="2757"/>
    <n v="0"/>
    <x v="8"/>
    <n v="1"/>
    <n v="42"/>
    <x v="0"/>
    <x v="1"/>
    <x v="1"/>
    <s v="Comedy"/>
    <x v="3"/>
    <x v="1"/>
    <n v="650478"/>
    <x v="2"/>
    <x v="191"/>
    <x v="2765"/>
    <n v="1184212902"/>
    <x v="0"/>
    <d v="2013-11-10T00:00:00"/>
    <x v="1170"/>
    <x v="2378"/>
    <x v="5"/>
    <x v="3"/>
    <x v="43"/>
    <x v="28"/>
  </r>
  <r>
    <s v="tt2302755"/>
    <x v="2755"/>
    <x v="2758"/>
    <n v="0"/>
    <x v="39"/>
    <n v="1"/>
    <n v="59"/>
    <x v="0"/>
    <x v="5"/>
    <x v="16"/>
    <s v="Unknown"/>
    <x v="7"/>
    <x v="0"/>
    <n v="288041"/>
    <x v="1"/>
    <x v="108"/>
    <x v="2766"/>
    <n v="100270201"/>
    <x v="0"/>
    <d v="2013-03-18T00:00:00"/>
    <x v="409"/>
    <x v="2379"/>
    <x v="3"/>
    <x v="5"/>
    <x v="43"/>
    <x v="21"/>
  </r>
  <r>
    <s v="tt2304933"/>
    <x v="2756"/>
    <x v="2759"/>
    <n v="0"/>
    <x v="22"/>
    <n v="1"/>
    <n v="52"/>
    <x v="0"/>
    <x v="5"/>
    <x v="5"/>
    <s v="Sci-Fi"/>
    <x v="50"/>
    <x v="0"/>
    <n v="115214"/>
    <x v="1"/>
    <x v="119"/>
    <x v="2767"/>
    <n v="71906372"/>
    <x v="0"/>
    <d v="2016-01-14T00:00:00"/>
    <x v="1171"/>
    <x v="2380"/>
    <x v="1"/>
    <x v="2"/>
    <x v="52"/>
    <x v="5"/>
  </r>
  <r>
    <s v="tt2305051"/>
    <x v="2757"/>
    <x v="2760"/>
    <n v="0"/>
    <x v="47"/>
    <n v="1"/>
    <n v="55"/>
    <x v="0"/>
    <x v="1"/>
    <x v="18"/>
    <s v="Drama"/>
    <x v="1"/>
    <x v="1"/>
    <n v="135312"/>
    <x v="1"/>
    <x v="48"/>
    <x v="2768"/>
    <n v="37501541"/>
    <x v="0"/>
    <d v="2014-08-29T00:00:00"/>
    <x v="793"/>
    <x v="2322"/>
    <x v="10"/>
    <x v="1"/>
    <x v="44"/>
    <x v="11"/>
  </r>
  <r>
    <s v="tt2310332"/>
    <x v="2758"/>
    <x v="2761"/>
    <n v="0"/>
    <x v="2"/>
    <n v="2"/>
    <n v="24"/>
    <x v="2"/>
    <x v="1"/>
    <x v="0"/>
    <s v="Unknown"/>
    <x v="3"/>
    <x v="1"/>
    <n v="558461"/>
    <x v="2"/>
    <x v="224"/>
    <x v="2769"/>
    <n v="712201338"/>
    <x v="0"/>
    <d v="2014-12-01T00:00:00"/>
    <x v="223"/>
    <x v="2381"/>
    <x v="0"/>
    <x v="5"/>
    <x v="44"/>
    <x v="1"/>
  </r>
  <r>
    <s v="tt2312718"/>
    <x v="2759"/>
    <x v="2762"/>
    <n v="0"/>
    <x v="12"/>
    <n v="1"/>
    <n v="40"/>
    <x v="0"/>
    <x v="5"/>
    <x v="6"/>
    <s v="Thriller"/>
    <x v="7"/>
    <x v="0"/>
    <n v="127232"/>
    <x v="1"/>
    <x v="68"/>
    <x v="2770"/>
    <n v="26449416"/>
    <x v="0"/>
    <d v="2013-11-20T00:00:00"/>
    <x v="349"/>
    <x v="2382"/>
    <x v="5"/>
    <x v="4"/>
    <x v="43"/>
    <x v="8"/>
  </r>
  <r>
    <s v="tt2316204"/>
    <x v="2760"/>
    <x v="2763"/>
    <n v="0"/>
    <x v="20"/>
    <n v="2"/>
    <n v="2"/>
    <x v="2"/>
    <x v="7"/>
    <x v="4"/>
    <s v="Thriller"/>
    <x v="0"/>
    <x v="0"/>
    <n v="295858"/>
    <x v="1"/>
    <x v="304"/>
    <x v="2771"/>
    <n v="143891763"/>
    <x v="0"/>
    <d v="2017-05-04T00:00:00"/>
    <x v="59"/>
    <x v="2383"/>
    <x v="11"/>
    <x v="2"/>
    <x v="51"/>
    <x v="3"/>
  </r>
  <r>
    <s v="tt2321549"/>
    <x v="2761"/>
    <x v="2764"/>
    <n v="0"/>
    <x v="19"/>
    <n v="1"/>
    <n v="34"/>
    <x v="0"/>
    <x v="7"/>
    <x v="9"/>
    <s v="Unknown"/>
    <x v="22"/>
    <x v="0"/>
    <n v="241519"/>
    <x v="1"/>
    <x v="14"/>
    <x v="2772"/>
    <n v="8484459"/>
    <x v="0"/>
    <d v="2014-01-17T00:00:00"/>
    <x v="1172"/>
    <x v="2032"/>
    <x v="1"/>
    <x v="1"/>
    <x v="44"/>
    <x v="30"/>
  </r>
  <r>
    <s v="tt2322441"/>
    <x v="2762"/>
    <x v="2765"/>
    <n v="0"/>
    <x v="31"/>
    <n v="2"/>
    <n v="5"/>
    <x v="2"/>
    <x v="3"/>
    <x v="7"/>
    <s v="Thriller"/>
    <x v="52"/>
    <x v="3"/>
    <n v="330732"/>
    <x v="1"/>
    <x v="82"/>
    <x v="2773"/>
    <n v="529651467"/>
    <x v="0"/>
    <d v="2015-02-09T00:00:00"/>
    <x v="1173"/>
    <x v="2384"/>
    <x v="2"/>
    <x v="5"/>
    <x v="45"/>
    <x v="17"/>
  </r>
  <r>
    <s v="tt2328900"/>
    <x v="2763"/>
    <x v="2766"/>
    <n v="0"/>
    <x v="14"/>
    <n v="2"/>
    <n v="4"/>
    <x v="2"/>
    <x v="2"/>
    <x v="3"/>
    <s v="History"/>
    <x v="33"/>
    <x v="0"/>
    <n v="53993"/>
    <x v="0"/>
    <x v="78"/>
    <x v="2774"/>
    <n v="21712809"/>
    <x v="0"/>
    <d v="2018-11-15T00:00:00"/>
    <x v="1174"/>
    <x v="2385"/>
    <x v="5"/>
    <x v="2"/>
    <x v="55"/>
    <x v="24"/>
  </r>
  <r>
    <s v="tt2333784"/>
    <x v="2764"/>
    <x v="2767"/>
    <n v="0"/>
    <x v="50"/>
    <n v="2"/>
    <n v="6"/>
    <x v="2"/>
    <x v="5"/>
    <x v="5"/>
    <s v="Thriller"/>
    <x v="28"/>
    <x v="0"/>
    <n v="192959"/>
    <x v="1"/>
    <x v="125"/>
    <x v="2775"/>
    <n v="134657577"/>
    <x v="0"/>
    <d v="2014-08-04T00:00:00"/>
    <x v="928"/>
    <x v="2386"/>
    <x v="10"/>
    <x v="5"/>
    <x v="44"/>
    <x v="3"/>
  </r>
  <r>
    <s v="tt2334649"/>
    <x v="2765"/>
    <x v="2768"/>
    <n v="0"/>
    <x v="57"/>
    <n v="1"/>
    <n v="25"/>
    <x v="0"/>
    <x v="2"/>
    <x v="6"/>
    <s v="Drama"/>
    <x v="15"/>
    <x v="1"/>
    <n v="84802"/>
    <x v="0"/>
    <x v="94"/>
    <x v="2776"/>
    <n v="16485830"/>
    <x v="0"/>
    <d v="2013-01-19T00:00:00"/>
    <x v="1119"/>
    <x v="2111"/>
    <x v="1"/>
    <x v="6"/>
    <x v="43"/>
    <x v="4"/>
  </r>
  <r>
    <s v="tt2334873"/>
    <x v="2766"/>
    <x v="2769"/>
    <n v="0"/>
    <x v="37"/>
    <n v="1"/>
    <n v="38"/>
    <x v="0"/>
    <x v="0"/>
    <x v="3"/>
    <s v="Unknown"/>
    <x v="21"/>
    <x v="1"/>
    <n v="210240"/>
    <x v="1"/>
    <x v="59"/>
    <x v="2777"/>
    <n v="81104804"/>
    <x v="0"/>
    <d v="2013-07-22T00:00:00"/>
    <x v="46"/>
    <x v="2387"/>
    <x v="7"/>
    <x v="5"/>
    <x v="43"/>
    <x v="29"/>
  </r>
  <r>
    <s v="tt2334879"/>
    <x v="2767"/>
    <x v="2770"/>
    <n v="0"/>
    <x v="65"/>
    <n v="2"/>
    <n v="11"/>
    <x v="2"/>
    <x v="5"/>
    <x v="3"/>
    <s v="Thriller"/>
    <x v="33"/>
    <x v="0"/>
    <n v="232690"/>
    <x v="1"/>
    <x v="191"/>
    <x v="2778"/>
    <n v="55366737"/>
    <x v="0"/>
    <d v="2013-06-21T00:00:00"/>
    <x v="233"/>
    <x v="2388"/>
    <x v="6"/>
    <x v="1"/>
    <x v="43"/>
    <x v="6"/>
  </r>
  <r>
    <s v="tt2345737"/>
    <x v="2768"/>
    <x v="2771"/>
    <n v="0"/>
    <x v="62"/>
    <n v="1"/>
    <n v="43"/>
    <x v="0"/>
    <x v="5"/>
    <x v="6"/>
    <s v="Drama"/>
    <x v="0"/>
    <x v="0"/>
    <n v="50444"/>
    <x v="0"/>
    <x v="3"/>
    <x v="2779"/>
    <n v="-9489993"/>
    <x v="1"/>
    <d v="2014-05-18T00:00:00"/>
    <x v="1175"/>
    <x v="2389"/>
    <x v="11"/>
    <x v="3"/>
    <x v="44"/>
    <x v="21"/>
  </r>
  <r>
    <s v="tt2345759"/>
    <x v="739"/>
    <x v="739"/>
    <n v="0"/>
    <x v="40"/>
    <n v="1"/>
    <n v="51"/>
    <x v="0"/>
    <x v="5"/>
    <x v="5"/>
    <s v="Fantasy"/>
    <x v="35"/>
    <x v="0"/>
    <n v="201287"/>
    <x v="1"/>
    <x v="149"/>
    <x v="2780"/>
    <n v="284231607"/>
    <x v="0"/>
    <d v="2017-05-22T00:00:00"/>
    <x v="1176"/>
    <x v="2390"/>
    <x v="11"/>
    <x v="5"/>
    <x v="51"/>
    <x v="29"/>
  </r>
  <r>
    <s v="tt2350496"/>
    <x v="2769"/>
    <x v="2772"/>
    <n v="0"/>
    <x v="9"/>
    <n v="1"/>
    <n v="44"/>
    <x v="0"/>
    <x v="3"/>
    <x v="7"/>
    <s v="Unknown"/>
    <x v="10"/>
    <x v="1"/>
    <n v="59600"/>
    <x v="0"/>
    <x v="60"/>
    <x v="2781"/>
    <n v="10621777"/>
    <x v="0"/>
    <d v="2013-05-19T00:00:00"/>
    <x v="1177"/>
    <x v="2316"/>
    <x v="11"/>
    <x v="3"/>
    <x v="43"/>
    <x v="4"/>
  </r>
  <r>
    <s v="tt2357129"/>
    <x v="2770"/>
    <x v="2773"/>
    <n v="0"/>
    <x v="82"/>
    <n v="2"/>
    <n v="8"/>
    <x v="2"/>
    <x v="2"/>
    <x v="3"/>
    <s v="Unknown"/>
    <x v="34"/>
    <x v="0"/>
    <n v="101756"/>
    <x v="1"/>
    <x v="3"/>
    <x v="2782"/>
    <n v="30128352"/>
    <x v="0"/>
    <d v="2013-01-25T00:00:00"/>
    <x v="1178"/>
    <x v="2391"/>
    <x v="1"/>
    <x v="1"/>
    <x v="43"/>
    <x v="2"/>
  </r>
  <r>
    <s v="tt2357291"/>
    <x v="2771"/>
    <x v="2774"/>
    <n v="0"/>
    <x v="75"/>
    <n v="1"/>
    <n v="41"/>
    <x v="0"/>
    <x v="1"/>
    <x v="1"/>
    <s v="Comedy"/>
    <x v="33"/>
    <x v="0"/>
    <n v="97916"/>
    <x v="0"/>
    <x v="182"/>
    <x v="2783"/>
    <n v="395781117"/>
    <x v="0"/>
    <d v="2014-03-20T00:00:00"/>
    <x v="709"/>
    <x v="2392"/>
    <x v="3"/>
    <x v="2"/>
    <x v="44"/>
    <x v="8"/>
  </r>
  <r>
    <s v="tt2359024"/>
    <x v="2772"/>
    <x v="2775"/>
    <n v="0"/>
    <x v="59"/>
    <n v="1"/>
    <n v="30"/>
    <x v="0"/>
    <x v="4"/>
    <x v="3"/>
    <s v="Thriller"/>
    <x v="1"/>
    <x v="1"/>
    <n v="77600"/>
    <x v="0"/>
    <x v="305"/>
    <x v="2784"/>
    <n v="573313"/>
    <x v="0"/>
    <d v="2013-05-17T00:00:00"/>
    <x v="1179"/>
    <x v="2393"/>
    <x v="11"/>
    <x v="1"/>
    <x v="43"/>
    <x v="30"/>
  </r>
  <r>
    <s v="tt2361317"/>
    <x v="2773"/>
    <x v="2776"/>
    <n v="0"/>
    <x v="27"/>
    <n v="2"/>
    <n v="9"/>
    <x v="2"/>
    <x v="5"/>
    <x v="6"/>
    <s v="Drama"/>
    <x v="0"/>
    <x v="0"/>
    <n v="59164"/>
    <x v="0"/>
    <x v="117"/>
    <x v="2785"/>
    <n v="-42221445"/>
    <x v="1"/>
    <d v="2016-12-13T00:00:00"/>
    <x v="731"/>
    <x v="2324"/>
    <x v="0"/>
    <x v="0"/>
    <x v="52"/>
    <x v="12"/>
  </r>
  <r>
    <s v="tt2361509"/>
    <x v="2774"/>
    <x v="2777"/>
    <n v="0"/>
    <x v="21"/>
    <n v="2"/>
    <n v="1"/>
    <x v="2"/>
    <x v="0"/>
    <x v="3"/>
    <s v="Unknown"/>
    <x v="1"/>
    <x v="1"/>
    <n v="267598"/>
    <x v="1"/>
    <x v="56"/>
    <x v="2786"/>
    <n v="159764672"/>
    <x v="0"/>
    <d v="2015-09-15T00:00:00"/>
    <x v="459"/>
    <x v="2394"/>
    <x v="9"/>
    <x v="0"/>
    <x v="45"/>
    <x v="24"/>
  </r>
  <r>
    <s v="tt2364841"/>
    <x v="2775"/>
    <x v="2778"/>
    <n v="0"/>
    <x v="28"/>
    <n v="1"/>
    <n v="28"/>
    <x v="0"/>
    <x v="4"/>
    <x v="9"/>
    <s v="Thriller"/>
    <x v="29"/>
    <x v="0"/>
    <n v="65271"/>
    <x v="0"/>
    <x v="84"/>
    <x v="2787"/>
    <n v="32675095"/>
    <x v="0"/>
    <d v="2013-09-18T00:00:00"/>
    <x v="940"/>
    <x v="2395"/>
    <x v="9"/>
    <x v="4"/>
    <x v="43"/>
    <x v="21"/>
  </r>
  <r>
    <s v="tt2369135"/>
    <x v="2776"/>
    <x v="2779"/>
    <n v="0"/>
    <x v="68"/>
    <n v="2"/>
    <n v="12"/>
    <x v="2"/>
    <x v="5"/>
    <x v="6"/>
    <s v="Thriller"/>
    <x v="0"/>
    <x v="0"/>
    <n v="176540"/>
    <x v="1"/>
    <x v="167"/>
    <x v="2788"/>
    <n v="137277636"/>
    <x v="0"/>
    <d v="2014-03-07T00:00:00"/>
    <x v="1180"/>
    <x v="2396"/>
    <x v="3"/>
    <x v="1"/>
    <x v="44"/>
    <x v="7"/>
  </r>
  <r>
    <s v="tt2377322"/>
    <x v="2777"/>
    <x v="2780"/>
    <n v="0"/>
    <x v="0"/>
    <n v="1"/>
    <n v="58"/>
    <x v="0"/>
    <x v="4"/>
    <x v="0"/>
    <s v="Horror"/>
    <x v="27"/>
    <x v="0"/>
    <n v="83909"/>
    <x v="0"/>
    <x v="84"/>
    <x v="2789"/>
    <n v="57937815"/>
    <x v="0"/>
    <d v="2014-06-24T00:00:00"/>
    <x v="674"/>
    <x v="2397"/>
    <x v="6"/>
    <x v="0"/>
    <x v="44"/>
    <x v="22"/>
  </r>
  <r>
    <s v="tt2379713"/>
    <x v="2778"/>
    <x v="2781"/>
    <n v="0"/>
    <x v="116"/>
    <n v="2"/>
    <n v="28"/>
    <x v="2"/>
    <x v="5"/>
    <x v="5"/>
    <s v="Thriller"/>
    <x v="22"/>
    <x v="0"/>
    <n v="458218"/>
    <x v="1"/>
    <x v="306"/>
    <x v="2790"/>
    <n v="635705312"/>
    <x v="0"/>
    <d v="2015-10-26T00:00:00"/>
    <x v="437"/>
    <x v="2398"/>
    <x v="4"/>
    <x v="5"/>
    <x v="45"/>
    <x v="16"/>
  </r>
  <r>
    <s v="tt2380307"/>
    <x v="2779"/>
    <x v="2782"/>
    <n v="0"/>
    <x v="17"/>
    <n v="1"/>
    <n v="45"/>
    <x v="0"/>
    <x v="1"/>
    <x v="1"/>
    <s v="Drama"/>
    <x v="26"/>
    <x v="1"/>
    <n v="562843"/>
    <x v="2"/>
    <x v="145"/>
    <x v="2791"/>
    <n v="639337054"/>
    <x v="0"/>
    <d v="2017-10-20T00:00:00"/>
    <x v="1181"/>
    <x v="2399"/>
    <x v="4"/>
    <x v="1"/>
    <x v="51"/>
    <x v="8"/>
  </r>
  <r>
    <s v="tt2381111"/>
    <x v="2780"/>
    <x v="2783"/>
    <n v="0"/>
    <x v="35"/>
    <n v="1"/>
    <n v="57"/>
    <x v="0"/>
    <x v="3"/>
    <x v="7"/>
    <s v="Unknown"/>
    <x v="15"/>
    <x v="1"/>
    <n v="147985"/>
    <x v="1"/>
    <x v="21"/>
    <x v="2792"/>
    <n v="51402155"/>
    <x v="0"/>
    <d v="2015-01-26T00:00:00"/>
    <x v="1182"/>
    <x v="2400"/>
    <x v="1"/>
    <x v="5"/>
    <x v="45"/>
    <x v="16"/>
  </r>
  <r>
    <s v="tt2381249"/>
    <x v="2781"/>
    <x v="2784"/>
    <n v="0"/>
    <x v="65"/>
    <n v="2"/>
    <n v="11"/>
    <x v="2"/>
    <x v="5"/>
    <x v="5"/>
    <s v="Thriller"/>
    <x v="3"/>
    <x v="1"/>
    <n v="402382"/>
    <x v="1"/>
    <x v="191"/>
    <x v="2793"/>
    <n v="532716636"/>
    <x v="0"/>
    <d v="2015-07-23T00:00:00"/>
    <x v="794"/>
    <x v="2401"/>
    <x v="7"/>
    <x v="2"/>
    <x v="45"/>
    <x v="26"/>
  </r>
  <r>
    <s v="tt2381941"/>
    <x v="2782"/>
    <x v="2785"/>
    <n v="0"/>
    <x v="17"/>
    <n v="1"/>
    <n v="45"/>
    <x v="0"/>
    <x v="0"/>
    <x v="6"/>
    <s v="Drama"/>
    <x v="5"/>
    <x v="0"/>
    <n v="267427"/>
    <x v="1"/>
    <x v="307"/>
    <x v="2794"/>
    <n v="109062963"/>
    <x v="0"/>
    <d v="2015-02-11T00:00:00"/>
    <x v="879"/>
    <x v="2402"/>
    <x v="2"/>
    <x v="4"/>
    <x v="45"/>
    <x v="0"/>
  </r>
  <r>
    <s v="tt2381991"/>
    <x v="2783"/>
    <x v="2786"/>
    <n v="0"/>
    <x v="42"/>
    <n v="1"/>
    <n v="54"/>
    <x v="0"/>
    <x v="5"/>
    <x v="5"/>
    <s v="Drama"/>
    <x v="28"/>
    <x v="0"/>
    <n v="117049"/>
    <x v="1"/>
    <x v="138"/>
    <x v="2795"/>
    <n v="49989338"/>
    <x v="0"/>
    <d v="2016-03-29T00:00:00"/>
    <x v="1183"/>
    <x v="2403"/>
    <x v="3"/>
    <x v="0"/>
    <x v="52"/>
    <x v="11"/>
  </r>
  <r>
    <s v="tt2382320"/>
    <x v="2784"/>
    <x v="2787"/>
    <n v="0"/>
    <x v="111"/>
    <n v="2"/>
    <n v="43"/>
    <x v="2"/>
    <x v="5"/>
    <x v="5"/>
    <s v="Thriller"/>
    <x v="21"/>
    <x v="1"/>
    <n v="431913"/>
    <x v="1"/>
    <x v="224"/>
    <x v="2796"/>
    <n v="524153007"/>
    <x v="0"/>
    <d v="2021-09-28T00:00:00"/>
    <x v="1014"/>
    <x v="2404"/>
    <x v="9"/>
    <x v="0"/>
    <x v="41"/>
    <x v="10"/>
  </r>
  <r>
    <s v="tt2382396"/>
    <x v="2785"/>
    <x v="2788"/>
    <n v="0"/>
    <x v="35"/>
    <n v="1"/>
    <n v="57"/>
    <x v="0"/>
    <x v="4"/>
    <x v="3"/>
    <s v="Thriller"/>
    <x v="22"/>
    <x v="0"/>
    <n v="50560"/>
    <x v="0"/>
    <x v="1"/>
    <x v="2797"/>
    <n v="-1568557"/>
    <x v="1"/>
    <d v="2013-08-30T00:00:00"/>
    <x v="843"/>
    <x v="2020"/>
    <x v="10"/>
    <x v="1"/>
    <x v="43"/>
    <x v="13"/>
  </r>
  <r>
    <s v="tt2386490"/>
    <x v="2786"/>
    <x v="2789"/>
    <n v="0"/>
    <x v="9"/>
    <n v="1"/>
    <n v="44"/>
    <x v="0"/>
    <x v="5"/>
    <x v="5"/>
    <s v="Animation"/>
    <x v="3"/>
    <x v="1"/>
    <n v="144245"/>
    <x v="1"/>
    <x v="308"/>
    <x v="2798"/>
    <n v="395580592"/>
    <x v="0"/>
    <d v="2019-01-03T00:00:00"/>
    <x v="1086"/>
    <x v="2405"/>
    <x v="1"/>
    <x v="2"/>
    <x v="47"/>
    <x v="25"/>
  </r>
  <r>
    <s v="tt2387433"/>
    <x v="2787"/>
    <x v="2790"/>
    <n v="0"/>
    <x v="26"/>
    <n v="1"/>
    <n v="37"/>
    <x v="0"/>
    <x v="7"/>
    <x v="4"/>
    <s v="Thriller"/>
    <x v="33"/>
    <x v="0"/>
    <n v="78786"/>
    <x v="0"/>
    <x v="2"/>
    <x v="2799"/>
    <n v="24358103"/>
    <x v="0"/>
    <d v="2013-02-21T00:00:00"/>
    <x v="815"/>
    <x v="1642"/>
    <x v="2"/>
    <x v="2"/>
    <x v="43"/>
    <x v="6"/>
  </r>
  <r>
    <s v="tt2387499"/>
    <x v="2788"/>
    <x v="2791"/>
    <n v="0"/>
    <x v="17"/>
    <n v="1"/>
    <n v="45"/>
    <x v="0"/>
    <x v="5"/>
    <x v="2"/>
    <s v="Unknown"/>
    <x v="32"/>
    <x v="0"/>
    <n v="66263"/>
    <x v="0"/>
    <x v="82"/>
    <x v="2800"/>
    <n v="-10081255"/>
    <x v="1"/>
    <d v="2016-10-19T00:00:00"/>
    <x v="817"/>
    <x v="2406"/>
    <x v="4"/>
    <x v="4"/>
    <x v="52"/>
    <x v="4"/>
  </r>
  <r>
    <s v="tt2387559"/>
    <x v="2789"/>
    <x v="2792"/>
    <n v="0"/>
    <x v="17"/>
    <n v="1"/>
    <n v="45"/>
    <x v="0"/>
    <x v="0"/>
    <x v="3"/>
    <s v="Unknown"/>
    <x v="33"/>
    <x v="0"/>
    <n v="82033"/>
    <x v="0"/>
    <x v="112"/>
    <x v="2801"/>
    <n v="27120346"/>
    <x v="0"/>
    <d v="2013-11-03T00:00:00"/>
    <x v="1184"/>
    <x v="2407"/>
    <x v="5"/>
    <x v="3"/>
    <x v="43"/>
    <x v="25"/>
  </r>
  <r>
    <s v="tt2388715"/>
    <x v="2790"/>
    <x v="2793"/>
    <n v="0"/>
    <x v="9"/>
    <n v="1"/>
    <n v="44"/>
    <x v="0"/>
    <x v="7"/>
    <x v="9"/>
    <s v="Thriller"/>
    <x v="7"/>
    <x v="0"/>
    <n v="137279"/>
    <x v="1"/>
    <x v="25"/>
    <x v="2802"/>
    <n v="39459951"/>
    <x v="0"/>
    <d v="2013-09-08T00:00:00"/>
    <x v="1185"/>
    <x v="2408"/>
    <x v="9"/>
    <x v="3"/>
    <x v="43"/>
    <x v="19"/>
  </r>
  <r>
    <s v="tt2390361"/>
    <x v="2791"/>
    <x v="2794"/>
    <n v="0"/>
    <x v="29"/>
    <n v="1"/>
    <n v="33"/>
    <x v="0"/>
    <x v="0"/>
    <x v="3"/>
    <s v="Romance"/>
    <x v="16"/>
    <x v="0"/>
    <n v="65411"/>
    <x v="0"/>
    <x v="33"/>
    <x v="2803"/>
    <n v="17288872"/>
    <x v="0"/>
    <d v="2013-09-07T00:00:00"/>
    <x v="1186"/>
    <x v="1566"/>
    <x v="9"/>
    <x v="6"/>
    <x v="43"/>
    <x v="7"/>
  </r>
  <r>
    <s v="tt2395427"/>
    <x v="2792"/>
    <x v="2795"/>
    <n v="0"/>
    <x v="71"/>
    <n v="2"/>
    <n v="21"/>
    <x v="2"/>
    <x v="5"/>
    <x v="5"/>
    <s v="Sci-Fi"/>
    <x v="21"/>
    <x v="1"/>
    <n v="903913"/>
    <x v="2"/>
    <x v="224"/>
    <x v="2804"/>
    <n v="1155018048"/>
    <x v="0"/>
    <d v="2015-04-13T00:00:00"/>
    <x v="632"/>
    <x v="2409"/>
    <x v="8"/>
    <x v="5"/>
    <x v="45"/>
    <x v="12"/>
  </r>
  <r>
    <s v="tt2397535"/>
    <x v="2793"/>
    <x v="2796"/>
    <n v="0"/>
    <x v="26"/>
    <n v="1"/>
    <n v="37"/>
    <x v="0"/>
    <x v="5"/>
    <x v="3"/>
    <s v="Sci-Fi"/>
    <x v="3"/>
    <x v="1"/>
    <n v="296243"/>
    <x v="1"/>
    <x v="309"/>
    <x v="2805"/>
    <n v="-157551"/>
    <x v="1"/>
    <d v="2014-03-08T00:00:00"/>
    <x v="706"/>
    <x v="2307"/>
    <x v="3"/>
    <x v="6"/>
    <x v="44"/>
    <x v="19"/>
  </r>
  <r>
    <s v="tt2401878"/>
    <x v="2794"/>
    <x v="2797"/>
    <n v="0"/>
    <x v="59"/>
    <n v="1"/>
    <n v="30"/>
    <x v="0"/>
    <x v="11"/>
    <x v="2"/>
    <s v="Drama"/>
    <x v="21"/>
    <x v="1"/>
    <n v="74414"/>
    <x v="0"/>
    <x v="33"/>
    <x v="2806"/>
    <n v="-2340714"/>
    <x v="1"/>
    <d v="2015-09-04T00:00:00"/>
    <x v="1187"/>
    <x v="2001"/>
    <x v="9"/>
    <x v="1"/>
    <x v="45"/>
    <x v="3"/>
  </r>
  <r>
    <s v="tt2402157"/>
    <x v="2795"/>
    <x v="2798"/>
    <n v="0"/>
    <x v="52"/>
    <n v="1"/>
    <n v="48"/>
    <x v="0"/>
    <x v="5"/>
    <x v="16"/>
    <s v="Unknown"/>
    <x v="33"/>
    <x v="0"/>
    <n v="69820"/>
    <x v="0"/>
    <x v="48"/>
    <x v="2807"/>
    <n v="24661919"/>
    <x v="0"/>
    <d v="2014-08-13T00:00:00"/>
    <x v="164"/>
    <x v="2410"/>
    <x v="10"/>
    <x v="4"/>
    <x v="44"/>
    <x v="12"/>
  </r>
  <r>
    <s v="tt2402927"/>
    <x v="2796"/>
    <x v="2799"/>
    <n v="0"/>
    <x v="0"/>
    <n v="1"/>
    <n v="58"/>
    <x v="0"/>
    <x v="3"/>
    <x v="7"/>
    <s v="Unknown"/>
    <x v="14"/>
    <x v="1"/>
    <n v="138398"/>
    <x v="1"/>
    <x v="197"/>
    <x v="2808"/>
    <n v="28472135"/>
    <x v="0"/>
    <d v="2015-05-17T00:00:00"/>
    <x v="615"/>
    <x v="2411"/>
    <x v="11"/>
    <x v="3"/>
    <x v="45"/>
    <x v="30"/>
  </r>
  <r>
    <s v="tt2404233"/>
    <x v="2797"/>
    <x v="2800"/>
    <n v="0"/>
    <x v="45"/>
    <n v="2"/>
    <n v="7"/>
    <x v="2"/>
    <x v="5"/>
    <x v="5"/>
    <s v="Drama"/>
    <x v="35"/>
    <x v="0"/>
    <n v="123324"/>
    <x v="1"/>
    <x v="161"/>
    <x v="2809"/>
    <n v="10680864"/>
    <x v="0"/>
    <d v="2016-02-24T00:00:00"/>
    <x v="261"/>
    <x v="2412"/>
    <x v="2"/>
    <x v="4"/>
    <x v="52"/>
    <x v="22"/>
  </r>
  <r>
    <s v="tt2404311"/>
    <x v="2798"/>
    <x v="2801"/>
    <n v="0"/>
    <x v="40"/>
    <n v="1"/>
    <n v="51"/>
    <x v="0"/>
    <x v="0"/>
    <x v="6"/>
    <s v="Thriller"/>
    <x v="33"/>
    <x v="0"/>
    <n v="121382"/>
    <x v="1"/>
    <x v="84"/>
    <x v="2810"/>
    <n v="48418811"/>
    <x v="0"/>
    <d v="2013-09-10T00:00:00"/>
    <x v="339"/>
    <x v="2413"/>
    <x v="9"/>
    <x v="0"/>
    <x v="43"/>
    <x v="28"/>
  </r>
  <r>
    <s v="tt2404425"/>
    <x v="2799"/>
    <x v="2802"/>
    <n v="0"/>
    <x v="15"/>
    <n v="1"/>
    <n v="49"/>
    <x v="0"/>
    <x v="2"/>
    <x v="3"/>
    <s v="History"/>
    <x v="21"/>
    <x v="1"/>
    <n v="61929"/>
    <x v="0"/>
    <x v="21"/>
    <x v="2811"/>
    <n v="50619773"/>
    <x v="0"/>
    <d v="2015-02-09T00:00:00"/>
    <x v="1188"/>
    <x v="2384"/>
    <x v="2"/>
    <x v="5"/>
    <x v="45"/>
    <x v="17"/>
  </r>
  <r>
    <s v="tt2404435"/>
    <x v="2800"/>
    <x v="2803"/>
    <n v="0"/>
    <x v="68"/>
    <n v="2"/>
    <n v="12"/>
    <x v="2"/>
    <x v="5"/>
    <x v="5"/>
    <s v="Drama"/>
    <x v="17"/>
    <x v="0"/>
    <n v="223920"/>
    <x v="1"/>
    <x v="143"/>
    <x v="2812"/>
    <n v="72360636"/>
    <x v="0"/>
    <d v="2016-09-08T00:00:00"/>
    <x v="409"/>
    <x v="2414"/>
    <x v="9"/>
    <x v="2"/>
    <x v="52"/>
    <x v="19"/>
  </r>
  <r>
    <s v="tt2404461"/>
    <x v="2801"/>
    <x v="2804"/>
    <n v="0"/>
    <x v="25"/>
    <n v="2"/>
    <n v="10"/>
    <x v="2"/>
    <x v="3"/>
    <x v="9"/>
    <s v="Unknown"/>
    <x v="8"/>
    <x v="1"/>
    <n v="50335"/>
    <x v="0"/>
    <x v="21"/>
    <x v="2813"/>
    <n v="1673462"/>
    <x v="0"/>
    <d v="2013-05-17T00:00:00"/>
    <x v="1120"/>
    <x v="2393"/>
    <x v="11"/>
    <x v="1"/>
    <x v="43"/>
    <x v="30"/>
  </r>
  <r>
    <s v="tt2404463"/>
    <x v="2802"/>
    <x v="2805"/>
    <n v="0"/>
    <x v="35"/>
    <n v="1"/>
    <n v="57"/>
    <x v="0"/>
    <x v="5"/>
    <x v="2"/>
    <s v="Crime"/>
    <x v="5"/>
    <x v="0"/>
    <n v="179068"/>
    <x v="1"/>
    <x v="120"/>
    <x v="2814"/>
    <n v="186930771"/>
    <x v="0"/>
    <d v="2013-06-23T00:00:00"/>
    <x v="985"/>
    <x v="2415"/>
    <x v="6"/>
    <x v="3"/>
    <x v="43"/>
    <x v="26"/>
  </r>
  <r>
    <s v="tt2406566"/>
    <x v="2803"/>
    <x v="2806"/>
    <n v="0"/>
    <x v="47"/>
    <n v="1"/>
    <n v="55"/>
    <x v="0"/>
    <x v="5"/>
    <x v="16"/>
    <s v="Unknown"/>
    <x v="13"/>
    <x v="0"/>
    <n v="203074"/>
    <x v="1"/>
    <x v="84"/>
    <x v="2815"/>
    <n v="70014025"/>
    <x v="0"/>
    <d v="1905-07-09T00:00:00"/>
    <x v="975"/>
    <x v="2416"/>
    <x v="7"/>
    <x v="3"/>
    <x v="9"/>
    <x v="17"/>
  </r>
  <r>
    <s v="tt2431286"/>
    <x v="2804"/>
    <x v="2807"/>
    <n v="0"/>
    <x v="37"/>
    <n v="1"/>
    <n v="38"/>
    <x v="0"/>
    <x v="2"/>
    <x v="2"/>
    <s v="Drama"/>
    <x v="2"/>
    <x v="1"/>
    <n v="102896"/>
    <x v="1"/>
    <x v="3"/>
    <x v="2816"/>
    <n v="88129872"/>
    <x v="0"/>
    <d v="2013-08-31T00:00:00"/>
    <x v="165"/>
    <x v="2417"/>
    <x v="10"/>
    <x v="6"/>
    <x v="43"/>
    <x v="27"/>
  </r>
  <r>
    <s v="tt2436386"/>
    <x v="2805"/>
    <x v="2808"/>
    <n v="0"/>
    <x v="32"/>
    <n v="1"/>
    <n v="46"/>
    <x v="0"/>
    <x v="3"/>
    <x v="9"/>
    <s v="Sci-Fi"/>
    <x v="33"/>
    <x v="0"/>
    <n v="83200"/>
    <x v="0"/>
    <x v="3"/>
    <x v="2817"/>
    <n v="21213241"/>
    <x v="0"/>
    <d v="2015-01-28T00:00:00"/>
    <x v="1189"/>
    <x v="2374"/>
    <x v="1"/>
    <x v="4"/>
    <x v="45"/>
    <x v="10"/>
  </r>
  <r>
    <s v="tt2446042"/>
    <x v="2806"/>
    <x v="2809"/>
    <n v="0"/>
    <x v="52"/>
    <n v="1"/>
    <n v="48"/>
    <x v="0"/>
    <x v="5"/>
    <x v="6"/>
    <s v="Thriller"/>
    <x v="34"/>
    <x v="0"/>
    <n v="201038"/>
    <x v="1"/>
    <x v="0"/>
    <x v="2818"/>
    <n v="278479141"/>
    <x v="0"/>
    <d v="2014-12-16T00:00:00"/>
    <x v="915"/>
    <x v="1486"/>
    <x v="0"/>
    <x v="0"/>
    <x v="44"/>
    <x v="18"/>
  </r>
  <r>
    <s v="tt2446980"/>
    <x v="2807"/>
    <x v="2810"/>
    <n v="0"/>
    <x v="14"/>
    <n v="2"/>
    <n v="4"/>
    <x v="2"/>
    <x v="2"/>
    <x v="3"/>
    <s v="Unknown"/>
    <x v="5"/>
    <x v="0"/>
    <n v="142696"/>
    <x v="1"/>
    <x v="113"/>
    <x v="2819"/>
    <n v="41134059"/>
    <x v="0"/>
    <d v="2015-12-13T00:00:00"/>
    <x v="359"/>
    <x v="2418"/>
    <x v="0"/>
    <x v="3"/>
    <x v="45"/>
    <x v="12"/>
  </r>
  <r>
    <s v="tt2452244"/>
    <x v="2808"/>
    <x v="2811"/>
    <n v="0"/>
    <x v="38"/>
    <n v="1"/>
    <n v="29"/>
    <x v="0"/>
    <x v="0"/>
    <x v="0"/>
    <s v="Musical"/>
    <x v="32"/>
    <x v="0"/>
    <n v="72772"/>
    <x v="0"/>
    <x v="89"/>
    <x v="2820"/>
    <n v="17791187"/>
    <x v="0"/>
    <d v="2019-02-11T00:00:00"/>
    <x v="978"/>
    <x v="2419"/>
    <x v="2"/>
    <x v="5"/>
    <x v="47"/>
    <x v="0"/>
  </r>
  <r>
    <s v="tt2461150"/>
    <x v="2809"/>
    <x v="2812"/>
    <n v="0"/>
    <x v="13"/>
    <n v="1"/>
    <n v="35"/>
    <x v="0"/>
    <x v="2"/>
    <x v="2"/>
    <s v="Crime"/>
    <x v="24"/>
    <x v="0"/>
    <n v="57969"/>
    <x v="0"/>
    <x v="78"/>
    <x v="2821"/>
    <n v="4674699"/>
    <x v="0"/>
    <d v="2015-09-03T00:00:00"/>
    <x v="625"/>
    <x v="2004"/>
    <x v="9"/>
    <x v="2"/>
    <x v="45"/>
    <x v="25"/>
  </r>
  <r>
    <s v="tt2463208"/>
    <x v="2810"/>
    <x v="2813"/>
    <n v="0"/>
    <x v="32"/>
    <n v="1"/>
    <n v="46"/>
    <x v="0"/>
    <x v="5"/>
    <x v="5"/>
    <s v="Comedy"/>
    <x v="13"/>
    <x v="0"/>
    <n v="222143"/>
    <x v="1"/>
    <x v="152"/>
    <x v="12"/>
    <n v="-116000000"/>
    <x v="1"/>
    <d v="2022-02-28T00:00:00"/>
    <x v="543"/>
    <x v="2420"/>
    <x v="2"/>
    <x v="5"/>
    <x v="54"/>
    <x v="10"/>
  </r>
  <r>
    <s v="tt2479478"/>
    <x v="2811"/>
    <x v="2814"/>
    <n v="0"/>
    <x v="39"/>
    <n v="1"/>
    <n v="59"/>
    <x v="0"/>
    <x v="5"/>
    <x v="5"/>
    <s v="Comedy"/>
    <x v="56"/>
    <x v="3"/>
    <n v="52448"/>
    <x v="0"/>
    <x v="113"/>
    <x v="12"/>
    <n v="-60000000"/>
    <x v="1"/>
    <d v="2015-12-06T00:00:00"/>
    <x v="362"/>
    <x v="2421"/>
    <x v="0"/>
    <x v="3"/>
    <x v="45"/>
    <x v="14"/>
  </r>
  <r>
    <s v="tt2488496"/>
    <x v="2812"/>
    <x v="2815"/>
    <n v="0"/>
    <x v="36"/>
    <n v="2"/>
    <n v="18"/>
    <x v="2"/>
    <x v="5"/>
    <x v="5"/>
    <s v="Sci-Fi"/>
    <x v="10"/>
    <x v="1"/>
    <n v="960165"/>
    <x v="2"/>
    <x v="306"/>
    <x v="2822"/>
    <n v="1826310218"/>
    <x v="0"/>
    <d v="2015-12-14T00:00:00"/>
    <x v="557"/>
    <x v="2422"/>
    <x v="0"/>
    <x v="5"/>
    <x v="45"/>
    <x v="5"/>
  </r>
  <r>
    <s v="tt2494362"/>
    <x v="2813"/>
    <x v="2816"/>
    <n v="0"/>
    <x v="68"/>
    <n v="2"/>
    <n v="12"/>
    <x v="2"/>
    <x v="3"/>
    <x v="10"/>
    <s v="Western"/>
    <x v="1"/>
    <x v="1"/>
    <n v="113176"/>
    <x v="1"/>
    <x v="7"/>
    <x v="2823"/>
    <n v="-1417421"/>
    <x v="1"/>
    <d v="2015-10-01T00:00:00"/>
    <x v="1190"/>
    <x v="2423"/>
    <x v="4"/>
    <x v="2"/>
    <x v="45"/>
    <x v="1"/>
  </r>
  <r>
    <s v="tt2503944"/>
    <x v="2814"/>
    <x v="2817"/>
    <n v="0"/>
    <x v="75"/>
    <n v="1"/>
    <n v="41"/>
    <x v="0"/>
    <x v="0"/>
    <x v="3"/>
    <s v="Unknown"/>
    <x v="5"/>
    <x v="0"/>
    <n v="129414"/>
    <x v="1"/>
    <x v="34"/>
    <x v="2824"/>
    <n v="16606743"/>
    <x v="0"/>
    <d v="2015-10-18T00:00:00"/>
    <x v="999"/>
    <x v="2424"/>
    <x v="4"/>
    <x v="3"/>
    <x v="45"/>
    <x v="21"/>
  </r>
  <r>
    <s v="tt2510894"/>
    <x v="2815"/>
    <x v="2818"/>
    <n v="0"/>
    <x v="38"/>
    <n v="1"/>
    <n v="29"/>
    <x v="0"/>
    <x v="1"/>
    <x v="1"/>
    <s v="Comedy"/>
    <x v="5"/>
    <x v="0"/>
    <n v="138628"/>
    <x v="1"/>
    <x v="125"/>
    <x v="2825"/>
    <n v="395186706"/>
    <x v="0"/>
    <d v="2015-09-21T00:00:00"/>
    <x v="821"/>
    <x v="2425"/>
    <x v="9"/>
    <x v="5"/>
    <x v="45"/>
    <x v="6"/>
  </r>
  <r>
    <s v="tt2527336"/>
    <x v="2816"/>
    <x v="2819"/>
    <n v="0"/>
    <x v="108"/>
    <n v="2"/>
    <n v="32"/>
    <x v="2"/>
    <x v="5"/>
    <x v="5"/>
    <s v="Fantasy"/>
    <x v="17"/>
    <x v="0"/>
    <n v="659562"/>
    <x v="2"/>
    <x v="310"/>
    <x v="2826"/>
    <n v="1017407706"/>
    <x v="0"/>
    <d v="2017-12-09T00:00:00"/>
    <x v="652"/>
    <x v="2426"/>
    <x v="0"/>
    <x v="6"/>
    <x v="51"/>
    <x v="17"/>
  </r>
  <r>
    <s v="tt2527338"/>
    <x v="2817"/>
    <x v="2820"/>
    <n v="0"/>
    <x v="71"/>
    <n v="2"/>
    <n v="21"/>
    <x v="2"/>
    <x v="5"/>
    <x v="5"/>
    <s v="Fantasy"/>
    <x v="0"/>
    <x v="0"/>
    <n v="479993"/>
    <x v="1"/>
    <x v="311"/>
    <x v="2827"/>
    <n v="802022372"/>
    <x v="0"/>
    <d v="2019-12-16T00:00:00"/>
    <x v="557"/>
    <x v="2427"/>
    <x v="0"/>
    <x v="5"/>
    <x v="47"/>
    <x v="18"/>
  </r>
  <r>
    <s v="tt2531344"/>
    <x v="2818"/>
    <x v="2821"/>
    <n v="0"/>
    <x v="8"/>
    <n v="1"/>
    <n v="42"/>
    <x v="0"/>
    <x v="0"/>
    <x v="3"/>
    <s v="Unknown"/>
    <x v="27"/>
    <x v="0"/>
    <n v="83492"/>
    <x v="0"/>
    <x v="72"/>
    <x v="2828"/>
    <n v="73019120"/>
    <x v="0"/>
    <d v="2018-03-10T00:00:00"/>
    <x v="1191"/>
    <x v="2428"/>
    <x v="3"/>
    <x v="6"/>
    <x v="55"/>
    <x v="28"/>
  </r>
  <r>
    <s v="tt2543164"/>
    <x v="2819"/>
    <x v="2822"/>
    <n v="0"/>
    <x v="3"/>
    <n v="1"/>
    <n v="56"/>
    <x v="0"/>
    <x v="3"/>
    <x v="9"/>
    <s v="Sci-Fi"/>
    <x v="4"/>
    <x v="1"/>
    <n v="742739"/>
    <x v="2"/>
    <x v="114"/>
    <x v="2829"/>
    <n v="156388186"/>
    <x v="0"/>
    <d v="2016-09-01T00:00:00"/>
    <x v="926"/>
    <x v="2429"/>
    <x v="9"/>
    <x v="2"/>
    <x v="52"/>
    <x v="1"/>
  </r>
  <r>
    <s v="tt2543472"/>
    <x v="2820"/>
    <x v="2823"/>
    <n v="0"/>
    <x v="11"/>
    <n v="1"/>
    <n v="53"/>
    <x v="0"/>
    <x v="3"/>
    <x v="19"/>
    <s v="Unknown"/>
    <x v="4"/>
    <x v="1"/>
    <n v="174236"/>
    <x v="1"/>
    <x v="34"/>
    <x v="2830"/>
    <n v="295025930"/>
    <x v="0"/>
    <d v="2017-11-14T00:00:00"/>
    <x v="1092"/>
    <x v="2430"/>
    <x v="5"/>
    <x v="0"/>
    <x v="51"/>
    <x v="5"/>
  </r>
  <r>
    <s v="tt2547584"/>
    <x v="2821"/>
    <x v="2824"/>
    <n v="0"/>
    <x v="34"/>
    <n v="2"/>
    <n v="13"/>
    <x v="2"/>
    <x v="3"/>
    <x v="7"/>
    <s v="Unknown"/>
    <x v="14"/>
    <x v="1"/>
    <n v="59285"/>
    <x v="0"/>
    <x v="34"/>
    <x v="2831"/>
    <n v="5975621"/>
    <x v="0"/>
    <d v="2016-09-01T00:00:00"/>
    <x v="909"/>
    <x v="2429"/>
    <x v="9"/>
    <x v="2"/>
    <x v="52"/>
    <x v="1"/>
  </r>
  <r>
    <s v="tt2548396"/>
    <x v="2822"/>
    <x v="2825"/>
    <n v="0"/>
    <x v="8"/>
    <n v="1"/>
    <n v="42"/>
    <x v="0"/>
    <x v="5"/>
    <x v="10"/>
    <s v="Sci-Fi"/>
    <x v="38"/>
    <x v="0"/>
    <n v="110859"/>
    <x v="1"/>
    <x v="129"/>
    <x v="12"/>
    <n v="-45000000"/>
    <x v="1"/>
    <d v="2018-02-04T00:00:00"/>
    <x v="1192"/>
    <x v="2431"/>
    <x v="2"/>
    <x v="3"/>
    <x v="55"/>
    <x v="3"/>
  </r>
  <r>
    <s v="tt2554274"/>
    <x v="2823"/>
    <x v="2826"/>
    <n v="0"/>
    <x v="39"/>
    <n v="1"/>
    <n v="59"/>
    <x v="0"/>
    <x v="3"/>
    <x v="10"/>
    <s v="Mystery"/>
    <x v="7"/>
    <x v="0"/>
    <n v="155814"/>
    <x v="1"/>
    <x v="51"/>
    <x v="2832"/>
    <n v="19679822"/>
    <x v="0"/>
    <d v="2015-09-25T00:00:00"/>
    <x v="351"/>
    <x v="2432"/>
    <x v="9"/>
    <x v="1"/>
    <x v="45"/>
    <x v="2"/>
  </r>
  <r>
    <s v="tt2557478"/>
    <x v="2824"/>
    <x v="2827"/>
    <n v="0"/>
    <x v="40"/>
    <n v="1"/>
    <n v="51"/>
    <x v="0"/>
    <x v="5"/>
    <x v="5"/>
    <s v="Sci-Fi"/>
    <x v="29"/>
    <x v="0"/>
    <n v="124306"/>
    <x v="1"/>
    <x v="191"/>
    <x v="2833"/>
    <n v="140930148"/>
    <x v="0"/>
    <d v="2018-03-21T00:00:00"/>
    <x v="1193"/>
    <x v="2433"/>
    <x v="3"/>
    <x v="4"/>
    <x v="55"/>
    <x v="6"/>
  </r>
  <r>
    <s v="tt2557490"/>
    <x v="2825"/>
    <x v="2828"/>
    <n v="0"/>
    <x v="3"/>
    <n v="1"/>
    <n v="56"/>
    <x v="0"/>
    <x v="0"/>
    <x v="12"/>
    <s v="Unknown"/>
    <x v="28"/>
    <x v="0"/>
    <n v="195629"/>
    <x v="1"/>
    <x v="82"/>
    <x v="2834"/>
    <n v="47189756"/>
    <x v="0"/>
    <d v="2014-05-15T00:00:00"/>
    <x v="1084"/>
    <x v="2434"/>
    <x v="11"/>
    <x v="2"/>
    <x v="44"/>
    <x v="24"/>
  </r>
  <r>
    <s v="tt2561572"/>
    <x v="2826"/>
    <x v="2829"/>
    <n v="0"/>
    <x v="12"/>
    <n v="1"/>
    <n v="40"/>
    <x v="0"/>
    <x v="0"/>
    <x v="6"/>
    <s v="Unknown"/>
    <x v="34"/>
    <x v="0"/>
    <n v="144414"/>
    <x v="1"/>
    <x v="82"/>
    <x v="2835"/>
    <n v="71811453"/>
    <x v="0"/>
    <d v="2015-03-16T00:00:00"/>
    <x v="1194"/>
    <x v="2435"/>
    <x v="3"/>
    <x v="5"/>
    <x v="45"/>
    <x v="18"/>
  </r>
  <r>
    <s v="tt2562232"/>
    <x v="2827"/>
    <x v="2830"/>
    <n v="0"/>
    <x v="39"/>
    <n v="1"/>
    <n v="59"/>
    <x v="0"/>
    <x v="0"/>
    <x v="3"/>
    <s v="Unknown"/>
    <x v="8"/>
    <x v="1"/>
    <n v="655029"/>
    <x v="2"/>
    <x v="59"/>
    <x v="2836"/>
    <n v="85215094"/>
    <x v="0"/>
    <d v="2014-08-27T00:00:00"/>
    <x v="486"/>
    <x v="2436"/>
    <x v="10"/>
    <x v="4"/>
    <x v="44"/>
    <x v="15"/>
  </r>
  <r>
    <s v="tt2567026"/>
    <x v="2828"/>
    <x v="2831"/>
    <n v="0"/>
    <x v="11"/>
    <n v="1"/>
    <n v="53"/>
    <x v="0"/>
    <x v="1"/>
    <x v="19"/>
    <s v="Fantasy"/>
    <x v="27"/>
    <x v="0"/>
    <n v="118524"/>
    <x v="1"/>
    <x v="166"/>
    <x v="2837"/>
    <n v="129820798"/>
    <x v="0"/>
    <d v="2016-05-10T00:00:00"/>
    <x v="947"/>
    <x v="2437"/>
    <x v="11"/>
    <x v="0"/>
    <x v="52"/>
    <x v="28"/>
  </r>
  <r>
    <s v="tt2568862"/>
    <x v="2829"/>
    <x v="2832"/>
    <n v="0"/>
    <x v="44"/>
    <n v="1"/>
    <n v="36"/>
    <x v="0"/>
    <x v="0"/>
    <x v="6"/>
    <s v="Unknown"/>
    <x v="5"/>
    <x v="0"/>
    <n v="89888"/>
    <x v="0"/>
    <x v="78"/>
    <x v="2838"/>
    <n v="60218541"/>
    <x v="0"/>
    <d v="2017-04-01T00:00:00"/>
    <x v="575"/>
    <x v="2438"/>
    <x v="8"/>
    <x v="6"/>
    <x v="51"/>
    <x v="1"/>
  </r>
  <r>
    <s v="tt2582496"/>
    <x v="2830"/>
    <x v="2833"/>
    <n v="0"/>
    <x v="17"/>
    <n v="1"/>
    <n v="45"/>
    <x v="0"/>
    <x v="0"/>
    <x v="3"/>
    <s v="Romance"/>
    <x v="8"/>
    <x v="1"/>
    <n v="136512"/>
    <x v="1"/>
    <x v="33"/>
    <x v="2839"/>
    <n v="1074749"/>
    <x v="0"/>
    <d v="2015-01-25T00:00:00"/>
    <x v="1195"/>
    <x v="2439"/>
    <x v="1"/>
    <x v="3"/>
    <x v="45"/>
    <x v="2"/>
  </r>
  <r>
    <s v="tt2582782"/>
    <x v="2831"/>
    <x v="2834"/>
    <n v="0"/>
    <x v="8"/>
    <n v="1"/>
    <n v="42"/>
    <x v="0"/>
    <x v="4"/>
    <x v="3"/>
    <s v="Thriller"/>
    <x v="2"/>
    <x v="1"/>
    <n v="245261"/>
    <x v="1"/>
    <x v="3"/>
    <x v="2840"/>
    <n v="25999675"/>
    <x v="0"/>
    <d v="2016-05-16T00:00:00"/>
    <x v="1196"/>
    <x v="2440"/>
    <x v="11"/>
    <x v="5"/>
    <x v="52"/>
    <x v="18"/>
  </r>
  <r>
    <s v="tt2582802"/>
    <x v="2832"/>
    <x v="2835"/>
    <n v="0"/>
    <x v="32"/>
    <n v="1"/>
    <n v="46"/>
    <x v="0"/>
    <x v="3"/>
    <x v="8"/>
    <s v="Unknown"/>
    <x v="25"/>
    <x v="1"/>
    <n v="942756"/>
    <x v="2"/>
    <x v="74"/>
    <x v="2841"/>
    <n v="46140079"/>
    <x v="0"/>
    <d v="2014-01-16T00:00:00"/>
    <x v="890"/>
    <x v="2441"/>
    <x v="1"/>
    <x v="2"/>
    <x v="44"/>
    <x v="18"/>
  </r>
  <r>
    <s v="tt2582846"/>
    <x v="2833"/>
    <x v="2836"/>
    <n v="0"/>
    <x v="50"/>
    <n v="2"/>
    <n v="6"/>
    <x v="2"/>
    <x v="3"/>
    <x v="7"/>
    <s v="Unknown"/>
    <x v="8"/>
    <x v="1"/>
    <n v="394247"/>
    <x v="1"/>
    <x v="3"/>
    <x v="2842"/>
    <n v="295166834"/>
    <x v="0"/>
    <d v="2014-05-16T00:00:00"/>
    <x v="1197"/>
    <x v="2175"/>
    <x v="11"/>
    <x v="1"/>
    <x v="44"/>
    <x v="18"/>
  </r>
  <r>
    <s v="tt2584384"/>
    <x v="2834"/>
    <x v="2837"/>
    <n v="0"/>
    <x v="52"/>
    <n v="1"/>
    <n v="48"/>
    <x v="0"/>
    <x v="0"/>
    <x v="3"/>
    <s v="War"/>
    <x v="4"/>
    <x v="1"/>
    <n v="425296"/>
    <x v="1"/>
    <x v="99"/>
    <x v="2843"/>
    <n v="79553698"/>
    <x v="0"/>
    <d v="2019-09-08T00:00:00"/>
    <x v="891"/>
    <x v="2442"/>
    <x v="9"/>
    <x v="3"/>
    <x v="47"/>
    <x v="19"/>
  </r>
  <r>
    <s v="tt2592614"/>
    <x v="2835"/>
    <x v="2838"/>
    <n v="0"/>
    <x v="63"/>
    <n v="1"/>
    <n v="47"/>
    <x v="0"/>
    <x v="5"/>
    <x v="10"/>
    <s v="Sci-Fi"/>
    <x v="38"/>
    <x v="0"/>
    <n v="99114"/>
    <x v="0"/>
    <x v="82"/>
    <x v="2844"/>
    <n v="272242626"/>
    <x v="0"/>
    <d v="2016-12-13T00:00:00"/>
    <x v="300"/>
    <x v="2324"/>
    <x v="0"/>
    <x v="0"/>
    <x v="52"/>
    <x v="12"/>
  </r>
  <r>
    <s v="tt2631186"/>
    <x v="2836"/>
    <x v="2839"/>
    <n v="0"/>
    <x v="100"/>
    <n v="2"/>
    <n v="39"/>
    <x v="2"/>
    <x v="5"/>
    <x v="3"/>
    <s v="Unknown"/>
    <x v="9"/>
    <x v="1"/>
    <n v="132890"/>
    <x v="1"/>
    <x v="312"/>
    <x v="2845"/>
    <n v="6521890"/>
    <x v="0"/>
    <d v="2015-07-09T00:00:00"/>
    <x v="1198"/>
    <x v="2443"/>
    <x v="7"/>
    <x v="2"/>
    <x v="45"/>
    <x v="17"/>
  </r>
  <r>
    <s v="tt2637276"/>
    <x v="2837"/>
    <x v="2840"/>
    <n v="0"/>
    <x v="47"/>
    <n v="1"/>
    <n v="55"/>
    <x v="0"/>
    <x v="0"/>
    <x v="11"/>
    <s v="Unknown"/>
    <x v="33"/>
    <x v="0"/>
    <n v="225590"/>
    <x v="1"/>
    <x v="156"/>
    <x v="2846"/>
    <n v="147863606"/>
    <x v="0"/>
    <d v="2015-06-25T00:00:00"/>
    <x v="1084"/>
    <x v="2444"/>
    <x v="6"/>
    <x v="2"/>
    <x v="45"/>
    <x v="2"/>
  </r>
  <r>
    <s v="tt2649554"/>
    <x v="2838"/>
    <x v="2841"/>
    <n v="0"/>
    <x v="22"/>
    <n v="1"/>
    <n v="52"/>
    <x v="0"/>
    <x v="3"/>
    <x v="9"/>
    <s v="Sci-Fi"/>
    <x v="5"/>
    <x v="0"/>
    <n v="83229"/>
    <x v="0"/>
    <x v="59"/>
    <x v="2847"/>
    <n v="-10887718"/>
    <x v="1"/>
    <s v="NA"/>
    <x v="1096"/>
    <x v="428"/>
    <x v="12"/>
    <x v="7"/>
    <x v="26"/>
    <x v="31"/>
  </r>
  <r>
    <s v="tt2660888"/>
    <x v="2839"/>
    <x v="2842"/>
    <n v="0"/>
    <x v="20"/>
    <n v="2"/>
    <n v="2"/>
    <x v="2"/>
    <x v="5"/>
    <x v="5"/>
    <s v="Sci-Fi"/>
    <x v="16"/>
    <x v="0"/>
    <n v="255103"/>
    <x v="1"/>
    <x v="212"/>
    <x v="2848"/>
    <n v="158471816"/>
    <x v="0"/>
    <d v="2016-07-20T00:00:00"/>
    <x v="752"/>
    <x v="2445"/>
    <x v="7"/>
    <x v="4"/>
    <x v="52"/>
    <x v="8"/>
  </r>
  <r>
    <s v="tt2671706"/>
    <x v="2840"/>
    <x v="2843"/>
    <n v="0"/>
    <x v="92"/>
    <n v="2"/>
    <n v="19"/>
    <x v="2"/>
    <x v="3"/>
    <x v="11"/>
    <s v="Unknown"/>
    <x v="14"/>
    <x v="1"/>
    <n v="115017"/>
    <x v="1"/>
    <x v="103"/>
    <x v="2849"/>
    <n v="40414761"/>
    <x v="0"/>
    <d v="2016-12-06T00:00:00"/>
    <x v="698"/>
    <x v="2314"/>
    <x v="0"/>
    <x v="0"/>
    <x v="52"/>
    <x v="14"/>
  </r>
  <r>
    <s v="tt2674426"/>
    <x v="2841"/>
    <x v="2844"/>
    <n v="0"/>
    <x v="18"/>
    <n v="1"/>
    <n v="50"/>
    <x v="0"/>
    <x v="3"/>
    <x v="7"/>
    <s v="Unknown"/>
    <x v="3"/>
    <x v="1"/>
    <n v="276816"/>
    <x v="1"/>
    <x v="34"/>
    <x v="2850"/>
    <n v="188445075"/>
    <x v="0"/>
    <d v="2016-05-23T00:00:00"/>
    <x v="1199"/>
    <x v="2446"/>
    <x v="11"/>
    <x v="5"/>
    <x v="52"/>
    <x v="26"/>
  </r>
  <r>
    <s v="tt2679042"/>
    <x v="2842"/>
    <x v="2845"/>
    <n v="0"/>
    <x v="44"/>
    <n v="1"/>
    <n v="36"/>
    <x v="0"/>
    <x v="5"/>
    <x v="6"/>
    <s v="Thriller"/>
    <x v="36"/>
    <x v="0"/>
    <n v="94409"/>
    <x v="0"/>
    <x v="56"/>
    <x v="2851"/>
    <n v="47347656"/>
    <x v="0"/>
    <d v="2015-08-13T00:00:00"/>
    <x v="1200"/>
    <x v="2447"/>
    <x v="10"/>
    <x v="2"/>
    <x v="45"/>
    <x v="12"/>
  </r>
  <r>
    <s v="tt2692250"/>
    <x v="2843"/>
    <x v="2846"/>
    <n v="0"/>
    <x v="37"/>
    <n v="1"/>
    <n v="38"/>
    <x v="0"/>
    <x v="1"/>
    <x v="2"/>
    <s v="Family"/>
    <x v="27"/>
    <x v="0"/>
    <n v="132076"/>
    <x v="1"/>
    <x v="313"/>
    <x v="2852"/>
    <n v="236204635"/>
    <x v="0"/>
    <d v="2014-12-17T00:00:00"/>
    <x v="543"/>
    <x v="1808"/>
    <x v="0"/>
    <x v="4"/>
    <x v="44"/>
    <x v="30"/>
  </r>
  <r>
    <s v="tt2692904"/>
    <x v="2844"/>
    <x v="2847"/>
    <n v="0"/>
    <x v="57"/>
    <n v="1"/>
    <n v="25"/>
    <x v="0"/>
    <x v="3"/>
    <x v="11"/>
    <s v="Unknown"/>
    <x v="1"/>
    <x v="1"/>
    <n v="156920"/>
    <x v="1"/>
    <x v="14"/>
    <x v="2853"/>
    <n v="3090608"/>
    <x v="0"/>
    <d v="2013-09-02T00:00:00"/>
    <x v="1131"/>
    <x v="2297"/>
    <x v="9"/>
    <x v="5"/>
    <x v="43"/>
    <x v="9"/>
  </r>
  <r>
    <s v="tt2704998"/>
    <x v="2845"/>
    <x v="2848"/>
    <n v="0"/>
    <x v="12"/>
    <n v="1"/>
    <n v="40"/>
    <x v="0"/>
    <x v="5"/>
    <x v="5"/>
    <s v="Comedy"/>
    <x v="17"/>
    <x v="0"/>
    <n v="250248"/>
    <x v="1"/>
    <x v="184"/>
    <x v="2854"/>
    <n v="80768230"/>
    <x v="0"/>
    <d v="2018-02-15T00:00:00"/>
    <x v="1201"/>
    <x v="2448"/>
    <x v="2"/>
    <x v="2"/>
    <x v="55"/>
    <x v="24"/>
  </r>
  <r>
    <s v="tt2709692"/>
    <x v="2846"/>
    <x v="2849"/>
    <n v="0"/>
    <x v="57"/>
    <n v="1"/>
    <n v="25"/>
    <x v="0"/>
    <x v="11"/>
    <x v="2"/>
    <s v="Family"/>
    <x v="0"/>
    <x v="0"/>
    <n v="80639"/>
    <x v="0"/>
    <x v="137"/>
    <x v="2855"/>
    <n v="451760632"/>
    <x v="0"/>
    <d v="2018-11-03T00:00:00"/>
    <x v="1202"/>
    <x v="2449"/>
    <x v="5"/>
    <x v="6"/>
    <x v="55"/>
    <x v="25"/>
  </r>
  <r>
    <s v="tt2709768"/>
    <x v="2847"/>
    <x v="2850"/>
    <n v="0"/>
    <x v="55"/>
    <n v="1"/>
    <n v="27"/>
    <x v="0"/>
    <x v="1"/>
    <x v="1"/>
    <s v="Comedy"/>
    <x v="7"/>
    <x v="0"/>
    <n v="212840"/>
    <x v="1"/>
    <x v="137"/>
    <x v="2856"/>
    <n v="819328469"/>
    <x v="0"/>
    <d v="2016-06-16T00:00:00"/>
    <x v="1203"/>
    <x v="2450"/>
    <x v="6"/>
    <x v="2"/>
    <x v="52"/>
    <x v="18"/>
  </r>
  <r>
    <s v="tt2713180"/>
    <x v="2848"/>
    <x v="2851"/>
    <n v="0"/>
    <x v="64"/>
    <n v="2"/>
    <n v="14"/>
    <x v="2"/>
    <x v="5"/>
    <x v="3"/>
    <s v="War"/>
    <x v="2"/>
    <x v="1"/>
    <n v="528307"/>
    <x v="2"/>
    <x v="156"/>
    <x v="2857"/>
    <n v="143822697"/>
    <x v="0"/>
    <d v="2014-10-15T00:00:00"/>
    <x v="688"/>
    <x v="2451"/>
    <x v="4"/>
    <x v="4"/>
    <x v="44"/>
    <x v="24"/>
  </r>
  <r>
    <s v="tt2717822"/>
    <x v="2849"/>
    <x v="2852"/>
    <n v="0"/>
    <x v="34"/>
    <n v="2"/>
    <n v="13"/>
    <x v="2"/>
    <x v="5"/>
    <x v="6"/>
    <s v="Thriller"/>
    <x v="38"/>
    <x v="0"/>
    <n v="63070"/>
    <x v="0"/>
    <x v="108"/>
    <x v="2858"/>
    <n v="-50347943"/>
    <x v="1"/>
    <d v="2015-01-08T00:00:00"/>
    <x v="144"/>
    <x v="2452"/>
    <x v="1"/>
    <x v="2"/>
    <x v="45"/>
    <x v="19"/>
  </r>
  <r>
    <s v="tt2719848"/>
    <x v="2850"/>
    <x v="2853"/>
    <n v="0"/>
    <x v="21"/>
    <n v="2"/>
    <n v="1"/>
    <x v="2"/>
    <x v="5"/>
    <x v="5"/>
    <s v="Biography"/>
    <x v="1"/>
    <x v="1"/>
    <n v="227413"/>
    <x v="1"/>
    <x v="51"/>
    <x v="2859"/>
    <n v="148427584"/>
    <x v="0"/>
    <d v="2015-09-02T00:00:00"/>
    <x v="980"/>
    <x v="2453"/>
    <x v="9"/>
    <x v="4"/>
    <x v="45"/>
    <x v="9"/>
  </r>
  <r>
    <s v="tt2726560"/>
    <x v="2851"/>
    <x v="2854"/>
    <n v="0"/>
    <x v="90"/>
    <n v="2"/>
    <n v="3"/>
    <x v="2"/>
    <x v="0"/>
    <x v="3"/>
    <s v="Romance"/>
    <x v="16"/>
    <x v="0"/>
    <n v="87050"/>
    <x v="0"/>
    <x v="55"/>
    <x v="2860"/>
    <n v="28944815"/>
    <x v="0"/>
    <d v="2015-04-03T00:00:00"/>
    <x v="455"/>
    <x v="2454"/>
    <x v="8"/>
    <x v="1"/>
    <x v="45"/>
    <x v="25"/>
  </r>
  <r>
    <s v="tt2752772"/>
    <x v="2852"/>
    <x v="2855"/>
    <n v="0"/>
    <x v="26"/>
    <n v="1"/>
    <n v="37"/>
    <x v="0"/>
    <x v="7"/>
    <x v="9"/>
    <s v="Thriller"/>
    <x v="39"/>
    <x v="0"/>
    <n v="59325"/>
    <x v="0"/>
    <x v="64"/>
    <x v="2861"/>
    <n v="43329150"/>
    <x v="0"/>
    <d v="2015-08-19T00:00:00"/>
    <x v="1204"/>
    <x v="2455"/>
    <x v="10"/>
    <x v="4"/>
    <x v="45"/>
    <x v="4"/>
  </r>
  <r>
    <s v="tt2763304"/>
    <x v="2853"/>
    <x v="2856"/>
    <n v="0"/>
    <x v="35"/>
    <n v="1"/>
    <n v="57"/>
    <x v="0"/>
    <x v="0"/>
    <x v="6"/>
    <s v="Drama"/>
    <x v="14"/>
    <x v="1"/>
    <n v="130662"/>
    <x v="1"/>
    <x v="59"/>
    <x v="2862"/>
    <n v="23681746"/>
    <x v="0"/>
    <d v="2017-01-22T00:00:00"/>
    <x v="272"/>
    <x v="2456"/>
    <x v="1"/>
    <x v="3"/>
    <x v="51"/>
    <x v="29"/>
  </r>
  <r>
    <s v="tt2771200"/>
    <x v="382"/>
    <x v="382"/>
    <n v="0"/>
    <x v="27"/>
    <n v="2"/>
    <n v="9"/>
    <x v="2"/>
    <x v="1"/>
    <x v="19"/>
    <s v="Fantasy"/>
    <x v="1"/>
    <x v="1"/>
    <n v="327211"/>
    <x v="1"/>
    <x v="157"/>
    <x v="2863"/>
    <n v="1106115964"/>
    <x v="0"/>
    <d v="2017-02-23T00:00:00"/>
    <x v="602"/>
    <x v="2457"/>
    <x v="2"/>
    <x v="2"/>
    <x v="51"/>
    <x v="26"/>
  </r>
  <r>
    <s v="tt2771372"/>
    <x v="2854"/>
    <x v="2857"/>
    <n v="0"/>
    <x v="63"/>
    <n v="1"/>
    <n v="47"/>
    <x v="0"/>
    <x v="4"/>
    <x v="3"/>
    <s v="Mystery"/>
    <x v="13"/>
    <x v="0"/>
    <n v="54222"/>
    <x v="0"/>
    <x v="15"/>
    <x v="2864"/>
    <n v="-2514617"/>
    <x v="1"/>
    <d v="2014-03-08T00:00:00"/>
    <x v="1205"/>
    <x v="2307"/>
    <x v="3"/>
    <x v="6"/>
    <x v="44"/>
    <x v="19"/>
  </r>
  <r>
    <s v="tt2788710"/>
    <x v="2855"/>
    <x v="2858"/>
    <n v="0"/>
    <x v="22"/>
    <n v="1"/>
    <n v="52"/>
    <x v="0"/>
    <x v="5"/>
    <x v="5"/>
    <s v="Comedy"/>
    <x v="7"/>
    <x v="0"/>
    <n v="347113"/>
    <x v="1"/>
    <x v="92"/>
    <x v="2865"/>
    <n v="-32217375"/>
    <x v="1"/>
    <d v="2014-12-11T00:00:00"/>
    <x v="971"/>
    <x v="2458"/>
    <x v="0"/>
    <x v="2"/>
    <x v="44"/>
    <x v="0"/>
  </r>
  <r>
    <s v="tt2788732"/>
    <x v="2856"/>
    <x v="2859"/>
    <n v="0"/>
    <x v="8"/>
    <n v="1"/>
    <n v="42"/>
    <x v="0"/>
    <x v="5"/>
    <x v="5"/>
    <s v="Comedy"/>
    <x v="13"/>
    <x v="0"/>
    <n v="60876"/>
    <x v="0"/>
    <x v="117"/>
    <x v="2866"/>
    <n v="78695338"/>
    <x v="0"/>
    <d v="2016-07-31T00:00:00"/>
    <x v="1206"/>
    <x v="2459"/>
    <x v="7"/>
    <x v="3"/>
    <x v="52"/>
    <x v="27"/>
  </r>
  <r>
    <s v="tt2798920"/>
    <x v="2857"/>
    <x v="2860"/>
    <n v="0"/>
    <x v="47"/>
    <n v="1"/>
    <n v="55"/>
    <x v="0"/>
    <x v="1"/>
    <x v="3"/>
    <s v="Horror"/>
    <x v="22"/>
    <x v="0"/>
    <n v="351231"/>
    <x v="1"/>
    <x v="82"/>
    <x v="2867"/>
    <n v="3070915"/>
    <x v="0"/>
    <d v="2018-02-13T00:00:00"/>
    <x v="760"/>
    <x v="2460"/>
    <x v="2"/>
    <x v="0"/>
    <x v="55"/>
    <x v="12"/>
  </r>
  <r>
    <s v="tt2802144"/>
    <x v="2858"/>
    <x v="2861"/>
    <n v="0"/>
    <x v="27"/>
    <n v="2"/>
    <n v="9"/>
    <x v="2"/>
    <x v="5"/>
    <x v="5"/>
    <s v="Comedy"/>
    <x v="8"/>
    <x v="1"/>
    <n v="700716"/>
    <x v="2"/>
    <x v="202"/>
    <x v="2868"/>
    <n v="333351546"/>
    <x v="0"/>
    <d v="2014-12-13T00:00:00"/>
    <x v="774"/>
    <x v="2461"/>
    <x v="0"/>
    <x v="6"/>
    <x v="44"/>
    <x v="12"/>
  </r>
  <r>
    <s v="tt2820852"/>
    <x v="2859"/>
    <x v="2862"/>
    <n v="0"/>
    <x v="70"/>
    <n v="2"/>
    <n v="17"/>
    <x v="2"/>
    <x v="5"/>
    <x v="6"/>
    <s v="Thriller"/>
    <x v="1"/>
    <x v="1"/>
    <n v="408327"/>
    <x v="1"/>
    <x v="247"/>
    <x v="2869"/>
    <n v="1325341399"/>
    <x v="0"/>
    <d v="2015-03-16T00:00:00"/>
    <x v="645"/>
    <x v="2435"/>
    <x v="3"/>
    <x v="5"/>
    <x v="45"/>
    <x v="18"/>
  </r>
  <r>
    <s v="tt2823054"/>
    <x v="2860"/>
    <x v="2863"/>
    <n v="0"/>
    <x v="37"/>
    <n v="1"/>
    <n v="38"/>
    <x v="0"/>
    <x v="0"/>
    <x v="7"/>
    <s v="Unknown"/>
    <x v="34"/>
    <x v="0"/>
    <n v="93728"/>
    <x v="0"/>
    <x v="127"/>
    <x v="2870"/>
    <n v="44068246"/>
    <x v="0"/>
    <d v="2016-06-29T00:00:00"/>
    <x v="1207"/>
    <x v="2462"/>
    <x v="6"/>
    <x v="4"/>
    <x v="52"/>
    <x v="11"/>
  </r>
  <r>
    <s v="tt2848292"/>
    <x v="2861"/>
    <x v="2864"/>
    <n v="0"/>
    <x v="47"/>
    <n v="1"/>
    <n v="55"/>
    <x v="0"/>
    <x v="0"/>
    <x v="8"/>
    <s v="Unknown"/>
    <x v="0"/>
    <x v="0"/>
    <n v="167140"/>
    <x v="1"/>
    <x v="106"/>
    <x v="2871"/>
    <n v="258144079"/>
    <x v="0"/>
    <d v="2015-04-20T00:00:00"/>
    <x v="1027"/>
    <x v="2463"/>
    <x v="8"/>
    <x v="5"/>
    <x v="45"/>
    <x v="8"/>
  </r>
  <r>
    <s v="tt2850386"/>
    <x v="2862"/>
    <x v="2865"/>
    <n v="0"/>
    <x v="13"/>
    <n v="1"/>
    <n v="35"/>
    <x v="0"/>
    <x v="1"/>
    <x v="1"/>
    <s v="Comedy"/>
    <x v="17"/>
    <x v="0"/>
    <n v="50608"/>
    <x v="0"/>
    <x v="117"/>
    <x v="2872"/>
    <n v="150905815"/>
    <x v="0"/>
    <d v="2020-11-25T00:00:00"/>
    <x v="1208"/>
    <x v="1759"/>
    <x v="5"/>
    <x v="4"/>
    <x v="53"/>
    <x v="2"/>
  </r>
  <r>
    <s v="tt2854926"/>
    <x v="2863"/>
    <x v="2866"/>
    <n v="0"/>
    <x v="12"/>
    <n v="1"/>
    <n v="40"/>
    <x v="0"/>
    <x v="5"/>
    <x v="2"/>
    <s v="Unknown"/>
    <x v="7"/>
    <x v="0"/>
    <n v="143177"/>
    <x v="1"/>
    <x v="65"/>
    <x v="2873"/>
    <n v="50230625"/>
    <x v="0"/>
    <d v="2018-06-14T00:00:00"/>
    <x v="1209"/>
    <x v="2464"/>
    <x v="6"/>
    <x v="2"/>
    <x v="55"/>
    <x v="5"/>
  </r>
  <r>
    <s v="tt2866360"/>
    <x v="2864"/>
    <x v="2867"/>
    <n v="0"/>
    <x v="38"/>
    <n v="1"/>
    <n v="29"/>
    <x v="0"/>
    <x v="3"/>
    <x v="9"/>
    <s v="Sci-Fi"/>
    <x v="14"/>
    <x v="1"/>
    <n v="141472"/>
    <x v="1"/>
    <x v="314"/>
    <x v="2874"/>
    <n v="89745"/>
    <x v="0"/>
    <d v="2013-09-19T00:00:00"/>
    <x v="1210"/>
    <x v="2306"/>
    <x v="9"/>
    <x v="2"/>
    <x v="43"/>
    <x v="4"/>
  </r>
  <r>
    <s v="tt2869728"/>
    <x v="2865"/>
    <x v="2868"/>
    <n v="0"/>
    <x v="8"/>
    <n v="1"/>
    <n v="42"/>
    <x v="0"/>
    <x v="5"/>
    <x v="2"/>
    <s v="Crime"/>
    <x v="32"/>
    <x v="0"/>
    <n v="61938"/>
    <x v="0"/>
    <x v="82"/>
    <x v="2875"/>
    <n v="84608438"/>
    <x v="0"/>
    <d v="2016-01-06T00:00:00"/>
    <x v="372"/>
    <x v="2465"/>
    <x v="1"/>
    <x v="4"/>
    <x v="52"/>
    <x v="14"/>
  </r>
  <r>
    <s v="tt2870612"/>
    <x v="2866"/>
    <x v="2869"/>
    <n v="0"/>
    <x v="29"/>
    <n v="1"/>
    <n v="33"/>
    <x v="0"/>
    <x v="7"/>
    <x v="9"/>
    <s v="Thriller"/>
    <x v="27"/>
    <x v="0"/>
    <n v="107336"/>
    <x v="1"/>
    <x v="25"/>
    <x v="2876"/>
    <n v="36898409"/>
    <x v="0"/>
    <d v="2014-08-19T00:00:00"/>
    <x v="897"/>
    <x v="1463"/>
    <x v="10"/>
    <x v="0"/>
    <x v="44"/>
    <x v="4"/>
  </r>
  <r>
    <s v="tt2870756"/>
    <x v="2867"/>
    <x v="2870"/>
    <n v="0"/>
    <x v="26"/>
    <n v="1"/>
    <n v="37"/>
    <x v="0"/>
    <x v="0"/>
    <x v="3"/>
    <s v="Romance"/>
    <x v="7"/>
    <x v="0"/>
    <n v="70060"/>
    <x v="0"/>
    <x v="315"/>
    <x v="2877"/>
    <n v="34229361"/>
    <x v="0"/>
    <d v="2014-07-17T00:00:00"/>
    <x v="46"/>
    <x v="2466"/>
    <x v="7"/>
    <x v="2"/>
    <x v="44"/>
    <x v="30"/>
  </r>
  <r>
    <s v="tt2872718"/>
    <x v="2868"/>
    <x v="2871"/>
    <n v="0"/>
    <x v="35"/>
    <n v="1"/>
    <n v="57"/>
    <x v="0"/>
    <x v="4"/>
    <x v="3"/>
    <s v="Thriller"/>
    <x v="10"/>
    <x v="1"/>
    <n v="587065"/>
    <x v="2"/>
    <x v="35"/>
    <x v="2878"/>
    <n v="38925835"/>
    <x v="0"/>
    <d v="2014-09-05T00:00:00"/>
    <x v="1211"/>
    <x v="2145"/>
    <x v="9"/>
    <x v="1"/>
    <x v="44"/>
    <x v="20"/>
  </r>
  <r>
    <s v="tt2872732"/>
    <x v="2869"/>
    <x v="2872"/>
    <n v="0"/>
    <x v="38"/>
    <n v="1"/>
    <n v="29"/>
    <x v="0"/>
    <x v="5"/>
    <x v="4"/>
    <s v="Thriller"/>
    <x v="0"/>
    <x v="0"/>
    <n v="522402"/>
    <x v="2"/>
    <x v="82"/>
    <x v="2879"/>
    <n v="429058574"/>
    <x v="0"/>
    <d v="2014-07-25T00:00:00"/>
    <x v="339"/>
    <x v="2467"/>
    <x v="7"/>
    <x v="1"/>
    <x v="44"/>
    <x v="2"/>
  </r>
  <r>
    <s v="tt2873282"/>
    <x v="2870"/>
    <x v="2873"/>
    <n v="0"/>
    <x v="54"/>
    <n v="2"/>
    <n v="20"/>
    <x v="2"/>
    <x v="5"/>
    <x v="3"/>
    <s v="Thriller"/>
    <x v="5"/>
    <x v="0"/>
    <n v="197064"/>
    <x v="1"/>
    <x v="233"/>
    <x v="2880"/>
    <n v="82572634"/>
    <x v="0"/>
    <d v="2018-02-19T00:00:00"/>
    <x v="601"/>
    <x v="2468"/>
    <x v="2"/>
    <x v="5"/>
    <x v="55"/>
    <x v="4"/>
  </r>
  <r>
    <s v="tt2883512"/>
    <x v="2871"/>
    <x v="2874"/>
    <n v="0"/>
    <x v="42"/>
    <n v="1"/>
    <n v="54"/>
    <x v="0"/>
    <x v="1"/>
    <x v="2"/>
    <s v="Drama"/>
    <x v="21"/>
    <x v="1"/>
    <n v="226521"/>
    <x v="1"/>
    <x v="21"/>
    <x v="2881"/>
    <n v="37428048"/>
    <x v="0"/>
    <d v="2014-03-07T00:00:00"/>
    <x v="560"/>
    <x v="2396"/>
    <x v="3"/>
    <x v="1"/>
    <x v="44"/>
    <x v="7"/>
  </r>
  <r>
    <s v="tt2884018"/>
    <x v="2872"/>
    <x v="2875"/>
    <n v="0"/>
    <x v="11"/>
    <n v="1"/>
    <n v="53"/>
    <x v="0"/>
    <x v="3"/>
    <x v="14"/>
    <s v="War"/>
    <x v="5"/>
    <x v="0"/>
    <n v="58831"/>
    <x v="0"/>
    <x v="48"/>
    <x v="2882"/>
    <n v="1322067"/>
    <x v="0"/>
    <d v="2015-05-23T00:00:00"/>
    <x v="1147"/>
    <x v="2469"/>
    <x v="11"/>
    <x v="6"/>
    <x v="45"/>
    <x v="26"/>
  </r>
  <r>
    <s v="tt2884206"/>
    <x v="2873"/>
    <x v="2876"/>
    <n v="0"/>
    <x v="32"/>
    <n v="1"/>
    <n v="46"/>
    <x v="0"/>
    <x v="3"/>
    <x v="9"/>
    <s v="Romance"/>
    <x v="21"/>
    <x v="1"/>
    <n v="131260"/>
    <x v="1"/>
    <x v="60"/>
    <x v="2883"/>
    <n v="-518766"/>
    <x v="1"/>
    <d v="2014-01-18T00:00:00"/>
    <x v="1059"/>
    <x v="2470"/>
    <x v="1"/>
    <x v="6"/>
    <x v="44"/>
    <x v="21"/>
  </r>
  <r>
    <s v="tt2888046"/>
    <x v="2874"/>
    <x v="2877"/>
    <n v="0"/>
    <x v="17"/>
    <n v="1"/>
    <n v="45"/>
    <x v="0"/>
    <x v="5"/>
    <x v="18"/>
    <s v="Drama"/>
    <x v="16"/>
    <x v="0"/>
    <n v="59136"/>
    <x v="0"/>
    <x v="75"/>
    <x v="2884"/>
    <n v="121029618"/>
    <x v="0"/>
    <d v="2015-12-16T00:00:00"/>
    <x v="957"/>
    <x v="2187"/>
    <x v="0"/>
    <x v="4"/>
    <x v="45"/>
    <x v="18"/>
  </r>
  <r>
    <s v="tt2906216"/>
    <x v="2875"/>
    <x v="2878"/>
    <n v="0"/>
    <x v="64"/>
    <n v="2"/>
    <n v="14"/>
    <x v="2"/>
    <x v="5"/>
    <x v="5"/>
    <s v="Comedy"/>
    <x v="21"/>
    <x v="1"/>
    <n v="198066"/>
    <x v="1"/>
    <x v="191"/>
    <x v="2885"/>
    <n v="58177026"/>
    <x v="0"/>
    <d v="2023-03-10T00:00:00"/>
    <x v="1051"/>
    <x v="2471"/>
    <x v="3"/>
    <x v="1"/>
    <x v="50"/>
    <x v="28"/>
  </r>
  <r>
    <s v="tt2908446"/>
    <x v="2876"/>
    <x v="2879"/>
    <n v="0"/>
    <x v="39"/>
    <n v="1"/>
    <n v="59"/>
    <x v="0"/>
    <x v="5"/>
    <x v="5"/>
    <s v="Sci-Fi"/>
    <x v="27"/>
    <x v="0"/>
    <n v="249730"/>
    <x v="1"/>
    <x v="160"/>
    <x v="2886"/>
    <n v="187002527"/>
    <x v="0"/>
    <d v="2015-03-11T00:00:00"/>
    <x v="680"/>
    <x v="2472"/>
    <x v="3"/>
    <x v="4"/>
    <x v="45"/>
    <x v="0"/>
  </r>
  <r>
    <s v="tt2910814"/>
    <x v="2877"/>
    <x v="2880"/>
    <n v="0"/>
    <x v="26"/>
    <n v="1"/>
    <n v="37"/>
    <x v="0"/>
    <x v="3"/>
    <x v="9"/>
    <s v="Sci-Fi"/>
    <x v="34"/>
    <x v="0"/>
    <n v="68375"/>
    <x v="0"/>
    <x v="1"/>
    <x v="2887"/>
    <n v="-1404378"/>
    <x v="1"/>
    <d v="2014-01-20T00:00:00"/>
    <x v="1212"/>
    <x v="2040"/>
    <x v="1"/>
    <x v="5"/>
    <x v="44"/>
    <x v="8"/>
  </r>
  <r>
    <s v="tt2911666"/>
    <x v="2878"/>
    <x v="2881"/>
    <n v="0"/>
    <x v="75"/>
    <n v="1"/>
    <n v="41"/>
    <x v="0"/>
    <x v="5"/>
    <x v="6"/>
    <s v="Thriller"/>
    <x v="3"/>
    <x v="1"/>
    <n v="718700"/>
    <x v="2"/>
    <x v="34"/>
    <x v="2888"/>
    <n v="66081850"/>
    <x v="0"/>
    <d v="2014-09-19T00:00:00"/>
    <x v="1213"/>
    <x v="2473"/>
    <x v="9"/>
    <x v="1"/>
    <x v="44"/>
    <x v="4"/>
  </r>
  <r>
    <s v="tt2932536"/>
    <x v="2879"/>
    <x v="2882"/>
    <n v="0"/>
    <x v="38"/>
    <n v="1"/>
    <n v="29"/>
    <x v="0"/>
    <x v="7"/>
    <x v="9"/>
    <s v="Thriller"/>
    <x v="29"/>
    <x v="0"/>
    <n v="59842"/>
    <x v="0"/>
    <x v="260"/>
    <x v="2889"/>
    <n v="56898461"/>
    <x v="0"/>
    <d v="2017-05-25T00:00:00"/>
    <x v="1214"/>
    <x v="2474"/>
    <x v="11"/>
    <x v="2"/>
    <x v="51"/>
    <x v="2"/>
  </r>
  <r>
    <s v="tt2935510"/>
    <x v="2880"/>
    <x v="2883"/>
    <n v="0"/>
    <x v="90"/>
    <n v="2"/>
    <n v="3"/>
    <x v="2"/>
    <x v="1"/>
    <x v="3"/>
    <s v="Mystery"/>
    <x v="7"/>
    <x v="0"/>
    <n v="254188"/>
    <x v="1"/>
    <x v="143"/>
    <x v="2890"/>
    <n v="37461872"/>
    <x v="0"/>
    <d v="2019-08-29T00:00:00"/>
    <x v="781"/>
    <x v="2475"/>
    <x v="10"/>
    <x v="2"/>
    <x v="47"/>
    <x v="11"/>
  </r>
  <r>
    <s v="tt2937696"/>
    <x v="2881"/>
    <x v="2884"/>
    <n v="0"/>
    <x v="35"/>
    <n v="1"/>
    <n v="57"/>
    <x v="0"/>
    <x v="0"/>
    <x v="11"/>
    <s v="Unknown"/>
    <x v="17"/>
    <x v="0"/>
    <n v="57571"/>
    <x v="0"/>
    <x v="64"/>
    <x v="2891"/>
    <n v="-5355528"/>
    <x v="1"/>
    <d v="2016-03-11T00:00:00"/>
    <x v="238"/>
    <x v="2476"/>
    <x v="3"/>
    <x v="1"/>
    <x v="52"/>
    <x v="0"/>
  </r>
  <r>
    <s v="tt2937898"/>
    <x v="2882"/>
    <x v="2885"/>
    <n v="0"/>
    <x v="31"/>
    <n v="2"/>
    <n v="5"/>
    <x v="2"/>
    <x v="5"/>
    <x v="6"/>
    <s v="Drama"/>
    <x v="16"/>
    <x v="0"/>
    <n v="76224"/>
    <x v="0"/>
    <x v="34"/>
    <x v="2892"/>
    <n v="-7992930"/>
    <x v="1"/>
    <d v="2014-11-06T00:00:00"/>
    <x v="1044"/>
    <x v="2477"/>
    <x v="5"/>
    <x v="2"/>
    <x v="44"/>
    <x v="14"/>
  </r>
  <r>
    <s v="tt2948356"/>
    <x v="2883"/>
    <x v="2886"/>
    <n v="0"/>
    <x v="52"/>
    <n v="1"/>
    <n v="48"/>
    <x v="0"/>
    <x v="1"/>
    <x v="1"/>
    <s v="Comedy"/>
    <x v="9"/>
    <x v="1"/>
    <n v="530557"/>
    <x v="2"/>
    <x v="191"/>
    <x v="2893"/>
    <n v="875521689"/>
    <x v="0"/>
    <d v="2016-02-10T00:00:00"/>
    <x v="1215"/>
    <x v="2478"/>
    <x v="2"/>
    <x v="4"/>
    <x v="52"/>
    <x v="28"/>
  </r>
  <r>
    <s v="tt2953050"/>
    <x v="2884"/>
    <x v="2887"/>
    <n v="0"/>
    <x v="8"/>
    <n v="1"/>
    <n v="42"/>
    <x v="0"/>
    <x v="11"/>
    <x v="2"/>
    <s v="Family"/>
    <x v="14"/>
    <x v="1"/>
    <n v="248828"/>
    <x v="1"/>
    <x v="115"/>
    <x v="2894"/>
    <n v="206786742"/>
    <x v="0"/>
    <d v="2021-11-03T00:00:00"/>
    <x v="1216"/>
    <x v="2479"/>
    <x v="5"/>
    <x v="4"/>
    <x v="41"/>
    <x v="25"/>
  </r>
  <r>
    <s v="tt2967224"/>
    <x v="2885"/>
    <x v="2888"/>
    <n v="0"/>
    <x v="55"/>
    <n v="1"/>
    <n v="27"/>
    <x v="0"/>
    <x v="5"/>
    <x v="2"/>
    <s v="Crime"/>
    <x v="30"/>
    <x v="0"/>
    <n v="53360"/>
    <x v="0"/>
    <x v="56"/>
    <x v="2895"/>
    <n v="16680201"/>
    <x v="0"/>
    <d v="2015-04-30T00:00:00"/>
    <x v="749"/>
    <x v="2480"/>
    <x v="8"/>
    <x v="2"/>
    <x v="45"/>
    <x v="13"/>
  </r>
  <r>
    <s v="tt2975578"/>
    <x v="2886"/>
    <x v="2889"/>
    <n v="0"/>
    <x v="62"/>
    <n v="1"/>
    <n v="43"/>
    <x v="0"/>
    <x v="5"/>
    <x v="10"/>
    <s v="Sci-Fi"/>
    <x v="0"/>
    <x v="0"/>
    <n v="159835"/>
    <x v="1"/>
    <x v="38"/>
    <x v="2896"/>
    <n v="102928365"/>
    <x v="0"/>
    <d v="2014-07-17T00:00:00"/>
    <x v="1157"/>
    <x v="2466"/>
    <x v="7"/>
    <x v="2"/>
    <x v="44"/>
    <x v="30"/>
  </r>
  <r>
    <s v="tt2975590"/>
    <x v="2887"/>
    <x v="2890"/>
    <n v="0"/>
    <x v="23"/>
    <n v="2"/>
    <n v="31"/>
    <x v="2"/>
    <x v="5"/>
    <x v="5"/>
    <s v="Sci-Fi"/>
    <x v="7"/>
    <x v="0"/>
    <n v="742300"/>
    <x v="2"/>
    <x v="224"/>
    <x v="2897"/>
    <n v="624362803"/>
    <x v="0"/>
    <d v="2016-03-12T00:00:00"/>
    <x v="603"/>
    <x v="2481"/>
    <x v="3"/>
    <x v="6"/>
    <x v="52"/>
    <x v="23"/>
  </r>
  <r>
    <s v="tt2980516"/>
    <x v="2888"/>
    <x v="2891"/>
    <n v="0"/>
    <x v="90"/>
    <n v="2"/>
    <n v="3"/>
    <x v="2"/>
    <x v="2"/>
    <x v="3"/>
    <s v="Romance"/>
    <x v="8"/>
    <x v="1"/>
    <n v="472764"/>
    <x v="1"/>
    <x v="48"/>
    <x v="2898"/>
    <n v="108726688"/>
    <x v="0"/>
    <d v="2014-09-07T00:00:00"/>
    <x v="1217"/>
    <x v="1454"/>
    <x v="9"/>
    <x v="3"/>
    <x v="44"/>
    <x v="7"/>
  </r>
  <r>
    <s v="tt2980592"/>
    <x v="2889"/>
    <x v="2892"/>
    <n v="0"/>
    <x v="12"/>
    <n v="1"/>
    <n v="40"/>
    <x v="0"/>
    <x v="5"/>
    <x v="9"/>
    <s v="Thriller"/>
    <x v="13"/>
    <x v="0"/>
    <n v="104688"/>
    <x v="1"/>
    <x v="25"/>
    <x v="2899"/>
    <n v="-2299949"/>
    <x v="1"/>
    <d v="1905-07-06T00:00:00"/>
    <x v="967"/>
    <x v="2292"/>
    <x v="7"/>
    <x v="2"/>
    <x v="9"/>
    <x v="14"/>
  </r>
  <r>
    <s v="tt2980648"/>
    <x v="2890"/>
    <x v="2893"/>
    <n v="0"/>
    <x v="20"/>
    <n v="2"/>
    <n v="2"/>
    <x v="2"/>
    <x v="0"/>
    <x v="3"/>
    <s v="Unknown"/>
    <x v="21"/>
    <x v="1"/>
    <n v="86433"/>
    <x v="0"/>
    <x v="68"/>
    <x v="2900"/>
    <n v="67514453"/>
    <x v="0"/>
    <d v="2014-08-07T00:00:00"/>
    <x v="257"/>
    <x v="2277"/>
    <x v="10"/>
    <x v="2"/>
    <x v="44"/>
    <x v="7"/>
  </r>
  <r>
    <s v="tt3007512"/>
    <x v="2891"/>
    <x v="2894"/>
    <n v="0"/>
    <x v="40"/>
    <n v="1"/>
    <n v="51"/>
    <x v="0"/>
    <x v="3"/>
    <x v="14"/>
    <s v="War"/>
    <x v="16"/>
    <x v="0"/>
    <n v="77319"/>
    <x v="0"/>
    <x v="316"/>
    <x v="2901"/>
    <n v="12896641"/>
    <x v="0"/>
    <d v="2014-12-11T00:00:00"/>
    <x v="1218"/>
    <x v="2458"/>
    <x v="0"/>
    <x v="2"/>
    <x v="44"/>
    <x v="0"/>
  </r>
  <r>
    <s v="tt3011894"/>
    <x v="2892"/>
    <x v="2895"/>
    <n v="0"/>
    <x v="20"/>
    <n v="2"/>
    <n v="2"/>
    <x v="2"/>
    <x v="0"/>
    <x v="3"/>
    <s v="Thriller"/>
    <x v="12"/>
    <x v="1"/>
    <n v="210899"/>
    <x v="1"/>
    <x v="74"/>
    <x v="2902"/>
    <n v="28178893"/>
    <x v="0"/>
    <d v="2014-05-17T00:00:00"/>
    <x v="1219"/>
    <x v="2482"/>
    <x v="11"/>
    <x v="6"/>
    <x v="44"/>
    <x v="30"/>
  </r>
  <r>
    <s v="tt3014866"/>
    <x v="2893"/>
    <x v="2896"/>
    <n v="0"/>
    <x v="11"/>
    <n v="1"/>
    <n v="53"/>
    <x v="0"/>
    <x v="5"/>
    <x v="4"/>
    <s v="Thriller"/>
    <x v="33"/>
    <x v="0"/>
    <n v="69256"/>
    <x v="0"/>
    <x v="52"/>
    <x v="2903"/>
    <n v="7303993"/>
    <x v="0"/>
    <d v="2016-04-05T00:00:00"/>
    <x v="1045"/>
    <x v="2483"/>
    <x v="8"/>
    <x v="0"/>
    <x v="52"/>
    <x v="20"/>
  </r>
  <r>
    <s v="tt3040964"/>
    <x v="2894"/>
    <x v="2897"/>
    <n v="0"/>
    <x v="32"/>
    <n v="1"/>
    <n v="46"/>
    <x v="0"/>
    <x v="1"/>
    <x v="3"/>
    <s v="Family"/>
    <x v="3"/>
    <x v="1"/>
    <n v="287759"/>
    <x v="1"/>
    <x v="145"/>
    <x v="2904"/>
    <n v="792724775"/>
    <x v="0"/>
    <d v="2016-04-04T00:00:00"/>
    <x v="560"/>
    <x v="2484"/>
    <x v="8"/>
    <x v="5"/>
    <x v="52"/>
    <x v="3"/>
  </r>
  <r>
    <s v="tt3045616"/>
    <x v="2895"/>
    <x v="2898"/>
    <n v="0"/>
    <x v="63"/>
    <n v="1"/>
    <n v="47"/>
    <x v="0"/>
    <x v="5"/>
    <x v="5"/>
    <s v="Comedy"/>
    <x v="38"/>
    <x v="0"/>
    <n v="75869"/>
    <x v="0"/>
    <x v="113"/>
    <x v="2905"/>
    <n v="-12724283"/>
    <x v="1"/>
    <d v="2015-01-18T00:00:00"/>
    <x v="430"/>
    <x v="2485"/>
    <x v="1"/>
    <x v="3"/>
    <x v="45"/>
    <x v="21"/>
  </r>
  <r>
    <s v="tt3062096"/>
    <x v="2896"/>
    <x v="2899"/>
    <n v="0"/>
    <x v="21"/>
    <n v="2"/>
    <n v="1"/>
    <x v="2"/>
    <x v="5"/>
    <x v="5"/>
    <s v="Crime"/>
    <x v="27"/>
    <x v="0"/>
    <n v="185950"/>
    <x v="1"/>
    <x v="137"/>
    <x v="2906"/>
    <n v="145021259"/>
    <x v="0"/>
    <d v="2016-10-08T00:00:00"/>
    <x v="117"/>
    <x v="2195"/>
    <x v="4"/>
    <x v="6"/>
    <x v="52"/>
    <x v="19"/>
  </r>
  <r>
    <s v="tt3063516"/>
    <x v="2897"/>
    <x v="2900"/>
    <n v="0"/>
    <x v="56"/>
    <n v="1"/>
    <n v="32"/>
    <x v="0"/>
    <x v="0"/>
    <x v="11"/>
    <s v="Unknown"/>
    <x v="7"/>
    <x v="0"/>
    <n v="97483"/>
    <x v="0"/>
    <x v="48"/>
    <x v="2907"/>
    <n v="136826547"/>
    <x v="0"/>
    <d v="2013-10-09T00:00:00"/>
    <x v="563"/>
    <x v="2486"/>
    <x v="4"/>
    <x v="4"/>
    <x v="43"/>
    <x v="17"/>
  </r>
  <r>
    <s v="tt3065204"/>
    <x v="2898"/>
    <x v="2901"/>
    <n v="0"/>
    <x v="64"/>
    <n v="2"/>
    <n v="14"/>
    <x v="2"/>
    <x v="7"/>
    <x v="9"/>
    <s v="Thriller"/>
    <x v="21"/>
    <x v="1"/>
    <n v="293019"/>
    <x v="1"/>
    <x v="82"/>
    <x v="2908"/>
    <n v="282811541"/>
    <x v="0"/>
    <d v="2016-05-13T00:00:00"/>
    <x v="645"/>
    <x v="2487"/>
    <x v="11"/>
    <x v="1"/>
    <x v="52"/>
    <x v="12"/>
  </r>
  <r>
    <s v="tt3072482"/>
    <x v="2899"/>
    <x v="2902"/>
    <n v="0"/>
    <x v="44"/>
    <n v="1"/>
    <n v="36"/>
    <x v="0"/>
    <x v="5"/>
    <x v="5"/>
    <s v="Sci-Fi"/>
    <x v="13"/>
    <x v="0"/>
    <n v="100232"/>
    <x v="1"/>
    <x v="14"/>
    <x v="2909"/>
    <n v="14810562"/>
    <x v="0"/>
    <d v="2015-09-12T00:00:00"/>
    <x v="1220"/>
    <x v="2488"/>
    <x v="9"/>
    <x v="6"/>
    <x v="45"/>
    <x v="23"/>
  </r>
  <r>
    <s v="tt3076658"/>
    <x v="2900"/>
    <x v="2903"/>
    <n v="0"/>
    <x v="34"/>
    <n v="2"/>
    <n v="13"/>
    <x v="2"/>
    <x v="5"/>
    <x v="3"/>
    <s v="Sport"/>
    <x v="2"/>
    <x v="1"/>
    <n v="304487"/>
    <x v="1"/>
    <x v="56"/>
    <x v="2910"/>
    <n v="139178883"/>
    <x v="0"/>
    <d v="2015-11-19T00:00:00"/>
    <x v="1119"/>
    <x v="2489"/>
    <x v="5"/>
    <x v="2"/>
    <x v="45"/>
    <x v="4"/>
  </r>
  <r>
    <s v="tt3079380"/>
    <x v="2901"/>
    <x v="2904"/>
    <n v="0"/>
    <x v="7"/>
    <n v="2"/>
    <n v="0"/>
    <x v="0"/>
    <x v="5"/>
    <x v="2"/>
    <s v="Unknown"/>
    <x v="16"/>
    <x v="0"/>
    <n v="254680"/>
    <x v="1"/>
    <x v="117"/>
    <x v="2911"/>
    <n v="170666219"/>
    <x v="0"/>
    <d v="2015-03-15T00:00:00"/>
    <x v="985"/>
    <x v="2490"/>
    <x v="3"/>
    <x v="3"/>
    <x v="45"/>
    <x v="24"/>
  </r>
  <r>
    <s v="tt3099498"/>
    <x v="2902"/>
    <x v="2905"/>
    <n v="0"/>
    <x v="8"/>
    <n v="1"/>
    <n v="42"/>
    <x v="0"/>
    <x v="0"/>
    <x v="10"/>
    <s v="Unknown"/>
    <x v="39"/>
    <x v="0"/>
    <n v="61118"/>
    <x v="0"/>
    <x v="11"/>
    <x v="2912"/>
    <n v="-1117926"/>
    <x v="1"/>
    <d v="2014-09-06T00:00:00"/>
    <x v="260"/>
    <x v="2237"/>
    <x v="9"/>
    <x v="6"/>
    <x v="44"/>
    <x v="14"/>
  </r>
  <r>
    <s v="tt3104988"/>
    <x v="2903"/>
    <x v="2906"/>
    <n v="0"/>
    <x v="7"/>
    <n v="2"/>
    <n v="0"/>
    <x v="0"/>
    <x v="0"/>
    <x v="3"/>
    <s v="Romance"/>
    <x v="17"/>
    <x v="0"/>
    <n v="184678"/>
    <x v="1"/>
    <x v="84"/>
    <x v="2913"/>
    <n v="209343729"/>
    <x v="0"/>
    <d v="2018-08-07T00:00:00"/>
    <x v="872"/>
    <x v="2491"/>
    <x v="10"/>
    <x v="0"/>
    <x v="55"/>
    <x v="7"/>
  </r>
  <r>
    <s v="tt3110958"/>
    <x v="2904"/>
    <x v="2907"/>
    <n v="0"/>
    <x v="27"/>
    <n v="2"/>
    <n v="9"/>
    <x v="2"/>
    <x v="5"/>
    <x v="5"/>
    <s v="Comedy"/>
    <x v="0"/>
    <x v="0"/>
    <n v="312104"/>
    <x v="1"/>
    <x v="143"/>
    <x v="2914"/>
    <n v="244897606"/>
    <x v="0"/>
    <d v="2016-06-02T00:00:00"/>
    <x v="872"/>
    <x v="2492"/>
    <x v="6"/>
    <x v="2"/>
    <x v="52"/>
    <x v="9"/>
  </r>
  <r>
    <s v="tt3118452"/>
    <x v="2905"/>
    <x v="2908"/>
    <n v="0"/>
    <x v="55"/>
    <n v="1"/>
    <n v="27"/>
    <x v="0"/>
    <x v="3"/>
    <x v="10"/>
    <s v="Mystery"/>
    <x v="34"/>
    <x v="0"/>
    <n v="64021"/>
    <x v="0"/>
    <x v="150"/>
    <x v="12"/>
    <n v="-250000"/>
    <x v="1"/>
    <d v="2015-05-28T00:00:00"/>
    <x v="1221"/>
    <x v="2493"/>
    <x v="11"/>
    <x v="2"/>
    <x v="45"/>
    <x v="10"/>
  </r>
  <r>
    <s v="tt3152624"/>
    <x v="2906"/>
    <x v="2909"/>
    <n v="0"/>
    <x v="31"/>
    <n v="2"/>
    <n v="5"/>
    <x v="2"/>
    <x v="0"/>
    <x v="3"/>
    <s v="Romance"/>
    <x v="27"/>
    <x v="0"/>
    <n v="140975"/>
    <x v="1"/>
    <x v="56"/>
    <x v="2915"/>
    <n v="105795793"/>
    <x v="0"/>
    <d v="2015-03-16T00:00:00"/>
    <x v="678"/>
    <x v="2435"/>
    <x v="3"/>
    <x v="5"/>
    <x v="45"/>
    <x v="18"/>
  </r>
  <r>
    <s v="tt3168230"/>
    <x v="2907"/>
    <x v="2910"/>
    <n v="0"/>
    <x v="9"/>
    <n v="1"/>
    <n v="44"/>
    <x v="0"/>
    <x v="4"/>
    <x v="3"/>
    <s v="Family"/>
    <x v="22"/>
    <x v="0"/>
    <n v="66682"/>
    <x v="0"/>
    <x v="21"/>
    <x v="2916"/>
    <n v="18355203"/>
    <x v="0"/>
    <d v="2015-02-08T00:00:00"/>
    <x v="602"/>
    <x v="2494"/>
    <x v="2"/>
    <x v="3"/>
    <x v="45"/>
    <x v="19"/>
  </r>
  <r>
    <s v="tt3170832"/>
    <x v="2908"/>
    <x v="2911"/>
    <n v="0"/>
    <x v="0"/>
    <n v="1"/>
    <n v="58"/>
    <x v="0"/>
    <x v="3"/>
    <x v="16"/>
    <s v="Unknown"/>
    <x v="12"/>
    <x v="1"/>
    <n v="440868"/>
    <x v="1"/>
    <x v="30"/>
    <x v="2917"/>
    <n v="22401758"/>
    <x v="0"/>
    <d v="2015-09-04T00:00:00"/>
    <x v="1222"/>
    <x v="2001"/>
    <x v="9"/>
    <x v="1"/>
    <x v="45"/>
    <x v="3"/>
  </r>
  <r>
    <s v="tt3183660"/>
    <x v="2909"/>
    <x v="2912"/>
    <n v="0"/>
    <x v="68"/>
    <n v="2"/>
    <n v="12"/>
    <x v="2"/>
    <x v="1"/>
    <x v="19"/>
    <s v="Fantasy"/>
    <x v="14"/>
    <x v="1"/>
    <n v="497282"/>
    <x v="1"/>
    <x v="211"/>
    <x v="2918"/>
    <n v="636037575"/>
    <x v="0"/>
    <d v="2016-11-08T00:00:00"/>
    <x v="623"/>
    <x v="2495"/>
    <x v="5"/>
    <x v="0"/>
    <x v="52"/>
    <x v="19"/>
  </r>
  <r>
    <s v="tt3195644"/>
    <x v="2910"/>
    <x v="2913"/>
    <n v="0"/>
    <x v="26"/>
    <n v="1"/>
    <n v="37"/>
    <x v="0"/>
    <x v="7"/>
    <x v="9"/>
    <s v="Thriller"/>
    <x v="28"/>
    <x v="0"/>
    <n v="115810"/>
    <x v="1"/>
    <x v="64"/>
    <x v="2919"/>
    <n v="102983889"/>
    <x v="0"/>
    <d v="2015-05-28T00:00:00"/>
    <x v="882"/>
    <x v="2493"/>
    <x v="11"/>
    <x v="2"/>
    <x v="45"/>
    <x v="10"/>
  </r>
  <r>
    <s v="tt3203606"/>
    <x v="2911"/>
    <x v="2914"/>
    <n v="0"/>
    <x v="14"/>
    <n v="2"/>
    <n v="4"/>
    <x v="2"/>
    <x v="2"/>
    <x v="3"/>
    <s v="Unknown"/>
    <x v="3"/>
    <x v="1"/>
    <n v="83973"/>
    <x v="0"/>
    <x v="48"/>
    <x v="2920"/>
    <n v="-3569975"/>
    <x v="1"/>
    <d v="2015-09-12T00:00:00"/>
    <x v="329"/>
    <x v="2488"/>
    <x v="9"/>
    <x v="6"/>
    <x v="45"/>
    <x v="23"/>
  </r>
  <r>
    <s v="tt3224458"/>
    <x v="2912"/>
    <x v="2915"/>
    <n v="0"/>
    <x v="15"/>
    <n v="1"/>
    <n v="49"/>
    <x v="0"/>
    <x v="2"/>
    <x v="3"/>
    <s v="Unknown"/>
    <x v="14"/>
    <x v="1"/>
    <n v="86240"/>
    <x v="0"/>
    <x v="78"/>
    <x v="2921"/>
    <n v="42925733"/>
    <x v="0"/>
    <d v="2019-09-07T00:00:00"/>
    <x v="1223"/>
    <x v="2496"/>
    <x v="9"/>
    <x v="6"/>
    <x v="47"/>
    <x v="7"/>
  </r>
  <r>
    <s v="tt3228774"/>
    <x v="2913"/>
    <x v="2916"/>
    <n v="0"/>
    <x v="64"/>
    <n v="2"/>
    <n v="14"/>
    <x v="2"/>
    <x v="1"/>
    <x v="2"/>
    <s v="Crime"/>
    <x v="21"/>
    <x v="1"/>
    <n v="255378"/>
    <x v="1"/>
    <x v="140"/>
    <x v="2922"/>
    <n v="133503234"/>
    <x v="0"/>
    <d v="2021-05-18T00:00:00"/>
    <x v="804"/>
    <x v="2497"/>
    <x v="11"/>
    <x v="0"/>
    <x v="41"/>
    <x v="21"/>
  </r>
  <r>
    <s v="tt3235888"/>
    <x v="2914"/>
    <x v="2917"/>
    <n v="0"/>
    <x v="12"/>
    <n v="1"/>
    <n v="40"/>
    <x v="0"/>
    <x v="7"/>
    <x v="9"/>
    <s v="Thriller"/>
    <x v="22"/>
    <x v="0"/>
    <n v="261538"/>
    <x v="1"/>
    <x v="60"/>
    <x v="2923"/>
    <n v="20947454"/>
    <x v="0"/>
    <d v="2014-05-17T00:00:00"/>
    <x v="1224"/>
    <x v="2482"/>
    <x v="11"/>
    <x v="6"/>
    <x v="44"/>
    <x v="30"/>
  </r>
  <r>
    <s v="tt3263904"/>
    <x v="2915"/>
    <x v="2918"/>
    <n v="0"/>
    <x v="44"/>
    <n v="1"/>
    <n v="36"/>
    <x v="0"/>
    <x v="2"/>
    <x v="3"/>
    <s v="Unknown"/>
    <x v="3"/>
    <x v="1"/>
    <n v="291159"/>
    <x v="1"/>
    <x v="113"/>
    <x v="2924"/>
    <n v="183870033"/>
    <x v="0"/>
    <d v="2016-09-02T00:00:00"/>
    <x v="18"/>
    <x v="2498"/>
    <x v="9"/>
    <x v="1"/>
    <x v="52"/>
    <x v="9"/>
  </r>
  <r>
    <s v="tt3272066"/>
    <x v="2916"/>
    <x v="2919"/>
    <n v="0"/>
    <x v="3"/>
    <n v="1"/>
    <n v="56"/>
    <x v="0"/>
    <x v="12"/>
    <x v="7"/>
    <s v="Sci-Fi"/>
    <x v="32"/>
    <x v="0"/>
    <n v="62876"/>
    <x v="0"/>
    <x v="63"/>
    <x v="2925"/>
    <n v="-37599807"/>
    <x v="1"/>
    <d v="2021-08-11T00:00:00"/>
    <x v="1225"/>
    <x v="2499"/>
    <x v="10"/>
    <x v="4"/>
    <x v="41"/>
    <x v="0"/>
  </r>
  <r>
    <s v="tt3281548"/>
    <x v="518"/>
    <x v="518"/>
    <n v="0"/>
    <x v="41"/>
    <n v="2"/>
    <n v="15"/>
    <x v="2"/>
    <x v="3"/>
    <x v="7"/>
    <s v="Unknown"/>
    <x v="10"/>
    <x v="1"/>
    <n v="231368"/>
    <x v="1"/>
    <x v="82"/>
    <x v="2926"/>
    <n v="178843645"/>
    <x v="0"/>
    <d v="2019-12-07T00:00:00"/>
    <x v="1049"/>
    <x v="2500"/>
    <x v="0"/>
    <x v="6"/>
    <x v="47"/>
    <x v="7"/>
  </r>
  <r>
    <s v="tt3300542"/>
    <x v="2917"/>
    <x v="2920"/>
    <n v="0"/>
    <x v="53"/>
    <n v="1"/>
    <n v="39"/>
    <x v="0"/>
    <x v="5"/>
    <x v="16"/>
    <s v="Unknown"/>
    <x v="32"/>
    <x v="0"/>
    <n v="166602"/>
    <x v="1"/>
    <x v="113"/>
    <x v="2927"/>
    <n v="145754447"/>
    <x v="0"/>
    <d v="2016-02-25T00:00:00"/>
    <x v="1226"/>
    <x v="2501"/>
    <x v="2"/>
    <x v="2"/>
    <x v="52"/>
    <x v="2"/>
  </r>
  <r>
    <s v="tt3315342"/>
    <x v="2918"/>
    <x v="2921"/>
    <n v="0"/>
    <x v="70"/>
    <n v="2"/>
    <n v="17"/>
    <x v="2"/>
    <x v="5"/>
    <x v="3"/>
    <s v="Sci-Fi"/>
    <x v="12"/>
    <x v="1"/>
    <n v="808934"/>
    <x v="2"/>
    <x v="304"/>
    <x v="2928"/>
    <n v="522179950"/>
    <x v="0"/>
    <d v="2017-02-17T00:00:00"/>
    <x v="0"/>
    <x v="2502"/>
    <x v="2"/>
    <x v="1"/>
    <x v="51"/>
    <x v="30"/>
  </r>
  <r>
    <s v="tt3316948"/>
    <x v="2919"/>
    <x v="2922"/>
    <n v="0"/>
    <x v="44"/>
    <n v="1"/>
    <n v="36"/>
    <x v="0"/>
    <x v="5"/>
    <x v="2"/>
    <s v="Unknown"/>
    <x v="28"/>
    <x v="0"/>
    <n v="94832"/>
    <x v="0"/>
    <x v="65"/>
    <x v="2929"/>
    <n v="-737626"/>
    <x v="1"/>
    <d v="2015-08-18T00:00:00"/>
    <x v="1082"/>
    <x v="2503"/>
    <x v="10"/>
    <x v="0"/>
    <x v="45"/>
    <x v="21"/>
  </r>
  <r>
    <s v="tt3316960"/>
    <x v="2920"/>
    <x v="2923"/>
    <n v="0"/>
    <x v="75"/>
    <n v="1"/>
    <n v="41"/>
    <x v="0"/>
    <x v="3"/>
    <x v="11"/>
    <s v="Unknown"/>
    <x v="15"/>
    <x v="1"/>
    <n v="141453"/>
    <x v="1"/>
    <x v="25"/>
    <x v="2930"/>
    <n v="39779195"/>
    <x v="0"/>
    <d v="2014-09-08T00:00:00"/>
    <x v="1227"/>
    <x v="2504"/>
    <x v="9"/>
    <x v="5"/>
    <x v="44"/>
    <x v="19"/>
  </r>
  <r>
    <s v="tt3322364"/>
    <x v="2921"/>
    <x v="2924"/>
    <n v="0"/>
    <x v="90"/>
    <n v="2"/>
    <n v="3"/>
    <x v="2"/>
    <x v="2"/>
    <x v="3"/>
    <s v="Sport"/>
    <x v="1"/>
    <x v="1"/>
    <n v="99294"/>
    <x v="0"/>
    <x v="56"/>
    <x v="2931"/>
    <n v="13623572"/>
    <x v="0"/>
    <d v="2015-11-10T00:00:00"/>
    <x v="1228"/>
    <x v="2296"/>
    <x v="5"/>
    <x v="0"/>
    <x v="45"/>
    <x v="28"/>
  </r>
  <r>
    <s v="tt3322940"/>
    <x v="2922"/>
    <x v="2925"/>
    <n v="0"/>
    <x v="53"/>
    <n v="1"/>
    <n v="39"/>
    <x v="0"/>
    <x v="7"/>
    <x v="9"/>
    <s v="Thriller"/>
    <x v="35"/>
    <x v="0"/>
    <n v="171577"/>
    <x v="1"/>
    <x v="39"/>
    <x v="2932"/>
    <n v="251089721"/>
    <x v="0"/>
    <d v="2014-09-29T00:00:00"/>
    <x v="352"/>
    <x v="2505"/>
    <x v="9"/>
    <x v="5"/>
    <x v="44"/>
    <x v="11"/>
  </r>
  <r>
    <s v="tt3332064"/>
    <x v="2923"/>
    <x v="2926"/>
    <n v="0"/>
    <x v="40"/>
    <n v="1"/>
    <n v="51"/>
    <x v="0"/>
    <x v="5"/>
    <x v="5"/>
    <s v="Comedy"/>
    <x v="36"/>
    <x v="0"/>
    <n v="66533"/>
    <x v="0"/>
    <x v="191"/>
    <x v="2933"/>
    <n v="-21011680"/>
    <x v="1"/>
    <d v="2015-09-20T00:00:00"/>
    <x v="683"/>
    <x v="2506"/>
    <x v="9"/>
    <x v="3"/>
    <x v="45"/>
    <x v="8"/>
  </r>
  <r>
    <s v="tt3348730"/>
    <x v="2924"/>
    <x v="2927"/>
    <n v="0"/>
    <x v="56"/>
    <n v="1"/>
    <n v="32"/>
    <x v="0"/>
    <x v="7"/>
    <x v="9"/>
    <s v="Thriller"/>
    <x v="36"/>
    <x v="0"/>
    <n v="89211"/>
    <x v="0"/>
    <x v="64"/>
    <x v="2934"/>
    <n v="92952888"/>
    <x v="0"/>
    <d v="2017-10-25T00:00:00"/>
    <x v="706"/>
    <x v="2507"/>
    <x v="4"/>
    <x v="4"/>
    <x v="51"/>
    <x v="2"/>
  </r>
  <r>
    <s v="tt3371366"/>
    <x v="2925"/>
    <x v="2928"/>
    <n v="0"/>
    <x v="74"/>
    <n v="2"/>
    <n v="34"/>
    <x v="2"/>
    <x v="5"/>
    <x v="5"/>
    <s v="Sci-Fi"/>
    <x v="50"/>
    <x v="0"/>
    <n v="164989"/>
    <x v="1"/>
    <x v="317"/>
    <x v="2935"/>
    <n v="388425157"/>
    <x v="0"/>
    <d v="2017-06-18T00:00:00"/>
    <x v="281"/>
    <x v="2508"/>
    <x v="6"/>
    <x v="3"/>
    <x v="51"/>
    <x v="21"/>
  </r>
  <r>
    <s v="tt3381008"/>
    <x v="2926"/>
    <x v="2929"/>
    <n v="0"/>
    <x v="24"/>
    <n v="1"/>
    <n v="23"/>
    <x v="0"/>
    <x v="5"/>
    <x v="5"/>
    <s v="Comedy"/>
    <x v="27"/>
    <x v="0"/>
    <n v="108777"/>
    <x v="1"/>
    <x v="56"/>
    <x v="2936"/>
    <n v="-7020960"/>
    <x v="1"/>
    <d v="2016-02-24T00:00:00"/>
    <x v="584"/>
    <x v="2412"/>
    <x v="2"/>
    <x v="4"/>
    <x v="52"/>
    <x v="22"/>
  </r>
  <r>
    <s v="tt3385516"/>
    <x v="2927"/>
    <x v="2930"/>
    <n v="0"/>
    <x v="2"/>
    <n v="2"/>
    <n v="24"/>
    <x v="2"/>
    <x v="5"/>
    <x v="5"/>
    <s v="Sci-Fi"/>
    <x v="17"/>
    <x v="0"/>
    <n v="453268"/>
    <x v="1"/>
    <x v="286"/>
    <x v="2937"/>
    <n v="365934105"/>
    <x v="0"/>
    <d v="2016-05-09T00:00:00"/>
    <x v="306"/>
    <x v="2509"/>
    <x v="11"/>
    <x v="5"/>
    <x v="52"/>
    <x v="17"/>
  </r>
  <r>
    <s v="tt3387520"/>
    <x v="2928"/>
    <x v="2931"/>
    <n v="0"/>
    <x v="52"/>
    <n v="1"/>
    <n v="48"/>
    <x v="0"/>
    <x v="1"/>
    <x v="10"/>
    <s v="Mystery"/>
    <x v="27"/>
    <x v="0"/>
    <n v="83405"/>
    <x v="0"/>
    <x v="78"/>
    <x v="2938"/>
    <n v="79545505"/>
    <x v="0"/>
    <d v="2019-08-07T00:00:00"/>
    <x v="1229"/>
    <x v="2510"/>
    <x v="10"/>
    <x v="4"/>
    <x v="47"/>
    <x v="7"/>
  </r>
  <r>
    <s v="tt3393786"/>
    <x v="2929"/>
    <x v="2932"/>
    <n v="0"/>
    <x v="0"/>
    <n v="1"/>
    <n v="58"/>
    <x v="0"/>
    <x v="5"/>
    <x v="6"/>
    <s v="Drama"/>
    <x v="28"/>
    <x v="0"/>
    <n v="170479"/>
    <x v="1"/>
    <x v="113"/>
    <x v="2939"/>
    <n v="102146076"/>
    <x v="0"/>
    <d v="2016-10-12T00:00:00"/>
    <x v="181"/>
    <x v="2511"/>
    <x v="4"/>
    <x v="4"/>
    <x v="52"/>
    <x v="23"/>
  </r>
  <r>
    <s v="tt3397884"/>
    <x v="2930"/>
    <x v="2933"/>
    <n v="0"/>
    <x v="21"/>
    <n v="2"/>
    <n v="1"/>
    <x v="2"/>
    <x v="5"/>
    <x v="6"/>
    <s v="Drama"/>
    <x v="8"/>
    <x v="1"/>
    <n v="458976"/>
    <x v="1"/>
    <x v="84"/>
    <x v="2940"/>
    <n v="54997446"/>
    <x v="0"/>
    <d v="2015-05-19T00:00:00"/>
    <x v="926"/>
    <x v="2512"/>
    <x v="11"/>
    <x v="0"/>
    <x v="45"/>
    <x v="4"/>
  </r>
  <r>
    <s v="tt3402236"/>
    <x v="2931"/>
    <x v="2934"/>
    <n v="0"/>
    <x v="42"/>
    <n v="1"/>
    <n v="54"/>
    <x v="0"/>
    <x v="4"/>
    <x v="3"/>
    <s v="Mystery"/>
    <x v="7"/>
    <x v="0"/>
    <n v="281530"/>
    <x v="1"/>
    <x v="51"/>
    <x v="2941"/>
    <n v="297794081"/>
    <x v="0"/>
    <d v="2017-11-03T00:00:00"/>
    <x v="245"/>
    <x v="2513"/>
    <x v="5"/>
    <x v="1"/>
    <x v="51"/>
    <x v="25"/>
  </r>
  <r>
    <s v="tt3410834"/>
    <x v="2932"/>
    <x v="2935"/>
    <n v="0"/>
    <x v="7"/>
    <n v="2"/>
    <n v="0"/>
    <x v="0"/>
    <x v="5"/>
    <x v="5"/>
    <s v="Mystery"/>
    <x v="36"/>
    <x v="0"/>
    <n v="130397"/>
    <x v="1"/>
    <x v="160"/>
    <x v="2942"/>
    <n v="69246868"/>
    <x v="0"/>
    <d v="2016-03-08T00:00:00"/>
    <x v="680"/>
    <x v="1860"/>
    <x v="3"/>
    <x v="0"/>
    <x v="52"/>
    <x v="19"/>
  </r>
  <r>
    <s v="tt3411444"/>
    <x v="2933"/>
    <x v="2936"/>
    <n v="0"/>
    <x v="52"/>
    <n v="1"/>
    <n v="48"/>
    <x v="0"/>
    <x v="1"/>
    <x v="1"/>
    <s v="Comedy"/>
    <x v="13"/>
    <x v="0"/>
    <n v="61893"/>
    <x v="0"/>
    <x v="318"/>
    <x v="2943"/>
    <n v="185069199"/>
    <x v="0"/>
    <d v="2017-11-11T00:00:00"/>
    <x v="709"/>
    <x v="2514"/>
    <x v="5"/>
    <x v="6"/>
    <x v="51"/>
    <x v="0"/>
  </r>
  <r>
    <s v="tt3416532"/>
    <x v="2934"/>
    <x v="2937"/>
    <n v="0"/>
    <x v="52"/>
    <n v="1"/>
    <n v="48"/>
    <x v="0"/>
    <x v="1"/>
    <x v="3"/>
    <s v="Family"/>
    <x v="3"/>
    <x v="1"/>
    <n v="92032"/>
    <x v="0"/>
    <x v="120"/>
    <x v="2944"/>
    <n v="4309313"/>
    <x v="0"/>
    <d v="2016-09-09T00:00:00"/>
    <x v="1089"/>
    <x v="2515"/>
    <x v="9"/>
    <x v="1"/>
    <x v="52"/>
    <x v="17"/>
  </r>
  <r>
    <s v="tt3416742"/>
    <x v="2935"/>
    <x v="2938"/>
    <n v="0"/>
    <x v="5"/>
    <n v="1"/>
    <n v="26"/>
    <x v="0"/>
    <x v="0"/>
    <x v="10"/>
    <s v="Unknown"/>
    <x v="2"/>
    <x v="1"/>
    <n v="195404"/>
    <x v="1"/>
    <x v="29"/>
    <x v="2945"/>
    <n v="5812611"/>
    <x v="0"/>
    <d v="2014-01-19T00:00:00"/>
    <x v="1230"/>
    <x v="1767"/>
    <x v="1"/>
    <x v="3"/>
    <x v="44"/>
    <x v="4"/>
  </r>
  <r>
    <s v="tt3416828"/>
    <x v="2936"/>
    <x v="2939"/>
    <n v="0"/>
    <x v="19"/>
    <n v="1"/>
    <n v="34"/>
    <x v="0"/>
    <x v="1"/>
    <x v="1"/>
    <s v="Comedy"/>
    <x v="36"/>
    <x v="0"/>
    <n v="72494"/>
    <x v="0"/>
    <x v="158"/>
    <x v="2946"/>
    <n v="303754975"/>
    <x v="0"/>
    <d v="2016-06-19T00:00:00"/>
    <x v="1231"/>
    <x v="2516"/>
    <x v="6"/>
    <x v="3"/>
    <x v="52"/>
    <x v="4"/>
  </r>
  <r>
    <s v="tt3450958"/>
    <x v="2937"/>
    <x v="2940"/>
    <n v="0"/>
    <x v="54"/>
    <n v="2"/>
    <n v="20"/>
    <x v="2"/>
    <x v="5"/>
    <x v="5"/>
    <s v="Drama"/>
    <x v="3"/>
    <x v="1"/>
    <n v="273211"/>
    <x v="1"/>
    <x v="191"/>
    <x v="2947"/>
    <n v="340719763"/>
    <x v="0"/>
    <d v="2017-07-07T00:00:00"/>
    <x v="887"/>
    <x v="2517"/>
    <x v="7"/>
    <x v="1"/>
    <x v="51"/>
    <x v="7"/>
  </r>
  <r>
    <s v="tt3460252"/>
    <x v="2938"/>
    <x v="2941"/>
    <n v="0"/>
    <x v="123"/>
    <n v="2"/>
    <n v="48"/>
    <x v="2"/>
    <x v="4"/>
    <x v="3"/>
    <s v="Mystery"/>
    <x v="10"/>
    <x v="1"/>
    <n v="641057"/>
    <x v="2"/>
    <x v="92"/>
    <x v="2948"/>
    <n v="117217616"/>
    <x v="0"/>
    <d v="2015-12-07T00:00:00"/>
    <x v="231"/>
    <x v="2518"/>
    <x v="0"/>
    <x v="5"/>
    <x v="45"/>
    <x v="7"/>
  </r>
  <r>
    <s v="tt3469046"/>
    <x v="2939"/>
    <x v="2942"/>
    <n v="0"/>
    <x v="38"/>
    <n v="1"/>
    <n v="29"/>
    <x v="0"/>
    <x v="1"/>
    <x v="1"/>
    <s v="Comedy"/>
    <x v="27"/>
    <x v="0"/>
    <n v="147744"/>
    <x v="1"/>
    <x v="125"/>
    <x v="2949"/>
    <n v="954800131"/>
    <x v="0"/>
    <d v="2017-06-14T00:00:00"/>
    <x v="1232"/>
    <x v="2519"/>
    <x v="6"/>
    <x v="4"/>
    <x v="51"/>
    <x v="5"/>
  </r>
  <r>
    <s v="tt3470600"/>
    <x v="2940"/>
    <x v="2943"/>
    <n v="0"/>
    <x v="52"/>
    <n v="1"/>
    <n v="48"/>
    <x v="0"/>
    <x v="11"/>
    <x v="2"/>
    <s v="Family"/>
    <x v="1"/>
    <x v="1"/>
    <n v="184824"/>
    <x v="1"/>
    <x v="137"/>
    <x v="2950"/>
    <n v="559338384"/>
    <x v="0"/>
    <d v="2016-09-11T00:00:00"/>
    <x v="1233"/>
    <x v="2520"/>
    <x v="9"/>
    <x v="3"/>
    <x v="52"/>
    <x v="0"/>
  </r>
  <r>
    <s v="tt3480822"/>
    <x v="2941"/>
    <x v="2944"/>
    <n v="0"/>
    <x v="64"/>
    <n v="2"/>
    <n v="14"/>
    <x v="2"/>
    <x v="5"/>
    <x v="5"/>
    <s v="Sci-Fi"/>
    <x v="13"/>
    <x v="0"/>
    <n v="411497"/>
    <x v="1"/>
    <x v="159"/>
    <x v="2951"/>
    <n v="179751655"/>
    <x v="0"/>
    <d v="2021-06-30T00:00:00"/>
    <x v="1234"/>
    <x v="2521"/>
    <x v="6"/>
    <x v="4"/>
    <x v="41"/>
    <x v="13"/>
  </r>
  <r>
    <s v="tt3488710"/>
    <x v="2942"/>
    <x v="2945"/>
    <n v="0"/>
    <x v="90"/>
    <n v="2"/>
    <n v="3"/>
    <x v="2"/>
    <x v="1"/>
    <x v="18"/>
    <s v="Drama"/>
    <x v="21"/>
    <x v="1"/>
    <n v="133576"/>
    <x v="1"/>
    <x v="56"/>
    <x v="2952"/>
    <n v="26181942"/>
    <x v="0"/>
    <d v="2015-09-26T00:00:00"/>
    <x v="115"/>
    <x v="2522"/>
    <x v="9"/>
    <x v="6"/>
    <x v="45"/>
    <x v="16"/>
  </r>
  <r>
    <s v="tt3498820"/>
    <x v="2943"/>
    <x v="2946"/>
    <n v="0"/>
    <x v="49"/>
    <n v="2"/>
    <n v="27"/>
    <x v="2"/>
    <x v="5"/>
    <x v="4"/>
    <s v="Unknown"/>
    <x v="10"/>
    <x v="1"/>
    <n v="831046"/>
    <x v="2"/>
    <x v="224"/>
    <x v="2953"/>
    <n v="905046416"/>
    <x v="0"/>
    <d v="2016-04-12T00:00:00"/>
    <x v="1088"/>
    <x v="2523"/>
    <x v="8"/>
    <x v="0"/>
    <x v="52"/>
    <x v="23"/>
  </r>
  <r>
    <s v="tt3501632"/>
    <x v="2944"/>
    <x v="2947"/>
    <n v="0"/>
    <x v="25"/>
    <n v="2"/>
    <n v="10"/>
    <x v="2"/>
    <x v="5"/>
    <x v="5"/>
    <s v="Comedy"/>
    <x v="4"/>
    <x v="1"/>
    <n v="797205"/>
    <x v="2"/>
    <x v="211"/>
    <x v="2954"/>
    <n v="675301806"/>
    <x v="0"/>
    <d v="2017-10-10T00:00:00"/>
    <x v="891"/>
    <x v="2524"/>
    <x v="4"/>
    <x v="0"/>
    <x v="51"/>
    <x v="28"/>
  </r>
  <r>
    <s v="tt3513498"/>
    <x v="2945"/>
    <x v="2948"/>
    <n v="0"/>
    <x v="63"/>
    <n v="1"/>
    <n v="47"/>
    <x v="0"/>
    <x v="5"/>
    <x v="5"/>
    <s v="Animation"/>
    <x v="5"/>
    <x v="0"/>
    <n v="74405"/>
    <x v="0"/>
    <x v="319"/>
    <x v="2955"/>
    <n v="100603202"/>
    <x v="0"/>
    <d v="2019-02-02T00:00:00"/>
    <x v="457"/>
    <x v="2525"/>
    <x v="2"/>
    <x v="6"/>
    <x v="47"/>
    <x v="9"/>
  </r>
  <r>
    <s v="tt3513548"/>
    <x v="2946"/>
    <x v="2949"/>
    <n v="0"/>
    <x v="65"/>
    <n v="2"/>
    <n v="11"/>
    <x v="2"/>
    <x v="2"/>
    <x v="6"/>
    <s v="Drama"/>
    <x v="15"/>
    <x v="1"/>
    <n v="94929"/>
    <x v="0"/>
    <x v="129"/>
    <x v="2956"/>
    <n v="-354458"/>
    <x v="1"/>
    <d v="2019-11-20T00:00:00"/>
    <x v="18"/>
    <x v="2526"/>
    <x v="5"/>
    <x v="4"/>
    <x v="47"/>
    <x v="8"/>
  </r>
  <r>
    <s v="tt3521126"/>
    <x v="2947"/>
    <x v="2950"/>
    <n v="0"/>
    <x v="9"/>
    <n v="1"/>
    <n v="44"/>
    <x v="0"/>
    <x v="2"/>
    <x v="2"/>
    <s v="Drama"/>
    <x v="21"/>
    <x v="1"/>
    <n v="161434"/>
    <x v="1"/>
    <x v="64"/>
    <x v="2957"/>
    <n v="19820616"/>
    <x v="0"/>
    <d v="2017-03-12T00:00:00"/>
    <x v="1235"/>
    <x v="2527"/>
    <x v="3"/>
    <x v="3"/>
    <x v="51"/>
    <x v="23"/>
  </r>
  <r>
    <s v="tt3521164"/>
    <x v="2948"/>
    <x v="2951"/>
    <n v="0"/>
    <x v="63"/>
    <n v="1"/>
    <n v="47"/>
    <x v="0"/>
    <x v="1"/>
    <x v="1"/>
    <s v="Comedy"/>
    <x v="2"/>
    <x v="1"/>
    <n v="364169"/>
    <x v="1"/>
    <x v="191"/>
    <x v="2958"/>
    <n v="537228908"/>
    <x v="0"/>
    <d v="2016-11-14T00:00:00"/>
    <x v="1236"/>
    <x v="2528"/>
    <x v="5"/>
    <x v="5"/>
    <x v="52"/>
    <x v="5"/>
  </r>
  <r>
    <s v="tt3522806"/>
    <x v="2949"/>
    <x v="2952"/>
    <n v="0"/>
    <x v="37"/>
    <n v="1"/>
    <n v="38"/>
    <x v="0"/>
    <x v="5"/>
    <x v="5"/>
    <s v="Crime"/>
    <x v="36"/>
    <x v="0"/>
    <n v="90855"/>
    <x v="0"/>
    <x v="82"/>
    <x v="2959"/>
    <n v="85729635"/>
    <x v="0"/>
    <d v="2016-08-22T00:00:00"/>
    <x v="1237"/>
    <x v="2529"/>
    <x v="10"/>
    <x v="5"/>
    <x v="52"/>
    <x v="29"/>
  </r>
  <r>
    <s v="tt3530002"/>
    <x v="2950"/>
    <x v="2953"/>
    <n v="0"/>
    <x v="75"/>
    <n v="1"/>
    <n v="41"/>
    <x v="0"/>
    <x v="0"/>
    <x v="0"/>
    <s v="Unknown"/>
    <x v="0"/>
    <x v="0"/>
    <n v="79557"/>
    <x v="0"/>
    <x v="78"/>
    <x v="2960"/>
    <n v="27395996"/>
    <x v="0"/>
    <d v="2015-11-20T00:00:00"/>
    <x v="993"/>
    <x v="2530"/>
    <x v="5"/>
    <x v="1"/>
    <x v="45"/>
    <x v="8"/>
  </r>
  <r>
    <s v="tt3531824"/>
    <x v="2951"/>
    <x v="2954"/>
    <n v="0"/>
    <x v="44"/>
    <n v="1"/>
    <n v="36"/>
    <x v="0"/>
    <x v="5"/>
    <x v="5"/>
    <s v="Crime"/>
    <x v="7"/>
    <x v="0"/>
    <n v="138050"/>
    <x v="1"/>
    <x v="62"/>
    <x v="2961"/>
    <n v="66251425"/>
    <x v="0"/>
    <d v="2016-07-12T00:00:00"/>
    <x v="1153"/>
    <x v="2531"/>
    <x v="7"/>
    <x v="0"/>
    <x v="52"/>
    <x v="23"/>
  </r>
  <r>
    <s v="tt3532216"/>
    <x v="2952"/>
    <x v="2955"/>
    <n v="0"/>
    <x v="47"/>
    <n v="1"/>
    <n v="55"/>
    <x v="0"/>
    <x v="5"/>
    <x v="2"/>
    <s v="Crime"/>
    <x v="1"/>
    <x v="1"/>
    <n v="201476"/>
    <x v="1"/>
    <x v="115"/>
    <x v="2962"/>
    <n v="84866593"/>
    <x v="0"/>
    <d v="2017-08-23T00:00:00"/>
    <x v="325"/>
    <x v="2532"/>
    <x v="10"/>
    <x v="4"/>
    <x v="51"/>
    <x v="26"/>
  </r>
  <r>
    <s v="tt3553442"/>
    <x v="2953"/>
    <x v="2956"/>
    <n v="0"/>
    <x v="22"/>
    <n v="1"/>
    <n v="52"/>
    <x v="0"/>
    <x v="2"/>
    <x v="2"/>
    <s v="Drama"/>
    <x v="5"/>
    <x v="0"/>
    <n v="54805"/>
    <x v="0"/>
    <x v="56"/>
    <x v="2963"/>
    <n v="-10027861"/>
    <x v="1"/>
    <d v="2016-03-04T00:00:00"/>
    <x v="879"/>
    <x v="2533"/>
    <x v="3"/>
    <x v="1"/>
    <x v="52"/>
    <x v="3"/>
  </r>
  <r>
    <s v="tt3553976"/>
    <x v="2954"/>
    <x v="2957"/>
    <n v="0"/>
    <x v="0"/>
    <n v="1"/>
    <n v="58"/>
    <x v="0"/>
    <x v="0"/>
    <x v="3"/>
    <s v="Unknown"/>
    <x v="10"/>
    <x v="1"/>
    <n v="229994"/>
    <x v="1"/>
    <x v="25"/>
    <x v="2964"/>
    <n v="18149206"/>
    <x v="0"/>
    <d v="2016-01-23T00:00:00"/>
    <x v="1238"/>
    <x v="2534"/>
    <x v="1"/>
    <x v="6"/>
    <x v="52"/>
    <x v="26"/>
  </r>
  <r>
    <s v="tt3554046"/>
    <x v="2955"/>
    <x v="2958"/>
    <n v="0"/>
    <x v="47"/>
    <n v="1"/>
    <n v="55"/>
    <x v="0"/>
    <x v="1"/>
    <x v="2"/>
    <s v="Family"/>
    <x v="53"/>
    <x v="3"/>
    <n v="78167"/>
    <x v="0"/>
    <x v="191"/>
    <x v="2965"/>
    <n v="13692228"/>
    <x v="0"/>
    <d v="2021-07-12T00:00:00"/>
    <x v="1239"/>
    <x v="2535"/>
    <x v="7"/>
    <x v="5"/>
    <x v="41"/>
    <x v="23"/>
  </r>
  <r>
    <s v="tt3567288"/>
    <x v="2956"/>
    <x v="2959"/>
    <n v="0"/>
    <x v="19"/>
    <n v="1"/>
    <n v="34"/>
    <x v="0"/>
    <x v="7"/>
    <x v="9"/>
    <s v="Thriller"/>
    <x v="27"/>
    <x v="0"/>
    <n v="146468"/>
    <x v="1"/>
    <x v="25"/>
    <x v="2966"/>
    <n v="93450062"/>
    <x v="0"/>
    <d v="2015-08-30T00:00:00"/>
    <x v="435"/>
    <x v="2536"/>
    <x v="10"/>
    <x v="3"/>
    <x v="45"/>
    <x v="13"/>
  </r>
  <r>
    <s v="tt3569230"/>
    <x v="203"/>
    <x v="203"/>
    <n v="0"/>
    <x v="68"/>
    <n v="2"/>
    <n v="12"/>
    <x v="2"/>
    <x v="2"/>
    <x v="6"/>
    <s v="Drama"/>
    <x v="17"/>
    <x v="0"/>
    <n v="196499"/>
    <x v="1"/>
    <x v="84"/>
    <x v="2967"/>
    <n v="12972994"/>
    <x v="0"/>
    <d v="2015-09-03T00:00:00"/>
    <x v="378"/>
    <x v="2004"/>
    <x v="9"/>
    <x v="2"/>
    <x v="45"/>
    <x v="25"/>
  </r>
  <r>
    <s v="tt3581652"/>
    <x v="2957"/>
    <x v="2960"/>
    <n v="0"/>
    <x v="91"/>
    <n v="2"/>
    <n v="36"/>
    <x v="2"/>
    <x v="4"/>
    <x v="3"/>
    <s v="Musical"/>
    <x v="14"/>
    <x v="1"/>
    <n v="91781"/>
    <x v="0"/>
    <x v="140"/>
    <x v="2968"/>
    <n v="-23983829"/>
    <x v="1"/>
    <d v="2021-11-29T00:00:00"/>
    <x v="33"/>
    <x v="2537"/>
    <x v="5"/>
    <x v="5"/>
    <x v="41"/>
    <x v="11"/>
  </r>
  <r>
    <s v="tt3605418"/>
    <x v="2958"/>
    <x v="2961"/>
    <n v="0"/>
    <x v="53"/>
    <n v="1"/>
    <n v="39"/>
    <x v="0"/>
    <x v="4"/>
    <x v="16"/>
    <s v="Unknown"/>
    <x v="46"/>
    <x v="3"/>
    <n v="101927"/>
    <x v="1"/>
    <x v="24"/>
    <x v="2969"/>
    <n v="3067103"/>
    <x v="0"/>
    <d v="2015-01-23T00:00:00"/>
    <x v="541"/>
    <x v="2538"/>
    <x v="1"/>
    <x v="1"/>
    <x v="45"/>
    <x v="26"/>
  </r>
  <r>
    <s v="tt3606752"/>
    <x v="2959"/>
    <x v="2962"/>
    <n v="0"/>
    <x v="8"/>
    <n v="1"/>
    <n v="42"/>
    <x v="0"/>
    <x v="1"/>
    <x v="1"/>
    <s v="Comedy"/>
    <x v="13"/>
    <x v="0"/>
    <n v="115153"/>
    <x v="1"/>
    <x v="145"/>
    <x v="2970"/>
    <n v="208930656"/>
    <x v="0"/>
    <d v="2017-06-10T00:00:00"/>
    <x v="1240"/>
    <x v="2539"/>
    <x v="6"/>
    <x v="6"/>
    <x v="51"/>
    <x v="28"/>
  </r>
  <r>
    <s v="tt3606756"/>
    <x v="2960"/>
    <x v="2963"/>
    <n v="0"/>
    <x v="0"/>
    <n v="1"/>
    <n v="58"/>
    <x v="0"/>
    <x v="5"/>
    <x v="5"/>
    <s v="Animation"/>
    <x v="2"/>
    <x v="1"/>
    <n v="320300"/>
    <x v="1"/>
    <x v="159"/>
    <x v="2971"/>
    <n v="1043225667"/>
    <x v="0"/>
    <d v="2018-06-05T00:00:00"/>
    <x v="398"/>
    <x v="2540"/>
    <x v="6"/>
    <x v="0"/>
    <x v="55"/>
    <x v="20"/>
  </r>
  <r>
    <s v="tt3622592"/>
    <x v="2961"/>
    <x v="2964"/>
    <n v="0"/>
    <x v="15"/>
    <n v="1"/>
    <n v="49"/>
    <x v="0"/>
    <x v="1"/>
    <x v="2"/>
    <s v="Drama"/>
    <x v="27"/>
    <x v="0"/>
    <n v="106761"/>
    <x v="1"/>
    <x v="3"/>
    <x v="2972"/>
    <n v="73512300"/>
    <x v="0"/>
    <d v="2015-06-18T00:00:00"/>
    <x v="1142"/>
    <x v="2541"/>
    <x v="6"/>
    <x v="2"/>
    <x v="45"/>
    <x v="21"/>
  </r>
  <r>
    <s v="tt3631112"/>
    <x v="2962"/>
    <x v="2965"/>
    <n v="0"/>
    <x v="22"/>
    <n v="1"/>
    <n v="52"/>
    <x v="0"/>
    <x v="4"/>
    <x v="3"/>
    <s v="Mystery"/>
    <x v="7"/>
    <x v="0"/>
    <n v="195923"/>
    <x v="1"/>
    <x v="129"/>
    <x v="2973"/>
    <n v="128185859"/>
    <x v="0"/>
    <d v="2016-09-20T00:00:00"/>
    <x v="1038"/>
    <x v="2542"/>
    <x v="9"/>
    <x v="0"/>
    <x v="52"/>
    <x v="8"/>
  </r>
  <r>
    <s v="tt3640424"/>
    <x v="2963"/>
    <x v="2966"/>
    <n v="0"/>
    <x v="14"/>
    <n v="2"/>
    <n v="4"/>
    <x v="2"/>
    <x v="5"/>
    <x v="3"/>
    <s v="Romance"/>
    <x v="1"/>
    <x v="1"/>
    <n v="165306"/>
    <x v="1"/>
    <x v="132"/>
    <x v="2974"/>
    <n v="34520023"/>
    <x v="0"/>
    <d v="2016-11-13T00:00:00"/>
    <x v="115"/>
    <x v="2543"/>
    <x v="5"/>
    <x v="3"/>
    <x v="52"/>
    <x v="12"/>
  </r>
  <r>
    <s v="tt3647498"/>
    <x v="2964"/>
    <x v="2967"/>
    <n v="0"/>
    <x v="28"/>
    <n v="1"/>
    <n v="28"/>
    <x v="0"/>
    <x v="5"/>
    <x v="6"/>
    <s v="Drama"/>
    <x v="0"/>
    <x v="0"/>
    <n v="66896"/>
    <x v="0"/>
    <x v="30"/>
    <x v="2975"/>
    <n v="-6096967"/>
    <x v="1"/>
    <d v="2016-05-21T00:00:00"/>
    <x v="661"/>
    <x v="2544"/>
    <x v="11"/>
    <x v="6"/>
    <x v="52"/>
    <x v="6"/>
  </r>
  <r>
    <s v="tt3659388"/>
    <x v="2965"/>
    <x v="2968"/>
    <n v="0"/>
    <x v="2"/>
    <n v="2"/>
    <n v="24"/>
    <x v="2"/>
    <x v="1"/>
    <x v="3"/>
    <s v="Sci-Fi"/>
    <x v="9"/>
    <x v="1"/>
    <n v="899765"/>
    <x v="2"/>
    <x v="320"/>
    <x v="2976"/>
    <n v="522620818"/>
    <x v="0"/>
    <d v="2015-09-11T00:00:00"/>
    <x v="59"/>
    <x v="2318"/>
    <x v="9"/>
    <x v="1"/>
    <x v="45"/>
    <x v="0"/>
  </r>
  <r>
    <s v="tt3682448"/>
    <x v="2966"/>
    <x v="2969"/>
    <n v="0"/>
    <x v="87"/>
    <n v="2"/>
    <n v="22"/>
    <x v="2"/>
    <x v="3"/>
    <x v="14"/>
    <s v="Thriller"/>
    <x v="2"/>
    <x v="1"/>
    <n v="323138"/>
    <x v="1"/>
    <x v="82"/>
    <x v="2977"/>
    <n v="125478348"/>
    <x v="0"/>
    <d v="2015-10-04T00:00:00"/>
    <x v="33"/>
    <x v="2545"/>
    <x v="4"/>
    <x v="3"/>
    <x v="45"/>
    <x v="3"/>
  </r>
  <r>
    <s v="tt3691740"/>
    <x v="2967"/>
    <x v="2970"/>
    <n v="0"/>
    <x v="35"/>
    <n v="1"/>
    <n v="57"/>
    <x v="0"/>
    <x v="1"/>
    <x v="19"/>
    <s v="Fantasy"/>
    <x v="33"/>
    <x v="0"/>
    <n v="91388"/>
    <x v="0"/>
    <x v="161"/>
    <x v="2978"/>
    <n v="55243411"/>
    <x v="0"/>
    <d v="2016-05-14T00:00:00"/>
    <x v="33"/>
    <x v="2546"/>
    <x v="11"/>
    <x v="6"/>
    <x v="52"/>
    <x v="5"/>
  </r>
  <r>
    <s v="tt3704428"/>
    <x v="2968"/>
    <x v="2971"/>
    <n v="0"/>
    <x v="100"/>
    <n v="2"/>
    <n v="39"/>
    <x v="2"/>
    <x v="2"/>
    <x v="3"/>
    <s v="Music"/>
    <x v="21"/>
    <x v="1"/>
    <n v="218857"/>
    <x v="1"/>
    <x v="132"/>
    <x v="2979"/>
    <n v="203670284"/>
    <x v="0"/>
    <d v="2022-05-25T00:00:00"/>
    <x v="320"/>
    <x v="2547"/>
    <x v="11"/>
    <x v="4"/>
    <x v="54"/>
    <x v="2"/>
  </r>
  <r>
    <s v="tt3713166"/>
    <x v="2969"/>
    <x v="2972"/>
    <n v="0"/>
    <x v="24"/>
    <n v="1"/>
    <n v="23"/>
    <x v="0"/>
    <x v="7"/>
    <x v="9"/>
    <s v="Thriller"/>
    <x v="29"/>
    <x v="0"/>
    <n v="80149"/>
    <x v="0"/>
    <x v="60"/>
    <x v="2980"/>
    <n v="61882090"/>
    <x v="0"/>
    <d v="2014-07-20T00:00:00"/>
    <x v="1241"/>
    <x v="2548"/>
    <x v="7"/>
    <x v="3"/>
    <x v="44"/>
    <x v="8"/>
  </r>
  <r>
    <s v="tt3715320"/>
    <x v="2970"/>
    <x v="2973"/>
    <n v="0"/>
    <x v="13"/>
    <n v="1"/>
    <n v="35"/>
    <x v="0"/>
    <x v="0"/>
    <x v="6"/>
    <s v="Drama"/>
    <x v="5"/>
    <x v="0"/>
    <n v="65880"/>
    <x v="0"/>
    <x v="21"/>
    <x v="2981"/>
    <n v="16391084"/>
    <x v="0"/>
    <d v="2015-05-15T00:00:00"/>
    <x v="46"/>
    <x v="2549"/>
    <x v="11"/>
    <x v="1"/>
    <x v="45"/>
    <x v="24"/>
  </r>
  <r>
    <s v="tt3717252"/>
    <x v="2971"/>
    <x v="2974"/>
    <n v="0"/>
    <x v="10"/>
    <n v="1"/>
    <n v="31"/>
    <x v="0"/>
    <x v="5"/>
    <x v="5"/>
    <s v="Fantasy"/>
    <x v="36"/>
    <x v="0"/>
    <n v="79676"/>
    <x v="0"/>
    <x v="56"/>
    <x v="2982"/>
    <n v="46093313"/>
    <x v="0"/>
    <d v="2016-11-24T00:00:00"/>
    <x v="1242"/>
    <x v="2550"/>
    <x v="5"/>
    <x v="2"/>
    <x v="52"/>
    <x v="22"/>
  </r>
  <r>
    <s v="tt3717490"/>
    <x v="2972"/>
    <x v="2975"/>
    <n v="0"/>
    <x v="14"/>
    <n v="2"/>
    <n v="4"/>
    <x v="2"/>
    <x v="5"/>
    <x v="5"/>
    <s v="Fantasy"/>
    <x v="32"/>
    <x v="0"/>
    <n v="112541"/>
    <x v="1"/>
    <x v="140"/>
    <x v="2983"/>
    <n v="42337240"/>
    <x v="0"/>
    <d v="2017-03-22T00:00:00"/>
    <x v="1189"/>
    <x v="2551"/>
    <x v="3"/>
    <x v="4"/>
    <x v="51"/>
    <x v="29"/>
  </r>
  <r>
    <s v="tt3731562"/>
    <x v="2973"/>
    <x v="2976"/>
    <n v="0"/>
    <x v="0"/>
    <n v="1"/>
    <n v="58"/>
    <x v="0"/>
    <x v="5"/>
    <x v="5"/>
    <s v="Fantasy"/>
    <x v="13"/>
    <x v="0"/>
    <n v="337316"/>
    <x v="1"/>
    <x v="212"/>
    <x v="2984"/>
    <n v="383652812"/>
    <x v="0"/>
    <d v="2017-01-02T00:00:00"/>
    <x v="1243"/>
    <x v="2552"/>
    <x v="1"/>
    <x v="5"/>
    <x v="51"/>
    <x v="9"/>
  </r>
  <r>
    <s v="tt3741700"/>
    <x v="2974"/>
    <x v="2977"/>
    <n v="0"/>
    <x v="68"/>
    <n v="2"/>
    <n v="12"/>
    <x v="2"/>
    <x v="5"/>
    <x v="5"/>
    <s v="Fantasy"/>
    <x v="34"/>
    <x v="0"/>
    <n v="196224"/>
    <x v="1"/>
    <x v="166"/>
    <x v="2985"/>
    <n v="217300138"/>
    <x v="0"/>
    <d v="2019-05-29T00:00:00"/>
    <x v="832"/>
    <x v="2553"/>
    <x v="11"/>
    <x v="4"/>
    <x v="47"/>
    <x v="11"/>
  </r>
  <r>
    <s v="tt3741834"/>
    <x v="2975"/>
    <x v="2978"/>
    <n v="0"/>
    <x v="0"/>
    <n v="1"/>
    <n v="58"/>
    <x v="0"/>
    <x v="2"/>
    <x v="3"/>
    <s v="Unknown"/>
    <x v="9"/>
    <x v="1"/>
    <n v="246440"/>
    <x v="1"/>
    <x v="3"/>
    <x v="2986"/>
    <n v="128853810"/>
    <x v="0"/>
    <d v="2016-09-10T00:00:00"/>
    <x v="1244"/>
    <x v="1782"/>
    <x v="9"/>
    <x v="6"/>
    <x v="52"/>
    <x v="28"/>
  </r>
  <r>
    <s v="tt3748528"/>
    <x v="2976"/>
    <x v="2979"/>
    <n v="0"/>
    <x v="34"/>
    <n v="2"/>
    <n v="13"/>
    <x v="2"/>
    <x v="5"/>
    <x v="5"/>
    <s v="Sci-Fi"/>
    <x v="10"/>
    <x v="1"/>
    <n v="671949"/>
    <x v="2"/>
    <x v="159"/>
    <x v="2987"/>
    <n v="858682142"/>
    <x v="0"/>
    <d v="2016-12-10T00:00:00"/>
    <x v="818"/>
    <x v="2554"/>
    <x v="0"/>
    <x v="6"/>
    <x v="52"/>
    <x v="28"/>
  </r>
  <r>
    <s v="tt3766354"/>
    <x v="2977"/>
    <x v="2980"/>
    <n v="0"/>
    <x v="21"/>
    <n v="2"/>
    <n v="1"/>
    <x v="2"/>
    <x v="5"/>
    <x v="6"/>
    <s v="Thriller"/>
    <x v="13"/>
    <x v="0"/>
    <n v="185004"/>
    <x v="1"/>
    <x v="133"/>
    <x v="2988"/>
    <n v="128400157"/>
    <x v="0"/>
    <d v="2018-07-19T00:00:00"/>
    <x v="409"/>
    <x v="2555"/>
    <x v="7"/>
    <x v="2"/>
    <x v="55"/>
    <x v="4"/>
  </r>
  <r>
    <s v="tt3774114"/>
    <x v="2978"/>
    <x v="2981"/>
    <n v="0"/>
    <x v="64"/>
    <n v="2"/>
    <n v="14"/>
    <x v="2"/>
    <x v="2"/>
    <x v="6"/>
    <s v="Drama"/>
    <x v="21"/>
    <x v="1"/>
    <n v="159895"/>
    <x v="1"/>
    <x v="82"/>
    <x v="2989"/>
    <n v="-2642784"/>
    <x v="1"/>
    <d v="2016-07-21T00:00:00"/>
    <x v="146"/>
    <x v="2556"/>
    <x v="7"/>
    <x v="2"/>
    <x v="52"/>
    <x v="6"/>
  </r>
  <r>
    <s v="tt3774694"/>
    <x v="2979"/>
    <x v="2982"/>
    <n v="0"/>
    <x v="41"/>
    <n v="2"/>
    <n v="15"/>
    <x v="2"/>
    <x v="3"/>
    <x v="7"/>
    <s v="Unknown"/>
    <x v="28"/>
    <x v="0"/>
    <n v="64722"/>
    <x v="0"/>
    <x v="11"/>
    <x v="2990"/>
    <n v="-2138943"/>
    <x v="1"/>
    <d v="2015-05-20T00:00:00"/>
    <x v="943"/>
    <x v="2557"/>
    <x v="11"/>
    <x v="4"/>
    <x v="45"/>
    <x v="8"/>
  </r>
  <r>
    <s v="tt3778644"/>
    <x v="2980"/>
    <x v="2983"/>
    <n v="0"/>
    <x v="41"/>
    <n v="2"/>
    <n v="15"/>
    <x v="2"/>
    <x v="5"/>
    <x v="5"/>
    <s v="Sci-Fi"/>
    <x v="17"/>
    <x v="0"/>
    <n v="370252"/>
    <x v="1"/>
    <x v="311"/>
    <x v="2991"/>
    <n v="117924807"/>
    <x v="0"/>
    <d v="2018-05-10T00:00:00"/>
    <x v="117"/>
    <x v="2558"/>
    <x v="11"/>
    <x v="2"/>
    <x v="55"/>
    <x v="28"/>
  </r>
  <r>
    <s v="tt3783958"/>
    <x v="2981"/>
    <x v="2984"/>
    <n v="0"/>
    <x v="82"/>
    <n v="2"/>
    <n v="8"/>
    <x v="2"/>
    <x v="0"/>
    <x v="3"/>
    <s v="Music"/>
    <x v="9"/>
    <x v="1"/>
    <n v="640317"/>
    <x v="2"/>
    <x v="84"/>
    <x v="2992"/>
    <n v="441981681"/>
    <x v="0"/>
    <d v="2016-08-31T00:00:00"/>
    <x v="890"/>
    <x v="2559"/>
    <x v="10"/>
    <x v="4"/>
    <x v="52"/>
    <x v="27"/>
  </r>
  <r>
    <s v="tt3794354"/>
    <x v="2982"/>
    <x v="2985"/>
    <n v="0"/>
    <x v="53"/>
    <n v="1"/>
    <n v="39"/>
    <x v="0"/>
    <x v="5"/>
    <x v="5"/>
    <s v="Comedy"/>
    <x v="7"/>
    <x v="0"/>
    <n v="153890"/>
    <x v="1"/>
    <x v="132"/>
    <x v="2993"/>
    <n v="234715683"/>
    <x v="0"/>
    <d v="2020-01-25T00:00:00"/>
    <x v="966"/>
    <x v="2560"/>
    <x v="1"/>
    <x v="6"/>
    <x v="53"/>
    <x v="2"/>
  </r>
  <r>
    <s v="tt3799694"/>
    <x v="2983"/>
    <x v="2986"/>
    <n v="0"/>
    <x v="3"/>
    <n v="1"/>
    <n v="56"/>
    <x v="0"/>
    <x v="5"/>
    <x v="2"/>
    <s v="Crime"/>
    <x v="3"/>
    <x v="1"/>
    <n v="358271"/>
    <x v="1"/>
    <x v="115"/>
    <x v="2994"/>
    <n v="21261763"/>
    <x v="0"/>
    <d v="2016-05-10T00:00:00"/>
    <x v="622"/>
    <x v="2437"/>
    <x v="11"/>
    <x v="0"/>
    <x v="52"/>
    <x v="28"/>
  </r>
  <r>
    <s v="tt3811906"/>
    <x v="2984"/>
    <x v="2987"/>
    <n v="0"/>
    <x v="40"/>
    <n v="1"/>
    <n v="51"/>
    <x v="0"/>
    <x v="4"/>
    <x v="10"/>
    <s v="Mystery"/>
    <x v="27"/>
    <x v="0"/>
    <n v="104059"/>
    <x v="1"/>
    <x v="82"/>
    <x v="2995"/>
    <n v="-5108209"/>
    <x v="1"/>
    <d v="2021-09-01T00:00:00"/>
    <x v="645"/>
    <x v="2561"/>
    <x v="9"/>
    <x v="4"/>
    <x v="41"/>
    <x v="1"/>
  </r>
  <r>
    <s v="tt3829266"/>
    <x v="2985"/>
    <x v="2988"/>
    <n v="0"/>
    <x v="63"/>
    <n v="1"/>
    <n v="47"/>
    <x v="0"/>
    <x v="5"/>
    <x v="5"/>
    <s v="Horror"/>
    <x v="39"/>
    <x v="0"/>
    <n v="140591"/>
    <x v="1"/>
    <x v="209"/>
    <x v="2996"/>
    <n v="72542134"/>
    <x v="0"/>
    <d v="2018-09-07T00:00:00"/>
    <x v="622"/>
    <x v="1912"/>
    <x v="9"/>
    <x v="1"/>
    <x v="55"/>
    <x v="7"/>
  </r>
  <r>
    <s v="tt3829920"/>
    <x v="2986"/>
    <x v="2989"/>
    <n v="0"/>
    <x v="64"/>
    <n v="2"/>
    <n v="14"/>
    <x v="2"/>
    <x v="5"/>
    <x v="18"/>
    <s v="Drama"/>
    <x v="2"/>
    <x v="1"/>
    <n v="75098"/>
    <x v="0"/>
    <x v="119"/>
    <x v="2997"/>
    <n v="-11648678"/>
    <x v="1"/>
    <d v="2017-10-18T00:00:00"/>
    <x v="905"/>
    <x v="2562"/>
    <x v="4"/>
    <x v="4"/>
    <x v="51"/>
    <x v="21"/>
  </r>
  <r>
    <s v="tt3850214"/>
    <x v="2987"/>
    <x v="2990"/>
    <n v="0"/>
    <x v="62"/>
    <n v="1"/>
    <n v="43"/>
    <x v="0"/>
    <x v="1"/>
    <x v="2"/>
    <s v="Crime"/>
    <x v="14"/>
    <x v="1"/>
    <n v="88519"/>
    <x v="0"/>
    <x v="22"/>
    <x v="2998"/>
    <n v="10986781"/>
    <x v="0"/>
    <d v="2015-01-24T00:00:00"/>
    <x v="1245"/>
    <x v="2563"/>
    <x v="1"/>
    <x v="6"/>
    <x v="45"/>
    <x v="22"/>
  </r>
  <r>
    <s v="tt3850590"/>
    <x v="2988"/>
    <x v="2991"/>
    <n v="0"/>
    <x v="37"/>
    <n v="1"/>
    <n v="38"/>
    <x v="0"/>
    <x v="0"/>
    <x v="3"/>
    <s v="Fantasy"/>
    <x v="27"/>
    <x v="0"/>
    <n v="79950"/>
    <x v="0"/>
    <x v="48"/>
    <x v="2999"/>
    <n v="46548707"/>
    <x v="0"/>
    <d v="2015-11-30T00:00:00"/>
    <x v="832"/>
    <x v="2564"/>
    <x v="5"/>
    <x v="5"/>
    <x v="45"/>
    <x v="13"/>
  </r>
  <r>
    <s v="tt3861390"/>
    <x v="2989"/>
    <x v="2992"/>
    <n v="0"/>
    <x v="22"/>
    <n v="1"/>
    <n v="52"/>
    <x v="0"/>
    <x v="1"/>
    <x v="19"/>
    <s v="Fantasy"/>
    <x v="33"/>
    <x v="0"/>
    <n v="80937"/>
    <x v="0"/>
    <x v="166"/>
    <x v="3000"/>
    <n v="183284621"/>
    <x v="0"/>
    <d v="2019-03-11T00:00:00"/>
    <x v="129"/>
    <x v="2565"/>
    <x v="3"/>
    <x v="5"/>
    <x v="47"/>
    <x v="0"/>
  </r>
  <r>
    <s v="tt3874544"/>
    <x v="2990"/>
    <x v="2993"/>
    <n v="0"/>
    <x v="26"/>
    <n v="1"/>
    <n v="37"/>
    <x v="0"/>
    <x v="1"/>
    <x v="1"/>
    <s v="Comedy"/>
    <x v="33"/>
    <x v="0"/>
    <n v="137258"/>
    <x v="1"/>
    <x v="149"/>
    <x v="3001"/>
    <n v="402965936"/>
    <x v="0"/>
    <d v="1905-07-09T00:00:00"/>
    <x v="864"/>
    <x v="2416"/>
    <x v="7"/>
    <x v="3"/>
    <x v="9"/>
    <x v="17"/>
  </r>
  <r>
    <s v="tt3882082"/>
    <x v="2991"/>
    <x v="2994"/>
    <n v="0"/>
    <x v="26"/>
    <n v="1"/>
    <n v="37"/>
    <x v="0"/>
    <x v="7"/>
    <x v="9"/>
    <s v="Thriller"/>
    <x v="34"/>
    <x v="0"/>
    <n v="100001"/>
    <x v="1"/>
    <x v="64"/>
    <x v="3002"/>
    <n v="63929392"/>
    <x v="0"/>
    <d v="2016-01-20T00:00:00"/>
    <x v="1246"/>
    <x v="2260"/>
    <x v="1"/>
    <x v="4"/>
    <x v="52"/>
    <x v="8"/>
  </r>
  <r>
    <s v="tt3890160"/>
    <x v="2992"/>
    <x v="2995"/>
    <n v="0"/>
    <x v="11"/>
    <n v="1"/>
    <n v="53"/>
    <x v="0"/>
    <x v="5"/>
    <x v="6"/>
    <s v="Drama"/>
    <x v="2"/>
    <x v="1"/>
    <n v="587034"/>
    <x v="2"/>
    <x v="55"/>
    <x v="3003"/>
    <n v="192945087"/>
    <x v="0"/>
    <d v="2017-03-11T00:00:00"/>
    <x v="721"/>
    <x v="2566"/>
    <x v="3"/>
    <x v="6"/>
    <x v="51"/>
    <x v="0"/>
  </r>
  <r>
    <s v="tt3896198"/>
    <x v="2993"/>
    <x v="2996"/>
    <n v="0"/>
    <x v="6"/>
    <n v="2"/>
    <n v="16"/>
    <x v="2"/>
    <x v="5"/>
    <x v="5"/>
    <s v="Comedy"/>
    <x v="2"/>
    <x v="1"/>
    <n v="740261"/>
    <x v="2"/>
    <x v="159"/>
    <x v="3004"/>
    <n v="663756051"/>
    <x v="0"/>
    <d v="2017-04-10T00:00:00"/>
    <x v="711"/>
    <x v="2567"/>
    <x v="8"/>
    <x v="5"/>
    <x v="51"/>
    <x v="28"/>
  </r>
  <r>
    <s v="tt3915174"/>
    <x v="2994"/>
    <x v="2997"/>
    <n v="0"/>
    <x v="8"/>
    <n v="1"/>
    <n v="42"/>
    <x v="0"/>
    <x v="1"/>
    <x v="1"/>
    <s v="Comedy"/>
    <x v="10"/>
    <x v="1"/>
    <n v="159401"/>
    <x v="1"/>
    <x v="143"/>
    <x v="3005"/>
    <n v="391079252"/>
    <x v="0"/>
    <d v="2022-12-07T00:00:00"/>
    <x v="1247"/>
    <x v="2568"/>
    <x v="0"/>
    <x v="4"/>
    <x v="54"/>
    <x v="7"/>
  </r>
  <r>
    <s v="tt3922818"/>
    <x v="2995"/>
    <x v="2998"/>
    <n v="0"/>
    <x v="7"/>
    <n v="2"/>
    <n v="0"/>
    <x v="0"/>
    <x v="3"/>
    <x v="7"/>
    <s v="Sci-Fi"/>
    <x v="0"/>
    <x v="0"/>
    <n v="55472"/>
    <x v="0"/>
    <x v="84"/>
    <x v="3006"/>
    <n v="-13919525"/>
    <x v="1"/>
    <d v="1905-07-09T00:00:00"/>
    <x v="479"/>
    <x v="2416"/>
    <x v="7"/>
    <x v="3"/>
    <x v="9"/>
    <x v="17"/>
  </r>
  <r>
    <s v="tt3949660"/>
    <x v="2996"/>
    <x v="2999"/>
    <n v="0"/>
    <x v="22"/>
    <n v="1"/>
    <n v="52"/>
    <x v="0"/>
    <x v="5"/>
    <x v="5"/>
    <s v="Comedy"/>
    <x v="32"/>
    <x v="0"/>
    <n v="98224"/>
    <x v="0"/>
    <x v="173"/>
    <x v="3007"/>
    <n v="110623848"/>
    <x v="0"/>
    <d v="2016-05-22T00:00:00"/>
    <x v="1248"/>
    <x v="2569"/>
    <x v="11"/>
    <x v="3"/>
    <x v="52"/>
    <x v="29"/>
  </r>
  <r>
    <s v="tt3960412"/>
    <x v="2997"/>
    <x v="3000"/>
    <n v="0"/>
    <x v="55"/>
    <n v="1"/>
    <n v="27"/>
    <x v="0"/>
    <x v="0"/>
    <x v="3"/>
    <s v="Music"/>
    <x v="13"/>
    <x v="0"/>
    <n v="66652"/>
    <x v="0"/>
    <x v="34"/>
    <x v="3008"/>
    <n v="-10319971"/>
    <x v="1"/>
    <d v="2016-05-24T00:00:00"/>
    <x v="1249"/>
    <x v="1581"/>
    <x v="11"/>
    <x v="0"/>
    <x v="52"/>
    <x v="22"/>
  </r>
  <r>
    <s v="tt3967856"/>
    <x v="2998"/>
    <x v="3001"/>
    <n v="0"/>
    <x v="7"/>
    <n v="2"/>
    <n v="0"/>
    <x v="0"/>
    <x v="5"/>
    <x v="5"/>
    <s v="Drama"/>
    <x v="21"/>
    <x v="1"/>
    <n v="129398"/>
    <x v="1"/>
    <x v="115"/>
    <x v="3009"/>
    <n v="-47950177"/>
    <x v="1"/>
    <d v="2017-05-19T00:00:00"/>
    <x v="593"/>
    <x v="2570"/>
    <x v="11"/>
    <x v="1"/>
    <x v="51"/>
    <x v="4"/>
  </r>
  <r>
    <s v="tt4005402"/>
    <x v="2999"/>
    <x v="3002"/>
    <n v="0"/>
    <x v="18"/>
    <n v="1"/>
    <n v="50"/>
    <x v="0"/>
    <x v="2"/>
    <x v="3"/>
    <s v="History"/>
    <x v="16"/>
    <x v="0"/>
    <n v="56347"/>
    <x v="0"/>
    <x v="99"/>
    <x v="3010"/>
    <n v="-10378954"/>
    <x v="1"/>
    <d v="2015-09-13T00:00:00"/>
    <x v="1250"/>
    <x v="2571"/>
    <x v="9"/>
    <x v="3"/>
    <x v="45"/>
    <x v="12"/>
  </r>
  <r>
    <s v="tt4034228"/>
    <x v="3000"/>
    <x v="3003"/>
    <n v="0"/>
    <x v="70"/>
    <n v="2"/>
    <n v="17"/>
    <x v="2"/>
    <x v="3"/>
    <x v="11"/>
    <s v="Unknown"/>
    <x v="10"/>
    <x v="1"/>
    <n v="302517"/>
    <x v="1"/>
    <x v="38"/>
    <x v="3011"/>
    <n v="69988148"/>
    <x v="0"/>
    <d v="2016-01-23T00:00:00"/>
    <x v="1251"/>
    <x v="2534"/>
    <x v="1"/>
    <x v="6"/>
    <x v="52"/>
    <x v="26"/>
  </r>
  <r>
    <s v="tt4034354"/>
    <x v="3001"/>
    <x v="3004"/>
    <n v="0"/>
    <x v="26"/>
    <n v="1"/>
    <n v="37"/>
    <x v="0"/>
    <x v="0"/>
    <x v="3"/>
    <s v="Fantasy"/>
    <x v="17"/>
    <x v="0"/>
    <n v="130939"/>
    <x v="1"/>
    <x v="11"/>
    <x v="3012"/>
    <n v="1935501"/>
    <x v="0"/>
    <d v="2016-01-22T00:00:00"/>
    <x v="1252"/>
    <x v="2572"/>
    <x v="1"/>
    <x v="1"/>
    <x v="52"/>
    <x v="29"/>
  </r>
  <r>
    <s v="tt4046784"/>
    <x v="3002"/>
    <x v="3005"/>
    <n v="0"/>
    <x v="65"/>
    <n v="2"/>
    <n v="11"/>
    <x v="2"/>
    <x v="5"/>
    <x v="5"/>
    <s v="Sci-Fi"/>
    <x v="33"/>
    <x v="0"/>
    <n v="267695"/>
    <x v="1"/>
    <x v="235"/>
    <x v="3013"/>
    <n v="251296056"/>
    <x v="0"/>
    <d v="2015-09-01T00:00:00"/>
    <x v="1116"/>
    <x v="2573"/>
    <x v="9"/>
    <x v="0"/>
    <x v="45"/>
    <x v="1"/>
  </r>
  <r>
    <s v="tt4052882"/>
    <x v="3003"/>
    <x v="3006"/>
    <n v="0"/>
    <x v="5"/>
    <n v="1"/>
    <n v="26"/>
    <x v="0"/>
    <x v="5"/>
    <x v="3"/>
    <s v="Horror"/>
    <x v="33"/>
    <x v="0"/>
    <n v="141191"/>
    <x v="1"/>
    <x v="70"/>
    <x v="3014"/>
    <n v="102100758"/>
    <x v="0"/>
    <d v="2016-06-21T00:00:00"/>
    <x v="657"/>
    <x v="2574"/>
    <x v="6"/>
    <x v="0"/>
    <x v="52"/>
    <x v="6"/>
  </r>
  <r>
    <s v="tt4062536"/>
    <x v="3004"/>
    <x v="3007"/>
    <n v="0"/>
    <x v="13"/>
    <n v="1"/>
    <n v="35"/>
    <x v="0"/>
    <x v="4"/>
    <x v="3"/>
    <s v="Horror"/>
    <x v="16"/>
    <x v="0"/>
    <n v="135778"/>
    <x v="1"/>
    <x v="25"/>
    <x v="3015"/>
    <n v="-1232598"/>
    <x v="1"/>
    <d v="2015-05-17T00:00:00"/>
    <x v="1179"/>
    <x v="2411"/>
    <x v="11"/>
    <x v="3"/>
    <x v="45"/>
    <x v="30"/>
  </r>
  <r>
    <s v="tt4094724"/>
    <x v="3005"/>
    <x v="3008"/>
    <n v="0"/>
    <x v="52"/>
    <n v="1"/>
    <n v="48"/>
    <x v="0"/>
    <x v="5"/>
    <x v="10"/>
    <s v="Sci-Fi"/>
    <x v="34"/>
    <x v="0"/>
    <n v="107753"/>
    <x v="1"/>
    <x v="64"/>
    <x v="3016"/>
    <n v="108587880"/>
    <x v="0"/>
    <d v="2016-06-29T00:00:00"/>
    <x v="1157"/>
    <x v="2462"/>
    <x v="6"/>
    <x v="4"/>
    <x v="52"/>
    <x v="11"/>
  </r>
  <r>
    <s v="tt4116284"/>
    <x v="3006"/>
    <x v="3009"/>
    <n v="0"/>
    <x v="9"/>
    <n v="1"/>
    <n v="44"/>
    <x v="0"/>
    <x v="5"/>
    <x v="5"/>
    <s v="Animation"/>
    <x v="21"/>
    <x v="1"/>
    <n v="167545"/>
    <x v="1"/>
    <x v="125"/>
    <x v="3017"/>
    <n v="232336671"/>
    <x v="0"/>
    <d v="2017-02-01T00:00:00"/>
    <x v="919"/>
    <x v="2575"/>
    <x v="2"/>
    <x v="4"/>
    <x v="51"/>
    <x v="1"/>
  </r>
  <r>
    <s v="tt4123430"/>
    <x v="3007"/>
    <x v="3010"/>
    <n v="0"/>
    <x v="64"/>
    <n v="2"/>
    <n v="14"/>
    <x v="2"/>
    <x v="1"/>
    <x v="19"/>
    <s v="Fantasy"/>
    <x v="7"/>
    <x v="0"/>
    <n v="300966"/>
    <x v="1"/>
    <x v="159"/>
    <x v="3018"/>
    <n v="455755901"/>
    <x v="0"/>
    <d v="2018-11-08T00:00:00"/>
    <x v="623"/>
    <x v="2576"/>
    <x v="5"/>
    <x v="2"/>
    <x v="55"/>
    <x v="19"/>
  </r>
  <r>
    <s v="tt4123432"/>
    <x v="3008"/>
    <x v="3011"/>
    <n v="0"/>
    <x v="87"/>
    <n v="2"/>
    <n v="22"/>
    <x v="2"/>
    <x v="1"/>
    <x v="19"/>
    <s v="Fantasy"/>
    <x v="27"/>
    <x v="0"/>
    <n v="161116"/>
    <x v="1"/>
    <x v="159"/>
    <x v="3019"/>
    <n v="207150844"/>
    <x v="0"/>
    <d v="2022-04-06T00:00:00"/>
    <x v="623"/>
    <x v="2577"/>
    <x v="8"/>
    <x v="4"/>
    <x v="54"/>
    <x v="14"/>
  </r>
  <r>
    <s v="tt4126476"/>
    <x v="3009"/>
    <x v="3012"/>
    <n v="0"/>
    <x v="17"/>
    <n v="1"/>
    <n v="45"/>
    <x v="0"/>
    <x v="3"/>
    <x v="7"/>
    <s v="Unknown"/>
    <x v="39"/>
    <x v="0"/>
    <n v="62817"/>
    <x v="0"/>
    <x v="99"/>
    <x v="3020"/>
    <n v="55497587"/>
    <x v="0"/>
    <d v="2019-04-10T00:00:00"/>
    <x v="1253"/>
    <x v="2578"/>
    <x v="8"/>
    <x v="4"/>
    <x v="47"/>
    <x v="28"/>
  </r>
  <r>
    <s v="tt4136084"/>
    <x v="3010"/>
    <x v="3013"/>
    <n v="0"/>
    <x v="40"/>
    <n v="1"/>
    <n v="51"/>
    <x v="0"/>
    <x v="2"/>
    <x v="2"/>
    <s v="Drama"/>
    <x v="22"/>
    <x v="0"/>
    <n v="58620"/>
    <x v="0"/>
    <x v="106"/>
    <x v="3021"/>
    <n v="20052787"/>
    <x v="0"/>
    <d v="2016-04-23T00:00:00"/>
    <x v="165"/>
    <x v="2579"/>
    <x v="8"/>
    <x v="6"/>
    <x v="52"/>
    <x v="26"/>
  </r>
  <r>
    <s v="tt4139124"/>
    <x v="3011"/>
    <x v="3014"/>
    <n v="0"/>
    <x v="12"/>
    <n v="1"/>
    <n v="40"/>
    <x v="0"/>
    <x v="5"/>
    <x v="2"/>
    <s v="Crime"/>
    <x v="27"/>
    <x v="0"/>
    <n v="51305"/>
    <x v="0"/>
    <x v="48"/>
    <x v="3022"/>
    <n v="5749853"/>
    <x v="0"/>
    <d v="2016-03-13T00:00:00"/>
    <x v="1254"/>
    <x v="2580"/>
    <x v="3"/>
    <x v="3"/>
    <x v="52"/>
    <x v="12"/>
  </r>
  <r>
    <s v="tt4154664"/>
    <x v="3012"/>
    <x v="3015"/>
    <n v="0"/>
    <x v="90"/>
    <n v="2"/>
    <n v="3"/>
    <x v="2"/>
    <x v="5"/>
    <x v="5"/>
    <s v="Sci-Fi"/>
    <x v="22"/>
    <x v="0"/>
    <n v="594907"/>
    <x v="2"/>
    <x v="157"/>
    <x v="3023"/>
    <n v="971416446"/>
    <x v="0"/>
    <d v="2019-02-27T00:00:00"/>
    <x v="803"/>
    <x v="2581"/>
    <x v="2"/>
    <x v="4"/>
    <x v="47"/>
    <x v="15"/>
  </r>
  <r>
    <s v="tt4154756"/>
    <x v="3013"/>
    <x v="3016"/>
    <n v="0"/>
    <x v="97"/>
    <n v="2"/>
    <n v="29"/>
    <x v="2"/>
    <x v="5"/>
    <x v="5"/>
    <s v="Sci-Fi"/>
    <x v="26"/>
    <x v="1"/>
    <n v="1164767"/>
    <x v="2"/>
    <x v="321"/>
    <x v="3024"/>
    <n v="1731415039"/>
    <x v="0"/>
    <d v="2018-04-23T00:00:00"/>
    <x v="750"/>
    <x v="2582"/>
    <x v="8"/>
    <x v="5"/>
    <x v="55"/>
    <x v="26"/>
  </r>
  <r>
    <s v="tt4154796"/>
    <x v="3014"/>
    <x v="3017"/>
    <n v="0"/>
    <x v="85"/>
    <n v="3"/>
    <n v="1"/>
    <x v="2"/>
    <x v="5"/>
    <x v="5"/>
    <s v="Drama"/>
    <x v="26"/>
    <x v="1"/>
    <n v="1224453"/>
    <x v="2"/>
    <x v="322"/>
    <x v="3025"/>
    <n v="2443439100"/>
    <x v="0"/>
    <d v="2019-04-18T00:00:00"/>
    <x v="750"/>
    <x v="2583"/>
    <x v="8"/>
    <x v="2"/>
    <x v="47"/>
    <x v="21"/>
  </r>
  <r>
    <s v="tt4160708"/>
    <x v="3015"/>
    <x v="3018"/>
    <n v="0"/>
    <x v="28"/>
    <n v="1"/>
    <n v="28"/>
    <x v="0"/>
    <x v="4"/>
    <x v="10"/>
    <s v="Thriller"/>
    <x v="1"/>
    <x v="1"/>
    <n v="293282"/>
    <x v="1"/>
    <x v="323"/>
    <x v="3026"/>
    <n v="147861002"/>
    <x v="0"/>
    <d v="2016-03-12T00:00:00"/>
    <x v="984"/>
    <x v="2481"/>
    <x v="3"/>
    <x v="6"/>
    <x v="52"/>
    <x v="23"/>
  </r>
  <r>
    <s v="tt4172430"/>
    <x v="3016"/>
    <x v="3019"/>
    <n v="0"/>
    <x v="2"/>
    <n v="2"/>
    <n v="24"/>
    <x v="2"/>
    <x v="5"/>
    <x v="3"/>
    <s v="History"/>
    <x v="21"/>
    <x v="1"/>
    <n v="155005"/>
    <x v="1"/>
    <x v="115"/>
    <x v="3027"/>
    <n v="19411370"/>
    <x v="0"/>
    <d v="2016-01-12T00:00:00"/>
    <x v="281"/>
    <x v="2584"/>
    <x v="1"/>
    <x v="0"/>
    <x v="52"/>
    <x v="23"/>
  </r>
  <r>
    <s v="tt4178092"/>
    <x v="998"/>
    <x v="998"/>
    <n v="0"/>
    <x v="52"/>
    <n v="1"/>
    <n v="48"/>
    <x v="0"/>
    <x v="3"/>
    <x v="9"/>
    <s v="Thriller"/>
    <x v="16"/>
    <x v="0"/>
    <n v="167689"/>
    <x v="1"/>
    <x v="25"/>
    <x v="3028"/>
    <n v="53980521"/>
    <x v="0"/>
    <d v="2015-07-30T00:00:00"/>
    <x v="1255"/>
    <x v="2585"/>
    <x v="7"/>
    <x v="2"/>
    <x v="45"/>
    <x v="13"/>
  </r>
  <r>
    <s v="tt4196776"/>
    <x v="3017"/>
    <x v="3020"/>
    <n v="0"/>
    <x v="90"/>
    <n v="2"/>
    <n v="3"/>
    <x v="2"/>
    <x v="5"/>
    <x v="16"/>
    <s v="Unknown"/>
    <x v="5"/>
    <x v="0"/>
    <n v="237838"/>
    <x v="1"/>
    <x v="162"/>
    <x v="3029"/>
    <n v="295484914"/>
    <x v="0"/>
    <d v="2016-07-03T00:00:00"/>
    <x v="619"/>
    <x v="2586"/>
    <x v="7"/>
    <x v="3"/>
    <x v="52"/>
    <x v="25"/>
  </r>
  <r>
    <s v="tt4209788"/>
    <x v="3018"/>
    <x v="3021"/>
    <n v="0"/>
    <x v="54"/>
    <n v="2"/>
    <n v="20"/>
    <x v="2"/>
    <x v="2"/>
    <x v="6"/>
    <s v="Drama"/>
    <x v="3"/>
    <x v="1"/>
    <n v="183190"/>
    <x v="1"/>
    <x v="84"/>
    <x v="3030"/>
    <n v="29284015"/>
    <x v="0"/>
    <d v="2017-09-08T00:00:00"/>
    <x v="892"/>
    <x v="2303"/>
    <x v="9"/>
    <x v="1"/>
    <x v="51"/>
    <x v="19"/>
  </r>
  <r>
    <s v="tt4218572"/>
    <x v="3019"/>
    <x v="3022"/>
    <n v="0"/>
    <x v="27"/>
    <n v="2"/>
    <n v="9"/>
    <x v="2"/>
    <x v="4"/>
    <x v="3"/>
    <s v="Thriller"/>
    <x v="22"/>
    <x v="0"/>
    <n v="102477"/>
    <x v="1"/>
    <x v="116"/>
    <x v="3031"/>
    <n v="33984700"/>
    <x v="0"/>
    <d v="2018-09-08T00:00:00"/>
    <x v="1103"/>
    <x v="2086"/>
    <x v="9"/>
    <x v="6"/>
    <x v="55"/>
    <x v="19"/>
  </r>
  <r>
    <s v="tt4244994"/>
    <x v="3020"/>
    <x v="3023"/>
    <n v="0"/>
    <x v="108"/>
    <n v="2"/>
    <n v="32"/>
    <x v="2"/>
    <x v="5"/>
    <x v="3"/>
    <s v="History"/>
    <x v="3"/>
    <x v="1"/>
    <n v="173308"/>
    <x v="1"/>
    <x v="140"/>
    <x v="3032"/>
    <n v="-69447889"/>
    <x v="1"/>
    <d v="2021-09-10T00:00:00"/>
    <x v="59"/>
    <x v="2587"/>
    <x v="9"/>
    <x v="1"/>
    <x v="41"/>
    <x v="28"/>
  </r>
  <r>
    <s v="tt4244998"/>
    <x v="3021"/>
    <x v="3024"/>
    <n v="0"/>
    <x v="44"/>
    <n v="1"/>
    <n v="36"/>
    <x v="0"/>
    <x v="5"/>
    <x v="5"/>
    <s v="Drama"/>
    <x v="5"/>
    <x v="0"/>
    <n v="65332"/>
    <x v="0"/>
    <x v="185"/>
    <x v="3033"/>
    <n v="48630675"/>
    <x v="0"/>
    <d v="2018-08-16T00:00:00"/>
    <x v="1256"/>
    <x v="2588"/>
    <x v="10"/>
    <x v="2"/>
    <x v="55"/>
    <x v="18"/>
  </r>
  <r>
    <s v="tt4263482"/>
    <x v="3022"/>
    <x v="3025"/>
    <n v="0"/>
    <x v="56"/>
    <n v="1"/>
    <n v="32"/>
    <x v="0"/>
    <x v="3"/>
    <x v="0"/>
    <s v="Horror"/>
    <x v="16"/>
    <x v="0"/>
    <n v="289171"/>
    <x v="1"/>
    <x v="1"/>
    <x v="3034"/>
    <n v="36423945"/>
    <x v="0"/>
    <d v="2015-01-23T00:00:00"/>
    <x v="907"/>
    <x v="2538"/>
    <x v="1"/>
    <x v="1"/>
    <x v="45"/>
    <x v="26"/>
  </r>
  <r>
    <s v="tt4276820"/>
    <x v="3023"/>
    <x v="3026"/>
    <n v="0"/>
    <x v="47"/>
    <n v="1"/>
    <n v="55"/>
    <x v="0"/>
    <x v="2"/>
    <x v="3"/>
    <s v="Unknown"/>
    <x v="14"/>
    <x v="1"/>
    <n v="169466"/>
    <x v="1"/>
    <x v="78"/>
    <x v="3035"/>
    <n v="-878755"/>
    <x v="1"/>
    <d v="2016-11-24T00:00:00"/>
    <x v="834"/>
    <x v="2550"/>
    <x v="5"/>
    <x v="2"/>
    <x v="52"/>
    <x v="22"/>
  </r>
  <r>
    <s v="tt4287320"/>
    <x v="3024"/>
    <x v="3027"/>
    <n v="0"/>
    <x v="18"/>
    <n v="1"/>
    <n v="50"/>
    <x v="0"/>
    <x v="3"/>
    <x v="9"/>
    <s v="Sci-Fi"/>
    <x v="39"/>
    <x v="0"/>
    <n v="98030"/>
    <x v="0"/>
    <x v="59"/>
    <x v="3036"/>
    <n v="22656399"/>
    <x v="0"/>
    <d v="2017-04-26T00:00:00"/>
    <x v="1102"/>
    <x v="2589"/>
    <x v="8"/>
    <x v="4"/>
    <x v="51"/>
    <x v="16"/>
  </r>
  <r>
    <s v="tt4302938"/>
    <x v="3025"/>
    <x v="3028"/>
    <n v="0"/>
    <x v="75"/>
    <n v="1"/>
    <n v="41"/>
    <x v="0"/>
    <x v="5"/>
    <x v="5"/>
    <s v="Animation"/>
    <x v="8"/>
    <x v="1"/>
    <n v="136382"/>
    <x v="1"/>
    <x v="113"/>
    <x v="3037"/>
    <n v="16249438"/>
    <x v="0"/>
    <d v="2016-08-13T00:00:00"/>
    <x v="1257"/>
    <x v="2590"/>
    <x v="10"/>
    <x v="6"/>
    <x v="52"/>
    <x v="12"/>
  </r>
  <r>
    <s v="tt4361050"/>
    <x v="3026"/>
    <x v="3029"/>
    <n v="0"/>
    <x v="53"/>
    <n v="1"/>
    <n v="39"/>
    <x v="0"/>
    <x v="3"/>
    <x v="10"/>
    <s v="Mystery"/>
    <x v="27"/>
    <x v="0"/>
    <n v="71357"/>
    <x v="0"/>
    <x v="38"/>
    <x v="3038"/>
    <n v="72705746"/>
    <x v="0"/>
    <d v="2016-10-18T00:00:00"/>
    <x v="1185"/>
    <x v="2591"/>
    <x v="4"/>
    <x v="0"/>
    <x v="52"/>
    <x v="21"/>
  </r>
  <r>
    <s v="tt4364194"/>
    <x v="3027"/>
    <x v="3030"/>
    <n v="0"/>
    <x v="26"/>
    <n v="1"/>
    <n v="37"/>
    <x v="0"/>
    <x v="1"/>
    <x v="2"/>
    <s v="Drama"/>
    <x v="2"/>
    <x v="1"/>
    <n v="98762"/>
    <x v="0"/>
    <x v="77"/>
    <x v="3039"/>
    <n v="126831473"/>
    <x v="0"/>
    <d v="2019-03-09T00:00:00"/>
    <x v="1258"/>
    <x v="2592"/>
    <x v="3"/>
    <x v="6"/>
    <x v="47"/>
    <x v="17"/>
  </r>
  <r>
    <s v="tt4387040"/>
    <x v="3028"/>
    <x v="3031"/>
    <n v="0"/>
    <x v="25"/>
    <n v="2"/>
    <n v="10"/>
    <x v="2"/>
    <x v="5"/>
    <x v="3"/>
    <s v="History"/>
    <x v="4"/>
    <x v="1"/>
    <n v="58314"/>
    <x v="0"/>
    <x v="136"/>
    <x v="3040"/>
    <n v="4923484"/>
    <x v="0"/>
    <d v="2016-01-22T00:00:00"/>
    <x v="1259"/>
    <x v="2572"/>
    <x v="1"/>
    <x v="1"/>
    <x v="52"/>
    <x v="29"/>
  </r>
  <r>
    <s v="tt4425200"/>
    <x v="3029"/>
    <x v="3032"/>
    <n v="0"/>
    <x v="20"/>
    <n v="2"/>
    <n v="2"/>
    <x v="2"/>
    <x v="5"/>
    <x v="6"/>
    <s v="Thriller"/>
    <x v="3"/>
    <x v="1"/>
    <n v="495348"/>
    <x v="1"/>
    <x v="82"/>
    <x v="3041"/>
    <n v="134348632"/>
    <x v="0"/>
    <d v="2017-01-30T00:00:00"/>
    <x v="877"/>
    <x v="2593"/>
    <x v="1"/>
    <x v="5"/>
    <x v="51"/>
    <x v="13"/>
  </r>
  <r>
    <s v="tt4430212"/>
    <x v="3030"/>
    <x v="3033"/>
    <n v="0"/>
    <x v="111"/>
    <n v="2"/>
    <n v="43"/>
    <x v="2"/>
    <x v="4"/>
    <x v="3"/>
    <s v="Mystery"/>
    <x v="18"/>
    <x v="1"/>
    <n v="91505"/>
    <x v="0"/>
    <x v="324"/>
    <x v="12"/>
    <n v="-9400000"/>
    <x v="1"/>
    <d v="2015-07-30T00:00:00"/>
    <x v="1260"/>
    <x v="2585"/>
    <x v="7"/>
    <x v="2"/>
    <x v="45"/>
    <x v="13"/>
  </r>
  <r>
    <s v="tt4438848"/>
    <x v="3031"/>
    <x v="3034"/>
    <n v="0"/>
    <x v="56"/>
    <n v="1"/>
    <n v="32"/>
    <x v="0"/>
    <x v="0"/>
    <x v="11"/>
    <s v="Unknown"/>
    <x v="36"/>
    <x v="0"/>
    <n v="128408"/>
    <x v="1"/>
    <x v="56"/>
    <x v="3042"/>
    <n v="73007109"/>
    <x v="0"/>
    <d v="2016-04-26T00:00:00"/>
    <x v="799"/>
    <x v="2594"/>
    <x v="8"/>
    <x v="0"/>
    <x v="52"/>
    <x v="16"/>
  </r>
  <r>
    <s v="tt4463894"/>
    <x v="890"/>
    <x v="890"/>
    <n v="0"/>
    <x v="40"/>
    <n v="1"/>
    <n v="51"/>
    <x v="0"/>
    <x v="5"/>
    <x v="2"/>
    <s v="Crime"/>
    <x v="0"/>
    <x v="0"/>
    <n v="57516"/>
    <x v="0"/>
    <x v="56"/>
    <x v="3043"/>
    <n v="-13639785"/>
    <x v="1"/>
    <d v="2019-06-14T00:00:00"/>
    <x v="372"/>
    <x v="2595"/>
    <x v="6"/>
    <x v="1"/>
    <x v="47"/>
    <x v="5"/>
  </r>
  <r>
    <s v="tt4465564"/>
    <x v="3032"/>
    <x v="3035"/>
    <n v="0"/>
    <x v="0"/>
    <n v="1"/>
    <n v="58"/>
    <x v="0"/>
    <x v="3"/>
    <x v="7"/>
    <s v="Thriller"/>
    <x v="48"/>
    <x v="3"/>
    <n v="108807"/>
    <x v="1"/>
    <x v="51"/>
    <x v="3044"/>
    <n v="326545846"/>
    <x v="0"/>
    <d v="2017-02-07T00:00:00"/>
    <x v="225"/>
    <x v="2596"/>
    <x v="2"/>
    <x v="0"/>
    <x v="51"/>
    <x v="7"/>
  </r>
  <r>
    <s v="tt4468740"/>
    <x v="3033"/>
    <x v="3036"/>
    <n v="0"/>
    <x v="62"/>
    <n v="1"/>
    <n v="43"/>
    <x v="0"/>
    <x v="1"/>
    <x v="2"/>
    <s v="Family"/>
    <x v="10"/>
    <x v="1"/>
    <n v="88403"/>
    <x v="0"/>
    <x v="82"/>
    <x v="3045"/>
    <n v="187994792"/>
    <x v="0"/>
    <d v="2017-11-05T00:00:00"/>
    <x v="906"/>
    <x v="2597"/>
    <x v="5"/>
    <x v="3"/>
    <x v="51"/>
    <x v="20"/>
  </r>
  <r>
    <s v="tt4477536"/>
    <x v="3034"/>
    <x v="3037"/>
    <n v="0"/>
    <x v="17"/>
    <n v="1"/>
    <n v="45"/>
    <x v="0"/>
    <x v="3"/>
    <x v="7"/>
    <s v="Thriller"/>
    <x v="53"/>
    <x v="3"/>
    <n v="71568"/>
    <x v="0"/>
    <x v="51"/>
    <x v="3046"/>
    <n v="316985018"/>
    <x v="0"/>
    <d v="2018-02-06T00:00:00"/>
    <x v="225"/>
    <x v="2598"/>
    <x v="2"/>
    <x v="0"/>
    <x v="55"/>
    <x v="14"/>
  </r>
  <r>
    <s v="tt4481414"/>
    <x v="3035"/>
    <x v="3038"/>
    <n v="0"/>
    <x v="75"/>
    <n v="1"/>
    <n v="41"/>
    <x v="0"/>
    <x v="3"/>
    <x v="11"/>
    <s v="Unknown"/>
    <x v="2"/>
    <x v="1"/>
    <n v="126721"/>
    <x v="1"/>
    <x v="22"/>
    <x v="3047"/>
    <n v="36069254"/>
    <x v="0"/>
    <d v="2017-04-07T00:00:00"/>
    <x v="851"/>
    <x v="2599"/>
    <x v="8"/>
    <x v="1"/>
    <x v="51"/>
    <x v="7"/>
  </r>
  <r>
    <s v="tt4495098"/>
    <x v="3036"/>
    <x v="3039"/>
    <n v="0"/>
    <x v="64"/>
    <n v="2"/>
    <n v="14"/>
    <x v="2"/>
    <x v="5"/>
    <x v="5"/>
    <s v="Drama"/>
    <x v="14"/>
    <x v="1"/>
    <n v="54253"/>
    <x v="0"/>
    <x v="113"/>
    <x v="3048"/>
    <n v="61530289"/>
    <x v="0"/>
    <d v="2023-07-16T00:00:00"/>
    <x v="921"/>
    <x v="2600"/>
    <x v="7"/>
    <x v="3"/>
    <x v="50"/>
    <x v="18"/>
  </r>
  <r>
    <s v="tt4500922"/>
    <x v="3037"/>
    <x v="3040"/>
    <n v="0"/>
    <x v="48"/>
    <n v="2"/>
    <n v="23"/>
    <x v="2"/>
    <x v="5"/>
    <x v="5"/>
    <s v="Sci-Fi"/>
    <x v="27"/>
    <x v="0"/>
    <n v="155697"/>
    <x v="1"/>
    <x v="133"/>
    <x v="3049"/>
    <n v="226175335"/>
    <x v="0"/>
    <d v="2018-01-17T00:00:00"/>
    <x v="1116"/>
    <x v="2601"/>
    <x v="1"/>
    <x v="4"/>
    <x v="55"/>
    <x v="30"/>
  </r>
  <r>
    <s v="tt4501244"/>
    <x v="3038"/>
    <x v="3041"/>
    <n v="0"/>
    <x v="40"/>
    <n v="1"/>
    <n v="51"/>
    <x v="0"/>
    <x v="0"/>
    <x v="11"/>
    <s v="Unknown"/>
    <x v="27"/>
    <x v="0"/>
    <n v="120987"/>
    <x v="1"/>
    <x v="119"/>
    <x v="3050"/>
    <n v="80102725"/>
    <x v="0"/>
    <d v="2016-12-17T00:00:00"/>
    <x v="585"/>
    <x v="2602"/>
    <x v="0"/>
    <x v="6"/>
    <x v="52"/>
    <x v="30"/>
  </r>
  <r>
    <s v="tt4513674"/>
    <x v="3039"/>
    <x v="3042"/>
    <n v="0"/>
    <x v="44"/>
    <n v="1"/>
    <n v="36"/>
    <x v="0"/>
    <x v="0"/>
    <x v="3"/>
    <s v="Romance"/>
    <x v="5"/>
    <x v="0"/>
    <n v="80143"/>
    <x v="0"/>
    <x v="84"/>
    <x v="3051"/>
    <n v="13763247"/>
    <x v="0"/>
    <d v="2016-05-11T00:00:00"/>
    <x v="46"/>
    <x v="2603"/>
    <x v="11"/>
    <x v="4"/>
    <x v="52"/>
    <x v="0"/>
  </r>
  <r>
    <s v="tt4513678"/>
    <x v="3040"/>
    <x v="3043"/>
    <n v="0"/>
    <x v="14"/>
    <n v="2"/>
    <n v="4"/>
    <x v="2"/>
    <x v="1"/>
    <x v="2"/>
    <s v="Fantasy"/>
    <x v="1"/>
    <x v="1"/>
    <n v="203530"/>
    <x v="1"/>
    <x v="137"/>
    <x v="3052"/>
    <n v="129334455"/>
    <x v="0"/>
    <d v="2021-10-08T00:00:00"/>
    <x v="700"/>
    <x v="2604"/>
    <x v="4"/>
    <x v="1"/>
    <x v="41"/>
    <x v="19"/>
  </r>
  <r>
    <s v="tt4520988"/>
    <x v="3041"/>
    <x v="3044"/>
    <n v="0"/>
    <x v="62"/>
    <n v="1"/>
    <n v="43"/>
    <x v="0"/>
    <x v="1"/>
    <x v="1"/>
    <s v="Comedy"/>
    <x v="22"/>
    <x v="0"/>
    <n v="187601"/>
    <x v="1"/>
    <x v="191"/>
    <x v="3053"/>
    <n v="1303683476"/>
    <x v="0"/>
    <d v="2019-11-07T00:00:00"/>
    <x v="1170"/>
    <x v="2605"/>
    <x v="5"/>
    <x v="2"/>
    <x v="47"/>
    <x v="7"/>
  </r>
  <r>
    <s v="tt4530422"/>
    <x v="3042"/>
    <x v="3045"/>
    <n v="0"/>
    <x v="18"/>
    <n v="1"/>
    <n v="50"/>
    <x v="0"/>
    <x v="5"/>
    <x v="10"/>
    <s v="Sci-Fi"/>
    <x v="5"/>
    <x v="0"/>
    <n v="104751"/>
    <x v="1"/>
    <x v="119"/>
    <x v="3054"/>
    <n v="3657844"/>
    <x v="0"/>
    <d v="2018-09-22T00:00:00"/>
    <x v="1008"/>
    <x v="2606"/>
    <x v="9"/>
    <x v="6"/>
    <x v="55"/>
    <x v="29"/>
  </r>
  <r>
    <s v="tt4532826"/>
    <x v="28"/>
    <x v="28"/>
    <n v="0"/>
    <x v="3"/>
    <n v="1"/>
    <n v="56"/>
    <x v="0"/>
    <x v="5"/>
    <x v="5"/>
    <s v="Drama"/>
    <x v="39"/>
    <x v="0"/>
    <n v="77998"/>
    <x v="0"/>
    <x v="140"/>
    <x v="3055"/>
    <n v="-13506954"/>
    <x v="1"/>
    <d v="2018-11-20T00:00:00"/>
    <x v="1261"/>
    <x v="2607"/>
    <x v="5"/>
    <x v="0"/>
    <x v="55"/>
    <x v="8"/>
  </r>
  <r>
    <s v="tt4540710"/>
    <x v="3043"/>
    <x v="3046"/>
    <n v="0"/>
    <x v="68"/>
    <n v="2"/>
    <n v="12"/>
    <x v="2"/>
    <x v="3"/>
    <x v="11"/>
    <s v="Unknown"/>
    <x v="15"/>
    <x v="1"/>
    <n v="80515"/>
    <x v="0"/>
    <x v="30"/>
    <x v="3056"/>
    <n v="-3898454"/>
    <x v="1"/>
    <d v="2016-11-11T00:00:00"/>
    <x v="404"/>
    <x v="2608"/>
    <x v="5"/>
    <x v="1"/>
    <x v="52"/>
    <x v="0"/>
  </r>
  <r>
    <s v="tt4550098"/>
    <x v="3044"/>
    <x v="3047"/>
    <n v="0"/>
    <x v="3"/>
    <n v="1"/>
    <n v="56"/>
    <x v="0"/>
    <x v="3"/>
    <x v="16"/>
    <s v="Unknown"/>
    <x v="15"/>
    <x v="1"/>
    <n v="296578"/>
    <x v="1"/>
    <x v="316"/>
    <x v="3057"/>
    <n v="7811857"/>
    <x v="0"/>
    <d v="2016-09-02T00:00:00"/>
    <x v="995"/>
    <x v="2498"/>
    <x v="9"/>
    <x v="1"/>
    <x v="52"/>
    <x v="9"/>
  </r>
  <r>
    <s v="tt4555426"/>
    <x v="3045"/>
    <x v="3048"/>
    <n v="0"/>
    <x v="31"/>
    <n v="2"/>
    <n v="5"/>
    <x v="2"/>
    <x v="2"/>
    <x v="3"/>
    <s v="War"/>
    <x v="3"/>
    <x v="1"/>
    <n v="214837"/>
    <x v="1"/>
    <x v="84"/>
    <x v="3058"/>
    <n v="120847274"/>
    <x v="0"/>
    <d v="2017-09-01T00:00:00"/>
    <x v="683"/>
    <x v="2609"/>
    <x v="9"/>
    <x v="1"/>
    <x v="51"/>
    <x v="1"/>
  </r>
  <r>
    <s v="tt4560436"/>
    <x v="3046"/>
    <x v="3049"/>
    <n v="0"/>
    <x v="19"/>
    <n v="1"/>
    <n v="34"/>
    <x v="0"/>
    <x v="5"/>
    <x v="16"/>
    <s v="Unknown"/>
    <x v="28"/>
    <x v="0"/>
    <n v="85210"/>
    <x v="0"/>
    <x v="115"/>
    <x v="3059"/>
    <n v="16308758"/>
    <x v="0"/>
    <d v="2018-08-09T00:00:00"/>
    <x v="570"/>
    <x v="2610"/>
    <x v="10"/>
    <x v="2"/>
    <x v="55"/>
    <x v="17"/>
  </r>
  <r>
    <s v="tt4566758"/>
    <x v="765"/>
    <x v="765"/>
    <n v="0"/>
    <x v="47"/>
    <n v="1"/>
    <n v="55"/>
    <x v="0"/>
    <x v="5"/>
    <x v="5"/>
    <s v="Drama"/>
    <x v="24"/>
    <x v="0"/>
    <n v="156369"/>
    <x v="1"/>
    <x v="159"/>
    <x v="3060"/>
    <n v="-130034626"/>
    <x v="1"/>
    <d v="2020-03-09T00:00:00"/>
    <x v="1262"/>
    <x v="2611"/>
    <x v="3"/>
    <x v="5"/>
    <x v="53"/>
    <x v="17"/>
  </r>
  <r>
    <s v="tt4572514"/>
    <x v="3047"/>
    <x v="3050"/>
    <n v="0"/>
    <x v="34"/>
    <n v="2"/>
    <n v="13"/>
    <x v="2"/>
    <x v="5"/>
    <x v="6"/>
    <s v="Drama"/>
    <x v="21"/>
    <x v="1"/>
    <n v="110080"/>
    <x v="1"/>
    <x v="129"/>
    <x v="3061"/>
    <n v="7185751"/>
    <x v="0"/>
    <d v="2016-11-17T00:00:00"/>
    <x v="570"/>
    <x v="2612"/>
    <x v="5"/>
    <x v="2"/>
    <x v="52"/>
    <x v="30"/>
  </r>
  <r>
    <s v="tt4575576"/>
    <x v="3048"/>
    <x v="3051"/>
    <n v="0"/>
    <x v="9"/>
    <n v="1"/>
    <n v="44"/>
    <x v="0"/>
    <x v="1"/>
    <x v="2"/>
    <s v="Drama"/>
    <x v="14"/>
    <x v="1"/>
    <n v="82628"/>
    <x v="0"/>
    <x v="137"/>
    <x v="3062"/>
    <n v="122744377"/>
    <x v="0"/>
    <d v="2018-07-30T00:00:00"/>
    <x v="527"/>
    <x v="2613"/>
    <x v="7"/>
    <x v="5"/>
    <x v="55"/>
    <x v="13"/>
  </r>
  <r>
    <s v="tt4589218"/>
    <x v="3049"/>
    <x v="3052"/>
    <n v="0"/>
    <x v="15"/>
    <n v="1"/>
    <n v="49"/>
    <x v="0"/>
    <x v="7"/>
    <x v="9"/>
    <s v="Thriller"/>
    <x v="38"/>
    <x v="0"/>
    <n v="58172"/>
    <x v="0"/>
    <x v="34"/>
    <x v="3063"/>
    <n v="231935300"/>
    <x v="0"/>
    <d v="2023-10-25T00:00:00"/>
    <x v="1263"/>
    <x v="2614"/>
    <x v="4"/>
    <x v="4"/>
    <x v="50"/>
    <x v="2"/>
  </r>
  <r>
    <s v="tt4595882"/>
    <x v="3050"/>
    <x v="3053"/>
    <n v="0"/>
    <x v="32"/>
    <n v="1"/>
    <n v="46"/>
    <x v="0"/>
    <x v="2"/>
    <x v="2"/>
    <s v="Crime"/>
    <x v="1"/>
    <x v="1"/>
    <n v="55183"/>
    <x v="0"/>
    <x v="64"/>
    <x v="3064"/>
    <n v="2442161"/>
    <x v="0"/>
    <d v="2018-09-01T00:00:00"/>
    <x v="1223"/>
    <x v="1743"/>
    <x v="9"/>
    <x v="6"/>
    <x v="55"/>
    <x v="1"/>
  </r>
  <r>
    <s v="tt4622512"/>
    <x v="3051"/>
    <x v="3054"/>
    <n v="0"/>
    <x v="21"/>
    <n v="2"/>
    <n v="1"/>
    <x v="2"/>
    <x v="2"/>
    <x v="2"/>
    <s v="Drama"/>
    <x v="13"/>
    <x v="0"/>
    <n v="58710"/>
    <x v="0"/>
    <x v="78"/>
    <x v="3065"/>
    <n v="-6401393"/>
    <x v="1"/>
    <d v="2017-09-02T00:00:00"/>
    <x v="726"/>
    <x v="2615"/>
    <x v="9"/>
    <x v="6"/>
    <x v="51"/>
    <x v="9"/>
  </r>
  <r>
    <s v="tt4624424"/>
    <x v="3052"/>
    <x v="3055"/>
    <n v="0"/>
    <x v="55"/>
    <n v="1"/>
    <n v="27"/>
    <x v="0"/>
    <x v="1"/>
    <x v="1"/>
    <s v="Comedy"/>
    <x v="22"/>
    <x v="0"/>
    <n v="66089"/>
    <x v="0"/>
    <x v="108"/>
    <x v="3066"/>
    <n v="113800603"/>
    <x v="0"/>
    <d v="2016-09-22T00:00:00"/>
    <x v="1264"/>
    <x v="2616"/>
    <x v="9"/>
    <x v="2"/>
    <x v="52"/>
    <x v="29"/>
  </r>
  <r>
    <s v="tt4630562"/>
    <x v="3053"/>
    <x v="3056"/>
    <n v="0"/>
    <x v="6"/>
    <n v="2"/>
    <n v="16"/>
    <x v="2"/>
    <x v="5"/>
    <x v="6"/>
    <s v="Thriller"/>
    <x v="5"/>
    <x v="0"/>
    <n v="248266"/>
    <x v="1"/>
    <x v="224"/>
    <x v="3067"/>
    <n v="986005118"/>
    <x v="0"/>
    <d v="2017-04-04T00:00:00"/>
    <x v="292"/>
    <x v="2617"/>
    <x v="8"/>
    <x v="0"/>
    <x v="51"/>
    <x v="3"/>
  </r>
  <r>
    <s v="tt4633694"/>
    <x v="3054"/>
    <x v="3057"/>
    <n v="0"/>
    <x v="35"/>
    <n v="1"/>
    <n v="57"/>
    <x v="0"/>
    <x v="5"/>
    <x v="5"/>
    <s v="Animation"/>
    <x v="26"/>
    <x v="1"/>
    <n v="638519"/>
    <x v="2"/>
    <x v="143"/>
    <x v="3068"/>
    <n v="294298736"/>
    <x v="0"/>
    <d v="2018-12-12T00:00:00"/>
    <x v="1265"/>
    <x v="2618"/>
    <x v="0"/>
    <x v="4"/>
    <x v="55"/>
    <x v="23"/>
  </r>
  <r>
    <s v="tt4649466"/>
    <x v="3055"/>
    <x v="3058"/>
    <n v="0"/>
    <x v="71"/>
    <n v="2"/>
    <n v="21"/>
    <x v="2"/>
    <x v="5"/>
    <x v="5"/>
    <s v="Comedy"/>
    <x v="13"/>
    <x v="0"/>
    <n v="352683"/>
    <x v="1"/>
    <x v="325"/>
    <x v="3069"/>
    <n v="306902662"/>
    <x v="0"/>
    <d v="2017-09-20T00:00:00"/>
    <x v="774"/>
    <x v="2619"/>
    <x v="9"/>
    <x v="4"/>
    <x v="51"/>
    <x v="8"/>
  </r>
  <r>
    <s v="tt4651520"/>
    <x v="3056"/>
    <x v="3059"/>
    <n v="0"/>
    <x v="12"/>
    <n v="1"/>
    <n v="40"/>
    <x v="0"/>
    <x v="0"/>
    <x v="11"/>
    <s v="Unknown"/>
    <x v="27"/>
    <x v="0"/>
    <n v="132368"/>
    <x v="1"/>
    <x v="34"/>
    <x v="3070"/>
    <n v="163936074"/>
    <x v="0"/>
    <d v="2016-07-28T00:00:00"/>
    <x v="1101"/>
    <x v="2620"/>
    <x v="7"/>
    <x v="2"/>
    <x v="52"/>
    <x v="10"/>
  </r>
  <r>
    <s v="tt4680182"/>
    <x v="3057"/>
    <x v="3060"/>
    <n v="0"/>
    <x v="15"/>
    <n v="1"/>
    <n v="49"/>
    <x v="0"/>
    <x v="0"/>
    <x v="3"/>
    <s v="Fantasy"/>
    <x v="27"/>
    <x v="0"/>
    <n v="67967"/>
    <x v="0"/>
    <x v="48"/>
    <x v="3071"/>
    <n v="-10468680"/>
    <x v="1"/>
    <d v="2016-09-09T00:00:00"/>
    <x v="769"/>
    <x v="2515"/>
    <x v="9"/>
    <x v="1"/>
    <x v="52"/>
    <x v="17"/>
  </r>
  <r>
    <s v="tt4682266"/>
    <x v="3058"/>
    <x v="3061"/>
    <n v="0"/>
    <x v="19"/>
    <n v="1"/>
    <n v="34"/>
    <x v="0"/>
    <x v="5"/>
    <x v="10"/>
    <s v="Mystery"/>
    <x v="39"/>
    <x v="0"/>
    <n v="86770"/>
    <x v="0"/>
    <x v="146"/>
    <x v="3072"/>
    <n v="-17830406"/>
    <x v="1"/>
    <d v="2020-08-26T00:00:00"/>
    <x v="1197"/>
    <x v="2621"/>
    <x v="10"/>
    <x v="4"/>
    <x v="53"/>
    <x v="16"/>
  </r>
  <r>
    <s v="tt4682786"/>
    <x v="3059"/>
    <x v="3062"/>
    <n v="0"/>
    <x v="26"/>
    <n v="1"/>
    <n v="37"/>
    <x v="0"/>
    <x v="3"/>
    <x v="7"/>
    <s v="Unknown"/>
    <x v="22"/>
    <x v="0"/>
    <n v="103792"/>
    <x v="1"/>
    <x v="75"/>
    <x v="3073"/>
    <n v="52616021"/>
    <x v="0"/>
    <d v="2016-12-12T00:00:00"/>
    <x v="741"/>
    <x v="2622"/>
    <x v="0"/>
    <x v="5"/>
    <x v="52"/>
    <x v="23"/>
  </r>
  <r>
    <s v="tt4686844"/>
    <x v="3060"/>
    <x v="3063"/>
    <n v="0"/>
    <x v="63"/>
    <n v="1"/>
    <n v="47"/>
    <x v="0"/>
    <x v="0"/>
    <x v="3"/>
    <s v="History"/>
    <x v="14"/>
    <x v="1"/>
    <n v="110237"/>
    <x v="1"/>
    <x v="30"/>
    <x v="3074"/>
    <n v="11646055"/>
    <x v="0"/>
    <d v="2017-09-08T00:00:00"/>
    <x v="1266"/>
    <x v="2303"/>
    <x v="9"/>
    <x v="1"/>
    <x v="51"/>
    <x v="19"/>
  </r>
  <r>
    <s v="tt4695012"/>
    <x v="3061"/>
    <x v="3064"/>
    <n v="0"/>
    <x v="10"/>
    <n v="1"/>
    <n v="31"/>
    <x v="0"/>
    <x v="3"/>
    <x v="10"/>
    <s v="Mystery"/>
    <x v="27"/>
    <x v="0"/>
    <n v="100042"/>
    <x v="1"/>
    <x v="25"/>
    <x v="3075"/>
    <n v="14735344"/>
    <x v="0"/>
    <d v="2017-04-29T00:00:00"/>
    <x v="1267"/>
    <x v="2623"/>
    <x v="8"/>
    <x v="6"/>
    <x v="51"/>
    <x v="11"/>
  </r>
  <r>
    <s v="tt4701182"/>
    <x v="3062"/>
    <x v="3065"/>
    <n v="0"/>
    <x v="42"/>
    <n v="1"/>
    <n v="54"/>
    <x v="0"/>
    <x v="5"/>
    <x v="5"/>
    <s v="Sci-Fi"/>
    <x v="13"/>
    <x v="0"/>
    <n v="183346"/>
    <x v="1"/>
    <x v="173"/>
    <x v="3076"/>
    <n v="332989645"/>
    <x v="0"/>
    <d v="2018-12-03T00:00:00"/>
    <x v="1257"/>
    <x v="2624"/>
    <x v="0"/>
    <x v="5"/>
    <x v="55"/>
    <x v="25"/>
  </r>
  <r>
    <s v="tt4729430"/>
    <x v="3063"/>
    <x v="3066"/>
    <n v="0"/>
    <x v="44"/>
    <n v="1"/>
    <n v="36"/>
    <x v="0"/>
    <x v="1"/>
    <x v="1"/>
    <s v="Comedy"/>
    <x v="18"/>
    <x v="1"/>
    <n v="173588"/>
    <x v="1"/>
    <x v="82"/>
    <x v="12"/>
    <n v="-40000000"/>
    <x v="1"/>
    <d v="2019-11-08T00:00:00"/>
    <x v="1268"/>
    <x v="2625"/>
    <x v="5"/>
    <x v="1"/>
    <x v="47"/>
    <x v="19"/>
  </r>
  <r>
    <s v="tt4731136"/>
    <x v="3064"/>
    <x v="3067"/>
    <n v="0"/>
    <x v="51"/>
    <n v="2"/>
    <n v="26"/>
    <x v="2"/>
    <x v="3"/>
    <x v="0"/>
    <s v="Horror"/>
    <x v="0"/>
    <x v="0"/>
    <n v="106876"/>
    <x v="1"/>
    <x v="82"/>
    <x v="3077"/>
    <n v="-13379998"/>
    <x v="1"/>
    <d v="2016-12-10T00:00:00"/>
    <x v="353"/>
    <x v="2554"/>
    <x v="0"/>
    <x v="6"/>
    <x v="52"/>
    <x v="28"/>
  </r>
  <r>
    <s v="tt4765284"/>
    <x v="3065"/>
    <x v="3068"/>
    <n v="0"/>
    <x v="29"/>
    <n v="1"/>
    <n v="33"/>
    <x v="0"/>
    <x v="0"/>
    <x v="8"/>
    <s v="Unknown"/>
    <x v="24"/>
    <x v="0"/>
    <n v="69948"/>
    <x v="0"/>
    <x v="129"/>
    <x v="3078"/>
    <n v="140400345"/>
    <x v="0"/>
    <d v="2017-12-21T00:00:00"/>
    <x v="1269"/>
    <x v="2626"/>
    <x v="0"/>
    <x v="2"/>
    <x v="51"/>
    <x v="6"/>
  </r>
  <r>
    <s v="tt4776998"/>
    <x v="3066"/>
    <x v="3069"/>
    <n v="0"/>
    <x v="34"/>
    <n v="2"/>
    <n v="13"/>
    <x v="2"/>
    <x v="5"/>
    <x v="5"/>
    <s v="Drama"/>
    <x v="28"/>
    <x v="0"/>
    <n v="177738"/>
    <x v="1"/>
    <x v="143"/>
    <x v="3079"/>
    <n v="-77551324"/>
    <x v="1"/>
    <d v="2016-09-11T00:00:00"/>
    <x v="653"/>
    <x v="2520"/>
    <x v="9"/>
    <x v="3"/>
    <x v="52"/>
    <x v="0"/>
  </r>
  <r>
    <s v="tt4777008"/>
    <x v="3067"/>
    <x v="3070"/>
    <n v="0"/>
    <x v="39"/>
    <n v="1"/>
    <n v="59"/>
    <x v="0"/>
    <x v="1"/>
    <x v="19"/>
    <s v="Fantasy"/>
    <x v="5"/>
    <x v="0"/>
    <n v="115251"/>
    <x v="1"/>
    <x v="212"/>
    <x v="3080"/>
    <n v="306730089"/>
    <x v="0"/>
    <d v="2019-10-16T00:00:00"/>
    <x v="1270"/>
    <x v="2627"/>
    <x v="4"/>
    <x v="4"/>
    <x v="47"/>
    <x v="18"/>
  </r>
  <r>
    <s v="tt4779682"/>
    <x v="3068"/>
    <x v="3071"/>
    <n v="0"/>
    <x v="11"/>
    <n v="1"/>
    <n v="53"/>
    <x v="0"/>
    <x v="5"/>
    <x v="10"/>
    <s v="Sci-Fi"/>
    <x v="29"/>
    <x v="0"/>
    <n v="201204"/>
    <x v="1"/>
    <x v="163"/>
    <x v="3081"/>
    <n v="399338515"/>
    <x v="0"/>
    <d v="2018-08-08T00:00:00"/>
    <x v="237"/>
    <x v="2628"/>
    <x v="10"/>
    <x v="4"/>
    <x v="55"/>
    <x v="19"/>
  </r>
  <r>
    <s v="tt4786282"/>
    <x v="3069"/>
    <x v="3072"/>
    <n v="0"/>
    <x v="89"/>
    <n v="1"/>
    <n v="21"/>
    <x v="0"/>
    <x v="7"/>
    <x v="9"/>
    <s v="Unknown"/>
    <x v="33"/>
    <x v="0"/>
    <n v="139409"/>
    <x v="1"/>
    <x v="326"/>
    <x v="3082"/>
    <n v="144468835"/>
    <x v="0"/>
    <d v="2016-06-08T00:00:00"/>
    <x v="723"/>
    <x v="2372"/>
    <x v="6"/>
    <x v="4"/>
    <x v="52"/>
    <x v="19"/>
  </r>
  <r>
    <s v="tt4799050"/>
    <x v="3070"/>
    <x v="3073"/>
    <n v="0"/>
    <x v="75"/>
    <n v="1"/>
    <n v="41"/>
    <x v="0"/>
    <x v="0"/>
    <x v="11"/>
    <s v="Unknown"/>
    <x v="50"/>
    <x v="0"/>
    <n v="54880"/>
    <x v="0"/>
    <x v="34"/>
    <x v="3083"/>
    <n v="27347283"/>
    <x v="0"/>
    <d v="2017-06-15T00:00:00"/>
    <x v="1271"/>
    <x v="2629"/>
    <x v="6"/>
    <x v="2"/>
    <x v="51"/>
    <x v="24"/>
  </r>
  <r>
    <s v="tt4832640"/>
    <x v="3071"/>
    <x v="3074"/>
    <n v="0"/>
    <x v="67"/>
    <n v="2"/>
    <n v="50"/>
    <x v="2"/>
    <x v="5"/>
    <x v="3"/>
    <s v="Romance"/>
    <x v="16"/>
    <x v="0"/>
    <n v="50289"/>
    <x v="0"/>
    <x v="327"/>
    <x v="3084"/>
    <n v="84821790"/>
    <x v="0"/>
    <d v="2016-07-05T00:00:00"/>
    <x v="1272"/>
    <x v="2630"/>
    <x v="7"/>
    <x v="0"/>
    <x v="52"/>
    <x v="20"/>
  </r>
  <r>
    <s v="tt4846232"/>
    <x v="3072"/>
    <x v="3075"/>
    <n v="0"/>
    <x v="8"/>
    <n v="1"/>
    <n v="42"/>
    <x v="0"/>
    <x v="4"/>
    <x v="3"/>
    <s v="Thriller"/>
    <x v="21"/>
    <x v="1"/>
    <n v="134631"/>
    <x v="1"/>
    <x v="57"/>
    <x v="3085"/>
    <n v="-1216631"/>
    <x v="1"/>
    <d v="2017-05-25T00:00:00"/>
    <x v="1273"/>
    <x v="2474"/>
    <x v="11"/>
    <x v="2"/>
    <x v="51"/>
    <x v="2"/>
  </r>
  <r>
    <s v="tt4846340"/>
    <x v="3073"/>
    <x v="3076"/>
    <n v="0"/>
    <x v="45"/>
    <n v="2"/>
    <n v="7"/>
    <x v="2"/>
    <x v="2"/>
    <x v="3"/>
    <s v="History"/>
    <x v="10"/>
    <x v="1"/>
    <n v="247686"/>
    <x v="1"/>
    <x v="78"/>
    <x v="3086"/>
    <n v="210956898"/>
    <x v="0"/>
    <d v="2016-12-01T00:00:00"/>
    <x v="1156"/>
    <x v="2631"/>
    <x v="0"/>
    <x v="2"/>
    <x v="52"/>
    <x v="1"/>
  </r>
  <r>
    <s v="tt4853102"/>
    <x v="3074"/>
    <x v="3077"/>
    <n v="0"/>
    <x v="93"/>
    <n v="1"/>
    <n v="16"/>
    <x v="1"/>
    <x v="5"/>
    <x v="1"/>
    <s v="Crime"/>
    <x v="0"/>
    <x v="0"/>
    <n v="60457"/>
    <x v="0"/>
    <x v="2"/>
    <x v="3087"/>
    <n v="962034"/>
    <x v="0"/>
    <d v="2016-07-22T00:00:00"/>
    <x v="1274"/>
    <x v="2632"/>
    <x v="7"/>
    <x v="1"/>
    <x v="52"/>
    <x v="29"/>
  </r>
  <r>
    <s v="tt4873118"/>
    <x v="1700"/>
    <x v="1700"/>
    <n v="0"/>
    <x v="90"/>
    <n v="2"/>
    <n v="3"/>
    <x v="2"/>
    <x v="5"/>
    <x v="3"/>
    <s v="Thriller"/>
    <x v="15"/>
    <x v="1"/>
    <n v="137240"/>
    <x v="1"/>
    <x v="51"/>
    <x v="3088"/>
    <n v="-33367608"/>
    <x v="1"/>
    <d v="2023-04-19T00:00:00"/>
    <x v="860"/>
    <x v="2633"/>
    <x v="8"/>
    <x v="4"/>
    <x v="50"/>
    <x v="4"/>
  </r>
  <r>
    <s v="tt4877122"/>
    <x v="3075"/>
    <x v="3078"/>
    <n v="0"/>
    <x v="5"/>
    <n v="1"/>
    <n v="26"/>
    <x v="0"/>
    <x v="1"/>
    <x v="1"/>
    <s v="Comedy"/>
    <x v="58"/>
    <x v="3"/>
    <n v="69444"/>
    <x v="0"/>
    <x v="115"/>
    <x v="3089"/>
    <n v="167776646"/>
    <x v="0"/>
    <d v="2017-07-27T00:00:00"/>
    <x v="1275"/>
    <x v="2634"/>
    <x v="7"/>
    <x v="2"/>
    <x v="51"/>
    <x v="15"/>
  </r>
  <r>
    <s v="tt4881806"/>
    <x v="3076"/>
    <x v="3079"/>
    <n v="0"/>
    <x v="82"/>
    <n v="2"/>
    <n v="8"/>
    <x v="2"/>
    <x v="5"/>
    <x v="5"/>
    <s v="Sci-Fi"/>
    <x v="28"/>
    <x v="0"/>
    <n v="335869"/>
    <x v="1"/>
    <x v="166"/>
    <x v="3090"/>
    <n v="1140466296"/>
    <x v="0"/>
    <d v="2018-05-21T00:00:00"/>
    <x v="1089"/>
    <x v="2635"/>
    <x v="11"/>
    <x v="5"/>
    <x v="55"/>
    <x v="6"/>
  </r>
  <r>
    <s v="tt4912910"/>
    <x v="3077"/>
    <x v="3080"/>
    <n v="0"/>
    <x v="49"/>
    <n v="2"/>
    <n v="27"/>
    <x v="2"/>
    <x v="5"/>
    <x v="5"/>
    <s v="Thriller"/>
    <x v="8"/>
    <x v="1"/>
    <n v="367786"/>
    <x v="1"/>
    <x v="286"/>
    <x v="3091"/>
    <n v="613657398"/>
    <x v="0"/>
    <d v="2018-07-12T00:00:00"/>
    <x v="794"/>
    <x v="2636"/>
    <x v="7"/>
    <x v="2"/>
    <x v="55"/>
    <x v="23"/>
  </r>
  <r>
    <s v="tt4913966"/>
    <x v="3078"/>
    <x v="3081"/>
    <n v="0"/>
    <x v="29"/>
    <n v="1"/>
    <n v="33"/>
    <x v="0"/>
    <x v="7"/>
    <x v="9"/>
    <s v="Thriller"/>
    <x v="50"/>
    <x v="0"/>
    <n v="56158"/>
    <x v="0"/>
    <x v="38"/>
    <x v="3092"/>
    <n v="114233739"/>
    <x v="0"/>
    <d v="2019-03-15T00:00:00"/>
    <x v="1276"/>
    <x v="2637"/>
    <x v="3"/>
    <x v="1"/>
    <x v="47"/>
    <x v="24"/>
  </r>
  <r>
    <s v="tt4916630"/>
    <x v="3079"/>
    <x v="3082"/>
    <n v="0"/>
    <x v="70"/>
    <n v="2"/>
    <n v="17"/>
    <x v="2"/>
    <x v="2"/>
    <x v="6"/>
    <s v="Drama"/>
    <x v="2"/>
    <x v="1"/>
    <n v="73585"/>
    <x v="0"/>
    <x v="78"/>
    <x v="3093"/>
    <n v="25901502"/>
    <x v="0"/>
    <d v="2019-09-06T00:00:00"/>
    <x v="1277"/>
    <x v="2638"/>
    <x v="9"/>
    <x v="1"/>
    <x v="47"/>
    <x v="14"/>
  </r>
  <r>
    <s v="tt4925292"/>
    <x v="3080"/>
    <x v="3083"/>
    <n v="0"/>
    <x v="19"/>
    <n v="1"/>
    <n v="34"/>
    <x v="0"/>
    <x v="0"/>
    <x v="3"/>
    <s v="Unknown"/>
    <x v="3"/>
    <x v="1"/>
    <n v="316134"/>
    <x v="1"/>
    <x v="64"/>
    <x v="3094"/>
    <n v="68986478"/>
    <x v="0"/>
    <d v="2017-09-01T00:00:00"/>
    <x v="1049"/>
    <x v="2609"/>
    <x v="9"/>
    <x v="1"/>
    <x v="51"/>
    <x v="1"/>
  </r>
  <r>
    <s v="tt4971344"/>
    <x v="3081"/>
    <x v="3084"/>
    <n v="0"/>
    <x v="20"/>
    <n v="2"/>
    <n v="2"/>
    <x v="2"/>
    <x v="3"/>
    <x v="12"/>
    <s v="Unknown"/>
    <x v="17"/>
    <x v="0"/>
    <n v="68944"/>
    <x v="0"/>
    <x v="119"/>
    <x v="3095"/>
    <n v="-24856944"/>
    <x v="1"/>
    <d v="2018-09-02T00:00:00"/>
    <x v="964"/>
    <x v="2639"/>
    <x v="9"/>
    <x v="3"/>
    <x v="55"/>
    <x v="9"/>
  </r>
  <r>
    <s v="tt4972582"/>
    <x v="3082"/>
    <x v="3085"/>
    <n v="0"/>
    <x v="35"/>
    <n v="1"/>
    <n v="57"/>
    <x v="0"/>
    <x v="7"/>
    <x v="16"/>
    <s v="Unknown"/>
    <x v="21"/>
    <x v="1"/>
    <n v="533911"/>
    <x v="2"/>
    <x v="38"/>
    <x v="3096"/>
    <n v="269454417"/>
    <x v="0"/>
    <d v="2016-09-26T00:00:00"/>
    <x v="435"/>
    <x v="2640"/>
    <x v="9"/>
    <x v="5"/>
    <x v="52"/>
    <x v="16"/>
  </r>
  <r>
    <s v="tt4975722"/>
    <x v="3083"/>
    <x v="3086"/>
    <n v="0"/>
    <x v="40"/>
    <n v="1"/>
    <n v="51"/>
    <x v="0"/>
    <x v="3"/>
    <x v="11"/>
    <s v="Unknown"/>
    <x v="3"/>
    <x v="1"/>
    <n v="324558"/>
    <x v="1"/>
    <x v="1"/>
    <x v="3097"/>
    <n v="61172611"/>
    <x v="0"/>
    <d v="2016-09-02T00:00:00"/>
    <x v="1278"/>
    <x v="2498"/>
    <x v="9"/>
    <x v="1"/>
    <x v="52"/>
    <x v="9"/>
  </r>
  <r>
    <s v="tt4998632"/>
    <x v="3084"/>
    <x v="3087"/>
    <n v="0"/>
    <x v="6"/>
    <n v="2"/>
    <n v="16"/>
    <x v="2"/>
    <x v="5"/>
    <x v="6"/>
    <s v="Drama"/>
    <x v="28"/>
    <x v="0"/>
    <n v="88691"/>
    <x v="0"/>
    <x v="82"/>
    <x v="3098"/>
    <n v="12300984"/>
    <x v="0"/>
    <d v="2022-03-16T00:00:00"/>
    <x v="281"/>
    <x v="2641"/>
    <x v="3"/>
    <x v="4"/>
    <x v="54"/>
    <x v="18"/>
  </r>
  <r>
    <s v="tt5013056"/>
    <x v="3085"/>
    <x v="3088"/>
    <n v="0"/>
    <x v="32"/>
    <n v="1"/>
    <n v="46"/>
    <x v="0"/>
    <x v="5"/>
    <x v="3"/>
    <s v="History"/>
    <x v="10"/>
    <x v="1"/>
    <n v="716711"/>
    <x v="2"/>
    <x v="140"/>
    <x v="3099"/>
    <n v="427816307"/>
    <x v="0"/>
    <d v="2017-07-13T00:00:00"/>
    <x v="422"/>
    <x v="2642"/>
    <x v="7"/>
    <x v="2"/>
    <x v="51"/>
    <x v="12"/>
  </r>
  <r>
    <s v="tt5022702"/>
    <x v="3086"/>
    <x v="3089"/>
    <n v="0"/>
    <x v="73"/>
    <n v="1"/>
    <n v="22"/>
    <x v="0"/>
    <x v="7"/>
    <x v="16"/>
    <s v="Unknown"/>
    <x v="5"/>
    <x v="0"/>
    <n v="149711"/>
    <x v="1"/>
    <x v="60"/>
    <x v="12"/>
    <n v="-1000000"/>
    <x v="1"/>
    <d v="2016-03-12T00:00:00"/>
    <x v="1185"/>
    <x v="2481"/>
    <x v="3"/>
    <x v="6"/>
    <x v="52"/>
    <x v="23"/>
  </r>
  <r>
    <s v="tt5027774"/>
    <x v="3087"/>
    <x v="3090"/>
    <n v="0"/>
    <x v="47"/>
    <n v="1"/>
    <n v="55"/>
    <x v="0"/>
    <x v="0"/>
    <x v="6"/>
    <s v="Drama"/>
    <x v="12"/>
    <x v="1"/>
    <n v="539810"/>
    <x v="2"/>
    <x v="48"/>
    <x v="3100"/>
    <n v="147729321"/>
    <x v="0"/>
    <d v="2017-09-04T00:00:00"/>
    <x v="788"/>
    <x v="2643"/>
    <x v="9"/>
    <x v="5"/>
    <x v="51"/>
    <x v="3"/>
  </r>
  <r>
    <s v="tt5028340"/>
    <x v="3088"/>
    <x v="3091"/>
    <n v="0"/>
    <x v="25"/>
    <n v="2"/>
    <n v="10"/>
    <x v="2"/>
    <x v="1"/>
    <x v="2"/>
    <s v="Family"/>
    <x v="13"/>
    <x v="0"/>
    <n v="93252"/>
    <x v="0"/>
    <x v="163"/>
    <x v="3101"/>
    <n v="219546142"/>
    <x v="0"/>
    <d v="2018-11-29T00:00:00"/>
    <x v="538"/>
    <x v="2644"/>
    <x v="5"/>
    <x v="2"/>
    <x v="55"/>
    <x v="11"/>
  </r>
  <r>
    <s v="tt5033998"/>
    <x v="885"/>
    <x v="885"/>
    <n v="0"/>
    <x v="0"/>
    <n v="1"/>
    <n v="58"/>
    <x v="0"/>
    <x v="5"/>
    <x v="5"/>
    <s v="Comedy"/>
    <x v="31"/>
    <x v="3"/>
    <n v="78026"/>
    <x v="0"/>
    <x v="0"/>
    <x v="3102"/>
    <n v="25279888"/>
    <x v="0"/>
    <d v="2019-11-11T00:00:00"/>
    <x v="1027"/>
    <x v="2645"/>
    <x v="5"/>
    <x v="5"/>
    <x v="47"/>
    <x v="0"/>
  </r>
  <r>
    <s v="tt5034838"/>
    <x v="3089"/>
    <x v="3092"/>
    <n v="0"/>
    <x v="11"/>
    <n v="1"/>
    <n v="53"/>
    <x v="0"/>
    <x v="5"/>
    <x v="4"/>
    <s v="Thriller"/>
    <x v="33"/>
    <x v="0"/>
    <n v="227495"/>
    <x v="1"/>
    <x v="159"/>
    <x v="3103"/>
    <n v="270116094"/>
    <x v="0"/>
    <d v="2021-03-24T00:00:00"/>
    <x v="967"/>
    <x v="2646"/>
    <x v="3"/>
    <x v="4"/>
    <x v="41"/>
    <x v="22"/>
  </r>
  <r>
    <s v="tt5052448"/>
    <x v="3090"/>
    <x v="3093"/>
    <n v="0"/>
    <x v="9"/>
    <n v="1"/>
    <n v="44"/>
    <x v="0"/>
    <x v="7"/>
    <x v="9"/>
    <s v="Thriller"/>
    <x v="10"/>
    <x v="1"/>
    <n v="668747"/>
    <x v="2"/>
    <x v="57"/>
    <x v="3104"/>
    <n v="251245157"/>
    <x v="0"/>
    <d v="2017-01-23T00:00:00"/>
    <x v="904"/>
    <x v="2647"/>
    <x v="1"/>
    <x v="5"/>
    <x v="51"/>
    <x v="26"/>
  </r>
  <r>
    <s v="tt5052474"/>
    <x v="3091"/>
    <x v="3094"/>
    <n v="0"/>
    <x v="20"/>
    <n v="2"/>
    <n v="2"/>
    <x v="2"/>
    <x v="5"/>
    <x v="6"/>
    <s v="Drama"/>
    <x v="1"/>
    <x v="1"/>
    <n v="161318"/>
    <x v="1"/>
    <x v="56"/>
    <x v="3105"/>
    <n v="40837743"/>
    <x v="0"/>
    <d v="2018-06-18T00:00:00"/>
    <x v="1279"/>
    <x v="2648"/>
    <x v="6"/>
    <x v="5"/>
    <x v="55"/>
    <x v="21"/>
  </r>
  <r>
    <s v="tt5073642"/>
    <x v="3092"/>
    <x v="3095"/>
    <n v="0"/>
    <x v="40"/>
    <n v="1"/>
    <n v="51"/>
    <x v="0"/>
    <x v="7"/>
    <x v="9"/>
    <s v="Sci-Fi"/>
    <x v="27"/>
    <x v="0"/>
    <n v="54207"/>
    <x v="0"/>
    <x v="15"/>
    <x v="3106"/>
    <n v="-4976490"/>
    <x v="1"/>
    <d v="2019-09-07T00:00:00"/>
    <x v="1280"/>
    <x v="2496"/>
    <x v="9"/>
    <x v="6"/>
    <x v="47"/>
    <x v="7"/>
  </r>
  <r>
    <s v="tt5083738"/>
    <x v="3093"/>
    <x v="3096"/>
    <n v="0"/>
    <x v="39"/>
    <n v="1"/>
    <n v="59"/>
    <x v="0"/>
    <x v="2"/>
    <x v="2"/>
    <s v="Drama"/>
    <x v="15"/>
    <x v="1"/>
    <n v="214329"/>
    <x v="1"/>
    <x v="48"/>
    <x v="3107"/>
    <n v="80918706"/>
    <x v="0"/>
    <d v="2018-08-30T00:00:00"/>
    <x v="1281"/>
    <x v="2649"/>
    <x v="10"/>
    <x v="2"/>
    <x v="55"/>
    <x v="13"/>
  </r>
  <r>
    <s v="tt5090568"/>
    <x v="3094"/>
    <x v="3097"/>
    <n v="0"/>
    <x v="45"/>
    <n v="2"/>
    <n v="7"/>
    <x v="2"/>
    <x v="5"/>
    <x v="5"/>
    <s v="Sci-Fi"/>
    <x v="28"/>
    <x v="0"/>
    <n v="87222"/>
    <x v="0"/>
    <x v="159"/>
    <x v="3108"/>
    <n v="238966392"/>
    <x v="0"/>
    <d v="2023-05-27T00:00:00"/>
    <x v="1282"/>
    <x v="2124"/>
    <x v="11"/>
    <x v="6"/>
    <x v="50"/>
    <x v="15"/>
  </r>
  <r>
    <s v="tt5095030"/>
    <x v="3095"/>
    <x v="3098"/>
    <n v="0"/>
    <x v="0"/>
    <n v="1"/>
    <n v="58"/>
    <x v="0"/>
    <x v="5"/>
    <x v="5"/>
    <s v="Comedy"/>
    <x v="16"/>
    <x v="0"/>
    <n v="437607"/>
    <x v="1"/>
    <x v="328"/>
    <x v="3109"/>
    <n v="460674139"/>
    <x v="0"/>
    <d v="2018-06-25T00:00:00"/>
    <x v="456"/>
    <x v="2650"/>
    <x v="6"/>
    <x v="5"/>
    <x v="55"/>
    <x v="2"/>
  </r>
  <r>
    <s v="tt5108870"/>
    <x v="3096"/>
    <x v="3099"/>
    <n v="0"/>
    <x v="9"/>
    <n v="1"/>
    <n v="44"/>
    <x v="0"/>
    <x v="5"/>
    <x v="5"/>
    <s v="Horror"/>
    <x v="50"/>
    <x v="0"/>
    <n v="143873"/>
    <x v="1"/>
    <x v="137"/>
    <x v="3110"/>
    <n v="92460961"/>
    <x v="0"/>
    <d v="2022-03-23T00:00:00"/>
    <x v="867"/>
    <x v="2651"/>
    <x v="3"/>
    <x v="4"/>
    <x v="54"/>
    <x v="26"/>
  </r>
  <r>
    <s v="tt5109784"/>
    <x v="3097"/>
    <x v="3100"/>
    <n v="0"/>
    <x v="21"/>
    <n v="2"/>
    <n v="1"/>
    <x v="2"/>
    <x v="3"/>
    <x v="10"/>
    <s v="Mystery"/>
    <x v="5"/>
    <x v="0"/>
    <n v="243141"/>
    <x v="1"/>
    <x v="84"/>
    <x v="3111"/>
    <n v="14516999"/>
    <x v="0"/>
    <d v="2017-09-05T00:00:00"/>
    <x v="406"/>
    <x v="2022"/>
    <x v="9"/>
    <x v="0"/>
    <x v="51"/>
    <x v="20"/>
  </r>
  <r>
    <s v="tt5113040"/>
    <x v="3098"/>
    <x v="3101"/>
    <n v="0"/>
    <x v="5"/>
    <n v="1"/>
    <n v="26"/>
    <x v="0"/>
    <x v="1"/>
    <x v="1"/>
    <s v="Comedy"/>
    <x v="0"/>
    <x v="0"/>
    <n v="67043"/>
    <x v="0"/>
    <x v="125"/>
    <x v="3112"/>
    <n v="351058604"/>
    <x v="0"/>
    <d v="2019-05-24T00:00:00"/>
    <x v="1283"/>
    <x v="2652"/>
    <x v="11"/>
    <x v="1"/>
    <x v="47"/>
    <x v="22"/>
  </r>
  <r>
    <s v="tt5113044"/>
    <x v="3099"/>
    <x v="3102"/>
    <n v="0"/>
    <x v="55"/>
    <n v="1"/>
    <n v="27"/>
    <x v="0"/>
    <x v="1"/>
    <x v="1"/>
    <s v="Comedy"/>
    <x v="7"/>
    <x v="0"/>
    <n v="80040"/>
    <x v="0"/>
    <x v="125"/>
    <x v="3113"/>
    <n v="859628210"/>
    <x v="0"/>
    <d v="2022-06-13T00:00:00"/>
    <x v="1284"/>
    <x v="2653"/>
    <x v="6"/>
    <x v="5"/>
    <x v="54"/>
    <x v="12"/>
  </r>
  <r>
    <s v="tt5140878"/>
    <x v="3100"/>
    <x v="3103"/>
    <n v="0"/>
    <x v="15"/>
    <n v="1"/>
    <n v="49"/>
    <x v="0"/>
    <x v="7"/>
    <x v="9"/>
    <s v="Thriller"/>
    <x v="7"/>
    <x v="0"/>
    <n v="147407"/>
    <x v="1"/>
    <x v="48"/>
    <x v="3114"/>
    <n v="291592201"/>
    <x v="0"/>
    <d v="2017-06-19T00:00:00"/>
    <x v="723"/>
    <x v="2654"/>
    <x v="6"/>
    <x v="5"/>
    <x v="51"/>
    <x v="4"/>
  </r>
  <r>
    <s v="tt5164214"/>
    <x v="3101"/>
    <x v="3104"/>
    <n v="0"/>
    <x v="18"/>
    <n v="1"/>
    <n v="50"/>
    <x v="0"/>
    <x v="5"/>
    <x v="2"/>
    <s v="Crime"/>
    <x v="33"/>
    <x v="0"/>
    <n v="235893"/>
    <x v="1"/>
    <x v="108"/>
    <x v="3115"/>
    <n v="227795726"/>
    <x v="0"/>
    <d v="2018-06-05T00:00:00"/>
    <x v="379"/>
    <x v="2540"/>
    <x v="6"/>
    <x v="0"/>
    <x v="55"/>
    <x v="20"/>
  </r>
  <r>
    <s v="tt5164432"/>
    <x v="3102"/>
    <x v="3105"/>
    <n v="0"/>
    <x v="18"/>
    <n v="1"/>
    <n v="50"/>
    <x v="0"/>
    <x v="0"/>
    <x v="3"/>
    <s v="Unknown"/>
    <x v="15"/>
    <x v="1"/>
    <n v="122642"/>
    <x v="1"/>
    <x v="70"/>
    <x v="3116"/>
    <n v="49719009"/>
    <x v="0"/>
    <d v="2018-02-27T00:00:00"/>
    <x v="884"/>
    <x v="2655"/>
    <x v="2"/>
    <x v="0"/>
    <x v="55"/>
    <x v="15"/>
  </r>
  <r>
    <s v="tt5177088"/>
    <x v="3103"/>
    <x v="3106"/>
    <n v="0"/>
    <x v="47"/>
    <n v="1"/>
    <n v="55"/>
    <x v="0"/>
    <x v="5"/>
    <x v="5"/>
    <s v="Crime"/>
    <x v="28"/>
    <x v="0"/>
    <n v="50556"/>
    <x v="0"/>
    <x v="120"/>
    <x v="3117"/>
    <n v="-7835080"/>
    <x v="1"/>
    <d v="2018-10-18T00:00:00"/>
    <x v="984"/>
    <x v="2656"/>
    <x v="4"/>
    <x v="2"/>
    <x v="55"/>
    <x v="21"/>
  </r>
  <r>
    <s v="tt5215952"/>
    <x v="3104"/>
    <x v="3107"/>
    <n v="0"/>
    <x v="91"/>
    <n v="2"/>
    <n v="36"/>
    <x v="2"/>
    <x v="3"/>
    <x v="10"/>
    <s v="Mystery"/>
    <x v="3"/>
    <x v="1"/>
    <n v="77730"/>
    <x v="0"/>
    <x v="329"/>
    <x v="3118"/>
    <n v="43431770"/>
    <x v="0"/>
    <d v="2016-05-12T00:00:00"/>
    <x v="942"/>
    <x v="2362"/>
    <x v="11"/>
    <x v="2"/>
    <x v="52"/>
    <x v="23"/>
  </r>
  <r>
    <s v="tt5220122"/>
    <x v="3105"/>
    <x v="3108"/>
    <n v="0"/>
    <x v="26"/>
    <n v="1"/>
    <n v="37"/>
    <x v="0"/>
    <x v="1"/>
    <x v="1"/>
    <s v="Comedy"/>
    <x v="33"/>
    <x v="0"/>
    <n v="82173"/>
    <x v="0"/>
    <x v="125"/>
    <x v="3119"/>
    <n v="448583774"/>
    <x v="0"/>
    <d v="2018-06-13T00:00:00"/>
    <x v="821"/>
    <x v="2657"/>
    <x v="6"/>
    <x v="4"/>
    <x v="55"/>
    <x v="12"/>
  </r>
  <r>
    <s v="tt5246700"/>
    <x v="3106"/>
    <x v="3109"/>
    <n v="0"/>
    <x v="11"/>
    <n v="1"/>
    <n v="53"/>
    <x v="0"/>
    <x v="5"/>
    <x v="3"/>
    <s v="Horror"/>
    <x v="31"/>
    <x v="3"/>
    <n v="56605"/>
    <x v="0"/>
    <x v="34"/>
    <x v="12"/>
    <n v="-20000000"/>
    <x v="1"/>
    <d v="2018-07-13T00:00:00"/>
    <x v="1285"/>
    <x v="2658"/>
    <x v="7"/>
    <x v="1"/>
    <x v="55"/>
    <x v="12"/>
  </r>
  <r>
    <s v="tt5247022"/>
    <x v="3107"/>
    <x v="3110"/>
    <n v="0"/>
    <x v="0"/>
    <n v="1"/>
    <n v="58"/>
    <x v="0"/>
    <x v="0"/>
    <x v="3"/>
    <s v="Romance"/>
    <x v="21"/>
    <x v="1"/>
    <n v="86974"/>
    <x v="0"/>
    <x v="25"/>
    <x v="3120"/>
    <n v="4595362"/>
    <x v="0"/>
    <d v="2016-05-16T00:00:00"/>
    <x v="137"/>
    <x v="2440"/>
    <x v="11"/>
    <x v="5"/>
    <x v="52"/>
    <x v="18"/>
  </r>
  <r>
    <s v="tt5294550"/>
    <x v="3108"/>
    <x v="3111"/>
    <n v="0"/>
    <x v="68"/>
    <n v="2"/>
    <n v="12"/>
    <x v="2"/>
    <x v="2"/>
    <x v="6"/>
    <s v="Drama"/>
    <x v="22"/>
    <x v="0"/>
    <n v="89115"/>
    <x v="0"/>
    <x v="115"/>
    <x v="3121"/>
    <n v="6996304"/>
    <x v="0"/>
    <d v="2017-12-18T00:00:00"/>
    <x v="59"/>
    <x v="2659"/>
    <x v="0"/>
    <x v="5"/>
    <x v="51"/>
    <x v="21"/>
  </r>
  <r>
    <s v="tt5308322"/>
    <x v="3109"/>
    <x v="3112"/>
    <n v="0"/>
    <x v="44"/>
    <n v="1"/>
    <n v="36"/>
    <x v="0"/>
    <x v="0"/>
    <x v="10"/>
    <s v="Mystery"/>
    <x v="5"/>
    <x v="0"/>
    <n v="157755"/>
    <x v="1"/>
    <x v="238"/>
    <x v="3122"/>
    <n v="120679266"/>
    <x v="0"/>
    <d v="2017-10-07T00:00:00"/>
    <x v="902"/>
    <x v="2222"/>
    <x v="4"/>
    <x v="6"/>
    <x v="51"/>
    <x v="7"/>
  </r>
  <r>
    <s v="tt5362988"/>
    <x v="3110"/>
    <x v="3113"/>
    <n v="0"/>
    <x v="63"/>
    <n v="1"/>
    <n v="47"/>
    <x v="0"/>
    <x v="4"/>
    <x v="3"/>
    <s v="Mystery"/>
    <x v="8"/>
    <x v="1"/>
    <n v="271213"/>
    <x v="1"/>
    <x v="21"/>
    <x v="3123"/>
    <n v="33202682"/>
    <x v="0"/>
    <d v="2017-01-21T00:00:00"/>
    <x v="1286"/>
    <x v="2198"/>
    <x v="1"/>
    <x v="6"/>
    <x v="51"/>
    <x v="6"/>
  </r>
  <r>
    <s v="tt5363618"/>
    <x v="3111"/>
    <x v="3114"/>
    <n v="0"/>
    <x v="7"/>
    <n v="2"/>
    <n v="0"/>
    <x v="0"/>
    <x v="3"/>
    <x v="8"/>
    <s v="Unknown"/>
    <x v="8"/>
    <x v="1"/>
    <n v="143832"/>
    <x v="1"/>
    <x v="330"/>
    <x v="3124"/>
    <n v="-4883480"/>
    <x v="1"/>
    <d v="2019-09-06T00:00:00"/>
    <x v="1287"/>
    <x v="2638"/>
    <x v="9"/>
    <x v="1"/>
    <x v="47"/>
    <x v="14"/>
  </r>
  <r>
    <s v="tt5390504"/>
    <x v="3112"/>
    <x v="3115"/>
    <n v="0"/>
    <x v="48"/>
    <n v="2"/>
    <n v="23"/>
    <x v="2"/>
    <x v="4"/>
    <x v="3"/>
    <s v="History"/>
    <x v="21"/>
    <x v="1"/>
    <n v="55264"/>
    <x v="0"/>
    <x v="55"/>
    <x v="3125"/>
    <n v="-10644900"/>
    <x v="1"/>
    <d v="2017-07-25T00:00:00"/>
    <x v="216"/>
    <x v="2660"/>
    <x v="7"/>
    <x v="0"/>
    <x v="51"/>
    <x v="2"/>
  </r>
  <r>
    <s v="tt5433138"/>
    <x v="3113"/>
    <x v="3116"/>
    <n v="0"/>
    <x v="48"/>
    <n v="2"/>
    <n v="23"/>
    <x v="2"/>
    <x v="5"/>
    <x v="6"/>
    <s v="Thriller"/>
    <x v="50"/>
    <x v="0"/>
    <n v="156606"/>
    <x v="1"/>
    <x v="159"/>
    <x v="3126"/>
    <n v="526229501"/>
    <x v="0"/>
    <d v="2021-05-19T00:00:00"/>
    <x v="752"/>
    <x v="2661"/>
    <x v="11"/>
    <x v="4"/>
    <x v="41"/>
    <x v="4"/>
  </r>
  <r>
    <s v="tt5433140"/>
    <x v="3114"/>
    <x v="3117"/>
    <n v="0"/>
    <x v="71"/>
    <n v="2"/>
    <n v="21"/>
    <x v="2"/>
    <x v="5"/>
    <x v="5"/>
    <s v="Crime"/>
    <x v="24"/>
    <x v="0"/>
    <n v="101746"/>
    <x v="1"/>
    <x v="331"/>
    <x v="3127"/>
    <n v="364709660"/>
    <x v="0"/>
    <d v="2023-05-12T00:00:00"/>
    <x v="1288"/>
    <x v="2662"/>
    <x v="11"/>
    <x v="1"/>
    <x v="50"/>
    <x v="23"/>
  </r>
  <r>
    <s v="tt5439796"/>
    <x v="3115"/>
    <x v="3118"/>
    <n v="0"/>
    <x v="0"/>
    <n v="1"/>
    <n v="58"/>
    <x v="0"/>
    <x v="5"/>
    <x v="2"/>
    <s v="Crime"/>
    <x v="16"/>
    <x v="0"/>
    <n v="158998"/>
    <x v="1"/>
    <x v="106"/>
    <x v="3128"/>
    <n v="19453605"/>
    <x v="0"/>
    <d v="2017-08-07T00:00:00"/>
    <x v="194"/>
    <x v="2663"/>
    <x v="10"/>
    <x v="5"/>
    <x v="51"/>
    <x v="7"/>
  </r>
  <r>
    <s v="tt5442430"/>
    <x v="803"/>
    <x v="803"/>
    <n v="0"/>
    <x v="9"/>
    <n v="1"/>
    <n v="44"/>
    <x v="0"/>
    <x v="7"/>
    <x v="4"/>
    <s v="Thriller"/>
    <x v="5"/>
    <x v="0"/>
    <n v="246155"/>
    <x v="1"/>
    <x v="165"/>
    <x v="3129"/>
    <n v="42541806"/>
    <x v="0"/>
    <d v="2017-03-18T00:00:00"/>
    <x v="867"/>
    <x v="2664"/>
    <x v="3"/>
    <x v="6"/>
    <x v="51"/>
    <x v="21"/>
  </r>
  <r>
    <s v="tt5462602"/>
    <x v="3116"/>
    <x v="3119"/>
    <n v="0"/>
    <x v="7"/>
    <n v="2"/>
    <n v="0"/>
    <x v="0"/>
    <x v="0"/>
    <x v="3"/>
    <s v="Romance"/>
    <x v="15"/>
    <x v="1"/>
    <n v="141338"/>
    <x v="1"/>
    <x v="25"/>
    <x v="3130"/>
    <n v="51411585"/>
    <x v="0"/>
    <d v="2017-01-20T00:00:00"/>
    <x v="1289"/>
    <x v="2665"/>
    <x v="1"/>
    <x v="1"/>
    <x v="51"/>
    <x v="8"/>
  </r>
  <r>
    <s v="tt5463162"/>
    <x v="3117"/>
    <x v="3120"/>
    <n v="0"/>
    <x v="39"/>
    <n v="1"/>
    <n v="59"/>
    <x v="0"/>
    <x v="5"/>
    <x v="5"/>
    <s v="Comedy"/>
    <x v="2"/>
    <x v="1"/>
    <n v="623514"/>
    <x v="2"/>
    <x v="160"/>
    <x v="3131"/>
    <n v="675896609"/>
    <x v="0"/>
    <d v="2018-05-01T00:00:00"/>
    <x v="975"/>
    <x v="2666"/>
    <x v="11"/>
    <x v="0"/>
    <x v="55"/>
    <x v="1"/>
  </r>
  <r>
    <s v="tt5478478"/>
    <x v="3118"/>
    <x v="3121"/>
    <n v="0"/>
    <x v="64"/>
    <n v="2"/>
    <n v="14"/>
    <x v="2"/>
    <x v="3"/>
    <x v="12"/>
    <s v="Unknown"/>
    <x v="14"/>
    <x v="1"/>
    <n v="92729"/>
    <x v="0"/>
    <x v="79"/>
    <x v="3132"/>
    <n v="-3330983"/>
    <x v="1"/>
    <d v="2017-09-02T00:00:00"/>
    <x v="949"/>
    <x v="2615"/>
    <x v="9"/>
    <x v="6"/>
    <x v="51"/>
    <x v="9"/>
  </r>
  <r>
    <s v="tt5500218"/>
    <x v="3119"/>
    <x v="3122"/>
    <n v="0"/>
    <x v="8"/>
    <n v="1"/>
    <n v="42"/>
    <x v="0"/>
    <x v="5"/>
    <x v="3"/>
    <s v="Fantasy"/>
    <x v="36"/>
    <x v="0"/>
    <n v="53020"/>
    <x v="0"/>
    <x v="140"/>
    <x v="12"/>
    <n v="-100000000"/>
    <x v="1"/>
    <d v="2022-08-26T00:00:00"/>
    <x v="1008"/>
    <x v="2667"/>
    <x v="10"/>
    <x v="1"/>
    <x v="54"/>
    <x v="16"/>
  </r>
  <r>
    <s v="tt5503686"/>
    <x v="3120"/>
    <x v="3123"/>
    <n v="0"/>
    <x v="18"/>
    <n v="1"/>
    <n v="50"/>
    <x v="0"/>
    <x v="0"/>
    <x v="6"/>
    <s v="Drama"/>
    <x v="33"/>
    <x v="0"/>
    <n v="105593"/>
    <x v="1"/>
    <x v="34"/>
    <x v="3133"/>
    <n v="137563598"/>
    <x v="0"/>
    <d v="2019-09-07T00:00:00"/>
    <x v="994"/>
    <x v="2496"/>
    <x v="9"/>
    <x v="6"/>
    <x v="47"/>
    <x v="7"/>
  </r>
  <r>
    <s v="tt5519340"/>
    <x v="3121"/>
    <x v="3124"/>
    <n v="0"/>
    <x v="35"/>
    <n v="1"/>
    <n v="57"/>
    <x v="0"/>
    <x v="5"/>
    <x v="0"/>
    <s v="Thriller"/>
    <x v="33"/>
    <x v="0"/>
    <n v="198503"/>
    <x v="1"/>
    <x v="143"/>
    <x v="12"/>
    <n v="-90000000"/>
    <x v="1"/>
    <d v="2017-12-13T00:00:00"/>
    <x v="688"/>
    <x v="2668"/>
    <x v="0"/>
    <x v="4"/>
    <x v="51"/>
    <x v="12"/>
  </r>
  <r>
    <s v="tt5537002"/>
    <x v="3122"/>
    <x v="3125"/>
    <n v="0"/>
    <x v="124"/>
    <n v="3"/>
    <n v="26"/>
    <x v="2"/>
    <x v="4"/>
    <x v="3"/>
    <s v="History"/>
    <x v="9"/>
    <x v="1"/>
    <n v="79064"/>
    <x v="0"/>
    <x v="159"/>
    <x v="3134"/>
    <n v="-62862616"/>
    <x v="1"/>
    <d v="2023-05-20T00:00:00"/>
    <x v="22"/>
    <x v="2669"/>
    <x v="11"/>
    <x v="6"/>
    <x v="50"/>
    <x v="8"/>
  </r>
  <r>
    <s v="tt5580036"/>
    <x v="3123"/>
    <x v="3126"/>
    <n v="0"/>
    <x v="39"/>
    <n v="1"/>
    <n v="59"/>
    <x v="0"/>
    <x v="2"/>
    <x v="2"/>
    <s v="Drama"/>
    <x v="15"/>
    <x v="1"/>
    <n v="235605"/>
    <x v="1"/>
    <x v="21"/>
    <x v="3135"/>
    <n v="42939297"/>
    <x v="0"/>
    <d v="2017-09-08T00:00:00"/>
    <x v="804"/>
    <x v="2303"/>
    <x v="9"/>
    <x v="1"/>
    <x v="51"/>
    <x v="19"/>
  </r>
  <r>
    <s v="tt5580390"/>
    <x v="3124"/>
    <x v="3127"/>
    <n v="0"/>
    <x v="90"/>
    <n v="2"/>
    <n v="3"/>
    <x v="2"/>
    <x v="3"/>
    <x v="0"/>
    <s v="Romance"/>
    <x v="21"/>
    <x v="1"/>
    <n v="439311"/>
    <x v="1"/>
    <x v="236"/>
    <x v="3136"/>
    <n v="175843464"/>
    <x v="0"/>
    <d v="2017-08-31T00:00:00"/>
    <x v="351"/>
    <x v="2670"/>
    <x v="10"/>
    <x v="2"/>
    <x v="51"/>
    <x v="27"/>
  </r>
  <r>
    <s v="tt5592248"/>
    <x v="3125"/>
    <x v="3128"/>
    <n v="0"/>
    <x v="29"/>
    <n v="1"/>
    <n v="33"/>
    <x v="0"/>
    <x v="3"/>
    <x v="14"/>
    <s v="Thriller"/>
    <x v="33"/>
    <x v="0"/>
    <n v="60580"/>
    <x v="0"/>
    <x v="66"/>
    <x v="3137"/>
    <n v="17369129"/>
    <x v="0"/>
    <d v="2017-05-24T00:00:00"/>
    <x v="424"/>
    <x v="2671"/>
    <x v="11"/>
    <x v="4"/>
    <x v="51"/>
    <x v="22"/>
  </r>
  <r>
    <s v="tt5606664"/>
    <x v="3126"/>
    <x v="3129"/>
    <n v="0"/>
    <x v="108"/>
    <n v="2"/>
    <n v="32"/>
    <x v="2"/>
    <x v="3"/>
    <x v="0"/>
    <s v="Horror"/>
    <x v="21"/>
    <x v="1"/>
    <n v="211711"/>
    <x v="1"/>
    <x v="129"/>
    <x v="3138"/>
    <n v="27381712"/>
    <x v="0"/>
    <d v="2019-10-30T00:00:00"/>
    <x v="1185"/>
    <x v="2672"/>
    <x v="4"/>
    <x v="4"/>
    <x v="47"/>
    <x v="13"/>
  </r>
  <r>
    <s v="tt5610554"/>
    <x v="3127"/>
    <x v="3130"/>
    <n v="0"/>
    <x v="13"/>
    <n v="1"/>
    <n v="35"/>
    <x v="0"/>
    <x v="0"/>
    <x v="3"/>
    <s v="Mystery"/>
    <x v="17"/>
    <x v="0"/>
    <n v="62127"/>
    <x v="0"/>
    <x v="30"/>
    <x v="3139"/>
    <n v="2636462"/>
    <x v="0"/>
    <d v="2018-01-23T00:00:00"/>
    <x v="700"/>
    <x v="2673"/>
    <x v="1"/>
    <x v="0"/>
    <x v="55"/>
    <x v="26"/>
  </r>
  <r>
    <s v="tt5613484"/>
    <x v="3128"/>
    <x v="3131"/>
    <n v="0"/>
    <x v="57"/>
    <n v="1"/>
    <n v="25"/>
    <x v="0"/>
    <x v="0"/>
    <x v="3"/>
    <s v="Unknown"/>
    <x v="21"/>
    <x v="1"/>
    <n v="75008"/>
    <x v="0"/>
    <x v="332"/>
    <x v="3140"/>
    <n v="7603022"/>
    <x v="0"/>
    <d v="2018-09-09T00:00:00"/>
    <x v="1290"/>
    <x v="2674"/>
    <x v="9"/>
    <x v="3"/>
    <x v="55"/>
    <x v="17"/>
  </r>
  <r>
    <s v="tt5649144"/>
    <x v="3129"/>
    <x v="3132"/>
    <n v="0"/>
    <x v="40"/>
    <n v="1"/>
    <n v="51"/>
    <x v="0"/>
    <x v="3"/>
    <x v="11"/>
    <s v="Unknown"/>
    <x v="2"/>
    <x v="1"/>
    <n v="123636"/>
    <x v="1"/>
    <x v="14"/>
    <x v="3141"/>
    <n v="8954677"/>
    <x v="0"/>
    <d v="2017-05-22T00:00:00"/>
    <x v="1291"/>
    <x v="2390"/>
    <x v="11"/>
    <x v="5"/>
    <x v="51"/>
    <x v="29"/>
  </r>
  <r>
    <s v="tt5657846"/>
    <x v="3130"/>
    <x v="3133"/>
    <n v="0"/>
    <x v="12"/>
    <n v="1"/>
    <n v="40"/>
    <x v="0"/>
    <x v="0"/>
    <x v="11"/>
    <s v="Unknown"/>
    <x v="34"/>
    <x v="0"/>
    <n v="79757"/>
    <x v="0"/>
    <x v="233"/>
    <x v="3142"/>
    <n v="111613824"/>
    <x v="0"/>
    <d v="2017-11-08T00:00:00"/>
    <x v="920"/>
    <x v="2675"/>
    <x v="5"/>
    <x v="4"/>
    <x v="51"/>
    <x v="19"/>
  </r>
  <r>
    <s v="tt5688932"/>
    <x v="3131"/>
    <x v="3134"/>
    <n v="0"/>
    <x v="22"/>
    <n v="1"/>
    <n v="52"/>
    <x v="0"/>
    <x v="0"/>
    <x v="3"/>
    <s v="Fantasy"/>
    <x v="17"/>
    <x v="0"/>
    <n v="86123"/>
    <x v="0"/>
    <x v="281"/>
    <x v="3143"/>
    <n v="14970707"/>
    <x v="0"/>
    <d v="2018-01-20T00:00:00"/>
    <x v="1292"/>
    <x v="2676"/>
    <x v="1"/>
    <x v="6"/>
    <x v="55"/>
    <x v="8"/>
  </r>
  <r>
    <s v="tt5697572"/>
    <x v="3132"/>
    <x v="3135"/>
    <n v="0"/>
    <x v="18"/>
    <n v="1"/>
    <n v="50"/>
    <x v="0"/>
    <x v="0"/>
    <x v="3"/>
    <s v="Family"/>
    <x v="61"/>
    <x v="3"/>
    <n v="54638"/>
    <x v="0"/>
    <x v="164"/>
    <x v="3144"/>
    <n v="-19441075"/>
    <x v="1"/>
    <d v="2019-12-16T00:00:00"/>
    <x v="808"/>
    <x v="2427"/>
    <x v="0"/>
    <x v="5"/>
    <x v="47"/>
    <x v="18"/>
  </r>
  <r>
    <s v="tt5719748"/>
    <x v="3133"/>
    <x v="3136"/>
    <n v="0"/>
    <x v="39"/>
    <n v="1"/>
    <n v="59"/>
    <x v="0"/>
    <x v="5"/>
    <x v="2"/>
    <s v="Crime"/>
    <x v="27"/>
    <x v="0"/>
    <n v="74790"/>
    <x v="0"/>
    <x v="113"/>
    <x v="3145"/>
    <n v="16419755"/>
    <x v="0"/>
    <d v="2019-02-06T00:00:00"/>
    <x v="1293"/>
    <x v="2677"/>
    <x v="2"/>
    <x v="4"/>
    <x v="47"/>
    <x v="14"/>
  </r>
  <r>
    <s v="tt5726086"/>
    <x v="3134"/>
    <x v="3137"/>
    <n v="0"/>
    <x v="62"/>
    <n v="1"/>
    <n v="43"/>
    <x v="0"/>
    <x v="7"/>
    <x v="9"/>
    <s v="Thriller"/>
    <x v="36"/>
    <x v="0"/>
    <n v="69459"/>
    <x v="0"/>
    <x v="64"/>
    <x v="3146"/>
    <n v="157885588"/>
    <x v="0"/>
    <d v="2018-01-03T00:00:00"/>
    <x v="1294"/>
    <x v="2678"/>
    <x v="1"/>
    <x v="4"/>
    <x v="55"/>
    <x v="25"/>
  </r>
  <r>
    <s v="tt5727208"/>
    <x v="3135"/>
    <x v="3138"/>
    <n v="0"/>
    <x v="41"/>
    <n v="2"/>
    <n v="15"/>
    <x v="2"/>
    <x v="4"/>
    <x v="3"/>
    <s v="Thriller"/>
    <x v="3"/>
    <x v="1"/>
    <n v="306755"/>
    <x v="1"/>
    <x v="62"/>
    <x v="3147"/>
    <n v="31023780"/>
    <x v="0"/>
    <d v="2019-08-30T00:00:00"/>
    <x v="1273"/>
    <x v="1266"/>
    <x v="10"/>
    <x v="1"/>
    <x v="47"/>
    <x v="13"/>
  </r>
  <r>
    <s v="tt5758778"/>
    <x v="3136"/>
    <x v="3139"/>
    <n v="0"/>
    <x v="8"/>
    <n v="1"/>
    <n v="42"/>
    <x v="0"/>
    <x v="5"/>
    <x v="5"/>
    <s v="Thriller"/>
    <x v="24"/>
    <x v="0"/>
    <n v="130852"/>
    <x v="1"/>
    <x v="149"/>
    <x v="3148"/>
    <n v="179868961"/>
    <x v="0"/>
    <d v="2018-07-11T00:00:00"/>
    <x v="606"/>
    <x v="2679"/>
    <x v="7"/>
    <x v="4"/>
    <x v="55"/>
    <x v="0"/>
  </r>
  <r>
    <s v="tt5774060"/>
    <x v="3137"/>
    <x v="3140"/>
    <n v="0"/>
    <x v="13"/>
    <n v="1"/>
    <n v="35"/>
    <x v="0"/>
    <x v="5"/>
    <x v="10"/>
    <s v="Sci-Fi"/>
    <x v="32"/>
    <x v="0"/>
    <n v="91286"/>
    <x v="0"/>
    <x v="125"/>
    <x v="3149"/>
    <n v="-39117072"/>
    <x v="1"/>
    <d v="2020-01-07T00:00:00"/>
    <x v="1212"/>
    <x v="2085"/>
    <x v="1"/>
    <x v="0"/>
    <x v="53"/>
    <x v="7"/>
  </r>
  <r>
    <s v="tt5776858"/>
    <x v="3138"/>
    <x v="3141"/>
    <n v="0"/>
    <x v="25"/>
    <n v="2"/>
    <n v="10"/>
    <x v="2"/>
    <x v="3"/>
    <x v="14"/>
    <s v="Romance"/>
    <x v="3"/>
    <x v="1"/>
    <n v="141488"/>
    <x v="1"/>
    <x v="56"/>
    <x v="3150"/>
    <n v="13706552"/>
    <x v="0"/>
    <d v="2017-12-11T00:00:00"/>
    <x v="331"/>
    <x v="2680"/>
    <x v="0"/>
    <x v="5"/>
    <x v="51"/>
    <x v="0"/>
  </r>
  <r>
    <s v="tt5783956"/>
    <x v="3139"/>
    <x v="3142"/>
    <n v="0"/>
    <x v="26"/>
    <n v="1"/>
    <n v="37"/>
    <x v="0"/>
    <x v="0"/>
    <x v="0"/>
    <s v="Romance"/>
    <x v="0"/>
    <x v="0"/>
    <n v="52888"/>
    <x v="0"/>
    <x v="118"/>
    <x v="12"/>
    <n v="-9500000"/>
    <x v="1"/>
    <d v="2018-02-09T00:00:00"/>
    <x v="1093"/>
    <x v="2681"/>
    <x v="2"/>
    <x v="1"/>
    <x v="55"/>
    <x v="17"/>
  </r>
  <r>
    <s v="tt5814060"/>
    <x v="3140"/>
    <x v="3143"/>
    <n v="0"/>
    <x v="44"/>
    <n v="1"/>
    <n v="36"/>
    <x v="0"/>
    <x v="7"/>
    <x v="9"/>
    <s v="Thriller"/>
    <x v="39"/>
    <x v="0"/>
    <n v="164671"/>
    <x v="1"/>
    <x v="68"/>
    <x v="3151"/>
    <n v="344082797"/>
    <x v="0"/>
    <d v="2018-09-04T00:00:00"/>
    <x v="1295"/>
    <x v="2682"/>
    <x v="9"/>
    <x v="0"/>
    <x v="55"/>
    <x v="3"/>
  </r>
  <r>
    <s v="tt5814534"/>
    <x v="3141"/>
    <x v="3144"/>
    <n v="0"/>
    <x v="8"/>
    <n v="1"/>
    <n v="42"/>
    <x v="0"/>
    <x v="5"/>
    <x v="5"/>
    <s v="Animation"/>
    <x v="22"/>
    <x v="0"/>
    <n v="54729"/>
    <x v="0"/>
    <x v="140"/>
    <x v="3152"/>
    <n v="71616764"/>
    <x v="0"/>
    <d v="2019-12-04T00:00:00"/>
    <x v="1296"/>
    <x v="2683"/>
    <x v="0"/>
    <x v="4"/>
    <x v="47"/>
    <x v="3"/>
  </r>
  <r>
    <s v="tt5834262"/>
    <x v="3142"/>
    <x v="3145"/>
    <n v="0"/>
    <x v="19"/>
    <n v="1"/>
    <n v="34"/>
    <x v="0"/>
    <x v="5"/>
    <x v="6"/>
    <s v="Drama"/>
    <x v="28"/>
    <x v="0"/>
    <n v="57064"/>
    <x v="0"/>
    <x v="48"/>
    <x v="3153"/>
    <n v="-1686419"/>
    <x v="1"/>
    <d v="2018-01-26T00:00:00"/>
    <x v="1297"/>
    <x v="2684"/>
    <x v="1"/>
    <x v="1"/>
    <x v="55"/>
    <x v="16"/>
  </r>
  <r>
    <s v="tt5834426"/>
    <x v="3143"/>
    <x v="3146"/>
    <n v="0"/>
    <x v="25"/>
    <n v="2"/>
    <n v="10"/>
    <x v="2"/>
    <x v="5"/>
    <x v="5"/>
    <s v="Sci-Fi"/>
    <x v="30"/>
    <x v="0"/>
    <n v="94504"/>
    <x v="0"/>
    <x v="191"/>
    <x v="3154"/>
    <n v="-82704637"/>
    <x v="1"/>
    <d v="2022-02-02T00:00:00"/>
    <x v="233"/>
    <x v="2685"/>
    <x v="2"/>
    <x v="4"/>
    <x v="54"/>
    <x v="9"/>
  </r>
  <r>
    <s v="tt5848272"/>
    <x v="3144"/>
    <x v="3147"/>
    <n v="0"/>
    <x v="22"/>
    <n v="1"/>
    <n v="52"/>
    <x v="0"/>
    <x v="1"/>
    <x v="1"/>
    <s v="Comedy"/>
    <x v="16"/>
    <x v="0"/>
    <n v="176557"/>
    <x v="1"/>
    <x v="145"/>
    <x v="3155"/>
    <n v="354323962"/>
    <x v="0"/>
    <d v="2018-11-05T00:00:00"/>
    <x v="1298"/>
    <x v="2686"/>
    <x v="5"/>
    <x v="5"/>
    <x v="55"/>
    <x v="20"/>
  </r>
  <r>
    <s v="tt5884052"/>
    <x v="3145"/>
    <x v="3148"/>
    <n v="0"/>
    <x v="9"/>
    <n v="1"/>
    <n v="44"/>
    <x v="0"/>
    <x v="5"/>
    <x v="5"/>
    <s v="Comedy"/>
    <x v="7"/>
    <x v="0"/>
    <n v="178396"/>
    <x v="1"/>
    <x v="191"/>
    <x v="3156"/>
    <n v="300062638"/>
    <x v="0"/>
    <d v="2019-05-02T00:00:00"/>
    <x v="881"/>
    <x v="2687"/>
    <x v="11"/>
    <x v="2"/>
    <x v="47"/>
    <x v="9"/>
  </r>
  <r>
    <s v="tt5886046"/>
    <x v="3146"/>
    <x v="3149"/>
    <n v="0"/>
    <x v="53"/>
    <n v="1"/>
    <n v="39"/>
    <x v="0"/>
    <x v="5"/>
    <x v="5"/>
    <s v="Horror"/>
    <x v="0"/>
    <x v="0"/>
    <n v="137416"/>
    <x v="1"/>
    <x v="38"/>
    <x v="3157"/>
    <n v="146712077"/>
    <x v="0"/>
    <d v="2019-01-02T00:00:00"/>
    <x v="1294"/>
    <x v="2688"/>
    <x v="1"/>
    <x v="4"/>
    <x v="47"/>
    <x v="9"/>
  </r>
  <r>
    <s v="tt5968394"/>
    <x v="3147"/>
    <x v="3150"/>
    <n v="0"/>
    <x v="15"/>
    <n v="1"/>
    <n v="49"/>
    <x v="0"/>
    <x v="5"/>
    <x v="10"/>
    <s v="Sci-Fi"/>
    <x v="34"/>
    <x v="0"/>
    <n v="56655"/>
    <x v="0"/>
    <x v="78"/>
    <x v="3158"/>
    <n v="-16191389"/>
    <x v="1"/>
    <d v="2019-03-15T00:00:00"/>
    <x v="996"/>
    <x v="2637"/>
    <x v="3"/>
    <x v="1"/>
    <x v="47"/>
    <x v="24"/>
  </r>
  <r>
    <s v="tt5971474"/>
    <x v="334"/>
    <x v="334"/>
    <n v="0"/>
    <x v="41"/>
    <n v="2"/>
    <n v="15"/>
    <x v="2"/>
    <x v="1"/>
    <x v="19"/>
    <s v="Fantasy"/>
    <x v="14"/>
    <x v="1"/>
    <n v="142113"/>
    <x v="1"/>
    <x v="224"/>
    <x v="3159"/>
    <n v="319626289"/>
    <x v="0"/>
    <d v="2023-05-08T00:00:00"/>
    <x v="538"/>
    <x v="2689"/>
    <x v="11"/>
    <x v="5"/>
    <x v="50"/>
    <x v="19"/>
  </r>
  <r>
    <s v="tt5988370"/>
    <x v="3148"/>
    <x v="3151"/>
    <n v="0"/>
    <x v="52"/>
    <n v="1"/>
    <n v="48"/>
    <x v="0"/>
    <x v="2"/>
    <x v="3"/>
    <s v="Unknown"/>
    <x v="67"/>
    <x v="4"/>
    <n v="73940"/>
    <x v="0"/>
    <x v="33"/>
    <x v="3160"/>
    <n v="-7461449"/>
    <x v="1"/>
    <d v="2017-03-02T00:00:00"/>
    <x v="1299"/>
    <x v="2690"/>
    <x v="3"/>
    <x v="2"/>
    <x v="51"/>
    <x v="9"/>
  </r>
  <r>
    <s v="tt6048922"/>
    <x v="3149"/>
    <x v="3152"/>
    <n v="0"/>
    <x v="10"/>
    <n v="1"/>
    <n v="31"/>
    <x v="0"/>
    <x v="5"/>
    <x v="3"/>
    <s v="History"/>
    <x v="16"/>
    <x v="0"/>
    <n v="108381"/>
    <x v="1"/>
    <x v="333"/>
    <x v="12"/>
    <n v="-50300000"/>
    <x v="1"/>
    <d v="2020-07-10T00:00:00"/>
    <x v="1300"/>
    <x v="2691"/>
    <x v="7"/>
    <x v="1"/>
    <x v="53"/>
    <x v="28"/>
  </r>
  <r>
    <s v="tt6053438"/>
    <x v="3150"/>
    <x v="3153"/>
    <n v="0"/>
    <x v="11"/>
    <n v="1"/>
    <n v="53"/>
    <x v="0"/>
    <x v="3"/>
    <x v="9"/>
    <s v="Thriller"/>
    <x v="1"/>
    <x v="1"/>
    <n v="61117"/>
    <x v="0"/>
    <x v="2"/>
    <x v="3161"/>
    <n v="362498"/>
    <x v="0"/>
    <d v="2017-08-31T00:00:00"/>
    <x v="1301"/>
    <x v="2670"/>
    <x v="10"/>
    <x v="2"/>
    <x v="51"/>
    <x v="27"/>
  </r>
  <r>
    <s v="tt6079516"/>
    <x v="3151"/>
    <x v="3154"/>
    <n v="0"/>
    <x v="37"/>
    <n v="1"/>
    <n v="38"/>
    <x v="0"/>
    <x v="3"/>
    <x v="10"/>
    <s v="Mystery"/>
    <x v="22"/>
    <x v="0"/>
    <n v="63214"/>
    <x v="0"/>
    <x v="11"/>
    <x v="3162"/>
    <n v="-1805631"/>
    <x v="1"/>
    <d v="2019-03-11T00:00:00"/>
    <x v="1302"/>
    <x v="2565"/>
    <x v="3"/>
    <x v="5"/>
    <x v="47"/>
    <x v="0"/>
  </r>
  <r>
    <s v="tt6105098"/>
    <x v="516"/>
    <x v="516"/>
    <n v="0"/>
    <x v="0"/>
    <n v="1"/>
    <n v="58"/>
    <x v="0"/>
    <x v="1"/>
    <x v="1"/>
    <s v="Drama"/>
    <x v="22"/>
    <x v="0"/>
    <n v="260956"/>
    <x v="1"/>
    <x v="222"/>
    <x v="3163"/>
    <n v="1403075401"/>
    <x v="0"/>
    <d v="2019-07-09T00:00:00"/>
    <x v="560"/>
    <x v="2692"/>
    <x v="7"/>
    <x v="0"/>
    <x v="47"/>
    <x v="17"/>
  </r>
  <r>
    <s v="tt6111574"/>
    <x v="3152"/>
    <x v="3155"/>
    <n v="0"/>
    <x v="12"/>
    <n v="1"/>
    <n v="40"/>
    <x v="0"/>
    <x v="4"/>
    <x v="3"/>
    <s v="Mystery"/>
    <x v="36"/>
    <x v="0"/>
    <n v="80859"/>
    <x v="0"/>
    <x v="82"/>
    <x v="12"/>
    <n v="-40000000"/>
    <x v="1"/>
    <d v="2021-05-14T00:00:00"/>
    <x v="683"/>
    <x v="1703"/>
    <x v="11"/>
    <x v="1"/>
    <x v="41"/>
    <x v="5"/>
  </r>
  <r>
    <s v="tt6133466"/>
    <x v="3153"/>
    <x v="3156"/>
    <n v="0"/>
    <x v="26"/>
    <n v="1"/>
    <n v="37"/>
    <x v="0"/>
    <x v="5"/>
    <x v="10"/>
    <s v="Sci-Fi"/>
    <x v="50"/>
    <x v="0"/>
    <n v="68717"/>
    <x v="0"/>
    <x v="30"/>
    <x v="3164"/>
    <n v="124056262"/>
    <x v="0"/>
    <d v="2018-07-04T00:00:00"/>
    <x v="1303"/>
    <x v="2693"/>
    <x v="7"/>
    <x v="4"/>
    <x v="55"/>
    <x v="3"/>
  </r>
  <r>
    <s v="tt6139732"/>
    <x v="412"/>
    <x v="412"/>
    <n v="0"/>
    <x v="82"/>
    <n v="2"/>
    <n v="8"/>
    <x v="2"/>
    <x v="1"/>
    <x v="2"/>
    <s v="Family"/>
    <x v="17"/>
    <x v="0"/>
    <n v="283561"/>
    <x v="1"/>
    <x v="334"/>
    <x v="3165"/>
    <n v="871304000"/>
    <x v="0"/>
    <d v="2019-05-08T00:00:00"/>
    <x v="860"/>
    <x v="1962"/>
    <x v="11"/>
    <x v="4"/>
    <x v="47"/>
    <x v="19"/>
  </r>
  <r>
    <s v="tt6146586"/>
    <x v="3154"/>
    <x v="3157"/>
    <n v="0"/>
    <x v="25"/>
    <n v="2"/>
    <n v="10"/>
    <x v="2"/>
    <x v="5"/>
    <x v="6"/>
    <s v="Thriller"/>
    <x v="3"/>
    <x v="1"/>
    <n v="410062"/>
    <x v="1"/>
    <x v="137"/>
    <x v="3166"/>
    <n v="253349387"/>
    <x v="0"/>
    <d v="2019-05-15T00:00:00"/>
    <x v="877"/>
    <x v="2694"/>
    <x v="11"/>
    <x v="4"/>
    <x v="47"/>
    <x v="24"/>
  </r>
  <r>
    <s v="tt6189022"/>
    <x v="3155"/>
    <x v="3158"/>
    <n v="0"/>
    <x v="21"/>
    <n v="2"/>
    <n v="1"/>
    <x v="2"/>
    <x v="5"/>
    <x v="16"/>
    <s v="Unknown"/>
    <x v="0"/>
    <x v="0"/>
    <n v="106883"/>
    <x v="1"/>
    <x v="82"/>
    <x v="3167"/>
    <n v="106661977"/>
    <x v="0"/>
    <d v="2019-08-20T00:00:00"/>
    <x v="837"/>
    <x v="2695"/>
    <x v="10"/>
    <x v="0"/>
    <x v="47"/>
    <x v="8"/>
  </r>
  <r>
    <s v="tt6264654"/>
    <x v="3156"/>
    <x v="3159"/>
    <n v="0"/>
    <x v="47"/>
    <n v="1"/>
    <n v="55"/>
    <x v="0"/>
    <x v="5"/>
    <x v="5"/>
    <s v="Comedy"/>
    <x v="1"/>
    <x v="1"/>
    <n v="406563"/>
    <x v="1"/>
    <x v="162"/>
    <x v="3168"/>
    <n v="211526598"/>
    <x v="0"/>
    <d v="2021-08-01T00:00:00"/>
    <x v="543"/>
    <x v="2696"/>
    <x v="10"/>
    <x v="3"/>
    <x v="41"/>
    <x v="1"/>
  </r>
  <r>
    <s v="tt6265828"/>
    <x v="3157"/>
    <x v="3160"/>
    <n v="0"/>
    <x v="56"/>
    <n v="1"/>
    <n v="32"/>
    <x v="0"/>
    <x v="3"/>
    <x v="0"/>
    <s v="Mystery"/>
    <x v="22"/>
    <x v="0"/>
    <n v="77499"/>
    <x v="0"/>
    <x v="53"/>
    <x v="3169"/>
    <n v="1851683"/>
    <x v="0"/>
    <d v="2017-01-22T00:00:00"/>
    <x v="1206"/>
    <x v="2456"/>
    <x v="1"/>
    <x v="3"/>
    <x v="51"/>
    <x v="29"/>
  </r>
  <r>
    <s v="tt6266538"/>
    <x v="3158"/>
    <x v="3161"/>
    <n v="0"/>
    <x v="68"/>
    <n v="2"/>
    <n v="12"/>
    <x v="2"/>
    <x v="2"/>
    <x v="2"/>
    <s v="Drama"/>
    <x v="14"/>
    <x v="1"/>
    <n v="157949"/>
    <x v="1"/>
    <x v="113"/>
    <x v="3170"/>
    <n v="16073488"/>
    <x v="0"/>
    <d v="2018-12-12T00:00:00"/>
    <x v="597"/>
    <x v="2618"/>
    <x v="0"/>
    <x v="4"/>
    <x v="55"/>
    <x v="23"/>
  </r>
  <r>
    <s v="tt6294822"/>
    <x v="3159"/>
    <x v="3162"/>
    <n v="0"/>
    <x v="3"/>
    <n v="1"/>
    <n v="56"/>
    <x v="0"/>
    <x v="2"/>
    <x v="3"/>
    <s v="History"/>
    <x v="14"/>
    <x v="1"/>
    <n v="159169"/>
    <x v="1"/>
    <x v="115"/>
    <x v="3171"/>
    <n v="143764664"/>
    <x v="0"/>
    <d v="2017-12-14T00:00:00"/>
    <x v="33"/>
    <x v="2697"/>
    <x v="0"/>
    <x v="2"/>
    <x v="51"/>
    <x v="5"/>
  </r>
  <r>
    <s v="tt6306064"/>
    <x v="3160"/>
    <x v="3163"/>
    <n v="0"/>
    <x v="44"/>
    <n v="1"/>
    <n v="36"/>
    <x v="0"/>
    <x v="5"/>
    <x v="5"/>
    <s v="Biography"/>
    <x v="5"/>
    <x v="0"/>
    <n v="60372"/>
    <x v="0"/>
    <x v="56"/>
    <x v="3172"/>
    <n v="24945012"/>
    <x v="0"/>
    <d v="2018-05-31T00:00:00"/>
    <x v="980"/>
    <x v="2698"/>
    <x v="11"/>
    <x v="2"/>
    <x v="55"/>
    <x v="27"/>
  </r>
  <r>
    <s v="tt6320628"/>
    <x v="3161"/>
    <x v="3164"/>
    <n v="0"/>
    <x v="27"/>
    <n v="2"/>
    <n v="9"/>
    <x v="2"/>
    <x v="5"/>
    <x v="5"/>
    <s v="Comedy"/>
    <x v="3"/>
    <x v="1"/>
    <n v="536191"/>
    <x v="2"/>
    <x v="157"/>
    <x v="3173"/>
    <n v="971927996"/>
    <x v="0"/>
    <d v="2019-06-26T00:00:00"/>
    <x v="901"/>
    <x v="2699"/>
    <x v="6"/>
    <x v="4"/>
    <x v="47"/>
    <x v="16"/>
  </r>
  <r>
    <s v="tt6334354"/>
    <x v="3162"/>
    <x v="3165"/>
    <n v="0"/>
    <x v="68"/>
    <n v="2"/>
    <n v="12"/>
    <x v="2"/>
    <x v="5"/>
    <x v="5"/>
    <s v="Comedy"/>
    <x v="14"/>
    <x v="1"/>
    <n v="390733"/>
    <x v="1"/>
    <x v="212"/>
    <x v="3174"/>
    <n v="-16282575"/>
    <x v="1"/>
    <d v="2021-07-28T00:00:00"/>
    <x v="711"/>
    <x v="2700"/>
    <x v="7"/>
    <x v="4"/>
    <x v="41"/>
    <x v="10"/>
  </r>
  <r>
    <s v="tt6343314"/>
    <x v="3163"/>
    <x v="3166"/>
    <n v="0"/>
    <x v="25"/>
    <n v="2"/>
    <n v="10"/>
    <x v="2"/>
    <x v="5"/>
    <x v="3"/>
    <s v="Sport"/>
    <x v="1"/>
    <x v="1"/>
    <n v="151169"/>
    <x v="1"/>
    <x v="115"/>
    <x v="3175"/>
    <n v="164215889"/>
    <x v="0"/>
    <d v="2018-11-14T00:00:00"/>
    <x v="1282"/>
    <x v="2701"/>
    <x v="5"/>
    <x v="4"/>
    <x v="55"/>
    <x v="5"/>
  </r>
  <r>
    <s v="tt6359956"/>
    <x v="3164"/>
    <x v="3167"/>
    <n v="0"/>
    <x v="9"/>
    <n v="1"/>
    <n v="44"/>
    <x v="0"/>
    <x v="0"/>
    <x v="11"/>
    <s v="Unknown"/>
    <x v="29"/>
    <x v="0"/>
    <n v="55817"/>
    <x v="0"/>
    <x v="65"/>
    <x v="3176"/>
    <n v="102560428"/>
    <x v="0"/>
    <d v="2017-11-01T00:00:00"/>
    <x v="1101"/>
    <x v="2702"/>
    <x v="5"/>
    <x v="4"/>
    <x v="51"/>
    <x v="1"/>
  </r>
  <r>
    <s v="tt6394270"/>
    <x v="3165"/>
    <x v="3168"/>
    <n v="0"/>
    <x v="15"/>
    <n v="1"/>
    <n v="49"/>
    <x v="0"/>
    <x v="2"/>
    <x v="3"/>
    <s v="Unknown"/>
    <x v="22"/>
    <x v="0"/>
    <n v="123771"/>
    <x v="1"/>
    <x v="107"/>
    <x v="3177"/>
    <n v="29404394"/>
    <x v="0"/>
    <d v="2019-12-13T00:00:00"/>
    <x v="329"/>
    <x v="2703"/>
    <x v="0"/>
    <x v="1"/>
    <x v="47"/>
    <x v="12"/>
  </r>
  <r>
    <s v="tt6398184"/>
    <x v="3166"/>
    <x v="3169"/>
    <n v="0"/>
    <x v="20"/>
    <n v="2"/>
    <n v="2"/>
    <x v="2"/>
    <x v="3"/>
    <x v="7"/>
    <s v="Unknown"/>
    <x v="3"/>
    <x v="1"/>
    <n v="61182"/>
    <x v="0"/>
    <x v="30"/>
    <x v="3178"/>
    <n v="181694725"/>
    <x v="0"/>
    <d v="2019-09-09T00:00:00"/>
    <x v="1304"/>
    <x v="2704"/>
    <x v="9"/>
    <x v="5"/>
    <x v="47"/>
    <x v="17"/>
  </r>
  <r>
    <s v="tt6443346"/>
    <x v="3167"/>
    <x v="3170"/>
    <n v="0"/>
    <x v="31"/>
    <n v="2"/>
    <n v="5"/>
    <x v="2"/>
    <x v="5"/>
    <x v="5"/>
    <s v="Fantasy"/>
    <x v="27"/>
    <x v="0"/>
    <n v="262191"/>
    <x v="1"/>
    <x v="275"/>
    <x v="3179"/>
    <n v="198252111"/>
    <x v="0"/>
    <d v="2022-10-19T00:00:00"/>
    <x v="657"/>
    <x v="2705"/>
    <x v="4"/>
    <x v="4"/>
    <x v="54"/>
    <x v="4"/>
  </r>
  <r>
    <s v="tt6450804"/>
    <x v="3168"/>
    <x v="3171"/>
    <n v="0"/>
    <x v="82"/>
    <n v="2"/>
    <n v="8"/>
    <x v="2"/>
    <x v="5"/>
    <x v="5"/>
    <s v="Sci-Fi"/>
    <x v="27"/>
    <x v="0"/>
    <n v="189024"/>
    <x v="1"/>
    <x v="212"/>
    <x v="3180"/>
    <n v="76119292"/>
    <x v="0"/>
    <d v="2019-10-23T00:00:00"/>
    <x v="1030"/>
    <x v="2706"/>
    <x v="4"/>
    <x v="4"/>
    <x v="47"/>
    <x v="26"/>
  </r>
  <r>
    <s v="tt6452574"/>
    <x v="3169"/>
    <x v="3172"/>
    <n v="0"/>
    <x v="83"/>
    <n v="2"/>
    <n v="35"/>
    <x v="2"/>
    <x v="2"/>
    <x v="2"/>
    <s v="Drama"/>
    <x v="2"/>
    <x v="1"/>
    <n v="58808"/>
    <x v="0"/>
    <x v="99"/>
    <x v="3181"/>
    <n v="62693052"/>
    <x v="0"/>
    <d v="2018-06-28T00:00:00"/>
    <x v="1305"/>
    <x v="2707"/>
    <x v="6"/>
    <x v="2"/>
    <x v="55"/>
    <x v="10"/>
  </r>
  <r>
    <s v="tt6467266"/>
    <x v="3170"/>
    <x v="3173"/>
    <n v="0"/>
    <x v="18"/>
    <n v="1"/>
    <n v="50"/>
    <x v="0"/>
    <x v="1"/>
    <x v="1"/>
    <s v="Comedy"/>
    <x v="3"/>
    <x v="1"/>
    <n v="80637"/>
    <x v="0"/>
    <x v="132"/>
    <x v="3182"/>
    <n v="323402367"/>
    <x v="0"/>
    <d v="2021-11-14T00:00:00"/>
    <x v="1233"/>
    <x v="2708"/>
    <x v="5"/>
    <x v="3"/>
    <x v="41"/>
    <x v="5"/>
  </r>
  <r>
    <s v="tt6472976"/>
    <x v="3171"/>
    <x v="3174"/>
    <n v="0"/>
    <x v="3"/>
    <n v="1"/>
    <n v="56"/>
    <x v="0"/>
    <x v="3"/>
    <x v="7"/>
    <s v="Unknown"/>
    <x v="14"/>
    <x v="1"/>
    <n v="78881"/>
    <x v="0"/>
    <x v="22"/>
    <x v="3183"/>
    <n v="85559910"/>
    <x v="0"/>
    <d v="2019-03-14T00:00:00"/>
    <x v="1306"/>
    <x v="2709"/>
    <x v="3"/>
    <x v="2"/>
    <x v="47"/>
    <x v="5"/>
  </r>
  <r>
    <s v="tt6475714"/>
    <x v="3172"/>
    <x v="3175"/>
    <n v="0"/>
    <x v="62"/>
    <n v="1"/>
    <n v="43"/>
    <x v="0"/>
    <x v="5"/>
    <x v="5"/>
    <s v="Fantasy"/>
    <x v="50"/>
    <x v="0"/>
    <n v="65738"/>
    <x v="0"/>
    <x v="113"/>
    <x v="3184"/>
    <n v="-17854041"/>
    <x v="1"/>
    <d v="2020-09-03T00:00:00"/>
    <x v="300"/>
    <x v="2250"/>
    <x v="9"/>
    <x v="2"/>
    <x v="53"/>
    <x v="25"/>
  </r>
  <r>
    <s v="tt6491178"/>
    <x v="3173"/>
    <x v="3176"/>
    <n v="0"/>
    <x v="103"/>
    <n v="2"/>
    <n v="38"/>
    <x v="2"/>
    <x v="5"/>
    <x v="6"/>
    <s v="Drama"/>
    <x v="17"/>
    <x v="0"/>
    <n v="53271"/>
    <x v="0"/>
    <x v="48"/>
    <x v="3185"/>
    <n v="-14339868"/>
    <x v="1"/>
    <d v="2018-09-03T00:00:00"/>
    <x v="1190"/>
    <x v="2710"/>
    <x v="9"/>
    <x v="5"/>
    <x v="55"/>
    <x v="25"/>
  </r>
  <r>
    <s v="tt6499752"/>
    <x v="3174"/>
    <x v="3177"/>
    <n v="0"/>
    <x v="12"/>
    <n v="1"/>
    <n v="40"/>
    <x v="0"/>
    <x v="5"/>
    <x v="4"/>
    <s v="Thriller"/>
    <x v="15"/>
    <x v="1"/>
    <n v="200023"/>
    <x v="1"/>
    <x v="25"/>
    <x v="3186"/>
    <n v="11706680"/>
    <x v="0"/>
    <d v="2018-03-10T00:00:00"/>
    <x v="882"/>
    <x v="2428"/>
    <x v="3"/>
    <x v="6"/>
    <x v="55"/>
    <x v="28"/>
  </r>
  <r>
    <s v="tt6513120"/>
    <x v="3175"/>
    <x v="3178"/>
    <n v="0"/>
    <x v="52"/>
    <n v="1"/>
    <n v="48"/>
    <x v="0"/>
    <x v="2"/>
    <x v="2"/>
    <s v="Drama"/>
    <x v="1"/>
    <x v="1"/>
    <n v="85962"/>
    <x v="0"/>
    <x v="21"/>
    <x v="3187"/>
    <n v="30503392"/>
    <x v="0"/>
    <d v="2019-01-28T00:00:00"/>
    <x v="1307"/>
    <x v="2711"/>
    <x v="1"/>
    <x v="5"/>
    <x v="47"/>
    <x v="10"/>
  </r>
  <r>
    <s v="tt6565702"/>
    <x v="3176"/>
    <x v="3179"/>
    <n v="0"/>
    <x v="11"/>
    <n v="1"/>
    <n v="53"/>
    <x v="0"/>
    <x v="5"/>
    <x v="5"/>
    <s v="Sci-Fi"/>
    <x v="36"/>
    <x v="0"/>
    <n v="199512"/>
    <x v="1"/>
    <x v="159"/>
    <x v="3188"/>
    <n v="52442974"/>
    <x v="0"/>
    <d v="2019-06-04T00:00:00"/>
    <x v="1308"/>
    <x v="2712"/>
    <x v="6"/>
    <x v="0"/>
    <x v="47"/>
    <x v="3"/>
  </r>
  <r>
    <s v="tt6628394"/>
    <x v="3177"/>
    <x v="3180"/>
    <n v="0"/>
    <x v="71"/>
    <n v="2"/>
    <n v="21"/>
    <x v="2"/>
    <x v="4"/>
    <x v="3"/>
    <s v="Mystery"/>
    <x v="1"/>
    <x v="1"/>
    <n v="160391"/>
    <x v="1"/>
    <x v="107"/>
    <x v="3189"/>
    <n v="-117276"/>
    <x v="1"/>
    <d v="2018-09-22T00:00:00"/>
    <x v="976"/>
    <x v="2606"/>
    <x v="9"/>
    <x v="6"/>
    <x v="55"/>
    <x v="29"/>
  </r>
  <r>
    <s v="tt6644200"/>
    <x v="3178"/>
    <x v="3181"/>
    <n v="0"/>
    <x v="59"/>
    <n v="1"/>
    <n v="30"/>
    <x v="0"/>
    <x v="3"/>
    <x v="10"/>
    <s v="Sci-Fi"/>
    <x v="15"/>
    <x v="1"/>
    <n v="567042"/>
    <x v="2"/>
    <x v="70"/>
    <x v="3190"/>
    <n v="323952971"/>
    <x v="0"/>
    <d v="2018-03-09T00:00:00"/>
    <x v="1309"/>
    <x v="2713"/>
    <x v="3"/>
    <x v="1"/>
    <x v="55"/>
    <x v="17"/>
  </r>
  <r>
    <s v="tt6663582"/>
    <x v="3179"/>
    <x v="3182"/>
    <n v="0"/>
    <x v="35"/>
    <n v="1"/>
    <n v="57"/>
    <x v="0"/>
    <x v="5"/>
    <x v="5"/>
    <s v="Comedy"/>
    <x v="34"/>
    <x v="0"/>
    <n v="81602"/>
    <x v="0"/>
    <x v="82"/>
    <x v="3191"/>
    <n v="35339459"/>
    <x v="0"/>
    <d v="2018-07-25T00:00:00"/>
    <x v="1310"/>
    <x v="2714"/>
    <x v="7"/>
    <x v="4"/>
    <x v="55"/>
    <x v="2"/>
  </r>
  <r>
    <s v="tt6673612"/>
    <x v="3180"/>
    <x v="3183"/>
    <n v="0"/>
    <x v="75"/>
    <n v="1"/>
    <n v="41"/>
    <x v="0"/>
    <x v="1"/>
    <x v="2"/>
    <s v="Family"/>
    <x v="29"/>
    <x v="0"/>
    <n v="69279"/>
    <x v="0"/>
    <x v="145"/>
    <x v="3192"/>
    <n v="76410631"/>
    <x v="0"/>
    <d v="2020-01-01T00:00:00"/>
    <x v="607"/>
    <x v="2715"/>
    <x v="1"/>
    <x v="4"/>
    <x v="53"/>
    <x v="1"/>
  </r>
  <r>
    <s v="tt6679794"/>
    <x v="3181"/>
    <x v="3184"/>
    <n v="0"/>
    <x v="21"/>
    <n v="2"/>
    <n v="1"/>
    <x v="2"/>
    <x v="5"/>
    <x v="18"/>
    <s v="Drama"/>
    <x v="17"/>
    <x v="0"/>
    <n v="78463"/>
    <x v="0"/>
    <x v="162"/>
    <x v="12"/>
    <n v="-120000000"/>
    <x v="1"/>
    <d v="2018-09-06T00:00:00"/>
    <x v="1196"/>
    <x v="2716"/>
    <x v="9"/>
    <x v="2"/>
    <x v="55"/>
    <x v="14"/>
  </r>
  <r>
    <s v="tt6710474"/>
    <x v="3182"/>
    <x v="3185"/>
    <n v="0"/>
    <x v="92"/>
    <n v="2"/>
    <n v="19"/>
    <x v="2"/>
    <x v="5"/>
    <x v="5"/>
    <s v="Comedy"/>
    <x v="10"/>
    <x v="1"/>
    <n v="486970"/>
    <x v="1"/>
    <x v="335"/>
    <x v="3193"/>
    <n v="129070485"/>
    <x v="0"/>
    <d v="2022-03-11T00:00:00"/>
    <x v="1252"/>
    <x v="2717"/>
    <x v="3"/>
    <x v="1"/>
    <x v="54"/>
    <x v="0"/>
  </r>
  <r>
    <s v="tt6718170"/>
    <x v="3183"/>
    <x v="3186"/>
    <n v="0"/>
    <x v="56"/>
    <n v="1"/>
    <n v="32"/>
    <x v="0"/>
    <x v="1"/>
    <x v="1"/>
    <s v="Comedy"/>
    <x v="1"/>
    <x v="1"/>
    <n v="202296"/>
    <x v="1"/>
    <x v="140"/>
    <x v="3194"/>
    <n v="1262015510"/>
    <x v="0"/>
    <d v="2023-04-01T00:00:00"/>
    <x v="1311"/>
    <x v="2718"/>
    <x v="8"/>
    <x v="6"/>
    <x v="50"/>
    <x v="1"/>
  </r>
  <r>
    <s v="tt6723592"/>
    <x v="3184"/>
    <x v="3187"/>
    <n v="0"/>
    <x v="61"/>
    <n v="2"/>
    <n v="30"/>
    <x v="2"/>
    <x v="5"/>
    <x v="4"/>
    <s v="Thriller"/>
    <x v="21"/>
    <x v="1"/>
    <n v="566725"/>
    <x v="2"/>
    <x v="336"/>
    <x v="3195"/>
    <n v="160304105"/>
    <x v="0"/>
    <d v="2020-08-22T00:00:00"/>
    <x v="422"/>
    <x v="2719"/>
    <x v="10"/>
    <x v="6"/>
    <x v="53"/>
    <x v="29"/>
  </r>
  <r>
    <s v="tt6751668"/>
    <x v="3185"/>
    <x v="3188"/>
    <n v="0"/>
    <x v="68"/>
    <n v="2"/>
    <n v="12"/>
    <x v="2"/>
    <x v="3"/>
    <x v="16"/>
    <s v="Unknown"/>
    <x v="25"/>
    <x v="1"/>
    <n v="900583"/>
    <x v="2"/>
    <x v="337"/>
    <x v="3196"/>
    <n v="251315944"/>
    <x v="0"/>
    <d v="2019-05-21T00:00:00"/>
    <x v="593"/>
    <x v="2720"/>
    <x v="11"/>
    <x v="0"/>
    <x v="47"/>
    <x v="6"/>
  </r>
  <r>
    <s v="tt6772950"/>
    <x v="3186"/>
    <x v="3189"/>
    <n v="0"/>
    <x v="12"/>
    <n v="1"/>
    <n v="40"/>
    <x v="0"/>
    <x v="7"/>
    <x v="16"/>
    <s v="Unknown"/>
    <x v="50"/>
    <x v="0"/>
    <n v="61479"/>
    <x v="0"/>
    <x v="2"/>
    <x v="3197"/>
    <n v="91830710"/>
    <x v="0"/>
    <d v="2018-04-12T00:00:00"/>
    <x v="858"/>
    <x v="2721"/>
    <x v="8"/>
    <x v="2"/>
    <x v="55"/>
    <x v="23"/>
  </r>
  <r>
    <s v="tt6791096"/>
    <x v="3187"/>
    <x v="3190"/>
    <n v="0"/>
    <x v="18"/>
    <n v="1"/>
    <n v="50"/>
    <x v="0"/>
    <x v="0"/>
    <x v="7"/>
    <s v="Unknown"/>
    <x v="29"/>
    <x v="0"/>
    <n v="56423"/>
    <x v="0"/>
    <x v="107"/>
    <x v="3198"/>
    <n v="62539426"/>
    <x v="0"/>
    <d v="2018-04-19T00:00:00"/>
    <x v="1312"/>
    <x v="2722"/>
    <x v="8"/>
    <x v="2"/>
    <x v="55"/>
    <x v="4"/>
  </r>
  <r>
    <s v="tt6791350"/>
    <x v="3188"/>
    <x v="3191"/>
    <n v="0"/>
    <x v="61"/>
    <n v="2"/>
    <n v="30"/>
    <x v="2"/>
    <x v="5"/>
    <x v="5"/>
    <s v="Comedy"/>
    <x v="4"/>
    <x v="1"/>
    <n v="339692"/>
    <x v="1"/>
    <x v="224"/>
    <x v="3199"/>
    <n v="595555777"/>
    <x v="0"/>
    <d v="2023-04-19T00:00:00"/>
    <x v="711"/>
    <x v="2633"/>
    <x v="8"/>
    <x v="4"/>
    <x v="50"/>
    <x v="4"/>
  </r>
  <r>
    <s v="tt6802400"/>
    <x v="3189"/>
    <x v="3192"/>
    <n v="0"/>
    <x v="18"/>
    <n v="1"/>
    <n v="50"/>
    <x v="0"/>
    <x v="0"/>
    <x v="8"/>
    <s v="Unknown"/>
    <x v="39"/>
    <x v="0"/>
    <n v="73745"/>
    <x v="0"/>
    <x v="113"/>
    <x v="12"/>
    <n v="-60000000"/>
    <x v="1"/>
    <d v="2021-03-05T00:00:00"/>
    <x v="745"/>
    <x v="2723"/>
    <x v="3"/>
    <x v="1"/>
    <x v="41"/>
    <x v="20"/>
  </r>
  <r>
    <s v="tt6806448"/>
    <x v="3190"/>
    <x v="3193"/>
    <n v="0"/>
    <x v="70"/>
    <n v="2"/>
    <n v="17"/>
    <x v="2"/>
    <x v="5"/>
    <x v="5"/>
    <s v="Thriller"/>
    <x v="7"/>
    <x v="0"/>
    <n v="229750"/>
    <x v="1"/>
    <x v="159"/>
    <x v="3200"/>
    <n v="560732926"/>
    <x v="0"/>
    <d v="2019-07-13T00:00:00"/>
    <x v="975"/>
    <x v="2724"/>
    <x v="7"/>
    <x v="6"/>
    <x v="47"/>
    <x v="12"/>
  </r>
  <r>
    <s v="tt6820256"/>
    <x v="3191"/>
    <x v="3194"/>
    <n v="0"/>
    <x v="37"/>
    <n v="1"/>
    <n v="38"/>
    <x v="0"/>
    <x v="1"/>
    <x v="3"/>
    <s v="Unknown"/>
    <x v="22"/>
    <x v="0"/>
    <n v="56761"/>
    <x v="0"/>
    <x v="14"/>
    <x v="3201"/>
    <n v="2165776"/>
    <x v="0"/>
    <d v="2018-05-10T00:00:00"/>
    <x v="1313"/>
    <x v="2558"/>
    <x v="11"/>
    <x v="2"/>
    <x v="55"/>
    <x v="28"/>
  </r>
  <r>
    <s v="tt6823368"/>
    <x v="3192"/>
    <x v="3195"/>
    <n v="0"/>
    <x v="27"/>
    <n v="2"/>
    <n v="9"/>
    <x v="2"/>
    <x v="3"/>
    <x v="10"/>
    <s v="Sci-Fi"/>
    <x v="5"/>
    <x v="0"/>
    <n v="260492"/>
    <x v="1"/>
    <x v="34"/>
    <x v="3202"/>
    <n v="226999039"/>
    <x v="0"/>
    <d v="2019-01-07T00:00:00"/>
    <x v="435"/>
    <x v="2725"/>
    <x v="1"/>
    <x v="5"/>
    <x v="47"/>
    <x v="7"/>
  </r>
  <r>
    <s v="tt6850820"/>
    <x v="3193"/>
    <x v="3196"/>
    <n v="0"/>
    <x v="75"/>
    <n v="1"/>
    <n v="41"/>
    <x v="0"/>
    <x v="5"/>
    <x v="16"/>
    <s v="Unknown"/>
    <x v="7"/>
    <x v="0"/>
    <n v="69140"/>
    <x v="0"/>
    <x v="78"/>
    <x v="3203"/>
    <n v="28918723"/>
    <x v="0"/>
    <d v="2018-08-28T00:00:00"/>
    <x v="849"/>
    <x v="2726"/>
    <x v="10"/>
    <x v="0"/>
    <x v="55"/>
    <x v="10"/>
  </r>
  <r>
    <s v="tt6856242"/>
    <x v="3194"/>
    <x v="3197"/>
    <n v="0"/>
    <x v="65"/>
    <n v="2"/>
    <n v="11"/>
    <x v="2"/>
    <x v="5"/>
    <x v="5"/>
    <s v="Thriller"/>
    <x v="33"/>
    <x v="0"/>
    <n v="165715"/>
    <x v="1"/>
    <x v="140"/>
    <x v="3204"/>
    <n v="25897478"/>
    <x v="0"/>
    <d v="2021-12-01T00:00:00"/>
    <x v="774"/>
    <x v="2727"/>
    <x v="0"/>
    <x v="4"/>
    <x v="41"/>
    <x v="1"/>
  </r>
  <r>
    <s v="tt6857112"/>
    <x v="3195"/>
    <x v="3198"/>
    <n v="0"/>
    <x v="3"/>
    <n v="1"/>
    <n v="56"/>
    <x v="0"/>
    <x v="7"/>
    <x v="9"/>
    <s v="Thriller"/>
    <x v="22"/>
    <x v="0"/>
    <n v="329825"/>
    <x v="1"/>
    <x v="34"/>
    <x v="3205"/>
    <n v="236067149"/>
    <x v="0"/>
    <d v="2019-03-08T00:00:00"/>
    <x v="904"/>
    <x v="2728"/>
    <x v="3"/>
    <x v="1"/>
    <x v="47"/>
    <x v="19"/>
  </r>
  <r>
    <s v="tt6878306"/>
    <x v="3196"/>
    <x v="3199"/>
    <n v="0"/>
    <x v="0"/>
    <n v="1"/>
    <n v="58"/>
    <x v="0"/>
    <x v="5"/>
    <x v="5"/>
    <s v="Drama"/>
    <x v="22"/>
    <x v="0"/>
    <n v="93575"/>
    <x v="0"/>
    <x v="119"/>
    <x v="3206"/>
    <n v="-25331675"/>
    <x v="1"/>
    <d v="2020-12-25T00:00:00"/>
    <x v="619"/>
    <x v="2729"/>
    <x v="0"/>
    <x v="1"/>
    <x v="53"/>
    <x v="2"/>
  </r>
  <r>
    <s v="tt6902676"/>
    <x v="3197"/>
    <x v="3200"/>
    <n v="0"/>
    <x v="37"/>
    <n v="1"/>
    <n v="38"/>
    <x v="0"/>
    <x v="5"/>
    <x v="2"/>
    <s v="Crime"/>
    <x v="33"/>
    <x v="0"/>
    <n v="67375"/>
    <x v="0"/>
    <x v="48"/>
    <x v="3207"/>
    <n v="-13965231"/>
    <x v="1"/>
    <d v="2019-09-09T00:00:00"/>
    <x v="1314"/>
    <x v="2704"/>
    <x v="9"/>
    <x v="5"/>
    <x v="47"/>
    <x v="17"/>
  </r>
  <r>
    <s v="tt6911608"/>
    <x v="3198"/>
    <x v="3201"/>
    <n v="0"/>
    <x v="42"/>
    <n v="1"/>
    <n v="54"/>
    <x v="0"/>
    <x v="0"/>
    <x v="17"/>
    <s v="Romance"/>
    <x v="5"/>
    <x v="0"/>
    <n v="104789"/>
    <x v="1"/>
    <x v="137"/>
    <x v="3208"/>
    <n v="327264843"/>
    <x v="0"/>
    <d v="2018-07-11T00:00:00"/>
    <x v="1024"/>
    <x v="2679"/>
    <x v="7"/>
    <x v="4"/>
    <x v="55"/>
    <x v="0"/>
  </r>
  <r>
    <s v="tt6920084"/>
    <x v="3199"/>
    <x v="3202"/>
    <n v="0"/>
    <x v="63"/>
    <n v="1"/>
    <n v="47"/>
    <x v="0"/>
    <x v="5"/>
    <x v="10"/>
    <s v="Sci-Fi"/>
    <x v="50"/>
    <x v="0"/>
    <n v="61436"/>
    <x v="0"/>
    <x v="78"/>
    <x v="3209"/>
    <n v="16914915"/>
    <x v="0"/>
    <d v="2021-11-19T00:00:00"/>
    <x v="1214"/>
    <x v="2730"/>
    <x v="5"/>
    <x v="1"/>
    <x v="41"/>
    <x v="4"/>
  </r>
  <r>
    <s v="tt6921996"/>
    <x v="3200"/>
    <x v="3203"/>
    <n v="0"/>
    <x v="38"/>
    <n v="1"/>
    <n v="29"/>
    <x v="0"/>
    <x v="5"/>
    <x v="5"/>
    <s v="Comedy"/>
    <x v="27"/>
    <x v="0"/>
    <n v="80997"/>
    <x v="0"/>
    <x v="78"/>
    <x v="3210"/>
    <n v="133972499"/>
    <x v="0"/>
    <d v="2018-09-13T00:00:00"/>
    <x v="1315"/>
    <x v="2731"/>
    <x v="9"/>
    <x v="2"/>
    <x v="55"/>
    <x v="12"/>
  </r>
  <r>
    <s v="tt6924650"/>
    <x v="3201"/>
    <x v="3204"/>
    <n v="0"/>
    <x v="36"/>
    <n v="2"/>
    <n v="18"/>
    <x v="2"/>
    <x v="5"/>
    <x v="3"/>
    <s v="History"/>
    <x v="13"/>
    <x v="0"/>
    <n v="92132"/>
    <x v="0"/>
    <x v="140"/>
    <x v="3211"/>
    <n v="27420861"/>
    <x v="0"/>
    <d v="2019-10-24T00:00:00"/>
    <x v="233"/>
    <x v="2732"/>
    <x v="4"/>
    <x v="2"/>
    <x v="47"/>
    <x v="22"/>
  </r>
  <r>
    <s v="tt6966692"/>
    <x v="3202"/>
    <x v="3205"/>
    <n v="0"/>
    <x v="25"/>
    <n v="2"/>
    <n v="10"/>
    <x v="2"/>
    <x v="2"/>
    <x v="2"/>
    <s v="Drama"/>
    <x v="18"/>
    <x v="1"/>
    <n v="541058"/>
    <x v="2"/>
    <x v="121"/>
    <x v="3212"/>
    <n v="298752656"/>
    <x v="0"/>
    <d v="2018-09-11T00:00:00"/>
    <x v="1316"/>
    <x v="2733"/>
    <x v="9"/>
    <x v="0"/>
    <x v="55"/>
    <x v="0"/>
  </r>
  <r>
    <s v="tt6977338"/>
    <x v="3203"/>
    <x v="3206"/>
    <n v="0"/>
    <x v="59"/>
    <n v="1"/>
    <n v="30"/>
    <x v="0"/>
    <x v="1"/>
    <x v="2"/>
    <s v="Unknown"/>
    <x v="13"/>
    <x v="0"/>
    <n v="79168"/>
    <x v="0"/>
    <x v="34"/>
    <x v="3213"/>
    <n v="91173598"/>
    <x v="0"/>
    <d v="2019-03-11T00:00:00"/>
    <x v="1061"/>
    <x v="2565"/>
    <x v="3"/>
    <x v="5"/>
    <x v="47"/>
    <x v="0"/>
  </r>
  <r>
    <s v="tt6998518"/>
    <x v="3204"/>
    <x v="3207"/>
    <n v="0"/>
    <x v="21"/>
    <n v="2"/>
    <n v="1"/>
    <x v="2"/>
    <x v="5"/>
    <x v="0"/>
    <s v="Horror"/>
    <x v="7"/>
    <x v="0"/>
    <n v="86448"/>
    <x v="0"/>
    <x v="15"/>
    <x v="3214"/>
    <n v="-4346216"/>
    <x v="1"/>
    <d v="2018-01-19T00:00:00"/>
    <x v="1317"/>
    <x v="2734"/>
    <x v="1"/>
    <x v="1"/>
    <x v="55"/>
    <x v="4"/>
  </r>
  <r>
    <s v="tt7014006"/>
    <x v="3205"/>
    <x v="3208"/>
    <n v="0"/>
    <x v="29"/>
    <n v="1"/>
    <n v="33"/>
    <x v="0"/>
    <x v="0"/>
    <x v="3"/>
    <s v="Unknown"/>
    <x v="3"/>
    <x v="1"/>
    <n v="80930"/>
    <x v="0"/>
    <x v="14"/>
    <x v="3215"/>
    <n v="12347433"/>
    <x v="0"/>
    <d v="2018-01-19T00:00:00"/>
    <x v="1318"/>
    <x v="2734"/>
    <x v="1"/>
    <x v="1"/>
    <x v="55"/>
    <x v="4"/>
  </r>
  <r>
    <s v="tt7040874"/>
    <x v="3206"/>
    <x v="3209"/>
    <n v="0"/>
    <x v="35"/>
    <n v="1"/>
    <n v="57"/>
    <x v="0"/>
    <x v="0"/>
    <x v="6"/>
    <s v="Mystery"/>
    <x v="22"/>
    <x v="0"/>
    <n v="158584"/>
    <x v="1"/>
    <x v="34"/>
    <x v="3216"/>
    <n v="77644617"/>
    <x v="0"/>
    <d v="2018-09-10T00:00:00"/>
    <x v="985"/>
    <x v="2735"/>
    <x v="9"/>
    <x v="5"/>
    <x v="55"/>
    <x v="28"/>
  </r>
  <r>
    <s v="tt7069210"/>
    <x v="3207"/>
    <x v="3210"/>
    <n v="0"/>
    <x v="22"/>
    <n v="1"/>
    <n v="52"/>
    <x v="0"/>
    <x v="7"/>
    <x v="9"/>
    <s v="Thriller"/>
    <x v="33"/>
    <x v="0"/>
    <n v="133526"/>
    <x v="1"/>
    <x v="79"/>
    <x v="3217"/>
    <n v="167431050"/>
    <x v="0"/>
    <d v="2021-05-26T00:00:00"/>
    <x v="1276"/>
    <x v="2736"/>
    <x v="11"/>
    <x v="4"/>
    <x v="41"/>
    <x v="16"/>
  </r>
  <r>
    <s v="tt7097896"/>
    <x v="3208"/>
    <x v="3211"/>
    <n v="0"/>
    <x v="26"/>
    <n v="1"/>
    <n v="37"/>
    <x v="0"/>
    <x v="5"/>
    <x v="4"/>
    <s v="Thriller"/>
    <x v="32"/>
    <x v="0"/>
    <n v="250090"/>
    <x v="1"/>
    <x v="160"/>
    <x v="3218"/>
    <n v="396863592"/>
    <x v="0"/>
    <d v="2021-09-14T00:00:00"/>
    <x v="1319"/>
    <x v="2737"/>
    <x v="9"/>
    <x v="0"/>
    <x v="41"/>
    <x v="5"/>
  </r>
  <r>
    <s v="tt7125860"/>
    <x v="3209"/>
    <x v="3212"/>
    <n v="0"/>
    <x v="39"/>
    <n v="1"/>
    <n v="59"/>
    <x v="0"/>
    <x v="3"/>
    <x v="7"/>
    <s v="Unknown"/>
    <x v="1"/>
    <x v="1"/>
    <n v="51632"/>
    <x v="0"/>
    <x v="3"/>
    <x v="3219"/>
    <n v="8596567"/>
    <x v="0"/>
    <d v="2018-09-09T00:00:00"/>
    <x v="1278"/>
    <x v="2674"/>
    <x v="9"/>
    <x v="3"/>
    <x v="55"/>
    <x v="17"/>
  </r>
  <r>
    <s v="tt7126948"/>
    <x v="3210"/>
    <x v="3213"/>
    <n v="0"/>
    <x v="23"/>
    <n v="2"/>
    <n v="31"/>
    <x v="2"/>
    <x v="5"/>
    <x v="5"/>
    <s v="Fantasy"/>
    <x v="35"/>
    <x v="0"/>
    <n v="285708"/>
    <x v="1"/>
    <x v="159"/>
    <x v="3220"/>
    <n v="-30398964"/>
    <x v="1"/>
    <d v="2020-12-16T00:00:00"/>
    <x v="583"/>
    <x v="2738"/>
    <x v="0"/>
    <x v="4"/>
    <x v="53"/>
    <x v="18"/>
  </r>
  <r>
    <s v="tt7131622"/>
    <x v="3211"/>
    <x v="3214"/>
    <n v="0"/>
    <x v="76"/>
    <n v="2"/>
    <n v="41"/>
    <x v="2"/>
    <x v="0"/>
    <x v="3"/>
    <s v="Unknown"/>
    <x v="2"/>
    <x v="1"/>
    <n v="807540"/>
    <x v="2"/>
    <x v="143"/>
    <x v="3221"/>
    <n v="287617598"/>
    <x v="0"/>
    <d v="2019-05-21T00:00:00"/>
    <x v="231"/>
    <x v="2720"/>
    <x v="11"/>
    <x v="0"/>
    <x v="47"/>
    <x v="6"/>
  </r>
  <r>
    <s v="tt7144666"/>
    <x v="3212"/>
    <x v="3215"/>
    <n v="0"/>
    <x v="62"/>
    <n v="1"/>
    <n v="43"/>
    <x v="0"/>
    <x v="7"/>
    <x v="9"/>
    <s v="Thriller"/>
    <x v="17"/>
    <x v="0"/>
    <n v="180247"/>
    <x v="1"/>
    <x v="59"/>
    <x v="3222"/>
    <n v="143440742"/>
    <x v="0"/>
    <d v="2021-09-25T00:00:00"/>
    <x v="674"/>
    <x v="2739"/>
    <x v="9"/>
    <x v="6"/>
    <x v="41"/>
    <x v="2"/>
  </r>
  <r>
    <s v="tt7146812"/>
    <x v="3213"/>
    <x v="3216"/>
    <n v="0"/>
    <x v="8"/>
    <n v="1"/>
    <n v="42"/>
    <x v="0"/>
    <x v="5"/>
    <x v="5"/>
    <s v="Animation"/>
    <x v="3"/>
    <x v="1"/>
    <n v="163915"/>
    <x v="1"/>
    <x v="145"/>
    <x v="3223"/>
    <n v="-33059958"/>
    <x v="1"/>
    <d v="2020-02-21T00:00:00"/>
    <x v="1037"/>
    <x v="2740"/>
    <x v="2"/>
    <x v="1"/>
    <x v="53"/>
    <x v="6"/>
  </r>
  <r>
    <s v="tt7286456"/>
    <x v="3214"/>
    <x v="3217"/>
    <n v="0"/>
    <x v="20"/>
    <n v="2"/>
    <n v="2"/>
    <x v="2"/>
    <x v="4"/>
    <x v="3"/>
    <s v="Thriller"/>
    <x v="26"/>
    <x v="1"/>
    <n v="1417996"/>
    <x v="2"/>
    <x v="51"/>
    <x v="3224"/>
    <n v="1023958282"/>
    <x v="0"/>
    <d v="2019-08-31T00:00:00"/>
    <x v="467"/>
    <x v="2741"/>
    <x v="10"/>
    <x v="6"/>
    <x v="47"/>
    <x v="27"/>
  </r>
  <r>
    <s v="tt7349662"/>
    <x v="3215"/>
    <x v="3218"/>
    <n v="0"/>
    <x v="41"/>
    <n v="2"/>
    <n v="15"/>
    <x v="2"/>
    <x v="2"/>
    <x v="2"/>
    <s v="Crime"/>
    <x v="15"/>
    <x v="1"/>
    <n v="282656"/>
    <x v="1"/>
    <x v="48"/>
    <x v="3225"/>
    <n v="78413709"/>
    <x v="0"/>
    <d v="2018-05-14T00:00:00"/>
    <x v="178"/>
    <x v="2742"/>
    <x v="11"/>
    <x v="5"/>
    <x v="55"/>
    <x v="5"/>
  </r>
  <r>
    <s v="tt7349950"/>
    <x v="3216"/>
    <x v="3219"/>
    <n v="0"/>
    <x v="101"/>
    <n v="2"/>
    <n v="49"/>
    <x v="2"/>
    <x v="3"/>
    <x v="0"/>
    <s v="Horror"/>
    <x v="7"/>
    <x v="0"/>
    <n v="292238"/>
    <x v="1"/>
    <x v="177"/>
    <x v="3226"/>
    <n v="394122525"/>
    <x v="0"/>
    <d v="2019-08-26T00:00:00"/>
    <x v="710"/>
    <x v="2743"/>
    <x v="10"/>
    <x v="5"/>
    <x v="47"/>
    <x v="16"/>
  </r>
  <r>
    <s v="tt7401588"/>
    <x v="3217"/>
    <x v="3220"/>
    <n v="0"/>
    <x v="0"/>
    <n v="1"/>
    <n v="58"/>
    <x v="0"/>
    <x v="0"/>
    <x v="3"/>
    <s v="Unknown"/>
    <x v="21"/>
    <x v="1"/>
    <n v="115592"/>
    <x v="1"/>
    <x v="0"/>
    <x v="3227"/>
    <n v="72989656"/>
    <x v="0"/>
    <d v="2018-11-11T00:00:00"/>
    <x v="920"/>
    <x v="2744"/>
    <x v="5"/>
    <x v="3"/>
    <x v="55"/>
    <x v="0"/>
  </r>
  <r>
    <s v="tt7405458"/>
    <x v="3218"/>
    <x v="3221"/>
    <n v="0"/>
    <x v="50"/>
    <n v="2"/>
    <n v="6"/>
    <x v="2"/>
    <x v="0"/>
    <x v="3"/>
    <s v="Unknown"/>
    <x v="15"/>
    <x v="1"/>
    <n v="139398"/>
    <x v="1"/>
    <x v="115"/>
    <x v="3228"/>
    <n v="63190218"/>
    <x v="0"/>
    <d v="2022-12-25T00:00:00"/>
    <x v="527"/>
    <x v="2745"/>
    <x v="0"/>
    <x v="3"/>
    <x v="54"/>
    <x v="2"/>
  </r>
  <r>
    <s v="tt7504726"/>
    <x v="3219"/>
    <x v="3222"/>
    <n v="0"/>
    <x v="12"/>
    <n v="1"/>
    <n v="40"/>
    <x v="0"/>
    <x v="1"/>
    <x v="3"/>
    <s v="Family"/>
    <x v="13"/>
    <x v="0"/>
    <n v="54302"/>
    <x v="0"/>
    <x v="173"/>
    <x v="3229"/>
    <n v="-23742122"/>
    <x v="1"/>
    <d v="2020-02-13T00:00:00"/>
    <x v="1320"/>
    <x v="2746"/>
    <x v="2"/>
    <x v="2"/>
    <x v="53"/>
    <x v="12"/>
  </r>
  <r>
    <s v="tt7550000"/>
    <x v="3220"/>
    <x v="3223"/>
    <n v="0"/>
    <x v="11"/>
    <n v="1"/>
    <n v="53"/>
    <x v="0"/>
    <x v="5"/>
    <x v="6"/>
    <s v="Sci-Fi"/>
    <x v="34"/>
    <x v="0"/>
    <n v="95434"/>
    <x v="0"/>
    <x v="132"/>
    <x v="12"/>
    <n v="-85000000"/>
    <x v="1"/>
    <d v="2020-08-14T00:00:00"/>
    <x v="1153"/>
    <x v="2747"/>
    <x v="10"/>
    <x v="1"/>
    <x v="53"/>
    <x v="5"/>
  </r>
  <r>
    <s v="tt7556122"/>
    <x v="3221"/>
    <x v="3224"/>
    <n v="0"/>
    <x v="31"/>
    <n v="2"/>
    <n v="5"/>
    <x v="2"/>
    <x v="5"/>
    <x v="16"/>
    <s v="Unknown"/>
    <x v="13"/>
    <x v="0"/>
    <n v="178675"/>
    <x v="1"/>
    <x v="108"/>
    <x v="12"/>
    <n v="-70000000"/>
    <x v="1"/>
    <d v="2020-07-10T00:00:00"/>
    <x v="1321"/>
    <x v="2691"/>
    <x v="7"/>
    <x v="1"/>
    <x v="53"/>
    <x v="28"/>
  </r>
  <r>
    <s v="tt7599146"/>
    <x v="3222"/>
    <x v="3225"/>
    <n v="0"/>
    <x v="65"/>
    <n v="2"/>
    <n v="11"/>
    <x v="2"/>
    <x v="2"/>
    <x v="6"/>
    <s v="Drama"/>
    <x v="8"/>
    <x v="1"/>
    <n v="81186"/>
    <x v="0"/>
    <x v="131"/>
    <x v="3230"/>
    <n v="229181900"/>
    <x v="0"/>
    <d v="2023-06-22T00:00:00"/>
    <x v="1322"/>
    <x v="2748"/>
    <x v="6"/>
    <x v="2"/>
    <x v="50"/>
    <x v="29"/>
  </r>
  <r>
    <s v="tt7638348"/>
    <x v="3223"/>
    <x v="3226"/>
    <n v="0"/>
    <x v="12"/>
    <n v="1"/>
    <n v="40"/>
    <x v="0"/>
    <x v="5"/>
    <x v="5"/>
    <s v="Comedy"/>
    <x v="22"/>
    <x v="0"/>
    <n v="76415"/>
    <x v="0"/>
    <x v="129"/>
    <x v="3231"/>
    <n v="-43246177"/>
    <x v="1"/>
    <d v="2020-02-11T00:00:00"/>
    <x v="702"/>
    <x v="1697"/>
    <x v="2"/>
    <x v="0"/>
    <x v="53"/>
    <x v="0"/>
  </r>
  <r>
    <s v="tt7653254"/>
    <x v="3224"/>
    <x v="3227"/>
    <n v="0"/>
    <x v="70"/>
    <n v="2"/>
    <n v="17"/>
    <x v="2"/>
    <x v="3"/>
    <x v="7"/>
    <s v="Unknown"/>
    <x v="4"/>
    <x v="1"/>
    <n v="335089"/>
    <x v="1"/>
    <x v="338"/>
    <x v="3232"/>
    <n v="-18266314"/>
    <x v="1"/>
    <d v="2019-08-29T00:00:00"/>
    <x v="612"/>
    <x v="2475"/>
    <x v="10"/>
    <x v="2"/>
    <x v="47"/>
    <x v="11"/>
  </r>
  <r>
    <s v="tt7657566"/>
    <x v="3225"/>
    <x v="3228"/>
    <n v="0"/>
    <x v="45"/>
    <n v="2"/>
    <n v="7"/>
    <x v="2"/>
    <x v="4"/>
    <x v="3"/>
    <s v="Mystery"/>
    <x v="33"/>
    <x v="0"/>
    <n v="175694"/>
    <x v="1"/>
    <x v="143"/>
    <x v="3233"/>
    <n v="47307235"/>
    <x v="0"/>
    <d v="2022-02-09T00:00:00"/>
    <x v="245"/>
    <x v="2749"/>
    <x v="2"/>
    <x v="4"/>
    <x v="54"/>
    <x v="17"/>
  </r>
  <r>
    <s v="tt7668870"/>
    <x v="3226"/>
    <x v="3229"/>
    <n v="0"/>
    <x v="8"/>
    <n v="1"/>
    <n v="42"/>
    <x v="0"/>
    <x v="3"/>
    <x v="9"/>
    <s v="Thriller"/>
    <x v="2"/>
    <x v="1"/>
    <n v="176593"/>
    <x v="1"/>
    <x v="339"/>
    <x v="3234"/>
    <n v="74582037"/>
    <x v="0"/>
    <d v="2018-01-21T00:00:00"/>
    <x v="1323"/>
    <x v="2750"/>
    <x v="1"/>
    <x v="3"/>
    <x v="55"/>
    <x v="6"/>
  </r>
  <r>
    <s v="tt7713068"/>
    <x v="3227"/>
    <x v="3230"/>
    <n v="0"/>
    <x v="15"/>
    <n v="1"/>
    <n v="49"/>
    <x v="0"/>
    <x v="5"/>
    <x v="2"/>
    <s v="Crime"/>
    <x v="28"/>
    <x v="0"/>
    <n v="257885"/>
    <x v="1"/>
    <x v="340"/>
    <x v="3235"/>
    <n v="120872791"/>
    <x v="0"/>
    <d v="2020-01-25T00:00:00"/>
    <x v="1324"/>
    <x v="2560"/>
    <x v="1"/>
    <x v="6"/>
    <x v="53"/>
    <x v="2"/>
  </r>
  <r>
    <s v="tt7734218"/>
    <x v="3228"/>
    <x v="3231"/>
    <n v="0"/>
    <x v="29"/>
    <n v="1"/>
    <n v="33"/>
    <x v="0"/>
    <x v="5"/>
    <x v="2"/>
    <s v="Crime"/>
    <x v="27"/>
    <x v="0"/>
    <n v="50492"/>
    <x v="0"/>
    <x v="100"/>
    <x v="3236"/>
    <n v="16390945"/>
    <x v="0"/>
    <d v="2019-03-13T00:00:00"/>
    <x v="809"/>
    <x v="2751"/>
    <x v="3"/>
    <x v="4"/>
    <x v="47"/>
    <x v="12"/>
  </r>
  <r>
    <s v="tt7737786"/>
    <x v="3229"/>
    <x v="3232"/>
    <n v="0"/>
    <x v="39"/>
    <n v="1"/>
    <n v="59"/>
    <x v="0"/>
    <x v="5"/>
    <x v="16"/>
    <s v="Unknown"/>
    <x v="0"/>
    <x v="0"/>
    <n v="128066"/>
    <x v="1"/>
    <x v="55"/>
    <x v="3237"/>
    <n v="18300000"/>
    <x v="0"/>
    <d v="2020-07-29T00:00:00"/>
    <x v="837"/>
    <x v="2752"/>
    <x v="7"/>
    <x v="4"/>
    <x v="53"/>
    <x v="11"/>
  </r>
  <r>
    <s v="tt7740496"/>
    <x v="3230"/>
    <x v="3233"/>
    <n v="0"/>
    <x v="61"/>
    <n v="2"/>
    <n v="30"/>
    <x v="2"/>
    <x v="4"/>
    <x v="3"/>
    <s v="Thriller"/>
    <x v="16"/>
    <x v="0"/>
    <n v="159038"/>
    <x v="1"/>
    <x v="113"/>
    <x v="3238"/>
    <n v="-20370805"/>
    <x v="1"/>
    <d v="2021-12-01T00:00:00"/>
    <x v="351"/>
    <x v="2727"/>
    <x v="0"/>
    <x v="4"/>
    <x v="41"/>
    <x v="1"/>
  </r>
  <r>
    <s v="tt7752126"/>
    <x v="3231"/>
    <x v="3234"/>
    <n v="0"/>
    <x v="59"/>
    <n v="1"/>
    <n v="30"/>
    <x v="0"/>
    <x v="3"/>
    <x v="10"/>
    <s v="Mystery"/>
    <x v="28"/>
    <x v="0"/>
    <n v="105281"/>
    <x v="1"/>
    <x v="15"/>
    <x v="3239"/>
    <n v="27224654"/>
    <x v="0"/>
    <d v="2019-05-09T00:00:00"/>
    <x v="1325"/>
    <x v="2753"/>
    <x v="11"/>
    <x v="2"/>
    <x v="47"/>
    <x v="17"/>
  </r>
  <r>
    <s v="tt7784604"/>
    <x v="3232"/>
    <x v="3235"/>
    <n v="0"/>
    <x v="45"/>
    <n v="2"/>
    <n v="7"/>
    <x v="2"/>
    <x v="3"/>
    <x v="10"/>
    <s v="Mystery"/>
    <x v="21"/>
    <x v="1"/>
    <n v="360553"/>
    <x v="1"/>
    <x v="64"/>
    <x v="3240"/>
    <n v="72850596"/>
    <x v="0"/>
    <d v="2018-01-21T00:00:00"/>
    <x v="1326"/>
    <x v="2750"/>
    <x v="1"/>
    <x v="3"/>
    <x v="55"/>
    <x v="6"/>
  </r>
  <r>
    <s v="tt7798634"/>
    <x v="3233"/>
    <x v="3236"/>
    <n v="0"/>
    <x v="13"/>
    <n v="1"/>
    <n v="35"/>
    <x v="0"/>
    <x v="5"/>
    <x v="2"/>
    <s v="Horror"/>
    <x v="17"/>
    <x v="0"/>
    <n v="173830"/>
    <x v="1"/>
    <x v="15"/>
    <x v="3241"/>
    <n v="51615777"/>
    <x v="0"/>
    <d v="2019-03-12T00:00:00"/>
    <x v="1327"/>
    <x v="2754"/>
    <x v="3"/>
    <x v="0"/>
    <x v="47"/>
    <x v="23"/>
  </r>
  <r>
    <s v="tt7825208"/>
    <x v="3234"/>
    <x v="3237"/>
    <n v="0"/>
    <x v="83"/>
    <n v="2"/>
    <n v="35"/>
    <x v="2"/>
    <x v="5"/>
    <x v="3"/>
    <s v="History"/>
    <x v="1"/>
    <x v="1"/>
    <n v="55817"/>
    <x v="0"/>
    <x v="1"/>
    <x v="12"/>
    <n v="-4000000"/>
    <x v="1"/>
    <d v="2019-02-15T00:00:00"/>
    <x v="1328"/>
    <x v="2755"/>
    <x v="2"/>
    <x v="1"/>
    <x v="47"/>
    <x v="24"/>
  </r>
  <r>
    <s v="tt7846844"/>
    <x v="3235"/>
    <x v="3238"/>
    <n v="0"/>
    <x v="90"/>
    <n v="2"/>
    <n v="3"/>
    <x v="2"/>
    <x v="5"/>
    <x v="5"/>
    <s v="Crime"/>
    <x v="5"/>
    <x v="0"/>
    <n v="211289"/>
    <x v="1"/>
    <x v="34"/>
    <x v="12"/>
    <n v="-20000000"/>
    <x v="1"/>
    <d v="2020-09-23T00:00:00"/>
    <x v="1329"/>
    <x v="2756"/>
    <x v="9"/>
    <x v="4"/>
    <x v="53"/>
    <x v="26"/>
  </r>
  <r>
    <s v="tt7888964"/>
    <x v="3236"/>
    <x v="3239"/>
    <n v="0"/>
    <x v="56"/>
    <n v="1"/>
    <n v="32"/>
    <x v="0"/>
    <x v="5"/>
    <x v="6"/>
    <s v="Drama"/>
    <x v="3"/>
    <x v="1"/>
    <n v="308722"/>
    <x v="1"/>
    <x v="100"/>
    <x v="3242"/>
    <n v="41510518"/>
    <x v="0"/>
    <d v="2021-03-18T00:00:00"/>
    <x v="1220"/>
    <x v="1926"/>
    <x v="3"/>
    <x v="2"/>
    <x v="41"/>
    <x v="21"/>
  </r>
  <r>
    <s v="tt7958736"/>
    <x v="3237"/>
    <x v="3240"/>
    <n v="0"/>
    <x v="53"/>
    <n v="1"/>
    <n v="39"/>
    <x v="0"/>
    <x v="7"/>
    <x v="9"/>
    <s v="Thriller"/>
    <x v="29"/>
    <x v="0"/>
    <n v="58233"/>
    <x v="0"/>
    <x v="25"/>
    <x v="3243"/>
    <n v="56220856"/>
    <x v="0"/>
    <d v="2019-05-29T00:00:00"/>
    <x v="1038"/>
    <x v="2553"/>
    <x v="11"/>
    <x v="4"/>
    <x v="47"/>
    <x v="11"/>
  </r>
  <r>
    <s v="tt7959026"/>
    <x v="3238"/>
    <x v="3241"/>
    <n v="0"/>
    <x v="3"/>
    <n v="1"/>
    <n v="56"/>
    <x v="0"/>
    <x v="4"/>
    <x v="3"/>
    <s v="Thriller"/>
    <x v="16"/>
    <x v="0"/>
    <n v="148272"/>
    <x v="1"/>
    <x v="115"/>
    <x v="3244"/>
    <n v="124804407"/>
    <x v="0"/>
    <d v="2018-12-10T00:00:00"/>
    <x v="18"/>
    <x v="2757"/>
    <x v="0"/>
    <x v="5"/>
    <x v="55"/>
    <x v="28"/>
  </r>
  <r>
    <s v="tt7975244"/>
    <x v="3239"/>
    <x v="3242"/>
    <n v="0"/>
    <x v="90"/>
    <n v="2"/>
    <n v="3"/>
    <x v="2"/>
    <x v="5"/>
    <x v="5"/>
    <s v="Comedy"/>
    <x v="13"/>
    <x v="0"/>
    <n v="272465"/>
    <x v="1"/>
    <x v="149"/>
    <x v="3245"/>
    <n v="676693929"/>
    <x v="0"/>
    <d v="2019-12-04T00:00:00"/>
    <x v="516"/>
    <x v="2683"/>
    <x v="0"/>
    <x v="4"/>
    <x v="47"/>
    <x v="3"/>
  </r>
  <r>
    <s v="tt7979580"/>
    <x v="3240"/>
    <x v="3243"/>
    <n v="0"/>
    <x v="42"/>
    <n v="1"/>
    <n v="54"/>
    <x v="0"/>
    <x v="5"/>
    <x v="5"/>
    <s v="Animation"/>
    <x v="2"/>
    <x v="1"/>
    <n v="121882"/>
    <x v="1"/>
    <x v="119"/>
    <x v="12"/>
    <n v="-38000000"/>
    <x v="1"/>
    <d v="2021-04-22T00:00:00"/>
    <x v="1330"/>
    <x v="1800"/>
    <x v="8"/>
    <x v="2"/>
    <x v="41"/>
    <x v="29"/>
  </r>
  <r>
    <s v="tt7984734"/>
    <x v="3241"/>
    <x v="3244"/>
    <n v="0"/>
    <x v="15"/>
    <n v="1"/>
    <n v="49"/>
    <x v="0"/>
    <x v="3"/>
    <x v="0"/>
    <s v="Horror"/>
    <x v="3"/>
    <x v="1"/>
    <n v="242569"/>
    <x v="1"/>
    <x v="21"/>
    <x v="3246"/>
    <n v="7129854"/>
    <x v="0"/>
    <d v="2019-05-19T00:00:00"/>
    <x v="907"/>
    <x v="2758"/>
    <x v="11"/>
    <x v="3"/>
    <x v="47"/>
    <x v="4"/>
  </r>
  <r>
    <s v="tt7985704"/>
    <x v="3242"/>
    <x v="3245"/>
    <n v="0"/>
    <x v="42"/>
    <n v="1"/>
    <n v="54"/>
    <x v="0"/>
    <x v="5"/>
    <x v="2"/>
    <s v="Thriller"/>
    <x v="33"/>
    <x v="0"/>
    <n v="75252"/>
    <x v="0"/>
    <x v="115"/>
    <x v="3247"/>
    <n v="-11336160"/>
    <x v="1"/>
    <d v="2023-01-03T00:00:00"/>
    <x v="860"/>
    <x v="2759"/>
    <x v="1"/>
    <x v="0"/>
    <x v="50"/>
    <x v="25"/>
  </r>
  <r>
    <s v="tt7991608"/>
    <x v="3243"/>
    <x v="3246"/>
    <n v="0"/>
    <x v="0"/>
    <n v="1"/>
    <n v="58"/>
    <x v="0"/>
    <x v="5"/>
    <x v="2"/>
    <s v="Thriller"/>
    <x v="33"/>
    <x v="0"/>
    <n v="305158"/>
    <x v="1"/>
    <x v="159"/>
    <x v="3248"/>
    <n v="-199821857"/>
    <x v="1"/>
    <d v="2021-11-04T00:00:00"/>
    <x v="606"/>
    <x v="2760"/>
    <x v="5"/>
    <x v="2"/>
    <x v="41"/>
    <x v="3"/>
  </r>
  <r>
    <s v="tt8041270"/>
    <x v="3244"/>
    <x v="3247"/>
    <n v="0"/>
    <x v="49"/>
    <n v="2"/>
    <n v="27"/>
    <x v="2"/>
    <x v="5"/>
    <x v="5"/>
    <s v="Sci-Fi"/>
    <x v="29"/>
    <x v="0"/>
    <n v="194409"/>
    <x v="1"/>
    <x v="204"/>
    <x v="3249"/>
    <n v="836978080"/>
    <x v="0"/>
    <d v="2022-05-23T00:00:00"/>
    <x v="617"/>
    <x v="2761"/>
    <x v="11"/>
    <x v="5"/>
    <x v="54"/>
    <x v="26"/>
  </r>
  <r>
    <s v="tt8079248"/>
    <x v="3245"/>
    <x v="3248"/>
    <n v="0"/>
    <x v="3"/>
    <n v="1"/>
    <n v="56"/>
    <x v="0"/>
    <x v="0"/>
    <x v="0"/>
    <s v="Music"/>
    <x v="22"/>
    <x v="0"/>
    <n v="162180"/>
    <x v="1"/>
    <x v="112"/>
    <x v="3250"/>
    <n v="128608856"/>
    <x v="0"/>
    <d v="2019-05-04T00:00:00"/>
    <x v="272"/>
    <x v="2762"/>
    <x v="11"/>
    <x v="6"/>
    <x v="47"/>
    <x v="3"/>
  </r>
  <r>
    <s v="tt8093700"/>
    <x v="3246"/>
    <x v="3249"/>
    <n v="0"/>
    <x v="41"/>
    <n v="2"/>
    <n v="15"/>
    <x v="2"/>
    <x v="5"/>
    <x v="3"/>
    <s v="History"/>
    <x v="17"/>
    <x v="0"/>
    <n v="68950"/>
    <x v="0"/>
    <x v="115"/>
    <x v="3251"/>
    <n v="43279806"/>
    <x v="0"/>
    <d v="2022-09-09T00:00:00"/>
    <x v="1321"/>
    <x v="2763"/>
    <x v="9"/>
    <x v="1"/>
    <x v="54"/>
    <x v="17"/>
  </r>
  <r>
    <s v="tt8097030"/>
    <x v="3247"/>
    <x v="3250"/>
    <n v="0"/>
    <x v="12"/>
    <n v="1"/>
    <n v="40"/>
    <x v="0"/>
    <x v="1"/>
    <x v="1"/>
    <s v="Comedy"/>
    <x v="16"/>
    <x v="0"/>
    <n v="142985"/>
    <x v="1"/>
    <x v="145"/>
    <x v="3252"/>
    <n v="-154877379"/>
    <x v="1"/>
    <d v="2022-03-01T00:00:00"/>
    <x v="1331"/>
    <x v="2265"/>
    <x v="3"/>
    <x v="0"/>
    <x v="54"/>
    <x v="1"/>
  </r>
  <r>
    <s v="tt8106534"/>
    <x v="3248"/>
    <x v="3251"/>
    <n v="0"/>
    <x v="82"/>
    <n v="2"/>
    <n v="8"/>
    <x v="2"/>
    <x v="5"/>
    <x v="16"/>
    <s v="Unknown"/>
    <x v="28"/>
    <x v="0"/>
    <n v="191299"/>
    <x v="1"/>
    <x v="191"/>
    <x v="12"/>
    <n v="-150000000"/>
    <x v="1"/>
    <d v="2019-12-10T00:00:00"/>
    <x v="281"/>
    <x v="2764"/>
    <x v="0"/>
    <x v="0"/>
    <x v="47"/>
    <x v="28"/>
  </r>
  <r>
    <s v="tt8108198"/>
    <x v="3249"/>
    <x v="3252"/>
    <n v="0"/>
    <x v="92"/>
    <n v="2"/>
    <n v="19"/>
    <x v="2"/>
    <x v="4"/>
    <x v="9"/>
    <s v="Thriller"/>
    <x v="18"/>
    <x v="1"/>
    <n v="99633"/>
    <x v="0"/>
    <x v="57"/>
    <x v="3253"/>
    <n v="57975342"/>
    <x v="0"/>
    <d v="2018-10-04T00:00:00"/>
    <x v="1332"/>
    <x v="2765"/>
    <x v="4"/>
    <x v="2"/>
    <x v="55"/>
    <x v="3"/>
  </r>
  <r>
    <s v="tt8110232"/>
    <x v="3250"/>
    <x v="3253"/>
    <n v="0"/>
    <x v="7"/>
    <n v="2"/>
    <n v="0"/>
    <x v="0"/>
    <x v="4"/>
    <x v="3"/>
    <s v="Unknown"/>
    <x v="33"/>
    <x v="0"/>
    <n v="60730"/>
    <x v="0"/>
    <x v="115"/>
    <x v="3254"/>
    <n v="-36962597"/>
    <x v="1"/>
    <d v="2021-09-22T00:00:00"/>
    <x v="1009"/>
    <x v="2766"/>
    <x v="9"/>
    <x v="4"/>
    <x v="41"/>
    <x v="29"/>
  </r>
  <r>
    <s v="tt8115900"/>
    <x v="3251"/>
    <x v="3254"/>
    <n v="0"/>
    <x v="12"/>
    <n v="1"/>
    <n v="40"/>
    <x v="0"/>
    <x v="5"/>
    <x v="5"/>
    <s v="Animation"/>
    <x v="22"/>
    <x v="0"/>
    <n v="53420"/>
    <x v="0"/>
    <x v="108"/>
    <x v="3255"/>
    <n v="180162278"/>
    <x v="0"/>
    <d v="2022-03-16T00:00:00"/>
    <x v="1333"/>
    <x v="2641"/>
    <x v="3"/>
    <x v="4"/>
    <x v="54"/>
    <x v="18"/>
  </r>
  <r>
    <s v="tt8155288"/>
    <x v="3252"/>
    <x v="3255"/>
    <n v="0"/>
    <x v="12"/>
    <n v="1"/>
    <n v="40"/>
    <x v="0"/>
    <x v="0"/>
    <x v="10"/>
    <s v="Mystery"/>
    <x v="27"/>
    <x v="0"/>
    <n v="82964"/>
    <x v="0"/>
    <x v="38"/>
    <x v="3256"/>
    <n v="55600152"/>
    <x v="0"/>
    <d v="2019-02-13T00:00:00"/>
    <x v="902"/>
    <x v="2767"/>
    <x v="2"/>
    <x v="4"/>
    <x v="47"/>
    <x v="12"/>
  </r>
  <r>
    <s v="tt8244784"/>
    <x v="3253"/>
    <x v="3256"/>
    <n v="0"/>
    <x v="59"/>
    <n v="1"/>
    <n v="30"/>
    <x v="0"/>
    <x v="5"/>
    <x v="10"/>
    <s v="Thriller"/>
    <x v="7"/>
    <x v="0"/>
    <n v="124145"/>
    <x v="1"/>
    <x v="99"/>
    <x v="3257"/>
    <n v="-3449650"/>
    <x v="1"/>
    <d v="2020-03-11T00:00:00"/>
    <x v="1334"/>
    <x v="2768"/>
    <x v="3"/>
    <x v="4"/>
    <x v="53"/>
    <x v="0"/>
  </r>
  <r>
    <s v="tt8267604"/>
    <x v="3254"/>
    <x v="3257"/>
    <n v="0"/>
    <x v="50"/>
    <n v="2"/>
    <n v="6"/>
    <x v="2"/>
    <x v="3"/>
    <x v="11"/>
    <s v="Unknown"/>
    <x v="26"/>
    <x v="1"/>
    <n v="100413"/>
    <x v="1"/>
    <x v="1"/>
    <x v="3258"/>
    <n v="60417003"/>
    <x v="0"/>
    <d v="2018-05-17T00:00:00"/>
    <x v="1335"/>
    <x v="2769"/>
    <x v="11"/>
    <x v="2"/>
    <x v="55"/>
    <x v="30"/>
  </r>
  <r>
    <s v="tt8350360"/>
    <x v="3255"/>
    <x v="3258"/>
    <n v="0"/>
    <x v="32"/>
    <n v="1"/>
    <n v="46"/>
    <x v="0"/>
    <x v="7"/>
    <x v="9"/>
    <s v="Thriller"/>
    <x v="32"/>
    <x v="0"/>
    <n v="84507"/>
    <x v="0"/>
    <x v="84"/>
    <x v="3259"/>
    <n v="201252591"/>
    <x v="0"/>
    <d v="2019-06-17T00:00:00"/>
    <x v="1336"/>
    <x v="2770"/>
    <x v="6"/>
    <x v="5"/>
    <x v="47"/>
    <x v="30"/>
  </r>
  <r>
    <s v="tt8364368"/>
    <x v="3256"/>
    <x v="3259"/>
    <n v="0"/>
    <x v="55"/>
    <n v="1"/>
    <n v="27"/>
    <x v="0"/>
    <x v="5"/>
    <x v="5"/>
    <s v="Horror"/>
    <x v="28"/>
    <x v="0"/>
    <n v="91761"/>
    <x v="0"/>
    <x v="46"/>
    <x v="3260"/>
    <n v="78042097"/>
    <x v="0"/>
    <d v="2019-07-10T00:00:00"/>
    <x v="736"/>
    <x v="2771"/>
    <x v="7"/>
    <x v="4"/>
    <x v="47"/>
    <x v="28"/>
  </r>
  <r>
    <s v="tt8367814"/>
    <x v="3257"/>
    <x v="3260"/>
    <n v="0"/>
    <x v="11"/>
    <n v="1"/>
    <n v="53"/>
    <x v="0"/>
    <x v="5"/>
    <x v="6"/>
    <s v="Unknown"/>
    <x v="10"/>
    <x v="1"/>
    <n v="374674"/>
    <x v="1"/>
    <x v="68"/>
    <x v="3261"/>
    <n v="93171795"/>
    <x v="0"/>
    <d v="2019-12-03T00:00:00"/>
    <x v="860"/>
    <x v="2772"/>
    <x v="0"/>
    <x v="0"/>
    <x v="47"/>
    <x v="25"/>
  </r>
  <r>
    <s v="tt8368406"/>
    <x v="3258"/>
    <x v="3261"/>
    <n v="0"/>
    <x v="26"/>
    <n v="1"/>
    <n v="37"/>
    <x v="0"/>
    <x v="7"/>
    <x v="9"/>
    <s v="Sci-Fi"/>
    <x v="32"/>
    <x v="0"/>
    <n v="70233"/>
    <x v="0"/>
    <x v="1"/>
    <x v="3262"/>
    <n v="-3512375"/>
    <x v="1"/>
    <d v="2019-05-18T00:00:00"/>
    <x v="1337"/>
    <x v="2773"/>
    <x v="11"/>
    <x v="6"/>
    <x v="47"/>
    <x v="21"/>
  </r>
  <r>
    <s v="tt8385148"/>
    <x v="3259"/>
    <x v="3262"/>
    <n v="0"/>
    <x v="12"/>
    <n v="1"/>
    <n v="40"/>
    <x v="0"/>
    <x v="5"/>
    <x v="2"/>
    <s v="Crime"/>
    <x v="28"/>
    <x v="0"/>
    <n v="103877"/>
    <x v="1"/>
    <x v="108"/>
    <x v="3263"/>
    <n v="94113"/>
    <x v="0"/>
    <d v="2021-06-10T00:00:00"/>
    <x v="928"/>
    <x v="2774"/>
    <x v="6"/>
    <x v="2"/>
    <x v="41"/>
    <x v="28"/>
  </r>
  <r>
    <s v="tt8426926"/>
    <x v="3260"/>
    <x v="3263"/>
    <n v="0"/>
    <x v="95"/>
    <n v="2"/>
    <n v="58"/>
    <x v="2"/>
    <x v="5"/>
    <x v="5"/>
    <s v="Drama"/>
    <x v="40"/>
    <x v="3"/>
    <n v="56965"/>
    <x v="0"/>
    <x v="59"/>
    <x v="3264"/>
    <n v="-17391658"/>
    <x v="1"/>
    <d v="2022-07-22T00:00:00"/>
    <x v="1338"/>
    <x v="2775"/>
    <x v="7"/>
    <x v="1"/>
    <x v="54"/>
    <x v="29"/>
  </r>
  <r>
    <s v="tt8579674"/>
    <x v="3261"/>
    <x v="3264"/>
    <n v="0"/>
    <x v="39"/>
    <n v="1"/>
    <n v="59"/>
    <x v="0"/>
    <x v="5"/>
    <x v="3"/>
    <s v="War"/>
    <x v="18"/>
    <x v="1"/>
    <n v="648241"/>
    <x v="2"/>
    <x v="164"/>
    <x v="3265"/>
    <n v="289579472"/>
    <x v="0"/>
    <d v="2019-12-04T00:00:00"/>
    <x v="437"/>
    <x v="2683"/>
    <x v="0"/>
    <x v="4"/>
    <x v="47"/>
    <x v="3"/>
  </r>
  <r>
    <s v="tt8623904"/>
    <x v="3262"/>
    <x v="3265"/>
    <n v="0"/>
    <x v="62"/>
    <n v="1"/>
    <n v="43"/>
    <x v="0"/>
    <x v="0"/>
    <x v="3"/>
    <s v="Fantasy"/>
    <x v="7"/>
    <x v="0"/>
    <n v="84953"/>
    <x v="0"/>
    <x v="78"/>
    <x v="3266"/>
    <n v="98446172"/>
    <x v="0"/>
    <d v="2019-11-07T00:00:00"/>
    <x v="985"/>
    <x v="2605"/>
    <x v="5"/>
    <x v="2"/>
    <x v="47"/>
    <x v="7"/>
  </r>
  <r>
    <s v="tt8663516"/>
    <x v="283"/>
    <x v="283"/>
    <n v="0"/>
    <x v="59"/>
    <n v="1"/>
    <n v="30"/>
    <x v="0"/>
    <x v="3"/>
    <x v="10"/>
    <s v="Sci-Fi"/>
    <x v="36"/>
    <x v="0"/>
    <n v="55399"/>
    <x v="0"/>
    <x v="64"/>
    <x v="3267"/>
    <n v="34907074"/>
    <x v="0"/>
    <d v="2019-06-18T00:00:00"/>
    <x v="1339"/>
    <x v="2776"/>
    <x v="6"/>
    <x v="0"/>
    <x v="47"/>
    <x v="21"/>
  </r>
  <r>
    <s v="tt8688634"/>
    <x v="3263"/>
    <x v="3266"/>
    <n v="0"/>
    <x v="53"/>
    <n v="1"/>
    <n v="39"/>
    <x v="0"/>
    <x v="5"/>
    <x v="6"/>
    <s v="Drama"/>
    <x v="5"/>
    <x v="0"/>
    <n v="71965"/>
    <x v="0"/>
    <x v="127"/>
    <x v="3268"/>
    <n v="16939757"/>
    <x v="0"/>
    <d v="2019-09-25T00:00:00"/>
    <x v="1340"/>
    <x v="1730"/>
    <x v="9"/>
    <x v="4"/>
    <x v="47"/>
    <x v="2"/>
  </r>
  <r>
    <s v="tt8721424"/>
    <x v="3264"/>
    <x v="3267"/>
    <n v="0"/>
    <x v="7"/>
    <n v="2"/>
    <n v="0"/>
    <x v="0"/>
    <x v="2"/>
    <x v="2"/>
    <s v="Drama"/>
    <x v="15"/>
    <x v="1"/>
    <n v="115846"/>
    <x v="1"/>
    <x v="51"/>
    <x v="3269"/>
    <n v="-54887223"/>
    <x v="1"/>
    <d v="2021-11-10T00:00:00"/>
    <x v="1341"/>
    <x v="2777"/>
    <x v="5"/>
    <x v="4"/>
    <x v="41"/>
    <x v="28"/>
  </r>
  <r>
    <s v="tt8760708"/>
    <x v="3265"/>
    <x v="3268"/>
    <n v="0"/>
    <x v="8"/>
    <n v="1"/>
    <n v="42"/>
    <x v="0"/>
    <x v="7"/>
    <x v="4"/>
    <s v="Thriller"/>
    <x v="0"/>
    <x v="0"/>
    <n v="131033"/>
    <x v="1"/>
    <x v="3"/>
    <x v="3270"/>
    <n v="167972226"/>
    <x v="0"/>
    <d v="2022-12-07T00:00:00"/>
    <x v="1342"/>
    <x v="2568"/>
    <x v="0"/>
    <x v="4"/>
    <x v="54"/>
    <x v="7"/>
  </r>
  <r>
    <s v="tt8772262"/>
    <x v="3266"/>
    <x v="3269"/>
    <n v="0"/>
    <x v="116"/>
    <n v="2"/>
    <n v="28"/>
    <x v="2"/>
    <x v="3"/>
    <x v="10"/>
    <s v="Mystery"/>
    <x v="1"/>
    <x v="1"/>
    <n v="377072"/>
    <x v="1"/>
    <x v="38"/>
    <x v="3271"/>
    <n v="39059189"/>
    <x v="0"/>
    <d v="2019-06-24T00:00:00"/>
    <x v="1326"/>
    <x v="2778"/>
    <x v="6"/>
    <x v="5"/>
    <x v="47"/>
    <x v="22"/>
  </r>
  <r>
    <s v="tt8847712"/>
    <x v="3267"/>
    <x v="3270"/>
    <n v="0"/>
    <x v="63"/>
    <n v="1"/>
    <n v="47"/>
    <x v="0"/>
    <x v="0"/>
    <x v="3"/>
    <s v="Romance"/>
    <x v="1"/>
    <x v="1"/>
    <n v="144034"/>
    <x v="1"/>
    <x v="78"/>
    <x v="3272"/>
    <n v="21333545"/>
    <x v="0"/>
    <d v="2021-07-12T00:00:00"/>
    <x v="308"/>
    <x v="2535"/>
    <x v="7"/>
    <x v="5"/>
    <x v="41"/>
    <x v="23"/>
  </r>
  <r>
    <s v="tt8912936"/>
    <x v="3268"/>
    <x v="3271"/>
    <n v="0"/>
    <x v="17"/>
    <n v="1"/>
    <n v="45"/>
    <x v="0"/>
    <x v="5"/>
    <x v="5"/>
    <s v="Animation"/>
    <x v="1"/>
    <x v="1"/>
    <n v="72557"/>
    <x v="0"/>
    <x v="143"/>
    <x v="3273"/>
    <n v="117557117"/>
    <x v="0"/>
    <d v="2022-07-01T00:00:00"/>
    <x v="1343"/>
    <x v="2779"/>
    <x v="7"/>
    <x v="1"/>
    <x v="54"/>
    <x v="1"/>
  </r>
  <r>
    <s v="tt8936646"/>
    <x v="3269"/>
    <x v="3272"/>
    <n v="0"/>
    <x v="3"/>
    <n v="1"/>
    <n v="56"/>
    <x v="0"/>
    <x v="5"/>
    <x v="16"/>
    <s v="Unknown"/>
    <x v="22"/>
    <x v="0"/>
    <n v="253496"/>
    <x v="1"/>
    <x v="117"/>
    <x v="12"/>
    <n v="-65000000"/>
    <x v="1"/>
    <d v="2020-04-24T00:00:00"/>
    <x v="1344"/>
    <x v="2780"/>
    <x v="8"/>
    <x v="1"/>
    <x v="53"/>
    <x v="22"/>
  </r>
  <r>
    <s v="tt8946378"/>
    <x v="3270"/>
    <x v="3273"/>
    <n v="0"/>
    <x v="25"/>
    <n v="2"/>
    <n v="10"/>
    <x v="2"/>
    <x v="0"/>
    <x v="6"/>
    <s v="Drama"/>
    <x v="4"/>
    <x v="1"/>
    <n v="746095"/>
    <x v="2"/>
    <x v="82"/>
    <x v="3274"/>
    <n v="272897920"/>
    <x v="0"/>
    <d v="2019-09-07T00:00:00"/>
    <x v="652"/>
    <x v="2496"/>
    <x v="9"/>
    <x v="6"/>
    <x v="47"/>
    <x v="7"/>
  </r>
  <r>
    <s v="tt9032400"/>
    <x v="3271"/>
    <x v="3274"/>
    <n v="0"/>
    <x v="91"/>
    <n v="2"/>
    <n v="36"/>
    <x v="2"/>
    <x v="5"/>
    <x v="5"/>
    <s v="Fantasy"/>
    <x v="33"/>
    <x v="0"/>
    <n v="372452"/>
    <x v="1"/>
    <x v="159"/>
    <x v="3275"/>
    <n v="202064899"/>
    <x v="0"/>
    <d v="2021-10-18T00:00:00"/>
    <x v="1345"/>
    <x v="2781"/>
    <x v="4"/>
    <x v="5"/>
    <x v="41"/>
    <x v="21"/>
  </r>
  <r>
    <s v="tt9114286"/>
    <x v="3272"/>
    <x v="3275"/>
    <n v="0"/>
    <x v="76"/>
    <n v="2"/>
    <n v="41"/>
    <x v="2"/>
    <x v="5"/>
    <x v="5"/>
    <s v="Drama"/>
    <x v="13"/>
    <x v="0"/>
    <n v="289232"/>
    <x v="1"/>
    <x v="224"/>
    <x v="3276"/>
    <n v="609208836"/>
    <x v="0"/>
    <d v="2022-11-09T00:00:00"/>
    <x v="1119"/>
    <x v="2782"/>
    <x v="5"/>
    <x v="4"/>
    <x v="54"/>
    <x v="17"/>
  </r>
  <r>
    <s v="tt9198364"/>
    <x v="3273"/>
    <x v="3276"/>
    <n v="0"/>
    <x v="52"/>
    <n v="1"/>
    <n v="48"/>
    <x v="0"/>
    <x v="3"/>
    <x v="0"/>
    <s v="Romance"/>
    <x v="13"/>
    <x v="0"/>
    <n v="55655"/>
    <x v="0"/>
    <x v="113"/>
    <x v="3277"/>
    <n v="-39717578"/>
    <x v="1"/>
    <d v="2022-05-20T00:00:00"/>
    <x v="64"/>
    <x v="2783"/>
    <x v="11"/>
    <x v="1"/>
    <x v="54"/>
    <x v="8"/>
  </r>
  <r>
    <s v="tt9203694"/>
    <x v="3274"/>
    <x v="3277"/>
    <n v="0"/>
    <x v="3"/>
    <n v="1"/>
    <n v="56"/>
    <x v="0"/>
    <x v="1"/>
    <x v="4"/>
    <s v="Thriller"/>
    <x v="29"/>
    <x v="0"/>
    <n v="50363"/>
    <x v="0"/>
    <x v="64"/>
    <x v="12"/>
    <n v="-10000000"/>
    <x v="1"/>
    <d v="2021-04-22T00:00:00"/>
    <x v="1313"/>
    <x v="1800"/>
    <x v="8"/>
    <x v="2"/>
    <x v="41"/>
    <x v="29"/>
  </r>
  <r>
    <s v="tt9214832"/>
    <x v="3275"/>
    <x v="3278"/>
    <n v="0"/>
    <x v="14"/>
    <n v="2"/>
    <n v="4"/>
    <x v="2"/>
    <x v="0"/>
    <x v="3"/>
    <s v="Romance"/>
    <x v="13"/>
    <x v="0"/>
    <n v="60145"/>
    <x v="0"/>
    <x v="64"/>
    <x v="3278"/>
    <n v="16404660"/>
    <x v="0"/>
    <d v="2020-02-13T00:00:00"/>
    <x v="1346"/>
    <x v="2746"/>
    <x v="2"/>
    <x v="2"/>
    <x v="53"/>
    <x v="12"/>
  </r>
  <r>
    <s v="tt9224104"/>
    <x v="3276"/>
    <x v="3279"/>
    <n v="0"/>
    <x v="3"/>
    <n v="1"/>
    <n v="56"/>
    <x v="0"/>
    <x v="5"/>
    <x v="5"/>
    <s v="Horror"/>
    <x v="30"/>
    <x v="0"/>
    <n v="62714"/>
    <x v="0"/>
    <x v="308"/>
    <x v="3279"/>
    <n v="266000317"/>
    <x v="0"/>
    <d v="2023-06-09T00:00:00"/>
    <x v="1347"/>
    <x v="2784"/>
    <x v="6"/>
    <x v="1"/>
    <x v="50"/>
    <x v="17"/>
  </r>
  <r>
    <s v="tt9243946"/>
    <x v="3277"/>
    <x v="3280"/>
    <n v="0"/>
    <x v="20"/>
    <n v="2"/>
    <n v="2"/>
    <x v="2"/>
    <x v="5"/>
    <x v="6"/>
    <s v="Drama"/>
    <x v="21"/>
    <x v="1"/>
    <n v="280414"/>
    <x v="1"/>
    <x v="15"/>
    <x v="12"/>
    <n v="-6000000"/>
    <x v="1"/>
    <d v="2019-10-07T00:00:00"/>
    <x v="1348"/>
    <x v="2785"/>
    <x v="4"/>
    <x v="5"/>
    <x v="47"/>
    <x v="7"/>
  </r>
  <r>
    <s v="tt9347730"/>
    <x v="419"/>
    <x v="419"/>
    <n v="0"/>
    <x v="10"/>
    <n v="1"/>
    <n v="31"/>
    <x v="0"/>
    <x v="7"/>
    <x v="16"/>
    <s v="Unknown"/>
    <x v="32"/>
    <x v="0"/>
    <n v="73523"/>
    <x v="0"/>
    <x v="68"/>
    <x v="3280"/>
    <n v="55411570"/>
    <x v="0"/>
    <d v="2021-08-22T00:00:00"/>
    <x v="1349"/>
    <x v="2786"/>
    <x v="10"/>
    <x v="3"/>
    <x v="41"/>
    <x v="29"/>
  </r>
  <r>
    <s v="tt9362722"/>
    <x v="3278"/>
    <x v="3281"/>
    <n v="0"/>
    <x v="54"/>
    <n v="2"/>
    <n v="20"/>
    <x v="2"/>
    <x v="5"/>
    <x v="5"/>
    <s v="Animation"/>
    <x v="20"/>
    <x v="1"/>
    <n v="291041"/>
    <x v="1"/>
    <x v="191"/>
    <x v="3281"/>
    <n v="540516673"/>
    <x v="0"/>
    <d v="2023-05-31T00:00:00"/>
    <x v="1350"/>
    <x v="2787"/>
    <x v="11"/>
    <x v="4"/>
    <x v="50"/>
    <x v="27"/>
  </r>
  <r>
    <s v="tt9362930"/>
    <x v="3279"/>
    <x v="3282"/>
    <n v="0"/>
    <x v="45"/>
    <n v="2"/>
    <n v="7"/>
    <x v="2"/>
    <x v="5"/>
    <x v="5"/>
    <s v="Sci-Fi"/>
    <x v="28"/>
    <x v="0"/>
    <n v="59401"/>
    <x v="0"/>
    <x v="325"/>
    <x v="3282"/>
    <n v="25288072"/>
    <x v="0"/>
    <d v="2023-08-16T00:00:00"/>
    <x v="1351"/>
    <x v="2788"/>
    <x v="10"/>
    <x v="4"/>
    <x v="50"/>
    <x v="18"/>
  </r>
  <r>
    <s v="tt9376612"/>
    <x v="3280"/>
    <x v="3283"/>
    <n v="0"/>
    <x v="68"/>
    <n v="2"/>
    <n v="12"/>
    <x v="2"/>
    <x v="5"/>
    <x v="5"/>
    <s v="Fantasy"/>
    <x v="3"/>
    <x v="1"/>
    <n v="419133"/>
    <x v="1"/>
    <x v="159"/>
    <x v="3283"/>
    <n v="232243292"/>
    <x v="0"/>
    <d v="2021-08-16T00:00:00"/>
    <x v="1277"/>
    <x v="2789"/>
    <x v="10"/>
    <x v="5"/>
    <x v="41"/>
    <x v="18"/>
  </r>
  <r>
    <s v="tt9411972"/>
    <x v="3281"/>
    <x v="3284"/>
    <n v="0"/>
    <x v="31"/>
    <n v="2"/>
    <n v="5"/>
    <x v="2"/>
    <x v="3"/>
    <x v="9"/>
    <s v="Romance"/>
    <x v="14"/>
    <x v="1"/>
    <n v="110104"/>
    <x v="1"/>
    <x v="103"/>
    <x v="3284"/>
    <n v="120353965"/>
    <x v="0"/>
    <d v="2022-06-26T00:00:00"/>
    <x v="1352"/>
    <x v="2790"/>
    <x v="6"/>
    <x v="3"/>
    <x v="54"/>
    <x v="16"/>
  </r>
  <r>
    <s v="tt9419884"/>
    <x v="3282"/>
    <x v="3285"/>
    <n v="0"/>
    <x v="50"/>
    <n v="2"/>
    <n v="6"/>
    <x v="2"/>
    <x v="5"/>
    <x v="5"/>
    <s v="Fantasy"/>
    <x v="17"/>
    <x v="0"/>
    <n v="458344"/>
    <x v="1"/>
    <x v="159"/>
    <x v="3285"/>
    <n v="755775804"/>
    <x v="0"/>
    <d v="2022-05-02T00:00:00"/>
    <x v="86"/>
    <x v="2791"/>
    <x v="11"/>
    <x v="5"/>
    <x v="54"/>
    <x v="9"/>
  </r>
  <r>
    <s v="tt9426210"/>
    <x v="3283"/>
    <x v="3286"/>
    <n v="0"/>
    <x v="22"/>
    <n v="1"/>
    <n v="52"/>
    <x v="0"/>
    <x v="11"/>
    <x v="3"/>
    <s v="Fantasy"/>
    <x v="15"/>
    <x v="1"/>
    <n v="51686"/>
    <x v="0"/>
    <x v="341"/>
    <x v="3286"/>
    <n v="181827909"/>
    <x v="0"/>
    <d v="2019-01-15T00:00:00"/>
    <x v="857"/>
    <x v="2792"/>
    <x v="1"/>
    <x v="0"/>
    <x v="47"/>
    <x v="24"/>
  </r>
  <r>
    <s v="tt9603212"/>
    <x v="3284"/>
    <x v="3287"/>
    <n v="0"/>
    <x v="111"/>
    <n v="2"/>
    <n v="43"/>
    <x v="2"/>
    <x v="5"/>
    <x v="5"/>
    <s v="Thriller"/>
    <x v="10"/>
    <x v="1"/>
    <n v="181176"/>
    <x v="1"/>
    <x v="342"/>
    <x v="3287"/>
    <n v="276535383"/>
    <x v="0"/>
    <d v="2023-06-19T00:00:00"/>
    <x v="794"/>
    <x v="2793"/>
    <x v="6"/>
    <x v="5"/>
    <x v="50"/>
    <x v="4"/>
  </r>
  <r>
    <s v="tt9620288"/>
    <x v="3285"/>
    <x v="3288"/>
    <n v="0"/>
    <x v="2"/>
    <n v="2"/>
    <n v="24"/>
    <x v="2"/>
    <x v="2"/>
    <x v="3"/>
    <s v="Sport"/>
    <x v="15"/>
    <x v="1"/>
    <n v="129020"/>
    <x v="1"/>
    <x v="115"/>
    <x v="3288"/>
    <n v="-10570715"/>
    <x v="1"/>
    <d v="2021-09-02T00:00:00"/>
    <x v="1353"/>
    <x v="1952"/>
    <x v="9"/>
    <x v="2"/>
    <x v="41"/>
    <x v="9"/>
  </r>
  <r>
    <s v="tt9637132"/>
    <x v="3286"/>
    <x v="3289"/>
    <n v="0"/>
    <x v="41"/>
    <n v="2"/>
    <n v="15"/>
    <x v="2"/>
    <x v="5"/>
    <x v="3"/>
    <s v="History"/>
    <x v="36"/>
    <x v="0"/>
    <n v="53325"/>
    <x v="0"/>
    <x v="78"/>
    <x v="3289"/>
    <n v="-16431661"/>
    <x v="1"/>
    <d v="2022-06-03T00:00:00"/>
    <x v="1354"/>
    <x v="2794"/>
    <x v="6"/>
    <x v="1"/>
    <x v="54"/>
    <x v="25"/>
  </r>
  <r>
    <s v="tt9639470"/>
    <x v="3287"/>
    <x v="3290"/>
    <n v="0"/>
    <x v="3"/>
    <n v="1"/>
    <n v="56"/>
    <x v="0"/>
    <x v="3"/>
    <x v="10"/>
    <s v="Mystery"/>
    <x v="16"/>
    <x v="0"/>
    <n v="165677"/>
    <x v="1"/>
    <x v="120"/>
    <x v="3290"/>
    <n v="-20042375"/>
    <x v="1"/>
    <d v="2021-09-04T00:00:00"/>
    <x v="721"/>
    <x v="2795"/>
    <x v="9"/>
    <x v="6"/>
    <x v="41"/>
    <x v="3"/>
  </r>
  <r>
    <s v="tt9686708"/>
    <x v="3288"/>
    <x v="3291"/>
    <n v="0"/>
    <x v="6"/>
    <n v="2"/>
    <n v="16"/>
    <x v="2"/>
    <x v="0"/>
    <x v="3"/>
    <s v="Unknown"/>
    <x v="1"/>
    <x v="1"/>
    <n v="74646"/>
    <x v="0"/>
    <x v="56"/>
    <x v="3291"/>
    <n v="-32819548"/>
    <x v="1"/>
    <d v="2020-06-12T00:00:00"/>
    <x v="678"/>
    <x v="2796"/>
    <x v="6"/>
    <x v="1"/>
    <x v="53"/>
    <x v="23"/>
  </r>
  <r>
    <s v="tt9764362"/>
    <x v="3289"/>
    <x v="3292"/>
    <n v="0"/>
    <x v="63"/>
    <n v="1"/>
    <n v="47"/>
    <x v="0"/>
    <x v="0"/>
    <x v="10"/>
    <s v="Thriller"/>
    <x v="14"/>
    <x v="1"/>
    <n v="359425"/>
    <x v="1"/>
    <x v="56"/>
    <x v="3292"/>
    <n v="44628200"/>
    <x v="0"/>
    <d v="2022-09-10T00:00:00"/>
    <x v="786"/>
    <x v="2041"/>
    <x v="9"/>
    <x v="6"/>
    <x v="54"/>
    <x v="28"/>
  </r>
  <r>
    <s v="tt9770150"/>
    <x v="3290"/>
    <x v="3293"/>
    <n v="0"/>
    <x v="63"/>
    <n v="1"/>
    <n v="47"/>
    <x v="0"/>
    <x v="3"/>
    <x v="11"/>
    <s v="Unknown"/>
    <x v="21"/>
    <x v="1"/>
    <n v="175977"/>
    <x v="1"/>
    <x v="25"/>
    <x v="3293"/>
    <n v="34458207"/>
    <x v="0"/>
    <d v="2020-09-11T00:00:00"/>
    <x v="1345"/>
    <x v="2797"/>
    <x v="9"/>
    <x v="1"/>
    <x v="53"/>
    <x v="0"/>
  </r>
  <r>
    <s v="tt9777666"/>
    <x v="3291"/>
    <x v="3294"/>
    <n v="0"/>
    <x v="36"/>
    <n v="2"/>
    <n v="18"/>
    <x v="2"/>
    <x v="5"/>
    <x v="5"/>
    <s v="Drama"/>
    <x v="5"/>
    <x v="0"/>
    <n v="220617"/>
    <x v="1"/>
    <x v="159"/>
    <x v="137"/>
    <n v="-185600000"/>
    <x v="1"/>
    <d v="2021-06-30T00:00:00"/>
    <x v="919"/>
    <x v="2521"/>
    <x v="6"/>
    <x v="4"/>
    <x v="41"/>
    <x v="13"/>
  </r>
  <r>
    <s v="tt9784798"/>
    <x v="3292"/>
    <x v="3295"/>
    <n v="0"/>
    <x v="50"/>
    <n v="2"/>
    <n v="6"/>
    <x v="2"/>
    <x v="2"/>
    <x v="3"/>
    <s v="History"/>
    <x v="3"/>
    <x v="1"/>
    <n v="88568"/>
    <x v="0"/>
    <x v="112"/>
    <x v="3294"/>
    <n v="-18521991"/>
    <x v="1"/>
    <d v="2021-02-01T00:00:00"/>
    <x v="1355"/>
    <x v="2798"/>
    <x v="2"/>
    <x v="5"/>
    <x v="41"/>
    <x v="1"/>
  </r>
  <r>
    <s v="tt9844522"/>
    <x v="3293"/>
    <x v="3296"/>
    <n v="0"/>
    <x v="28"/>
    <n v="1"/>
    <n v="28"/>
    <x v="0"/>
    <x v="5"/>
    <x v="5"/>
    <s v="Horror"/>
    <x v="36"/>
    <x v="0"/>
    <n v="56955"/>
    <x v="0"/>
    <x v="48"/>
    <x v="3295"/>
    <n v="50774490"/>
    <x v="0"/>
    <d v="2021-07-01T00:00:00"/>
    <x v="1294"/>
    <x v="2799"/>
    <x v="7"/>
    <x v="2"/>
    <x v="41"/>
    <x v="1"/>
  </r>
  <r>
    <s v="tt9893250"/>
    <x v="3294"/>
    <x v="3297"/>
    <n v="0"/>
    <x v="0"/>
    <n v="1"/>
    <n v="58"/>
    <x v="0"/>
    <x v="0"/>
    <x v="6"/>
    <s v="Drama"/>
    <x v="0"/>
    <x v="0"/>
    <n v="141433"/>
    <x v="1"/>
    <x v="99"/>
    <x v="3296"/>
    <n v="-12648338"/>
    <x v="1"/>
    <d v="2020-09-12T00:00:00"/>
    <x v="1171"/>
    <x v="2800"/>
    <x v="9"/>
    <x v="6"/>
    <x v="53"/>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D065F-BFDC-437B-9A41-C521C3351E4E}"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75:B89"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axis="axisRow" showAll="0" sortType="descending">
      <items count="14">
        <item x="1"/>
        <item x="2"/>
        <item x="3"/>
        <item x="8"/>
        <item x="11"/>
        <item x="6"/>
        <item x="7"/>
        <item x="10"/>
        <item x="9"/>
        <item x="4"/>
        <item x="5"/>
        <item x="0"/>
        <item x="12"/>
        <item t="default"/>
      </items>
      <autoSortScope>
        <pivotArea dataOnly="0" outline="0" fieldPosition="0">
          <references count="1">
            <reference field="4294967294" count="1" selected="0">
              <x v="0"/>
            </reference>
          </references>
        </pivotArea>
      </autoSortScope>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2"/>
  </rowFields>
  <rowItems count="14">
    <i>
      <x v="8"/>
    </i>
    <i>
      <x v="5"/>
    </i>
    <i>
      <x v="4"/>
    </i>
    <i>
      <x v="11"/>
    </i>
    <i>
      <x v="6"/>
    </i>
    <i>
      <x/>
    </i>
    <i>
      <x v="2"/>
    </i>
    <i>
      <x v="7"/>
    </i>
    <i>
      <x v="10"/>
    </i>
    <i>
      <x v="9"/>
    </i>
    <i>
      <x v="1"/>
    </i>
    <i>
      <x v="3"/>
    </i>
    <i>
      <x v="12"/>
    </i>
    <i t="grand">
      <x/>
    </i>
  </rowItems>
  <colItems count="1">
    <i/>
  </colItems>
  <dataFields count="1">
    <dataField name="Count of originalTitle"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11"/>
          </reference>
        </references>
      </pivotArea>
    </chartFormat>
    <chartFormat chart="0" format="2">
      <pivotArea type="data" outline="0" fieldPosition="0">
        <references count="2">
          <reference field="4294967294" count="1" selected="0">
            <x v="0"/>
          </reference>
          <reference field="22" count="1" selected="0">
            <x v="6"/>
          </reference>
        </references>
      </pivotArea>
    </chartFormat>
    <chartFormat chart="0" format="3">
      <pivotArea type="data" outline="0" fieldPosition="0">
        <references count="2">
          <reference field="4294967294" count="1" selected="0">
            <x v="0"/>
          </reference>
          <reference field="22" count="1" selected="0">
            <x v="5"/>
          </reference>
        </references>
      </pivotArea>
    </chartFormat>
    <chartFormat chart="0" format="4">
      <pivotArea type="data" outline="0" fieldPosition="0">
        <references count="2">
          <reference field="4294967294" count="1" selected="0">
            <x v="0"/>
          </reference>
          <reference field="22" count="1" selected="0">
            <x v="4"/>
          </reference>
        </references>
      </pivotArea>
    </chartFormat>
    <chartFormat chart="0" format="5">
      <pivotArea type="data" outline="0" fieldPosition="0">
        <references count="2">
          <reference field="4294967294" count="1" selected="0">
            <x v="0"/>
          </reference>
          <reference field="22" count="1" selected="0">
            <x v="8"/>
          </reference>
        </references>
      </pivotArea>
    </chartFormat>
    <chartFormat chart="0" format="6">
      <pivotArea type="data" outline="0" fieldPosition="0">
        <references count="2">
          <reference field="4294967294" count="1" selected="0">
            <x v="0"/>
          </reference>
          <reference field="2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D39C1-3B36-48FC-BA7B-928138274B3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Average of average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E0297A-6D17-4D0B-9F45-65BBF1B1C3D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dataField="1"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Sum of Profit" fld="17"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A5C5A6-4C17-47AB-9992-DF68FFB375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6:B262"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sortType="descending">
      <items count="6">
        <item x="3"/>
        <item x="2"/>
        <item x="4"/>
        <item x="0"/>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12"/>
  </rowFields>
  <rowItems count="6">
    <i>
      <x v="3"/>
    </i>
    <i>
      <x v="4"/>
    </i>
    <i>
      <x/>
    </i>
    <i>
      <x v="2"/>
    </i>
    <i>
      <x v="1"/>
    </i>
    <i t="grand">
      <x/>
    </i>
  </rowItems>
  <colItems count="1">
    <i/>
  </colItems>
  <dataFields count="1">
    <dataField name="Count of originalTitle" fld="2" subtotal="count" baseField="0" baseItem="0"/>
  </dataFields>
  <formats count="1">
    <format dxfId="1">
      <pivotArea collapsedLevelsAreSubtotals="1" fieldPosition="0">
        <references count="1">
          <reference field="12"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BF75F4-7F08-4CDC-824D-970EB7225AA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9:B285" firstHeaderRow="1" firstDataRow="1" firstDataCol="1"/>
  <pivotFields count="26">
    <pivotField showAll="0"/>
    <pivotField showAll="0"/>
    <pivotField showAll="0"/>
    <pivotField showAll="0"/>
    <pivotField showAll="0"/>
    <pivotField showAll="0"/>
    <pivotField showAll="0"/>
    <pivotField showAll="0">
      <items count="4">
        <item x="2"/>
        <item x="1"/>
        <item x="0"/>
        <item t="default"/>
      </items>
    </pivotField>
    <pivotField axis="axisRow" showAll="0" measureFilter="1" sortType="descending">
      <items count="17">
        <item x="9"/>
        <item x="14"/>
        <item x="15"/>
        <item x="10"/>
        <item x="12"/>
        <item x="7"/>
        <item x="8"/>
        <item x="6"/>
        <item x="3"/>
        <item x="13"/>
        <item x="4"/>
        <item x="0"/>
        <item x="2"/>
        <item x="11"/>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dataField="1"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8"/>
  </rowFields>
  <rowItems count="6">
    <i>
      <x v="14"/>
    </i>
    <i>
      <x v="15"/>
    </i>
    <i>
      <x v="13"/>
    </i>
    <i>
      <x v="4"/>
    </i>
    <i>
      <x v="9"/>
    </i>
    <i t="grand">
      <x/>
    </i>
  </rowItems>
  <colItems count="1">
    <i/>
  </colItems>
  <dataFields count="1">
    <dataField name="Average of Profit" fld="17" subtotal="average" baseField="8" baseItem="0"/>
  </dataFields>
  <formats count="1">
    <format dxfId="2">
      <pivotArea collapsedLevelsAreSubtotals="1" fieldPosition="0">
        <references count="1">
          <reference field="8" count="5">
            <x v="4"/>
            <x v="9"/>
            <x v="13"/>
            <x v="14"/>
            <x v="15"/>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E6F02-2AD5-4492-875D-84711962B27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A55"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dataField="1"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Average of numVotes" fld="13"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E62728-3383-4B43-8742-62522FAEFF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3:B206"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axis="axisRow"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18"/>
  </rowFields>
  <rowItems count="3">
    <i>
      <x/>
    </i>
    <i>
      <x v="1"/>
    </i>
    <i t="grand">
      <x/>
    </i>
  </rowItems>
  <colItems count="1">
    <i/>
  </colItems>
  <dataFields count="1">
    <dataField name="Count of originalTitle" fld="2"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8" count="1" selected="0">
            <x v="0"/>
          </reference>
        </references>
      </pivotArea>
    </chartFormat>
    <chartFormat chart="10"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88C509-3347-4049-BC82-AE663E040E8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dataField="1"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672944-E230-4FE0-9A42-EBFF8861036A}"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6:B112"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axis="axisRow"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8"/>
  </rowFields>
  <rowItems count="6">
    <i>
      <x/>
    </i>
    <i>
      <x v="4"/>
    </i>
    <i>
      <x v="7"/>
    </i>
    <i>
      <x v="1"/>
    </i>
    <i>
      <x v="5"/>
    </i>
    <i t="grand">
      <x/>
    </i>
  </rowItems>
  <colItems count="1">
    <i/>
  </colItems>
  <dataFields count="1">
    <dataField name="Count of original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4865C7-0876-4BD5-A3DC-D2AB9163A77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dataField="1"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Count of directors" fld="20" subtotal="count"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A62592-D829-4D75-951A-D040F4EDB8A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243:A244"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items count="344">
        <item x="292"/>
        <item x="176"/>
        <item x="128"/>
        <item x="37"/>
        <item x="262"/>
        <item x="134"/>
        <item x="314"/>
        <item x="171"/>
        <item x="219"/>
        <item x="53"/>
        <item x="31"/>
        <item x="36"/>
        <item x="151"/>
        <item x="147"/>
        <item x="261"/>
        <item x="296"/>
        <item x="150"/>
        <item x="54"/>
        <item x="49"/>
        <item x="67"/>
        <item x="12"/>
        <item x="213"/>
        <item x="305"/>
        <item x="18"/>
        <item x="220"/>
        <item x="23"/>
        <item x="61"/>
        <item x="47"/>
        <item x="241"/>
        <item x="17"/>
        <item x="4"/>
        <item x="81"/>
        <item x="27"/>
        <item x="20"/>
        <item x="339"/>
        <item x="94"/>
        <item x="232"/>
        <item x="42"/>
        <item x="60"/>
        <item x="98"/>
        <item x="8"/>
        <item x="26"/>
        <item x="9"/>
        <item x="200"/>
        <item x="19"/>
        <item x="29"/>
        <item x="332"/>
        <item x="7"/>
        <item x="14"/>
        <item x="5"/>
        <item x="50"/>
        <item x="217"/>
        <item x="24"/>
        <item x="28"/>
        <item x="263"/>
        <item x="215"/>
        <item x="32"/>
        <item x="257"/>
        <item x="11"/>
        <item x="281"/>
        <item x="10"/>
        <item x="74"/>
        <item x="2"/>
        <item x="101"/>
        <item x="41"/>
        <item x="40"/>
        <item x="242"/>
        <item x="1"/>
        <item x="225"/>
        <item x="45"/>
        <item x="136"/>
        <item x="57"/>
        <item x="13"/>
        <item x="293"/>
        <item x="238"/>
        <item x="326"/>
        <item x="25"/>
        <item x="309"/>
        <item x="260"/>
        <item x="330"/>
        <item x="16"/>
        <item x="267"/>
        <item x="80"/>
        <item x="15"/>
        <item x="77"/>
        <item x="86"/>
        <item x="329"/>
        <item x="205"/>
        <item x="39"/>
        <item x="297"/>
        <item x="268"/>
        <item x="90"/>
        <item x="22"/>
        <item x="6"/>
        <item x="298"/>
        <item x="246"/>
        <item x="280"/>
        <item x="44"/>
        <item x="91"/>
        <item x="33"/>
        <item x="83"/>
        <item x="35"/>
        <item x="189"/>
        <item x="226"/>
        <item x="95"/>
        <item x="282"/>
        <item x="38"/>
        <item x="324"/>
        <item x="118"/>
        <item x="73"/>
        <item x="323"/>
        <item x="64"/>
        <item x="244"/>
        <item x="66"/>
        <item x="69"/>
        <item x="258"/>
        <item x="21"/>
        <item x="341"/>
        <item x="71"/>
        <item x="337"/>
        <item x="93"/>
        <item x="265"/>
        <item x="197"/>
        <item x="3"/>
        <item x="104"/>
        <item x="199"/>
        <item x="180"/>
        <item x="30"/>
        <item x="278"/>
        <item x="327"/>
        <item x="46"/>
        <item x="99"/>
        <item x="335"/>
        <item x="85"/>
        <item x="97"/>
        <item x="131"/>
        <item x="302"/>
        <item x="48"/>
        <item x="243"/>
        <item x="252"/>
        <item x="100"/>
        <item x="291"/>
        <item x="110"/>
        <item x="123"/>
        <item x="283"/>
        <item x="271"/>
        <item x="315"/>
        <item x="70"/>
        <item x="240"/>
        <item x="87"/>
        <item x="192"/>
        <item x="59"/>
        <item x="312"/>
        <item x="96"/>
        <item x="338"/>
        <item x="62"/>
        <item x="270"/>
        <item x="236"/>
        <item x="288"/>
        <item x="196"/>
        <item x="34"/>
        <item x="72"/>
        <item x="253"/>
        <item x="68"/>
        <item x="316"/>
        <item x="102"/>
        <item x="121"/>
        <item x="259"/>
        <item x="103"/>
        <item x="88"/>
        <item x="78"/>
        <item x="112"/>
        <item x="43"/>
        <item x="295"/>
        <item x="58"/>
        <item x="111"/>
        <item x="65"/>
        <item x="106"/>
        <item x="84"/>
        <item x="144"/>
        <item x="89"/>
        <item x="52"/>
        <item x="107"/>
        <item x="76"/>
        <item x="127"/>
        <item x="55"/>
        <item x="172"/>
        <item x="56"/>
        <item x="75"/>
        <item x="184"/>
        <item x="248"/>
        <item x="119"/>
        <item x="79"/>
        <item x="287"/>
        <item x="82"/>
        <item x="290"/>
        <item x="126"/>
        <item x="186"/>
        <item x="116"/>
        <item x="120"/>
        <item x="92"/>
        <item x="255"/>
        <item x="129"/>
        <item x="135"/>
        <item x="109"/>
        <item x="114"/>
        <item x="0"/>
        <item x="300"/>
        <item x="124"/>
        <item x="266"/>
        <item x="115"/>
        <item x="307"/>
        <item x="276"/>
        <item x="333"/>
        <item x="185"/>
        <item x="139"/>
        <item x="142"/>
        <item x="63"/>
        <item x="51"/>
        <item x="221"/>
        <item x="206"/>
        <item x="130"/>
        <item x="165"/>
        <item x="299"/>
        <item x="195"/>
        <item x="113"/>
        <item x="239"/>
        <item x="235"/>
        <item x="133"/>
        <item x="105"/>
        <item x="234"/>
        <item x="117"/>
        <item x="167"/>
        <item x="146"/>
        <item x="156"/>
        <item x="233"/>
        <item x="108"/>
        <item x="153"/>
        <item x="141"/>
        <item x="230"/>
        <item x="155"/>
        <item x="303"/>
        <item x="137"/>
        <item x="187"/>
        <item x="198"/>
        <item x="177"/>
        <item x="125"/>
        <item x="202"/>
        <item x="289"/>
        <item x="169"/>
        <item x="218"/>
        <item x="174"/>
        <item x="340"/>
        <item x="132"/>
        <item x="269"/>
        <item x="190"/>
        <item x="209"/>
        <item x="143"/>
        <item x="148"/>
        <item x="154"/>
        <item x="179"/>
        <item x="164"/>
        <item x="304"/>
        <item x="294"/>
        <item x="188"/>
        <item x="319"/>
        <item x="140"/>
        <item x="122"/>
        <item x="182"/>
        <item x="325"/>
        <item x="158"/>
        <item x="194"/>
        <item x="320"/>
        <item x="201"/>
        <item x="160"/>
        <item x="318"/>
        <item x="274"/>
        <item x="168"/>
        <item x="138"/>
        <item x="152"/>
        <item x="254"/>
        <item x="162"/>
        <item x="181"/>
        <item x="149"/>
        <item x="223"/>
        <item x="313"/>
        <item x="170"/>
        <item x="203"/>
        <item x="308"/>
        <item x="163"/>
        <item x="227"/>
        <item x="178"/>
        <item x="173"/>
        <item x="183"/>
        <item x="256"/>
        <item x="175"/>
        <item x="161"/>
        <item x="193"/>
        <item x="272"/>
        <item x="250"/>
        <item x="231"/>
        <item x="191"/>
        <item x="207"/>
        <item x="273"/>
        <item x="157"/>
        <item x="328"/>
        <item x="228"/>
        <item x="204"/>
        <item x="166"/>
        <item x="145"/>
        <item x="284"/>
        <item x="301"/>
        <item x="286"/>
        <item x="211"/>
        <item x="334"/>
        <item x="212"/>
        <item x="247"/>
        <item x="275"/>
        <item x="159"/>
        <item x="336"/>
        <item x="210"/>
        <item x="277"/>
        <item x="214"/>
        <item x="264"/>
        <item x="317"/>
        <item x="249"/>
        <item x="216"/>
        <item x="251"/>
        <item x="245"/>
        <item x="306"/>
        <item x="224"/>
        <item x="229"/>
        <item x="222"/>
        <item x="208"/>
        <item x="311"/>
        <item x="342"/>
        <item x="279"/>
        <item x="237"/>
        <item x="310"/>
        <item x="321"/>
        <item x="331"/>
        <item x="285"/>
        <item x="322"/>
        <item t="default"/>
      </items>
    </pivotField>
    <pivotField dataField="1" showAll="0">
      <items count="3298">
        <item x="12"/>
        <item x="28"/>
        <item x="10"/>
        <item x="972"/>
        <item x="16"/>
        <item x="42"/>
        <item x="48"/>
        <item x="848"/>
        <item x="14"/>
        <item x="2008"/>
        <item x="20"/>
        <item x="25"/>
        <item x="1159"/>
        <item x="2297"/>
        <item x="2570"/>
        <item x="2113"/>
        <item x="15"/>
        <item x="2390"/>
        <item x="3269"/>
        <item x="21"/>
        <item x="22"/>
        <item x="871"/>
        <item x="2874"/>
        <item x="919"/>
        <item x="63"/>
        <item x="587"/>
        <item x="3248"/>
        <item x="686"/>
        <item x="411"/>
        <item x="39"/>
        <item x="1024"/>
        <item x="2133"/>
        <item x="3232"/>
        <item x="2823"/>
        <item x="2752"/>
        <item x="2403"/>
        <item x="2327"/>
        <item x="2510"/>
        <item x="1705"/>
        <item x="2883"/>
        <item x="3262"/>
        <item x="1934"/>
        <item x="1430"/>
        <item x="31"/>
        <item x="3124"/>
        <item x="287"/>
        <item x="3160"/>
        <item x="1440"/>
        <item x="1720"/>
        <item x="594"/>
        <item x="2700"/>
        <item x="3264"/>
        <item x="13"/>
        <item x="3185"/>
        <item x="1947"/>
        <item x="2135"/>
        <item x="2075"/>
        <item x="2990"/>
        <item x="662"/>
        <item x="1735"/>
        <item x="2251"/>
        <item x="2784"/>
        <item x="3106"/>
        <item x="3207"/>
        <item x="696"/>
        <item x="552"/>
        <item x="2575"/>
        <item x="322"/>
        <item x="2341"/>
        <item x="3162"/>
        <item x="1302"/>
        <item x="1125"/>
        <item x="2202"/>
        <item x="2128"/>
        <item x="1086"/>
        <item x="3296"/>
        <item x="221"/>
        <item x="1073"/>
        <item x="3214"/>
        <item x="870"/>
        <item x="1891"/>
        <item x="3231"/>
        <item x="547"/>
        <item x="1864"/>
        <item x="2912"/>
        <item x="1991"/>
        <item x="2426"/>
        <item x="2708"/>
        <item x="3169"/>
        <item x="2108"/>
        <item x="208"/>
        <item x="424"/>
        <item x="1191"/>
        <item x="3009"/>
        <item x="521"/>
        <item x="395"/>
        <item x="151"/>
        <item x="572"/>
        <item x="2231"/>
        <item x="3291"/>
        <item x="2112"/>
        <item x="659"/>
        <item x="466"/>
        <item x="539"/>
        <item x="2192"/>
        <item x="2416"/>
        <item x="2797"/>
        <item x="5"/>
        <item x="2779"/>
        <item x="138"/>
        <item x="2887"/>
        <item x="394"/>
        <item x="601"/>
        <item x="2899"/>
        <item x="505"/>
        <item x="2413"/>
        <item x="2333"/>
        <item x="784"/>
        <item x="2621"/>
        <item x="119"/>
        <item x="431"/>
        <item x="863"/>
        <item x="504"/>
        <item x="2661"/>
        <item x="494"/>
        <item x="834"/>
        <item x="3085"/>
        <item x="2451"/>
        <item x="1540"/>
        <item x="2353"/>
        <item x="64"/>
        <item x="2864"/>
        <item x="1804"/>
        <item x="1122"/>
        <item x="1730"/>
        <item x="1481"/>
        <item x="3010"/>
        <item x="1657"/>
        <item x="2530"/>
        <item x="3015"/>
        <item x="595"/>
        <item x="625"/>
        <item x="2567"/>
        <item x="3161"/>
        <item x="1444"/>
        <item x="207"/>
        <item x="3201"/>
        <item x="436"/>
        <item x="156"/>
        <item x="558"/>
        <item x="1823"/>
        <item x="2110"/>
        <item x="2620"/>
        <item x="3087"/>
        <item x="3071"/>
        <item x="2394"/>
        <item x="642"/>
        <item x="2554"/>
        <item x="2891"/>
        <item x="1411"/>
        <item x="1683"/>
        <item x="1963"/>
        <item x="34"/>
        <item x="2454"/>
        <item x="180"/>
        <item x="2674"/>
        <item x="3012"/>
        <item x="2805"/>
        <item x="1352"/>
        <item x="191"/>
        <item x="1535"/>
        <item x="2377"/>
        <item x="2313"/>
        <item x="363"/>
        <item x="2853"/>
        <item x="1896"/>
        <item x="2266"/>
        <item x="2"/>
        <item x="1541"/>
        <item x="1011"/>
        <item x="1556"/>
        <item x="170"/>
        <item x="1847"/>
        <item x="2969"/>
        <item x="2679"/>
        <item x="2806"/>
        <item x="2224"/>
        <item x="230"/>
        <item x="445"/>
        <item x="499"/>
        <item x="229"/>
        <item x="250"/>
        <item x="1797"/>
        <item x="2360"/>
        <item x="1574"/>
        <item x="541"/>
        <item x="375"/>
        <item x="2382"/>
        <item x="241"/>
        <item x="2657"/>
        <item x="392"/>
        <item x="898"/>
        <item x="1801"/>
        <item x="2751"/>
        <item x="1058"/>
        <item x="723"/>
        <item x="2743"/>
        <item x="2213"/>
        <item x="2726"/>
        <item x="120"/>
        <item x="1531"/>
        <item x="1967"/>
        <item x="2975"/>
        <item x="2237"/>
        <item x="2549"/>
        <item x="1477"/>
        <item x="1543"/>
        <item x="816"/>
        <item x="1661"/>
        <item x="1036"/>
        <item x="2847"/>
        <item x="1663"/>
        <item x="1168"/>
        <item x="2267"/>
        <item x="922"/>
        <item x="570"/>
        <item x="2945"/>
        <item x="1863"/>
        <item x="3294"/>
        <item x="1810"/>
        <item x="564"/>
        <item x="2550"/>
        <item x="1487"/>
        <item x="2722"/>
        <item x="2504"/>
        <item x="1989"/>
        <item x="1806"/>
        <item x="582"/>
        <item x="452"/>
        <item x="690"/>
        <item x="281"/>
        <item x="309"/>
        <item x="1324"/>
        <item x="347"/>
        <item x="1366"/>
        <item x="2365"/>
        <item x="2388"/>
        <item x="3289"/>
        <item x="218"/>
        <item x="233"/>
        <item x="1278"/>
        <item x="882"/>
        <item x="78"/>
        <item x="3158"/>
        <item x="2435"/>
        <item x="1274"/>
        <item x="166"/>
        <item x="289"/>
        <item x="566"/>
        <item x="2839"/>
        <item x="3056"/>
        <item x="2629"/>
        <item x="2203"/>
        <item x="3140"/>
        <item x="1110"/>
        <item x="3040"/>
        <item x="2604"/>
        <item x="1484"/>
        <item x="414"/>
        <item x="3120"/>
        <item x="3008"/>
        <item x="2122"/>
        <item x="2278"/>
        <item x="2564"/>
        <item x="185"/>
        <item x="1332"/>
        <item x="489"/>
        <item x="1243"/>
        <item x="1617"/>
        <item x="2542"/>
        <item x="1849"/>
        <item x="2240"/>
        <item x="875"/>
        <item x="2772"/>
        <item x="3257"/>
        <item x="2459"/>
        <item x="2045"/>
        <item x="183"/>
        <item x="2249"/>
        <item x="205"/>
        <item x="2471"/>
        <item x="743"/>
        <item x="479"/>
        <item x="418"/>
        <item x="869"/>
        <item x="2028"/>
        <item x="1659"/>
        <item x="3141"/>
        <item x="2609"/>
        <item x="2034"/>
        <item x="1346"/>
        <item x="217"/>
        <item x="2124"/>
        <item x="2094"/>
        <item x="1803"/>
        <item x="1040"/>
        <item x="2920"/>
        <item x="444"/>
        <item x="909"/>
        <item x="2781"/>
        <item x="2255"/>
        <item x="2865"/>
        <item x="1355"/>
        <item x="247"/>
        <item x="1148"/>
        <item x="711"/>
        <item x="100"/>
        <item x="2892"/>
        <item x="661"/>
        <item x="2533"/>
        <item x="1781"/>
        <item x="192"/>
        <item x="1037"/>
        <item x="3064"/>
        <item x="3079"/>
        <item x="681"/>
        <item x="3206"/>
        <item x="2627"/>
        <item x="2813"/>
        <item x="1584"/>
        <item x="997"/>
        <item x="1960"/>
        <item x="300"/>
        <item x="294"/>
        <item x="3254"/>
        <item x="1764"/>
        <item x="487"/>
        <item x="1656"/>
        <item x="3095"/>
        <item x="2105"/>
        <item x="3153"/>
        <item x="1305"/>
        <item x="2644"/>
        <item x="1818"/>
        <item x="2682"/>
        <item x="1817"/>
        <item x="2290"/>
        <item x="2325"/>
        <item x="1341"/>
        <item x="998"/>
        <item x="209"/>
        <item x="231"/>
        <item x="2414"/>
        <item x="1014"/>
        <item x="3215"/>
        <item x="137"/>
        <item x="372"/>
        <item x="157"/>
        <item x="712"/>
        <item x="187"/>
        <item x="325"/>
        <item x="2295"/>
        <item x="1856"/>
        <item x="1133"/>
        <item x="2586"/>
        <item x="1483"/>
        <item x="2592"/>
        <item x="804"/>
        <item x="139"/>
        <item x="1596"/>
        <item x="1303"/>
        <item x="1962"/>
        <item x="2012"/>
        <item x="2062"/>
        <item x="197"/>
        <item x="3139"/>
        <item x="2534"/>
        <item x="2152"/>
        <item x="18"/>
        <item x="2115"/>
        <item x="1376"/>
        <item x="1403"/>
        <item x="2606"/>
        <item x="260"/>
        <item x="3006"/>
        <item x="2556"/>
        <item x="718"/>
        <item x="2882"/>
        <item x="2536"/>
        <item x="2925"/>
        <item x="1774"/>
        <item x="2302"/>
        <item x="1514"/>
        <item x="1857"/>
        <item x="371"/>
        <item x="1114"/>
        <item x="2111"/>
        <item x="3186"/>
        <item x="1205"/>
        <item x="889"/>
        <item x="2909"/>
        <item x="491"/>
        <item x="1050"/>
        <item x="1328"/>
        <item x="974"/>
        <item x="245"/>
        <item x="808"/>
        <item x="388"/>
        <item x="2168"/>
        <item x="446"/>
        <item x="1336"/>
        <item x="2415"/>
        <item x="2776"/>
        <item x="1078"/>
        <item x="749"/>
        <item x="1471"/>
        <item x="234"/>
        <item x="2410"/>
        <item x="2676"/>
        <item x="706"/>
        <item x="284"/>
        <item x="2553"/>
        <item x="286"/>
        <item x="2198"/>
        <item x="1920"/>
        <item x="2998"/>
        <item x="921"/>
        <item x="2042"/>
        <item x="2704"/>
        <item x="2587"/>
        <item x="3246"/>
        <item x="3143"/>
        <item x="315"/>
        <item x="1507"/>
        <item x="2004"/>
        <item x="840"/>
        <item x="223"/>
        <item x="1423"/>
        <item x="3065"/>
        <item x="609"/>
        <item x="577"/>
        <item x="1291"/>
        <item x="2469"/>
        <item x="2354"/>
        <item x="2089"/>
        <item x="2206"/>
        <item x="1021"/>
        <item x="567"/>
        <item x="2552"/>
        <item x="1416"/>
        <item x="1640"/>
        <item x="2051"/>
        <item x="2160"/>
        <item x="2099"/>
        <item x="1087"/>
        <item x="2626"/>
        <item x="2372"/>
        <item x="225"/>
        <item x="2481"/>
        <item x="2422"/>
        <item x="1066"/>
        <item x="832"/>
        <item x="130"/>
        <item x="1480"/>
        <item x="2858"/>
        <item x="1922"/>
        <item x="530"/>
        <item x="3075"/>
        <item x="1855"/>
        <item x="2717"/>
        <item x="1311"/>
        <item x="3252"/>
        <item x="979"/>
        <item x="899"/>
        <item x="2656"/>
        <item x="3277"/>
        <item x="182"/>
        <item x="630"/>
        <item x="776"/>
        <item x="580"/>
        <item x="1731"/>
        <item x="181"/>
        <item x="2214"/>
        <item x="1845"/>
        <item x="3219"/>
        <item x="1441"/>
        <item x="2129"/>
        <item x="77"/>
        <item x="3022"/>
        <item x="135"/>
        <item x="1998"/>
        <item x="988"/>
        <item x="134"/>
        <item x="1414"/>
        <item x="1447"/>
        <item x="1032"/>
        <item x="484"/>
        <item x="1887"/>
        <item x="603"/>
        <item x="36"/>
        <item x="2736"/>
        <item x="2292"/>
        <item x="116"/>
        <item x="133"/>
        <item x="751"/>
        <item x="2715"/>
        <item x="891"/>
        <item x="1162"/>
        <item x="1692"/>
        <item x="145"/>
        <item x="449"/>
        <item x="583"/>
        <item x="3043"/>
        <item x="91"/>
        <item x="799"/>
        <item x="3088"/>
        <item x="430"/>
        <item x="49"/>
        <item x="107"/>
        <item x="1345"/>
        <item x="1227"/>
        <item x="2256"/>
        <item x="2923"/>
        <item x="2296"/>
        <item x="1972"/>
        <item x="1768"/>
        <item x="2176"/>
        <item x="2561"/>
        <item x="2303"/>
        <item x="249"/>
        <item x="1739"/>
        <item x="1642"/>
        <item x="1729"/>
        <item x="83"/>
        <item x="470"/>
        <item x="1306"/>
        <item x="2785"/>
        <item x="1807"/>
        <item x="1916"/>
        <item x="2479"/>
        <item x="807"/>
        <item x="2601"/>
        <item x="2491"/>
        <item x="1924"/>
        <item x="3290"/>
        <item x="1532"/>
        <item x="730"/>
        <item x="2964"/>
        <item x="2548"/>
        <item x="1039"/>
        <item x="477"/>
        <item x="2242"/>
        <item x="810"/>
        <item x="588"/>
        <item x="3125"/>
        <item x="95"/>
        <item x="110"/>
        <item x="175"/>
        <item x="50"/>
        <item x="1740"/>
        <item x="727"/>
        <item x="1185"/>
        <item x="1344"/>
        <item x="1975"/>
        <item x="3035"/>
        <item x="1190"/>
        <item x="1970"/>
        <item x="2638"/>
        <item x="639"/>
        <item x="2845"/>
        <item x="3074"/>
        <item x="1106"/>
        <item x="342"/>
        <item x="600"/>
        <item x="517"/>
        <item x="194"/>
        <item x="68"/>
        <item x="2391"/>
        <item x="2259"/>
        <item x="2963"/>
        <item x="622"/>
        <item x="2067"/>
        <item x="1149"/>
        <item x="532"/>
        <item x="2210"/>
        <item x="103"/>
        <item x="2803"/>
        <item x="554"/>
        <item x="1660"/>
        <item x="607"/>
        <item x="700"/>
        <item x="108"/>
        <item x="806"/>
        <item x="169"/>
        <item x="1981"/>
        <item x="413"/>
        <item x="2500"/>
        <item x="1929"/>
        <item x="613"/>
        <item x="143"/>
        <item x="254"/>
        <item x="2831"/>
        <item x="88"/>
        <item x="2114"/>
        <item x="361"/>
        <item x="1236"/>
        <item x="2576"/>
        <item x="2205"/>
        <item x="2088"/>
        <item x="2997"/>
        <item x="3278"/>
        <item x="2555"/>
        <item x="542"/>
        <item x="2696"/>
        <item x="3077"/>
        <item x="674"/>
        <item x="261"/>
        <item x="1435"/>
        <item x="1744"/>
        <item x="2612"/>
        <item x="1603"/>
        <item x="6"/>
        <item x="2143"/>
        <item x="321"/>
        <item x="1544"/>
        <item x="1927"/>
        <item x="1802"/>
        <item x="1946"/>
        <item x="121"/>
        <item x="2184"/>
        <item x="1676"/>
        <item x="1964"/>
        <item x="114"/>
        <item x="90"/>
        <item x="668"/>
        <item x="2929"/>
        <item x="1240"/>
        <item x="2981"/>
        <item x="1861"/>
        <item x="1782"/>
        <item x="45"/>
        <item x="1400"/>
        <item x="1883"/>
        <item x="1104"/>
        <item x="1940"/>
        <item x="2597"/>
        <item x="1798"/>
        <item x="2799"/>
        <item x="3137"/>
        <item x="468"/>
        <item x="2936"/>
        <item x="471"/>
        <item x="2200"/>
        <item x="685"/>
        <item x="1787"/>
        <item x="560"/>
        <item x="2430"/>
        <item x="837"/>
        <item x="54"/>
        <item x="1157"/>
        <item x="178"/>
        <item x="929"/>
        <item x="522"/>
        <item x="619"/>
        <item x="2361"/>
        <item x="2076"/>
        <item x="11"/>
        <item x="265"/>
        <item x="1914"/>
        <item x="33"/>
        <item x="2070"/>
        <item x="2641"/>
        <item x="2916"/>
        <item x="612"/>
        <item x="1719"/>
        <item x="1010"/>
        <item x="1599"/>
        <item x="2472"/>
        <item x="2821"/>
        <item x="2387"/>
        <item x="937"/>
        <item x="2486"/>
        <item x="2957"/>
        <item x="2738"/>
        <item x="27"/>
        <item x="2800"/>
        <item x="200"/>
        <item x="1184"/>
        <item x="93"/>
        <item x="128"/>
        <item x="333"/>
        <item x="1387"/>
        <item x="780"/>
        <item x="1553"/>
        <item x="269"/>
        <item x="536"/>
        <item x="3057"/>
        <item x="760"/>
        <item x="1082"/>
        <item x="1770"/>
        <item x="3032"/>
        <item x="1175"/>
        <item x="1792"/>
        <item x="301"/>
        <item x="2537"/>
        <item x="99"/>
        <item x="2602"/>
        <item x="1951"/>
        <item x="37"/>
        <item x="1517"/>
        <item x="264"/>
        <item x="159"/>
        <item x="1031"/>
        <item x="158"/>
        <item x="1363"/>
        <item x="2424"/>
        <item x="1727"/>
        <item x="2603"/>
        <item x="1980"/>
        <item x="1119"/>
        <item x="738"/>
        <item x="1965"/>
        <item x="2902"/>
        <item x="1886"/>
        <item x="2081"/>
        <item x="1154"/>
        <item x="109"/>
        <item x="2608"/>
        <item x="2182"/>
        <item x="52"/>
        <item x="2720"/>
        <item x="3189"/>
        <item x="571"/>
        <item x="549"/>
        <item x="2340"/>
        <item x="2705"/>
        <item x="442"/>
        <item x="1047"/>
        <item x="3236"/>
        <item x="2009"/>
        <item x="2277"/>
        <item x="257"/>
        <item x="1504"/>
        <item x="2642"/>
        <item x="584"/>
        <item x="2167"/>
        <item x="976"/>
        <item x="1095"/>
        <item x="2458"/>
        <item x="2691"/>
        <item x="161"/>
        <item x="132"/>
        <item x="1101"/>
        <item x="1258"/>
        <item x="2817"/>
        <item x="3239"/>
        <item x="2073"/>
        <item x="426"/>
        <item x="1330"/>
        <item x="518"/>
        <item x="2518"/>
        <item x="936"/>
        <item x="627"/>
        <item x="817"/>
        <item x="956"/>
        <item x="1548"/>
        <item x="1932"/>
        <item x="1029"/>
        <item x="1072"/>
        <item x="47"/>
        <item x="1446"/>
        <item x="2662"/>
        <item x="847"/>
        <item x="480"/>
        <item x="2697"/>
        <item x="381"/>
        <item x="2401"/>
        <item x="2065"/>
        <item x="643"/>
        <item x="291"/>
        <item x="1625"/>
        <item x="280"/>
        <item x="818"/>
        <item x="167"/>
        <item x="2199"/>
        <item x="1846"/>
        <item x="1329"/>
        <item x="2164"/>
        <item x="2560"/>
        <item x="384"/>
        <item x="2995"/>
        <item x="2299"/>
        <item x="104"/>
        <item x="298"/>
        <item x="70"/>
        <item x="1390"/>
        <item x="1384"/>
        <item x="2253"/>
        <item x="1841"/>
        <item x="3117"/>
        <item x="2693"/>
        <item x="1463"/>
        <item x="563"/>
        <item x="24"/>
        <item x="2901"/>
        <item x="2917"/>
        <item x="989"/>
        <item x="1629"/>
        <item x="1"/>
        <item x="2571"/>
        <item x="1170"/>
        <item x="2352"/>
        <item x="3132"/>
        <item x="1751"/>
        <item x="478"/>
        <item x="346"/>
        <item x="2581"/>
        <item x="1256"/>
        <item x="8"/>
        <item x="637"/>
        <item x="2116"/>
        <item x="1424"/>
        <item x="30"/>
        <item x="2223"/>
        <item x="198"/>
        <item x="2658"/>
        <item x="439"/>
        <item x="2080"/>
        <item x="724"/>
        <item x="2134"/>
        <item x="2824"/>
        <item x="964"/>
        <item x="123"/>
        <item x="443"/>
        <item x="786"/>
        <item x="715"/>
        <item x="873"/>
        <item x="317"/>
        <item x="1520"/>
        <item x="1099"/>
        <item x="2989"/>
        <item x="1687"/>
        <item x="1700"/>
        <item x="1795"/>
        <item x="1033"/>
        <item x="2572"/>
        <item x="1988"/>
        <item x="2840"/>
        <item x="377"/>
        <item x="519"/>
        <item x="268"/>
        <item x="267"/>
        <item x="1454"/>
        <item x="2225"/>
        <item x="1126"/>
        <item x="55"/>
        <item x="1827"/>
        <item x="172"/>
        <item x="2675"/>
        <item x="2660"/>
        <item x="614"/>
        <item x="1417"/>
        <item x="227"/>
        <item x="3247"/>
        <item x="2903"/>
        <item x="1618"/>
        <item x="213"/>
        <item x="1776"/>
        <item x="1143"/>
        <item x="232"/>
        <item x="1837"/>
        <item x="1650"/>
        <item x="242"/>
        <item x="2690"/>
        <item x="1557"/>
        <item x="553"/>
        <item x="1654"/>
        <item x="2257"/>
        <item x="3288"/>
        <item x="2742"/>
        <item x="2127"/>
        <item x="3293"/>
        <item x="862"/>
        <item x="3238"/>
        <item x="2807"/>
        <item x="692"/>
        <item x="2496"/>
        <item x="92"/>
        <item x="87"/>
        <item x="2371"/>
        <item x="813"/>
        <item x="968"/>
        <item x="904"/>
        <item x="228"/>
        <item x="1555"/>
        <item x="476"/>
        <item x="79"/>
        <item x="797"/>
        <item x="2808"/>
        <item x="822"/>
        <item x="153"/>
        <item x="1890"/>
        <item x="3034"/>
        <item x="1111"/>
        <item x="1399"/>
        <item x="237"/>
        <item x="312"/>
        <item x="1985"/>
        <item x="3036"/>
        <item x="2487"/>
        <item x="238"/>
        <item x="1984"/>
        <item x="173"/>
        <item x="1812"/>
        <item x="3149"/>
        <item x="454"/>
        <item x="2356"/>
        <item x="2287"/>
        <item x="203"/>
        <item x="828"/>
        <item x="2254"/>
        <item x="615"/>
        <item x="2301"/>
        <item x="2035"/>
        <item x="202"/>
        <item x="1534"/>
        <item x="358"/>
        <item x="3187"/>
        <item x="2516"/>
        <item x="793"/>
        <item x="1969"/>
        <item x="117"/>
        <item x="3054"/>
        <item x="2862"/>
        <item x="1319"/>
        <item x="115"/>
        <item x="2078"/>
        <item x="383"/>
        <item x="2876"/>
        <item x="3209"/>
        <item x="1479"/>
        <item x="2270"/>
        <item x="2782"/>
        <item x="3184"/>
        <item x="1470"/>
        <item x="2130"/>
        <item x="98"/>
        <item x="1813"/>
        <item x="938"/>
        <item x="1756"/>
        <item x="1132"/>
        <item x="1953"/>
        <item x="1075"/>
        <item x="1443"/>
        <item x="1714"/>
        <item x="2967"/>
        <item x="75"/>
        <item x="2123"/>
        <item x="3047"/>
        <item x="2867"/>
        <item x="1669"/>
        <item x="657"/>
        <item x="2568"/>
        <item x="2100"/>
        <item x="673"/>
        <item x="1107"/>
        <item x="432"/>
        <item x="285"/>
        <item x="1767"/>
        <item x="1725"/>
        <item x="1763"/>
        <item x="2524"/>
        <item x="3051"/>
        <item x="7"/>
        <item x="272"/>
        <item x="1153"/>
        <item x="1172"/>
        <item x="1843"/>
        <item x="2154"/>
        <item x="428"/>
        <item x="277"/>
        <item x="3123"/>
        <item x="650"/>
        <item x="2447"/>
        <item x="1952"/>
        <item x="2802"/>
        <item x="3111"/>
        <item x="759"/>
        <item x="991"/>
        <item x="2956"/>
        <item x="1904"/>
        <item x="2069"/>
        <item x="2930"/>
        <item x="259"/>
        <item x="666"/>
        <item x="3267"/>
        <item x="2520"/>
        <item x="1129"/>
        <item x="1348"/>
        <item x="2689"/>
        <item x="2265"/>
        <item x="2446"/>
        <item x="404"/>
        <item x="1012"/>
        <item x="1936"/>
        <item x="2343"/>
        <item x="2181"/>
        <item x="2591"/>
        <item x="306"/>
        <item x="367"/>
        <item x="1103"/>
        <item x="707"/>
        <item x="1850"/>
        <item x="1100"/>
        <item x="2165"/>
        <item x="1396"/>
        <item x="1382"/>
        <item x="2036"/>
        <item x="3272"/>
        <item x="252"/>
        <item x="2640"/>
        <item x="398"/>
        <item x="2774"/>
        <item x="765"/>
        <item x="1977"/>
        <item x="1788"/>
        <item x="61"/>
        <item x="334"/>
        <item x="2630"/>
        <item x="656"/>
        <item x="357"/>
        <item x="1526"/>
        <item x="1371"/>
        <item x="2461"/>
        <item x="861"/>
        <item x="2596"/>
        <item x="67"/>
        <item x="623"/>
        <item x="2905"/>
        <item x="96"/>
        <item x="2944"/>
        <item x="1506"/>
        <item x="2443"/>
        <item x="3083"/>
        <item x="928"/>
        <item x="2221"/>
        <item x="2878"/>
        <item x="802"/>
        <item x="1124"/>
        <item x="2437"/>
        <item x="2174"/>
        <item x="1737"/>
        <item x="168"/>
        <item x="35"/>
        <item x="3271"/>
        <item x="2546"/>
        <item x="2016"/>
        <item x="2279"/>
        <item x="679"/>
        <item x="423"/>
        <item x="2357"/>
        <item x="488"/>
        <item x="1234"/>
        <item x="2427"/>
        <item x="911"/>
        <item x="2881"/>
        <item x="1689"/>
        <item x="1777"/>
        <item x="2770"/>
        <item x="916"/>
        <item x="3128"/>
        <item x="2589"/>
        <item x="1641"/>
        <item x="2931"/>
        <item x="2285"/>
        <item x="3150"/>
        <item x="2038"/>
        <item x="2820"/>
        <item x="1675"/>
        <item x="349"/>
        <item x="441"/>
        <item x="2698"/>
        <item x="219"/>
        <item x="2264"/>
        <item x="3021"/>
        <item x="65"/>
        <item x="307"/>
        <item x="2232"/>
        <item x="3072"/>
        <item x="1874"/>
        <item x="2529"/>
        <item x="1398"/>
        <item x="1431"/>
        <item x="1476"/>
        <item x="199"/>
        <item x="293"/>
        <item x="1602"/>
        <item x="2841"/>
        <item x="1935"/>
        <item x="262"/>
        <item x="2091"/>
        <item x="1816"/>
        <item x="1749"/>
        <item x="764"/>
        <item x="1674"/>
        <item x="1875"/>
        <item x="3118"/>
        <item x="3268"/>
        <item x="1825"/>
        <item x="40"/>
        <item x="3147"/>
        <item x="950"/>
        <item x="647"/>
        <item x="511"/>
        <item x="658"/>
        <item x="515"/>
        <item x="1478"/>
        <item x="212"/>
        <item x="849"/>
        <item x="496"/>
        <item x="1135"/>
        <item x="56"/>
        <item x="425"/>
        <item x="460"/>
        <item x="1372"/>
        <item x="1280"/>
        <item x="276"/>
        <item x="3093"/>
        <item x="2196"/>
        <item x="2877"/>
        <item x="514"/>
        <item x="256"/>
        <item x="1986"/>
        <item x="701"/>
        <item x="1161"/>
        <item x="1571"/>
        <item x="186"/>
        <item x="2895"/>
        <item x="1892"/>
        <item x="9"/>
        <item x="1530"/>
        <item x="154"/>
        <item x="344"/>
        <item x="2687"/>
        <item x="1354"/>
        <item x="3061"/>
        <item x="335"/>
        <item x="1084"/>
        <item x="239"/>
        <item x="220"/>
        <item x="3237"/>
        <item x="3098"/>
        <item x="2960"/>
        <item x="2768"/>
        <item x="124"/>
        <item x="2117"/>
        <item x="1868"/>
        <item x="2801"/>
        <item x="827"/>
        <item x="343"/>
        <item x="2725"/>
        <item x="26"/>
        <item x="1475"/>
        <item x="2861"/>
        <item x="266"/>
        <item x="864"/>
        <item x="1529"/>
        <item x="2345"/>
        <item x="645"/>
        <item x="2718"/>
        <item x="485"/>
        <item x="3203"/>
        <item x="3135"/>
        <item x="2140"/>
        <item x="2580"/>
        <item x="1958"/>
        <item x="1572"/>
        <item x="794"/>
        <item x="1380"/>
        <item x="1251"/>
        <item x="2436"/>
        <item x="94"/>
        <item x="1639"/>
        <item x="2724"/>
        <item x="105"/>
        <item x="2306"/>
        <item x="235"/>
        <item x="1141"/>
        <item x="2312"/>
        <item x="1753"/>
        <item x="750"/>
        <item x="2757"/>
        <item x="2614"/>
        <item x="1783"/>
        <item x="1706"/>
        <item x="1083"/>
        <item x="1899"/>
        <item x="779"/>
        <item x="2162"/>
        <item x="141"/>
        <item x="1365"/>
        <item x="684"/>
        <item x="1198"/>
        <item x="204"/>
        <item x="2308"/>
        <item x="994"/>
        <item x="2049"/>
        <item x="2329"/>
        <item x="744"/>
        <item x="1547"/>
        <item x="920"/>
        <item x="3130"/>
        <item x="486"/>
        <item x="548"/>
        <item x="1760"/>
        <item x="1079"/>
        <item x="2477"/>
        <item x="838"/>
        <item x="1313"/>
        <item x="3121"/>
        <item x="2364"/>
        <item x="365"/>
        <item x="1638"/>
        <item x="1300"/>
        <item x="1699"/>
        <item x="304"/>
        <item x="482"/>
        <item x="332"/>
        <item x="1871"/>
        <item x="1459"/>
        <item x="190"/>
        <item x="3242"/>
        <item x="378"/>
        <item x="3241"/>
        <item x="1265"/>
        <item x="2191"/>
        <item x="800"/>
        <item x="1870"/>
        <item x="1287"/>
        <item x="1491"/>
        <item x="1192"/>
        <item x="453"/>
        <item x="1527"/>
        <item x="1568"/>
        <item x="939"/>
        <item x="845"/>
        <item x="1710"/>
        <item x="1279"/>
        <item x="1601"/>
        <item x="618"/>
        <item x="1342"/>
        <item x="85"/>
        <item x="1244"/>
        <item x="3028"/>
        <item x="3030"/>
        <item x="101"/>
        <item x="1074"/>
        <item x="2431"/>
        <item x="2282"/>
        <item x="391"/>
        <item x="390"/>
        <item x="193"/>
        <item x="1626"/>
        <item x="3172"/>
        <item x="908"/>
        <item x="1326"/>
        <item x="2072"/>
        <item x="2428"/>
        <item x="1000"/>
        <item x="211"/>
        <item x="598"/>
        <item x="1915"/>
        <item x="841"/>
        <item x="299"/>
        <item x="2092"/>
        <item x="1204"/>
        <item x="693"/>
        <item x="610"/>
        <item x="224"/>
        <item x="2178"/>
        <item x="2423"/>
        <item x="954"/>
        <item x="2513"/>
        <item x="1968"/>
        <item x="1538"/>
        <item x="51"/>
        <item x="1677"/>
        <item x="2952"/>
        <item x="3243"/>
        <item x="364"/>
        <item x="1996"/>
        <item x="1419"/>
        <item x="1465"/>
        <item x="3177"/>
        <item x="140"/>
        <item x="354"/>
        <item x="2999"/>
        <item x="2126"/>
        <item x="2811"/>
        <item x="739"/>
        <item x="4"/>
        <item x="2005"/>
        <item x="1439"/>
        <item x="1521"/>
        <item x="2889"/>
        <item x="951"/>
        <item x="1999"/>
        <item x="2792"/>
        <item x="3253"/>
        <item x="283"/>
        <item x="2787"/>
        <item x="2258"/>
        <item x="999"/>
        <item x="1747"/>
        <item x="2741"/>
        <item x="2980"/>
        <item x="2860"/>
        <item x="1173"/>
        <item x="592"/>
        <item x="451"/>
        <item x="2014"/>
        <item x="2405"/>
        <item x="337"/>
        <item x="2692"/>
        <item x="106"/>
        <item x="1820"/>
        <item x="146"/>
        <item x="2021"/>
        <item x="1895"/>
        <item x="405"/>
        <item x="273"/>
        <item x="1944"/>
        <item x="447"/>
        <item x="1698"/>
        <item x="427"/>
        <item x="1808"/>
        <item x="777"/>
        <item x="2849"/>
        <item x="3258"/>
        <item x="1102"/>
        <item x="1296"/>
        <item x="195"/>
        <item x="3256"/>
        <item x="2044"/>
        <item x="2190"/>
        <item x="1878"/>
        <item x="957"/>
        <item x="1580"/>
        <item x="1105"/>
        <item x="1667"/>
        <item x="1490"/>
        <item x="1741"/>
        <item x="3097"/>
        <item x="1335"/>
        <item x="1230"/>
        <item x="2514"/>
        <item x="1614"/>
        <item x="1092"/>
        <item x="1004"/>
        <item x="3295"/>
        <item x="1272"/>
        <item x="463"/>
        <item x="147"/>
        <item x="1524"/>
        <item x="1550"/>
        <item x="3059"/>
        <item x="1117"/>
        <item x="1533"/>
        <item x="856"/>
        <item x="3116"/>
        <item x="867"/>
        <item x="1576"/>
        <item x="2433"/>
        <item x="2654"/>
        <item x="3154"/>
        <item x="510"/>
        <item x="1055"/>
        <item x="2339"/>
        <item x="2370"/>
        <item x="992"/>
        <item x="653"/>
        <item x="1966"/>
        <item x="2359"/>
        <item x="142"/>
        <item x="1993"/>
        <item x="2921"/>
        <item x="941"/>
        <item x="2194"/>
        <item x="2563"/>
        <item x="2247"/>
        <item x="2125"/>
        <item x="1206"/>
        <item x="1138"/>
        <item x="1408"/>
        <item x="1030"/>
        <item x="1717"/>
        <item x="2633"/>
        <item x="1752"/>
        <item x="214"/>
        <item x="1453"/>
        <item x="1646"/>
        <item x="556"/>
        <item x="1645"/>
        <item x="102"/>
        <item x="2579"/>
        <item x="2195"/>
        <item x="1056"/>
        <item x="1597"/>
        <item x="3027"/>
        <item x="1285"/>
        <item x="2261"/>
        <item x="3020"/>
        <item x="2057"/>
        <item x="2444"/>
        <item x="1701"/>
        <item x="176"/>
        <item x="3060"/>
        <item x="1634"/>
        <item x="1405"/>
        <item x="2216"/>
        <item x="1307"/>
        <item x="3263"/>
        <item x="1853"/>
        <item x="965"/>
        <item x="46"/>
        <item x="1573"/>
        <item x="222"/>
        <item x="1009"/>
        <item x="2732"/>
        <item x="338"/>
        <item x="458"/>
        <item x="58"/>
        <item x="2994"/>
        <item x="1194"/>
        <item x="1249"/>
        <item x="1085"/>
        <item x="2517"/>
        <item x="1549"/>
        <item x="2145"/>
        <item x="2734"/>
        <item x="948"/>
        <item x="1339"/>
        <item x="1237"/>
        <item x="3138"/>
        <item x="858"/>
        <item x="1467"/>
        <item x="1627"/>
        <item x="1338"/>
        <item x="2508"/>
        <item x="1019"/>
        <item x="3102"/>
        <item x="796"/>
        <item x="1166"/>
        <item x="1648"/>
        <item x="3002"/>
        <item x="914"/>
        <item x="1267"/>
        <item x="295"/>
        <item x="2269"/>
        <item x="459"/>
        <item x="330"/>
        <item x="745"/>
        <item x="2832"/>
        <item x="274"/>
        <item x="1528"/>
        <item x="2234"/>
        <item x="2448"/>
        <item x="3191"/>
        <item x="1034"/>
        <item x="2389"/>
        <item x="3234"/>
        <item x="420"/>
        <item x="1436"/>
        <item x="3144"/>
        <item x="1511"/>
        <item x="3105"/>
        <item x="1910"/>
        <item x="3031"/>
        <item x="2144"/>
        <item x="1624"/>
        <item x="2968"/>
        <item x="0"/>
        <item x="3170"/>
        <item x="1694"/>
        <item x="1685"/>
        <item x="2141"/>
        <item x="3037"/>
        <item x="271"/>
        <item x="2066"/>
        <item x="836"/>
        <item x="3145"/>
        <item x="835"/>
        <item x="177"/>
        <item x="1186"/>
        <item x="2093"/>
        <item x="1819"/>
        <item x="1259"/>
        <item x="1445"/>
        <item x="3181"/>
        <item x="1697"/>
        <item x="2342"/>
        <item x="2283"/>
        <item x="2870"/>
        <item x="126"/>
        <item x="1485"/>
        <item x="3280"/>
        <item x="2161"/>
        <item x="1016"/>
        <item x="1742"/>
        <item x="1577"/>
        <item x="1028"/>
        <item x="1277"/>
        <item x="1723"/>
        <item x="761"/>
        <item x="1127"/>
        <item x="2098"/>
        <item x="1784"/>
        <item x="2086"/>
        <item x="1681"/>
        <item x="2873"/>
        <item x="2291"/>
        <item x="1829"/>
        <item x="1786"/>
        <item x="179"/>
        <item x="1790"/>
        <item x="1006"/>
        <item x="2810"/>
        <item x="402"/>
        <item x="1773"/>
        <item x="292"/>
        <item x="1594"/>
        <item x="113"/>
        <item x="3094"/>
        <item x="3011"/>
        <item x="688"/>
        <item x="339"/>
        <item x="1410"/>
        <item x="1879"/>
        <item x="1225"/>
        <item x="1987"/>
        <item x="152"/>
        <item x="3292"/>
        <item x="1093"/>
        <item x="2470"/>
        <item x="1872"/>
        <item x="226"/>
        <item x="129"/>
        <item x="160"/>
        <item x="924"/>
        <item x="1199"/>
        <item x="2085"/>
        <item x="148"/>
        <item x="1377"/>
        <item x="2217"/>
        <item x="2523"/>
        <item x="258"/>
        <item x="896"/>
        <item x="1241"/>
        <item x="2982"/>
        <item x="2180"/>
        <item x="171"/>
        <item x="1128"/>
        <item x="3"/>
        <item x="290"/>
        <item x="3038"/>
        <item x="1616"/>
        <item x="2468"/>
        <item x="1054"/>
        <item x="805"/>
        <item x="1350"/>
        <item x="960"/>
        <item x="2851"/>
        <item x="1238"/>
        <item x="1728"/>
        <item x="1428"/>
        <item x="2457"/>
        <item x="2637"/>
        <item x="82"/>
        <item x="1497"/>
        <item x="3240"/>
        <item x="2480"/>
        <item x="874"/>
        <item x="1670"/>
        <item x="993"/>
        <item x="84"/>
        <item x="396"/>
        <item x="1647"/>
        <item x="2442"/>
        <item x="2667"/>
        <item x="2095"/>
        <item x="1703"/>
        <item x="2450"/>
        <item x="2623"/>
        <item x="1150"/>
        <item x="319"/>
        <item x="288"/>
        <item x="868"/>
        <item x="1745"/>
        <item x="1139"/>
        <item x="1598"/>
        <item x="2645"/>
        <item x="2483"/>
        <item x="2940"/>
        <item x="913"/>
        <item x="81"/>
        <item x="1057"/>
        <item x="2838"/>
        <item x="2961"/>
        <item x="112"/>
        <item x="188"/>
        <item x="1564"/>
        <item x="1044"/>
        <item x="2972"/>
        <item x="1518"/>
        <item x="1678"/>
        <item x="2025"/>
        <item x="353"/>
        <item x="2888"/>
        <item x="1721"/>
        <item x="38"/>
        <item x="1488"/>
        <item x="2678"/>
        <item x="1202"/>
        <item x="3055"/>
        <item x="174"/>
        <item x="2131"/>
        <item x="2544"/>
        <item x="1551"/>
        <item x="393"/>
        <item x="1565"/>
        <item x="1680"/>
        <item x="2733"/>
        <item x="1174"/>
        <item x="2834"/>
        <item x="1793"/>
        <item x="2434"/>
        <item x="2666"/>
        <item x="930"/>
        <item x="1613"/>
        <item x="1611"/>
        <item x="2024"/>
        <item x="1123"/>
        <item x="1696"/>
        <item x="1041"/>
        <item x="713"/>
        <item x="1593"/>
        <item x="2789"/>
        <item x="2344"/>
        <item x="2569"/>
        <item x="1171"/>
        <item x="798"/>
        <item x="3073"/>
        <item x="1462"/>
        <item x="1433"/>
        <item x="2245"/>
        <item x="382"/>
        <item x="2730"/>
        <item x="853"/>
        <item x="624"/>
        <item x="2900"/>
        <item x="2071"/>
        <item x="1930"/>
        <item x="308"/>
        <item x="2503"/>
        <item x="2047"/>
        <item x="1189"/>
        <item x="2386"/>
        <item x="1002"/>
        <item x="150"/>
        <item x="961"/>
        <item x="917"/>
        <item x="1314"/>
        <item x="2074"/>
        <item x="1188"/>
        <item x="895"/>
        <item x="165"/>
        <item x="1385"/>
        <item x="2013"/>
        <item x="2153"/>
        <item x="1758"/>
        <item x="3260"/>
        <item x="1716"/>
        <item x="2179"/>
        <item x="876"/>
        <item x="2588"/>
        <item x="2102"/>
        <item x="1838"/>
        <item x="1560"/>
        <item x="3183"/>
        <item x="1722"/>
        <item x="1563"/>
        <item x="1310"/>
        <item x="1334"/>
        <item x="136"/>
        <item x="962"/>
        <item x="1673"/>
        <item x="756"/>
        <item x="341"/>
        <item x="3251"/>
        <item x="2747"/>
        <item x="3225"/>
        <item x="2745"/>
        <item x="2843"/>
        <item x="1401"/>
        <item x="1811"/>
        <item x="1340"/>
        <item x="1455"/>
        <item x="2828"/>
        <item x="2617"/>
        <item x="2315"/>
        <item x="3198"/>
        <item x="970"/>
        <item x="1077"/>
        <item x="1492"/>
        <item x="1025"/>
        <item x="3197"/>
        <item x="2420"/>
        <item x="1978"/>
        <item x="1830"/>
        <item x="1222"/>
        <item x="2030"/>
        <item x="1393"/>
        <item x="1632"/>
        <item x="3107"/>
        <item x="985"/>
        <item x="1351"/>
        <item x="2209"/>
        <item x="1536"/>
        <item x="2408"/>
        <item x="1750"/>
        <item x="1263"/>
        <item x="2107"/>
        <item x="1432"/>
        <item x="826"/>
        <item x="336"/>
        <item x="196"/>
        <item x="1142"/>
        <item x="401"/>
        <item x="984"/>
        <item x="2663"/>
        <item x="1525"/>
        <item x="2220"/>
        <item x="2246"/>
        <item x="1633"/>
        <item x="2238"/>
        <item x="2566"/>
        <item x="2539"/>
        <item x="3216"/>
        <item x="1115"/>
        <item x="933"/>
        <item x="2043"/>
        <item x="735"/>
        <item x="774"/>
        <item x="2052"/>
        <item x="3084"/>
        <item x="263"/>
        <item x="2336"/>
        <item x="1046"/>
        <item x="1386"/>
        <item x="2966"/>
        <item x="189"/>
        <item x="815"/>
        <item x="2628"/>
        <item x="1130"/>
        <item x="2540"/>
        <item x="2777"/>
        <item x="1649"/>
        <item x="935"/>
        <item x="2274"/>
        <item x="900"/>
        <item x="527"/>
        <item x="3033"/>
        <item x="2750"/>
        <item x="2294"/>
        <item x="2815"/>
        <item x="1071"/>
        <item x="2456"/>
        <item x="2816"/>
        <item x="1425"/>
        <item x="860"/>
        <item x="1283"/>
        <item x="2706"/>
        <item x="3129"/>
        <item x="1295"/>
        <item x="1415"/>
        <item x="2119"/>
        <item x="599"/>
        <item x="1609"/>
        <item x="2819"/>
        <item x="1147"/>
        <item x="830"/>
        <item x="1672"/>
        <item x="1628"/>
        <item x="626"/>
        <item x="1420"/>
        <item x="472"/>
        <item x="1181"/>
        <item x="1888"/>
        <item x="528"/>
        <item x="559"/>
        <item x="1049"/>
        <item x="1331"/>
        <item x="1826"/>
        <item x="775"/>
        <item x="2104"/>
        <item x="632"/>
        <item x="2498"/>
        <item x="2599"/>
        <item x="1759"/>
        <item x="597"/>
        <item x="1546"/>
        <item x="2934"/>
        <item x="305"/>
        <item x="767"/>
        <item x="2737"/>
        <item x="879"/>
        <item x="2836"/>
        <item x="1235"/>
        <item x="2149"/>
        <item x="771"/>
        <item x="1429"/>
        <item x="2054"/>
        <item x="1561"/>
        <item x="971"/>
        <item x="2018"/>
        <item x="1145"/>
        <item x="2082"/>
        <item x="1368"/>
        <item x="2938"/>
        <item x="839"/>
        <item x="74"/>
        <item x="1375"/>
        <item x="2585"/>
        <item x="2610"/>
        <item x="893"/>
        <item x="2268"/>
        <item x="435"/>
        <item x="1304"/>
        <item x="1766"/>
        <item x="2163"/>
        <item x="2006"/>
        <item x="1794"/>
        <item x="1064"/>
        <item x="76"/>
        <item x="73"/>
        <item x="946"/>
        <item x="2027"/>
        <item x="1860"/>
        <item x="2159"/>
        <item x="2490"/>
        <item x="490"/>
        <item x="2409"/>
        <item x="1226"/>
        <item x="1418"/>
        <item x="883"/>
        <item x="2723"/>
        <item x="716"/>
        <item x="534"/>
        <item x="3042"/>
        <item x="1212"/>
        <item x="1780"/>
        <item x="149"/>
        <item x="507"/>
        <item x="1301"/>
        <item x="1869"/>
        <item x="1109"/>
        <item x="1928"/>
        <item x="2077"/>
        <item x="43"/>
        <item x="1042"/>
        <item x="680"/>
        <item x="1726"/>
        <item x="1383"/>
        <item x="240"/>
        <item x="2767"/>
        <item x="1592"/>
        <item x="821"/>
        <item x="2502"/>
        <item x="2155"/>
        <item x="2121"/>
        <item x="705"/>
        <item x="574"/>
        <item x="932"/>
        <item x="1394"/>
        <item x="3213"/>
        <item x="1771"/>
        <item x="3229"/>
        <item x="1474"/>
        <item x="2835"/>
        <item x="2896"/>
        <item x="503"/>
        <item x="2243"/>
        <item x="772"/>
        <item x="953"/>
        <item x="2919"/>
        <item x="1404"/>
        <item x="1840"/>
        <item x="3228"/>
        <item x="2509"/>
        <item x="1662"/>
        <item x="581"/>
        <item x="1905"/>
        <item x="1831"/>
        <item x="568"/>
        <item x="995"/>
        <item x="1120"/>
        <item x="2083"/>
        <item x="958"/>
        <item x="2063"/>
        <item x="1665"/>
        <item x="2547"/>
        <item x="1503"/>
        <item x="1942"/>
        <item x="19"/>
        <item x="561"/>
        <item x="3261"/>
        <item x="86"/>
        <item x="604"/>
        <item x="44"/>
        <item x="1118"/>
        <item x="1884"/>
        <item x="1388"/>
        <item x="2670"/>
        <item x="2118"/>
        <item x="1954"/>
        <item x="1160"/>
        <item x="1762"/>
        <item x="545"/>
        <item x="2478"/>
        <item x="1247"/>
        <item x="1187"/>
        <item x="823"/>
        <item x="2453"/>
        <item x="2020"/>
        <item x="1269"/>
        <item x="53"/>
        <item x="934"/>
        <item x="1308"/>
        <item x="495"/>
        <item x="923"/>
        <item x="2854"/>
        <item x="2636"/>
        <item x="2719"/>
        <item x="708"/>
        <item x="525"/>
        <item x="3050"/>
        <item x="1734"/>
        <item x="789"/>
        <item x="1253"/>
        <item x="3016"/>
        <item x="1260"/>
        <item x="1513"/>
        <item x="3014"/>
        <item x="1045"/>
        <item x="492"/>
        <item x="1217"/>
        <item x="385"/>
        <item x="1691"/>
        <item x="2974"/>
        <item x="32"/>
        <item x="1136"/>
        <item x="983"/>
        <item x="2455"/>
        <item x="368"/>
        <item x="1679"/>
        <item x="1053"/>
        <item x="2314"/>
        <item x="255"/>
        <item x="1456"/>
        <item x="1690"/>
        <item x="833"/>
        <item x="2756"/>
        <item x="3227"/>
        <item x="717"/>
        <item x="3048"/>
        <item x="1512"/>
        <item x="2619"/>
        <item x="608"/>
        <item x="1207"/>
        <item x="2318"/>
        <item x="573"/>
        <item x="702"/>
        <item x="1938"/>
        <item x="897"/>
        <item x="2755"/>
        <item x="2429"/>
        <item x="725"/>
        <item x="2350"/>
        <item x="1218"/>
        <item x="3092"/>
        <item x="1452"/>
        <item x="778"/>
        <item x="3266"/>
        <item x="2898"/>
        <item x="1097"/>
        <item x="253"/>
        <item x="1298"/>
        <item x="872"/>
        <item x="2875"/>
        <item x="990"/>
        <item x="672"/>
        <item x="1257"/>
        <item x="127"/>
        <item x="122"/>
        <item x="3122"/>
        <item x="2558"/>
        <item x="689"/>
        <item x="2959"/>
        <item x="2673"/>
        <item x="3204"/>
        <item x="2207"/>
        <item x="2651"/>
        <item x="694"/>
        <item x="331"/>
        <item x="2543"/>
        <item x="60"/>
        <item x="2346"/>
        <item x="1406"/>
        <item x="1558"/>
        <item x="3211"/>
        <item x="2890"/>
        <item x="557"/>
        <item x="843"/>
        <item x="2307"/>
        <item x="2142"/>
        <item x="2039"/>
        <item x="763"/>
        <item x="1842"/>
        <item x="1499"/>
        <item x="1859"/>
        <item x="825"/>
        <item x="942"/>
        <item x="2464"/>
        <item x="2933"/>
        <item x="1918"/>
        <item x="1779"/>
        <item x="3282"/>
        <item x="1216"/>
        <item x="2087"/>
        <item x="125"/>
        <item x="621"/>
        <item x="1391"/>
        <item x="1623"/>
        <item x="1552"/>
        <item x="1757"/>
        <item x="2300"/>
        <item x="1113"/>
        <item x="3176"/>
        <item x="1666"/>
        <item x="1242"/>
        <item x="1496"/>
        <item x="531"/>
        <item x="216"/>
        <item x="1254"/>
        <item x="731"/>
        <item x="1381"/>
        <item x="710"/>
        <item x="2713"/>
        <item x="963"/>
        <item x="1239"/>
        <item x="2228"/>
        <item x="1317"/>
        <item x="2402"/>
        <item x="421"/>
        <item x="2023"/>
        <item x="2584"/>
        <item x="1619"/>
        <item x="3039"/>
        <item x="2017"/>
        <item x="2463"/>
        <item x="2515"/>
        <item x="461"/>
        <item x="2694"/>
        <item x="1961"/>
        <item x="1197"/>
        <item x="433"/>
        <item x="313"/>
        <item x="842"/>
        <item x="2148"/>
        <item x="579"/>
        <item x="1575"/>
        <item x="1357"/>
        <item x="1976"/>
        <item x="2962"/>
        <item x="1449"/>
        <item x="474"/>
        <item x="1612"/>
        <item x="2151"/>
        <item x="2326"/>
        <item x="2379"/>
        <item x="753"/>
        <item x="1926"/>
        <item x="1994"/>
        <item x="2465"/>
        <item x="973"/>
        <item x="2680"/>
        <item x="356"/>
        <item x="651"/>
        <item x="664"/>
        <item x="3164"/>
        <item x="3134"/>
        <item x="467"/>
        <item x="3233"/>
        <item x="2158"/>
        <item x="1733"/>
        <item x="1464"/>
        <item x="2068"/>
        <item x="416"/>
        <item x="2639"/>
        <item x="1080"/>
        <item x="236"/>
        <item x="1876"/>
        <item x="1877"/>
        <item x="1778"/>
        <item x="652"/>
        <item x="2172"/>
        <item x="2593"/>
        <item x="2538"/>
        <item x="2915"/>
        <item x="670"/>
        <item x="2986"/>
        <item x="1286"/>
        <item x="1059"/>
        <item x="1063"/>
        <item x="1177"/>
        <item x="538"/>
        <item x="1292"/>
        <item x="282"/>
        <item x="71"/>
        <item x="1043"/>
        <item x="1422"/>
        <item x="3223"/>
        <item x="2466"/>
        <item x="2983"/>
        <item x="1426"/>
        <item x="2710"/>
        <item x="698"/>
        <item x="1091"/>
        <item x="3193"/>
        <item x="2866"/>
        <item x="888"/>
        <item x="1468"/>
        <item x="3284"/>
        <item x="2003"/>
        <item x="2441"/>
        <item x="1482"/>
        <item x="2482"/>
        <item x="1600"/>
        <item x="318"/>
        <item x="1761"/>
        <item x="641"/>
        <item x="2683"/>
        <item x="3167"/>
        <item x="2280"/>
        <item x="2485"/>
        <item x="1026"/>
        <item x="1902"/>
        <item x="635"/>
        <item x="1567"/>
        <item x="1569"/>
        <item x="1008"/>
        <item x="1743"/>
        <item x="996"/>
        <item x="2598"/>
        <item x="1248"/>
        <item x="415"/>
        <item x="2659"/>
        <item x="2335"/>
        <item x="931"/>
        <item x="3082"/>
        <item x="2440"/>
        <item x="2495"/>
        <item x="1809"/>
        <item x="850"/>
        <item x="2375"/>
        <item x="2056"/>
        <item x="596"/>
        <item x="2338"/>
        <item x="2809"/>
        <item x="3058"/>
        <item x="1971"/>
        <item x="2349"/>
        <item x="855"/>
        <item x="2880"/>
        <item x="2474"/>
        <item x="2281"/>
        <item x="2907"/>
        <item x="275"/>
        <item x="1539"/>
        <item x="631"/>
        <item x="1589"/>
        <item x="2233"/>
        <item x="644"/>
        <item x="374"/>
        <item x="1017"/>
        <item x="1688"/>
        <item x="669"/>
        <item x="2064"/>
        <item x="1495"/>
        <item x="456"/>
        <item x="163"/>
        <item x="1844"/>
        <item x="1397"/>
        <item x="2331"/>
        <item x="3250"/>
        <item x="1151"/>
        <item x="2041"/>
        <item x="450"/>
        <item x="1051"/>
        <item x="945"/>
        <item x="1591"/>
        <item x="1362"/>
        <item x="2721"/>
        <item x="3157"/>
        <item x="1713"/>
        <item x="29"/>
        <item x="327"/>
        <item x="2462"/>
        <item x="437"/>
        <item x="1232"/>
        <item x="2727"/>
        <item x="1566"/>
        <item x="2884"/>
        <item x="1992"/>
        <item x="2037"/>
        <item x="550"/>
        <item x="3133"/>
        <item x="3026"/>
        <item x="2488"/>
        <item x="350"/>
        <item x="2002"/>
        <item x="1473"/>
        <item x="1668"/>
        <item x="3210"/>
        <item x="2794"/>
        <item x="438"/>
        <item x="602"/>
        <item x="2138"/>
        <item x="691"/>
        <item x="747"/>
        <item x="1709"/>
        <item x="1702"/>
        <item x="407"/>
        <item x="2497"/>
        <item x="1228"/>
        <item x="2395"/>
        <item x="340"/>
        <item x="1108"/>
        <item x="2996"/>
        <item x="508"/>
        <item x="1224"/>
        <item x="314"/>
        <item x="2948"/>
        <item x="649"/>
        <item x="3222"/>
        <item x="2594"/>
        <item x="2709"/>
        <item x="762"/>
        <item x="2632"/>
        <item x="824"/>
        <item x="2171"/>
        <item x="2740"/>
        <item x="2939"/>
        <item x="1457"/>
        <item x="741"/>
        <item x="2812"/>
        <item x="1941"/>
        <item x="3100"/>
        <item x="351"/>
        <item x="1379"/>
        <item x="1466"/>
        <item x="1686"/>
        <item x="1515"/>
        <item x="1907"/>
        <item x="2965"/>
        <item x="1873"/>
        <item x="1562"/>
        <item x="1392"/>
        <item x="1359"/>
        <item x="1412"/>
        <item x="1516"/>
        <item x="1211"/>
        <item x="714"/>
        <item x="865"/>
        <item x="770"/>
        <item x="1738"/>
        <item x="2795"/>
        <item x="2147"/>
        <item x="1038"/>
        <item x="2977"/>
        <item x="638"/>
        <item x="851"/>
        <item x="2137"/>
        <item x="2635"/>
        <item x="1288"/>
        <item x="3110"/>
        <item x="270"/>
        <item x="1704"/>
        <item x="2399"/>
        <item x="3146"/>
        <item x="1505"/>
        <item x="1337"/>
        <item x="3174"/>
        <item x="2334"/>
        <item x="586"/>
        <item x="2574"/>
        <item x="1451"/>
        <item x="3220"/>
        <item x="788"/>
        <item x="1815"/>
        <item x="2702"/>
        <item x="2173"/>
        <item x="2177"/>
        <item x="1023"/>
        <item x="1262"/>
        <item x="2766"/>
        <item x="523"/>
        <item x="2309"/>
        <item x="1834"/>
        <item x="665"/>
        <item x="2048"/>
        <item x="1121"/>
        <item x="278"/>
        <item x="3152"/>
        <item x="1708"/>
        <item x="2060"/>
        <item x="1615"/>
        <item x="728"/>
        <item x="2032"/>
        <item x="709"/>
        <item x="2011"/>
        <item x="1178"/>
        <item x="1081"/>
        <item x="877"/>
        <item x="636"/>
        <item x="2973"/>
        <item x="1974"/>
        <item x="2186"/>
        <item x="2499"/>
        <item x="967"/>
        <item x="2684"/>
        <item x="2910"/>
        <item x="975"/>
        <item x="3041"/>
        <item x="1508"/>
        <item x="682"/>
        <item x="2759"/>
        <item x="3244"/>
        <item x="1502"/>
        <item x="400"/>
        <item x="1832"/>
        <item x="1214"/>
        <item x="2229"/>
        <item x="795"/>
        <item x="462"/>
        <item x="131"/>
        <item x="1559"/>
        <item x="1982"/>
        <item x="907"/>
        <item x="2275"/>
        <item x="1489"/>
        <item x="1169"/>
        <item x="1364"/>
        <item x="1048"/>
        <item x="2419"/>
        <item x="2439"/>
        <item x="866"/>
        <item x="2376"/>
        <item x="677"/>
        <item x="429"/>
        <item x="1434"/>
        <item x="667"/>
        <item x="1325"/>
        <item x="1542"/>
        <item x="1281"/>
        <item x="2010"/>
        <item x="1949"/>
        <item x="380"/>
        <item x="1137"/>
        <item x="2942"/>
        <item x="1195"/>
        <item x="2505"/>
        <item x="551"/>
        <item x="3270"/>
        <item x="1631"/>
        <item x="2712"/>
        <item x="3142"/>
        <item x="1060"/>
        <item x="1116"/>
        <item x="1089"/>
        <item x="1061"/>
        <item x="387"/>
        <item x="1252"/>
        <item x="611"/>
        <item x="1500"/>
        <item x="544"/>
        <item x="590"/>
        <item x="1268"/>
        <item x="379"/>
        <item x="754"/>
        <item x="2525"/>
        <item x="513"/>
        <item x="440"/>
        <item x="2059"/>
        <item x="2653"/>
        <item x="1604"/>
        <item x="3066"/>
        <item x="3070"/>
        <item x="2484"/>
        <item x="959"/>
        <item x="593"/>
        <item x="1501"/>
        <item x="3078"/>
        <item x="1919"/>
        <item x="726"/>
        <item x="1635"/>
        <item x="1001"/>
        <item x="2097"/>
        <item x="1316"/>
        <item x="1765"/>
        <item x="1442"/>
        <item x="2319"/>
        <item x="565"/>
        <item x="2541"/>
        <item x="2686"/>
        <item x="69"/>
        <item x="1318"/>
        <item x="297"/>
        <item x="782"/>
        <item x="575"/>
        <item x="890"/>
        <item x="2988"/>
        <item x="1293"/>
        <item x="520"/>
        <item x="1460"/>
        <item x="373"/>
        <item x="1644"/>
        <item x="1196"/>
        <item x="2276"/>
        <item x="3286"/>
        <item x="2120"/>
        <item x="3171"/>
        <item x="986"/>
        <item x="892"/>
        <item x="1395"/>
        <item x="3178"/>
        <item x="2786"/>
        <item x="2978"/>
        <item x="3136"/>
        <item x="473"/>
        <item x="2695"/>
        <item x="1900"/>
        <item x="1179"/>
        <item x="2476"/>
        <item x="1587"/>
        <item x="526"/>
        <item x="2735"/>
        <item x="1065"/>
        <item x="1271"/>
        <item x="2289"/>
        <item x="3062"/>
        <item x="2511"/>
        <item x="2311"/>
        <item x="1282"/>
        <item x="1448"/>
        <item x="736"/>
        <item x="2208"/>
        <item x="1200"/>
        <item x="2955"/>
        <item x="2613"/>
        <item x="360"/>
        <item x="1013"/>
        <item x="1469"/>
        <item x="1937"/>
        <item x="2193"/>
        <item x="2323"/>
        <item x="362"/>
        <item x="369"/>
        <item x="811"/>
        <item x="1309"/>
        <item x="2788"/>
        <item x="2829"/>
        <item x="1070"/>
        <item x="2859"/>
        <item x="1294"/>
        <item x="1554"/>
        <item x="1911"/>
        <item x="3052"/>
        <item x="1867"/>
        <item x="1360"/>
        <item x="1865"/>
        <item x="2565"/>
        <item x="2778"/>
        <item x="3235"/>
        <item x="389"/>
        <item x="2096"/>
        <item x="1622"/>
        <item x="2927"/>
        <item x="1651"/>
        <item x="884"/>
        <item x="3217"/>
        <item x="475"/>
        <item x="2578"/>
        <item x="927"/>
        <item x="1005"/>
        <item x="3273"/>
        <item x="1062"/>
        <item x="2467"/>
        <item x="2885"/>
        <item x="2850"/>
        <item x="2655"/>
        <item x="1140"/>
        <item x="2396"/>
        <item x="1003"/>
        <item x="80"/>
        <item x="2090"/>
        <item x="328"/>
        <item x="1276"/>
        <item x="1193"/>
        <item x="2189"/>
        <item x="1643"/>
        <item x="2170"/>
        <item x="2857"/>
        <item x="2378"/>
        <item x="859"/>
        <item x="533"/>
        <item x="829"/>
        <item x="978"/>
        <item x="1912"/>
        <item x="2729"/>
        <item x="543"/>
        <item x="1275"/>
        <item x="516"/>
        <item x="947"/>
        <item x="497"/>
        <item x="1067"/>
        <item x="2101"/>
        <item x="3175"/>
        <item x="248"/>
        <item x="2775"/>
        <item x="2432"/>
        <item x="1917"/>
        <item x="944"/>
        <item x="320"/>
        <item x="949"/>
        <item x="412"/>
        <item x="2846"/>
        <item x="493"/>
        <item x="2872"/>
        <item x="2235"/>
        <item x="97"/>
        <item x="1824"/>
        <item x="302"/>
        <item x="2367"/>
        <item x="1486"/>
        <item x="2392"/>
        <item x="1833"/>
        <item x="2425"/>
        <item x="3089"/>
        <item x="1221"/>
        <item x="1785"/>
        <item x="766"/>
        <item x="2418"/>
        <item x="2926"/>
        <item x="1327"/>
        <item x="2187"/>
        <item x="1983"/>
        <item x="1711"/>
        <item x="2906"/>
        <item x="1358"/>
        <item x="1182"/>
        <item x="1862"/>
        <item x="2669"/>
        <item x="781"/>
        <item x="1322"/>
        <item x="323"/>
        <item x="2685"/>
        <item x="2022"/>
        <item x="1498"/>
        <item x="506"/>
        <item x="663"/>
        <item x="734"/>
        <item x="2236"/>
        <item x="1736"/>
        <item x="2646"/>
        <item x="683"/>
        <item x="2746"/>
        <item x="2347"/>
        <item x="1979"/>
        <item x="1814"/>
        <item x="1897"/>
        <item x="2212"/>
        <item x="3003"/>
        <item x="1220"/>
        <item x="201"/>
        <item x="1943"/>
        <item x="326"/>
        <item x="483"/>
        <item x="3045"/>
        <item x="1068"/>
        <item x="2239"/>
        <item x="2814"/>
        <item x="660"/>
        <item x="640"/>
        <item x="1545"/>
        <item x="1320"/>
        <item x="3259"/>
        <item x="434"/>
        <item x="605"/>
        <item x="1630"/>
        <item x="1973"/>
        <item x="1682"/>
        <item x="2438"/>
        <item x="1245"/>
        <item x="1921"/>
        <item x="2922"/>
        <item x="2699"/>
        <item x="844"/>
        <item x="2473"/>
        <item x="887"/>
        <item x="2911"/>
        <item x="316"/>
        <item x="980"/>
        <item x="3086"/>
        <item x="1223"/>
        <item x="1997"/>
        <item x="59"/>
        <item x="2084"/>
        <item x="943"/>
        <item x="2263"/>
        <item x="1289"/>
        <item x="654"/>
        <item x="2215"/>
        <item x="2913"/>
        <item x="244"/>
        <item x="352"/>
        <item x="2615"/>
        <item x="1438"/>
        <item x="2701"/>
        <item x="2771"/>
        <item x="606"/>
        <item x="2197"/>
        <item x="2412"/>
        <item x="1165"/>
        <item x="1848"/>
        <item x="417"/>
        <item x="2595"/>
        <item x="3230"/>
        <item x="2924"/>
        <item x="1374"/>
        <item x="768"/>
        <item x="2222"/>
        <item x="2714"/>
        <item x="345"/>
        <item x="1134"/>
        <item x="2029"/>
        <item x="3007"/>
        <item x="675"/>
        <item x="502"/>
        <item x="2136"/>
        <item x="2731"/>
        <item x="3202"/>
        <item x="498"/>
        <item x="1201"/>
        <item x="987"/>
        <item x="940"/>
        <item x="1163"/>
        <item x="3255"/>
        <item x="755"/>
        <item x="17"/>
        <item x="1246"/>
        <item x="1608"/>
        <item x="809"/>
        <item x="740"/>
        <item x="2590"/>
        <item x="655"/>
        <item x="3192"/>
        <item x="3063"/>
        <item x="2328"/>
        <item x="3188"/>
        <item x="687"/>
        <item x="1913"/>
        <item x="2761"/>
        <item x="537"/>
        <item x="448"/>
        <item x="1828"/>
        <item x="3104"/>
        <item x="3205"/>
        <item x="952"/>
        <item x="1353"/>
        <item x="2894"/>
        <item x="2932"/>
        <item x="678"/>
        <item x="1152"/>
        <item x="1180"/>
        <item x="2398"/>
        <item x="2512"/>
        <item x="2156"/>
        <item x="3180"/>
        <item x="370"/>
        <item x="1956"/>
        <item x="1315"/>
        <item x="1590"/>
        <item x="3196"/>
        <item x="569"/>
        <item x="676"/>
        <item x="878"/>
        <item x="722"/>
        <item x="589"/>
        <item x="1796"/>
        <item x="1209"/>
        <item x="1264"/>
        <item x="464"/>
        <item x="409"/>
        <item x="1775"/>
        <item x="2616"/>
        <item x="2411"/>
        <item x="1852"/>
        <item x="1769"/>
        <item x="1595"/>
        <item x="2150"/>
        <item x="2551"/>
        <item x="455"/>
        <item x="1583"/>
        <item x="2677"/>
        <item x="2305"/>
        <item x="399"/>
        <item x="1112"/>
        <item x="910"/>
        <item x="620"/>
        <item x="629"/>
        <item x="2672"/>
        <item x="2262"/>
        <item x="857"/>
        <item x="2298"/>
        <item x="2058"/>
        <item x="1588"/>
        <item x="1094"/>
        <item x="1858"/>
        <item x="2139"/>
        <item x="1158"/>
        <item x="915"/>
        <item x="3096"/>
        <item x="2204"/>
        <item x="2055"/>
        <item x="2618"/>
        <item x="1472"/>
        <item x="792"/>
        <item x="2417"/>
        <item x="2384"/>
        <item x="748"/>
        <item x="2871"/>
        <item x="1052"/>
        <item x="546"/>
        <item x="3049"/>
        <item x="1450"/>
        <item x="2979"/>
        <item x="279"/>
        <item x="2605"/>
        <item x="831"/>
        <item x="2219"/>
        <item x="1370"/>
        <item x="2833"/>
        <item x="880"/>
        <item x="1494"/>
        <item x="1901"/>
        <item x="1437"/>
        <item x="671"/>
        <item x="2079"/>
        <item x="2943"/>
        <item x="783"/>
        <item x="2643"/>
        <item x="162"/>
        <item x="1155"/>
        <item x="329"/>
        <item x="2886"/>
        <item x="3115"/>
        <item x="1620"/>
        <item x="1570"/>
        <item x="703"/>
        <item x="2837"/>
        <item x="246"/>
        <item x="894"/>
        <item x="1273"/>
        <item x="2175"/>
        <item x="206"/>
        <item x="210"/>
        <item x="72"/>
        <item x="386"/>
        <item x="1732"/>
        <item x="2507"/>
        <item x="2000"/>
        <item x="695"/>
        <item x="2358"/>
        <item x="2293"/>
        <item x="758"/>
        <item x="2475"/>
        <item x="3148"/>
        <item x="2381"/>
        <item x="3114"/>
        <item x="1167"/>
        <item x="57"/>
        <item x="2362"/>
        <item x="1637"/>
        <item x="2842"/>
        <item x="1866"/>
        <item x="886"/>
        <item x="633"/>
        <item x="1458"/>
        <item x="1923"/>
        <item x="1748"/>
        <item x="2844"/>
        <item x="3013"/>
        <item x="3017"/>
        <item x="3274"/>
        <item x="854"/>
        <item x="704"/>
        <item x="1367"/>
        <item x="2573"/>
        <item x="2830"/>
        <item x="648"/>
        <item x="155"/>
        <item x="1098"/>
        <item x="1270"/>
        <item x="1995"/>
        <item x="1898"/>
        <item x="2993"/>
        <item x="251"/>
        <item x="2369"/>
        <item x="591"/>
        <item x="1323"/>
        <item x="1909"/>
        <item x="422"/>
        <item x="3212"/>
        <item x="1950"/>
        <item x="481"/>
        <item x="2908"/>
        <item x="2760"/>
        <item x="2019"/>
        <item x="616"/>
        <item x="2818"/>
        <item x="1653"/>
        <item x="578"/>
        <item x="215"/>
        <item x="3166"/>
        <item x="918"/>
        <item x="1903"/>
        <item x="303"/>
        <item x="977"/>
        <item x="2764"/>
        <item x="3168"/>
        <item x="2665"/>
        <item x="310"/>
        <item x="720"/>
        <item x="164"/>
        <item x="742"/>
        <item x="1022"/>
        <item x="2914"/>
        <item x="2688"/>
        <item x="634"/>
        <item x="2322"/>
        <item x="1537"/>
        <item x="1695"/>
        <item x="540"/>
        <item x="2211"/>
        <item x="1233"/>
        <item x="1658"/>
        <item x="3190"/>
        <item x="500"/>
        <item x="1746"/>
        <item x="2848"/>
        <item x="906"/>
        <item x="576"/>
        <item x="2244"/>
        <item x="2532"/>
        <item x="1090"/>
        <item x="1356"/>
        <item x="2583"/>
        <item x="2383"/>
        <item x="737"/>
        <item x="3101"/>
        <item x="814"/>
        <item x="524"/>
        <item x="512"/>
        <item x="981"/>
        <item x="2527"/>
        <item x="1076"/>
        <item x="562"/>
        <item x="2671"/>
        <item x="2227"/>
        <item x="2941"/>
        <item x="408"/>
        <item x="1284"/>
        <item x="3000"/>
        <item x="2286"/>
        <item x="296"/>
        <item x="535"/>
        <item x="905"/>
        <item x="1893"/>
        <item x="1027"/>
        <item x="243"/>
        <item x="925"/>
        <item x="1839"/>
        <item x="419"/>
        <item x="2103"/>
        <item x="2652"/>
        <item x="1957"/>
        <item x="846"/>
        <item x="2647"/>
        <item x="820"/>
        <item x="1297"/>
        <item x="2852"/>
        <item x="733"/>
        <item x="801"/>
        <item x="3195"/>
        <item x="1908"/>
        <item x="3151"/>
        <item x="555"/>
        <item x="1605"/>
        <item x="1069"/>
        <item x="885"/>
        <item x="457"/>
        <item x="2754"/>
        <item x="812"/>
        <item x="2494"/>
        <item x="1652"/>
        <item x="1582"/>
        <item x="1427"/>
        <item x="3046"/>
        <item x="1421"/>
        <item x="1655"/>
        <item x="2634"/>
        <item x="1933"/>
        <item x="966"/>
        <item x="1183"/>
        <item x="1373"/>
        <item x="2449"/>
        <item x="2321"/>
        <item x="3221"/>
        <item x="1955"/>
        <item x="529"/>
        <item x="746"/>
        <item x="2951"/>
        <item x="2317"/>
        <item x="1881"/>
        <item x="3044"/>
        <item x="1096"/>
        <item x="184"/>
        <item x="2970"/>
        <item x="2373"/>
        <item x="3068"/>
        <item x="1343"/>
        <item x="3265"/>
        <item x="1791"/>
        <item x="2739"/>
        <item x="2985"/>
        <item x="1266"/>
        <item x="2492"/>
        <item x="111"/>
        <item x="397"/>
        <item x="1290"/>
        <item x="2991"/>
        <item x="3179"/>
        <item x="585"/>
        <item x="3279"/>
        <item x="66"/>
        <item x="2559"/>
        <item x="1215"/>
        <item x="2053"/>
        <item x="2106"/>
        <item x="3275"/>
        <item x="3208"/>
        <item x="2363"/>
        <item x="1854"/>
        <item x="1579"/>
        <item x="2201"/>
        <item x="1945"/>
        <item x="2374"/>
        <item x="3019"/>
        <item x="1146"/>
        <item x="1131"/>
        <item x="3182"/>
        <item x="2050"/>
        <item x="2946"/>
        <item x="2780"/>
        <item x="3069"/>
        <item x="2522"/>
        <item x="410"/>
        <item x="311"/>
        <item x="2031"/>
        <item x="2868"/>
        <item x="2348"/>
        <item x="3029"/>
        <item x="1931"/>
        <item x="732"/>
        <item x="1948"/>
        <item x="1754"/>
        <item x="348"/>
        <item x="376"/>
        <item x="2611"/>
        <item x="2397"/>
        <item x="1020"/>
        <item x="2744"/>
        <item x="881"/>
        <item x="3112"/>
        <item x="1035"/>
        <item x="3283"/>
        <item x="926"/>
        <item x="2385"/>
        <item x="2407"/>
        <item x="3108"/>
        <item x="1800"/>
        <item x="1990"/>
        <item x="2284"/>
        <item x="469"/>
        <item x="23"/>
        <item x="2545"/>
        <item x="2188"/>
        <item x="969"/>
        <item x="1585"/>
        <item x="785"/>
        <item x="773"/>
        <item x="982"/>
        <item x="3156"/>
        <item x="1015"/>
        <item x="1229"/>
        <item x="1519"/>
        <item x="628"/>
        <item x="1671"/>
        <item x="1389"/>
        <item x="1210"/>
        <item x="366"/>
        <item x="819"/>
        <item x="2330"/>
        <item x="3076"/>
        <item x="2393"/>
        <item x="2879"/>
        <item x="2061"/>
        <item x="3103"/>
        <item x="2577"/>
        <item x="2992"/>
        <item x="3226"/>
        <item x="324"/>
        <item x="2716"/>
        <item x="1347"/>
        <item x="144"/>
        <item x="2825"/>
        <item x="2046"/>
        <item x="41"/>
        <item x="359"/>
        <item x="3005"/>
        <item x="2260"/>
        <item x="769"/>
        <item x="2355"/>
        <item x="2400"/>
        <item x="1203"/>
        <item x="2241"/>
        <item x="1805"/>
        <item x="1312"/>
        <item x="803"/>
        <item x="2947"/>
        <item x="3080"/>
        <item x="1799"/>
        <item x="2489"/>
        <item x="646"/>
        <item x="1880"/>
        <item x="2445"/>
        <item x="721"/>
        <item x="1255"/>
        <item x="2783"/>
        <item x="912"/>
        <item x="406"/>
        <item x="355"/>
        <item x="3218"/>
        <item x="1712"/>
        <item x="403"/>
        <item x="2753"/>
        <item x="1889"/>
        <item x="1144"/>
        <item x="1939"/>
        <item x="2798"/>
        <item x="1836"/>
        <item x="2855"/>
        <item x="3099"/>
        <item x="3001"/>
        <item x="3119"/>
        <item x="3155"/>
        <item x="3081"/>
        <item x="2521"/>
        <item x="1664"/>
        <item x="89"/>
        <item x="2169"/>
        <item x="1822"/>
        <item x="1299"/>
        <item x="2519"/>
        <item x="2271"/>
        <item x="2404"/>
        <item x="2937"/>
        <item x="757"/>
        <item x="2728"/>
        <item x="2501"/>
        <item x="1219"/>
        <item x="729"/>
        <item x="1607"/>
        <item x="1321"/>
        <item x="2166"/>
        <item x="1693"/>
        <item x="3287"/>
        <item x="2984"/>
        <item x="3159"/>
        <item x="2773"/>
        <item x="1707"/>
        <item x="955"/>
        <item x="1718"/>
        <item x="1369"/>
        <item x="2337"/>
        <item x="1724"/>
        <item x="699"/>
        <item x="1835"/>
        <item x="1461"/>
        <item x="1493"/>
        <item x="1715"/>
        <item x="2935"/>
        <item x="2531"/>
        <item x="1636"/>
        <item x="1261"/>
        <item x="1402"/>
        <item x="697"/>
        <item x="2928"/>
        <item x="2506"/>
        <item x="3109"/>
        <item x="1409"/>
        <item x="2183"/>
        <item x="2460"/>
        <item x="1606"/>
        <item x="2976"/>
        <item x="1213"/>
        <item x="1586"/>
        <item x="2950"/>
        <item x="2668"/>
        <item x="790"/>
        <item x="2332"/>
        <item x="1231"/>
        <item x="3018"/>
        <item x="2748"/>
        <item x="2650"/>
        <item x="1925"/>
        <item x="2252"/>
        <item x="1581"/>
        <item x="1772"/>
        <item x="903"/>
        <item x="2157"/>
        <item x="501"/>
        <item x="2793"/>
        <item x="2958"/>
        <item x="3281"/>
        <item x="1789"/>
        <item x="2185"/>
        <item x="2316"/>
        <item x="2273"/>
        <item x="1821"/>
        <item x="2320"/>
        <item x="3127"/>
        <item x="2622"/>
        <item x="1523"/>
        <item x="2707"/>
        <item x="2218"/>
        <item x="2272"/>
        <item x="2607"/>
        <item x="3126"/>
        <item x="2001"/>
        <item x="1007"/>
        <item x="2366"/>
        <item x="1333"/>
        <item x="2625"/>
        <item x="2230"/>
        <item x="2310"/>
        <item x="1882"/>
        <item x="2649"/>
        <item x="1906"/>
        <item x="2452"/>
        <item x="1407"/>
        <item x="3200"/>
        <item x="2015"/>
        <item x="2624"/>
        <item x="2368"/>
        <item x="2681"/>
        <item x="2796"/>
        <item x="62"/>
        <item x="2351"/>
        <item x="3131"/>
        <item x="2631"/>
        <item x="1208"/>
        <item x="1349"/>
        <item x="2132"/>
        <item x="3091"/>
        <item x="118"/>
        <item x="2582"/>
        <item x="3245"/>
        <item x="1176"/>
        <item x="1509"/>
        <item x="2791"/>
        <item x="2918"/>
        <item x="617"/>
        <item x="1621"/>
        <item x="852"/>
        <item x="2007"/>
        <item x="2304"/>
        <item x="3199"/>
        <item x="2528"/>
        <item x="2954"/>
        <item x="2226"/>
        <item x="2703"/>
        <item x="3276"/>
        <item x="3004"/>
        <item x="2648"/>
        <item x="791"/>
        <item x="2897"/>
        <item x="2526"/>
        <item x="2749"/>
        <item x="2790"/>
        <item x="2033"/>
        <item x="2856"/>
        <item x="1510"/>
        <item x="1250"/>
        <item x="752"/>
        <item x="2557"/>
        <item x="1156"/>
        <item x="1164"/>
        <item x="1522"/>
        <item x="1378"/>
        <item x="3113"/>
        <item x="1088"/>
        <item x="902"/>
        <item x="2421"/>
        <item x="3285"/>
        <item x="2109"/>
        <item x="1610"/>
        <item x="2769"/>
        <item x="2904"/>
        <item x="509"/>
        <item x="2535"/>
        <item x="1894"/>
        <item x="2762"/>
        <item x="3249"/>
        <item x="1684"/>
        <item x="1885"/>
        <item x="1018"/>
        <item x="1959"/>
        <item x="2893"/>
        <item x="787"/>
        <item x="2758"/>
        <item x="2949"/>
        <item x="2248"/>
        <item x="3165"/>
        <item x="2987"/>
        <item x="1413"/>
        <item x="1578"/>
        <item x="2664"/>
        <item x="2827"/>
        <item x="3224"/>
        <item x="2288"/>
        <item x="2711"/>
        <item x="465"/>
        <item x="2324"/>
        <item x="3023"/>
        <item x="3173"/>
        <item x="2026"/>
        <item x="2380"/>
        <item x="2953"/>
        <item x="901"/>
        <item x="2763"/>
        <item x="2250"/>
        <item x="3067"/>
        <item x="2971"/>
        <item x="2863"/>
        <item x="3090"/>
        <item x="2765"/>
        <item x="2826"/>
        <item x="2146"/>
        <item x="2600"/>
        <item x="3194"/>
        <item x="2804"/>
        <item x="2406"/>
        <item x="3053"/>
        <item x="2562"/>
        <item x="2869"/>
        <item x="1851"/>
        <item x="3163"/>
        <item x="1361"/>
        <item x="2040"/>
        <item x="3024"/>
        <item x="2822"/>
        <item x="719"/>
        <item x="2493"/>
        <item x="3025"/>
        <item x="1755"/>
        <item t="default"/>
      </items>
    </pivotField>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sortType="descending">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autoSortScope>
        <pivotArea dataOnly="0" outline="0" fieldPosition="0">
          <references count="1">
            <reference field="4294967294" count="1" selected="0">
              <x v="0"/>
            </reference>
          </references>
        </pivotArea>
      </autoSortScope>
    </pivotField>
    <pivotField showAll="0"/>
  </pivotFields>
  <rowItems count="1">
    <i/>
  </rowItems>
  <colItems count="1">
    <i/>
  </colItems>
  <dataFields count="1">
    <dataField name="Max of gross" fld="16" subtotal="max" baseField="24" baseItem="0"/>
  </dataFields>
  <formats count="2">
    <format dxfId="6">
      <pivotArea type="all" dataOnly="0" outline="0" fieldPosition="0"/>
    </format>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3DA527-914F-426D-AC77-E029D2AD2B6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A44"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dataField="1"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Max of gross" fld="16" subtotal="max"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66AF50-4A84-4964-871D-39171FAA8A3D}"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19:B125"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axis="axisRow" showAll="0" measureFilter="1" sortType="descending" defaultSubtotal="0">
      <items count="22">
        <item x="5"/>
        <item x="1"/>
        <item x="18"/>
        <item x="2"/>
        <item x="6"/>
        <item x="20"/>
        <item x="3"/>
        <item x="19"/>
        <item x="0"/>
        <item x="14"/>
        <item x="10"/>
        <item x="8"/>
        <item x="17"/>
        <item x="9"/>
        <item x="21"/>
        <item x="7"/>
        <item x="4"/>
        <item x="15"/>
        <item x="16"/>
        <item x="11"/>
        <item x="13"/>
        <item x="12"/>
      </items>
      <autoSortScope>
        <pivotArea dataOnly="0" outline="0" fieldPosition="0">
          <references count="1">
            <reference field="4294967294" count="1" selected="0">
              <x v="0"/>
            </reference>
          </references>
        </pivotArea>
      </autoSortScope>
    </pivotField>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9"/>
  </rowFields>
  <rowItems count="6">
    <i>
      <x v="6"/>
    </i>
    <i>
      <x/>
    </i>
    <i>
      <x v="4"/>
    </i>
    <i>
      <x v="3"/>
    </i>
    <i>
      <x v="13"/>
    </i>
    <i t="grand">
      <x/>
    </i>
  </rowItems>
  <colItems count="1">
    <i/>
  </colItems>
  <dataFields count="1">
    <dataField name="Count of original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784CDE-0F25-4ED0-B9D5-1387F1A6683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dataField="1"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Sum of gross" fld="16"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947BD9-5063-4003-AFCF-599641AD0B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3:B227" firstHeaderRow="1" firstDataRow="1" firstDataCol="1"/>
  <pivotFields count="26">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7"/>
  </rowFields>
  <rowItems count="4">
    <i>
      <x/>
    </i>
    <i>
      <x v="1"/>
    </i>
    <i>
      <x v="2"/>
    </i>
    <i t="grand">
      <x/>
    </i>
  </rowItems>
  <colItems count="1">
    <i/>
  </colItems>
  <dataFields count="1">
    <dataField name="Average of averageRating" fld="11" subtotal="average" baseField="7" baseItem="0"/>
  </dataFields>
  <formats count="1">
    <format dxfId="9">
      <pivotArea collapsedLevelsAreSubtotals="1"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EA84E1C-3850-43D3-A793-D51863D8635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49"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dataField="1"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Max of Profit" fld="17" subtotal="max"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EC2202-D083-48C8-AB7D-FFA3691C7F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2:B218" firstHeaderRow="1" firstDataRow="1" firstDataCol="1"/>
  <pivotFields count="26">
    <pivotField showAll="0"/>
    <pivotField showAll="0"/>
    <pivotField showAll="0">
      <items count="3299">
        <item x="1689"/>
        <item x="1709"/>
        <item x="1634"/>
        <item x="2176"/>
        <item x="1521"/>
        <item x="1620"/>
        <item x="3264"/>
        <item x="2129"/>
        <item x="986"/>
        <item x="567"/>
        <item x="1965"/>
        <item x="2204"/>
        <item x="2117"/>
        <item x="871"/>
        <item x="1597"/>
        <item x="598"/>
        <item x="2332"/>
        <item x="2678"/>
        <item x="2414"/>
        <item x="1269"/>
        <item x="3019"/>
        <item x="927"/>
        <item x="1616"/>
        <item x="1922"/>
        <item x="1229"/>
        <item x="2225"/>
        <item x="159"/>
        <item x="2538"/>
        <item x="3266"/>
        <item x="1210"/>
        <item x="2191"/>
        <item x="2756"/>
        <item x="1191"/>
        <item x="1937"/>
        <item x="958"/>
        <item x="1146"/>
        <item x="1668"/>
        <item x="2717"/>
        <item x="276"/>
        <item x="1408"/>
        <item x="1439"/>
        <item x="2478"/>
        <item x="2209"/>
        <item x="1732"/>
        <item x="1032"/>
        <item x="2882"/>
        <item x="2275"/>
        <item x="119"/>
        <item x="1288"/>
        <item x="2249"/>
        <item x="3251"/>
        <item x="1171"/>
        <item x="1506"/>
        <item x="833"/>
        <item x="3167"/>
        <item x="2915"/>
        <item x="1105"/>
        <item x="61"/>
        <item x="453"/>
        <item x="740"/>
        <item x="2015"/>
        <item x="140"/>
        <item x="1313"/>
        <item x="6"/>
        <item x="3067"/>
        <item x="2557"/>
        <item x="423"/>
        <item x="289"/>
        <item x="3160"/>
        <item x="2466"/>
        <item x="1472"/>
        <item x="570"/>
        <item x="2749"/>
        <item x="1467"/>
        <item x="941"/>
        <item x="428"/>
        <item x="1446"/>
        <item x="3221"/>
        <item x="2828"/>
        <item x="2937"/>
        <item x="2885"/>
        <item x="2650"/>
        <item x="767"/>
        <item x="175"/>
        <item x="265"/>
        <item x="299"/>
        <item x="206"/>
        <item x="1920"/>
        <item x="770"/>
        <item x="481"/>
        <item x="3181"/>
        <item x="439"/>
        <item x="1489"/>
        <item x="1282"/>
        <item x="1962"/>
        <item x="3209"/>
        <item x="725"/>
        <item x="2253"/>
        <item x="2398"/>
        <item x="651"/>
        <item x="2220"/>
        <item x="218"/>
        <item x="1347"/>
        <item x="1131"/>
        <item x="987"/>
        <item x="1477"/>
        <item x="2459"/>
        <item x="1120"/>
        <item x="1071"/>
        <item x="2726"/>
        <item x="2469"/>
        <item x="654"/>
        <item x="1420"/>
        <item x="497"/>
        <item x="540"/>
        <item x="1601"/>
        <item x="2448"/>
        <item x="2883"/>
        <item x="1102"/>
        <item x="448"/>
        <item x="3163"/>
        <item x="3012"/>
        <item x="2587"/>
        <item x="189"/>
        <item x="2124"/>
        <item x="14"/>
        <item x="2494"/>
        <item x="655"/>
        <item x="3031"/>
        <item x="120"/>
        <item x="90"/>
        <item x="412"/>
        <item x="1294"/>
        <item x="1388"/>
        <item x="1048"/>
        <item x="1956"/>
        <item x="2831"/>
        <item x="78"/>
        <item x="656"/>
        <item x="2763"/>
        <item x="413"/>
        <item x="222"/>
        <item x="1581"/>
        <item x="450"/>
        <item x="2674"/>
        <item x="3111"/>
        <item x="49"/>
        <item x="2935"/>
        <item x="2966"/>
        <item x="935"/>
        <item x="2203"/>
        <item x="900"/>
        <item x="1287"/>
        <item x="3024"/>
        <item x="1905"/>
        <item x="2186"/>
        <item x="160"/>
        <item x="3087"/>
        <item x="2646"/>
        <item x="912"/>
        <item x="1769"/>
        <item x="19"/>
        <item x="734"/>
        <item x="2582"/>
        <item x="2955"/>
        <item x="894"/>
        <item x="1059"/>
        <item x="854"/>
        <item x="2464"/>
        <item x="2720"/>
        <item x="2922"/>
        <item x="1251"/>
        <item x="1087"/>
        <item x="657"/>
        <item x="1039"/>
        <item x="2463"/>
        <item x="1976"/>
        <item x="105"/>
        <item x="2110"/>
        <item x="1749"/>
        <item x="131"/>
        <item x="658"/>
        <item x="1148"/>
        <item x="802"/>
        <item x="659"/>
        <item x="2184"/>
        <item x="1320"/>
        <item x="3252"/>
        <item x="3158"/>
        <item x="251"/>
        <item x="1805"/>
        <item x="1185"/>
        <item x="2663"/>
        <item x="2571"/>
        <item x="2925"/>
        <item x="3258"/>
        <item x="3103"/>
        <item x="60"/>
        <item x="2860"/>
        <item x="2797"/>
        <item x="2417"/>
        <item x="1861"/>
        <item x="1712"/>
        <item x="3098"/>
        <item x="2042"/>
        <item x="735"/>
        <item x="867"/>
        <item x="79"/>
        <item x="1690"/>
        <item x="542"/>
        <item x="2568"/>
        <item x="1798"/>
        <item x="2373"/>
        <item x="349"/>
        <item x="2563"/>
        <item x="3194"/>
        <item x="1970"/>
        <item x="835"/>
        <item x="736"/>
        <item x="451"/>
        <item x="1940"/>
        <item x="1243"/>
        <item x="2822"/>
        <item x="2273"/>
        <item x="2343"/>
        <item x="2869"/>
        <item x="711"/>
        <item x="543"/>
        <item x="2691"/>
        <item x="50"/>
        <item x="2339"/>
        <item x="1008"/>
        <item x="2806"/>
        <item x="1779"/>
        <item x="2375"/>
        <item x="1552"/>
        <item x="2262"/>
        <item x="1161"/>
        <item x="660"/>
        <item x="861"/>
        <item x="1644"/>
        <item x="2649"/>
        <item x="1755"/>
        <item x="2484"/>
        <item x="2795"/>
        <item x="3017"/>
        <item x="3016"/>
        <item x="1369"/>
        <item x="1758"/>
        <item x="983"/>
        <item x="350"/>
        <item x="2112"/>
        <item x="2839"/>
        <item x="544"/>
        <item x="1614"/>
        <item x="2995"/>
        <item x="2010"/>
        <item x="1344"/>
        <item x="498"/>
        <item x="669"/>
        <item x="190"/>
        <item x="316"/>
        <item x="351"/>
        <item x="380"/>
        <item x="545"/>
        <item x="2391"/>
        <item x="917"/>
        <item x="2900"/>
        <item x="3059"/>
        <item x="1192"/>
        <item x="2232"/>
        <item x="3180"/>
        <item x="2714"/>
        <item x="20"/>
        <item x="1764"/>
        <item x="999"/>
        <item x="1813"/>
        <item x="2437"/>
        <item x="2397"/>
        <item x="42"/>
        <item x="381"/>
        <item x="823"/>
        <item x="1082"/>
        <item x="414"/>
        <item x="317"/>
        <item x="661"/>
        <item x="1378"/>
        <item x="547"/>
        <item x="415"/>
        <item x="2890"/>
        <item x="452"/>
        <item x="3077"/>
        <item x="1093"/>
        <item x="3054"/>
        <item x="2168"/>
        <item x="944"/>
        <item x="2351"/>
        <item x="2369"/>
        <item x="1396"/>
        <item x="1792"/>
        <item x="662"/>
        <item x="2096"/>
        <item x="2291"/>
        <item x="2707"/>
        <item x="2180"/>
        <item x="2419"/>
        <item x="382"/>
        <item x="599"/>
        <item x="1522"/>
        <item x="1009"/>
        <item x="1908"/>
        <item x="1440"/>
        <item x="1731"/>
        <item x="280"/>
        <item x="2528"/>
        <item x="2545"/>
        <item x="2729"/>
        <item x="548"/>
        <item x="1406"/>
        <item x="1156"/>
        <item x="2659"/>
        <item x="2405"/>
        <item x="883"/>
        <item x="737"/>
        <item x="2229"/>
        <item x="1589"/>
        <item x="2534"/>
        <item x="995"/>
        <item x="161"/>
        <item x="252"/>
        <item x="499"/>
        <item x="1385"/>
        <item x="937"/>
        <item x="281"/>
        <item x="851"/>
        <item x="2066"/>
        <item x="1224"/>
        <item x="2741"/>
        <item x="974"/>
        <item x="223"/>
        <item x="383"/>
        <item x="318"/>
        <item x="1049"/>
        <item x="549"/>
        <item x="1542"/>
        <item x="2830"/>
        <item x="3230"/>
        <item x="3170"/>
        <item x="2130"/>
        <item x="1088"/>
        <item x="2288"/>
        <item x="2592"/>
        <item x="3275"/>
        <item x="319"/>
        <item x="1660"/>
        <item x="1900"/>
        <item x="2944"/>
        <item x="2852"/>
        <item x="3218"/>
        <item x="738"/>
        <item x="952"/>
        <item x="121"/>
        <item x="2608"/>
        <item x="1323"/>
        <item x="1602"/>
        <item x="804"/>
        <item x="35"/>
        <item x="2035"/>
        <item x="1852"/>
        <item x="2821"/>
        <item x="2505"/>
        <item x="1617"/>
        <item x="2967"/>
        <item x="162"/>
        <item x="2487"/>
        <item x="253"/>
        <item x="1000"/>
        <item x="106"/>
        <item x="3282"/>
        <item x="2769"/>
        <item x="2775"/>
        <item x="930"/>
        <item x="2059"/>
        <item x="224"/>
        <item x="1762"/>
        <item x="2549"/>
        <item x="936"/>
        <item x="1197"/>
        <item x="1461"/>
        <item x="3168"/>
        <item x="2816"/>
        <item x="1959"/>
        <item x="664"/>
        <item x="2385"/>
        <item x="1592"/>
        <item x="320"/>
        <item x="3226"/>
        <item x="601"/>
        <item x="602"/>
        <item x="822"/>
        <item x="1198"/>
        <item x="2012"/>
        <item x="916"/>
        <item x="384"/>
        <item x="1874"/>
        <item x="417"/>
        <item x="418"/>
        <item x="2167"/>
        <item x="550"/>
        <item x="191"/>
        <item x="665"/>
        <item x="1447"/>
        <item x="856"/>
        <item x="1882"/>
        <item x="2374"/>
        <item x="2969"/>
        <item x="1466"/>
        <item x="1215"/>
        <item x="2371"/>
        <item x="1029"/>
        <item x="3124"/>
        <item x="3234"/>
        <item x="968"/>
        <item x="896"/>
        <item x="1437"/>
        <item x="603"/>
        <item x="2195"/>
        <item x="1508"/>
        <item x="2108"/>
        <item x="2783"/>
        <item x="2152"/>
        <item x="1252"/>
        <item x="1767"/>
        <item x="1209"/>
        <item x="1132"/>
        <item x="666"/>
        <item x="282"/>
        <item x="2251"/>
        <item x="2213"/>
        <item x="1040"/>
        <item x="3065"/>
        <item x="2365"/>
        <item x="2067"/>
        <item x="1871"/>
        <item x="2817"/>
        <item x="1930"/>
        <item x="15"/>
        <item x="1181"/>
        <item x="93"/>
        <item x="3042"/>
        <item x="3053"/>
        <item x="419"/>
        <item x="80"/>
        <item x="813"/>
        <item x="385"/>
        <item x="3257"/>
        <item x="1401"/>
        <item x="2946"/>
        <item x="1653"/>
        <item x="2599"/>
        <item x="2957"/>
        <item x="3015"/>
        <item x="2409"/>
        <item x="3150"/>
        <item x="454"/>
        <item x="2529"/>
        <item x="2799"/>
        <item x="51"/>
        <item x="1216"/>
        <item x="2164"/>
        <item x="2962"/>
        <item x="1787"/>
        <item x="552"/>
        <item x="1405"/>
        <item x="553"/>
        <item x="888"/>
        <item x="1083"/>
        <item x="3135"/>
        <item x="1020"/>
        <item x="1244"/>
        <item x="1271"/>
        <item x="2386"/>
        <item x="1964"/>
        <item x="605"/>
        <item x="1830"/>
        <item x="1084"/>
        <item x="1479"/>
        <item x="2686"/>
        <item x="420"/>
        <item x="2591"/>
        <item x="107"/>
        <item x="1352"/>
        <item x="1543"/>
        <item x="2350"/>
        <item x="1691"/>
        <item x="885"/>
        <item x="1186"/>
        <item x="668"/>
        <item x="1299"/>
        <item x="1624"/>
        <item x="2874"/>
        <item x="2667"/>
        <item x="1173"/>
        <item x="1372"/>
        <item x="741"/>
        <item x="1957"/>
        <item x="972"/>
        <item x="163"/>
        <item x="283"/>
        <item x="352"/>
        <item x="36"/>
        <item x="1744"/>
        <item x="2284"/>
        <item x="1024"/>
        <item x="139"/>
        <item x="1435"/>
        <item x="3051"/>
        <item x="2535"/>
        <item x="2131"/>
        <item x="2511"/>
        <item x="1307"/>
        <item x="2908"/>
        <item x="743"/>
        <item x="1916"/>
        <item x="386"/>
        <item x="1799"/>
        <item x="500"/>
        <item x="501"/>
        <item x="1546"/>
        <item x="1441"/>
        <item x="455"/>
        <item x="62"/>
        <item x="1391"/>
        <item x="2294"/>
        <item x="1845"/>
        <item x="2664"/>
        <item x="2007"/>
        <item x="193"/>
        <item x="555"/>
        <item x="1448"/>
        <item x="225"/>
        <item x="2338"/>
        <item x="284"/>
        <item x="2782"/>
        <item x="194"/>
        <item x="1987"/>
        <item x="2867"/>
        <item x="884"/>
        <item x="3136"/>
        <item x="1363"/>
        <item x="3062"/>
        <item x="1013"/>
        <item x="2509"/>
        <item x="3002"/>
        <item x="3095"/>
        <item x="3060"/>
        <item x="3192"/>
        <item x="285"/>
        <item x="196"/>
        <item x="670"/>
        <item x="108"/>
        <item x="164"/>
        <item x="2924"/>
        <item x="456"/>
        <item x="1108"/>
        <item x="671"/>
        <item x="1326"/>
        <item x="672"/>
        <item x="2456"/>
        <item x="2399"/>
        <item x="457"/>
        <item x="673"/>
        <item x="2302"/>
        <item x="556"/>
        <item x="1245"/>
        <item x="796"/>
        <item x="2028"/>
        <item x="606"/>
        <item x="1504"/>
        <item x="965"/>
        <item x="1714"/>
        <item x="2062"/>
        <item x="608"/>
        <item x="3259"/>
        <item x="2219"/>
        <item x="2906"/>
        <item x="2432"/>
        <item x="2903"/>
        <item x="3166"/>
        <item x="2054"/>
        <item x="122"/>
        <item x="321"/>
        <item x="2896"/>
        <item x="2826"/>
        <item x="557"/>
        <item x="221"/>
        <item x="250"/>
        <item x="843"/>
        <item x="2916"/>
        <item x="353"/>
        <item x="2228"/>
        <item x="1217"/>
        <item x="2403"/>
        <item x="3133"/>
        <item x="1783"/>
        <item x="1717"/>
        <item x="911"/>
        <item x="354"/>
        <item x="286"/>
        <item x="558"/>
        <item x="674"/>
        <item x="2004"/>
        <item x="1144"/>
        <item x="675"/>
        <item x="3179"/>
        <item x="2025"/>
        <item x="2790"/>
        <item x="1411"/>
        <item x="3048"/>
        <item x="355"/>
        <item x="1487"/>
        <item x="2095"/>
        <item x="1679"/>
        <item x="2230"/>
        <item x="458"/>
        <item x="68"/>
        <item x="2697"/>
        <item x="197"/>
        <item x="2269"/>
        <item x="1573"/>
        <item x="609"/>
        <item x="69"/>
        <item x="356"/>
        <item x="459"/>
        <item x="3271"/>
        <item x="559"/>
        <item x="2694"/>
        <item x="560"/>
        <item x="322"/>
        <item x="287"/>
        <item x="1643"/>
        <item x="2345"/>
        <item x="3120"/>
        <item x="1938"/>
        <item x="1788"/>
        <item x="421"/>
        <item x="2199"/>
        <item x="3228"/>
        <item x="1625"/>
        <item x="2087"/>
        <item x="872"/>
        <item x="744"/>
        <item x="2721"/>
        <item x="2612"/>
        <item x="1982"/>
        <item x="1632"/>
        <item x="2780"/>
        <item x="16"/>
        <item x="2792"/>
        <item x="2106"/>
        <item x="460"/>
        <item x="2215"/>
        <item x="1462"/>
        <item x="561"/>
        <item x="2264"/>
        <item x="2527"/>
        <item x="2942"/>
        <item x="3115"/>
        <item x="1353"/>
        <item x="969"/>
        <item x="2252"/>
        <item x="7"/>
        <item x="2139"/>
        <item x="357"/>
        <item x="1042"/>
        <item x="288"/>
        <item x="358"/>
        <item x="562"/>
        <item x="1553"/>
        <item x="821"/>
        <item x="254"/>
        <item x="2609"/>
        <item x="8"/>
        <item x="2162"/>
        <item x="504"/>
        <item x="2347"/>
        <item x="2086"/>
        <item x="1734"/>
        <item x="2597"/>
        <item x="2603"/>
        <item x="323"/>
        <item x="678"/>
        <item x="3129"/>
        <item x="2155"/>
        <item x="3285"/>
        <item x="1342"/>
        <item x="43"/>
        <item x="1129"/>
        <item x="745"/>
        <item x="1121"/>
        <item x="3183"/>
        <item x="1534"/>
        <item x="2234"/>
        <item x="2735"/>
        <item x="563"/>
        <item x="679"/>
        <item x="1043"/>
        <item x="610"/>
        <item x="2222"/>
        <item x="3018"/>
        <item x="21"/>
        <item x="2071"/>
        <item x="1078"/>
        <item x="2020"/>
        <item x="1529"/>
        <item x="1729"/>
        <item x="2990"/>
        <item x="873"/>
        <item x="1889"/>
        <item x="227"/>
        <item x="2305"/>
        <item x="3169"/>
        <item x="1832"/>
        <item x="2731"/>
        <item x="2070"/>
        <item x="3176"/>
        <item x="2045"/>
        <item x="611"/>
        <item x="2364"/>
        <item x="1135"/>
        <item x="1593"/>
        <item x="2281"/>
        <item x="1824"/>
        <item x="2745"/>
        <item x="3033"/>
        <item x="1773"/>
        <item x="324"/>
        <item x="1026"/>
        <item x="2187"/>
        <item x="505"/>
        <item x="2692"/>
        <item x="2992"/>
        <item x="165"/>
        <item x="2101"/>
        <item x="2878"/>
        <item x="3088"/>
        <item x="1094"/>
        <item x="2082"/>
        <item x="124"/>
        <item x="2006"/>
        <item x="2231"/>
        <item x="1865"/>
        <item x="506"/>
        <item x="2032"/>
        <item x="2178"/>
        <item x="2485"/>
        <item x="359"/>
        <item x="1459"/>
        <item x="1110"/>
        <item x="3208"/>
        <item x="3280"/>
        <item x="1065"/>
        <item x="1648"/>
        <item x="431"/>
        <item x="2248"/>
        <item x="811"/>
        <item x="1319"/>
        <item x="2436"/>
        <item x="1337"/>
        <item x="1226"/>
        <item x="812"/>
        <item x="1513"/>
        <item x="1359"/>
        <item x="1246"/>
        <item x="2971"/>
        <item x="2408"/>
        <item x="3278"/>
        <item x="255"/>
        <item x="2887"/>
        <item x="1659"/>
        <item x="866"/>
        <item x="2606"/>
        <item x="2550"/>
        <item x="991"/>
        <item x="198"/>
        <item x="747"/>
        <item x="3238"/>
        <item x="2794"/>
        <item x="22"/>
        <item x="2133"/>
        <item x="2521"/>
        <item x="836"/>
        <item x="1849"/>
        <item x="1793"/>
        <item x="1018"/>
        <item x="1610"/>
        <item x="613"/>
        <item x="52"/>
        <item x="959"/>
        <item x="81"/>
        <item x="614"/>
        <item x="109"/>
        <item x="2156"/>
        <item x="3149"/>
        <item x="3296"/>
        <item x="1273"/>
        <item x="3274"/>
        <item x="1312"/>
        <item x="1510"/>
        <item x="681"/>
        <item x="742"/>
        <item x="2853"/>
        <item x="2884"/>
        <item x="1774"/>
        <item x="3185"/>
        <item x="1483"/>
        <item x="2404"/>
        <item x="2235"/>
        <item x="256"/>
        <item x="2274"/>
        <item x="1053"/>
        <item x="1687"/>
        <item x="110"/>
        <item x="615"/>
        <item x="791"/>
        <item x="2402"/>
        <item x="3272"/>
        <item x="1706"/>
        <item x="2684"/>
        <item x="748"/>
        <item x="3116"/>
        <item x="682"/>
        <item x="1328"/>
        <item x="1554"/>
        <item x="1925"/>
        <item x="2406"/>
        <item x="461"/>
        <item x="1735"/>
        <item x="126"/>
        <item x="2912"/>
        <item x="3010"/>
        <item x="3011"/>
        <item x="749"/>
        <item x="1570"/>
        <item x="1931"/>
        <item x="422"/>
        <item x="617"/>
        <item x="1954"/>
        <item x="2862"/>
        <item x="3193"/>
        <item x="2451"/>
        <item x="127"/>
        <item x="3117"/>
        <item x="2346"/>
        <item x="257"/>
        <item x="388"/>
        <item x="750"/>
        <item x="2057"/>
        <item x="2843"/>
        <item x="2936"/>
        <item x="228"/>
        <item x="877"/>
        <item x="2573"/>
        <item x="325"/>
        <item x="3035"/>
        <item x="3037"/>
        <item x="2765"/>
        <item x="837"/>
        <item x="3178"/>
        <item x="2358"/>
        <item x="960"/>
        <item x="1194"/>
        <item x="1515"/>
        <item x="2479"/>
        <item x="920"/>
        <item x="2750"/>
        <item x="931"/>
        <item x="1095"/>
        <item x="1193"/>
        <item x="1499"/>
        <item x="128"/>
        <item x="564"/>
        <item x="2161"/>
        <item x="3153"/>
        <item x="2190"/>
        <item x="3174"/>
        <item x="3052"/>
        <item x="1526"/>
        <item x="96"/>
        <item x="142"/>
        <item x="360"/>
        <item x="199"/>
        <item x="2625"/>
        <item x="229"/>
        <item x="1393"/>
        <item x="1500"/>
        <item x="1822"/>
        <item x="3013"/>
        <item x="684"/>
        <item x="1544"/>
        <item x="2785"/>
        <item x="878"/>
        <item x="1771"/>
        <item x="166"/>
        <item x="111"/>
        <item x="2638"/>
        <item x="1794"/>
        <item x="508"/>
        <item x="1562"/>
        <item x="1364"/>
        <item x="565"/>
        <item x="509"/>
        <item x="2047"/>
        <item x="1085"/>
        <item x="510"/>
        <item x="2091"/>
        <item x="290"/>
        <item x="2038"/>
        <item x="1230"/>
        <item x="1021"/>
        <item x="1253"/>
        <item x="390"/>
        <item x="3159"/>
        <item x="2064"/>
        <item x="463"/>
        <item x="1670"/>
        <item x="566"/>
        <item x="948"/>
        <item x="751"/>
        <item x="1442"/>
        <item x="98"/>
        <item x="113"/>
        <item x="129"/>
        <item x="167"/>
        <item x="391"/>
        <item x="2486"/>
        <item x="200"/>
        <item x="620"/>
        <item x="752"/>
        <item x="2114"/>
        <item x="1859"/>
        <item x="2757"/>
        <item x="3044"/>
        <item x="2768"/>
        <item x="258"/>
        <item x="1365"/>
        <item x="1806"/>
        <item x="2143"/>
        <item x="2624"/>
        <item x="2851"/>
        <item x="686"/>
        <item x="2440"/>
        <item x="1996"/>
        <item x="1417"/>
        <item x="1863"/>
        <item x="924"/>
        <item x="2848"/>
        <item x="1980"/>
        <item x="130"/>
        <item x="993"/>
        <item x="2261"/>
        <item x="1262"/>
        <item x="1315"/>
        <item x="688"/>
        <item x="1971"/>
        <item x="689"/>
        <item x="2661"/>
        <item x="2829"/>
        <item x="2177"/>
        <item x="3093"/>
        <item x="568"/>
        <item x="1547"/>
        <item x="2426"/>
        <item x="361"/>
        <item x="2171"/>
        <item x="1075"/>
        <item x="2019"/>
        <item x="1145"/>
        <item x="1943"/>
        <item x="889"/>
        <item x="168"/>
        <item x="326"/>
        <item x="3043"/>
        <item x="1825"/>
        <item x="1005"/>
        <item x="3038"/>
        <item x="1174"/>
        <item x="979"/>
        <item x="1264"/>
        <item x="918"/>
        <item x="3188"/>
        <item x="919"/>
        <item x="3195"/>
        <item x="2100"/>
        <item x="424"/>
        <item x="327"/>
        <item x="1398"/>
        <item x="844"/>
        <item x="1403"/>
        <item x="2800"/>
        <item x="753"/>
        <item x="3092"/>
        <item x="2977"/>
        <item x="2832"/>
        <item x="2263"/>
        <item x="3107"/>
        <item x="2584"/>
        <item x="569"/>
        <item x="1626"/>
        <item x="2747"/>
        <item x="950"/>
        <item x="3206"/>
        <item x="1627"/>
        <item x="259"/>
        <item x="1574"/>
        <item x="3075"/>
        <item x="690"/>
        <item x="363"/>
        <item x="1998"/>
        <item x="1130"/>
        <item x="1298"/>
        <item x="2148"/>
        <item x="3039"/>
        <item x="2361"/>
        <item x="71"/>
        <item x="691"/>
        <item x="3205"/>
        <item x="2080"/>
        <item x="3007"/>
        <item x="1902"/>
        <item x="3232"/>
        <item x="169"/>
        <item x="364"/>
        <item x="3152"/>
        <item x="1536"/>
        <item x="2929"/>
        <item x="1661"/>
        <item x="692"/>
        <item x="465"/>
        <item x="2299"/>
        <item x="2724"/>
        <item x="2512"/>
        <item x="2673"/>
        <item x="2996"/>
        <item x="3191"/>
        <item x="2383"/>
        <item x="2257"/>
        <item x="3200"/>
        <item x="1974"/>
        <item x="571"/>
        <item x="2704"/>
        <item x="1698"/>
        <item x="1556"/>
        <item x="756"/>
        <item x="1683"/>
        <item x="1721"/>
        <item x="72"/>
        <item x="292"/>
        <item x="2014"/>
        <item x="757"/>
        <item x="114"/>
        <item x="143"/>
        <item x="2013"/>
        <item x="1608"/>
        <item x="1941"/>
        <item x="234"/>
        <item x="988"/>
        <item x="1355"/>
        <item x="2341"/>
        <item x="870"/>
        <item x="3112"/>
        <item x="3255"/>
        <item x="1348"/>
        <item x="622"/>
        <item x="1545"/>
        <item x="466"/>
        <item x="2902"/>
        <item x="1725"/>
        <item x="1349"/>
        <item x="10"/>
        <item x="2236"/>
        <item x="1162"/>
        <item x="1891"/>
        <item x="2144"/>
        <item x="1256"/>
        <item x="1524"/>
        <item x="1382"/>
        <item x="1182"/>
        <item x="1025"/>
        <item x="1576"/>
        <item x="1054"/>
        <item x="1295"/>
        <item x="2393"/>
        <item x="806"/>
        <item x="807"/>
        <item x="572"/>
        <item x="328"/>
        <item x="511"/>
        <item x="2834"/>
        <item x="907"/>
        <item x="1507"/>
        <item x="2581"/>
        <item x="1470"/>
        <item x="694"/>
        <item x="2499"/>
        <item x="2157"/>
        <item x="3235"/>
        <item x="1946"/>
        <item x="2320"/>
        <item x="1218"/>
        <item x="3076"/>
        <item x="1409"/>
        <item x="868"/>
        <item x="18"/>
        <item x="1909"/>
        <item x="235"/>
        <item x="115"/>
        <item x="1430"/>
        <item x="1923"/>
        <item x="1673"/>
        <item x="2845"/>
        <item x="3262"/>
        <item x="467"/>
        <item x="2132"/>
        <item x="1200"/>
        <item x="897"/>
        <item x="2732"/>
        <item x="365"/>
        <item x="425"/>
        <item x="695"/>
        <item x="2762"/>
        <item x="2595"/>
        <item x="329"/>
        <item x="1594"/>
        <item x="392"/>
        <item x="2390"/>
        <item x="2715"/>
        <item x="1621"/>
        <item x="1283"/>
        <item x="1618"/>
        <item x="1751"/>
        <item x="3121"/>
        <item x="2888"/>
        <item x="393"/>
        <item x="468"/>
        <item x="2188"/>
        <item x="293"/>
        <item x="3145"/>
        <item x="1449"/>
        <item x="1837"/>
        <item x="2818"/>
        <item x="3108"/>
        <item x="2438"/>
        <item x="1057"/>
        <item x="2061"/>
        <item x="1211"/>
        <item x="1456"/>
        <item x="945"/>
        <item x="2279"/>
        <item x="1126"/>
        <item x="3109"/>
        <item x="913"/>
        <item x="2238"/>
        <item x="1055"/>
        <item x="1641"/>
        <item x="1878"/>
        <item x="2497"/>
        <item x="2789"/>
        <item x="394"/>
        <item x="1915"/>
        <item x="1141"/>
        <item x="2620"/>
        <item x="2600"/>
        <item x="3089"/>
        <item x="3123"/>
        <item x="1718"/>
        <item x="2368"/>
        <item x="1122"/>
        <item x="3297"/>
        <item x="3190"/>
        <item x="1317"/>
        <item x="696"/>
        <item x="1994"/>
        <item x="2098"/>
        <item x="1765"/>
        <item x="2876"/>
        <item x="3154"/>
        <item x="2200"/>
        <item x="1167"/>
        <item x="820"/>
        <item x="2336"/>
        <item x="1290"/>
        <item x="3126"/>
        <item x="1103"/>
        <item x="2939"/>
        <item x="2518"/>
        <item x="2029"/>
        <item x="1583"/>
        <item x="1195"/>
        <item x="2676"/>
        <item x="1433"/>
        <item x="3212"/>
        <item x="2285"/>
        <item x="1360"/>
        <item x="2210"/>
        <item x="1776"/>
        <item x="1422"/>
        <item x="2308"/>
        <item x="2258"/>
        <item x="469"/>
        <item x="573"/>
        <item x="470"/>
        <item x="1657"/>
        <item x="2490"/>
        <item x="2211"/>
        <item x="2298"/>
        <item x="2963"/>
        <item x="471"/>
        <item x="624"/>
        <item x="2483"/>
        <item x="2366"/>
        <item x="1354"/>
        <item x="330"/>
        <item x="170"/>
        <item x="2899"/>
        <item x="1329"/>
        <item x="2578"/>
        <item x="1747"/>
        <item x="260"/>
        <item x="2495"/>
        <item x="2682"/>
        <item x="1636"/>
        <item x="2693"/>
        <item x="2447"/>
        <item x="2733"/>
        <item x="2913"/>
        <item x="3137"/>
        <item x="1127"/>
        <item x="849"/>
        <item x="3220"/>
        <item x="2879"/>
        <item x="1820"/>
        <item x="513"/>
        <item x="1399"/>
        <item x="2699"/>
        <item x="1760"/>
        <item x="2722"/>
        <item x="840"/>
        <item x="73"/>
        <item x="1603"/>
        <item x="2174"/>
        <item x="1374"/>
        <item x="2181"/>
        <item x="2245"/>
        <item x="2973"/>
        <item x="2811"/>
        <item x="2313"/>
        <item x="3219"/>
        <item x="3064"/>
        <item x="2917"/>
        <item x="2185"/>
        <item x="1801"/>
        <item x="2474"/>
        <item x="2348"/>
        <item x="2718"/>
        <item x="625"/>
        <item x="1809"/>
        <item x="1785"/>
        <item x="2932"/>
        <item x="2149"/>
        <item x="2283"/>
        <item x="2056"/>
        <item x="1745"/>
        <item x="1231"/>
        <item x="2477"/>
        <item x="699"/>
        <item x="367"/>
        <item x="626"/>
        <item x="1527"/>
        <item x="3020"/>
        <item x="231"/>
        <item x="981"/>
        <item x="44"/>
        <item x="74"/>
        <item x="1079"/>
        <item x="1081"/>
        <item x="1179"/>
        <item x="2445"/>
        <item x="2077"/>
        <item x="627"/>
        <item x="1176"/>
        <item x="395"/>
        <item x="2927"/>
        <item x="2326"/>
        <item x="628"/>
        <item x="874"/>
        <item x="2773"/>
        <item x="2593"/>
        <item x="2788"/>
        <item x="1038"/>
        <item x="1474"/>
        <item x="1056"/>
        <item x="1646"/>
        <item x="2881"/>
        <item x="3032"/>
        <item x="3157"/>
        <item x="1986"/>
        <item x="1115"/>
        <item x="2488"/>
        <item x="3203"/>
        <item x="574"/>
        <item x="2837"/>
        <item x="3217"/>
        <item x="2024"/>
        <item x="2315"/>
        <item x="1379"/>
        <item x="2810"/>
        <item x="971"/>
        <item x="3295"/>
        <item x="575"/>
        <item x="2083"/>
        <item x="576"/>
        <item x="3242"/>
        <item x="2754"/>
        <item x="1736"/>
        <item x="1860"/>
        <item x="514"/>
        <item x="1682"/>
        <item x="2475"/>
        <item x="472"/>
        <item x="892"/>
        <item x="1366"/>
        <item x="3247"/>
        <item x="3079"/>
        <item x="2423"/>
        <item x="1548"/>
        <item x="1187"/>
        <item x="3082"/>
        <item x="1457"/>
        <item x="1921"/>
        <item x="2532"/>
        <item x="1099"/>
        <item x="1047"/>
        <item x="473"/>
        <item x="2407"/>
        <item x="2431"/>
        <item x="0"/>
        <item x="172"/>
        <item x="2672"/>
        <item x="3014"/>
        <item x="915"/>
        <item x="2791"/>
        <item x="2"/>
        <item x="2207"/>
        <item x="2504"/>
        <item x="331"/>
        <item x="577"/>
        <item x="1096"/>
        <item x="1400"/>
        <item x="2335"/>
        <item x="2357"/>
        <item x="2546"/>
        <item x="2048"/>
        <item x="3125"/>
        <item x="2564"/>
        <item x="368"/>
        <item x="1300"/>
        <item x="2651"/>
        <item x="1327"/>
        <item x="3288"/>
        <item x="1227"/>
        <item x="629"/>
        <item x="3058"/>
        <item x="2861"/>
        <item x="1334"/>
        <item x="1381"/>
        <item x="1109"/>
        <item x="700"/>
        <item x="3066"/>
        <item x="1953"/>
        <item x="3273"/>
        <item x="2427"/>
        <item x="2961"/>
        <item x="1711"/>
        <item x="1606"/>
        <item x="2976"/>
        <item x="2470"/>
        <item x="1165"/>
        <item x="1112"/>
        <item x="82"/>
        <item x="2991"/>
        <item x="3028"/>
        <item x="1380"/>
        <item x="1588"/>
        <item x="2247"/>
        <item x="2746"/>
        <item x="701"/>
        <item x="554"/>
        <item x="2984"/>
        <item x="758"/>
        <item x="1615"/>
        <item x="1118"/>
        <item x="1560"/>
        <item x="1309"/>
        <item x="667"/>
        <item x="2090"/>
        <item x="2648"/>
        <item x="237"/>
        <item x="1301"/>
        <item x="3083"/>
        <item x="1628"/>
        <item x="845"/>
        <item x="1901"/>
        <item x="1528"/>
        <item x="1647"/>
        <item x="864"/>
        <item x="1234"/>
        <item x="2439"/>
        <item x="1803"/>
        <item x="474"/>
        <item x="3265"/>
        <item x="630"/>
        <item x="3290"/>
        <item x="2146"/>
        <item x="426"/>
        <item x="2140"/>
        <item x="2160"/>
        <item x="982"/>
        <item x="1016"/>
        <item x="2804"/>
        <item x="2558"/>
        <item x="2165"/>
        <item x="578"/>
        <item x="2268"/>
        <item x="1050"/>
        <item x="1263"/>
        <item x="203"/>
        <item x="2170"/>
        <item x="515"/>
        <item x="1989"/>
        <item x="3084"/>
        <item x="2537"/>
        <item x="1007"/>
        <item x="1140"/>
        <item x="2182"/>
        <item x="261"/>
        <item x="332"/>
        <item x="429"/>
        <item x="799"/>
        <item x="2632"/>
        <item x="1752"/>
        <item x="1877"/>
        <item x="702"/>
        <item x="333"/>
        <item x="2069"/>
        <item x="803"/>
        <item x="2002"/>
        <item x="83"/>
        <item x="1637"/>
        <item x="3072"/>
        <item x="1975"/>
        <item x="2559"/>
        <item x="1119"/>
        <item x="2169"/>
        <item x="1590"/>
        <item x="2978"/>
        <item x="1876"/>
        <item x="1485"/>
        <item x="1919"/>
        <item x="1563"/>
        <item x="1611"/>
        <item x="946"/>
        <item x="238"/>
        <item x="518"/>
        <item x="24"/>
        <item x="2776"/>
        <item x="1272"/>
        <item x="2502"/>
        <item x="478"/>
        <item x="2847"/>
        <item x="2449"/>
        <item x="2921"/>
        <item x="3118"/>
        <item x="53"/>
        <item x="2450"/>
        <item x="703"/>
        <item x="2920"/>
        <item x="2037"/>
        <item x="2710"/>
        <item x="335"/>
        <item x="2226"/>
        <item x="1469"/>
        <item x="1311"/>
        <item x="1720"/>
        <item x="632"/>
        <item x="760"/>
        <item x="1266"/>
        <item x="2982"/>
        <item x="1759"/>
        <item x="1207"/>
        <item x="3105"/>
        <item x="1549"/>
        <item x="2872"/>
        <item x="3"/>
        <item x="3268"/>
        <item x="3240"/>
        <item x="2078"/>
        <item x="2875"/>
        <item x="1932"/>
        <item x="2668"/>
        <item x="2442"/>
        <item x="84"/>
        <item x="116"/>
        <item x="204"/>
        <item x="2310"/>
        <item x="1305"/>
        <item x="2227"/>
        <item x="1715"/>
        <item x="1858"/>
        <item x="2166"/>
        <item x="2870"/>
        <item x="2628"/>
        <item x="2748"/>
        <item x="923"/>
        <item x="1058"/>
        <item x="430"/>
        <item x="2443"/>
        <item x="3070"/>
        <item x="2987"/>
        <item x="579"/>
        <item x="2675"/>
        <item x="1789"/>
        <item x="3201"/>
        <item x="1772"/>
        <item x="2428"/>
        <item x="1248"/>
        <item x="809"/>
        <item x="3003"/>
        <item x="3207"/>
        <item x="85"/>
        <item x="239"/>
        <item x="54"/>
        <item x="2472"/>
        <item x="1540"/>
        <item x="3237"/>
        <item x="1827"/>
        <item x="3227"/>
        <item x="633"/>
        <item x="3091"/>
        <item x="2766"/>
        <item x="1199"/>
        <item x="2812"/>
        <item x="1520"/>
        <item x="1236"/>
        <item x="634"/>
        <item x="520"/>
        <item x="1680"/>
        <item x="3040"/>
        <item x="3005"/>
        <item x="2833"/>
        <item x="2844"/>
        <item x="938"/>
        <item x="1394"/>
        <item x="25"/>
        <item x="2952"/>
        <item x="705"/>
        <item x="1151"/>
        <item x="984"/>
        <item x="1454"/>
        <item x="2021"/>
        <item x="3279"/>
        <item x="1947"/>
        <item x="2401"/>
        <item x="975"/>
        <item x="1460"/>
        <item x="706"/>
        <item x="2325"/>
        <item x="792"/>
        <item x="2753"/>
        <item x="967"/>
        <item x="475"/>
        <item x="763"/>
        <item x="1564"/>
        <item x="1674"/>
        <item x="3131"/>
        <item x="75"/>
        <item x="2465"/>
        <item x="296"/>
        <item x="2841"/>
        <item x="3269"/>
        <item x="3204"/>
        <item x="2863"/>
        <item x="3049"/>
        <item x="1955"/>
        <item x="369"/>
        <item x="1488"/>
        <item x="707"/>
        <item x="2008"/>
        <item x="1168"/>
        <item x="2755"/>
        <item x="3102"/>
        <item x="932"/>
        <item x="1302"/>
        <item x="2517"/>
        <item x="1784"/>
        <item x="370"/>
        <item x="985"/>
        <item x="1423"/>
        <item x="2636"/>
        <item x="3046"/>
        <item x="2034"/>
        <item x="939"/>
        <item x="635"/>
        <item x="3287"/>
        <item x="3080"/>
        <item x="2183"/>
        <item x="2784"/>
        <item x="764"/>
        <item x="1221"/>
        <item x="297"/>
        <item x="2951"/>
        <item x="3021"/>
        <item x="1183"/>
        <item x="2740"/>
        <item x="2153"/>
        <item x="1285"/>
        <item x="1425"/>
        <item x="3175"/>
        <item x="1367"/>
        <item x="2370"/>
        <item x="1136"/>
        <item x="2359"/>
        <item x="1879"/>
        <item x="962"/>
        <item x="2118"/>
        <item x="3146"/>
        <item x="3086"/>
        <item x="86"/>
        <item x="2555"/>
        <item x="264"/>
        <item x="3099"/>
        <item x="2068"/>
        <item x="2433"/>
        <item x="580"/>
        <item x="708"/>
        <item x="2898"/>
        <item x="3100"/>
        <item x="1426"/>
        <item x="1280"/>
        <item x="966"/>
        <item x="709"/>
        <item x="2271"/>
        <item x="1318"/>
        <item x="1631"/>
        <item x="1777"/>
        <item x="1128"/>
        <item x="2910"/>
        <item x="1730"/>
        <item x="1856"/>
        <item x="2312"/>
        <item x="2690"/>
        <item x="476"/>
        <item x="477"/>
        <item x="2635"/>
        <item x="765"/>
        <item x="906"/>
        <item x="1498"/>
        <item x="1086"/>
        <item x="2934"/>
        <item x="1761"/>
        <item x="710"/>
        <item x="1076"/>
        <item x="2115"/>
        <item x="1768"/>
        <item x="434"/>
        <item x="397"/>
        <item x="2127"/>
        <item x="398"/>
        <item x="2026"/>
        <item x="1678"/>
        <item x="824"/>
        <item x="1238"/>
        <item x="1650"/>
        <item x="521"/>
        <item x="400"/>
        <item x="1455"/>
        <item x="1386"/>
        <item x="76"/>
        <item x="336"/>
        <item x="205"/>
        <item x="146"/>
        <item x="1133"/>
        <item x="1361"/>
        <item x="1672"/>
        <item x="522"/>
        <item x="2589"/>
        <item x="2779"/>
        <item x="2669"/>
        <item x="3034"/>
        <item x="2954"/>
        <item x="55"/>
        <item x="1966"/>
        <item x="875"/>
        <item x="2272"/>
        <item x="147"/>
        <item x="2457"/>
        <item x="3199"/>
        <item x="1579"/>
        <item x="1928"/>
        <item x="1707"/>
        <item x="2027"/>
        <item x="2846"/>
        <item x="401"/>
        <item x="2871"/>
        <item x="3233"/>
        <item x="2122"/>
        <item x="1708"/>
        <item x="2572"/>
        <item x="2425"/>
        <item x="1722"/>
        <item x="2328"/>
        <item x="2787"/>
        <item x="2644"/>
        <item x="3239"/>
        <item x="1480"/>
        <item x="3047"/>
        <item x="3293"/>
        <item x="2677"/>
        <item x="2044"/>
        <item x="1702"/>
        <item x="1124"/>
        <item x="1675"/>
        <item x="808"/>
        <item x="2519"/>
        <item x="2907"/>
        <item x="1044"/>
        <item x="300"/>
        <item x="858"/>
        <item x="2637"/>
        <item x="955"/>
        <item x="2377"/>
        <item x="2141"/>
        <item x="3104"/>
        <item x="1022"/>
        <item x="1748"/>
        <item x="1303"/>
        <item x="825"/>
        <item x="148"/>
        <item x="2793"/>
        <item x="2567"/>
        <item x="2539"/>
        <item x="876"/>
        <item x="3001"/>
        <item x="2043"/>
        <item x="1180"/>
        <item x="2259"/>
        <item x="1341"/>
        <item x="301"/>
        <item x="2758"/>
        <item x="1884"/>
        <item x="176"/>
        <item x="1137"/>
        <item x="3214"/>
        <item x="2422"/>
        <item x="46"/>
        <item x="1091"/>
        <item x="2462"/>
        <item x="2542"/>
        <item x="2989"/>
        <item x="3216"/>
        <item x="1212"/>
        <item x="1471"/>
        <item x="1384"/>
        <item x="3245"/>
        <item x="2412"/>
        <item x="1114"/>
        <item x="100"/>
        <item x="996"/>
        <item x="2094"/>
        <item x="2147"/>
        <item x="3029"/>
        <item x="2491"/>
        <item x="207"/>
        <item x="768"/>
        <item x="2150"/>
        <item x="1204"/>
        <item x="582"/>
        <item x="1662"/>
        <item x="3184"/>
        <item x="1239"/>
        <item x="266"/>
        <item x="267"/>
        <item x="3045"/>
        <item x="2480"/>
        <item x="1568"/>
        <item x="2514"/>
        <item x="2827"/>
        <item x="2051"/>
        <item x="3036"/>
        <item x="2658"/>
        <item x="208"/>
        <item x="2926"/>
        <item x="2126"/>
        <item x="1072"/>
        <item x="26"/>
        <item x="2964"/>
        <item x="27"/>
        <item x="2116"/>
        <item x="2410"/>
        <item x="2570"/>
        <item x="2701"/>
        <item x="2481"/>
        <item x="337"/>
        <item x="1473"/>
        <item x="2623"/>
        <item x="435"/>
        <item x="2287"/>
        <item x="818"/>
        <item x="3110"/>
        <item x="436"/>
        <item x="3050"/>
        <item x="4"/>
        <item x="2039"/>
        <item x="2055"/>
        <item x="1001"/>
        <item x="769"/>
        <item x="1275"/>
        <item x="989"/>
        <item x="209"/>
        <item x="1692"/>
        <item x="2627"/>
        <item x="3196"/>
        <item x="1814"/>
        <item x="2605"/>
        <item x="1649"/>
        <item x="1452"/>
        <item x="1807"/>
        <item x="338"/>
        <item x="1213"/>
        <item x="2859"/>
        <item x="3141"/>
        <item x="638"/>
        <item x="482"/>
        <item x="2807"/>
        <item x="940"/>
        <item x="841"/>
        <item x="1885"/>
        <item x="1671"/>
        <item x="1612"/>
        <item x="1416"/>
        <item x="2574"/>
        <item x="2243"/>
        <item x="1237"/>
        <item x="834"/>
        <item x="2662"/>
        <item x="2864"/>
        <item x="3068"/>
        <item x="2706"/>
        <item x="268"/>
        <item x="1766"/>
        <item x="827"/>
        <item x="242"/>
        <item x="771"/>
        <item x="583"/>
        <item x="402"/>
        <item x="3148"/>
        <item x="177"/>
        <item x="210"/>
        <item x="132"/>
        <item x="2629"/>
        <item x="3000"/>
        <item x="1502"/>
        <item x="2975"/>
        <item x="772"/>
        <item x="1892"/>
        <item x="269"/>
        <item x="371"/>
        <item x="2340"/>
        <item x="2796"/>
        <item x="2415"/>
        <item x="1703"/>
        <item x="243"/>
        <item x="372"/>
        <item x="2123"/>
        <item x="1514"/>
        <item x="1727"/>
        <item x="2296"/>
        <item x="1828"/>
        <item x="639"/>
        <item x="1443"/>
        <item x="1695"/>
        <item x="2311"/>
        <item x="2808"/>
        <item x="3223"/>
        <item x="2489"/>
        <item x="2356"/>
        <item x="1006"/>
        <item x="880"/>
        <item x="2097"/>
        <item x="523"/>
        <item x="1113"/>
        <item x="1619"/>
        <item x="1676"/>
        <item x="1609"/>
        <item x="2997"/>
        <item x="1834"/>
        <item x="2031"/>
        <item x="1019"/>
        <item x="928"/>
        <item x="524"/>
        <item x="1786"/>
        <item x="1893"/>
        <item x="2023"/>
        <item x="101"/>
        <item x="117"/>
        <item x="302"/>
        <item x="271"/>
        <item x="3147"/>
        <item x="1663"/>
        <item x="303"/>
        <item x="212"/>
        <item x="2151"/>
        <item x="2737"/>
        <item x="213"/>
        <item x="2134"/>
        <item x="640"/>
        <item x="1051"/>
        <item x="1412"/>
        <item x="1304"/>
        <item x="3236"/>
        <item x="2523"/>
        <item x="1572"/>
        <item x="525"/>
        <item x="214"/>
        <item x="2206"/>
        <item x="2590"/>
        <item x="178"/>
        <item x="1147"/>
        <item x="1538"/>
        <item x="304"/>
        <item x="3246"/>
        <item x="963"/>
        <item x="2379"/>
        <item x="2873"/>
        <item x="1862"/>
        <item x="1061"/>
        <item x="1739"/>
        <item x="3151"/>
        <item x="2895"/>
        <item x="1817"/>
        <item x="2322"/>
        <item x="980"/>
        <item x="2919"/>
        <item x="1802"/>
        <item x="2084"/>
        <item x="1160"/>
        <item x="2000"/>
        <item x="929"/>
        <item x="1664"/>
        <item x="438"/>
        <item x="774"/>
        <item x="2173"/>
        <item x="1222"/>
        <item x="1569"/>
        <item x="2607"/>
        <item x="2838"/>
        <item x="3202"/>
        <item x="2103"/>
        <item x="179"/>
        <item x="1906"/>
        <item x="526"/>
        <item x="2949"/>
        <item x="2329"/>
        <item x="2324"/>
        <item x="2868"/>
        <item x="1983"/>
        <item x="926"/>
        <item x="2349"/>
        <item x="2774"/>
        <item x="2355"/>
        <item x="2254"/>
        <item x="152"/>
        <item x="339"/>
        <item x="1068"/>
        <item x="990"/>
        <item x="28"/>
        <item x="485"/>
        <item x="403"/>
        <item x="272"/>
        <item x="373"/>
        <item x="486"/>
        <item x="2666"/>
        <item x="1321"/>
        <item x="2276"/>
        <item x="2685"/>
        <item x="1977"/>
        <item x="58"/>
        <item x="1713"/>
        <item x="87"/>
        <item x="133"/>
        <item x="216"/>
        <item x="374"/>
        <item x="2979"/>
        <item x="1565"/>
        <item x="180"/>
        <item x="642"/>
        <item x="902"/>
        <item x="800"/>
        <item x="2911"/>
        <item x="3073"/>
        <item x="814"/>
        <item x="2596"/>
        <item x="1465"/>
        <item x="2727"/>
        <item x="1550"/>
        <item x="893"/>
        <item x="1205"/>
        <item x="2778"/>
        <item x="1486"/>
        <item x="2655"/>
        <item x="775"/>
        <item x="1097"/>
        <item x="1158"/>
        <item x="815"/>
        <item x="1613"/>
        <item x="1069"/>
        <item x="1073"/>
        <item x="2553"/>
        <item x="2508"/>
        <item x="2531"/>
        <item x="2458"/>
        <item x="2613"/>
        <item x="1223"/>
        <item x="1308"/>
        <item x="1898"/>
        <item x="3122"/>
        <item x="3289"/>
        <item x="2708"/>
        <item x="1867"/>
        <item x="3172"/>
        <item x="64"/>
        <item x="2530"/>
        <item x="2471"/>
        <item x="970"/>
        <item x="2711"/>
        <item x="776"/>
        <item x="1432"/>
        <item x="2372"/>
        <item x="1571"/>
        <item x="1738"/>
        <item x="1875"/>
        <item x="2079"/>
        <item x="2192"/>
        <item x="153"/>
        <item x="922"/>
        <item x="1070"/>
        <item x="1188"/>
        <item x="1331"/>
        <item x="1790"/>
        <item x="2931"/>
        <item x="440"/>
        <item x="488"/>
        <item x="1260"/>
        <item x="1101"/>
        <item x="1258"/>
        <item x="1651"/>
        <item x="1604"/>
        <item x="2548"/>
        <item x="643"/>
        <item x="716"/>
        <item x="831"/>
        <item x="2218"/>
        <item x="2566"/>
        <item x="305"/>
        <item x="585"/>
        <item x="1254"/>
        <item x="3229"/>
        <item x="1716"/>
        <item x="1240"/>
        <item x="2552"/>
        <item x="1339"/>
        <item x="1117"/>
        <item x="2290"/>
        <item x="340"/>
        <item x="2250"/>
        <item x="2712"/>
        <item x="1963"/>
        <item x="1840"/>
        <item x="1034"/>
        <item x="586"/>
        <item x="2622"/>
        <item x="2744"/>
        <item x="1023"/>
        <item x="1402"/>
        <item x="29"/>
        <item x="1080"/>
        <item x="1815"/>
        <item x="2634"/>
        <item x="717"/>
        <item x="2060"/>
        <item x="1945"/>
        <item x="2217"/>
        <item x="2085"/>
        <item x="2643"/>
        <item x="348"/>
        <item x="890"/>
        <item x="838"/>
        <item x="528"/>
        <item x="1066"/>
        <item x="2544"/>
        <item x="3263"/>
        <item x="3283"/>
        <item x="1177"/>
        <item x="942"/>
        <item x="1189"/>
        <item x="1607"/>
        <item x="1958"/>
        <item x="1935"/>
        <item x="2395"/>
        <item x="886"/>
        <item x="1816"/>
        <item x="1639"/>
        <item x="644"/>
        <item x="1677"/>
        <item x="1829"/>
        <item x="244"/>
        <item x="587"/>
        <item x="1134"/>
        <item x="810"/>
        <item x="1170"/>
        <item x="1880"/>
        <item x="1511"/>
        <item x="2075"/>
        <item x="2933"/>
        <item x="3094"/>
        <item x="1427"/>
        <item x="2683"/>
        <item x="1387"/>
        <item x="1138"/>
        <item x="1740"/>
        <item x="1418"/>
        <item x="1896"/>
        <item x="1993"/>
        <item x="1475"/>
        <item x="1655"/>
        <item x="903"/>
        <item x="2943"/>
        <item x="3173"/>
        <item x="2630"/>
        <item x="2855"/>
        <item x="441"/>
        <item x="489"/>
        <item x="2602"/>
        <item x="1139"/>
        <item x="777"/>
        <item x="181"/>
        <item x="1293"/>
        <item x="1490"/>
        <item x="2022"/>
        <item x="2424"/>
        <item x="3139"/>
        <item x="645"/>
        <item x="406"/>
        <item x="490"/>
        <item x="891"/>
        <item x="718"/>
        <item x="646"/>
        <item x="1586"/>
        <item x="1952"/>
        <item x="801"/>
        <item x="2416"/>
        <item x="65"/>
        <item x="1699"/>
        <item x="778"/>
        <item x="1523"/>
        <item x="442"/>
        <item x="1868"/>
        <item x="2551"/>
        <item x="2981"/>
        <item x="2536"/>
        <item x="1190"/>
        <item x="719"/>
        <item x="2983"/>
        <item x="1918"/>
        <item x="1741"/>
        <item x="1270"/>
        <item x="1332"/>
        <item x="2985"/>
        <item x="2198"/>
        <item x="134"/>
        <item x="3134"/>
        <item x="2452"/>
        <item x="3225"/>
        <item x="3114"/>
        <item x="1899"/>
        <item x="881"/>
        <item x="2580"/>
        <item x="30"/>
        <item x="949"/>
        <item x="647"/>
        <item x="2958"/>
        <item x="274"/>
        <item x="1370"/>
        <item x="720"/>
        <item x="588"/>
        <item x="2700"/>
        <item x="2781"/>
        <item x="531"/>
        <item x="721"/>
        <item x="1811"/>
        <item x="2208"/>
        <item x="722"/>
        <item x="859"/>
        <item x="1214"/>
        <item x="1512"/>
        <item x="3281"/>
        <item x="3164"/>
        <item x="2742"/>
        <item x="3057"/>
        <item x="2036"/>
        <item x="3144"/>
        <item x="217"/>
        <item x="1981"/>
        <item x="904"/>
        <item x="182"/>
        <item x="1961"/>
        <item x="3085"/>
        <item x="2621"/>
        <item x="2695"/>
        <item x="2904"/>
        <item x="1098"/>
        <item x="1003"/>
        <item x="1143"/>
        <item x="1277"/>
        <item x="2716"/>
        <item x="245"/>
        <item x="2306"/>
        <item x="1791"/>
        <item x="2842"/>
        <item x="135"/>
        <item x="183"/>
        <item x="2323"/>
        <item x="246"/>
        <item x="341"/>
        <item x="407"/>
        <item x="648"/>
        <item x="532"/>
        <item x="779"/>
        <item x="1062"/>
        <item x="88"/>
        <item x="67"/>
        <item x="794"/>
        <item x="797"/>
        <item x="798"/>
        <item x="2820"/>
        <item x="95"/>
        <item x="150"/>
        <item x="2815"/>
        <item x="2819"/>
        <item x="2121"/>
        <item x="1733"/>
        <item x="533"/>
        <item x="184"/>
        <item x="724"/>
        <item x="1268"/>
        <item x="1696"/>
        <item x="1371"/>
        <item x="1413"/>
        <item x="342"/>
        <item x="1839"/>
        <item x="1666"/>
        <item x="1968"/>
        <item x="2136"/>
        <item x="2585"/>
        <item x="754"/>
        <item x="2687"/>
        <item x="860"/>
        <item x="2923"/>
        <item x="898"/>
        <item x="2525"/>
        <item x="3055"/>
        <item x="3277"/>
        <item x="2316"/>
        <item x="589"/>
        <item x="1531"/>
        <item x="12"/>
        <item x="534"/>
        <item x="1535"/>
        <item x="118"/>
        <item x="901"/>
        <item x="1030"/>
        <item x="3231"/>
        <item x="1278"/>
        <item x="1926"/>
        <item x="2304"/>
        <item x="2918"/>
        <item x="3074"/>
        <item x="1854"/>
        <item x="2394"/>
        <item x="2503"/>
        <item x="491"/>
        <item x="1444"/>
        <item x="1046"/>
        <item x="1833"/>
        <item x="1551"/>
        <item x="77"/>
        <item x="103"/>
        <item x="154"/>
        <item x="275"/>
        <item x="1296"/>
        <item x="1541"/>
        <item x="1934"/>
        <item x="1985"/>
        <item x="1497"/>
        <item x="1067"/>
        <item x="1011"/>
        <item x="649"/>
        <item x="3004"/>
        <item x="1033"/>
        <item x="693"/>
        <item x="1818"/>
        <item x="1414"/>
        <item x="1345"/>
        <item x="2856"/>
        <item x="2354"/>
        <item x="2866"/>
        <item x="1810"/>
        <item x="2522"/>
        <item x="1894"/>
        <item x="2314"/>
        <item x="2809"/>
        <item x="2081"/>
        <item x="1340"/>
        <item x="2009"/>
        <item x="1517"/>
        <item x="2696"/>
        <item x="1464"/>
        <item x="343"/>
        <item x="780"/>
        <item x="59"/>
        <item x="1377"/>
        <item x="1208"/>
        <item x="2492"/>
        <item x="2840"/>
        <item x="375"/>
        <item x="408"/>
        <item x="2999"/>
        <item x="1346"/>
        <item x="3187"/>
        <item x="247"/>
        <item x="3286"/>
        <item x="409"/>
        <item x="933"/>
        <item x="2278"/>
        <item x="1584"/>
        <item x="3171"/>
        <item x="155"/>
        <item x="2434"/>
        <item x="2111"/>
        <item x="1559"/>
        <item x="2583"/>
        <item x="650"/>
        <item x="2189"/>
        <item x="746"/>
        <item x="1491"/>
        <item x="1004"/>
        <item x="2759"/>
        <item x="992"/>
        <item x="314"/>
        <item x="2713"/>
        <item x="2813"/>
        <item x="379"/>
        <item x="2301"/>
        <item x="315"/>
        <item x="1929"/>
        <item x="2506"/>
        <item x="449"/>
        <item x="1903"/>
        <item x="2615"/>
        <item x="2352"/>
        <item x="541"/>
        <item x="1421"/>
        <item x="1064"/>
        <item x="1"/>
        <item x="2507"/>
        <item x="1598"/>
        <item x="839"/>
        <item x="1561"/>
        <item x="1848"/>
        <item x="1281"/>
        <item x="2764"/>
        <item x="2159"/>
        <item x="3254"/>
        <item x="2041"/>
        <item x="964"/>
        <item x="546"/>
        <item x="2617"/>
        <item x="895"/>
        <item x="2260"/>
        <item x="3128"/>
        <item x="2030"/>
        <item x="1582"/>
        <item x="2331"/>
        <item x="2652"/>
        <item x="2970"/>
        <item x="663"/>
        <item x="2454"/>
        <item x="3119"/>
        <item x="2633"/>
        <item x="600"/>
        <item x="1434"/>
        <item x="3215"/>
        <item x="947"/>
        <item x="1864"/>
        <item x="2709"/>
        <item x="91"/>
        <item x="92"/>
        <item x="2076"/>
        <item x="416"/>
        <item x="862"/>
        <item x="1988"/>
        <item x="2743"/>
        <item x="1819"/>
        <item x="855"/>
        <item x="2244"/>
        <item x="2993"/>
        <item x="1990"/>
        <item x="1074"/>
        <item x="2137"/>
        <item x="1375"/>
        <item x="1587"/>
        <item x="1336"/>
        <item x="1780"/>
        <item x="2994"/>
        <item x="1887"/>
        <item x="1701"/>
        <item x="192"/>
        <item x="1623"/>
        <item x="551"/>
        <item x="1844"/>
        <item x="1310"/>
        <item x="1831"/>
        <item x="313"/>
        <item x="1149"/>
        <item x="2214"/>
        <item x="604"/>
        <item x="2626"/>
        <item x="3222"/>
        <item x="2577"/>
        <item x="1203"/>
        <item x="978"/>
        <item x="2382"/>
        <item x="1754"/>
        <item x="1338"/>
        <item x="1927"/>
        <item x="1166"/>
        <item x="805"/>
        <item x="3027"/>
        <item x="502"/>
        <item x="2825"/>
        <item x="2556"/>
        <item x="1846"/>
        <item x="226"/>
        <item x="195"/>
        <item x="2446"/>
        <item x="2362"/>
        <item x="2901"/>
        <item x="3210"/>
        <item x="1431"/>
        <item x="37"/>
        <item x="1172"/>
        <item x="2725"/>
        <item x="1041"/>
        <item x="1700"/>
        <item x="607"/>
        <item x="1640"/>
        <item x="1724"/>
        <item x="2865"/>
        <item x="503"/>
        <item x="1539"/>
        <item x="3081"/>
        <item x="1202"/>
        <item x="1410"/>
        <item x="1808"/>
        <item x="1838"/>
        <item x="123"/>
        <item x="1684"/>
        <item x="2282"/>
        <item x="2500"/>
        <item x="2040"/>
        <item x="1225"/>
        <item x="1917"/>
        <item x="141"/>
        <item x="3063"/>
        <item x="2179"/>
        <item x="70"/>
        <item x="1496"/>
        <item x="1978"/>
        <item x="1654"/>
        <item x="676"/>
        <item x="2221"/>
        <item x="677"/>
        <item x="1450"/>
        <item x="2496"/>
        <item x="2435"/>
        <item x="2950"/>
        <item x="387"/>
        <item x="1196"/>
        <item x="2460"/>
        <item x="2516"/>
        <item x="1397"/>
        <item x="1984"/>
        <item x="2614"/>
        <item x="680"/>
        <item x="2619"/>
        <item x="94"/>
        <item x="3078"/>
        <item x="795"/>
        <item x="612"/>
        <item x="1645"/>
        <item x="2980"/>
        <item x="2533"/>
        <item x="125"/>
        <item x="1484"/>
        <item x="23"/>
        <item x="2256"/>
        <item x="2565"/>
        <item x="2767"/>
        <item x="1944"/>
        <item x="1493"/>
        <item x="2381"/>
        <item x="2337"/>
        <item x="829"/>
        <item x="1658"/>
        <item x="2801"/>
        <item x="997"/>
        <item x="1316"/>
        <item x="616"/>
        <item x="1012"/>
        <item x="1669"/>
        <item x="3056"/>
        <item x="1972"/>
        <item x="2836"/>
        <item x="3096"/>
        <item x="683"/>
        <item x="1914"/>
        <item x="2093"/>
        <item x="2703"/>
        <item x="2679"/>
        <item x="462"/>
        <item x="3156"/>
        <item x="2562"/>
        <item x="618"/>
        <item x="389"/>
        <item x="2138"/>
        <item x="1585"/>
        <item x="507"/>
        <item x="3132"/>
        <item x="230"/>
        <item x="97"/>
        <item x="1857"/>
        <item x="2473"/>
        <item x="1314"/>
        <item x="3026"/>
        <item x="1516"/>
        <item x="2172"/>
        <item x="112"/>
        <item x="9"/>
        <item x="3270"/>
        <item x="619"/>
        <item x="2671"/>
        <item x="464"/>
        <item x="685"/>
        <item x="2681"/>
        <item x="687"/>
        <item x="1743"/>
        <item x="857"/>
        <item x="3260"/>
        <item x="621"/>
        <item x="2088"/>
        <item x="998"/>
        <item x="3106"/>
        <item x="1089"/>
        <item x="2965"/>
        <item x="2429"/>
        <item x="1578"/>
        <item x="17"/>
        <item x="38"/>
        <item x="362"/>
        <item x="99"/>
        <item x="232"/>
        <item x="1424"/>
        <item x="2657"/>
        <item x="1289"/>
        <item x="201"/>
        <item x="2751"/>
        <item x="2501"/>
        <item x="1555"/>
        <item x="2280"/>
        <item x="233"/>
        <item x="291"/>
        <item x="2680"/>
        <item x="2378"/>
        <item x="1939"/>
        <item x="755"/>
        <item x="2461"/>
        <item x="2849"/>
        <item x="1445"/>
        <item x="1575"/>
        <item x="2413"/>
        <item x="1494"/>
        <item x="2892"/>
        <item x="2058"/>
        <item x="2330"/>
        <item x="2639"/>
        <item x="1904"/>
        <item x="2941"/>
        <item x="1274"/>
        <item x="914"/>
        <item x="1742"/>
        <item x="1501"/>
        <item x="2805"/>
        <item x="2360"/>
        <item x="2610"/>
        <item x="1635"/>
        <item x="1795"/>
        <item x="236"/>
        <item x="1373"/>
        <item x="2645"/>
        <item x="1883"/>
        <item x="2761"/>
        <item x="2105"/>
        <item x="1652"/>
        <item x="2396"/>
        <item x="1116"/>
        <item x="1850"/>
        <item x="2109"/>
        <item x="2705"/>
        <item x="512"/>
        <item x="623"/>
        <item x="2893"/>
        <item x="2309"/>
        <item x="2640"/>
        <item x="2641"/>
        <item x="2642"/>
        <item x="3256"/>
        <item x="366"/>
        <item x="1107"/>
        <item x="2786"/>
        <item x="921"/>
        <item x="1872"/>
        <item x="2241"/>
        <item x="697"/>
        <item x="2388"/>
        <item x="2063"/>
        <item x="1595"/>
        <item x="2001"/>
        <item x="2689"/>
        <item x="1782"/>
        <item x="1796"/>
        <item x="1219"/>
        <item x="2286"/>
        <item x="2074"/>
        <item x="848"/>
        <item x="2777"/>
        <item x="1911"/>
        <item x="2738"/>
        <item x="1383"/>
        <item x="2858"/>
        <item x="1557"/>
        <item x="2005"/>
        <item x="1999"/>
        <item x="2246"/>
        <item x="817"/>
        <item x="1951"/>
        <item x="1468"/>
        <item x="1220"/>
        <item x="698"/>
        <item x="1350"/>
        <item x="202"/>
        <item x="2616"/>
        <item x="2897"/>
        <item x="171"/>
        <item x="1843"/>
        <item x="173"/>
        <item x="144"/>
        <item x="3291"/>
        <item x="1567"/>
        <item x="3197"/>
        <item x="2392"/>
        <item x="1530"/>
        <item x="1265"/>
        <item x="1505"/>
        <item x="294"/>
        <item x="1895"/>
        <item x="396"/>
        <item x="1111"/>
        <item x="3023"/>
        <item x="2255"/>
        <item x="1847"/>
        <item x="1642"/>
        <item x="427"/>
        <item x="11"/>
        <item x="1235"/>
        <item x="2240"/>
        <item x="2418"/>
        <item x="295"/>
        <item x="2476"/>
        <item x="1201"/>
        <item x="869"/>
        <item x="1992"/>
        <item x="1890"/>
        <item x="1429"/>
        <item x="3009"/>
        <item x="2387"/>
        <item x="2948"/>
        <item x="1335"/>
        <item x="1150"/>
        <item x="2824"/>
        <item x="3244"/>
        <item x="2128"/>
        <item x="516"/>
        <item x="334"/>
        <item x="517"/>
        <item x="1948"/>
        <item x="262"/>
        <item x="2601"/>
        <item x="2154"/>
        <item x="631"/>
        <item x="2854"/>
        <item x="1463"/>
        <item x="1558"/>
        <item x="2376"/>
        <item x="759"/>
        <item x="908"/>
        <item x="909"/>
        <item x="1719"/>
        <item x="263"/>
        <item x="2270"/>
        <item x="2158"/>
        <item x="704"/>
        <item x="1812"/>
        <item x="1404"/>
        <item x="2267"/>
        <item x="2772"/>
        <item x="1330"/>
        <item x="2803"/>
        <item x="1106"/>
        <item x="1757"/>
        <item x="2104"/>
        <item x="2493"/>
        <item x="761"/>
        <item x="1781"/>
        <item x="1028"/>
        <item x="45"/>
        <item x="39"/>
        <item x="2212"/>
        <item x="1356"/>
        <item x="3253"/>
        <item x="2968"/>
        <item x="519"/>
        <item x="762"/>
        <item x="2421"/>
        <item x="826"/>
        <item x="1014"/>
        <item x="2033"/>
        <item x="1027"/>
        <item x="2575"/>
        <item x="145"/>
        <item x="1694"/>
        <item x="3071"/>
        <item x="2193"/>
        <item x="3292"/>
        <item x="1015"/>
        <item x="1804"/>
        <item x="432"/>
        <item x="240"/>
        <item x="1869"/>
        <item x="3243"/>
        <item x="241"/>
        <item x="2719"/>
        <item x="2411"/>
        <item x="1090"/>
        <item x="2734"/>
        <item x="3241"/>
        <item x="739"/>
        <item x="976"/>
        <item x="1851"/>
        <item x="433"/>
        <item x="2145"/>
        <item x="399"/>
        <item x="298"/>
        <item x="1737"/>
        <item x="174"/>
        <item x="766"/>
        <item x="2653"/>
        <item x="581"/>
        <item x="188"/>
        <item x="3061"/>
        <item x="1478"/>
        <item x="2363"/>
        <item x="2986"/>
        <item x="2953"/>
        <item x="479"/>
        <item x="852"/>
        <item x="2053"/>
        <item x="1259"/>
        <item x="2798"/>
        <item x="1723"/>
        <item x="3143"/>
        <item x="636"/>
        <item x="3224"/>
        <item x="56"/>
        <item x="1100"/>
        <item x="1681"/>
        <item x="2303"/>
        <item x="2728"/>
        <item x="1010"/>
        <item x="57"/>
        <item x="149"/>
        <item x="1451"/>
        <item x="1605"/>
        <item x="2333"/>
        <item x="1267"/>
        <item x="951"/>
        <item x="712"/>
        <item x="3030"/>
        <item x="480"/>
        <item x="637"/>
        <item x="925"/>
        <item x="2510"/>
        <item x="1157"/>
        <item x="1060"/>
        <item x="483"/>
        <item x="1415"/>
        <item x="2344"/>
        <item x="2588"/>
        <item x="437"/>
        <item x="1017"/>
        <item x="1276"/>
        <item x="2277"/>
        <item x="1566"/>
        <item x="3162"/>
        <item x="713"/>
        <item x="2988"/>
        <item x="1726"/>
        <item x="773"/>
        <item x="1775"/>
        <item x="270"/>
        <item x="1045"/>
        <item x="1362"/>
        <item x="3069"/>
        <item x="1991"/>
        <item x="1537"/>
        <item x="1257"/>
        <item x="2723"/>
        <item x="2889"/>
        <item x="3008"/>
        <item x="211"/>
        <item x="1638"/>
        <item x="584"/>
        <item x="714"/>
        <item x="2380"/>
        <item x="1924"/>
        <item x="1154"/>
        <item x="484"/>
        <item x="957"/>
        <item x="63"/>
        <item x="215"/>
        <item x="2513"/>
        <item x="2814"/>
        <item x="151"/>
        <item x="1169"/>
        <item x="1395"/>
        <item x="2102"/>
        <item x="1881"/>
        <item x="842"/>
        <item x="641"/>
        <item x="404"/>
        <item x="47"/>
        <item x="1357"/>
        <item x="2771"/>
        <item x="1092"/>
        <item x="1912"/>
        <item x="1155"/>
        <item x="1390"/>
        <item x="1960"/>
        <item x="1247"/>
        <item x="273"/>
        <item x="715"/>
        <item x="487"/>
        <item x="527"/>
        <item x="1184"/>
        <item x="1002"/>
        <item x="1123"/>
        <item x="2850"/>
        <item x="3101"/>
        <item x="1324"/>
        <item x="1596"/>
        <item x="3006"/>
        <item x="3127"/>
        <item x="529"/>
        <item x="102"/>
        <item x="830"/>
        <item x="2880"/>
        <item x="405"/>
        <item x="1665"/>
        <item x="1481"/>
        <item x="2293"/>
        <item x="910"/>
        <item x="1458"/>
        <item x="1693"/>
        <item x="2560"/>
        <item x="2233"/>
        <item x="1826"/>
        <item x="1913"/>
        <item x="2998"/>
        <item x="530"/>
        <item x="2541"/>
        <item x="1518"/>
        <item x="1835"/>
        <item x="2752"/>
        <item x="1292"/>
        <item x="3182"/>
        <item x="66"/>
        <item x="1351"/>
        <item x="1284"/>
        <item x="1241"/>
        <item x="31"/>
        <item x="905"/>
        <item x="1728"/>
        <item x="3165"/>
        <item x="899"/>
        <item x="3186"/>
        <item x="1063"/>
        <item x="1873"/>
        <item x="2052"/>
        <item x="832"/>
        <item x="1333"/>
        <item x="185"/>
        <item x="40"/>
        <item x="1232"/>
        <item x="1532"/>
        <item x="2891"/>
        <item x="781"/>
        <item x="136"/>
        <item x="847"/>
        <item x="879"/>
        <item x="492"/>
        <item x="1104"/>
        <item x="1629"/>
        <item x="3294"/>
        <item x="2202"/>
        <item x="1841"/>
        <item x="1159"/>
        <item x="1710"/>
        <item x="2018"/>
        <item x="729"/>
        <item x="1152"/>
        <item x="2265"/>
        <item x="2520"/>
        <item x="2266"/>
        <item x="2216"/>
        <item x="2092"/>
        <item x="2072"/>
        <item x="2089"/>
        <item x="277"/>
        <item x="2665"/>
        <item x="595"/>
        <item x="1358"/>
        <item x="882"/>
        <item x="2959"/>
        <item x="2467"/>
        <item x="3025"/>
        <item x="2945"/>
        <item x="346"/>
        <item x="89"/>
        <item x="2242"/>
        <item x="2894"/>
        <item x="733"/>
        <item x="1967"/>
        <item x="2547"/>
        <item x="1419"/>
        <item x="1376"/>
        <item x="977"/>
        <item x="1870"/>
        <item x="785"/>
        <item x="2300"/>
        <item x="953"/>
        <item x="1242"/>
        <item x="34"/>
        <item x="279"/>
        <item x="1942"/>
        <item x="1778"/>
        <item x="2342"/>
        <item x="2455"/>
        <item x="3155"/>
        <item x="3249"/>
        <item x="2598"/>
        <item x="853"/>
        <item x="2163"/>
        <item x="1509"/>
        <item x="2065"/>
        <item x="789"/>
        <item x="1599"/>
        <item x="1910"/>
        <item x="410"/>
        <item x="1685"/>
        <item x="819"/>
        <item x="306"/>
        <item x="1037"/>
        <item x="1249"/>
        <item x="863"/>
        <item x="2561"/>
        <item x="186"/>
        <item x="2205"/>
        <item x="2295"/>
        <item x="2453"/>
        <item x="2011"/>
        <item x="2947"/>
        <item x="2660"/>
        <item x="248"/>
        <item x="3090"/>
        <item x="48"/>
        <item x="723"/>
        <item x="3276"/>
        <item x="5"/>
        <item x="3267"/>
        <item x="2327"/>
        <item x="104"/>
        <item x="535"/>
        <item x="1178"/>
        <item x="652"/>
        <item x="793"/>
        <item x="726"/>
        <item x="1633"/>
        <item x="590"/>
        <item x="2292"/>
        <item x="493"/>
        <item x="591"/>
        <item x="727"/>
        <item x="2647"/>
        <item x="307"/>
        <item x="137"/>
        <item x="249"/>
        <item x="2554"/>
        <item x="187"/>
        <item x="376"/>
        <item x="1688"/>
        <item x="592"/>
        <item x="728"/>
        <item x="1580"/>
        <item x="2656"/>
        <item x="156"/>
        <item x="934"/>
        <item x="846"/>
        <item x="2909"/>
        <item x="1936"/>
        <item x="2631"/>
        <item x="2730"/>
        <item x="1525"/>
        <item x="2702"/>
        <item x="2317"/>
        <item x="2003"/>
        <item x="3097"/>
        <item x="2928"/>
        <item x="1436"/>
        <item x="2073"/>
        <item x="1797"/>
        <item x="828"/>
        <item x="377"/>
        <item x="2125"/>
        <item x="1855"/>
        <item x="2540"/>
        <item x="2384"/>
        <item x="2524"/>
        <item x="138"/>
        <item x="2049"/>
        <item x="1853"/>
        <item x="1897"/>
        <item x="2688"/>
        <item x="1261"/>
        <item x="2321"/>
        <item x="536"/>
        <item x="494"/>
        <item x="2914"/>
        <item x="3189"/>
        <item x="3130"/>
        <item x="2611"/>
        <item x="344"/>
        <item x="3250"/>
        <item x="2905"/>
        <item x="593"/>
        <item x="2046"/>
        <item x="443"/>
        <item x="308"/>
        <item x="653"/>
        <item x="1206"/>
        <item x="730"/>
        <item x="782"/>
        <item x="850"/>
        <item x="32"/>
        <item x="1368"/>
        <item x="1291"/>
        <item x="2194"/>
        <item x="994"/>
        <item x="2586"/>
        <item x="2367"/>
        <item x="345"/>
        <item x="3138"/>
        <item x="444"/>
        <item x="2353"/>
        <item x="1250"/>
        <item x="594"/>
        <item x="3140"/>
        <item x="1228"/>
        <item x="2389"/>
        <item x="2974"/>
        <item x="1476"/>
        <item x="1836"/>
        <item x="1052"/>
        <item x="445"/>
        <item x="2972"/>
        <item x="1949"/>
        <item x="1697"/>
        <item x="446"/>
        <item x="2319"/>
        <item x="1286"/>
        <item x="1704"/>
        <item x="1888"/>
        <item x="1866"/>
        <item x="1997"/>
        <item x="2135"/>
        <item x="3177"/>
        <item x="2297"/>
        <item x="865"/>
        <item x="3198"/>
        <item x="1577"/>
        <item x="2698"/>
        <item x="1630"/>
        <item x="2400"/>
        <item x="1823"/>
        <item x="2739"/>
        <item x="1933"/>
        <item x="2120"/>
        <item x="2526"/>
        <item x="783"/>
        <item x="2515"/>
        <item x="1279"/>
        <item x="1077"/>
        <item x="1591"/>
        <item x="1533"/>
        <item x="731"/>
        <item x="2223"/>
        <item x="3211"/>
        <item x="2857"/>
        <item x="956"/>
        <item x="3161"/>
        <item x="1750"/>
        <item x="2654"/>
        <item x="157"/>
        <item x="2142"/>
        <item x="3261"/>
        <item x="732"/>
        <item x="784"/>
        <item x="1297"/>
        <item x="1842"/>
        <item x="1322"/>
        <item x="1306"/>
        <item x="278"/>
        <item x="1973"/>
        <item x="1886"/>
        <item x="1746"/>
        <item x="1756"/>
        <item x="2670"/>
        <item x="2940"/>
        <item x="2430"/>
        <item x="1495"/>
        <item x="1800"/>
        <item x="158"/>
        <item x="2444"/>
        <item x="2237"/>
        <item x="1503"/>
        <item x="2016"/>
        <item x="596"/>
        <item x="447"/>
        <item x="495"/>
        <item x="1763"/>
        <item x="2307"/>
        <item x="2201"/>
        <item x="1753"/>
        <item x="1125"/>
        <item x="1453"/>
        <item x="219"/>
        <item x="2543"/>
        <item x="537"/>
        <item x="2960"/>
        <item x="33"/>
        <item x="1031"/>
        <item x="1142"/>
        <item x="411"/>
        <item x="786"/>
        <item x="1979"/>
        <item x="887"/>
        <item x="2441"/>
        <item x="2938"/>
        <item x="973"/>
        <item x="2113"/>
        <item x="496"/>
        <item x="1770"/>
        <item x="347"/>
        <item x="2119"/>
        <item x="3142"/>
        <item x="3284"/>
        <item x="1428"/>
        <item x="2579"/>
        <item x="597"/>
        <item x="2107"/>
        <item x="2835"/>
        <item x="2956"/>
        <item x="1407"/>
        <item x="2770"/>
        <item x="1389"/>
        <item x="309"/>
        <item x="3041"/>
        <item x="1233"/>
        <item x="3022"/>
        <item x="2760"/>
        <item x="378"/>
        <item x="2736"/>
        <item x="1969"/>
        <item x="787"/>
        <item x="788"/>
        <item x="310"/>
        <item x="13"/>
        <item x="1325"/>
        <item x="3113"/>
        <item x="1035"/>
        <item x="2318"/>
        <item x="2594"/>
        <item x="1343"/>
        <item x="220"/>
        <item x="954"/>
        <item x="538"/>
        <item x="1519"/>
        <item x="2802"/>
        <item x="2823"/>
        <item x="943"/>
        <item x="1622"/>
        <item x="3213"/>
        <item x="311"/>
        <item x="1686"/>
        <item x="1821"/>
        <item x="2050"/>
        <item x="2498"/>
        <item x="2569"/>
        <item x="1705"/>
        <item x="1163"/>
        <item x="539"/>
        <item x="2289"/>
        <item x="2224"/>
        <item x="1153"/>
        <item x="790"/>
        <item x="1656"/>
        <item x="2930"/>
        <item x="2618"/>
        <item x="1392"/>
        <item x="1164"/>
        <item x="2239"/>
        <item x="1255"/>
        <item x="1036"/>
        <item x="1995"/>
        <item x="2017"/>
        <item x="3248"/>
        <item x="1175"/>
        <item x="2877"/>
        <item x="2334"/>
        <item x="1907"/>
        <item x="1667"/>
        <item x="2482"/>
        <item x="41"/>
        <item x="312"/>
        <item x="2197"/>
        <item x="2604"/>
        <item x="1482"/>
        <item x="816"/>
        <item x="1950"/>
        <item x="2196"/>
        <item x="1492"/>
        <item x="2576"/>
        <item x="1600"/>
        <item x="2099"/>
        <item x="2420"/>
        <item x="2175"/>
        <item x="961"/>
        <item x="2468"/>
        <item x="2886"/>
        <item x="1438"/>
        <item t="default"/>
      </items>
    </pivotField>
    <pivotField showAll="0"/>
    <pivotField showAll="0"/>
    <pivotField showAll="0"/>
    <pivotField showAll="0"/>
    <pivotField showAll="0">
      <items count="4">
        <item x="2"/>
        <item x="1"/>
        <item x="0"/>
        <item t="default"/>
      </items>
    </pivotField>
    <pivotField axis="axisRow"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69">
        <item x="67"/>
        <item x="66"/>
        <item x="65"/>
        <item x="60"/>
        <item x="63"/>
        <item x="54"/>
        <item x="57"/>
        <item x="61"/>
        <item x="64"/>
        <item x="58"/>
        <item x="62"/>
        <item x="49"/>
        <item x="37"/>
        <item x="47"/>
        <item x="51"/>
        <item x="45"/>
        <item x="41"/>
        <item x="52"/>
        <item x="59"/>
        <item x="55"/>
        <item x="53"/>
        <item x="48"/>
        <item x="40"/>
        <item x="56"/>
        <item x="46"/>
        <item x="31"/>
        <item x="30"/>
        <item x="50"/>
        <item x="39"/>
        <item x="35"/>
        <item x="38"/>
        <item x="29"/>
        <item x="36"/>
        <item x="24"/>
        <item x="32"/>
        <item x="34"/>
        <item x="28"/>
        <item x="27"/>
        <item x="33"/>
        <item x="0"/>
        <item x="7"/>
        <item x="5"/>
        <item x="13"/>
        <item x="22"/>
        <item x="17"/>
        <item x="16"/>
        <item x="1"/>
        <item x="14"/>
        <item x="21"/>
        <item x="3"/>
        <item x="15"/>
        <item x="2"/>
        <item x="8"/>
        <item x="10"/>
        <item x="4"/>
        <item x="9"/>
        <item x="12"/>
        <item x="18"/>
        <item x="6"/>
        <item x="26"/>
        <item x="25"/>
        <item x="23"/>
        <item x="20"/>
        <item x="42"/>
        <item x="43"/>
        <item x="19"/>
        <item x="11"/>
        <item x="44"/>
        <item t="default"/>
      </items>
    </pivotField>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8"/>
  </rowFields>
  <rowItems count="6">
    <i>
      <x v="15"/>
    </i>
    <i>
      <x v="8"/>
    </i>
    <i>
      <x v="2"/>
    </i>
    <i>
      <x v="3"/>
    </i>
    <i>
      <x v="11"/>
    </i>
    <i t="grand">
      <x/>
    </i>
  </rowItems>
  <colItems count="1">
    <i/>
  </colItems>
  <dataFields count="1">
    <dataField name="Average of averageRating" fld="11" subtotal="average" baseField="8" baseItem="0"/>
  </dataFields>
  <formats count="2">
    <format dxfId="12">
      <pivotArea collapsedLevelsAreSubtotals="1" fieldPosition="0">
        <references count="1">
          <reference field="8" count="5">
            <x v="2"/>
            <x v="3"/>
            <x v="8"/>
            <x v="11"/>
            <x v="15"/>
          </reference>
        </references>
      </pivotArea>
    </format>
    <format dxfId="1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C65BEC8-7C65-4044-BDCA-9FB324DD1F5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32:B144"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axis="axisRow" showAll="0" measureFilter="1" sortType="descending">
      <items count="1357">
        <item x="573"/>
        <item x="1311"/>
        <item x="1003"/>
        <item x="1300"/>
        <item x="757"/>
        <item x="892"/>
        <item x="1312"/>
        <item x="597"/>
        <item x="1302"/>
        <item x="1294"/>
        <item x="460"/>
        <item x="967"/>
        <item x="1047"/>
        <item x="950"/>
        <item x="95"/>
        <item x="132"/>
        <item x="1121"/>
        <item x="990"/>
        <item x="1249"/>
        <item x="38"/>
        <item x="57"/>
        <item x="951"/>
        <item x="1009"/>
        <item x="1256"/>
        <item x="244"/>
        <item x="681"/>
        <item x="471"/>
        <item x="486"/>
        <item x="1322"/>
        <item x="1200"/>
        <item x="1165"/>
        <item x="760"/>
        <item x="1176"/>
        <item x="261"/>
        <item x="394"/>
        <item x="558"/>
        <item x="736"/>
        <item x="344"/>
        <item x="1195"/>
        <item x="1272"/>
        <item x="836"/>
        <item x="1023"/>
        <item x="965"/>
        <item x="291"/>
        <item x="638"/>
        <item x="88"/>
        <item x="953"/>
        <item x="927"/>
        <item x="1229"/>
        <item x="960"/>
        <item x="604"/>
        <item x="537"/>
        <item x="393"/>
        <item x="232"/>
        <item x="717"/>
        <item x="640"/>
        <item x="310"/>
        <item x="580"/>
        <item x="342"/>
        <item x="666"/>
        <item x="1167"/>
        <item x="509"/>
        <item x="191"/>
        <item x="432"/>
        <item x="738"/>
        <item x="710"/>
        <item x="1319"/>
        <item x="370"/>
        <item x="1323"/>
        <item x="303"/>
        <item x="1351"/>
        <item x="663"/>
        <item x="1118"/>
        <item x="875"/>
        <item x="803"/>
        <item x="1242"/>
        <item x="254"/>
        <item x="749"/>
        <item x="313"/>
        <item x="750"/>
        <item x="409"/>
        <item x="1032"/>
        <item x="453"/>
        <item x="1326"/>
        <item x="937"/>
        <item x="1093"/>
        <item x="1113"/>
        <item x="1045"/>
        <item x="1266"/>
        <item x="189"/>
        <item x="1062"/>
        <item x="1120"/>
        <item x="691"/>
        <item x="1010"/>
        <item x="572"/>
        <item x="1346"/>
        <item x="871"/>
        <item x="1226"/>
        <item x="980"/>
        <item x="505"/>
        <item x="1278"/>
        <item x="110"/>
        <item x="206"/>
        <item x="320"/>
        <item x="554"/>
        <item x="731"/>
        <item x="1150"/>
        <item x="269"/>
        <item x="1347"/>
        <item x="445"/>
        <item x="1154"/>
        <item x="631"/>
        <item x="224"/>
        <item x="27"/>
        <item x="337"/>
        <item x="407"/>
        <item x="544"/>
        <item x="602"/>
        <item x="252"/>
        <item x="504"/>
        <item x="322"/>
        <item x="1106"/>
        <item x="1046"/>
        <item x="1318"/>
        <item x="549"/>
        <item x="463"/>
        <item x="93"/>
        <item x="15"/>
        <item x="318"/>
        <item x="593"/>
        <item x="1292"/>
        <item x="502"/>
        <item x="398"/>
        <item x="636"/>
        <item x="940"/>
        <item x="1020"/>
        <item x="285"/>
        <item x="1050"/>
        <item x="1143"/>
        <item x="559"/>
        <item x="381"/>
        <item x="382"/>
        <item x="40"/>
        <item x="1240"/>
        <item x="2"/>
        <item x="378"/>
        <item x="228"/>
        <item x="1340"/>
        <item x="1123"/>
        <item x="263"/>
        <item x="814"/>
        <item x="763"/>
        <item x="911"/>
        <item x="789"/>
        <item x="179"/>
        <item x="628"/>
        <item x="772"/>
        <item x="306"/>
        <item x="139"/>
        <item x="854"/>
        <item x="1215"/>
        <item x="317"/>
        <item x="550"/>
        <item x="1007"/>
        <item x="709"/>
        <item x="510"/>
        <item x="896"/>
        <item x="853"/>
        <item x="1014"/>
        <item x="1234"/>
        <item x="571"/>
        <item x="1324"/>
        <item x="1183"/>
        <item x="877"/>
        <item x="1213"/>
        <item x="1354"/>
        <item x="1216"/>
        <item x="166"/>
        <item x="1085"/>
        <item x="576"/>
        <item x="210"/>
        <item x="637"/>
        <item x="1345"/>
        <item x="989"/>
        <item x="1170"/>
        <item x="1079"/>
        <item x="718"/>
        <item x="202"/>
        <item x="903"/>
        <item x="624"/>
        <item x="919"/>
        <item x="724"/>
        <item x="682"/>
        <item x="513"/>
        <item x="280"/>
        <item x="1203"/>
        <item x="1283"/>
        <item x="1041"/>
        <item x="1001"/>
        <item x="1320"/>
        <item x="839"/>
        <item x="828"/>
        <item x="598"/>
        <item x="642"/>
        <item x="520"/>
        <item x="658"/>
        <item x="795"/>
        <item x="987"/>
        <item x="977"/>
        <item x="1064"/>
        <item x="831"/>
        <item x="473"/>
        <item x="176"/>
        <item x="468"/>
        <item x="902"/>
        <item x="794"/>
        <item x="422"/>
        <item x="939"/>
        <item x="154"/>
        <item x="1204"/>
        <item x="620"/>
        <item x="499"/>
        <item x="1140"/>
        <item x="18"/>
        <item x="1141"/>
        <item x="784"/>
        <item x="617"/>
        <item x="1100"/>
        <item x="1295"/>
        <item x="715"/>
        <item x="745"/>
        <item x="804"/>
        <item x="696"/>
        <item x="1334"/>
        <item x="350"/>
        <item x="605"/>
        <item x="1219"/>
        <item x="890"/>
        <item x="963"/>
        <item x="1211"/>
        <item x="1127"/>
        <item x="134"/>
        <item x="1052"/>
        <item x="1037"/>
        <item x="936"/>
        <item x="986"/>
        <item x="923"/>
        <item x="867"/>
        <item x="1252"/>
        <item x="450"/>
        <item x="997"/>
        <item x="272"/>
        <item x="866"/>
        <item x="297"/>
        <item x="633"/>
        <item x="193"/>
        <item x="480"/>
        <item x="889"/>
        <item x="1287"/>
        <item x="406"/>
        <item x="705"/>
        <item x="938"/>
        <item x="1248"/>
        <item x="1080"/>
        <item x="688"/>
        <item x="932"/>
        <item x="694"/>
        <item x="276"/>
        <item x="94"/>
        <item x="540"/>
        <item x="723"/>
        <item x="221"/>
        <item x="741"/>
        <item x="843"/>
        <item x="917"/>
        <item x="411"/>
        <item x="1315"/>
        <item x="430"/>
        <item x="975"/>
        <item x="1206"/>
        <item x="41"/>
        <item x="1285"/>
        <item x="1196"/>
        <item x="454"/>
        <item x="1175"/>
        <item x="251"/>
        <item x="391"/>
        <item x="679"/>
        <item x="359"/>
        <item x="545"/>
        <item x="1224"/>
        <item x="599"/>
        <item x="695"/>
        <item x="748"/>
        <item x="646"/>
        <item x="1128"/>
        <item x="402"/>
        <item x="483"/>
        <item x="1325"/>
        <item x="623"/>
        <item x="170"/>
        <item x="780"/>
        <item x="779"/>
        <item x="1086"/>
        <item x="519"/>
        <item x="1139"/>
        <item x="1189"/>
        <item x="442"/>
        <item x="1021"/>
        <item x="926"/>
        <item x="485"/>
        <item x="315"/>
        <item x="1237"/>
        <item x="827"/>
        <item x="698"/>
        <item x="909"/>
        <item x="865"/>
        <item x="1277"/>
        <item x="898"/>
        <item x="1331"/>
        <item x="243"/>
        <item x="169"/>
        <item x="328"/>
        <item x="525"/>
        <item x="1162"/>
        <item x="792"/>
        <item x="61"/>
        <item x="8"/>
        <item x="270"/>
        <item x="1124"/>
        <item x="1095"/>
        <item x="325"/>
        <item x="1108"/>
        <item x="929"/>
        <item x="976"/>
        <item x="1297"/>
        <item x="1187"/>
        <item x="802"/>
        <item x="167"/>
        <item x="801"/>
        <item x="721"/>
        <item x="438"/>
        <item x="181"/>
        <item x="541"/>
        <item x="1027"/>
        <item x="1004"/>
        <item x="514"/>
        <item x="151"/>
        <item x="305"/>
        <item x="1263"/>
        <item x="530"/>
        <item x="621"/>
        <item x="1133"/>
        <item x="364"/>
        <item x="591"/>
        <item x="981"/>
        <item x="399"/>
        <item x="720"/>
        <item x="1125"/>
        <item x="1115"/>
        <item x="1194"/>
        <item x="158"/>
        <item x="859"/>
        <item x="971"/>
        <item x="292"/>
        <item x="489"/>
        <item x="983"/>
        <item x="1114"/>
        <item x="984"/>
        <item x="959"/>
        <item x="644"/>
        <item x="1019"/>
        <item x="581"/>
        <item x="869"/>
        <item x="1250"/>
        <item x="677"/>
        <item x="874"/>
        <item x="17"/>
        <item x="601"/>
        <item x="362"/>
        <item x="273"/>
        <item x="195"/>
        <item x="819"/>
        <item x="742"/>
        <item x="143"/>
        <item x="4"/>
        <item x="250"/>
        <item x="829"/>
        <item x="104"/>
        <item x="1136"/>
        <item x="662"/>
        <item x="737"/>
        <item x="818"/>
        <item x="1132"/>
        <item x="156"/>
        <item x="1244"/>
        <item x="618"/>
        <item x="1233"/>
        <item x="1336"/>
        <item x="349"/>
        <item x="1035"/>
        <item x="379"/>
        <item x="816"/>
        <item x="316"/>
        <item x="578"/>
        <item x="943"/>
        <item x="743"/>
        <item x="590"/>
        <item x="246"/>
        <item x="1061"/>
        <item x="821"/>
        <item x="626"/>
        <item x="52"/>
        <item x="345"/>
        <item x="512"/>
        <item x="5"/>
        <item x="64"/>
        <item x="1018"/>
        <item x="127"/>
        <item x="131"/>
        <item x="255"/>
        <item x="26"/>
        <item x="173"/>
        <item x="455"/>
        <item x="1342"/>
        <item x="1303"/>
        <item x="419"/>
        <item x="643"/>
        <item x="267"/>
        <item x="1321"/>
        <item x="172"/>
        <item x="879"/>
        <item x="1111"/>
        <item x="765"/>
        <item x="353"/>
        <item x="790"/>
        <item x="962"/>
        <item x="884"/>
        <item x="684"/>
        <item x="817"/>
        <item x="845"/>
        <item x="319"/>
        <item x="1166"/>
        <item x="1049"/>
        <item x="380"/>
        <item x="351"/>
        <item x="1043"/>
        <item x="215"/>
        <item x="7"/>
        <item x="860"/>
        <item x="1299"/>
        <item x="10"/>
        <item x="50"/>
        <item x="1293"/>
        <item x="1160"/>
        <item x="924"/>
        <item x="1149"/>
        <item x="375"/>
        <item x="69"/>
        <item x="1329"/>
        <item x="396"/>
        <item x="108"/>
        <item x="1031"/>
        <item x="1153"/>
        <item x="247"/>
        <item x="105"/>
        <item x="443"/>
        <item x="1063"/>
        <item x="440"/>
        <item x="147"/>
        <item x="747"/>
        <item x="214"/>
        <item x="77"/>
        <item x="113"/>
        <item x="295"/>
        <item x="1220"/>
        <item x="87"/>
        <item x="70"/>
        <item x="301"/>
        <item x="168"/>
        <item x="83"/>
        <item x="1171"/>
        <item x="1089"/>
        <item x="497"/>
        <item x="1044"/>
        <item x="557"/>
        <item x="1002"/>
        <item x="128"/>
        <item x="773"/>
        <item x="964"/>
        <item x="516"/>
        <item x="1142"/>
        <item x="1207"/>
        <item x="947"/>
        <item x="119"/>
        <item x="1157"/>
        <item x="225"/>
        <item x="1235"/>
        <item x="781"/>
        <item x="711"/>
        <item x="464"/>
        <item x="249"/>
        <item x="100"/>
        <item x="0"/>
        <item x="1217"/>
        <item x="1071"/>
        <item x="707"/>
        <item x="1102"/>
        <item x="645"/>
        <item x="1210"/>
        <item x="1074"/>
        <item x="451"/>
        <item x="417"/>
        <item x="73"/>
        <item x="275"/>
        <item x="248"/>
        <item x="625"/>
        <item x="1155"/>
        <item x="798"/>
        <item x="1314"/>
        <item x="1126"/>
        <item x="700"/>
        <item x="1005"/>
        <item x="657"/>
        <item x="490"/>
        <item x="1069"/>
        <item x="329"/>
        <item x="589"/>
        <item x="661"/>
        <item x="356"/>
        <item x="793"/>
        <item x="56"/>
        <item x="327"/>
        <item x="1060"/>
        <item x="966"/>
        <item x="114"/>
        <item x="1096"/>
        <item x="594"/>
        <item x="1209"/>
        <item x="563"/>
        <item x="858"/>
        <item x="861"/>
        <item x="1172"/>
        <item x="991"/>
        <item x="1253"/>
        <item x="186"/>
        <item x="838"/>
        <item x="290"/>
        <item x="1179"/>
        <item x="130"/>
        <item x="200"/>
        <item x="523"/>
        <item x="1083"/>
        <item x="521"/>
        <item x="213"/>
        <item x="68"/>
        <item x="812"/>
        <item x="347"/>
        <item x="142"/>
        <item x="85"/>
        <item x="137"/>
        <item x="36"/>
        <item x="242"/>
        <item x="894"/>
        <item x="730"/>
        <item x="1270"/>
        <item x="1077"/>
        <item x="465"/>
        <item x="998"/>
        <item x="945"/>
        <item x="702"/>
        <item x="1040"/>
        <item x="107"/>
        <item x="201"/>
        <item x="183"/>
        <item x="813"/>
        <item x="1313"/>
        <item x="323"/>
        <item x="506"/>
        <item x="1088"/>
        <item x="1164"/>
        <item x="683"/>
        <item x="481"/>
        <item x="103"/>
        <item x="1208"/>
        <item x="1247"/>
        <item x="1255"/>
        <item x="522"/>
        <item x="152"/>
        <item x="501"/>
        <item x="1214"/>
        <item x="49"/>
        <item x="16"/>
        <item x="848"/>
        <item x="842"/>
        <item x="39"/>
        <item x="149"/>
        <item x="1182"/>
        <item x="722"/>
        <item x="397"/>
        <item x="897"/>
        <item x="462"/>
        <item x="377"/>
        <item x="1051"/>
        <item x="389"/>
        <item x="45"/>
        <item x="79"/>
        <item x="585"/>
        <item x="444"/>
        <item x="690"/>
        <item x="116"/>
        <item x="34"/>
        <item x="1309"/>
        <item x="196"/>
        <item x="58"/>
        <item x="304"/>
        <item x="368"/>
        <item x="360"/>
        <item x="952"/>
        <item x="555"/>
        <item x="834"/>
        <item x="48"/>
        <item x="918"/>
        <item x="404"/>
        <item x="611"/>
        <item x="385"/>
        <item x="157"/>
        <item x="371"/>
        <item x="1057"/>
        <item x="78"/>
        <item x="425"/>
        <item x="1236"/>
        <item x="401"/>
        <item x="288"/>
        <item x="271"/>
        <item x="846"/>
        <item x="634"/>
        <item x="352"/>
        <item x="43"/>
        <item x="209"/>
        <item x="630"/>
        <item x="197"/>
        <item x="999"/>
        <item x="226"/>
        <item x="287"/>
        <item x="212"/>
        <item x="560"/>
        <item x="771"/>
        <item x="1101"/>
        <item x="872"/>
        <item x="693"/>
        <item x="1036"/>
        <item x="237"/>
        <item x="901"/>
        <item x="1290"/>
        <item x="726"/>
        <item x="218"/>
        <item x="324"/>
        <item x="1033"/>
        <item x="1201"/>
        <item x="574"/>
        <item x="1109"/>
        <item x="993"/>
        <item x="686"/>
        <item x="122"/>
        <item x="332"/>
        <item x="904"/>
        <item x="1243"/>
        <item x="785"/>
        <item x="1163"/>
        <item x="830"/>
        <item x="410"/>
        <item x="1161"/>
        <item x="905"/>
        <item x="219"/>
        <item x="106"/>
        <item x="1197"/>
        <item x="1138"/>
        <item x="719"/>
        <item x="1273"/>
        <item x="1048"/>
        <item x="1178"/>
        <item x="1174"/>
        <item x="632"/>
        <item x="751"/>
        <item x="992"/>
        <item x="1017"/>
        <item x="678"/>
        <item x="610"/>
        <item x="685"/>
        <item x="988"/>
        <item x="373"/>
        <item x="1008"/>
        <item x="1192"/>
        <item x="1306"/>
        <item x="758"/>
        <item x="1147"/>
        <item x="752"/>
        <item x="1134"/>
        <item x="491"/>
        <item x="1338"/>
        <item x="466"/>
        <item x="668"/>
        <item x="216"/>
        <item x="1191"/>
        <item x="441"/>
        <item x="629"/>
        <item x="434"/>
        <item x="1130"/>
        <item x="1350"/>
        <item x="84"/>
        <item x="671"/>
        <item x="1184"/>
        <item x="245"/>
        <item x="1251"/>
        <item x="241"/>
        <item x="823"/>
        <item x="587"/>
        <item x="235"/>
        <item x="592"/>
        <item x="198"/>
        <item x="531"/>
        <item x="961"/>
        <item x="229"/>
        <item x="822"/>
        <item x="294"/>
        <item x="383"/>
        <item x="740"/>
        <item x="735"/>
        <item x="217"/>
        <item x="260"/>
        <item x="692"/>
        <item x="439"/>
        <item x="508"/>
        <item x="400"/>
        <item x="770"/>
        <item x="656"/>
        <item x="207"/>
        <item x="697"/>
        <item x="475"/>
        <item x="1284"/>
        <item x="775"/>
        <item x="899"/>
        <item x="309"/>
        <item x="714"/>
        <item x="298"/>
        <item x="1339"/>
        <item x="436"/>
        <item x="257"/>
        <item x="477"/>
        <item x="278"/>
        <item x="1006"/>
        <item x="847"/>
        <item x="888"/>
        <item x="338"/>
        <item x="1090"/>
        <item x="708"/>
        <item x="1181"/>
        <item x="882"/>
        <item x="561"/>
        <item x="1222"/>
        <item x="118"/>
        <item x="340"/>
        <item x="1241"/>
        <item x="51"/>
        <item x="126"/>
        <item x="728"/>
        <item x="608"/>
        <item x="673"/>
        <item x="1341"/>
        <item x="1072"/>
        <item x="824"/>
        <item x="1225"/>
        <item x="931"/>
        <item x="1337"/>
        <item x="994"/>
        <item x="584"/>
        <item x="534"/>
        <item x="1288"/>
        <item x="339"/>
        <item x="701"/>
        <item x="868"/>
        <item x="1271"/>
        <item x="274"/>
        <item x="498"/>
        <item x="969"/>
        <item x="435"/>
        <item x="850"/>
        <item x="335"/>
        <item x="857"/>
        <item x="1239"/>
        <item x="797"/>
        <item x="286"/>
        <item x="527"/>
        <item x="551"/>
        <item x="851"/>
        <item x="239"/>
        <item x="810"/>
        <item x="826"/>
        <item x="564"/>
        <item x="1223"/>
        <item x="1221"/>
        <item x="358"/>
        <item x="954"/>
        <item x="387"/>
        <item x="184"/>
        <item x="732"/>
        <item x="844"/>
        <item x="123"/>
        <item x="786"/>
        <item x="766"/>
        <item x="1107"/>
        <item x="712"/>
        <item x="762"/>
        <item x="403"/>
        <item x="507"/>
        <item x="595"/>
        <item x="500"/>
        <item x="1067"/>
        <item x="562"/>
        <item x="1122"/>
        <item x="102"/>
        <item x="293"/>
        <item x="788"/>
        <item x="22"/>
        <item x="800"/>
        <item x="413"/>
        <item x="187"/>
        <item x="470"/>
        <item x="1151"/>
        <item x="912"/>
        <item x="791"/>
        <item x="887"/>
        <item x="1238"/>
        <item x="774"/>
        <item x="841"/>
        <item x="426"/>
        <item x="30"/>
        <item x="284"/>
        <item x="330"/>
        <item x="13"/>
        <item x="155"/>
        <item x="764"/>
        <item x="1075"/>
        <item x="42"/>
        <item x="412"/>
        <item x="908"/>
        <item x="281"/>
        <item x="348"/>
        <item x="1276"/>
        <item x="53"/>
        <item x="28"/>
        <item x="469"/>
        <item x="1135"/>
        <item x="756"/>
        <item x="832"/>
        <item x="809"/>
        <item x="1304"/>
        <item x="1042"/>
        <item x="806"/>
        <item x="1137"/>
        <item x="182"/>
        <item x="542"/>
        <item x="144"/>
        <item x="547"/>
        <item x="863"/>
        <item x="220"/>
        <item x="1330"/>
        <item x="124"/>
        <item x="476"/>
        <item x="1289"/>
        <item x="706"/>
        <item x="1076"/>
        <item x="1231"/>
        <item x="579"/>
        <item x="1091"/>
        <item x="222"/>
        <item x="672"/>
        <item x="883"/>
        <item x="659"/>
        <item x="613"/>
        <item x="777"/>
        <item x="1059"/>
        <item x="299"/>
        <item x="1185"/>
        <item x="302"/>
        <item x="71"/>
        <item x="420"/>
        <item x="307"/>
        <item x="1070"/>
        <item x="1053"/>
        <item x="457"/>
        <item x="1097"/>
        <item x="264"/>
        <item x="175"/>
        <item x="35"/>
        <item x="355"/>
        <item x="649"/>
        <item x="1012"/>
        <item x="942"/>
        <item x="769"/>
        <item x="1335"/>
        <item x="459"/>
        <item x="1000"/>
        <item x="1105"/>
        <item x="660"/>
        <item x="716"/>
        <item x="265"/>
        <item x="729"/>
        <item x="524"/>
        <item x="921"/>
        <item x="150"/>
        <item x="1349"/>
        <item x="1152"/>
        <item x="900"/>
        <item x="1110"/>
        <item x="91"/>
        <item x="799"/>
        <item x="1264"/>
        <item x="1296"/>
        <item x="494"/>
        <item x="873"/>
        <item x="1025"/>
        <item x="20"/>
        <item x="787"/>
        <item x="1186"/>
        <item x="916"/>
        <item x="651"/>
        <item x="1262"/>
        <item x="1087"/>
        <item x="1082"/>
        <item x="733"/>
        <item x="1260"/>
        <item x="612"/>
        <item x="973"/>
        <item x="253"/>
        <item x="153"/>
        <item x="1024"/>
        <item x="956"/>
        <item x="703"/>
        <item x="699"/>
        <item x="1081"/>
        <item x="146"/>
        <item x="1352"/>
        <item x="893"/>
        <item x="665"/>
        <item x="727"/>
        <item x="915"/>
        <item x="935"/>
        <item x="1261"/>
        <item x="811"/>
        <item x="354"/>
        <item x="972"/>
        <item x="1146"/>
        <item x="970"/>
        <item x="1317"/>
        <item x="312"/>
        <item x="546"/>
        <item x="1058"/>
        <item x="472"/>
        <item x="433"/>
        <item x="928"/>
        <item x="934"/>
        <item x="259"/>
        <item x="820"/>
        <item x="583"/>
        <item x="98"/>
        <item x="985"/>
        <item x="619"/>
        <item x="627"/>
        <item x="487"/>
        <item x="906"/>
        <item x="565"/>
        <item x="160"/>
        <item x="1301"/>
        <item x="862"/>
        <item x="331"/>
        <item x="1168"/>
        <item x="159"/>
        <item x="300"/>
        <item x="833"/>
        <item x="641"/>
        <item x="429"/>
        <item x="518"/>
        <item x="234"/>
        <item x="162"/>
        <item x="880"/>
        <item x="452"/>
        <item x="1148"/>
        <item x="713"/>
        <item x="1254"/>
        <item x="570"/>
        <item x="895"/>
        <item x="11"/>
        <item x="341"/>
        <item x="479"/>
        <item x="778"/>
        <item x="136"/>
        <item x="1316"/>
        <item x="262"/>
        <item x="767"/>
        <item x="208"/>
        <item x="357"/>
        <item x="101"/>
        <item x="223"/>
        <item x="1228"/>
        <item x="1029"/>
        <item x="369"/>
        <item x="174"/>
        <item x="1034"/>
        <item x="268"/>
        <item x="1065"/>
        <item x="856"/>
        <item x="577"/>
        <item x="135"/>
        <item x="456"/>
        <item x="180"/>
        <item x="689"/>
        <item x="1298"/>
        <item x="825"/>
        <item x="782"/>
        <item x="55"/>
        <item x="230"/>
        <item x="796"/>
        <item x="1098"/>
        <item x="1169"/>
        <item x="1232"/>
        <item x="849"/>
        <item x="1333"/>
        <item x="568"/>
        <item x="885"/>
        <item x="231"/>
        <item x="1011"/>
        <item x="211"/>
        <item x="346"/>
        <item x="1259"/>
        <item x="1305"/>
        <item x="405"/>
        <item x="54"/>
        <item x="374"/>
        <item x="606"/>
        <item x="1353"/>
        <item x="171"/>
        <item x="652"/>
        <item x="837"/>
        <item x="1112"/>
        <item x="47"/>
        <item x="145"/>
        <item x="552"/>
        <item x="44"/>
        <item x="755"/>
        <item x="25"/>
        <item x="1227"/>
        <item x="488"/>
        <item x="704"/>
        <item x="99"/>
        <item x="75"/>
        <item x="238"/>
        <item x="600"/>
        <item x="97"/>
        <item x="783"/>
        <item x="1280"/>
        <item x="1245"/>
        <item x="82"/>
        <item x="886"/>
        <item x="59"/>
        <item x="1055"/>
        <item x="1177"/>
        <item x="1015"/>
        <item x="386"/>
        <item x="311"/>
        <item x="881"/>
        <item x="840"/>
        <item x="538"/>
        <item x="588"/>
        <item x="431"/>
        <item x="120"/>
        <item x="535"/>
        <item x="1205"/>
        <item x="495"/>
        <item x="3"/>
        <item x="739"/>
        <item x="62"/>
        <item x="21"/>
        <item x="236"/>
        <item x="907"/>
        <item x="141"/>
        <item x="427"/>
        <item x="296"/>
        <item x="1145"/>
        <item x="493"/>
        <item x="74"/>
        <item x="227"/>
        <item x="746"/>
        <item x="667"/>
        <item x="680"/>
        <item x="1068"/>
        <item x="66"/>
        <item x="115"/>
        <item x="334"/>
        <item x="29"/>
        <item x="515"/>
        <item x="1265"/>
        <item x="1039"/>
        <item x="664"/>
        <item x="266"/>
        <item x="532"/>
        <item x="447"/>
        <item x="164"/>
        <item x="408"/>
        <item x="392"/>
        <item x="192"/>
        <item x="233"/>
        <item x="109"/>
        <item x="31"/>
        <item x="185"/>
        <item x="117"/>
        <item x="163"/>
        <item x="205"/>
        <item x="415"/>
        <item x="1104"/>
        <item x="188"/>
        <item x="925"/>
        <item x="60"/>
        <item x="955"/>
        <item x="416"/>
        <item x="996"/>
        <item x="1218"/>
        <item x="140"/>
        <item x="1099"/>
        <item x="805"/>
        <item x="1119"/>
        <item x="759"/>
        <item x="835"/>
        <item x="974"/>
        <item x="1190"/>
        <item x="1198"/>
        <item x="855"/>
        <item x="1344"/>
        <item x="1343"/>
        <item x="1274"/>
        <item x="437"/>
        <item x="12"/>
        <item x="86"/>
        <item x="1173"/>
        <item x="343"/>
        <item x="933"/>
        <item x="1028"/>
        <item x="958"/>
        <item x="949"/>
        <item x="674"/>
        <item x="609"/>
        <item x="321"/>
        <item x="282"/>
        <item x="1054"/>
        <item x="941"/>
        <item x="1117"/>
        <item x="815"/>
        <item x="1144"/>
        <item x="1180"/>
        <item x="920"/>
        <item x="1291"/>
        <item x="1073"/>
        <item x="474"/>
        <item x="72"/>
        <item x="910"/>
        <item x="112"/>
        <item x="1268"/>
        <item x="616"/>
        <item x="1084"/>
        <item x="1355"/>
        <item x="761"/>
        <item x="622"/>
        <item x="648"/>
        <item x="776"/>
        <item x="482"/>
        <item x="543"/>
        <item x="395"/>
        <item x="878"/>
        <item x="161"/>
        <item x="24"/>
        <item x="1188"/>
        <item x="647"/>
        <item x="1308"/>
        <item x="533"/>
        <item x="511"/>
        <item x="336"/>
        <item x="240"/>
        <item x="424"/>
        <item x="1022"/>
        <item x="365"/>
        <item x="178"/>
        <item x="1332"/>
        <item x="6"/>
        <item x="1279"/>
        <item x="725"/>
        <item x="1092"/>
        <item x="528"/>
        <item x="492"/>
        <item x="165"/>
        <item x="607"/>
        <item x="177"/>
        <item x="586"/>
        <item x="203"/>
        <item x="655"/>
        <item x="361"/>
        <item x="1307"/>
        <item x="366"/>
        <item x="367"/>
        <item x="256"/>
        <item x="913"/>
        <item x="204"/>
        <item x="484"/>
        <item x="734"/>
        <item x="548"/>
        <item x="556"/>
        <item x="1094"/>
        <item x="1103"/>
        <item x="81"/>
        <item x="279"/>
        <item x="639"/>
        <item x="449"/>
        <item x="1282"/>
        <item x="277"/>
        <item x="1131"/>
        <item x="92"/>
        <item x="1078"/>
        <item x="968"/>
        <item x="1193"/>
        <item x="517"/>
        <item x="194"/>
        <item x="33"/>
        <item x="948"/>
        <item x="314"/>
        <item x="1026"/>
        <item x="133"/>
        <item x="1310"/>
        <item x="37"/>
        <item x="529"/>
        <item x="768"/>
        <item x="65"/>
        <item x="891"/>
        <item x="1230"/>
        <item x="536"/>
        <item x="650"/>
        <item x="283"/>
        <item x="461"/>
        <item x="1038"/>
        <item x="90"/>
        <item x="1286"/>
        <item x="80"/>
        <item x="390"/>
        <item x="89"/>
        <item x="19"/>
        <item x="653"/>
        <item x="76"/>
        <item x="63"/>
        <item x="428"/>
        <item x="1199"/>
        <item x="1156"/>
        <item x="596"/>
        <item x="458"/>
        <item x="421"/>
        <item x="944"/>
        <item x="930"/>
        <item x="129"/>
        <item x="388"/>
        <item x="852"/>
        <item x="1159"/>
        <item x="566"/>
        <item x="567"/>
        <item x="1030"/>
        <item x="289"/>
        <item x="372"/>
        <item x="670"/>
        <item x="32"/>
        <item x="1056"/>
        <item x="675"/>
        <item x="615"/>
        <item x="467"/>
        <item x="418"/>
        <item x="978"/>
        <item x="446"/>
        <item x="995"/>
        <item x="1013"/>
        <item x="914"/>
        <item x="478"/>
        <item x="326"/>
        <item x="125"/>
        <item x="808"/>
        <item x="582"/>
        <item x="864"/>
        <item x="138"/>
        <item x="258"/>
        <item x="654"/>
        <item x="1016"/>
        <item x="876"/>
        <item x="922"/>
        <item x="96"/>
        <item x="569"/>
        <item x="946"/>
        <item x="614"/>
        <item x="376"/>
        <item x="669"/>
        <item x="754"/>
        <item x="363"/>
        <item x="1275"/>
        <item x="148"/>
        <item x="1257"/>
        <item x="1267"/>
        <item x="423"/>
        <item x="1269"/>
        <item x="414"/>
        <item x="979"/>
        <item x="1327"/>
        <item x="1258"/>
        <item x="744"/>
        <item x="553"/>
        <item x="503"/>
        <item x="1348"/>
        <item x="333"/>
        <item x="807"/>
        <item x="384"/>
        <item x="870"/>
        <item x="1328"/>
        <item x="1158"/>
        <item x="526"/>
        <item x="67"/>
        <item x="635"/>
        <item x="199"/>
        <item x="676"/>
        <item x="496"/>
        <item x="14"/>
        <item x="308"/>
        <item x="1116"/>
        <item x="111"/>
        <item x="982"/>
        <item x="1246"/>
        <item x="1212"/>
        <item x="9"/>
        <item x="448"/>
        <item x="190"/>
        <item x="957"/>
        <item x="121"/>
        <item x="1"/>
        <item x="23"/>
        <item x="46"/>
        <item x="753"/>
        <item x="1202"/>
        <item x="687"/>
        <item x="539"/>
        <item x="1281"/>
        <item x="575"/>
        <item x="1066"/>
        <item x="603"/>
        <item x="1129"/>
        <item t="default"/>
      </items>
      <autoSortScope>
        <pivotArea dataOnly="0" outline="0" fieldPosition="0">
          <references count="1">
            <reference field="4294967294" count="1" selected="0">
              <x v="0"/>
            </reference>
          </references>
        </pivotArea>
      </autoSortScope>
    </pivotField>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0"/>
  </rowFields>
  <rowItems count="12">
    <i>
      <x v="1231"/>
    </i>
    <i>
      <x v="1065"/>
    </i>
    <i>
      <x v="824"/>
    </i>
    <i>
      <x v="223"/>
    </i>
    <i>
      <x v="1116"/>
    </i>
    <i>
      <x v="1265"/>
    </i>
    <i>
      <x v="1098"/>
    </i>
    <i>
      <x v="847"/>
    </i>
    <i>
      <x v="1307"/>
    </i>
    <i>
      <x v="1346"/>
    </i>
    <i>
      <x v="1230"/>
    </i>
    <i t="grand">
      <x/>
    </i>
  </rowItems>
  <colItems count="1">
    <i/>
  </colItems>
  <dataFields count="1">
    <dataField name="Count of originalTitle" fld="2" subtotal="count" baseField="0" baseItem="0"/>
  </dataFields>
  <formats count="1">
    <format dxfId="13">
      <pivotArea collapsedLevelsAreSubtotals="1" fieldPosition="0">
        <references count="1">
          <reference field="20" count="11">
            <x v="223"/>
            <x v="824"/>
            <x v="847"/>
            <x v="1065"/>
            <x v="1098"/>
            <x v="1116"/>
            <x v="1230"/>
            <x v="1231"/>
            <x v="1265"/>
            <x v="1307"/>
            <x v="134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13E9B3F-4C1B-4F1A-AA64-A76A3A1B8D9F}"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60:A61" firstHeaderRow="1" firstDataRow="1" firstDataCol="0"/>
  <pivotFields count="26">
    <pivotField dataField="1" showAll="0"/>
    <pivotField showAll="0"/>
    <pivotField showAll="0">
      <items count="3299">
        <item x="1689"/>
        <item x="1709"/>
        <item x="1634"/>
        <item x="2176"/>
        <item x="1521"/>
        <item x="1620"/>
        <item x="3264"/>
        <item x="2129"/>
        <item x="986"/>
        <item x="567"/>
        <item x="1965"/>
        <item x="2204"/>
        <item x="2117"/>
        <item x="871"/>
        <item x="1597"/>
        <item x="598"/>
        <item x="2332"/>
        <item x="2678"/>
        <item x="2414"/>
        <item x="1269"/>
        <item x="3019"/>
        <item x="927"/>
        <item x="1616"/>
        <item x="1922"/>
        <item x="1229"/>
        <item x="2225"/>
        <item x="159"/>
        <item x="2538"/>
        <item x="3266"/>
        <item x="1210"/>
        <item x="2191"/>
        <item x="2756"/>
        <item x="1191"/>
        <item x="1937"/>
        <item x="958"/>
        <item x="1146"/>
        <item x="1668"/>
        <item x="2717"/>
        <item x="276"/>
        <item x="1408"/>
        <item x="1439"/>
        <item x="2478"/>
        <item x="2209"/>
        <item x="1732"/>
        <item x="1032"/>
        <item x="2882"/>
        <item x="2275"/>
        <item x="119"/>
        <item x="1288"/>
        <item x="2249"/>
        <item x="3251"/>
        <item x="1171"/>
        <item x="1506"/>
        <item x="833"/>
        <item x="3167"/>
        <item x="2915"/>
        <item x="1105"/>
        <item x="61"/>
        <item x="453"/>
        <item x="740"/>
        <item x="2015"/>
        <item x="140"/>
        <item x="1313"/>
        <item x="6"/>
        <item x="3067"/>
        <item x="2557"/>
        <item x="423"/>
        <item x="289"/>
        <item x="3160"/>
        <item x="2466"/>
        <item x="1472"/>
        <item x="570"/>
        <item x="2749"/>
        <item x="1467"/>
        <item x="941"/>
        <item x="428"/>
        <item x="1446"/>
        <item x="3221"/>
        <item x="2828"/>
        <item x="2937"/>
        <item x="2885"/>
        <item x="2650"/>
        <item x="767"/>
        <item x="175"/>
        <item x="265"/>
        <item x="299"/>
        <item x="206"/>
        <item x="1920"/>
        <item x="770"/>
        <item x="481"/>
        <item x="3181"/>
        <item x="439"/>
        <item x="1489"/>
        <item x="1282"/>
        <item x="1962"/>
        <item x="3209"/>
        <item x="725"/>
        <item x="2253"/>
        <item x="2398"/>
        <item x="651"/>
        <item x="2220"/>
        <item x="218"/>
        <item x="1347"/>
        <item x="1131"/>
        <item x="987"/>
        <item x="1477"/>
        <item x="2459"/>
        <item x="1120"/>
        <item x="1071"/>
        <item x="2726"/>
        <item x="2469"/>
        <item x="654"/>
        <item x="1420"/>
        <item x="497"/>
        <item x="540"/>
        <item x="1601"/>
        <item x="2448"/>
        <item x="2883"/>
        <item x="1102"/>
        <item x="448"/>
        <item x="3163"/>
        <item x="3012"/>
        <item x="2587"/>
        <item x="189"/>
        <item x="2124"/>
        <item x="14"/>
        <item x="2494"/>
        <item x="655"/>
        <item x="3031"/>
        <item x="120"/>
        <item x="90"/>
        <item x="412"/>
        <item x="1294"/>
        <item x="1388"/>
        <item x="1048"/>
        <item x="1956"/>
        <item x="2831"/>
        <item x="78"/>
        <item x="656"/>
        <item x="2763"/>
        <item x="413"/>
        <item x="222"/>
        <item x="1581"/>
        <item x="450"/>
        <item x="2674"/>
        <item x="3111"/>
        <item x="49"/>
        <item x="2935"/>
        <item x="2966"/>
        <item x="935"/>
        <item x="2203"/>
        <item x="900"/>
        <item x="1287"/>
        <item x="3024"/>
        <item x="1905"/>
        <item x="2186"/>
        <item x="160"/>
        <item x="3087"/>
        <item x="2646"/>
        <item x="912"/>
        <item x="1769"/>
        <item x="19"/>
        <item x="734"/>
        <item x="2582"/>
        <item x="2955"/>
        <item x="894"/>
        <item x="1059"/>
        <item x="854"/>
        <item x="2464"/>
        <item x="2720"/>
        <item x="2922"/>
        <item x="1251"/>
        <item x="1087"/>
        <item x="657"/>
        <item x="1039"/>
        <item x="2463"/>
        <item x="1976"/>
        <item x="105"/>
        <item x="2110"/>
        <item x="1749"/>
        <item x="131"/>
        <item x="658"/>
        <item x="1148"/>
        <item x="802"/>
        <item x="659"/>
        <item x="2184"/>
        <item x="1320"/>
        <item x="3252"/>
        <item x="3158"/>
        <item x="251"/>
        <item x="1805"/>
        <item x="1185"/>
        <item x="2663"/>
        <item x="2571"/>
        <item x="2925"/>
        <item x="3258"/>
        <item x="3103"/>
        <item x="60"/>
        <item x="2860"/>
        <item x="2797"/>
        <item x="2417"/>
        <item x="1861"/>
        <item x="1712"/>
        <item x="3098"/>
        <item x="2042"/>
        <item x="735"/>
        <item x="867"/>
        <item x="79"/>
        <item x="1690"/>
        <item x="542"/>
        <item x="2568"/>
        <item x="1798"/>
        <item x="2373"/>
        <item x="349"/>
        <item x="2563"/>
        <item x="3194"/>
        <item x="1970"/>
        <item x="835"/>
        <item x="736"/>
        <item x="451"/>
        <item x="1940"/>
        <item x="1243"/>
        <item x="2822"/>
        <item x="2273"/>
        <item x="2343"/>
        <item x="2869"/>
        <item x="711"/>
        <item x="543"/>
        <item x="2691"/>
        <item x="50"/>
        <item x="2339"/>
        <item x="1008"/>
        <item x="2806"/>
        <item x="1779"/>
        <item x="2375"/>
        <item x="1552"/>
        <item x="2262"/>
        <item x="1161"/>
        <item x="660"/>
        <item x="861"/>
        <item x="1644"/>
        <item x="2649"/>
        <item x="1755"/>
        <item x="2484"/>
        <item x="2795"/>
        <item x="3017"/>
        <item x="3016"/>
        <item x="1369"/>
        <item x="1758"/>
        <item x="983"/>
        <item x="350"/>
        <item x="2112"/>
        <item x="2839"/>
        <item x="544"/>
        <item x="1614"/>
        <item x="2995"/>
        <item x="2010"/>
        <item x="1344"/>
        <item x="498"/>
        <item x="669"/>
        <item x="190"/>
        <item x="316"/>
        <item x="351"/>
        <item x="380"/>
        <item x="545"/>
        <item x="2391"/>
        <item x="917"/>
        <item x="2900"/>
        <item x="3059"/>
        <item x="1192"/>
        <item x="2232"/>
        <item x="3180"/>
        <item x="2714"/>
        <item x="20"/>
        <item x="1764"/>
        <item x="999"/>
        <item x="1813"/>
        <item x="2437"/>
        <item x="2397"/>
        <item x="42"/>
        <item x="381"/>
        <item x="823"/>
        <item x="1082"/>
        <item x="414"/>
        <item x="317"/>
        <item x="661"/>
        <item x="1378"/>
        <item x="547"/>
        <item x="415"/>
        <item x="2890"/>
        <item x="452"/>
        <item x="3077"/>
        <item x="1093"/>
        <item x="3054"/>
        <item x="2168"/>
        <item x="944"/>
        <item x="2351"/>
        <item x="2369"/>
        <item x="1396"/>
        <item x="1792"/>
        <item x="662"/>
        <item x="2096"/>
        <item x="2291"/>
        <item x="2707"/>
        <item x="2180"/>
        <item x="2419"/>
        <item x="382"/>
        <item x="599"/>
        <item x="1522"/>
        <item x="1009"/>
        <item x="1908"/>
        <item x="1440"/>
        <item x="1731"/>
        <item x="280"/>
        <item x="2528"/>
        <item x="2545"/>
        <item x="2729"/>
        <item x="548"/>
        <item x="1406"/>
        <item x="1156"/>
        <item x="2659"/>
        <item x="2405"/>
        <item x="883"/>
        <item x="737"/>
        <item x="2229"/>
        <item x="1589"/>
        <item x="2534"/>
        <item x="995"/>
        <item x="161"/>
        <item x="252"/>
        <item x="499"/>
        <item x="1385"/>
        <item x="937"/>
        <item x="281"/>
        <item x="851"/>
        <item x="2066"/>
        <item x="1224"/>
        <item x="2741"/>
        <item x="974"/>
        <item x="223"/>
        <item x="383"/>
        <item x="318"/>
        <item x="1049"/>
        <item x="549"/>
        <item x="1542"/>
        <item x="2830"/>
        <item x="3230"/>
        <item x="3170"/>
        <item x="2130"/>
        <item x="1088"/>
        <item x="2288"/>
        <item x="2592"/>
        <item x="3275"/>
        <item x="319"/>
        <item x="1660"/>
        <item x="1900"/>
        <item x="2944"/>
        <item x="2852"/>
        <item x="3218"/>
        <item x="738"/>
        <item x="952"/>
        <item x="121"/>
        <item x="2608"/>
        <item x="1323"/>
        <item x="1602"/>
        <item x="804"/>
        <item x="35"/>
        <item x="2035"/>
        <item x="1852"/>
        <item x="2821"/>
        <item x="2505"/>
        <item x="1617"/>
        <item x="2967"/>
        <item x="162"/>
        <item x="2487"/>
        <item x="253"/>
        <item x="1000"/>
        <item x="106"/>
        <item x="3282"/>
        <item x="2769"/>
        <item x="2775"/>
        <item x="930"/>
        <item x="2059"/>
        <item x="224"/>
        <item x="1762"/>
        <item x="2549"/>
        <item x="936"/>
        <item x="1197"/>
        <item x="1461"/>
        <item x="3168"/>
        <item x="2816"/>
        <item x="1959"/>
        <item x="664"/>
        <item x="2385"/>
        <item x="1592"/>
        <item x="320"/>
        <item x="3226"/>
        <item x="601"/>
        <item x="602"/>
        <item x="822"/>
        <item x="1198"/>
        <item x="2012"/>
        <item x="916"/>
        <item x="384"/>
        <item x="1874"/>
        <item x="417"/>
        <item x="418"/>
        <item x="2167"/>
        <item x="550"/>
        <item x="191"/>
        <item x="665"/>
        <item x="1447"/>
        <item x="856"/>
        <item x="1882"/>
        <item x="2374"/>
        <item x="2969"/>
        <item x="1466"/>
        <item x="1215"/>
        <item x="2371"/>
        <item x="1029"/>
        <item x="3124"/>
        <item x="3234"/>
        <item x="968"/>
        <item x="896"/>
        <item x="1437"/>
        <item x="603"/>
        <item x="2195"/>
        <item x="1508"/>
        <item x="2108"/>
        <item x="2783"/>
        <item x="2152"/>
        <item x="1252"/>
        <item x="1767"/>
        <item x="1209"/>
        <item x="1132"/>
        <item x="666"/>
        <item x="282"/>
        <item x="2251"/>
        <item x="2213"/>
        <item x="1040"/>
        <item x="3065"/>
        <item x="2365"/>
        <item x="2067"/>
        <item x="1871"/>
        <item x="2817"/>
        <item x="1930"/>
        <item x="15"/>
        <item x="1181"/>
        <item x="93"/>
        <item x="3042"/>
        <item x="3053"/>
        <item x="419"/>
        <item x="80"/>
        <item x="813"/>
        <item x="385"/>
        <item x="3257"/>
        <item x="1401"/>
        <item x="2946"/>
        <item x="1653"/>
        <item x="2599"/>
        <item x="2957"/>
        <item x="3015"/>
        <item x="2409"/>
        <item x="3150"/>
        <item x="454"/>
        <item x="2529"/>
        <item x="2799"/>
        <item x="51"/>
        <item x="1216"/>
        <item x="2164"/>
        <item x="2962"/>
        <item x="1787"/>
        <item x="552"/>
        <item x="1405"/>
        <item x="553"/>
        <item x="888"/>
        <item x="1083"/>
        <item x="3135"/>
        <item x="1020"/>
        <item x="1244"/>
        <item x="1271"/>
        <item x="2386"/>
        <item x="1964"/>
        <item x="605"/>
        <item x="1830"/>
        <item x="1084"/>
        <item x="1479"/>
        <item x="2686"/>
        <item x="420"/>
        <item x="2591"/>
        <item x="107"/>
        <item x="1352"/>
        <item x="1543"/>
        <item x="2350"/>
        <item x="1691"/>
        <item x="885"/>
        <item x="1186"/>
        <item x="668"/>
        <item x="1299"/>
        <item x="1624"/>
        <item x="2874"/>
        <item x="2667"/>
        <item x="1173"/>
        <item x="1372"/>
        <item x="741"/>
        <item x="1957"/>
        <item x="972"/>
        <item x="163"/>
        <item x="283"/>
        <item x="352"/>
        <item x="36"/>
        <item x="1744"/>
        <item x="2284"/>
        <item x="1024"/>
        <item x="139"/>
        <item x="1435"/>
        <item x="3051"/>
        <item x="2535"/>
        <item x="2131"/>
        <item x="2511"/>
        <item x="1307"/>
        <item x="2908"/>
        <item x="743"/>
        <item x="1916"/>
        <item x="386"/>
        <item x="1799"/>
        <item x="500"/>
        <item x="501"/>
        <item x="1546"/>
        <item x="1441"/>
        <item x="455"/>
        <item x="62"/>
        <item x="1391"/>
        <item x="2294"/>
        <item x="1845"/>
        <item x="2664"/>
        <item x="2007"/>
        <item x="193"/>
        <item x="555"/>
        <item x="1448"/>
        <item x="225"/>
        <item x="2338"/>
        <item x="284"/>
        <item x="2782"/>
        <item x="194"/>
        <item x="1987"/>
        <item x="2867"/>
        <item x="884"/>
        <item x="3136"/>
        <item x="1363"/>
        <item x="3062"/>
        <item x="1013"/>
        <item x="2509"/>
        <item x="3002"/>
        <item x="3095"/>
        <item x="3060"/>
        <item x="3192"/>
        <item x="285"/>
        <item x="196"/>
        <item x="670"/>
        <item x="108"/>
        <item x="164"/>
        <item x="2924"/>
        <item x="456"/>
        <item x="1108"/>
        <item x="671"/>
        <item x="1326"/>
        <item x="672"/>
        <item x="2456"/>
        <item x="2399"/>
        <item x="457"/>
        <item x="673"/>
        <item x="2302"/>
        <item x="556"/>
        <item x="1245"/>
        <item x="796"/>
        <item x="2028"/>
        <item x="606"/>
        <item x="1504"/>
        <item x="965"/>
        <item x="1714"/>
        <item x="2062"/>
        <item x="608"/>
        <item x="3259"/>
        <item x="2219"/>
        <item x="2906"/>
        <item x="2432"/>
        <item x="2903"/>
        <item x="3166"/>
        <item x="2054"/>
        <item x="122"/>
        <item x="321"/>
        <item x="2896"/>
        <item x="2826"/>
        <item x="557"/>
        <item x="221"/>
        <item x="250"/>
        <item x="843"/>
        <item x="2916"/>
        <item x="353"/>
        <item x="2228"/>
        <item x="1217"/>
        <item x="2403"/>
        <item x="3133"/>
        <item x="1783"/>
        <item x="1717"/>
        <item x="911"/>
        <item x="354"/>
        <item x="286"/>
        <item x="558"/>
        <item x="674"/>
        <item x="2004"/>
        <item x="1144"/>
        <item x="675"/>
        <item x="3179"/>
        <item x="2025"/>
        <item x="2790"/>
        <item x="1411"/>
        <item x="3048"/>
        <item x="355"/>
        <item x="1487"/>
        <item x="2095"/>
        <item x="1679"/>
        <item x="2230"/>
        <item x="458"/>
        <item x="68"/>
        <item x="2697"/>
        <item x="197"/>
        <item x="2269"/>
        <item x="1573"/>
        <item x="609"/>
        <item x="69"/>
        <item x="356"/>
        <item x="459"/>
        <item x="3271"/>
        <item x="559"/>
        <item x="2694"/>
        <item x="560"/>
        <item x="322"/>
        <item x="287"/>
        <item x="1643"/>
        <item x="2345"/>
        <item x="3120"/>
        <item x="1938"/>
        <item x="1788"/>
        <item x="421"/>
        <item x="2199"/>
        <item x="3228"/>
        <item x="1625"/>
        <item x="2087"/>
        <item x="872"/>
        <item x="744"/>
        <item x="2721"/>
        <item x="2612"/>
        <item x="1982"/>
        <item x="1632"/>
        <item x="2780"/>
        <item x="16"/>
        <item x="2792"/>
        <item x="2106"/>
        <item x="460"/>
        <item x="2215"/>
        <item x="1462"/>
        <item x="561"/>
        <item x="2264"/>
        <item x="2527"/>
        <item x="2942"/>
        <item x="3115"/>
        <item x="1353"/>
        <item x="969"/>
        <item x="2252"/>
        <item x="7"/>
        <item x="2139"/>
        <item x="357"/>
        <item x="1042"/>
        <item x="288"/>
        <item x="358"/>
        <item x="562"/>
        <item x="1553"/>
        <item x="821"/>
        <item x="254"/>
        <item x="2609"/>
        <item x="8"/>
        <item x="2162"/>
        <item x="504"/>
        <item x="2347"/>
        <item x="2086"/>
        <item x="1734"/>
        <item x="2597"/>
        <item x="2603"/>
        <item x="323"/>
        <item x="678"/>
        <item x="3129"/>
        <item x="2155"/>
        <item x="3285"/>
        <item x="1342"/>
        <item x="43"/>
        <item x="1129"/>
        <item x="745"/>
        <item x="1121"/>
        <item x="3183"/>
        <item x="1534"/>
        <item x="2234"/>
        <item x="2735"/>
        <item x="563"/>
        <item x="679"/>
        <item x="1043"/>
        <item x="610"/>
        <item x="2222"/>
        <item x="3018"/>
        <item x="21"/>
        <item x="2071"/>
        <item x="1078"/>
        <item x="2020"/>
        <item x="1529"/>
        <item x="1729"/>
        <item x="2990"/>
        <item x="873"/>
        <item x="1889"/>
        <item x="227"/>
        <item x="2305"/>
        <item x="3169"/>
        <item x="1832"/>
        <item x="2731"/>
        <item x="2070"/>
        <item x="3176"/>
        <item x="2045"/>
        <item x="611"/>
        <item x="2364"/>
        <item x="1135"/>
        <item x="1593"/>
        <item x="2281"/>
        <item x="1824"/>
        <item x="2745"/>
        <item x="3033"/>
        <item x="1773"/>
        <item x="324"/>
        <item x="1026"/>
        <item x="2187"/>
        <item x="505"/>
        <item x="2692"/>
        <item x="2992"/>
        <item x="165"/>
        <item x="2101"/>
        <item x="2878"/>
        <item x="3088"/>
        <item x="1094"/>
        <item x="2082"/>
        <item x="124"/>
        <item x="2006"/>
        <item x="2231"/>
        <item x="1865"/>
        <item x="506"/>
        <item x="2032"/>
        <item x="2178"/>
        <item x="2485"/>
        <item x="359"/>
        <item x="1459"/>
        <item x="1110"/>
        <item x="3208"/>
        <item x="3280"/>
        <item x="1065"/>
        <item x="1648"/>
        <item x="431"/>
        <item x="2248"/>
        <item x="811"/>
        <item x="1319"/>
        <item x="2436"/>
        <item x="1337"/>
        <item x="1226"/>
        <item x="812"/>
        <item x="1513"/>
        <item x="1359"/>
        <item x="1246"/>
        <item x="2971"/>
        <item x="2408"/>
        <item x="3278"/>
        <item x="255"/>
        <item x="2887"/>
        <item x="1659"/>
        <item x="866"/>
        <item x="2606"/>
        <item x="2550"/>
        <item x="991"/>
        <item x="198"/>
        <item x="747"/>
        <item x="3238"/>
        <item x="2794"/>
        <item x="22"/>
        <item x="2133"/>
        <item x="2521"/>
        <item x="836"/>
        <item x="1849"/>
        <item x="1793"/>
        <item x="1018"/>
        <item x="1610"/>
        <item x="613"/>
        <item x="52"/>
        <item x="959"/>
        <item x="81"/>
        <item x="614"/>
        <item x="109"/>
        <item x="2156"/>
        <item x="3149"/>
        <item x="3296"/>
        <item x="1273"/>
        <item x="3274"/>
        <item x="1312"/>
        <item x="1510"/>
        <item x="681"/>
        <item x="742"/>
        <item x="2853"/>
        <item x="2884"/>
        <item x="1774"/>
        <item x="3185"/>
        <item x="1483"/>
        <item x="2404"/>
        <item x="2235"/>
        <item x="256"/>
        <item x="2274"/>
        <item x="1053"/>
        <item x="1687"/>
        <item x="110"/>
        <item x="615"/>
        <item x="791"/>
        <item x="2402"/>
        <item x="3272"/>
        <item x="1706"/>
        <item x="2684"/>
        <item x="748"/>
        <item x="3116"/>
        <item x="682"/>
        <item x="1328"/>
        <item x="1554"/>
        <item x="1925"/>
        <item x="2406"/>
        <item x="461"/>
        <item x="1735"/>
        <item x="126"/>
        <item x="2912"/>
        <item x="3010"/>
        <item x="3011"/>
        <item x="749"/>
        <item x="1570"/>
        <item x="1931"/>
        <item x="422"/>
        <item x="617"/>
        <item x="1954"/>
        <item x="2862"/>
        <item x="3193"/>
        <item x="2451"/>
        <item x="127"/>
        <item x="3117"/>
        <item x="2346"/>
        <item x="257"/>
        <item x="388"/>
        <item x="750"/>
        <item x="2057"/>
        <item x="2843"/>
        <item x="2936"/>
        <item x="228"/>
        <item x="877"/>
        <item x="2573"/>
        <item x="325"/>
        <item x="3035"/>
        <item x="3037"/>
        <item x="2765"/>
        <item x="837"/>
        <item x="3178"/>
        <item x="2358"/>
        <item x="960"/>
        <item x="1194"/>
        <item x="1515"/>
        <item x="2479"/>
        <item x="920"/>
        <item x="2750"/>
        <item x="931"/>
        <item x="1095"/>
        <item x="1193"/>
        <item x="1499"/>
        <item x="128"/>
        <item x="564"/>
        <item x="2161"/>
        <item x="3153"/>
        <item x="2190"/>
        <item x="3174"/>
        <item x="3052"/>
        <item x="1526"/>
        <item x="96"/>
        <item x="142"/>
        <item x="360"/>
        <item x="199"/>
        <item x="2625"/>
        <item x="229"/>
        <item x="1393"/>
        <item x="1500"/>
        <item x="1822"/>
        <item x="3013"/>
        <item x="684"/>
        <item x="1544"/>
        <item x="2785"/>
        <item x="878"/>
        <item x="1771"/>
        <item x="166"/>
        <item x="111"/>
        <item x="2638"/>
        <item x="1794"/>
        <item x="508"/>
        <item x="1562"/>
        <item x="1364"/>
        <item x="565"/>
        <item x="509"/>
        <item x="2047"/>
        <item x="1085"/>
        <item x="510"/>
        <item x="2091"/>
        <item x="290"/>
        <item x="2038"/>
        <item x="1230"/>
        <item x="1021"/>
        <item x="1253"/>
        <item x="390"/>
        <item x="3159"/>
        <item x="2064"/>
        <item x="463"/>
        <item x="1670"/>
        <item x="566"/>
        <item x="948"/>
        <item x="751"/>
        <item x="1442"/>
        <item x="98"/>
        <item x="113"/>
        <item x="129"/>
        <item x="167"/>
        <item x="391"/>
        <item x="2486"/>
        <item x="200"/>
        <item x="620"/>
        <item x="752"/>
        <item x="2114"/>
        <item x="1859"/>
        <item x="2757"/>
        <item x="3044"/>
        <item x="2768"/>
        <item x="258"/>
        <item x="1365"/>
        <item x="1806"/>
        <item x="2143"/>
        <item x="2624"/>
        <item x="2851"/>
        <item x="686"/>
        <item x="2440"/>
        <item x="1996"/>
        <item x="1417"/>
        <item x="1863"/>
        <item x="924"/>
        <item x="2848"/>
        <item x="1980"/>
        <item x="130"/>
        <item x="993"/>
        <item x="2261"/>
        <item x="1262"/>
        <item x="1315"/>
        <item x="688"/>
        <item x="1971"/>
        <item x="689"/>
        <item x="2661"/>
        <item x="2829"/>
        <item x="2177"/>
        <item x="3093"/>
        <item x="568"/>
        <item x="1547"/>
        <item x="2426"/>
        <item x="361"/>
        <item x="2171"/>
        <item x="1075"/>
        <item x="2019"/>
        <item x="1145"/>
        <item x="1943"/>
        <item x="889"/>
        <item x="168"/>
        <item x="326"/>
        <item x="3043"/>
        <item x="1825"/>
        <item x="1005"/>
        <item x="3038"/>
        <item x="1174"/>
        <item x="979"/>
        <item x="1264"/>
        <item x="918"/>
        <item x="3188"/>
        <item x="919"/>
        <item x="3195"/>
        <item x="2100"/>
        <item x="424"/>
        <item x="327"/>
        <item x="1398"/>
        <item x="844"/>
        <item x="1403"/>
        <item x="2800"/>
        <item x="753"/>
        <item x="3092"/>
        <item x="2977"/>
        <item x="2832"/>
        <item x="2263"/>
        <item x="3107"/>
        <item x="2584"/>
        <item x="569"/>
        <item x="1626"/>
        <item x="2747"/>
        <item x="950"/>
        <item x="3206"/>
        <item x="1627"/>
        <item x="259"/>
        <item x="1574"/>
        <item x="3075"/>
        <item x="690"/>
        <item x="363"/>
        <item x="1998"/>
        <item x="1130"/>
        <item x="1298"/>
        <item x="2148"/>
        <item x="3039"/>
        <item x="2361"/>
        <item x="71"/>
        <item x="691"/>
        <item x="3205"/>
        <item x="2080"/>
        <item x="3007"/>
        <item x="1902"/>
        <item x="3232"/>
        <item x="169"/>
        <item x="364"/>
        <item x="3152"/>
        <item x="1536"/>
        <item x="2929"/>
        <item x="1661"/>
        <item x="692"/>
        <item x="465"/>
        <item x="2299"/>
        <item x="2724"/>
        <item x="2512"/>
        <item x="2673"/>
        <item x="2996"/>
        <item x="3191"/>
        <item x="2383"/>
        <item x="2257"/>
        <item x="3200"/>
        <item x="1974"/>
        <item x="571"/>
        <item x="2704"/>
        <item x="1698"/>
        <item x="1556"/>
        <item x="756"/>
        <item x="1683"/>
        <item x="1721"/>
        <item x="72"/>
        <item x="292"/>
        <item x="2014"/>
        <item x="757"/>
        <item x="114"/>
        <item x="143"/>
        <item x="2013"/>
        <item x="1608"/>
        <item x="1941"/>
        <item x="234"/>
        <item x="988"/>
        <item x="1355"/>
        <item x="2341"/>
        <item x="870"/>
        <item x="3112"/>
        <item x="3255"/>
        <item x="1348"/>
        <item x="622"/>
        <item x="1545"/>
        <item x="466"/>
        <item x="2902"/>
        <item x="1725"/>
        <item x="1349"/>
        <item x="10"/>
        <item x="2236"/>
        <item x="1162"/>
        <item x="1891"/>
        <item x="2144"/>
        <item x="1256"/>
        <item x="1524"/>
        <item x="1382"/>
        <item x="1182"/>
        <item x="1025"/>
        <item x="1576"/>
        <item x="1054"/>
        <item x="1295"/>
        <item x="2393"/>
        <item x="806"/>
        <item x="807"/>
        <item x="572"/>
        <item x="328"/>
        <item x="511"/>
        <item x="2834"/>
        <item x="907"/>
        <item x="1507"/>
        <item x="2581"/>
        <item x="1470"/>
        <item x="694"/>
        <item x="2499"/>
        <item x="2157"/>
        <item x="3235"/>
        <item x="1946"/>
        <item x="2320"/>
        <item x="1218"/>
        <item x="3076"/>
        <item x="1409"/>
        <item x="868"/>
        <item x="18"/>
        <item x="1909"/>
        <item x="235"/>
        <item x="115"/>
        <item x="1430"/>
        <item x="1923"/>
        <item x="1673"/>
        <item x="2845"/>
        <item x="3262"/>
        <item x="467"/>
        <item x="2132"/>
        <item x="1200"/>
        <item x="897"/>
        <item x="2732"/>
        <item x="365"/>
        <item x="425"/>
        <item x="695"/>
        <item x="2762"/>
        <item x="2595"/>
        <item x="329"/>
        <item x="1594"/>
        <item x="392"/>
        <item x="2390"/>
        <item x="2715"/>
        <item x="1621"/>
        <item x="1283"/>
        <item x="1618"/>
        <item x="1751"/>
        <item x="3121"/>
        <item x="2888"/>
        <item x="393"/>
        <item x="468"/>
        <item x="2188"/>
        <item x="293"/>
        <item x="3145"/>
        <item x="1449"/>
        <item x="1837"/>
        <item x="2818"/>
        <item x="3108"/>
        <item x="2438"/>
        <item x="1057"/>
        <item x="2061"/>
        <item x="1211"/>
        <item x="1456"/>
        <item x="945"/>
        <item x="2279"/>
        <item x="1126"/>
        <item x="3109"/>
        <item x="913"/>
        <item x="2238"/>
        <item x="1055"/>
        <item x="1641"/>
        <item x="1878"/>
        <item x="2497"/>
        <item x="2789"/>
        <item x="394"/>
        <item x="1915"/>
        <item x="1141"/>
        <item x="2620"/>
        <item x="2600"/>
        <item x="3089"/>
        <item x="3123"/>
        <item x="1718"/>
        <item x="2368"/>
        <item x="1122"/>
        <item x="3297"/>
        <item x="3190"/>
        <item x="1317"/>
        <item x="696"/>
        <item x="1994"/>
        <item x="2098"/>
        <item x="1765"/>
        <item x="2876"/>
        <item x="3154"/>
        <item x="2200"/>
        <item x="1167"/>
        <item x="820"/>
        <item x="2336"/>
        <item x="1290"/>
        <item x="3126"/>
        <item x="1103"/>
        <item x="2939"/>
        <item x="2518"/>
        <item x="2029"/>
        <item x="1583"/>
        <item x="1195"/>
        <item x="2676"/>
        <item x="1433"/>
        <item x="3212"/>
        <item x="2285"/>
        <item x="1360"/>
        <item x="2210"/>
        <item x="1776"/>
        <item x="1422"/>
        <item x="2308"/>
        <item x="2258"/>
        <item x="469"/>
        <item x="573"/>
        <item x="470"/>
        <item x="1657"/>
        <item x="2490"/>
        <item x="2211"/>
        <item x="2298"/>
        <item x="2963"/>
        <item x="471"/>
        <item x="624"/>
        <item x="2483"/>
        <item x="2366"/>
        <item x="1354"/>
        <item x="330"/>
        <item x="170"/>
        <item x="2899"/>
        <item x="1329"/>
        <item x="2578"/>
        <item x="1747"/>
        <item x="260"/>
        <item x="2495"/>
        <item x="2682"/>
        <item x="1636"/>
        <item x="2693"/>
        <item x="2447"/>
        <item x="2733"/>
        <item x="2913"/>
        <item x="3137"/>
        <item x="1127"/>
        <item x="849"/>
        <item x="3220"/>
        <item x="2879"/>
        <item x="1820"/>
        <item x="513"/>
        <item x="1399"/>
        <item x="2699"/>
        <item x="1760"/>
        <item x="2722"/>
        <item x="840"/>
        <item x="73"/>
        <item x="1603"/>
        <item x="2174"/>
        <item x="1374"/>
        <item x="2181"/>
        <item x="2245"/>
        <item x="2973"/>
        <item x="2811"/>
        <item x="2313"/>
        <item x="3219"/>
        <item x="3064"/>
        <item x="2917"/>
        <item x="2185"/>
        <item x="1801"/>
        <item x="2474"/>
        <item x="2348"/>
        <item x="2718"/>
        <item x="625"/>
        <item x="1809"/>
        <item x="1785"/>
        <item x="2932"/>
        <item x="2149"/>
        <item x="2283"/>
        <item x="2056"/>
        <item x="1745"/>
        <item x="1231"/>
        <item x="2477"/>
        <item x="699"/>
        <item x="367"/>
        <item x="626"/>
        <item x="1527"/>
        <item x="3020"/>
        <item x="231"/>
        <item x="981"/>
        <item x="44"/>
        <item x="74"/>
        <item x="1079"/>
        <item x="1081"/>
        <item x="1179"/>
        <item x="2445"/>
        <item x="2077"/>
        <item x="627"/>
        <item x="1176"/>
        <item x="395"/>
        <item x="2927"/>
        <item x="2326"/>
        <item x="628"/>
        <item x="874"/>
        <item x="2773"/>
        <item x="2593"/>
        <item x="2788"/>
        <item x="1038"/>
        <item x="1474"/>
        <item x="1056"/>
        <item x="1646"/>
        <item x="2881"/>
        <item x="3032"/>
        <item x="3157"/>
        <item x="1986"/>
        <item x="1115"/>
        <item x="2488"/>
        <item x="3203"/>
        <item x="574"/>
        <item x="2837"/>
        <item x="3217"/>
        <item x="2024"/>
        <item x="2315"/>
        <item x="1379"/>
        <item x="2810"/>
        <item x="971"/>
        <item x="3295"/>
        <item x="575"/>
        <item x="2083"/>
        <item x="576"/>
        <item x="3242"/>
        <item x="2754"/>
        <item x="1736"/>
        <item x="1860"/>
        <item x="514"/>
        <item x="1682"/>
        <item x="2475"/>
        <item x="472"/>
        <item x="892"/>
        <item x="1366"/>
        <item x="3247"/>
        <item x="3079"/>
        <item x="2423"/>
        <item x="1548"/>
        <item x="1187"/>
        <item x="3082"/>
        <item x="1457"/>
        <item x="1921"/>
        <item x="2532"/>
        <item x="1099"/>
        <item x="1047"/>
        <item x="473"/>
        <item x="2407"/>
        <item x="2431"/>
        <item x="0"/>
        <item x="172"/>
        <item x="2672"/>
        <item x="3014"/>
        <item x="915"/>
        <item x="2791"/>
        <item x="2"/>
        <item x="2207"/>
        <item x="2504"/>
        <item x="331"/>
        <item x="577"/>
        <item x="1096"/>
        <item x="1400"/>
        <item x="2335"/>
        <item x="2357"/>
        <item x="2546"/>
        <item x="2048"/>
        <item x="3125"/>
        <item x="2564"/>
        <item x="368"/>
        <item x="1300"/>
        <item x="2651"/>
        <item x="1327"/>
        <item x="3288"/>
        <item x="1227"/>
        <item x="629"/>
        <item x="3058"/>
        <item x="2861"/>
        <item x="1334"/>
        <item x="1381"/>
        <item x="1109"/>
        <item x="700"/>
        <item x="3066"/>
        <item x="1953"/>
        <item x="3273"/>
        <item x="2427"/>
        <item x="2961"/>
        <item x="1711"/>
        <item x="1606"/>
        <item x="2976"/>
        <item x="2470"/>
        <item x="1165"/>
        <item x="1112"/>
        <item x="82"/>
        <item x="2991"/>
        <item x="3028"/>
        <item x="1380"/>
        <item x="1588"/>
        <item x="2247"/>
        <item x="2746"/>
        <item x="701"/>
        <item x="554"/>
        <item x="2984"/>
        <item x="758"/>
        <item x="1615"/>
        <item x="1118"/>
        <item x="1560"/>
        <item x="1309"/>
        <item x="667"/>
        <item x="2090"/>
        <item x="2648"/>
        <item x="237"/>
        <item x="1301"/>
        <item x="3083"/>
        <item x="1628"/>
        <item x="845"/>
        <item x="1901"/>
        <item x="1528"/>
        <item x="1647"/>
        <item x="864"/>
        <item x="1234"/>
        <item x="2439"/>
        <item x="1803"/>
        <item x="474"/>
        <item x="3265"/>
        <item x="630"/>
        <item x="3290"/>
        <item x="2146"/>
        <item x="426"/>
        <item x="2140"/>
        <item x="2160"/>
        <item x="982"/>
        <item x="1016"/>
        <item x="2804"/>
        <item x="2558"/>
        <item x="2165"/>
        <item x="578"/>
        <item x="2268"/>
        <item x="1050"/>
        <item x="1263"/>
        <item x="203"/>
        <item x="2170"/>
        <item x="515"/>
        <item x="1989"/>
        <item x="3084"/>
        <item x="2537"/>
        <item x="1007"/>
        <item x="1140"/>
        <item x="2182"/>
        <item x="261"/>
        <item x="332"/>
        <item x="429"/>
        <item x="799"/>
        <item x="2632"/>
        <item x="1752"/>
        <item x="1877"/>
        <item x="702"/>
        <item x="333"/>
        <item x="2069"/>
        <item x="803"/>
        <item x="2002"/>
        <item x="83"/>
        <item x="1637"/>
        <item x="3072"/>
        <item x="1975"/>
        <item x="2559"/>
        <item x="1119"/>
        <item x="2169"/>
        <item x="1590"/>
        <item x="2978"/>
        <item x="1876"/>
        <item x="1485"/>
        <item x="1919"/>
        <item x="1563"/>
        <item x="1611"/>
        <item x="946"/>
        <item x="238"/>
        <item x="518"/>
        <item x="24"/>
        <item x="2776"/>
        <item x="1272"/>
        <item x="2502"/>
        <item x="478"/>
        <item x="2847"/>
        <item x="2449"/>
        <item x="2921"/>
        <item x="3118"/>
        <item x="53"/>
        <item x="2450"/>
        <item x="703"/>
        <item x="2920"/>
        <item x="2037"/>
        <item x="2710"/>
        <item x="335"/>
        <item x="2226"/>
        <item x="1469"/>
        <item x="1311"/>
        <item x="1720"/>
        <item x="632"/>
        <item x="760"/>
        <item x="1266"/>
        <item x="2982"/>
        <item x="1759"/>
        <item x="1207"/>
        <item x="3105"/>
        <item x="1549"/>
        <item x="2872"/>
        <item x="3"/>
        <item x="3268"/>
        <item x="3240"/>
        <item x="2078"/>
        <item x="2875"/>
        <item x="1932"/>
        <item x="2668"/>
        <item x="2442"/>
        <item x="84"/>
        <item x="116"/>
        <item x="204"/>
        <item x="2310"/>
        <item x="1305"/>
        <item x="2227"/>
        <item x="1715"/>
        <item x="1858"/>
        <item x="2166"/>
        <item x="2870"/>
        <item x="2628"/>
        <item x="2748"/>
        <item x="923"/>
        <item x="1058"/>
        <item x="430"/>
        <item x="2443"/>
        <item x="3070"/>
        <item x="2987"/>
        <item x="579"/>
        <item x="2675"/>
        <item x="1789"/>
        <item x="3201"/>
        <item x="1772"/>
        <item x="2428"/>
        <item x="1248"/>
        <item x="809"/>
        <item x="3003"/>
        <item x="3207"/>
        <item x="85"/>
        <item x="239"/>
        <item x="54"/>
        <item x="2472"/>
        <item x="1540"/>
        <item x="3237"/>
        <item x="1827"/>
        <item x="3227"/>
        <item x="633"/>
        <item x="3091"/>
        <item x="2766"/>
        <item x="1199"/>
        <item x="2812"/>
        <item x="1520"/>
        <item x="1236"/>
        <item x="634"/>
        <item x="520"/>
        <item x="1680"/>
        <item x="3040"/>
        <item x="3005"/>
        <item x="2833"/>
        <item x="2844"/>
        <item x="938"/>
        <item x="1394"/>
        <item x="25"/>
        <item x="2952"/>
        <item x="705"/>
        <item x="1151"/>
        <item x="984"/>
        <item x="1454"/>
        <item x="2021"/>
        <item x="3279"/>
        <item x="1947"/>
        <item x="2401"/>
        <item x="975"/>
        <item x="1460"/>
        <item x="706"/>
        <item x="2325"/>
        <item x="792"/>
        <item x="2753"/>
        <item x="967"/>
        <item x="475"/>
        <item x="763"/>
        <item x="1564"/>
        <item x="1674"/>
        <item x="3131"/>
        <item x="75"/>
        <item x="2465"/>
        <item x="296"/>
        <item x="2841"/>
        <item x="3269"/>
        <item x="3204"/>
        <item x="2863"/>
        <item x="3049"/>
        <item x="1955"/>
        <item x="369"/>
        <item x="1488"/>
        <item x="707"/>
        <item x="2008"/>
        <item x="1168"/>
        <item x="2755"/>
        <item x="3102"/>
        <item x="932"/>
        <item x="1302"/>
        <item x="2517"/>
        <item x="1784"/>
        <item x="370"/>
        <item x="985"/>
        <item x="1423"/>
        <item x="2636"/>
        <item x="3046"/>
        <item x="2034"/>
        <item x="939"/>
        <item x="635"/>
        <item x="3287"/>
        <item x="3080"/>
        <item x="2183"/>
        <item x="2784"/>
        <item x="764"/>
        <item x="1221"/>
        <item x="297"/>
        <item x="2951"/>
        <item x="3021"/>
        <item x="1183"/>
        <item x="2740"/>
        <item x="2153"/>
        <item x="1285"/>
        <item x="1425"/>
        <item x="3175"/>
        <item x="1367"/>
        <item x="2370"/>
        <item x="1136"/>
        <item x="2359"/>
        <item x="1879"/>
        <item x="962"/>
        <item x="2118"/>
        <item x="3146"/>
        <item x="3086"/>
        <item x="86"/>
        <item x="2555"/>
        <item x="264"/>
        <item x="3099"/>
        <item x="2068"/>
        <item x="2433"/>
        <item x="580"/>
        <item x="708"/>
        <item x="2898"/>
        <item x="3100"/>
        <item x="1426"/>
        <item x="1280"/>
        <item x="966"/>
        <item x="709"/>
        <item x="2271"/>
        <item x="1318"/>
        <item x="1631"/>
        <item x="1777"/>
        <item x="1128"/>
        <item x="2910"/>
        <item x="1730"/>
        <item x="1856"/>
        <item x="2312"/>
        <item x="2690"/>
        <item x="476"/>
        <item x="477"/>
        <item x="2635"/>
        <item x="765"/>
        <item x="906"/>
        <item x="1498"/>
        <item x="1086"/>
        <item x="2934"/>
        <item x="1761"/>
        <item x="710"/>
        <item x="1076"/>
        <item x="2115"/>
        <item x="1768"/>
        <item x="434"/>
        <item x="397"/>
        <item x="2127"/>
        <item x="398"/>
        <item x="2026"/>
        <item x="1678"/>
        <item x="824"/>
        <item x="1238"/>
        <item x="1650"/>
        <item x="521"/>
        <item x="400"/>
        <item x="1455"/>
        <item x="1386"/>
        <item x="76"/>
        <item x="336"/>
        <item x="205"/>
        <item x="146"/>
        <item x="1133"/>
        <item x="1361"/>
        <item x="1672"/>
        <item x="522"/>
        <item x="2589"/>
        <item x="2779"/>
        <item x="2669"/>
        <item x="3034"/>
        <item x="2954"/>
        <item x="55"/>
        <item x="1966"/>
        <item x="875"/>
        <item x="2272"/>
        <item x="147"/>
        <item x="2457"/>
        <item x="3199"/>
        <item x="1579"/>
        <item x="1928"/>
        <item x="1707"/>
        <item x="2027"/>
        <item x="2846"/>
        <item x="401"/>
        <item x="2871"/>
        <item x="3233"/>
        <item x="2122"/>
        <item x="1708"/>
        <item x="2572"/>
        <item x="2425"/>
        <item x="1722"/>
        <item x="2328"/>
        <item x="2787"/>
        <item x="2644"/>
        <item x="3239"/>
        <item x="1480"/>
        <item x="3047"/>
        <item x="3293"/>
        <item x="2677"/>
        <item x="2044"/>
        <item x="1702"/>
        <item x="1124"/>
        <item x="1675"/>
        <item x="808"/>
        <item x="2519"/>
        <item x="2907"/>
        <item x="1044"/>
        <item x="300"/>
        <item x="858"/>
        <item x="2637"/>
        <item x="955"/>
        <item x="2377"/>
        <item x="2141"/>
        <item x="3104"/>
        <item x="1022"/>
        <item x="1748"/>
        <item x="1303"/>
        <item x="825"/>
        <item x="148"/>
        <item x="2793"/>
        <item x="2567"/>
        <item x="2539"/>
        <item x="876"/>
        <item x="3001"/>
        <item x="2043"/>
        <item x="1180"/>
        <item x="2259"/>
        <item x="1341"/>
        <item x="301"/>
        <item x="2758"/>
        <item x="1884"/>
        <item x="176"/>
        <item x="1137"/>
        <item x="3214"/>
        <item x="2422"/>
        <item x="46"/>
        <item x="1091"/>
        <item x="2462"/>
        <item x="2542"/>
        <item x="2989"/>
        <item x="3216"/>
        <item x="1212"/>
        <item x="1471"/>
        <item x="1384"/>
        <item x="3245"/>
        <item x="2412"/>
        <item x="1114"/>
        <item x="100"/>
        <item x="996"/>
        <item x="2094"/>
        <item x="2147"/>
        <item x="3029"/>
        <item x="2491"/>
        <item x="207"/>
        <item x="768"/>
        <item x="2150"/>
        <item x="1204"/>
        <item x="582"/>
        <item x="1662"/>
        <item x="3184"/>
        <item x="1239"/>
        <item x="266"/>
        <item x="267"/>
        <item x="3045"/>
        <item x="2480"/>
        <item x="1568"/>
        <item x="2514"/>
        <item x="2827"/>
        <item x="2051"/>
        <item x="3036"/>
        <item x="2658"/>
        <item x="208"/>
        <item x="2926"/>
        <item x="2126"/>
        <item x="1072"/>
        <item x="26"/>
        <item x="2964"/>
        <item x="27"/>
        <item x="2116"/>
        <item x="2410"/>
        <item x="2570"/>
        <item x="2701"/>
        <item x="2481"/>
        <item x="337"/>
        <item x="1473"/>
        <item x="2623"/>
        <item x="435"/>
        <item x="2287"/>
        <item x="818"/>
        <item x="3110"/>
        <item x="436"/>
        <item x="3050"/>
        <item x="4"/>
        <item x="2039"/>
        <item x="2055"/>
        <item x="1001"/>
        <item x="769"/>
        <item x="1275"/>
        <item x="989"/>
        <item x="209"/>
        <item x="1692"/>
        <item x="2627"/>
        <item x="3196"/>
        <item x="1814"/>
        <item x="2605"/>
        <item x="1649"/>
        <item x="1452"/>
        <item x="1807"/>
        <item x="338"/>
        <item x="1213"/>
        <item x="2859"/>
        <item x="3141"/>
        <item x="638"/>
        <item x="482"/>
        <item x="2807"/>
        <item x="940"/>
        <item x="841"/>
        <item x="1885"/>
        <item x="1671"/>
        <item x="1612"/>
        <item x="1416"/>
        <item x="2574"/>
        <item x="2243"/>
        <item x="1237"/>
        <item x="834"/>
        <item x="2662"/>
        <item x="2864"/>
        <item x="3068"/>
        <item x="2706"/>
        <item x="268"/>
        <item x="1766"/>
        <item x="827"/>
        <item x="242"/>
        <item x="771"/>
        <item x="583"/>
        <item x="402"/>
        <item x="3148"/>
        <item x="177"/>
        <item x="210"/>
        <item x="132"/>
        <item x="2629"/>
        <item x="3000"/>
        <item x="1502"/>
        <item x="2975"/>
        <item x="772"/>
        <item x="1892"/>
        <item x="269"/>
        <item x="371"/>
        <item x="2340"/>
        <item x="2796"/>
        <item x="2415"/>
        <item x="1703"/>
        <item x="243"/>
        <item x="372"/>
        <item x="2123"/>
        <item x="1514"/>
        <item x="1727"/>
        <item x="2296"/>
        <item x="1828"/>
        <item x="639"/>
        <item x="1443"/>
        <item x="1695"/>
        <item x="2311"/>
        <item x="2808"/>
        <item x="3223"/>
        <item x="2489"/>
        <item x="2356"/>
        <item x="1006"/>
        <item x="880"/>
        <item x="2097"/>
        <item x="523"/>
        <item x="1113"/>
        <item x="1619"/>
        <item x="1676"/>
        <item x="1609"/>
        <item x="2997"/>
        <item x="1834"/>
        <item x="2031"/>
        <item x="1019"/>
        <item x="928"/>
        <item x="524"/>
        <item x="1786"/>
        <item x="1893"/>
        <item x="2023"/>
        <item x="101"/>
        <item x="117"/>
        <item x="302"/>
        <item x="271"/>
        <item x="3147"/>
        <item x="1663"/>
        <item x="303"/>
        <item x="212"/>
        <item x="2151"/>
        <item x="2737"/>
        <item x="213"/>
        <item x="2134"/>
        <item x="640"/>
        <item x="1051"/>
        <item x="1412"/>
        <item x="1304"/>
        <item x="3236"/>
        <item x="2523"/>
        <item x="1572"/>
        <item x="525"/>
        <item x="214"/>
        <item x="2206"/>
        <item x="2590"/>
        <item x="178"/>
        <item x="1147"/>
        <item x="1538"/>
        <item x="304"/>
        <item x="3246"/>
        <item x="963"/>
        <item x="2379"/>
        <item x="2873"/>
        <item x="1862"/>
        <item x="1061"/>
        <item x="1739"/>
        <item x="3151"/>
        <item x="2895"/>
        <item x="1817"/>
        <item x="2322"/>
        <item x="980"/>
        <item x="2919"/>
        <item x="1802"/>
        <item x="2084"/>
        <item x="1160"/>
        <item x="2000"/>
        <item x="929"/>
        <item x="1664"/>
        <item x="438"/>
        <item x="774"/>
        <item x="2173"/>
        <item x="1222"/>
        <item x="1569"/>
        <item x="2607"/>
        <item x="2838"/>
        <item x="3202"/>
        <item x="2103"/>
        <item x="179"/>
        <item x="1906"/>
        <item x="526"/>
        <item x="2949"/>
        <item x="2329"/>
        <item x="2324"/>
        <item x="2868"/>
        <item x="1983"/>
        <item x="926"/>
        <item x="2349"/>
        <item x="2774"/>
        <item x="2355"/>
        <item x="2254"/>
        <item x="152"/>
        <item x="339"/>
        <item x="1068"/>
        <item x="990"/>
        <item x="28"/>
        <item x="485"/>
        <item x="403"/>
        <item x="272"/>
        <item x="373"/>
        <item x="486"/>
        <item x="2666"/>
        <item x="1321"/>
        <item x="2276"/>
        <item x="2685"/>
        <item x="1977"/>
        <item x="58"/>
        <item x="1713"/>
        <item x="87"/>
        <item x="133"/>
        <item x="216"/>
        <item x="374"/>
        <item x="2979"/>
        <item x="1565"/>
        <item x="180"/>
        <item x="642"/>
        <item x="902"/>
        <item x="800"/>
        <item x="2911"/>
        <item x="3073"/>
        <item x="814"/>
        <item x="2596"/>
        <item x="1465"/>
        <item x="2727"/>
        <item x="1550"/>
        <item x="893"/>
        <item x="1205"/>
        <item x="2778"/>
        <item x="1486"/>
        <item x="2655"/>
        <item x="775"/>
        <item x="1097"/>
        <item x="1158"/>
        <item x="815"/>
        <item x="1613"/>
        <item x="1069"/>
        <item x="1073"/>
        <item x="2553"/>
        <item x="2508"/>
        <item x="2531"/>
        <item x="2458"/>
        <item x="2613"/>
        <item x="1223"/>
        <item x="1308"/>
        <item x="1898"/>
        <item x="3122"/>
        <item x="3289"/>
        <item x="2708"/>
        <item x="1867"/>
        <item x="3172"/>
        <item x="64"/>
        <item x="2530"/>
        <item x="2471"/>
        <item x="970"/>
        <item x="2711"/>
        <item x="776"/>
        <item x="1432"/>
        <item x="2372"/>
        <item x="1571"/>
        <item x="1738"/>
        <item x="1875"/>
        <item x="2079"/>
        <item x="2192"/>
        <item x="153"/>
        <item x="922"/>
        <item x="1070"/>
        <item x="1188"/>
        <item x="1331"/>
        <item x="1790"/>
        <item x="2931"/>
        <item x="440"/>
        <item x="488"/>
        <item x="1260"/>
        <item x="1101"/>
        <item x="1258"/>
        <item x="1651"/>
        <item x="1604"/>
        <item x="2548"/>
        <item x="643"/>
        <item x="716"/>
        <item x="831"/>
        <item x="2218"/>
        <item x="2566"/>
        <item x="305"/>
        <item x="585"/>
        <item x="1254"/>
        <item x="3229"/>
        <item x="1716"/>
        <item x="1240"/>
        <item x="2552"/>
        <item x="1339"/>
        <item x="1117"/>
        <item x="2290"/>
        <item x="340"/>
        <item x="2250"/>
        <item x="2712"/>
        <item x="1963"/>
        <item x="1840"/>
        <item x="1034"/>
        <item x="586"/>
        <item x="2622"/>
        <item x="2744"/>
        <item x="1023"/>
        <item x="1402"/>
        <item x="29"/>
        <item x="1080"/>
        <item x="1815"/>
        <item x="2634"/>
        <item x="717"/>
        <item x="2060"/>
        <item x="1945"/>
        <item x="2217"/>
        <item x="2085"/>
        <item x="2643"/>
        <item x="348"/>
        <item x="890"/>
        <item x="838"/>
        <item x="528"/>
        <item x="1066"/>
        <item x="2544"/>
        <item x="3263"/>
        <item x="3283"/>
        <item x="1177"/>
        <item x="942"/>
        <item x="1189"/>
        <item x="1607"/>
        <item x="1958"/>
        <item x="1935"/>
        <item x="2395"/>
        <item x="886"/>
        <item x="1816"/>
        <item x="1639"/>
        <item x="644"/>
        <item x="1677"/>
        <item x="1829"/>
        <item x="244"/>
        <item x="587"/>
        <item x="1134"/>
        <item x="810"/>
        <item x="1170"/>
        <item x="1880"/>
        <item x="1511"/>
        <item x="2075"/>
        <item x="2933"/>
        <item x="3094"/>
        <item x="1427"/>
        <item x="2683"/>
        <item x="1387"/>
        <item x="1138"/>
        <item x="1740"/>
        <item x="1418"/>
        <item x="1896"/>
        <item x="1993"/>
        <item x="1475"/>
        <item x="1655"/>
        <item x="903"/>
        <item x="2943"/>
        <item x="3173"/>
        <item x="2630"/>
        <item x="2855"/>
        <item x="441"/>
        <item x="489"/>
        <item x="2602"/>
        <item x="1139"/>
        <item x="777"/>
        <item x="181"/>
        <item x="1293"/>
        <item x="1490"/>
        <item x="2022"/>
        <item x="2424"/>
        <item x="3139"/>
        <item x="645"/>
        <item x="406"/>
        <item x="490"/>
        <item x="891"/>
        <item x="718"/>
        <item x="646"/>
        <item x="1586"/>
        <item x="1952"/>
        <item x="801"/>
        <item x="2416"/>
        <item x="65"/>
        <item x="1699"/>
        <item x="778"/>
        <item x="1523"/>
        <item x="442"/>
        <item x="1868"/>
        <item x="2551"/>
        <item x="2981"/>
        <item x="2536"/>
        <item x="1190"/>
        <item x="719"/>
        <item x="2983"/>
        <item x="1918"/>
        <item x="1741"/>
        <item x="1270"/>
        <item x="1332"/>
        <item x="2985"/>
        <item x="2198"/>
        <item x="134"/>
        <item x="3134"/>
        <item x="2452"/>
        <item x="3225"/>
        <item x="3114"/>
        <item x="1899"/>
        <item x="881"/>
        <item x="2580"/>
        <item x="30"/>
        <item x="949"/>
        <item x="647"/>
        <item x="2958"/>
        <item x="274"/>
        <item x="1370"/>
        <item x="720"/>
        <item x="588"/>
        <item x="2700"/>
        <item x="2781"/>
        <item x="531"/>
        <item x="721"/>
        <item x="1811"/>
        <item x="2208"/>
        <item x="722"/>
        <item x="859"/>
        <item x="1214"/>
        <item x="1512"/>
        <item x="3281"/>
        <item x="3164"/>
        <item x="2742"/>
        <item x="3057"/>
        <item x="2036"/>
        <item x="3144"/>
        <item x="217"/>
        <item x="1981"/>
        <item x="904"/>
        <item x="182"/>
        <item x="1961"/>
        <item x="3085"/>
        <item x="2621"/>
        <item x="2695"/>
        <item x="2904"/>
        <item x="1098"/>
        <item x="1003"/>
        <item x="1143"/>
        <item x="1277"/>
        <item x="2716"/>
        <item x="245"/>
        <item x="2306"/>
        <item x="1791"/>
        <item x="2842"/>
        <item x="135"/>
        <item x="183"/>
        <item x="2323"/>
        <item x="246"/>
        <item x="341"/>
        <item x="407"/>
        <item x="648"/>
        <item x="532"/>
        <item x="779"/>
        <item x="1062"/>
        <item x="88"/>
        <item x="67"/>
        <item x="794"/>
        <item x="797"/>
        <item x="798"/>
        <item x="2820"/>
        <item x="95"/>
        <item x="150"/>
        <item x="2815"/>
        <item x="2819"/>
        <item x="2121"/>
        <item x="1733"/>
        <item x="533"/>
        <item x="184"/>
        <item x="724"/>
        <item x="1268"/>
        <item x="1696"/>
        <item x="1371"/>
        <item x="1413"/>
        <item x="342"/>
        <item x="1839"/>
        <item x="1666"/>
        <item x="1968"/>
        <item x="2136"/>
        <item x="2585"/>
        <item x="754"/>
        <item x="2687"/>
        <item x="860"/>
        <item x="2923"/>
        <item x="898"/>
        <item x="2525"/>
        <item x="3055"/>
        <item x="3277"/>
        <item x="2316"/>
        <item x="589"/>
        <item x="1531"/>
        <item x="12"/>
        <item x="534"/>
        <item x="1535"/>
        <item x="118"/>
        <item x="901"/>
        <item x="1030"/>
        <item x="3231"/>
        <item x="1278"/>
        <item x="1926"/>
        <item x="2304"/>
        <item x="2918"/>
        <item x="3074"/>
        <item x="1854"/>
        <item x="2394"/>
        <item x="2503"/>
        <item x="491"/>
        <item x="1444"/>
        <item x="1046"/>
        <item x="1833"/>
        <item x="1551"/>
        <item x="77"/>
        <item x="103"/>
        <item x="154"/>
        <item x="275"/>
        <item x="1296"/>
        <item x="1541"/>
        <item x="1934"/>
        <item x="1985"/>
        <item x="1497"/>
        <item x="1067"/>
        <item x="1011"/>
        <item x="649"/>
        <item x="3004"/>
        <item x="1033"/>
        <item x="693"/>
        <item x="1818"/>
        <item x="1414"/>
        <item x="1345"/>
        <item x="2856"/>
        <item x="2354"/>
        <item x="2866"/>
        <item x="1810"/>
        <item x="2522"/>
        <item x="1894"/>
        <item x="2314"/>
        <item x="2809"/>
        <item x="2081"/>
        <item x="1340"/>
        <item x="2009"/>
        <item x="1517"/>
        <item x="2696"/>
        <item x="1464"/>
        <item x="343"/>
        <item x="780"/>
        <item x="59"/>
        <item x="1377"/>
        <item x="1208"/>
        <item x="2492"/>
        <item x="2840"/>
        <item x="375"/>
        <item x="408"/>
        <item x="2999"/>
        <item x="1346"/>
        <item x="3187"/>
        <item x="247"/>
        <item x="3286"/>
        <item x="409"/>
        <item x="933"/>
        <item x="2278"/>
        <item x="1584"/>
        <item x="3171"/>
        <item x="155"/>
        <item x="2434"/>
        <item x="2111"/>
        <item x="1559"/>
        <item x="2583"/>
        <item x="650"/>
        <item x="2189"/>
        <item x="746"/>
        <item x="1491"/>
        <item x="1004"/>
        <item x="2759"/>
        <item x="992"/>
        <item x="314"/>
        <item x="2713"/>
        <item x="2813"/>
        <item x="379"/>
        <item x="2301"/>
        <item x="315"/>
        <item x="1929"/>
        <item x="2506"/>
        <item x="449"/>
        <item x="1903"/>
        <item x="2615"/>
        <item x="2352"/>
        <item x="541"/>
        <item x="1421"/>
        <item x="1064"/>
        <item x="1"/>
        <item x="2507"/>
        <item x="1598"/>
        <item x="839"/>
        <item x="1561"/>
        <item x="1848"/>
        <item x="1281"/>
        <item x="2764"/>
        <item x="2159"/>
        <item x="3254"/>
        <item x="2041"/>
        <item x="964"/>
        <item x="546"/>
        <item x="2617"/>
        <item x="895"/>
        <item x="2260"/>
        <item x="3128"/>
        <item x="2030"/>
        <item x="1582"/>
        <item x="2331"/>
        <item x="2652"/>
        <item x="2970"/>
        <item x="663"/>
        <item x="2454"/>
        <item x="3119"/>
        <item x="2633"/>
        <item x="600"/>
        <item x="1434"/>
        <item x="3215"/>
        <item x="947"/>
        <item x="1864"/>
        <item x="2709"/>
        <item x="91"/>
        <item x="92"/>
        <item x="2076"/>
        <item x="416"/>
        <item x="862"/>
        <item x="1988"/>
        <item x="2743"/>
        <item x="1819"/>
        <item x="855"/>
        <item x="2244"/>
        <item x="2993"/>
        <item x="1990"/>
        <item x="1074"/>
        <item x="2137"/>
        <item x="1375"/>
        <item x="1587"/>
        <item x="1336"/>
        <item x="1780"/>
        <item x="2994"/>
        <item x="1887"/>
        <item x="1701"/>
        <item x="192"/>
        <item x="1623"/>
        <item x="551"/>
        <item x="1844"/>
        <item x="1310"/>
        <item x="1831"/>
        <item x="313"/>
        <item x="1149"/>
        <item x="2214"/>
        <item x="604"/>
        <item x="2626"/>
        <item x="3222"/>
        <item x="2577"/>
        <item x="1203"/>
        <item x="978"/>
        <item x="2382"/>
        <item x="1754"/>
        <item x="1338"/>
        <item x="1927"/>
        <item x="1166"/>
        <item x="805"/>
        <item x="3027"/>
        <item x="502"/>
        <item x="2825"/>
        <item x="2556"/>
        <item x="1846"/>
        <item x="226"/>
        <item x="195"/>
        <item x="2446"/>
        <item x="2362"/>
        <item x="2901"/>
        <item x="3210"/>
        <item x="1431"/>
        <item x="37"/>
        <item x="1172"/>
        <item x="2725"/>
        <item x="1041"/>
        <item x="1700"/>
        <item x="607"/>
        <item x="1640"/>
        <item x="1724"/>
        <item x="2865"/>
        <item x="503"/>
        <item x="1539"/>
        <item x="3081"/>
        <item x="1202"/>
        <item x="1410"/>
        <item x="1808"/>
        <item x="1838"/>
        <item x="123"/>
        <item x="1684"/>
        <item x="2282"/>
        <item x="2500"/>
        <item x="2040"/>
        <item x="1225"/>
        <item x="1917"/>
        <item x="141"/>
        <item x="3063"/>
        <item x="2179"/>
        <item x="70"/>
        <item x="1496"/>
        <item x="1978"/>
        <item x="1654"/>
        <item x="676"/>
        <item x="2221"/>
        <item x="677"/>
        <item x="1450"/>
        <item x="2496"/>
        <item x="2435"/>
        <item x="2950"/>
        <item x="387"/>
        <item x="1196"/>
        <item x="2460"/>
        <item x="2516"/>
        <item x="1397"/>
        <item x="1984"/>
        <item x="2614"/>
        <item x="680"/>
        <item x="2619"/>
        <item x="94"/>
        <item x="3078"/>
        <item x="795"/>
        <item x="612"/>
        <item x="1645"/>
        <item x="2980"/>
        <item x="2533"/>
        <item x="125"/>
        <item x="1484"/>
        <item x="23"/>
        <item x="2256"/>
        <item x="2565"/>
        <item x="2767"/>
        <item x="1944"/>
        <item x="1493"/>
        <item x="2381"/>
        <item x="2337"/>
        <item x="829"/>
        <item x="1658"/>
        <item x="2801"/>
        <item x="997"/>
        <item x="1316"/>
        <item x="616"/>
        <item x="1012"/>
        <item x="1669"/>
        <item x="3056"/>
        <item x="1972"/>
        <item x="2836"/>
        <item x="3096"/>
        <item x="683"/>
        <item x="1914"/>
        <item x="2093"/>
        <item x="2703"/>
        <item x="2679"/>
        <item x="462"/>
        <item x="3156"/>
        <item x="2562"/>
        <item x="618"/>
        <item x="389"/>
        <item x="2138"/>
        <item x="1585"/>
        <item x="507"/>
        <item x="3132"/>
        <item x="230"/>
        <item x="97"/>
        <item x="1857"/>
        <item x="2473"/>
        <item x="1314"/>
        <item x="3026"/>
        <item x="1516"/>
        <item x="2172"/>
        <item x="112"/>
        <item x="9"/>
        <item x="3270"/>
        <item x="619"/>
        <item x="2671"/>
        <item x="464"/>
        <item x="685"/>
        <item x="2681"/>
        <item x="687"/>
        <item x="1743"/>
        <item x="857"/>
        <item x="3260"/>
        <item x="621"/>
        <item x="2088"/>
        <item x="998"/>
        <item x="3106"/>
        <item x="1089"/>
        <item x="2965"/>
        <item x="2429"/>
        <item x="1578"/>
        <item x="17"/>
        <item x="38"/>
        <item x="362"/>
        <item x="99"/>
        <item x="232"/>
        <item x="1424"/>
        <item x="2657"/>
        <item x="1289"/>
        <item x="201"/>
        <item x="2751"/>
        <item x="2501"/>
        <item x="1555"/>
        <item x="2280"/>
        <item x="233"/>
        <item x="291"/>
        <item x="2680"/>
        <item x="2378"/>
        <item x="1939"/>
        <item x="755"/>
        <item x="2461"/>
        <item x="2849"/>
        <item x="1445"/>
        <item x="1575"/>
        <item x="2413"/>
        <item x="1494"/>
        <item x="2892"/>
        <item x="2058"/>
        <item x="2330"/>
        <item x="2639"/>
        <item x="1904"/>
        <item x="2941"/>
        <item x="1274"/>
        <item x="914"/>
        <item x="1742"/>
        <item x="1501"/>
        <item x="2805"/>
        <item x="2360"/>
        <item x="2610"/>
        <item x="1635"/>
        <item x="1795"/>
        <item x="236"/>
        <item x="1373"/>
        <item x="2645"/>
        <item x="1883"/>
        <item x="2761"/>
        <item x="2105"/>
        <item x="1652"/>
        <item x="2396"/>
        <item x="1116"/>
        <item x="1850"/>
        <item x="2109"/>
        <item x="2705"/>
        <item x="512"/>
        <item x="623"/>
        <item x="2893"/>
        <item x="2309"/>
        <item x="2640"/>
        <item x="2641"/>
        <item x="2642"/>
        <item x="3256"/>
        <item x="366"/>
        <item x="1107"/>
        <item x="2786"/>
        <item x="921"/>
        <item x="1872"/>
        <item x="2241"/>
        <item x="697"/>
        <item x="2388"/>
        <item x="2063"/>
        <item x="1595"/>
        <item x="2001"/>
        <item x="2689"/>
        <item x="1782"/>
        <item x="1796"/>
        <item x="1219"/>
        <item x="2286"/>
        <item x="2074"/>
        <item x="848"/>
        <item x="2777"/>
        <item x="1911"/>
        <item x="2738"/>
        <item x="1383"/>
        <item x="2858"/>
        <item x="1557"/>
        <item x="2005"/>
        <item x="1999"/>
        <item x="2246"/>
        <item x="817"/>
        <item x="1951"/>
        <item x="1468"/>
        <item x="1220"/>
        <item x="698"/>
        <item x="1350"/>
        <item x="202"/>
        <item x="2616"/>
        <item x="2897"/>
        <item x="171"/>
        <item x="1843"/>
        <item x="173"/>
        <item x="144"/>
        <item x="3291"/>
        <item x="1567"/>
        <item x="3197"/>
        <item x="2392"/>
        <item x="1530"/>
        <item x="1265"/>
        <item x="1505"/>
        <item x="294"/>
        <item x="1895"/>
        <item x="396"/>
        <item x="1111"/>
        <item x="3023"/>
        <item x="2255"/>
        <item x="1847"/>
        <item x="1642"/>
        <item x="427"/>
        <item x="11"/>
        <item x="1235"/>
        <item x="2240"/>
        <item x="2418"/>
        <item x="295"/>
        <item x="2476"/>
        <item x="1201"/>
        <item x="869"/>
        <item x="1992"/>
        <item x="1890"/>
        <item x="1429"/>
        <item x="3009"/>
        <item x="2387"/>
        <item x="2948"/>
        <item x="1335"/>
        <item x="1150"/>
        <item x="2824"/>
        <item x="3244"/>
        <item x="2128"/>
        <item x="516"/>
        <item x="334"/>
        <item x="517"/>
        <item x="1948"/>
        <item x="262"/>
        <item x="2601"/>
        <item x="2154"/>
        <item x="631"/>
        <item x="2854"/>
        <item x="1463"/>
        <item x="1558"/>
        <item x="2376"/>
        <item x="759"/>
        <item x="908"/>
        <item x="909"/>
        <item x="1719"/>
        <item x="263"/>
        <item x="2270"/>
        <item x="2158"/>
        <item x="704"/>
        <item x="1812"/>
        <item x="1404"/>
        <item x="2267"/>
        <item x="2772"/>
        <item x="1330"/>
        <item x="2803"/>
        <item x="1106"/>
        <item x="1757"/>
        <item x="2104"/>
        <item x="2493"/>
        <item x="761"/>
        <item x="1781"/>
        <item x="1028"/>
        <item x="45"/>
        <item x="39"/>
        <item x="2212"/>
        <item x="1356"/>
        <item x="3253"/>
        <item x="2968"/>
        <item x="519"/>
        <item x="762"/>
        <item x="2421"/>
        <item x="826"/>
        <item x="1014"/>
        <item x="2033"/>
        <item x="1027"/>
        <item x="2575"/>
        <item x="145"/>
        <item x="1694"/>
        <item x="3071"/>
        <item x="2193"/>
        <item x="3292"/>
        <item x="1015"/>
        <item x="1804"/>
        <item x="432"/>
        <item x="240"/>
        <item x="1869"/>
        <item x="3243"/>
        <item x="241"/>
        <item x="2719"/>
        <item x="2411"/>
        <item x="1090"/>
        <item x="2734"/>
        <item x="3241"/>
        <item x="739"/>
        <item x="976"/>
        <item x="1851"/>
        <item x="433"/>
        <item x="2145"/>
        <item x="399"/>
        <item x="298"/>
        <item x="1737"/>
        <item x="174"/>
        <item x="766"/>
        <item x="2653"/>
        <item x="581"/>
        <item x="188"/>
        <item x="3061"/>
        <item x="1478"/>
        <item x="2363"/>
        <item x="2986"/>
        <item x="2953"/>
        <item x="479"/>
        <item x="852"/>
        <item x="2053"/>
        <item x="1259"/>
        <item x="2798"/>
        <item x="1723"/>
        <item x="3143"/>
        <item x="636"/>
        <item x="3224"/>
        <item x="56"/>
        <item x="1100"/>
        <item x="1681"/>
        <item x="2303"/>
        <item x="2728"/>
        <item x="1010"/>
        <item x="57"/>
        <item x="149"/>
        <item x="1451"/>
        <item x="1605"/>
        <item x="2333"/>
        <item x="1267"/>
        <item x="951"/>
        <item x="712"/>
        <item x="3030"/>
        <item x="480"/>
        <item x="637"/>
        <item x="925"/>
        <item x="2510"/>
        <item x="1157"/>
        <item x="1060"/>
        <item x="483"/>
        <item x="1415"/>
        <item x="2344"/>
        <item x="2588"/>
        <item x="437"/>
        <item x="1017"/>
        <item x="1276"/>
        <item x="2277"/>
        <item x="1566"/>
        <item x="3162"/>
        <item x="713"/>
        <item x="2988"/>
        <item x="1726"/>
        <item x="773"/>
        <item x="1775"/>
        <item x="270"/>
        <item x="1045"/>
        <item x="1362"/>
        <item x="3069"/>
        <item x="1991"/>
        <item x="1537"/>
        <item x="1257"/>
        <item x="2723"/>
        <item x="2889"/>
        <item x="3008"/>
        <item x="211"/>
        <item x="1638"/>
        <item x="584"/>
        <item x="714"/>
        <item x="2380"/>
        <item x="1924"/>
        <item x="1154"/>
        <item x="484"/>
        <item x="957"/>
        <item x="63"/>
        <item x="215"/>
        <item x="2513"/>
        <item x="2814"/>
        <item x="151"/>
        <item x="1169"/>
        <item x="1395"/>
        <item x="2102"/>
        <item x="1881"/>
        <item x="842"/>
        <item x="641"/>
        <item x="404"/>
        <item x="47"/>
        <item x="1357"/>
        <item x="2771"/>
        <item x="1092"/>
        <item x="1912"/>
        <item x="1155"/>
        <item x="1390"/>
        <item x="1960"/>
        <item x="1247"/>
        <item x="273"/>
        <item x="715"/>
        <item x="487"/>
        <item x="527"/>
        <item x="1184"/>
        <item x="1002"/>
        <item x="1123"/>
        <item x="2850"/>
        <item x="3101"/>
        <item x="1324"/>
        <item x="1596"/>
        <item x="3006"/>
        <item x="3127"/>
        <item x="529"/>
        <item x="102"/>
        <item x="830"/>
        <item x="2880"/>
        <item x="405"/>
        <item x="1665"/>
        <item x="1481"/>
        <item x="2293"/>
        <item x="910"/>
        <item x="1458"/>
        <item x="1693"/>
        <item x="2560"/>
        <item x="2233"/>
        <item x="1826"/>
        <item x="1913"/>
        <item x="2998"/>
        <item x="530"/>
        <item x="2541"/>
        <item x="1518"/>
        <item x="1835"/>
        <item x="2752"/>
        <item x="1292"/>
        <item x="3182"/>
        <item x="66"/>
        <item x="1351"/>
        <item x="1284"/>
        <item x="1241"/>
        <item x="31"/>
        <item x="905"/>
        <item x="1728"/>
        <item x="3165"/>
        <item x="899"/>
        <item x="3186"/>
        <item x="1063"/>
        <item x="1873"/>
        <item x="2052"/>
        <item x="832"/>
        <item x="1333"/>
        <item x="185"/>
        <item x="40"/>
        <item x="1232"/>
        <item x="1532"/>
        <item x="2891"/>
        <item x="781"/>
        <item x="136"/>
        <item x="847"/>
        <item x="879"/>
        <item x="492"/>
        <item x="1104"/>
        <item x="1629"/>
        <item x="3294"/>
        <item x="2202"/>
        <item x="1841"/>
        <item x="1159"/>
        <item x="1710"/>
        <item x="2018"/>
        <item x="729"/>
        <item x="1152"/>
        <item x="2265"/>
        <item x="2520"/>
        <item x="2266"/>
        <item x="2216"/>
        <item x="2092"/>
        <item x="2072"/>
        <item x="2089"/>
        <item x="277"/>
        <item x="2665"/>
        <item x="595"/>
        <item x="1358"/>
        <item x="882"/>
        <item x="2959"/>
        <item x="2467"/>
        <item x="3025"/>
        <item x="2945"/>
        <item x="346"/>
        <item x="89"/>
        <item x="2242"/>
        <item x="2894"/>
        <item x="733"/>
        <item x="1967"/>
        <item x="2547"/>
        <item x="1419"/>
        <item x="1376"/>
        <item x="977"/>
        <item x="1870"/>
        <item x="785"/>
        <item x="2300"/>
        <item x="953"/>
        <item x="1242"/>
        <item x="34"/>
        <item x="279"/>
        <item x="1942"/>
        <item x="1778"/>
        <item x="2342"/>
        <item x="2455"/>
        <item x="3155"/>
        <item x="3249"/>
        <item x="2598"/>
        <item x="853"/>
        <item x="2163"/>
        <item x="1509"/>
        <item x="2065"/>
        <item x="789"/>
        <item x="1599"/>
        <item x="1910"/>
        <item x="410"/>
        <item x="1685"/>
        <item x="819"/>
        <item x="306"/>
        <item x="1037"/>
        <item x="1249"/>
        <item x="863"/>
        <item x="2561"/>
        <item x="186"/>
        <item x="2205"/>
        <item x="2295"/>
        <item x="2453"/>
        <item x="2011"/>
        <item x="2947"/>
        <item x="2660"/>
        <item x="248"/>
        <item x="3090"/>
        <item x="48"/>
        <item x="723"/>
        <item x="3276"/>
        <item x="5"/>
        <item x="3267"/>
        <item x="2327"/>
        <item x="104"/>
        <item x="535"/>
        <item x="1178"/>
        <item x="652"/>
        <item x="793"/>
        <item x="726"/>
        <item x="1633"/>
        <item x="590"/>
        <item x="2292"/>
        <item x="493"/>
        <item x="591"/>
        <item x="727"/>
        <item x="2647"/>
        <item x="307"/>
        <item x="137"/>
        <item x="249"/>
        <item x="2554"/>
        <item x="187"/>
        <item x="376"/>
        <item x="1688"/>
        <item x="592"/>
        <item x="728"/>
        <item x="1580"/>
        <item x="2656"/>
        <item x="156"/>
        <item x="934"/>
        <item x="846"/>
        <item x="2909"/>
        <item x="1936"/>
        <item x="2631"/>
        <item x="2730"/>
        <item x="1525"/>
        <item x="2702"/>
        <item x="2317"/>
        <item x="2003"/>
        <item x="3097"/>
        <item x="2928"/>
        <item x="1436"/>
        <item x="2073"/>
        <item x="1797"/>
        <item x="828"/>
        <item x="377"/>
        <item x="2125"/>
        <item x="1855"/>
        <item x="2540"/>
        <item x="2384"/>
        <item x="2524"/>
        <item x="138"/>
        <item x="2049"/>
        <item x="1853"/>
        <item x="1897"/>
        <item x="2688"/>
        <item x="1261"/>
        <item x="2321"/>
        <item x="536"/>
        <item x="494"/>
        <item x="2914"/>
        <item x="3189"/>
        <item x="3130"/>
        <item x="2611"/>
        <item x="344"/>
        <item x="3250"/>
        <item x="2905"/>
        <item x="593"/>
        <item x="2046"/>
        <item x="443"/>
        <item x="308"/>
        <item x="653"/>
        <item x="1206"/>
        <item x="730"/>
        <item x="782"/>
        <item x="850"/>
        <item x="32"/>
        <item x="1368"/>
        <item x="1291"/>
        <item x="2194"/>
        <item x="994"/>
        <item x="2586"/>
        <item x="2367"/>
        <item x="345"/>
        <item x="3138"/>
        <item x="444"/>
        <item x="2353"/>
        <item x="1250"/>
        <item x="594"/>
        <item x="3140"/>
        <item x="1228"/>
        <item x="2389"/>
        <item x="2974"/>
        <item x="1476"/>
        <item x="1836"/>
        <item x="1052"/>
        <item x="445"/>
        <item x="2972"/>
        <item x="1949"/>
        <item x="1697"/>
        <item x="446"/>
        <item x="2319"/>
        <item x="1286"/>
        <item x="1704"/>
        <item x="1888"/>
        <item x="1866"/>
        <item x="1997"/>
        <item x="2135"/>
        <item x="3177"/>
        <item x="2297"/>
        <item x="865"/>
        <item x="3198"/>
        <item x="1577"/>
        <item x="2698"/>
        <item x="1630"/>
        <item x="2400"/>
        <item x="1823"/>
        <item x="2739"/>
        <item x="1933"/>
        <item x="2120"/>
        <item x="2526"/>
        <item x="783"/>
        <item x="2515"/>
        <item x="1279"/>
        <item x="1077"/>
        <item x="1591"/>
        <item x="1533"/>
        <item x="731"/>
        <item x="2223"/>
        <item x="3211"/>
        <item x="2857"/>
        <item x="956"/>
        <item x="3161"/>
        <item x="1750"/>
        <item x="2654"/>
        <item x="157"/>
        <item x="2142"/>
        <item x="3261"/>
        <item x="732"/>
        <item x="784"/>
        <item x="1297"/>
        <item x="1842"/>
        <item x="1322"/>
        <item x="1306"/>
        <item x="278"/>
        <item x="1973"/>
        <item x="1886"/>
        <item x="1746"/>
        <item x="1756"/>
        <item x="2670"/>
        <item x="2940"/>
        <item x="2430"/>
        <item x="1495"/>
        <item x="1800"/>
        <item x="158"/>
        <item x="2444"/>
        <item x="2237"/>
        <item x="1503"/>
        <item x="2016"/>
        <item x="596"/>
        <item x="447"/>
        <item x="495"/>
        <item x="1763"/>
        <item x="2307"/>
        <item x="2201"/>
        <item x="1753"/>
        <item x="1125"/>
        <item x="1453"/>
        <item x="219"/>
        <item x="2543"/>
        <item x="537"/>
        <item x="2960"/>
        <item x="33"/>
        <item x="1031"/>
        <item x="1142"/>
        <item x="411"/>
        <item x="786"/>
        <item x="1979"/>
        <item x="887"/>
        <item x="2441"/>
        <item x="2938"/>
        <item x="973"/>
        <item x="2113"/>
        <item x="496"/>
        <item x="1770"/>
        <item x="347"/>
        <item x="2119"/>
        <item x="3142"/>
        <item x="3284"/>
        <item x="1428"/>
        <item x="2579"/>
        <item x="597"/>
        <item x="2107"/>
        <item x="2835"/>
        <item x="2956"/>
        <item x="1407"/>
        <item x="2770"/>
        <item x="1389"/>
        <item x="309"/>
        <item x="3041"/>
        <item x="1233"/>
        <item x="3022"/>
        <item x="2760"/>
        <item x="378"/>
        <item x="2736"/>
        <item x="1969"/>
        <item x="787"/>
        <item x="788"/>
        <item x="310"/>
        <item x="13"/>
        <item x="1325"/>
        <item x="3113"/>
        <item x="1035"/>
        <item x="2318"/>
        <item x="2594"/>
        <item x="1343"/>
        <item x="220"/>
        <item x="954"/>
        <item x="538"/>
        <item x="1519"/>
        <item x="2802"/>
        <item x="2823"/>
        <item x="943"/>
        <item x="1622"/>
        <item x="3213"/>
        <item x="311"/>
        <item x="1686"/>
        <item x="1821"/>
        <item x="2050"/>
        <item x="2498"/>
        <item x="2569"/>
        <item x="1705"/>
        <item x="1163"/>
        <item x="539"/>
        <item x="2289"/>
        <item x="2224"/>
        <item x="1153"/>
        <item x="790"/>
        <item x="1656"/>
        <item x="2930"/>
        <item x="2618"/>
        <item x="1392"/>
        <item x="1164"/>
        <item x="2239"/>
        <item x="1255"/>
        <item x="1036"/>
        <item x="1995"/>
        <item x="2017"/>
        <item x="3248"/>
        <item x="1175"/>
        <item x="2877"/>
        <item x="2334"/>
        <item x="1907"/>
        <item x="1667"/>
        <item x="2482"/>
        <item x="41"/>
        <item x="312"/>
        <item x="2197"/>
        <item x="2604"/>
        <item x="1482"/>
        <item x="816"/>
        <item x="1950"/>
        <item x="2196"/>
        <item x="1492"/>
        <item x="2576"/>
        <item x="1600"/>
        <item x="2099"/>
        <item x="2420"/>
        <item x="2175"/>
        <item x="961"/>
        <item x="2468"/>
        <item x="2886"/>
        <item x="1438"/>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items count="2802">
        <item x="428"/>
        <item x="61"/>
        <item x="75"/>
        <item x="212"/>
        <item x="238"/>
        <item x="292"/>
        <item x="341"/>
        <item x="370"/>
        <item x="391"/>
        <item x="415"/>
        <item x="457"/>
        <item x="526"/>
        <item x="544"/>
        <item x="596"/>
        <item x="623"/>
        <item x="748"/>
        <item x="832"/>
        <item x="932"/>
        <item x="1123"/>
        <item x="1241"/>
        <item x="1459"/>
        <item x="1379"/>
        <item x="1632"/>
        <item x="1608"/>
        <item x="2196"/>
        <item x="2292"/>
        <item x="1644"/>
        <item x="2308"/>
        <item x="2416"/>
        <item x="2339"/>
        <item x="1710"/>
        <item x="1830"/>
        <item x="2"/>
        <item x="3"/>
        <item x="4"/>
        <item x="1"/>
        <item x="5"/>
        <item x="13"/>
        <item x="11"/>
        <item x="9"/>
        <item x="12"/>
        <item x="7"/>
        <item x="6"/>
        <item x="10"/>
        <item x="8"/>
        <item x="15"/>
        <item x="17"/>
        <item x="16"/>
        <item x="32"/>
        <item x="14"/>
        <item x="18"/>
        <item x="26"/>
        <item x="30"/>
        <item x="24"/>
        <item x="22"/>
        <item x="19"/>
        <item x="25"/>
        <item x="21"/>
        <item x="20"/>
        <item x="33"/>
        <item x="28"/>
        <item x="29"/>
        <item x="34"/>
        <item x="27"/>
        <item x="31"/>
        <item x="23"/>
        <item x="35"/>
        <item x="37"/>
        <item x="36"/>
        <item x="40"/>
        <item x="38"/>
        <item x="39"/>
        <item x="41"/>
        <item x="44"/>
        <item x="47"/>
        <item x="43"/>
        <item x="48"/>
        <item x="46"/>
        <item x="45"/>
        <item x="42"/>
        <item x="59"/>
        <item x="49"/>
        <item x="53"/>
        <item x="56"/>
        <item x="57"/>
        <item x="54"/>
        <item x="50"/>
        <item x="51"/>
        <item x="55"/>
        <item x="58"/>
        <item x="52"/>
        <item x="60"/>
        <item x="65"/>
        <item x="67"/>
        <item x="63"/>
        <item x="66"/>
        <item x="62"/>
        <item x="64"/>
        <item x="71"/>
        <item x="74"/>
        <item x="76"/>
        <item x="68"/>
        <item x="69"/>
        <item x="72"/>
        <item x="70"/>
        <item x="77"/>
        <item x="73"/>
        <item x="89"/>
        <item x="84"/>
        <item x="85"/>
        <item x="79"/>
        <item x="78"/>
        <item x="87"/>
        <item x="81"/>
        <item x="86"/>
        <item x="83"/>
        <item x="82"/>
        <item x="88"/>
        <item x="97"/>
        <item x="80"/>
        <item x="98"/>
        <item x="95"/>
        <item x="102"/>
        <item x="91"/>
        <item x="92"/>
        <item x="90"/>
        <item x="93"/>
        <item x="99"/>
        <item x="100"/>
        <item x="94"/>
        <item x="101"/>
        <item x="96"/>
        <item x="103"/>
        <item x="107"/>
        <item x="109"/>
        <item x="110"/>
        <item x="113"/>
        <item x="115"/>
        <item x="111"/>
        <item x="117"/>
        <item x="106"/>
        <item x="112"/>
        <item x="104"/>
        <item x="105"/>
        <item x="124"/>
        <item x="114"/>
        <item x="116"/>
        <item x="108"/>
        <item x="121"/>
        <item x="129"/>
        <item x="130"/>
        <item x="123"/>
        <item x="131"/>
        <item x="120"/>
        <item x="133"/>
        <item x="128"/>
        <item x="125"/>
        <item x="126"/>
        <item x="127"/>
        <item x="132"/>
        <item x="118"/>
        <item x="119"/>
        <item x="122"/>
        <item x="138"/>
        <item x="150"/>
        <item x="143"/>
        <item x="139"/>
        <item x="137"/>
        <item x="151"/>
        <item x="144"/>
        <item x="142"/>
        <item x="149"/>
        <item x="147"/>
        <item x="140"/>
        <item x="145"/>
        <item x="141"/>
        <item x="136"/>
        <item x="135"/>
        <item x="148"/>
        <item x="146"/>
        <item x="134"/>
        <item x="159"/>
        <item x="178"/>
        <item x="156"/>
        <item x="170"/>
        <item x="165"/>
        <item x="173"/>
        <item x="155"/>
        <item x="179"/>
        <item x="160"/>
        <item x="174"/>
        <item x="163"/>
        <item x="167"/>
        <item x="169"/>
        <item x="175"/>
        <item x="161"/>
        <item x="162"/>
        <item x="164"/>
        <item x="157"/>
        <item x="172"/>
        <item x="171"/>
        <item x="153"/>
        <item x="168"/>
        <item x="177"/>
        <item x="166"/>
        <item x="154"/>
        <item x="158"/>
        <item x="152"/>
        <item x="176"/>
        <item x="201"/>
        <item x="182"/>
        <item x="183"/>
        <item x="200"/>
        <item x="205"/>
        <item x="204"/>
        <item x="199"/>
        <item x="202"/>
        <item x="203"/>
        <item x="190"/>
        <item x="192"/>
        <item x="185"/>
        <item x="195"/>
        <item x="188"/>
        <item x="181"/>
        <item x="196"/>
        <item x="194"/>
        <item x="191"/>
        <item x="180"/>
        <item x="197"/>
        <item x="187"/>
        <item x="206"/>
        <item x="193"/>
        <item x="207"/>
        <item x="198"/>
        <item x="189"/>
        <item x="184"/>
        <item x="186"/>
        <item x="222"/>
        <item x="223"/>
        <item x="221"/>
        <item x="228"/>
        <item x="227"/>
        <item x="208"/>
        <item x="229"/>
        <item x="234"/>
        <item x="226"/>
        <item x="214"/>
        <item x="215"/>
        <item x="220"/>
        <item x="224"/>
        <item x="210"/>
        <item x="209"/>
        <item x="216"/>
        <item x="218"/>
        <item x="232"/>
        <item x="230"/>
        <item x="217"/>
        <item x="211"/>
        <item x="213"/>
        <item x="231"/>
        <item x="233"/>
        <item x="219"/>
        <item x="225"/>
        <item x="250"/>
        <item x="249"/>
        <item x="236"/>
        <item x="241"/>
        <item x="237"/>
        <item x="260"/>
        <item x="253"/>
        <item x="243"/>
        <item x="257"/>
        <item x="246"/>
        <item x="245"/>
        <item x="255"/>
        <item x="258"/>
        <item x="247"/>
        <item x="239"/>
        <item x="242"/>
        <item x="254"/>
        <item x="256"/>
        <item x="259"/>
        <item x="252"/>
        <item x="248"/>
        <item x="240"/>
        <item x="261"/>
        <item x="251"/>
        <item x="244"/>
        <item x="272"/>
        <item x="262"/>
        <item x="275"/>
        <item x="235"/>
        <item x="284"/>
        <item x="277"/>
        <item x="263"/>
        <item x="285"/>
        <item x="264"/>
        <item x="273"/>
        <item x="289"/>
        <item x="267"/>
        <item x="271"/>
        <item x="278"/>
        <item x="270"/>
        <item x="266"/>
        <item x="291"/>
        <item x="280"/>
        <item x="269"/>
        <item x="281"/>
        <item x="274"/>
        <item x="306"/>
        <item x="287"/>
        <item x="265"/>
        <item x="276"/>
        <item x="282"/>
        <item x="286"/>
        <item x="279"/>
        <item x="288"/>
        <item x="268"/>
        <item x="283"/>
        <item x="290"/>
        <item x="321"/>
        <item x="296"/>
        <item x="303"/>
        <item x="313"/>
        <item x="301"/>
        <item x="307"/>
        <item x="300"/>
        <item x="314"/>
        <item x="309"/>
        <item x="304"/>
        <item x="295"/>
        <item x="308"/>
        <item x="320"/>
        <item x="317"/>
        <item x="312"/>
        <item x="293"/>
        <item x="318"/>
        <item x="297"/>
        <item x="299"/>
        <item x="294"/>
        <item x="315"/>
        <item x="310"/>
        <item x="311"/>
        <item x="319"/>
        <item x="302"/>
        <item x="305"/>
        <item x="298"/>
        <item x="316"/>
        <item x="350"/>
        <item x="339"/>
        <item x="345"/>
        <item x="348"/>
        <item x="326"/>
        <item x="351"/>
        <item x="324"/>
        <item x="349"/>
        <item x="330"/>
        <item x="337"/>
        <item x="346"/>
        <item x="329"/>
        <item x="331"/>
        <item x="334"/>
        <item x="322"/>
        <item x="333"/>
        <item x="328"/>
        <item x="342"/>
        <item x="336"/>
        <item x="327"/>
        <item x="340"/>
        <item x="325"/>
        <item x="338"/>
        <item x="347"/>
        <item x="344"/>
        <item x="343"/>
        <item x="332"/>
        <item x="323"/>
        <item x="335"/>
        <item x="376"/>
        <item x="377"/>
        <item x="360"/>
        <item x="379"/>
        <item x="357"/>
        <item x="382"/>
        <item x="354"/>
        <item x="381"/>
        <item x="353"/>
        <item x="367"/>
        <item x="359"/>
        <item x="374"/>
        <item x="375"/>
        <item x="380"/>
        <item x="373"/>
        <item x="356"/>
        <item x="371"/>
        <item x="366"/>
        <item x="363"/>
        <item x="362"/>
        <item x="355"/>
        <item x="372"/>
        <item x="358"/>
        <item x="352"/>
        <item x="378"/>
        <item x="365"/>
        <item x="369"/>
        <item x="368"/>
        <item x="361"/>
        <item x="364"/>
        <item x="407"/>
        <item x="413"/>
        <item x="403"/>
        <item x="385"/>
        <item x="397"/>
        <item x="406"/>
        <item x="412"/>
        <item x="399"/>
        <item x="393"/>
        <item x="384"/>
        <item x="410"/>
        <item x="388"/>
        <item x="405"/>
        <item x="386"/>
        <item x="398"/>
        <item x="392"/>
        <item x="395"/>
        <item x="411"/>
        <item x="390"/>
        <item x="408"/>
        <item x="401"/>
        <item x="417"/>
        <item x="404"/>
        <item x="383"/>
        <item x="389"/>
        <item x="396"/>
        <item x="400"/>
        <item x="387"/>
        <item x="394"/>
        <item x="402"/>
        <item x="409"/>
        <item x="416"/>
        <item x="441"/>
        <item x="434"/>
        <item x="449"/>
        <item x="448"/>
        <item x="440"/>
        <item x="445"/>
        <item x="431"/>
        <item x="438"/>
        <item x="453"/>
        <item x="423"/>
        <item x="435"/>
        <item x="437"/>
        <item x="425"/>
        <item x="452"/>
        <item x="432"/>
        <item x="430"/>
        <item x="426"/>
        <item x="421"/>
        <item x="447"/>
        <item x="427"/>
        <item x="436"/>
        <item x="429"/>
        <item x="455"/>
        <item x="419"/>
        <item x="422"/>
        <item x="424"/>
        <item x="442"/>
        <item x="446"/>
        <item x="420"/>
        <item x="454"/>
        <item x="414"/>
        <item x="439"/>
        <item x="443"/>
        <item x="450"/>
        <item x="451"/>
        <item x="433"/>
        <item x="444"/>
        <item x="418"/>
        <item x="460"/>
        <item x="466"/>
        <item x="469"/>
        <item x="456"/>
        <item x="478"/>
        <item x="483"/>
        <item x="477"/>
        <item x="480"/>
        <item x="464"/>
        <item x="458"/>
        <item x="486"/>
        <item x="473"/>
        <item x="492"/>
        <item x="465"/>
        <item x="493"/>
        <item x="468"/>
        <item x="490"/>
        <item x="461"/>
        <item x="476"/>
        <item x="491"/>
        <item x="459"/>
        <item x="474"/>
        <item x="524"/>
        <item x="479"/>
        <item x="484"/>
        <item x="489"/>
        <item x="515"/>
        <item x="485"/>
        <item x="488"/>
        <item x="467"/>
        <item x="470"/>
        <item x="482"/>
        <item x="471"/>
        <item x="487"/>
        <item x="462"/>
        <item x="463"/>
        <item x="481"/>
        <item x="475"/>
        <item x="472"/>
        <item x="528"/>
        <item x="501"/>
        <item x="499"/>
        <item x="502"/>
        <item x="531"/>
        <item x="521"/>
        <item x="537"/>
        <item x="510"/>
        <item x="498"/>
        <item x="540"/>
        <item x="525"/>
        <item x="518"/>
        <item x="507"/>
        <item x="517"/>
        <item x="514"/>
        <item x="503"/>
        <item x="536"/>
        <item x="506"/>
        <item x="512"/>
        <item x="504"/>
        <item x="500"/>
        <item x="532"/>
        <item x="495"/>
        <item x="508"/>
        <item x="529"/>
        <item x="530"/>
        <item x="539"/>
        <item x="497"/>
        <item x="511"/>
        <item x="535"/>
        <item x="522"/>
        <item x="516"/>
        <item x="534"/>
        <item x="496"/>
        <item x="509"/>
        <item x="519"/>
        <item x="494"/>
        <item x="520"/>
        <item x="505"/>
        <item x="538"/>
        <item x="533"/>
        <item x="523"/>
        <item x="527"/>
        <item x="513"/>
        <item x="552"/>
        <item x="560"/>
        <item x="625"/>
        <item x="546"/>
        <item x="562"/>
        <item x="543"/>
        <item x="557"/>
        <item x="586"/>
        <item x="566"/>
        <item x="549"/>
        <item x="588"/>
        <item x="550"/>
        <item x="575"/>
        <item x="553"/>
        <item x="580"/>
        <item x="555"/>
        <item x="563"/>
        <item x="578"/>
        <item x="564"/>
        <item x="576"/>
        <item x="569"/>
        <item x="548"/>
        <item x="559"/>
        <item x="574"/>
        <item x="565"/>
        <item x="547"/>
        <item x="556"/>
        <item x="587"/>
        <item x="583"/>
        <item x="584"/>
        <item x="545"/>
        <item x="570"/>
        <item x="558"/>
        <item x="554"/>
        <item x="561"/>
        <item x="571"/>
        <item x="577"/>
        <item x="581"/>
        <item x="579"/>
        <item x="585"/>
        <item x="568"/>
        <item x="541"/>
        <item x="551"/>
        <item x="567"/>
        <item x="573"/>
        <item x="542"/>
        <item x="582"/>
        <item x="572"/>
        <item x="603"/>
        <item x="589"/>
        <item x="656"/>
        <item x="612"/>
        <item x="610"/>
        <item x="632"/>
        <item x="644"/>
        <item x="624"/>
        <item x="593"/>
        <item x="657"/>
        <item x="600"/>
        <item x="595"/>
        <item x="616"/>
        <item x="629"/>
        <item x="631"/>
        <item x="634"/>
        <item x="637"/>
        <item x="604"/>
        <item x="626"/>
        <item x="615"/>
        <item x="640"/>
        <item x="636"/>
        <item x="648"/>
        <item x="597"/>
        <item x="606"/>
        <item x="621"/>
        <item x="590"/>
        <item x="605"/>
        <item x="607"/>
        <item x="618"/>
        <item x="614"/>
        <item x="619"/>
        <item x="620"/>
        <item x="613"/>
        <item x="599"/>
        <item x="645"/>
        <item x="642"/>
        <item x="633"/>
        <item x="628"/>
        <item x="609"/>
        <item x="653"/>
        <item x="651"/>
        <item x="591"/>
        <item x="594"/>
        <item x="617"/>
        <item x="638"/>
        <item x="622"/>
        <item x="592"/>
        <item x="641"/>
        <item x="630"/>
        <item x="654"/>
        <item x="627"/>
        <item x="643"/>
        <item x="706"/>
        <item x="639"/>
        <item x="602"/>
        <item x="692"/>
        <item x="680"/>
        <item x="598"/>
        <item x="755"/>
        <item x="601"/>
        <item x="646"/>
        <item x="830"/>
        <item x="649"/>
        <item x="707"/>
        <item x="608"/>
        <item x="704"/>
        <item x="709"/>
        <item x="686"/>
        <item x="684"/>
        <item x="668"/>
        <item x="705"/>
        <item x="787"/>
        <item x="726"/>
        <item x="677"/>
        <item x="669"/>
        <item x="674"/>
        <item x="786"/>
        <item x="688"/>
        <item x="699"/>
        <item x="611"/>
        <item x="711"/>
        <item x="690"/>
        <item x="661"/>
        <item x="659"/>
        <item x="721"/>
        <item x="685"/>
        <item x="737"/>
        <item x="698"/>
        <item x="681"/>
        <item x="740"/>
        <item x="667"/>
        <item x="700"/>
        <item x="663"/>
        <item x="733"/>
        <item x="732"/>
        <item x="652"/>
        <item x="693"/>
        <item x="697"/>
        <item x="660"/>
        <item x="776"/>
        <item x="708"/>
        <item x="689"/>
        <item x="768"/>
        <item x="694"/>
        <item x="736"/>
        <item x="647"/>
        <item x="682"/>
        <item x="635"/>
        <item x="658"/>
        <item x="746"/>
        <item x="738"/>
        <item x="665"/>
        <item x="752"/>
        <item x="701"/>
        <item x="678"/>
        <item x="695"/>
        <item x="734"/>
        <item x="703"/>
        <item x="794"/>
        <item x="848"/>
        <item x="724"/>
        <item x="691"/>
        <item x="713"/>
        <item x="742"/>
        <item x="757"/>
        <item x="722"/>
        <item x="750"/>
        <item x="743"/>
        <item x="785"/>
        <item x="781"/>
        <item x="723"/>
        <item x="664"/>
        <item x="731"/>
        <item x="728"/>
        <item x="716"/>
        <item x="790"/>
        <item x="670"/>
        <item x="763"/>
        <item x="772"/>
        <item x="702"/>
        <item x="769"/>
        <item x="789"/>
        <item x="710"/>
        <item x="801"/>
        <item x="672"/>
        <item x="758"/>
        <item x="761"/>
        <item x="820"/>
        <item x="741"/>
        <item x="800"/>
        <item x="782"/>
        <item x="788"/>
        <item x="805"/>
        <item x="735"/>
        <item x="816"/>
        <item x="767"/>
        <item x="671"/>
        <item x="764"/>
        <item x="753"/>
        <item x="773"/>
        <item x="662"/>
        <item x="725"/>
        <item x="818"/>
        <item x="751"/>
        <item x="826"/>
        <item x="783"/>
        <item x="650"/>
        <item x="784"/>
        <item x="803"/>
        <item x="846"/>
        <item x="760"/>
        <item x="765"/>
        <item x="655"/>
        <item x="777"/>
        <item x="866"/>
        <item x="808"/>
        <item x="679"/>
        <item x="729"/>
        <item x="823"/>
        <item x="839"/>
        <item x="778"/>
        <item x="828"/>
        <item x="766"/>
        <item x="802"/>
        <item x="747"/>
        <item x="856"/>
        <item x="853"/>
        <item x="749"/>
        <item x="844"/>
        <item x="840"/>
        <item x="857"/>
        <item x="779"/>
        <item x="809"/>
        <item x="756"/>
        <item x="821"/>
        <item x="762"/>
        <item x="824"/>
        <item x="845"/>
        <item x="886"/>
        <item x="739"/>
        <item x="833"/>
        <item x="817"/>
        <item x="687"/>
        <item x="843"/>
        <item x="871"/>
        <item x="850"/>
        <item x="715"/>
        <item x="798"/>
        <item x="666"/>
        <item x="829"/>
        <item x="851"/>
        <item x="827"/>
        <item x="712"/>
        <item x="795"/>
        <item x="770"/>
        <item x="862"/>
        <item x="849"/>
        <item x="804"/>
        <item x="855"/>
        <item x="875"/>
        <item x="865"/>
        <item x="937"/>
        <item x="872"/>
        <item x="838"/>
        <item x="864"/>
        <item x="876"/>
        <item x="902"/>
        <item x="976"/>
        <item x="880"/>
        <item x="896"/>
        <item x="904"/>
        <item x="793"/>
        <item x="888"/>
        <item x="780"/>
        <item x="847"/>
        <item x="860"/>
        <item x="819"/>
        <item x="890"/>
        <item x="717"/>
        <item x="834"/>
        <item x="854"/>
        <item x="901"/>
        <item x="837"/>
        <item x="796"/>
        <item x="920"/>
        <item x="892"/>
        <item x="870"/>
        <item x="881"/>
        <item x="918"/>
        <item x="774"/>
        <item x="893"/>
        <item x="867"/>
        <item x="936"/>
        <item x="925"/>
        <item x="874"/>
        <item x="911"/>
        <item x="887"/>
        <item x="884"/>
        <item x="906"/>
        <item x="831"/>
        <item x="910"/>
        <item x="842"/>
        <item x="898"/>
        <item x="950"/>
        <item x="727"/>
        <item x="895"/>
        <item x="807"/>
        <item x="923"/>
        <item x="915"/>
        <item x="951"/>
        <item x="730"/>
        <item x="878"/>
        <item x="873"/>
        <item x="863"/>
        <item x="927"/>
        <item x="922"/>
        <item x="812"/>
        <item x="885"/>
        <item x="903"/>
        <item x="930"/>
        <item x="775"/>
        <item x="797"/>
        <item x="907"/>
        <item x="914"/>
        <item x="989"/>
        <item x="883"/>
        <item x="965"/>
        <item x="825"/>
        <item x="955"/>
        <item x="1017"/>
        <item x="897"/>
        <item x="891"/>
        <item x="799"/>
        <item x="970"/>
        <item x="928"/>
        <item x="877"/>
        <item x="744"/>
        <item x="938"/>
        <item x="940"/>
        <item x="964"/>
        <item x="905"/>
        <item x="946"/>
        <item x="963"/>
        <item x="900"/>
        <item x="759"/>
        <item x="676"/>
        <item x="868"/>
        <item x="917"/>
        <item x="1042"/>
        <item x="962"/>
        <item x="858"/>
        <item x="975"/>
        <item x="894"/>
        <item x="991"/>
        <item x="992"/>
        <item x="931"/>
        <item x="859"/>
        <item x="952"/>
        <item x="982"/>
        <item x="919"/>
        <item x="1009"/>
        <item x="1014"/>
        <item x="791"/>
        <item x="980"/>
        <item x="1002"/>
        <item x="916"/>
        <item x="899"/>
        <item x="683"/>
        <item x="0"/>
        <item x="986"/>
        <item x="939"/>
        <item x="1005"/>
        <item x="971"/>
        <item x="994"/>
        <item x="913"/>
        <item x="997"/>
        <item x="974"/>
        <item x="934"/>
        <item x="973"/>
        <item x="908"/>
        <item x="942"/>
        <item x="961"/>
        <item x="1004"/>
        <item x="926"/>
        <item x="985"/>
        <item x="1012"/>
        <item x="696"/>
        <item x="957"/>
        <item x="852"/>
        <item x="1008"/>
        <item x="1068"/>
        <item x="1011"/>
        <item x="968"/>
        <item x="949"/>
        <item x="1003"/>
        <item x="969"/>
        <item x="1000"/>
        <item x="771"/>
        <item x="1006"/>
        <item x="941"/>
        <item x="719"/>
        <item x="1069"/>
        <item x="811"/>
        <item x="993"/>
        <item x="956"/>
        <item x="947"/>
        <item x="806"/>
        <item x="990"/>
        <item x="959"/>
        <item x="983"/>
        <item x="1010"/>
        <item x="929"/>
        <item x="999"/>
        <item x="835"/>
        <item x="1007"/>
        <item x="714"/>
        <item x="948"/>
        <item x="924"/>
        <item x="981"/>
        <item x="1038"/>
        <item x="1016"/>
        <item x="1020"/>
        <item x="1041"/>
        <item x="958"/>
        <item x="675"/>
        <item x="1046"/>
        <item x="841"/>
        <item x="1055"/>
        <item x="1028"/>
        <item x="953"/>
        <item x="1024"/>
        <item x="1036"/>
        <item x="1031"/>
        <item x="1098"/>
        <item x="1022"/>
        <item x="1044"/>
        <item x="1050"/>
        <item x="1058"/>
        <item x="1023"/>
        <item x="1039"/>
        <item x="745"/>
        <item x="935"/>
        <item x="1063"/>
        <item x="984"/>
        <item x="815"/>
        <item x="912"/>
        <item x="889"/>
        <item x="1048"/>
        <item x="988"/>
        <item x="1077"/>
        <item x="945"/>
        <item x="996"/>
        <item x="967"/>
        <item x="1061"/>
        <item x="1114"/>
        <item x="1030"/>
        <item x="1143"/>
        <item x="943"/>
        <item x="1052"/>
        <item x="1026"/>
        <item x="1021"/>
        <item x="1054"/>
        <item x="1078"/>
        <item x="1059"/>
        <item x="1013"/>
        <item x="987"/>
        <item x="944"/>
        <item x="1047"/>
        <item x="1019"/>
        <item x="966"/>
        <item x="995"/>
        <item x="1071"/>
        <item x="933"/>
        <item x="1066"/>
        <item x="1029"/>
        <item x="1164"/>
        <item x="1086"/>
        <item x="909"/>
        <item x="1079"/>
        <item x="978"/>
        <item x="1001"/>
        <item x="1104"/>
        <item x="1040"/>
        <item x="1096"/>
        <item x="1018"/>
        <item x="1060"/>
        <item x="810"/>
        <item x="1203"/>
        <item x="1103"/>
        <item x="836"/>
        <item x="822"/>
        <item x="1072"/>
        <item x="1138"/>
        <item x="1101"/>
        <item x="1118"/>
        <item x="1116"/>
        <item x="1049"/>
        <item x="1097"/>
        <item x="954"/>
        <item x="1081"/>
        <item x="1117"/>
        <item x="1015"/>
        <item x="1129"/>
        <item x="1127"/>
        <item x="1067"/>
        <item x="754"/>
        <item x="1080"/>
        <item x="1075"/>
        <item x="1095"/>
        <item x="1124"/>
        <item x="1115"/>
        <item x="1112"/>
        <item x="977"/>
        <item x="979"/>
        <item x="1076"/>
        <item x="1099"/>
        <item x="921"/>
        <item x="1062"/>
        <item x="1229"/>
        <item x="1074"/>
        <item x="1070"/>
        <item x="1155"/>
        <item x="1144"/>
        <item x="1064"/>
        <item x="1053"/>
        <item x="1190"/>
        <item x="1102"/>
        <item x="1136"/>
        <item x="814"/>
        <item x="1133"/>
        <item x="1092"/>
        <item x="792"/>
        <item x="1082"/>
        <item x="1139"/>
        <item x="1057"/>
        <item x="1146"/>
        <item x="1126"/>
        <item x="1025"/>
        <item x="1182"/>
        <item x="1272"/>
        <item x="1158"/>
        <item x="1147"/>
        <item x="1225"/>
        <item x="1087"/>
        <item x="972"/>
        <item x="1168"/>
        <item x="1130"/>
        <item x="1131"/>
        <item x="1188"/>
        <item x="1051"/>
        <item x="1189"/>
        <item x="998"/>
        <item x="1122"/>
        <item x="1128"/>
        <item x="1162"/>
        <item x="813"/>
        <item x="1151"/>
        <item x="1107"/>
        <item x="1242"/>
        <item x="1111"/>
        <item x="1121"/>
        <item x="1132"/>
        <item x="1113"/>
        <item x="1236"/>
        <item x="1140"/>
        <item x="1045"/>
        <item x="1125"/>
        <item x="1093"/>
        <item x="882"/>
        <item x="1056"/>
        <item x="1043"/>
        <item x="1106"/>
        <item x="1174"/>
        <item x="1108"/>
        <item x="1191"/>
        <item x="1248"/>
        <item x="1083"/>
        <item x="1317"/>
        <item x="1156"/>
        <item x="1100"/>
        <item x="1149"/>
        <item x="1169"/>
        <item x="1220"/>
        <item x="1109"/>
        <item x="1204"/>
        <item x="1208"/>
        <item x="1207"/>
        <item x="1214"/>
        <item x="1192"/>
        <item x="1090"/>
        <item x="1065"/>
        <item x="1153"/>
        <item x="1367"/>
        <item x="1134"/>
        <item x="1285"/>
        <item x="1160"/>
        <item x="1178"/>
        <item x="1157"/>
        <item x="1170"/>
        <item x="1280"/>
        <item x="1222"/>
        <item x="1281"/>
        <item x="1137"/>
        <item x="1231"/>
        <item x="1088"/>
        <item x="1084"/>
        <item x="1206"/>
        <item x="1257"/>
        <item x="1150"/>
        <item x="1275"/>
        <item x="1152"/>
        <item x="1185"/>
        <item x="1234"/>
        <item x="1323"/>
        <item x="1262"/>
        <item x="1176"/>
        <item x="1159"/>
        <item x="1034"/>
        <item x="1141"/>
        <item x="1027"/>
        <item x="1215"/>
        <item x="1283"/>
        <item x="1232"/>
        <item x="1173"/>
        <item x="1145"/>
        <item x="1284"/>
        <item x="1302"/>
        <item x="1197"/>
        <item x="1198"/>
        <item x="1221"/>
        <item x="1179"/>
        <item x="1270"/>
        <item x="1184"/>
        <item x="1287"/>
        <item x="1238"/>
        <item x="1142"/>
        <item x="1175"/>
        <item x="1263"/>
        <item x="1237"/>
        <item x="1312"/>
        <item x="1091"/>
        <item x="1261"/>
        <item x="1218"/>
        <item x="1282"/>
        <item x="1292"/>
        <item x="1119"/>
        <item x="1094"/>
        <item x="1212"/>
        <item x="720"/>
        <item x="1226"/>
        <item x="1304"/>
        <item x="1342"/>
        <item x="1299"/>
        <item x="1163"/>
        <item x="1161"/>
        <item x="1223"/>
        <item x="1167"/>
        <item x="1172"/>
        <item x="1327"/>
        <item x="1330"/>
        <item x="1357"/>
        <item x="1307"/>
        <item x="1230"/>
        <item x="1251"/>
        <item x="673"/>
        <item x="1382"/>
        <item x="1199"/>
        <item x="1305"/>
        <item x="1289"/>
        <item x="1253"/>
        <item x="1286"/>
        <item x="1325"/>
        <item x="1348"/>
        <item x="1239"/>
        <item x="1294"/>
        <item x="1271"/>
        <item x="1276"/>
        <item x="1200"/>
        <item x="1326"/>
        <item x="1244"/>
        <item x="1166"/>
        <item x="1320"/>
        <item x="1243"/>
        <item x="1319"/>
        <item x="1073"/>
        <item x="718"/>
        <item x="1245"/>
        <item x="1380"/>
        <item x="1343"/>
        <item x="1363"/>
        <item x="1306"/>
        <item x="1432"/>
        <item x="1335"/>
        <item x="1216"/>
        <item x="1360"/>
        <item x="1217"/>
        <item x="1259"/>
        <item x="1291"/>
        <item x="1269"/>
        <item x="1356"/>
        <item x="1391"/>
        <item x="1120"/>
        <item x="1298"/>
        <item x="1037"/>
        <item x="1171"/>
        <item x="1296"/>
        <item x="1314"/>
        <item x="1180"/>
        <item x="1187"/>
        <item x="1394"/>
        <item x="1316"/>
        <item x="1411"/>
        <item x="1210"/>
        <item x="1301"/>
        <item x="1333"/>
        <item x="1315"/>
        <item x="1321"/>
        <item x="1313"/>
        <item x="1255"/>
        <item x="1426"/>
        <item x="1412"/>
        <item x="1484"/>
        <item x="1502"/>
        <item x="1334"/>
        <item x="1165"/>
        <item x="1295"/>
        <item x="1372"/>
        <item x="1430"/>
        <item x="1213"/>
        <item x="1449"/>
        <item x="1375"/>
        <item x="1085"/>
        <item x="1322"/>
        <item x="1446"/>
        <item x="1400"/>
        <item x="1403"/>
        <item x="1399"/>
        <item x="1183"/>
        <item x="1413"/>
        <item x="1258"/>
        <item x="1105"/>
        <item x="1089"/>
        <item x="1496"/>
        <item x="1427"/>
        <item x="1293"/>
        <item x="1337"/>
        <item x="1250"/>
        <item x="1310"/>
        <item x="1410"/>
        <item x="1235"/>
        <item x="1428"/>
        <item x="1365"/>
        <item x="1324"/>
        <item x="1370"/>
        <item x="1457"/>
        <item x="1473"/>
        <item x="1481"/>
        <item x="1279"/>
        <item x="1265"/>
        <item x="1340"/>
        <item x="1462"/>
        <item x="1154"/>
        <item x="1256"/>
        <item x="1383"/>
        <item x="1440"/>
        <item x="1384"/>
        <item x="1455"/>
        <item x="1350"/>
        <item x="1409"/>
        <item x="1471"/>
        <item x="1274"/>
        <item x="1353"/>
        <item x="1260"/>
        <item x="1419"/>
        <item x="1434"/>
        <item x="1273"/>
        <item x="869"/>
        <item x="1349"/>
        <item x="1362"/>
        <item x="1288"/>
        <item x="1491"/>
        <item x="1309"/>
        <item x="1532"/>
        <item x="1331"/>
        <item x="1308"/>
        <item x="1329"/>
        <item x="1359"/>
        <item x="1355"/>
        <item x="1393"/>
        <item x="1517"/>
        <item x="1369"/>
        <item x="1194"/>
        <item x="1196"/>
        <item x="1247"/>
        <item x="1537"/>
        <item x="1444"/>
        <item x="1460"/>
        <item x="1431"/>
        <item x="1489"/>
        <item x="1351"/>
        <item x="1148"/>
        <item x="1546"/>
        <item x="1421"/>
        <item x="1448"/>
        <item x="1504"/>
        <item x="1478"/>
        <item x="1575"/>
        <item x="1474"/>
        <item x="1658"/>
        <item x="1202"/>
        <item x="1429"/>
        <item x="1499"/>
        <item x="1514"/>
        <item x="960"/>
        <item x="1303"/>
        <item x="1417"/>
        <item x="1352"/>
        <item x="1696"/>
        <item x="1609"/>
        <item x="1500"/>
        <item x="1452"/>
        <item x="1526"/>
        <item x="1443"/>
        <item x="1290"/>
        <item x="1467"/>
        <item x="1418"/>
        <item x="1346"/>
        <item x="1522"/>
        <item x="1458"/>
        <item x="1465"/>
        <item x="1442"/>
        <item x="1396"/>
        <item x="1472"/>
        <item x="1368"/>
        <item x="1345"/>
        <item x="1643"/>
        <item x="1551"/>
        <item x="1267"/>
        <item x="1560"/>
        <item x="1586"/>
        <item x="1535"/>
        <item x="1538"/>
        <item x="1366"/>
        <item x="1541"/>
        <item x="1135"/>
        <item x="1439"/>
        <item x="1344"/>
        <item x="1252"/>
        <item x="1228"/>
        <item x="1377"/>
        <item x="1548"/>
        <item x="1470"/>
        <item x="1404"/>
        <item x="1480"/>
        <item x="1521"/>
        <item x="1035"/>
        <item x="1618"/>
        <item x="1378"/>
        <item x="1249"/>
        <item x="1387"/>
        <item x="1525"/>
        <item x="1562"/>
        <item x="1227"/>
        <item x="1205"/>
        <item x="1415"/>
        <item x="1438"/>
        <item x="1498"/>
        <item x="1032"/>
        <item x="1347"/>
        <item x="1583"/>
        <item x="1389"/>
        <item x="1597"/>
        <item x="1530"/>
        <item x="1336"/>
        <item x="1358"/>
        <item x="1859"/>
        <item x="1277"/>
        <item x="1650"/>
        <item x="1552"/>
        <item x="1466"/>
        <item x="1649"/>
        <item x="1510"/>
        <item x="1278"/>
        <item x="1406"/>
        <item x="879"/>
        <item x="1477"/>
        <item x="1264"/>
        <item x="1332"/>
        <item x="1511"/>
        <item x="1630"/>
        <item x="1490"/>
        <item x="1376"/>
        <item x="1476"/>
        <item x="1611"/>
        <item x="1388"/>
        <item x="1621"/>
        <item x="1542"/>
        <item x="1700"/>
        <item x="1762"/>
        <item x="1559"/>
        <item x="1578"/>
        <item x="1574"/>
        <item x="1640"/>
        <item x="1469"/>
        <item x="1776"/>
        <item x="1835"/>
        <item x="1328"/>
        <item x="1524"/>
        <item x="1554"/>
        <item x="1408"/>
        <item x="1728"/>
        <item x="1483"/>
        <item x="1667"/>
        <item x="861"/>
        <item x="1414"/>
        <item x="1435"/>
        <item x="1726"/>
        <item x="1505"/>
        <item x="1576"/>
        <item x="1520"/>
        <item x="1604"/>
        <item x="1373"/>
        <item x="1682"/>
        <item x="1361"/>
        <item x="1219"/>
        <item x="1633"/>
        <item x="1738"/>
        <item x="1516"/>
        <item x="1590"/>
        <item x="1539"/>
        <item x="1707"/>
        <item x="1629"/>
        <item x="1405"/>
        <item x="1584"/>
        <item x="1536"/>
        <item x="1201"/>
        <item x="1610"/>
        <item x="1254"/>
        <item x="1519"/>
        <item x="1577"/>
        <item x="1676"/>
        <item x="1533"/>
        <item x="1424"/>
        <item x="1371"/>
        <item x="1591"/>
        <item x="1660"/>
        <item x="1341"/>
        <item x="1571"/>
        <item x="1224"/>
        <item x="1468"/>
        <item x="1806"/>
        <item x="1485"/>
        <item x="1637"/>
        <item x="1416"/>
        <item x="1619"/>
        <item x="1659"/>
        <item x="1596"/>
        <item x="1863"/>
        <item x="1670"/>
        <item x="1567"/>
        <item x="1628"/>
        <item x="1193"/>
        <item x="1437"/>
        <item x="1592"/>
        <item x="1645"/>
        <item x="1661"/>
        <item x="1896"/>
        <item x="1714"/>
        <item x="1646"/>
        <item x="1579"/>
        <item x="1695"/>
        <item x="1712"/>
        <item x="1518"/>
        <item x="1741"/>
        <item x="1673"/>
        <item x="1761"/>
        <item x="1685"/>
        <item x="1680"/>
        <item x="1852"/>
        <item x="1451"/>
        <item x="1545"/>
        <item x="1783"/>
        <item x="1482"/>
        <item x="1634"/>
        <item x="1831"/>
        <item x="1385"/>
        <item x="1826"/>
        <item x="1717"/>
        <item x="1613"/>
        <item x="1508"/>
        <item x="1297"/>
        <item x="1453"/>
        <item x="1209"/>
        <item x="1820"/>
        <item x="1433"/>
        <item x="1772"/>
        <item x="1364"/>
        <item x="1534"/>
        <item x="1907"/>
        <item x="1678"/>
        <item x="1594"/>
        <item x="1679"/>
        <item x="1607"/>
        <item x="1740"/>
        <item x="1655"/>
        <item x="1804"/>
        <item x="1858"/>
        <item x="1834"/>
        <item x="1665"/>
        <item x="1725"/>
        <item x="1749"/>
        <item x="1615"/>
        <item x="1861"/>
        <item x="1708"/>
        <item x="1479"/>
        <item x="1110"/>
        <item x="1523"/>
        <item x="1543"/>
        <item x="1338"/>
        <item x="1825"/>
        <item x="1681"/>
        <item x="1422"/>
        <item x="1797"/>
        <item x="1690"/>
        <item x="1716"/>
        <item x="1625"/>
        <item x="1817"/>
        <item x="1877"/>
        <item x="1529"/>
        <item x="1823"/>
        <item x="1573"/>
        <item x="1464"/>
        <item x="1810"/>
        <item x="1495"/>
        <item x="1606"/>
        <item x="1855"/>
        <item x="1853"/>
        <item x="1605"/>
        <item x="1547"/>
        <item x="1585"/>
        <item x="1752"/>
        <item x="1401"/>
        <item x="1900"/>
        <item x="1866"/>
        <item x="1636"/>
        <item x="1181"/>
        <item x="1840"/>
        <item x="1756"/>
        <item x="1807"/>
        <item x="1747"/>
        <item x="1802"/>
        <item x="1456"/>
        <item x="1758"/>
        <item x="1733"/>
        <item x="1750"/>
        <item x="1648"/>
        <item x="1780"/>
        <item x="1354"/>
        <item x="1837"/>
        <item x="1879"/>
        <item x="1839"/>
        <item x="1751"/>
        <item x="1829"/>
        <item x="1624"/>
        <item x="1688"/>
        <item x="1570"/>
        <item x="1441"/>
        <item x="1488"/>
        <item x="1838"/>
        <item x="1867"/>
        <item x="1972"/>
        <item x="1933"/>
        <item x="1654"/>
        <item x="1793"/>
        <item x="1873"/>
        <item x="1821"/>
        <item x="1922"/>
        <item x="1824"/>
        <item x="1318"/>
        <item x="1623"/>
        <item x="1851"/>
        <item x="1760"/>
        <item x="1686"/>
        <item x="1186"/>
        <item x="1876"/>
        <item x="1698"/>
        <item x="1843"/>
        <item x="1864"/>
        <item x="1781"/>
        <item x="1722"/>
        <item x="1268"/>
        <item x="1390"/>
        <item x="1965"/>
        <item x="1921"/>
        <item x="1905"/>
        <item x="1557"/>
        <item x="1870"/>
        <item x="1549"/>
        <item x="1558"/>
        <item x="1940"/>
        <item x="1638"/>
        <item x="1550"/>
        <item x="1246"/>
        <item x="1943"/>
        <item x="1540"/>
        <item x="1916"/>
        <item x="1699"/>
        <item x="1755"/>
        <item x="1899"/>
        <item x="1745"/>
        <item x="1746"/>
        <item x="2028"/>
        <item x="2063"/>
        <item x="1701"/>
        <item x="1622"/>
        <item x="1561"/>
        <item x="1910"/>
        <item x="1862"/>
        <item x="2173"/>
        <item x="1856"/>
        <item x="1603"/>
        <item x="1593"/>
        <item x="1868"/>
        <item x="1833"/>
        <item x="1822"/>
        <item x="1724"/>
        <item x="2011"/>
        <item x="1450"/>
        <item x="1718"/>
        <item x="1674"/>
        <item x="2030"/>
        <item x="1595"/>
        <item x="1936"/>
        <item x="2067"/>
        <item x="1918"/>
        <item x="1652"/>
        <item x="1580"/>
        <item x="1961"/>
        <item x="1953"/>
        <item x="1977"/>
        <item x="1512"/>
        <item x="1653"/>
        <item x="1893"/>
        <item x="1651"/>
        <item x="1913"/>
        <item x="1857"/>
        <item x="1930"/>
        <item x="1494"/>
        <item x="1677"/>
        <item x="1732"/>
        <item x="1692"/>
        <item x="1909"/>
        <item x="1662"/>
        <item x="1941"/>
        <item x="1798"/>
        <item x="1381"/>
        <item x="1842"/>
        <item x="1397"/>
        <item x="1715"/>
        <item x="1778"/>
        <item x="1984"/>
        <item x="1975"/>
        <item x="1668"/>
        <item x="1582"/>
        <item x="1683"/>
        <item x="2044"/>
        <item x="2009"/>
        <item x="1706"/>
        <item x="2121"/>
        <item x="1374"/>
        <item x="1602"/>
        <item x="1420"/>
        <item x="2051"/>
        <item x="2012"/>
        <item x="1976"/>
        <item x="1828"/>
        <item x="1639"/>
        <item x="1647"/>
        <item x="2189"/>
        <item x="1475"/>
        <item x="1983"/>
        <item x="1672"/>
        <item x="1906"/>
        <item x="1727"/>
        <item x="1911"/>
        <item x="2088"/>
        <item x="1620"/>
        <item x="2048"/>
        <item x="2091"/>
        <item x="1954"/>
        <item x="1891"/>
        <item x="1666"/>
        <item x="2135"/>
        <item x="1973"/>
        <item x="1903"/>
        <item x="1956"/>
        <item x="1935"/>
        <item x="1757"/>
        <item x="1805"/>
        <item x="2104"/>
        <item x="2069"/>
        <item x="1501"/>
        <item x="1709"/>
        <item x="1917"/>
        <item x="1544"/>
        <item x="1946"/>
        <item x="1815"/>
        <item x="2061"/>
        <item x="1664"/>
        <item x="1300"/>
        <item x="1799"/>
        <item x="1694"/>
        <item x="1684"/>
        <item x="1994"/>
        <item x="2029"/>
        <item x="1687"/>
        <item x="1509"/>
        <item x="2034"/>
        <item x="1702"/>
        <item x="1493"/>
        <item x="2107"/>
        <item x="1945"/>
        <item x="1240"/>
        <item x="2109"/>
        <item x="2154"/>
        <item x="1846"/>
        <item x="2248"/>
        <item x="1641"/>
        <item x="1791"/>
        <item x="2114"/>
        <item x="1742"/>
        <item x="1872"/>
        <item x="2027"/>
        <item x="1513"/>
        <item x="1589"/>
        <item x="1841"/>
        <item x="2076"/>
        <item x="1902"/>
        <item x="1869"/>
        <item x="1671"/>
        <item x="2072"/>
        <item x="1980"/>
        <item x="1693"/>
        <item x="2049"/>
        <item x="1528"/>
        <item x="1704"/>
        <item x="1927"/>
        <item x="1942"/>
        <item x="1770"/>
        <item x="2071"/>
        <item x="1964"/>
        <item x="2149"/>
        <item x="1931"/>
        <item x="2182"/>
        <item x="1506"/>
        <item x="2098"/>
        <item x="2036"/>
        <item x="1556"/>
        <item x="1968"/>
        <item x="1948"/>
        <item x="2179"/>
        <item x="1827"/>
        <item x="2021"/>
        <item x="1955"/>
        <item x="1898"/>
        <item x="2026"/>
        <item x="2184"/>
        <item x="2127"/>
        <item x="2084"/>
        <item x="1908"/>
        <item x="1880"/>
        <item x="2165"/>
        <item x="1461"/>
        <item x="1492"/>
        <item x="1974"/>
        <item x="1339"/>
        <item x="2078"/>
        <item x="2160"/>
        <item x="2113"/>
        <item x="2059"/>
        <item x="1599"/>
        <item x="2050"/>
        <item x="2144"/>
        <item x="1811"/>
        <item x="2090"/>
        <item x="1737"/>
        <item x="2142"/>
        <item x="2210"/>
        <item x="1392"/>
        <item x="2212"/>
        <item x="1887"/>
        <item x="2056"/>
        <item x="2130"/>
        <item x="1969"/>
        <item x="2133"/>
        <item x="2167"/>
        <item x="1553"/>
        <item x="2062"/>
        <item x="1771"/>
        <item x="1657"/>
        <item x="1233"/>
        <item x="2229"/>
        <item x="2169"/>
        <item x="1425"/>
        <item x="1487"/>
        <item x="1985"/>
        <item x="2156"/>
        <item x="1881"/>
        <item x="2089"/>
        <item x="1938"/>
        <item x="1588"/>
        <item x="2017"/>
        <item x="2037"/>
        <item x="2120"/>
        <item x="2143"/>
        <item x="1914"/>
        <item x="2006"/>
        <item x="2092"/>
        <item x="1774"/>
        <item x="2119"/>
        <item x="1503"/>
        <item x="1792"/>
        <item x="1713"/>
        <item x="2096"/>
        <item x="2024"/>
        <item x="2304"/>
        <item x="2224"/>
        <item x="2262"/>
        <item x="2141"/>
        <item x="2118"/>
        <item x="2253"/>
        <item x="2202"/>
        <item x="2139"/>
        <item x="2151"/>
        <item x="2136"/>
        <item x="2138"/>
        <item x="2232"/>
        <item x="2073"/>
        <item x="1311"/>
        <item x="2168"/>
        <item x="2077"/>
        <item x="2275"/>
        <item x="1920"/>
        <item x="2116"/>
        <item x="2047"/>
        <item x="2052"/>
        <item x="2148"/>
        <item x="2137"/>
        <item x="1626"/>
        <item x="2183"/>
        <item x="1875"/>
        <item x="1986"/>
        <item x="1779"/>
        <item x="2033"/>
        <item x="2174"/>
        <item x="2129"/>
        <item x="1951"/>
        <item x="1894"/>
        <item x="2147"/>
        <item x="2225"/>
        <item x="2305"/>
        <item x="2279"/>
        <item x="1919"/>
        <item x="1901"/>
        <item x="1675"/>
        <item x="1970"/>
        <item x="2273"/>
        <item x="2153"/>
        <item x="2191"/>
        <item x="2170"/>
        <item x="1995"/>
        <item x="1996"/>
        <item x="2251"/>
        <item x="2243"/>
        <item x="1963"/>
        <item x="1874"/>
        <item x="2014"/>
        <item x="2162"/>
        <item x="2235"/>
        <item x="2226"/>
        <item x="2152"/>
        <item x="2008"/>
        <item x="1386"/>
        <item x="1729"/>
        <item x="2016"/>
        <item x="2258"/>
        <item x="2230"/>
        <item x="2327"/>
        <item x="1950"/>
        <item x="2023"/>
        <item x="1616"/>
        <item x="2178"/>
        <item x="2321"/>
        <item x="1836"/>
        <item x="2126"/>
        <item x="1923"/>
        <item x="1447"/>
        <item x="1407"/>
        <item x="2055"/>
        <item x="2270"/>
        <item x="1777"/>
        <item x="1669"/>
        <item x="1691"/>
        <item x="2193"/>
        <item x="2346"/>
        <item x="1971"/>
        <item x="1656"/>
        <item x="2204"/>
        <item x="1568"/>
        <item x="2257"/>
        <item x="2223"/>
        <item x="1989"/>
        <item x="2123"/>
        <item x="1981"/>
        <item x="2110"/>
        <item x="2132"/>
        <item x="2045"/>
        <item x="1925"/>
        <item x="2111"/>
        <item x="2263"/>
        <item x="2213"/>
        <item x="2366"/>
        <item x="2391"/>
        <item x="2317"/>
        <item x="2309"/>
        <item x="2150"/>
        <item x="2312"/>
        <item x="2200"/>
        <item x="2161"/>
        <item x="1515"/>
        <item x="1642"/>
        <item x="2326"/>
        <item x="1997"/>
        <item x="2205"/>
        <item x="1565"/>
        <item x="2128"/>
        <item x="2271"/>
        <item x="2379"/>
        <item x="2276"/>
        <item x="2093"/>
        <item x="2074"/>
        <item x="2228"/>
        <item x="1445"/>
        <item x="1572"/>
        <item x="1966"/>
        <item x="2268"/>
        <item x="2278"/>
        <item x="1627"/>
        <item x="2031"/>
        <item x="2269"/>
        <item x="2338"/>
        <item x="2393"/>
        <item x="2316"/>
        <item x="2283"/>
        <item x="2192"/>
        <item x="2146"/>
        <item x="2245"/>
        <item x="2208"/>
        <item x="2360"/>
        <item x="1555"/>
        <item x="1601"/>
        <item x="1934"/>
        <item x="2058"/>
        <item x="2060"/>
        <item x="2197"/>
        <item x="2388"/>
        <item x="1888"/>
        <item x="2415"/>
        <item x="2351"/>
        <item x="2188"/>
        <item x="1897"/>
        <item x="2350"/>
        <item x="2046"/>
        <item x="1569"/>
        <item x="1890"/>
        <item x="2310"/>
        <item x="2387"/>
        <item x="2203"/>
        <item x="1949"/>
        <item x="2209"/>
        <item x="1987"/>
        <item x="2102"/>
        <item x="2105"/>
        <item x="2180"/>
        <item x="2035"/>
        <item x="2053"/>
        <item x="2020"/>
        <item x="2417"/>
        <item x="2297"/>
        <item x="2343"/>
        <item x="1566"/>
        <item x="2408"/>
        <item x="1982"/>
        <item x="2413"/>
        <item x="2356"/>
        <item x="2057"/>
        <item x="2395"/>
        <item x="2306"/>
        <item x="2302"/>
        <item x="2103"/>
        <item x="1598"/>
        <item x="1177"/>
        <item x="2282"/>
        <item x="2486"/>
        <item x="2239"/>
        <item x="2340"/>
        <item x="2299"/>
        <item x="2216"/>
        <item x="1882"/>
        <item x="2407"/>
        <item x="1885"/>
        <item x="2378"/>
        <item x="1979"/>
        <item x="1789"/>
        <item x="2382"/>
        <item x="1915"/>
        <item x="1849"/>
        <item x="2240"/>
        <item x="1991"/>
        <item x="1705"/>
        <item x="2186"/>
        <item x="2281"/>
        <item x="1748"/>
        <item x="1884"/>
        <item x="2441"/>
        <item x="2032"/>
        <item x="2470"/>
        <item x="1767"/>
        <item x="2040"/>
        <item x="2365"/>
        <item x="2241"/>
        <item x="1924"/>
        <item x="2083"/>
        <item x="2347"/>
        <item x="2373"/>
        <item x="1631"/>
        <item x="2249"/>
        <item x="2345"/>
        <item x="2274"/>
        <item x="1937"/>
        <item x="2396"/>
        <item x="2307"/>
        <item x="2287"/>
        <item x="2254"/>
        <item x="2252"/>
        <item x="2218"/>
        <item x="2392"/>
        <item x="2353"/>
        <item x="2264"/>
        <item x="2354"/>
        <item x="1614"/>
        <item x="2266"/>
        <item x="2434"/>
        <item x="2175"/>
        <item x="2482"/>
        <item x="2389"/>
        <item x="1787"/>
        <item x="2131"/>
        <item x="2377"/>
        <item x="2332"/>
        <item x="2397"/>
        <item x="2329"/>
        <item x="2328"/>
        <item x="2286"/>
        <item x="2466"/>
        <item x="2548"/>
        <item x="2311"/>
        <item x="1944"/>
        <item x="2467"/>
        <item x="2330"/>
        <item x="1958"/>
        <item x="2386"/>
        <item x="2277"/>
        <item x="1395"/>
        <item x="2410"/>
        <item x="1998"/>
        <item x="1463"/>
        <item x="2436"/>
        <item x="2322"/>
        <item x="1563"/>
        <item x="2211"/>
        <item x="2145"/>
        <item x="2237"/>
        <item x="1454"/>
        <item x="2504"/>
        <item x="2234"/>
        <item x="1195"/>
        <item x="2473"/>
        <item x="2291"/>
        <item x="2368"/>
        <item x="2505"/>
        <item x="1612"/>
        <item x="2364"/>
        <item x="2236"/>
        <item x="2294"/>
        <item x="2256"/>
        <item x="2451"/>
        <item x="1883"/>
        <item x="1600"/>
        <item x="2325"/>
        <item x="2477"/>
        <item x="2272"/>
        <item x="2284"/>
        <item x="1723"/>
        <item x="2344"/>
        <item x="1814"/>
        <item x="2244"/>
        <item x="1801"/>
        <item x="2381"/>
        <item x="2099"/>
        <item x="2349"/>
        <item x="2458"/>
        <item x="2461"/>
        <item x="1486"/>
        <item x="1808"/>
        <item x="2452"/>
        <item x="2358"/>
        <item x="2485"/>
        <item x="2538"/>
        <item x="2563"/>
        <item x="2439"/>
        <item x="2400"/>
        <item x="2157"/>
        <item x="2374"/>
        <item x="2333"/>
        <item x="2494"/>
        <item x="2384"/>
        <item x="2402"/>
        <item x="2190"/>
        <item x="2185"/>
        <item x="2246"/>
        <item x="2355"/>
        <item x="2352"/>
        <item x="2472"/>
        <item x="2490"/>
        <item x="2435"/>
        <item x="2454"/>
        <item x="2181"/>
        <item x="2409"/>
        <item x="1719"/>
        <item x="2336"/>
        <item x="2463"/>
        <item x="2480"/>
        <item x="2019"/>
        <item x="2290"/>
        <item x="2549"/>
        <item x="2411"/>
        <item x="1734"/>
        <item x="2512"/>
        <item x="2557"/>
        <item x="2337"/>
        <item x="2221"/>
        <item x="2469"/>
        <item x="1932"/>
        <item x="2493"/>
        <item x="1211"/>
        <item x="2376"/>
        <item x="2238"/>
        <item x="2541"/>
        <item x="1993"/>
        <item x="2444"/>
        <item x="1507"/>
        <item x="2369"/>
        <item x="2443"/>
        <item x="2341"/>
        <item x="2401"/>
        <item x="2097"/>
        <item x="2585"/>
        <item x="2171"/>
        <item x="2087"/>
        <item x="2025"/>
        <item x="2447"/>
        <item x="2503"/>
        <item x="2455"/>
        <item x="2231"/>
        <item x="2536"/>
        <item x="2573"/>
        <item x="2453"/>
        <item x="2004"/>
        <item x="2001"/>
        <item x="1587"/>
        <item x="1850"/>
        <item x="2318"/>
        <item x="2488"/>
        <item x="2571"/>
        <item x="2394"/>
        <item x="1564"/>
        <item x="2323"/>
        <item x="2506"/>
        <item x="2425"/>
        <item x="2432"/>
        <item x="2522"/>
        <item x="2423"/>
        <item x="1753"/>
        <item x="2545"/>
        <item x="2158"/>
        <item x="2424"/>
        <item x="2214"/>
        <item x="2398"/>
        <item x="2285"/>
        <item x="2296"/>
        <item x="2217"/>
        <item x="2140"/>
        <item x="2489"/>
        <item x="2530"/>
        <item x="2564"/>
        <item x="2319"/>
        <item x="2018"/>
        <item x="2421"/>
        <item x="2518"/>
        <item x="2100"/>
        <item x="1784"/>
        <item x="2418"/>
        <item x="2422"/>
        <item x="2187"/>
        <item x="2465"/>
        <item x="2584"/>
        <item x="2380"/>
        <item x="2367"/>
        <item x="2260"/>
        <item x="2007"/>
        <item x="2572"/>
        <item x="2534"/>
        <item x="2313"/>
        <item x="1497"/>
        <item x="1959"/>
        <item x="2478"/>
        <item x="2207"/>
        <item x="2412"/>
        <item x="2501"/>
        <item x="2533"/>
        <item x="1860"/>
        <item x="2476"/>
        <item x="2481"/>
        <item x="2580"/>
        <item x="2199"/>
        <item x="2403"/>
        <item x="2484"/>
        <item x="2483"/>
        <item x="2523"/>
        <item x="2579"/>
        <item x="2594"/>
        <item x="2301"/>
        <item x="2509"/>
        <item x="2437"/>
        <item x="2603"/>
        <item x="2362"/>
        <item x="2487"/>
        <item x="2546"/>
        <item x="2440"/>
        <item x="2295"/>
        <item x="2544"/>
        <item x="2569"/>
        <item x="2446"/>
        <item x="1581"/>
        <item x="2492"/>
        <item x="2372"/>
        <item x="2082"/>
        <item x="2450"/>
        <item x="2516"/>
        <item x="2163"/>
        <item x="2574"/>
        <item x="1812"/>
        <item x="1663"/>
        <item x="2462"/>
        <item x="2586"/>
        <item x="2630"/>
        <item x="1999"/>
        <item x="1957"/>
        <item x="2531"/>
        <item x="2445"/>
        <item x="2556"/>
        <item x="2632"/>
        <item x="2620"/>
        <item x="2459"/>
        <item x="2013"/>
        <item x="2590"/>
        <item x="2529"/>
        <item x="2559"/>
        <item x="2429"/>
        <item x="2498"/>
        <item x="2334"/>
        <item x="2068"/>
        <item x="2159"/>
        <item x="2414"/>
        <item x="2515"/>
        <item x="1782"/>
        <item x="2520"/>
        <item x="2261"/>
        <item x="2267"/>
        <item x="2542"/>
        <item x="2616"/>
        <item x="2280"/>
        <item x="2640"/>
        <item x="2342"/>
        <item x="2195"/>
        <item x="2511"/>
        <item x="1889"/>
        <item x="1892"/>
        <item x="2591"/>
        <item x="2406"/>
        <item x="2495"/>
        <item x="2608"/>
        <item x="2543"/>
        <item x="2528"/>
        <item x="2612"/>
        <item x="2550"/>
        <item x="1527"/>
        <item x="2631"/>
        <item x="2314"/>
        <item x="2206"/>
        <item x="2331"/>
        <item x="2554"/>
        <item x="2622"/>
        <item x="2324"/>
        <item x="2000"/>
        <item x="2602"/>
        <item x="2242"/>
        <item x="2552"/>
        <item x="1960"/>
        <item x="2220"/>
        <item x="2665"/>
        <item x="2198"/>
        <item x="2456"/>
        <item x="2647"/>
        <item x="2593"/>
        <item x="2575"/>
        <item x="2596"/>
        <item x="2502"/>
        <item x="2457"/>
        <item x="2690"/>
        <item x="2566"/>
        <item x="2527"/>
        <item x="1904"/>
        <item x="2664"/>
        <item x="2551"/>
        <item x="1531"/>
        <item x="2438"/>
        <item x="2617"/>
        <item x="2599"/>
        <item x="2567"/>
        <item x="2589"/>
        <item x="2293"/>
        <item x="2623"/>
        <item x="2383"/>
        <item x="2233"/>
        <item x="2066"/>
        <item x="1436"/>
        <item x="2570"/>
        <item x="2390"/>
        <item x="2671"/>
        <item x="2474"/>
        <item x="2539"/>
        <item x="2519"/>
        <item x="2629"/>
        <item x="2508"/>
        <item x="2654"/>
        <item x="2363"/>
        <item x="2517"/>
        <item x="2642"/>
        <item x="2361"/>
        <item x="2660"/>
        <item x="2634"/>
        <item x="2176"/>
        <item x="2663"/>
        <item x="2288"/>
        <item x="2532"/>
        <item x="1929"/>
        <item x="2015"/>
        <item x="2670"/>
        <item x="2609"/>
        <item x="2615"/>
        <item x="2643"/>
        <item x="2022"/>
        <item x="2289"/>
        <item x="2303"/>
        <item x="2357"/>
        <item x="2619"/>
        <item x="2155"/>
        <item x="2315"/>
        <item x="2259"/>
        <item x="2222"/>
        <item x="2524"/>
        <item x="2300"/>
        <item x="2562"/>
        <item x="2399"/>
        <item x="2507"/>
        <item x="1689"/>
        <item x="2702"/>
        <item x="2513"/>
        <item x="2597"/>
        <item x="2675"/>
        <item x="2514"/>
        <item x="2430"/>
        <item x="2375"/>
        <item x="2426"/>
        <item x="2680"/>
        <item x="2668"/>
        <item x="2697"/>
        <item x="2659"/>
        <item x="2075"/>
        <item x="2626"/>
        <item x="2678"/>
        <item x="2134"/>
        <item x="2038"/>
        <item x="2601"/>
        <item x="1939"/>
        <item x="2734"/>
        <item x="2676"/>
        <item x="2750"/>
        <item x="2673"/>
        <item x="2684"/>
        <item x="2247"/>
        <item x="2431"/>
        <item x="2598"/>
        <item x="2681"/>
        <item x="2460"/>
        <item x="2448"/>
        <item x="2468"/>
        <item x="2655"/>
        <item x="1832"/>
        <item x="2005"/>
        <item x="2713"/>
        <item x="2428"/>
        <item x="2194"/>
        <item x="2433"/>
        <item x="2255"/>
        <item x="2359"/>
        <item x="2721"/>
        <item x="2722"/>
        <item x="2582"/>
        <item x="2666"/>
        <item x="2558"/>
        <item x="2742"/>
        <item x="2769"/>
        <item x="2635"/>
        <item x="2698"/>
        <item x="2540"/>
        <item x="2657"/>
        <item x="2464"/>
        <item x="2648"/>
        <item x="2650"/>
        <item x="2707"/>
        <item x="2693"/>
        <item x="2679"/>
        <item x="2636"/>
        <item x="2658"/>
        <item x="2555"/>
        <item x="2714"/>
        <item x="2613"/>
        <item x="2491"/>
        <item x="2628"/>
        <item x="2610"/>
        <item x="2588"/>
        <item x="2726"/>
        <item x="1895"/>
        <item x="2649"/>
        <item x="2095"/>
        <item x="1743"/>
        <item x="2639"/>
        <item x="2710"/>
        <item x="2682"/>
        <item x="2716"/>
        <item x="1912"/>
        <item x="2086"/>
        <item x="2674"/>
        <item x="2735"/>
        <item x="2733"/>
        <item x="2731"/>
        <item x="2335"/>
        <item x="2606"/>
        <item x="1947"/>
        <item x="2765"/>
        <item x="2656"/>
        <item x="2215"/>
        <item x="2449"/>
        <item x="2686"/>
        <item x="2576"/>
        <item x="2744"/>
        <item x="2701"/>
        <item x="2385"/>
        <item x="2607"/>
        <item x="2070"/>
        <item x="2644"/>
        <item x="2624"/>
        <item x="2122"/>
        <item x="2757"/>
        <item x="2618"/>
        <item x="2688"/>
        <item x="2405"/>
        <item x="2725"/>
        <item x="2792"/>
        <item x="2711"/>
        <item x="1398"/>
        <item x="2525"/>
        <item x="2677"/>
        <item x="2419"/>
        <item x="2767"/>
        <item x="2755"/>
        <item x="2581"/>
        <item x="2080"/>
        <item x="2728"/>
        <item x="2592"/>
        <item x="2081"/>
        <item x="2565"/>
        <item x="2754"/>
        <item x="2751"/>
        <item x="2709"/>
        <item x="2637"/>
        <item x="1617"/>
        <item x="1423"/>
        <item x="2371"/>
        <item x="2578"/>
        <item x="2583"/>
        <item x="2687"/>
        <item x="2762"/>
        <item x="1962"/>
        <item x="2753"/>
        <item x="2694"/>
        <item x="2320"/>
        <item x="2773"/>
        <item x="2758"/>
        <item x="2720"/>
        <item x="2652"/>
        <item x="2553"/>
        <item x="2712"/>
        <item x="2298"/>
        <item x="2595"/>
        <item x="2770"/>
        <item x="2776"/>
        <item x="2778"/>
        <item x="2699"/>
        <item x="2692"/>
        <item x="2771"/>
        <item x="2724"/>
        <item x="2510"/>
        <item x="2695"/>
        <item x="2743"/>
        <item x="2475"/>
        <item x="1266"/>
        <item x="2741"/>
        <item x="2638"/>
        <item x="2496"/>
        <item x="2442"/>
        <item x="2704"/>
        <item x="1886"/>
        <item x="1730"/>
        <item x="1967"/>
        <item x="2785"/>
        <item x="2112"/>
        <item x="2627"/>
        <item x="2706"/>
        <item x="2732"/>
        <item x="2672"/>
        <item x="2605"/>
        <item x="2625"/>
        <item x="2645"/>
        <item x="2526"/>
        <item x="2772"/>
        <item x="2683"/>
        <item x="2500"/>
        <item x="2764"/>
        <item x="2703"/>
        <item x="2427"/>
        <item x="2715"/>
        <item x="2085"/>
        <item x="2560"/>
        <item x="1763"/>
        <item x="1731"/>
        <item x="1697"/>
        <item x="2746"/>
        <item x="2740"/>
        <item x="1754"/>
        <item x="2166"/>
        <item x="2611"/>
        <item x="2768"/>
        <item x="2780"/>
        <item x="2796"/>
        <item x="2691"/>
        <item x="1711"/>
        <item x="2752"/>
        <item x="2747"/>
        <item x="2719"/>
        <item x="2621"/>
        <item x="2250"/>
        <item x="2797"/>
        <item x="2800"/>
        <item x="2756"/>
        <item x="1773"/>
        <item x="1790"/>
        <item x="1847"/>
        <item x="1759"/>
        <item x="2738"/>
        <item x="2729"/>
        <item x="1744"/>
        <item x="2798"/>
        <item x="2723"/>
        <item x="1926"/>
        <item x="2646"/>
        <item x="1033"/>
        <item x="1800"/>
        <item x="1739"/>
        <item x="1703"/>
        <item x="2497"/>
        <item x="2661"/>
        <item x="2736"/>
        <item x="1978"/>
        <item x="2774"/>
        <item x="2521"/>
        <item x="2799"/>
        <item x="2535"/>
        <item x="1795"/>
        <item x="1635"/>
        <item x="2700"/>
        <item x="2696"/>
        <item x="2499"/>
        <item x="2789"/>
        <item x="2786"/>
        <item x="2561"/>
        <item x="1952"/>
        <item x="1845"/>
        <item x="2795"/>
        <item x="1768"/>
        <item x="2587"/>
        <item x="2737"/>
        <item x="2766"/>
        <item x="2739"/>
        <item x="2404"/>
        <item x="2604"/>
        <item x="2781"/>
        <item x="2479"/>
        <item x="2760"/>
        <item x="1809"/>
        <item x="2777"/>
        <item x="2708"/>
        <item x="2730"/>
        <item x="1816"/>
        <item x="2537"/>
        <item x="2727"/>
        <item x="1818"/>
        <item x="1788"/>
        <item x="1785"/>
        <item x="1813"/>
        <item x="2685"/>
        <item x="2065"/>
        <item x="2749"/>
        <item x="1854"/>
        <item x="2420"/>
        <item x="2265"/>
        <item x="2717"/>
        <item x="1819"/>
        <item x="2002"/>
        <item x="2641"/>
        <item x="2348"/>
        <item x="2651"/>
        <item x="1928"/>
        <item x="1803"/>
        <item x="2577"/>
        <item x="2791"/>
        <item x="2219"/>
        <item x="2783"/>
        <item x="2761"/>
        <item x="2547"/>
        <item x="2794"/>
        <item x="2653"/>
        <item x="1735"/>
        <item x="1766"/>
        <item x="1848"/>
        <item x="2790"/>
        <item x="2779"/>
        <item x="2177"/>
        <item x="1796"/>
        <item x="1865"/>
        <item x="2775"/>
        <item x="2101"/>
        <item x="1988"/>
        <item x="2667"/>
        <item x="2125"/>
        <item x="2054"/>
        <item x="1721"/>
        <item x="2010"/>
        <item x="1775"/>
        <item x="2003"/>
        <item x="2763"/>
        <item x="2041"/>
        <item x="1844"/>
        <item x="1736"/>
        <item x="2108"/>
        <item x="1871"/>
        <item x="1769"/>
        <item x="2079"/>
        <item x="2705"/>
        <item x="1764"/>
        <item x="2782"/>
        <item x="1878"/>
        <item x="2164"/>
        <item x="2568"/>
        <item x="2039"/>
        <item x="1765"/>
        <item x="2745"/>
        <item x="2759"/>
        <item x="1786"/>
        <item x="2117"/>
        <item x="1794"/>
        <item x="2042"/>
        <item x="1720"/>
        <item x="2227"/>
        <item x="2471"/>
        <item x="1990"/>
        <item x="2172"/>
        <item x="2718"/>
        <item x="1992"/>
        <item x="2633"/>
        <item x="2689"/>
        <item x="2662"/>
        <item x="2064"/>
        <item x="2669"/>
        <item x="2043"/>
        <item x="2124"/>
        <item x="2787"/>
        <item x="2784"/>
        <item x="1402"/>
        <item x="2115"/>
        <item x="2793"/>
        <item x="2748"/>
        <item x="2094"/>
        <item x="2106"/>
        <item x="2600"/>
        <item x="2788"/>
        <item x="2201"/>
        <item x="2370"/>
        <item x="2614"/>
        <item t="default"/>
      </items>
    </pivotField>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360FD3-E4E6-4C3F-B929-CD6112D56783}"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G38" firstHeaderRow="1" firstDataRow="2" firstDataCol="1"/>
  <pivotFields count="26">
    <pivotField dataField="1" showAll="0"/>
    <pivotField showAll="0" maxSubtotal="1">
      <items count="3296">
        <item x="1689"/>
        <item x="1709"/>
        <item x="1634"/>
        <item x="2175"/>
        <item x="1521"/>
        <item x="1620"/>
        <item x="3261"/>
        <item x="2128"/>
        <item x="986"/>
        <item x="567"/>
        <item x="2203"/>
        <item x="2116"/>
        <item x="871"/>
        <item x="1597"/>
        <item x="598"/>
        <item x="593"/>
        <item x="2330"/>
        <item x="2675"/>
        <item x="2412"/>
        <item x="2346"/>
        <item x="1269"/>
        <item x="3016"/>
        <item x="927"/>
        <item x="1616"/>
        <item x="1922"/>
        <item x="1229"/>
        <item x="2224"/>
        <item x="159"/>
        <item x="2535"/>
        <item x="3263"/>
        <item x="1210"/>
        <item x="2190"/>
        <item x="2753"/>
        <item x="1191"/>
        <item x="1937"/>
        <item x="958"/>
        <item x="1146"/>
        <item x="1668"/>
        <item x="2714"/>
        <item x="1408"/>
        <item x="1439"/>
        <item x="2475"/>
        <item x="2208"/>
        <item x="1542"/>
        <item x="1032"/>
        <item x="2879"/>
        <item x="2273"/>
        <item x="119"/>
        <item x="1930"/>
        <item x="1288"/>
        <item x="2248"/>
        <item x="1965"/>
        <item x="3248"/>
        <item x="1171"/>
        <item x="1506"/>
        <item x="833"/>
        <item x="3164"/>
        <item x="2912"/>
        <item x="1105"/>
        <item x="61"/>
        <item x="453"/>
        <item x="740"/>
        <item x="2015"/>
        <item x="140"/>
        <item x="1313"/>
        <item x="6"/>
        <item x="3064"/>
        <item x="2554"/>
        <item x="423"/>
        <item x="289"/>
        <item x="3157"/>
        <item x="2463"/>
        <item x="1472"/>
        <item x="570"/>
        <item x="2746"/>
        <item x="1467"/>
        <item x="941"/>
        <item x="428"/>
        <item x="1446"/>
        <item x="3218"/>
        <item x="2825"/>
        <item x="2934"/>
        <item x="2882"/>
        <item x="2647"/>
        <item x="767"/>
        <item x="175"/>
        <item x="206"/>
        <item x="265"/>
        <item x="299"/>
        <item x="1920"/>
        <item x="770"/>
        <item x="481"/>
        <item x="2193"/>
        <item x="3178"/>
        <item x="439"/>
        <item x="1489"/>
        <item x="2590"/>
        <item x="1282"/>
        <item x="1962"/>
        <item x="3206"/>
        <item x="725"/>
        <item x="2252"/>
        <item x="2396"/>
        <item x="651"/>
        <item x="2219"/>
        <item x="1291"/>
        <item x="218"/>
        <item x="1347"/>
        <item x="1131"/>
        <item x="987"/>
        <item x="1477"/>
        <item x="2456"/>
        <item x="1120"/>
        <item x="1071"/>
        <item x="2723"/>
        <item x="2466"/>
        <item x="654"/>
        <item x="1420"/>
        <item x="497"/>
        <item x="540"/>
        <item x="1601"/>
        <item x="2445"/>
        <item x="2880"/>
        <item x="1102"/>
        <item x="448"/>
        <item x="3160"/>
        <item x="3009"/>
        <item x="2584"/>
        <item x="189"/>
        <item x="2123"/>
        <item x="14"/>
        <item x="2491"/>
        <item x="655"/>
        <item x="3028"/>
        <item x="120"/>
        <item x="90"/>
        <item x="412"/>
        <item x="1294"/>
        <item x="1388"/>
        <item x="1048"/>
        <item x="1956"/>
        <item x="2828"/>
        <item x="78"/>
        <item x="1369"/>
        <item x="2760"/>
        <item x="656"/>
        <item x="413"/>
        <item x="222"/>
        <item x="1758"/>
        <item x="1581"/>
        <item x="450"/>
        <item x="2671"/>
        <item x="3108"/>
        <item x="49"/>
        <item x="2932"/>
        <item x="2963"/>
        <item x="935"/>
        <item x="2202"/>
        <item x="900"/>
        <item x="1287"/>
        <item x="3021"/>
        <item x="1905"/>
        <item x="2185"/>
        <item x="982"/>
        <item x="160"/>
        <item x="3084"/>
        <item x="2643"/>
        <item x="912"/>
        <item x="1769"/>
        <item x="19"/>
        <item x="734"/>
        <item x="2579"/>
        <item x="2952"/>
        <item x="894"/>
        <item x="1059"/>
        <item x="854"/>
        <item x="2461"/>
        <item x="2717"/>
        <item x="2919"/>
        <item x="1251"/>
        <item x="1087"/>
        <item x="657"/>
        <item x="1039"/>
        <item x="2460"/>
        <item x="1976"/>
        <item x="105"/>
        <item x="2109"/>
        <item x="1749"/>
        <item x="131"/>
        <item x="658"/>
        <item x="1148"/>
        <item x="802"/>
        <item x="659"/>
        <item x="2183"/>
        <item x="1320"/>
        <item x="3249"/>
        <item x="3155"/>
        <item x="251"/>
        <item x="1805"/>
        <item x="1185"/>
        <item x="2568"/>
        <item x="2922"/>
        <item x="3255"/>
        <item x="3100"/>
        <item x="60"/>
        <item x="2857"/>
        <item x="2794"/>
        <item x="2415"/>
        <item x="1861"/>
        <item x="1712"/>
        <item x="3095"/>
        <item x="2042"/>
        <item x="735"/>
        <item x="867"/>
        <item x="79"/>
        <item x="1690"/>
        <item x="542"/>
        <item x="2565"/>
        <item x="1798"/>
        <item x="2371"/>
        <item x="349"/>
        <item x="2560"/>
        <item x="3191"/>
        <item x="1970"/>
        <item x="835"/>
        <item x="736"/>
        <item x="451"/>
        <item x="1940"/>
        <item x="1243"/>
        <item x="2819"/>
        <item x="2271"/>
        <item x="2341"/>
        <item x="2866"/>
        <item x="711"/>
        <item x="543"/>
        <item x="2688"/>
        <item x="50"/>
        <item x="2337"/>
        <item x="1008"/>
        <item x="2803"/>
        <item x="1779"/>
        <item x="2373"/>
        <item x="1552"/>
        <item x="2260"/>
        <item x="1161"/>
        <item x="660"/>
        <item x="861"/>
        <item x="1644"/>
        <item x="2646"/>
        <item x="1755"/>
        <item x="2481"/>
        <item x="2792"/>
        <item x="3014"/>
        <item x="3013"/>
        <item x="983"/>
        <item x="350"/>
        <item x="2111"/>
        <item x="2836"/>
        <item x="544"/>
        <item x="1614"/>
        <item x="2992"/>
        <item x="2010"/>
        <item x="1344"/>
        <item x="498"/>
        <item x="190"/>
        <item x="316"/>
        <item x="351"/>
        <item x="380"/>
        <item x="545"/>
        <item x="2389"/>
        <item x="917"/>
        <item x="1118"/>
        <item x="2041"/>
        <item x="3056"/>
        <item x="1192"/>
        <item x="2231"/>
        <item x="3177"/>
        <item x="2711"/>
        <item x="20"/>
        <item x="999"/>
        <item x="1813"/>
        <item x="2434"/>
        <item x="2395"/>
        <item x="42"/>
        <item x="381"/>
        <item x="823"/>
        <item x="1082"/>
        <item x="414"/>
        <item x="317"/>
        <item x="661"/>
        <item x="1378"/>
        <item x="547"/>
        <item x="415"/>
        <item x="2887"/>
        <item x="452"/>
        <item x="3074"/>
        <item x="2167"/>
        <item x="3051"/>
        <item x="1093"/>
        <item x="944"/>
        <item x="2349"/>
        <item x="2367"/>
        <item x="1396"/>
        <item x="1792"/>
        <item x="662"/>
        <item x="2096"/>
        <item x="2289"/>
        <item x="2704"/>
        <item x="2179"/>
        <item x="2417"/>
        <item x="382"/>
        <item x="599"/>
        <item x="1522"/>
        <item x="1009"/>
        <item x="1908"/>
        <item x="1440"/>
        <item x="1731"/>
        <item x="280"/>
        <item x="2525"/>
        <item x="2542"/>
        <item x="2726"/>
        <item x="548"/>
        <item x="1406"/>
        <item x="1156"/>
        <item x="2656"/>
        <item x="2403"/>
        <item x="883"/>
        <item x="737"/>
        <item x="2228"/>
        <item x="1589"/>
        <item x="2531"/>
        <item x="995"/>
        <item x="161"/>
        <item x="252"/>
        <item x="499"/>
        <item x="1385"/>
        <item x="937"/>
        <item x="281"/>
        <item x="851"/>
        <item x="2066"/>
        <item x="1224"/>
        <item x="2738"/>
        <item x="974"/>
        <item x="223"/>
        <item x="383"/>
        <item x="318"/>
        <item x="1049"/>
        <item x="549"/>
        <item x="2827"/>
        <item x="3227"/>
        <item x="3167"/>
        <item x="1438"/>
        <item x="2129"/>
        <item x="1088"/>
        <item x="2286"/>
        <item x="2589"/>
        <item x="3272"/>
        <item x="319"/>
        <item x="1660"/>
        <item x="1900"/>
        <item x="2941"/>
        <item x="2849"/>
        <item x="3215"/>
        <item x="738"/>
        <item x="952"/>
        <item x="121"/>
        <item x="2605"/>
        <item x="1323"/>
        <item x="1602"/>
        <item x="804"/>
        <item x="35"/>
        <item x="2035"/>
        <item x="1852"/>
        <item x="2818"/>
        <item x="2502"/>
        <item x="1617"/>
        <item x="2964"/>
        <item x="162"/>
        <item x="2484"/>
        <item x="253"/>
        <item x="1000"/>
        <item x="106"/>
        <item x="3279"/>
        <item x="2766"/>
        <item x="2772"/>
        <item x="930"/>
        <item x="2059"/>
        <item x="224"/>
        <item x="1762"/>
        <item x="2546"/>
        <item x="936"/>
        <item x="1461"/>
        <item x="3165"/>
        <item x="2813"/>
        <item x="1959"/>
        <item x="664"/>
        <item x="2383"/>
        <item x="1592"/>
        <item x="320"/>
        <item x="3223"/>
        <item x="601"/>
        <item x="602"/>
        <item x="822"/>
        <item x="1198"/>
        <item x="2012"/>
        <item x="916"/>
        <item x="384"/>
        <item x="1874"/>
        <item x="418"/>
        <item x="2166"/>
        <item x="550"/>
        <item x="191"/>
        <item x="665"/>
        <item x="1447"/>
        <item x="856"/>
        <item x="1882"/>
        <item x="2372"/>
        <item x="2966"/>
        <item x="1466"/>
        <item x="1215"/>
        <item x="2369"/>
        <item x="1029"/>
        <item x="3121"/>
        <item x="3231"/>
        <item x="968"/>
        <item x="896"/>
        <item x="1437"/>
        <item x="603"/>
        <item x="2194"/>
        <item x="1508"/>
        <item x="2107"/>
        <item x="2780"/>
        <item x="2151"/>
        <item x="1252"/>
        <item x="1016"/>
        <item x="1767"/>
        <item x="1209"/>
        <item x="1132"/>
        <item x="666"/>
        <item x="282"/>
        <item x="2250"/>
        <item x="2212"/>
        <item x="1040"/>
        <item x="3062"/>
        <item x="2363"/>
        <item x="2067"/>
        <item x="1871"/>
        <item x="2814"/>
        <item x="15"/>
        <item x="1181"/>
        <item x="93"/>
        <item x="3039"/>
        <item x="3050"/>
        <item x="419"/>
        <item x="80"/>
        <item x="813"/>
        <item x="385"/>
        <item x="3254"/>
        <item x="1401"/>
        <item x="2943"/>
        <item x="1653"/>
        <item x="2596"/>
        <item x="2954"/>
        <item x="3012"/>
        <item x="2407"/>
        <item x="3147"/>
        <item x="454"/>
        <item x="2526"/>
        <item x="2796"/>
        <item x="51"/>
        <item x="1216"/>
        <item x="2163"/>
        <item x="2959"/>
        <item x="1787"/>
        <item x="552"/>
        <item x="1405"/>
        <item x="553"/>
        <item x="888"/>
        <item x="247"/>
        <item x="1083"/>
        <item x="3132"/>
        <item x="1020"/>
        <item x="1244"/>
        <item x="1271"/>
        <item x="2384"/>
        <item x="1964"/>
        <item x="605"/>
        <item x="1830"/>
        <item x="1084"/>
        <item x="1479"/>
        <item x="2683"/>
        <item x="420"/>
        <item x="2588"/>
        <item x="107"/>
        <item x="1352"/>
        <item x="1543"/>
        <item x="2348"/>
        <item x="1691"/>
        <item x="885"/>
        <item x="1186"/>
        <item x="668"/>
        <item x="1299"/>
        <item x="1624"/>
        <item x="2871"/>
        <item x="2664"/>
        <item x="1173"/>
        <item x="1372"/>
        <item x="741"/>
        <item x="1957"/>
        <item x="669"/>
        <item x="972"/>
        <item x="163"/>
        <item x="283"/>
        <item x="352"/>
        <item x="36"/>
        <item x="1744"/>
        <item x="2282"/>
        <item x="1024"/>
        <item x="139"/>
        <item x="1435"/>
        <item x="3048"/>
        <item x="2532"/>
        <item x="2508"/>
        <item x="1307"/>
        <item x="300"/>
        <item x="2905"/>
        <item x="743"/>
        <item x="1916"/>
        <item x="386"/>
        <item x="1799"/>
        <item x="500"/>
        <item x="501"/>
        <item x="1546"/>
        <item x="1441"/>
        <item x="455"/>
        <item x="62"/>
        <item x="1391"/>
        <item x="2292"/>
        <item x="1845"/>
        <item x="2661"/>
        <item x="2007"/>
        <item x="193"/>
        <item x="555"/>
        <item x="1448"/>
        <item x="225"/>
        <item x="2336"/>
        <item x="284"/>
        <item x="2779"/>
        <item x="194"/>
        <item x="1987"/>
        <item x="2864"/>
        <item x="884"/>
        <item x="3133"/>
        <item x="1363"/>
        <item x="3059"/>
        <item x="1013"/>
        <item x="2506"/>
        <item x="2999"/>
        <item x="3092"/>
        <item x="3057"/>
        <item x="3189"/>
        <item x="285"/>
        <item x="196"/>
        <item x="670"/>
        <item x="108"/>
        <item x="164"/>
        <item x="2921"/>
        <item x="456"/>
        <item x="1108"/>
        <item x="2570"/>
        <item x="671"/>
        <item x="1326"/>
        <item x="672"/>
        <item x="2453"/>
        <item x="2397"/>
        <item x="457"/>
        <item x="673"/>
        <item x="2300"/>
        <item x="556"/>
        <item x="1245"/>
        <item x="796"/>
        <item x="2028"/>
        <item x="606"/>
        <item x="1504"/>
        <item x="965"/>
        <item x="1714"/>
        <item x="2062"/>
        <item x="608"/>
        <item x="3256"/>
        <item x="2218"/>
        <item x="2903"/>
        <item x="2429"/>
        <item x="2900"/>
        <item x="3163"/>
        <item x="2054"/>
        <item x="122"/>
        <item x="321"/>
        <item x="2893"/>
        <item x="2823"/>
        <item x="557"/>
        <item x="221"/>
        <item x="250"/>
        <item x="954"/>
        <item x="843"/>
        <item x="2913"/>
        <item x="353"/>
        <item x="1217"/>
        <item x="2401"/>
        <item x="3130"/>
        <item x="1783"/>
        <item x="1717"/>
        <item x="911"/>
        <item x="354"/>
        <item x="286"/>
        <item x="558"/>
        <item x="674"/>
        <item x="2004"/>
        <item x="1144"/>
        <item x="675"/>
        <item x="3176"/>
        <item x="2025"/>
        <item x="2787"/>
        <item x="1411"/>
        <item x="3045"/>
        <item x="355"/>
        <item x="1679"/>
        <item x="2229"/>
        <item x="458"/>
        <item x="68"/>
        <item x="2694"/>
        <item x="197"/>
        <item x="2267"/>
        <item x="1573"/>
        <item x="609"/>
        <item x="69"/>
        <item x="356"/>
        <item x="459"/>
        <item x="3268"/>
        <item x="417"/>
        <item x="559"/>
        <item x="2691"/>
        <item x="560"/>
        <item x="322"/>
        <item x="287"/>
        <item x="1643"/>
        <item x="2227"/>
        <item x="2343"/>
        <item x="3117"/>
        <item x="1938"/>
        <item x="1788"/>
        <item x="421"/>
        <item x="2198"/>
        <item x="3225"/>
        <item x="1625"/>
        <item x="2087"/>
        <item x="872"/>
        <item x="744"/>
        <item x="2718"/>
        <item x="2609"/>
        <item x="1982"/>
        <item x="1632"/>
        <item x="2777"/>
        <item x="16"/>
        <item x="2789"/>
        <item x="2105"/>
        <item x="460"/>
        <item x="2214"/>
        <item x="1462"/>
        <item x="561"/>
        <item x="2262"/>
        <item x="2524"/>
        <item x="2939"/>
        <item x="3112"/>
        <item x="1353"/>
        <item x="969"/>
        <item x="2251"/>
        <item x="7"/>
        <item x="2138"/>
        <item x="357"/>
        <item x="1042"/>
        <item x="288"/>
        <item x="358"/>
        <item x="562"/>
        <item x="1553"/>
        <item x="821"/>
        <item x="254"/>
        <item x="2606"/>
        <item x="8"/>
        <item x="2161"/>
        <item x="504"/>
        <item x="2345"/>
        <item x="2086"/>
        <item x="1734"/>
        <item x="2594"/>
        <item x="2600"/>
        <item x="323"/>
        <item x="678"/>
        <item x="3126"/>
        <item x="2154"/>
        <item x="3282"/>
        <item x="1342"/>
        <item x="43"/>
        <item x="1129"/>
        <item x="745"/>
        <item x="1121"/>
        <item x="3180"/>
        <item x="1534"/>
        <item x="2233"/>
        <item x="2732"/>
        <item x="563"/>
        <item x="679"/>
        <item x="1043"/>
        <item x="610"/>
        <item x="2221"/>
        <item x="3015"/>
        <item x="21"/>
        <item x="2071"/>
        <item x="1078"/>
        <item x="2020"/>
        <item x="1529"/>
        <item x="1729"/>
        <item x="2987"/>
        <item x="873"/>
        <item x="1889"/>
        <item x="227"/>
        <item x="2303"/>
        <item x="3166"/>
        <item x="1832"/>
        <item x="2728"/>
        <item x="2070"/>
        <item x="3173"/>
        <item x="2045"/>
        <item x="611"/>
        <item x="2362"/>
        <item x="1135"/>
        <item x="1593"/>
        <item x="2279"/>
        <item x="1824"/>
        <item x="2742"/>
        <item x="3030"/>
        <item x="1773"/>
        <item x="324"/>
        <item x="1026"/>
        <item x="2186"/>
        <item x="505"/>
        <item x="2689"/>
        <item x="2989"/>
        <item x="165"/>
        <item x="2875"/>
        <item x="3085"/>
        <item x="1094"/>
        <item x="2082"/>
        <item x="124"/>
        <item x="2006"/>
        <item x="2230"/>
        <item x="1865"/>
        <item x="506"/>
        <item x="2032"/>
        <item x="2177"/>
        <item x="2482"/>
        <item x="359"/>
        <item x="1459"/>
        <item x="1110"/>
        <item x="3205"/>
        <item x="3277"/>
        <item x="431"/>
        <item x="811"/>
        <item x="1319"/>
        <item x="2433"/>
        <item x="1337"/>
        <item x="1226"/>
        <item x="1853"/>
        <item x="812"/>
        <item x="1513"/>
        <item x="1359"/>
        <item x="1246"/>
        <item x="2968"/>
        <item x="2406"/>
        <item x="3275"/>
        <item x="255"/>
        <item x="2884"/>
        <item x="1659"/>
        <item x="866"/>
        <item x="2603"/>
        <item x="2547"/>
        <item x="991"/>
        <item x="198"/>
        <item x="747"/>
        <item x="3235"/>
        <item x="2791"/>
        <item x="22"/>
        <item x="2132"/>
        <item x="2518"/>
        <item x="836"/>
        <item x="1849"/>
        <item x="1793"/>
        <item x="1018"/>
        <item x="1610"/>
        <item x="613"/>
        <item x="52"/>
        <item x="959"/>
        <item x="81"/>
        <item x="614"/>
        <item x="109"/>
        <item x="2155"/>
        <item x="3146"/>
        <item x="3293"/>
        <item x="1273"/>
        <item x="3271"/>
        <item x="1312"/>
        <item x="1510"/>
        <item x="681"/>
        <item x="742"/>
        <item x="2850"/>
        <item x="2881"/>
        <item x="1774"/>
        <item x="3182"/>
        <item x="1483"/>
        <item x="2402"/>
        <item x="2234"/>
        <item x="256"/>
        <item x="2272"/>
        <item x="1053"/>
        <item x="1687"/>
        <item x="110"/>
        <item x="615"/>
        <item x="791"/>
        <item x="2400"/>
        <item x="3269"/>
        <item x="1706"/>
        <item x="2681"/>
        <item x="748"/>
        <item x="3113"/>
        <item x="682"/>
        <item x="1328"/>
        <item x="1554"/>
        <item x="1925"/>
        <item x="2404"/>
        <item x="461"/>
        <item x="1735"/>
        <item x="126"/>
        <item x="2909"/>
        <item x="3007"/>
        <item x="3008"/>
        <item x="749"/>
        <item x="1732"/>
        <item x="1570"/>
        <item x="1931"/>
        <item x="422"/>
        <item x="617"/>
        <item x="1954"/>
        <item x="2621"/>
        <item x="3190"/>
        <item x="2448"/>
        <item x="127"/>
        <item x="3114"/>
        <item x="2344"/>
        <item x="257"/>
        <item x="388"/>
        <item x="750"/>
        <item x="2057"/>
        <item x="2840"/>
        <item x="2933"/>
        <item x="228"/>
        <item x="325"/>
        <item x="3032"/>
        <item x="3034"/>
        <item x="2762"/>
        <item x="837"/>
        <item x="3175"/>
        <item x="2356"/>
        <item x="960"/>
        <item x="1194"/>
        <item x="1515"/>
        <item x="2476"/>
        <item x="920"/>
        <item x="2747"/>
        <item x="931"/>
        <item x="1095"/>
        <item x="1193"/>
        <item x="1499"/>
        <item x="128"/>
        <item x="564"/>
        <item x="2160"/>
        <item x="3150"/>
        <item x="2189"/>
        <item x="3171"/>
        <item x="3049"/>
        <item x="1526"/>
        <item x="96"/>
        <item x="142"/>
        <item x="360"/>
        <item x="199"/>
        <item x="2622"/>
        <item x="229"/>
        <item x="1393"/>
        <item x="1500"/>
        <item x="1822"/>
        <item x="3010"/>
        <item x="684"/>
        <item x="1544"/>
        <item x="2782"/>
        <item x="878"/>
        <item x="1771"/>
        <item x="166"/>
        <item x="111"/>
        <item x="2635"/>
        <item x="1794"/>
        <item x="1004"/>
        <item x="508"/>
        <item x="1562"/>
        <item x="1364"/>
        <item x="565"/>
        <item x="509"/>
        <item x="2047"/>
        <item x="1085"/>
        <item x="510"/>
        <item x="2091"/>
        <item x="290"/>
        <item x="2038"/>
        <item x="1230"/>
        <item x="1021"/>
        <item x="1253"/>
        <item x="390"/>
        <item x="3156"/>
        <item x="2064"/>
        <item x="463"/>
        <item x="1670"/>
        <item x="566"/>
        <item x="948"/>
        <item x="751"/>
        <item x="1442"/>
        <item x="98"/>
        <item x="231"/>
        <item x="113"/>
        <item x="129"/>
        <item x="167"/>
        <item x="391"/>
        <item x="2483"/>
        <item x="200"/>
        <item x="620"/>
        <item x="752"/>
        <item x="2113"/>
        <item x="1859"/>
        <item x="2754"/>
        <item x="3041"/>
        <item x="2765"/>
        <item x="258"/>
        <item x="1365"/>
        <item x="1806"/>
        <item x="2142"/>
        <item x="2859"/>
        <item x="2848"/>
        <item x="686"/>
        <item x="2437"/>
        <item x="1996"/>
        <item x="1417"/>
        <item x="924"/>
        <item x="2845"/>
        <item x="1980"/>
        <item x="130"/>
        <item x="993"/>
        <item x="2259"/>
        <item x="1262"/>
        <item x="1315"/>
        <item x="688"/>
        <item x="1971"/>
        <item x="689"/>
        <item x="2658"/>
        <item x="2826"/>
        <item x="2176"/>
        <item x="3090"/>
        <item x="568"/>
        <item x="1547"/>
        <item x="2424"/>
        <item x="361"/>
        <item x="2170"/>
        <item x="1075"/>
        <item x="2019"/>
        <item x="1145"/>
        <item x="1943"/>
        <item x="889"/>
        <item x="168"/>
        <item x="326"/>
        <item x="3040"/>
        <item x="1825"/>
        <item x="1005"/>
        <item x="3035"/>
        <item x="1174"/>
        <item x="979"/>
        <item x="1264"/>
        <item x="918"/>
        <item x="919"/>
        <item x="3192"/>
        <item x="2100"/>
        <item x="424"/>
        <item x="327"/>
        <item x="1398"/>
        <item x="844"/>
        <item x="1403"/>
        <item x="2797"/>
        <item x="753"/>
        <item x="3089"/>
        <item x="2974"/>
        <item x="2829"/>
        <item x="2261"/>
        <item x="2581"/>
        <item x="569"/>
        <item x="1626"/>
        <item x="2744"/>
        <item x="950"/>
        <item x="3203"/>
        <item x="1627"/>
        <item x="259"/>
        <item x="1574"/>
        <item x="3072"/>
        <item x="690"/>
        <item x="363"/>
        <item x="1998"/>
        <item x="1130"/>
        <item x="1298"/>
        <item x="2147"/>
        <item x="3036"/>
        <item x="293"/>
        <item x="2359"/>
        <item x="71"/>
        <item x="691"/>
        <item x="3202"/>
        <item x="2080"/>
        <item x="3004"/>
        <item x="1902"/>
        <item x="3229"/>
        <item x="169"/>
        <item x="364"/>
        <item x="3149"/>
        <item x="1536"/>
        <item x="1661"/>
        <item x="692"/>
        <item x="465"/>
        <item x="2297"/>
        <item x="2721"/>
        <item x="2509"/>
        <item x="2670"/>
        <item x="2993"/>
        <item x="3188"/>
        <item x="2381"/>
        <item x="2256"/>
        <item x="3197"/>
        <item x="1974"/>
        <item x="571"/>
        <item x="2701"/>
        <item x="1698"/>
        <item x="1556"/>
        <item x="756"/>
        <item x="1683"/>
        <item x="1721"/>
        <item x="72"/>
        <item x="292"/>
        <item x="2014"/>
        <item x="757"/>
        <item x="114"/>
        <item x="143"/>
        <item x="2013"/>
        <item x="1608"/>
        <item x="1941"/>
        <item x="234"/>
        <item x="988"/>
        <item x="1355"/>
        <item x="2339"/>
        <item x="870"/>
        <item x="3109"/>
        <item x="3252"/>
        <item x="1348"/>
        <item x="622"/>
        <item x="426"/>
        <item x="1545"/>
        <item x="693"/>
        <item x="466"/>
        <item x="2899"/>
        <item x="1725"/>
        <item x="1349"/>
        <item x="10"/>
        <item x="2235"/>
        <item x="1162"/>
        <item x="1891"/>
        <item x="2143"/>
        <item x="1256"/>
        <item x="1524"/>
        <item x="1382"/>
        <item x="1182"/>
        <item x="1025"/>
        <item x="1576"/>
        <item x="1054"/>
        <item x="2391"/>
        <item x="806"/>
        <item x="807"/>
        <item x="572"/>
        <item x="328"/>
        <item x="511"/>
        <item x="2831"/>
        <item x="907"/>
        <item x="1507"/>
        <item x="2578"/>
        <item x="1470"/>
        <item x="694"/>
        <item x="2496"/>
        <item x="2156"/>
        <item x="3232"/>
        <item x="1175"/>
        <item x="1946"/>
        <item x="2318"/>
        <item x="1218"/>
        <item x="3073"/>
        <item x="1409"/>
        <item x="868"/>
        <item x="18"/>
        <item x="1909"/>
        <item x="235"/>
        <item x="115"/>
        <item x="1430"/>
        <item x="1923"/>
        <item x="1673"/>
        <item x="2842"/>
        <item x="3259"/>
        <item x="467"/>
        <item x="2131"/>
        <item x="1200"/>
        <item x="897"/>
        <item x="2729"/>
        <item x="365"/>
        <item x="425"/>
        <item x="695"/>
        <item x="2759"/>
        <item x="2592"/>
        <item x="329"/>
        <item x="1594"/>
        <item x="392"/>
        <item x="2388"/>
        <item x="2712"/>
        <item x="1621"/>
        <item x="1283"/>
        <item x="1618"/>
        <item x="1751"/>
        <item x="3118"/>
        <item x="2885"/>
        <item x="393"/>
        <item x="468"/>
        <item x="2187"/>
        <item x="3142"/>
        <item x="1449"/>
        <item x="1837"/>
        <item x="2815"/>
        <item x="3105"/>
        <item x="2435"/>
        <item x="1057"/>
        <item x="2061"/>
        <item x="1211"/>
        <item x="1456"/>
        <item x="945"/>
        <item x="2277"/>
        <item x="1126"/>
        <item x="3106"/>
        <item x="913"/>
        <item x="2237"/>
        <item x="1055"/>
        <item x="1641"/>
        <item x="1878"/>
        <item x="2494"/>
        <item x="2786"/>
        <item x="1295"/>
        <item x="394"/>
        <item x="1915"/>
        <item x="1141"/>
        <item x="2597"/>
        <item x="3086"/>
        <item x="3120"/>
        <item x="1718"/>
        <item x="2366"/>
        <item x="1122"/>
        <item x="3294"/>
        <item x="3187"/>
        <item x="1317"/>
        <item x="696"/>
        <item x="1994"/>
        <item x="2098"/>
        <item x="1765"/>
        <item x="2873"/>
        <item x="3151"/>
        <item x="2199"/>
        <item x="1167"/>
        <item x="820"/>
        <item x="2334"/>
        <item x="1290"/>
        <item x="3123"/>
        <item x="1103"/>
        <item x="2936"/>
        <item x="2515"/>
        <item x="2029"/>
        <item x="1583"/>
        <item x="1165"/>
        <item x="1195"/>
        <item x="2673"/>
        <item x="1433"/>
        <item x="3209"/>
        <item x="2283"/>
        <item x="1360"/>
        <item x="2209"/>
        <item x="1776"/>
        <item x="1422"/>
        <item x="2306"/>
        <item x="2257"/>
        <item x="469"/>
        <item x="573"/>
        <item x="470"/>
        <item x="1657"/>
        <item x="2487"/>
        <item x="2210"/>
        <item x="2296"/>
        <item x="2960"/>
        <item x="471"/>
        <item x="624"/>
        <item x="2480"/>
        <item x="2364"/>
        <item x="1354"/>
        <item x="330"/>
        <item x="170"/>
        <item x="1280"/>
        <item x="2896"/>
        <item x="1329"/>
        <item x="2575"/>
        <item x="1747"/>
        <item x="260"/>
        <item x="2492"/>
        <item x="2679"/>
        <item x="1636"/>
        <item x="2690"/>
        <item x="2444"/>
        <item x="2730"/>
        <item x="2910"/>
        <item x="3134"/>
        <item x="1127"/>
        <item x="849"/>
        <item x="3217"/>
        <item x="1820"/>
        <item x="513"/>
        <item x="1399"/>
        <item x="2696"/>
        <item x="1760"/>
        <item x="2719"/>
        <item x="840"/>
        <item x="73"/>
        <item x="1603"/>
        <item x="2173"/>
        <item x="2874"/>
        <item x="1374"/>
        <item x="2180"/>
        <item x="2244"/>
        <item x="2970"/>
        <item x="2808"/>
        <item x="2311"/>
        <item x="3216"/>
        <item x="3061"/>
        <item x="2914"/>
        <item x="2184"/>
        <item x="1801"/>
        <item x="2471"/>
        <item x="2715"/>
        <item x="625"/>
        <item x="1809"/>
        <item x="1785"/>
        <item x="2929"/>
        <item x="2148"/>
        <item x="2281"/>
        <item x="2056"/>
        <item x="1745"/>
        <item x="2897"/>
        <item x="1231"/>
        <item x="2474"/>
        <item x="699"/>
        <item x="367"/>
        <item x="626"/>
        <item x="1527"/>
        <item x="3017"/>
        <item x="981"/>
        <item x="44"/>
        <item x="74"/>
        <item x="1079"/>
        <item x="1081"/>
        <item x="1179"/>
        <item x="2442"/>
        <item x="2077"/>
        <item x="627"/>
        <item x="1176"/>
        <item x="395"/>
        <item x="2924"/>
        <item x="628"/>
        <item x="2770"/>
        <item x="2785"/>
        <item x="1038"/>
        <item x="1474"/>
        <item x="1056"/>
        <item x="1646"/>
        <item x="2878"/>
        <item x="3029"/>
        <item x="3154"/>
        <item x="1986"/>
        <item x="1115"/>
        <item x="2485"/>
        <item x="3200"/>
        <item x="574"/>
        <item x="2834"/>
        <item x="3214"/>
        <item x="2024"/>
        <item x="2313"/>
        <item x="1379"/>
        <item x="2807"/>
        <item x="971"/>
        <item x="3292"/>
        <item x="575"/>
        <item x="2083"/>
        <item x="576"/>
        <item x="3239"/>
        <item x="2751"/>
        <item x="1736"/>
        <item x="1860"/>
        <item x="514"/>
        <item x="1682"/>
        <item x="2472"/>
        <item x="472"/>
        <item x="892"/>
        <item x="1366"/>
        <item x="3244"/>
        <item x="3076"/>
        <item x="2421"/>
        <item x="1548"/>
        <item x="1187"/>
        <item x="3079"/>
        <item x="1457"/>
        <item x="1921"/>
        <item x="2529"/>
        <item x="1099"/>
        <item x="1047"/>
        <item x="473"/>
        <item x="2405"/>
        <item x="0"/>
        <item x="3011"/>
        <item x="915"/>
        <item x="2788"/>
        <item x="2"/>
        <item x="2206"/>
        <item x="2501"/>
        <item x="331"/>
        <item x="577"/>
        <item x="1096"/>
        <item x="1400"/>
        <item x="2333"/>
        <item x="2355"/>
        <item x="2543"/>
        <item x="2048"/>
        <item x="3122"/>
        <item x="2561"/>
        <item x="368"/>
        <item x="1300"/>
        <item x="2648"/>
        <item x="1327"/>
        <item x="3285"/>
        <item x="1227"/>
        <item x="629"/>
        <item x="3055"/>
        <item x="2858"/>
        <item x="1334"/>
        <item x="1381"/>
        <item x="1109"/>
        <item x="700"/>
        <item x="3063"/>
        <item x="1953"/>
        <item x="3270"/>
        <item x="2425"/>
        <item x="2958"/>
        <item x="1711"/>
        <item x="1606"/>
        <item x="2973"/>
        <item x="2467"/>
        <item x="1112"/>
        <item x="82"/>
        <item x="2988"/>
        <item x="3025"/>
        <item x="1380"/>
        <item x="1588"/>
        <item x="2246"/>
        <item x="2743"/>
        <item x="701"/>
        <item x="2981"/>
        <item x="1615"/>
        <item x="2645"/>
        <item x="237"/>
        <item x="1301"/>
        <item x="3080"/>
        <item x="1628"/>
        <item x="845"/>
        <item x="1901"/>
        <item x="1528"/>
        <item x="1647"/>
        <item x="864"/>
        <item x="1234"/>
        <item x="2436"/>
        <item x="1803"/>
        <item x="474"/>
        <item x="3262"/>
        <item x="630"/>
        <item x="3287"/>
        <item x="32"/>
        <item x="2145"/>
        <item x="2139"/>
        <item x="2159"/>
        <item x="2164"/>
        <item x="578"/>
        <item x="1050"/>
        <item x="1263"/>
        <item x="203"/>
        <item x="2169"/>
        <item x="515"/>
        <item x="1989"/>
        <item x="2534"/>
        <item x="2181"/>
        <item x="2090"/>
        <item x="261"/>
        <item x="332"/>
        <item x="429"/>
        <item x="799"/>
        <item x="2629"/>
        <item x="1752"/>
        <item x="1877"/>
        <item x="702"/>
        <item x="333"/>
        <item x="2069"/>
        <item x="803"/>
        <item x="2002"/>
        <item x="667"/>
        <item x="83"/>
        <item x="1637"/>
        <item x="3069"/>
        <item x="1975"/>
        <item x="2556"/>
        <item x="1119"/>
        <item x="2168"/>
        <item x="1590"/>
        <item x="2975"/>
        <item x="1876"/>
        <item x="1485"/>
        <item x="1919"/>
        <item x="1563"/>
        <item x="1611"/>
        <item x="946"/>
        <item x="238"/>
        <item x="518"/>
        <item x="24"/>
        <item x="2773"/>
        <item x="1272"/>
        <item x="478"/>
        <item x="2844"/>
        <item x="2446"/>
        <item x="2918"/>
        <item x="3115"/>
        <item x="53"/>
        <item x="2447"/>
        <item x="703"/>
        <item x="2917"/>
        <item x="2037"/>
        <item x="2707"/>
        <item x="335"/>
        <item x="2225"/>
        <item x="1469"/>
        <item x="1311"/>
        <item x="632"/>
        <item x="760"/>
        <item x="1266"/>
        <item x="2979"/>
        <item x="1759"/>
        <item x="1207"/>
        <item x="3102"/>
        <item x="1549"/>
        <item x="2869"/>
        <item x="3"/>
        <item x="3265"/>
        <item x="3237"/>
        <item x="2872"/>
        <item x="1932"/>
        <item x="2665"/>
        <item x="2439"/>
        <item x="84"/>
        <item x="204"/>
        <item x="2308"/>
        <item x="1305"/>
        <item x="2226"/>
        <item x="1715"/>
        <item x="1858"/>
        <item x="2867"/>
        <item x="2625"/>
        <item x="2745"/>
        <item x="923"/>
        <item x="1058"/>
        <item x="430"/>
        <item x="2440"/>
        <item x="3067"/>
        <item x="2984"/>
        <item x="579"/>
        <item x="2672"/>
        <item x="1789"/>
        <item x="3198"/>
        <item x="1772"/>
        <item x="2426"/>
        <item x="1248"/>
        <item x="809"/>
        <item x="3000"/>
        <item x="3204"/>
        <item x="85"/>
        <item x="239"/>
        <item x="54"/>
        <item x="1560"/>
        <item x="2469"/>
        <item x="1540"/>
        <item x="3234"/>
        <item x="1827"/>
        <item x="3224"/>
        <item x="633"/>
        <item x="3088"/>
        <item x="2763"/>
        <item x="1199"/>
        <item x="2809"/>
        <item x="1520"/>
        <item x="1236"/>
        <item x="634"/>
        <item x="520"/>
        <item x="1680"/>
        <item x="3037"/>
        <item x="3002"/>
        <item x="2830"/>
        <item x="2841"/>
        <item x="938"/>
        <item x="1394"/>
        <item x="25"/>
        <item x="2949"/>
        <item x="705"/>
        <item x="1151"/>
        <item x="984"/>
        <item x="1454"/>
        <item x="2021"/>
        <item x="3276"/>
        <item x="1947"/>
        <item x="2399"/>
        <item x="975"/>
        <item x="1460"/>
        <item x="1308"/>
        <item x="706"/>
        <item x="2323"/>
        <item x="792"/>
        <item x="2750"/>
        <item x="967"/>
        <item x="475"/>
        <item x="763"/>
        <item x="1564"/>
        <item x="1674"/>
        <item x="3128"/>
        <item x="75"/>
        <item x="2462"/>
        <item x="296"/>
        <item x="2838"/>
        <item x="3266"/>
        <item x="3201"/>
        <item x="2860"/>
        <item x="3046"/>
        <item x="1955"/>
        <item x="369"/>
        <item x="1488"/>
        <item x="707"/>
        <item x="2008"/>
        <item x="1168"/>
        <item x="2752"/>
        <item x="3099"/>
        <item x="932"/>
        <item x="1302"/>
        <item x="2514"/>
        <item x="1784"/>
        <item x="370"/>
        <item x="985"/>
        <item x="1423"/>
        <item x="2633"/>
        <item x="3043"/>
        <item x="2034"/>
        <item x="939"/>
        <item x="635"/>
        <item x="3284"/>
        <item x="3077"/>
        <item x="2182"/>
        <item x="2781"/>
        <item x="764"/>
        <item x="1221"/>
        <item x="297"/>
        <item x="2948"/>
        <item x="3018"/>
        <item x="1183"/>
        <item x="2737"/>
        <item x="2152"/>
        <item x="1285"/>
        <item x="1425"/>
        <item x="3172"/>
        <item x="1367"/>
        <item x="2368"/>
        <item x="1136"/>
        <item x="2357"/>
        <item x="1879"/>
        <item x="962"/>
        <item x="2117"/>
        <item x="3143"/>
        <item x="3083"/>
        <item x="86"/>
        <item x="2552"/>
        <item x="264"/>
        <item x="3096"/>
        <item x="2068"/>
        <item x="2430"/>
        <item x="580"/>
        <item x="708"/>
        <item x="2895"/>
        <item x="2165"/>
        <item x="3097"/>
        <item x="1426"/>
        <item x="966"/>
        <item x="709"/>
        <item x="2269"/>
        <item x="1318"/>
        <item x="1631"/>
        <item x="1777"/>
        <item x="1128"/>
        <item x="2907"/>
        <item x="1730"/>
        <item x="1856"/>
        <item x="2310"/>
        <item x="2687"/>
        <item x="476"/>
        <item x="477"/>
        <item x="2632"/>
        <item x="765"/>
        <item x="906"/>
        <item x="1498"/>
        <item x="1086"/>
        <item x="2931"/>
        <item x="1761"/>
        <item x="710"/>
        <item x="1076"/>
        <item x="2114"/>
        <item x="1768"/>
        <item x="434"/>
        <item x="397"/>
        <item x="2126"/>
        <item x="307"/>
        <item x="398"/>
        <item x="2026"/>
        <item x="1678"/>
        <item x="824"/>
        <item x="1238"/>
        <item x="1650"/>
        <item x="521"/>
        <item x="400"/>
        <item x="1455"/>
        <item x="1386"/>
        <item x="76"/>
        <item x="336"/>
        <item x="205"/>
        <item x="146"/>
        <item x="1133"/>
        <item x="1361"/>
        <item x="1672"/>
        <item x="522"/>
        <item x="172"/>
        <item x="2586"/>
        <item x="2776"/>
        <item x="2666"/>
        <item x="3031"/>
        <item x="2951"/>
        <item x="55"/>
        <item x="1966"/>
        <item x="875"/>
        <item x="2270"/>
        <item x="147"/>
        <item x="537"/>
        <item x="2454"/>
        <item x="3196"/>
        <item x="1579"/>
        <item x="1928"/>
        <item x="1707"/>
        <item x="2027"/>
        <item x="2843"/>
        <item x="401"/>
        <item x="1480"/>
        <item x="2868"/>
        <item x="3230"/>
        <item x="1044"/>
        <item x="2121"/>
        <item x="1708"/>
        <item x="2569"/>
        <item x="2423"/>
        <item x="1722"/>
        <item x="2326"/>
        <item x="2784"/>
        <item x="2641"/>
        <item x="3236"/>
        <item x="3044"/>
        <item x="3290"/>
        <item x="2674"/>
        <item x="2044"/>
        <item x="1702"/>
        <item x="1124"/>
        <item x="1675"/>
        <item x="808"/>
        <item x="2516"/>
        <item x="2904"/>
        <item x="858"/>
        <item x="2634"/>
        <item x="955"/>
        <item x="2375"/>
        <item x="2140"/>
        <item x="3101"/>
        <item x="1022"/>
        <item x="1748"/>
        <item x="1303"/>
        <item x="825"/>
        <item x="148"/>
        <item x="2790"/>
        <item x="2564"/>
        <item x="2536"/>
        <item x="876"/>
        <item x="2998"/>
        <item x="2043"/>
        <item x="1180"/>
        <item x="1341"/>
        <item x="301"/>
        <item x="2755"/>
        <item x="1884"/>
        <item x="176"/>
        <item x="3211"/>
        <item x="1137"/>
        <item x="2420"/>
        <item x="46"/>
        <item x="1091"/>
        <item x="2459"/>
        <item x="2539"/>
        <item x="2986"/>
        <item x="3213"/>
        <item x="1212"/>
        <item x="1471"/>
        <item x="1384"/>
        <item x="3242"/>
        <item x="2410"/>
        <item x="1114"/>
        <item x="100"/>
        <item x="996"/>
        <item x="2094"/>
        <item x="2146"/>
        <item x="3026"/>
        <item x="2488"/>
        <item x="207"/>
        <item x="768"/>
        <item x="2149"/>
        <item x="1204"/>
        <item x="582"/>
        <item x="1662"/>
        <item x="3181"/>
        <item x="1239"/>
        <item x="266"/>
        <item x="267"/>
        <item x="3042"/>
        <item x="2477"/>
        <item x="1568"/>
        <item x="2511"/>
        <item x="2824"/>
        <item x="2051"/>
        <item x="3033"/>
        <item x="2655"/>
        <item x="208"/>
        <item x="2923"/>
        <item x="2125"/>
        <item x="1072"/>
        <item x="1648"/>
        <item x="26"/>
        <item x="2961"/>
        <item x="27"/>
        <item x="2115"/>
        <item x="2408"/>
        <item x="2567"/>
        <item x="2698"/>
        <item x="2478"/>
        <item x="3185"/>
        <item x="337"/>
        <item x="1473"/>
        <item x="2620"/>
        <item x="435"/>
        <item x="2285"/>
        <item x="818"/>
        <item x="3107"/>
        <item x="436"/>
        <item x="3047"/>
        <item x="4"/>
        <item x="2039"/>
        <item x="2055"/>
        <item x="1001"/>
        <item x="769"/>
        <item x="1275"/>
        <item x="989"/>
        <item x="209"/>
        <item x="1692"/>
        <item x="2624"/>
        <item x="3193"/>
        <item x="1814"/>
        <item x="2602"/>
        <item x="1649"/>
        <item x="1452"/>
        <item x="1807"/>
        <item x="338"/>
        <item x="1213"/>
        <item x="2856"/>
        <item x="3138"/>
        <item x="638"/>
        <item x="482"/>
        <item x="2804"/>
        <item x="940"/>
        <item x="841"/>
        <item x="1885"/>
        <item x="1671"/>
        <item x="1612"/>
        <item x="1416"/>
        <item x="2571"/>
        <item x="2242"/>
        <item x="1237"/>
        <item x="834"/>
        <item x="2659"/>
        <item x="2861"/>
        <item x="3065"/>
        <item x="2703"/>
        <item x="268"/>
        <item x="1766"/>
        <item x="827"/>
        <item x="242"/>
        <item x="771"/>
        <item x="583"/>
        <item x="402"/>
        <item x="3145"/>
        <item x="177"/>
        <item x="210"/>
        <item x="132"/>
        <item x="2626"/>
        <item x="1863"/>
        <item x="2997"/>
        <item x="1502"/>
        <item x="2972"/>
        <item x="772"/>
        <item x="1892"/>
        <item x="269"/>
        <item x="371"/>
        <item x="2338"/>
        <item x="2793"/>
        <item x="2413"/>
        <item x="1703"/>
        <item x="243"/>
        <item x="372"/>
        <item x="2122"/>
        <item x="1514"/>
        <item x="1727"/>
        <item x="2294"/>
        <item x="1828"/>
        <item x="639"/>
        <item x="1443"/>
        <item x="1695"/>
        <item x="2309"/>
        <item x="2805"/>
        <item x="3220"/>
        <item x="2486"/>
        <item x="2354"/>
        <item x="1006"/>
        <item x="880"/>
        <item x="2097"/>
        <item x="523"/>
        <item x="1113"/>
        <item x="1619"/>
        <item x="1676"/>
        <item x="1609"/>
        <item x="2994"/>
        <item x="1834"/>
        <item x="2031"/>
        <item x="1019"/>
        <item x="928"/>
        <item x="524"/>
        <item x="1786"/>
        <item x="1893"/>
        <item x="2023"/>
        <item x="101"/>
        <item x="117"/>
        <item x="302"/>
        <item x="271"/>
        <item x="3144"/>
        <item x="1663"/>
        <item x="303"/>
        <item x="212"/>
        <item x="2150"/>
        <item x="2734"/>
        <item x="213"/>
        <item x="2133"/>
        <item x="640"/>
        <item x="1051"/>
        <item x="1412"/>
        <item x="1304"/>
        <item x="3233"/>
        <item x="2520"/>
        <item x="1572"/>
        <item x="525"/>
        <item x="214"/>
        <item x="2205"/>
        <item x="2587"/>
        <item x="178"/>
        <item x="1147"/>
        <item x="1538"/>
        <item x="304"/>
        <item x="3243"/>
        <item x="963"/>
        <item x="2377"/>
        <item x="2870"/>
        <item x="1862"/>
        <item x="2617"/>
        <item x="1061"/>
        <item x="1739"/>
        <item x="3148"/>
        <item x="1817"/>
        <item x="2320"/>
        <item x="980"/>
        <item x="2916"/>
        <item x="1802"/>
        <item x="2084"/>
        <item x="1160"/>
        <item x="2000"/>
        <item x="929"/>
        <item x="1664"/>
        <item x="438"/>
        <item x="774"/>
        <item x="2172"/>
        <item x="1222"/>
        <item x="1569"/>
        <item x="2604"/>
        <item x="2835"/>
        <item x="3199"/>
        <item x="179"/>
        <item x="1906"/>
        <item x="2946"/>
        <item x="526"/>
        <item x="2327"/>
        <item x="2322"/>
        <item x="2865"/>
        <item x="2102"/>
        <item x="1983"/>
        <item x="926"/>
        <item x="2347"/>
        <item x="2771"/>
        <item x="2353"/>
        <item x="2253"/>
        <item x="152"/>
        <item x="339"/>
        <item x="1068"/>
        <item x="990"/>
        <item x="28"/>
        <item x="485"/>
        <item x="403"/>
        <item x="272"/>
        <item x="373"/>
        <item x="486"/>
        <item x="2663"/>
        <item x="1321"/>
        <item x="2274"/>
        <item x="2682"/>
        <item x="1977"/>
        <item x="58"/>
        <item x="1713"/>
        <item x="87"/>
        <item x="133"/>
        <item x="216"/>
        <item x="374"/>
        <item x="2976"/>
        <item x="1565"/>
        <item x="180"/>
        <item x="642"/>
        <item x="902"/>
        <item x="800"/>
        <item x="2908"/>
        <item x="3070"/>
        <item x="814"/>
        <item x="2593"/>
        <item x="1465"/>
        <item x="2724"/>
        <item x="1550"/>
        <item x="893"/>
        <item x="1205"/>
        <item x="2775"/>
        <item x="1486"/>
        <item x="2652"/>
        <item x="775"/>
        <item x="1097"/>
        <item x="1158"/>
        <item x="815"/>
        <item x="1613"/>
        <item x="1069"/>
        <item x="1073"/>
        <item x="2550"/>
        <item x="2505"/>
        <item x="2528"/>
        <item x="2455"/>
        <item x="2610"/>
        <item x="1223"/>
        <item x="1898"/>
        <item x="3119"/>
        <item x="3286"/>
        <item x="2705"/>
        <item x="1867"/>
        <item x="3169"/>
        <item x="64"/>
        <item x="2527"/>
        <item x="2468"/>
        <item x="970"/>
        <item x="2708"/>
        <item x="776"/>
        <item x="1432"/>
        <item x="2370"/>
        <item x="1571"/>
        <item x="1738"/>
        <item x="1875"/>
        <item x="2079"/>
        <item x="2191"/>
        <item x="153"/>
        <item x="922"/>
        <item x="1070"/>
        <item x="1188"/>
        <item x="1331"/>
        <item x="1790"/>
        <item x="2928"/>
        <item x="440"/>
        <item x="488"/>
        <item x="1260"/>
        <item x="1101"/>
        <item x="1258"/>
        <item x="1651"/>
        <item x="1604"/>
        <item x="2545"/>
        <item x="643"/>
        <item x="716"/>
        <item x="831"/>
        <item x="2217"/>
        <item x="2563"/>
        <item x="305"/>
        <item x="585"/>
        <item x="1254"/>
        <item x="3226"/>
        <item x="1716"/>
        <item x="1240"/>
        <item x="2549"/>
        <item x="1339"/>
        <item x="1117"/>
        <item x="2288"/>
        <item x="340"/>
        <item x="2249"/>
        <item x="2709"/>
        <item x="1963"/>
        <item x="1840"/>
        <item x="586"/>
        <item x="1023"/>
        <item x="1402"/>
        <item x="29"/>
        <item x="1080"/>
        <item x="1815"/>
        <item x="2631"/>
        <item x="717"/>
        <item x="2060"/>
        <item x="1945"/>
        <item x="2216"/>
        <item x="2085"/>
        <item x="2640"/>
        <item x="348"/>
        <item x="890"/>
        <item x="838"/>
        <item x="528"/>
        <item x="1066"/>
        <item x="2541"/>
        <item x="3260"/>
        <item x="3280"/>
        <item x="1177"/>
        <item x="942"/>
        <item x="1139"/>
        <item x="1189"/>
        <item x="1607"/>
        <item x="1958"/>
        <item x="1935"/>
        <item x="2393"/>
        <item x="886"/>
        <item x="1816"/>
        <item x="1639"/>
        <item x="644"/>
        <item x="1677"/>
        <item x="1829"/>
        <item x="244"/>
        <item x="587"/>
        <item x="1134"/>
        <item x="810"/>
        <item x="1170"/>
        <item x="1880"/>
        <item x="1511"/>
        <item x="2075"/>
        <item x="2930"/>
        <item x="3091"/>
        <item x="1427"/>
        <item x="2680"/>
        <item x="1387"/>
        <item x="1138"/>
        <item x="1740"/>
        <item x="1418"/>
        <item x="1896"/>
        <item x="1993"/>
        <item x="1475"/>
        <item x="1655"/>
        <item x="903"/>
        <item x="2940"/>
        <item x="3170"/>
        <item x="2627"/>
        <item x="2852"/>
        <item x="441"/>
        <item x="489"/>
        <item x="2599"/>
        <item x="777"/>
        <item x="181"/>
        <item x="1293"/>
        <item x="1490"/>
        <item x="2022"/>
        <item x="2422"/>
        <item x="3136"/>
        <item x="645"/>
        <item x="406"/>
        <item x="490"/>
        <item x="891"/>
        <item x="718"/>
        <item x="646"/>
        <item x="1586"/>
        <item x="1952"/>
        <item x="801"/>
        <item x="2414"/>
        <item x="65"/>
        <item x="1699"/>
        <item x="778"/>
        <item x="1523"/>
        <item x="442"/>
        <item x="1868"/>
        <item x="2548"/>
        <item x="2978"/>
        <item x="2533"/>
        <item x="1190"/>
        <item x="719"/>
        <item x="2980"/>
        <item x="1918"/>
        <item x="1741"/>
        <item x="1270"/>
        <item x="1332"/>
        <item x="2982"/>
        <item x="2197"/>
        <item x="134"/>
        <item x="3131"/>
        <item x="2449"/>
        <item x="3222"/>
        <item x="3111"/>
        <item x="1899"/>
        <item x="881"/>
        <item x="2577"/>
        <item x="30"/>
        <item x="949"/>
        <item x="647"/>
        <item x="2955"/>
        <item x="274"/>
        <item x="1370"/>
        <item x="720"/>
        <item x="588"/>
        <item x="2697"/>
        <item x="2778"/>
        <item x="531"/>
        <item x="721"/>
        <item x="1811"/>
        <item x="2207"/>
        <item x="722"/>
        <item x="859"/>
        <item x="1214"/>
        <item x="1512"/>
        <item x="3278"/>
        <item x="3161"/>
        <item x="2739"/>
        <item x="3054"/>
        <item x="2036"/>
        <item x="3141"/>
        <item x="217"/>
        <item x="1981"/>
        <item x="904"/>
        <item x="1034"/>
        <item x="182"/>
        <item x="1961"/>
        <item x="3082"/>
        <item x="2618"/>
        <item x="2692"/>
        <item x="2901"/>
        <item x="1098"/>
        <item x="1003"/>
        <item x="1143"/>
        <item x="1277"/>
        <item x="2713"/>
        <item x="245"/>
        <item x="2304"/>
        <item x="1791"/>
        <item x="2839"/>
        <item x="135"/>
        <item x="183"/>
        <item x="2321"/>
        <item x="246"/>
        <item x="341"/>
        <item x="407"/>
        <item x="648"/>
        <item x="532"/>
        <item x="779"/>
        <item x="1062"/>
        <item x="88"/>
        <item x="794"/>
        <item x="797"/>
        <item x="798"/>
        <item x="67"/>
        <item x="2817"/>
        <item x="95"/>
        <item x="150"/>
        <item x="2812"/>
        <item x="2816"/>
        <item x="2120"/>
        <item x="1733"/>
        <item x="533"/>
        <item x="184"/>
        <item x="724"/>
        <item x="1268"/>
        <item x="1696"/>
        <item x="1371"/>
        <item x="1413"/>
        <item x="342"/>
        <item x="1839"/>
        <item x="1666"/>
        <item x="1968"/>
        <item x="2135"/>
        <item x="2582"/>
        <item x="754"/>
        <item x="2684"/>
        <item x="860"/>
        <item x="2920"/>
        <item x="898"/>
        <item x="2522"/>
        <item x="3052"/>
        <item x="3274"/>
        <item x="2314"/>
        <item x="589"/>
        <item x="1531"/>
        <item x="12"/>
        <item x="534"/>
        <item x="1535"/>
        <item x="118"/>
        <item x="901"/>
        <item x="1030"/>
        <item x="3228"/>
        <item x="1278"/>
        <item x="1926"/>
        <item x="2302"/>
        <item x="2915"/>
        <item x="3071"/>
        <item x="1854"/>
        <item x="2392"/>
        <item x="2500"/>
        <item x="491"/>
        <item x="1444"/>
        <item x="1046"/>
        <item x="1833"/>
        <item x="1551"/>
        <item x="77"/>
        <item x="103"/>
        <item x="154"/>
        <item x="275"/>
        <item x="1296"/>
        <item x="1541"/>
        <item x="1934"/>
        <item x="1985"/>
        <item x="1497"/>
        <item x="1067"/>
        <item x="1011"/>
        <item x="649"/>
        <item x="3001"/>
        <item x="1033"/>
        <item x="1818"/>
        <item x="1197"/>
        <item x="1414"/>
        <item x="1345"/>
        <item x="2853"/>
        <item x="2352"/>
        <item x="2863"/>
        <item x="1810"/>
        <item x="2519"/>
        <item x="1894"/>
        <item x="2312"/>
        <item x="2806"/>
        <item x="2081"/>
        <item x="1340"/>
        <item x="2009"/>
        <item x="1517"/>
        <item x="2693"/>
        <item x="1464"/>
        <item x="343"/>
        <item x="780"/>
        <item x="59"/>
        <item x="1377"/>
        <item x="1208"/>
        <item x="2489"/>
        <item x="2837"/>
        <item x="375"/>
        <item x="408"/>
        <item x="2996"/>
        <item x="1346"/>
        <item x="3184"/>
        <item x="409"/>
        <item x="933"/>
        <item x="2276"/>
        <item x="1584"/>
        <item x="3168"/>
        <item x="155"/>
        <item x="2431"/>
        <item x="2110"/>
        <item x="1559"/>
        <item x="2580"/>
        <item x="650"/>
        <item x="2188"/>
        <item x="746"/>
        <item x="1491"/>
        <item x="2756"/>
        <item x="992"/>
        <item x="314"/>
        <item x="2710"/>
        <item x="2810"/>
        <item x="379"/>
        <item x="2299"/>
        <item x="315"/>
        <item x="1929"/>
        <item x="2503"/>
        <item x="449"/>
        <item x="1903"/>
        <item x="2612"/>
        <item x="2350"/>
        <item x="541"/>
        <item x="1421"/>
        <item x="2660"/>
        <item x="1064"/>
        <item x="1"/>
        <item x="2504"/>
        <item x="1598"/>
        <item x="839"/>
        <item x="1561"/>
        <item x="1848"/>
        <item x="1281"/>
        <item x="2761"/>
        <item x="2158"/>
        <item x="3251"/>
        <item x="964"/>
        <item x="546"/>
        <item x="2614"/>
        <item x="895"/>
        <item x="2258"/>
        <item x="3125"/>
        <item x="2030"/>
        <item x="1582"/>
        <item x="2329"/>
        <item x="2649"/>
        <item x="2967"/>
        <item x="663"/>
        <item x="2451"/>
        <item x="3116"/>
        <item x="2630"/>
        <item x="600"/>
        <item x="1434"/>
        <item x="3212"/>
        <item x="947"/>
        <item x="1864"/>
        <item x="2706"/>
        <item x="91"/>
        <item x="92"/>
        <item x="2076"/>
        <item x="416"/>
        <item x="862"/>
        <item x="1988"/>
        <item x="2740"/>
        <item x="1819"/>
        <item x="855"/>
        <item x="2243"/>
        <item x="2990"/>
        <item x="1990"/>
        <item x="1074"/>
        <item x="2136"/>
        <item x="1375"/>
        <item x="1587"/>
        <item x="1336"/>
        <item x="1780"/>
        <item x="2991"/>
        <item x="1887"/>
        <item x="1701"/>
        <item x="192"/>
        <item x="1623"/>
        <item x="551"/>
        <item x="1844"/>
        <item x="1310"/>
        <item x="2926"/>
        <item x="1831"/>
        <item x="313"/>
        <item x="2266"/>
        <item x="1149"/>
        <item x="2213"/>
        <item x="604"/>
        <item x="2623"/>
        <item x="3219"/>
        <item x="2574"/>
        <item x="1203"/>
        <item x="877"/>
        <item x="978"/>
        <item x="2380"/>
        <item x="2130"/>
        <item x="1754"/>
        <item x="1338"/>
        <item x="1927"/>
        <item x="1166"/>
        <item x="805"/>
        <item x="3024"/>
        <item x="554"/>
        <item x="502"/>
        <item x="2822"/>
        <item x="2553"/>
        <item x="1846"/>
        <item x="226"/>
        <item x="195"/>
        <item x="2443"/>
        <item x="2360"/>
        <item x="2898"/>
        <item x="3207"/>
        <item x="1431"/>
        <item x="37"/>
        <item x="1172"/>
        <item x="2722"/>
        <item x="1041"/>
        <item x="1700"/>
        <item x="607"/>
        <item x="1640"/>
        <item x="1007"/>
        <item x="1724"/>
        <item x="2862"/>
        <item x="503"/>
        <item x="1539"/>
        <item x="3078"/>
        <item x="1410"/>
        <item x="1808"/>
        <item x="1838"/>
        <item x="123"/>
        <item x="1684"/>
        <item x="2280"/>
        <item x="2497"/>
        <item x="2040"/>
        <item x="1225"/>
        <item x="1917"/>
        <item x="141"/>
        <item x="3060"/>
        <item x="2178"/>
        <item x="70"/>
        <item x="1496"/>
        <item x="1978"/>
        <item x="1654"/>
        <item x="676"/>
        <item x="1065"/>
        <item x="2220"/>
        <item x="677"/>
        <item x="1450"/>
        <item x="2493"/>
        <item x="2432"/>
        <item x="2947"/>
        <item x="2876"/>
        <item x="387"/>
        <item x="1196"/>
        <item x="2457"/>
        <item x="2513"/>
        <item x="1397"/>
        <item x="1984"/>
        <item x="2611"/>
        <item x="680"/>
        <item x="2616"/>
        <item x="94"/>
        <item x="3075"/>
        <item x="795"/>
        <item x="612"/>
        <item x="1645"/>
        <item x="2977"/>
        <item x="2530"/>
        <item x="125"/>
        <item x="1484"/>
        <item x="23"/>
        <item x="2255"/>
        <item x="2562"/>
        <item x="2764"/>
        <item x="1944"/>
        <item x="1493"/>
        <item x="2335"/>
        <item x="829"/>
        <item x="1658"/>
        <item x="2798"/>
        <item x="997"/>
        <item x="1316"/>
        <item x="616"/>
        <item x="1012"/>
        <item x="1669"/>
        <item x="3053"/>
        <item x="1972"/>
        <item x="2833"/>
        <item x="3093"/>
        <item x="683"/>
        <item x="1914"/>
        <item x="2093"/>
        <item x="2700"/>
        <item x="2676"/>
        <item x="462"/>
        <item x="3153"/>
        <item x="2559"/>
        <item x="618"/>
        <item x="389"/>
        <item x="2137"/>
        <item x="1585"/>
        <item x="507"/>
        <item x="3129"/>
        <item x="2324"/>
        <item x="230"/>
        <item x="97"/>
        <item x="1857"/>
        <item x="2470"/>
        <item x="1314"/>
        <item x="3023"/>
        <item x="1516"/>
        <item x="2171"/>
        <item x="112"/>
        <item x="9"/>
        <item x="3267"/>
        <item x="619"/>
        <item x="2668"/>
        <item x="464"/>
        <item x="685"/>
        <item x="2678"/>
        <item x="687"/>
        <item x="1743"/>
        <item x="857"/>
        <item x="3257"/>
        <item x="621"/>
        <item x="2088"/>
        <item x="998"/>
        <item x="3103"/>
        <item x="1089"/>
        <item x="2962"/>
        <item x="2078"/>
        <item x="1578"/>
        <item x="17"/>
        <item x="38"/>
        <item x="362"/>
        <item x="99"/>
        <item x="232"/>
        <item x="1424"/>
        <item x="2654"/>
        <item x="1289"/>
        <item x="201"/>
        <item x="2748"/>
        <item x="2498"/>
        <item x="1555"/>
        <item x="2278"/>
        <item x="233"/>
        <item x="291"/>
        <item x="2677"/>
        <item x="2376"/>
        <item x="1939"/>
        <item x="755"/>
        <item x="2458"/>
        <item x="2846"/>
        <item x="1445"/>
        <item x="1575"/>
        <item x="2411"/>
        <item x="1494"/>
        <item x="2889"/>
        <item x="2058"/>
        <item x="2328"/>
        <item x="2636"/>
        <item x="1904"/>
        <item x="2938"/>
        <item x="1274"/>
        <item x="914"/>
        <item x="1742"/>
        <item x="1501"/>
        <item x="2802"/>
        <item x="2358"/>
        <item x="2607"/>
        <item x="1635"/>
        <item x="1795"/>
        <item x="236"/>
        <item x="1373"/>
        <item x="2642"/>
        <item x="1883"/>
        <item x="2758"/>
        <item x="2104"/>
        <item x="1652"/>
        <item x="2394"/>
        <item x="1116"/>
        <item x="1850"/>
        <item x="2108"/>
        <item x="2702"/>
        <item x="512"/>
        <item x="623"/>
        <item x="2890"/>
        <item x="2307"/>
        <item x="2637"/>
        <item x="2638"/>
        <item x="2639"/>
        <item x="3253"/>
        <item x="366"/>
        <item x="1107"/>
        <item x="2783"/>
        <item x="921"/>
        <item x="1872"/>
        <item x="2240"/>
        <item x="697"/>
        <item x="2386"/>
        <item x="2063"/>
        <item x="1595"/>
        <item x="2001"/>
        <item x="2686"/>
        <item x="2499"/>
        <item x="1782"/>
        <item x="1796"/>
        <item x="1219"/>
        <item x="2284"/>
        <item x="2074"/>
        <item x="848"/>
        <item x="2774"/>
        <item x="1911"/>
        <item x="2735"/>
        <item x="1383"/>
        <item x="2855"/>
        <item x="1557"/>
        <item x="2005"/>
        <item x="1999"/>
        <item x="2245"/>
        <item x="817"/>
        <item x="1951"/>
        <item x="1468"/>
        <item x="1220"/>
        <item x="698"/>
        <item x="1350"/>
        <item x="202"/>
        <item x="2613"/>
        <item x="2894"/>
        <item x="171"/>
        <item x="1843"/>
        <item x="173"/>
        <item x="144"/>
        <item x="3288"/>
        <item x="1567"/>
        <item x="3194"/>
        <item x="2390"/>
        <item x="1530"/>
        <item x="1265"/>
        <item x="1505"/>
        <item x="294"/>
        <item x="1895"/>
        <item x="396"/>
        <item x="1111"/>
        <item x="3020"/>
        <item x="2254"/>
        <item x="1847"/>
        <item x="1642"/>
        <item x="427"/>
        <item x="11"/>
        <item x="1235"/>
        <item x="2239"/>
        <item x="2416"/>
        <item x="295"/>
        <item x="2473"/>
        <item x="1201"/>
        <item x="758"/>
        <item x="869"/>
        <item x="1992"/>
        <item x="1890"/>
        <item x="1429"/>
        <item x="3006"/>
        <item x="2385"/>
        <item x="2945"/>
        <item x="1335"/>
        <item x="1150"/>
        <item x="2821"/>
        <item x="3241"/>
        <item x="2127"/>
        <item x="516"/>
        <item x="334"/>
        <item x="2555"/>
        <item x="517"/>
        <item x="1948"/>
        <item x="1487"/>
        <item x="262"/>
        <item x="2598"/>
        <item x="2153"/>
        <item x="631"/>
        <item x="2851"/>
        <item x="1463"/>
        <item x="1558"/>
        <item x="2374"/>
        <item x="759"/>
        <item x="908"/>
        <item x="909"/>
        <item x="1719"/>
        <item x="263"/>
        <item x="2268"/>
        <item x="2157"/>
        <item x="704"/>
        <item x="1812"/>
        <item x="1404"/>
        <item x="2265"/>
        <item x="2769"/>
        <item x="1330"/>
        <item x="2800"/>
        <item x="1106"/>
        <item x="1757"/>
        <item x="2103"/>
        <item x="2490"/>
        <item x="761"/>
        <item x="1781"/>
        <item x="1028"/>
        <item x="45"/>
        <item x="39"/>
        <item x="2211"/>
        <item x="1356"/>
        <item x="3250"/>
        <item x="2965"/>
        <item x="519"/>
        <item x="762"/>
        <item x="2419"/>
        <item x="826"/>
        <item x="1014"/>
        <item x="2033"/>
        <item x="1027"/>
        <item x="2572"/>
        <item x="145"/>
        <item x="1694"/>
        <item x="3068"/>
        <item x="2192"/>
        <item x="3289"/>
        <item x="874"/>
        <item x="1015"/>
        <item x="1804"/>
        <item x="432"/>
        <item x="240"/>
        <item x="1869"/>
        <item x="3240"/>
        <item x="241"/>
        <item x="2716"/>
        <item x="2409"/>
        <item x="1090"/>
        <item x="2731"/>
        <item x="3238"/>
        <item x="739"/>
        <item x="976"/>
        <item x="1851"/>
        <item x="433"/>
        <item x="2144"/>
        <item x="399"/>
        <item x="298"/>
        <item x="1737"/>
        <item x="174"/>
        <item x="766"/>
        <item x="2650"/>
        <item x="581"/>
        <item x="188"/>
        <item x="3058"/>
        <item x="1478"/>
        <item x="2361"/>
        <item x="2983"/>
        <item x="2950"/>
        <item x="479"/>
        <item x="852"/>
        <item x="2053"/>
        <item x="1259"/>
        <item x="2795"/>
        <item x="1723"/>
        <item x="3140"/>
        <item x="636"/>
        <item x="3221"/>
        <item x="56"/>
        <item x="1100"/>
        <item x="1681"/>
        <item x="2301"/>
        <item x="2725"/>
        <item x="1010"/>
        <item x="57"/>
        <item x="149"/>
        <item x="1451"/>
        <item x="1605"/>
        <item x="2331"/>
        <item x="1267"/>
        <item x="2801"/>
        <item x="951"/>
        <item x="712"/>
        <item x="3027"/>
        <item x="480"/>
        <item x="637"/>
        <item x="925"/>
        <item x="2507"/>
        <item x="1157"/>
        <item x="1060"/>
        <item x="483"/>
        <item x="1415"/>
        <item x="2342"/>
        <item x="2585"/>
        <item x="437"/>
        <item x="1017"/>
        <item x="1276"/>
        <item x="2275"/>
        <item x="1566"/>
        <item x="3159"/>
        <item x="713"/>
        <item x="2985"/>
        <item x="1726"/>
        <item x="773"/>
        <item x="1775"/>
        <item x="270"/>
        <item x="1045"/>
        <item x="1362"/>
        <item x="3066"/>
        <item x="1991"/>
        <item x="1537"/>
        <item x="1257"/>
        <item x="2720"/>
        <item x="2886"/>
        <item x="3005"/>
        <item x="211"/>
        <item x="1638"/>
        <item x="584"/>
        <item x="2741"/>
        <item x="2619"/>
        <item x="714"/>
        <item x="2378"/>
        <item x="1924"/>
        <item x="1154"/>
        <item x="484"/>
        <item x="957"/>
        <item x="63"/>
        <item x="215"/>
        <item x="2510"/>
        <item x="2811"/>
        <item x="151"/>
        <item x="1169"/>
        <item x="1395"/>
        <item x="2101"/>
        <item x="1881"/>
        <item x="842"/>
        <item x="116"/>
        <item x="641"/>
        <item x="404"/>
        <item x="47"/>
        <item x="1357"/>
        <item x="2768"/>
        <item x="1092"/>
        <item x="1912"/>
        <item x="1155"/>
        <item x="1390"/>
        <item x="1960"/>
        <item x="1247"/>
        <item x="273"/>
        <item x="715"/>
        <item x="487"/>
        <item x="527"/>
        <item x="1184"/>
        <item x="1309"/>
        <item x="1002"/>
        <item x="1123"/>
        <item x="2247"/>
        <item x="2847"/>
        <item x="3098"/>
        <item x="1324"/>
        <item x="2428"/>
        <item x="1596"/>
        <item x="3003"/>
        <item x="3124"/>
        <item x="529"/>
        <item x="102"/>
        <item x="830"/>
        <item x="2877"/>
        <item x="405"/>
        <item x="1665"/>
        <item x="1481"/>
        <item x="3081"/>
        <item x="2291"/>
        <item x="910"/>
        <item x="1458"/>
        <item x="1693"/>
        <item x="2557"/>
        <item x="2232"/>
        <item x="1826"/>
        <item x="1913"/>
        <item x="2995"/>
        <item x="530"/>
        <item x="2538"/>
        <item x="1518"/>
        <item x="1835"/>
        <item x="2749"/>
        <item x="1292"/>
        <item x="3179"/>
        <item x="66"/>
        <item x="1351"/>
        <item x="1284"/>
        <item x="1241"/>
        <item x="31"/>
        <item x="905"/>
        <item x="1728"/>
        <item x="3162"/>
        <item x="899"/>
        <item x="3183"/>
        <item x="1063"/>
        <item x="1873"/>
        <item x="2052"/>
        <item x="832"/>
        <item x="1333"/>
        <item x="185"/>
        <item x="40"/>
        <item x="1232"/>
        <item x="1532"/>
        <item x="2888"/>
        <item x="781"/>
        <item x="136"/>
        <item x="847"/>
        <item x="879"/>
        <item x="492"/>
        <item x="1104"/>
        <item x="1629"/>
        <item x="3291"/>
        <item x="2201"/>
        <item x="1841"/>
        <item x="1159"/>
        <item x="1710"/>
        <item x="2018"/>
        <item x="1140"/>
        <item x="729"/>
        <item x="1152"/>
        <item x="2263"/>
        <item x="2517"/>
        <item x="2264"/>
        <item x="2215"/>
        <item x="2092"/>
        <item x="2072"/>
        <item x="2089"/>
        <item x="277"/>
        <item x="2662"/>
        <item x="595"/>
        <item x="1358"/>
        <item x="882"/>
        <item x="2956"/>
        <item x="2464"/>
        <item x="3104"/>
        <item x="2942"/>
        <item x="346"/>
        <item x="89"/>
        <item x="2241"/>
        <item x="2891"/>
        <item x="733"/>
        <item x="1967"/>
        <item x="2544"/>
        <item x="1419"/>
        <item x="1376"/>
        <item x="977"/>
        <item x="1870"/>
        <item x="785"/>
        <item x="2298"/>
        <item x="2095"/>
        <item x="953"/>
        <item x="1242"/>
        <item x="34"/>
        <item x="2669"/>
        <item x="3022"/>
        <item x="279"/>
        <item x="1942"/>
        <item x="1778"/>
        <item x="2340"/>
        <item x="2452"/>
        <item x="3152"/>
        <item x="3246"/>
        <item x="2595"/>
        <item x="853"/>
        <item x="2162"/>
        <item x="1509"/>
        <item x="2065"/>
        <item x="789"/>
        <item x="1599"/>
        <item x="1910"/>
        <item x="410"/>
        <item x="1685"/>
        <item x="819"/>
        <item x="306"/>
        <item x="1037"/>
        <item x="1764"/>
        <item x="1249"/>
        <item x="863"/>
        <item x="2558"/>
        <item x="186"/>
        <item x="2204"/>
        <item x="2293"/>
        <item x="2450"/>
        <item x="2011"/>
        <item x="2944"/>
        <item x="2657"/>
        <item x="248"/>
        <item x="3087"/>
        <item x="48"/>
        <item x="723"/>
        <item x="276"/>
        <item x="3273"/>
        <item x="5"/>
        <item x="3264"/>
        <item x="2325"/>
        <item x="104"/>
        <item x="535"/>
        <item x="1720"/>
        <item x="1178"/>
        <item x="652"/>
        <item x="793"/>
        <item x="726"/>
        <item x="1633"/>
        <item x="590"/>
        <item x="2290"/>
        <item x="493"/>
        <item x="591"/>
        <item x="727"/>
        <item x="2644"/>
        <item x="137"/>
        <item x="249"/>
        <item x="2551"/>
        <item x="187"/>
        <item x="376"/>
        <item x="1688"/>
        <item x="592"/>
        <item x="728"/>
        <item x="1580"/>
        <item x="2653"/>
        <item x="156"/>
        <item x="934"/>
        <item x="846"/>
        <item x="2906"/>
        <item x="1936"/>
        <item x="2628"/>
        <item x="2727"/>
        <item x="1525"/>
        <item x="2699"/>
        <item x="2315"/>
        <item x="2003"/>
        <item x="3094"/>
        <item x="2925"/>
        <item x="1436"/>
        <item x="2073"/>
        <item x="1797"/>
        <item x="828"/>
        <item x="377"/>
        <item x="2124"/>
        <item x="1855"/>
        <item x="2537"/>
        <item x="2382"/>
        <item x="2521"/>
        <item x="138"/>
        <item x="2049"/>
        <item x="1897"/>
        <item x="2685"/>
        <item x="1261"/>
        <item x="2319"/>
        <item x="536"/>
        <item x="494"/>
        <item x="2911"/>
        <item x="3186"/>
        <item x="3127"/>
        <item x="2608"/>
        <item x="344"/>
        <item x="3247"/>
        <item x="2902"/>
        <item x="2046"/>
        <item x="443"/>
        <item x="308"/>
        <item x="653"/>
        <item x="1206"/>
        <item x="730"/>
        <item x="782"/>
        <item x="850"/>
        <item x="1368"/>
        <item x="994"/>
        <item x="2583"/>
        <item x="2365"/>
        <item x="345"/>
        <item x="3135"/>
        <item x="444"/>
        <item x="2351"/>
        <item x="1250"/>
        <item x="594"/>
        <item x="3137"/>
        <item x="1228"/>
        <item x="2387"/>
        <item x="2971"/>
        <item x="1476"/>
        <item x="1836"/>
        <item x="1052"/>
        <item x="445"/>
        <item x="2969"/>
        <item x="1949"/>
        <item x="1697"/>
        <item x="446"/>
        <item x="2317"/>
        <item x="1286"/>
        <item x="1704"/>
        <item x="1888"/>
        <item x="1866"/>
        <item x="1997"/>
        <item x="2134"/>
        <item x="3174"/>
        <item x="2295"/>
        <item x="865"/>
        <item x="3195"/>
        <item x="1577"/>
        <item x="2695"/>
        <item x="1630"/>
        <item x="2398"/>
        <item x="1823"/>
        <item x="2736"/>
        <item x="1933"/>
        <item x="2523"/>
        <item x="783"/>
        <item x="2512"/>
        <item x="1279"/>
        <item x="1077"/>
        <item x="1591"/>
        <item x="1533"/>
        <item x="731"/>
        <item x="2222"/>
        <item x="3208"/>
        <item x="2854"/>
        <item x="956"/>
        <item x="3158"/>
        <item x="1750"/>
        <item x="2651"/>
        <item x="157"/>
        <item x="2141"/>
        <item x="3258"/>
        <item x="732"/>
        <item x="784"/>
        <item x="1297"/>
        <item x="1842"/>
        <item x="1322"/>
        <item x="1306"/>
        <item x="278"/>
        <item x="1973"/>
        <item x="1886"/>
        <item x="1202"/>
        <item x="2119"/>
        <item x="1746"/>
        <item x="1756"/>
        <item x="2667"/>
        <item x="2937"/>
        <item x="2427"/>
        <item x="1495"/>
        <item x="1800"/>
        <item x="158"/>
        <item x="2441"/>
        <item x="2236"/>
        <item x="1503"/>
        <item x="2016"/>
        <item x="596"/>
        <item x="447"/>
        <item x="495"/>
        <item x="1763"/>
        <item x="2305"/>
        <item x="2200"/>
        <item x="1753"/>
        <item x="1125"/>
        <item x="3283"/>
        <item x="1453"/>
        <item x="219"/>
        <item x="2540"/>
        <item x="2957"/>
        <item x="33"/>
        <item x="1031"/>
        <item x="1142"/>
        <item x="411"/>
        <item x="786"/>
        <item x="1979"/>
        <item x="2379"/>
        <item x="887"/>
        <item x="2438"/>
        <item x="2935"/>
        <item x="973"/>
        <item x="2112"/>
        <item x="496"/>
        <item x="1770"/>
        <item x="347"/>
        <item x="2118"/>
        <item x="3139"/>
        <item x="3281"/>
        <item x="1428"/>
        <item x="2576"/>
        <item x="597"/>
        <item x="2106"/>
        <item x="2832"/>
        <item x="2953"/>
        <item x="1407"/>
        <item x="2767"/>
        <item x="1389"/>
        <item x="309"/>
        <item x="3038"/>
        <item x="1233"/>
        <item x="3019"/>
        <item x="2757"/>
        <item x="378"/>
        <item x="2733"/>
        <item x="1969"/>
        <item x="2892"/>
        <item x="787"/>
        <item x="788"/>
        <item x="310"/>
        <item x="13"/>
        <item x="1325"/>
        <item x="3110"/>
        <item x="1035"/>
        <item x="2316"/>
        <item x="2591"/>
        <item x="1343"/>
        <item x="220"/>
        <item x="538"/>
        <item x="1519"/>
        <item x="2799"/>
        <item x="2820"/>
        <item x="943"/>
        <item x="1622"/>
        <item x="3210"/>
        <item x="311"/>
        <item x="1686"/>
        <item x="1821"/>
        <item x="2050"/>
        <item x="2495"/>
        <item x="2566"/>
        <item x="1705"/>
        <item x="1163"/>
        <item x="539"/>
        <item x="2287"/>
        <item x="1153"/>
        <item x="790"/>
        <item x="1656"/>
        <item x="2927"/>
        <item x="2615"/>
        <item x="2223"/>
        <item x="1392"/>
        <item x="1164"/>
        <item x="2238"/>
        <item x="1255"/>
        <item x="1036"/>
        <item x="1995"/>
        <item x="2017"/>
        <item x="3245"/>
        <item x="2332"/>
        <item x="1907"/>
        <item x="1667"/>
        <item x="2479"/>
        <item x="41"/>
        <item x="312"/>
        <item x="2196"/>
        <item x="2601"/>
        <item x="1482"/>
        <item x="816"/>
        <item x="1950"/>
        <item x="2195"/>
        <item x="1492"/>
        <item x="2573"/>
        <item x="1600"/>
        <item x="2099"/>
        <item x="2418"/>
        <item x="2174"/>
        <item x="961"/>
        <item x="2465"/>
        <item x="2883"/>
        <item t="max"/>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Fields count="1">
    <field x="12"/>
  </colFields>
  <colItems count="6">
    <i>
      <x/>
    </i>
    <i>
      <x v="1"/>
    </i>
    <i>
      <x v="2"/>
    </i>
    <i>
      <x v="3"/>
    </i>
    <i>
      <x v="4"/>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DC1EDCA-24DF-42C4-9BB1-4BFC1E32C8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dataField="1"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Items count="1">
    <i/>
  </rowItems>
  <colItems count="1">
    <i/>
  </colItems>
  <dataFields count="1">
    <dataField name="Sum of budget" fld="15"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E1C0410-8C28-4125-B91C-D79EABD4C2ED}"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4:B103" firstHeaderRow="1" firstDataRow="1" firstDataCol="1"/>
  <pivotFields count="26">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axis="axisRow" showAll="0" sortType="descending">
      <items count="9">
        <item x="3"/>
        <item x="5"/>
        <item x="0"/>
        <item x="4"/>
        <item x="2"/>
        <item x="1"/>
        <item x="6"/>
        <item x="7"/>
        <item t="default"/>
      </items>
      <autoSortScope>
        <pivotArea dataOnly="0" outline="0" fieldPosition="0">
          <references count="1">
            <reference field="4294967294" count="1" selected="0">
              <x v="0"/>
            </reference>
          </references>
        </pivotArea>
      </autoSortScope>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sortType="descending">
      <items count="33">
        <item x="1"/>
        <item x="9"/>
        <item x="25"/>
        <item x="3"/>
        <item x="20"/>
        <item x="14"/>
        <item x="7"/>
        <item x="19"/>
        <item x="17"/>
        <item x="28"/>
        <item x="0"/>
        <item x="23"/>
        <item x="12"/>
        <item x="5"/>
        <item x="24"/>
        <item x="18"/>
        <item x="30"/>
        <item x="21"/>
        <item x="4"/>
        <item x="8"/>
        <item x="6"/>
        <item x="29"/>
        <item x="26"/>
        <item x="22"/>
        <item x="2"/>
        <item x="16"/>
        <item x="15"/>
        <item x="10"/>
        <item x="11"/>
        <item x="13"/>
        <item x="27"/>
        <item x="31"/>
        <item t="default"/>
      </items>
      <autoSortScope>
        <pivotArea dataOnly="0" outline="0" fieldPosition="0">
          <references count="1">
            <reference field="4294967294" count="1" selected="0">
              <x v="0"/>
            </reference>
          </references>
        </pivotArea>
      </autoSortScope>
    </pivotField>
  </pivotFields>
  <rowFields count="1">
    <field x="23"/>
  </rowFields>
  <rowItems count="9">
    <i>
      <x v="5"/>
    </i>
    <i>
      <x v="4"/>
    </i>
    <i>
      <x v="3"/>
    </i>
    <i>
      <x v="1"/>
    </i>
    <i>
      <x v="2"/>
    </i>
    <i>
      <x v="6"/>
    </i>
    <i>
      <x/>
    </i>
    <i>
      <x v="7"/>
    </i>
    <i t="grand">
      <x/>
    </i>
  </rowItems>
  <colItems count="1">
    <i/>
  </colItems>
  <dataFields count="1">
    <dataField name="Count of originalTitle"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7"/>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3" count="1" selected="0">
            <x v="7"/>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4678DAB-D8F4-4D63-9F43-7D4AD76573C9}"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92:B303" firstHeaderRow="1" firstDataRow="1" firstDataCol="1" rowPageCount="1" colPageCount="1"/>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dataField="1" showAll="0"/>
    <pivotField name="Profit &amp; Loss" axis="axisPage" multipleItemSelectionAllowed="1" showAll="0" countASubtotal="1">
      <items count="3">
        <item x="1"/>
        <item x="0"/>
        <item t="countA"/>
      </items>
    </pivotField>
    <pivotField showAll="0"/>
    <pivotField axis="axisRow" showAll="0" measureFilter="1" sortType="descending">
      <items count="1357">
        <item x="573"/>
        <item x="1311"/>
        <item x="1003"/>
        <item x="1300"/>
        <item x="757"/>
        <item x="892"/>
        <item x="1312"/>
        <item x="597"/>
        <item x="1302"/>
        <item x="1294"/>
        <item x="460"/>
        <item x="967"/>
        <item x="1047"/>
        <item x="950"/>
        <item x="95"/>
        <item x="132"/>
        <item x="1121"/>
        <item x="990"/>
        <item x="1249"/>
        <item x="38"/>
        <item x="57"/>
        <item x="951"/>
        <item x="1009"/>
        <item x="1256"/>
        <item x="244"/>
        <item x="681"/>
        <item x="471"/>
        <item x="486"/>
        <item x="1322"/>
        <item x="1200"/>
        <item x="1165"/>
        <item x="760"/>
        <item x="1176"/>
        <item x="261"/>
        <item x="394"/>
        <item x="558"/>
        <item x="736"/>
        <item x="344"/>
        <item x="1195"/>
        <item x="1272"/>
        <item x="836"/>
        <item x="1023"/>
        <item x="965"/>
        <item x="291"/>
        <item x="638"/>
        <item x="88"/>
        <item x="953"/>
        <item x="927"/>
        <item x="1229"/>
        <item x="960"/>
        <item x="604"/>
        <item x="537"/>
        <item x="393"/>
        <item x="232"/>
        <item x="717"/>
        <item x="640"/>
        <item x="310"/>
        <item x="580"/>
        <item x="342"/>
        <item x="666"/>
        <item x="1167"/>
        <item x="509"/>
        <item x="191"/>
        <item x="432"/>
        <item x="738"/>
        <item x="710"/>
        <item x="1319"/>
        <item x="370"/>
        <item x="1323"/>
        <item x="303"/>
        <item x="1351"/>
        <item x="663"/>
        <item x="1118"/>
        <item x="875"/>
        <item x="803"/>
        <item x="1242"/>
        <item x="254"/>
        <item x="749"/>
        <item x="313"/>
        <item x="750"/>
        <item x="409"/>
        <item x="1032"/>
        <item x="453"/>
        <item x="1326"/>
        <item x="937"/>
        <item x="1093"/>
        <item x="1113"/>
        <item x="1045"/>
        <item x="1266"/>
        <item x="189"/>
        <item x="1062"/>
        <item x="1120"/>
        <item x="691"/>
        <item x="1010"/>
        <item x="572"/>
        <item x="1346"/>
        <item x="871"/>
        <item x="1226"/>
        <item x="980"/>
        <item x="505"/>
        <item x="1278"/>
        <item x="110"/>
        <item x="206"/>
        <item x="320"/>
        <item x="554"/>
        <item x="731"/>
        <item x="1150"/>
        <item x="269"/>
        <item x="1347"/>
        <item x="445"/>
        <item x="1154"/>
        <item x="631"/>
        <item x="224"/>
        <item x="27"/>
        <item x="337"/>
        <item x="407"/>
        <item x="544"/>
        <item x="602"/>
        <item x="252"/>
        <item x="504"/>
        <item x="322"/>
        <item x="1106"/>
        <item x="1046"/>
        <item x="1318"/>
        <item x="549"/>
        <item x="463"/>
        <item x="93"/>
        <item x="15"/>
        <item x="318"/>
        <item x="593"/>
        <item x="1292"/>
        <item x="502"/>
        <item x="398"/>
        <item x="636"/>
        <item x="940"/>
        <item x="1020"/>
        <item x="285"/>
        <item x="1050"/>
        <item x="1143"/>
        <item x="559"/>
        <item x="381"/>
        <item x="382"/>
        <item x="40"/>
        <item x="1240"/>
        <item x="2"/>
        <item x="378"/>
        <item x="228"/>
        <item x="1340"/>
        <item x="1123"/>
        <item x="263"/>
        <item x="814"/>
        <item x="763"/>
        <item x="911"/>
        <item x="789"/>
        <item x="179"/>
        <item x="628"/>
        <item x="772"/>
        <item x="306"/>
        <item x="139"/>
        <item x="854"/>
        <item x="1215"/>
        <item x="317"/>
        <item x="550"/>
        <item x="1007"/>
        <item x="709"/>
        <item x="510"/>
        <item x="896"/>
        <item x="853"/>
        <item x="1014"/>
        <item x="1234"/>
        <item x="571"/>
        <item x="1324"/>
        <item x="1183"/>
        <item x="877"/>
        <item x="1213"/>
        <item x="1354"/>
        <item x="1216"/>
        <item x="166"/>
        <item x="1085"/>
        <item x="576"/>
        <item x="210"/>
        <item x="637"/>
        <item x="1345"/>
        <item x="989"/>
        <item x="1170"/>
        <item x="1079"/>
        <item x="718"/>
        <item x="202"/>
        <item x="903"/>
        <item x="624"/>
        <item x="919"/>
        <item x="724"/>
        <item x="682"/>
        <item x="513"/>
        <item x="280"/>
        <item x="1203"/>
        <item x="1283"/>
        <item x="1041"/>
        <item x="1001"/>
        <item x="1320"/>
        <item x="839"/>
        <item x="828"/>
        <item x="598"/>
        <item x="642"/>
        <item x="520"/>
        <item x="658"/>
        <item x="795"/>
        <item x="987"/>
        <item x="977"/>
        <item x="1064"/>
        <item x="831"/>
        <item x="473"/>
        <item x="176"/>
        <item x="468"/>
        <item x="902"/>
        <item x="794"/>
        <item x="422"/>
        <item x="939"/>
        <item x="154"/>
        <item x="1204"/>
        <item x="620"/>
        <item x="499"/>
        <item x="1140"/>
        <item x="18"/>
        <item x="1141"/>
        <item x="784"/>
        <item x="617"/>
        <item x="1100"/>
        <item x="1295"/>
        <item x="715"/>
        <item x="745"/>
        <item x="804"/>
        <item x="696"/>
        <item x="1334"/>
        <item x="350"/>
        <item x="605"/>
        <item x="1219"/>
        <item x="890"/>
        <item x="963"/>
        <item x="1211"/>
        <item x="1127"/>
        <item x="134"/>
        <item x="1052"/>
        <item x="1037"/>
        <item x="936"/>
        <item x="986"/>
        <item x="923"/>
        <item x="867"/>
        <item x="1252"/>
        <item x="450"/>
        <item x="997"/>
        <item x="272"/>
        <item x="866"/>
        <item x="297"/>
        <item x="633"/>
        <item x="193"/>
        <item x="480"/>
        <item x="889"/>
        <item x="1287"/>
        <item x="406"/>
        <item x="705"/>
        <item x="938"/>
        <item x="1248"/>
        <item x="1080"/>
        <item x="688"/>
        <item x="932"/>
        <item x="694"/>
        <item x="276"/>
        <item x="94"/>
        <item x="540"/>
        <item x="723"/>
        <item x="221"/>
        <item x="741"/>
        <item x="843"/>
        <item x="917"/>
        <item x="411"/>
        <item x="1315"/>
        <item x="430"/>
        <item x="975"/>
        <item x="1206"/>
        <item x="41"/>
        <item x="1285"/>
        <item x="1196"/>
        <item x="454"/>
        <item x="1175"/>
        <item x="251"/>
        <item x="391"/>
        <item x="679"/>
        <item x="359"/>
        <item x="545"/>
        <item x="1224"/>
        <item x="599"/>
        <item x="695"/>
        <item x="748"/>
        <item x="646"/>
        <item x="1128"/>
        <item x="402"/>
        <item x="483"/>
        <item x="1325"/>
        <item x="623"/>
        <item x="170"/>
        <item x="780"/>
        <item x="779"/>
        <item x="1086"/>
        <item x="519"/>
        <item x="1139"/>
        <item x="1189"/>
        <item x="442"/>
        <item x="1021"/>
        <item x="926"/>
        <item x="485"/>
        <item x="315"/>
        <item x="1237"/>
        <item x="827"/>
        <item x="698"/>
        <item x="909"/>
        <item x="865"/>
        <item x="1277"/>
        <item x="898"/>
        <item x="1331"/>
        <item x="243"/>
        <item x="169"/>
        <item x="328"/>
        <item x="525"/>
        <item x="1162"/>
        <item x="792"/>
        <item x="61"/>
        <item x="8"/>
        <item x="270"/>
        <item x="1124"/>
        <item x="1095"/>
        <item x="325"/>
        <item x="1108"/>
        <item x="929"/>
        <item x="976"/>
        <item x="1297"/>
        <item x="1187"/>
        <item x="802"/>
        <item x="167"/>
        <item x="801"/>
        <item x="721"/>
        <item x="438"/>
        <item x="181"/>
        <item x="541"/>
        <item x="1027"/>
        <item x="1004"/>
        <item x="514"/>
        <item x="151"/>
        <item x="305"/>
        <item x="1263"/>
        <item x="530"/>
        <item x="621"/>
        <item x="1133"/>
        <item x="364"/>
        <item x="591"/>
        <item x="981"/>
        <item x="399"/>
        <item x="720"/>
        <item x="1125"/>
        <item x="1115"/>
        <item x="1194"/>
        <item x="158"/>
        <item x="859"/>
        <item x="971"/>
        <item x="292"/>
        <item x="489"/>
        <item x="983"/>
        <item x="1114"/>
        <item x="984"/>
        <item x="959"/>
        <item x="644"/>
        <item x="1019"/>
        <item x="581"/>
        <item x="869"/>
        <item x="1250"/>
        <item x="677"/>
        <item x="874"/>
        <item x="17"/>
        <item x="601"/>
        <item x="362"/>
        <item x="273"/>
        <item x="195"/>
        <item x="819"/>
        <item x="742"/>
        <item x="143"/>
        <item x="4"/>
        <item x="250"/>
        <item x="829"/>
        <item x="104"/>
        <item x="1136"/>
        <item x="662"/>
        <item x="737"/>
        <item x="818"/>
        <item x="1132"/>
        <item x="156"/>
        <item x="1244"/>
        <item x="618"/>
        <item x="1233"/>
        <item x="1336"/>
        <item x="349"/>
        <item x="1035"/>
        <item x="379"/>
        <item x="816"/>
        <item x="316"/>
        <item x="578"/>
        <item x="943"/>
        <item x="743"/>
        <item x="590"/>
        <item x="246"/>
        <item x="1061"/>
        <item x="821"/>
        <item x="626"/>
        <item x="52"/>
        <item x="345"/>
        <item x="512"/>
        <item x="5"/>
        <item x="64"/>
        <item x="1018"/>
        <item x="127"/>
        <item x="131"/>
        <item x="255"/>
        <item x="26"/>
        <item x="173"/>
        <item x="455"/>
        <item x="1342"/>
        <item x="1303"/>
        <item x="419"/>
        <item x="643"/>
        <item x="267"/>
        <item x="1321"/>
        <item x="172"/>
        <item x="879"/>
        <item x="1111"/>
        <item x="765"/>
        <item x="353"/>
        <item x="790"/>
        <item x="962"/>
        <item x="884"/>
        <item x="684"/>
        <item x="817"/>
        <item x="845"/>
        <item x="319"/>
        <item x="1166"/>
        <item x="1049"/>
        <item x="380"/>
        <item x="351"/>
        <item x="1043"/>
        <item x="215"/>
        <item x="7"/>
        <item x="860"/>
        <item x="1299"/>
        <item x="10"/>
        <item x="50"/>
        <item x="1293"/>
        <item x="1160"/>
        <item x="924"/>
        <item x="1149"/>
        <item x="375"/>
        <item x="69"/>
        <item x="1329"/>
        <item x="396"/>
        <item x="108"/>
        <item x="1031"/>
        <item x="1153"/>
        <item x="247"/>
        <item x="105"/>
        <item x="443"/>
        <item x="1063"/>
        <item x="440"/>
        <item x="147"/>
        <item x="747"/>
        <item x="214"/>
        <item x="77"/>
        <item x="113"/>
        <item x="295"/>
        <item x="1220"/>
        <item x="87"/>
        <item x="70"/>
        <item x="301"/>
        <item x="168"/>
        <item x="83"/>
        <item x="1171"/>
        <item x="1089"/>
        <item x="497"/>
        <item x="1044"/>
        <item x="557"/>
        <item x="1002"/>
        <item x="128"/>
        <item x="773"/>
        <item x="964"/>
        <item x="516"/>
        <item x="1142"/>
        <item x="1207"/>
        <item x="947"/>
        <item x="119"/>
        <item x="1157"/>
        <item x="225"/>
        <item x="1235"/>
        <item x="781"/>
        <item x="711"/>
        <item x="464"/>
        <item x="249"/>
        <item x="100"/>
        <item x="0"/>
        <item x="1217"/>
        <item x="1071"/>
        <item x="707"/>
        <item x="1102"/>
        <item x="645"/>
        <item x="1210"/>
        <item x="1074"/>
        <item x="451"/>
        <item x="417"/>
        <item x="73"/>
        <item x="275"/>
        <item x="248"/>
        <item x="625"/>
        <item x="1155"/>
        <item x="798"/>
        <item x="1314"/>
        <item x="1126"/>
        <item x="700"/>
        <item x="1005"/>
        <item x="657"/>
        <item x="490"/>
        <item x="1069"/>
        <item x="329"/>
        <item x="589"/>
        <item x="661"/>
        <item x="356"/>
        <item x="793"/>
        <item x="56"/>
        <item x="327"/>
        <item x="1060"/>
        <item x="966"/>
        <item x="114"/>
        <item x="1096"/>
        <item x="594"/>
        <item x="1209"/>
        <item x="563"/>
        <item x="858"/>
        <item x="861"/>
        <item x="1172"/>
        <item x="991"/>
        <item x="1253"/>
        <item x="186"/>
        <item x="838"/>
        <item x="290"/>
        <item x="1179"/>
        <item x="130"/>
        <item x="200"/>
        <item x="523"/>
        <item x="1083"/>
        <item x="521"/>
        <item x="213"/>
        <item x="68"/>
        <item x="812"/>
        <item x="347"/>
        <item x="142"/>
        <item x="85"/>
        <item x="137"/>
        <item x="36"/>
        <item x="242"/>
        <item x="894"/>
        <item x="730"/>
        <item x="1270"/>
        <item x="1077"/>
        <item x="465"/>
        <item x="998"/>
        <item x="945"/>
        <item x="702"/>
        <item x="1040"/>
        <item x="107"/>
        <item x="201"/>
        <item x="183"/>
        <item x="813"/>
        <item x="1313"/>
        <item x="323"/>
        <item x="506"/>
        <item x="1088"/>
        <item x="1164"/>
        <item x="683"/>
        <item x="481"/>
        <item x="103"/>
        <item x="1208"/>
        <item x="1247"/>
        <item x="1255"/>
        <item x="522"/>
        <item x="152"/>
        <item x="501"/>
        <item x="1214"/>
        <item x="49"/>
        <item x="16"/>
        <item x="848"/>
        <item x="842"/>
        <item x="39"/>
        <item x="149"/>
        <item x="1182"/>
        <item x="722"/>
        <item x="397"/>
        <item x="897"/>
        <item x="462"/>
        <item x="377"/>
        <item x="1051"/>
        <item x="389"/>
        <item x="45"/>
        <item x="79"/>
        <item x="585"/>
        <item x="444"/>
        <item x="690"/>
        <item x="116"/>
        <item x="34"/>
        <item x="1309"/>
        <item x="196"/>
        <item x="58"/>
        <item x="304"/>
        <item x="368"/>
        <item x="360"/>
        <item x="952"/>
        <item x="555"/>
        <item x="834"/>
        <item x="48"/>
        <item x="918"/>
        <item x="404"/>
        <item x="611"/>
        <item x="385"/>
        <item x="157"/>
        <item x="371"/>
        <item x="1057"/>
        <item x="78"/>
        <item x="425"/>
        <item x="1236"/>
        <item x="401"/>
        <item x="288"/>
        <item x="271"/>
        <item x="846"/>
        <item x="634"/>
        <item x="352"/>
        <item x="43"/>
        <item x="209"/>
        <item x="630"/>
        <item x="197"/>
        <item x="999"/>
        <item x="226"/>
        <item x="287"/>
        <item x="212"/>
        <item x="560"/>
        <item x="771"/>
        <item x="1101"/>
        <item x="872"/>
        <item x="693"/>
        <item x="1036"/>
        <item x="237"/>
        <item x="901"/>
        <item x="1290"/>
        <item x="726"/>
        <item x="218"/>
        <item x="324"/>
        <item x="1033"/>
        <item x="1201"/>
        <item x="574"/>
        <item x="1109"/>
        <item x="993"/>
        <item x="686"/>
        <item x="122"/>
        <item x="332"/>
        <item x="904"/>
        <item x="1243"/>
        <item x="785"/>
        <item x="1163"/>
        <item x="830"/>
        <item x="410"/>
        <item x="1161"/>
        <item x="905"/>
        <item x="219"/>
        <item x="106"/>
        <item x="1197"/>
        <item x="1138"/>
        <item x="719"/>
        <item x="1273"/>
        <item x="1048"/>
        <item x="1178"/>
        <item x="1174"/>
        <item x="632"/>
        <item x="751"/>
        <item x="992"/>
        <item x="1017"/>
        <item x="678"/>
        <item x="610"/>
        <item x="685"/>
        <item x="988"/>
        <item x="373"/>
        <item x="1008"/>
        <item x="1192"/>
        <item x="1306"/>
        <item x="758"/>
        <item x="1147"/>
        <item x="752"/>
        <item x="1134"/>
        <item x="491"/>
        <item x="1338"/>
        <item x="466"/>
        <item x="668"/>
        <item x="216"/>
        <item x="1191"/>
        <item x="441"/>
        <item x="629"/>
        <item x="434"/>
        <item x="1130"/>
        <item x="1350"/>
        <item x="84"/>
        <item x="671"/>
        <item x="1184"/>
        <item x="245"/>
        <item x="1251"/>
        <item x="241"/>
        <item x="823"/>
        <item x="587"/>
        <item x="235"/>
        <item x="592"/>
        <item x="198"/>
        <item x="531"/>
        <item x="961"/>
        <item x="229"/>
        <item x="822"/>
        <item x="294"/>
        <item x="383"/>
        <item x="740"/>
        <item x="735"/>
        <item x="217"/>
        <item x="260"/>
        <item x="692"/>
        <item x="439"/>
        <item x="508"/>
        <item x="400"/>
        <item x="770"/>
        <item x="656"/>
        <item x="207"/>
        <item x="697"/>
        <item x="475"/>
        <item x="1284"/>
        <item x="775"/>
        <item x="899"/>
        <item x="309"/>
        <item x="714"/>
        <item x="298"/>
        <item x="1339"/>
        <item x="436"/>
        <item x="257"/>
        <item x="477"/>
        <item x="278"/>
        <item x="1006"/>
        <item x="847"/>
        <item x="888"/>
        <item x="338"/>
        <item x="1090"/>
        <item x="708"/>
        <item x="1181"/>
        <item x="882"/>
        <item x="561"/>
        <item x="1222"/>
        <item x="118"/>
        <item x="340"/>
        <item x="1241"/>
        <item x="51"/>
        <item x="126"/>
        <item x="728"/>
        <item x="608"/>
        <item x="673"/>
        <item x="1341"/>
        <item x="1072"/>
        <item x="824"/>
        <item x="1225"/>
        <item x="931"/>
        <item x="1337"/>
        <item x="994"/>
        <item x="584"/>
        <item x="534"/>
        <item x="1288"/>
        <item x="339"/>
        <item x="701"/>
        <item x="868"/>
        <item x="1271"/>
        <item x="274"/>
        <item x="498"/>
        <item x="969"/>
        <item x="435"/>
        <item x="850"/>
        <item x="335"/>
        <item x="857"/>
        <item x="1239"/>
        <item x="797"/>
        <item x="286"/>
        <item x="527"/>
        <item x="551"/>
        <item x="851"/>
        <item x="239"/>
        <item x="810"/>
        <item x="826"/>
        <item x="564"/>
        <item x="1223"/>
        <item x="1221"/>
        <item x="358"/>
        <item x="954"/>
        <item x="387"/>
        <item x="184"/>
        <item x="732"/>
        <item x="844"/>
        <item x="123"/>
        <item x="786"/>
        <item x="766"/>
        <item x="1107"/>
        <item x="712"/>
        <item x="762"/>
        <item x="403"/>
        <item x="507"/>
        <item x="595"/>
        <item x="500"/>
        <item x="1067"/>
        <item x="562"/>
        <item x="1122"/>
        <item x="102"/>
        <item x="293"/>
        <item x="788"/>
        <item x="22"/>
        <item x="800"/>
        <item x="413"/>
        <item x="187"/>
        <item x="470"/>
        <item x="1151"/>
        <item x="912"/>
        <item x="791"/>
        <item x="887"/>
        <item x="1238"/>
        <item x="774"/>
        <item x="841"/>
        <item x="426"/>
        <item x="30"/>
        <item x="284"/>
        <item x="330"/>
        <item x="13"/>
        <item x="155"/>
        <item x="764"/>
        <item x="1075"/>
        <item x="42"/>
        <item x="412"/>
        <item x="908"/>
        <item x="281"/>
        <item x="348"/>
        <item x="1276"/>
        <item x="53"/>
        <item x="28"/>
        <item x="469"/>
        <item x="1135"/>
        <item x="756"/>
        <item x="832"/>
        <item x="809"/>
        <item x="1304"/>
        <item x="1042"/>
        <item x="806"/>
        <item x="1137"/>
        <item x="182"/>
        <item x="542"/>
        <item x="144"/>
        <item x="547"/>
        <item x="863"/>
        <item x="220"/>
        <item x="1330"/>
        <item x="124"/>
        <item x="476"/>
        <item x="1289"/>
        <item x="706"/>
        <item x="1076"/>
        <item x="1231"/>
        <item x="579"/>
        <item x="1091"/>
        <item x="222"/>
        <item x="672"/>
        <item x="883"/>
        <item x="659"/>
        <item x="613"/>
        <item x="777"/>
        <item x="1059"/>
        <item x="299"/>
        <item x="1185"/>
        <item x="302"/>
        <item x="71"/>
        <item x="420"/>
        <item x="307"/>
        <item x="1070"/>
        <item x="1053"/>
        <item x="457"/>
        <item x="1097"/>
        <item x="264"/>
        <item x="175"/>
        <item x="35"/>
        <item x="355"/>
        <item x="649"/>
        <item x="1012"/>
        <item x="942"/>
        <item x="769"/>
        <item x="1335"/>
        <item x="459"/>
        <item x="1000"/>
        <item x="1105"/>
        <item x="660"/>
        <item x="716"/>
        <item x="265"/>
        <item x="729"/>
        <item x="524"/>
        <item x="921"/>
        <item x="150"/>
        <item x="1349"/>
        <item x="1152"/>
        <item x="900"/>
        <item x="1110"/>
        <item x="91"/>
        <item x="799"/>
        <item x="1264"/>
        <item x="1296"/>
        <item x="494"/>
        <item x="873"/>
        <item x="1025"/>
        <item x="20"/>
        <item x="787"/>
        <item x="1186"/>
        <item x="916"/>
        <item x="651"/>
        <item x="1262"/>
        <item x="1087"/>
        <item x="1082"/>
        <item x="733"/>
        <item x="1260"/>
        <item x="612"/>
        <item x="973"/>
        <item x="253"/>
        <item x="153"/>
        <item x="1024"/>
        <item x="956"/>
        <item x="703"/>
        <item x="699"/>
        <item x="1081"/>
        <item x="146"/>
        <item x="1352"/>
        <item x="893"/>
        <item x="665"/>
        <item x="727"/>
        <item x="915"/>
        <item x="935"/>
        <item x="1261"/>
        <item x="811"/>
        <item x="354"/>
        <item x="972"/>
        <item x="1146"/>
        <item x="970"/>
        <item x="1317"/>
        <item x="312"/>
        <item x="546"/>
        <item x="1058"/>
        <item x="472"/>
        <item x="433"/>
        <item x="928"/>
        <item x="934"/>
        <item x="259"/>
        <item x="820"/>
        <item x="583"/>
        <item x="98"/>
        <item x="985"/>
        <item x="619"/>
        <item x="627"/>
        <item x="487"/>
        <item x="906"/>
        <item x="565"/>
        <item x="160"/>
        <item x="1301"/>
        <item x="862"/>
        <item x="331"/>
        <item x="1168"/>
        <item x="159"/>
        <item x="300"/>
        <item x="833"/>
        <item x="641"/>
        <item x="429"/>
        <item x="518"/>
        <item x="234"/>
        <item x="162"/>
        <item x="880"/>
        <item x="452"/>
        <item x="1148"/>
        <item x="713"/>
        <item x="1254"/>
        <item x="570"/>
        <item x="895"/>
        <item x="11"/>
        <item x="341"/>
        <item x="479"/>
        <item x="778"/>
        <item x="136"/>
        <item x="1316"/>
        <item x="262"/>
        <item x="767"/>
        <item x="208"/>
        <item x="357"/>
        <item x="101"/>
        <item x="223"/>
        <item x="1228"/>
        <item x="1029"/>
        <item x="369"/>
        <item x="174"/>
        <item x="1034"/>
        <item x="268"/>
        <item x="1065"/>
        <item x="856"/>
        <item x="577"/>
        <item x="135"/>
        <item x="456"/>
        <item x="180"/>
        <item x="689"/>
        <item x="1298"/>
        <item x="825"/>
        <item x="782"/>
        <item x="55"/>
        <item x="230"/>
        <item x="796"/>
        <item x="1098"/>
        <item x="1169"/>
        <item x="1232"/>
        <item x="849"/>
        <item x="1333"/>
        <item x="568"/>
        <item x="885"/>
        <item x="231"/>
        <item x="1011"/>
        <item x="211"/>
        <item x="346"/>
        <item x="1259"/>
        <item x="1305"/>
        <item x="405"/>
        <item x="54"/>
        <item x="374"/>
        <item x="606"/>
        <item x="1353"/>
        <item x="171"/>
        <item x="652"/>
        <item x="837"/>
        <item x="1112"/>
        <item x="47"/>
        <item x="145"/>
        <item x="552"/>
        <item x="44"/>
        <item x="755"/>
        <item x="25"/>
        <item x="1227"/>
        <item x="488"/>
        <item x="704"/>
        <item x="99"/>
        <item x="75"/>
        <item x="238"/>
        <item x="600"/>
        <item x="97"/>
        <item x="783"/>
        <item x="1280"/>
        <item x="1245"/>
        <item x="82"/>
        <item x="886"/>
        <item x="59"/>
        <item x="1055"/>
        <item x="1177"/>
        <item x="1015"/>
        <item x="386"/>
        <item x="311"/>
        <item x="881"/>
        <item x="840"/>
        <item x="538"/>
        <item x="588"/>
        <item x="431"/>
        <item x="120"/>
        <item x="535"/>
        <item x="1205"/>
        <item x="495"/>
        <item x="3"/>
        <item x="739"/>
        <item x="62"/>
        <item x="21"/>
        <item x="236"/>
        <item x="907"/>
        <item x="141"/>
        <item x="427"/>
        <item x="296"/>
        <item x="1145"/>
        <item x="493"/>
        <item x="74"/>
        <item x="227"/>
        <item x="746"/>
        <item x="667"/>
        <item x="680"/>
        <item x="1068"/>
        <item x="66"/>
        <item x="115"/>
        <item x="334"/>
        <item x="29"/>
        <item x="515"/>
        <item x="1265"/>
        <item x="1039"/>
        <item x="664"/>
        <item x="266"/>
        <item x="532"/>
        <item x="447"/>
        <item x="164"/>
        <item x="408"/>
        <item x="392"/>
        <item x="192"/>
        <item x="233"/>
        <item x="109"/>
        <item x="31"/>
        <item x="185"/>
        <item x="117"/>
        <item x="163"/>
        <item x="205"/>
        <item x="415"/>
        <item x="1104"/>
        <item x="188"/>
        <item x="925"/>
        <item x="60"/>
        <item x="955"/>
        <item x="416"/>
        <item x="996"/>
        <item x="1218"/>
        <item x="140"/>
        <item x="1099"/>
        <item x="805"/>
        <item x="1119"/>
        <item x="759"/>
        <item x="835"/>
        <item x="974"/>
        <item x="1190"/>
        <item x="1198"/>
        <item x="855"/>
        <item x="1344"/>
        <item x="1343"/>
        <item x="1274"/>
        <item x="437"/>
        <item x="12"/>
        <item x="86"/>
        <item x="1173"/>
        <item x="343"/>
        <item x="933"/>
        <item x="1028"/>
        <item x="958"/>
        <item x="949"/>
        <item x="674"/>
        <item x="609"/>
        <item x="321"/>
        <item x="282"/>
        <item x="1054"/>
        <item x="941"/>
        <item x="1117"/>
        <item x="815"/>
        <item x="1144"/>
        <item x="1180"/>
        <item x="920"/>
        <item x="1291"/>
        <item x="1073"/>
        <item x="474"/>
        <item x="72"/>
        <item x="910"/>
        <item x="112"/>
        <item x="1268"/>
        <item x="616"/>
        <item x="1084"/>
        <item x="1355"/>
        <item x="761"/>
        <item x="622"/>
        <item x="648"/>
        <item x="776"/>
        <item x="482"/>
        <item x="543"/>
        <item x="395"/>
        <item x="878"/>
        <item x="161"/>
        <item x="24"/>
        <item x="1188"/>
        <item x="647"/>
        <item x="1308"/>
        <item x="533"/>
        <item x="511"/>
        <item x="336"/>
        <item x="240"/>
        <item x="424"/>
        <item x="1022"/>
        <item x="365"/>
        <item x="178"/>
        <item x="1332"/>
        <item x="6"/>
        <item x="1279"/>
        <item x="725"/>
        <item x="1092"/>
        <item x="528"/>
        <item x="492"/>
        <item x="165"/>
        <item x="607"/>
        <item x="177"/>
        <item x="586"/>
        <item x="203"/>
        <item x="655"/>
        <item x="361"/>
        <item x="1307"/>
        <item x="366"/>
        <item x="367"/>
        <item x="256"/>
        <item x="913"/>
        <item x="204"/>
        <item x="484"/>
        <item x="734"/>
        <item x="548"/>
        <item x="556"/>
        <item x="1094"/>
        <item x="1103"/>
        <item x="81"/>
        <item x="279"/>
        <item x="639"/>
        <item x="449"/>
        <item x="1282"/>
        <item x="277"/>
        <item x="1131"/>
        <item x="92"/>
        <item x="1078"/>
        <item x="968"/>
        <item x="1193"/>
        <item x="517"/>
        <item x="194"/>
        <item x="33"/>
        <item x="948"/>
        <item x="314"/>
        <item x="1026"/>
        <item x="133"/>
        <item x="1310"/>
        <item x="37"/>
        <item x="529"/>
        <item x="768"/>
        <item x="65"/>
        <item x="891"/>
        <item x="1230"/>
        <item x="536"/>
        <item x="650"/>
        <item x="283"/>
        <item x="461"/>
        <item x="1038"/>
        <item x="90"/>
        <item x="1286"/>
        <item x="80"/>
        <item x="390"/>
        <item x="89"/>
        <item x="19"/>
        <item x="653"/>
        <item x="76"/>
        <item x="63"/>
        <item x="428"/>
        <item x="1199"/>
        <item x="1156"/>
        <item x="596"/>
        <item x="458"/>
        <item x="421"/>
        <item x="944"/>
        <item x="930"/>
        <item x="129"/>
        <item x="388"/>
        <item x="852"/>
        <item x="1159"/>
        <item x="566"/>
        <item x="567"/>
        <item x="1030"/>
        <item x="289"/>
        <item x="372"/>
        <item x="670"/>
        <item x="32"/>
        <item x="1056"/>
        <item x="675"/>
        <item x="615"/>
        <item x="467"/>
        <item x="418"/>
        <item x="978"/>
        <item x="446"/>
        <item x="995"/>
        <item x="1013"/>
        <item x="914"/>
        <item x="478"/>
        <item x="326"/>
        <item x="125"/>
        <item x="808"/>
        <item x="582"/>
        <item x="864"/>
        <item x="138"/>
        <item x="258"/>
        <item x="654"/>
        <item x="1016"/>
        <item x="876"/>
        <item x="922"/>
        <item x="96"/>
        <item x="569"/>
        <item x="946"/>
        <item x="614"/>
        <item x="376"/>
        <item x="669"/>
        <item x="754"/>
        <item x="363"/>
        <item x="1275"/>
        <item x="148"/>
        <item x="1257"/>
        <item x="1267"/>
        <item x="423"/>
        <item x="1269"/>
        <item x="414"/>
        <item x="979"/>
        <item x="1327"/>
        <item x="1258"/>
        <item x="744"/>
        <item x="553"/>
        <item x="503"/>
        <item x="1348"/>
        <item x="333"/>
        <item x="807"/>
        <item x="384"/>
        <item x="870"/>
        <item x="1328"/>
        <item x="1158"/>
        <item x="526"/>
        <item x="67"/>
        <item x="635"/>
        <item x="199"/>
        <item x="676"/>
        <item x="496"/>
        <item x="14"/>
        <item x="308"/>
        <item x="1116"/>
        <item x="111"/>
        <item x="982"/>
        <item x="1246"/>
        <item x="1212"/>
        <item x="9"/>
        <item x="448"/>
        <item x="190"/>
        <item x="957"/>
        <item x="121"/>
        <item x="1"/>
        <item x="23"/>
        <item x="46"/>
        <item x="753"/>
        <item x="1202"/>
        <item x="687"/>
        <item x="539"/>
        <item x="1281"/>
        <item x="575"/>
        <item x="1066"/>
        <item x="603"/>
        <item x="1129"/>
        <item t="default"/>
      </items>
      <autoSortScope>
        <pivotArea dataOnly="0" outline="0" fieldPosition="0">
          <references count="1">
            <reference field="4294967294" count="1" selected="0">
              <x v="0"/>
            </reference>
          </references>
        </pivotArea>
      </autoSortScope>
    </pivotField>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0"/>
  </rowFields>
  <rowItems count="11">
    <i>
      <x v="1231"/>
    </i>
    <i>
      <x v="494"/>
    </i>
    <i>
      <x v="1004"/>
    </i>
    <i>
      <x v="299"/>
    </i>
    <i>
      <x v="79"/>
    </i>
    <i>
      <x v="216"/>
    </i>
    <i>
      <x v="847"/>
    </i>
    <i>
      <x v="485"/>
    </i>
    <i>
      <x v="653"/>
    </i>
    <i>
      <x v="646"/>
    </i>
    <i t="grand">
      <x/>
    </i>
  </rowItems>
  <colItems count="1">
    <i/>
  </colItems>
  <pageFields count="1">
    <pageField fld="18" hier="-1"/>
  </pageFields>
  <dataFields count="1">
    <dataField name="Sum of Profit"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153B186-B389-4141-BD2A-071911A04C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9:B180" firstHeaderRow="1" firstDataRow="1" firstDataCol="1"/>
  <pivotFields count="26">
    <pivotField showAll="0"/>
    <pivotField showAll="0"/>
    <pivotField axis="axisRow" showAll="0" measureFilter="1" sortType="descending">
      <items count="3299">
        <item x="1689"/>
        <item x="1709"/>
        <item x="1634"/>
        <item x="2176"/>
        <item x="1521"/>
        <item x="1620"/>
        <item x="3264"/>
        <item x="2129"/>
        <item x="986"/>
        <item x="567"/>
        <item x="1965"/>
        <item x="2204"/>
        <item x="2117"/>
        <item x="871"/>
        <item x="1597"/>
        <item x="598"/>
        <item x="2332"/>
        <item x="2678"/>
        <item x="2414"/>
        <item x="1269"/>
        <item x="3019"/>
        <item x="927"/>
        <item x="1616"/>
        <item x="1922"/>
        <item x="1229"/>
        <item x="2225"/>
        <item x="159"/>
        <item x="2538"/>
        <item x="3266"/>
        <item x="1210"/>
        <item x="2191"/>
        <item x="2756"/>
        <item x="1191"/>
        <item x="1937"/>
        <item x="958"/>
        <item x="1146"/>
        <item x="1668"/>
        <item x="2717"/>
        <item x="276"/>
        <item x="1408"/>
        <item x="1439"/>
        <item x="2478"/>
        <item x="2209"/>
        <item x="1732"/>
        <item x="1032"/>
        <item x="2882"/>
        <item x="2275"/>
        <item x="119"/>
        <item x="1288"/>
        <item x="2249"/>
        <item x="3251"/>
        <item x="1171"/>
        <item x="1506"/>
        <item x="833"/>
        <item x="3167"/>
        <item x="2915"/>
        <item x="1105"/>
        <item x="61"/>
        <item x="453"/>
        <item x="740"/>
        <item x="2015"/>
        <item x="140"/>
        <item x="1313"/>
        <item x="6"/>
        <item x="3067"/>
        <item x="2557"/>
        <item x="423"/>
        <item x="289"/>
        <item x="3160"/>
        <item x="2466"/>
        <item x="1472"/>
        <item x="570"/>
        <item x="2749"/>
        <item x="1467"/>
        <item x="941"/>
        <item x="428"/>
        <item x="1446"/>
        <item x="3221"/>
        <item x="2828"/>
        <item x="2937"/>
        <item x="2885"/>
        <item x="2650"/>
        <item x="767"/>
        <item x="175"/>
        <item x="265"/>
        <item x="299"/>
        <item x="206"/>
        <item x="1920"/>
        <item x="770"/>
        <item x="481"/>
        <item x="3181"/>
        <item x="439"/>
        <item x="1489"/>
        <item x="1282"/>
        <item x="1962"/>
        <item x="3209"/>
        <item x="725"/>
        <item x="2253"/>
        <item x="2398"/>
        <item x="651"/>
        <item x="2220"/>
        <item x="218"/>
        <item x="1347"/>
        <item x="1131"/>
        <item x="987"/>
        <item x="1477"/>
        <item x="2459"/>
        <item x="1120"/>
        <item x="1071"/>
        <item x="2726"/>
        <item x="2469"/>
        <item x="654"/>
        <item x="1420"/>
        <item x="497"/>
        <item x="540"/>
        <item x="1601"/>
        <item x="2448"/>
        <item x="2883"/>
        <item x="1102"/>
        <item x="448"/>
        <item x="3163"/>
        <item x="3012"/>
        <item x="2587"/>
        <item x="189"/>
        <item x="2124"/>
        <item x="14"/>
        <item x="2494"/>
        <item x="655"/>
        <item x="3031"/>
        <item x="120"/>
        <item x="90"/>
        <item x="412"/>
        <item x="1294"/>
        <item x="1388"/>
        <item x="1048"/>
        <item x="1956"/>
        <item x="2831"/>
        <item x="78"/>
        <item x="656"/>
        <item x="2763"/>
        <item x="413"/>
        <item x="222"/>
        <item x="1581"/>
        <item x="450"/>
        <item x="2674"/>
        <item x="3111"/>
        <item x="49"/>
        <item x="2935"/>
        <item x="2966"/>
        <item x="935"/>
        <item x="2203"/>
        <item x="900"/>
        <item x="1287"/>
        <item x="3024"/>
        <item x="1905"/>
        <item x="2186"/>
        <item x="160"/>
        <item x="3087"/>
        <item x="2646"/>
        <item x="912"/>
        <item x="1769"/>
        <item x="19"/>
        <item x="734"/>
        <item x="2582"/>
        <item x="2955"/>
        <item x="894"/>
        <item x="1059"/>
        <item x="854"/>
        <item x="2464"/>
        <item x="2720"/>
        <item x="2922"/>
        <item x="1251"/>
        <item x="1087"/>
        <item x="657"/>
        <item x="1039"/>
        <item x="2463"/>
        <item x="1976"/>
        <item x="105"/>
        <item x="2110"/>
        <item x="1749"/>
        <item x="131"/>
        <item x="658"/>
        <item x="1148"/>
        <item x="802"/>
        <item x="659"/>
        <item x="2184"/>
        <item x="1320"/>
        <item x="3252"/>
        <item x="3158"/>
        <item x="251"/>
        <item x="1805"/>
        <item x="1185"/>
        <item x="2663"/>
        <item x="2571"/>
        <item x="2925"/>
        <item x="3258"/>
        <item x="3103"/>
        <item x="60"/>
        <item x="2860"/>
        <item x="2797"/>
        <item x="2417"/>
        <item x="1861"/>
        <item x="1712"/>
        <item x="3098"/>
        <item x="2042"/>
        <item x="735"/>
        <item x="867"/>
        <item x="79"/>
        <item x="1690"/>
        <item x="542"/>
        <item x="2568"/>
        <item x="1798"/>
        <item x="2373"/>
        <item x="349"/>
        <item x="2563"/>
        <item x="3194"/>
        <item x="1970"/>
        <item x="835"/>
        <item x="736"/>
        <item x="451"/>
        <item x="1940"/>
        <item x="1243"/>
        <item x="2822"/>
        <item x="2273"/>
        <item x="2343"/>
        <item x="2869"/>
        <item x="711"/>
        <item x="543"/>
        <item x="2691"/>
        <item x="50"/>
        <item x="2339"/>
        <item x="1008"/>
        <item x="2806"/>
        <item x="1779"/>
        <item x="2375"/>
        <item x="1552"/>
        <item x="2262"/>
        <item x="1161"/>
        <item x="660"/>
        <item x="861"/>
        <item x="1644"/>
        <item x="2649"/>
        <item x="1755"/>
        <item x="2484"/>
        <item x="2795"/>
        <item x="3017"/>
        <item x="3016"/>
        <item x="1369"/>
        <item x="1758"/>
        <item x="983"/>
        <item x="350"/>
        <item x="2112"/>
        <item x="2839"/>
        <item x="544"/>
        <item x="1614"/>
        <item x="2995"/>
        <item x="2010"/>
        <item x="1344"/>
        <item x="498"/>
        <item x="669"/>
        <item x="190"/>
        <item x="316"/>
        <item x="351"/>
        <item x="380"/>
        <item x="545"/>
        <item x="2391"/>
        <item x="917"/>
        <item x="2900"/>
        <item x="3059"/>
        <item x="1192"/>
        <item x="2232"/>
        <item x="3180"/>
        <item x="2714"/>
        <item x="20"/>
        <item x="1764"/>
        <item x="999"/>
        <item x="1813"/>
        <item x="2437"/>
        <item x="2397"/>
        <item x="42"/>
        <item x="381"/>
        <item x="823"/>
        <item x="1082"/>
        <item x="414"/>
        <item x="317"/>
        <item x="661"/>
        <item x="1378"/>
        <item x="547"/>
        <item x="415"/>
        <item x="2890"/>
        <item x="452"/>
        <item x="3077"/>
        <item x="1093"/>
        <item x="3054"/>
        <item x="2168"/>
        <item x="944"/>
        <item x="2351"/>
        <item x="2369"/>
        <item x="1396"/>
        <item x="1792"/>
        <item x="662"/>
        <item x="2096"/>
        <item x="2291"/>
        <item x="2707"/>
        <item x="2180"/>
        <item x="2419"/>
        <item x="382"/>
        <item x="599"/>
        <item x="1522"/>
        <item x="1009"/>
        <item x="1908"/>
        <item x="1440"/>
        <item x="1731"/>
        <item x="280"/>
        <item x="2528"/>
        <item x="2545"/>
        <item x="2729"/>
        <item x="548"/>
        <item x="1406"/>
        <item x="1156"/>
        <item x="2659"/>
        <item x="2405"/>
        <item x="883"/>
        <item x="737"/>
        <item x="2229"/>
        <item x="1589"/>
        <item x="2534"/>
        <item x="995"/>
        <item x="161"/>
        <item x="252"/>
        <item x="499"/>
        <item x="1385"/>
        <item x="937"/>
        <item x="281"/>
        <item x="851"/>
        <item x="2066"/>
        <item x="1224"/>
        <item x="2741"/>
        <item x="974"/>
        <item x="223"/>
        <item x="383"/>
        <item x="318"/>
        <item x="1049"/>
        <item x="549"/>
        <item x="1542"/>
        <item x="2830"/>
        <item x="3230"/>
        <item x="3170"/>
        <item x="2130"/>
        <item x="1088"/>
        <item x="2288"/>
        <item x="2592"/>
        <item x="3275"/>
        <item x="319"/>
        <item x="1660"/>
        <item x="1900"/>
        <item x="2944"/>
        <item x="2852"/>
        <item x="3218"/>
        <item x="738"/>
        <item x="952"/>
        <item x="121"/>
        <item x="2608"/>
        <item x="1323"/>
        <item x="1602"/>
        <item x="804"/>
        <item x="35"/>
        <item x="2035"/>
        <item x="1852"/>
        <item x="2821"/>
        <item x="2505"/>
        <item x="1617"/>
        <item x="2967"/>
        <item x="162"/>
        <item x="2487"/>
        <item x="253"/>
        <item x="1000"/>
        <item x="106"/>
        <item x="3282"/>
        <item x="2769"/>
        <item x="2775"/>
        <item x="930"/>
        <item x="2059"/>
        <item x="224"/>
        <item x="1762"/>
        <item x="2549"/>
        <item x="936"/>
        <item x="1197"/>
        <item x="1461"/>
        <item x="3168"/>
        <item x="2816"/>
        <item x="1959"/>
        <item x="664"/>
        <item x="2385"/>
        <item x="1592"/>
        <item x="320"/>
        <item x="3226"/>
        <item x="601"/>
        <item x="602"/>
        <item x="822"/>
        <item x="1198"/>
        <item x="2012"/>
        <item x="916"/>
        <item x="384"/>
        <item x="1874"/>
        <item x="417"/>
        <item x="418"/>
        <item x="2167"/>
        <item x="550"/>
        <item x="191"/>
        <item x="665"/>
        <item x="1447"/>
        <item x="856"/>
        <item x="1882"/>
        <item x="2374"/>
        <item x="2969"/>
        <item x="1466"/>
        <item x="1215"/>
        <item x="2371"/>
        <item x="1029"/>
        <item x="3124"/>
        <item x="3234"/>
        <item x="968"/>
        <item x="896"/>
        <item x="1437"/>
        <item x="603"/>
        <item x="2195"/>
        <item x="1508"/>
        <item x="2108"/>
        <item x="2783"/>
        <item x="2152"/>
        <item x="1252"/>
        <item x="1767"/>
        <item x="1209"/>
        <item x="1132"/>
        <item x="666"/>
        <item x="282"/>
        <item x="2251"/>
        <item x="2213"/>
        <item x="1040"/>
        <item x="3065"/>
        <item x="2365"/>
        <item x="2067"/>
        <item x="1871"/>
        <item x="2817"/>
        <item x="1930"/>
        <item x="15"/>
        <item x="1181"/>
        <item x="93"/>
        <item x="3042"/>
        <item x="3053"/>
        <item x="419"/>
        <item x="80"/>
        <item x="813"/>
        <item x="385"/>
        <item x="3257"/>
        <item x="1401"/>
        <item x="2946"/>
        <item x="1653"/>
        <item x="2599"/>
        <item x="2957"/>
        <item x="3015"/>
        <item x="2409"/>
        <item x="3150"/>
        <item x="454"/>
        <item x="2529"/>
        <item x="2799"/>
        <item x="51"/>
        <item x="1216"/>
        <item x="2164"/>
        <item x="2962"/>
        <item x="1787"/>
        <item x="552"/>
        <item x="1405"/>
        <item x="553"/>
        <item x="888"/>
        <item x="1083"/>
        <item x="3135"/>
        <item x="1020"/>
        <item x="1244"/>
        <item x="1271"/>
        <item x="2386"/>
        <item x="1964"/>
        <item x="605"/>
        <item x="1830"/>
        <item x="1084"/>
        <item x="1479"/>
        <item x="2686"/>
        <item x="420"/>
        <item x="2591"/>
        <item x="107"/>
        <item x="1352"/>
        <item x="1543"/>
        <item x="2350"/>
        <item x="1691"/>
        <item x="885"/>
        <item x="1186"/>
        <item x="668"/>
        <item x="1299"/>
        <item x="1624"/>
        <item x="2874"/>
        <item x="2667"/>
        <item x="1173"/>
        <item x="1372"/>
        <item x="741"/>
        <item x="1957"/>
        <item x="972"/>
        <item x="163"/>
        <item x="283"/>
        <item x="352"/>
        <item x="36"/>
        <item x="1744"/>
        <item x="2284"/>
        <item x="1024"/>
        <item x="139"/>
        <item x="1435"/>
        <item x="3051"/>
        <item x="2535"/>
        <item x="2131"/>
        <item x="2511"/>
        <item x="1307"/>
        <item x="2908"/>
        <item x="743"/>
        <item x="1916"/>
        <item x="386"/>
        <item x="1799"/>
        <item x="500"/>
        <item x="501"/>
        <item x="1546"/>
        <item x="1441"/>
        <item x="455"/>
        <item x="62"/>
        <item x="1391"/>
        <item x="2294"/>
        <item x="1845"/>
        <item x="2664"/>
        <item x="2007"/>
        <item x="193"/>
        <item x="555"/>
        <item x="1448"/>
        <item x="225"/>
        <item x="2338"/>
        <item x="284"/>
        <item x="2782"/>
        <item x="194"/>
        <item x="1987"/>
        <item x="2867"/>
        <item x="884"/>
        <item x="3136"/>
        <item x="1363"/>
        <item x="3062"/>
        <item x="1013"/>
        <item x="2509"/>
        <item x="3002"/>
        <item x="3095"/>
        <item x="3060"/>
        <item x="3192"/>
        <item x="285"/>
        <item x="196"/>
        <item x="670"/>
        <item x="108"/>
        <item x="164"/>
        <item x="2924"/>
        <item x="456"/>
        <item x="1108"/>
        <item x="671"/>
        <item x="1326"/>
        <item x="672"/>
        <item x="2456"/>
        <item x="2399"/>
        <item x="457"/>
        <item x="673"/>
        <item x="2302"/>
        <item x="556"/>
        <item x="1245"/>
        <item x="796"/>
        <item x="2028"/>
        <item x="606"/>
        <item x="1504"/>
        <item x="965"/>
        <item x="1714"/>
        <item x="2062"/>
        <item x="608"/>
        <item x="3259"/>
        <item x="2219"/>
        <item x="2906"/>
        <item x="2432"/>
        <item x="2903"/>
        <item x="3166"/>
        <item x="2054"/>
        <item x="122"/>
        <item x="321"/>
        <item x="2896"/>
        <item x="2826"/>
        <item x="557"/>
        <item x="221"/>
        <item x="250"/>
        <item x="843"/>
        <item x="2916"/>
        <item x="353"/>
        <item x="2228"/>
        <item x="1217"/>
        <item x="2403"/>
        <item x="3133"/>
        <item x="1783"/>
        <item x="1717"/>
        <item x="911"/>
        <item x="354"/>
        <item x="286"/>
        <item x="558"/>
        <item x="674"/>
        <item x="2004"/>
        <item x="1144"/>
        <item x="675"/>
        <item x="3179"/>
        <item x="2025"/>
        <item x="2790"/>
        <item x="1411"/>
        <item x="3048"/>
        <item x="355"/>
        <item x="1487"/>
        <item x="2095"/>
        <item x="1679"/>
        <item x="2230"/>
        <item x="458"/>
        <item x="68"/>
        <item x="2697"/>
        <item x="197"/>
        <item x="2269"/>
        <item x="1573"/>
        <item x="609"/>
        <item x="69"/>
        <item x="356"/>
        <item x="459"/>
        <item x="3271"/>
        <item x="559"/>
        <item x="2694"/>
        <item x="560"/>
        <item x="322"/>
        <item x="287"/>
        <item x="1643"/>
        <item x="2345"/>
        <item x="3120"/>
        <item x="1938"/>
        <item x="1788"/>
        <item x="421"/>
        <item x="2199"/>
        <item x="3228"/>
        <item x="1625"/>
        <item x="2087"/>
        <item x="872"/>
        <item x="744"/>
        <item x="2721"/>
        <item x="2612"/>
        <item x="1982"/>
        <item x="1632"/>
        <item x="2780"/>
        <item x="16"/>
        <item x="2792"/>
        <item x="2106"/>
        <item x="460"/>
        <item x="2215"/>
        <item x="1462"/>
        <item x="561"/>
        <item x="2264"/>
        <item x="2527"/>
        <item x="2942"/>
        <item x="3115"/>
        <item x="1353"/>
        <item x="969"/>
        <item x="2252"/>
        <item x="7"/>
        <item x="2139"/>
        <item x="357"/>
        <item x="1042"/>
        <item x="288"/>
        <item x="358"/>
        <item x="562"/>
        <item x="1553"/>
        <item x="821"/>
        <item x="254"/>
        <item x="2609"/>
        <item x="8"/>
        <item x="2162"/>
        <item x="504"/>
        <item x="2347"/>
        <item x="2086"/>
        <item x="1734"/>
        <item x="2597"/>
        <item x="2603"/>
        <item x="323"/>
        <item x="678"/>
        <item x="3129"/>
        <item x="2155"/>
        <item x="3285"/>
        <item x="1342"/>
        <item x="43"/>
        <item x="1129"/>
        <item x="745"/>
        <item x="1121"/>
        <item x="3183"/>
        <item x="1534"/>
        <item x="2234"/>
        <item x="2735"/>
        <item x="563"/>
        <item x="679"/>
        <item x="1043"/>
        <item x="610"/>
        <item x="2222"/>
        <item x="3018"/>
        <item x="21"/>
        <item x="2071"/>
        <item x="1078"/>
        <item x="2020"/>
        <item x="1529"/>
        <item x="1729"/>
        <item x="2990"/>
        <item x="873"/>
        <item x="1889"/>
        <item x="227"/>
        <item x="2305"/>
        <item x="3169"/>
        <item x="1832"/>
        <item x="2731"/>
        <item x="2070"/>
        <item x="3176"/>
        <item x="2045"/>
        <item x="611"/>
        <item x="2364"/>
        <item x="1135"/>
        <item x="1593"/>
        <item x="2281"/>
        <item x="1824"/>
        <item x="2745"/>
        <item x="3033"/>
        <item x="1773"/>
        <item x="324"/>
        <item x="1026"/>
        <item x="2187"/>
        <item x="505"/>
        <item x="2692"/>
        <item x="2992"/>
        <item x="165"/>
        <item x="2101"/>
        <item x="2878"/>
        <item x="3088"/>
        <item x="1094"/>
        <item x="2082"/>
        <item x="124"/>
        <item x="2006"/>
        <item x="2231"/>
        <item x="1865"/>
        <item x="506"/>
        <item x="2032"/>
        <item x="2178"/>
        <item x="2485"/>
        <item x="359"/>
        <item x="1459"/>
        <item x="1110"/>
        <item x="3208"/>
        <item x="3280"/>
        <item x="1065"/>
        <item x="1648"/>
        <item x="431"/>
        <item x="2248"/>
        <item x="811"/>
        <item x="1319"/>
        <item x="2436"/>
        <item x="1337"/>
        <item x="1226"/>
        <item x="812"/>
        <item x="1513"/>
        <item x="1359"/>
        <item x="1246"/>
        <item x="2971"/>
        <item x="2408"/>
        <item x="3278"/>
        <item x="255"/>
        <item x="2887"/>
        <item x="1659"/>
        <item x="866"/>
        <item x="2606"/>
        <item x="2550"/>
        <item x="991"/>
        <item x="198"/>
        <item x="747"/>
        <item x="3238"/>
        <item x="2794"/>
        <item x="22"/>
        <item x="2133"/>
        <item x="2521"/>
        <item x="836"/>
        <item x="1849"/>
        <item x="1793"/>
        <item x="1018"/>
        <item x="1610"/>
        <item x="613"/>
        <item x="52"/>
        <item x="959"/>
        <item x="81"/>
        <item x="614"/>
        <item x="109"/>
        <item x="2156"/>
        <item x="3149"/>
        <item x="3296"/>
        <item x="1273"/>
        <item x="3274"/>
        <item x="1312"/>
        <item x="1510"/>
        <item x="681"/>
        <item x="742"/>
        <item x="2853"/>
        <item x="2884"/>
        <item x="1774"/>
        <item x="3185"/>
        <item x="1483"/>
        <item x="2404"/>
        <item x="2235"/>
        <item x="256"/>
        <item x="2274"/>
        <item x="1053"/>
        <item x="1687"/>
        <item x="110"/>
        <item x="615"/>
        <item x="791"/>
        <item x="2402"/>
        <item x="3272"/>
        <item x="1706"/>
        <item x="2684"/>
        <item x="748"/>
        <item x="3116"/>
        <item x="682"/>
        <item x="1328"/>
        <item x="1554"/>
        <item x="1925"/>
        <item x="2406"/>
        <item x="461"/>
        <item x="1735"/>
        <item x="126"/>
        <item x="2912"/>
        <item x="3010"/>
        <item x="3011"/>
        <item x="749"/>
        <item x="1570"/>
        <item x="1931"/>
        <item x="422"/>
        <item x="617"/>
        <item x="1954"/>
        <item x="2862"/>
        <item x="3193"/>
        <item x="2451"/>
        <item x="127"/>
        <item x="3117"/>
        <item x="2346"/>
        <item x="257"/>
        <item x="388"/>
        <item x="750"/>
        <item x="2057"/>
        <item x="2843"/>
        <item x="2936"/>
        <item x="228"/>
        <item x="877"/>
        <item x="2573"/>
        <item x="325"/>
        <item x="3035"/>
        <item x="3037"/>
        <item x="2765"/>
        <item x="837"/>
        <item x="3178"/>
        <item x="2358"/>
        <item x="960"/>
        <item x="1194"/>
        <item x="1515"/>
        <item x="2479"/>
        <item x="920"/>
        <item x="2750"/>
        <item x="931"/>
        <item x="1095"/>
        <item x="1193"/>
        <item x="1499"/>
        <item x="128"/>
        <item x="564"/>
        <item x="2161"/>
        <item x="3153"/>
        <item x="2190"/>
        <item x="3174"/>
        <item x="3052"/>
        <item x="1526"/>
        <item x="96"/>
        <item x="142"/>
        <item x="360"/>
        <item x="199"/>
        <item x="2625"/>
        <item x="229"/>
        <item x="1393"/>
        <item x="1500"/>
        <item x="1822"/>
        <item x="3013"/>
        <item x="684"/>
        <item x="1544"/>
        <item x="2785"/>
        <item x="878"/>
        <item x="1771"/>
        <item x="166"/>
        <item x="111"/>
        <item x="2638"/>
        <item x="1794"/>
        <item x="508"/>
        <item x="1562"/>
        <item x="1364"/>
        <item x="565"/>
        <item x="509"/>
        <item x="2047"/>
        <item x="1085"/>
        <item x="510"/>
        <item x="2091"/>
        <item x="290"/>
        <item x="2038"/>
        <item x="1230"/>
        <item x="1021"/>
        <item x="1253"/>
        <item x="390"/>
        <item x="3159"/>
        <item x="2064"/>
        <item x="463"/>
        <item x="1670"/>
        <item x="566"/>
        <item x="948"/>
        <item x="751"/>
        <item x="1442"/>
        <item x="98"/>
        <item x="113"/>
        <item x="129"/>
        <item x="167"/>
        <item x="391"/>
        <item x="2486"/>
        <item x="200"/>
        <item x="620"/>
        <item x="752"/>
        <item x="2114"/>
        <item x="1859"/>
        <item x="2757"/>
        <item x="3044"/>
        <item x="2768"/>
        <item x="258"/>
        <item x="1365"/>
        <item x="1806"/>
        <item x="2143"/>
        <item x="2624"/>
        <item x="2851"/>
        <item x="686"/>
        <item x="2440"/>
        <item x="1996"/>
        <item x="1417"/>
        <item x="1863"/>
        <item x="924"/>
        <item x="2848"/>
        <item x="1980"/>
        <item x="130"/>
        <item x="993"/>
        <item x="2261"/>
        <item x="1262"/>
        <item x="1315"/>
        <item x="688"/>
        <item x="1971"/>
        <item x="689"/>
        <item x="2661"/>
        <item x="2829"/>
        <item x="2177"/>
        <item x="3093"/>
        <item x="568"/>
        <item x="1547"/>
        <item x="2426"/>
        <item x="361"/>
        <item x="2171"/>
        <item x="1075"/>
        <item x="2019"/>
        <item x="1145"/>
        <item x="1943"/>
        <item x="889"/>
        <item x="168"/>
        <item x="326"/>
        <item x="3043"/>
        <item x="1825"/>
        <item x="1005"/>
        <item x="3038"/>
        <item x="1174"/>
        <item x="979"/>
        <item x="1264"/>
        <item x="918"/>
        <item x="3188"/>
        <item x="919"/>
        <item x="3195"/>
        <item x="2100"/>
        <item x="424"/>
        <item x="327"/>
        <item x="1398"/>
        <item x="844"/>
        <item x="1403"/>
        <item x="2800"/>
        <item x="753"/>
        <item x="3092"/>
        <item x="2977"/>
        <item x="2832"/>
        <item x="2263"/>
        <item x="3107"/>
        <item x="2584"/>
        <item x="569"/>
        <item x="1626"/>
        <item x="2747"/>
        <item x="950"/>
        <item x="3206"/>
        <item x="1627"/>
        <item x="259"/>
        <item x="1574"/>
        <item x="3075"/>
        <item x="690"/>
        <item x="363"/>
        <item x="1998"/>
        <item x="1130"/>
        <item x="1298"/>
        <item x="2148"/>
        <item x="3039"/>
        <item x="2361"/>
        <item x="71"/>
        <item x="691"/>
        <item x="3205"/>
        <item x="2080"/>
        <item x="3007"/>
        <item x="1902"/>
        <item x="3232"/>
        <item x="169"/>
        <item x="364"/>
        <item x="3152"/>
        <item x="1536"/>
        <item x="2929"/>
        <item x="1661"/>
        <item x="692"/>
        <item x="465"/>
        <item x="2299"/>
        <item x="2724"/>
        <item x="2512"/>
        <item x="2673"/>
        <item x="2996"/>
        <item x="3191"/>
        <item x="2383"/>
        <item x="2257"/>
        <item x="3200"/>
        <item x="1974"/>
        <item x="571"/>
        <item x="2704"/>
        <item x="1698"/>
        <item x="1556"/>
        <item x="756"/>
        <item x="1683"/>
        <item x="1721"/>
        <item x="72"/>
        <item x="292"/>
        <item x="2014"/>
        <item x="757"/>
        <item x="114"/>
        <item x="143"/>
        <item x="2013"/>
        <item x="1608"/>
        <item x="1941"/>
        <item x="234"/>
        <item x="988"/>
        <item x="1355"/>
        <item x="2341"/>
        <item x="870"/>
        <item x="3112"/>
        <item x="3255"/>
        <item x="1348"/>
        <item x="622"/>
        <item x="1545"/>
        <item x="466"/>
        <item x="2902"/>
        <item x="1725"/>
        <item x="1349"/>
        <item x="10"/>
        <item x="2236"/>
        <item x="1162"/>
        <item x="1891"/>
        <item x="2144"/>
        <item x="1256"/>
        <item x="1524"/>
        <item x="1382"/>
        <item x="1182"/>
        <item x="1025"/>
        <item x="1576"/>
        <item x="1054"/>
        <item x="1295"/>
        <item x="2393"/>
        <item x="806"/>
        <item x="807"/>
        <item x="572"/>
        <item x="328"/>
        <item x="511"/>
        <item x="2834"/>
        <item x="907"/>
        <item x="1507"/>
        <item x="2581"/>
        <item x="1470"/>
        <item x="694"/>
        <item x="2499"/>
        <item x="2157"/>
        <item x="3235"/>
        <item x="1946"/>
        <item x="2320"/>
        <item x="1218"/>
        <item x="3076"/>
        <item x="1409"/>
        <item x="868"/>
        <item x="18"/>
        <item x="1909"/>
        <item x="235"/>
        <item x="115"/>
        <item x="1430"/>
        <item x="1923"/>
        <item x="1673"/>
        <item x="2845"/>
        <item x="3262"/>
        <item x="467"/>
        <item x="2132"/>
        <item x="1200"/>
        <item x="897"/>
        <item x="2732"/>
        <item x="365"/>
        <item x="425"/>
        <item x="695"/>
        <item x="2762"/>
        <item x="2595"/>
        <item x="329"/>
        <item x="1594"/>
        <item x="392"/>
        <item x="2390"/>
        <item x="2715"/>
        <item x="1621"/>
        <item x="1283"/>
        <item x="1618"/>
        <item x="1751"/>
        <item x="3121"/>
        <item x="2888"/>
        <item x="393"/>
        <item x="468"/>
        <item x="2188"/>
        <item x="293"/>
        <item x="3145"/>
        <item x="1449"/>
        <item x="1837"/>
        <item x="2818"/>
        <item x="3108"/>
        <item x="2438"/>
        <item x="1057"/>
        <item x="2061"/>
        <item x="1211"/>
        <item x="1456"/>
        <item x="945"/>
        <item x="2279"/>
        <item x="1126"/>
        <item x="3109"/>
        <item x="913"/>
        <item x="2238"/>
        <item x="1055"/>
        <item x="1641"/>
        <item x="1878"/>
        <item x="2497"/>
        <item x="2789"/>
        <item x="394"/>
        <item x="1915"/>
        <item x="1141"/>
        <item x="2620"/>
        <item x="2600"/>
        <item x="3089"/>
        <item x="3123"/>
        <item x="1718"/>
        <item x="2368"/>
        <item x="1122"/>
        <item x="3297"/>
        <item x="3190"/>
        <item x="1317"/>
        <item x="696"/>
        <item x="1994"/>
        <item x="2098"/>
        <item x="1765"/>
        <item x="2876"/>
        <item x="3154"/>
        <item x="2200"/>
        <item x="1167"/>
        <item x="820"/>
        <item x="2336"/>
        <item x="1290"/>
        <item x="3126"/>
        <item x="1103"/>
        <item x="2939"/>
        <item x="2518"/>
        <item x="2029"/>
        <item x="1583"/>
        <item x="1195"/>
        <item x="2676"/>
        <item x="1433"/>
        <item x="3212"/>
        <item x="2285"/>
        <item x="1360"/>
        <item x="2210"/>
        <item x="1776"/>
        <item x="1422"/>
        <item x="2308"/>
        <item x="2258"/>
        <item x="469"/>
        <item x="573"/>
        <item x="470"/>
        <item x="1657"/>
        <item x="2490"/>
        <item x="2211"/>
        <item x="2298"/>
        <item x="2963"/>
        <item x="471"/>
        <item x="624"/>
        <item x="2483"/>
        <item x="2366"/>
        <item x="1354"/>
        <item x="330"/>
        <item x="170"/>
        <item x="2899"/>
        <item x="1329"/>
        <item x="2578"/>
        <item x="1747"/>
        <item x="260"/>
        <item x="2495"/>
        <item x="2682"/>
        <item x="1636"/>
        <item x="2693"/>
        <item x="2447"/>
        <item x="2733"/>
        <item x="2913"/>
        <item x="3137"/>
        <item x="1127"/>
        <item x="849"/>
        <item x="3220"/>
        <item x="2879"/>
        <item x="1820"/>
        <item x="513"/>
        <item x="1399"/>
        <item x="2699"/>
        <item x="1760"/>
        <item x="2722"/>
        <item x="840"/>
        <item x="73"/>
        <item x="1603"/>
        <item x="2174"/>
        <item x="1374"/>
        <item x="2181"/>
        <item x="2245"/>
        <item x="2973"/>
        <item x="2811"/>
        <item x="2313"/>
        <item x="3219"/>
        <item x="3064"/>
        <item x="2917"/>
        <item x="2185"/>
        <item x="1801"/>
        <item x="2474"/>
        <item x="2348"/>
        <item x="2718"/>
        <item x="625"/>
        <item x="1809"/>
        <item x="1785"/>
        <item x="2932"/>
        <item x="2149"/>
        <item x="2283"/>
        <item x="2056"/>
        <item x="1745"/>
        <item x="1231"/>
        <item x="2477"/>
        <item x="699"/>
        <item x="367"/>
        <item x="626"/>
        <item x="1527"/>
        <item x="3020"/>
        <item x="231"/>
        <item x="981"/>
        <item x="44"/>
        <item x="74"/>
        <item x="1079"/>
        <item x="1081"/>
        <item x="1179"/>
        <item x="2445"/>
        <item x="2077"/>
        <item x="627"/>
        <item x="1176"/>
        <item x="395"/>
        <item x="2927"/>
        <item x="2326"/>
        <item x="628"/>
        <item x="874"/>
        <item x="2773"/>
        <item x="2593"/>
        <item x="2788"/>
        <item x="1038"/>
        <item x="1474"/>
        <item x="1056"/>
        <item x="1646"/>
        <item x="2881"/>
        <item x="3032"/>
        <item x="3157"/>
        <item x="1986"/>
        <item x="1115"/>
        <item x="2488"/>
        <item x="3203"/>
        <item x="574"/>
        <item x="2837"/>
        <item x="3217"/>
        <item x="2024"/>
        <item x="2315"/>
        <item x="1379"/>
        <item x="2810"/>
        <item x="971"/>
        <item x="3295"/>
        <item x="575"/>
        <item x="2083"/>
        <item x="576"/>
        <item x="3242"/>
        <item x="2754"/>
        <item x="1736"/>
        <item x="1860"/>
        <item x="514"/>
        <item x="1682"/>
        <item x="2475"/>
        <item x="472"/>
        <item x="892"/>
        <item x="1366"/>
        <item x="3247"/>
        <item x="3079"/>
        <item x="2423"/>
        <item x="1548"/>
        <item x="1187"/>
        <item x="3082"/>
        <item x="1457"/>
        <item x="1921"/>
        <item x="2532"/>
        <item x="1099"/>
        <item x="1047"/>
        <item x="473"/>
        <item x="2407"/>
        <item x="2431"/>
        <item x="0"/>
        <item x="172"/>
        <item x="2672"/>
        <item x="3014"/>
        <item x="915"/>
        <item x="2791"/>
        <item x="2"/>
        <item x="2207"/>
        <item x="2504"/>
        <item x="331"/>
        <item x="577"/>
        <item x="1096"/>
        <item x="1400"/>
        <item x="2335"/>
        <item x="2357"/>
        <item x="2546"/>
        <item x="2048"/>
        <item x="3125"/>
        <item x="2564"/>
        <item x="368"/>
        <item x="1300"/>
        <item x="2651"/>
        <item x="1327"/>
        <item x="3288"/>
        <item x="1227"/>
        <item x="629"/>
        <item x="3058"/>
        <item x="2861"/>
        <item x="1334"/>
        <item x="1381"/>
        <item x="1109"/>
        <item x="700"/>
        <item x="3066"/>
        <item x="1953"/>
        <item x="3273"/>
        <item x="2427"/>
        <item x="2961"/>
        <item x="1711"/>
        <item x="1606"/>
        <item x="2976"/>
        <item x="2470"/>
        <item x="1165"/>
        <item x="1112"/>
        <item x="82"/>
        <item x="2991"/>
        <item x="3028"/>
        <item x="1380"/>
        <item x="1588"/>
        <item x="2247"/>
        <item x="2746"/>
        <item x="701"/>
        <item x="554"/>
        <item x="2984"/>
        <item x="758"/>
        <item x="1615"/>
        <item x="1118"/>
        <item x="1560"/>
        <item x="1309"/>
        <item x="667"/>
        <item x="2090"/>
        <item x="2648"/>
        <item x="237"/>
        <item x="1301"/>
        <item x="3083"/>
        <item x="1628"/>
        <item x="845"/>
        <item x="1901"/>
        <item x="1528"/>
        <item x="1647"/>
        <item x="864"/>
        <item x="1234"/>
        <item x="2439"/>
        <item x="1803"/>
        <item x="474"/>
        <item x="3265"/>
        <item x="630"/>
        <item x="3290"/>
        <item x="2146"/>
        <item x="426"/>
        <item x="2140"/>
        <item x="2160"/>
        <item x="982"/>
        <item x="1016"/>
        <item x="2804"/>
        <item x="2558"/>
        <item x="2165"/>
        <item x="578"/>
        <item x="2268"/>
        <item x="1050"/>
        <item x="1263"/>
        <item x="203"/>
        <item x="2170"/>
        <item x="515"/>
        <item x="1989"/>
        <item x="3084"/>
        <item x="2537"/>
        <item x="1007"/>
        <item x="1140"/>
        <item x="2182"/>
        <item x="261"/>
        <item x="332"/>
        <item x="429"/>
        <item x="799"/>
        <item x="2632"/>
        <item x="1752"/>
        <item x="1877"/>
        <item x="702"/>
        <item x="333"/>
        <item x="2069"/>
        <item x="803"/>
        <item x="2002"/>
        <item x="83"/>
        <item x="1637"/>
        <item x="3072"/>
        <item x="1975"/>
        <item x="2559"/>
        <item x="1119"/>
        <item x="2169"/>
        <item x="1590"/>
        <item x="2978"/>
        <item x="1876"/>
        <item x="1485"/>
        <item x="1919"/>
        <item x="1563"/>
        <item x="1611"/>
        <item x="946"/>
        <item x="238"/>
        <item x="518"/>
        <item x="24"/>
        <item x="2776"/>
        <item x="1272"/>
        <item x="2502"/>
        <item x="478"/>
        <item x="2847"/>
        <item x="2449"/>
        <item x="2921"/>
        <item x="3118"/>
        <item x="53"/>
        <item x="2450"/>
        <item x="703"/>
        <item x="2920"/>
        <item x="2037"/>
        <item x="2710"/>
        <item x="335"/>
        <item x="2226"/>
        <item x="1469"/>
        <item x="1311"/>
        <item x="1720"/>
        <item x="632"/>
        <item x="760"/>
        <item x="1266"/>
        <item x="2982"/>
        <item x="1759"/>
        <item x="1207"/>
        <item x="3105"/>
        <item x="1549"/>
        <item x="2872"/>
        <item x="3"/>
        <item x="3268"/>
        <item x="3240"/>
        <item x="2078"/>
        <item x="2875"/>
        <item x="1932"/>
        <item x="2668"/>
        <item x="2442"/>
        <item x="84"/>
        <item x="116"/>
        <item x="204"/>
        <item x="2310"/>
        <item x="1305"/>
        <item x="2227"/>
        <item x="1715"/>
        <item x="1858"/>
        <item x="2166"/>
        <item x="2870"/>
        <item x="2628"/>
        <item x="2748"/>
        <item x="923"/>
        <item x="1058"/>
        <item x="430"/>
        <item x="2443"/>
        <item x="3070"/>
        <item x="2987"/>
        <item x="579"/>
        <item x="2675"/>
        <item x="1789"/>
        <item x="3201"/>
        <item x="1772"/>
        <item x="2428"/>
        <item x="1248"/>
        <item x="809"/>
        <item x="3003"/>
        <item x="3207"/>
        <item x="85"/>
        <item x="239"/>
        <item x="54"/>
        <item x="2472"/>
        <item x="1540"/>
        <item x="3237"/>
        <item x="1827"/>
        <item x="3227"/>
        <item x="633"/>
        <item x="3091"/>
        <item x="2766"/>
        <item x="1199"/>
        <item x="2812"/>
        <item x="1520"/>
        <item x="1236"/>
        <item x="634"/>
        <item x="520"/>
        <item x="1680"/>
        <item x="3040"/>
        <item x="3005"/>
        <item x="2833"/>
        <item x="2844"/>
        <item x="938"/>
        <item x="1394"/>
        <item x="25"/>
        <item x="2952"/>
        <item x="705"/>
        <item x="1151"/>
        <item x="984"/>
        <item x="1454"/>
        <item x="2021"/>
        <item x="3279"/>
        <item x="1947"/>
        <item x="2401"/>
        <item x="975"/>
        <item x="1460"/>
        <item x="706"/>
        <item x="2325"/>
        <item x="792"/>
        <item x="2753"/>
        <item x="967"/>
        <item x="475"/>
        <item x="763"/>
        <item x="1564"/>
        <item x="1674"/>
        <item x="3131"/>
        <item x="75"/>
        <item x="2465"/>
        <item x="296"/>
        <item x="2841"/>
        <item x="3269"/>
        <item x="3204"/>
        <item x="2863"/>
        <item x="3049"/>
        <item x="1955"/>
        <item x="369"/>
        <item x="1488"/>
        <item x="707"/>
        <item x="2008"/>
        <item x="1168"/>
        <item x="2755"/>
        <item x="3102"/>
        <item x="932"/>
        <item x="1302"/>
        <item x="2517"/>
        <item x="1784"/>
        <item x="370"/>
        <item x="985"/>
        <item x="1423"/>
        <item x="2636"/>
        <item x="3046"/>
        <item x="2034"/>
        <item x="939"/>
        <item x="635"/>
        <item x="3287"/>
        <item x="3080"/>
        <item x="2183"/>
        <item x="2784"/>
        <item x="764"/>
        <item x="1221"/>
        <item x="297"/>
        <item x="2951"/>
        <item x="3021"/>
        <item x="1183"/>
        <item x="2740"/>
        <item x="2153"/>
        <item x="1285"/>
        <item x="1425"/>
        <item x="3175"/>
        <item x="1367"/>
        <item x="2370"/>
        <item x="1136"/>
        <item x="2359"/>
        <item x="1879"/>
        <item x="962"/>
        <item x="2118"/>
        <item x="3146"/>
        <item x="3086"/>
        <item x="86"/>
        <item x="2555"/>
        <item x="264"/>
        <item x="3099"/>
        <item x="2068"/>
        <item x="2433"/>
        <item x="580"/>
        <item x="708"/>
        <item x="2898"/>
        <item x="3100"/>
        <item x="1426"/>
        <item x="1280"/>
        <item x="966"/>
        <item x="709"/>
        <item x="2271"/>
        <item x="1318"/>
        <item x="1631"/>
        <item x="1777"/>
        <item x="1128"/>
        <item x="2910"/>
        <item x="1730"/>
        <item x="1856"/>
        <item x="2312"/>
        <item x="2690"/>
        <item x="476"/>
        <item x="477"/>
        <item x="2635"/>
        <item x="765"/>
        <item x="906"/>
        <item x="1498"/>
        <item x="1086"/>
        <item x="2934"/>
        <item x="1761"/>
        <item x="710"/>
        <item x="1076"/>
        <item x="2115"/>
        <item x="1768"/>
        <item x="434"/>
        <item x="397"/>
        <item x="2127"/>
        <item x="398"/>
        <item x="2026"/>
        <item x="1678"/>
        <item x="824"/>
        <item x="1238"/>
        <item x="1650"/>
        <item x="521"/>
        <item x="400"/>
        <item x="1455"/>
        <item x="1386"/>
        <item x="76"/>
        <item x="336"/>
        <item x="205"/>
        <item x="146"/>
        <item x="1133"/>
        <item x="1361"/>
        <item x="1672"/>
        <item x="522"/>
        <item x="2589"/>
        <item x="2779"/>
        <item x="2669"/>
        <item x="3034"/>
        <item x="2954"/>
        <item x="55"/>
        <item x="1966"/>
        <item x="875"/>
        <item x="2272"/>
        <item x="147"/>
        <item x="2457"/>
        <item x="3199"/>
        <item x="1579"/>
        <item x="1928"/>
        <item x="1707"/>
        <item x="2027"/>
        <item x="2846"/>
        <item x="401"/>
        <item x="2871"/>
        <item x="3233"/>
        <item x="2122"/>
        <item x="1708"/>
        <item x="2572"/>
        <item x="2425"/>
        <item x="1722"/>
        <item x="2328"/>
        <item x="2787"/>
        <item x="2644"/>
        <item x="3239"/>
        <item x="1480"/>
        <item x="3047"/>
        <item x="3293"/>
        <item x="2677"/>
        <item x="2044"/>
        <item x="1702"/>
        <item x="1124"/>
        <item x="1675"/>
        <item x="808"/>
        <item x="2519"/>
        <item x="2907"/>
        <item x="1044"/>
        <item x="300"/>
        <item x="858"/>
        <item x="2637"/>
        <item x="955"/>
        <item x="2377"/>
        <item x="2141"/>
        <item x="3104"/>
        <item x="1022"/>
        <item x="1748"/>
        <item x="1303"/>
        <item x="825"/>
        <item x="148"/>
        <item x="2793"/>
        <item x="2567"/>
        <item x="2539"/>
        <item x="876"/>
        <item x="3001"/>
        <item x="2043"/>
        <item x="1180"/>
        <item x="2259"/>
        <item x="1341"/>
        <item x="301"/>
        <item x="2758"/>
        <item x="1884"/>
        <item x="176"/>
        <item x="1137"/>
        <item x="3214"/>
        <item x="2422"/>
        <item x="46"/>
        <item x="1091"/>
        <item x="2462"/>
        <item x="2542"/>
        <item x="2989"/>
        <item x="3216"/>
        <item x="1212"/>
        <item x="1471"/>
        <item x="1384"/>
        <item x="3245"/>
        <item x="2412"/>
        <item x="1114"/>
        <item x="100"/>
        <item x="996"/>
        <item x="2094"/>
        <item x="2147"/>
        <item x="3029"/>
        <item x="2491"/>
        <item x="207"/>
        <item x="768"/>
        <item x="2150"/>
        <item x="1204"/>
        <item x="582"/>
        <item x="1662"/>
        <item x="3184"/>
        <item x="1239"/>
        <item x="266"/>
        <item x="267"/>
        <item x="3045"/>
        <item x="2480"/>
        <item x="1568"/>
        <item x="2514"/>
        <item x="2827"/>
        <item x="2051"/>
        <item x="3036"/>
        <item x="2658"/>
        <item x="208"/>
        <item x="2926"/>
        <item x="2126"/>
        <item x="1072"/>
        <item x="26"/>
        <item x="2964"/>
        <item x="27"/>
        <item x="2116"/>
        <item x="2410"/>
        <item x="2570"/>
        <item x="2701"/>
        <item x="2481"/>
        <item x="337"/>
        <item x="1473"/>
        <item x="2623"/>
        <item x="435"/>
        <item x="2287"/>
        <item x="818"/>
        <item x="3110"/>
        <item x="436"/>
        <item x="3050"/>
        <item x="4"/>
        <item x="2039"/>
        <item x="2055"/>
        <item x="1001"/>
        <item x="769"/>
        <item x="1275"/>
        <item x="989"/>
        <item x="209"/>
        <item x="1692"/>
        <item x="2627"/>
        <item x="3196"/>
        <item x="1814"/>
        <item x="2605"/>
        <item x="1649"/>
        <item x="1452"/>
        <item x="1807"/>
        <item x="338"/>
        <item x="1213"/>
        <item x="2859"/>
        <item x="3141"/>
        <item x="638"/>
        <item x="482"/>
        <item x="2807"/>
        <item x="940"/>
        <item x="841"/>
        <item x="1885"/>
        <item x="1671"/>
        <item x="1612"/>
        <item x="1416"/>
        <item x="2574"/>
        <item x="2243"/>
        <item x="1237"/>
        <item x="834"/>
        <item x="2662"/>
        <item x="2864"/>
        <item x="3068"/>
        <item x="2706"/>
        <item x="268"/>
        <item x="1766"/>
        <item x="827"/>
        <item x="242"/>
        <item x="771"/>
        <item x="583"/>
        <item x="402"/>
        <item x="3148"/>
        <item x="177"/>
        <item x="210"/>
        <item x="132"/>
        <item x="2629"/>
        <item x="3000"/>
        <item x="1502"/>
        <item x="2975"/>
        <item x="772"/>
        <item x="1892"/>
        <item x="269"/>
        <item x="371"/>
        <item x="2340"/>
        <item x="2796"/>
        <item x="2415"/>
        <item x="1703"/>
        <item x="243"/>
        <item x="372"/>
        <item x="2123"/>
        <item x="1514"/>
        <item x="1727"/>
        <item x="2296"/>
        <item x="1828"/>
        <item x="639"/>
        <item x="1443"/>
        <item x="1695"/>
        <item x="2311"/>
        <item x="2808"/>
        <item x="3223"/>
        <item x="2489"/>
        <item x="2356"/>
        <item x="1006"/>
        <item x="880"/>
        <item x="2097"/>
        <item x="523"/>
        <item x="1113"/>
        <item x="1619"/>
        <item x="1676"/>
        <item x="1609"/>
        <item x="2997"/>
        <item x="1834"/>
        <item x="2031"/>
        <item x="1019"/>
        <item x="928"/>
        <item x="524"/>
        <item x="1786"/>
        <item x="1893"/>
        <item x="2023"/>
        <item x="101"/>
        <item x="117"/>
        <item x="302"/>
        <item x="271"/>
        <item x="3147"/>
        <item x="1663"/>
        <item x="303"/>
        <item x="212"/>
        <item x="2151"/>
        <item x="2737"/>
        <item x="213"/>
        <item x="2134"/>
        <item x="640"/>
        <item x="1051"/>
        <item x="1412"/>
        <item x="1304"/>
        <item x="3236"/>
        <item x="2523"/>
        <item x="1572"/>
        <item x="525"/>
        <item x="214"/>
        <item x="2206"/>
        <item x="2590"/>
        <item x="178"/>
        <item x="1147"/>
        <item x="1538"/>
        <item x="304"/>
        <item x="3246"/>
        <item x="963"/>
        <item x="2379"/>
        <item x="2873"/>
        <item x="1862"/>
        <item x="1061"/>
        <item x="1739"/>
        <item x="3151"/>
        <item x="2895"/>
        <item x="1817"/>
        <item x="2322"/>
        <item x="980"/>
        <item x="2919"/>
        <item x="1802"/>
        <item x="2084"/>
        <item x="1160"/>
        <item x="2000"/>
        <item x="929"/>
        <item x="1664"/>
        <item x="438"/>
        <item x="774"/>
        <item x="2173"/>
        <item x="1222"/>
        <item x="1569"/>
        <item x="2607"/>
        <item x="2838"/>
        <item x="3202"/>
        <item x="2103"/>
        <item x="179"/>
        <item x="1906"/>
        <item x="526"/>
        <item x="2949"/>
        <item x="2329"/>
        <item x="2324"/>
        <item x="2868"/>
        <item x="1983"/>
        <item x="926"/>
        <item x="2349"/>
        <item x="2774"/>
        <item x="2355"/>
        <item x="2254"/>
        <item x="152"/>
        <item x="339"/>
        <item x="1068"/>
        <item x="990"/>
        <item x="28"/>
        <item x="485"/>
        <item x="403"/>
        <item x="272"/>
        <item x="373"/>
        <item x="486"/>
        <item x="2666"/>
        <item x="1321"/>
        <item x="2276"/>
        <item x="2685"/>
        <item x="1977"/>
        <item x="58"/>
        <item x="1713"/>
        <item x="87"/>
        <item x="133"/>
        <item x="216"/>
        <item x="374"/>
        <item x="2979"/>
        <item x="1565"/>
        <item x="180"/>
        <item x="642"/>
        <item x="902"/>
        <item x="800"/>
        <item x="2911"/>
        <item x="3073"/>
        <item x="814"/>
        <item x="2596"/>
        <item x="1465"/>
        <item x="2727"/>
        <item x="1550"/>
        <item x="893"/>
        <item x="1205"/>
        <item x="2778"/>
        <item x="1486"/>
        <item x="2655"/>
        <item x="775"/>
        <item x="1097"/>
        <item x="1158"/>
        <item x="815"/>
        <item x="1613"/>
        <item x="1069"/>
        <item x="1073"/>
        <item x="2553"/>
        <item x="2508"/>
        <item x="2531"/>
        <item x="2458"/>
        <item x="2613"/>
        <item x="1223"/>
        <item x="1308"/>
        <item x="1898"/>
        <item x="3122"/>
        <item x="3289"/>
        <item x="2708"/>
        <item x="1867"/>
        <item x="3172"/>
        <item x="64"/>
        <item x="2530"/>
        <item x="2471"/>
        <item x="970"/>
        <item x="2711"/>
        <item x="776"/>
        <item x="1432"/>
        <item x="2372"/>
        <item x="1571"/>
        <item x="1738"/>
        <item x="1875"/>
        <item x="2079"/>
        <item x="2192"/>
        <item x="153"/>
        <item x="922"/>
        <item x="1070"/>
        <item x="1188"/>
        <item x="1331"/>
        <item x="1790"/>
        <item x="2931"/>
        <item x="440"/>
        <item x="488"/>
        <item x="1260"/>
        <item x="1101"/>
        <item x="1258"/>
        <item x="1651"/>
        <item x="1604"/>
        <item x="2548"/>
        <item x="643"/>
        <item x="716"/>
        <item x="831"/>
        <item x="2218"/>
        <item x="2566"/>
        <item x="305"/>
        <item x="585"/>
        <item x="1254"/>
        <item x="3229"/>
        <item x="1716"/>
        <item x="1240"/>
        <item x="2552"/>
        <item x="1339"/>
        <item x="1117"/>
        <item x="2290"/>
        <item x="340"/>
        <item x="2250"/>
        <item x="2712"/>
        <item x="1963"/>
        <item x="1840"/>
        <item x="1034"/>
        <item x="586"/>
        <item x="2622"/>
        <item x="2744"/>
        <item x="1023"/>
        <item x="1402"/>
        <item x="29"/>
        <item x="1080"/>
        <item x="1815"/>
        <item x="2634"/>
        <item x="717"/>
        <item x="2060"/>
        <item x="1945"/>
        <item x="2217"/>
        <item x="2085"/>
        <item x="2643"/>
        <item x="348"/>
        <item x="890"/>
        <item x="838"/>
        <item x="528"/>
        <item x="1066"/>
        <item x="2544"/>
        <item x="3263"/>
        <item x="3283"/>
        <item x="1177"/>
        <item x="942"/>
        <item x="1189"/>
        <item x="1607"/>
        <item x="1958"/>
        <item x="1935"/>
        <item x="2395"/>
        <item x="886"/>
        <item x="1816"/>
        <item x="1639"/>
        <item x="644"/>
        <item x="1677"/>
        <item x="1829"/>
        <item x="244"/>
        <item x="587"/>
        <item x="1134"/>
        <item x="810"/>
        <item x="1170"/>
        <item x="1880"/>
        <item x="1511"/>
        <item x="2075"/>
        <item x="2933"/>
        <item x="3094"/>
        <item x="1427"/>
        <item x="2683"/>
        <item x="1387"/>
        <item x="1138"/>
        <item x="1740"/>
        <item x="1418"/>
        <item x="1896"/>
        <item x="1993"/>
        <item x="1475"/>
        <item x="1655"/>
        <item x="903"/>
        <item x="2943"/>
        <item x="3173"/>
        <item x="2630"/>
        <item x="2855"/>
        <item x="441"/>
        <item x="489"/>
        <item x="2602"/>
        <item x="1139"/>
        <item x="777"/>
        <item x="181"/>
        <item x="1293"/>
        <item x="1490"/>
        <item x="2022"/>
        <item x="2424"/>
        <item x="3139"/>
        <item x="645"/>
        <item x="406"/>
        <item x="490"/>
        <item x="891"/>
        <item x="718"/>
        <item x="646"/>
        <item x="1586"/>
        <item x="1952"/>
        <item x="801"/>
        <item x="2416"/>
        <item x="65"/>
        <item x="1699"/>
        <item x="778"/>
        <item x="1523"/>
        <item x="442"/>
        <item x="1868"/>
        <item x="2551"/>
        <item x="2981"/>
        <item x="2536"/>
        <item x="1190"/>
        <item x="719"/>
        <item x="2983"/>
        <item x="1918"/>
        <item x="1741"/>
        <item x="1270"/>
        <item x="1332"/>
        <item x="2985"/>
        <item x="2198"/>
        <item x="134"/>
        <item x="3134"/>
        <item x="2452"/>
        <item x="3225"/>
        <item x="3114"/>
        <item x="1899"/>
        <item x="881"/>
        <item x="2580"/>
        <item x="30"/>
        <item x="949"/>
        <item x="647"/>
        <item x="2958"/>
        <item x="274"/>
        <item x="1370"/>
        <item x="720"/>
        <item x="588"/>
        <item x="2700"/>
        <item x="2781"/>
        <item x="531"/>
        <item x="721"/>
        <item x="1811"/>
        <item x="2208"/>
        <item x="722"/>
        <item x="859"/>
        <item x="1214"/>
        <item x="1512"/>
        <item x="3281"/>
        <item x="3164"/>
        <item x="2742"/>
        <item x="3057"/>
        <item x="2036"/>
        <item x="3144"/>
        <item x="217"/>
        <item x="1981"/>
        <item x="904"/>
        <item x="182"/>
        <item x="1961"/>
        <item x="3085"/>
        <item x="2621"/>
        <item x="2695"/>
        <item x="2904"/>
        <item x="1098"/>
        <item x="1003"/>
        <item x="1143"/>
        <item x="1277"/>
        <item x="2716"/>
        <item x="245"/>
        <item x="2306"/>
        <item x="1791"/>
        <item x="2842"/>
        <item x="135"/>
        <item x="183"/>
        <item x="2323"/>
        <item x="246"/>
        <item x="341"/>
        <item x="407"/>
        <item x="648"/>
        <item x="532"/>
        <item x="779"/>
        <item x="1062"/>
        <item x="88"/>
        <item x="67"/>
        <item x="794"/>
        <item x="797"/>
        <item x="798"/>
        <item x="2820"/>
        <item x="95"/>
        <item x="150"/>
        <item x="2815"/>
        <item x="2819"/>
        <item x="2121"/>
        <item x="1733"/>
        <item x="533"/>
        <item x="184"/>
        <item x="724"/>
        <item x="1268"/>
        <item x="1696"/>
        <item x="1371"/>
        <item x="1413"/>
        <item x="342"/>
        <item x="1839"/>
        <item x="1666"/>
        <item x="1968"/>
        <item x="2136"/>
        <item x="2585"/>
        <item x="754"/>
        <item x="2687"/>
        <item x="860"/>
        <item x="2923"/>
        <item x="898"/>
        <item x="2525"/>
        <item x="3055"/>
        <item x="3277"/>
        <item x="2316"/>
        <item x="589"/>
        <item x="1531"/>
        <item x="12"/>
        <item x="534"/>
        <item x="1535"/>
        <item x="118"/>
        <item x="901"/>
        <item x="1030"/>
        <item x="3231"/>
        <item x="1278"/>
        <item x="1926"/>
        <item x="2304"/>
        <item x="2918"/>
        <item x="3074"/>
        <item x="1854"/>
        <item x="2394"/>
        <item x="2503"/>
        <item x="491"/>
        <item x="1444"/>
        <item x="1046"/>
        <item x="1833"/>
        <item x="1551"/>
        <item x="77"/>
        <item x="103"/>
        <item x="154"/>
        <item x="275"/>
        <item x="1296"/>
        <item x="1541"/>
        <item x="1934"/>
        <item x="1985"/>
        <item x="1497"/>
        <item x="1067"/>
        <item x="1011"/>
        <item x="649"/>
        <item x="3004"/>
        <item x="1033"/>
        <item x="693"/>
        <item x="1818"/>
        <item x="1414"/>
        <item x="1345"/>
        <item x="2856"/>
        <item x="2354"/>
        <item x="2866"/>
        <item x="1810"/>
        <item x="2522"/>
        <item x="1894"/>
        <item x="2314"/>
        <item x="2809"/>
        <item x="2081"/>
        <item x="1340"/>
        <item x="2009"/>
        <item x="1517"/>
        <item x="2696"/>
        <item x="1464"/>
        <item x="343"/>
        <item x="780"/>
        <item x="59"/>
        <item x="1377"/>
        <item x="1208"/>
        <item x="2492"/>
        <item x="2840"/>
        <item x="375"/>
        <item x="408"/>
        <item x="2999"/>
        <item x="1346"/>
        <item x="3187"/>
        <item x="247"/>
        <item x="3286"/>
        <item x="409"/>
        <item x="933"/>
        <item x="2278"/>
        <item x="1584"/>
        <item x="3171"/>
        <item x="155"/>
        <item x="2434"/>
        <item x="2111"/>
        <item x="1559"/>
        <item x="2583"/>
        <item x="650"/>
        <item x="2189"/>
        <item x="746"/>
        <item x="1491"/>
        <item x="1004"/>
        <item x="2759"/>
        <item x="992"/>
        <item x="314"/>
        <item x="2713"/>
        <item x="2813"/>
        <item x="379"/>
        <item x="2301"/>
        <item x="315"/>
        <item x="1929"/>
        <item x="2506"/>
        <item x="449"/>
        <item x="1903"/>
        <item x="2615"/>
        <item x="2352"/>
        <item x="541"/>
        <item x="1421"/>
        <item x="1064"/>
        <item x="1"/>
        <item x="2507"/>
        <item x="1598"/>
        <item x="839"/>
        <item x="1561"/>
        <item x="1848"/>
        <item x="1281"/>
        <item x="2764"/>
        <item x="2159"/>
        <item x="3254"/>
        <item x="2041"/>
        <item x="964"/>
        <item x="546"/>
        <item x="2617"/>
        <item x="895"/>
        <item x="2260"/>
        <item x="3128"/>
        <item x="2030"/>
        <item x="1582"/>
        <item x="2331"/>
        <item x="2652"/>
        <item x="2970"/>
        <item x="663"/>
        <item x="2454"/>
        <item x="3119"/>
        <item x="2633"/>
        <item x="600"/>
        <item x="1434"/>
        <item x="3215"/>
        <item x="947"/>
        <item x="1864"/>
        <item x="2709"/>
        <item x="91"/>
        <item x="92"/>
        <item x="2076"/>
        <item x="416"/>
        <item x="862"/>
        <item x="1988"/>
        <item x="2743"/>
        <item x="1819"/>
        <item x="855"/>
        <item x="2244"/>
        <item x="2993"/>
        <item x="1990"/>
        <item x="1074"/>
        <item x="2137"/>
        <item x="1375"/>
        <item x="1587"/>
        <item x="1336"/>
        <item x="1780"/>
        <item x="2994"/>
        <item x="1887"/>
        <item x="1701"/>
        <item x="192"/>
        <item x="1623"/>
        <item x="551"/>
        <item x="1844"/>
        <item x="1310"/>
        <item x="1831"/>
        <item x="313"/>
        <item x="1149"/>
        <item x="2214"/>
        <item x="604"/>
        <item x="2626"/>
        <item x="3222"/>
        <item x="2577"/>
        <item x="1203"/>
        <item x="978"/>
        <item x="2382"/>
        <item x="1754"/>
        <item x="1338"/>
        <item x="1927"/>
        <item x="1166"/>
        <item x="805"/>
        <item x="3027"/>
        <item x="502"/>
        <item x="2825"/>
        <item x="2556"/>
        <item x="1846"/>
        <item x="226"/>
        <item x="195"/>
        <item x="2446"/>
        <item x="2362"/>
        <item x="2901"/>
        <item x="3210"/>
        <item x="1431"/>
        <item x="37"/>
        <item x="1172"/>
        <item x="2725"/>
        <item x="1041"/>
        <item x="1700"/>
        <item x="607"/>
        <item x="1640"/>
        <item x="1724"/>
        <item x="2865"/>
        <item x="503"/>
        <item x="1539"/>
        <item x="3081"/>
        <item x="1202"/>
        <item x="1410"/>
        <item x="1808"/>
        <item x="1838"/>
        <item x="123"/>
        <item x="1684"/>
        <item x="2282"/>
        <item x="2500"/>
        <item x="2040"/>
        <item x="1225"/>
        <item x="1917"/>
        <item x="141"/>
        <item x="3063"/>
        <item x="2179"/>
        <item x="70"/>
        <item x="1496"/>
        <item x="1978"/>
        <item x="1654"/>
        <item x="676"/>
        <item x="2221"/>
        <item x="677"/>
        <item x="1450"/>
        <item x="2496"/>
        <item x="2435"/>
        <item x="2950"/>
        <item x="387"/>
        <item x="1196"/>
        <item x="2460"/>
        <item x="2516"/>
        <item x="1397"/>
        <item x="1984"/>
        <item x="2614"/>
        <item x="680"/>
        <item x="2619"/>
        <item x="94"/>
        <item x="3078"/>
        <item x="795"/>
        <item x="612"/>
        <item x="1645"/>
        <item x="2980"/>
        <item x="2533"/>
        <item x="125"/>
        <item x="1484"/>
        <item x="23"/>
        <item x="2256"/>
        <item x="2565"/>
        <item x="2767"/>
        <item x="1944"/>
        <item x="1493"/>
        <item x="2381"/>
        <item x="2337"/>
        <item x="829"/>
        <item x="1658"/>
        <item x="2801"/>
        <item x="997"/>
        <item x="1316"/>
        <item x="616"/>
        <item x="1012"/>
        <item x="1669"/>
        <item x="3056"/>
        <item x="1972"/>
        <item x="2836"/>
        <item x="3096"/>
        <item x="683"/>
        <item x="1914"/>
        <item x="2093"/>
        <item x="2703"/>
        <item x="2679"/>
        <item x="462"/>
        <item x="3156"/>
        <item x="2562"/>
        <item x="618"/>
        <item x="389"/>
        <item x="2138"/>
        <item x="1585"/>
        <item x="507"/>
        <item x="3132"/>
        <item x="230"/>
        <item x="97"/>
        <item x="1857"/>
        <item x="2473"/>
        <item x="1314"/>
        <item x="3026"/>
        <item x="1516"/>
        <item x="2172"/>
        <item x="112"/>
        <item x="9"/>
        <item x="3270"/>
        <item x="619"/>
        <item x="2671"/>
        <item x="464"/>
        <item x="685"/>
        <item x="2681"/>
        <item x="687"/>
        <item x="1743"/>
        <item x="857"/>
        <item x="3260"/>
        <item x="621"/>
        <item x="2088"/>
        <item x="998"/>
        <item x="3106"/>
        <item x="1089"/>
        <item x="2965"/>
        <item x="2429"/>
        <item x="1578"/>
        <item x="17"/>
        <item x="38"/>
        <item x="362"/>
        <item x="99"/>
        <item x="232"/>
        <item x="1424"/>
        <item x="2657"/>
        <item x="1289"/>
        <item x="201"/>
        <item x="2751"/>
        <item x="2501"/>
        <item x="1555"/>
        <item x="2280"/>
        <item x="233"/>
        <item x="291"/>
        <item x="2680"/>
        <item x="2378"/>
        <item x="1939"/>
        <item x="755"/>
        <item x="2461"/>
        <item x="2849"/>
        <item x="1445"/>
        <item x="1575"/>
        <item x="2413"/>
        <item x="1494"/>
        <item x="2892"/>
        <item x="2058"/>
        <item x="2330"/>
        <item x="2639"/>
        <item x="1904"/>
        <item x="2941"/>
        <item x="1274"/>
        <item x="914"/>
        <item x="1742"/>
        <item x="1501"/>
        <item x="2805"/>
        <item x="2360"/>
        <item x="2610"/>
        <item x="1635"/>
        <item x="1795"/>
        <item x="236"/>
        <item x="1373"/>
        <item x="2645"/>
        <item x="1883"/>
        <item x="2761"/>
        <item x="2105"/>
        <item x="1652"/>
        <item x="2396"/>
        <item x="1116"/>
        <item x="1850"/>
        <item x="2109"/>
        <item x="2705"/>
        <item x="512"/>
        <item x="623"/>
        <item x="2893"/>
        <item x="2309"/>
        <item x="2640"/>
        <item x="2641"/>
        <item x="2642"/>
        <item x="3256"/>
        <item x="366"/>
        <item x="1107"/>
        <item x="2786"/>
        <item x="921"/>
        <item x="1872"/>
        <item x="2241"/>
        <item x="697"/>
        <item x="2388"/>
        <item x="2063"/>
        <item x="1595"/>
        <item x="2001"/>
        <item x="2689"/>
        <item x="1782"/>
        <item x="1796"/>
        <item x="1219"/>
        <item x="2286"/>
        <item x="2074"/>
        <item x="848"/>
        <item x="2777"/>
        <item x="1911"/>
        <item x="2738"/>
        <item x="1383"/>
        <item x="2858"/>
        <item x="1557"/>
        <item x="2005"/>
        <item x="1999"/>
        <item x="2246"/>
        <item x="817"/>
        <item x="1951"/>
        <item x="1468"/>
        <item x="1220"/>
        <item x="698"/>
        <item x="1350"/>
        <item x="202"/>
        <item x="2616"/>
        <item x="2897"/>
        <item x="171"/>
        <item x="1843"/>
        <item x="173"/>
        <item x="144"/>
        <item x="3291"/>
        <item x="1567"/>
        <item x="3197"/>
        <item x="2392"/>
        <item x="1530"/>
        <item x="1265"/>
        <item x="1505"/>
        <item x="294"/>
        <item x="1895"/>
        <item x="396"/>
        <item x="1111"/>
        <item x="3023"/>
        <item x="2255"/>
        <item x="1847"/>
        <item x="1642"/>
        <item x="427"/>
        <item x="11"/>
        <item x="1235"/>
        <item x="2240"/>
        <item x="2418"/>
        <item x="295"/>
        <item x="2476"/>
        <item x="1201"/>
        <item x="869"/>
        <item x="1992"/>
        <item x="1890"/>
        <item x="1429"/>
        <item x="3009"/>
        <item x="2387"/>
        <item x="2948"/>
        <item x="1335"/>
        <item x="1150"/>
        <item x="2824"/>
        <item x="3244"/>
        <item x="2128"/>
        <item x="516"/>
        <item x="334"/>
        <item x="517"/>
        <item x="1948"/>
        <item x="262"/>
        <item x="2601"/>
        <item x="2154"/>
        <item x="631"/>
        <item x="2854"/>
        <item x="1463"/>
        <item x="1558"/>
        <item x="2376"/>
        <item x="759"/>
        <item x="908"/>
        <item x="909"/>
        <item x="1719"/>
        <item x="263"/>
        <item x="2270"/>
        <item x="2158"/>
        <item x="704"/>
        <item x="1812"/>
        <item x="1404"/>
        <item x="2267"/>
        <item x="2772"/>
        <item x="1330"/>
        <item x="2803"/>
        <item x="1106"/>
        <item x="1757"/>
        <item x="2104"/>
        <item x="2493"/>
        <item x="761"/>
        <item x="1781"/>
        <item x="1028"/>
        <item x="45"/>
        <item x="39"/>
        <item x="2212"/>
        <item x="1356"/>
        <item x="3253"/>
        <item x="2968"/>
        <item x="519"/>
        <item x="762"/>
        <item x="2421"/>
        <item x="826"/>
        <item x="1014"/>
        <item x="2033"/>
        <item x="1027"/>
        <item x="2575"/>
        <item x="145"/>
        <item x="1694"/>
        <item x="3071"/>
        <item x="2193"/>
        <item x="3292"/>
        <item x="1015"/>
        <item x="1804"/>
        <item x="432"/>
        <item x="240"/>
        <item x="1869"/>
        <item x="3243"/>
        <item x="241"/>
        <item x="2719"/>
        <item x="2411"/>
        <item x="1090"/>
        <item x="2734"/>
        <item x="3241"/>
        <item x="739"/>
        <item x="976"/>
        <item x="1851"/>
        <item x="433"/>
        <item x="2145"/>
        <item x="399"/>
        <item x="298"/>
        <item x="1737"/>
        <item x="174"/>
        <item x="766"/>
        <item x="2653"/>
        <item x="581"/>
        <item x="188"/>
        <item x="3061"/>
        <item x="1478"/>
        <item x="2363"/>
        <item x="2986"/>
        <item x="2953"/>
        <item x="479"/>
        <item x="852"/>
        <item x="2053"/>
        <item x="1259"/>
        <item x="2798"/>
        <item x="1723"/>
        <item x="3143"/>
        <item x="636"/>
        <item x="3224"/>
        <item x="56"/>
        <item x="1100"/>
        <item x="1681"/>
        <item x="2303"/>
        <item x="2728"/>
        <item x="1010"/>
        <item x="57"/>
        <item x="149"/>
        <item x="1451"/>
        <item x="1605"/>
        <item x="2333"/>
        <item x="1267"/>
        <item x="951"/>
        <item x="712"/>
        <item x="3030"/>
        <item x="480"/>
        <item x="637"/>
        <item x="925"/>
        <item x="2510"/>
        <item x="1157"/>
        <item x="1060"/>
        <item x="483"/>
        <item x="1415"/>
        <item x="2344"/>
        <item x="2588"/>
        <item x="437"/>
        <item x="1017"/>
        <item x="1276"/>
        <item x="2277"/>
        <item x="1566"/>
        <item x="3162"/>
        <item x="713"/>
        <item x="2988"/>
        <item x="1726"/>
        <item x="773"/>
        <item x="1775"/>
        <item x="270"/>
        <item x="1045"/>
        <item x="1362"/>
        <item x="3069"/>
        <item x="1991"/>
        <item x="1537"/>
        <item x="1257"/>
        <item x="2723"/>
        <item x="2889"/>
        <item x="3008"/>
        <item x="211"/>
        <item x="1638"/>
        <item x="584"/>
        <item x="714"/>
        <item x="2380"/>
        <item x="1924"/>
        <item x="1154"/>
        <item x="484"/>
        <item x="957"/>
        <item x="63"/>
        <item x="215"/>
        <item x="2513"/>
        <item x="2814"/>
        <item x="151"/>
        <item x="1169"/>
        <item x="1395"/>
        <item x="2102"/>
        <item x="1881"/>
        <item x="842"/>
        <item x="641"/>
        <item x="404"/>
        <item x="47"/>
        <item x="1357"/>
        <item x="2771"/>
        <item x="1092"/>
        <item x="1912"/>
        <item x="1155"/>
        <item x="1390"/>
        <item x="1960"/>
        <item x="1247"/>
        <item x="273"/>
        <item x="715"/>
        <item x="487"/>
        <item x="527"/>
        <item x="1184"/>
        <item x="1002"/>
        <item x="1123"/>
        <item x="2850"/>
        <item x="3101"/>
        <item x="1324"/>
        <item x="1596"/>
        <item x="3006"/>
        <item x="3127"/>
        <item x="529"/>
        <item x="102"/>
        <item x="830"/>
        <item x="2880"/>
        <item x="405"/>
        <item x="1665"/>
        <item x="1481"/>
        <item x="2293"/>
        <item x="910"/>
        <item x="1458"/>
        <item x="1693"/>
        <item x="2560"/>
        <item x="2233"/>
        <item x="1826"/>
        <item x="1913"/>
        <item x="2998"/>
        <item x="530"/>
        <item x="2541"/>
        <item x="1518"/>
        <item x="1835"/>
        <item x="2752"/>
        <item x="1292"/>
        <item x="3182"/>
        <item x="66"/>
        <item x="1351"/>
        <item x="1284"/>
        <item x="1241"/>
        <item x="31"/>
        <item x="905"/>
        <item x="1728"/>
        <item x="3165"/>
        <item x="899"/>
        <item x="3186"/>
        <item x="1063"/>
        <item x="1873"/>
        <item x="2052"/>
        <item x="832"/>
        <item x="1333"/>
        <item x="185"/>
        <item x="40"/>
        <item x="1232"/>
        <item x="1532"/>
        <item x="2891"/>
        <item x="781"/>
        <item x="136"/>
        <item x="847"/>
        <item x="879"/>
        <item x="492"/>
        <item x="1104"/>
        <item x="1629"/>
        <item x="3294"/>
        <item x="2202"/>
        <item x="1841"/>
        <item x="1159"/>
        <item x="1710"/>
        <item x="2018"/>
        <item x="729"/>
        <item x="1152"/>
        <item x="2265"/>
        <item x="2520"/>
        <item x="2266"/>
        <item x="2216"/>
        <item x="2092"/>
        <item x="2072"/>
        <item x="2089"/>
        <item x="277"/>
        <item x="2665"/>
        <item x="595"/>
        <item x="1358"/>
        <item x="882"/>
        <item x="2959"/>
        <item x="2467"/>
        <item x="3025"/>
        <item x="2945"/>
        <item x="346"/>
        <item x="89"/>
        <item x="2242"/>
        <item x="2894"/>
        <item x="733"/>
        <item x="1967"/>
        <item x="2547"/>
        <item x="1419"/>
        <item x="1376"/>
        <item x="977"/>
        <item x="1870"/>
        <item x="785"/>
        <item x="2300"/>
        <item x="953"/>
        <item x="1242"/>
        <item x="34"/>
        <item x="279"/>
        <item x="1942"/>
        <item x="1778"/>
        <item x="2342"/>
        <item x="2455"/>
        <item x="3155"/>
        <item x="3249"/>
        <item x="2598"/>
        <item x="853"/>
        <item x="2163"/>
        <item x="1509"/>
        <item x="2065"/>
        <item x="789"/>
        <item x="1599"/>
        <item x="1910"/>
        <item x="410"/>
        <item x="1685"/>
        <item x="819"/>
        <item x="306"/>
        <item x="1037"/>
        <item x="1249"/>
        <item x="863"/>
        <item x="2561"/>
        <item x="186"/>
        <item x="2205"/>
        <item x="2295"/>
        <item x="2453"/>
        <item x="2011"/>
        <item x="2947"/>
        <item x="2660"/>
        <item x="248"/>
        <item x="3090"/>
        <item x="48"/>
        <item x="723"/>
        <item x="3276"/>
        <item x="5"/>
        <item x="3267"/>
        <item x="2327"/>
        <item x="104"/>
        <item x="535"/>
        <item x="1178"/>
        <item x="652"/>
        <item x="793"/>
        <item x="726"/>
        <item x="1633"/>
        <item x="590"/>
        <item x="2292"/>
        <item x="493"/>
        <item x="591"/>
        <item x="727"/>
        <item x="2647"/>
        <item x="307"/>
        <item x="137"/>
        <item x="249"/>
        <item x="2554"/>
        <item x="187"/>
        <item x="376"/>
        <item x="1688"/>
        <item x="592"/>
        <item x="728"/>
        <item x="1580"/>
        <item x="2656"/>
        <item x="156"/>
        <item x="934"/>
        <item x="846"/>
        <item x="2909"/>
        <item x="1936"/>
        <item x="2631"/>
        <item x="2730"/>
        <item x="1525"/>
        <item x="2702"/>
        <item x="2317"/>
        <item x="2003"/>
        <item x="3097"/>
        <item x="2928"/>
        <item x="1436"/>
        <item x="2073"/>
        <item x="1797"/>
        <item x="828"/>
        <item x="377"/>
        <item x="2125"/>
        <item x="1855"/>
        <item x="2540"/>
        <item x="2384"/>
        <item x="2524"/>
        <item x="138"/>
        <item x="2049"/>
        <item x="1853"/>
        <item x="1897"/>
        <item x="2688"/>
        <item x="1261"/>
        <item x="2321"/>
        <item x="536"/>
        <item x="494"/>
        <item x="2914"/>
        <item x="3189"/>
        <item x="3130"/>
        <item x="2611"/>
        <item x="344"/>
        <item x="3250"/>
        <item x="2905"/>
        <item x="593"/>
        <item x="2046"/>
        <item x="443"/>
        <item x="308"/>
        <item x="653"/>
        <item x="1206"/>
        <item x="730"/>
        <item x="782"/>
        <item x="850"/>
        <item x="32"/>
        <item x="1368"/>
        <item x="1291"/>
        <item x="2194"/>
        <item x="994"/>
        <item x="2586"/>
        <item x="2367"/>
        <item x="345"/>
        <item x="3138"/>
        <item x="444"/>
        <item x="2353"/>
        <item x="1250"/>
        <item x="594"/>
        <item x="3140"/>
        <item x="1228"/>
        <item x="2389"/>
        <item x="2974"/>
        <item x="1476"/>
        <item x="1836"/>
        <item x="1052"/>
        <item x="445"/>
        <item x="2972"/>
        <item x="1949"/>
        <item x="1697"/>
        <item x="446"/>
        <item x="2319"/>
        <item x="1286"/>
        <item x="1704"/>
        <item x="1888"/>
        <item x="1866"/>
        <item x="1997"/>
        <item x="2135"/>
        <item x="3177"/>
        <item x="2297"/>
        <item x="865"/>
        <item x="3198"/>
        <item x="1577"/>
        <item x="2698"/>
        <item x="1630"/>
        <item x="2400"/>
        <item x="1823"/>
        <item x="2739"/>
        <item x="1933"/>
        <item x="2120"/>
        <item x="2526"/>
        <item x="783"/>
        <item x="2515"/>
        <item x="1279"/>
        <item x="1077"/>
        <item x="1591"/>
        <item x="1533"/>
        <item x="731"/>
        <item x="2223"/>
        <item x="3211"/>
        <item x="2857"/>
        <item x="956"/>
        <item x="3161"/>
        <item x="1750"/>
        <item x="2654"/>
        <item x="157"/>
        <item x="2142"/>
        <item x="3261"/>
        <item x="732"/>
        <item x="784"/>
        <item x="1297"/>
        <item x="1842"/>
        <item x="1322"/>
        <item x="1306"/>
        <item x="278"/>
        <item x="1973"/>
        <item x="1886"/>
        <item x="1746"/>
        <item x="1756"/>
        <item x="2670"/>
        <item x="2940"/>
        <item x="2430"/>
        <item x="1495"/>
        <item x="1800"/>
        <item x="158"/>
        <item x="2444"/>
        <item x="2237"/>
        <item x="1503"/>
        <item x="2016"/>
        <item x="596"/>
        <item x="447"/>
        <item x="495"/>
        <item x="1763"/>
        <item x="2307"/>
        <item x="2201"/>
        <item x="1753"/>
        <item x="1125"/>
        <item x="1453"/>
        <item x="219"/>
        <item x="2543"/>
        <item x="537"/>
        <item x="2960"/>
        <item x="33"/>
        <item x="1031"/>
        <item x="1142"/>
        <item x="411"/>
        <item x="786"/>
        <item x="1979"/>
        <item x="887"/>
        <item x="2441"/>
        <item x="2938"/>
        <item x="973"/>
        <item x="2113"/>
        <item x="496"/>
        <item x="1770"/>
        <item x="347"/>
        <item x="2119"/>
        <item x="3142"/>
        <item x="3284"/>
        <item x="1428"/>
        <item x="2579"/>
        <item x="597"/>
        <item x="2107"/>
        <item x="2835"/>
        <item x="2956"/>
        <item x="1407"/>
        <item x="2770"/>
        <item x="1389"/>
        <item x="309"/>
        <item x="3041"/>
        <item x="1233"/>
        <item x="3022"/>
        <item x="2760"/>
        <item x="378"/>
        <item x="2736"/>
        <item x="1969"/>
        <item x="787"/>
        <item x="788"/>
        <item x="310"/>
        <item x="13"/>
        <item x="1325"/>
        <item x="3113"/>
        <item x="1035"/>
        <item x="2318"/>
        <item x="2594"/>
        <item x="1343"/>
        <item x="220"/>
        <item x="954"/>
        <item x="538"/>
        <item x="1519"/>
        <item x="2802"/>
        <item x="2823"/>
        <item x="943"/>
        <item x="1622"/>
        <item x="3213"/>
        <item x="311"/>
        <item x="1686"/>
        <item x="1821"/>
        <item x="2050"/>
        <item x="2498"/>
        <item x="2569"/>
        <item x="1705"/>
        <item x="1163"/>
        <item x="539"/>
        <item x="2289"/>
        <item x="2224"/>
        <item x="1153"/>
        <item x="790"/>
        <item x="1656"/>
        <item x="2930"/>
        <item x="2618"/>
        <item x="1392"/>
        <item x="1164"/>
        <item x="2239"/>
        <item x="1255"/>
        <item x="1036"/>
        <item x="1995"/>
        <item x="2017"/>
        <item x="3248"/>
        <item x="1175"/>
        <item x="2877"/>
        <item x="2334"/>
        <item x="1907"/>
        <item x="1667"/>
        <item x="2482"/>
        <item x="41"/>
        <item x="312"/>
        <item x="2197"/>
        <item x="2604"/>
        <item x="1482"/>
        <item x="816"/>
        <item x="1950"/>
        <item x="2196"/>
        <item x="1492"/>
        <item x="2576"/>
        <item x="1600"/>
        <item x="2099"/>
        <item x="2420"/>
        <item x="2175"/>
        <item x="961"/>
        <item x="2468"/>
        <item x="2886"/>
        <item x="143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dataField="1"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
  </rowFields>
  <rowItems count="11">
    <i>
      <x v="242"/>
    </i>
    <i>
      <x v="245"/>
    </i>
    <i>
      <x v="2721"/>
    </i>
    <i>
      <x v="243"/>
    </i>
    <i>
      <x v="3034"/>
    </i>
    <i>
      <x v="2257"/>
    </i>
    <i>
      <x v="246"/>
    </i>
    <i>
      <x v="2219"/>
    </i>
    <i>
      <x v="306"/>
    </i>
    <i>
      <x v="1331"/>
    </i>
    <i t="grand">
      <x/>
    </i>
  </rowItems>
  <colItems count="1">
    <i/>
  </colItems>
  <dataFields count="1">
    <dataField name="Sum of gross" fld="16" baseField="0" baseItem="0"/>
  </dataFields>
  <formats count="1">
    <format dxfId="15">
      <pivotArea collapsedLevelsAreSubtotals="1" fieldPosition="0">
        <references count="1">
          <reference field="2" count="10">
            <x v="242"/>
            <x v="243"/>
            <x v="245"/>
            <x v="246"/>
            <x v="306"/>
            <x v="1331"/>
            <x v="2219"/>
            <x v="2257"/>
            <x v="2721"/>
            <x v="3034"/>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3668A3C-105E-4DD1-BD4A-28EEED8436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6:B197" firstHeaderRow="1" firstDataRow="1" firstDataCol="1"/>
  <pivotFields count="26">
    <pivotField showAll="0"/>
    <pivotField showAll="0"/>
    <pivotField axis="axisRow" showAll="0" measureFilter="1" sortType="descending">
      <items count="3299">
        <item x="1689"/>
        <item x="1709"/>
        <item x="1634"/>
        <item x="2176"/>
        <item x="1521"/>
        <item x="1620"/>
        <item x="3264"/>
        <item x="2129"/>
        <item x="986"/>
        <item x="567"/>
        <item x="1965"/>
        <item x="2204"/>
        <item x="2117"/>
        <item x="871"/>
        <item x="1597"/>
        <item x="598"/>
        <item x="2332"/>
        <item x="2678"/>
        <item x="2414"/>
        <item x="1269"/>
        <item x="3019"/>
        <item x="927"/>
        <item x="1616"/>
        <item x="1922"/>
        <item x="1229"/>
        <item x="2225"/>
        <item x="159"/>
        <item x="2538"/>
        <item x="3266"/>
        <item x="1210"/>
        <item x="2191"/>
        <item x="2756"/>
        <item x="1191"/>
        <item x="1937"/>
        <item x="958"/>
        <item x="1146"/>
        <item x="1668"/>
        <item x="2717"/>
        <item x="276"/>
        <item x="1408"/>
        <item x="1439"/>
        <item x="2478"/>
        <item x="2209"/>
        <item x="1732"/>
        <item x="1032"/>
        <item x="2882"/>
        <item x="2275"/>
        <item x="119"/>
        <item x="1288"/>
        <item x="2249"/>
        <item x="3251"/>
        <item x="1171"/>
        <item x="1506"/>
        <item x="833"/>
        <item x="3167"/>
        <item x="2915"/>
        <item x="1105"/>
        <item x="61"/>
        <item x="453"/>
        <item x="740"/>
        <item x="2015"/>
        <item x="140"/>
        <item x="1313"/>
        <item x="6"/>
        <item x="3067"/>
        <item x="2557"/>
        <item x="423"/>
        <item x="289"/>
        <item x="3160"/>
        <item x="2466"/>
        <item x="1472"/>
        <item x="570"/>
        <item x="2749"/>
        <item x="1467"/>
        <item x="941"/>
        <item x="428"/>
        <item x="1446"/>
        <item x="3221"/>
        <item x="2828"/>
        <item x="2937"/>
        <item x="2885"/>
        <item x="2650"/>
        <item x="767"/>
        <item x="175"/>
        <item x="265"/>
        <item x="299"/>
        <item x="206"/>
        <item x="1920"/>
        <item x="770"/>
        <item x="481"/>
        <item x="3181"/>
        <item x="439"/>
        <item x="1489"/>
        <item x="1282"/>
        <item x="1962"/>
        <item x="3209"/>
        <item x="725"/>
        <item x="2253"/>
        <item x="2398"/>
        <item x="651"/>
        <item x="2220"/>
        <item x="218"/>
        <item x="1347"/>
        <item x="1131"/>
        <item x="987"/>
        <item x="1477"/>
        <item x="2459"/>
        <item x="1120"/>
        <item x="1071"/>
        <item x="2726"/>
        <item x="2469"/>
        <item x="654"/>
        <item x="1420"/>
        <item x="497"/>
        <item x="540"/>
        <item x="1601"/>
        <item x="2448"/>
        <item x="2883"/>
        <item x="1102"/>
        <item x="448"/>
        <item x="3163"/>
        <item x="3012"/>
        <item x="2587"/>
        <item x="189"/>
        <item x="2124"/>
        <item x="14"/>
        <item x="2494"/>
        <item x="655"/>
        <item x="3031"/>
        <item x="120"/>
        <item x="90"/>
        <item x="412"/>
        <item x="1294"/>
        <item x="1388"/>
        <item x="1048"/>
        <item x="1956"/>
        <item x="2831"/>
        <item x="78"/>
        <item x="656"/>
        <item x="2763"/>
        <item x="413"/>
        <item x="222"/>
        <item x="1581"/>
        <item x="450"/>
        <item x="2674"/>
        <item x="3111"/>
        <item x="49"/>
        <item x="2935"/>
        <item x="2966"/>
        <item x="935"/>
        <item x="2203"/>
        <item x="900"/>
        <item x="1287"/>
        <item x="3024"/>
        <item x="1905"/>
        <item x="2186"/>
        <item x="160"/>
        <item x="3087"/>
        <item x="2646"/>
        <item x="912"/>
        <item x="1769"/>
        <item x="19"/>
        <item x="734"/>
        <item x="2582"/>
        <item x="2955"/>
        <item x="894"/>
        <item x="1059"/>
        <item x="854"/>
        <item x="2464"/>
        <item x="2720"/>
        <item x="2922"/>
        <item x="1251"/>
        <item x="1087"/>
        <item x="657"/>
        <item x="1039"/>
        <item x="2463"/>
        <item x="1976"/>
        <item x="105"/>
        <item x="2110"/>
        <item x="1749"/>
        <item x="131"/>
        <item x="658"/>
        <item x="1148"/>
        <item x="802"/>
        <item x="659"/>
        <item x="2184"/>
        <item x="1320"/>
        <item x="3252"/>
        <item x="3158"/>
        <item x="251"/>
        <item x="1805"/>
        <item x="1185"/>
        <item x="2663"/>
        <item x="2571"/>
        <item x="2925"/>
        <item x="3258"/>
        <item x="3103"/>
        <item x="60"/>
        <item x="2860"/>
        <item x="2797"/>
        <item x="2417"/>
        <item x="1861"/>
        <item x="1712"/>
        <item x="3098"/>
        <item x="2042"/>
        <item x="735"/>
        <item x="867"/>
        <item x="79"/>
        <item x="1690"/>
        <item x="542"/>
        <item x="2568"/>
        <item x="1798"/>
        <item x="2373"/>
        <item x="349"/>
        <item x="2563"/>
        <item x="3194"/>
        <item x="1970"/>
        <item x="835"/>
        <item x="736"/>
        <item x="451"/>
        <item x="1940"/>
        <item x="1243"/>
        <item x="2822"/>
        <item x="2273"/>
        <item x="2343"/>
        <item x="2869"/>
        <item x="711"/>
        <item x="543"/>
        <item x="2691"/>
        <item x="50"/>
        <item x="2339"/>
        <item x="1008"/>
        <item x="2806"/>
        <item x="1779"/>
        <item x="2375"/>
        <item x="1552"/>
        <item x="2262"/>
        <item x="1161"/>
        <item x="660"/>
        <item x="861"/>
        <item x="1644"/>
        <item x="2649"/>
        <item x="1755"/>
        <item x="2484"/>
        <item x="2795"/>
        <item x="3017"/>
        <item x="3016"/>
        <item x="1369"/>
        <item x="1758"/>
        <item x="983"/>
        <item x="350"/>
        <item x="2112"/>
        <item x="2839"/>
        <item x="544"/>
        <item x="1614"/>
        <item x="2995"/>
        <item x="2010"/>
        <item x="1344"/>
        <item x="498"/>
        <item x="669"/>
        <item x="190"/>
        <item x="316"/>
        <item x="351"/>
        <item x="380"/>
        <item x="545"/>
        <item x="2391"/>
        <item x="917"/>
        <item x="2900"/>
        <item x="3059"/>
        <item x="1192"/>
        <item x="2232"/>
        <item x="3180"/>
        <item x="2714"/>
        <item x="20"/>
        <item x="1764"/>
        <item x="999"/>
        <item x="1813"/>
        <item x="2437"/>
        <item x="2397"/>
        <item x="42"/>
        <item x="381"/>
        <item x="823"/>
        <item x="1082"/>
        <item x="414"/>
        <item x="317"/>
        <item x="661"/>
        <item x="1378"/>
        <item x="547"/>
        <item x="415"/>
        <item x="2890"/>
        <item x="452"/>
        <item x="3077"/>
        <item x="1093"/>
        <item x="3054"/>
        <item x="2168"/>
        <item x="944"/>
        <item x="2351"/>
        <item x="2369"/>
        <item x="1396"/>
        <item x="1792"/>
        <item x="662"/>
        <item x="2096"/>
        <item x="2291"/>
        <item x="2707"/>
        <item x="2180"/>
        <item x="2419"/>
        <item x="382"/>
        <item x="599"/>
        <item x="1522"/>
        <item x="1009"/>
        <item x="1908"/>
        <item x="1440"/>
        <item x="1731"/>
        <item x="280"/>
        <item x="2528"/>
        <item x="2545"/>
        <item x="2729"/>
        <item x="548"/>
        <item x="1406"/>
        <item x="1156"/>
        <item x="2659"/>
        <item x="2405"/>
        <item x="883"/>
        <item x="737"/>
        <item x="2229"/>
        <item x="1589"/>
        <item x="2534"/>
        <item x="995"/>
        <item x="161"/>
        <item x="252"/>
        <item x="499"/>
        <item x="1385"/>
        <item x="937"/>
        <item x="281"/>
        <item x="851"/>
        <item x="2066"/>
        <item x="1224"/>
        <item x="2741"/>
        <item x="974"/>
        <item x="223"/>
        <item x="383"/>
        <item x="318"/>
        <item x="1049"/>
        <item x="549"/>
        <item x="1542"/>
        <item x="2830"/>
        <item x="3230"/>
        <item x="3170"/>
        <item x="2130"/>
        <item x="1088"/>
        <item x="2288"/>
        <item x="2592"/>
        <item x="3275"/>
        <item x="319"/>
        <item x="1660"/>
        <item x="1900"/>
        <item x="2944"/>
        <item x="2852"/>
        <item x="3218"/>
        <item x="738"/>
        <item x="952"/>
        <item x="121"/>
        <item x="2608"/>
        <item x="1323"/>
        <item x="1602"/>
        <item x="804"/>
        <item x="35"/>
        <item x="2035"/>
        <item x="1852"/>
        <item x="2821"/>
        <item x="2505"/>
        <item x="1617"/>
        <item x="2967"/>
        <item x="162"/>
        <item x="2487"/>
        <item x="253"/>
        <item x="1000"/>
        <item x="106"/>
        <item x="3282"/>
        <item x="2769"/>
        <item x="2775"/>
        <item x="930"/>
        <item x="2059"/>
        <item x="224"/>
        <item x="1762"/>
        <item x="2549"/>
        <item x="936"/>
        <item x="1197"/>
        <item x="1461"/>
        <item x="3168"/>
        <item x="2816"/>
        <item x="1959"/>
        <item x="664"/>
        <item x="2385"/>
        <item x="1592"/>
        <item x="320"/>
        <item x="3226"/>
        <item x="601"/>
        <item x="602"/>
        <item x="822"/>
        <item x="1198"/>
        <item x="2012"/>
        <item x="916"/>
        <item x="384"/>
        <item x="1874"/>
        <item x="417"/>
        <item x="418"/>
        <item x="2167"/>
        <item x="550"/>
        <item x="191"/>
        <item x="665"/>
        <item x="1447"/>
        <item x="856"/>
        <item x="1882"/>
        <item x="2374"/>
        <item x="2969"/>
        <item x="1466"/>
        <item x="1215"/>
        <item x="2371"/>
        <item x="1029"/>
        <item x="3124"/>
        <item x="3234"/>
        <item x="968"/>
        <item x="896"/>
        <item x="1437"/>
        <item x="603"/>
        <item x="2195"/>
        <item x="1508"/>
        <item x="2108"/>
        <item x="2783"/>
        <item x="2152"/>
        <item x="1252"/>
        <item x="1767"/>
        <item x="1209"/>
        <item x="1132"/>
        <item x="666"/>
        <item x="282"/>
        <item x="2251"/>
        <item x="2213"/>
        <item x="1040"/>
        <item x="3065"/>
        <item x="2365"/>
        <item x="2067"/>
        <item x="1871"/>
        <item x="2817"/>
        <item x="1930"/>
        <item x="15"/>
        <item x="1181"/>
        <item x="93"/>
        <item x="3042"/>
        <item x="3053"/>
        <item x="419"/>
        <item x="80"/>
        <item x="813"/>
        <item x="385"/>
        <item x="3257"/>
        <item x="1401"/>
        <item x="2946"/>
        <item x="1653"/>
        <item x="2599"/>
        <item x="2957"/>
        <item x="3015"/>
        <item x="2409"/>
        <item x="3150"/>
        <item x="454"/>
        <item x="2529"/>
        <item x="2799"/>
        <item x="51"/>
        <item x="1216"/>
        <item x="2164"/>
        <item x="2962"/>
        <item x="1787"/>
        <item x="552"/>
        <item x="1405"/>
        <item x="553"/>
        <item x="888"/>
        <item x="1083"/>
        <item x="3135"/>
        <item x="1020"/>
        <item x="1244"/>
        <item x="1271"/>
        <item x="2386"/>
        <item x="1964"/>
        <item x="605"/>
        <item x="1830"/>
        <item x="1084"/>
        <item x="1479"/>
        <item x="2686"/>
        <item x="420"/>
        <item x="2591"/>
        <item x="107"/>
        <item x="1352"/>
        <item x="1543"/>
        <item x="2350"/>
        <item x="1691"/>
        <item x="885"/>
        <item x="1186"/>
        <item x="668"/>
        <item x="1299"/>
        <item x="1624"/>
        <item x="2874"/>
        <item x="2667"/>
        <item x="1173"/>
        <item x="1372"/>
        <item x="741"/>
        <item x="1957"/>
        <item x="972"/>
        <item x="163"/>
        <item x="283"/>
        <item x="352"/>
        <item x="36"/>
        <item x="1744"/>
        <item x="2284"/>
        <item x="1024"/>
        <item x="139"/>
        <item x="1435"/>
        <item x="3051"/>
        <item x="2535"/>
        <item x="2131"/>
        <item x="2511"/>
        <item x="1307"/>
        <item x="2908"/>
        <item x="743"/>
        <item x="1916"/>
        <item x="386"/>
        <item x="1799"/>
        <item x="500"/>
        <item x="501"/>
        <item x="1546"/>
        <item x="1441"/>
        <item x="455"/>
        <item x="62"/>
        <item x="1391"/>
        <item x="2294"/>
        <item x="1845"/>
        <item x="2664"/>
        <item x="2007"/>
        <item x="193"/>
        <item x="555"/>
        <item x="1448"/>
        <item x="225"/>
        <item x="2338"/>
        <item x="284"/>
        <item x="2782"/>
        <item x="194"/>
        <item x="1987"/>
        <item x="2867"/>
        <item x="884"/>
        <item x="3136"/>
        <item x="1363"/>
        <item x="3062"/>
        <item x="1013"/>
        <item x="2509"/>
        <item x="3002"/>
        <item x="3095"/>
        <item x="3060"/>
        <item x="3192"/>
        <item x="285"/>
        <item x="196"/>
        <item x="670"/>
        <item x="108"/>
        <item x="164"/>
        <item x="2924"/>
        <item x="456"/>
        <item x="1108"/>
        <item x="671"/>
        <item x="1326"/>
        <item x="672"/>
        <item x="2456"/>
        <item x="2399"/>
        <item x="457"/>
        <item x="673"/>
        <item x="2302"/>
        <item x="556"/>
        <item x="1245"/>
        <item x="796"/>
        <item x="2028"/>
        <item x="606"/>
        <item x="1504"/>
        <item x="965"/>
        <item x="1714"/>
        <item x="2062"/>
        <item x="608"/>
        <item x="3259"/>
        <item x="2219"/>
        <item x="2906"/>
        <item x="2432"/>
        <item x="2903"/>
        <item x="3166"/>
        <item x="2054"/>
        <item x="122"/>
        <item x="321"/>
        <item x="2896"/>
        <item x="2826"/>
        <item x="557"/>
        <item x="221"/>
        <item x="250"/>
        <item x="843"/>
        <item x="2916"/>
        <item x="353"/>
        <item x="2228"/>
        <item x="1217"/>
        <item x="2403"/>
        <item x="3133"/>
        <item x="1783"/>
        <item x="1717"/>
        <item x="911"/>
        <item x="354"/>
        <item x="286"/>
        <item x="558"/>
        <item x="674"/>
        <item x="2004"/>
        <item x="1144"/>
        <item x="675"/>
        <item x="3179"/>
        <item x="2025"/>
        <item x="2790"/>
        <item x="1411"/>
        <item x="3048"/>
        <item x="355"/>
        <item x="1487"/>
        <item x="2095"/>
        <item x="1679"/>
        <item x="2230"/>
        <item x="458"/>
        <item x="68"/>
        <item x="2697"/>
        <item x="197"/>
        <item x="2269"/>
        <item x="1573"/>
        <item x="609"/>
        <item x="69"/>
        <item x="356"/>
        <item x="459"/>
        <item x="3271"/>
        <item x="559"/>
        <item x="2694"/>
        <item x="560"/>
        <item x="322"/>
        <item x="287"/>
        <item x="1643"/>
        <item x="2345"/>
        <item x="3120"/>
        <item x="1938"/>
        <item x="1788"/>
        <item x="421"/>
        <item x="2199"/>
        <item x="3228"/>
        <item x="1625"/>
        <item x="2087"/>
        <item x="872"/>
        <item x="744"/>
        <item x="2721"/>
        <item x="2612"/>
        <item x="1982"/>
        <item x="1632"/>
        <item x="2780"/>
        <item x="16"/>
        <item x="2792"/>
        <item x="2106"/>
        <item x="460"/>
        <item x="2215"/>
        <item x="1462"/>
        <item x="561"/>
        <item x="2264"/>
        <item x="2527"/>
        <item x="2942"/>
        <item x="3115"/>
        <item x="1353"/>
        <item x="969"/>
        <item x="2252"/>
        <item x="7"/>
        <item x="2139"/>
        <item x="357"/>
        <item x="1042"/>
        <item x="288"/>
        <item x="358"/>
        <item x="562"/>
        <item x="1553"/>
        <item x="821"/>
        <item x="254"/>
        <item x="2609"/>
        <item x="8"/>
        <item x="2162"/>
        <item x="504"/>
        <item x="2347"/>
        <item x="2086"/>
        <item x="1734"/>
        <item x="2597"/>
        <item x="2603"/>
        <item x="323"/>
        <item x="678"/>
        <item x="3129"/>
        <item x="2155"/>
        <item x="3285"/>
        <item x="1342"/>
        <item x="43"/>
        <item x="1129"/>
        <item x="745"/>
        <item x="1121"/>
        <item x="3183"/>
        <item x="1534"/>
        <item x="2234"/>
        <item x="2735"/>
        <item x="563"/>
        <item x="679"/>
        <item x="1043"/>
        <item x="610"/>
        <item x="2222"/>
        <item x="3018"/>
        <item x="21"/>
        <item x="2071"/>
        <item x="1078"/>
        <item x="2020"/>
        <item x="1529"/>
        <item x="1729"/>
        <item x="2990"/>
        <item x="873"/>
        <item x="1889"/>
        <item x="227"/>
        <item x="2305"/>
        <item x="3169"/>
        <item x="1832"/>
        <item x="2731"/>
        <item x="2070"/>
        <item x="3176"/>
        <item x="2045"/>
        <item x="611"/>
        <item x="2364"/>
        <item x="1135"/>
        <item x="1593"/>
        <item x="2281"/>
        <item x="1824"/>
        <item x="2745"/>
        <item x="3033"/>
        <item x="1773"/>
        <item x="324"/>
        <item x="1026"/>
        <item x="2187"/>
        <item x="505"/>
        <item x="2692"/>
        <item x="2992"/>
        <item x="165"/>
        <item x="2101"/>
        <item x="2878"/>
        <item x="3088"/>
        <item x="1094"/>
        <item x="2082"/>
        <item x="124"/>
        <item x="2006"/>
        <item x="2231"/>
        <item x="1865"/>
        <item x="506"/>
        <item x="2032"/>
        <item x="2178"/>
        <item x="2485"/>
        <item x="359"/>
        <item x="1459"/>
        <item x="1110"/>
        <item x="3208"/>
        <item x="3280"/>
        <item x="1065"/>
        <item x="1648"/>
        <item x="431"/>
        <item x="2248"/>
        <item x="811"/>
        <item x="1319"/>
        <item x="2436"/>
        <item x="1337"/>
        <item x="1226"/>
        <item x="812"/>
        <item x="1513"/>
        <item x="1359"/>
        <item x="1246"/>
        <item x="2971"/>
        <item x="2408"/>
        <item x="3278"/>
        <item x="255"/>
        <item x="2887"/>
        <item x="1659"/>
        <item x="866"/>
        <item x="2606"/>
        <item x="2550"/>
        <item x="991"/>
        <item x="198"/>
        <item x="747"/>
        <item x="3238"/>
        <item x="2794"/>
        <item x="22"/>
        <item x="2133"/>
        <item x="2521"/>
        <item x="836"/>
        <item x="1849"/>
        <item x="1793"/>
        <item x="1018"/>
        <item x="1610"/>
        <item x="613"/>
        <item x="52"/>
        <item x="959"/>
        <item x="81"/>
        <item x="614"/>
        <item x="109"/>
        <item x="2156"/>
        <item x="3149"/>
        <item x="3296"/>
        <item x="1273"/>
        <item x="3274"/>
        <item x="1312"/>
        <item x="1510"/>
        <item x="681"/>
        <item x="742"/>
        <item x="2853"/>
        <item x="2884"/>
        <item x="1774"/>
        <item x="3185"/>
        <item x="1483"/>
        <item x="2404"/>
        <item x="2235"/>
        <item x="256"/>
        <item x="2274"/>
        <item x="1053"/>
        <item x="1687"/>
        <item x="110"/>
        <item x="615"/>
        <item x="791"/>
        <item x="2402"/>
        <item x="3272"/>
        <item x="1706"/>
        <item x="2684"/>
        <item x="748"/>
        <item x="3116"/>
        <item x="682"/>
        <item x="1328"/>
        <item x="1554"/>
        <item x="1925"/>
        <item x="2406"/>
        <item x="461"/>
        <item x="1735"/>
        <item x="126"/>
        <item x="2912"/>
        <item x="3010"/>
        <item x="3011"/>
        <item x="749"/>
        <item x="1570"/>
        <item x="1931"/>
        <item x="422"/>
        <item x="617"/>
        <item x="1954"/>
        <item x="2862"/>
        <item x="3193"/>
        <item x="2451"/>
        <item x="127"/>
        <item x="3117"/>
        <item x="2346"/>
        <item x="257"/>
        <item x="388"/>
        <item x="750"/>
        <item x="2057"/>
        <item x="2843"/>
        <item x="2936"/>
        <item x="228"/>
        <item x="877"/>
        <item x="2573"/>
        <item x="325"/>
        <item x="3035"/>
        <item x="3037"/>
        <item x="2765"/>
        <item x="837"/>
        <item x="3178"/>
        <item x="2358"/>
        <item x="960"/>
        <item x="1194"/>
        <item x="1515"/>
        <item x="2479"/>
        <item x="920"/>
        <item x="2750"/>
        <item x="931"/>
        <item x="1095"/>
        <item x="1193"/>
        <item x="1499"/>
        <item x="128"/>
        <item x="564"/>
        <item x="2161"/>
        <item x="3153"/>
        <item x="2190"/>
        <item x="3174"/>
        <item x="3052"/>
        <item x="1526"/>
        <item x="96"/>
        <item x="142"/>
        <item x="360"/>
        <item x="199"/>
        <item x="2625"/>
        <item x="229"/>
        <item x="1393"/>
        <item x="1500"/>
        <item x="1822"/>
        <item x="3013"/>
        <item x="684"/>
        <item x="1544"/>
        <item x="2785"/>
        <item x="878"/>
        <item x="1771"/>
        <item x="166"/>
        <item x="111"/>
        <item x="2638"/>
        <item x="1794"/>
        <item x="508"/>
        <item x="1562"/>
        <item x="1364"/>
        <item x="565"/>
        <item x="509"/>
        <item x="2047"/>
        <item x="1085"/>
        <item x="510"/>
        <item x="2091"/>
        <item x="290"/>
        <item x="2038"/>
        <item x="1230"/>
        <item x="1021"/>
        <item x="1253"/>
        <item x="390"/>
        <item x="3159"/>
        <item x="2064"/>
        <item x="463"/>
        <item x="1670"/>
        <item x="566"/>
        <item x="948"/>
        <item x="751"/>
        <item x="1442"/>
        <item x="98"/>
        <item x="113"/>
        <item x="129"/>
        <item x="167"/>
        <item x="391"/>
        <item x="2486"/>
        <item x="200"/>
        <item x="620"/>
        <item x="752"/>
        <item x="2114"/>
        <item x="1859"/>
        <item x="2757"/>
        <item x="3044"/>
        <item x="2768"/>
        <item x="258"/>
        <item x="1365"/>
        <item x="1806"/>
        <item x="2143"/>
        <item x="2624"/>
        <item x="2851"/>
        <item x="686"/>
        <item x="2440"/>
        <item x="1996"/>
        <item x="1417"/>
        <item x="1863"/>
        <item x="924"/>
        <item x="2848"/>
        <item x="1980"/>
        <item x="130"/>
        <item x="993"/>
        <item x="2261"/>
        <item x="1262"/>
        <item x="1315"/>
        <item x="688"/>
        <item x="1971"/>
        <item x="689"/>
        <item x="2661"/>
        <item x="2829"/>
        <item x="2177"/>
        <item x="3093"/>
        <item x="568"/>
        <item x="1547"/>
        <item x="2426"/>
        <item x="361"/>
        <item x="2171"/>
        <item x="1075"/>
        <item x="2019"/>
        <item x="1145"/>
        <item x="1943"/>
        <item x="889"/>
        <item x="168"/>
        <item x="326"/>
        <item x="3043"/>
        <item x="1825"/>
        <item x="1005"/>
        <item x="3038"/>
        <item x="1174"/>
        <item x="979"/>
        <item x="1264"/>
        <item x="918"/>
        <item x="3188"/>
        <item x="919"/>
        <item x="3195"/>
        <item x="2100"/>
        <item x="424"/>
        <item x="327"/>
        <item x="1398"/>
        <item x="844"/>
        <item x="1403"/>
        <item x="2800"/>
        <item x="753"/>
        <item x="3092"/>
        <item x="2977"/>
        <item x="2832"/>
        <item x="2263"/>
        <item x="3107"/>
        <item x="2584"/>
        <item x="569"/>
        <item x="1626"/>
        <item x="2747"/>
        <item x="950"/>
        <item x="3206"/>
        <item x="1627"/>
        <item x="259"/>
        <item x="1574"/>
        <item x="3075"/>
        <item x="690"/>
        <item x="363"/>
        <item x="1998"/>
        <item x="1130"/>
        <item x="1298"/>
        <item x="2148"/>
        <item x="3039"/>
        <item x="2361"/>
        <item x="71"/>
        <item x="691"/>
        <item x="3205"/>
        <item x="2080"/>
        <item x="3007"/>
        <item x="1902"/>
        <item x="3232"/>
        <item x="169"/>
        <item x="364"/>
        <item x="3152"/>
        <item x="1536"/>
        <item x="2929"/>
        <item x="1661"/>
        <item x="692"/>
        <item x="465"/>
        <item x="2299"/>
        <item x="2724"/>
        <item x="2512"/>
        <item x="2673"/>
        <item x="2996"/>
        <item x="3191"/>
        <item x="2383"/>
        <item x="2257"/>
        <item x="3200"/>
        <item x="1974"/>
        <item x="571"/>
        <item x="2704"/>
        <item x="1698"/>
        <item x="1556"/>
        <item x="756"/>
        <item x="1683"/>
        <item x="1721"/>
        <item x="72"/>
        <item x="292"/>
        <item x="2014"/>
        <item x="757"/>
        <item x="114"/>
        <item x="143"/>
        <item x="2013"/>
        <item x="1608"/>
        <item x="1941"/>
        <item x="234"/>
        <item x="988"/>
        <item x="1355"/>
        <item x="2341"/>
        <item x="870"/>
        <item x="3112"/>
        <item x="3255"/>
        <item x="1348"/>
        <item x="622"/>
        <item x="1545"/>
        <item x="466"/>
        <item x="2902"/>
        <item x="1725"/>
        <item x="1349"/>
        <item x="10"/>
        <item x="2236"/>
        <item x="1162"/>
        <item x="1891"/>
        <item x="2144"/>
        <item x="1256"/>
        <item x="1524"/>
        <item x="1382"/>
        <item x="1182"/>
        <item x="1025"/>
        <item x="1576"/>
        <item x="1054"/>
        <item x="1295"/>
        <item x="2393"/>
        <item x="806"/>
        <item x="807"/>
        <item x="572"/>
        <item x="328"/>
        <item x="511"/>
        <item x="2834"/>
        <item x="907"/>
        <item x="1507"/>
        <item x="2581"/>
        <item x="1470"/>
        <item x="694"/>
        <item x="2499"/>
        <item x="2157"/>
        <item x="3235"/>
        <item x="1946"/>
        <item x="2320"/>
        <item x="1218"/>
        <item x="3076"/>
        <item x="1409"/>
        <item x="868"/>
        <item x="18"/>
        <item x="1909"/>
        <item x="235"/>
        <item x="115"/>
        <item x="1430"/>
        <item x="1923"/>
        <item x="1673"/>
        <item x="2845"/>
        <item x="3262"/>
        <item x="467"/>
        <item x="2132"/>
        <item x="1200"/>
        <item x="897"/>
        <item x="2732"/>
        <item x="365"/>
        <item x="425"/>
        <item x="695"/>
        <item x="2762"/>
        <item x="2595"/>
        <item x="329"/>
        <item x="1594"/>
        <item x="392"/>
        <item x="2390"/>
        <item x="2715"/>
        <item x="1621"/>
        <item x="1283"/>
        <item x="1618"/>
        <item x="1751"/>
        <item x="3121"/>
        <item x="2888"/>
        <item x="393"/>
        <item x="468"/>
        <item x="2188"/>
        <item x="293"/>
        <item x="3145"/>
        <item x="1449"/>
        <item x="1837"/>
        <item x="2818"/>
        <item x="3108"/>
        <item x="2438"/>
        <item x="1057"/>
        <item x="2061"/>
        <item x="1211"/>
        <item x="1456"/>
        <item x="945"/>
        <item x="2279"/>
        <item x="1126"/>
        <item x="3109"/>
        <item x="913"/>
        <item x="2238"/>
        <item x="1055"/>
        <item x="1641"/>
        <item x="1878"/>
        <item x="2497"/>
        <item x="2789"/>
        <item x="394"/>
        <item x="1915"/>
        <item x="1141"/>
        <item x="2620"/>
        <item x="2600"/>
        <item x="3089"/>
        <item x="3123"/>
        <item x="1718"/>
        <item x="2368"/>
        <item x="1122"/>
        <item x="3297"/>
        <item x="3190"/>
        <item x="1317"/>
        <item x="696"/>
        <item x="1994"/>
        <item x="2098"/>
        <item x="1765"/>
        <item x="2876"/>
        <item x="3154"/>
        <item x="2200"/>
        <item x="1167"/>
        <item x="820"/>
        <item x="2336"/>
        <item x="1290"/>
        <item x="3126"/>
        <item x="1103"/>
        <item x="2939"/>
        <item x="2518"/>
        <item x="2029"/>
        <item x="1583"/>
        <item x="1195"/>
        <item x="2676"/>
        <item x="1433"/>
        <item x="3212"/>
        <item x="2285"/>
        <item x="1360"/>
        <item x="2210"/>
        <item x="1776"/>
        <item x="1422"/>
        <item x="2308"/>
        <item x="2258"/>
        <item x="469"/>
        <item x="573"/>
        <item x="470"/>
        <item x="1657"/>
        <item x="2490"/>
        <item x="2211"/>
        <item x="2298"/>
        <item x="2963"/>
        <item x="471"/>
        <item x="624"/>
        <item x="2483"/>
        <item x="2366"/>
        <item x="1354"/>
        <item x="330"/>
        <item x="170"/>
        <item x="2899"/>
        <item x="1329"/>
        <item x="2578"/>
        <item x="1747"/>
        <item x="260"/>
        <item x="2495"/>
        <item x="2682"/>
        <item x="1636"/>
        <item x="2693"/>
        <item x="2447"/>
        <item x="2733"/>
        <item x="2913"/>
        <item x="3137"/>
        <item x="1127"/>
        <item x="849"/>
        <item x="3220"/>
        <item x="2879"/>
        <item x="1820"/>
        <item x="513"/>
        <item x="1399"/>
        <item x="2699"/>
        <item x="1760"/>
        <item x="2722"/>
        <item x="840"/>
        <item x="73"/>
        <item x="1603"/>
        <item x="2174"/>
        <item x="1374"/>
        <item x="2181"/>
        <item x="2245"/>
        <item x="2973"/>
        <item x="2811"/>
        <item x="2313"/>
        <item x="3219"/>
        <item x="3064"/>
        <item x="2917"/>
        <item x="2185"/>
        <item x="1801"/>
        <item x="2474"/>
        <item x="2348"/>
        <item x="2718"/>
        <item x="625"/>
        <item x="1809"/>
        <item x="1785"/>
        <item x="2932"/>
        <item x="2149"/>
        <item x="2283"/>
        <item x="2056"/>
        <item x="1745"/>
        <item x="1231"/>
        <item x="2477"/>
        <item x="699"/>
        <item x="367"/>
        <item x="626"/>
        <item x="1527"/>
        <item x="3020"/>
        <item x="231"/>
        <item x="981"/>
        <item x="44"/>
        <item x="74"/>
        <item x="1079"/>
        <item x="1081"/>
        <item x="1179"/>
        <item x="2445"/>
        <item x="2077"/>
        <item x="627"/>
        <item x="1176"/>
        <item x="395"/>
        <item x="2927"/>
        <item x="2326"/>
        <item x="628"/>
        <item x="874"/>
        <item x="2773"/>
        <item x="2593"/>
        <item x="2788"/>
        <item x="1038"/>
        <item x="1474"/>
        <item x="1056"/>
        <item x="1646"/>
        <item x="2881"/>
        <item x="3032"/>
        <item x="3157"/>
        <item x="1986"/>
        <item x="1115"/>
        <item x="2488"/>
        <item x="3203"/>
        <item x="574"/>
        <item x="2837"/>
        <item x="3217"/>
        <item x="2024"/>
        <item x="2315"/>
        <item x="1379"/>
        <item x="2810"/>
        <item x="971"/>
        <item x="3295"/>
        <item x="575"/>
        <item x="2083"/>
        <item x="576"/>
        <item x="3242"/>
        <item x="2754"/>
        <item x="1736"/>
        <item x="1860"/>
        <item x="514"/>
        <item x="1682"/>
        <item x="2475"/>
        <item x="472"/>
        <item x="892"/>
        <item x="1366"/>
        <item x="3247"/>
        <item x="3079"/>
        <item x="2423"/>
        <item x="1548"/>
        <item x="1187"/>
        <item x="3082"/>
        <item x="1457"/>
        <item x="1921"/>
        <item x="2532"/>
        <item x="1099"/>
        <item x="1047"/>
        <item x="473"/>
        <item x="2407"/>
        <item x="2431"/>
        <item x="0"/>
        <item x="172"/>
        <item x="2672"/>
        <item x="3014"/>
        <item x="915"/>
        <item x="2791"/>
        <item x="2"/>
        <item x="2207"/>
        <item x="2504"/>
        <item x="331"/>
        <item x="577"/>
        <item x="1096"/>
        <item x="1400"/>
        <item x="2335"/>
        <item x="2357"/>
        <item x="2546"/>
        <item x="2048"/>
        <item x="3125"/>
        <item x="2564"/>
        <item x="368"/>
        <item x="1300"/>
        <item x="2651"/>
        <item x="1327"/>
        <item x="3288"/>
        <item x="1227"/>
        <item x="629"/>
        <item x="3058"/>
        <item x="2861"/>
        <item x="1334"/>
        <item x="1381"/>
        <item x="1109"/>
        <item x="700"/>
        <item x="3066"/>
        <item x="1953"/>
        <item x="3273"/>
        <item x="2427"/>
        <item x="2961"/>
        <item x="1711"/>
        <item x="1606"/>
        <item x="2976"/>
        <item x="2470"/>
        <item x="1165"/>
        <item x="1112"/>
        <item x="82"/>
        <item x="2991"/>
        <item x="3028"/>
        <item x="1380"/>
        <item x="1588"/>
        <item x="2247"/>
        <item x="2746"/>
        <item x="701"/>
        <item x="554"/>
        <item x="2984"/>
        <item x="758"/>
        <item x="1615"/>
        <item x="1118"/>
        <item x="1560"/>
        <item x="1309"/>
        <item x="667"/>
        <item x="2090"/>
        <item x="2648"/>
        <item x="237"/>
        <item x="1301"/>
        <item x="3083"/>
        <item x="1628"/>
        <item x="845"/>
        <item x="1901"/>
        <item x="1528"/>
        <item x="1647"/>
        <item x="864"/>
        <item x="1234"/>
        <item x="2439"/>
        <item x="1803"/>
        <item x="474"/>
        <item x="3265"/>
        <item x="630"/>
        <item x="3290"/>
        <item x="2146"/>
        <item x="426"/>
        <item x="2140"/>
        <item x="2160"/>
        <item x="982"/>
        <item x="1016"/>
        <item x="2804"/>
        <item x="2558"/>
        <item x="2165"/>
        <item x="578"/>
        <item x="2268"/>
        <item x="1050"/>
        <item x="1263"/>
        <item x="203"/>
        <item x="2170"/>
        <item x="515"/>
        <item x="1989"/>
        <item x="3084"/>
        <item x="2537"/>
        <item x="1007"/>
        <item x="1140"/>
        <item x="2182"/>
        <item x="261"/>
        <item x="332"/>
        <item x="429"/>
        <item x="799"/>
        <item x="2632"/>
        <item x="1752"/>
        <item x="1877"/>
        <item x="702"/>
        <item x="333"/>
        <item x="2069"/>
        <item x="803"/>
        <item x="2002"/>
        <item x="83"/>
        <item x="1637"/>
        <item x="3072"/>
        <item x="1975"/>
        <item x="2559"/>
        <item x="1119"/>
        <item x="2169"/>
        <item x="1590"/>
        <item x="2978"/>
        <item x="1876"/>
        <item x="1485"/>
        <item x="1919"/>
        <item x="1563"/>
        <item x="1611"/>
        <item x="946"/>
        <item x="238"/>
        <item x="518"/>
        <item x="24"/>
        <item x="2776"/>
        <item x="1272"/>
        <item x="2502"/>
        <item x="478"/>
        <item x="2847"/>
        <item x="2449"/>
        <item x="2921"/>
        <item x="3118"/>
        <item x="53"/>
        <item x="2450"/>
        <item x="703"/>
        <item x="2920"/>
        <item x="2037"/>
        <item x="2710"/>
        <item x="335"/>
        <item x="2226"/>
        <item x="1469"/>
        <item x="1311"/>
        <item x="1720"/>
        <item x="632"/>
        <item x="760"/>
        <item x="1266"/>
        <item x="2982"/>
        <item x="1759"/>
        <item x="1207"/>
        <item x="3105"/>
        <item x="1549"/>
        <item x="2872"/>
        <item x="3"/>
        <item x="3268"/>
        <item x="3240"/>
        <item x="2078"/>
        <item x="2875"/>
        <item x="1932"/>
        <item x="2668"/>
        <item x="2442"/>
        <item x="84"/>
        <item x="116"/>
        <item x="204"/>
        <item x="2310"/>
        <item x="1305"/>
        <item x="2227"/>
        <item x="1715"/>
        <item x="1858"/>
        <item x="2166"/>
        <item x="2870"/>
        <item x="2628"/>
        <item x="2748"/>
        <item x="923"/>
        <item x="1058"/>
        <item x="430"/>
        <item x="2443"/>
        <item x="3070"/>
        <item x="2987"/>
        <item x="579"/>
        <item x="2675"/>
        <item x="1789"/>
        <item x="3201"/>
        <item x="1772"/>
        <item x="2428"/>
        <item x="1248"/>
        <item x="809"/>
        <item x="3003"/>
        <item x="3207"/>
        <item x="85"/>
        <item x="239"/>
        <item x="54"/>
        <item x="2472"/>
        <item x="1540"/>
        <item x="3237"/>
        <item x="1827"/>
        <item x="3227"/>
        <item x="633"/>
        <item x="3091"/>
        <item x="2766"/>
        <item x="1199"/>
        <item x="2812"/>
        <item x="1520"/>
        <item x="1236"/>
        <item x="634"/>
        <item x="520"/>
        <item x="1680"/>
        <item x="3040"/>
        <item x="3005"/>
        <item x="2833"/>
        <item x="2844"/>
        <item x="938"/>
        <item x="1394"/>
        <item x="25"/>
        <item x="2952"/>
        <item x="705"/>
        <item x="1151"/>
        <item x="984"/>
        <item x="1454"/>
        <item x="2021"/>
        <item x="3279"/>
        <item x="1947"/>
        <item x="2401"/>
        <item x="975"/>
        <item x="1460"/>
        <item x="706"/>
        <item x="2325"/>
        <item x="792"/>
        <item x="2753"/>
        <item x="967"/>
        <item x="475"/>
        <item x="763"/>
        <item x="1564"/>
        <item x="1674"/>
        <item x="3131"/>
        <item x="75"/>
        <item x="2465"/>
        <item x="296"/>
        <item x="2841"/>
        <item x="3269"/>
        <item x="3204"/>
        <item x="2863"/>
        <item x="3049"/>
        <item x="1955"/>
        <item x="369"/>
        <item x="1488"/>
        <item x="707"/>
        <item x="2008"/>
        <item x="1168"/>
        <item x="2755"/>
        <item x="3102"/>
        <item x="932"/>
        <item x="1302"/>
        <item x="2517"/>
        <item x="1784"/>
        <item x="370"/>
        <item x="985"/>
        <item x="1423"/>
        <item x="2636"/>
        <item x="3046"/>
        <item x="2034"/>
        <item x="939"/>
        <item x="635"/>
        <item x="3287"/>
        <item x="3080"/>
        <item x="2183"/>
        <item x="2784"/>
        <item x="764"/>
        <item x="1221"/>
        <item x="297"/>
        <item x="2951"/>
        <item x="3021"/>
        <item x="1183"/>
        <item x="2740"/>
        <item x="2153"/>
        <item x="1285"/>
        <item x="1425"/>
        <item x="3175"/>
        <item x="1367"/>
        <item x="2370"/>
        <item x="1136"/>
        <item x="2359"/>
        <item x="1879"/>
        <item x="962"/>
        <item x="2118"/>
        <item x="3146"/>
        <item x="3086"/>
        <item x="86"/>
        <item x="2555"/>
        <item x="264"/>
        <item x="3099"/>
        <item x="2068"/>
        <item x="2433"/>
        <item x="580"/>
        <item x="708"/>
        <item x="2898"/>
        <item x="3100"/>
        <item x="1426"/>
        <item x="1280"/>
        <item x="966"/>
        <item x="709"/>
        <item x="2271"/>
        <item x="1318"/>
        <item x="1631"/>
        <item x="1777"/>
        <item x="1128"/>
        <item x="2910"/>
        <item x="1730"/>
        <item x="1856"/>
        <item x="2312"/>
        <item x="2690"/>
        <item x="476"/>
        <item x="477"/>
        <item x="2635"/>
        <item x="765"/>
        <item x="906"/>
        <item x="1498"/>
        <item x="1086"/>
        <item x="2934"/>
        <item x="1761"/>
        <item x="710"/>
        <item x="1076"/>
        <item x="2115"/>
        <item x="1768"/>
        <item x="434"/>
        <item x="397"/>
        <item x="2127"/>
        <item x="398"/>
        <item x="2026"/>
        <item x="1678"/>
        <item x="824"/>
        <item x="1238"/>
        <item x="1650"/>
        <item x="521"/>
        <item x="400"/>
        <item x="1455"/>
        <item x="1386"/>
        <item x="76"/>
        <item x="336"/>
        <item x="205"/>
        <item x="146"/>
        <item x="1133"/>
        <item x="1361"/>
        <item x="1672"/>
        <item x="522"/>
        <item x="2589"/>
        <item x="2779"/>
        <item x="2669"/>
        <item x="3034"/>
        <item x="2954"/>
        <item x="55"/>
        <item x="1966"/>
        <item x="875"/>
        <item x="2272"/>
        <item x="147"/>
        <item x="2457"/>
        <item x="3199"/>
        <item x="1579"/>
        <item x="1928"/>
        <item x="1707"/>
        <item x="2027"/>
        <item x="2846"/>
        <item x="401"/>
        <item x="2871"/>
        <item x="3233"/>
        <item x="2122"/>
        <item x="1708"/>
        <item x="2572"/>
        <item x="2425"/>
        <item x="1722"/>
        <item x="2328"/>
        <item x="2787"/>
        <item x="2644"/>
        <item x="3239"/>
        <item x="1480"/>
        <item x="3047"/>
        <item x="3293"/>
        <item x="2677"/>
        <item x="2044"/>
        <item x="1702"/>
        <item x="1124"/>
        <item x="1675"/>
        <item x="808"/>
        <item x="2519"/>
        <item x="2907"/>
        <item x="1044"/>
        <item x="300"/>
        <item x="858"/>
        <item x="2637"/>
        <item x="955"/>
        <item x="2377"/>
        <item x="2141"/>
        <item x="3104"/>
        <item x="1022"/>
        <item x="1748"/>
        <item x="1303"/>
        <item x="825"/>
        <item x="148"/>
        <item x="2793"/>
        <item x="2567"/>
        <item x="2539"/>
        <item x="876"/>
        <item x="3001"/>
        <item x="2043"/>
        <item x="1180"/>
        <item x="2259"/>
        <item x="1341"/>
        <item x="301"/>
        <item x="2758"/>
        <item x="1884"/>
        <item x="176"/>
        <item x="1137"/>
        <item x="3214"/>
        <item x="2422"/>
        <item x="46"/>
        <item x="1091"/>
        <item x="2462"/>
        <item x="2542"/>
        <item x="2989"/>
        <item x="3216"/>
        <item x="1212"/>
        <item x="1471"/>
        <item x="1384"/>
        <item x="3245"/>
        <item x="2412"/>
        <item x="1114"/>
        <item x="100"/>
        <item x="996"/>
        <item x="2094"/>
        <item x="2147"/>
        <item x="3029"/>
        <item x="2491"/>
        <item x="207"/>
        <item x="768"/>
        <item x="2150"/>
        <item x="1204"/>
        <item x="582"/>
        <item x="1662"/>
        <item x="3184"/>
        <item x="1239"/>
        <item x="266"/>
        <item x="267"/>
        <item x="3045"/>
        <item x="2480"/>
        <item x="1568"/>
        <item x="2514"/>
        <item x="2827"/>
        <item x="2051"/>
        <item x="3036"/>
        <item x="2658"/>
        <item x="208"/>
        <item x="2926"/>
        <item x="2126"/>
        <item x="1072"/>
        <item x="26"/>
        <item x="2964"/>
        <item x="27"/>
        <item x="2116"/>
        <item x="2410"/>
        <item x="2570"/>
        <item x="2701"/>
        <item x="2481"/>
        <item x="337"/>
        <item x="1473"/>
        <item x="2623"/>
        <item x="435"/>
        <item x="2287"/>
        <item x="818"/>
        <item x="3110"/>
        <item x="436"/>
        <item x="3050"/>
        <item x="4"/>
        <item x="2039"/>
        <item x="2055"/>
        <item x="1001"/>
        <item x="769"/>
        <item x="1275"/>
        <item x="989"/>
        <item x="209"/>
        <item x="1692"/>
        <item x="2627"/>
        <item x="3196"/>
        <item x="1814"/>
        <item x="2605"/>
        <item x="1649"/>
        <item x="1452"/>
        <item x="1807"/>
        <item x="338"/>
        <item x="1213"/>
        <item x="2859"/>
        <item x="3141"/>
        <item x="638"/>
        <item x="482"/>
        <item x="2807"/>
        <item x="940"/>
        <item x="841"/>
        <item x="1885"/>
        <item x="1671"/>
        <item x="1612"/>
        <item x="1416"/>
        <item x="2574"/>
        <item x="2243"/>
        <item x="1237"/>
        <item x="834"/>
        <item x="2662"/>
        <item x="2864"/>
        <item x="3068"/>
        <item x="2706"/>
        <item x="268"/>
        <item x="1766"/>
        <item x="827"/>
        <item x="242"/>
        <item x="771"/>
        <item x="583"/>
        <item x="402"/>
        <item x="3148"/>
        <item x="177"/>
        <item x="210"/>
        <item x="132"/>
        <item x="2629"/>
        <item x="3000"/>
        <item x="1502"/>
        <item x="2975"/>
        <item x="772"/>
        <item x="1892"/>
        <item x="269"/>
        <item x="371"/>
        <item x="2340"/>
        <item x="2796"/>
        <item x="2415"/>
        <item x="1703"/>
        <item x="243"/>
        <item x="372"/>
        <item x="2123"/>
        <item x="1514"/>
        <item x="1727"/>
        <item x="2296"/>
        <item x="1828"/>
        <item x="639"/>
        <item x="1443"/>
        <item x="1695"/>
        <item x="2311"/>
        <item x="2808"/>
        <item x="3223"/>
        <item x="2489"/>
        <item x="2356"/>
        <item x="1006"/>
        <item x="880"/>
        <item x="2097"/>
        <item x="523"/>
        <item x="1113"/>
        <item x="1619"/>
        <item x="1676"/>
        <item x="1609"/>
        <item x="2997"/>
        <item x="1834"/>
        <item x="2031"/>
        <item x="1019"/>
        <item x="928"/>
        <item x="524"/>
        <item x="1786"/>
        <item x="1893"/>
        <item x="2023"/>
        <item x="101"/>
        <item x="117"/>
        <item x="302"/>
        <item x="271"/>
        <item x="3147"/>
        <item x="1663"/>
        <item x="303"/>
        <item x="212"/>
        <item x="2151"/>
        <item x="2737"/>
        <item x="213"/>
        <item x="2134"/>
        <item x="640"/>
        <item x="1051"/>
        <item x="1412"/>
        <item x="1304"/>
        <item x="3236"/>
        <item x="2523"/>
        <item x="1572"/>
        <item x="525"/>
        <item x="214"/>
        <item x="2206"/>
        <item x="2590"/>
        <item x="178"/>
        <item x="1147"/>
        <item x="1538"/>
        <item x="304"/>
        <item x="3246"/>
        <item x="963"/>
        <item x="2379"/>
        <item x="2873"/>
        <item x="1862"/>
        <item x="1061"/>
        <item x="1739"/>
        <item x="3151"/>
        <item x="2895"/>
        <item x="1817"/>
        <item x="2322"/>
        <item x="980"/>
        <item x="2919"/>
        <item x="1802"/>
        <item x="2084"/>
        <item x="1160"/>
        <item x="2000"/>
        <item x="929"/>
        <item x="1664"/>
        <item x="438"/>
        <item x="774"/>
        <item x="2173"/>
        <item x="1222"/>
        <item x="1569"/>
        <item x="2607"/>
        <item x="2838"/>
        <item x="3202"/>
        <item x="2103"/>
        <item x="179"/>
        <item x="1906"/>
        <item x="526"/>
        <item x="2949"/>
        <item x="2329"/>
        <item x="2324"/>
        <item x="2868"/>
        <item x="1983"/>
        <item x="926"/>
        <item x="2349"/>
        <item x="2774"/>
        <item x="2355"/>
        <item x="2254"/>
        <item x="152"/>
        <item x="339"/>
        <item x="1068"/>
        <item x="990"/>
        <item x="28"/>
        <item x="485"/>
        <item x="403"/>
        <item x="272"/>
        <item x="373"/>
        <item x="486"/>
        <item x="2666"/>
        <item x="1321"/>
        <item x="2276"/>
        <item x="2685"/>
        <item x="1977"/>
        <item x="58"/>
        <item x="1713"/>
        <item x="87"/>
        <item x="133"/>
        <item x="216"/>
        <item x="374"/>
        <item x="2979"/>
        <item x="1565"/>
        <item x="180"/>
        <item x="642"/>
        <item x="902"/>
        <item x="800"/>
        <item x="2911"/>
        <item x="3073"/>
        <item x="814"/>
        <item x="2596"/>
        <item x="1465"/>
        <item x="2727"/>
        <item x="1550"/>
        <item x="893"/>
        <item x="1205"/>
        <item x="2778"/>
        <item x="1486"/>
        <item x="2655"/>
        <item x="775"/>
        <item x="1097"/>
        <item x="1158"/>
        <item x="815"/>
        <item x="1613"/>
        <item x="1069"/>
        <item x="1073"/>
        <item x="2553"/>
        <item x="2508"/>
        <item x="2531"/>
        <item x="2458"/>
        <item x="2613"/>
        <item x="1223"/>
        <item x="1308"/>
        <item x="1898"/>
        <item x="3122"/>
        <item x="3289"/>
        <item x="2708"/>
        <item x="1867"/>
        <item x="3172"/>
        <item x="64"/>
        <item x="2530"/>
        <item x="2471"/>
        <item x="970"/>
        <item x="2711"/>
        <item x="776"/>
        <item x="1432"/>
        <item x="2372"/>
        <item x="1571"/>
        <item x="1738"/>
        <item x="1875"/>
        <item x="2079"/>
        <item x="2192"/>
        <item x="153"/>
        <item x="922"/>
        <item x="1070"/>
        <item x="1188"/>
        <item x="1331"/>
        <item x="1790"/>
        <item x="2931"/>
        <item x="440"/>
        <item x="488"/>
        <item x="1260"/>
        <item x="1101"/>
        <item x="1258"/>
        <item x="1651"/>
        <item x="1604"/>
        <item x="2548"/>
        <item x="643"/>
        <item x="716"/>
        <item x="831"/>
        <item x="2218"/>
        <item x="2566"/>
        <item x="305"/>
        <item x="585"/>
        <item x="1254"/>
        <item x="3229"/>
        <item x="1716"/>
        <item x="1240"/>
        <item x="2552"/>
        <item x="1339"/>
        <item x="1117"/>
        <item x="2290"/>
        <item x="340"/>
        <item x="2250"/>
        <item x="2712"/>
        <item x="1963"/>
        <item x="1840"/>
        <item x="1034"/>
        <item x="586"/>
        <item x="2622"/>
        <item x="2744"/>
        <item x="1023"/>
        <item x="1402"/>
        <item x="29"/>
        <item x="1080"/>
        <item x="1815"/>
        <item x="2634"/>
        <item x="717"/>
        <item x="2060"/>
        <item x="1945"/>
        <item x="2217"/>
        <item x="2085"/>
        <item x="2643"/>
        <item x="348"/>
        <item x="890"/>
        <item x="838"/>
        <item x="528"/>
        <item x="1066"/>
        <item x="2544"/>
        <item x="3263"/>
        <item x="3283"/>
        <item x="1177"/>
        <item x="942"/>
        <item x="1189"/>
        <item x="1607"/>
        <item x="1958"/>
        <item x="1935"/>
        <item x="2395"/>
        <item x="886"/>
        <item x="1816"/>
        <item x="1639"/>
        <item x="644"/>
        <item x="1677"/>
        <item x="1829"/>
        <item x="244"/>
        <item x="587"/>
        <item x="1134"/>
        <item x="810"/>
        <item x="1170"/>
        <item x="1880"/>
        <item x="1511"/>
        <item x="2075"/>
        <item x="2933"/>
        <item x="3094"/>
        <item x="1427"/>
        <item x="2683"/>
        <item x="1387"/>
        <item x="1138"/>
        <item x="1740"/>
        <item x="1418"/>
        <item x="1896"/>
        <item x="1993"/>
        <item x="1475"/>
        <item x="1655"/>
        <item x="903"/>
        <item x="2943"/>
        <item x="3173"/>
        <item x="2630"/>
        <item x="2855"/>
        <item x="441"/>
        <item x="489"/>
        <item x="2602"/>
        <item x="1139"/>
        <item x="777"/>
        <item x="181"/>
        <item x="1293"/>
        <item x="1490"/>
        <item x="2022"/>
        <item x="2424"/>
        <item x="3139"/>
        <item x="645"/>
        <item x="406"/>
        <item x="490"/>
        <item x="891"/>
        <item x="718"/>
        <item x="646"/>
        <item x="1586"/>
        <item x="1952"/>
        <item x="801"/>
        <item x="2416"/>
        <item x="65"/>
        <item x="1699"/>
        <item x="778"/>
        <item x="1523"/>
        <item x="442"/>
        <item x="1868"/>
        <item x="2551"/>
        <item x="2981"/>
        <item x="2536"/>
        <item x="1190"/>
        <item x="719"/>
        <item x="2983"/>
        <item x="1918"/>
        <item x="1741"/>
        <item x="1270"/>
        <item x="1332"/>
        <item x="2985"/>
        <item x="2198"/>
        <item x="134"/>
        <item x="3134"/>
        <item x="2452"/>
        <item x="3225"/>
        <item x="3114"/>
        <item x="1899"/>
        <item x="881"/>
        <item x="2580"/>
        <item x="30"/>
        <item x="949"/>
        <item x="647"/>
        <item x="2958"/>
        <item x="274"/>
        <item x="1370"/>
        <item x="720"/>
        <item x="588"/>
        <item x="2700"/>
        <item x="2781"/>
        <item x="531"/>
        <item x="721"/>
        <item x="1811"/>
        <item x="2208"/>
        <item x="722"/>
        <item x="859"/>
        <item x="1214"/>
        <item x="1512"/>
        <item x="3281"/>
        <item x="3164"/>
        <item x="2742"/>
        <item x="3057"/>
        <item x="2036"/>
        <item x="3144"/>
        <item x="217"/>
        <item x="1981"/>
        <item x="904"/>
        <item x="182"/>
        <item x="1961"/>
        <item x="3085"/>
        <item x="2621"/>
        <item x="2695"/>
        <item x="2904"/>
        <item x="1098"/>
        <item x="1003"/>
        <item x="1143"/>
        <item x="1277"/>
        <item x="2716"/>
        <item x="245"/>
        <item x="2306"/>
        <item x="1791"/>
        <item x="2842"/>
        <item x="135"/>
        <item x="183"/>
        <item x="2323"/>
        <item x="246"/>
        <item x="341"/>
        <item x="407"/>
        <item x="648"/>
        <item x="532"/>
        <item x="779"/>
        <item x="1062"/>
        <item x="88"/>
        <item x="67"/>
        <item x="794"/>
        <item x="797"/>
        <item x="798"/>
        <item x="2820"/>
        <item x="95"/>
        <item x="150"/>
        <item x="2815"/>
        <item x="2819"/>
        <item x="2121"/>
        <item x="1733"/>
        <item x="533"/>
        <item x="184"/>
        <item x="724"/>
        <item x="1268"/>
        <item x="1696"/>
        <item x="1371"/>
        <item x="1413"/>
        <item x="342"/>
        <item x="1839"/>
        <item x="1666"/>
        <item x="1968"/>
        <item x="2136"/>
        <item x="2585"/>
        <item x="754"/>
        <item x="2687"/>
        <item x="860"/>
        <item x="2923"/>
        <item x="898"/>
        <item x="2525"/>
        <item x="3055"/>
        <item x="3277"/>
        <item x="2316"/>
        <item x="589"/>
        <item x="1531"/>
        <item x="12"/>
        <item x="534"/>
        <item x="1535"/>
        <item x="118"/>
        <item x="901"/>
        <item x="1030"/>
        <item x="3231"/>
        <item x="1278"/>
        <item x="1926"/>
        <item x="2304"/>
        <item x="2918"/>
        <item x="3074"/>
        <item x="1854"/>
        <item x="2394"/>
        <item x="2503"/>
        <item x="491"/>
        <item x="1444"/>
        <item x="1046"/>
        <item x="1833"/>
        <item x="1551"/>
        <item x="77"/>
        <item x="103"/>
        <item x="154"/>
        <item x="275"/>
        <item x="1296"/>
        <item x="1541"/>
        <item x="1934"/>
        <item x="1985"/>
        <item x="1497"/>
        <item x="1067"/>
        <item x="1011"/>
        <item x="649"/>
        <item x="3004"/>
        <item x="1033"/>
        <item x="693"/>
        <item x="1818"/>
        <item x="1414"/>
        <item x="1345"/>
        <item x="2856"/>
        <item x="2354"/>
        <item x="2866"/>
        <item x="1810"/>
        <item x="2522"/>
        <item x="1894"/>
        <item x="2314"/>
        <item x="2809"/>
        <item x="2081"/>
        <item x="1340"/>
        <item x="2009"/>
        <item x="1517"/>
        <item x="2696"/>
        <item x="1464"/>
        <item x="343"/>
        <item x="780"/>
        <item x="59"/>
        <item x="1377"/>
        <item x="1208"/>
        <item x="2492"/>
        <item x="2840"/>
        <item x="375"/>
        <item x="408"/>
        <item x="2999"/>
        <item x="1346"/>
        <item x="3187"/>
        <item x="247"/>
        <item x="3286"/>
        <item x="409"/>
        <item x="933"/>
        <item x="2278"/>
        <item x="1584"/>
        <item x="3171"/>
        <item x="155"/>
        <item x="2434"/>
        <item x="2111"/>
        <item x="1559"/>
        <item x="2583"/>
        <item x="650"/>
        <item x="2189"/>
        <item x="746"/>
        <item x="1491"/>
        <item x="1004"/>
        <item x="2759"/>
        <item x="992"/>
        <item x="314"/>
        <item x="2713"/>
        <item x="2813"/>
        <item x="379"/>
        <item x="2301"/>
        <item x="315"/>
        <item x="1929"/>
        <item x="2506"/>
        <item x="449"/>
        <item x="1903"/>
        <item x="2615"/>
        <item x="2352"/>
        <item x="541"/>
        <item x="1421"/>
        <item x="1064"/>
        <item x="1"/>
        <item x="2507"/>
        <item x="1598"/>
        <item x="839"/>
        <item x="1561"/>
        <item x="1848"/>
        <item x="1281"/>
        <item x="2764"/>
        <item x="2159"/>
        <item x="3254"/>
        <item x="2041"/>
        <item x="964"/>
        <item x="546"/>
        <item x="2617"/>
        <item x="895"/>
        <item x="2260"/>
        <item x="3128"/>
        <item x="2030"/>
        <item x="1582"/>
        <item x="2331"/>
        <item x="2652"/>
        <item x="2970"/>
        <item x="663"/>
        <item x="2454"/>
        <item x="3119"/>
        <item x="2633"/>
        <item x="600"/>
        <item x="1434"/>
        <item x="3215"/>
        <item x="947"/>
        <item x="1864"/>
        <item x="2709"/>
        <item x="91"/>
        <item x="92"/>
        <item x="2076"/>
        <item x="416"/>
        <item x="862"/>
        <item x="1988"/>
        <item x="2743"/>
        <item x="1819"/>
        <item x="855"/>
        <item x="2244"/>
        <item x="2993"/>
        <item x="1990"/>
        <item x="1074"/>
        <item x="2137"/>
        <item x="1375"/>
        <item x="1587"/>
        <item x="1336"/>
        <item x="1780"/>
        <item x="2994"/>
        <item x="1887"/>
        <item x="1701"/>
        <item x="192"/>
        <item x="1623"/>
        <item x="551"/>
        <item x="1844"/>
        <item x="1310"/>
        <item x="1831"/>
        <item x="313"/>
        <item x="1149"/>
        <item x="2214"/>
        <item x="604"/>
        <item x="2626"/>
        <item x="3222"/>
        <item x="2577"/>
        <item x="1203"/>
        <item x="978"/>
        <item x="2382"/>
        <item x="1754"/>
        <item x="1338"/>
        <item x="1927"/>
        <item x="1166"/>
        <item x="805"/>
        <item x="3027"/>
        <item x="502"/>
        <item x="2825"/>
        <item x="2556"/>
        <item x="1846"/>
        <item x="226"/>
        <item x="195"/>
        <item x="2446"/>
        <item x="2362"/>
        <item x="2901"/>
        <item x="3210"/>
        <item x="1431"/>
        <item x="37"/>
        <item x="1172"/>
        <item x="2725"/>
        <item x="1041"/>
        <item x="1700"/>
        <item x="607"/>
        <item x="1640"/>
        <item x="1724"/>
        <item x="2865"/>
        <item x="503"/>
        <item x="1539"/>
        <item x="3081"/>
        <item x="1202"/>
        <item x="1410"/>
        <item x="1808"/>
        <item x="1838"/>
        <item x="123"/>
        <item x="1684"/>
        <item x="2282"/>
        <item x="2500"/>
        <item x="2040"/>
        <item x="1225"/>
        <item x="1917"/>
        <item x="141"/>
        <item x="3063"/>
        <item x="2179"/>
        <item x="70"/>
        <item x="1496"/>
        <item x="1978"/>
        <item x="1654"/>
        <item x="676"/>
        <item x="2221"/>
        <item x="677"/>
        <item x="1450"/>
        <item x="2496"/>
        <item x="2435"/>
        <item x="2950"/>
        <item x="387"/>
        <item x="1196"/>
        <item x="2460"/>
        <item x="2516"/>
        <item x="1397"/>
        <item x="1984"/>
        <item x="2614"/>
        <item x="680"/>
        <item x="2619"/>
        <item x="94"/>
        <item x="3078"/>
        <item x="795"/>
        <item x="612"/>
        <item x="1645"/>
        <item x="2980"/>
        <item x="2533"/>
        <item x="125"/>
        <item x="1484"/>
        <item x="23"/>
        <item x="2256"/>
        <item x="2565"/>
        <item x="2767"/>
        <item x="1944"/>
        <item x="1493"/>
        <item x="2381"/>
        <item x="2337"/>
        <item x="829"/>
        <item x="1658"/>
        <item x="2801"/>
        <item x="997"/>
        <item x="1316"/>
        <item x="616"/>
        <item x="1012"/>
        <item x="1669"/>
        <item x="3056"/>
        <item x="1972"/>
        <item x="2836"/>
        <item x="3096"/>
        <item x="683"/>
        <item x="1914"/>
        <item x="2093"/>
        <item x="2703"/>
        <item x="2679"/>
        <item x="462"/>
        <item x="3156"/>
        <item x="2562"/>
        <item x="618"/>
        <item x="389"/>
        <item x="2138"/>
        <item x="1585"/>
        <item x="507"/>
        <item x="3132"/>
        <item x="230"/>
        <item x="97"/>
        <item x="1857"/>
        <item x="2473"/>
        <item x="1314"/>
        <item x="3026"/>
        <item x="1516"/>
        <item x="2172"/>
        <item x="112"/>
        <item x="9"/>
        <item x="3270"/>
        <item x="619"/>
        <item x="2671"/>
        <item x="464"/>
        <item x="685"/>
        <item x="2681"/>
        <item x="687"/>
        <item x="1743"/>
        <item x="857"/>
        <item x="3260"/>
        <item x="621"/>
        <item x="2088"/>
        <item x="998"/>
        <item x="3106"/>
        <item x="1089"/>
        <item x="2965"/>
        <item x="2429"/>
        <item x="1578"/>
        <item x="17"/>
        <item x="38"/>
        <item x="362"/>
        <item x="99"/>
        <item x="232"/>
        <item x="1424"/>
        <item x="2657"/>
        <item x="1289"/>
        <item x="201"/>
        <item x="2751"/>
        <item x="2501"/>
        <item x="1555"/>
        <item x="2280"/>
        <item x="233"/>
        <item x="291"/>
        <item x="2680"/>
        <item x="2378"/>
        <item x="1939"/>
        <item x="755"/>
        <item x="2461"/>
        <item x="2849"/>
        <item x="1445"/>
        <item x="1575"/>
        <item x="2413"/>
        <item x="1494"/>
        <item x="2892"/>
        <item x="2058"/>
        <item x="2330"/>
        <item x="2639"/>
        <item x="1904"/>
        <item x="2941"/>
        <item x="1274"/>
        <item x="914"/>
        <item x="1742"/>
        <item x="1501"/>
        <item x="2805"/>
        <item x="2360"/>
        <item x="2610"/>
        <item x="1635"/>
        <item x="1795"/>
        <item x="236"/>
        <item x="1373"/>
        <item x="2645"/>
        <item x="1883"/>
        <item x="2761"/>
        <item x="2105"/>
        <item x="1652"/>
        <item x="2396"/>
        <item x="1116"/>
        <item x="1850"/>
        <item x="2109"/>
        <item x="2705"/>
        <item x="512"/>
        <item x="623"/>
        <item x="2893"/>
        <item x="2309"/>
        <item x="2640"/>
        <item x="2641"/>
        <item x="2642"/>
        <item x="3256"/>
        <item x="366"/>
        <item x="1107"/>
        <item x="2786"/>
        <item x="921"/>
        <item x="1872"/>
        <item x="2241"/>
        <item x="697"/>
        <item x="2388"/>
        <item x="2063"/>
        <item x="1595"/>
        <item x="2001"/>
        <item x="2689"/>
        <item x="1782"/>
        <item x="1796"/>
        <item x="1219"/>
        <item x="2286"/>
        <item x="2074"/>
        <item x="848"/>
        <item x="2777"/>
        <item x="1911"/>
        <item x="2738"/>
        <item x="1383"/>
        <item x="2858"/>
        <item x="1557"/>
        <item x="2005"/>
        <item x="1999"/>
        <item x="2246"/>
        <item x="817"/>
        <item x="1951"/>
        <item x="1468"/>
        <item x="1220"/>
        <item x="698"/>
        <item x="1350"/>
        <item x="202"/>
        <item x="2616"/>
        <item x="2897"/>
        <item x="171"/>
        <item x="1843"/>
        <item x="173"/>
        <item x="144"/>
        <item x="3291"/>
        <item x="1567"/>
        <item x="3197"/>
        <item x="2392"/>
        <item x="1530"/>
        <item x="1265"/>
        <item x="1505"/>
        <item x="294"/>
        <item x="1895"/>
        <item x="396"/>
        <item x="1111"/>
        <item x="3023"/>
        <item x="2255"/>
        <item x="1847"/>
        <item x="1642"/>
        <item x="427"/>
        <item x="11"/>
        <item x="1235"/>
        <item x="2240"/>
        <item x="2418"/>
        <item x="295"/>
        <item x="2476"/>
        <item x="1201"/>
        <item x="869"/>
        <item x="1992"/>
        <item x="1890"/>
        <item x="1429"/>
        <item x="3009"/>
        <item x="2387"/>
        <item x="2948"/>
        <item x="1335"/>
        <item x="1150"/>
        <item x="2824"/>
        <item x="3244"/>
        <item x="2128"/>
        <item x="516"/>
        <item x="334"/>
        <item x="517"/>
        <item x="1948"/>
        <item x="262"/>
        <item x="2601"/>
        <item x="2154"/>
        <item x="631"/>
        <item x="2854"/>
        <item x="1463"/>
        <item x="1558"/>
        <item x="2376"/>
        <item x="759"/>
        <item x="908"/>
        <item x="909"/>
        <item x="1719"/>
        <item x="263"/>
        <item x="2270"/>
        <item x="2158"/>
        <item x="704"/>
        <item x="1812"/>
        <item x="1404"/>
        <item x="2267"/>
        <item x="2772"/>
        <item x="1330"/>
        <item x="2803"/>
        <item x="1106"/>
        <item x="1757"/>
        <item x="2104"/>
        <item x="2493"/>
        <item x="761"/>
        <item x="1781"/>
        <item x="1028"/>
        <item x="45"/>
        <item x="39"/>
        <item x="2212"/>
        <item x="1356"/>
        <item x="3253"/>
        <item x="2968"/>
        <item x="519"/>
        <item x="762"/>
        <item x="2421"/>
        <item x="826"/>
        <item x="1014"/>
        <item x="2033"/>
        <item x="1027"/>
        <item x="2575"/>
        <item x="145"/>
        <item x="1694"/>
        <item x="3071"/>
        <item x="2193"/>
        <item x="3292"/>
        <item x="1015"/>
        <item x="1804"/>
        <item x="432"/>
        <item x="240"/>
        <item x="1869"/>
        <item x="3243"/>
        <item x="241"/>
        <item x="2719"/>
        <item x="2411"/>
        <item x="1090"/>
        <item x="2734"/>
        <item x="3241"/>
        <item x="739"/>
        <item x="976"/>
        <item x="1851"/>
        <item x="433"/>
        <item x="2145"/>
        <item x="399"/>
        <item x="298"/>
        <item x="1737"/>
        <item x="174"/>
        <item x="766"/>
        <item x="2653"/>
        <item x="581"/>
        <item x="188"/>
        <item x="3061"/>
        <item x="1478"/>
        <item x="2363"/>
        <item x="2986"/>
        <item x="2953"/>
        <item x="479"/>
        <item x="852"/>
        <item x="2053"/>
        <item x="1259"/>
        <item x="2798"/>
        <item x="1723"/>
        <item x="3143"/>
        <item x="636"/>
        <item x="3224"/>
        <item x="56"/>
        <item x="1100"/>
        <item x="1681"/>
        <item x="2303"/>
        <item x="2728"/>
        <item x="1010"/>
        <item x="57"/>
        <item x="149"/>
        <item x="1451"/>
        <item x="1605"/>
        <item x="2333"/>
        <item x="1267"/>
        <item x="951"/>
        <item x="712"/>
        <item x="3030"/>
        <item x="480"/>
        <item x="637"/>
        <item x="925"/>
        <item x="2510"/>
        <item x="1157"/>
        <item x="1060"/>
        <item x="483"/>
        <item x="1415"/>
        <item x="2344"/>
        <item x="2588"/>
        <item x="437"/>
        <item x="1017"/>
        <item x="1276"/>
        <item x="2277"/>
        <item x="1566"/>
        <item x="3162"/>
        <item x="713"/>
        <item x="2988"/>
        <item x="1726"/>
        <item x="773"/>
        <item x="1775"/>
        <item x="270"/>
        <item x="1045"/>
        <item x="1362"/>
        <item x="3069"/>
        <item x="1991"/>
        <item x="1537"/>
        <item x="1257"/>
        <item x="2723"/>
        <item x="2889"/>
        <item x="3008"/>
        <item x="211"/>
        <item x="1638"/>
        <item x="584"/>
        <item x="714"/>
        <item x="2380"/>
        <item x="1924"/>
        <item x="1154"/>
        <item x="484"/>
        <item x="957"/>
        <item x="63"/>
        <item x="215"/>
        <item x="2513"/>
        <item x="2814"/>
        <item x="151"/>
        <item x="1169"/>
        <item x="1395"/>
        <item x="2102"/>
        <item x="1881"/>
        <item x="842"/>
        <item x="641"/>
        <item x="404"/>
        <item x="47"/>
        <item x="1357"/>
        <item x="2771"/>
        <item x="1092"/>
        <item x="1912"/>
        <item x="1155"/>
        <item x="1390"/>
        <item x="1960"/>
        <item x="1247"/>
        <item x="273"/>
        <item x="715"/>
        <item x="487"/>
        <item x="527"/>
        <item x="1184"/>
        <item x="1002"/>
        <item x="1123"/>
        <item x="2850"/>
        <item x="3101"/>
        <item x="1324"/>
        <item x="1596"/>
        <item x="3006"/>
        <item x="3127"/>
        <item x="529"/>
        <item x="102"/>
        <item x="830"/>
        <item x="2880"/>
        <item x="405"/>
        <item x="1665"/>
        <item x="1481"/>
        <item x="2293"/>
        <item x="910"/>
        <item x="1458"/>
        <item x="1693"/>
        <item x="2560"/>
        <item x="2233"/>
        <item x="1826"/>
        <item x="1913"/>
        <item x="2998"/>
        <item x="530"/>
        <item x="2541"/>
        <item x="1518"/>
        <item x="1835"/>
        <item x="2752"/>
        <item x="1292"/>
        <item x="3182"/>
        <item x="66"/>
        <item x="1351"/>
        <item x="1284"/>
        <item x="1241"/>
        <item x="31"/>
        <item x="905"/>
        <item x="1728"/>
        <item x="3165"/>
        <item x="899"/>
        <item x="3186"/>
        <item x="1063"/>
        <item x="1873"/>
        <item x="2052"/>
        <item x="832"/>
        <item x="1333"/>
        <item x="185"/>
        <item x="40"/>
        <item x="1232"/>
        <item x="1532"/>
        <item x="2891"/>
        <item x="781"/>
        <item x="136"/>
        <item x="847"/>
        <item x="879"/>
        <item x="492"/>
        <item x="1104"/>
        <item x="1629"/>
        <item x="3294"/>
        <item x="2202"/>
        <item x="1841"/>
        <item x="1159"/>
        <item x="1710"/>
        <item x="2018"/>
        <item x="729"/>
        <item x="1152"/>
        <item x="2265"/>
        <item x="2520"/>
        <item x="2266"/>
        <item x="2216"/>
        <item x="2092"/>
        <item x="2072"/>
        <item x="2089"/>
        <item x="277"/>
        <item x="2665"/>
        <item x="595"/>
        <item x="1358"/>
        <item x="882"/>
        <item x="2959"/>
        <item x="2467"/>
        <item x="3025"/>
        <item x="2945"/>
        <item x="346"/>
        <item x="89"/>
        <item x="2242"/>
        <item x="2894"/>
        <item x="733"/>
        <item x="1967"/>
        <item x="2547"/>
        <item x="1419"/>
        <item x="1376"/>
        <item x="977"/>
        <item x="1870"/>
        <item x="785"/>
        <item x="2300"/>
        <item x="953"/>
        <item x="1242"/>
        <item x="34"/>
        <item x="279"/>
        <item x="1942"/>
        <item x="1778"/>
        <item x="2342"/>
        <item x="2455"/>
        <item x="3155"/>
        <item x="3249"/>
        <item x="2598"/>
        <item x="853"/>
        <item x="2163"/>
        <item x="1509"/>
        <item x="2065"/>
        <item x="789"/>
        <item x="1599"/>
        <item x="1910"/>
        <item x="410"/>
        <item x="1685"/>
        <item x="819"/>
        <item x="306"/>
        <item x="1037"/>
        <item x="1249"/>
        <item x="863"/>
        <item x="2561"/>
        <item x="186"/>
        <item x="2205"/>
        <item x="2295"/>
        <item x="2453"/>
        <item x="2011"/>
        <item x="2947"/>
        <item x="2660"/>
        <item x="248"/>
        <item x="3090"/>
        <item x="48"/>
        <item x="723"/>
        <item x="3276"/>
        <item x="5"/>
        <item x="3267"/>
        <item x="2327"/>
        <item x="104"/>
        <item x="535"/>
        <item x="1178"/>
        <item x="652"/>
        <item x="793"/>
        <item x="726"/>
        <item x="1633"/>
        <item x="590"/>
        <item x="2292"/>
        <item x="493"/>
        <item x="591"/>
        <item x="727"/>
        <item x="2647"/>
        <item x="307"/>
        <item x="137"/>
        <item x="249"/>
        <item x="2554"/>
        <item x="187"/>
        <item x="376"/>
        <item x="1688"/>
        <item x="592"/>
        <item x="728"/>
        <item x="1580"/>
        <item x="2656"/>
        <item x="156"/>
        <item x="934"/>
        <item x="846"/>
        <item x="2909"/>
        <item x="1936"/>
        <item x="2631"/>
        <item x="2730"/>
        <item x="1525"/>
        <item x="2702"/>
        <item x="2317"/>
        <item x="2003"/>
        <item x="3097"/>
        <item x="2928"/>
        <item x="1436"/>
        <item x="2073"/>
        <item x="1797"/>
        <item x="828"/>
        <item x="377"/>
        <item x="2125"/>
        <item x="1855"/>
        <item x="2540"/>
        <item x="2384"/>
        <item x="2524"/>
        <item x="138"/>
        <item x="2049"/>
        <item x="1853"/>
        <item x="1897"/>
        <item x="2688"/>
        <item x="1261"/>
        <item x="2321"/>
        <item x="536"/>
        <item x="494"/>
        <item x="2914"/>
        <item x="3189"/>
        <item x="3130"/>
        <item x="2611"/>
        <item x="344"/>
        <item x="3250"/>
        <item x="2905"/>
        <item x="593"/>
        <item x="2046"/>
        <item x="443"/>
        <item x="308"/>
        <item x="653"/>
        <item x="1206"/>
        <item x="730"/>
        <item x="782"/>
        <item x="850"/>
        <item x="32"/>
        <item x="1368"/>
        <item x="1291"/>
        <item x="2194"/>
        <item x="994"/>
        <item x="2586"/>
        <item x="2367"/>
        <item x="345"/>
        <item x="3138"/>
        <item x="444"/>
        <item x="2353"/>
        <item x="1250"/>
        <item x="594"/>
        <item x="3140"/>
        <item x="1228"/>
        <item x="2389"/>
        <item x="2974"/>
        <item x="1476"/>
        <item x="1836"/>
        <item x="1052"/>
        <item x="445"/>
        <item x="2972"/>
        <item x="1949"/>
        <item x="1697"/>
        <item x="446"/>
        <item x="2319"/>
        <item x="1286"/>
        <item x="1704"/>
        <item x="1888"/>
        <item x="1866"/>
        <item x="1997"/>
        <item x="2135"/>
        <item x="3177"/>
        <item x="2297"/>
        <item x="865"/>
        <item x="3198"/>
        <item x="1577"/>
        <item x="2698"/>
        <item x="1630"/>
        <item x="2400"/>
        <item x="1823"/>
        <item x="2739"/>
        <item x="1933"/>
        <item x="2120"/>
        <item x="2526"/>
        <item x="783"/>
        <item x="2515"/>
        <item x="1279"/>
        <item x="1077"/>
        <item x="1591"/>
        <item x="1533"/>
        <item x="731"/>
        <item x="2223"/>
        <item x="3211"/>
        <item x="2857"/>
        <item x="956"/>
        <item x="3161"/>
        <item x="1750"/>
        <item x="2654"/>
        <item x="157"/>
        <item x="2142"/>
        <item x="3261"/>
        <item x="732"/>
        <item x="784"/>
        <item x="1297"/>
        <item x="1842"/>
        <item x="1322"/>
        <item x="1306"/>
        <item x="278"/>
        <item x="1973"/>
        <item x="1886"/>
        <item x="1746"/>
        <item x="1756"/>
        <item x="2670"/>
        <item x="2940"/>
        <item x="2430"/>
        <item x="1495"/>
        <item x="1800"/>
        <item x="158"/>
        <item x="2444"/>
        <item x="2237"/>
        <item x="1503"/>
        <item x="2016"/>
        <item x="596"/>
        <item x="447"/>
        <item x="495"/>
        <item x="1763"/>
        <item x="2307"/>
        <item x="2201"/>
        <item x="1753"/>
        <item x="1125"/>
        <item x="1453"/>
        <item x="219"/>
        <item x="2543"/>
        <item x="537"/>
        <item x="2960"/>
        <item x="33"/>
        <item x="1031"/>
        <item x="1142"/>
        <item x="411"/>
        <item x="786"/>
        <item x="1979"/>
        <item x="887"/>
        <item x="2441"/>
        <item x="2938"/>
        <item x="973"/>
        <item x="2113"/>
        <item x="496"/>
        <item x="1770"/>
        <item x="347"/>
        <item x="2119"/>
        <item x="3142"/>
        <item x="3284"/>
        <item x="1428"/>
        <item x="2579"/>
        <item x="597"/>
        <item x="2107"/>
        <item x="2835"/>
        <item x="2956"/>
        <item x="1407"/>
        <item x="2770"/>
        <item x="1389"/>
        <item x="309"/>
        <item x="3041"/>
        <item x="1233"/>
        <item x="3022"/>
        <item x="2760"/>
        <item x="378"/>
        <item x="2736"/>
        <item x="1969"/>
        <item x="787"/>
        <item x="788"/>
        <item x="310"/>
        <item x="13"/>
        <item x="1325"/>
        <item x="3113"/>
        <item x="1035"/>
        <item x="2318"/>
        <item x="2594"/>
        <item x="1343"/>
        <item x="220"/>
        <item x="954"/>
        <item x="538"/>
        <item x="1519"/>
        <item x="2802"/>
        <item x="2823"/>
        <item x="943"/>
        <item x="1622"/>
        <item x="3213"/>
        <item x="311"/>
        <item x="1686"/>
        <item x="1821"/>
        <item x="2050"/>
        <item x="2498"/>
        <item x="2569"/>
        <item x="1705"/>
        <item x="1163"/>
        <item x="539"/>
        <item x="2289"/>
        <item x="2224"/>
        <item x="1153"/>
        <item x="790"/>
        <item x="1656"/>
        <item x="2930"/>
        <item x="2618"/>
        <item x="1392"/>
        <item x="1164"/>
        <item x="2239"/>
        <item x="1255"/>
        <item x="1036"/>
        <item x="1995"/>
        <item x="2017"/>
        <item x="3248"/>
        <item x="1175"/>
        <item x="2877"/>
        <item x="2334"/>
        <item x="1907"/>
        <item x="1667"/>
        <item x="2482"/>
        <item x="41"/>
        <item x="312"/>
        <item x="2197"/>
        <item x="2604"/>
        <item x="1482"/>
        <item x="816"/>
        <item x="1950"/>
        <item x="2196"/>
        <item x="1492"/>
        <item x="2576"/>
        <item x="1600"/>
        <item x="2099"/>
        <item x="2420"/>
        <item x="2175"/>
        <item x="961"/>
        <item x="2468"/>
        <item x="2886"/>
        <item x="143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dataField="1"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
  </rowFields>
  <rowItems count="11">
    <i>
      <x v="242"/>
    </i>
    <i>
      <x v="245"/>
    </i>
    <i>
      <x v="2721"/>
    </i>
    <i>
      <x v="3034"/>
    </i>
    <i>
      <x v="243"/>
    </i>
    <i>
      <x v="2257"/>
    </i>
    <i>
      <x v="246"/>
    </i>
    <i>
      <x v="2219"/>
    </i>
    <i>
      <x v="1331"/>
    </i>
    <i>
      <x v="306"/>
    </i>
    <i t="grand">
      <x/>
    </i>
  </rowItems>
  <colItems count="1">
    <i/>
  </colItems>
  <dataFields count="1">
    <dataField name="Sum of Profit" fld="17" baseField="0" baseItem="0"/>
  </dataFields>
  <formats count="1">
    <format dxfId="16">
      <pivotArea collapsedLevelsAreSubtotals="1" fieldPosition="0">
        <references count="1">
          <reference field="2" count="10">
            <x v="242"/>
            <x v="243"/>
            <x v="245"/>
            <x v="246"/>
            <x v="306"/>
            <x v="1331"/>
            <x v="2219"/>
            <x v="2257"/>
            <x v="2721"/>
            <x v="303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197C16E-F3BE-4C72-B384-3ADA8F2C45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8:B273" firstHeaderRow="1" firstDataRow="1" firstDataCol="1"/>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items count="6">
        <item x="3"/>
        <item x="2"/>
        <item x="4"/>
        <item x="0"/>
        <item x="1"/>
        <item t="default"/>
      </items>
    </pivotField>
    <pivotField showAll="0"/>
    <pivotField axis="axisRow" showAll="0">
      <items count="5">
        <item x="2"/>
        <item x="0"/>
        <item x="1"/>
        <item x="3"/>
        <item t="default"/>
      </items>
    </pivotField>
    <pivotField showAll="0"/>
    <pivotField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14"/>
  </rowFields>
  <rowItems count="5">
    <i>
      <x/>
    </i>
    <i>
      <x v="1"/>
    </i>
    <i>
      <x v="2"/>
    </i>
    <i>
      <x v="3"/>
    </i>
    <i t="grand">
      <x/>
    </i>
  </rowItems>
  <colItems count="1">
    <i/>
  </colItems>
  <dataFields count="1">
    <dataField name="Average of averageRating" fld="11" subtotal="average" baseField="14" baseItem="0"/>
  </dataFields>
  <formats count="1">
    <format dxfId="17">
      <pivotArea collapsedLevelsAreSubtotals="1" fieldPosition="0">
        <references count="1">
          <reference field="1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A853D17-A7C3-4FB1-B5FC-1BAC2C1B92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3:B237" firstHeaderRow="1" firstDataRow="1" firstDataCol="1"/>
  <pivotFields count="26">
    <pivotField showAll="0"/>
    <pivotField showAll="0"/>
    <pivotField showAll="0"/>
    <pivotField showAll="0"/>
    <pivotField showAll="0" sortType="descending">
      <items count="126">
        <item x="117"/>
        <item x="80"/>
        <item x="78"/>
        <item x="115"/>
        <item x="93"/>
        <item x="43"/>
        <item x="1"/>
        <item x="96"/>
        <item x="110"/>
        <item x="89"/>
        <item x="73"/>
        <item x="24"/>
        <item x="77"/>
        <item x="57"/>
        <item x="5"/>
        <item x="55"/>
        <item x="28"/>
        <item x="38"/>
        <item x="59"/>
        <item x="10"/>
        <item x="56"/>
        <item x="29"/>
        <item x="19"/>
        <item x="13"/>
        <item x="44"/>
        <item x="26"/>
        <item x="37"/>
        <item x="53"/>
        <item x="12"/>
        <item x="75"/>
        <item x="8"/>
        <item x="62"/>
        <item x="9"/>
        <item x="17"/>
        <item x="32"/>
        <item x="63"/>
        <item x="52"/>
        <item x="15"/>
        <item x="18"/>
        <item x="40"/>
        <item x="22"/>
        <item x="11"/>
        <item x="42"/>
        <item x="47"/>
        <item x="3"/>
        <item x="35"/>
        <item x="0"/>
        <item x="39"/>
        <item x="7"/>
        <item x="21"/>
        <item x="20"/>
        <item x="90"/>
        <item x="14"/>
        <item x="31"/>
        <item x="50"/>
        <item x="45"/>
        <item x="82"/>
        <item x="27"/>
        <item x="25"/>
        <item x="65"/>
        <item x="68"/>
        <item x="34"/>
        <item x="64"/>
        <item x="41"/>
        <item x="6"/>
        <item x="70"/>
        <item x="36"/>
        <item x="92"/>
        <item x="54"/>
        <item x="71"/>
        <item x="87"/>
        <item x="48"/>
        <item x="2"/>
        <item x="84"/>
        <item x="51"/>
        <item x="49"/>
        <item x="116"/>
        <item x="97"/>
        <item x="61"/>
        <item x="23"/>
        <item x="108"/>
        <item x="79"/>
        <item x="74"/>
        <item x="83"/>
        <item x="91"/>
        <item x="102"/>
        <item x="103"/>
        <item x="100"/>
        <item x="69"/>
        <item x="76"/>
        <item x="86"/>
        <item x="111"/>
        <item x="81"/>
        <item x="106"/>
        <item x="114"/>
        <item x="107"/>
        <item x="123"/>
        <item x="101"/>
        <item x="67"/>
        <item x="4"/>
        <item x="16"/>
        <item x="121"/>
        <item x="98"/>
        <item x="95"/>
        <item x="105"/>
        <item x="118"/>
        <item x="85"/>
        <item x="46"/>
        <item x="33"/>
        <item x="112"/>
        <item x="58"/>
        <item x="88"/>
        <item x="60"/>
        <item x="113"/>
        <item x="66"/>
        <item x="99"/>
        <item x="94"/>
        <item x="122"/>
        <item x="104"/>
        <item x="30"/>
        <item x="124"/>
        <item x="120"/>
        <item x="109"/>
        <item x="72"/>
        <item x="119"/>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2"/>
        <item x="1"/>
        <item x="0"/>
        <item t="default"/>
      </items>
    </pivotField>
    <pivotField showAll="0"/>
    <pivotField showAll="0"/>
    <pivotField showAll="0"/>
    <pivotField showAll="0"/>
    <pivotField showAll="0">
      <items count="6">
        <item x="3"/>
        <item x="2"/>
        <item x="4"/>
        <item x="0"/>
        <item x="1"/>
        <item t="default"/>
      </items>
    </pivotField>
    <pivotField showAll="0"/>
    <pivotField showAll="0">
      <items count="5">
        <item x="2"/>
        <item x="0"/>
        <item x="1"/>
        <item x="3"/>
        <item t="default"/>
      </items>
    </pivotField>
    <pivotField showAll="0"/>
    <pivotField dataField="1" showAll="0"/>
    <pivotField showAll="0"/>
    <pivotField showAll="0">
      <items count="3">
        <item x="1"/>
        <item x="0"/>
        <item t="default"/>
      </items>
    </pivotField>
    <pivotField showAll="0"/>
    <pivotField showAll="0"/>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7"/>
  </rowFields>
  <rowItems count="4">
    <i>
      <x/>
    </i>
    <i>
      <x v="1"/>
    </i>
    <i>
      <x v="2"/>
    </i>
    <i t="grand">
      <x/>
    </i>
  </rowItems>
  <colItems count="1">
    <i/>
  </colItems>
  <dataFields count="1">
    <dataField name="Sum of gross" fld="16" baseField="0" baseItem="0"/>
  </dataFields>
  <formats count="3">
    <format dxfId="20">
      <pivotArea collapsedLevelsAreSubtotals="1" fieldPosition="0">
        <references count="1">
          <reference field="7" count="0"/>
        </references>
      </pivotArea>
    </format>
    <format dxfId="19">
      <pivotArea dataOnly="0" labelOnly="1" outline="0" axis="axisValues" fieldPosition="0"/>
    </format>
    <format dxfId="18">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3B1B6B4-4E11-4C7B-897C-E8E19FC6F99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49:B164" firstHeaderRow="1" firstDataRow="1" firstDataCol="1"/>
  <pivotFields count="26">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items count="6">
        <item x="3"/>
        <item x="2"/>
        <item x="4"/>
        <item x="0"/>
        <item x="1"/>
        <item t="default"/>
      </items>
    </pivotField>
    <pivotField showAll="0"/>
    <pivotField showAll="0">
      <items count="5">
        <item x="2"/>
        <item x="0"/>
        <item x="1"/>
        <item x="3"/>
        <item t="default"/>
      </items>
    </pivotField>
    <pivotField showAll="0"/>
    <pivotField showAll="0"/>
    <pivotField showAll="0"/>
    <pivotField showAll="0">
      <items count="3">
        <item x="1"/>
        <item x="0"/>
        <item t="default"/>
      </items>
    </pivotField>
    <pivotField showAll="0"/>
    <pivotField axis="axisRow" showAll="0" measureFilter="1">
      <items count="1357">
        <item x="573"/>
        <item x="1311"/>
        <item x="1003"/>
        <item x="1300"/>
        <item x="757"/>
        <item x="892"/>
        <item x="1312"/>
        <item x="597"/>
        <item x="1302"/>
        <item x="1294"/>
        <item x="460"/>
        <item x="967"/>
        <item x="1047"/>
        <item x="950"/>
        <item x="95"/>
        <item x="132"/>
        <item x="1121"/>
        <item x="990"/>
        <item x="1249"/>
        <item x="38"/>
        <item x="57"/>
        <item x="951"/>
        <item x="1009"/>
        <item x="1256"/>
        <item x="244"/>
        <item x="681"/>
        <item x="471"/>
        <item x="486"/>
        <item x="1322"/>
        <item x="1200"/>
        <item x="1165"/>
        <item x="760"/>
        <item x="1176"/>
        <item x="261"/>
        <item x="394"/>
        <item x="558"/>
        <item x="736"/>
        <item x="344"/>
        <item x="1195"/>
        <item x="1272"/>
        <item x="836"/>
        <item x="1023"/>
        <item x="965"/>
        <item x="291"/>
        <item x="638"/>
        <item x="88"/>
        <item x="953"/>
        <item x="927"/>
        <item x="1229"/>
        <item x="960"/>
        <item x="604"/>
        <item x="537"/>
        <item x="393"/>
        <item x="232"/>
        <item x="717"/>
        <item x="640"/>
        <item x="310"/>
        <item x="580"/>
        <item x="342"/>
        <item x="666"/>
        <item x="1167"/>
        <item x="509"/>
        <item x="191"/>
        <item x="432"/>
        <item x="738"/>
        <item x="710"/>
        <item x="1319"/>
        <item x="370"/>
        <item x="1323"/>
        <item x="303"/>
        <item x="1351"/>
        <item x="663"/>
        <item x="1118"/>
        <item x="875"/>
        <item x="803"/>
        <item x="1242"/>
        <item x="254"/>
        <item x="749"/>
        <item x="313"/>
        <item x="750"/>
        <item x="409"/>
        <item x="1032"/>
        <item x="453"/>
        <item x="1326"/>
        <item x="937"/>
        <item x="1093"/>
        <item x="1113"/>
        <item x="1045"/>
        <item x="1266"/>
        <item x="189"/>
        <item x="1062"/>
        <item x="1120"/>
        <item x="691"/>
        <item x="1010"/>
        <item x="572"/>
        <item x="1346"/>
        <item x="871"/>
        <item x="1226"/>
        <item x="980"/>
        <item x="505"/>
        <item x="1278"/>
        <item x="110"/>
        <item x="206"/>
        <item x="320"/>
        <item x="554"/>
        <item x="731"/>
        <item x="1150"/>
        <item x="269"/>
        <item x="1347"/>
        <item x="445"/>
        <item x="1154"/>
        <item x="631"/>
        <item x="224"/>
        <item x="27"/>
        <item x="337"/>
        <item x="407"/>
        <item x="544"/>
        <item x="602"/>
        <item x="252"/>
        <item x="504"/>
        <item x="322"/>
        <item x="1106"/>
        <item x="1046"/>
        <item x="1318"/>
        <item x="549"/>
        <item x="463"/>
        <item x="93"/>
        <item x="15"/>
        <item x="318"/>
        <item x="593"/>
        <item x="1292"/>
        <item x="502"/>
        <item x="398"/>
        <item x="636"/>
        <item x="940"/>
        <item x="1020"/>
        <item x="285"/>
        <item x="1050"/>
        <item x="1143"/>
        <item x="559"/>
        <item x="381"/>
        <item x="382"/>
        <item x="40"/>
        <item x="1240"/>
        <item x="2"/>
        <item x="378"/>
        <item x="228"/>
        <item x="1340"/>
        <item x="1123"/>
        <item x="263"/>
        <item x="814"/>
        <item x="763"/>
        <item x="911"/>
        <item x="789"/>
        <item x="179"/>
        <item x="628"/>
        <item x="772"/>
        <item x="306"/>
        <item x="139"/>
        <item x="854"/>
        <item x="1215"/>
        <item x="317"/>
        <item x="550"/>
        <item x="1007"/>
        <item x="709"/>
        <item x="510"/>
        <item x="896"/>
        <item x="853"/>
        <item x="1014"/>
        <item x="1234"/>
        <item x="571"/>
        <item x="1324"/>
        <item x="1183"/>
        <item x="877"/>
        <item x="1213"/>
        <item x="1354"/>
        <item x="1216"/>
        <item x="166"/>
        <item x="1085"/>
        <item x="576"/>
        <item x="210"/>
        <item x="637"/>
        <item x="1345"/>
        <item x="989"/>
        <item x="1170"/>
        <item x="1079"/>
        <item x="718"/>
        <item x="202"/>
        <item x="903"/>
        <item x="624"/>
        <item x="919"/>
        <item x="724"/>
        <item x="682"/>
        <item x="513"/>
        <item x="280"/>
        <item x="1203"/>
        <item x="1283"/>
        <item x="1041"/>
        <item x="1001"/>
        <item x="1320"/>
        <item x="839"/>
        <item x="828"/>
        <item x="598"/>
        <item x="642"/>
        <item x="520"/>
        <item x="658"/>
        <item x="795"/>
        <item x="987"/>
        <item x="977"/>
        <item x="1064"/>
        <item x="831"/>
        <item x="473"/>
        <item x="176"/>
        <item x="468"/>
        <item x="902"/>
        <item x="794"/>
        <item x="422"/>
        <item x="939"/>
        <item x="154"/>
        <item x="1204"/>
        <item x="620"/>
        <item x="499"/>
        <item x="1140"/>
        <item x="18"/>
        <item x="1141"/>
        <item x="784"/>
        <item x="617"/>
        <item x="1100"/>
        <item x="1295"/>
        <item x="715"/>
        <item x="745"/>
        <item x="804"/>
        <item x="696"/>
        <item x="1334"/>
        <item x="350"/>
        <item x="605"/>
        <item x="1219"/>
        <item x="890"/>
        <item x="963"/>
        <item x="1211"/>
        <item x="1127"/>
        <item x="134"/>
        <item x="1052"/>
        <item x="1037"/>
        <item x="936"/>
        <item x="986"/>
        <item x="923"/>
        <item x="867"/>
        <item x="1252"/>
        <item x="450"/>
        <item x="997"/>
        <item x="272"/>
        <item x="866"/>
        <item x="297"/>
        <item x="633"/>
        <item x="193"/>
        <item x="480"/>
        <item x="889"/>
        <item x="1287"/>
        <item x="406"/>
        <item x="705"/>
        <item x="938"/>
        <item x="1248"/>
        <item x="1080"/>
        <item x="688"/>
        <item x="932"/>
        <item x="694"/>
        <item x="276"/>
        <item x="94"/>
        <item x="540"/>
        <item x="723"/>
        <item x="221"/>
        <item x="741"/>
        <item x="843"/>
        <item x="917"/>
        <item x="411"/>
        <item x="1315"/>
        <item x="430"/>
        <item x="975"/>
        <item x="1206"/>
        <item x="41"/>
        <item x="1285"/>
        <item x="1196"/>
        <item x="454"/>
        <item x="1175"/>
        <item x="251"/>
        <item x="391"/>
        <item x="679"/>
        <item x="359"/>
        <item x="545"/>
        <item x="1224"/>
        <item x="599"/>
        <item x="695"/>
        <item x="748"/>
        <item x="646"/>
        <item x="1128"/>
        <item x="402"/>
        <item x="483"/>
        <item x="1325"/>
        <item x="623"/>
        <item x="170"/>
        <item x="780"/>
        <item x="779"/>
        <item x="1086"/>
        <item x="519"/>
        <item x="1139"/>
        <item x="1189"/>
        <item x="442"/>
        <item x="1021"/>
        <item x="926"/>
        <item x="485"/>
        <item x="315"/>
        <item x="1237"/>
        <item x="827"/>
        <item x="698"/>
        <item x="909"/>
        <item x="865"/>
        <item x="1277"/>
        <item x="898"/>
        <item x="1331"/>
        <item x="243"/>
        <item x="169"/>
        <item x="328"/>
        <item x="525"/>
        <item x="1162"/>
        <item x="792"/>
        <item x="61"/>
        <item x="8"/>
        <item x="270"/>
        <item x="1124"/>
        <item x="1095"/>
        <item x="325"/>
        <item x="1108"/>
        <item x="929"/>
        <item x="976"/>
        <item x="1297"/>
        <item x="1187"/>
        <item x="802"/>
        <item x="167"/>
        <item x="801"/>
        <item x="721"/>
        <item x="438"/>
        <item x="181"/>
        <item x="541"/>
        <item x="1027"/>
        <item x="1004"/>
        <item x="514"/>
        <item x="151"/>
        <item x="305"/>
        <item x="1263"/>
        <item x="530"/>
        <item x="621"/>
        <item x="1133"/>
        <item x="364"/>
        <item x="591"/>
        <item x="981"/>
        <item x="399"/>
        <item x="720"/>
        <item x="1125"/>
        <item x="1115"/>
        <item x="1194"/>
        <item x="158"/>
        <item x="859"/>
        <item x="971"/>
        <item x="292"/>
        <item x="489"/>
        <item x="983"/>
        <item x="1114"/>
        <item x="984"/>
        <item x="959"/>
        <item x="644"/>
        <item x="1019"/>
        <item x="581"/>
        <item x="869"/>
        <item x="1250"/>
        <item x="677"/>
        <item x="874"/>
        <item x="17"/>
        <item x="601"/>
        <item x="362"/>
        <item x="273"/>
        <item x="195"/>
        <item x="819"/>
        <item x="742"/>
        <item x="143"/>
        <item x="4"/>
        <item x="250"/>
        <item x="829"/>
        <item x="104"/>
        <item x="1136"/>
        <item x="662"/>
        <item x="737"/>
        <item x="818"/>
        <item x="1132"/>
        <item x="156"/>
        <item x="1244"/>
        <item x="618"/>
        <item x="1233"/>
        <item x="1336"/>
        <item x="349"/>
        <item x="1035"/>
        <item x="379"/>
        <item x="816"/>
        <item x="316"/>
        <item x="578"/>
        <item x="943"/>
        <item x="743"/>
        <item x="590"/>
        <item x="246"/>
        <item x="1061"/>
        <item x="821"/>
        <item x="626"/>
        <item x="52"/>
        <item x="345"/>
        <item x="512"/>
        <item x="5"/>
        <item x="64"/>
        <item x="1018"/>
        <item x="127"/>
        <item x="131"/>
        <item x="255"/>
        <item x="26"/>
        <item x="173"/>
        <item x="455"/>
        <item x="1342"/>
        <item x="1303"/>
        <item x="419"/>
        <item x="643"/>
        <item x="267"/>
        <item x="1321"/>
        <item x="172"/>
        <item x="879"/>
        <item x="1111"/>
        <item x="765"/>
        <item x="353"/>
        <item x="790"/>
        <item x="962"/>
        <item x="884"/>
        <item x="684"/>
        <item x="817"/>
        <item x="845"/>
        <item x="319"/>
        <item x="1166"/>
        <item x="1049"/>
        <item x="380"/>
        <item x="351"/>
        <item x="1043"/>
        <item x="215"/>
        <item x="7"/>
        <item x="860"/>
        <item x="1299"/>
        <item x="10"/>
        <item x="50"/>
        <item x="1293"/>
        <item x="1160"/>
        <item x="924"/>
        <item x="1149"/>
        <item x="375"/>
        <item x="69"/>
        <item x="1329"/>
        <item x="396"/>
        <item x="108"/>
        <item x="1031"/>
        <item x="1153"/>
        <item x="247"/>
        <item x="105"/>
        <item x="443"/>
        <item x="1063"/>
        <item x="440"/>
        <item x="147"/>
        <item x="747"/>
        <item x="214"/>
        <item x="77"/>
        <item x="113"/>
        <item x="295"/>
        <item x="1220"/>
        <item x="87"/>
        <item x="70"/>
        <item x="301"/>
        <item x="168"/>
        <item x="83"/>
        <item x="1171"/>
        <item x="1089"/>
        <item x="497"/>
        <item x="1044"/>
        <item x="557"/>
        <item x="1002"/>
        <item x="128"/>
        <item x="773"/>
        <item x="964"/>
        <item x="516"/>
        <item x="1142"/>
        <item x="1207"/>
        <item x="947"/>
        <item x="119"/>
        <item x="1157"/>
        <item x="225"/>
        <item x="1235"/>
        <item x="781"/>
        <item x="711"/>
        <item x="464"/>
        <item x="249"/>
        <item x="100"/>
        <item x="0"/>
        <item x="1217"/>
        <item x="1071"/>
        <item x="707"/>
        <item x="1102"/>
        <item x="645"/>
        <item x="1210"/>
        <item x="1074"/>
        <item x="451"/>
        <item x="417"/>
        <item x="73"/>
        <item x="275"/>
        <item x="248"/>
        <item x="625"/>
        <item x="1155"/>
        <item x="798"/>
        <item x="1314"/>
        <item x="1126"/>
        <item x="700"/>
        <item x="1005"/>
        <item x="657"/>
        <item x="490"/>
        <item x="1069"/>
        <item x="329"/>
        <item x="589"/>
        <item x="661"/>
        <item x="356"/>
        <item x="793"/>
        <item x="56"/>
        <item x="327"/>
        <item x="1060"/>
        <item x="966"/>
        <item x="114"/>
        <item x="1096"/>
        <item x="594"/>
        <item x="1209"/>
        <item x="563"/>
        <item x="858"/>
        <item x="861"/>
        <item x="1172"/>
        <item x="991"/>
        <item x="1253"/>
        <item x="186"/>
        <item x="838"/>
        <item x="290"/>
        <item x="1179"/>
        <item x="130"/>
        <item x="200"/>
        <item x="523"/>
        <item x="1083"/>
        <item x="521"/>
        <item x="213"/>
        <item x="68"/>
        <item x="812"/>
        <item x="347"/>
        <item x="142"/>
        <item x="85"/>
        <item x="137"/>
        <item x="36"/>
        <item x="242"/>
        <item x="894"/>
        <item x="730"/>
        <item x="1270"/>
        <item x="1077"/>
        <item x="465"/>
        <item x="998"/>
        <item x="945"/>
        <item x="702"/>
        <item x="1040"/>
        <item x="107"/>
        <item x="201"/>
        <item x="183"/>
        <item x="813"/>
        <item x="1313"/>
        <item x="323"/>
        <item x="506"/>
        <item x="1088"/>
        <item x="1164"/>
        <item x="683"/>
        <item x="481"/>
        <item x="103"/>
        <item x="1208"/>
        <item x="1247"/>
        <item x="1255"/>
        <item x="522"/>
        <item x="152"/>
        <item x="501"/>
        <item x="1214"/>
        <item x="49"/>
        <item x="16"/>
        <item x="848"/>
        <item x="842"/>
        <item x="39"/>
        <item x="149"/>
        <item x="1182"/>
        <item x="722"/>
        <item x="397"/>
        <item x="897"/>
        <item x="462"/>
        <item x="377"/>
        <item x="1051"/>
        <item x="389"/>
        <item x="45"/>
        <item x="79"/>
        <item x="585"/>
        <item x="444"/>
        <item x="690"/>
        <item x="116"/>
        <item x="34"/>
        <item x="1309"/>
        <item x="196"/>
        <item x="58"/>
        <item x="304"/>
        <item x="368"/>
        <item x="360"/>
        <item x="952"/>
        <item x="555"/>
        <item x="834"/>
        <item x="48"/>
        <item x="918"/>
        <item x="404"/>
        <item x="611"/>
        <item x="385"/>
        <item x="157"/>
        <item x="371"/>
        <item x="1057"/>
        <item x="78"/>
        <item x="425"/>
        <item x="1236"/>
        <item x="401"/>
        <item x="288"/>
        <item x="271"/>
        <item x="846"/>
        <item x="634"/>
        <item x="352"/>
        <item x="43"/>
        <item x="209"/>
        <item x="630"/>
        <item x="197"/>
        <item x="999"/>
        <item x="226"/>
        <item x="287"/>
        <item x="212"/>
        <item x="560"/>
        <item x="771"/>
        <item x="1101"/>
        <item x="872"/>
        <item x="693"/>
        <item x="1036"/>
        <item x="237"/>
        <item x="901"/>
        <item x="1290"/>
        <item x="726"/>
        <item x="218"/>
        <item x="324"/>
        <item x="1033"/>
        <item x="1201"/>
        <item x="574"/>
        <item x="1109"/>
        <item x="993"/>
        <item x="686"/>
        <item x="122"/>
        <item x="332"/>
        <item x="904"/>
        <item x="1243"/>
        <item x="785"/>
        <item x="1163"/>
        <item x="830"/>
        <item x="410"/>
        <item x="1161"/>
        <item x="905"/>
        <item x="219"/>
        <item x="106"/>
        <item x="1197"/>
        <item x="1138"/>
        <item x="719"/>
        <item x="1273"/>
        <item x="1048"/>
        <item x="1178"/>
        <item x="1174"/>
        <item x="632"/>
        <item x="751"/>
        <item x="992"/>
        <item x="1017"/>
        <item x="678"/>
        <item x="610"/>
        <item x="685"/>
        <item x="988"/>
        <item x="373"/>
        <item x="1008"/>
        <item x="1192"/>
        <item x="1306"/>
        <item x="758"/>
        <item x="1147"/>
        <item x="752"/>
        <item x="1134"/>
        <item x="491"/>
        <item x="1338"/>
        <item x="466"/>
        <item x="668"/>
        <item x="216"/>
        <item x="1191"/>
        <item x="441"/>
        <item x="629"/>
        <item x="434"/>
        <item x="1130"/>
        <item x="1350"/>
        <item x="84"/>
        <item x="671"/>
        <item x="1184"/>
        <item x="245"/>
        <item x="1251"/>
        <item x="241"/>
        <item x="823"/>
        <item x="587"/>
        <item x="235"/>
        <item x="592"/>
        <item x="198"/>
        <item x="531"/>
        <item x="961"/>
        <item x="229"/>
        <item x="822"/>
        <item x="294"/>
        <item x="383"/>
        <item x="740"/>
        <item x="735"/>
        <item x="217"/>
        <item x="260"/>
        <item x="692"/>
        <item x="439"/>
        <item x="508"/>
        <item x="400"/>
        <item x="770"/>
        <item x="656"/>
        <item x="207"/>
        <item x="697"/>
        <item x="475"/>
        <item x="1284"/>
        <item x="775"/>
        <item x="899"/>
        <item x="309"/>
        <item x="714"/>
        <item x="298"/>
        <item x="1339"/>
        <item x="436"/>
        <item x="257"/>
        <item x="477"/>
        <item x="278"/>
        <item x="1006"/>
        <item x="847"/>
        <item x="888"/>
        <item x="338"/>
        <item x="1090"/>
        <item x="708"/>
        <item x="1181"/>
        <item x="882"/>
        <item x="561"/>
        <item x="1222"/>
        <item x="118"/>
        <item x="340"/>
        <item x="1241"/>
        <item x="51"/>
        <item x="126"/>
        <item x="728"/>
        <item x="608"/>
        <item x="673"/>
        <item x="1341"/>
        <item x="1072"/>
        <item x="824"/>
        <item x="1225"/>
        <item x="931"/>
        <item x="1337"/>
        <item x="994"/>
        <item x="584"/>
        <item x="534"/>
        <item x="1288"/>
        <item x="339"/>
        <item x="701"/>
        <item x="868"/>
        <item x="1271"/>
        <item x="274"/>
        <item x="498"/>
        <item x="969"/>
        <item x="435"/>
        <item x="850"/>
        <item x="335"/>
        <item x="857"/>
        <item x="1239"/>
        <item x="797"/>
        <item x="286"/>
        <item x="527"/>
        <item x="551"/>
        <item x="851"/>
        <item x="239"/>
        <item x="810"/>
        <item x="826"/>
        <item x="564"/>
        <item x="1223"/>
        <item x="1221"/>
        <item x="358"/>
        <item x="954"/>
        <item x="387"/>
        <item x="184"/>
        <item x="732"/>
        <item x="844"/>
        <item x="123"/>
        <item x="786"/>
        <item x="766"/>
        <item x="1107"/>
        <item x="712"/>
        <item x="762"/>
        <item x="403"/>
        <item x="507"/>
        <item x="595"/>
        <item x="500"/>
        <item x="1067"/>
        <item x="562"/>
        <item x="1122"/>
        <item x="102"/>
        <item x="293"/>
        <item x="788"/>
        <item x="22"/>
        <item x="800"/>
        <item x="413"/>
        <item x="187"/>
        <item x="470"/>
        <item x="1151"/>
        <item x="912"/>
        <item x="791"/>
        <item x="887"/>
        <item x="1238"/>
        <item x="774"/>
        <item x="841"/>
        <item x="426"/>
        <item x="30"/>
        <item x="284"/>
        <item x="330"/>
        <item x="13"/>
        <item x="155"/>
        <item x="764"/>
        <item x="1075"/>
        <item x="42"/>
        <item x="412"/>
        <item x="908"/>
        <item x="281"/>
        <item x="348"/>
        <item x="1276"/>
        <item x="53"/>
        <item x="28"/>
        <item x="469"/>
        <item x="1135"/>
        <item x="756"/>
        <item x="832"/>
        <item x="809"/>
        <item x="1304"/>
        <item x="1042"/>
        <item x="806"/>
        <item x="1137"/>
        <item x="182"/>
        <item x="542"/>
        <item x="144"/>
        <item x="547"/>
        <item x="863"/>
        <item x="220"/>
        <item x="1330"/>
        <item x="124"/>
        <item x="476"/>
        <item x="1289"/>
        <item x="706"/>
        <item x="1076"/>
        <item x="1231"/>
        <item x="579"/>
        <item x="1091"/>
        <item x="222"/>
        <item x="672"/>
        <item x="883"/>
        <item x="659"/>
        <item x="613"/>
        <item x="777"/>
        <item x="1059"/>
        <item x="299"/>
        <item x="1185"/>
        <item x="302"/>
        <item x="71"/>
        <item x="420"/>
        <item x="307"/>
        <item x="1070"/>
        <item x="1053"/>
        <item x="457"/>
        <item x="1097"/>
        <item x="264"/>
        <item x="175"/>
        <item x="35"/>
        <item x="355"/>
        <item x="649"/>
        <item x="1012"/>
        <item x="942"/>
        <item x="769"/>
        <item x="1335"/>
        <item x="459"/>
        <item x="1000"/>
        <item x="1105"/>
        <item x="660"/>
        <item x="716"/>
        <item x="265"/>
        <item x="729"/>
        <item x="524"/>
        <item x="921"/>
        <item x="150"/>
        <item x="1349"/>
        <item x="1152"/>
        <item x="900"/>
        <item x="1110"/>
        <item x="91"/>
        <item x="799"/>
        <item x="1264"/>
        <item x="1296"/>
        <item x="494"/>
        <item x="873"/>
        <item x="1025"/>
        <item x="20"/>
        <item x="787"/>
        <item x="1186"/>
        <item x="916"/>
        <item x="651"/>
        <item x="1262"/>
        <item x="1087"/>
        <item x="1082"/>
        <item x="733"/>
        <item x="1260"/>
        <item x="612"/>
        <item x="973"/>
        <item x="253"/>
        <item x="153"/>
        <item x="1024"/>
        <item x="956"/>
        <item x="703"/>
        <item x="699"/>
        <item x="1081"/>
        <item x="146"/>
        <item x="1352"/>
        <item x="893"/>
        <item x="665"/>
        <item x="727"/>
        <item x="915"/>
        <item x="935"/>
        <item x="1261"/>
        <item x="811"/>
        <item x="354"/>
        <item x="972"/>
        <item x="1146"/>
        <item x="970"/>
        <item x="1317"/>
        <item x="312"/>
        <item x="546"/>
        <item x="1058"/>
        <item x="472"/>
        <item x="433"/>
        <item x="928"/>
        <item x="934"/>
        <item x="259"/>
        <item x="820"/>
        <item x="583"/>
        <item x="98"/>
        <item x="985"/>
        <item x="619"/>
        <item x="627"/>
        <item x="487"/>
        <item x="906"/>
        <item x="565"/>
        <item x="160"/>
        <item x="1301"/>
        <item x="862"/>
        <item x="331"/>
        <item x="1168"/>
        <item x="159"/>
        <item x="300"/>
        <item x="833"/>
        <item x="641"/>
        <item x="429"/>
        <item x="518"/>
        <item x="234"/>
        <item x="162"/>
        <item x="880"/>
        <item x="452"/>
        <item x="1148"/>
        <item x="713"/>
        <item x="1254"/>
        <item x="570"/>
        <item x="895"/>
        <item x="11"/>
        <item x="341"/>
        <item x="479"/>
        <item x="778"/>
        <item x="136"/>
        <item x="1316"/>
        <item x="262"/>
        <item x="767"/>
        <item x="208"/>
        <item x="357"/>
        <item x="101"/>
        <item x="223"/>
        <item x="1228"/>
        <item x="1029"/>
        <item x="369"/>
        <item x="174"/>
        <item x="1034"/>
        <item x="268"/>
        <item x="1065"/>
        <item x="856"/>
        <item x="577"/>
        <item x="135"/>
        <item x="456"/>
        <item x="180"/>
        <item x="689"/>
        <item x="1298"/>
        <item x="825"/>
        <item x="782"/>
        <item x="55"/>
        <item x="230"/>
        <item x="796"/>
        <item x="1098"/>
        <item x="1169"/>
        <item x="1232"/>
        <item x="849"/>
        <item x="1333"/>
        <item x="568"/>
        <item x="885"/>
        <item x="231"/>
        <item x="1011"/>
        <item x="211"/>
        <item x="346"/>
        <item x="1259"/>
        <item x="1305"/>
        <item x="405"/>
        <item x="54"/>
        <item x="374"/>
        <item x="606"/>
        <item x="1353"/>
        <item x="171"/>
        <item x="652"/>
        <item x="837"/>
        <item x="1112"/>
        <item x="47"/>
        <item x="145"/>
        <item x="552"/>
        <item x="44"/>
        <item x="755"/>
        <item x="25"/>
        <item x="1227"/>
        <item x="488"/>
        <item x="704"/>
        <item x="99"/>
        <item x="75"/>
        <item x="238"/>
        <item x="600"/>
        <item x="97"/>
        <item x="783"/>
        <item x="1280"/>
        <item x="1245"/>
        <item x="82"/>
        <item x="886"/>
        <item x="59"/>
        <item x="1055"/>
        <item x="1177"/>
        <item x="1015"/>
        <item x="386"/>
        <item x="311"/>
        <item x="881"/>
        <item x="840"/>
        <item x="538"/>
        <item x="588"/>
        <item x="431"/>
        <item x="120"/>
        <item x="535"/>
        <item x="1205"/>
        <item x="495"/>
        <item x="3"/>
        <item x="739"/>
        <item x="62"/>
        <item x="21"/>
        <item x="236"/>
        <item x="907"/>
        <item x="141"/>
        <item x="427"/>
        <item x="296"/>
        <item x="1145"/>
        <item x="493"/>
        <item x="74"/>
        <item x="227"/>
        <item x="746"/>
        <item x="667"/>
        <item x="680"/>
        <item x="1068"/>
        <item x="66"/>
        <item x="115"/>
        <item x="334"/>
        <item x="29"/>
        <item x="515"/>
        <item x="1265"/>
        <item x="1039"/>
        <item x="664"/>
        <item x="266"/>
        <item x="532"/>
        <item x="447"/>
        <item x="164"/>
        <item x="408"/>
        <item x="392"/>
        <item x="192"/>
        <item x="233"/>
        <item x="109"/>
        <item x="31"/>
        <item x="185"/>
        <item x="117"/>
        <item x="163"/>
        <item x="205"/>
        <item x="415"/>
        <item x="1104"/>
        <item x="188"/>
        <item x="925"/>
        <item x="60"/>
        <item x="955"/>
        <item x="416"/>
        <item x="996"/>
        <item x="1218"/>
        <item x="140"/>
        <item x="1099"/>
        <item x="805"/>
        <item x="1119"/>
        <item x="759"/>
        <item x="835"/>
        <item x="974"/>
        <item x="1190"/>
        <item x="1198"/>
        <item x="855"/>
        <item x="1344"/>
        <item x="1343"/>
        <item x="1274"/>
        <item x="437"/>
        <item x="12"/>
        <item x="86"/>
        <item x="1173"/>
        <item x="343"/>
        <item x="933"/>
        <item x="1028"/>
        <item x="958"/>
        <item x="949"/>
        <item x="674"/>
        <item x="609"/>
        <item x="321"/>
        <item x="282"/>
        <item x="1054"/>
        <item x="941"/>
        <item x="1117"/>
        <item x="815"/>
        <item x="1144"/>
        <item x="1180"/>
        <item x="920"/>
        <item x="1291"/>
        <item x="1073"/>
        <item x="474"/>
        <item x="72"/>
        <item x="910"/>
        <item x="112"/>
        <item x="1268"/>
        <item x="616"/>
        <item x="1084"/>
        <item x="1355"/>
        <item x="761"/>
        <item x="622"/>
        <item x="648"/>
        <item x="776"/>
        <item x="482"/>
        <item x="543"/>
        <item x="395"/>
        <item x="878"/>
        <item x="161"/>
        <item x="24"/>
        <item x="1188"/>
        <item x="647"/>
        <item x="1308"/>
        <item x="533"/>
        <item x="511"/>
        <item x="336"/>
        <item x="240"/>
        <item x="424"/>
        <item x="1022"/>
        <item x="365"/>
        <item x="178"/>
        <item x="1332"/>
        <item x="6"/>
        <item x="1279"/>
        <item x="725"/>
        <item x="1092"/>
        <item x="528"/>
        <item x="492"/>
        <item x="165"/>
        <item x="607"/>
        <item x="177"/>
        <item x="586"/>
        <item x="203"/>
        <item x="655"/>
        <item x="361"/>
        <item x="1307"/>
        <item x="366"/>
        <item x="367"/>
        <item x="256"/>
        <item x="913"/>
        <item x="204"/>
        <item x="484"/>
        <item x="734"/>
        <item x="548"/>
        <item x="556"/>
        <item x="1094"/>
        <item x="1103"/>
        <item x="81"/>
        <item x="279"/>
        <item x="639"/>
        <item x="449"/>
        <item x="1282"/>
        <item x="277"/>
        <item x="1131"/>
        <item x="92"/>
        <item x="1078"/>
        <item x="968"/>
        <item x="1193"/>
        <item x="517"/>
        <item x="194"/>
        <item x="33"/>
        <item x="948"/>
        <item x="314"/>
        <item x="1026"/>
        <item x="133"/>
        <item x="1310"/>
        <item x="37"/>
        <item x="529"/>
        <item x="768"/>
        <item x="65"/>
        <item x="891"/>
        <item x="1230"/>
        <item x="536"/>
        <item x="650"/>
        <item x="283"/>
        <item x="461"/>
        <item x="1038"/>
        <item x="90"/>
        <item x="1286"/>
        <item x="80"/>
        <item x="390"/>
        <item x="89"/>
        <item x="19"/>
        <item x="653"/>
        <item x="76"/>
        <item x="63"/>
        <item x="428"/>
        <item x="1199"/>
        <item x="1156"/>
        <item x="596"/>
        <item x="458"/>
        <item x="421"/>
        <item x="944"/>
        <item x="930"/>
        <item x="129"/>
        <item x="388"/>
        <item x="852"/>
        <item x="1159"/>
        <item x="566"/>
        <item x="567"/>
        <item x="1030"/>
        <item x="289"/>
        <item x="372"/>
        <item x="670"/>
        <item x="32"/>
        <item x="1056"/>
        <item x="675"/>
        <item x="615"/>
        <item x="467"/>
        <item x="418"/>
        <item x="978"/>
        <item x="446"/>
        <item x="995"/>
        <item x="1013"/>
        <item x="914"/>
        <item x="478"/>
        <item x="326"/>
        <item x="125"/>
        <item x="808"/>
        <item x="582"/>
        <item x="864"/>
        <item x="138"/>
        <item x="258"/>
        <item x="654"/>
        <item x="1016"/>
        <item x="876"/>
        <item x="922"/>
        <item x="96"/>
        <item x="569"/>
        <item x="946"/>
        <item x="614"/>
        <item x="376"/>
        <item x="669"/>
        <item x="754"/>
        <item x="363"/>
        <item x="1275"/>
        <item x="148"/>
        <item x="1257"/>
        <item x="1267"/>
        <item x="423"/>
        <item x="1269"/>
        <item x="414"/>
        <item x="979"/>
        <item x="1327"/>
        <item x="1258"/>
        <item x="744"/>
        <item x="553"/>
        <item x="503"/>
        <item x="1348"/>
        <item x="333"/>
        <item x="807"/>
        <item x="384"/>
        <item x="870"/>
        <item x="1328"/>
        <item x="1158"/>
        <item x="526"/>
        <item x="67"/>
        <item x="635"/>
        <item x="199"/>
        <item x="676"/>
        <item x="496"/>
        <item x="14"/>
        <item x="308"/>
        <item x="1116"/>
        <item x="111"/>
        <item x="982"/>
        <item x="1246"/>
        <item x="1212"/>
        <item x="9"/>
        <item x="448"/>
        <item x="190"/>
        <item x="957"/>
        <item x="121"/>
        <item x="1"/>
        <item x="23"/>
        <item x="46"/>
        <item x="753"/>
        <item x="1202"/>
        <item x="687"/>
        <item x="539"/>
        <item x="1281"/>
        <item x="575"/>
        <item x="1066"/>
        <item x="603"/>
        <item x="1129"/>
        <item t="default"/>
      </items>
    </pivotField>
    <pivotField showAll="0"/>
    <pivotField showAll="0">
      <items count="14">
        <item x="1"/>
        <item x="2"/>
        <item x="3"/>
        <item x="8"/>
        <item x="11"/>
        <item x="6"/>
        <item x="7"/>
        <item x="10"/>
        <item x="9"/>
        <item x="4"/>
        <item x="5"/>
        <item x="0"/>
        <item x="12"/>
        <item t="default"/>
      </items>
    </pivotField>
    <pivotField showAll="0">
      <items count="9">
        <item x="3"/>
        <item x="5"/>
        <item x="0"/>
        <item x="4"/>
        <item x="2"/>
        <item x="1"/>
        <item x="6"/>
        <item x="7"/>
        <item t="default"/>
      </items>
    </pivotField>
    <pivotField showAll="0">
      <items count="57">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x="26"/>
        <item t="default"/>
      </items>
    </pivotField>
    <pivotField showAll="0"/>
  </pivotFields>
  <rowFields count="1">
    <field x="20"/>
  </rowFields>
  <rowItems count="15">
    <i>
      <x v="421"/>
    </i>
    <i>
      <x v="479"/>
    </i>
    <i>
      <x v="615"/>
    </i>
    <i>
      <x v="709"/>
    </i>
    <i>
      <x v="756"/>
    </i>
    <i>
      <x v="757"/>
    </i>
    <i>
      <x v="901"/>
    </i>
    <i>
      <x v="986"/>
    </i>
    <i>
      <x v="1059"/>
    </i>
    <i>
      <x v="1099"/>
    </i>
    <i>
      <x v="1102"/>
    </i>
    <i>
      <x v="1105"/>
    </i>
    <i>
      <x v="1166"/>
    </i>
    <i>
      <x v="1305"/>
    </i>
    <i t="grand">
      <x/>
    </i>
  </rowItems>
  <colItems count="1">
    <i/>
  </colItems>
  <dataFields count="1">
    <dataField name="Average of averageRating" fld="11" subtotal="average" baseField="20" baseItem="0"/>
  </dataFields>
  <formats count="1">
    <format dxfId="21">
      <pivotArea collapsedLevelsAreSubtotals="1" fieldPosition="0">
        <references count="1">
          <reference field="20" count="14">
            <x v="421"/>
            <x v="479"/>
            <x v="615"/>
            <x v="709"/>
            <x v="756"/>
            <x v="757"/>
            <x v="901"/>
            <x v="986"/>
            <x v="1059"/>
            <x v="1099"/>
            <x v="1102"/>
            <x v="1105"/>
            <x v="1166"/>
            <x v="130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ntime_Classification" xr10:uid="{46772EBF-50DB-4709-BEE4-6F8CC3528B79}" sourceName="Runtime Classification">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Type" xr10:uid="{8626BB79-D76D-43E9-8BD4-4D1728B8446E}" sourceName="Movie Type">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5">
        <i x="3" s="1"/>
        <i x="2"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_Category" xr10:uid="{D8CFB150-351B-4C6C-A3DB-4D86EA5E49CC}" sourceName="Vote Category">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__Loss" xr10:uid="{38FCCEFC-27E3-40E6-AF73-5FA6770B40E0}" sourceName="Profit &amp; Loss">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5F149B2-4BAF-453D-BE7C-223CAEBB5B20}" sourceName="Month">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13">
        <i x="1" s="1"/>
        <i x="2" s="1"/>
        <i x="3" s="1"/>
        <i x="8" s="1"/>
        <i x="11" s="1"/>
        <i x="6" s="1"/>
        <i x="7" s="1"/>
        <i x="10" s="1"/>
        <i x="9" s="1"/>
        <i x="4" s="1"/>
        <i x="5" s="1"/>
        <i x="0"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Name" xr10:uid="{136E9719-A838-4313-9A7F-2F14F2C493A5}" sourceName="DayName">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8">
        <i x="3" s="1"/>
        <i x="5" s="1"/>
        <i x="0" s="1"/>
        <i x="4" s="1"/>
        <i x="2" s="1"/>
        <i x="1" s="1"/>
        <i x="6"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29BB397-DB88-44E5-A3F4-E8CBF424EB3C}" sourceName="year1">
  <pivotTables>
    <pivotTable tabId="11" name="PivotTable29"/>
    <pivotTable tabId="11" name="PivotTable1"/>
    <pivotTable tabId="11" name="PivotTable10"/>
    <pivotTable tabId="11" name="PivotTable11"/>
    <pivotTable tabId="11" name="PivotTable12"/>
    <pivotTable tabId="11" name="PivotTable13"/>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3"/>
    <pivotTable tabId="11" name="PivotTable30"/>
    <pivotTable tabId="11" name="PivotTable4"/>
    <pivotTable tabId="11" name="PivotTable5"/>
    <pivotTable tabId="11" name="PivotTable6"/>
    <pivotTable tabId="11" name="PivotTable7"/>
    <pivotTable tabId="11" name="PivotTable8"/>
    <pivotTable tabId="11" name="PivotTable9"/>
  </pivotTables>
  <data>
    <tabular pivotCacheId="1724717308">
      <items count="56">
        <i x="9" s="1"/>
        <i x="1" s="1"/>
        <i x="2" s="1"/>
        <i x="3" s="1"/>
        <i x="4" s="1"/>
        <i x="5" s="1"/>
        <i x="6" s="1"/>
        <i x="7" s="1"/>
        <i x="8" s="1"/>
        <i x="10" s="1"/>
        <i x="11" s="1"/>
        <i x="12" s="1"/>
        <i x="13" s="1"/>
        <i x="14" s="1"/>
        <i x="15" s="1"/>
        <i x="16" s="1"/>
        <i x="17" s="1"/>
        <i x="18" s="1"/>
        <i x="20" s="1"/>
        <i x="19" s="1"/>
        <i x="21" s="1"/>
        <i x="22" s="1"/>
        <i x="23" s="1"/>
        <i x="24" s="1"/>
        <i x="25" s="1"/>
        <i x="27" s="1"/>
        <i x="28" s="1"/>
        <i x="29" s="1"/>
        <i x="30" s="1"/>
        <i x="31" s="1"/>
        <i x="32" s="1"/>
        <i x="33" s="1"/>
        <i x="0" s="1"/>
        <i x="35" s="1"/>
        <i x="36" s="1"/>
        <i x="37" s="1"/>
        <i x="34" s="1"/>
        <i x="39" s="1"/>
        <i x="40" s="1"/>
        <i x="38" s="1"/>
        <i x="42" s="1"/>
        <i x="48" s="1"/>
        <i x="46" s="1"/>
        <i x="49" s="1"/>
        <i x="43" s="1"/>
        <i x="44" s="1"/>
        <i x="45" s="1"/>
        <i x="52" s="1"/>
        <i x="51" s="1"/>
        <i x="55" s="1"/>
        <i x="47" s="1"/>
        <i x="53" s="1"/>
        <i x="41" s="1"/>
        <i x="54" s="1"/>
        <i x="50"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untime Classification" xr10:uid="{B3083101-D225-4063-BF7E-AA92040CFB38}" cache="Slicer_Runtime_Classification" caption="Runtime Classification" columnCount="2" rowHeight="241300"/>
  <slicer name="Movie Type" xr10:uid="{32668B0C-04B5-4694-9620-8436DC6240B2}" cache="Slicer_Movie_Type" caption="Movie Type" columnCount="2" rowHeight="241300"/>
  <slicer name="Vote Category" xr10:uid="{C2497068-AC3B-430D-A903-9AC307B76658}" cache="Slicer_Vote_Category" caption="Vote Category" columnCount="2" rowHeight="241300"/>
  <slicer name="Profit &amp; Loss" xr10:uid="{67E040E7-D78E-4C91-B419-5FC09DD18EE1}" cache="Slicer_Profit___Loss" caption="Profit &amp; Loss" columnCount="2" rowHeight="241300"/>
  <slicer name="Month" xr10:uid="{3A6FC1C6-5B6F-4CC2-887C-61B12DAE3FF3}" cache="Slicer_Month" caption="Month" startItem="8" columnCount="2" rowHeight="241300"/>
  <slicer name="DayName" xr10:uid="{D13CD4B7-F673-493D-A17E-A0F2A115043C}" cache="Slicer_DayName" caption="DayName" startItem="2" columnCount="2" rowHeight="241300"/>
  <slicer name="year1" xr10:uid="{66F55C31-BAD7-4F75-8122-AFBE811E298F}" cache="Slicer_year1" caption="year1" startItem="40"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85BA3-AB84-4E99-8527-6849B7191181}" name="Table1" displayName="Table1" ref="A1:U3349" totalsRowShown="0" headerRowDxfId="34">
  <autoFilter ref="A1:U3349" xr:uid="{A1785BA3-AB84-4E99-8527-6849B7191181}"/>
  <tableColumns count="21">
    <tableColumn id="1" xr3:uid="{35CFD406-C2EC-4903-90E1-30A2EC819340}" name="id" dataDxfId="33"/>
    <tableColumn id="2" xr3:uid="{D1AA3A37-660A-451C-9BF6-7DBF3F442C93}" name="primaryTitle" dataDxfId="32"/>
    <tableColumn id="3" xr3:uid="{79485EAA-DFB4-4F77-9F5B-0FC7F5A8A091}" name="originalTitle" dataDxfId="31"/>
    <tableColumn id="4" xr3:uid="{44044070-BA1A-4CAB-8EE7-0CE214C1E961}" name="isAdult" dataDxfId="30"/>
    <tableColumn id="5" xr3:uid="{BBC34918-5423-4600-AE56-09DB64934167}" name="runtimeMinutes" dataDxfId="29"/>
    <tableColumn id="6" xr3:uid="{DB76E599-09D2-4030-91B2-AAB65FFF9A3D}" name="Hour " dataDxfId="28">
      <calculatedColumnFormula>INT(E2/60)</calculatedColumnFormula>
    </tableColumn>
    <tableColumn id="7" xr3:uid="{E523303E-D08C-4FB6-944D-D63926CD6429}" name="Minutes" dataDxfId="27">
      <calculatedColumnFormula>MOD(E2,60)</calculatedColumnFormula>
    </tableColumn>
    <tableColumn id="8" xr3:uid="{3A8C68BF-DE53-4C63-8698-F3977820B66B}" name="Runtime Classification" dataDxfId="26">
      <calculatedColumnFormula array="1">_xlfn.IFS(E2&lt;=80,"Series",E2&lt;=120,"TV Movie",E2&gt;120,"Long Movie")</calculatedColumnFormula>
    </tableColumn>
    <tableColumn id="9" xr3:uid="{1A2ABDF4-14DD-47F0-932A-46495D054E79}" name="Genres1"/>
    <tableColumn id="10" xr3:uid="{FD4AD5F7-614F-4802-869D-B5148DBC4D30}" name="Genres2"/>
    <tableColumn id="11" xr3:uid="{B9E1963F-E401-487B-840D-E55CA2C21433}" name="Genres3"/>
    <tableColumn id="12" xr3:uid="{D3D90AD9-5E7F-416B-9744-BE027F7408F6}" name="averageRating" dataDxfId="25"/>
    <tableColumn id="13" xr3:uid="{4D70EABD-9FB4-47CE-92BC-DC191F545635}" name="Movie Type">
      <calculatedColumnFormula array="1">_xlfn.IFS(L2&lt;=2,"Flop",L2&lt;=5,"Average",L2&lt;=7,"Hit",L2&lt;=9,"Superhit",L2&gt;9,"BlockBuster")</calculatedColumnFormula>
    </tableColumn>
    <tableColumn id="14" xr3:uid="{9091ABDE-CCDE-4F85-B4DB-676AC58EADFD}" name="numVotes" dataDxfId="24"/>
    <tableColumn id="15" xr3:uid="{3EC54B44-3EAA-4D96-9D4E-BAB869DA4EF8}" name="Vote Category" dataDxfId="23">
      <calculatedColumnFormula array="1">_xlfn.IFS(N2&lt;=100000,"Low",N2&lt;=500000,"Median",N2&lt;=1500000,"High",N2&gt;1500000,"Very High")</calculatedColumnFormula>
    </tableColumn>
    <tableColumn id="16" xr3:uid="{1749B0E9-A72E-44A2-95DE-6DFF1B7A195D}" name="budget"/>
    <tableColumn id="17" xr3:uid="{25C1895E-D234-4C48-B1EB-8AF002A0A6DC}" name="gross"/>
    <tableColumn id="18" xr3:uid="{A66924B8-0CC9-43B2-A218-B54AA333AA62}" name="Profit">
      <calculatedColumnFormula>Q2-P2</calculatedColumnFormula>
    </tableColumn>
    <tableColumn id="19" xr3:uid="{9309F295-409D-4F26-8593-B624983DE390}" name="Profit &amp; Loss">
      <calculatedColumnFormula>IF(R2&gt;0,"Profit","Loss")</calculatedColumnFormula>
    </tableColumn>
    <tableColumn id="20" xr3:uid="{00AF82CB-AE5D-42F1-A134-F5C43C987663}" name="release_date" dataDxfId="22"/>
    <tableColumn id="21" xr3:uid="{9133E022-7F8C-4BD8-B3A1-FFBD72B7225F}" name="director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2705-6DCC-41E0-9DFE-F1DE287F1E34}">
  <dimension ref="A1:AB3349"/>
  <sheetViews>
    <sheetView topLeftCell="L1" zoomScaleNormal="100" workbookViewId="0">
      <pane ySplit="1" topLeftCell="A2704" activePane="bottomLeft" state="frozen"/>
      <selection pane="bottomLeft" activeCell="AE18" sqref="AE18"/>
    </sheetView>
  </sheetViews>
  <sheetFormatPr defaultRowHeight="15" x14ac:dyDescent="0.25"/>
  <cols>
    <col min="1" max="1" width="13.5703125" style="3" customWidth="1"/>
    <col min="2" max="2" width="19.7109375" customWidth="1"/>
    <col min="3" max="3" width="15.85546875" style="3" customWidth="1"/>
    <col min="4" max="4" width="9.42578125" style="6" customWidth="1"/>
    <col min="5" max="5" width="17.7109375" style="6" customWidth="1"/>
    <col min="6" max="6" width="9.140625" style="6"/>
    <col min="7" max="7" width="10.5703125" style="6" customWidth="1"/>
    <col min="8" max="8" width="22.85546875" style="6" customWidth="1"/>
    <col min="9" max="9" width="14.42578125" customWidth="1"/>
    <col min="10" max="10" width="12.28515625" customWidth="1"/>
    <col min="11" max="11" width="14" customWidth="1"/>
    <col min="12" max="12" width="11.85546875" style="5" customWidth="1"/>
    <col min="13" max="13" width="11.7109375" customWidth="1"/>
    <col min="14" max="14" width="12.28515625" style="6" customWidth="1"/>
    <col min="15" max="15" width="10.140625" style="6" customWidth="1"/>
    <col min="16" max="16" width="12.140625" customWidth="1"/>
    <col min="17" max="17" width="14.7109375" customWidth="1"/>
    <col min="18" max="18" width="11.140625" customWidth="1"/>
    <col min="19" max="19" width="7.7109375" customWidth="1"/>
    <col min="20" max="20" width="15.7109375" customWidth="1"/>
    <col min="21" max="21" width="21.85546875" customWidth="1"/>
    <col min="22" max="22" width="30.42578125" style="14" bestFit="1" customWidth="1"/>
    <col min="23" max="23" width="10.7109375" customWidth="1"/>
    <col min="24" max="24" width="9.140625" style="4"/>
    <col min="25" max="25" width="9.140625" style="6"/>
    <col min="26" max="26" width="9.140625" style="4"/>
    <col min="27" max="27" width="9.140625" style="6"/>
    <col min="28" max="28" width="10.7109375" customWidth="1"/>
  </cols>
  <sheetData>
    <row r="1" spans="1:28" s="8" customFormat="1" x14ac:dyDescent="0.25">
      <c r="A1" s="8" t="s">
        <v>0</v>
      </c>
      <c r="B1" s="8" t="s">
        <v>1</v>
      </c>
      <c r="C1" s="9" t="s">
        <v>2</v>
      </c>
      <c r="D1" s="10" t="s">
        <v>3</v>
      </c>
      <c r="E1" s="10" t="s">
        <v>4</v>
      </c>
      <c r="F1" s="10" t="s">
        <v>8153</v>
      </c>
      <c r="G1" s="10" t="s">
        <v>8154</v>
      </c>
      <c r="H1" s="10" t="s">
        <v>8155</v>
      </c>
      <c r="I1" s="8" t="s">
        <v>8170</v>
      </c>
      <c r="J1" s="8" t="s">
        <v>8171</v>
      </c>
      <c r="K1" s="8" t="s">
        <v>8172</v>
      </c>
      <c r="L1" s="11" t="s">
        <v>5</v>
      </c>
      <c r="M1" s="8" t="s">
        <v>8173</v>
      </c>
      <c r="N1" s="10" t="s">
        <v>6</v>
      </c>
      <c r="O1" s="10" t="s">
        <v>8174</v>
      </c>
      <c r="P1" s="8" t="s">
        <v>7</v>
      </c>
      <c r="Q1" s="8" t="s">
        <v>8</v>
      </c>
      <c r="R1" s="8" t="s">
        <v>8175</v>
      </c>
      <c r="S1" s="8" t="s">
        <v>8176</v>
      </c>
      <c r="T1" s="8" t="s">
        <v>9</v>
      </c>
      <c r="U1" s="8" t="s">
        <v>10</v>
      </c>
      <c r="V1" s="13" t="s">
        <v>8191</v>
      </c>
      <c r="W1" s="8" t="s">
        <v>8190</v>
      </c>
      <c r="X1" s="12" t="s">
        <v>8193</v>
      </c>
      <c r="Y1" s="10" t="s">
        <v>8215</v>
      </c>
      <c r="Z1" s="12" t="s">
        <v>8194</v>
      </c>
      <c r="AA1" s="10" t="s">
        <v>8214</v>
      </c>
      <c r="AB1" s="8" t="s">
        <v>8195</v>
      </c>
    </row>
    <row r="2" spans="1:28" x14ac:dyDescent="0.25">
      <c r="A2" s="3" t="s">
        <v>11</v>
      </c>
      <c r="B2" t="s">
        <v>12</v>
      </c>
      <c r="C2" s="3" t="s">
        <v>12</v>
      </c>
      <c r="D2" s="6">
        <v>0</v>
      </c>
      <c r="E2" s="6">
        <v>118</v>
      </c>
      <c r="F2" s="6">
        <f>INT(E2/60)</f>
        <v>1</v>
      </c>
      <c r="G2" s="6">
        <f>MOD(E2,60)</f>
        <v>58</v>
      </c>
      <c r="H2" s="6" t="str" cm="1">
        <f t="array" ref="H2">_xlfn.IFS(E2&lt;=80,"Series",E2&lt;=120,"TV Movie",E2&gt;120,"Long Movie")</f>
        <v>TV Movie</v>
      </c>
      <c r="I2" t="s">
        <v>132</v>
      </c>
      <c r="J2" t="s">
        <v>8156</v>
      </c>
      <c r="K2" t="s">
        <v>8157</v>
      </c>
      <c r="L2" s="5">
        <v>6.4</v>
      </c>
      <c r="M2" t="str" cm="1">
        <f t="array" ref="M2">_xlfn.IFS(L2&lt;=2,"Flop",L2&lt;=5,"Average",L2&lt;=7,"Hit",L2&lt;=9,"Superhit",L2&gt;9,"BlockBuster")</f>
        <v>Hit</v>
      </c>
      <c r="N2" s="6">
        <v>87925</v>
      </c>
      <c r="O2" s="6" t="str" cm="1">
        <f t="array" ref="O2">_xlfn.IFS(N2&lt;=100000,"Low",N2&lt;=500000,"Median",N2&lt;=1500000,"High",N2&gt;1500000,"Very High")</f>
        <v>Low</v>
      </c>
      <c r="P2">
        <v>48000000</v>
      </c>
      <c r="Q2">
        <v>76019048</v>
      </c>
      <c r="R2">
        <f>Q2-P2</f>
        <v>28019048</v>
      </c>
      <c r="S2" t="str">
        <f>IF(R2&gt;0,"Profit","Loss")</f>
        <v>Profit</v>
      </c>
      <c r="T2" s="1">
        <v>37236</v>
      </c>
      <c r="U2" t="s">
        <v>13</v>
      </c>
      <c r="V2" s="14">
        <v>37236</v>
      </c>
      <c r="W2" t="str">
        <f>TEXT(V2,"MMMM")</f>
        <v>December</v>
      </c>
      <c r="X2" s="4" t="str">
        <f>TEXT(V2,"YYYY")</f>
        <v>2001</v>
      </c>
      <c r="Y2" s="6">
        <f>VALUE(X2)</f>
        <v>2001</v>
      </c>
      <c r="Z2" s="4" t="str">
        <f>TEXT(V2,"d")</f>
        <v>11</v>
      </c>
      <c r="AA2" s="6">
        <f>VALUE(Z2)</f>
        <v>11</v>
      </c>
      <c r="AB2" t="str">
        <f>TEXT(V2,"dddd")</f>
        <v>Tuesday</v>
      </c>
    </row>
    <row r="3" spans="1:28" x14ac:dyDescent="0.25">
      <c r="A3" s="3" t="s">
        <v>14</v>
      </c>
      <c r="B3" t="s">
        <v>15</v>
      </c>
      <c r="C3" s="3" t="s">
        <v>16</v>
      </c>
      <c r="D3" s="6">
        <v>0</v>
      </c>
      <c r="E3" s="6">
        <v>78</v>
      </c>
      <c r="F3" s="6">
        <f t="shared" ref="F3:F66" si="0">INT(E3/60)</f>
        <v>1</v>
      </c>
      <c r="G3" s="6">
        <f t="shared" ref="G3:G66" si="1">MOD(E3,60)</f>
        <v>18</v>
      </c>
      <c r="H3" s="6" t="str" cm="1">
        <f t="array" ref="H3">_xlfn.IFS(E3&lt;=80,"Series",E3&lt;=120,"TV Movie",E3&gt;120,"Long Movie")</f>
        <v>Series</v>
      </c>
      <c r="I3" t="s">
        <v>8158</v>
      </c>
      <c r="J3" t="s">
        <v>8159</v>
      </c>
      <c r="K3" t="s">
        <v>132</v>
      </c>
      <c r="L3" s="5">
        <v>7.1</v>
      </c>
      <c r="M3" t="str" cm="1">
        <f t="array" ref="M3">_xlfn.IFS(L3&lt;=2,"Flop",L3&lt;=5,"Average",L3&lt;=7,"Hit",L3&lt;=9,"Superhit",L3&gt;9,"BlockBuster")</f>
        <v>Superhit</v>
      </c>
      <c r="N3" s="6">
        <v>111758</v>
      </c>
      <c r="O3" s="6" t="str" cm="1">
        <f t="array" ref="O3">_xlfn.IFS(N3&lt;=100000,"Low",N3&lt;=500000,"Median",N3&lt;=1500000,"High",N3&gt;1500000,"Very High")</f>
        <v>Median</v>
      </c>
      <c r="P3">
        <v>4000000</v>
      </c>
      <c r="Q3">
        <v>35459543</v>
      </c>
      <c r="R3">
        <f t="shared" ref="R3:R66" si="2">Q3-P3</f>
        <v>31459543</v>
      </c>
      <c r="S3" t="str">
        <f t="shared" ref="S3:S66" si="3">IF(R3&gt;0,"Profit","Loss")</f>
        <v>Profit</v>
      </c>
      <c r="T3" s="1">
        <v>25913</v>
      </c>
      <c r="U3" t="s">
        <v>17</v>
      </c>
      <c r="V3" s="14">
        <v>25913</v>
      </c>
      <c r="W3" t="str">
        <f t="shared" ref="W3:W66" si="4">TEXT(V3,"MMMM")</f>
        <v>December</v>
      </c>
      <c r="X3" s="4" t="str">
        <f t="shared" ref="X3:X66" si="5">TEXT(V3,"YYYY")</f>
        <v>1970</v>
      </c>
      <c r="Y3" s="6">
        <f t="shared" ref="Y3:Y66" si="6">VALUE(X3)</f>
        <v>1970</v>
      </c>
      <c r="Z3" s="4" t="str">
        <f t="shared" ref="Z3:Z66" si="7">TEXT(V3,"d")</f>
        <v>11</v>
      </c>
      <c r="AA3" s="6">
        <f t="shared" ref="AA3:AA66" si="8">VALUE(Z3)</f>
        <v>11</v>
      </c>
      <c r="AB3" t="str">
        <f t="shared" ref="AB3:AB66" si="9">TEXT(V3,"dddd")</f>
        <v>Friday</v>
      </c>
    </row>
    <row r="4" spans="1:28" x14ac:dyDescent="0.25">
      <c r="A4" s="3" t="s">
        <v>18</v>
      </c>
      <c r="B4" t="s">
        <v>19</v>
      </c>
      <c r="C4" s="3" t="s">
        <v>19</v>
      </c>
      <c r="D4" s="6">
        <v>0</v>
      </c>
      <c r="E4" s="6">
        <v>144</v>
      </c>
      <c r="F4" s="6">
        <f t="shared" si="0"/>
        <v>2</v>
      </c>
      <c r="G4" s="6">
        <f t="shared" si="1"/>
        <v>24</v>
      </c>
      <c r="H4" s="6" t="str" cm="1">
        <f t="array" ref="H4">_xlfn.IFS(E4&lt;=80,"Series",E4&lt;=120,"TV Movie",E4&gt;120,"Long Movie")</f>
        <v>Long Movie</v>
      </c>
      <c r="I4" t="s">
        <v>8158</v>
      </c>
      <c r="J4" t="s">
        <v>132</v>
      </c>
      <c r="K4" t="s">
        <v>4390</v>
      </c>
      <c r="L4" s="5">
        <v>7.6</v>
      </c>
      <c r="M4" t="str" cm="1">
        <f t="array" ref="M4">_xlfn.IFS(L4&lt;=2,"Flop",L4&lt;=5,"Average",L4&lt;=7,"Hit",L4&lt;=9,"Superhit",L4&gt;9,"BlockBuster")</f>
        <v>Superhit</v>
      </c>
      <c r="N4" s="6">
        <v>52628</v>
      </c>
      <c r="O4" s="6" t="str" cm="1">
        <f t="array" ref="O4">_xlfn.IFS(N4&lt;=100000,"Low",N4&lt;=500000,"Median",N4&lt;=1500000,"High",N4&gt;1500000,"Very High")</f>
        <v>Low</v>
      </c>
      <c r="P4">
        <v>4000000</v>
      </c>
      <c r="Q4">
        <v>5200000</v>
      </c>
      <c r="R4">
        <f t="shared" si="2"/>
        <v>1200000</v>
      </c>
      <c r="S4" t="str">
        <f t="shared" si="3"/>
        <v>Profit</v>
      </c>
      <c r="T4" s="1">
        <v>25569</v>
      </c>
      <c r="U4" t="s">
        <v>20</v>
      </c>
      <c r="V4" s="14">
        <v>25569</v>
      </c>
      <c r="W4" t="str">
        <f t="shared" si="4"/>
        <v>January</v>
      </c>
      <c r="X4" s="4" t="str">
        <f t="shared" si="5"/>
        <v>1970</v>
      </c>
      <c r="Y4" s="6">
        <f t="shared" si="6"/>
        <v>1970</v>
      </c>
      <c r="Z4" s="4" t="str">
        <f t="shared" si="7"/>
        <v>1</v>
      </c>
      <c r="AA4" s="6">
        <f t="shared" si="8"/>
        <v>1</v>
      </c>
      <c r="AB4" t="str">
        <f t="shared" si="9"/>
        <v>Thursday</v>
      </c>
    </row>
    <row r="5" spans="1:28" x14ac:dyDescent="0.25">
      <c r="A5" s="3" t="s">
        <v>21</v>
      </c>
      <c r="B5" t="s">
        <v>22</v>
      </c>
      <c r="C5" s="3" t="s">
        <v>22</v>
      </c>
      <c r="D5" s="6">
        <v>0</v>
      </c>
      <c r="E5" s="6">
        <v>116</v>
      </c>
      <c r="F5" s="6">
        <f t="shared" si="0"/>
        <v>1</v>
      </c>
      <c r="G5" s="6">
        <f t="shared" si="1"/>
        <v>56</v>
      </c>
      <c r="H5" s="6" t="str" cm="1">
        <f t="array" ref="H5">_xlfn.IFS(E5&lt;=80,"Series",E5&lt;=120,"TV Movie",E5&gt;120,"Long Movie")</f>
        <v>TV Movie</v>
      </c>
      <c r="I5" t="s">
        <v>132</v>
      </c>
      <c r="J5" t="s">
        <v>145</v>
      </c>
      <c r="K5" t="s">
        <v>4390</v>
      </c>
      <c r="L5" s="5">
        <v>7.4</v>
      </c>
      <c r="M5" t="str" cm="1">
        <f t="array" ref="M5">_xlfn.IFS(L5&lt;=2,"Flop",L5&lt;=5,"Average",L5&lt;=7,"Hit",L5&lt;=9,"Superhit",L5&gt;9,"BlockBuster")</f>
        <v>Superhit</v>
      </c>
      <c r="N5" s="6">
        <v>75784</v>
      </c>
      <c r="O5" s="6" t="str" cm="1">
        <f t="array" ref="O5">_xlfn.IFS(N5&lt;=100000,"Low",N5&lt;=500000,"Median",N5&lt;=1500000,"High",N5&gt;1500000,"Very High")</f>
        <v>Low</v>
      </c>
      <c r="P5">
        <v>3500000</v>
      </c>
      <c r="Q5">
        <v>81600000</v>
      </c>
      <c r="R5">
        <f t="shared" si="2"/>
        <v>78100000</v>
      </c>
      <c r="S5" t="str">
        <f t="shared" si="3"/>
        <v>Profit</v>
      </c>
      <c r="T5" s="1">
        <v>25593</v>
      </c>
      <c r="U5" t="s">
        <v>23</v>
      </c>
      <c r="V5" s="14">
        <v>25593</v>
      </c>
      <c r="W5" t="str">
        <f t="shared" si="4"/>
        <v>January</v>
      </c>
      <c r="X5" s="4" t="str">
        <f t="shared" si="5"/>
        <v>1970</v>
      </c>
      <c r="Y5" s="6">
        <f t="shared" si="6"/>
        <v>1970</v>
      </c>
      <c r="Z5" s="4" t="str">
        <f t="shared" si="7"/>
        <v>25</v>
      </c>
      <c r="AA5" s="6">
        <f t="shared" si="8"/>
        <v>25</v>
      </c>
      <c r="AB5" t="str">
        <f t="shared" si="9"/>
        <v>Sunday</v>
      </c>
    </row>
    <row r="6" spans="1:28" x14ac:dyDescent="0.25">
      <c r="A6" s="3" t="s">
        <v>24</v>
      </c>
      <c r="B6" t="s">
        <v>25</v>
      </c>
      <c r="C6" s="3" t="s">
        <v>25</v>
      </c>
      <c r="D6" s="6">
        <v>0</v>
      </c>
      <c r="E6" s="6">
        <v>172</v>
      </c>
      <c r="F6" s="6">
        <f t="shared" si="0"/>
        <v>2</v>
      </c>
      <c r="G6" s="6">
        <f t="shared" si="1"/>
        <v>52</v>
      </c>
      <c r="H6" s="6" t="str" cm="1">
        <f t="array" ref="H6">_xlfn.IFS(E6&lt;=80,"Series",E6&lt;=120,"TV Movie",E6&gt;120,"Long Movie")</f>
        <v>Long Movie</v>
      </c>
      <c r="I6" t="s">
        <v>8160</v>
      </c>
      <c r="J6" t="s">
        <v>145</v>
      </c>
      <c r="K6" t="s">
        <v>4390</v>
      </c>
      <c r="L6" s="5">
        <v>7.9</v>
      </c>
      <c r="M6" t="str" cm="1">
        <f t="array" ref="M6">_xlfn.IFS(L6&lt;=2,"Flop",L6&lt;=5,"Average",L6&lt;=7,"Hit",L6&lt;=9,"Superhit",L6&gt;9,"BlockBuster")</f>
        <v>Superhit</v>
      </c>
      <c r="N6" s="6">
        <v>106476</v>
      </c>
      <c r="O6" s="6" t="str" cm="1">
        <f t="array" ref="O6">_xlfn.IFS(N6&lt;=100000,"Low",N6&lt;=500000,"Median",N6&lt;=1500000,"High",N6&gt;1500000,"Very High")</f>
        <v>Median</v>
      </c>
      <c r="P6">
        <v>12000000</v>
      </c>
      <c r="Q6">
        <v>61749765</v>
      </c>
      <c r="R6">
        <f t="shared" si="2"/>
        <v>49749765</v>
      </c>
      <c r="S6" t="str">
        <f t="shared" si="3"/>
        <v>Profit</v>
      </c>
      <c r="T6" s="1">
        <v>25603</v>
      </c>
      <c r="U6" t="s">
        <v>26</v>
      </c>
      <c r="V6" s="14">
        <v>25603</v>
      </c>
      <c r="W6" t="str">
        <f t="shared" si="4"/>
        <v>February</v>
      </c>
      <c r="X6" s="4" t="str">
        <f t="shared" si="5"/>
        <v>1970</v>
      </c>
      <c r="Y6" s="6">
        <f t="shared" si="6"/>
        <v>1970</v>
      </c>
      <c r="Z6" s="4" t="str">
        <f t="shared" si="7"/>
        <v>4</v>
      </c>
      <c r="AA6" s="6">
        <f t="shared" si="8"/>
        <v>4</v>
      </c>
      <c r="AB6" t="str">
        <f t="shared" si="9"/>
        <v>Wednesday</v>
      </c>
    </row>
    <row r="7" spans="1:28" x14ac:dyDescent="0.25">
      <c r="A7" s="3" t="s">
        <v>27</v>
      </c>
      <c r="B7" t="s">
        <v>28</v>
      </c>
      <c r="C7" s="3" t="s">
        <v>28</v>
      </c>
      <c r="D7" s="6">
        <v>0</v>
      </c>
      <c r="E7" s="6">
        <v>86</v>
      </c>
      <c r="F7" s="6">
        <f t="shared" si="0"/>
        <v>1</v>
      </c>
      <c r="G7" s="6">
        <f t="shared" si="1"/>
        <v>26</v>
      </c>
      <c r="H7" s="6" t="str" cm="1">
        <f t="array" ref="H7">_xlfn.IFS(E7&lt;=80,"Series",E7&lt;=120,"TV Movie",E7&gt;120,"Long Movie")</f>
        <v>TV Movie</v>
      </c>
      <c r="I7" t="s">
        <v>145</v>
      </c>
      <c r="J7" t="s">
        <v>8161</v>
      </c>
      <c r="K7" t="s">
        <v>3857</v>
      </c>
      <c r="L7" s="5">
        <v>6.6</v>
      </c>
      <c r="M7" t="str" cm="1">
        <f t="array" ref="M7">_xlfn.IFS(L7&lt;=2,"Flop",L7&lt;=5,"Average",L7&lt;=7,"Hit",L7&lt;=9,"Superhit",L7&gt;9,"BlockBuster")</f>
        <v>Hit</v>
      </c>
      <c r="N7" s="6">
        <v>53906</v>
      </c>
      <c r="O7" s="6" t="str" cm="1">
        <f t="array" ref="O7">_xlfn.IFS(N7&lt;=100000,"Low",N7&lt;=500000,"Median",N7&lt;=1500000,"High",N7&gt;1500000,"Very High")</f>
        <v>Low</v>
      </c>
      <c r="P7">
        <v>777000</v>
      </c>
      <c r="Q7">
        <v>2437000</v>
      </c>
      <c r="R7">
        <f t="shared" si="2"/>
        <v>1660000</v>
      </c>
      <c r="S7" t="str">
        <f t="shared" si="3"/>
        <v>Profit</v>
      </c>
      <c r="T7" s="1">
        <v>26003</v>
      </c>
      <c r="U7" t="s">
        <v>29</v>
      </c>
      <c r="V7" s="14">
        <v>26003</v>
      </c>
      <c r="W7" t="str">
        <f t="shared" si="4"/>
        <v>March</v>
      </c>
      <c r="X7" s="4" t="str">
        <f t="shared" si="5"/>
        <v>1971</v>
      </c>
      <c r="Y7" s="6">
        <f t="shared" si="6"/>
        <v>1971</v>
      </c>
      <c r="Z7" s="4" t="str">
        <f t="shared" si="7"/>
        <v>11</v>
      </c>
      <c r="AA7" s="6">
        <f t="shared" si="8"/>
        <v>11</v>
      </c>
      <c r="AB7" t="str">
        <f t="shared" si="9"/>
        <v>Thursday</v>
      </c>
    </row>
    <row r="8" spans="1:28" x14ac:dyDescent="0.25">
      <c r="A8" s="3" t="s">
        <v>30</v>
      </c>
      <c r="B8" t="s">
        <v>31</v>
      </c>
      <c r="C8" s="3" t="s">
        <v>31</v>
      </c>
      <c r="D8" s="6">
        <v>0</v>
      </c>
      <c r="E8" s="6">
        <v>136</v>
      </c>
      <c r="F8" s="6">
        <f t="shared" si="0"/>
        <v>2</v>
      </c>
      <c r="G8" s="6">
        <f t="shared" si="1"/>
        <v>16</v>
      </c>
      <c r="H8" s="6" t="str" cm="1">
        <f t="array" ref="H8">_xlfn.IFS(E8&lt;=80,"Series",E8&lt;=120,"TV Movie",E8&gt;120,"Long Movie")</f>
        <v>Long Movie</v>
      </c>
      <c r="I8" t="s">
        <v>8162</v>
      </c>
      <c r="J8" t="s">
        <v>8161</v>
      </c>
      <c r="K8" t="s">
        <v>5802</v>
      </c>
      <c r="L8" s="5">
        <v>8.3000000000000007</v>
      </c>
      <c r="M8" t="str" cm="1">
        <f t="array" ref="M8">_xlfn.IFS(L8&lt;=2,"Flop",L8&lt;=5,"Average",L8&lt;=7,"Hit",L8&lt;=9,"Superhit",L8&gt;9,"BlockBuster")</f>
        <v>Superhit</v>
      </c>
      <c r="N8" s="6">
        <v>864440</v>
      </c>
      <c r="O8" s="6" t="str" cm="1">
        <f t="array" ref="O8">_xlfn.IFS(N8&lt;=100000,"Low",N8&lt;=500000,"Median",N8&lt;=1500000,"High",N8&gt;1500000,"Very High")</f>
        <v>High</v>
      </c>
      <c r="P8">
        <v>2200000</v>
      </c>
      <c r="Q8">
        <v>26960374</v>
      </c>
      <c r="R8">
        <f t="shared" si="2"/>
        <v>24760374</v>
      </c>
      <c r="S8" t="str">
        <f t="shared" si="3"/>
        <v>Profit</v>
      </c>
      <c r="T8" s="1">
        <v>26286</v>
      </c>
      <c r="U8" t="s">
        <v>32</v>
      </c>
      <c r="V8" s="14">
        <v>26286</v>
      </c>
      <c r="W8" t="str">
        <f t="shared" si="4"/>
        <v>December</v>
      </c>
      <c r="X8" s="4" t="str">
        <f t="shared" si="5"/>
        <v>1971</v>
      </c>
      <c r="Y8" s="6">
        <f t="shared" si="6"/>
        <v>1971</v>
      </c>
      <c r="Z8" s="4" t="str">
        <f t="shared" si="7"/>
        <v>19</v>
      </c>
      <c r="AA8" s="6">
        <f t="shared" si="8"/>
        <v>19</v>
      </c>
      <c r="AB8" t="str">
        <f t="shared" si="9"/>
        <v>Sunday</v>
      </c>
    </row>
    <row r="9" spans="1:28" x14ac:dyDescent="0.25">
      <c r="A9" s="3" t="s">
        <v>33</v>
      </c>
      <c r="B9" t="s">
        <v>34</v>
      </c>
      <c r="C9" s="3" t="s">
        <v>34</v>
      </c>
      <c r="D9" s="6">
        <v>0</v>
      </c>
      <c r="E9" s="6">
        <v>120</v>
      </c>
      <c r="F9" s="6">
        <f t="shared" si="0"/>
        <v>2</v>
      </c>
      <c r="G9" s="6">
        <f t="shared" si="1"/>
        <v>0</v>
      </c>
      <c r="H9" s="6" t="str" cm="1">
        <f t="array" ref="H9">_xlfn.IFS(E9&lt;=80,"Series",E9&lt;=120,"TV Movie",E9&gt;120,"Long Movie")</f>
        <v>TV Movie</v>
      </c>
      <c r="I9" t="s">
        <v>5529</v>
      </c>
      <c r="J9" t="s">
        <v>8158</v>
      </c>
      <c r="K9" t="s">
        <v>3857</v>
      </c>
      <c r="L9" s="5">
        <v>6.5</v>
      </c>
      <c r="M9" t="str" cm="1">
        <f t="array" ref="M9">_xlfn.IFS(L9&lt;=2,"Flop",L9&lt;=5,"Average",L9&lt;=7,"Hit",L9&lt;=9,"Superhit",L9&gt;9,"BlockBuster")</f>
        <v>Hit</v>
      </c>
      <c r="N9" s="6">
        <v>112043</v>
      </c>
      <c r="O9" s="6" t="str" cm="1">
        <f t="array" ref="O9">_xlfn.IFS(N9&lt;=100000,"Low",N9&lt;=500000,"Median",N9&lt;=1500000,"High",N9&gt;1500000,"Very High")</f>
        <v>Median</v>
      </c>
      <c r="P9">
        <v>7200000</v>
      </c>
      <c r="Q9">
        <v>43829933</v>
      </c>
      <c r="R9">
        <f t="shared" si="2"/>
        <v>36629933</v>
      </c>
      <c r="S9" t="str">
        <f t="shared" si="3"/>
        <v>Profit</v>
      </c>
      <c r="T9" s="1">
        <v>26281</v>
      </c>
      <c r="U9" t="s">
        <v>35</v>
      </c>
      <c r="V9" s="14">
        <v>26281</v>
      </c>
      <c r="W9" t="str">
        <f t="shared" si="4"/>
        <v>December</v>
      </c>
      <c r="X9" s="4" t="str">
        <f t="shared" si="5"/>
        <v>1971</v>
      </c>
      <c r="Y9" s="6">
        <f t="shared" si="6"/>
        <v>1971</v>
      </c>
      <c r="Z9" s="4" t="str">
        <f t="shared" si="7"/>
        <v>14</v>
      </c>
      <c r="AA9" s="6">
        <f t="shared" si="8"/>
        <v>14</v>
      </c>
      <c r="AB9" t="str">
        <f t="shared" si="9"/>
        <v>Tuesday</v>
      </c>
    </row>
    <row r="10" spans="1:28" x14ac:dyDescent="0.25">
      <c r="A10" s="3" t="s">
        <v>36</v>
      </c>
      <c r="B10" t="s">
        <v>37</v>
      </c>
      <c r="C10" s="3" t="s">
        <v>37</v>
      </c>
      <c r="D10" s="6">
        <v>0</v>
      </c>
      <c r="E10" s="6">
        <v>102</v>
      </c>
      <c r="F10" s="6">
        <f t="shared" si="0"/>
        <v>1</v>
      </c>
      <c r="G10" s="6">
        <f t="shared" si="1"/>
        <v>42</v>
      </c>
      <c r="H10" s="6" t="str" cm="1">
        <f t="array" ref="H10">_xlfn.IFS(E10&lt;=80,"Series",E10&lt;=120,"TV Movie",E10&gt;120,"Long Movie")</f>
        <v>TV Movie</v>
      </c>
      <c r="I10" t="s">
        <v>5529</v>
      </c>
      <c r="J10" t="s">
        <v>8162</v>
      </c>
      <c r="K10" t="s">
        <v>3857</v>
      </c>
      <c r="L10" s="5">
        <v>7.7</v>
      </c>
      <c r="M10" t="str" cm="1">
        <f t="array" ref="M10">_xlfn.IFS(L10&lt;=2,"Flop",L10&lt;=5,"Average",L10&lt;=7,"Hit",L10&lt;=9,"Superhit",L10&gt;9,"BlockBuster")</f>
        <v>Superhit</v>
      </c>
      <c r="N10" s="6">
        <v>165277</v>
      </c>
      <c r="O10" s="6" t="str" cm="1">
        <f t="array" ref="O10">_xlfn.IFS(N10&lt;=100000,"Low",N10&lt;=500000,"Median",N10&lt;=1500000,"High",N10&gt;1500000,"Very High")</f>
        <v>Median</v>
      </c>
      <c r="P10">
        <v>4000000</v>
      </c>
      <c r="Q10">
        <v>35988495</v>
      </c>
      <c r="R10">
        <f t="shared" si="2"/>
        <v>31988495</v>
      </c>
      <c r="S10" t="str">
        <f t="shared" si="3"/>
        <v>Profit</v>
      </c>
      <c r="T10" s="1">
        <v>26288</v>
      </c>
      <c r="U10" t="s">
        <v>38</v>
      </c>
      <c r="V10" s="14">
        <v>26288</v>
      </c>
      <c r="W10" t="str">
        <f t="shared" si="4"/>
        <v>December</v>
      </c>
      <c r="X10" s="4" t="str">
        <f t="shared" si="5"/>
        <v>1971</v>
      </c>
      <c r="Y10" s="6">
        <f t="shared" si="6"/>
        <v>1971</v>
      </c>
      <c r="Z10" s="4" t="str">
        <f t="shared" si="7"/>
        <v>21</v>
      </c>
      <c r="AA10" s="6">
        <f t="shared" si="8"/>
        <v>21</v>
      </c>
      <c r="AB10" t="str">
        <f t="shared" si="9"/>
        <v>Tuesday</v>
      </c>
    </row>
    <row r="11" spans="1:28" x14ac:dyDescent="0.25">
      <c r="A11" s="3" t="s">
        <v>39</v>
      </c>
      <c r="B11" t="s">
        <v>40</v>
      </c>
      <c r="C11" s="3" t="s">
        <v>40</v>
      </c>
      <c r="D11" s="6">
        <v>0</v>
      </c>
      <c r="E11" s="6">
        <v>104</v>
      </c>
      <c r="F11" s="6">
        <f t="shared" si="0"/>
        <v>1</v>
      </c>
      <c r="G11" s="6">
        <f t="shared" si="1"/>
        <v>44</v>
      </c>
      <c r="H11" s="6" t="str" cm="1">
        <f t="array" ref="H11">_xlfn.IFS(E11&lt;=80,"Series",E11&lt;=120,"TV Movie",E11&gt;120,"Long Movie")</f>
        <v>TV Movie</v>
      </c>
      <c r="I11" t="s">
        <v>5529</v>
      </c>
      <c r="J11" t="s">
        <v>8162</v>
      </c>
      <c r="K11" t="s">
        <v>145</v>
      </c>
      <c r="L11" s="5">
        <v>7.7</v>
      </c>
      <c r="M11" t="str" cm="1">
        <f t="array" ref="M11">_xlfn.IFS(L11&lt;=2,"Flop",L11&lt;=5,"Average",L11&lt;=7,"Hit",L11&lt;=9,"Superhit",L11&gt;9,"BlockBuster")</f>
        <v>Superhit</v>
      </c>
      <c r="N11" s="6">
        <v>131995</v>
      </c>
      <c r="O11" s="6" t="str" cm="1">
        <f t="array" ref="O11">_xlfn.IFS(N11&lt;=100000,"Low",N11&lt;=500000,"Median",N11&lt;=1500000,"High",N11&gt;1500000,"Very High")</f>
        <v>Median</v>
      </c>
      <c r="P11">
        <v>1800000</v>
      </c>
      <c r="Q11">
        <v>51701871</v>
      </c>
      <c r="R11">
        <f t="shared" si="2"/>
        <v>49901871</v>
      </c>
      <c r="S11" t="str">
        <f t="shared" si="3"/>
        <v>Profit</v>
      </c>
      <c r="T11" s="1">
        <v>26213</v>
      </c>
      <c r="U11" t="s">
        <v>41</v>
      </c>
      <c r="V11" s="14">
        <v>26213</v>
      </c>
      <c r="W11" t="str">
        <f t="shared" si="4"/>
        <v>October</v>
      </c>
      <c r="X11" s="4" t="str">
        <f t="shared" si="5"/>
        <v>1971</v>
      </c>
      <c r="Y11" s="6">
        <f t="shared" si="6"/>
        <v>1971</v>
      </c>
      <c r="Z11" s="4" t="str">
        <f t="shared" si="7"/>
        <v>7</v>
      </c>
      <c r="AA11" s="6">
        <f t="shared" si="8"/>
        <v>7</v>
      </c>
      <c r="AB11" t="str">
        <f t="shared" si="9"/>
        <v>Thursday</v>
      </c>
    </row>
    <row r="12" spans="1:28" x14ac:dyDescent="0.25">
      <c r="A12" s="3" t="s">
        <v>42</v>
      </c>
      <c r="B12" t="s">
        <v>43</v>
      </c>
      <c r="C12" s="3" t="s">
        <v>43</v>
      </c>
      <c r="D12" s="6">
        <v>0</v>
      </c>
      <c r="E12" s="6">
        <v>91</v>
      </c>
      <c r="F12" s="6">
        <f t="shared" si="0"/>
        <v>1</v>
      </c>
      <c r="G12" s="6">
        <f t="shared" si="1"/>
        <v>31</v>
      </c>
      <c r="H12" s="6" t="str" cm="1">
        <f t="array" ref="H12">_xlfn.IFS(E12&lt;=80,"Series",E12&lt;=120,"TV Movie",E12&gt;120,"Long Movie")</f>
        <v>TV Movie</v>
      </c>
      <c r="I12" t="s">
        <v>132</v>
      </c>
      <c r="J12" t="s">
        <v>145</v>
      </c>
      <c r="K12" t="s">
        <v>8157</v>
      </c>
      <c r="L12" s="5">
        <v>7.9</v>
      </c>
      <c r="M12" t="str" cm="1">
        <f t="array" ref="M12">_xlfn.IFS(L12&lt;=2,"Flop",L12&lt;=5,"Average",L12&lt;=7,"Hit",L12&lt;=9,"Superhit",L12&gt;9,"BlockBuster")</f>
        <v>Superhit</v>
      </c>
      <c r="N12" s="6">
        <v>80626</v>
      </c>
      <c r="O12" s="6" t="str" cm="1">
        <f t="array" ref="O12">_xlfn.IFS(N12&lt;=100000,"Low",N12&lt;=500000,"Median",N12&lt;=1500000,"High",N12&gt;1500000,"Very High")</f>
        <v>Low</v>
      </c>
      <c r="P12">
        <v>1200000</v>
      </c>
      <c r="Q12">
        <v>1546</v>
      </c>
      <c r="R12">
        <f t="shared" si="2"/>
        <v>-1198454</v>
      </c>
      <c r="S12" t="str">
        <f t="shared" si="3"/>
        <v>Loss</v>
      </c>
      <c r="T12" s="1">
        <v>26287</v>
      </c>
      <c r="U12" t="s">
        <v>44</v>
      </c>
      <c r="V12" s="14">
        <v>26287</v>
      </c>
      <c r="W12" t="str">
        <f t="shared" si="4"/>
        <v>December</v>
      </c>
      <c r="X12" s="4" t="str">
        <f t="shared" si="5"/>
        <v>1971</v>
      </c>
      <c r="Y12" s="6">
        <f t="shared" si="6"/>
        <v>1971</v>
      </c>
      <c r="Z12" s="4" t="str">
        <f t="shared" si="7"/>
        <v>20</v>
      </c>
      <c r="AA12" s="6">
        <f t="shared" si="8"/>
        <v>20</v>
      </c>
      <c r="AB12" t="str">
        <f t="shared" si="9"/>
        <v>Monday</v>
      </c>
    </row>
    <row r="13" spans="1:28" x14ac:dyDescent="0.25">
      <c r="A13" s="3" t="s">
        <v>45</v>
      </c>
      <c r="B13" t="s">
        <v>46</v>
      </c>
      <c r="C13" s="3" t="s">
        <v>46</v>
      </c>
      <c r="D13" s="6">
        <v>0</v>
      </c>
      <c r="E13" s="6">
        <v>118</v>
      </c>
      <c r="F13" s="6">
        <f t="shared" si="0"/>
        <v>1</v>
      </c>
      <c r="G13" s="6">
        <f t="shared" si="1"/>
        <v>58</v>
      </c>
      <c r="H13" s="6" t="str" cm="1">
        <f t="array" ref="H13">_xlfn.IFS(E13&lt;=80,"Series",E13&lt;=120,"TV Movie",E13&gt;120,"Long Movie")</f>
        <v>TV Movie</v>
      </c>
      <c r="I13" t="s">
        <v>145</v>
      </c>
      <c r="J13" t="s">
        <v>8157</v>
      </c>
      <c r="K13" t="s">
        <v>5802</v>
      </c>
      <c r="L13" s="5">
        <v>8</v>
      </c>
      <c r="M13" t="str" cm="1">
        <f t="array" ref="M13">_xlfn.IFS(L13&lt;=2,"Flop",L13&lt;=5,"Average",L13&lt;=7,"Hit",L13&lt;=9,"Superhit",L13&gt;9,"BlockBuster")</f>
        <v>Superhit</v>
      </c>
      <c r="N13" s="6">
        <v>51275</v>
      </c>
      <c r="O13" s="6" t="str" cm="1">
        <f t="array" ref="O13">_xlfn.IFS(N13&lt;=100000,"Low",N13&lt;=500000,"Median",N13&lt;=1500000,"High",N13&gt;1500000,"Very High")</f>
        <v>Low</v>
      </c>
      <c r="P13">
        <v>1300000</v>
      </c>
      <c r="Q13">
        <v>29146131</v>
      </c>
      <c r="R13">
        <f t="shared" si="2"/>
        <v>27846131</v>
      </c>
      <c r="S13" t="str">
        <f t="shared" si="3"/>
        <v>Profit</v>
      </c>
      <c r="T13" s="1">
        <v>26208</v>
      </c>
      <c r="U13" t="s">
        <v>47</v>
      </c>
      <c r="V13" s="14">
        <v>26208</v>
      </c>
      <c r="W13" t="str">
        <f t="shared" si="4"/>
        <v>October</v>
      </c>
      <c r="X13" s="4" t="str">
        <f t="shared" si="5"/>
        <v>1971</v>
      </c>
      <c r="Y13" s="6">
        <f t="shared" si="6"/>
        <v>1971</v>
      </c>
      <c r="Z13" s="4" t="str">
        <f t="shared" si="7"/>
        <v>2</v>
      </c>
      <c r="AA13" s="6">
        <f t="shared" si="8"/>
        <v>2</v>
      </c>
      <c r="AB13" t="str">
        <f t="shared" si="9"/>
        <v>Saturday</v>
      </c>
    </row>
    <row r="14" spans="1:28" x14ac:dyDescent="0.25">
      <c r="A14" s="3" t="s">
        <v>48</v>
      </c>
      <c r="B14" t="s">
        <v>49</v>
      </c>
      <c r="C14" s="3" t="s">
        <v>49</v>
      </c>
      <c r="D14" s="6">
        <v>0</v>
      </c>
      <c r="E14" s="6">
        <v>113</v>
      </c>
      <c r="F14" s="6">
        <f t="shared" si="0"/>
        <v>1</v>
      </c>
      <c r="G14" s="6">
        <f t="shared" si="1"/>
        <v>53</v>
      </c>
      <c r="H14" s="6" t="str" cm="1">
        <f t="array" ref="H14">_xlfn.IFS(E14&lt;=80,"Series",E14&lt;=120,"TV Movie",E14&gt;120,"Long Movie")</f>
        <v>TV Movie</v>
      </c>
      <c r="I14" t="s">
        <v>8162</v>
      </c>
      <c r="J14" t="s">
        <v>145</v>
      </c>
      <c r="K14" t="s">
        <v>3857</v>
      </c>
      <c r="L14" s="5">
        <v>7.4</v>
      </c>
      <c r="M14" t="str" cm="1">
        <f t="array" ref="M14">_xlfn.IFS(L14&lt;=2,"Flop",L14&lt;=5,"Average",L14&lt;=7,"Hit",L14&lt;=9,"Superhit",L14&gt;9,"BlockBuster")</f>
        <v>Superhit</v>
      </c>
      <c r="N14" s="6">
        <v>63512</v>
      </c>
      <c r="O14" s="6" t="str" cm="1">
        <f t="array" ref="O14">_xlfn.IFS(N14&lt;=100000,"Low",N14&lt;=500000,"Median",N14&lt;=1500000,"High",N14&gt;1500000,"Very High")</f>
        <v>Low</v>
      </c>
      <c r="P14">
        <v>3251794</v>
      </c>
      <c r="Q14">
        <v>0</v>
      </c>
      <c r="R14">
        <f t="shared" si="2"/>
        <v>-3251794</v>
      </c>
      <c r="S14" t="str">
        <f t="shared" si="3"/>
        <v>Loss</v>
      </c>
      <c r="T14" s="1">
        <v>26262</v>
      </c>
      <c r="U14" t="s">
        <v>50</v>
      </c>
      <c r="V14" s="14">
        <v>26262</v>
      </c>
      <c r="W14" t="str">
        <f t="shared" si="4"/>
        <v>November</v>
      </c>
      <c r="X14" s="4" t="str">
        <f t="shared" si="5"/>
        <v>1971</v>
      </c>
      <c r="Y14" s="6">
        <f t="shared" si="6"/>
        <v>1971</v>
      </c>
      <c r="Z14" s="4" t="str">
        <f t="shared" si="7"/>
        <v>25</v>
      </c>
      <c r="AA14" s="6">
        <f t="shared" si="8"/>
        <v>25</v>
      </c>
      <c r="AB14" t="str">
        <f t="shared" si="9"/>
        <v>Thursday</v>
      </c>
    </row>
    <row r="15" spans="1:28" x14ac:dyDescent="0.25">
      <c r="A15" s="3" t="s">
        <v>51</v>
      </c>
      <c r="B15" t="s">
        <v>52</v>
      </c>
      <c r="C15" s="3" t="s">
        <v>52</v>
      </c>
      <c r="D15" s="6">
        <v>0</v>
      </c>
      <c r="E15" s="6">
        <v>100</v>
      </c>
      <c r="F15" s="6">
        <f t="shared" si="0"/>
        <v>1</v>
      </c>
      <c r="G15" s="6">
        <f t="shared" si="1"/>
        <v>40</v>
      </c>
      <c r="H15" s="6" t="str" cm="1">
        <f t="array" ref="H15">_xlfn.IFS(E15&lt;=80,"Series",E15&lt;=120,"TV Movie",E15&gt;120,"Long Movie")</f>
        <v>TV Movie</v>
      </c>
      <c r="I15" t="s">
        <v>8163</v>
      </c>
      <c r="J15" t="s">
        <v>8156</v>
      </c>
      <c r="K15" t="s">
        <v>8164</v>
      </c>
      <c r="L15" s="5">
        <v>7.8</v>
      </c>
      <c r="M15" t="str" cm="1">
        <f t="array" ref="M15">_xlfn.IFS(L15&lt;=2,"Flop",L15&lt;=5,"Average",L15&lt;=7,"Hit",L15&lt;=9,"Superhit",L15&gt;9,"BlockBuster")</f>
        <v>Superhit</v>
      </c>
      <c r="N15" s="6">
        <v>215495</v>
      </c>
      <c r="O15" s="6" t="str" cm="1">
        <f t="array" ref="O15">_xlfn.IFS(N15&lt;=100000,"Low",N15&lt;=500000,"Median",N15&lt;=1500000,"High",N15&gt;1500000,"Very High")</f>
        <v>Median</v>
      </c>
      <c r="P15">
        <v>3000000</v>
      </c>
      <c r="Q15">
        <v>622861</v>
      </c>
      <c r="R15">
        <f t="shared" si="2"/>
        <v>-2377139</v>
      </c>
      <c r="S15" t="str">
        <f t="shared" si="3"/>
        <v>Loss</v>
      </c>
      <c r="T15" s="1">
        <v>26112</v>
      </c>
      <c r="U15" t="s">
        <v>53</v>
      </c>
      <c r="V15" s="14">
        <v>26112</v>
      </c>
      <c r="W15" t="str">
        <f t="shared" si="4"/>
        <v>June</v>
      </c>
      <c r="X15" s="4" t="str">
        <f t="shared" si="5"/>
        <v>1971</v>
      </c>
      <c r="Y15" s="6">
        <f t="shared" si="6"/>
        <v>1971</v>
      </c>
      <c r="Z15" s="4" t="str">
        <f t="shared" si="7"/>
        <v>28</v>
      </c>
      <c r="AA15" s="6">
        <f t="shared" si="8"/>
        <v>28</v>
      </c>
      <c r="AB15" t="str">
        <f t="shared" si="9"/>
        <v>Monday</v>
      </c>
    </row>
    <row r="16" spans="1:28" x14ac:dyDescent="0.25">
      <c r="A16" s="3" t="s">
        <v>54</v>
      </c>
      <c r="B16" t="s">
        <v>55</v>
      </c>
      <c r="C16" s="3" t="s">
        <v>56</v>
      </c>
      <c r="D16" s="6">
        <v>0</v>
      </c>
      <c r="E16" s="6">
        <v>95</v>
      </c>
      <c r="F16" s="6">
        <f t="shared" si="0"/>
        <v>1</v>
      </c>
      <c r="G16" s="6">
        <f t="shared" si="1"/>
        <v>35</v>
      </c>
      <c r="H16" s="6" t="str" cm="1">
        <f t="array" ref="H16">_xlfn.IFS(E16&lt;=80,"Series",E16&lt;=120,"TV Movie",E16&gt;120,"Long Movie")</f>
        <v>TV Movie</v>
      </c>
      <c r="I16" t="s">
        <v>5529</v>
      </c>
      <c r="J16" t="s">
        <v>8158</v>
      </c>
      <c r="K16" t="s">
        <v>8160</v>
      </c>
      <c r="L16" s="5">
        <v>7.8</v>
      </c>
      <c r="M16" t="str" cm="1">
        <f t="array" ref="M16">_xlfn.IFS(L16&lt;=2,"Flop",L16&lt;=5,"Average",L16&lt;=7,"Hit",L16&lt;=9,"Superhit",L16&gt;9,"BlockBuster")</f>
        <v>Superhit</v>
      </c>
      <c r="N16" s="6">
        <v>60516</v>
      </c>
      <c r="O16" s="6" t="str" cm="1">
        <f t="array" ref="O16">_xlfn.IFS(N16&lt;=100000,"Low",N16&lt;=500000,"Median",N16&lt;=1500000,"High",N16&gt;1500000,"Very High")</f>
        <v>Low</v>
      </c>
      <c r="P16">
        <v>370000</v>
      </c>
      <c r="Q16">
        <v>37041</v>
      </c>
      <c r="R16">
        <f t="shared" si="2"/>
        <v>-332959</v>
      </c>
      <c r="S16" t="str">
        <f t="shared" si="3"/>
        <v>Loss</v>
      </c>
      <c r="T16" s="1">
        <v>26662</v>
      </c>
      <c r="U16" t="s">
        <v>57</v>
      </c>
      <c r="V16" s="14">
        <v>26662</v>
      </c>
      <c r="W16" t="str">
        <f t="shared" si="4"/>
        <v>December</v>
      </c>
      <c r="X16" s="4" t="str">
        <f t="shared" si="5"/>
        <v>1972</v>
      </c>
      <c r="Y16" s="6">
        <f t="shared" si="6"/>
        <v>1972</v>
      </c>
      <c r="Z16" s="4" t="str">
        <f t="shared" si="7"/>
        <v>29</v>
      </c>
      <c r="AA16" s="6">
        <f t="shared" si="8"/>
        <v>29</v>
      </c>
      <c r="AB16" t="str">
        <f t="shared" si="9"/>
        <v>Friday</v>
      </c>
    </row>
    <row r="17" spans="1:28" x14ac:dyDescent="0.25">
      <c r="A17" s="3" t="s">
        <v>58</v>
      </c>
      <c r="B17" t="s">
        <v>59</v>
      </c>
      <c r="C17" s="3" t="s">
        <v>59</v>
      </c>
      <c r="D17" s="6">
        <v>0</v>
      </c>
      <c r="E17" s="6">
        <v>124</v>
      </c>
      <c r="F17" s="6">
        <f t="shared" si="0"/>
        <v>2</v>
      </c>
      <c r="G17" s="6">
        <f t="shared" si="1"/>
        <v>4</v>
      </c>
      <c r="H17" s="6" t="str" cm="1">
        <f t="array" ref="H17">_xlfn.IFS(E17&lt;=80,"Series",E17&lt;=120,"TV Movie",E17&gt;120,"Long Movie")</f>
        <v>Long Movie</v>
      </c>
      <c r="I17" t="s">
        <v>145</v>
      </c>
      <c r="J17" t="s">
        <v>8165</v>
      </c>
      <c r="K17" t="s">
        <v>8164</v>
      </c>
      <c r="L17" s="5">
        <v>7.8</v>
      </c>
      <c r="M17" t="str" cm="1">
        <f t="array" ref="M17">_xlfn.IFS(L17&lt;=2,"Flop",L17&lt;=5,"Average",L17&lt;=7,"Hit",L17&lt;=9,"Superhit",L17&gt;9,"BlockBuster")</f>
        <v>Superhit</v>
      </c>
      <c r="N17" s="6">
        <v>58141</v>
      </c>
      <c r="O17" s="6" t="str" cm="1">
        <f t="array" ref="O17">_xlfn.IFS(N17&lt;=100000,"Low",N17&lt;=500000,"Median",N17&lt;=1500000,"High",N17&gt;1500000,"Very High")</f>
        <v>Low</v>
      </c>
      <c r="P17">
        <v>4600000</v>
      </c>
      <c r="Q17">
        <v>108405</v>
      </c>
      <c r="R17">
        <f t="shared" si="2"/>
        <v>-4491595</v>
      </c>
      <c r="S17" t="str">
        <f t="shared" si="3"/>
        <v>Loss</v>
      </c>
      <c r="T17" s="1">
        <v>26342</v>
      </c>
      <c r="U17" t="s">
        <v>60</v>
      </c>
      <c r="V17" s="14">
        <v>26342</v>
      </c>
      <c r="W17" t="str">
        <f t="shared" si="4"/>
        <v>February</v>
      </c>
      <c r="X17" s="4" t="str">
        <f t="shared" si="5"/>
        <v>1972</v>
      </c>
      <c r="Y17" s="6">
        <f t="shared" si="6"/>
        <v>1972</v>
      </c>
      <c r="Z17" s="4" t="str">
        <f t="shared" si="7"/>
        <v>13</v>
      </c>
      <c r="AA17" s="6">
        <f t="shared" si="8"/>
        <v>13</v>
      </c>
      <c r="AB17" t="str">
        <f t="shared" si="9"/>
        <v>Sunday</v>
      </c>
    </row>
    <row r="18" spans="1:28" x14ac:dyDescent="0.25">
      <c r="A18" s="3" t="s">
        <v>61</v>
      </c>
      <c r="B18" t="s">
        <v>62</v>
      </c>
      <c r="C18" s="3" t="s">
        <v>62</v>
      </c>
      <c r="D18" s="6">
        <v>0</v>
      </c>
      <c r="E18" s="6">
        <v>109</v>
      </c>
      <c r="F18" s="6">
        <f t="shared" si="0"/>
        <v>1</v>
      </c>
      <c r="G18" s="6">
        <f t="shared" si="1"/>
        <v>49</v>
      </c>
      <c r="H18" s="6" t="str" cm="1">
        <f t="array" ref="H18">_xlfn.IFS(E18&lt;=80,"Series",E18&lt;=120,"TV Movie",E18&gt;120,"Long Movie")</f>
        <v>TV Movie</v>
      </c>
      <c r="I18" t="s">
        <v>8158</v>
      </c>
      <c r="J18" t="s">
        <v>145</v>
      </c>
      <c r="K18" t="s">
        <v>3857</v>
      </c>
      <c r="L18" s="5">
        <v>7.7</v>
      </c>
      <c r="M18" t="str" cm="1">
        <f t="array" ref="M18">_xlfn.IFS(L18&lt;=2,"Flop",L18&lt;=5,"Average",L18&lt;=7,"Hit",L18&lt;=9,"Superhit",L18&gt;9,"BlockBuster")</f>
        <v>Superhit</v>
      </c>
      <c r="N18" s="6">
        <v>117081</v>
      </c>
      <c r="O18" s="6" t="str" cm="1">
        <f t="array" ref="O18">_xlfn.IFS(N18&lt;=100000,"Low",N18&lt;=500000,"Median",N18&lt;=1500000,"High",N18&gt;1500000,"Very High")</f>
        <v>Median</v>
      </c>
      <c r="P18">
        <v>2000000</v>
      </c>
      <c r="Q18">
        <v>4534</v>
      </c>
      <c r="R18">
        <f t="shared" si="2"/>
        <v>-1995466</v>
      </c>
      <c r="S18" t="str">
        <f t="shared" si="3"/>
        <v>Loss</v>
      </c>
      <c r="T18" s="1">
        <v>26510</v>
      </c>
      <c r="U18" t="s">
        <v>63</v>
      </c>
      <c r="V18" s="14">
        <v>26510</v>
      </c>
      <c r="W18" t="str">
        <f t="shared" si="4"/>
        <v>July</v>
      </c>
      <c r="X18" s="4" t="str">
        <f t="shared" si="5"/>
        <v>1972</v>
      </c>
      <c r="Y18" s="6">
        <f t="shared" si="6"/>
        <v>1972</v>
      </c>
      <c r="Z18" s="4" t="str">
        <f t="shared" si="7"/>
        <v>30</v>
      </c>
      <c r="AA18" s="6">
        <f t="shared" si="8"/>
        <v>30</v>
      </c>
      <c r="AB18" t="str">
        <f t="shared" si="9"/>
        <v>Sunday</v>
      </c>
    </row>
    <row r="19" spans="1:28" x14ac:dyDescent="0.25">
      <c r="A19" s="3" t="s">
        <v>64</v>
      </c>
      <c r="B19" t="s">
        <v>65</v>
      </c>
      <c r="C19" s="3" t="s">
        <v>65</v>
      </c>
      <c r="D19" s="6">
        <v>0</v>
      </c>
      <c r="E19" s="6">
        <v>175</v>
      </c>
      <c r="F19" s="6">
        <f t="shared" si="0"/>
        <v>2</v>
      </c>
      <c r="G19" s="6">
        <f t="shared" si="1"/>
        <v>55</v>
      </c>
      <c r="H19" s="6" t="str" cm="1">
        <f t="array" ref="H19">_xlfn.IFS(E19&lt;=80,"Series",E19&lt;=120,"TV Movie",E19&gt;120,"Long Movie")</f>
        <v>Long Movie</v>
      </c>
      <c r="I19" t="s">
        <v>8162</v>
      </c>
      <c r="J19" t="s">
        <v>145</v>
      </c>
      <c r="K19" t="s">
        <v>5802</v>
      </c>
      <c r="L19" s="5">
        <v>9.1999999999999993</v>
      </c>
      <c r="M19" t="str" cm="1">
        <f t="array" ref="M19">_xlfn.IFS(L19&lt;=2,"Flop",L19&lt;=5,"Average",L19&lt;=7,"Hit",L19&lt;=9,"Superhit",L19&gt;9,"BlockBuster")</f>
        <v>BlockBuster</v>
      </c>
      <c r="N19" s="6">
        <v>1963432</v>
      </c>
      <c r="O19" s="6" t="str" cm="1">
        <f t="array" ref="O19">_xlfn.IFS(N19&lt;=100000,"Low",N19&lt;=500000,"Median",N19&lt;=1500000,"High",N19&gt;1500000,"Very High")</f>
        <v>Very High</v>
      </c>
      <c r="P19">
        <v>6000000</v>
      </c>
      <c r="Q19">
        <v>250341816</v>
      </c>
      <c r="R19">
        <f t="shared" si="2"/>
        <v>244341816</v>
      </c>
      <c r="S19" t="str">
        <f t="shared" si="3"/>
        <v>Profit</v>
      </c>
      <c r="T19" s="1">
        <v>26372</v>
      </c>
      <c r="U19" t="s">
        <v>66</v>
      </c>
      <c r="V19" s="14">
        <v>26372</v>
      </c>
      <c r="W19" t="str">
        <f t="shared" si="4"/>
        <v>March</v>
      </c>
      <c r="X19" s="4" t="str">
        <f t="shared" si="5"/>
        <v>1972</v>
      </c>
      <c r="Y19" s="6">
        <f t="shared" si="6"/>
        <v>1972</v>
      </c>
      <c r="Z19" s="4" t="str">
        <f t="shared" si="7"/>
        <v>14</v>
      </c>
      <c r="AA19" s="6">
        <f t="shared" si="8"/>
        <v>14</v>
      </c>
      <c r="AB19" t="str">
        <f t="shared" si="9"/>
        <v>Tuesday</v>
      </c>
    </row>
    <row r="20" spans="1:28" x14ac:dyDescent="0.25">
      <c r="A20" s="3" t="s">
        <v>67</v>
      </c>
      <c r="B20" t="s">
        <v>68</v>
      </c>
      <c r="C20" s="3" t="s">
        <v>68</v>
      </c>
      <c r="D20" s="6">
        <v>0</v>
      </c>
      <c r="E20" s="6">
        <v>105</v>
      </c>
      <c r="F20" s="6">
        <f t="shared" si="0"/>
        <v>1</v>
      </c>
      <c r="G20" s="6">
        <f t="shared" si="1"/>
        <v>45</v>
      </c>
      <c r="H20" s="6" t="str" cm="1">
        <f t="array" ref="H20">_xlfn.IFS(E20&lt;=80,"Series",E20&lt;=120,"TV Movie",E20&gt;120,"Long Movie")</f>
        <v>TV Movie</v>
      </c>
      <c r="I20" t="s">
        <v>145</v>
      </c>
      <c r="J20" t="s">
        <v>8166</v>
      </c>
      <c r="K20" t="s">
        <v>178</v>
      </c>
      <c r="L20" s="5">
        <v>7.4</v>
      </c>
      <c r="M20" t="str" cm="1">
        <f t="array" ref="M20">_xlfn.IFS(L20&lt;=2,"Flop",L20&lt;=5,"Average",L20&lt;=7,"Hit",L20&lt;=9,"Superhit",L20&gt;9,"BlockBuster")</f>
        <v>Superhit</v>
      </c>
      <c r="N20" s="6">
        <v>62224</v>
      </c>
      <c r="O20" s="6" t="str" cm="1">
        <f t="array" ref="O20">_xlfn.IFS(N20&lt;=100000,"Low",N20&lt;=500000,"Median",N20&lt;=1500000,"High",N20&gt;1500000,"Very High")</f>
        <v>Low</v>
      </c>
      <c r="P20">
        <v>5500000</v>
      </c>
      <c r="Q20">
        <v>15706540</v>
      </c>
      <c r="R20">
        <f t="shared" si="2"/>
        <v>10206540</v>
      </c>
      <c r="S20" t="str">
        <f t="shared" si="3"/>
        <v>Profit</v>
      </c>
      <c r="T20" s="1">
        <v>26760</v>
      </c>
      <c r="U20" t="s">
        <v>69</v>
      </c>
      <c r="V20" s="14">
        <v>26760</v>
      </c>
      <c r="W20" t="str">
        <f t="shared" si="4"/>
        <v>April</v>
      </c>
      <c r="X20" s="4" t="str">
        <f t="shared" si="5"/>
        <v>1973</v>
      </c>
      <c r="Y20" s="6">
        <f t="shared" si="6"/>
        <v>1973</v>
      </c>
      <c r="Z20" s="4" t="str">
        <f t="shared" si="7"/>
        <v>6</v>
      </c>
      <c r="AA20" s="6">
        <f t="shared" si="8"/>
        <v>6</v>
      </c>
      <c r="AB20" t="str">
        <f t="shared" si="9"/>
        <v>Friday</v>
      </c>
    </row>
    <row r="21" spans="1:28" x14ac:dyDescent="0.25">
      <c r="A21" s="3" t="s">
        <v>70</v>
      </c>
      <c r="B21" t="s">
        <v>71</v>
      </c>
      <c r="C21" s="3" t="s">
        <v>71</v>
      </c>
      <c r="D21" s="6">
        <v>0</v>
      </c>
      <c r="E21" s="6">
        <v>110</v>
      </c>
      <c r="F21" s="6">
        <f t="shared" si="0"/>
        <v>1</v>
      </c>
      <c r="G21" s="6">
        <f t="shared" si="1"/>
        <v>50</v>
      </c>
      <c r="H21" s="6" t="str" cm="1">
        <f t="array" ref="H21">_xlfn.IFS(E21&lt;=80,"Series",E21&lt;=120,"TV Movie",E21&gt;120,"Long Movie")</f>
        <v>TV Movie</v>
      </c>
      <c r="I21" t="s">
        <v>132</v>
      </c>
      <c r="J21" t="s">
        <v>145</v>
      </c>
      <c r="K21" t="s">
        <v>5802</v>
      </c>
      <c r="L21" s="5">
        <v>7.4</v>
      </c>
      <c r="M21" t="str" cm="1">
        <f t="array" ref="M21">_xlfn.IFS(L21&lt;=2,"Flop",L21&lt;=5,"Average",L21&lt;=7,"Hit",L21&lt;=9,"Superhit",L21&gt;9,"BlockBuster")</f>
        <v>Superhit</v>
      </c>
      <c r="N21" s="6">
        <v>96404</v>
      </c>
      <c r="O21" s="6" t="str" cm="1">
        <f t="array" ref="O21">_xlfn.IFS(N21&lt;=100000,"Low",N21&lt;=500000,"Median",N21&lt;=1500000,"High",N21&gt;1500000,"Very High")</f>
        <v>Low</v>
      </c>
      <c r="P21">
        <v>750000</v>
      </c>
      <c r="Q21">
        <v>115000889</v>
      </c>
      <c r="R21">
        <f t="shared" si="2"/>
        <v>114250889</v>
      </c>
      <c r="S21" t="str">
        <f t="shared" si="3"/>
        <v>Profit</v>
      </c>
      <c r="T21" s="1">
        <v>26872</v>
      </c>
      <c r="U21" t="s">
        <v>29</v>
      </c>
      <c r="V21" s="14">
        <v>26872</v>
      </c>
      <c r="W21" t="str">
        <f t="shared" si="4"/>
        <v>July</v>
      </c>
      <c r="X21" s="4" t="str">
        <f t="shared" si="5"/>
        <v>1973</v>
      </c>
      <c r="Y21" s="6">
        <f t="shared" si="6"/>
        <v>1973</v>
      </c>
      <c r="Z21" s="4" t="str">
        <f t="shared" si="7"/>
        <v>27</v>
      </c>
      <c r="AA21" s="6">
        <f t="shared" si="8"/>
        <v>27</v>
      </c>
      <c r="AB21" t="str">
        <f t="shared" si="9"/>
        <v>Friday</v>
      </c>
    </row>
    <row r="22" spans="1:28" x14ac:dyDescent="0.25">
      <c r="A22" s="3" t="s">
        <v>72</v>
      </c>
      <c r="B22" t="s">
        <v>73</v>
      </c>
      <c r="C22" s="3" t="s">
        <v>73</v>
      </c>
      <c r="D22" s="6">
        <v>0</v>
      </c>
      <c r="E22" s="6">
        <v>94</v>
      </c>
      <c r="F22" s="6">
        <f t="shared" si="0"/>
        <v>1</v>
      </c>
      <c r="G22" s="6">
        <f t="shared" si="1"/>
        <v>34</v>
      </c>
      <c r="H22" s="6" t="str" cm="1">
        <f t="array" ref="H22">_xlfn.IFS(E22&lt;=80,"Series",E22&lt;=120,"TV Movie",E22&gt;120,"Long Movie")</f>
        <v>TV Movie</v>
      </c>
      <c r="I22" t="s">
        <v>5529</v>
      </c>
      <c r="J22" t="s">
        <v>8162</v>
      </c>
      <c r="K22" t="s">
        <v>145</v>
      </c>
      <c r="L22" s="5">
        <v>7.7</v>
      </c>
      <c r="M22" t="str" cm="1">
        <f t="array" ref="M22">_xlfn.IFS(L22&lt;=2,"Flop",L22&lt;=5,"Average",L22&lt;=7,"Hit",L22&lt;=9,"Superhit",L22&gt;9,"BlockBuster")</f>
        <v>Superhit</v>
      </c>
      <c r="N22" s="6">
        <v>76903</v>
      </c>
      <c r="O22" s="6" t="str" cm="1">
        <f t="array" ref="O22">_xlfn.IFS(N22&lt;=100000,"Low",N22&lt;=500000,"Median",N22&lt;=1500000,"High",N22&gt;1500000,"Very High")</f>
        <v>Low</v>
      </c>
      <c r="P22">
        <v>450000</v>
      </c>
      <c r="Q22">
        <v>54396</v>
      </c>
      <c r="R22">
        <f t="shared" si="2"/>
        <v>-395604</v>
      </c>
      <c r="S22" t="str">
        <f t="shared" si="3"/>
        <v>Loss</v>
      </c>
      <c r="T22" s="1">
        <v>26950</v>
      </c>
      <c r="U22" t="s">
        <v>74</v>
      </c>
      <c r="V22" s="14">
        <v>26950</v>
      </c>
      <c r="W22" t="str">
        <f t="shared" si="4"/>
        <v>October</v>
      </c>
      <c r="X22" s="4" t="str">
        <f t="shared" si="5"/>
        <v>1973</v>
      </c>
      <c r="Y22" s="6">
        <f t="shared" si="6"/>
        <v>1973</v>
      </c>
      <c r="Z22" s="4" t="str">
        <f t="shared" si="7"/>
        <v>13</v>
      </c>
      <c r="AA22" s="6">
        <f t="shared" si="8"/>
        <v>13</v>
      </c>
      <c r="AB22" t="str">
        <f t="shared" si="9"/>
        <v>Saturday</v>
      </c>
    </row>
    <row r="23" spans="1:28" x14ac:dyDescent="0.25">
      <c r="A23" s="3" t="s">
        <v>75</v>
      </c>
      <c r="B23" t="s">
        <v>76</v>
      </c>
      <c r="C23" s="3" t="s">
        <v>76</v>
      </c>
      <c r="D23" s="6">
        <v>0</v>
      </c>
      <c r="E23" s="6">
        <v>110</v>
      </c>
      <c r="F23" s="6">
        <f t="shared" si="0"/>
        <v>1</v>
      </c>
      <c r="G23" s="6">
        <f t="shared" si="1"/>
        <v>50</v>
      </c>
      <c r="H23" s="6" t="str" cm="1">
        <f t="array" ref="H23">_xlfn.IFS(E23&lt;=80,"Series",E23&lt;=120,"TV Movie",E23&gt;120,"Long Movie")</f>
        <v>TV Movie</v>
      </c>
      <c r="I23" t="s">
        <v>145</v>
      </c>
      <c r="J23" t="s">
        <v>83</v>
      </c>
      <c r="K23" t="s">
        <v>8166</v>
      </c>
      <c r="L23" s="5">
        <v>7.1</v>
      </c>
      <c r="M23" t="str" cm="1">
        <f t="array" ref="M23">_xlfn.IFS(L23&lt;=2,"Flop",L23&lt;=5,"Average",L23&lt;=7,"Hit",L23&lt;=9,"Superhit",L23&gt;9,"BlockBuster")</f>
        <v>Superhit</v>
      </c>
      <c r="N23" s="6">
        <v>60820</v>
      </c>
      <c r="O23" s="6" t="str" cm="1">
        <f t="array" ref="O23">_xlfn.IFS(N23&lt;=100000,"Low",N23&lt;=500000,"Median",N23&lt;=1500000,"High",N23&gt;1500000,"Very High")</f>
        <v>Low</v>
      </c>
      <c r="P23">
        <v>1500000</v>
      </c>
      <c r="Q23">
        <v>114156</v>
      </c>
      <c r="R23">
        <f t="shared" si="2"/>
        <v>-1385844</v>
      </c>
      <c r="S23" t="str">
        <f t="shared" si="3"/>
        <v>Loss</v>
      </c>
      <c r="T23" s="1">
        <v>26948</v>
      </c>
      <c r="U23" t="s">
        <v>77</v>
      </c>
      <c r="V23" s="14">
        <v>26948</v>
      </c>
      <c r="W23" t="str">
        <f t="shared" si="4"/>
        <v>October</v>
      </c>
      <c r="X23" s="4" t="str">
        <f t="shared" si="5"/>
        <v>1973</v>
      </c>
      <c r="Y23" s="6">
        <f t="shared" si="6"/>
        <v>1973</v>
      </c>
      <c r="Z23" s="4" t="str">
        <f t="shared" si="7"/>
        <v>11</v>
      </c>
      <c r="AA23" s="6">
        <f t="shared" si="8"/>
        <v>11</v>
      </c>
      <c r="AB23" t="str">
        <f t="shared" si="9"/>
        <v>Thursday</v>
      </c>
    </row>
    <row r="24" spans="1:28" x14ac:dyDescent="0.25">
      <c r="A24" s="3" t="s">
        <v>78</v>
      </c>
      <c r="B24" t="s">
        <v>79</v>
      </c>
      <c r="C24" s="3" t="s">
        <v>79</v>
      </c>
      <c r="D24" s="6">
        <v>0</v>
      </c>
      <c r="E24" s="6">
        <v>102</v>
      </c>
      <c r="F24" s="6">
        <f t="shared" si="0"/>
        <v>1</v>
      </c>
      <c r="G24" s="6">
        <f t="shared" si="1"/>
        <v>42</v>
      </c>
      <c r="H24" s="6" t="str" cm="1">
        <f t="array" ref="H24">_xlfn.IFS(E24&lt;=80,"Series",E24&lt;=120,"TV Movie",E24&gt;120,"Long Movie")</f>
        <v>TV Movie</v>
      </c>
      <c r="I24" t="s">
        <v>5529</v>
      </c>
      <c r="J24" t="s">
        <v>8162</v>
      </c>
      <c r="K24" t="s">
        <v>3857</v>
      </c>
      <c r="L24" s="5">
        <v>7.6</v>
      </c>
      <c r="M24" t="str" cm="1">
        <f t="array" ref="M24">_xlfn.IFS(L24&lt;=2,"Flop",L24&lt;=5,"Average",L24&lt;=7,"Hit",L24&lt;=9,"Superhit",L24&gt;9,"BlockBuster")</f>
        <v>Superhit</v>
      </c>
      <c r="N24" s="6">
        <v>110940</v>
      </c>
      <c r="O24" s="6" t="str" cm="1">
        <f t="array" ref="O24">_xlfn.IFS(N24&lt;=100000,"Low",N24&lt;=500000,"Median",N24&lt;=1500000,"High",N24&gt;1500000,"Very High")</f>
        <v>Median</v>
      </c>
      <c r="P24">
        <v>850000</v>
      </c>
      <c r="Q24">
        <v>114252</v>
      </c>
      <c r="R24">
        <f t="shared" si="2"/>
        <v>-735748</v>
      </c>
      <c r="S24" t="str">
        <f t="shared" si="3"/>
        <v>Loss</v>
      </c>
      <c r="T24" s="1">
        <v>26871</v>
      </c>
      <c r="U24" t="s">
        <v>80</v>
      </c>
      <c r="V24" s="14">
        <v>26871</v>
      </c>
      <c r="W24" t="str">
        <f t="shared" si="4"/>
        <v>July</v>
      </c>
      <c r="X24" s="4" t="str">
        <f t="shared" si="5"/>
        <v>1973</v>
      </c>
      <c r="Y24" s="6">
        <f t="shared" si="6"/>
        <v>1973</v>
      </c>
      <c r="Z24" s="4" t="str">
        <f t="shared" si="7"/>
        <v>26</v>
      </c>
      <c r="AA24" s="6">
        <f t="shared" si="8"/>
        <v>26</v>
      </c>
      <c r="AB24" t="str">
        <f t="shared" si="9"/>
        <v>Thursday</v>
      </c>
    </row>
    <row r="25" spans="1:28" x14ac:dyDescent="0.25">
      <c r="A25" s="3" t="s">
        <v>81</v>
      </c>
      <c r="B25" t="s">
        <v>82</v>
      </c>
      <c r="C25" s="3" t="s">
        <v>82</v>
      </c>
      <c r="D25" s="6">
        <v>0</v>
      </c>
      <c r="E25" s="6">
        <v>122</v>
      </c>
      <c r="F25" s="6">
        <f t="shared" si="0"/>
        <v>2</v>
      </c>
      <c r="G25" s="6">
        <f t="shared" si="1"/>
        <v>2</v>
      </c>
      <c r="H25" s="6" t="str" cm="1">
        <f t="array" ref="H25">_xlfn.IFS(E25&lt;=80,"Series",E25&lt;=120,"TV Movie",E25&gt;120,"Long Movie")</f>
        <v>Long Movie</v>
      </c>
      <c r="I25" t="s">
        <v>83</v>
      </c>
      <c r="J25" t="s">
        <v>5802</v>
      </c>
      <c r="K25" t="s">
        <v>5802</v>
      </c>
      <c r="L25" s="5">
        <v>8.1</v>
      </c>
      <c r="M25" t="str" cm="1">
        <f t="array" ref="M25">_xlfn.IFS(L25&lt;=2,"Flop",L25&lt;=5,"Average",L25&lt;=7,"Hit",L25&lt;=9,"Superhit",L25&gt;9,"BlockBuster")</f>
        <v>Superhit</v>
      </c>
      <c r="N25" s="6">
        <v>443710</v>
      </c>
      <c r="O25" s="6" t="str" cm="1">
        <f t="array" ref="O25">_xlfn.IFS(N25&lt;=100000,"Low",N25&lt;=500000,"Median",N25&lt;=1500000,"High",N25&gt;1500000,"Very High")</f>
        <v>Median</v>
      </c>
      <c r="P25">
        <v>11000000</v>
      </c>
      <c r="Q25">
        <v>441306145</v>
      </c>
      <c r="R25">
        <f t="shared" si="2"/>
        <v>430306145</v>
      </c>
      <c r="S25" t="str">
        <f t="shared" si="3"/>
        <v>Profit</v>
      </c>
      <c r="T25" s="1">
        <v>27024</v>
      </c>
      <c r="U25" t="s">
        <v>41</v>
      </c>
      <c r="V25" s="14">
        <v>27024</v>
      </c>
      <c r="W25" t="str">
        <f t="shared" si="4"/>
        <v>December</v>
      </c>
      <c r="X25" s="4" t="str">
        <f t="shared" si="5"/>
        <v>1973</v>
      </c>
      <c r="Y25" s="6">
        <f t="shared" si="6"/>
        <v>1973</v>
      </c>
      <c r="Z25" s="4" t="str">
        <f t="shared" si="7"/>
        <v>26</v>
      </c>
      <c r="AA25" s="6">
        <f t="shared" si="8"/>
        <v>26</v>
      </c>
      <c r="AB25" t="str">
        <f t="shared" si="9"/>
        <v>Wednesday</v>
      </c>
    </row>
    <row r="26" spans="1:28" x14ac:dyDescent="0.25">
      <c r="A26" s="3" t="s">
        <v>84</v>
      </c>
      <c r="B26" t="s">
        <v>85</v>
      </c>
      <c r="C26" s="3" t="s">
        <v>85</v>
      </c>
      <c r="D26" s="6">
        <v>0</v>
      </c>
      <c r="E26" s="6">
        <v>121</v>
      </c>
      <c r="F26" s="6">
        <f t="shared" si="0"/>
        <v>2</v>
      </c>
      <c r="G26" s="6">
        <f t="shared" si="1"/>
        <v>1</v>
      </c>
      <c r="H26" s="6" t="str" cm="1">
        <f t="array" ref="H26">_xlfn.IFS(E26&lt;=80,"Series",E26&lt;=120,"TV Movie",E26&gt;120,"Long Movie")</f>
        <v>Long Movie</v>
      </c>
      <c r="I26" t="s">
        <v>5529</v>
      </c>
      <c r="J26" t="s">
        <v>8158</v>
      </c>
      <c r="K26" t="s">
        <v>3857</v>
      </c>
      <c r="L26" s="5">
        <v>6.7</v>
      </c>
      <c r="M26" t="str" cm="1">
        <f t="array" ref="M26">_xlfn.IFS(L26&lt;=2,"Flop",L26&lt;=5,"Average",L26&lt;=7,"Hit",L26&lt;=9,"Superhit",L26&gt;9,"BlockBuster")</f>
        <v>Hit</v>
      </c>
      <c r="N26" s="6">
        <v>113277</v>
      </c>
      <c r="O26" s="6" t="str" cm="1">
        <f t="array" ref="O26">_xlfn.IFS(N26&lt;=100000,"Low",N26&lt;=500000,"Median",N26&lt;=1500000,"High",N26&gt;1500000,"Very High")</f>
        <v>Median</v>
      </c>
      <c r="P26">
        <v>7000000</v>
      </c>
      <c r="Q26">
        <v>35382710</v>
      </c>
      <c r="R26">
        <f t="shared" si="2"/>
        <v>28382710</v>
      </c>
      <c r="S26" t="str">
        <f t="shared" si="3"/>
        <v>Profit</v>
      </c>
      <c r="T26" s="1">
        <v>26842</v>
      </c>
      <c r="U26" t="s">
        <v>35</v>
      </c>
      <c r="V26" s="14">
        <v>26842</v>
      </c>
      <c r="W26" t="str">
        <f t="shared" si="4"/>
        <v>June</v>
      </c>
      <c r="X26" s="4" t="str">
        <f t="shared" si="5"/>
        <v>1973</v>
      </c>
      <c r="Y26" s="6">
        <f t="shared" si="6"/>
        <v>1973</v>
      </c>
      <c r="Z26" s="4" t="str">
        <f t="shared" si="7"/>
        <v>27</v>
      </c>
      <c r="AA26" s="6">
        <f t="shared" si="8"/>
        <v>27</v>
      </c>
      <c r="AB26" t="str">
        <f t="shared" si="9"/>
        <v>Wednesday</v>
      </c>
    </row>
    <row r="27" spans="1:28" x14ac:dyDescent="0.25">
      <c r="A27" s="3" t="s">
        <v>86</v>
      </c>
      <c r="B27" t="s">
        <v>87</v>
      </c>
      <c r="C27" s="3" t="s">
        <v>87</v>
      </c>
      <c r="D27" s="6">
        <v>0</v>
      </c>
      <c r="E27" s="6">
        <v>112</v>
      </c>
      <c r="F27" s="6">
        <f t="shared" si="0"/>
        <v>1</v>
      </c>
      <c r="G27" s="6">
        <f t="shared" si="1"/>
        <v>52</v>
      </c>
      <c r="H27" s="6" t="str" cm="1">
        <f t="array" ref="H27">_xlfn.IFS(E27&lt;=80,"Series",E27&lt;=120,"TV Movie",E27&gt;120,"Long Movie")</f>
        <v>TV Movie</v>
      </c>
      <c r="I27" t="s">
        <v>8162</v>
      </c>
      <c r="J27" t="s">
        <v>145</v>
      </c>
      <c r="K27" t="s">
        <v>3857</v>
      </c>
      <c r="L27" s="5">
        <v>7.2</v>
      </c>
      <c r="M27" t="str" cm="1">
        <f t="array" ref="M27">_xlfn.IFS(L27&lt;=2,"Flop",L27&lt;=5,"Average",L27&lt;=7,"Hit",L27&lt;=9,"Superhit",L27&gt;9,"BlockBuster")</f>
        <v>Superhit</v>
      </c>
      <c r="N27" s="6">
        <v>116501</v>
      </c>
      <c r="O27" s="6" t="str" cm="1">
        <f t="array" ref="O27">_xlfn.IFS(N27&lt;=100000,"Low",N27&lt;=500000,"Median",N27&lt;=1500000,"High",N27&gt;1500000,"Very High")</f>
        <v>Median</v>
      </c>
      <c r="P27">
        <v>500000</v>
      </c>
      <c r="Q27">
        <v>59034</v>
      </c>
      <c r="R27">
        <f t="shared" si="2"/>
        <v>-440966</v>
      </c>
      <c r="S27" t="str">
        <f t="shared" si="3"/>
        <v>Loss</v>
      </c>
      <c r="T27" s="1">
        <v>26939</v>
      </c>
      <c r="U27" t="s">
        <v>88</v>
      </c>
      <c r="V27" s="14">
        <v>26939</v>
      </c>
      <c r="W27" t="str">
        <f t="shared" si="4"/>
        <v>October</v>
      </c>
      <c r="X27" s="4" t="str">
        <f t="shared" si="5"/>
        <v>1973</v>
      </c>
      <c r="Y27" s="6">
        <f t="shared" si="6"/>
        <v>1973</v>
      </c>
      <c r="Z27" s="4" t="str">
        <f t="shared" si="7"/>
        <v>2</v>
      </c>
      <c r="AA27" s="6">
        <f t="shared" si="8"/>
        <v>2</v>
      </c>
      <c r="AB27" t="str">
        <f t="shared" si="9"/>
        <v>Tuesday</v>
      </c>
    </row>
    <row r="28" spans="1:28" x14ac:dyDescent="0.25">
      <c r="A28" s="3" t="s">
        <v>89</v>
      </c>
      <c r="B28" t="s">
        <v>90</v>
      </c>
      <c r="C28" s="3" t="s">
        <v>90</v>
      </c>
      <c r="D28" s="6">
        <v>0</v>
      </c>
      <c r="E28" s="6">
        <v>102</v>
      </c>
      <c r="F28" s="6">
        <f t="shared" si="0"/>
        <v>1</v>
      </c>
      <c r="G28" s="6">
        <f t="shared" si="1"/>
        <v>42</v>
      </c>
      <c r="H28" s="6" t="str" cm="1">
        <f t="array" ref="H28">_xlfn.IFS(E28&lt;=80,"Series",E28&lt;=120,"TV Movie",E28&gt;120,"Long Movie")</f>
        <v>TV Movie</v>
      </c>
      <c r="I28" t="s">
        <v>132</v>
      </c>
      <c r="J28" t="s">
        <v>8162</v>
      </c>
      <c r="K28" t="s">
        <v>145</v>
      </c>
      <c r="L28" s="5">
        <v>8.1</v>
      </c>
      <c r="M28" t="str" cm="1">
        <f t="array" ref="M28">_xlfn.IFS(L28&lt;=2,"Flop",L28&lt;=5,"Average",L28&lt;=7,"Hit",L28&lt;=9,"Superhit",L28&gt;9,"BlockBuster")</f>
        <v>Superhit</v>
      </c>
      <c r="N28" s="6">
        <v>51067</v>
      </c>
      <c r="O28" s="6" t="str" cm="1">
        <f t="array" ref="O28">_xlfn.IFS(N28&lt;=100000,"Low",N28&lt;=500000,"Median",N28&lt;=1500000,"High",N28&gt;1500000,"Very High")</f>
        <v>Low</v>
      </c>
      <c r="P28">
        <v>2500000</v>
      </c>
      <c r="Q28">
        <v>0</v>
      </c>
      <c r="R28">
        <f t="shared" si="2"/>
        <v>-2500000</v>
      </c>
      <c r="S28" t="str">
        <f t="shared" si="3"/>
        <v>Loss</v>
      </c>
      <c r="T28" s="1">
        <v>26763</v>
      </c>
      <c r="U28" t="s">
        <v>47</v>
      </c>
      <c r="V28" s="14">
        <v>26763</v>
      </c>
      <c r="W28" t="str">
        <f t="shared" si="4"/>
        <v>April</v>
      </c>
      <c r="X28" s="4" t="str">
        <f t="shared" si="5"/>
        <v>1973</v>
      </c>
      <c r="Y28" s="6">
        <f t="shared" si="6"/>
        <v>1973</v>
      </c>
      <c r="Z28" s="4" t="str">
        <f t="shared" si="7"/>
        <v>9</v>
      </c>
      <c r="AA28" s="6">
        <f t="shared" si="8"/>
        <v>9</v>
      </c>
      <c r="AB28" t="str">
        <f t="shared" si="9"/>
        <v>Monday</v>
      </c>
    </row>
    <row r="29" spans="1:28" x14ac:dyDescent="0.25">
      <c r="A29" s="3" t="s">
        <v>91</v>
      </c>
      <c r="B29" t="s">
        <v>92</v>
      </c>
      <c r="C29" s="3" t="s">
        <v>92</v>
      </c>
      <c r="D29" s="6">
        <v>0</v>
      </c>
      <c r="E29" s="6">
        <v>151</v>
      </c>
      <c r="F29" s="6">
        <f t="shared" si="0"/>
        <v>2</v>
      </c>
      <c r="G29" s="6">
        <f t="shared" si="1"/>
        <v>31</v>
      </c>
      <c r="H29" s="6" t="str" cm="1">
        <f t="array" ref="H29">_xlfn.IFS(E29&lt;=80,"Series",E29&lt;=120,"TV Movie",E29&gt;120,"Long Movie")</f>
        <v>Long Movie</v>
      </c>
      <c r="I29" t="s">
        <v>8160</v>
      </c>
      <c r="J29" t="s">
        <v>8162</v>
      </c>
      <c r="K29" t="s">
        <v>145</v>
      </c>
      <c r="L29" s="5">
        <v>8</v>
      </c>
      <c r="M29" t="str" cm="1">
        <f t="array" ref="M29">_xlfn.IFS(L29&lt;=2,"Flop",L29&lt;=5,"Average",L29&lt;=7,"Hit",L29&lt;=9,"Superhit",L29&gt;9,"BlockBuster")</f>
        <v>Superhit</v>
      </c>
      <c r="N29" s="6">
        <v>136272</v>
      </c>
      <c r="O29" s="6" t="str" cm="1">
        <f t="array" ref="O29">_xlfn.IFS(N29&lt;=100000,"Low",N29&lt;=500000,"Median",N29&lt;=1500000,"High",N29&gt;1500000,"Very High")</f>
        <v>Median</v>
      </c>
      <c r="P29">
        <v>12000000</v>
      </c>
      <c r="Q29">
        <v>53267000</v>
      </c>
      <c r="R29">
        <f t="shared" si="2"/>
        <v>41267000</v>
      </c>
      <c r="S29" t="str">
        <f t="shared" si="3"/>
        <v>Profit</v>
      </c>
      <c r="T29" s="1">
        <v>27014</v>
      </c>
      <c r="U29" t="s">
        <v>26</v>
      </c>
      <c r="V29" s="14">
        <v>27014</v>
      </c>
      <c r="W29" t="str">
        <f t="shared" si="4"/>
        <v>December</v>
      </c>
      <c r="X29" s="4" t="str">
        <f t="shared" si="5"/>
        <v>1973</v>
      </c>
      <c r="Y29" s="6">
        <f t="shared" si="6"/>
        <v>1973</v>
      </c>
      <c r="Z29" s="4" t="str">
        <f t="shared" si="7"/>
        <v>16</v>
      </c>
      <c r="AA29" s="6">
        <f t="shared" si="8"/>
        <v>16</v>
      </c>
      <c r="AB29" t="str">
        <f t="shared" si="9"/>
        <v>Sunday</v>
      </c>
    </row>
    <row r="30" spans="1:28" x14ac:dyDescent="0.25">
      <c r="A30" s="3" t="s">
        <v>93</v>
      </c>
      <c r="B30" t="s">
        <v>94</v>
      </c>
      <c r="C30" s="3" t="s">
        <v>94</v>
      </c>
      <c r="D30" s="6">
        <v>0</v>
      </c>
      <c r="E30" s="6">
        <v>83</v>
      </c>
      <c r="F30" s="6">
        <f t="shared" si="0"/>
        <v>1</v>
      </c>
      <c r="G30" s="6">
        <f t="shared" si="1"/>
        <v>23</v>
      </c>
      <c r="H30" s="6" t="str" cm="1">
        <f t="array" ref="H30">_xlfn.IFS(E30&lt;=80,"Series",E30&lt;=120,"TV Movie",E30&gt;120,"Long Movie")</f>
        <v>TV Movie</v>
      </c>
      <c r="I30" t="s">
        <v>8158</v>
      </c>
      <c r="J30" t="s">
        <v>8159</v>
      </c>
      <c r="K30" t="s">
        <v>132</v>
      </c>
      <c r="L30" s="5">
        <v>7.5</v>
      </c>
      <c r="M30" t="str" cm="1">
        <f t="array" ref="M30">_xlfn.IFS(L30&lt;=2,"Flop",L30&lt;=5,"Average",L30&lt;=7,"Hit",L30&lt;=9,"Superhit",L30&gt;9,"BlockBuster")</f>
        <v>Superhit</v>
      </c>
      <c r="N30" s="6">
        <v>135750</v>
      </c>
      <c r="O30" s="6" t="str" cm="1">
        <f t="array" ref="O30">_xlfn.IFS(N30&lt;=100000,"Low",N30&lt;=500000,"Median",N30&lt;=1500000,"High",N30&gt;1500000,"Very High")</f>
        <v>Median</v>
      </c>
      <c r="P30">
        <v>5000000</v>
      </c>
      <c r="Q30">
        <v>0</v>
      </c>
      <c r="R30">
        <f t="shared" si="2"/>
        <v>-5000000</v>
      </c>
      <c r="S30" t="str">
        <f t="shared" si="3"/>
        <v>Loss</v>
      </c>
      <c r="T30" s="1">
        <v>26976</v>
      </c>
      <c r="U30" t="s">
        <v>95</v>
      </c>
      <c r="V30" s="14">
        <v>26976</v>
      </c>
      <c r="W30" t="str">
        <f t="shared" si="4"/>
        <v>November</v>
      </c>
      <c r="X30" s="4" t="str">
        <f t="shared" si="5"/>
        <v>1973</v>
      </c>
      <c r="Y30" s="6">
        <f t="shared" si="6"/>
        <v>1973</v>
      </c>
      <c r="Z30" s="4" t="str">
        <f t="shared" si="7"/>
        <v>8</v>
      </c>
      <c r="AA30" s="6">
        <f t="shared" si="8"/>
        <v>8</v>
      </c>
      <c r="AB30" t="str">
        <f t="shared" si="9"/>
        <v>Thursday</v>
      </c>
    </row>
    <row r="31" spans="1:28" x14ac:dyDescent="0.25">
      <c r="A31" s="3" t="s">
        <v>96</v>
      </c>
      <c r="B31" t="s">
        <v>97</v>
      </c>
      <c r="C31" s="3" t="s">
        <v>97</v>
      </c>
      <c r="D31" s="6">
        <v>0</v>
      </c>
      <c r="E31" s="6">
        <v>130</v>
      </c>
      <c r="F31" s="6">
        <f t="shared" si="0"/>
        <v>2</v>
      </c>
      <c r="G31" s="6">
        <f t="shared" si="1"/>
        <v>10</v>
      </c>
      <c r="H31" s="6" t="str" cm="1">
        <f t="array" ref="H31">_xlfn.IFS(E31&lt;=80,"Series",E31&lt;=120,"TV Movie",E31&gt;120,"Long Movie")</f>
        <v>Long Movie</v>
      </c>
      <c r="I31" t="s">
        <v>8160</v>
      </c>
      <c r="J31" t="s">
        <v>8162</v>
      </c>
      <c r="K31" t="s">
        <v>145</v>
      </c>
      <c r="L31" s="5">
        <v>7.7</v>
      </c>
      <c r="M31" t="str" cm="1">
        <f t="array" ref="M31">_xlfn.IFS(L31&lt;=2,"Flop",L31&lt;=5,"Average",L31&lt;=7,"Hit",L31&lt;=9,"Superhit",L31&gt;9,"BlockBuster")</f>
        <v>Superhit</v>
      </c>
      <c r="N31" s="6">
        <v>131501</v>
      </c>
      <c r="O31" s="6" t="str" cm="1">
        <f t="array" ref="O31">_xlfn.IFS(N31&lt;=100000,"Low",N31&lt;=500000,"Median",N31&lt;=1500000,"High",N31&gt;1500000,"Very High")</f>
        <v>Median</v>
      </c>
      <c r="P31">
        <v>3000000</v>
      </c>
      <c r="Q31">
        <v>29857432</v>
      </c>
      <c r="R31">
        <f t="shared" si="2"/>
        <v>26857432</v>
      </c>
      <c r="S31" t="str">
        <f t="shared" si="3"/>
        <v>Profit</v>
      </c>
      <c r="T31" s="1">
        <v>27003</v>
      </c>
      <c r="U31" t="s">
        <v>98</v>
      </c>
      <c r="V31" s="14">
        <v>27003</v>
      </c>
      <c r="W31" t="str">
        <f t="shared" si="4"/>
        <v>December</v>
      </c>
      <c r="X31" s="4" t="str">
        <f t="shared" si="5"/>
        <v>1973</v>
      </c>
      <c r="Y31" s="6">
        <f t="shared" si="6"/>
        <v>1973</v>
      </c>
      <c r="Z31" s="4" t="str">
        <f t="shared" si="7"/>
        <v>5</v>
      </c>
      <c r="AA31" s="6">
        <f t="shared" si="8"/>
        <v>5</v>
      </c>
      <c r="AB31" t="str">
        <f t="shared" si="9"/>
        <v>Wednesday</v>
      </c>
    </row>
    <row r="32" spans="1:28" x14ac:dyDescent="0.25">
      <c r="A32" s="3" t="s">
        <v>99</v>
      </c>
      <c r="B32" t="s">
        <v>100</v>
      </c>
      <c r="C32" s="3" t="s">
        <v>100</v>
      </c>
      <c r="D32" s="6">
        <v>0</v>
      </c>
      <c r="E32" s="6">
        <v>97</v>
      </c>
      <c r="F32" s="6">
        <f t="shared" si="0"/>
        <v>1</v>
      </c>
      <c r="G32" s="6">
        <f t="shared" si="1"/>
        <v>37</v>
      </c>
      <c r="H32" s="6" t="str" cm="1">
        <f t="array" ref="H32">_xlfn.IFS(E32&lt;=80,"Series",E32&lt;=120,"TV Movie",E32&gt;120,"Long Movie")</f>
        <v>TV Movie</v>
      </c>
      <c r="I32" t="s">
        <v>8162</v>
      </c>
      <c r="J32" t="s">
        <v>8166</v>
      </c>
      <c r="K32" t="s">
        <v>8161</v>
      </c>
      <c r="L32" s="5">
        <v>7</v>
      </c>
      <c r="M32" t="str" cm="1">
        <f t="array" ref="M32">_xlfn.IFS(L32&lt;=2,"Flop",L32&lt;=5,"Average",L32&lt;=7,"Hit",L32&lt;=9,"Superhit",L32&gt;9,"BlockBuster")</f>
        <v>Hit</v>
      </c>
      <c r="N32" s="6">
        <v>69150</v>
      </c>
      <c r="O32" s="6" t="str" cm="1">
        <f t="array" ref="O32">_xlfn.IFS(N32&lt;=100000,"Low",N32&lt;=500000,"Median",N32&lt;=1500000,"High",N32&gt;1500000,"Very High")</f>
        <v>Low</v>
      </c>
      <c r="P32">
        <v>4000000</v>
      </c>
      <c r="Q32">
        <v>210</v>
      </c>
      <c r="R32">
        <f t="shared" si="2"/>
        <v>-3999790</v>
      </c>
      <c r="S32" t="str">
        <f t="shared" si="3"/>
        <v>Loss</v>
      </c>
      <c r="T32" s="1">
        <v>26772</v>
      </c>
      <c r="U32" t="s">
        <v>101</v>
      </c>
      <c r="V32" s="14">
        <v>26772</v>
      </c>
      <c r="W32" t="str">
        <f t="shared" si="4"/>
        <v>April</v>
      </c>
      <c r="X32" s="4" t="str">
        <f t="shared" si="5"/>
        <v>1973</v>
      </c>
      <c r="Y32" s="6">
        <f t="shared" si="6"/>
        <v>1973</v>
      </c>
      <c r="Z32" s="4" t="str">
        <f t="shared" si="7"/>
        <v>18</v>
      </c>
      <c r="AA32" s="6">
        <f t="shared" si="8"/>
        <v>18</v>
      </c>
      <c r="AB32" t="str">
        <f t="shared" si="9"/>
        <v>Wednesday</v>
      </c>
    </row>
    <row r="33" spans="1:28" x14ac:dyDescent="0.25">
      <c r="A33" s="3" t="s">
        <v>102</v>
      </c>
      <c r="B33" t="s">
        <v>103</v>
      </c>
      <c r="C33" s="3" t="s">
        <v>103</v>
      </c>
      <c r="D33" s="6">
        <v>0</v>
      </c>
      <c r="E33" s="6">
        <v>129</v>
      </c>
      <c r="F33" s="6">
        <f t="shared" si="0"/>
        <v>2</v>
      </c>
      <c r="G33" s="6">
        <f t="shared" si="1"/>
        <v>9</v>
      </c>
      <c r="H33" s="6" t="str" cm="1">
        <f t="array" ref="H33">_xlfn.IFS(E33&lt;=80,"Series",E33&lt;=120,"TV Movie",E33&gt;120,"Long Movie")</f>
        <v>Long Movie</v>
      </c>
      <c r="I33" t="s">
        <v>132</v>
      </c>
      <c r="J33" t="s">
        <v>8162</v>
      </c>
      <c r="K33" t="s">
        <v>145</v>
      </c>
      <c r="L33" s="5">
        <v>8.3000000000000007</v>
      </c>
      <c r="M33" t="str" cm="1">
        <f t="array" ref="M33">_xlfn.IFS(L33&lt;=2,"Flop",L33&lt;=5,"Average",L33&lt;=7,"Hit",L33&lt;=9,"Superhit",L33&gt;9,"BlockBuster")</f>
        <v>Superhit</v>
      </c>
      <c r="N33" s="6">
        <v>274104</v>
      </c>
      <c r="O33" s="6" t="str" cm="1">
        <f t="array" ref="O33">_xlfn.IFS(N33&lt;=100000,"Low",N33&lt;=500000,"Median",N33&lt;=1500000,"High",N33&gt;1500000,"Very High")</f>
        <v>Median</v>
      </c>
      <c r="P33">
        <v>5500000</v>
      </c>
      <c r="Q33">
        <v>156000000</v>
      </c>
      <c r="R33">
        <f t="shared" si="2"/>
        <v>150500000</v>
      </c>
      <c r="S33" t="str">
        <f t="shared" si="3"/>
        <v>Profit</v>
      </c>
      <c r="T33" s="1">
        <v>27023</v>
      </c>
      <c r="U33" t="s">
        <v>104</v>
      </c>
      <c r="V33" s="14">
        <v>27023</v>
      </c>
      <c r="W33" t="str">
        <f t="shared" si="4"/>
        <v>December</v>
      </c>
      <c r="X33" s="4" t="str">
        <f t="shared" si="5"/>
        <v>1973</v>
      </c>
      <c r="Y33" s="6">
        <f t="shared" si="6"/>
        <v>1973</v>
      </c>
      <c r="Z33" s="4" t="str">
        <f t="shared" si="7"/>
        <v>25</v>
      </c>
      <c r="AA33" s="6">
        <f t="shared" si="8"/>
        <v>25</v>
      </c>
      <c r="AB33" t="str">
        <f t="shared" si="9"/>
        <v>Tuesday</v>
      </c>
    </row>
    <row r="34" spans="1:28" x14ac:dyDescent="0.25">
      <c r="A34" s="3" t="s">
        <v>105</v>
      </c>
      <c r="B34" t="s">
        <v>106</v>
      </c>
      <c r="C34" s="3" t="s">
        <v>107</v>
      </c>
      <c r="D34" s="6">
        <v>0</v>
      </c>
      <c r="E34" s="6">
        <v>129</v>
      </c>
      <c r="F34" s="6">
        <f t="shared" si="0"/>
        <v>2</v>
      </c>
      <c r="G34" s="6">
        <f t="shared" si="1"/>
        <v>9</v>
      </c>
      <c r="H34" s="6" t="str" cm="1">
        <f t="array" ref="H34">_xlfn.IFS(E34&lt;=80,"Series",E34&lt;=120,"TV Movie",E34&gt;120,"Long Movie")</f>
        <v>Long Movie</v>
      </c>
      <c r="I34" t="s">
        <v>145</v>
      </c>
      <c r="J34" t="s">
        <v>8157</v>
      </c>
      <c r="K34" t="s">
        <v>5802</v>
      </c>
      <c r="L34" s="5">
        <v>6.9</v>
      </c>
      <c r="M34" t="str" cm="1">
        <f t="array" ref="M34">_xlfn.IFS(L34&lt;=2,"Flop",L34&lt;=5,"Average",L34&lt;=7,"Hit",L34&lt;=9,"Superhit",L34&gt;9,"BlockBuster")</f>
        <v>Hit</v>
      </c>
      <c r="N34" s="6">
        <v>57082</v>
      </c>
      <c r="O34" s="6" t="str" cm="1">
        <f t="array" ref="O34">_xlfn.IFS(N34&lt;=100000,"Low",N34&lt;=500000,"Median",N34&lt;=1500000,"High",N34&gt;1500000,"Very High")</f>
        <v>Low</v>
      </c>
      <c r="P34">
        <v>1250000</v>
      </c>
      <c r="Q34">
        <v>36182181</v>
      </c>
      <c r="R34">
        <f t="shared" si="2"/>
        <v>34932181</v>
      </c>
      <c r="S34" t="str">
        <f t="shared" si="3"/>
        <v>Profit</v>
      </c>
      <c r="T34" s="1">
        <v>26586</v>
      </c>
      <c r="U34" t="s">
        <v>108</v>
      </c>
      <c r="V34" s="14">
        <v>26586</v>
      </c>
      <c r="W34" t="str">
        <f t="shared" si="4"/>
        <v>October</v>
      </c>
      <c r="X34" s="4" t="str">
        <f t="shared" si="5"/>
        <v>1972</v>
      </c>
      <c r="Y34" s="6">
        <f t="shared" si="6"/>
        <v>1972</v>
      </c>
      <c r="Z34" s="4" t="str">
        <f t="shared" si="7"/>
        <v>14</v>
      </c>
      <c r="AA34" s="6">
        <f t="shared" si="8"/>
        <v>14</v>
      </c>
      <c r="AB34" t="str">
        <f t="shared" si="9"/>
        <v>Saturday</v>
      </c>
    </row>
    <row r="35" spans="1:28" x14ac:dyDescent="0.25">
      <c r="A35" s="3" t="s">
        <v>109</v>
      </c>
      <c r="B35" t="s">
        <v>110</v>
      </c>
      <c r="C35" s="3" t="s">
        <v>110</v>
      </c>
      <c r="D35" s="6">
        <v>0</v>
      </c>
      <c r="E35" s="6">
        <v>88</v>
      </c>
      <c r="F35" s="6">
        <f t="shared" si="0"/>
        <v>1</v>
      </c>
      <c r="G35" s="6">
        <f t="shared" si="1"/>
        <v>28</v>
      </c>
      <c r="H35" s="6" t="str" cm="1">
        <f t="array" ref="H35">_xlfn.IFS(E35&lt;=80,"Series",E35&lt;=120,"TV Movie",E35&gt;120,"Long Movie")</f>
        <v>TV Movie</v>
      </c>
      <c r="I35" t="s">
        <v>5529</v>
      </c>
      <c r="J35" t="s">
        <v>145</v>
      </c>
      <c r="K35" t="s">
        <v>8161</v>
      </c>
      <c r="L35" s="5">
        <v>6.9</v>
      </c>
      <c r="M35" t="str" cm="1">
        <f t="array" ref="M35">_xlfn.IFS(L35&lt;=2,"Flop",L35&lt;=5,"Average",L35&lt;=7,"Hit",L35&lt;=9,"Superhit",L35&gt;9,"BlockBuster")</f>
        <v>Hit</v>
      </c>
      <c r="N35" s="6">
        <v>61949</v>
      </c>
      <c r="O35" s="6" t="str" cm="1">
        <f t="array" ref="O35">_xlfn.IFS(N35&lt;=100000,"Low",N35&lt;=500000,"Median",N35&lt;=1500000,"High",N35&gt;1500000,"Very High")</f>
        <v>Low</v>
      </c>
      <c r="P35">
        <v>1250000</v>
      </c>
      <c r="Q35">
        <v>0</v>
      </c>
      <c r="R35">
        <f t="shared" si="2"/>
        <v>-1250000</v>
      </c>
      <c r="S35" t="str">
        <f t="shared" si="3"/>
        <v>Loss</v>
      </c>
      <c r="T35" s="1">
        <v>26961</v>
      </c>
      <c r="U35" t="s">
        <v>111</v>
      </c>
      <c r="V35" s="14">
        <v>26961</v>
      </c>
      <c r="W35" t="str">
        <f t="shared" si="4"/>
        <v>October</v>
      </c>
      <c r="X35" s="4" t="str">
        <f t="shared" si="5"/>
        <v>1973</v>
      </c>
      <c r="Y35" s="6">
        <f t="shared" si="6"/>
        <v>1973</v>
      </c>
      <c r="Z35" s="4" t="str">
        <f t="shared" si="7"/>
        <v>24</v>
      </c>
      <c r="AA35" s="6">
        <f t="shared" si="8"/>
        <v>24</v>
      </c>
      <c r="AB35" t="str">
        <f t="shared" si="9"/>
        <v>Wednesday</v>
      </c>
    </row>
    <row r="36" spans="1:28" x14ac:dyDescent="0.25">
      <c r="A36" s="3" t="s">
        <v>112</v>
      </c>
      <c r="B36" t="s">
        <v>113</v>
      </c>
      <c r="C36" s="3" t="s">
        <v>113</v>
      </c>
      <c r="D36" s="6">
        <v>0</v>
      </c>
      <c r="E36" s="6">
        <v>88</v>
      </c>
      <c r="F36" s="6">
        <f t="shared" si="0"/>
        <v>1</v>
      </c>
      <c r="G36" s="6">
        <f t="shared" si="1"/>
        <v>28</v>
      </c>
      <c r="H36" s="6" t="str" cm="1">
        <f t="array" ref="H36">_xlfn.IFS(E36&lt;=80,"Series",E36&lt;=120,"TV Movie",E36&gt;120,"Long Movie")</f>
        <v>TV Movie</v>
      </c>
      <c r="I36" t="s">
        <v>83</v>
      </c>
      <c r="J36" t="s">
        <v>8166</v>
      </c>
      <c r="K36" t="s">
        <v>3857</v>
      </c>
      <c r="L36" s="5">
        <v>7.5</v>
      </c>
      <c r="M36" t="str" cm="1">
        <f t="array" ref="M36">_xlfn.IFS(L36&lt;=2,"Flop",L36&lt;=5,"Average",L36&lt;=7,"Hit",L36&lt;=9,"Superhit",L36&gt;9,"BlockBuster")</f>
        <v>Superhit</v>
      </c>
      <c r="N36" s="6">
        <v>89128</v>
      </c>
      <c r="O36" s="6" t="str" cm="1">
        <f t="array" ref="O36">_xlfn.IFS(N36&lt;=100000,"Low",N36&lt;=500000,"Median",N36&lt;=1500000,"High",N36&gt;1500000,"Very High")</f>
        <v>Low</v>
      </c>
      <c r="P36">
        <v>810000</v>
      </c>
      <c r="Q36">
        <v>512343</v>
      </c>
      <c r="R36">
        <f t="shared" si="2"/>
        <v>-297657</v>
      </c>
      <c r="S36" t="str">
        <f t="shared" si="3"/>
        <v>Loss</v>
      </c>
      <c r="T36" s="1">
        <v>27004</v>
      </c>
      <c r="U36" t="s">
        <v>114</v>
      </c>
      <c r="V36" s="14">
        <v>27004</v>
      </c>
      <c r="W36" t="str">
        <f t="shared" si="4"/>
        <v>December</v>
      </c>
      <c r="X36" s="4" t="str">
        <f t="shared" si="5"/>
        <v>1973</v>
      </c>
      <c r="Y36" s="6">
        <f t="shared" si="6"/>
        <v>1973</v>
      </c>
      <c r="Z36" s="4" t="str">
        <f t="shared" si="7"/>
        <v>6</v>
      </c>
      <c r="AA36" s="6">
        <f t="shared" si="8"/>
        <v>6</v>
      </c>
      <c r="AB36" t="str">
        <f t="shared" si="9"/>
        <v>Thursday</v>
      </c>
    </row>
    <row r="37" spans="1:28" x14ac:dyDescent="0.25">
      <c r="A37" s="3" t="s">
        <v>115</v>
      </c>
      <c r="B37" t="s">
        <v>116</v>
      </c>
      <c r="C37" s="3" t="s">
        <v>116</v>
      </c>
      <c r="D37" s="6">
        <v>0</v>
      </c>
      <c r="E37" s="6">
        <v>93</v>
      </c>
      <c r="F37" s="6">
        <f t="shared" si="0"/>
        <v>1</v>
      </c>
      <c r="G37" s="6">
        <f t="shared" si="1"/>
        <v>33</v>
      </c>
      <c r="H37" s="6" t="str" cm="1">
        <f t="array" ref="H37">_xlfn.IFS(E37&lt;=80,"Series",E37&lt;=120,"TV Movie",E37&gt;120,"Long Movie")</f>
        <v>TV Movie</v>
      </c>
      <c r="I37" t="s">
        <v>132</v>
      </c>
      <c r="J37" t="s">
        <v>178</v>
      </c>
      <c r="K37" t="s">
        <v>5802</v>
      </c>
      <c r="L37" s="5">
        <v>7.7</v>
      </c>
      <c r="M37" t="str" cm="1">
        <f t="array" ref="M37">_xlfn.IFS(L37&lt;=2,"Flop",L37&lt;=5,"Average",L37&lt;=7,"Hit",L37&lt;=9,"Superhit",L37&gt;9,"BlockBuster")</f>
        <v>Superhit</v>
      </c>
      <c r="N37" s="6">
        <v>148020</v>
      </c>
      <c r="O37" s="6" t="str" cm="1">
        <f t="array" ref="O37">_xlfn.IFS(N37&lt;=100000,"Low",N37&lt;=500000,"Median",N37&lt;=1500000,"High",N37&gt;1500000,"Very High")</f>
        <v>Median</v>
      </c>
      <c r="P37">
        <v>2600000</v>
      </c>
      <c r="Q37">
        <v>119617265</v>
      </c>
      <c r="R37">
        <f t="shared" si="2"/>
        <v>117017265</v>
      </c>
      <c r="S37" t="str">
        <f t="shared" si="3"/>
        <v>Profit</v>
      </c>
      <c r="T37" s="1">
        <v>27067</v>
      </c>
      <c r="U37" t="s">
        <v>117</v>
      </c>
      <c r="V37" s="14">
        <v>27067</v>
      </c>
      <c r="W37" t="str">
        <f t="shared" si="4"/>
        <v>February</v>
      </c>
      <c r="X37" s="4" t="str">
        <f t="shared" si="5"/>
        <v>1974</v>
      </c>
      <c r="Y37" s="6">
        <f t="shared" si="6"/>
        <v>1974</v>
      </c>
      <c r="Z37" s="4" t="str">
        <f t="shared" si="7"/>
        <v>7</v>
      </c>
      <c r="AA37" s="6">
        <f t="shared" si="8"/>
        <v>7</v>
      </c>
      <c r="AB37" t="str">
        <f t="shared" si="9"/>
        <v>Thursday</v>
      </c>
    </row>
    <row r="38" spans="1:28" x14ac:dyDescent="0.25">
      <c r="A38" s="3" t="s">
        <v>118</v>
      </c>
      <c r="B38" t="s">
        <v>119</v>
      </c>
      <c r="C38" s="3" t="s">
        <v>119</v>
      </c>
      <c r="D38" s="6">
        <v>0</v>
      </c>
      <c r="E38" s="6">
        <v>130</v>
      </c>
      <c r="F38" s="6">
        <f t="shared" si="0"/>
        <v>2</v>
      </c>
      <c r="G38" s="6">
        <f t="shared" si="1"/>
        <v>10</v>
      </c>
      <c r="H38" s="6" t="str" cm="1">
        <f t="array" ref="H38">_xlfn.IFS(E38&lt;=80,"Series",E38&lt;=120,"TV Movie",E38&gt;120,"Long Movie")</f>
        <v>Long Movie</v>
      </c>
      <c r="I38" t="s">
        <v>145</v>
      </c>
      <c r="J38" t="s">
        <v>8166</v>
      </c>
      <c r="K38" t="s">
        <v>3857</v>
      </c>
      <c r="L38" s="5">
        <v>8.1999999999999993</v>
      </c>
      <c r="M38" t="str" cm="1">
        <f t="array" ref="M38">_xlfn.IFS(L38&lt;=2,"Flop",L38&lt;=5,"Average",L38&lt;=7,"Hit",L38&lt;=9,"Superhit",L38&gt;9,"BlockBuster")</f>
        <v>Superhit</v>
      </c>
      <c r="N38" s="6">
        <v>342025</v>
      </c>
      <c r="O38" s="6" t="str" cm="1">
        <f t="array" ref="O38">_xlfn.IFS(N38&lt;=100000,"Low",N38&lt;=500000,"Median",N38&lt;=1500000,"High",N38&gt;1500000,"Very High")</f>
        <v>Median</v>
      </c>
      <c r="P38">
        <v>6000000</v>
      </c>
      <c r="Q38">
        <v>29226502</v>
      </c>
      <c r="R38">
        <f t="shared" si="2"/>
        <v>23226502</v>
      </c>
      <c r="S38" t="str">
        <f t="shared" si="3"/>
        <v>Profit</v>
      </c>
      <c r="T38" s="1">
        <v>27199</v>
      </c>
      <c r="U38" t="s">
        <v>120</v>
      </c>
      <c r="V38" s="14">
        <v>27199</v>
      </c>
      <c r="W38" t="str">
        <f t="shared" si="4"/>
        <v>June</v>
      </c>
      <c r="X38" s="4" t="str">
        <f t="shared" si="5"/>
        <v>1974</v>
      </c>
      <c r="Y38" s="6">
        <f t="shared" si="6"/>
        <v>1974</v>
      </c>
      <c r="Z38" s="4" t="str">
        <f t="shared" si="7"/>
        <v>19</v>
      </c>
      <c r="AA38" s="6">
        <f t="shared" si="8"/>
        <v>19</v>
      </c>
      <c r="AB38" t="str">
        <f t="shared" si="9"/>
        <v>Wednesday</v>
      </c>
    </row>
    <row r="39" spans="1:28" x14ac:dyDescent="0.25">
      <c r="A39" s="3" t="s">
        <v>121</v>
      </c>
      <c r="B39" t="s">
        <v>122</v>
      </c>
      <c r="C39" s="3" t="s">
        <v>122</v>
      </c>
      <c r="D39" s="6">
        <v>0</v>
      </c>
      <c r="E39" s="6">
        <v>113</v>
      </c>
      <c r="F39" s="6">
        <f t="shared" si="0"/>
        <v>1</v>
      </c>
      <c r="G39" s="6">
        <f t="shared" si="1"/>
        <v>53</v>
      </c>
      <c r="H39" s="6" t="str" cm="1">
        <f t="array" ref="H39">_xlfn.IFS(E39&lt;=80,"Series",E39&lt;=120,"TV Movie",E39&gt;120,"Long Movie")</f>
        <v>TV Movie</v>
      </c>
      <c r="I39" t="s">
        <v>145</v>
      </c>
      <c r="J39" t="s">
        <v>8166</v>
      </c>
      <c r="K39" t="s">
        <v>3857</v>
      </c>
      <c r="L39" s="5">
        <v>7.8</v>
      </c>
      <c r="M39" t="str" cm="1">
        <f t="array" ref="M39">_xlfn.IFS(L39&lt;=2,"Flop",L39&lt;=5,"Average",L39&lt;=7,"Hit",L39&lt;=9,"Superhit",L39&gt;9,"BlockBuster")</f>
        <v>Superhit</v>
      </c>
      <c r="N39" s="6">
        <v>118229</v>
      </c>
      <c r="O39" s="6" t="str" cm="1">
        <f t="array" ref="O39">_xlfn.IFS(N39&lt;=100000,"Low",N39&lt;=500000,"Median",N39&lt;=1500000,"High",N39&gt;1500000,"Very High")</f>
        <v>Median</v>
      </c>
      <c r="P39">
        <v>1600000</v>
      </c>
      <c r="Q39">
        <v>4696729</v>
      </c>
      <c r="R39">
        <f t="shared" si="2"/>
        <v>3096729</v>
      </c>
      <c r="S39" t="str">
        <f t="shared" si="3"/>
        <v>Profit</v>
      </c>
      <c r="T39" s="1">
        <v>27126</v>
      </c>
      <c r="U39" t="s">
        <v>66</v>
      </c>
      <c r="V39" s="14">
        <v>27126</v>
      </c>
      <c r="W39" t="str">
        <f t="shared" si="4"/>
        <v>April</v>
      </c>
      <c r="X39" s="4" t="str">
        <f t="shared" si="5"/>
        <v>1974</v>
      </c>
      <c r="Y39" s="6">
        <f t="shared" si="6"/>
        <v>1974</v>
      </c>
      <c r="Z39" s="4" t="str">
        <f t="shared" si="7"/>
        <v>7</v>
      </c>
      <c r="AA39" s="6">
        <f t="shared" si="8"/>
        <v>7</v>
      </c>
      <c r="AB39" t="str">
        <f t="shared" si="9"/>
        <v>Sunday</v>
      </c>
    </row>
    <row r="40" spans="1:28" x14ac:dyDescent="0.25">
      <c r="A40" s="3" t="s">
        <v>123</v>
      </c>
      <c r="B40" t="s">
        <v>124</v>
      </c>
      <c r="C40" s="3" t="s">
        <v>124</v>
      </c>
      <c r="D40" s="6">
        <v>0</v>
      </c>
      <c r="E40" s="6">
        <v>202</v>
      </c>
      <c r="F40" s="6">
        <f t="shared" si="0"/>
        <v>3</v>
      </c>
      <c r="G40" s="6">
        <f t="shared" si="1"/>
        <v>22</v>
      </c>
      <c r="H40" s="6" t="str" cm="1">
        <f t="array" ref="H40">_xlfn.IFS(E40&lt;=80,"Series",E40&lt;=120,"TV Movie",E40&gt;120,"Long Movie")</f>
        <v>Long Movie</v>
      </c>
      <c r="I40" t="s">
        <v>8162</v>
      </c>
      <c r="J40" t="s">
        <v>145</v>
      </c>
      <c r="K40" t="s">
        <v>5802</v>
      </c>
      <c r="L40" s="5">
        <v>9</v>
      </c>
      <c r="M40" t="str" cm="1">
        <f t="array" ref="M40">_xlfn.IFS(L40&lt;=2,"Flop",L40&lt;=5,"Average",L40&lt;=7,"Hit",L40&lt;=9,"Superhit",L40&gt;9,"BlockBuster")</f>
        <v>Superhit</v>
      </c>
      <c r="N40" s="6">
        <v>1333027</v>
      </c>
      <c r="O40" s="6" t="str" cm="1">
        <f t="array" ref="O40">_xlfn.IFS(N40&lt;=100000,"Low",N40&lt;=500000,"Median",N40&lt;=1500000,"High",N40&gt;1500000,"Very High")</f>
        <v>High</v>
      </c>
      <c r="P40">
        <v>13000000</v>
      </c>
      <c r="Q40">
        <v>47961919</v>
      </c>
      <c r="R40">
        <f t="shared" si="2"/>
        <v>34961919</v>
      </c>
      <c r="S40" t="str">
        <f t="shared" si="3"/>
        <v>Profit</v>
      </c>
      <c r="T40" s="1">
        <v>27375</v>
      </c>
      <c r="U40" t="s">
        <v>66</v>
      </c>
      <c r="V40" s="14">
        <v>27375</v>
      </c>
      <c r="W40" t="str">
        <f t="shared" si="4"/>
        <v>December</v>
      </c>
      <c r="X40" s="4" t="str">
        <f t="shared" si="5"/>
        <v>1974</v>
      </c>
      <c r="Y40" s="6">
        <f t="shared" si="6"/>
        <v>1974</v>
      </c>
      <c r="Z40" s="4" t="str">
        <f t="shared" si="7"/>
        <v>12</v>
      </c>
      <c r="AA40" s="6">
        <f t="shared" si="8"/>
        <v>12</v>
      </c>
      <c r="AB40" t="str">
        <f t="shared" si="9"/>
        <v>Thursday</v>
      </c>
    </row>
    <row r="41" spans="1:28" x14ac:dyDescent="0.25">
      <c r="A41" s="3" t="s">
        <v>125</v>
      </c>
      <c r="B41" t="s">
        <v>126</v>
      </c>
      <c r="C41" s="3" t="s">
        <v>126</v>
      </c>
      <c r="D41" s="6">
        <v>0</v>
      </c>
      <c r="E41" s="6">
        <v>125</v>
      </c>
      <c r="F41" s="6">
        <f t="shared" si="0"/>
        <v>2</v>
      </c>
      <c r="G41" s="6">
        <f t="shared" si="1"/>
        <v>5</v>
      </c>
      <c r="H41" s="6" t="str" cm="1">
        <f t="array" ref="H41">_xlfn.IFS(E41&lt;=80,"Series",E41&lt;=120,"TV Movie",E41&gt;120,"Long Movie")</f>
        <v>Long Movie</v>
      </c>
      <c r="I41" t="s">
        <v>5529</v>
      </c>
      <c r="J41" t="s">
        <v>8158</v>
      </c>
      <c r="K41" t="s">
        <v>3857</v>
      </c>
      <c r="L41" s="5">
        <v>6.7</v>
      </c>
      <c r="M41" t="str" cm="1">
        <f t="array" ref="M41">_xlfn.IFS(L41&lt;=2,"Flop",L41&lt;=5,"Average",L41&lt;=7,"Hit",L41&lt;=9,"Superhit",L41&gt;9,"BlockBuster")</f>
        <v>Hit</v>
      </c>
      <c r="N41" s="6">
        <v>111025</v>
      </c>
      <c r="O41" s="6" t="str" cm="1">
        <f t="array" ref="O41">_xlfn.IFS(N41&lt;=100000,"Low",N41&lt;=500000,"Median",N41&lt;=1500000,"High",N41&gt;1500000,"Very High")</f>
        <v>Median</v>
      </c>
      <c r="P41">
        <v>7000000</v>
      </c>
      <c r="Q41">
        <v>20972000</v>
      </c>
      <c r="R41">
        <f t="shared" si="2"/>
        <v>13972000</v>
      </c>
      <c r="S41" t="str">
        <f t="shared" si="3"/>
        <v>Profit</v>
      </c>
      <c r="T41" s="1">
        <v>27377</v>
      </c>
      <c r="U41" t="s">
        <v>35</v>
      </c>
      <c r="V41" s="14">
        <v>27377</v>
      </c>
      <c r="W41" t="str">
        <f t="shared" si="4"/>
        <v>December</v>
      </c>
      <c r="X41" s="4" t="str">
        <f t="shared" si="5"/>
        <v>1974</v>
      </c>
      <c r="Y41" s="6">
        <f t="shared" si="6"/>
        <v>1974</v>
      </c>
      <c r="Z41" s="4" t="str">
        <f t="shared" si="7"/>
        <v>14</v>
      </c>
      <c r="AA41" s="6">
        <f t="shared" si="8"/>
        <v>14</v>
      </c>
      <c r="AB41" t="str">
        <f t="shared" si="9"/>
        <v>Saturday</v>
      </c>
    </row>
    <row r="42" spans="1:28" x14ac:dyDescent="0.25">
      <c r="A42" s="3" t="s">
        <v>127</v>
      </c>
      <c r="B42" t="s">
        <v>128</v>
      </c>
      <c r="C42" s="3" t="s">
        <v>128</v>
      </c>
      <c r="D42" s="6">
        <v>0</v>
      </c>
      <c r="E42" s="6">
        <v>83</v>
      </c>
      <c r="F42" s="6">
        <f t="shared" si="0"/>
        <v>1</v>
      </c>
      <c r="G42" s="6">
        <f t="shared" si="1"/>
        <v>23</v>
      </c>
      <c r="H42" s="6" t="str" cm="1">
        <f t="array" ref="H42">_xlfn.IFS(E42&lt;=80,"Series",E42&lt;=120,"TV Movie",E42&gt;120,"Long Movie")</f>
        <v>TV Movie</v>
      </c>
      <c r="I42" t="s">
        <v>83</v>
      </c>
      <c r="J42" t="s">
        <v>5802</v>
      </c>
      <c r="K42" t="s">
        <v>5802</v>
      </c>
      <c r="L42" s="5">
        <v>7.4</v>
      </c>
      <c r="M42" t="str" cm="1">
        <f t="array" ref="M42">_xlfn.IFS(L42&lt;=2,"Flop",L42&lt;=5,"Average",L42&lt;=7,"Hit",L42&lt;=9,"Superhit",L42&gt;9,"BlockBuster")</f>
        <v>Superhit</v>
      </c>
      <c r="N42" s="6">
        <v>178769</v>
      </c>
      <c r="O42" s="6" t="str" cm="1">
        <f t="array" ref="O42">_xlfn.IFS(N42&lt;=100000,"Low",N42&lt;=500000,"Median",N42&lt;=1500000,"High",N42&gt;1500000,"Very High")</f>
        <v>Median</v>
      </c>
      <c r="P42">
        <v>140000</v>
      </c>
      <c r="Q42">
        <v>30860378</v>
      </c>
      <c r="R42">
        <f t="shared" si="2"/>
        <v>30720378</v>
      </c>
      <c r="S42" t="str">
        <f t="shared" si="3"/>
        <v>Profit</v>
      </c>
      <c r="T42" s="1">
        <v>27303</v>
      </c>
      <c r="U42" t="s">
        <v>129</v>
      </c>
      <c r="V42" s="14">
        <v>27303</v>
      </c>
      <c r="W42" t="str">
        <f t="shared" si="4"/>
        <v>October</v>
      </c>
      <c r="X42" s="4" t="str">
        <f t="shared" si="5"/>
        <v>1974</v>
      </c>
      <c r="Y42" s="6">
        <f t="shared" si="6"/>
        <v>1974</v>
      </c>
      <c r="Z42" s="4" t="str">
        <f t="shared" si="7"/>
        <v>1</v>
      </c>
      <c r="AA42" s="6">
        <f t="shared" si="8"/>
        <v>1</v>
      </c>
      <c r="AB42" t="str">
        <f t="shared" si="9"/>
        <v>Tuesday</v>
      </c>
    </row>
    <row r="43" spans="1:28" x14ac:dyDescent="0.25">
      <c r="A43" s="3" t="s">
        <v>130</v>
      </c>
      <c r="B43" t="s">
        <v>131</v>
      </c>
      <c r="C43" s="3" t="s">
        <v>131</v>
      </c>
      <c r="D43" s="6">
        <v>0</v>
      </c>
      <c r="E43" s="6">
        <v>106</v>
      </c>
      <c r="F43" s="6">
        <f t="shared" si="0"/>
        <v>1</v>
      </c>
      <c r="G43" s="6">
        <f t="shared" si="1"/>
        <v>46</v>
      </c>
      <c r="H43" s="6" t="str" cm="1">
        <f t="array" ref="H43">_xlfn.IFS(E43&lt;=80,"Series",E43&lt;=120,"TV Movie",E43&gt;120,"Long Movie")</f>
        <v>TV Movie</v>
      </c>
      <c r="I43" t="s">
        <v>132</v>
      </c>
      <c r="J43" t="s">
        <v>5802</v>
      </c>
      <c r="K43" t="s">
        <v>5802</v>
      </c>
      <c r="L43" s="5">
        <v>8</v>
      </c>
      <c r="M43" t="str" cm="1">
        <f t="array" ref="M43">_xlfn.IFS(L43&lt;=2,"Flop",L43&lt;=5,"Average",L43&lt;=7,"Hit",L43&lt;=9,"Superhit",L43&gt;9,"BlockBuster")</f>
        <v>Superhit</v>
      </c>
      <c r="N43" s="6">
        <v>166262</v>
      </c>
      <c r="O43" s="6" t="str" cm="1">
        <f t="array" ref="O43">_xlfn.IFS(N43&lt;=100000,"Low",N43&lt;=500000,"Median",N43&lt;=1500000,"High",N43&gt;1500000,"Very High")</f>
        <v>Median</v>
      </c>
      <c r="P43">
        <v>2800000</v>
      </c>
      <c r="Q43">
        <v>86273333</v>
      </c>
      <c r="R43">
        <f t="shared" si="2"/>
        <v>83473333</v>
      </c>
      <c r="S43" t="str">
        <f t="shared" si="3"/>
        <v>Profit</v>
      </c>
      <c r="T43" s="1">
        <v>27378</v>
      </c>
      <c r="U43" t="s">
        <v>117</v>
      </c>
      <c r="V43" s="14">
        <v>27378</v>
      </c>
      <c r="W43" t="str">
        <f t="shared" si="4"/>
        <v>December</v>
      </c>
      <c r="X43" s="4" t="str">
        <f t="shared" si="5"/>
        <v>1974</v>
      </c>
      <c r="Y43" s="6">
        <f t="shared" si="6"/>
        <v>1974</v>
      </c>
      <c r="Z43" s="4" t="str">
        <f t="shared" si="7"/>
        <v>15</v>
      </c>
      <c r="AA43" s="6">
        <f t="shared" si="8"/>
        <v>15</v>
      </c>
      <c r="AB43" t="str">
        <f t="shared" si="9"/>
        <v>Sunday</v>
      </c>
    </row>
    <row r="44" spans="1:28" x14ac:dyDescent="0.25">
      <c r="A44" s="3" t="s">
        <v>133</v>
      </c>
      <c r="B44" t="s">
        <v>134</v>
      </c>
      <c r="C44" s="3" t="s">
        <v>134</v>
      </c>
      <c r="D44" s="6">
        <v>0</v>
      </c>
      <c r="E44" s="6">
        <v>185</v>
      </c>
      <c r="F44" s="6">
        <f t="shared" si="0"/>
        <v>3</v>
      </c>
      <c r="G44" s="6">
        <f t="shared" si="1"/>
        <v>5</v>
      </c>
      <c r="H44" s="6" t="str" cm="1">
        <f t="array" ref="H44">_xlfn.IFS(E44&lt;=80,"Series",E44&lt;=120,"TV Movie",E44&gt;120,"Long Movie")</f>
        <v>Long Movie</v>
      </c>
      <c r="I44" t="s">
        <v>8158</v>
      </c>
      <c r="J44" t="s">
        <v>145</v>
      </c>
      <c r="K44" t="s">
        <v>4390</v>
      </c>
      <c r="L44" s="5">
        <v>8.1</v>
      </c>
      <c r="M44" t="str" cm="1">
        <f t="array" ref="M44">_xlfn.IFS(L44&lt;=2,"Flop",L44&lt;=5,"Average",L44&lt;=7,"Hit",L44&lt;=9,"Superhit",L44&gt;9,"BlockBuster")</f>
        <v>Superhit</v>
      </c>
      <c r="N44" s="6">
        <v>178289</v>
      </c>
      <c r="O44" s="6" t="str" cm="1">
        <f t="array" ref="O44">_xlfn.IFS(N44&lt;=100000,"Low",N44&lt;=500000,"Median",N44&lt;=1500000,"High",N44&gt;1500000,"Very High")</f>
        <v>Median</v>
      </c>
      <c r="P44">
        <v>11000000</v>
      </c>
      <c r="Q44">
        <v>245878</v>
      </c>
      <c r="R44">
        <f t="shared" si="2"/>
        <v>-10754122</v>
      </c>
      <c r="S44" t="str">
        <f t="shared" si="3"/>
        <v>Loss</v>
      </c>
      <c r="T44" s="1">
        <v>27739</v>
      </c>
      <c r="U44" t="s">
        <v>32</v>
      </c>
      <c r="V44" s="14">
        <v>27739</v>
      </c>
      <c r="W44" t="str">
        <f t="shared" si="4"/>
        <v>December</v>
      </c>
      <c r="X44" s="4" t="str">
        <f t="shared" si="5"/>
        <v>1975</v>
      </c>
      <c r="Y44" s="6">
        <f t="shared" si="6"/>
        <v>1975</v>
      </c>
      <c r="Z44" s="4" t="str">
        <f t="shared" si="7"/>
        <v>11</v>
      </c>
      <c r="AA44" s="6">
        <f t="shared" si="8"/>
        <v>11</v>
      </c>
      <c r="AB44" t="str">
        <f t="shared" si="9"/>
        <v>Thursday</v>
      </c>
    </row>
    <row r="45" spans="1:28" x14ac:dyDescent="0.25">
      <c r="A45" s="3" t="s">
        <v>135</v>
      </c>
      <c r="B45" t="s">
        <v>136</v>
      </c>
      <c r="C45" s="3" t="s">
        <v>136</v>
      </c>
      <c r="D45" s="6">
        <v>0</v>
      </c>
      <c r="E45" s="6">
        <v>125</v>
      </c>
      <c r="F45" s="6">
        <f t="shared" si="0"/>
        <v>2</v>
      </c>
      <c r="G45" s="6">
        <f t="shared" si="1"/>
        <v>5</v>
      </c>
      <c r="H45" s="6" t="str" cm="1">
        <f t="array" ref="H45">_xlfn.IFS(E45&lt;=80,"Series",E45&lt;=120,"TV Movie",E45&gt;120,"Long Movie")</f>
        <v>Long Movie</v>
      </c>
      <c r="I45" t="s">
        <v>8160</v>
      </c>
      <c r="J45" t="s">
        <v>8162</v>
      </c>
      <c r="K45" t="s">
        <v>145</v>
      </c>
      <c r="L45" s="5">
        <v>8</v>
      </c>
      <c r="M45" t="str" cm="1">
        <f t="array" ref="M45">_xlfn.IFS(L45&lt;=2,"Flop",L45&lt;=5,"Average",L45&lt;=7,"Hit",L45&lt;=9,"Superhit",L45&gt;9,"BlockBuster")</f>
        <v>Superhit</v>
      </c>
      <c r="N45" s="6">
        <v>268858</v>
      </c>
      <c r="O45" s="6" t="str" cm="1">
        <f t="array" ref="O45">_xlfn.IFS(N45&lt;=100000,"Low",N45&lt;=500000,"Median",N45&lt;=1500000,"High",N45&gt;1500000,"Very High")</f>
        <v>Median</v>
      </c>
      <c r="P45">
        <v>1800000</v>
      </c>
      <c r="Q45">
        <v>50000000</v>
      </c>
      <c r="R45">
        <f t="shared" si="2"/>
        <v>48200000</v>
      </c>
      <c r="S45" t="str">
        <f t="shared" si="3"/>
        <v>Profit</v>
      </c>
      <c r="T45" s="1">
        <v>27656</v>
      </c>
      <c r="U45" t="s">
        <v>98</v>
      </c>
      <c r="V45" s="14">
        <v>27656</v>
      </c>
      <c r="W45" t="str">
        <f t="shared" si="4"/>
        <v>September</v>
      </c>
      <c r="X45" s="4" t="str">
        <f t="shared" si="5"/>
        <v>1975</v>
      </c>
      <c r="Y45" s="6">
        <f t="shared" si="6"/>
        <v>1975</v>
      </c>
      <c r="Z45" s="4" t="str">
        <f t="shared" si="7"/>
        <v>19</v>
      </c>
      <c r="AA45" s="6">
        <f t="shared" si="8"/>
        <v>19</v>
      </c>
      <c r="AB45" t="str">
        <f t="shared" si="9"/>
        <v>Friday</v>
      </c>
    </row>
    <row r="46" spans="1:28" x14ac:dyDescent="0.25">
      <c r="A46" s="3" t="s">
        <v>137</v>
      </c>
      <c r="B46" t="s">
        <v>138</v>
      </c>
      <c r="C46" s="3" t="s">
        <v>138</v>
      </c>
      <c r="D46" s="6">
        <v>0</v>
      </c>
      <c r="E46" s="6">
        <v>124</v>
      </c>
      <c r="F46" s="6">
        <f t="shared" si="0"/>
        <v>2</v>
      </c>
      <c r="G46" s="6">
        <f t="shared" si="1"/>
        <v>4</v>
      </c>
      <c r="H46" s="6" t="str" cm="1">
        <f t="array" ref="H46">_xlfn.IFS(E46&lt;=80,"Series",E46&lt;=120,"TV Movie",E46&gt;120,"Long Movie")</f>
        <v>Long Movie</v>
      </c>
      <c r="I46" t="s">
        <v>8158</v>
      </c>
      <c r="J46" t="s">
        <v>8166</v>
      </c>
      <c r="K46" t="s">
        <v>3857</v>
      </c>
      <c r="L46" s="5">
        <v>8.1</v>
      </c>
      <c r="M46" t="str" cm="1">
        <f t="array" ref="M46">_xlfn.IFS(L46&lt;=2,"Flop",L46&lt;=5,"Average",L46&lt;=7,"Hit",L46&lt;=9,"Superhit",L46&gt;9,"BlockBuster")</f>
        <v>Superhit</v>
      </c>
      <c r="N46" s="6">
        <v>644554</v>
      </c>
      <c r="O46" s="6" t="str" cm="1">
        <f t="array" ref="O46">_xlfn.IFS(N46&lt;=100000,"Low",N46&lt;=500000,"Median",N46&lt;=1500000,"High",N46&gt;1500000,"Very High")</f>
        <v>High</v>
      </c>
      <c r="P46">
        <v>7000000</v>
      </c>
      <c r="Q46">
        <v>476512065</v>
      </c>
      <c r="R46">
        <f t="shared" si="2"/>
        <v>469512065</v>
      </c>
      <c r="S46" t="str">
        <f t="shared" si="3"/>
        <v>Profit</v>
      </c>
      <c r="T46" s="1">
        <v>27565</v>
      </c>
      <c r="U46" t="s">
        <v>139</v>
      </c>
      <c r="V46" s="14">
        <v>27565</v>
      </c>
      <c r="W46" t="str">
        <f t="shared" si="4"/>
        <v>June</v>
      </c>
      <c r="X46" s="4" t="str">
        <f t="shared" si="5"/>
        <v>1975</v>
      </c>
      <c r="Y46" s="6">
        <f t="shared" si="6"/>
        <v>1975</v>
      </c>
      <c r="Z46" s="4" t="str">
        <f t="shared" si="7"/>
        <v>20</v>
      </c>
      <c r="AA46" s="6">
        <f t="shared" si="8"/>
        <v>20</v>
      </c>
      <c r="AB46" t="str">
        <f t="shared" si="9"/>
        <v>Friday</v>
      </c>
    </row>
    <row r="47" spans="1:28" x14ac:dyDescent="0.25">
      <c r="A47" s="3" t="s">
        <v>140</v>
      </c>
      <c r="B47" t="s">
        <v>141</v>
      </c>
      <c r="C47" s="3" t="s">
        <v>141</v>
      </c>
      <c r="D47" s="6">
        <v>0</v>
      </c>
      <c r="E47" s="6">
        <v>129</v>
      </c>
      <c r="F47" s="6">
        <f t="shared" si="0"/>
        <v>2</v>
      </c>
      <c r="G47" s="6">
        <f t="shared" si="1"/>
        <v>9</v>
      </c>
      <c r="H47" s="6" t="str" cm="1">
        <f t="array" ref="H47">_xlfn.IFS(E47&lt;=80,"Series",E47&lt;=120,"TV Movie",E47&gt;120,"Long Movie")</f>
        <v>Long Movie</v>
      </c>
      <c r="I47" t="s">
        <v>8158</v>
      </c>
      <c r="J47" t="s">
        <v>4390</v>
      </c>
      <c r="K47" t="s">
        <v>5802</v>
      </c>
      <c r="L47" s="5">
        <v>7.8</v>
      </c>
      <c r="M47" t="str" cm="1">
        <f t="array" ref="M47">_xlfn.IFS(L47&lt;=2,"Flop",L47&lt;=5,"Average",L47&lt;=7,"Hit",L47&lt;=9,"Superhit",L47&gt;9,"BlockBuster")</f>
        <v>Superhit</v>
      </c>
      <c r="N47" s="6">
        <v>51197</v>
      </c>
      <c r="O47" s="6" t="str" cm="1">
        <f t="array" ref="O47">_xlfn.IFS(N47&lt;=100000,"Low",N47&lt;=500000,"Median",N47&lt;=1500000,"High",N47&gt;1500000,"Very High")</f>
        <v>Low</v>
      </c>
      <c r="P47">
        <v>8000000</v>
      </c>
      <c r="Q47">
        <v>12678</v>
      </c>
      <c r="R47">
        <f t="shared" si="2"/>
        <v>-7987322</v>
      </c>
      <c r="S47" t="str">
        <f t="shared" si="3"/>
        <v>Loss</v>
      </c>
      <c r="T47" s="1">
        <v>27725</v>
      </c>
      <c r="U47" t="s">
        <v>142</v>
      </c>
      <c r="V47" s="14">
        <v>27725</v>
      </c>
      <c r="W47" t="str">
        <f t="shared" si="4"/>
        <v>November</v>
      </c>
      <c r="X47" s="4" t="str">
        <f t="shared" si="5"/>
        <v>1975</v>
      </c>
      <c r="Y47" s="6">
        <f t="shared" si="6"/>
        <v>1975</v>
      </c>
      <c r="Z47" s="4" t="str">
        <f t="shared" si="7"/>
        <v>27</v>
      </c>
      <c r="AA47" s="6">
        <f t="shared" si="8"/>
        <v>27</v>
      </c>
      <c r="AB47" t="str">
        <f t="shared" si="9"/>
        <v>Thursday</v>
      </c>
    </row>
    <row r="48" spans="1:28" x14ac:dyDescent="0.25">
      <c r="A48" s="3" t="s">
        <v>143</v>
      </c>
      <c r="B48" t="s">
        <v>144</v>
      </c>
      <c r="C48" s="3" t="s">
        <v>144</v>
      </c>
      <c r="D48" s="6">
        <v>0</v>
      </c>
      <c r="E48" s="6">
        <v>133</v>
      </c>
      <c r="F48" s="6">
        <f t="shared" si="0"/>
        <v>2</v>
      </c>
      <c r="G48" s="6">
        <f t="shared" si="1"/>
        <v>13</v>
      </c>
      <c r="H48" s="6" t="str" cm="1">
        <f t="array" ref="H48">_xlfn.IFS(E48&lt;=80,"Series",E48&lt;=120,"TV Movie",E48&gt;120,"Long Movie")</f>
        <v>Long Movie</v>
      </c>
      <c r="I48" t="s">
        <v>145</v>
      </c>
      <c r="J48" t="s">
        <v>5802</v>
      </c>
      <c r="K48" t="s">
        <v>5802</v>
      </c>
      <c r="L48" s="5">
        <v>8.6999999999999993</v>
      </c>
      <c r="M48" t="str" cm="1">
        <f t="array" ref="M48">_xlfn.IFS(L48&lt;=2,"Flop",L48&lt;=5,"Average",L48&lt;=7,"Hit",L48&lt;=9,"Superhit",L48&gt;9,"BlockBuster")</f>
        <v>Superhit</v>
      </c>
      <c r="N48" s="6">
        <v>1049260</v>
      </c>
      <c r="O48" s="6" t="str" cm="1">
        <f t="array" ref="O48">_xlfn.IFS(N48&lt;=100000,"Low",N48&lt;=500000,"Median",N48&lt;=1500000,"High",N48&gt;1500000,"Very High")</f>
        <v>High</v>
      </c>
      <c r="P48">
        <v>3000000</v>
      </c>
      <c r="Q48">
        <v>109114817</v>
      </c>
      <c r="R48">
        <f t="shared" si="2"/>
        <v>106114817</v>
      </c>
      <c r="S48" t="str">
        <f t="shared" si="3"/>
        <v>Profit</v>
      </c>
      <c r="T48" s="1">
        <v>27717</v>
      </c>
      <c r="U48" t="s">
        <v>146</v>
      </c>
      <c r="V48" s="14">
        <v>27717</v>
      </c>
      <c r="W48" t="str">
        <f t="shared" si="4"/>
        <v>November</v>
      </c>
      <c r="X48" s="4" t="str">
        <f t="shared" si="5"/>
        <v>1975</v>
      </c>
      <c r="Y48" s="6">
        <f t="shared" si="6"/>
        <v>1975</v>
      </c>
      <c r="Z48" s="4" t="str">
        <f t="shared" si="7"/>
        <v>19</v>
      </c>
      <c r="AA48" s="6">
        <f t="shared" si="8"/>
        <v>19</v>
      </c>
      <c r="AB48" t="str">
        <f t="shared" si="9"/>
        <v>Wednesday</v>
      </c>
    </row>
    <row r="49" spans="1:28" x14ac:dyDescent="0.25">
      <c r="A49" s="3" t="s">
        <v>147</v>
      </c>
      <c r="B49" t="s">
        <v>148</v>
      </c>
      <c r="C49" s="3" t="s">
        <v>148</v>
      </c>
      <c r="D49" s="6">
        <v>0</v>
      </c>
      <c r="E49" s="6">
        <v>100</v>
      </c>
      <c r="F49" s="6">
        <f t="shared" si="0"/>
        <v>1</v>
      </c>
      <c r="G49" s="6">
        <f t="shared" si="1"/>
        <v>40</v>
      </c>
      <c r="H49" s="6" t="str" cm="1">
        <f t="array" ref="H49">_xlfn.IFS(E49&lt;=80,"Series",E49&lt;=120,"TV Movie",E49&gt;120,"Long Movie")</f>
        <v>TV Movie</v>
      </c>
      <c r="I49" t="s">
        <v>132</v>
      </c>
      <c r="J49" t="s">
        <v>83</v>
      </c>
      <c r="K49" t="s">
        <v>8164</v>
      </c>
      <c r="L49" s="5">
        <v>7.4</v>
      </c>
      <c r="M49" t="str" cm="1">
        <f t="array" ref="M49">_xlfn.IFS(L49&lt;=2,"Flop",L49&lt;=5,"Average",L49&lt;=7,"Hit",L49&lt;=9,"Superhit",L49&gt;9,"BlockBuster")</f>
        <v>Superhit</v>
      </c>
      <c r="N49" s="6">
        <v>163210</v>
      </c>
      <c r="O49" s="6" t="str" cm="1">
        <f t="array" ref="O49">_xlfn.IFS(N49&lt;=100000,"Low",N49&lt;=500000,"Median",N49&lt;=1500000,"High",N49&gt;1500000,"Very High")</f>
        <v>Median</v>
      </c>
      <c r="P49">
        <v>1200000</v>
      </c>
      <c r="Q49">
        <v>115341126</v>
      </c>
      <c r="R49">
        <f t="shared" si="2"/>
        <v>114141126</v>
      </c>
      <c r="S49" t="str">
        <f t="shared" si="3"/>
        <v>Profit</v>
      </c>
      <c r="T49" s="1">
        <v>27620</v>
      </c>
      <c r="U49" t="s">
        <v>149</v>
      </c>
      <c r="V49" s="14">
        <v>27620</v>
      </c>
      <c r="W49" t="str">
        <f t="shared" si="4"/>
        <v>August</v>
      </c>
      <c r="X49" s="4" t="str">
        <f t="shared" si="5"/>
        <v>1975</v>
      </c>
      <c r="Y49" s="6">
        <f t="shared" si="6"/>
        <v>1975</v>
      </c>
      <c r="Z49" s="4" t="str">
        <f t="shared" si="7"/>
        <v>14</v>
      </c>
      <c r="AA49" s="6">
        <f t="shared" si="8"/>
        <v>14</v>
      </c>
      <c r="AB49" t="str">
        <f t="shared" si="9"/>
        <v>Thursday</v>
      </c>
    </row>
    <row r="50" spans="1:28" x14ac:dyDescent="0.25">
      <c r="A50" s="3" t="s">
        <v>150</v>
      </c>
      <c r="B50" t="s">
        <v>151</v>
      </c>
      <c r="C50" s="3" t="s">
        <v>151</v>
      </c>
      <c r="D50" s="6">
        <v>0</v>
      </c>
      <c r="E50" s="6">
        <v>117</v>
      </c>
      <c r="F50" s="6">
        <f t="shared" si="0"/>
        <v>1</v>
      </c>
      <c r="G50" s="6">
        <f t="shared" si="1"/>
        <v>57</v>
      </c>
      <c r="H50" s="6" t="str" cm="1">
        <f t="array" ref="H50">_xlfn.IFS(E50&lt;=80,"Series",E50&lt;=120,"TV Movie",E50&gt;120,"Long Movie")</f>
        <v>TV Movie</v>
      </c>
      <c r="I50" t="s">
        <v>8162</v>
      </c>
      <c r="J50" t="s">
        <v>8166</v>
      </c>
      <c r="K50" t="s">
        <v>3857</v>
      </c>
      <c r="L50" s="5">
        <v>7.4</v>
      </c>
      <c r="M50" t="str" cm="1">
        <f t="array" ref="M50">_xlfn.IFS(L50&lt;=2,"Flop",L50&lt;=5,"Average",L50&lt;=7,"Hit",L50&lt;=9,"Superhit",L50&gt;9,"BlockBuster")</f>
        <v>Superhit</v>
      </c>
      <c r="N50" s="6">
        <v>60556</v>
      </c>
      <c r="O50" s="6" t="str" cm="1">
        <f t="array" ref="O50">_xlfn.IFS(N50&lt;=100000,"Low",N50&lt;=500000,"Median",N50&lt;=1500000,"High",N50&gt;1500000,"Very High")</f>
        <v>Low</v>
      </c>
      <c r="P50">
        <v>20000000</v>
      </c>
      <c r="Q50">
        <v>27476252</v>
      </c>
      <c r="R50">
        <f t="shared" si="2"/>
        <v>7476252</v>
      </c>
      <c r="S50" t="str">
        <f t="shared" si="3"/>
        <v>Profit</v>
      </c>
      <c r="T50" s="1">
        <v>27661</v>
      </c>
      <c r="U50" t="s">
        <v>152</v>
      </c>
      <c r="V50" s="14">
        <v>27661</v>
      </c>
      <c r="W50" t="str">
        <f t="shared" si="4"/>
        <v>September</v>
      </c>
      <c r="X50" s="4" t="str">
        <f t="shared" si="5"/>
        <v>1975</v>
      </c>
      <c r="Y50" s="6">
        <f t="shared" si="6"/>
        <v>1975</v>
      </c>
      <c r="Z50" s="4" t="str">
        <f t="shared" si="7"/>
        <v>24</v>
      </c>
      <c r="AA50" s="6">
        <f t="shared" si="8"/>
        <v>24</v>
      </c>
      <c r="AB50" t="str">
        <f t="shared" si="9"/>
        <v>Wednesday</v>
      </c>
    </row>
    <row r="51" spans="1:28" x14ac:dyDescent="0.25">
      <c r="A51" s="3" t="s">
        <v>153</v>
      </c>
      <c r="B51" t="s">
        <v>154</v>
      </c>
      <c r="C51" s="3" t="s">
        <v>154</v>
      </c>
      <c r="D51" s="6">
        <v>0</v>
      </c>
      <c r="E51" s="6">
        <v>138</v>
      </c>
      <c r="F51" s="6">
        <f t="shared" si="0"/>
        <v>2</v>
      </c>
      <c r="G51" s="6">
        <f t="shared" si="1"/>
        <v>18</v>
      </c>
      <c r="H51" s="6" t="str" cm="1">
        <f t="array" ref="H51">_xlfn.IFS(E51&lt;=80,"Series",E51&lt;=120,"TV Movie",E51&gt;120,"Long Movie")</f>
        <v>Long Movie</v>
      </c>
      <c r="I51" t="s">
        <v>145</v>
      </c>
      <c r="J51" t="s">
        <v>8167</v>
      </c>
      <c r="K51" t="s">
        <v>3857</v>
      </c>
      <c r="L51" s="5">
        <v>7.9</v>
      </c>
      <c r="M51" t="str" cm="1">
        <f t="array" ref="M51">_xlfn.IFS(L51&lt;=2,"Flop",L51&lt;=5,"Average",L51&lt;=7,"Hit",L51&lt;=9,"Superhit",L51&gt;9,"BlockBuster")</f>
        <v>Superhit</v>
      </c>
      <c r="N51" s="6">
        <v>123134</v>
      </c>
      <c r="O51" s="6" t="str" cm="1">
        <f t="array" ref="O51">_xlfn.IFS(N51&lt;=100000,"Low",N51&lt;=500000,"Median",N51&lt;=1500000,"High",N51&gt;1500000,"Very High")</f>
        <v>Median</v>
      </c>
      <c r="P51">
        <v>8500000</v>
      </c>
      <c r="Q51">
        <v>70600000</v>
      </c>
      <c r="R51">
        <f t="shared" si="2"/>
        <v>62100000</v>
      </c>
      <c r="S51" t="str">
        <f t="shared" si="3"/>
        <v>Profit</v>
      </c>
      <c r="T51" s="1">
        <v>27854</v>
      </c>
      <c r="U51" t="s">
        <v>155</v>
      </c>
      <c r="V51" s="14">
        <v>27854</v>
      </c>
      <c r="W51" t="str">
        <f t="shared" si="4"/>
        <v>April</v>
      </c>
      <c r="X51" s="4" t="str">
        <f t="shared" si="5"/>
        <v>1976</v>
      </c>
      <c r="Y51" s="6">
        <f t="shared" si="6"/>
        <v>1976</v>
      </c>
      <c r="Z51" s="4" t="str">
        <f t="shared" si="7"/>
        <v>4</v>
      </c>
      <c r="AA51" s="6">
        <f t="shared" si="8"/>
        <v>4</v>
      </c>
      <c r="AB51" t="str">
        <f t="shared" si="9"/>
        <v>Sunday</v>
      </c>
    </row>
    <row r="52" spans="1:28" x14ac:dyDescent="0.25">
      <c r="A52" s="3" t="s">
        <v>156</v>
      </c>
      <c r="B52" t="s">
        <v>157</v>
      </c>
      <c r="C52" s="3" t="s">
        <v>157</v>
      </c>
      <c r="D52" s="6">
        <v>0</v>
      </c>
      <c r="E52" s="6">
        <v>91</v>
      </c>
      <c r="F52" s="6">
        <f t="shared" si="0"/>
        <v>1</v>
      </c>
      <c r="G52" s="6">
        <f t="shared" si="1"/>
        <v>31</v>
      </c>
      <c r="H52" s="6" t="str" cm="1">
        <f t="array" ref="H52">_xlfn.IFS(E52&lt;=80,"Series",E52&lt;=120,"TV Movie",E52&gt;120,"Long Movie")</f>
        <v>TV Movie</v>
      </c>
      <c r="I52" t="s">
        <v>5529</v>
      </c>
      <c r="J52" t="s">
        <v>8162</v>
      </c>
      <c r="K52" t="s">
        <v>3857</v>
      </c>
      <c r="L52" s="5">
        <v>7.3</v>
      </c>
      <c r="M52" t="str" cm="1">
        <f t="array" ref="M52">_xlfn.IFS(L52&lt;=2,"Flop",L52&lt;=5,"Average",L52&lt;=7,"Hit",L52&lt;=9,"Superhit",L52&gt;9,"BlockBuster")</f>
        <v>Superhit</v>
      </c>
      <c r="N52" s="6">
        <v>54149</v>
      </c>
      <c r="O52" s="6" t="str" cm="1">
        <f t="array" ref="O52">_xlfn.IFS(N52&lt;=100000,"Low",N52&lt;=500000,"Median",N52&lt;=1500000,"High",N52&gt;1500000,"Very High")</f>
        <v>Low</v>
      </c>
      <c r="P52">
        <v>150000</v>
      </c>
      <c r="Q52">
        <v>0</v>
      </c>
      <c r="R52">
        <f t="shared" si="2"/>
        <v>-150000</v>
      </c>
      <c r="S52" t="str">
        <f t="shared" si="3"/>
        <v>Loss</v>
      </c>
      <c r="T52" s="1">
        <v>28041</v>
      </c>
      <c r="U52" t="s">
        <v>158</v>
      </c>
      <c r="V52" s="14">
        <v>28041</v>
      </c>
      <c r="W52" t="str">
        <f t="shared" si="4"/>
        <v>October</v>
      </c>
      <c r="X52" s="4" t="str">
        <f t="shared" si="5"/>
        <v>1976</v>
      </c>
      <c r="Y52" s="6">
        <f t="shared" si="6"/>
        <v>1976</v>
      </c>
      <c r="Z52" s="4" t="str">
        <f t="shared" si="7"/>
        <v>8</v>
      </c>
      <c r="AA52" s="6">
        <f t="shared" si="8"/>
        <v>8</v>
      </c>
      <c r="AB52" t="str">
        <f t="shared" si="9"/>
        <v>Friday</v>
      </c>
    </row>
    <row r="53" spans="1:28" x14ac:dyDescent="0.25">
      <c r="A53" s="3" t="s">
        <v>159</v>
      </c>
      <c r="B53" t="s">
        <v>160</v>
      </c>
      <c r="C53" s="3" t="s">
        <v>160</v>
      </c>
      <c r="D53" s="6">
        <v>0</v>
      </c>
      <c r="E53" s="6">
        <v>98</v>
      </c>
      <c r="F53" s="6">
        <f t="shared" si="0"/>
        <v>1</v>
      </c>
      <c r="G53" s="6">
        <f t="shared" si="1"/>
        <v>38</v>
      </c>
      <c r="H53" s="6" t="str" cm="1">
        <f t="array" ref="H53">_xlfn.IFS(E53&lt;=80,"Series",E53&lt;=120,"TV Movie",E53&gt;120,"Long Movie")</f>
        <v>TV Movie</v>
      </c>
      <c r="I53" t="s">
        <v>83</v>
      </c>
      <c r="J53" t="s">
        <v>8166</v>
      </c>
      <c r="K53" t="s">
        <v>5802</v>
      </c>
      <c r="L53" s="5">
        <v>7.4</v>
      </c>
      <c r="M53" t="str" cm="1">
        <f t="array" ref="M53">_xlfn.IFS(L53&lt;=2,"Flop",L53&lt;=5,"Average",L53&lt;=7,"Hit",L53&lt;=9,"Superhit",L53&gt;9,"BlockBuster")</f>
        <v>Superhit</v>
      </c>
      <c r="N53" s="6">
        <v>201876</v>
      </c>
      <c r="O53" s="6" t="str" cm="1">
        <f t="array" ref="O53">_xlfn.IFS(N53&lt;=100000,"Low",N53&lt;=500000,"Median",N53&lt;=1500000,"High",N53&gt;1500000,"Very High")</f>
        <v>Median</v>
      </c>
      <c r="P53">
        <v>1800000</v>
      </c>
      <c r="Q53">
        <v>33800000</v>
      </c>
      <c r="R53">
        <f t="shared" si="2"/>
        <v>32000000</v>
      </c>
      <c r="S53" t="str">
        <f t="shared" si="3"/>
        <v>Profit</v>
      </c>
      <c r="T53" s="1">
        <v>28067</v>
      </c>
      <c r="U53" t="s">
        <v>161</v>
      </c>
      <c r="V53" s="14">
        <v>28067</v>
      </c>
      <c r="W53" t="str">
        <f t="shared" si="4"/>
        <v>November</v>
      </c>
      <c r="X53" s="4" t="str">
        <f t="shared" si="5"/>
        <v>1976</v>
      </c>
      <c r="Y53" s="6">
        <f t="shared" si="6"/>
        <v>1976</v>
      </c>
      <c r="Z53" s="4" t="str">
        <f t="shared" si="7"/>
        <v>3</v>
      </c>
      <c r="AA53" s="6">
        <f t="shared" si="8"/>
        <v>3</v>
      </c>
      <c r="AB53" t="str">
        <f t="shared" si="9"/>
        <v>Wednesday</v>
      </c>
    </row>
    <row r="54" spans="1:28" x14ac:dyDescent="0.25">
      <c r="A54" s="3" t="s">
        <v>162</v>
      </c>
      <c r="B54" t="s">
        <v>163</v>
      </c>
      <c r="C54" s="3" t="s">
        <v>163</v>
      </c>
      <c r="D54" s="6">
        <v>0</v>
      </c>
      <c r="E54" s="6">
        <v>89</v>
      </c>
      <c r="F54" s="6">
        <f t="shared" si="0"/>
        <v>1</v>
      </c>
      <c r="G54" s="6">
        <f t="shared" si="1"/>
        <v>29</v>
      </c>
      <c r="H54" s="6" t="str" cm="1">
        <f t="array" ref="H54">_xlfn.IFS(E54&lt;=80,"Series",E54&lt;=120,"TV Movie",E54&gt;120,"Long Movie")</f>
        <v>TV Movie</v>
      </c>
      <c r="I54" t="s">
        <v>8156</v>
      </c>
      <c r="J54" t="s">
        <v>83</v>
      </c>
      <c r="K54" t="s">
        <v>5802</v>
      </c>
      <c r="L54" s="5">
        <v>7.3</v>
      </c>
      <c r="M54" t="str" cm="1">
        <f t="array" ref="M54">_xlfn.IFS(L54&lt;=2,"Flop",L54&lt;=5,"Average",L54&lt;=7,"Hit",L54&lt;=9,"Superhit",L54&gt;9,"BlockBuster")</f>
        <v>Superhit</v>
      </c>
      <c r="N54" s="6">
        <v>124232</v>
      </c>
      <c r="O54" s="6" t="str" cm="1">
        <f t="array" ref="O54">_xlfn.IFS(N54&lt;=100000,"Low",N54&lt;=500000,"Median",N54&lt;=1500000,"High",N54&gt;1500000,"Very High")</f>
        <v>Median</v>
      </c>
      <c r="P54">
        <v>10000</v>
      </c>
      <c r="Q54">
        <v>23557</v>
      </c>
      <c r="R54">
        <f t="shared" si="2"/>
        <v>13557</v>
      </c>
      <c r="S54" t="str">
        <f t="shared" si="3"/>
        <v>Profit</v>
      </c>
      <c r="T54" s="1">
        <v>28203</v>
      </c>
      <c r="U54" t="s">
        <v>164</v>
      </c>
      <c r="V54" s="14">
        <v>28203</v>
      </c>
      <c r="W54" t="str">
        <f t="shared" si="4"/>
        <v>March</v>
      </c>
      <c r="X54" s="4" t="str">
        <f t="shared" si="5"/>
        <v>1977</v>
      </c>
      <c r="Y54" s="6">
        <f t="shared" si="6"/>
        <v>1977</v>
      </c>
      <c r="Z54" s="4" t="str">
        <f t="shared" si="7"/>
        <v>19</v>
      </c>
      <c r="AA54" s="6">
        <f t="shared" si="8"/>
        <v>19</v>
      </c>
      <c r="AB54" t="str">
        <f t="shared" si="9"/>
        <v>Saturday</v>
      </c>
    </row>
    <row r="55" spans="1:28" x14ac:dyDescent="0.25">
      <c r="A55" s="3" t="s">
        <v>165</v>
      </c>
      <c r="B55" t="s">
        <v>166</v>
      </c>
      <c r="C55" s="3" t="s">
        <v>166</v>
      </c>
      <c r="D55" s="6">
        <v>0</v>
      </c>
      <c r="E55" s="6">
        <v>119</v>
      </c>
      <c r="F55" s="6">
        <f t="shared" si="0"/>
        <v>1</v>
      </c>
      <c r="G55" s="6">
        <f t="shared" si="1"/>
        <v>59</v>
      </c>
      <c r="H55" s="6" t="str" cm="1">
        <f t="array" ref="H55">_xlfn.IFS(E55&lt;=80,"Series",E55&lt;=120,"TV Movie",E55&gt;120,"Long Movie")</f>
        <v>TV Movie</v>
      </c>
      <c r="I55" t="s">
        <v>5529</v>
      </c>
      <c r="J55" t="s">
        <v>8158</v>
      </c>
      <c r="K55" t="s">
        <v>8161</v>
      </c>
      <c r="L55" s="5">
        <v>6.8</v>
      </c>
      <c r="M55" t="str" cm="1">
        <f t="array" ref="M55">_xlfn.IFS(L55&lt;=2,"Flop",L55&lt;=5,"Average",L55&lt;=7,"Hit",L55&lt;=9,"Superhit",L55&gt;9,"BlockBuster")</f>
        <v>Hit</v>
      </c>
      <c r="N55" s="6">
        <v>59826</v>
      </c>
      <c r="O55" s="6" t="str" cm="1">
        <f t="array" ref="O55">_xlfn.IFS(N55&lt;=100000,"Low",N55&lt;=500000,"Median",N55&lt;=1500000,"High",N55&gt;1500000,"Very High")</f>
        <v>Low</v>
      </c>
      <c r="P55">
        <v>9000000</v>
      </c>
      <c r="Q55">
        <v>0</v>
      </c>
      <c r="R55">
        <f t="shared" si="2"/>
        <v>-9000000</v>
      </c>
      <c r="S55" t="str">
        <f t="shared" si="3"/>
        <v>Loss</v>
      </c>
      <c r="T55" s="1">
        <v>27934</v>
      </c>
      <c r="U55" t="s">
        <v>167</v>
      </c>
      <c r="V55" s="14">
        <v>27934</v>
      </c>
      <c r="W55" t="str">
        <f t="shared" si="4"/>
        <v>June</v>
      </c>
      <c r="X55" s="4" t="str">
        <f t="shared" si="5"/>
        <v>1976</v>
      </c>
      <c r="Y55" s="6">
        <f t="shared" si="6"/>
        <v>1976</v>
      </c>
      <c r="Z55" s="4" t="str">
        <f t="shared" si="7"/>
        <v>23</v>
      </c>
      <c r="AA55" s="6">
        <f t="shared" si="8"/>
        <v>23</v>
      </c>
      <c r="AB55" t="str">
        <f t="shared" si="9"/>
        <v>Wednesday</v>
      </c>
    </row>
    <row r="56" spans="1:28" x14ac:dyDescent="0.25">
      <c r="A56" s="3" t="s">
        <v>168</v>
      </c>
      <c r="B56" t="s">
        <v>169</v>
      </c>
      <c r="C56" s="3" t="s">
        <v>169</v>
      </c>
      <c r="D56" s="6">
        <v>0</v>
      </c>
      <c r="E56" s="6">
        <v>125</v>
      </c>
      <c r="F56" s="6">
        <f t="shared" si="0"/>
        <v>2</v>
      </c>
      <c r="G56" s="6">
        <f t="shared" si="1"/>
        <v>5</v>
      </c>
      <c r="H56" s="6" t="str" cm="1">
        <f t="array" ref="H56">_xlfn.IFS(E56&lt;=80,"Series",E56&lt;=120,"TV Movie",E56&gt;120,"Long Movie")</f>
        <v>Long Movie</v>
      </c>
      <c r="I56" t="s">
        <v>8162</v>
      </c>
      <c r="J56" t="s">
        <v>145</v>
      </c>
      <c r="K56" t="s">
        <v>3857</v>
      </c>
      <c r="L56" s="5">
        <v>7.4</v>
      </c>
      <c r="M56" t="str" cm="1">
        <f t="array" ref="M56">_xlfn.IFS(L56&lt;=2,"Flop",L56&lt;=5,"Average",L56&lt;=7,"Hit",L56&lt;=9,"Superhit",L56&gt;9,"BlockBuster")</f>
        <v>Superhit</v>
      </c>
      <c r="N56" s="6">
        <v>68705</v>
      </c>
      <c r="O56" s="6" t="str" cm="1">
        <f t="array" ref="O56">_xlfn.IFS(N56&lt;=100000,"Low",N56&lt;=500000,"Median",N56&lt;=1500000,"High",N56&gt;1500000,"Very High")</f>
        <v>Low</v>
      </c>
      <c r="P56">
        <v>6500000</v>
      </c>
      <c r="Q56">
        <v>21709020</v>
      </c>
      <c r="R56">
        <f t="shared" si="2"/>
        <v>15209020</v>
      </c>
      <c r="S56" t="str">
        <f t="shared" si="3"/>
        <v>Profit</v>
      </c>
      <c r="T56" s="1">
        <v>28039</v>
      </c>
      <c r="U56" t="s">
        <v>170</v>
      </c>
      <c r="V56" s="14">
        <v>28039</v>
      </c>
      <c r="W56" t="str">
        <f t="shared" si="4"/>
        <v>October</v>
      </c>
      <c r="X56" s="4" t="str">
        <f t="shared" si="5"/>
        <v>1976</v>
      </c>
      <c r="Y56" s="6">
        <f t="shared" si="6"/>
        <v>1976</v>
      </c>
      <c r="Z56" s="4" t="str">
        <f t="shared" si="7"/>
        <v>6</v>
      </c>
      <c r="AA56" s="6">
        <f t="shared" si="8"/>
        <v>6</v>
      </c>
      <c r="AB56" t="str">
        <f t="shared" si="9"/>
        <v>Wednesday</v>
      </c>
    </row>
    <row r="57" spans="1:28" x14ac:dyDescent="0.25">
      <c r="A57" s="3" t="s">
        <v>171</v>
      </c>
      <c r="B57" t="s">
        <v>172</v>
      </c>
      <c r="C57" s="3" t="s">
        <v>172</v>
      </c>
      <c r="D57" s="6">
        <v>0</v>
      </c>
      <c r="E57" s="6">
        <v>121</v>
      </c>
      <c r="F57" s="6">
        <f t="shared" si="0"/>
        <v>2</v>
      </c>
      <c r="G57" s="6">
        <f t="shared" si="1"/>
        <v>1</v>
      </c>
      <c r="H57" s="6" t="str" cm="1">
        <f t="array" ref="H57">_xlfn.IFS(E57&lt;=80,"Series",E57&lt;=120,"TV Movie",E57&gt;120,"Long Movie")</f>
        <v>Long Movie</v>
      </c>
      <c r="I57" t="s">
        <v>145</v>
      </c>
      <c r="J57" t="s">
        <v>5802</v>
      </c>
      <c r="K57" t="s">
        <v>5802</v>
      </c>
      <c r="L57" s="5">
        <v>8.1</v>
      </c>
      <c r="M57" t="str" cm="1">
        <f t="array" ref="M57">_xlfn.IFS(L57&lt;=2,"Flop",L57&lt;=5,"Average",L57&lt;=7,"Hit",L57&lt;=9,"Superhit",L57&gt;9,"BlockBuster")</f>
        <v>Superhit</v>
      </c>
      <c r="N57" s="6">
        <v>166646</v>
      </c>
      <c r="O57" s="6" t="str" cm="1">
        <f t="array" ref="O57">_xlfn.IFS(N57&lt;=100000,"Low",N57&lt;=500000,"Median",N57&lt;=1500000,"High",N57&gt;1500000,"Very High")</f>
        <v>Median</v>
      </c>
      <c r="P57">
        <v>3800000</v>
      </c>
      <c r="Q57">
        <v>23690757</v>
      </c>
      <c r="R57">
        <f t="shared" si="2"/>
        <v>19890757</v>
      </c>
      <c r="S57" t="str">
        <f t="shared" si="3"/>
        <v>Profit</v>
      </c>
      <c r="T57" s="1">
        <v>28078</v>
      </c>
      <c r="U57" t="s">
        <v>98</v>
      </c>
      <c r="V57" s="14">
        <v>28078</v>
      </c>
      <c r="W57" t="str">
        <f t="shared" si="4"/>
        <v>November</v>
      </c>
      <c r="X57" s="4" t="str">
        <f t="shared" si="5"/>
        <v>1976</v>
      </c>
      <c r="Y57" s="6">
        <f t="shared" si="6"/>
        <v>1976</v>
      </c>
      <c r="Z57" s="4" t="str">
        <f t="shared" si="7"/>
        <v>14</v>
      </c>
      <c r="AA57" s="6">
        <f t="shared" si="8"/>
        <v>14</v>
      </c>
      <c r="AB57" t="str">
        <f t="shared" si="9"/>
        <v>Sunday</v>
      </c>
    </row>
    <row r="58" spans="1:28" x14ac:dyDescent="0.25">
      <c r="A58" s="3" t="s">
        <v>173</v>
      </c>
      <c r="B58" t="s">
        <v>174</v>
      </c>
      <c r="C58" s="3" t="s">
        <v>174</v>
      </c>
      <c r="D58" s="6">
        <v>0</v>
      </c>
      <c r="E58" s="6">
        <v>111</v>
      </c>
      <c r="F58" s="6">
        <f t="shared" si="0"/>
        <v>1</v>
      </c>
      <c r="G58" s="6">
        <f t="shared" si="1"/>
        <v>51</v>
      </c>
      <c r="H58" s="6" t="str" cm="1">
        <f t="array" ref="H58">_xlfn.IFS(E58&lt;=80,"Series",E58&lt;=120,"TV Movie",E58&gt;120,"Long Movie")</f>
        <v>TV Movie</v>
      </c>
      <c r="I58" t="s">
        <v>83</v>
      </c>
      <c r="J58" t="s">
        <v>8166</v>
      </c>
      <c r="K58" t="s">
        <v>5802</v>
      </c>
      <c r="L58" s="5">
        <v>7.5</v>
      </c>
      <c r="M58" t="str" cm="1">
        <f t="array" ref="M58">_xlfn.IFS(L58&lt;=2,"Flop",L58&lt;=5,"Average",L58&lt;=7,"Hit",L58&lt;=9,"Superhit",L58&gt;9,"BlockBuster")</f>
        <v>Superhit</v>
      </c>
      <c r="N58" s="6">
        <v>128038</v>
      </c>
      <c r="O58" s="6" t="str" cm="1">
        <f t="array" ref="O58">_xlfn.IFS(N58&lt;=100000,"Low",N58&lt;=500000,"Median",N58&lt;=1500000,"High",N58&gt;1500000,"Very High")</f>
        <v>Median</v>
      </c>
      <c r="P58">
        <v>2800000</v>
      </c>
      <c r="Q58">
        <v>60922980</v>
      </c>
      <c r="R58">
        <f t="shared" si="2"/>
        <v>58122980</v>
      </c>
      <c r="S58" t="str">
        <f t="shared" si="3"/>
        <v>Profit</v>
      </c>
      <c r="T58" s="1">
        <v>27936</v>
      </c>
      <c r="U58" t="s">
        <v>175</v>
      </c>
      <c r="V58" s="14">
        <v>27936</v>
      </c>
      <c r="W58" t="str">
        <f t="shared" si="4"/>
        <v>June</v>
      </c>
      <c r="X58" s="4" t="str">
        <f t="shared" si="5"/>
        <v>1976</v>
      </c>
      <c r="Y58" s="6">
        <f t="shared" si="6"/>
        <v>1976</v>
      </c>
      <c r="Z58" s="4" t="str">
        <f t="shared" si="7"/>
        <v>25</v>
      </c>
      <c r="AA58" s="6">
        <f t="shared" si="8"/>
        <v>25</v>
      </c>
      <c r="AB58" t="str">
        <f t="shared" si="9"/>
        <v>Friday</v>
      </c>
    </row>
    <row r="59" spans="1:28" x14ac:dyDescent="0.25">
      <c r="A59" s="3" t="s">
        <v>176</v>
      </c>
      <c r="B59" t="s">
        <v>177</v>
      </c>
      <c r="C59" s="3" t="s">
        <v>177</v>
      </c>
      <c r="D59" s="6">
        <v>0</v>
      </c>
      <c r="E59" s="6">
        <v>135</v>
      </c>
      <c r="F59" s="6">
        <f t="shared" si="0"/>
        <v>2</v>
      </c>
      <c r="G59" s="6">
        <f t="shared" si="1"/>
        <v>15</v>
      </c>
      <c r="H59" s="6" t="str" cm="1">
        <f t="array" ref="H59">_xlfn.IFS(E59&lt;=80,"Series",E59&lt;=120,"TV Movie",E59&gt;120,"Long Movie")</f>
        <v>Long Movie</v>
      </c>
      <c r="I59" t="s">
        <v>178</v>
      </c>
      <c r="J59" t="s">
        <v>5802</v>
      </c>
      <c r="K59" t="s">
        <v>5802</v>
      </c>
      <c r="L59" s="5">
        <v>7.8</v>
      </c>
      <c r="M59" t="str" cm="1">
        <f t="array" ref="M59">_xlfn.IFS(L59&lt;=2,"Flop",L59&lt;=5,"Average",L59&lt;=7,"Hit",L59&lt;=9,"Superhit",L59&gt;9,"BlockBuster")</f>
        <v>Superhit</v>
      </c>
      <c r="N59" s="6">
        <v>78172</v>
      </c>
      <c r="O59" s="6" t="str" cm="1">
        <f t="array" ref="O59">_xlfn.IFS(N59&lt;=100000,"Low",N59&lt;=500000,"Median",N59&lt;=1500000,"High",N59&gt;1500000,"Very High")</f>
        <v>Low</v>
      </c>
      <c r="P59">
        <v>3700000</v>
      </c>
      <c r="Q59">
        <v>31800000</v>
      </c>
      <c r="R59">
        <f t="shared" si="2"/>
        <v>28100000</v>
      </c>
      <c r="S59" t="str">
        <f t="shared" si="3"/>
        <v>Profit</v>
      </c>
      <c r="T59" s="1">
        <v>27937</v>
      </c>
      <c r="U59" t="s">
        <v>69</v>
      </c>
      <c r="V59" s="14">
        <v>27937</v>
      </c>
      <c r="W59" t="str">
        <f t="shared" si="4"/>
        <v>June</v>
      </c>
      <c r="X59" s="4" t="str">
        <f t="shared" si="5"/>
        <v>1976</v>
      </c>
      <c r="Y59" s="6">
        <f t="shared" si="6"/>
        <v>1976</v>
      </c>
      <c r="Z59" s="4" t="str">
        <f t="shared" si="7"/>
        <v>26</v>
      </c>
      <c r="AA59" s="6">
        <f t="shared" si="8"/>
        <v>26</v>
      </c>
      <c r="AB59" t="str">
        <f t="shared" si="9"/>
        <v>Saturday</v>
      </c>
    </row>
    <row r="60" spans="1:28" x14ac:dyDescent="0.25">
      <c r="A60" s="3" t="s">
        <v>179</v>
      </c>
      <c r="B60" t="s">
        <v>180</v>
      </c>
      <c r="C60" s="3" t="s">
        <v>180</v>
      </c>
      <c r="D60" s="6">
        <v>0</v>
      </c>
      <c r="E60" s="6">
        <v>120</v>
      </c>
      <c r="F60" s="6">
        <f t="shared" si="0"/>
        <v>2</v>
      </c>
      <c r="G60" s="6">
        <f t="shared" si="1"/>
        <v>0</v>
      </c>
      <c r="H60" s="6" t="str" cm="1">
        <f t="array" ref="H60">_xlfn.IFS(E60&lt;=80,"Series",E60&lt;=120,"TV Movie",E60&gt;120,"Long Movie")</f>
        <v>TV Movie</v>
      </c>
      <c r="I60" t="s">
        <v>145</v>
      </c>
      <c r="J60" t="s">
        <v>8168</v>
      </c>
      <c r="K60" t="s">
        <v>5802</v>
      </c>
      <c r="L60" s="5">
        <v>8.1</v>
      </c>
      <c r="M60" t="str" cm="1">
        <f t="array" ref="M60">_xlfn.IFS(L60&lt;=2,"Flop",L60&lt;=5,"Average",L60&lt;=7,"Hit",L60&lt;=9,"Superhit",L60&gt;9,"BlockBuster")</f>
        <v>Superhit</v>
      </c>
      <c r="N60" s="6">
        <v>613757</v>
      </c>
      <c r="O60" s="6" t="str" cm="1">
        <f t="array" ref="O60">_xlfn.IFS(N60&lt;=100000,"Low",N60&lt;=500000,"Median",N60&lt;=1500000,"High",N60&gt;1500000,"Very High")</f>
        <v>High</v>
      </c>
      <c r="P60">
        <v>960000</v>
      </c>
      <c r="Q60">
        <v>117250587</v>
      </c>
      <c r="R60">
        <f t="shared" si="2"/>
        <v>116290587</v>
      </c>
      <c r="S60" t="str">
        <f t="shared" si="3"/>
        <v>Profit</v>
      </c>
      <c r="T60" s="1">
        <v>28084</v>
      </c>
      <c r="U60" t="s">
        <v>181</v>
      </c>
      <c r="V60" s="14">
        <v>28084</v>
      </c>
      <c r="W60" t="str">
        <f t="shared" si="4"/>
        <v>November</v>
      </c>
      <c r="X60" s="4" t="str">
        <f t="shared" si="5"/>
        <v>1976</v>
      </c>
      <c r="Y60" s="6">
        <f t="shared" si="6"/>
        <v>1976</v>
      </c>
      <c r="Z60" s="4" t="str">
        <f t="shared" si="7"/>
        <v>20</v>
      </c>
      <c r="AA60" s="6">
        <f t="shared" si="8"/>
        <v>20</v>
      </c>
      <c r="AB60" t="str">
        <f t="shared" si="9"/>
        <v>Saturday</v>
      </c>
    </row>
    <row r="61" spans="1:28" x14ac:dyDescent="0.25">
      <c r="A61" s="3" t="s">
        <v>182</v>
      </c>
      <c r="B61" t="s">
        <v>183</v>
      </c>
      <c r="C61" s="3" t="s">
        <v>183</v>
      </c>
      <c r="D61" s="6">
        <v>0</v>
      </c>
      <c r="E61" s="6">
        <v>114</v>
      </c>
      <c r="F61" s="6">
        <f t="shared" si="0"/>
        <v>1</v>
      </c>
      <c r="G61" s="6">
        <f t="shared" si="1"/>
        <v>54</v>
      </c>
      <c r="H61" s="6" t="str" cm="1">
        <f t="array" ref="H61">_xlfn.IFS(E61&lt;=80,"Series",E61&lt;=120,"TV Movie",E61&gt;120,"Long Movie")</f>
        <v>TV Movie</v>
      </c>
      <c r="I61" t="s">
        <v>8162</v>
      </c>
      <c r="J61" t="s">
        <v>145</v>
      </c>
      <c r="K61" t="s">
        <v>5802</v>
      </c>
      <c r="L61" s="5">
        <v>8.1999999999999993</v>
      </c>
      <c r="M61" t="str" cm="1">
        <f t="array" ref="M61">_xlfn.IFS(L61&lt;=2,"Flop",L61&lt;=5,"Average",L61&lt;=7,"Hit",L61&lt;=9,"Superhit",L61&gt;9,"BlockBuster")</f>
        <v>Superhit</v>
      </c>
      <c r="N61" s="6">
        <v>893140</v>
      </c>
      <c r="O61" s="6" t="str" cm="1">
        <f t="array" ref="O61">_xlfn.IFS(N61&lt;=100000,"Low",N61&lt;=500000,"Median",N61&lt;=1500000,"High",N61&gt;1500000,"Very High")</f>
        <v>High</v>
      </c>
      <c r="P61">
        <v>1300000</v>
      </c>
      <c r="Q61">
        <v>28573323</v>
      </c>
      <c r="R61">
        <f t="shared" si="2"/>
        <v>27273323</v>
      </c>
      <c r="S61" t="str">
        <f t="shared" si="3"/>
        <v>Profit</v>
      </c>
      <c r="T61" s="1">
        <v>27798</v>
      </c>
      <c r="U61" t="s">
        <v>88</v>
      </c>
      <c r="V61" s="14">
        <v>27798</v>
      </c>
      <c r="W61" t="str">
        <f t="shared" si="4"/>
        <v>February</v>
      </c>
      <c r="X61" s="4" t="str">
        <f t="shared" si="5"/>
        <v>1976</v>
      </c>
      <c r="Y61" s="6">
        <f t="shared" si="6"/>
        <v>1976</v>
      </c>
      <c r="Z61" s="4" t="str">
        <f t="shared" si="7"/>
        <v>8</v>
      </c>
      <c r="AA61" s="6">
        <f t="shared" si="8"/>
        <v>8</v>
      </c>
      <c r="AB61" t="str">
        <f t="shared" si="9"/>
        <v>Sunday</v>
      </c>
    </row>
    <row r="62" spans="1:28" x14ac:dyDescent="0.25">
      <c r="A62" s="3" t="s">
        <v>184</v>
      </c>
      <c r="B62" t="s">
        <v>185</v>
      </c>
      <c r="C62" s="3" t="s">
        <v>185</v>
      </c>
      <c r="D62" s="6">
        <v>0</v>
      </c>
      <c r="E62" s="6">
        <v>93</v>
      </c>
      <c r="F62" s="6">
        <f t="shared" si="0"/>
        <v>1</v>
      </c>
      <c r="G62" s="6">
        <f t="shared" si="1"/>
        <v>33</v>
      </c>
      <c r="H62" s="6" t="str" cm="1">
        <f t="array" ref="H62">_xlfn.IFS(E62&lt;=80,"Series",E62&lt;=120,"TV Movie",E62&gt;120,"Long Movie")</f>
        <v>TV Movie</v>
      </c>
      <c r="I62" t="s">
        <v>132</v>
      </c>
      <c r="J62" t="s">
        <v>8157</v>
      </c>
      <c r="K62" t="s">
        <v>5802</v>
      </c>
      <c r="L62" s="5">
        <v>8</v>
      </c>
      <c r="M62" t="str" cm="1">
        <f t="array" ref="M62">_xlfn.IFS(L62&lt;=2,"Flop",L62&lt;=5,"Average",L62&lt;=7,"Hit",L62&lt;=9,"Superhit",L62&gt;9,"BlockBuster")</f>
        <v>Superhit</v>
      </c>
      <c r="N62" s="6">
        <v>273832</v>
      </c>
      <c r="O62" s="6" t="str" cm="1">
        <f t="array" ref="O62">_xlfn.IFS(N62&lt;=100000,"Low",N62&lt;=500000,"Median",N62&lt;=1500000,"High",N62&gt;1500000,"Very High")</f>
        <v>Median</v>
      </c>
      <c r="P62">
        <v>4000000</v>
      </c>
      <c r="Q62">
        <v>38288028</v>
      </c>
      <c r="R62">
        <f t="shared" si="2"/>
        <v>34288028</v>
      </c>
      <c r="S62" t="str">
        <f t="shared" si="3"/>
        <v>Profit</v>
      </c>
      <c r="T62" s="1">
        <v>28211</v>
      </c>
      <c r="U62" t="s">
        <v>186</v>
      </c>
      <c r="V62" s="14">
        <v>28211</v>
      </c>
      <c r="W62" t="str">
        <f t="shared" si="4"/>
        <v>March</v>
      </c>
      <c r="X62" s="4" t="str">
        <f t="shared" si="5"/>
        <v>1977</v>
      </c>
      <c r="Y62" s="6">
        <f t="shared" si="6"/>
        <v>1977</v>
      </c>
      <c r="Z62" s="4" t="str">
        <f t="shared" si="7"/>
        <v>27</v>
      </c>
      <c r="AA62" s="6">
        <f t="shared" si="8"/>
        <v>27</v>
      </c>
      <c r="AB62" t="str">
        <f t="shared" si="9"/>
        <v>Sunday</v>
      </c>
    </row>
    <row r="63" spans="1:28" x14ac:dyDescent="0.25">
      <c r="A63" s="3" t="s">
        <v>187</v>
      </c>
      <c r="B63" t="s">
        <v>188</v>
      </c>
      <c r="C63" s="3" t="s">
        <v>188</v>
      </c>
      <c r="D63" s="6">
        <v>0</v>
      </c>
      <c r="E63" s="6">
        <v>175</v>
      </c>
      <c r="F63" s="6">
        <f t="shared" si="0"/>
        <v>2</v>
      </c>
      <c r="G63" s="6">
        <f t="shared" si="1"/>
        <v>55</v>
      </c>
      <c r="H63" s="6" t="str" cm="1">
        <f t="array" ref="H63">_xlfn.IFS(E63&lt;=80,"Series",E63&lt;=120,"TV Movie",E63&gt;120,"Long Movie")</f>
        <v>Long Movie</v>
      </c>
      <c r="I63" t="s">
        <v>145</v>
      </c>
      <c r="J63" t="s">
        <v>8167</v>
      </c>
      <c r="K63" t="s">
        <v>4390</v>
      </c>
      <c r="L63" s="5">
        <v>7.4</v>
      </c>
      <c r="M63" t="str" cm="1">
        <f t="array" ref="M63">_xlfn.IFS(L63&lt;=2,"Flop",L63&lt;=5,"Average",L63&lt;=7,"Hit",L63&lt;=9,"Superhit",L63&gt;9,"BlockBuster")</f>
        <v>Superhit</v>
      </c>
      <c r="N63" s="6">
        <v>60220</v>
      </c>
      <c r="O63" s="6" t="str" cm="1">
        <f t="array" ref="O63">_xlfn.IFS(N63&lt;=100000,"Low",N63&lt;=500000,"Median",N63&lt;=1500000,"High",N63&gt;1500000,"Very High")</f>
        <v>Low</v>
      </c>
      <c r="P63">
        <v>27000000</v>
      </c>
      <c r="Q63">
        <v>50750000</v>
      </c>
      <c r="R63">
        <f t="shared" si="2"/>
        <v>23750000</v>
      </c>
      <c r="S63" t="str">
        <f t="shared" si="3"/>
        <v>Profit</v>
      </c>
      <c r="T63">
        <v>1977</v>
      </c>
      <c r="U63" t="s">
        <v>189</v>
      </c>
      <c r="V63" s="14">
        <v>1977</v>
      </c>
      <c r="W63" t="str">
        <f t="shared" si="4"/>
        <v>May</v>
      </c>
      <c r="X63" s="4" t="str">
        <f t="shared" si="5"/>
        <v>1905</v>
      </c>
      <c r="Y63" s="6">
        <f t="shared" si="6"/>
        <v>1905</v>
      </c>
      <c r="Z63" s="4" t="str">
        <f t="shared" si="7"/>
        <v>30</v>
      </c>
      <c r="AA63" s="6">
        <f t="shared" si="8"/>
        <v>30</v>
      </c>
      <c r="AB63" t="str">
        <f t="shared" si="9"/>
        <v>Tuesday</v>
      </c>
    </row>
    <row r="64" spans="1:28" x14ac:dyDescent="0.25">
      <c r="A64" s="3" t="s">
        <v>190</v>
      </c>
      <c r="B64" t="s">
        <v>191</v>
      </c>
      <c r="C64" s="3" t="s">
        <v>191</v>
      </c>
      <c r="D64" s="6">
        <v>0</v>
      </c>
      <c r="E64" s="6">
        <v>138</v>
      </c>
      <c r="F64" s="6">
        <f t="shared" si="0"/>
        <v>2</v>
      </c>
      <c r="G64" s="6">
        <f t="shared" si="1"/>
        <v>18</v>
      </c>
      <c r="H64" s="6" t="str" cm="1">
        <f t="array" ref="H64">_xlfn.IFS(E64&lt;=80,"Series",E64&lt;=120,"TV Movie",E64&gt;120,"Long Movie")</f>
        <v>Long Movie</v>
      </c>
      <c r="I64" t="s">
        <v>145</v>
      </c>
      <c r="J64" t="s">
        <v>8161</v>
      </c>
      <c r="K64" t="s">
        <v>5802</v>
      </c>
      <c r="L64" s="5">
        <v>7.6</v>
      </c>
      <c r="M64" t="str" cm="1">
        <f t="array" ref="M64">_xlfn.IFS(L64&lt;=2,"Flop",L64&lt;=5,"Average",L64&lt;=7,"Hit",L64&lt;=9,"Superhit",L64&gt;9,"BlockBuster")</f>
        <v>Superhit</v>
      </c>
      <c r="N64" s="6">
        <v>212488</v>
      </c>
      <c r="O64" s="6" t="str" cm="1">
        <f t="array" ref="O64">_xlfn.IFS(N64&lt;=100000,"Low",N64&lt;=500000,"Median",N64&lt;=1500000,"High",N64&gt;1500000,"Very High")</f>
        <v>Median</v>
      </c>
      <c r="P64">
        <v>20000000</v>
      </c>
      <c r="Q64">
        <v>306889114</v>
      </c>
      <c r="R64">
        <f t="shared" si="2"/>
        <v>286889114</v>
      </c>
      <c r="S64" t="str">
        <f t="shared" si="3"/>
        <v>Profit</v>
      </c>
      <c r="T64" s="1">
        <v>28444</v>
      </c>
      <c r="U64" t="s">
        <v>139</v>
      </c>
      <c r="V64" s="14">
        <v>28444</v>
      </c>
      <c r="W64" t="str">
        <f t="shared" si="4"/>
        <v>November</v>
      </c>
      <c r="X64" s="4" t="str">
        <f t="shared" si="5"/>
        <v>1977</v>
      </c>
      <c r="Y64" s="6">
        <f t="shared" si="6"/>
        <v>1977</v>
      </c>
      <c r="Z64" s="4" t="str">
        <f t="shared" si="7"/>
        <v>15</v>
      </c>
      <c r="AA64" s="6">
        <f t="shared" si="8"/>
        <v>15</v>
      </c>
      <c r="AB64" t="str">
        <f t="shared" si="9"/>
        <v>Tuesday</v>
      </c>
    </row>
    <row r="65" spans="1:28" x14ac:dyDescent="0.25">
      <c r="A65" s="3" t="s">
        <v>192</v>
      </c>
      <c r="B65" t="s">
        <v>193</v>
      </c>
      <c r="C65" s="3" t="s">
        <v>193</v>
      </c>
      <c r="D65" s="6">
        <v>0</v>
      </c>
      <c r="E65" s="6">
        <v>77</v>
      </c>
      <c r="F65" s="6">
        <f t="shared" si="0"/>
        <v>1</v>
      </c>
      <c r="G65" s="6">
        <f t="shared" si="1"/>
        <v>17</v>
      </c>
      <c r="H65" s="6" t="str" cm="1">
        <f t="array" ref="H65">_xlfn.IFS(E65&lt;=80,"Series",E65&lt;=120,"TV Movie",E65&gt;120,"Long Movie")</f>
        <v>Series</v>
      </c>
      <c r="I65" t="s">
        <v>8158</v>
      </c>
      <c r="J65" t="s">
        <v>8159</v>
      </c>
      <c r="K65" t="s">
        <v>132</v>
      </c>
      <c r="L65" s="5">
        <v>6.9</v>
      </c>
      <c r="M65" t="str" cm="1">
        <f t="array" ref="M65">_xlfn.IFS(L65&lt;=2,"Flop",L65&lt;=5,"Average",L65&lt;=7,"Hit",L65&lt;=9,"Superhit",L65&gt;9,"BlockBuster")</f>
        <v>Hit</v>
      </c>
      <c r="N65" s="6">
        <v>68287</v>
      </c>
      <c r="O65" s="6" t="str" cm="1">
        <f t="array" ref="O65">_xlfn.IFS(N65&lt;=100000,"Low",N65&lt;=500000,"Median",N65&lt;=1500000,"High",N65&gt;1500000,"Very High")</f>
        <v>Low</v>
      </c>
      <c r="P65">
        <v>7500000</v>
      </c>
      <c r="Q65">
        <v>71215869</v>
      </c>
      <c r="R65">
        <f t="shared" si="2"/>
        <v>63715869</v>
      </c>
      <c r="S65" t="str">
        <f t="shared" si="3"/>
        <v>Profit</v>
      </c>
      <c r="T65" s="1">
        <v>28295</v>
      </c>
      <c r="U65" t="s">
        <v>194</v>
      </c>
      <c r="V65" s="14">
        <v>28295</v>
      </c>
      <c r="W65" t="str">
        <f t="shared" si="4"/>
        <v>June</v>
      </c>
      <c r="X65" s="4" t="str">
        <f t="shared" si="5"/>
        <v>1977</v>
      </c>
      <c r="Y65" s="6">
        <f t="shared" si="6"/>
        <v>1977</v>
      </c>
      <c r="Z65" s="4" t="str">
        <f t="shared" si="7"/>
        <v>19</v>
      </c>
      <c r="AA65" s="6">
        <f t="shared" si="8"/>
        <v>19</v>
      </c>
      <c r="AB65" t="str">
        <f t="shared" si="9"/>
        <v>Sunday</v>
      </c>
    </row>
    <row r="66" spans="1:28" x14ac:dyDescent="0.25">
      <c r="A66" s="3" t="s">
        <v>195</v>
      </c>
      <c r="B66" t="s">
        <v>196</v>
      </c>
      <c r="C66" s="3" t="s">
        <v>196</v>
      </c>
      <c r="D66" s="6">
        <v>0</v>
      </c>
      <c r="E66" s="6">
        <v>118</v>
      </c>
      <c r="F66" s="6">
        <f t="shared" si="0"/>
        <v>1</v>
      </c>
      <c r="G66" s="6">
        <f t="shared" si="1"/>
        <v>58</v>
      </c>
      <c r="H66" s="6" t="str" cm="1">
        <f t="array" ref="H66">_xlfn.IFS(E66&lt;=80,"Series",E66&lt;=120,"TV Movie",E66&gt;120,"Long Movie")</f>
        <v>TV Movie</v>
      </c>
      <c r="I66" t="s">
        <v>145</v>
      </c>
      <c r="J66" t="s">
        <v>8165</v>
      </c>
      <c r="K66" t="s">
        <v>5802</v>
      </c>
      <c r="L66" s="5">
        <v>6.8</v>
      </c>
      <c r="M66" t="str" cm="1">
        <f t="array" ref="M66">_xlfn.IFS(L66&lt;=2,"Flop",L66&lt;=5,"Average",L66&lt;=7,"Hit",L66&lt;=9,"Superhit",L66&gt;9,"BlockBuster")</f>
        <v>Hit</v>
      </c>
      <c r="N66" s="6">
        <v>85296</v>
      </c>
      <c r="O66" s="6" t="str" cm="1">
        <f t="array" ref="O66">_xlfn.IFS(N66&lt;=100000,"Low",N66&lt;=500000,"Median",N66&lt;=1500000,"High",N66&gt;1500000,"Very High")</f>
        <v>Low</v>
      </c>
      <c r="P66">
        <v>3000000</v>
      </c>
      <c r="Q66">
        <v>237113184</v>
      </c>
      <c r="R66">
        <f t="shared" si="2"/>
        <v>234113184</v>
      </c>
      <c r="S66" t="str">
        <f t="shared" si="3"/>
        <v>Profit</v>
      </c>
      <c r="T66" s="1">
        <v>28471</v>
      </c>
      <c r="U66" t="s">
        <v>197</v>
      </c>
      <c r="V66" s="14">
        <v>28471</v>
      </c>
      <c r="W66" t="str">
        <f t="shared" si="4"/>
        <v>December</v>
      </c>
      <c r="X66" s="4" t="str">
        <f t="shared" si="5"/>
        <v>1977</v>
      </c>
      <c r="Y66" s="6">
        <f t="shared" si="6"/>
        <v>1977</v>
      </c>
      <c r="Z66" s="4" t="str">
        <f t="shared" si="7"/>
        <v>12</v>
      </c>
      <c r="AA66" s="6">
        <f t="shared" si="8"/>
        <v>12</v>
      </c>
      <c r="AB66" t="str">
        <f t="shared" si="9"/>
        <v>Monday</v>
      </c>
    </row>
    <row r="67" spans="1:28" x14ac:dyDescent="0.25">
      <c r="A67" s="3" t="s">
        <v>198</v>
      </c>
      <c r="B67" t="s">
        <v>199</v>
      </c>
      <c r="C67" s="3" t="s">
        <v>199</v>
      </c>
      <c r="D67" s="6">
        <v>0</v>
      </c>
      <c r="E67" s="6">
        <v>96</v>
      </c>
      <c r="F67" s="6">
        <f t="shared" ref="F67:F130" si="10">INT(E67/60)</f>
        <v>1</v>
      </c>
      <c r="G67" s="6">
        <f t="shared" ref="G67:G130" si="11">MOD(E67,60)</f>
        <v>36</v>
      </c>
      <c r="H67" s="6" t="str" cm="1">
        <f t="array" ref="H67">_xlfn.IFS(E67&lt;=80,"Series",E67&lt;=120,"TV Movie",E67&gt;120,"Long Movie")</f>
        <v>TV Movie</v>
      </c>
      <c r="I67" t="s">
        <v>5529</v>
      </c>
      <c r="J67" t="s">
        <v>8158</v>
      </c>
      <c r="K67" t="s">
        <v>132</v>
      </c>
      <c r="L67" s="5">
        <v>7</v>
      </c>
      <c r="M67" t="str" cm="1">
        <f t="array" ref="M67">_xlfn.IFS(L67&lt;=2,"Flop",L67&lt;=5,"Average",L67&lt;=7,"Hit",L67&lt;=9,"Superhit",L67&gt;9,"BlockBuster")</f>
        <v>Hit</v>
      </c>
      <c r="N67" s="6">
        <v>55469</v>
      </c>
      <c r="O67" s="6" t="str" cm="1">
        <f t="array" ref="O67">_xlfn.IFS(N67&lt;=100000,"Low",N67&lt;=500000,"Median",N67&lt;=1500000,"High",N67&gt;1500000,"Very High")</f>
        <v>Low</v>
      </c>
      <c r="P67">
        <v>4300000</v>
      </c>
      <c r="Q67">
        <v>126737428</v>
      </c>
      <c r="R67">
        <f t="shared" ref="R67:R130" si="12">Q67-P67</f>
        <v>122437428</v>
      </c>
      <c r="S67" t="str">
        <f t="shared" ref="S67:S130" si="13">IF(R67&gt;0,"Profit","Loss")</f>
        <v>Profit</v>
      </c>
      <c r="T67" s="1">
        <v>28264</v>
      </c>
      <c r="U67" t="s">
        <v>200</v>
      </c>
      <c r="V67" s="14">
        <v>28264</v>
      </c>
      <c r="W67" t="str">
        <f t="shared" ref="W67:W130" si="14">TEXT(V67,"MMMM")</f>
        <v>May</v>
      </c>
      <c r="X67" s="4" t="str">
        <f t="shared" ref="X67:X130" si="15">TEXT(V67,"YYYY")</f>
        <v>1977</v>
      </c>
      <c r="Y67" s="6">
        <f t="shared" ref="Y67:Y130" si="16">VALUE(X67)</f>
        <v>1977</v>
      </c>
      <c r="Z67" s="4" t="str">
        <f t="shared" ref="Z67:Z130" si="17">TEXT(V67,"d")</f>
        <v>19</v>
      </c>
      <c r="AA67" s="6">
        <f t="shared" ref="AA67:AA130" si="18">VALUE(Z67)</f>
        <v>19</v>
      </c>
      <c r="AB67" t="str">
        <f t="shared" ref="AB67:AB130" si="19">TEXT(V67,"dddd")</f>
        <v>Thursday</v>
      </c>
    </row>
    <row r="68" spans="1:28" x14ac:dyDescent="0.25">
      <c r="A68" s="3" t="s">
        <v>201</v>
      </c>
      <c r="B68" t="s">
        <v>202</v>
      </c>
      <c r="C68" s="3" t="s">
        <v>202</v>
      </c>
      <c r="D68" s="6">
        <v>0</v>
      </c>
      <c r="E68" s="6">
        <v>125</v>
      </c>
      <c r="F68" s="6">
        <f t="shared" si="10"/>
        <v>2</v>
      </c>
      <c r="G68" s="6">
        <f t="shared" si="11"/>
        <v>5</v>
      </c>
      <c r="H68" s="6" t="str" cm="1">
        <f t="array" ref="H68">_xlfn.IFS(E68&lt;=80,"Series",E68&lt;=120,"TV Movie",E68&gt;120,"Long Movie")</f>
        <v>Long Movie</v>
      </c>
      <c r="I68" t="s">
        <v>5529</v>
      </c>
      <c r="J68" t="s">
        <v>8158</v>
      </c>
      <c r="K68" t="s">
        <v>3857</v>
      </c>
      <c r="L68" s="5">
        <v>7</v>
      </c>
      <c r="M68" t="str" cm="1">
        <f t="array" ref="M68">_xlfn.IFS(L68&lt;=2,"Flop",L68&lt;=5,"Average",L68&lt;=7,"Hit",L68&lt;=9,"Superhit",L68&gt;9,"BlockBuster")</f>
        <v>Hit</v>
      </c>
      <c r="N68" s="6">
        <v>114112</v>
      </c>
      <c r="O68" s="6" t="str" cm="1">
        <f t="array" ref="O68">_xlfn.IFS(N68&lt;=100000,"Low",N68&lt;=500000,"Median",N68&lt;=1500000,"High",N68&gt;1500000,"Very High")</f>
        <v>Median</v>
      </c>
      <c r="P68">
        <v>13500000</v>
      </c>
      <c r="Q68">
        <v>46875764</v>
      </c>
      <c r="R68">
        <f t="shared" si="12"/>
        <v>33375764</v>
      </c>
      <c r="S68" t="str">
        <f t="shared" si="13"/>
        <v>Profit</v>
      </c>
      <c r="T68" s="1">
        <v>28313</v>
      </c>
      <c r="U68" t="s">
        <v>203</v>
      </c>
      <c r="V68" s="14">
        <v>28313</v>
      </c>
      <c r="W68" t="str">
        <f t="shared" si="14"/>
        <v>July</v>
      </c>
      <c r="X68" s="4" t="str">
        <f t="shared" si="15"/>
        <v>1977</v>
      </c>
      <c r="Y68" s="6">
        <f t="shared" si="16"/>
        <v>1977</v>
      </c>
      <c r="Z68" s="4" t="str">
        <f t="shared" si="17"/>
        <v>7</v>
      </c>
      <c r="AA68" s="6">
        <f t="shared" si="18"/>
        <v>7</v>
      </c>
      <c r="AB68" t="str">
        <f t="shared" si="19"/>
        <v>Thursday</v>
      </c>
    </row>
    <row r="69" spans="1:28" x14ac:dyDescent="0.25">
      <c r="A69" s="3" t="s">
        <v>204</v>
      </c>
      <c r="B69" t="s">
        <v>205</v>
      </c>
      <c r="C69" s="3" t="s">
        <v>206</v>
      </c>
      <c r="D69" s="6">
        <v>0</v>
      </c>
      <c r="E69" s="6">
        <v>121</v>
      </c>
      <c r="F69" s="6">
        <f t="shared" si="10"/>
        <v>2</v>
      </c>
      <c r="G69" s="6">
        <f t="shared" si="11"/>
        <v>1</v>
      </c>
      <c r="H69" s="6" t="str" cm="1">
        <f t="array" ref="H69">_xlfn.IFS(E69&lt;=80,"Series",E69&lt;=120,"TV Movie",E69&gt;120,"Long Movie")</f>
        <v>Long Movie</v>
      </c>
      <c r="I69" t="s">
        <v>5529</v>
      </c>
      <c r="J69" t="s">
        <v>8158</v>
      </c>
      <c r="K69" t="s">
        <v>8156</v>
      </c>
      <c r="L69" s="5">
        <v>8.6</v>
      </c>
      <c r="M69" t="str" cm="1">
        <f t="array" ref="M69">_xlfn.IFS(L69&lt;=2,"Flop",L69&lt;=5,"Average",L69&lt;=7,"Hit",L69&lt;=9,"Superhit",L69&gt;9,"BlockBuster")</f>
        <v>Superhit</v>
      </c>
      <c r="N69" s="6">
        <v>1421081</v>
      </c>
      <c r="O69" s="6" t="str" cm="1">
        <f t="array" ref="O69">_xlfn.IFS(N69&lt;=100000,"Low",N69&lt;=500000,"Median",N69&lt;=1500000,"High",N69&gt;1500000,"Very High")</f>
        <v>High</v>
      </c>
      <c r="P69">
        <v>11000000</v>
      </c>
      <c r="Q69">
        <v>775398007</v>
      </c>
      <c r="R69">
        <f t="shared" si="12"/>
        <v>764398007</v>
      </c>
      <c r="S69" t="str">
        <f t="shared" si="13"/>
        <v>Profit</v>
      </c>
      <c r="T69" s="1">
        <v>28270</v>
      </c>
      <c r="U69" t="s">
        <v>29</v>
      </c>
      <c r="V69" s="14">
        <v>28270</v>
      </c>
      <c r="W69" t="str">
        <f t="shared" si="14"/>
        <v>May</v>
      </c>
      <c r="X69" s="4" t="str">
        <f t="shared" si="15"/>
        <v>1977</v>
      </c>
      <c r="Y69" s="6">
        <f t="shared" si="16"/>
        <v>1977</v>
      </c>
      <c r="Z69" s="4" t="str">
        <f t="shared" si="17"/>
        <v>25</v>
      </c>
      <c r="AA69" s="6">
        <f t="shared" si="18"/>
        <v>25</v>
      </c>
      <c r="AB69" t="str">
        <f t="shared" si="19"/>
        <v>Wednesday</v>
      </c>
    </row>
    <row r="70" spans="1:28" x14ac:dyDescent="0.25">
      <c r="A70" s="3" t="s">
        <v>207</v>
      </c>
      <c r="B70" t="s">
        <v>208</v>
      </c>
      <c r="C70" s="3" t="s">
        <v>208</v>
      </c>
      <c r="D70" s="6">
        <v>0</v>
      </c>
      <c r="E70" s="6">
        <v>127</v>
      </c>
      <c r="F70" s="6">
        <f t="shared" si="10"/>
        <v>2</v>
      </c>
      <c r="G70" s="6">
        <f t="shared" si="11"/>
        <v>7</v>
      </c>
      <c r="H70" s="6" t="str" cm="1">
        <f t="array" ref="H70">_xlfn.IFS(E70&lt;=80,"Series",E70&lt;=120,"TV Movie",E70&gt;120,"Long Movie")</f>
        <v>Long Movie</v>
      </c>
      <c r="I70" t="s">
        <v>83</v>
      </c>
      <c r="J70" t="s">
        <v>3857</v>
      </c>
      <c r="K70" t="s">
        <v>5802</v>
      </c>
      <c r="L70" s="5">
        <v>7.8</v>
      </c>
      <c r="M70" t="str" cm="1">
        <f t="array" ref="M70">_xlfn.IFS(L70&lt;=2,"Flop",L70&lt;=5,"Average",L70&lt;=7,"Hit",L70&lt;=9,"Superhit",L70&gt;9,"BlockBuster")</f>
        <v>Superhit</v>
      </c>
      <c r="N70" s="6">
        <v>126456</v>
      </c>
      <c r="O70" s="6" t="str" cm="1">
        <f t="array" ref="O70">_xlfn.IFS(N70&lt;=100000,"Low",N70&lt;=500000,"Median",N70&lt;=1500000,"High",N70&gt;1500000,"Very High")</f>
        <v>Median</v>
      </c>
      <c r="P70">
        <v>650000</v>
      </c>
      <c r="Q70">
        <v>159822</v>
      </c>
      <c r="R70">
        <f t="shared" si="12"/>
        <v>-490178</v>
      </c>
      <c r="S70" t="str">
        <f t="shared" si="13"/>
        <v>Loss</v>
      </c>
      <c r="T70" s="1">
        <v>28734</v>
      </c>
      <c r="U70" t="s">
        <v>209</v>
      </c>
      <c r="V70" s="14">
        <v>28734</v>
      </c>
      <c r="W70" t="str">
        <f t="shared" si="14"/>
        <v>September</v>
      </c>
      <c r="X70" s="4" t="str">
        <f t="shared" si="15"/>
        <v>1978</v>
      </c>
      <c r="Y70" s="6">
        <f t="shared" si="16"/>
        <v>1978</v>
      </c>
      <c r="Z70" s="4" t="str">
        <f t="shared" si="17"/>
        <v>1</v>
      </c>
      <c r="AA70" s="6">
        <f t="shared" si="18"/>
        <v>1</v>
      </c>
      <c r="AB70" t="str">
        <f t="shared" si="19"/>
        <v>Friday</v>
      </c>
    </row>
    <row r="71" spans="1:28" x14ac:dyDescent="0.25">
      <c r="A71" s="3" t="s">
        <v>210</v>
      </c>
      <c r="B71" t="s">
        <v>211</v>
      </c>
      <c r="C71" s="3" t="s">
        <v>211</v>
      </c>
      <c r="D71" s="6">
        <v>0</v>
      </c>
      <c r="E71" s="6">
        <v>94</v>
      </c>
      <c r="F71" s="6">
        <f t="shared" si="10"/>
        <v>1</v>
      </c>
      <c r="G71" s="6">
        <f t="shared" si="11"/>
        <v>34</v>
      </c>
      <c r="H71" s="6" t="str" cm="1">
        <f t="array" ref="H71">_xlfn.IFS(E71&lt;=80,"Series",E71&lt;=120,"TV Movie",E71&gt;120,"Long Movie")</f>
        <v>TV Movie</v>
      </c>
      <c r="I71" t="s">
        <v>145</v>
      </c>
      <c r="J71" t="s">
        <v>8157</v>
      </c>
      <c r="K71" t="s">
        <v>5802</v>
      </c>
      <c r="L71" s="5">
        <v>7.8</v>
      </c>
      <c r="M71" t="str" cm="1">
        <f t="array" ref="M71">_xlfn.IFS(L71&lt;=2,"Flop",L71&lt;=5,"Average",L71&lt;=7,"Hit",L71&lt;=9,"Superhit",L71&gt;9,"BlockBuster")</f>
        <v>Superhit</v>
      </c>
      <c r="N71" s="6">
        <v>61290</v>
      </c>
      <c r="O71" s="6" t="str" cm="1">
        <f t="array" ref="O71">_xlfn.IFS(N71&lt;=100000,"Low",N71&lt;=500000,"Median",N71&lt;=1500000,"High",N71&gt;1500000,"Very High")</f>
        <v>Low</v>
      </c>
      <c r="P71">
        <v>3000000</v>
      </c>
      <c r="Q71">
        <v>3475702</v>
      </c>
      <c r="R71">
        <f t="shared" si="12"/>
        <v>475702</v>
      </c>
      <c r="S71" t="str">
        <f t="shared" si="13"/>
        <v>Profit</v>
      </c>
      <c r="T71" s="1">
        <v>28746</v>
      </c>
      <c r="U71" t="s">
        <v>74</v>
      </c>
      <c r="V71" s="14">
        <v>28746</v>
      </c>
      <c r="W71" t="str">
        <f t="shared" si="14"/>
        <v>September</v>
      </c>
      <c r="X71" s="4" t="str">
        <f t="shared" si="15"/>
        <v>1978</v>
      </c>
      <c r="Y71" s="6">
        <f t="shared" si="16"/>
        <v>1978</v>
      </c>
      <c r="Z71" s="4" t="str">
        <f t="shared" si="17"/>
        <v>13</v>
      </c>
      <c r="AA71" s="6">
        <f t="shared" si="18"/>
        <v>13</v>
      </c>
      <c r="AB71" t="str">
        <f t="shared" si="19"/>
        <v>Wednesday</v>
      </c>
    </row>
    <row r="72" spans="1:28" x14ac:dyDescent="0.25">
      <c r="A72" s="3" t="s">
        <v>212</v>
      </c>
      <c r="B72" t="s">
        <v>213</v>
      </c>
      <c r="C72" s="3" t="s">
        <v>213</v>
      </c>
      <c r="D72" s="6">
        <v>0</v>
      </c>
      <c r="E72" s="6">
        <v>183</v>
      </c>
      <c r="F72" s="6">
        <f t="shared" si="10"/>
        <v>3</v>
      </c>
      <c r="G72" s="6">
        <f t="shared" si="11"/>
        <v>3</v>
      </c>
      <c r="H72" s="6" t="str" cm="1">
        <f t="array" ref="H72">_xlfn.IFS(E72&lt;=80,"Series",E72&lt;=120,"TV Movie",E72&gt;120,"Long Movie")</f>
        <v>Long Movie</v>
      </c>
      <c r="I72" t="s">
        <v>145</v>
      </c>
      <c r="J72" t="s">
        <v>4390</v>
      </c>
      <c r="K72" t="s">
        <v>5802</v>
      </c>
      <c r="L72" s="5">
        <v>8.1</v>
      </c>
      <c r="M72" t="str" cm="1">
        <f t="array" ref="M72">_xlfn.IFS(L72&lt;=2,"Flop",L72&lt;=5,"Average",L72&lt;=7,"Hit",L72&lt;=9,"Superhit",L72&gt;9,"BlockBuster")</f>
        <v>Superhit</v>
      </c>
      <c r="N72" s="6">
        <v>354527</v>
      </c>
      <c r="O72" s="6" t="str" cm="1">
        <f t="array" ref="O72">_xlfn.IFS(N72&lt;=100000,"Low",N72&lt;=500000,"Median",N72&lt;=1500000,"High",N72&gt;1500000,"Very High")</f>
        <v>Median</v>
      </c>
      <c r="P72">
        <v>15000000</v>
      </c>
      <c r="Q72">
        <v>49074379</v>
      </c>
      <c r="R72">
        <f t="shared" si="12"/>
        <v>34074379</v>
      </c>
      <c r="S72" t="str">
        <f t="shared" si="13"/>
        <v>Profit</v>
      </c>
      <c r="T72" s="1">
        <v>28832</v>
      </c>
      <c r="U72" t="s">
        <v>214</v>
      </c>
      <c r="V72" s="14">
        <v>28832</v>
      </c>
      <c r="W72" t="str">
        <f t="shared" si="14"/>
        <v>December</v>
      </c>
      <c r="X72" s="4" t="str">
        <f t="shared" si="15"/>
        <v>1978</v>
      </c>
      <c r="Y72" s="6">
        <f t="shared" si="16"/>
        <v>1978</v>
      </c>
      <c r="Z72" s="4" t="str">
        <f t="shared" si="17"/>
        <v>8</v>
      </c>
      <c r="AA72" s="6">
        <f t="shared" si="18"/>
        <v>8</v>
      </c>
      <c r="AB72" t="str">
        <f t="shared" si="19"/>
        <v>Friday</v>
      </c>
    </row>
    <row r="73" spans="1:28" x14ac:dyDescent="0.25">
      <c r="A73" s="3" t="s">
        <v>215</v>
      </c>
      <c r="B73" t="s">
        <v>216</v>
      </c>
      <c r="C73" s="3" t="s">
        <v>216</v>
      </c>
      <c r="D73" s="6">
        <v>0</v>
      </c>
      <c r="E73" s="6">
        <v>110</v>
      </c>
      <c r="F73" s="6">
        <f t="shared" si="10"/>
        <v>1</v>
      </c>
      <c r="G73" s="6">
        <f t="shared" si="11"/>
        <v>50</v>
      </c>
      <c r="H73" s="6" t="str" cm="1">
        <f t="array" ref="H73">_xlfn.IFS(E73&lt;=80,"Series",E73&lt;=120,"TV Movie",E73&gt;120,"Long Movie")</f>
        <v>TV Movie</v>
      </c>
      <c r="I73" t="s">
        <v>132</v>
      </c>
      <c r="J73" t="s">
        <v>8164</v>
      </c>
      <c r="K73" t="s">
        <v>8157</v>
      </c>
      <c r="L73" s="5">
        <v>7.2</v>
      </c>
      <c r="M73" t="str" cm="1">
        <f t="array" ref="M73">_xlfn.IFS(L73&lt;=2,"Flop",L73&lt;=5,"Average",L73&lt;=7,"Hit",L73&lt;=9,"Superhit",L73&gt;9,"BlockBuster")</f>
        <v>Superhit</v>
      </c>
      <c r="N73" s="6">
        <v>293487</v>
      </c>
      <c r="O73" s="6" t="str" cm="1">
        <f t="array" ref="O73">_xlfn.IFS(N73&lt;=100000,"Low",N73&lt;=500000,"Median",N73&lt;=1500000,"High",N73&gt;1500000,"Very High")</f>
        <v>Median</v>
      </c>
      <c r="P73">
        <v>6000000</v>
      </c>
      <c r="Q73">
        <v>396271103</v>
      </c>
      <c r="R73">
        <f t="shared" si="12"/>
        <v>390271103</v>
      </c>
      <c r="S73" t="str">
        <f t="shared" si="13"/>
        <v>Profit</v>
      </c>
      <c r="T73" s="1">
        <v>28654</v>
      </c>
      <c r="U73" t="s">
        <v>217</v>
      </c>
      <c r="V73" s="14">
        <v>28654</v>
      </c>
      <c r="W73" t="str">
        <f t="shared" si="14"/>
        <v>June</v>
      </c>
      <c r="X73" s="4" t="str">
        <f t="shared" si="15"/>
        <v>1978</v>
      </c>
      <c r="Y73" s="6">
        <f t="shared" si="16"/>
        <v>1978</v>
      </c>
      <c r="Z73" s="4" t="str">
        <f t="shared" si="17"/>
        <v>13</v>
      </c>
      <c r="AA73" s="6">
        <f t="shared" si="18"/>
        <v>13</v>
      </c>
      <c r="AB73" t="str">
        <f t="shared" si="19"/>
        <v>Tuesday</v>
      </c>
    </row>
    <row r="74" spans="1:28" x14ac:dyDescent="0.25">
      <c r="A74" s="3" t="s">
        <v>218</v>
      </c>
      <c r="B74" t="s">
        <v>219</v>
      </c>
      <c r="C74" s="3" t="s">
        <v>219</v>
      </c>
      <c r="D74" s="6">
        <v>0</v>
      </c>
      <c r="E74" s="6">
        <v>91</v>
      </c>
      <c r="F74" s="6">
        <f t="shared" si="10"/>
        <v>1</v>
      </c>
      <c r="G74" s="6">
        <f t="shared" si="11"/>
        <v>31</v>
      </c>
      <c r="H74" s="6" t="str" cm="1">
        <f t="array" ref="H74">_xlfn.IFS(E74&lt;=80,"Series",E74&lt;=120,"TV Movie",E74&gt;120,"Long Movie")</f>
        <v>TV Movie</v>
      </c>
      <c r="I74" t="s">
        <v>83</v>
      </c>
      <c r="J74" t="s">
        <v>3857</v>
      </c>
      <c r="K74" t="s">
        <v>5802</v>
      </c>
      <c r="L74" s="5">
        <v>7.7</v>
      </c>
      <c r="M74" t="str" cm="1">
        <f t="array" ref="M74">_xlfn.IFS(L74&lt;=2,"Flop",L74&lt;=5,"Average",L74&lt;=7,"Hit",L74&lt;=9,"Superhit",L74&gt;9,"BlockBuster")</f>
        <v>Superhit</v>
      </c>
      <c r="N74" s="6">
        <v>300736</v>
      </c>
      <c r="O74" s="6" t="str" cm="1">
        <f t="array" ref="O74">_xlfn.IFS(N74&lt;=100000,"Low",N74&lt;=500000,"Median",N74&lt;=1500000,"High",N74&gt;1500000,"Very High")</f>
        <v>Median</v>
      </c>
      <c r="P74">
        <v>325000</v>
      </c>
      <c r="Q74">
        <v>47160000</v>
      </c>
      <c r="R74">
        <f t="shared" si="12"/>
        <v>46835000</v>
      </c>
      <c r="S74" t="str">
        <f t="shared" si="13"/>
        <v>Profit</v>
      </c>
      <c r="T74" s="1">
        <v>28788</v>
      </c>
      <c r="U74" t="s">
        <v>158</v>
      </c>
      <c r="V74" s="14">
        <v>28788</v>
      </c>
      <c r="W74" t="str">
        <f t="shared" si="14"/>
        <v>October</v>
      </c>
      <c r="X74" s="4" t="str">
        <f t="shared" si="15"/>
        <v>1978</v>
      </c>
      <c r="Y74" s="6">
        <f t="shared" si="16"/>
        <v>1978</v>
      </c>
      <c r="Z74" s="4" t="str">
        <f t="shared" si="17"/>
        <v>25</v>
      </c>
      <c r="AA74" s="6">
        <f t="shared" si="18"/>
        <v>25</v>
      </c>
      <c r="AB74" t="str">
        <f t="shared" si="19"/>
        <v>Wednesday</v>
      </c>
    </row>
    <row r="75" spans="1:28" x14ac:dyDescent="0.25">
      <c r="A75" s="3" t="s">
        <v>220</v>
      </c>
      <c r="B75" t="s">
        <v>221</v>
      </c>
      <c r="C75" s="3" t="s">
        <v>221</v>
      </c>
      <c r="D75" s="6">
        <v>0</v>
      </c>
      <c r="E75" s="6">
        <v>115</v>
      </c>
      <c r="F75" s="6">
        <f t="shared" si="10"/>
        <v>1</v>
      </c>
      <c r="G75" s="6">
        <f t="shared" si="11"/>
        <v>55</v>
      </c>
      <c r="H75" s="6" t="str" cm="1">
        <f t="array" ref="H75">_xlfn.IFS(E75&lt;=80,"Series",E75&lt;=120,"TV Movie",E75&gt;120,"Long Movie")</f>
        <v>TV Movie</v>
      </c>
      <c r="I75" t="s">
        <v>83</v>
      </c>
      <c r="J75" t="s">
        <v>8161</v>
      </c>
      <c r="K75" t="s">
        <v>5802</v>
      </c>
      <c r="L75" s="5">
        <v>7.4</v>
      </c>
      <c r="M75" t="str" cm="1">
        <f t="array" ref="M75">_xlfn.IFS(L75&lt;=2,"Flop",L75&lt;=5,"Average",L75&lt;=7,"Hit",L75&lt;=9,"Superhit",L75&gt;9,"BlockBuster")</f>
        <v>Superhit</v>
      </c>
      <c r="N75" s="6">
        <v>67208</v>
      </c>
      <c r="O75" s="6" t="str" cm="1">
        <f t="array" ref="O75">_xlfn.IFS(N75&lt;=100000,"Low",N75&lt;=500000,"Median",N75&lt;=1500000,"High",N75&gt;1500000,"Very High")</f>
        <v>Low</v>
      </c>
      <c r="P75">
        <v>3500000</v>
      </c>
      <c r="Q75">
        <v>24946715</v>
      </c>
      <c r="R75">
        <f t="shared" si="12"/>
        <v>21446715</v>
      </c>
      <c r="S75" t="str">
        <f t="shared" si="13"/>
        <v>Profit</v>
      </c>
      <c r="T75" s="1">
        <v>28845</v>
      </c>
      <c r="U75" t="s">
        <v>222</v>
      </c>
      <c r="V75" s="14">
        <v>28845</v>
      </c>
      <c r="W75" t="str">
        <f t="shared" si="14"/>
        <v>December</v>
      </c>
      <c r="X75" s="4" t="str">
        <f t="shared" si="15"/>
        <v>1978</v>
      </c>
      <c r="Y75" s="6">
        <f t="shared" si="16"/>
        <v>1978</v>
      </c>
      <c r="Z75" s="4" t="str">
        <f t="shared" si="17"/>
        <v>21</v>
      </c>
      <c r="AA75" s="6">
        <f t="shared" si="18"/>
        <v>21</v>
      </c>
      <c r="AB75" t="str">
        <f t="shared" si="19"/>
        <v>Thursday</v>
      </c>
    </row>
    <row r="76" spans="1:28" x14ac:dyDescent="0.25">
      <c r="A76" s="3" t="s">
        <v>223</v>
      </c>
      <c r="B76" t="s">
        <v>224</v>
      </c>
      <c r="C76" s="3" t="s">
        <v>224</v>
      </c>
      <c r="D76" s="6">
        <v>0</v>
      </c>
      <c r="E76" s="6">
        <v>116</v>
      </c>
      <c r="F76" s="6">
        <f t="shared" si="10"/>
        <v>1</v>
      </c>
      <c r="G76" s="6">
        <f t="shared" si="11"/>
        <v>56</v>
      </c>
      <c r="H76" s="6" t="str" cm="1">
        <f t="array" ref="H76">_xlfn.IFS(E76&lt;=80,"Series",E76&lt;=120,"TV Movie",E76&gt;120,"Long Movie")</f>
        <v>TV Movie</v>
      </c>
      <c r="I76" t="s">
        <v>8158</v>
      </c>
      <c r="J76" t="s">
        <v>83</v>
      </c>
      <c r="K76" t="s">
        <v>3857</v>
      </c>
      <c r="L76" s="5">
        <v>5.8</v>
      </c>
      <c r="M76" t="str" cm="1">
        <f t="array" ref="M76">_xlfn.IFS(L76&lt;=2,"Flop",L76&lt;=5,"Average",L76&lt;=7,"Hit",L76&lt;=9,"Superhit",L76&gt;9,"BlockBuster")</f>
        <v>Hit</v>
      </c>
      <c r="N76" s="6">
        <v>83238</v>
      </c>
      <c r="O76" s="6" t="str" cm="1">
        <f t="array" ref="O76">_xlfn.IFS(N76&lt;=100000,"Low",N76&lt;=500000,"Median",N76&lt;=1500000,"High",N76&gt;1500000,"Very High")</f>
        <v>Low</v>
      </c>
      <c r="P76">
        <v>20000000</v>
      </c>
      <c r="Q76">
        <v>187884007</v>
      </c>
      <c r="R76">
        <f t="shared" si="12"/>
        <v>167884007</v>
      </c>
      <c r="S76" t="str">
        <f t="shared" si="13"/>
        <v>Profit</v>
      </c>
      <c r="T76" s="1">
        <v>28657</v>
      </c>
      <c r="U76" t="s">
        <v>225</v>
      </c>
      <c r="V76" s="14">
        <v>28657</v>
      </c>
      <c r="W76" t="str">
        <f t="shared" si="14"/>
        <v>June</v>
      </c>
      <c r="X76" s="4" t="str">
        <f t="shared" si="15"/>
        <v>1978</v>
      </c>
      <c r="Y76" s="6">
        <f t="shared" si="16"/>
        <v>1978</v>
      </c>
      <c r="Z76" s="4" t="str">
        <f t="shared" si="17"/>
        <v>16</v>
      </c>
      <c r="AA76" s="6">
        <f t="shared" si="18"/>
        <v>16</v>
      </c>
      <c r="AB76" t="str">
        <f t="shared" si="19"/>
        <v>Friday</v>
      </c>
    </row>
    <row r="77" spans="1:28" x14ac:dyDescent="0.25">
      <c r="A77" s="3" t="s">
        <v>226</v>
      </c>
      <c r="B77" t="s">
        <v>227</v>
      </c>
      <c r="C77" s="3" t="s">
        <v>227</v>
      </c>
      <c r="D77" s="6">
        <v>0</v>
      </c>
      <c r="E77" s="6">
        <v>121</v>
      </c>
      <c r="F77" s="6">
        <f t="shared" si="10"/>
        <v>2</v>
      </c>
      <c r="G77" s="6">
        <f t="shared" si="11"/>
        <v>1</v>
      </c>
      <c r="H77" s="6" t="str" cm="1">
        <f t="array" ref="H77">_xlfn.IFS(E77&lt;=80,"Series",E77&lt;=120,"TV Movie",E77&gt;120,"Long Movie")</f>
        <v>Long Movie</v>
      </c>
      <c r="I77" t="s">
        <v>8160</v>
      </c>
      <c r="J77" t="s">
        <v>8162</v>
      </c>
      <c r="K77" t="s">
        <v>145</v>
      </c>
      <c r="L77" s="5">
        <v>7.5</v>
      </c>
      <c r="M77" t="str" cm="1">
        <f t="array" ref="M77">_xlfn.IFS(L77&lt;=2,"Flop",L77&lt;=5,"Average",L77&lt;=7,"Hit",L77&lt;=9,"Superhit",L77&gt;9,"BlockBuster")</f>
        <v>Superhit</v>
      </c>
      <c r="N77" s="6">
        <v>86568</v>
      </c>
      <c r="O77" s="6" t="str" cm="1">
        <f t="array" ref="O77">_xlfn.IFS(N77&lt;=100000,"Low",N77&lt;=500000,"Median",N77&lt;=1500000,"High",N77&gt;1500000,"Very High")</f>
        <v>Low</v>
      </c>
      <c r="P77">
        <v>2300000</v>
      </c>
      <c r="Q77">
        <v>35000000</v>
      </c>
      <c r="R77">
        <f t="shared" si="12"/>
        <v>32700000</v>
      </c>
      <c r="S77" t="str">
        <f t="shared" si="13"/>
        <v>Profit</v>
      </c>
      <c r="T77">
        <v>1978</v>
      </c>
      <c r="U77" t="s">
        <v>228</v>
      </c>
      <c r="V77" s="14">
        <v>1978</v>
      </c>
      <c r="W77" t="str">
        <f t="shared" si="14"/>
        <v>May</v>
      </c>
      <c r="X77" s="4" t="str">
        <f t="shared" si="15"/>
        <v>1905</v>
      </c>
      <c r="Y77" s="6">
        <f t="shared" si="16"/>
        <v>1905</v>
      </c>
      <c r="Z77" s="4" t="str">
        <f t="shared" si="17"/>
        <v>31</v>
      </c>
      <c r="AA77" s="6">
        <f t="shared" si="18"/>
        <v>31</v>
      </c>
      <c r="AB77" t="str">
        <f t="shared" si="19"/>
        <v>Wednesday</v>
      </c>
    </row>
    <row r="78" spans="1:28" x14ac:dyDescent="0.25">
      <c r="A78" s="3" t="s">
        <v>229</v>
      </c>
      <c r="B78" t="s">
        <v>230</v>
      </c>
      <c r="C78" s="3" t="s">
        <v>230</v>
      </c>
      <c r="D78" s="6">
        <v>0</v>
      </c>
      <c r="E78" s="6">
        <v>109</v>
      </c>
      <c r="F78" s="6">
        <f t="shared" si="10"/>
        <v>1</v>
      </c>
      <c r="G78" s="6">
        <f t="shared" si="11"/>
        <v>49</v>
      </c>
      <c r="H78" s="6" t="str" cm="1">
        <f t="array" ref="H78">_xlfn.IFS(E78&lt;=80,"Series",E78&lt;=120,"TV Movie",E78&gt;120,"Long Movie")</f>
        <v>TV Movie</v>
      </c>
      <c r="I78" t="s">
        <v>132</v>
      </c>
      <c r="J78" t="s">
        <v>5802</v>
      </c>
      <c r="K78" t="s">
        <v>5802</v>
      </c>
      <c r="L78" s="5">
        <v>7.4</v>
      </c>
      <c r="M78" t="str" cm="1">
        <f t="array" ref="M78">_xlfn.IFS(L78&lt;=2,"Flop",L78&lt;=5,"Average",L78&lt;=7,"Hit",L78&lt;=9,"Superhit",L78&gt;9,"BlockBuster")</f>
        <v>Superhit</v>
      </c>
      <c r="N78" s="6">
        <v>127184</v>
      </c>
      <c r="O78" s="6" t="str" cm="1">
        <f t="array" ref="O78">_xlfn.IFS(N78&lt;=100000,"Low",N78&lt;=500000,"Median",N78&lt;=1500000,"High",N78&gt;1500000,"Very High")</f>
        <v>Median</v>
      </c>
      <c r="P78">
        <v>3000000</v>
      </c>
      <c r="Q78">
        <v>141607219</v>
      </c>
      <c r="R78">
        <f t="shared" si="12"/>
        <v>138607219</v>
      </c>
      <c r="S78" t="str">
        <f t="shared" si="13"/>
        <v>Profit</v>
      </c>
      <c r="T78" s="1">
        <v>28698</v>
      </c>
      <c r="U78" t="s">
        <v>231</v>
      </c>
      <c r="V78" s="14">
        <v>28698</v>
      </c>
      <c r="W78" t="str">
        <f t="shared" si="14"/>
        <v>July</v>
      </c>
      <c r="X78" s="4" t="str">
        <f t="shared" si="15"/>
        <v>1978</v>
      </c>
      <c r="Y78" s="6">
        <f t="shared" si="16"/>
        <v>1978</v>
      </c>
      <c r="Z78" s="4" t="str">
        <f t="shared" si="17"/>
        <v>27</v>
      </c>
      <c r="AA78" s="6">
        <f t="shared" si="18"/>
        <v>27</v>
      </c>
      <c r="AB78" t="str">
        <f t="shared" si="19"/>
        <v>Thursday</v>
      </c>
    </row>
    <row r="79" spans="1:28" x14ac:dyDescent="0.25">
      <c r="A79" s="3" t="s">
        <v>232</v>
      </c>
      <c r="B79" t="s">
        <v>233</v>
      </c>
      <c r="C79" s="3" t="s">
        <v>233</v>
      </c>
      <c r="D79" s="6">
        <v>0</v>
      </c>
      <c r="E79" s="6">
        <v>143</v>
      </c>
      <c r="F79" s="6">
        <f t="shared" si="10"/>
        <v>2</v>
      </c>
      <c r="G79" s="6">
        <f t="shared" si="11"/>
        <v>23</v>
      </c>
      <c r="H79" s="6" t="str" cm="1">
        <f t="array" ref="H79">_xlfn.IFS(E79&lt;=80,"Series",E79&lt;=120,"TV Movie",E79&gt;120,"Long Movie")</f>
        <v>Long Movie</v>
      </c>
      <c r="I79" t="s">
        <v>5529</v>
      </c>
      <c r="J79" t="s">
        <v>8158</v>
      </c>
      <c r="K79" t="s">
        <v>8161</v>
      </c>
      <c r="L79" s="5">
        <v>7.4</v>
      </c>
      <c r="M79" t="str" cm="1">
        <f t="array" ref="M79">_xlfn.IFS(L79&lt;=2,"Flop",L79&lt;=5,"Average",L79&lt;=7,"Hit",L79&lt;=9,"Superhit",L79&gt;9,"BlockBuster")</f>
        <v>Superhit</v>
      </c>
      <c r="N79" s="6">
        <v>184047</v>
      </c>
      <c r="O79" s="6" t="str" cm="1">
        <f t="array" ref="O79">_xlfn.IFS(N79&lt;=100000,"Low",N79&lt;=500000,"Median",N79&lt;=1500000,"High",N79&gt;1500000,"Very High")</f>
        <v>Median</v>
      </c>
      <c r="P79">
        <v>55000000</v>
      </c>
      <c r="Q79">
        <v>300478449</v>
      </c>
      <c r="R79">
        <f t="shared" si="12"/>
        <v>245478449</v>
      </c>
      <c r="S79" t="str">
        <f t="shared" si="13"/>
        <v>Profit</v>
      </c>
      <c r="T79" s="1">
        <v>28834</v>
      </c>
      <c r="U79" t="s">
        <v>175</v>
      </c>
      <c r="V79" s="14">
        <v>28834</v>
      </c>
      <c r="W79" t="str">
        <f t="shared" si="14"/>
        <v>December</v>
      </c>
      <c r="X79" s="4" t="str">
        <f t="shared" si="15"/>
        <v>1978</v>
      </c>
      <c r="Y79" s="6">
        <f t="shared" si="16"/>
        <v>1978</v>
      </c>
      <c r="Z79" s="4" t="str">
        <f t="shared" si="17"/>
        <v>10</v>
      </c>
      <c r="AA79" s="6">
        <f t="shared" si="18"/>
        <v>10</v>
      </c>
      <c r="AB79" t="str">
        <f t="shared" si="19"/>
        <v>Sunday</v>
      </c>
    </row>
    <row r="80" spans="1:28" x14ac:dyDescent="0.25">
      <c r="A80" s="3" t="s">
        <v>234</v>
      </c>
      <c r="B80" t="s">
        <v>235</v>
      </c>
      <c r="C80" s="3" t="s">
        <v>235</v>
      </c>
      <c r="D80" s="6">
        <v>0</v>
      </c>
      <c r="E80" s="6">
        <v>117</v>
      </c>
      <c r="F80" s="6">
        <f t="shared" si="10"/>
        <v>1</v>
      </c>
      <c r="G80" s="6">
        <f t="shared" si="11"/>
        <v>57</v>
      </c>
      <c r="H80" s="6" t="str" cm="1">
        <f t="array" ref="H80">_xlfn.IFS(E80&lt;=80,"Series",E80&lt;=120,"TV Movie",E80&gt;120,"Long Movie")</f>
        <v>TV Movie</v>
      </c>
      <c r="I80" t="s">
        <v>83</v>
      </c>
      <c r="J80" t="s">
        <v>8161</v>
      </c>
      <c r="K80" t="s">
        <v>5802</v>
      </c>
      <c r="L80" s="5">
        <v>8.5</v>
      </c>
      <c r="M80" t="str" cm="1">
        <f t="array" ref="M80">_xlfn.IFS(L80&lt;=2,"Flop",L80&lt;=5,"Average",L80&lt;=7,"Hit",L80&lt;=9,"Superhit",L80&gt;9,"BlockBuster")</f>
        <v>Superhit</v>
      </c>
      <c r="N80" s="6">
        <v>926218</v>
      </c>
      <c r="O80" s="6" t="str" cm="1">
        <f t="array" ref="O80">_xlfn.IFS(N80&lt;=100000,"Low",N80&lt;=500000,"Median",N80&lt;=1500000,"High",N80&gt;1500000,"Very High")</f>
        <v>High</v>
      </c>
      <c r="P80">
        <v>11000000</v>
      </c>
      <c r="Q80">
        <v>106285522</v>
      </c>
      <c r="R80">
        <f t="shared" si="12"/>
        <v>95285522</v>
      </c>
      <c r="S80" t="str">
        <f t="shared" si="13"/>
        <v>Profit</v>
      </c>
      <c r="T80" s="1">
        <v>29000</v>
      </c>
      <c r="U80" t="s">
        <v>236</v>
      </c>
      <c r="V80" s="14">
        <v>29000</v>
      </c>
      <c r="W80" t="str">
        <f t="shared" si="14"/>
        <v>May</v>
      </c>
      <c r="X80" s="4" t="str">
        <f t="shared" si="15"/>
        <v>1979</v>
      </c>
      <c r="Y80" s="6">
        <f t="shared" si="16"/>
        <v>1979</v>
      </c>
      <c r="Z80" s="4" t="str">
        <f t="shared" si="17"/>
        <v>25</v>
      </c>
      <c r="AA80" s="6">
        <f t="shared" si="18"/>
        <v>25</v>
      </c>
      <c r="AB80" t="str">
        <f t="shared" si="19"/>
        <v>Friday</v>
      </c>
    </row>
    <row r="81" spans="1:28" x14ac:dyDescent="0.25">
      <c r="A81" s="3" t="s">
        <v>237</v>
      </c>
      <c r="B81" t="s">
        <v>238</v>
      </c>
      <c r="C81" s="3" t="s">
        <v>238</v>
      </c>
      <c r="D81" s="6">
        <v>0</v>
      </c>
      <c r="E81" s="6">
        <v>147</v>
      </c>
      <c r="F81" s="6">
        <f t="shared" si="10"/>
        <v>2</v>
      </c>
      <c r="G81" s="6">
        <f t="shared" si="11"/>
        <v>27</v>
      </c>
      <c r="H81" s="6" t="str" cm="1">
        <f t="array" ref="H81">_xlfn.IFS(E81&lt;=80,"Series",E81&lt;=120,"TV Movie",E81&gt;120,"Long Movie")</f>
        <v>Long Movie</v>
      </c>
      <c r="I81" t="s">
        <v>145</v>
      </c>
      <c r="J81" t="s">
        <v>8166</v>
      </c>
      <c r="K81" t="s">
        <v>4390</v>
      </c>
      <c r="L81" s="5">
        <v>8.4</v>
      </c>
      <c r="M81" t="str" cm="1">
        <f t="array" ref="M81">_xlfn.IFS(L81&lt;=2,"Flop",L81&lt;=5,"Average",L81&lt;=7,"Hit",L81&lt;=9,"Superhit",L81&gt;9,"BlockBuster")</f>
        <v>Superhit</v>
      </c>
      <c r="N81" s="6">
        <v>695771</v>
      </c>
      <c r="O81" s="6" t="str" cm="1">
        <f t="array" ref="O81">_xlfn.IFS(N81&lt;=100000,"Low",N81&lt;=500000,"Median",N81&lt;=1500000,"High",N81&gt;1500000,"Very High")</f>
        <v>High</v>
      </c>
      <c r="P81">
        <v>31500000</v>
      </c>
      <c r="Q81">
        <v>104880868</v>
      </c>
      <c r="R81">
        <f t="shared" si="12"/>
        <v>73380868</v>
      </c>
      <c r="S81" t="str">
        <f t="shared" si="13"/>
        <v>Profit</v>
      </c>
      <c r="T81" s="1">
        <v>28994</v>
      </c>
      <c r="U81" t="s">
        <v>66</v>
      </c>
      <c r="V81" s="14">
        <v>28994</v>
      </c>
      <c r="W81" t="str">
        <f t="shared" si="14"/>
        <v>May</v>
      </c>
      <c r="X81" s="4" t="str">
        <f t="shared" si="15"/>
        <v>1979</v>
      </c>
      <c r="Y81" s="6">
        <f t="shared" si="16"/>
        <v>1979</v>
      </c>
      <c r="Z81" s="4" t="str">
        <f t="shared" si="17"/>
        <v>19</v>
      </c>
      <c r="AA81" s="6">
        <f t="shared" si="18"/>
        <v>19</v>
      </c>
      <c r="AB81" t="str">
        <f t="shared" si="19"/>
        <v>Saturday</v>
      </c>
    </row>
    <row r="82" spans="1:28" x14ac:dyDescent="0.25">
      <c r="A82" s="3" t="s">
        <v>239</v>
      </c>
      <c r="B82" t="s">
        <v>240</v>
      </c>
      <c r="C82" s="3" t="s">
        <v>240</v>
      </c>
      <c r="D82" s="6">
        <v>0</v>
      </c>
      <c r="E82" s="6">
        <v>95</v>
      </c>
      <c r="F82" s="6">
        <f t="shared" si="10"/>
        <v>1</v>
      </c>
      <c r="G82" s="6">
        <f t="shared" si="11"/>
        <v>35</v>
      </c>
      <c r="H82" s="6" t="str" cm="1">
        <f t="array" ref="H82">_xlfn.IFS(E82&lt;=80,"Series",E82&lt;=120,"TV Movie",E82&gt;120,"Long Movie")</f>
        <v>TV Movie</v>
      </c>
      <c r="I82" t="s">
        <v>8158</v>
      </c>
      <c r="J82" t="s">
        <v>83</v>
      </c>
      <c r="K82" t="s">
        <v>5802</v>
      </c>
      <c r="L82" s="5">
        <v>5.8</v>
      </c>
      <c r="M82" t="str" cm="1">
        <f t="array" ref="M82">_xlfn.IFS(L82&lt;=2,"Flop",L82&lt;=5,"Average",L82&lt;=7,"Hit",L82&lt;=9,"Superhit",L82&gt;9,"BlockBuster")</f>
        <v>Hit</v>
      </c>
      <c r="N82" s="6">
        <v>59690</v>
      </c>
      <c r="O82" s="6" t="str" cm="1">
        <f t="array" ref="O82">_xlfn.IFS(N82&lt;=100000,"Low",N82&lt;=500000,"Median",N82&lt;=1500000,"High",N82&gt;1500000,"Very High")</f>
        <v>Low</v>
      </c>
      <c r="P82">
        <v>100000</v>
      </c>
      <c r="Q82">
        <v>0</v>
      </c>
      <c r="R82">
        <f t="shared" si="12"/>
        <v>-100000</v>
      </c>
      <c r="S82" t="str">
        <f t="shared" si="13"/>
        <v>Loss</v>
      </c>
      <c r="T82" s="1">
        <v>29258</v>
      </c>
      <c r="U82" t="s">
        <v>241</v>
      </c>
      <c r="V82" s="14">
        <v>29258</v>
      </c>
      <c r="W82" t="str">
        <f t="shared" si="14"/>
        <v>February</v>
      </c>
      <c r="X82" s="4" t="str">
        <f t="shared" si="15"/>
        <v>1980</v>
      </c>
      <c r="Y82" s="6">
        <f t="shared" si="16"/>
        <v>1980</v>
      </c>
      <c r="Z82" s="4" t="str">
        <f t="shared" si="17"/>
        <v>7</v>
      </c>
      <c r="AA82" s="6">
        <f t="shared" si="18"/>
        <v>7</v>
      </c>
      <c r="AB82" t="str">
        <f t="shared" si="19"/>
        <v>Thursday</v>
      </c>
    </row>
    <row r="83" spans="1:28" x14ac:dyDescent="0.25">
      <c r="A83" s="3" t="s">
        <v>242</v>
      </c>
      <c r="B83" t="s">
        <v>243</v>
      </c>
      <c r="C83" s="3" t="s">
        <v>243</v>
      </c>
      <c r="D83" s="6">
        <v>0</v>
      </c>
      <c r="E83" s="6">
        <v>112</v>
      </c>
      <c r="F83" s="6">
        <f t="shared" si="10"/>
        <v>1</v>
      </c>
      <c r="G83" s="6">
        <f t="shared" si="11"/>
        <v>52</v>
      </c>
      <c r="H83" s="6" t="str" cm="1">
        <f t="array" ref="H83">_xlfn.IFS(E83&lt;=80,"Series",E83&lt;=120,"TV Movie",E83&gt;120,"Long Movie")</f>
        <v>TV Movie</v>
      </c>
      <c r="I83" t="s">
        <v>5529</v>
      </c>
      <c r="J83" t="s">
        <v>8160</v>
      </c>
      <c r="K83" t="s">
        <v>8162</v>
      </c>
      <c r="L83" s="5">
        <v>7.6</v>
      </c>
      <c r="M83" t="str" cm="1">
        <f t="array" ref="M83">_xlfn.IFS(L83&lt;=2,"Flop",L83&lt;=5,"Average",L83&lt;=7,"Hit",L83&lt;=9,"Superhit",L83&gt;9,"BlockBuster")</f>
        <v>Superhit</v>
      </c>
      <c r="N83" s="6">
        <v>144224</v>
      </c>
      <c r="O83" s="6" t="str" cm="1">
        <f t="array" ref="O83">_xlfn.IFS(N83&lt;=100000,"Low",N83&lt;=500000,"Median",N83&lt;=1500000,"High",N83&gt;1500000,"Very High")</f>
        <v>Median</v>
      </c>
      <c r="P83">
        <v>8000000</v>
      </c>
      <c r="Q83">
        <v>43005351</v>
      </c>
      <c r="R83">
        <f t="shared" si="12"/>
        <v>35005351</v>
      </c>
      <c r="S83" t="str">
        <f t="shared" si="13"/>
        <v>Profit</v>
      </c>
      <c r="T83" s="1">
        <v>29028</v>
      </c>
      <c r="U83" t="s">
        <v>244</v>
      </c>
      <c r="V83" s="14">
        <v>29028</v>
      </c>
      <c r="W83" t="str">
        <f t="shared" si="14"/>
        <v>June</v>
      </c>
      <c r="X83" s="4" t="str">
        <f t="shared" si="15"/>
        <v>1979</v>
      </c>
      <c r="Y83" s="6">
        <f t="shared" si="16"/>
        <v>1979</v>
      </c>
      <c r="Z83" s="4" t="str">
        <f t="shared" si="17"/>
        <v>22</v>
      </c>
      <c r="AA83" s="6">
        <f t="shared" si="18"/>
        <v>22</v>
      </c>
      <c r="AB83" t="str">
        <f t="shared" si="19"/>
        <v>Friday</v>
      </c>
    </row>
    <row r="84" spans="1:28" x14ac:dyDescent="0.25">
      <c r="A84" s="3" t="s">
        <v>245</v>
      </c>
      <c r="B84" t="s">
        <v>246</v>
      </c>
      <c r="C84" s="3" t="s">
        <v>246</v>
      </c>
      <c r="D84" s="6">
        <v>0</v>
      </c>
      <c r="E84" s="6">
        <v>105</v>
      </c>
      <c r="F84" s="6">
        <f t="shared" si="10"/>
        <v>1</v>
      </c>
      <c r="G84" s="6">
        <f t="shared" si="11"/>
        <v>45</v>
      </c>
      <c r="H84" s="6" t="str" cm="1">
        <f t="array" ref="H84">_xlfn.IFS(E84&lt;=80,"Series",E84&lt;=120,"TV Movie",E84&gt;120,"Long Movie")</f>
        <v>TV Movie</v>
      </c>
      <c r="I84" t="s">
        <v>145</v>
      </c>
      <c r="J84" t="s">
        <v>5802</v>
      </c>
      <c r="K84" t="s">
        <v>5802</v>
      </c>
      <c r="L84" s="5">
        <v>7.8</v>
      </c>
      <c r="M84" t="str" cm="1">
        <f t="array" ref="M84">_xlfn.IFS(L84&lt;=2,"Flop",L84&lt;=5,"Average",L84&lt;=7,"Hit",L84&lt;=9,"Superhit",L84&gt;9,"BlockBuster")</f>
        <v>Superhit</v>
      </c>
      <c r="N84" s="6">
        <v>151904</v>
      </c>
      <c r="O84" s="6" t="str" cm="1">
        <f t="array" ref="O84">_xlfn.IFS(N84&lt;=100000,"Low",N84&lt;=500000,"Median",N84&lt;=1500000,"High",N84&gt;1500000,"Very High")</f>
        <v>Median</v>
      </c>
      <c r="P84">
        <v>8000000</v>
      </c>
      <c r="Q84">
        <v>106260000</v>
      </c>
      <c r="R84">
        <f t="shared" si="12"/>
        <v>98260000</v>
      </c>
      <c r="S84" t="str">
        <f t="shared" si="13"/>
        <v>Profit</v>
      </c>
      <c r="T84" s="1">
        <v>29194</v>
      </c>
      <c r="U84" t="s">
        <v>247</v>
      </c>
      <c r="V84" s="14">
        <v>29194</v>
      </c>
      <c r="W84" t="str">
        <f t="shared" si="14"/>
        <v>December</v>
      </c>
      <c r="X84" s="4" t="str">
        <f t="shared" si="15"/>
        <v>1979</v>
      </c>
      <c r="Y84" s="6">
        <f t="shared" si="16"/>
        <v>1979</v>
      </c>
      <c r="Z84" s="4" t="str">
        <f t="shared" si="17"/>
        <v>5</v>
      </c>
      <c r="AA84" s="6">
        <f t="shared" si="18"/>
        <v>5</v>
      </c>
      <c r="AB84" t="str">
        <f t="shared" si="19"/>
        <v>Wednesday</v>
      </c>
    </row>
    <row r="85" spans="1:28" x14ac:dyDescent="0.25">
      <c r="A85" s="3" t="s">
        <v>248</v>
      </c>
      <c r="B85" t="s">
        <v>249</v>
      </c>
      <c r="C85" s="3" t="s">
        <v>249</v>
      </c>
      <c r="D85" s="6">
        <v>0</v>
      </c>
      <c r="E85" s="6">
        <v>94</v>
      </c>
      <c r="F85" s="6">
        <f t="shared" si="10"/>
        <v>1</v>
      </c>
      <c r="G85" s="6">
        <f t="shared" si="11"/>
        <v>34</v>
      </c>
      <c r="H85" s="6" t="str" cm="1">
        <f t="array" ref="H85">_xlfn.IFS(E85&lt;=80,"Series",E85&lt;=120,"TV Movie",E85&gt;120,"Long Movie")</f>
        <v>TV Movie</v>
      </c>
      <c r="I85" t="s">
        <v>132</v>
      </c>
      <c r="J85" t="s">
        <v>5802</v>
      </c>
      <c r="K85" t="s">
        <v>5802</v>
      </c>
      <c r="L85" s="5">
        <v>8</v>
      </c>
      <c r="M85" t="str" cm="1">
        <f t="array" ref="M85">_xlfn.IFS(L85&lt;=2,"Flop",L85&lt;=5,"Average",L85&lt;=7,"Hit",L85&lt;=9,"Superhit",L85&gt;9,"BlockBuster")</f>
        <v>Superhit</v>
      </c>
      <c r="N85" s="6">
        <v>416540</v>
      </c>
      <c r="O85" s="6" t="str" cm="1">
        <f t="array" ref="O85">_xlfn.IFS(N85&lt;=100000,"Low",N85&lt;=500000,"Median",N85&lt;=1500000,"High",N85&gt;1500000,"Very High")</f>
        <v>Median</v>
      </c>
      <c r="P85">
        <v>4000000</v>
      </c>
      <c r="Q85">
        <v>20745728</v>
      </c>
      <c r="R85">
        <f t="shared" si="12"/>
        <v>16745728</v>
      </c>
      <c r="S85" t="str">
        <f t="shared" si="13"/>
        <v>Profit</v>
      </c>
      <c r="T85" s="1">
        <v>29084</v>
      </c>
      <c r="U85" t="s">
        <v>250</v>
      </c>
      <c r="V85" s="14">
        <v>29084</v>
      </c>
      <c r="W85" t="str">
        <f t="shared" si="14"/>
        <v>August</v>
      </c>
      <c r="X85" s="4" t="str">
        <f t="shared" si="15"/>
        <v>1979</v>
      </c>
      <c r="Y85" s="6">
        <f t="shared" si="16"/>
        <v>1979</v>
      </c>
      <c r="Z85" s="4" t="str">
        <f t="shared" si="17"/>
        <v>17</v>
      </c>
      <c r="AA85" s="6">
        <f t="shared" si="18"/>
        <v>17</v>
      </c>
      <c r="AB85" t="str">
        <f t="shared" si="19"/>
        <v>Friday</v>
      </c>
    </row>
    <row r="86" spans="1:28" x14ac:dyDescent="0.25">
      <c r="A86" s="3" t="s">
        <v>251</v>
      </c>
      <c r="B86" t="s">
        <v>252</v>
      </c>
      <c r="C86" s="3" t="s">
        <v>252</v>
      </c>
      <c r="D86" s="6">
        <v>0</v>
      </c>
      <c r="E86" s="6">
        <v>88</v>
      </c>
      <c r="F86" s="6">
        <f t="shared" si="10"/>
        <v>1</v>
      </c>
      <c r="G86" s="6">
        <f t="shared" si="11"/>
        <v>28</v>
      </c>
      <c r="H86" s="6" t="str" cm="1">
        <f t="array" ref="H86">_xlfn.IFS(E86&lt;=80,"Series",E86&lt;=120,"TV Movie",E86&gt;120,"Long Movie")</f>
        <v>TV Movie</v>
      </c>
      <c r="I86" t="s">
        <v>5529</v>
      </c>
      <c r="J86" t="s">
        <v>8158</v>
      </c>
      <c r="K86" t="s">
        <v>8161</v>
      </c>
      <c r="L86" s="5">
        <v>6.8</v>
      </c>
      <c r="M86" t="str" cm="1">
        <f t="array" ref="M86">_xlfn.IFS(L86&lt;=2,"Flop",L86&lt;=5,"Average",L86&lt;=7,"Hit",L86&lt;=9,"Superhit",L86&gt;9,"BlockBuster")</f>
        <v>Hit</v>
      </c>
      <c r="N86" s="6">
        <v>217283</v>
      </c>
      <c r="O86" s="6" t="str" cm="1">
        <f t="array" ref="O86">_xlfn.IFS(N86&lt;=100000,"Low",N86&lt;=500000,"Median",N86&lt;=1500000,"High",N86&gt;1500000,"Very High")</f>
        <v>Median</v>
      </c>
      <c r="P86">
        <v>300000</v>
      </c>
      <c r="Q86">
        <v>8773197</v>
      </c>
      <c r="R86">
        <f t="shared" si="12"/>
        <v>8473197</v>
      </c>
      <c r="S86" t="str">
        <f t="shared" si="13"/>
        <v>Profit</v>
      </c>
      <c r="T86" s="1">
        <v>28957</v>
      </c>
      <c r="U86" t="s">
        <v>253</v>
      </c>
      <c r="V86" s="14">
        <v>28957</v>
      </c>
      <c r="W86" t="str">
        <f t="shared" si="14"/>
        <v>April</v>
      </c>
      <c r="X86" s="4" t="str">
        <f t="shared" si="15"/>
        <v>1979</v>
      </c>
      <c r="Y86" s="6">
        <f t="shared" si="16"/>
        <v>1979</v>
      </c>
      <c r="Z86" s="4" t="str">
        <f t="shared" si="17"/>
        <v>12</v>
      </c>
      <c r="AA86" s="6">
        <f t="shared" si="18"/>
        <v>12</v>
      </c>
      <c r="AB86" t="str">
        <f t="shared" si="19"/>
        <v>Thursday</v>
      </c>
    </row>
    <row r="87" spans="1:28" x14ac:dyDescent="0.25">
      <c r="A87" s="3" t="s">
        <v>254</v>
      </c>
      <c r="B87" t="s">
        <v>255</v>
      </c>
      <c r="C87" s="3" t="s">
        <v>255</v>
      </c>
      <c r="D87" s="6">
        <v>0</v>
      </c>
      <c r="E87" s="6">
        <v>96</v>
      </c>
      <c r="F87" s="6">
        <f t="shared" si="10"/>
        <v>1</v>
      </c>
      <c r="G87" s="6">
        <f t="shared" si="11"/>
        <v>36</v>
      </c>
      <c r="H87" s="6" t="str" cm="1">
        <f t="array" ref="H87">_xlfn.IFS(E87&lt;=80,"Series",E87&lt;=120,"TV Movie",E87&gt;120,"Long Movie")</f>
        <v>TV Movie</v>
      </c>
      <c r="I87" t="s">
        <v>132</v>
      </c>
      <c r="J87" t="s">
        <v>145</v>
      </c>
      <c r="K87" t="s">
        <v>8157</v>
      </c>
      <c r="L87" s="5">
        <v>7.8</v>
      </c>
      <c r="M87" t="str" cm="1">
        <f t="array" ref="M87">_xlfn.IFS(L87&lt;=2,"Flop",L87&lt;=5,"Average",L87&lt;=7,"Hit",L87&lt;=9,"Superhit",L87&gt;9,"BlockBuster")</f>
        <v>Superhit</v>
      </c>
      <c r="N87" s="6">
        <v>144824</v>
      </c>
      <c r="O87" s="6" t="str" cm="1">
        <f t="array" ref="O87">_xlfn.IFS(N87&lt;=100000,"Low",N87&lt;=500000,"Median",N87&lt;=1500000,"High",N87&gt;1500000,"Very High")</f>
        <v>Median</v>
      </c>
      <c r="P87">
        <v>9000000</v>
      </c>
      <c r="Q87">
        <v>40194067</v>
      </c>
      <c r="R87">
        <f t="shared" si="12"/>
        <v>31194067</v>
      </c>
      <c r="S87" t="str">
        <f t="shared" si="13"/>
        <v>Profit</v>
      </c>
      <c r="T87" s="1">
        <v>28963</v>
      </c>
      <c r="U87" t="s">
        <v>186</v>
      </c>
      <c r="V87" s="14">
        <v>28963</v>
      </c>
      <c r="W87" t="str">
        <f t="shared" si="14"/>
        <v>April</v>
      </c>
      <c r="X87" s="4" t="str">
        <f t="shared" si="15"/>
        <v>1979</v>
      </c>
      <c r="Y87" s="6">
        <f t="shared" si="16"/>
        <v>1979</v>
      </c>
      <c r="Z87" s="4" t="str">
        <f t="shared" si="17"/>
        <v>18</v>
      </c>
      <c r="AA87" s="6">
        <f t="shared" si="18"/>
        <v>18</v>
      </c>
      <c r="AB87" t="str">
        <f t="shared" si="19"/>
        <v>Wednesday</v>
      </c>
    </row>
    <row r="88" spans="1:28" x14ac:dyDescent="0.25">
      <c r="A88" s="3" t="s">
        <v>256</v>
      </c>
      <c r="B88" t="s">
        <v>257</v>
      </c>
      <c r="C88" s="3" t="s">
        <v>257</v>
      </c>
      <c r="D88" s="6">
        <v>0</v>
      </c>
      <c r="E88" s="6">
        <v>126</v>
      </c>
      <c r="F88" s="6">
        <f t="shared" si="10"/>
        <v>2</v>
      </c>
      <c r="G88" s="6">
        <f t="shared" si="11"/>
        <v>6</v>
      </c>
      <c r="H88" s="6" t="str" cm="1">
        <f t="array" ref="H88">_xlfn.IFS(E88&lt;=80,"Series",E88&lt;=120,"TV Movie",E88&gt;120,"Long Movie")</f>
        <v>Long Movie</v>
      </c>
      <c r="I88" t="s">
        <v>5529</v>
      </c>
      <c r="J88" t="s">
        <v>8158</v>
      </c>
      <c r="K88" t="s">
        <v>8161</v>
      </c>
      <c r="L88" s="5">
        <v>6.2</v>
      </c>
      <c r="M88" t="str" cm="1">
        <f t="array" ref="M88">_xlfn.IFS(L88&lt;=2,"Flop",L88&lt;=5,"Average",L88&lt;=7,"Hit",L88&lt;=9,"Superhit",L88&gt;9,"BlockBuster")</f>
        <v>Hit</v>
      </c>
      <c r="N88" s="6">
        <v>106688</v>
      </c>
      <c r="O88" s="6" t="str" cm="1">
        <f t="array" ref="O88">_xlfn.IFS(N88&lt;=100000,"Low",N88&lt;=500000,"Median",N88&lt;=1500000,"High",N88&gt;1500000,"Very High")</f>
        <v>Median</v>
      </c>
      <c r="P88">
        <v>34000000</v>
      </c>
      <c r="Q88">
        <v>210308099</v>
      </c>
      <c r="R88">
        <f t="shared" si="12"/>
        <v>176308099</v>
      </c>
      <c r="S88" t="str">
        <f t="shared" si="13"/>
        <v>Profit</v>
      </c>
      <c r="T88" s="1">
        <v>29032</v>
      </c>
      <c r="U88" t="s">
        <v>203</v>
      </c>
      <c r="V88" s="14">
        <v>29032</v>
      </c>
      <c r="W88" t="str">
        <f t="shared" si="14"/>
        <v>June</v>
      </c>
      <c r="X88" s="4" t="str">
        <f t="shared" si="15"/>
        <v>1979</v>
      </c>
      <c r="Y88" s="6">
        <f t="shared" si="16"/>
        <v>1979</v>
      </c>
      <c r="Z88" s="4" t="str">
        <f t="shared" si="17"/>
        <v>26</v>
      </c>
      <c r="AA88" s="6">
        <f t="shared" si="18"/>
        <v>26</v>
      </c>
      <c r="AB88" t="str">
        <f t="shared" si="19"/>
        <v>Tuesday</v>
      </c>
    </row>
    <row r="89" spans="1:28" x14ac:dyDescent="0.25">
      <c r="A89" s="3" t="s">
        <v>258</v>
      </c>
      <c r="B89" t="s">
        <v>259</v>
      </c>
      <c r="C89" s="3" t="s">
        <v>259</v>
      </c>
      <c r="D89" s="6">
        <v>0</v>
      </c>
      <c r="E89" s="6">
        <v>119</v>
      </c>
      <c r="F89" s="6">
        <f t="shared" si="10"/>
        <v>1</v>
      </c>
      <c r="G89" s="6">
        <f t="shared" si="11"/>
        <v>59</v>
      </c>
      <c r="H89" s="6" t="str" cm="1">
        <f t="array" ref="H89">_xlfn.IFS(E89&lt;=80,"Series",E89&lt;=120,"TV Movie",E89&gt;120,"Long Movie")</f>
        <v>TV Movie</v>
      </c>
      <c r="I89" t="s">
        <v>145</v>
      </c>
      <c r="J89" t="s">
        <v>8168</v>
      </c>
      <c r="K89" t="s">
        <v>5802</v>
      </c>
      <c r="L89" s="5">
        <v>7.3</v>
      </c>
      <c r="M89" t="str" cm="1">
        <f t="array" ref="M89">_xlfn.IFS(L89&lt;=2,"Flop",L89&lt;=5,"Average",L89&lt;=7,"Hit",L89&lt;=9,"Superhit",L89&gt;9,"BlockBuster")</f>
        <v>Superhit</v>
      </c>
      <c r="N89" s="6">
        <v>226370</v>
      </c>
      <c r="O89" s="6" t="str" cm="1">
        <f t="array" ref="O89">_xlfn.IFS(N89&lt;=100000,"Low",N89&lt;=500000,"Median",N89&lt;=1500000,"High",N89&gt;1500000,"Very High")</f>
        <v>Median</v>
      </c>
      <c r="P89">
        <v>7000000</v>
      </c>
      <c r="Q89">
        <v>85187855</v>
      </c>
      <c r="R89">
        <f t="shared" si="12"/>
        <v>78187855</v>
      </c>
      <c r="S89" t="str">
        <f t="shared" si="13"/>
        <v>Profit</v>
      </c>
      <c r="T89" s="1">
        <v>29020</v>
      </c>
      <c r="U89" t="s">
        <v>260</v>
      </c>
      <c r="V89" s="14">
        <v>29020</v>
      </c>
      <c r="W89" t="str">
        <f t="shared" si="14"/>
        <v>June</v>
      </c>
      <c r="X89" s="4" t="str">
        <f t="shared" si="15"/>
        <v>1979</v>
      </c>
      <c r="Y89" s="6">
        <f t="shared" si="16"/>
        <v>1979</v>
      </c>
      <c r="Z89" s="4" t="str">
        <f t="shared" si="17"/>
        <v>14</v>
      </c>
      <c r="AA89" s="6">
        <f t="shared" si="18"/>
        <v>14</v>
      </c>
      <c r="AB89" t="str">
        <f t="shared" si="19"/>
        <v>Thursday</v>
      </c>
    </row>
    <row r="90" spans="1:28" x14ac:dyDescent="0.25">
      <c r="A90" s="3" t="s">
        <v>261</v>
      </c>
      <c r="B90" t="s">
        <v>262</v>
      </c>
      <c r="C90" s="3" t="s">
        <v>262</v>
      </c>
      <c r="D90" s="6">
        <v>0</v>
      </c>
      <c r="E90" s="6">
        <v>143</v>
      </c>
      <c r="F90" s="6">
        <f t="shared" si="10"/>
        <v>2</v>
      </c>
      <c r="G90" s="6">
        <f t="shared" si="11"/>
        <v>23</v>
      </c>
      <c r="H90" s="6" t="str" cm="1">
        <f t="array" ref="H90">_xlfn.IFS(E90&lt;=80,"Series",E90&lt;=120,"TV Movie",E90&gt;120,"Long Movie")</f>
        <v>Long Movie</v>
      </c>
      <c r="I90" t="s">
        <v>8158</v>
      </c>
      <c r="J90" t="s">
        <v>8166</v>
      </c>
      <c r="K90" t="s">
        <v>8161</v>
      </c>
      <c r="L90" s="5">
        <v>6.4</v>
      </c>
      <c r="M90" t="str" cm="1">
        <f t="array" ref="M90">_xlfn.IFS(L90&lt;=2,"Flop",L90&lt;=5,"Average",L90&lt;=7,"Hit",L90&lt;=9,"Superhit",L90&gt;9,"BlockBuster")</f>
        <v>Hit</v>
      </c>
      <c r="N90" s="6">
        <v>94985</v>
      </c>
      <c r="O90" s="6" t="str" cm="1">
        <f t="array" ref="O90">_xlfn.IFS(N90&lt;=100000,"Low",N90&lt;=500000,"Median",N90&lt;=1500000,"High",N90&gt;1500000,"Very High")</f>
        <v>Low</v>
      </c>
      <c r="P90">
        <v>35000000</v>
      </c>
      <c r="Q90">
        <v>82674320</v>
      </c>
      <c r="R90">
        <f t="shared" si="12"/>
        <v>47674320</v>
      </c>
      <c r="S90" t="str">
        <f t="shared" si="13"/>
        <v>Profit</v>
      </c>
      <c r="T90" s="1">
        <v>29195</v>
      </c>
      <c r="U90" t="s">
        <v>263</v>
      </c>
      <c r="V90" s="14">
        <v>29195</v>
      </c>
      <c r="W90" t="str">
        <f t="shared" si="14"/>
        <v>December</v>
      </c>
      <c r="X90" s="4" t="str">
        <f t="shared" si="15"/>
        <v>1979</v>
      </c>
      <c r="Y90" s="6">
        <f t="shared" si="16"/>
        <v>1979</v>
      </c>
      <c r="Z90" s="4" t="str">
        <f t="shared" si="17"/>
        <v>6</v>
      </c>
      <c r="AA90" s="6">
        <f t="shared" si="18"/>
        <v>6</v>
      </c>
      <c r="AB90" t="str">
        <f t="shared" si="19"/>
        <v>Thursday</v>
      </c>
    </row>
    <row r="91" spans="1:28" x14ac:dyDescent="0.25">
      <c r="A91" s="3" t="s">
        <v>264</v>
      </c>
      <c r="B91" t="s">
        <v>265</v>
      </c>
      <c r="C91" s="3" t="s">
        <v>265</v>
      </c>
      <c r="D91" s="6">
        <v>0</v>
      </c>
      <c r="E91" s="6">
        <v>93</v>
      </c>
      <c r="F91" s="6">
        <f t="shared" si="10"/>
        <v>1</v>
      </c>
      <c r="G91" s="6">
        <f t="shared" si="11"/>
        <v>33</v>
      </c>
      <c r="H91" s="6" t="str" cm="1">
        <f t="array" ref="H91">_xlfn.IFS(E91&lt;=80,"Series",E91&lt;=120,"TV Movie",E91&gt;120,"Long Movie")</f>
        <v>TV Movie</v>
      </c>
      <c r="I91" t="s">
        <v>5529</v>
      </c>
      <c r="J91" t="s">
        <v>8162</v>
      </c>
      <c r="K91" t="s">
        <v>3857</v>
      </c>
      <c r="L91" s="5">
        <v>7.5</v>
      </c>
      <c r="M91" t="str" cm="1">
        <f t="array" ref="M91">_xlfn.IFS(L91&lt;=2,"Flop",L91&lt;=5,"Average",L91&lt;=7,"Hit",L91&lt;=9,"Superhit",L91&gt;9,"BlockBuster")</f>
        <v>Superhit</v>
      </c>
      <c r="N91" s="6">
        <v>108263</v>
      </c>
      <c r="O91" s="6" t="str" cm="1">
        <f t="array" ref="O91">_xlfn.IFS(N91&lt;=100000,"Low",N91&lt;=500000,"Median",N91&lt;=1500000,"High",N91&gt;1500000,"Very High")</f>
        <v>Median</v>
      </c>
      <c r="P91">
        <v>4000000</v>
      </c>
      <c r="Q91">
        <v>22490471</v>
      </c>
      <c r="R91">
        <f t="shared" si="12"/>
        <v>18490471</v>
      </c>
      <c r="S91" t="str">
        <f t="shared" si="13"/>
        <v>Profit</v>
      </c>
      <c r="T91" s="1">
        <v>28887</v>
      </c>
      <c r="U91" t="s">
        <v>266</v>
      </c>
      <c r="V91" s="14">
        <v>28887</v>
      </c>
      <c r="W91" t="str">
        <f t="shared" si="14"/>
        <v>February</v>
      </c>
      <c r="X91" s="4" t="str">
        <f t="shared" si="15"/>
        <v>1979</v>
      </c>
      <c r="Y91" s="6">
        <f t="shared" si="16"/>
        <v>1979</v>
      </c>
      <c r="Z91" s="4" t="str">
        <f t="shared" si="17"/>
        <v>1</v>
      </c>
      <c r="AA91" s="6">
        <f t="shared" si="18"/>
        <v>1</v>
      </c>
      <c r="AB91" t="str">
        <f t="shared" si="19"/>
        <v>Thursday</v>
      </c>
    </row>
    <row r="92" spans="1:28" x14ac:dyDescent="0.25">
      <c r="A92" s="3" t="s">
        <v>267</v>
      </c>
      <c r="B92" t="s">
        <v>268</v>
      </c>
      <c r="C92" s="3" t="s">
        <v>268</v>
      </c>
      <c r="D92" s="6">
        <v>0</v>
      </c>
      <c r="E92" s="6">
        <v>88</v>
      </c>
      <c r="F92" s="6">
        <f t="shared" si="10"/>
        <v>1</v>
      </c>
      <c r="G92" s="6">
        <f t="shared" si="11"/>
        <v>28</v>
      </c>
      <c r="H92" s="6" t="str" cm="1">
        <f t="array" ref="H92">_xlfn.IFS(E92&lt;=80,"Series",E92&lt;=120,"TV Movie",E92&gt;120,"Long Movie")</f>
        <v>TV Movie</v>
      </c>
      <c r="I92" t="s">
        <v>132</v>
      </c>
      <c r="J92" t="s">
        <v>5802</v>
      </c>
      <c r="K92" t="s">
        <v>5802</v>
      </c>
      <c r="L92" s="5">
        <v>7.7</v>
      </c>
      <c r="M92" t="str" cm="1">
        <f t="array" ref="M92">_xlfn.IFS(L92&lt;=2,"Flop",L92&lt;=5,"Average",L92&lt;=7,"Hit",L92&lt;=9,"Superhit",L92&gt;9,"BlockBuster")</f>
        <v>Superhit</v>
      </c>
      <c r="N92" s="6">
        <v>254328</v>
      </c>
      <c r="O92" s="6" t="str" cm="1">
        <f t="array" ref="O92">_xlfn.IFS(N92&lt;=100000,"Low",N92&lt;=500000,"Median",N92&lt;=1500000,"High",N92&gt;1500000,"Very High")</f>
        <v>Median</v>
      </c>
      <c r="P92">
        <v>3500000</v>
      </c>
      <c r="Q92">
        <v>83454304</v>
      </c>
      <c r="R92">
        <f t="shared" si="12"/>
        <v>79954304</v>
      </c>
      <c r="S92" t="str">
        <f t="shared" si="13"/>
        <v>Profit</v>
      </c>
      <c r="T92" s="1">
        <v>29404</v>
      </c>
      <c r="U92" t="s">
        <v>269</v>
      </c>
      <c r="V92" s="14">
        <v>29404</v>
      </c>
      <c r="W92" t="str">
        <f t="shared" si="14"/>
        <v>July</v>
      </c>
      <c r="X92" s="4" t="str">
        <f t="shared" si="15"/>
        <v>1980</v>
      </c>
      <c r="Y92" s="6">
        <f t="shared" si="16"/>
        <v>1980</v>
      </c>
      <c r="Z92" s="4" t="str">
        <f t="shared" si="17"/>
        <v>2</v>
      </c>
      <c r="AA92" s="6">
        <f t="shared" si="18"/>
        <v>2</v>
      </c>
      <c r="AB92" t="str">
        <f t="shared" si="19"/>
        <v>Wednesday</v>
      </c>
    </row>
    <row r="93" spans="1:28" x14ac:dyDescent="0.25">
      <c r="A93" s="3" t="s">
        <v>270</v>
      </c>
      <c r="B93" t="s">
        <v>271</v>
      </c>
      <c r="C93" s="3" t="s">
        <v>271</v>
      </c>
      <c r="D93" s="6">
        <v>0</v>
      </c>
      <c r="E93" s="6">
        <v>104</v>
      </c>
      <c r="F93" s="6">
        <f t="shared" si="10"/>
        <v>1</v>
      </c>
      <c r="G93" s="6">
        <f t="shared" si="11"/>
        <v>44</v>
      </c>
      <c r="H93" s="6" t="str" cm="1">
        <f t="array" ref="H93">_xlfn.IFS(E93&lt;=80,"Series",E93&lt;=120,"TV Movie",E93&gt;120,"Long Movie")</f>
        <v>TV Movie</v>
      </c>
      <c r="I93" t="s">
        <v>8158</v>
      </c>
      <c r="J93" t="s">
        <v>145</v>
      </c>
      <c r="K93" t="s">
        <v>8157</v>
      </c>
      <c r="L93" s="5">
        <v>5.8</v>
      </c>
      <c r="M93" t="str" cm="1">
        <f t="array" ref="M93">_xlfn.IFS(L93&lt;=2,"Flop",L93&lt;=5,"Average",L93&lt;=7,"Hit",L93&lt;=9,"Superhit",L93&gt;9,"BlockBuster")</f>
        <v>Hit</v>
      </c>
      <c r="N93" s="6">
        <v>74958</v>
      </c>
      <c r="O93" s="6" t="str" cm="1">
        <f t="array" ref="O93">_xlfn.IFS(N93&lt;=100000,"Low",N93&lt;=500000,"Median",N93&lt;=1500000,"High",N93&gt;1500000,"Very High")</f>
        <v>Low</v>
      </c>
      <c r="P93">
        <v>4500000</v>
      </c>
      <c r="Q93">
        <v>58853106</v>
      </c>
      <c r="R93">
        <f t="shared" si="12"/>
        <v>54353106</v>
      </c>
      <c r="S93" t="str">
        <f t="shared" si="13"/>
        <v>Profit</v>
      </c>
      <c r="T93" s="1">
        <v>29391</v>
      </c>
      <c r="U93" t="s">
        <v>217</v>
      </c>
      <c r="V93" s="14">
        <v>29391</v>
      </c>
      <c r="W93" t="str">
        <f t="shared" si="14"/>
        <v>June</v>
      </c>
      <c r="X93" s="4" t="str">
        <f t="shared" si="15"/>
        <v>1980</v>
      </c>
      <c r="Y93" s="6">
        <f t="shared" si="16"/>
        <v>1980</v>
      </c>
      <c r="Z93" s="4" t="str">
        <f t="shared" si="17"/>
        <v>19</v>
      </c>
      <c r="AA93" s="6">
        <f t="shared" si="18"/>
        <v>19</v>
      </c>
      <c r="AB93" t="str">
        <f t="shared" si="19"/>
        <v>Thursday</v>
      </c>
    </row>
    <row r="94" spans="1:28" x14ac:dyDescent="0.25">
      <c r="A94" s="3" t="s">
        <v>272</v>
      </c>
      <c r="B94" t="s">
        <v>273</v>
      </c>
      <c r="C94" s="3" t="s">
        <v>273</v>
      </c>
      <c r="D94" s="6">
        <v>0</v>
      </c>
      <c r="E94" s="6">
        <v>133</v>
      </c>
      <c r="F94" s="6">
        <f t="shared" si="10"/>
        <v>2</v>
      </c>
      <c r="G94" s="6">
        <f t="shared" si="11"/>
        <v>13</v>
      </c>
      <c r="H94" s="6" t="str" cm="1">
        <f t="array" ref="H94">_xlfn.IFS(E94&lt;=80,"Series",E94&lt;=120,"TV Movie",E94&gt;120,"Long Movie")</f>
        <v>Long Movie</v>
      </c>
      <c r="I94" t="s">
        <v>5529</v>
      </c>
      <c r="J94" t="s">
        <v>8158</v>
      </c>
      <c r="K94" t="s">
        <v>132</v>
      </c>
      <c r="L94" s="5">
        <v>7.9</v>
      </c>
      <c r="M94" t="str" cm="1">
        <f t="array" ref="M94">_xlfn.IFS(L94&lt;=2,"Flop",L94&lt;=5,"Average",L94&lt;=7,"Hit",L94&lt;=9,"Superhit",L94&gt;9,"BlockBuster")</f>
        <v>Superhit</v>
      </c>
      <c r="N94" s="6">
        <v>209524</v>
      </c>
      <c r="O94" s="6" t="str" cm="1">
        <f t="array" ref="O94">_xlfn.IFS(N94&lt;=100000,"Low",N94&lt;=500000,"Median",N94&lt;=1500000,"High",N94&gt;1500000,"Very High")</f>
        <v>Median</v>
      </c>
      <c r="P94">
        <v>27500000</v>
      </c>
      <c r="Q94">
        <v>115229890</v>
      </c>
      <c r="R94">
        <f t="shared" si="12"/>
        <v>87729890</v>
      </c>
      <c r="S94" t="str">
        <f t="shared" si="13"/>
        <v>Profit</v>
      </c>
      <c r="T94" s="1">
        <v>29392</v>
      </c>
      <c r="U94" t="s">
        <v>231</v>
      </c>
      <c r="V94" s="14">
        <v>29392</v>
      </c>
      <c r="W94" t="str">
        <f t="shared" si="14"/>
        <v>June</v>
      </c>
      <c r="X94" s="4" t="str">
        <f t="shared" si="15"/>
        <v>1980</v>
      </c>
      <c r="Y94" s="6">
        <f t="shared" si="16"/>
        <v>1980</v>
      </c>
      <c r="Z94" s="4" t="str">
        <f t="shared" si="17"/>
        <v>20</v>
      </c>
      <c r="AA94" s="6">
        <f t="shared" si="18"/>
        <v>20</v>
      </c>
      <c r="AB94" t="str">
        <f t="shared" si="19"/>
        <v>Friday</v>
      </c>
    </row>
    <row r="95" spans="1:28" x14ac:dyDescent="0.25">
      <c r="A95" s="3" t="s">
        <v>274</v>
      </c>
      <c r="B95" t="s">
        <v>275</v>
      </c>
      <c r="C95" s="3" t="s">
        <v>275</v>
      </c>
      <c r="D95" s="6">
        <v>0</v>
      </c>
      <c r="E95" s="6">
        <v>98</v>
      </c>
      <c r="F95" s="6">
        <f t="shared" si="10"/>
        <v>1</v>
      </c>
      <c r="G95" s="6">
        <f t="shared" si="11"/>
        <v>38</v>
      </c>
      <c r="H95" s="6" t="str" cm="1">
        <f t="array" ref="H95">_xlfn.IFS(E95&lt;=80,"Series",E95&lt;=120,"TV Movie",E95&gt;120,"Long Movie")</f>
        <v>TV Movie</v>
      </c>
      <c r="I95" t="s">
        <v>132</v>
      </c>
      <c r="J95" t="s">
        <v>8168</v>
      </c>
      <c r="K95" t="s">
        <v>5802</v>
      </c>
      <c r="L95" s="5">
        <v>7.2</v>
      </c>
      <c r="M95" t="str" cm="1">
        <f t="array" ref="M95">_xlfn.IFS(L95&lt;=2,"Flop",L95&lt;=5,"Average",L95&lt;=7,"Hit",L95&lt;=9,"Superhit",L95&gt;9,"BlockBuster")</f>
        <v>Superhit</v>
      </c>
      <c r="N95" s="6">
        <v>124693</v>
      </c>
      <c r="O95" s="6" t="str" cm="1">
        <f t="array" ref="O95">_xlfn.IFS(N95&lt;=100000,"Low",N95&lt;=500000,"Median",N95&lt;=1500000,"High",N95&gt;1500000,"Very High")</f>
        <v>Median</v>
      </c>
      <c r="P95">
        <v>6000000</v>
      </c>
      <c r="Q95">
        <v>39918650</v>
      </c>
      <c r="R95">
        <f t="shared" si="12"/>
        <v>33918650</v>
      </c>
      <c r="S95" t="str">
        <f t="shared" si="13"/>
        <v>Profit</v>
      </c>
      <c r="T95" s="1">
        <v>29427</v>
      </c>
      <c r="U95" t="s">
        <v>276</v>
      </c>
      <c r="V95" s="14">
        <v>29427</v>
      </c>
      <c r="W95" t="str">
        <f t="shared" si="14"/>
        <v>July</v>
      </c>
      <c r="X95" s="4" t="str">
        <f t="shared" si="15"/>
        <v>1980</v>
      </c>
      <c r="Y95" s="6">
        <f t="shared" si="16"/>
        <v>1980</v>
      </c>
      <c r="Z95" s="4" t="str">
        <f t="shared" si="17"/>
        <v>25</v>
      </c>
      <c r="AA95" s="6">
        <f t="shared" si="18"/>
        <v>25</v>
      </c>
      <c r="AB95" t="str">
        <f t="shared" si="19"/>
        <v>Friday</v>
      </c>
    </row>
    <row r="96" spans="1:28" x14ac:dyDescent="0.25">
      <c r="A96" s="3" t="s">
        <v>277</v>
      </c>
      <c r="B96" t="s">
        <v>278</v>
      </c>
      <c r="C96" s="3" t="s">
        <v>278</v>
      </c>
      <c r="D96" s="6">
        <v>0</v>
      </c>
      <c r="E96" s="6">
        <v>124</v>
      </c>
      <c r="F96" s="6">
        <f t="shared" si="10"/>
        <v>2</v>
      </c>
      <c r="G96" s="6">
        <f t="shared" si="11"/>
        <v>4</v>
      </c>
      <c r="H96" s="6" t="str" cm="1">
        <f t="array" ref="H96">_xlfn.IFS(E96&lt;=80,"Series",E96&lt;=120,"TV Movie",E96&gt;120,"Long Movie")</f>
        <v>Long Movie</v>
      </c>
      <c r="I96" t="s">
        <v>8160</v>
      </c>
      <c r="J96" t="s">
        <v>145</v>
      </c>
      <c r="K96" t="s">
        <v>5802</v>
      </c>
      <c r="L96" s="5">
        <v>8.1999999999999993</v>
      </c>
      <c r="M96" t="str" cm="1">
        <f t="array" ref="M96">_xlfn.IFS(L96&lt;=2,"Flop",L96&lt;=5,"Average",L96&lt;=7,"Hit",L96&lt;=9,"Superhit",L96&gt;9,"BlockBuster")</f>
        <v>Superhit</v>
      </c>
      <c r="N96" s="6">
        <v>253282</v>
      </c>
      <c r="O96" s="6" t="str" cm="1">
        <f t="array" ref="O96">_xlfn.IFS(N96&lt;=100000,"Low",N96&lt;=500000,"Median",N96&lt;=1500000,"High",N96&gt;1500000,"Very High")</f>
        <v>Median</v>
      </c>
      <c r="P96">
        <v>5000000</v>
      </c>
      <c r="Q96">
        <v>26023860</v>
      </c>
      <c r="R96">
        <f t="shared" si="12"/>
        <v>21023860</v>
      </c>
      <c r="S96" t="str">
        <f t="shared" si="13"/>
        <v>Profit</v>
      </c>
      <c r="T96" s="1">
        <v>29496</v>
      </c>
      <c r="U96" t="s">
        <v>164</v>
      </c>
      <c r="V96" s="14">
        <v>29496</v>
      </c>
      <c r="W96" t="str">
        <f t="shared" si="14"/>
        <v>October</v>
      </c>
      <c r="X96" s="4" t="str">
        <f t="shared" si="15"/>
        <v>1980</v>
      </c>
      <c r="Y96" s="6">
        <f t="shared" si="16"/>
        <v>1980</v>
      </c>
      <c r="Z96" s="4" t="str">
        <f t="shared" si="17"/>
        <v>2</v>
      </c>
      <c r="AA96" s="6">
        <f t="shared" si="18"/>
        <v>2</v>
      </c>
      <c r="AB96" t="str">
        <f t="shared" si="19"/>
        <v>Thursday</v>
      </c>
    </row>
    <row r="97" spans="1:28" x14ac:dyDescent="0.25">
      <c r="A97" s="3" t="s">
        <v>279</v>
      </c>
      <c r="B97" t="s">
        <v>280</v>
      </c>
      <c r="C97" s="3" t="s">
        <v>280</v>
      </c>
      <c r="D97" s="6">
        <v>0</v>
      </c>
      <c r="E97" s="6">
        <v>124</v>
      </c>
      <c r="F97" s="6">
        <f t="shared" si="10"/>
        <v>2</v>
      </c>
      <c r="G97" s="6">
        <f t="shared" si="11"/>
        <v>4</v>
      </c>
      <c r="H97" s="6" t="str" cm="1">
        <f t="array" ref="H97">_xlfn.IFS(E97&lt;=80,"Series",E97&lt;=120,"TV Movie",E97&gt;120,"Long Movie")</f>
        <v>Long Movie</v>
      </c>
      <c r="I97" t="s">
        <v>5529</v>
      </c>
      <c r="J97" t="s">
        <v>8158</v>
      </c>
      <c r="K97" t="s">
        <v>8156</v>
      </c>
      <c r="L97" s="5">
        <v>8.6999999999999993</v>
      </c>
      <c r="M97" t="str" cm="1">
        <f t="array" ref="M97">_xlfn.IFS(L97&lt;=2,"Flop",L97&lt;=5,"Average",L97&lt;=7,"Hit",L97&lt;=9,"Superhit",L97&gt;9,"BlockBuster")</f>
        <v>Superhit</v>
      </c>
      <c r="N97" s="6">
        <v>1349868</v>
      </c>
      <c r="O97" s="6" t="str" cm="1">
        <f t="array" ref="O97">_xlfn.IFS(N97&lt;=100000,"Low",N97&lt;=500000,"Median",N97&lt;=1500000,"High",N97&gt;1500000,"Very High")</f>
        <v>High</v>
      </c>
      <c r="P97">
        <v>18000000</v>
      </c>
      <c r="Q97">
        <v>538375067</v>
      </c>
      <c r="R97">
        <f t="shared" si="12"/>
        <v>520375067</v>
      </c>
      <c r="S97" t="str">
        <f t="shared" si="13"/>
        <v>Profit</v>
      </c>
      <c r="T97" s="1">
        <v>29358</v>
      </c>
      <c r="U97" t="s">
        <v>281</v>
      </c>
      <c r="V97" s="14">
        <v>29358</v>
      </c>
      <c r="W97" t="str">
        <f t="shared" si="14"/>
        <v>May</v>
      </c>
      <c r="X97" s="4" t="str">
        <f t="shared" si="15"/>
        <v>1980</v>
      </c>
      <c r="Y97" s="6">
        <f t="shared" si="16"/>
        <v>1980</v>
      </c>
      <c r="Z97" s="4" t="str">
        <f t="shared" si="17"/>
        <v>17</v>
      </c>
      <c r="AA97" s="6">
        <f t="shared" si="18"/>
        <v>17</v>
      </c>
      <c r="AB97" t="str">
        <f t="shared" si="19"/>
        <v>Saturday</v>
      </c>
    </row>
    <row r="98" spans="1:28" x14ac:dyDescent="0.25">
      <c r="A98" s="3" t="s">
        <v>282</v>
      </c>
      <c r="B98" t="s">
        <v>283</v>
      </c>
      <c r="C98" s="3" t="s">
        <v>283</v>
      </c>
      <c r="D98" s="6">
        <v>0</v>
      </c>
      <c r="E98" s="6">
        <v>111</v>
      </c>
      <c r="F98" s="6">
        <f t="shared" si="10"/>
        <v>1</v>
      </c>
      <c r="G98" s="6">
        <f t="shared" si="11"/>
        <v>51</v>
      </c>
      <c r="H98" s="6" t="str" cm="1">
        <f t="array" ref="H98">_xlfn.IFS(E98&lt;=80,"Series",E98&lt;=120,"TV Movie",E98&gt;120,"Long Movie")</f>
        <v>TV Movie</v>
      </c>
      <c r="I98" t="s">
        <v>5529</v>
      </c>
      <c r="J98" t="s">
        <v>8158</v>
      </c>
      <c r="K98" t="s">
        <v>8161</v>
      </c>
      <c r="L98" s="5">
        <v>6.5</v>
      </c>
      <c r="M98" t="str" cm="1">
        <f t="array" ref="M98">_xlfn.IFS(L98&lt;=2,"Flop",L98&lt;=5,"Average",L98&lt;=7,"Hit",L98&lt;=9,"Superhit",L98&gt;9,"BlockBuster")</f>
        <v>Hit</v>
      </c>
      <c r="N98" s="6">
        <v>60119</v>
      </c>
      <c r="O98" s="6" t="str" cm="1">
        <f t="array" ref="O98">_xlfn.IFS(N98&lt;=100000,"Low",N98&lt;=500000,"Median",N98&lt;=1500000,"High",N98&gt;1500000,"Very High")</f>
        <v>Low</v>
      </c>
      <c r="P98">
        <v>20000000</v>
      </c>
      <c r="Q98">
        <v>27176821</v>
      </c>
      <c r="R98">
        <f t="shared" si="12"/>
        <v>7176821</v>
      </c>
      <c r="S98" t="str">
        <f t="shared" si="13"/>
        <v>Profit</v>
      </c>
      <c r="T98" s="2">
        <v>29556</v>
      </c>
      <c r="U98" t="s">
        <v>284</v>
      </c>
      <c r="V98" s="14">
        <v>29556</v>
      </c>
      <c r="W98" t="str">
        <f t="shared" si="14"/>
        <v>December</v>
      </c>
      <c r="X98" s="4" t="str">
        <f t="shared" si="15"/>
        <v>1980</v>
      </c>
      <c r="Y98" s="6">
        <f t="shared" si="16"/>
        <v>1980</v>
      </c>
      <c r="Z98" s="4" t="str">
        <f t="shared" si="17"/>
        <v>1</v>
      </c>
      <c r="AA98" s="6">
        <f t="shared" si="18"/>
        <v>1</v>
      </c>
      <c r="AB98" t="str">
        <f t="shared" si="19"/>
        <v>Monday</v>
      </c>
    </row>
    <row r="99" spans="1:28" x14ac:dyDescent="0.25">
      <c r="A99" s="3" t="s">
        <v>285</v>
      </c>
      <c r="B99" t="s">
        <v>286</v>
      </c>
      <c r="C99" s="3" t="s">
        <v>286</v>
      </c>
      <c r="D99" s="6">
        <v>0</v>
      </c>
      <c r="E99" s="6">
        <v>89</v>
      </c>
      <c r="F99" s="6">
        <f t="shared" si="10"/>
        <v>1</v>
      </c>
      <c r="G99" s="6">
        <f t="shared" si="11"/>
        <v>29</v>
      </c>
      <c r="H99" s="6" t="str" cm="1">
        <f t="array" ref="H99">_xlfn.IFS(E99&lt;=80,"Series",E99&lt;=120,"TV Movie",E99&gt;120,"Long Movie")</f>
        <v>TV Movie</v>
      </c>
      <c r="I99" t="s">
        <v>83</v>
      </c>
      <c r="J99" t="s">
        <v>3857</v>
      </c>
      <c r="K99" t="s">
        <v>5802</v>
      </c>
      <c r="L99" s="5">
        <v>6.8</v>
      </c>
      <c r="M99" t="str" cm="1">
        <f t="array" ref="M99">_xlfn.IFS(L99&lt;=2,"Flop",L99&lt;=5,"Average",L99&lt;=7,"Hit",L99&lt;=9,"Superhit",L99&gt;9,"BlockBuster")</f>
        <v>Hit</v>
      </c>
      <c r="N99" s="6">
        <v>81175</v>
      </c>
      <c r="O99" s="6" t="str" cm="1">
        <f t="array" ref="O99">_xlfn.IFS(N99&lt;=100000,"Low",N99&lt;=500000,"Median",N99&lt;=1500000,"High",N99&gt;1500000,"Very High")</f>
        <v>Low</v>
      </c>
      <c r="P99">
        <v>1000000</v>
      </c>
      <c r="Q99">
        <v>21448830</v>
      </c>
      <c r="R99">
        <f t="shared" si="12"/>
        <v>20448830</v>
      </c>
      <c r="S99" t="str">
        <f t="shared" si="13"/>
        <v>Profit</v>
      </c>
      <c r="T99" s="2">
        <v>29221</v>
      </c>
      <c r="U99" t="s">
        <v>158</v>
      </c>
      <c r="V99" s="14">
        <v>29221</v>
      </c>
      <c r="W99" t="str">
        <f t="shared" si="14"/>
        <v>January</v>
      </c>
      <c r="X99" s="4" t="str">
        <f t="shared" si="15"/>
        <v>1980</v>
      </c>
      <c r="Y99" s="6">
        <f t="shared" si="16"/>
        <v>1980</v>
      </c>
      <c r="Z99" s="4" t="str">
        <f t="shared" si="17"/>
        <v>1</v>
      </c>
      <c r="AA99" s="6">
        <f t="shared" si="18"/>
        <v>1</v>
      </c>
      <c r="AB99" t="str">
        <f t="shared" si="19"/>
        <v>Tuesday</v>
      </c>
    </row>
    <row r="100" spans="1:28" x14ac:dyDescent="0.25">
      <c r="A100" s="3" t="s">
        <v>287</v>
      </c>
      <c r="B100" t="s">
        <v>288</v>
      </c>
      <c r="C100" s="3" t="s">
        <v>288</v>
      </c>
      <c r="D100" s="6">
        <v>0</v>
      </c>
      <c r="E100" s="6">
        <v>95</v>
      </c>
      <c r="F100" s="6">
        <f t="shared" si="10"/>
        <v>1</v>
      </c>
      <c r="G100" s="6">
        <f t="shared" si="11"/>
        <v>35</v>
      </c>
      <c r="H100" s="6" t="str" cm="1">
        <f t="array" ref="H100">_xlfn.IFS(E100&lt;=80,"Series",E100&lt;=120,"TV Movie",E100&gt;120,"Long Movie")</f>
        <v>TV Movie</v>
      </c>
      <c r="I100" t="s">
        <v>83</v>
      </c>
      <c r="J100" t="s">
        <v>8166</v>
      </c>
      <c r="K100" t="s">
        <v>3857</v>
      </c>
      <c r="L100" s="5">
        <v>6.4</v>
      </c>
      <c r="M100" t="str" cm="1">
        <f t="array" ref="M100">_xlfn.IFS(L100&lt;=2,"Flop",L100&lt;=5,"Average",L100&lt;=7,"Hit",L100&lt;=9,"Superhit",L100&gt;9,"BlockBuster")</f>
        <v>Hit</v>
      </c>
      <c r="N100" s="6">
        <v>154210</v>
      </c>
      <c r="O100" s="6" t="str" cm="1">
        <f t="array" ref="O100">_xlfn.IFS(N100&lt;=100000,"Low",N100&lt;=500000,"Median",N100&lt;=1500000,"High",N100&gt;1500000,"Very High")</f>
        <v>Median</v>
      </c>
      <c r="P100">
        <v>550000</v>
      </c>
      <c r="Q100">
        <v>39911960</v>
      </c>
      <c r="R100">
        <f t="shared" si="12"/>
        <v>39361960</v>
      </c>
      <c r="S100" t="str">
        <f t="shared" si="13"/>
        <v>Profit</v>
      </c>
      <c r="T100" s="1">
        <v>29350</v>
      </c>
      <c r="U100" t="s">
        <v>289</v>
      </c>
      <c r="V100" s="14">
        <v>29350</v>
      </c>
      <c r="W100" t="str">
        <f t="shared" si="14"/>
        <v>May</v>
      </c>
      <c r="X100" s="4" t="str">
        <f t="shared" si="15"/>
        <v>1980</v>
      </c>
      <c r="Y100" s="6">
        <f t="shared" si="16"/>
        <v>1980</v>
      </c>
      <c r="Z100" s="4" t="str">
        <f t="shared" si="17"/>
        <v>9</v>
      </c>
      <c r="AA100" s="6">
        <f t="shared" si="18"/>
        <v>9</v>
      </c>
      <c r="AB100" t="str">
        <f t="shared" si="19"/>
        <v>Friday</v>
      </c>
    </row>
    <row r="101" spans="1:28" x14ac:dyDescent="0.25">
      <c r="A101" s="3" t="s">
        <v>290</v>
      </c>
      <c r="B101" t="s">
        <v>291</v>
      </c>
      <c r="C101" s="3" t="s">
        <v>291</v>
      </c>
      <c r="D101" s="6">
        <v>0</v>
      </c>
      <c r="E101" s="6">
        <v>109</v>
      </c>
      <c r="F101" s="6">
        <f t="shared" si="10"/>
        <v>1</v>
      </c>
      <c r="G101" s="6">
        <f t="shared" si="11"/>
        <v>49</v>
      </c>
      <c r="H101" s="6" t="str" cm="1">
        <f t="array" ref="H101">_xlfn.IFS(E101&lt;=80,"Series",E101&lt;=120,"TV Movie",E101&gt;120,"Long Movie")</f>
        <v>TV Movie</v>
      </c>
      <c r="I101" t="s">
        <v>8158</v>
      </c>
      <c r="J101" t="s">
        <v>132</v>
      </c>
      <c r="K101" t="s">
        <v>5802</v>
      </c>
      <c r="L101" s="5">
        <v>7.3</v>
      </c>
      <c r="M101" t="str" cm="1">
        <f t="array" ref="M101">_xlfn.IFS(L101&lt;=2,"Flop",L101&lt;=5,"Average",L101&lt;=7,"Hit",L101&lt;=9,"Superhit",L101&gt;9,"BlockBuster")</f>
        <v>Superhit</v>
      </c>
      <c r="N101" s="6">
        <v>58579</v>
      </c>
      <c r="O101" s="6" t="str" cm="1">
        <f t="array" ref="O101">_xlfn.IFS(N101&lt;=100000,"Low",N101&lt;=500000,"Median",N101&lt;=1500000,"High",N101&gt;1500000,"Very High")</f>
        <v>Low</v>
      </c>
      <c r="P101">
        <v>5000000</v>
      </c>
      <c r="Q101">
        <v>30031783</v>
      </c>
      <c r="R101">
        <f t="shared" si="12"/>
        <v>25031783</v>
      </c>
      <c r="S101" t="str">
        <f t="shared" si="13"/>
        <v>Profit</v>
      </c>
      <c r="T101" s="1">
        <v>29474</v>
      </c>
      <c r="U101" t="s">
        <v>292</v>
      </c>
      <c r="V101" s="14">
        <v>29474</v>
      </c>
      <c r="W101" t="str">
        <f t="shared" si="14"/>
        <v>September</v>
      </c>
      <c r="X101" s="4" t="str">
        <f t="shared" si="15"/>
        <v>1980</v>
      </c>
      <c r="Y101" s="6">
        <f t="shared" si="16"/>
        <v>1980</v>
      </c>
      <c r="Z101" s="4" t="str">
        <f t="shared" si="17"/>
        <v>10</v>
      </c>
      <c r="AA101" s="6">
        <f t="shared" si="18"/>
        <v>10</v>
      </c>
      <c r="AB101" t="str">
        <f t="shared" si="19"/>
        <v>Wednesday</v>
      </c>
    </row>
    <row r="102" spans="1:28" x14ac:dyDescent="0.25">
      <c r="A102" s="3" t="s">
        <v>293</v>
      </c>
      <c r="B102" t="s">
        <v>294</v>
      </c>
      <c r="C102" s="3" t="s">
        <v>294</v>
      </c>
      <c r="D102" s="6">
        <v>0</v>
      </c>
      <c r="E102" s="6">
        <v>124</v>
      </c>
      <c r="F102" s="6">
        <f t="shared" si="10"/>
        <v>2</v>
      </c>
      <c r="G102" s="6">
        <f t="shared" si="11"/>
        <v>4</v>
      </c>
      <c r="H102" s="6" t="str" cm="1">
        <f t="array" ref="H102">_xlfn.IFS(E102&lt;=80,"Series",E102&lt;=120,"TV Movie",E102&gt;120,"Long Movie")</f>
        <v>Long Movie</v>
      </c>
      <c r="I102" t="s">
        <v>145</v>
      </c>
      <c r="J102" t="s">
        <v>5802</v>
      </c>
      <c r="K102" t="s">
        <v>5802</v>
      </c>
      <c r="L102" s="5">
        <v>7.7</v>
      </c>
      <c r="M102" t="str" cm="1">
        <f t="array" ref="M102">_xlfn.IFS(L102&lt;=2,"Flop",L102&lt;=5,"Average",L102&lt;=7,"Hit",L102&lt;=9,"Superhit",L102&gt;9,"BlockBuster")</f>
        <v>Superhit</v>
      </c>
      <c r="N102" s="6">
        <v>55406</v>
      </c>
      <c r="O102" s="6" t="str" cm="1">
        <f t="array" ref="O102">_xlfn.IFS(N102&lt;=100000,"Low",N102&lt;=500000,"Median",N102&lt;=1500000,"High",N102&gt;1500000,"Very High")</f>
        <v>Low</v>
      </c>
      <c r="P102">
        <v>6000000</v>
      </c>
      <c r="Q102">
        <v>54766923</v>
      </c>
      <c r="R102">
        <f t="shared" si="12"/>
        <v>48766923</v>
      </c>
      <c r="S102" t="str">
        <f t="shared" si="13"/>
        <v>Profit</v>
      </c>
      <c r="T102" s="1">
        <v>29483</v>
      </c>
      <c r="U102" t="s">
        <v>295</v>
      </c>
      <c r="V102" s="14">
        <v>29483</v>
      </c>
      <c r="W102" t="str">
        <f t="shared" si="14"/>
        <v>September</v>
      </c>
      <c r="X102" s="4" t="str">
        <f t="shared" si="15"/>
        <v>1980</v>
      </c>
      <c r="Y102" s="6">
        <f t="shared" si="16"/>
        <v>1980</v>
      </c>
      <c r="Z102" s="4" t="str">
        <f t="shared" si="17"/>
        <v>19</v>
      </c>
      <c r="AA102" s="6">
        <f t="shared" si="18"/>
        <v>19</v>
      </c>
      <c r="AB102" t="str">
        <f t="shared" si="19"/>
        <v>Friday</v>
      </c>
    </row>
    <row r="103" spans="1:28" x14ac:dyDescent="0.25">
      <c r="A103" s="3" t="s">
        <v>296</v>
      </c>
      <c r="B103" t="s">
        <v>297</v>
      </c>
      <c r="C103" s="3" t="s">
        <v>297</v>
      </c>
      <c r="D103" s="6">
        <v>0</v>
      </c>
      <c r="E103" s="6">
        <v>129</v>
      </c>
      <c r="F103" s="6">
        <f t="shared" si="10"/>
        <v>2</v>
      </c>
      <c r="G103" s="6">
        <f t="shared" si="11"/>
        <v>9</v>
      </c>
      <c r="H103" s="6" t="str" cm="1">
        <f t="array" ref="H103">_xlfn.IFS(E103&lt;=80,"Series",E103&lt;=120,"TV Movie",E103&gt;120,"Long Movie")</f>
        <v>Long Movie</v>
      </c>
      <c r="I103" t="s">
        <v>8160</v>
      </c>
      <c r="J103" t="s">
        <v>145</v>
      </c>
      <c r="K103" t="s">
        <v>8168</v>
      </c>
      <c r="L103" s="5">
        <v>8.1</v>
      </c>
      <c r="M103" t="str" cm="1">
        <f t="array" ref="M103">_xlfn.IFS(L103&lt;=2,"Flop",L103&lt;=5,"Average",L103&lt;=7,"Hit",L103&lt;=9,"Superhit",L103&gt;9,"BlockBuster")</f>
        <v>Superhit</v>
      </c>
      <c r="N103" s="6">
        <v>371674</v>
      </c>
      <c r="O103" s="6" t="str" cm="1">
        <f t="array" ref="O103">_xlfn.IFS(N103&lt;=100000,"Low",N103&lt;=500000,"Median",N103&lt;=1500000,"High",N103&gt;1500000,"Very High")</f>
        <v>Median</v>
      </c>
      <c r="P103">
        <v>18000000</v>
      </c>
      <c r="Q103">
        <v>23404827</v>
      </c>
      <c r="R103">
        <f t="shared" si="12"/>
        <v>5404827</v>
      </c>
      <c r="S103" t="str">
        <f t="shared" si="13"/>
        <v>Profit</v>
      </c>
      <c r="T103" s="1">
        <v>29538</v>
      </c>
      <c r="U103" t="s">
        <v>88</v>
      </c>
      <c r="V103" s="14">
        <v>29538</v>
      </c>
      <c r="W103" t="str">
        <f t="shared" si="14"/>
        <v>November</v>
      </c>
      <c r="X103" s="4" t="str">
        <f t="shared" si="15"/>
        <v>1980</v>
      </c>
      <c r="Y103" s="6">
        <f t="shared" si="16"/>
        <v>1980</v>
      </c>
      <c r="Z103" s="4" t="str">
        <f t="shared" si="17"/>
        <v>13</v>
      </c>
      <c r="AA103" s="6">
        <f t="shared" si="18"/>
        <v>13</v>
      </c>
      <c r="AB103" t="str">
        <f t="shared" si="19"/>
        <v>Thursday</v>
      </c>
    </row>
    <row r="104" spans="1:28" x14ac:dyDescent="0.25">
      <c r="A104" s="3" t="s">
        <v>298</v>
      </c>
      <c r="B104" t="s">
        <v>299</v>
      </c>
      <c r="C104" s="3" t="s">
        <v>299</v>
      </c>
      <c r="D104" s="6">
        <v>0</v>
      </c>
      <c r="E104" s="6">
        <v>146</v>
      </c>
      <c r="F104" s="6">
        <f t="shared" si="10"/>
        <v>2</v>
      </c>
      <c r="G104" s="6">
        <f t="shared" si="11"/>
        <v>26</v>
      </c>
      <c r="H104" s="6" t="str" cm="1">
        <f t="array" ref="H104">_xlfn.IFS(E104&lt;=80,"Series",E104&lt;=120,"TV Movie",E104&gt;120,"Long Movie")</f>
        <v>Long Movie</v>
      </c>
      <c r="I104" t="s">
        <v>145</v>
      </c>
      <c r="J104" t="s">
        <v>83</v>
      </c>
      <c r="K104" t="s">
        <v>5802</v>
      </c>
      <c r="L104" s="5">
        <v>8.4</v>
      </c>
      <c r="M104" t="str" cm="1">
        <f t="array" ref="M104">_xlfn.IFS(L104&lt;=2,"Flop",L104&lt;=5,"Average",L104&lt;=7,"Hit",L104&lt;=9,"Superhit",L104&gt;9,"BlockBuster")</f>
        <v>Superhit</v>
      </c>
      <c r="N104" s="6">
        <v>1080035</v>
      </c>
      <c r="O104" s="6" t="str" cm="1">
        <f t="array" ref="O104">_xlfn.IFS(N104&lt;=100000,"Low",N104&lt;=500000,"Median",N104&lt;=1500000,"High",N104&gt;1500000,"Very High")</f>
        <v>High</v>
      </c>
      <c r="P104">
        <v>19000000</v>
      </c>
      <c r="Q104">
        <v>47277357</v>
      </c>
      <c r="R104">
        <f t="shared" si="12"/>
        <v>28277357</v>
      </c>
      <c r="S104" t="str">
        <f t="shared" si="13"/>
        <v>Profit</v>
      </c>
      <c r="T104" s="1">
        <v>29364</v>
      </c>
      <c r="U104" t="s">
        <v>32</v>
      </c>
      <c r="V104" s="14">
        <v>29364</v>
      </c>
      <c r="W104" t="str">
        <f t="shared" si="14"/>
        <v>May</v>
      </c>
      <c r="X104" s="4" t="str">
        <f t="shared" si="15"/>
        <v>1980</v>
      </c>
      <c r="Y104" s="6">
        <f t="shared" si="16"/>
        <v>1980</v>
      </c>
      <c r="Z104" s="4" t="str">
        <f t="shared" si="17"/>
        <v>23</v>
      </c>
      <c r="AA104" s="6">
        <f t="shared" si="18"/>
        <v>23</v>
      </c>
      <c r="AB104" t="str">
        <f t="shared" si="19"/>
        <v>Friday</v>
      </c>
    </row>
    <row r="105" spans="1:28" x14ac:dyDescent="0.25">
      <c r="A105" s="3" t="s">
        <v>300</v>
      </c>
      <c r="B105" t="s">
        <v>301</v>
      </c>
      <c r="C105" s="3" t="s">
        <v>301</v>
      </c>
      <c r="D105" s="6">
        <v>0</v>
      </c>
      <c r="E105" s="6">
        <v>127</v>
      </c>
      <c r="F105" s="6">
        <f t="shared" si="10"/>
        <v>2</v>
      </c>
      <c r="G105" s="6">
        <f t="shared" si="11"/>
        <v>7</v>
      </c>
      <c r="H105" s="6" t="str" cm="1">
        <f t="array" ref="H105">_xlfn.IFS(E105&lt;=80,"Series",E105&lt;=120,"TV Movie",E105&gt;120,"Long Movie")</f>
        <v>Long Movie</v>
      </c>
      <c r="I105" t="s">
        <v>5529</v>
      </c>
      <c r="J105" t="s">
        <v>8158</v>
      </c>
      <c r="K105" t="s">
        <v>8161</v>
      </c>
      <c r="L105" s="5">
        <v>6.8</v>
      </c>
      <c r="M105" t="str" cm="1">
        <f t="array" ref="M105">_xlfn.IFS(L105&lt;=2,"Flop",L105&lt;=5,"Average",L105&lt;=7,"Hit",L105&lt;=9,"Superhit",L105&gt;9,"BlockBuster")</f>
        <v>Hit</v>
      </c>
      <c r="N105" s="6">
        <v>112755</v>
      </c>
      <c r="O105" s="6" t="str" cm="1">
        <f t="array" ref="O105">_xlfn.IFS(N105&lt;=100000,"Low",N105&lt;=500000,"Median",N105&lt;=1500000,"High",N105&gt;1500000,"Very High")</f>
        <v>Median</v>
      </c>
      <c r="P105">
        <v>54000000</v>
      </c>
      <c r="Q105">
        <v>216385706</v>
      </c>
      <c r="R105">
        <f t="shared" si="12"/>
        <v>162385706</v>
      </c>
      <c r="S105" t="str">
        <f t="shared" si="13"/>
        <v>Profit</v>
      </c>
      <c r="T105" s="1">
        <v>29559</v>
      </c>
      <c r="U105" t="s">
        <v>302</v>
      </c>
      <c r="V105" s="14">
        <v>29559</v>
      </c>
      <c r="W105" t="str">
        <f t="shared" si="14"/>
        <v>December</v>
      </c>
      <c r="X105" s="4" t="str">
        <f t="shared" si="15"/>
        <v>1980</v>
      </c>
      <c r="Y105" s="6">
        <f t="shared" si="16"/>
        <v>1980</v>
      </c>
      <c r="Z105" s="4" t="str">
        <f t="shared" si="17"/>
        <v>4</v>
      </c>
      <c r="AA105" s="6">
        <f t="shared" si="18"/>
        <v>4</v>
      </c>
      <c r="AB105" t="str">
        <f t="shared" si="19"/>
        <v>Thursday</v>
      </c>
    </row>
    <row r="106" spans="1:28" x14ac:dyDescent="0.25">
      <c r="A106" s="3" t="s">
        <v>303</v>
      </c>
      <c r="B106" t="s">
        <v>304</v>
      </c>
      <c r="C106" s="3" t="s">
        <v>304</v>
      </c>
      <c r="D106" s="6">
        <v>0</v>
      </c>
      <c r="E106" s="6">
        <v>116</v>
      </c>
      <c r="F106" s="6">
        <f t="shared" si="10"/>
        <v>1</v>
      </c>
      <c r="G106" s="6">
        <f t="shared" si="11"/>
        <v>56</v>
      </c>
      <c r="H106" s="6" t="str" cm="1">
        <f t="array" ref="H106">_xlfn.IFS(E106&lt;=80,"Series",E106&lt;=120,"TV Movie",E106&gt;120,"Long Movie")</f>
        <v>TV Movie</v>
      </c>
      <c r="I106" t="s">
        <v>8158</v>
      </c>
      <c r="J106" t="s">
        <v>132</v>
      </c>
      <c r="K106" t="s">
        <v>8156</v>
      </c>
      <c r="L106" s="5">
        <v>6.9</v>
      </c>
      <c r="M106" t="str" cm="1">
        <f t="array" ref="M106">_xlfn.IFS(L106&lt;=2,"Flop",L106&lt;=5,"Average",L106&lt;=7,"Hit",L106&lt;=9,"Superhit",L106&gt;9,"BlockBuster")</f>
        <v>Hit</v>
      </c>
      <c r="N106" s="6">
        <v>67022</v>
      </c>
      <c r="O106" s="6" t="str" cm="1">
        <f t="array" ref="O106">_xlfn.IFS(N106&lt;=100000,"Low",N106&lt;=500000,"Median",N106&lt;=1500000,"High",N106&gt;1500000,"Very High")</f>
        <v>Low</v>
      </c>
      <c r="P106">
        <v>5000000</v>
      </c>
      <c r="Q106">
        <v>42368025</v>
      </c>
      <c r="R106">
        <f t="shared" si="12"/>
        <v>37368025</v>
      </c>
      <c r="S106" t="str">
        <f t="shared" si="13"/>
        <v>Profit</v>
      </c>
      <c r="T106" s="1">
        <v>29783</v>
      </c>
      <c r="U106" t="s">
        <v>305</v>
      </c>
      <c r="V106" s="14">
        <v>29783</v>
      </c>
      <c r="W106" t="str">
        <f t="shared" si="14"/>
        <v>July</v>
      </c>
      <c r="X106" s="4" t="str">
        <f t="shared" si="15"/>
        <v>1981</v>
      </c>
      <c r="Y106" s="6">
        <f t="shared" si="16"/>
        <v>1981</v>
      </c>
      <c r="Z106" s="4" t="str">
        <f t="shared" si="17"/>
        <v>16</v>
      </c>
      <c r="AA106" s="6">
        <f t="shared" si="18"/>
        <v>16</v>
      </c>
      <c r="AB106" t="str">
        <f t="shared" si="19"/>
        <v>Thursday</v>
      </c>
    </row>
    <row r="107" spans="1:28" x14ac:dyDescent="0.25">
      <c r="A107" s="3" t="s">
        <v>306</v>
      </c>
      <c r="B107" t="s">
        <v>307</v>
      </c>
      <c r="C107" s="3" t="s">
        <v>307</v>
      </c>
      <c r="D107" s="6">
        <v>0</v>
      </c>
      <c r="E107" s="6">
        <v>97</v>
      </c>
      <c r="F107" s="6">
        <f t="shared" si="10"/>
        <v>1</v>
      </c>
      <c r="G107" s="6">
        <f t="shared" si="11"/>
        <v>37</v>
      </c>
      <c r="H107" s="6" t="str" cm="1">
        <f t="array" ref="H107">_xlfn.IFS(E107&lt;=80,"Series",E107&lt;=120,"TV Movie",E107&gt;120,"Long Movie")</f>
        <v>TV Movie</v>
      </c>
      <c r="I107" t="s">
        <v>132</v>
      </c>
      <c r="J107" t="s">
        <v>83</v>
      </c>
      <c r="K107" t="s">
        <v>5802</v>
      </c>
      <c r="L107" s="5">
        <v>7.5</v>
      </c>
      <c r="M107" t="str" cm="1">
        <f t="array" ref="M107">_xlfn.IFS(L107&lt;=2,"Flop",L107&lt;=5,"Average",L107&lt;=7,"Hit",L107&lt;=9,"Superhit",L107&gt;9,"BlockBuster")</f>
        <v>Superhit</v>
      </c>
      <c r="N107" s="6">
        <v>117306</v>
      </c>
      <c r="O107" s="6" t="str" cm="1">
        <f t="array" ref="O107">_xlfn.IFS(N107&lt;=100000,"Low",N107&lt;=500000,"Median",N107&lt;=1500000,"High",N107&gt;1500000,"Very High")</f>
        <v>Median</v>
      </c>
      <c r="P107">
        <v>10000000</v>
      </c>
      <c r="Q107">
        <v>30794462</v>
      </c>
      <c r="R107">
        <f t="shared" si="12"/>
        <v>20794462</v>
      </c>
      <c r="S107" t="str">
        <f t="shared" si="13"/>
        <v>Profit</v>
      </c>
      <c r="T107" s="1">
        <v>29819</v>
      </c>
      <c r="U107" t="s">
        <v>231</v>
      </c>
      <c r="V107" s="14">
        <v>29819</v>
      </c>
      <c r="W107" t="str">
        <f t="shared" si="14"/>
        <v>August</v>
      </c>
      <c r="X107" s="4" t="str">
        <f t="shared" si="15"/>
        <v>1981</v>
      </c>
      <c r="Y107" s="6">
        <f t="shared" si="16"/>
        <v>1981</v>
      </c>
      <c r="Z107" s="4" t="str">
        <f t="shared" si="17"/>
        <v>21</v>
      </c>
      <c r="AA107" s="6">
        <f t="shared" si="18"/>
        <v>21</v>
      </c>
      <c r="AB107" t="str">
        <f t="shared" si="19"/>
        <v>Friday</v>
      </c>
    </row>
    <row r="108" spans="1:28" x14ac:dyDescent="0.25">
      <c r="A108" s="3" t="s">
        <v>308</v>
      </c>
      <c r="B108" t="s">
        <v>309</v>
      </c>
      <c r="C108" s="3" t="s">
        <v>309</v>
      </c>
      <c r="D108" s="6">
        <v>0</v>
      </c>
      <c r="E108" s="6">
        <v>108</v>
      </c>
      <c r="F108" s="6">
        <f t="shared" si="10"/>
        <v>1</v>
      </c>
      <c r="G108" s="6">
        <f t="shared" si="11"/>
        <v>48</v>
      </c>
      <c r="H108" s="6" t="str" cm="1">
        <f t="array" ref="H108">_xlfn.IFS(E108&lt;=80,"Series",E108&lt;=120,"TV Movie",E108&gt;120,"Long Movie")</f>
        <v>TV Movie</v>
      </c>
      <c r="I108" t="s">
        <v>8162</v>
      </c>
      <c r="J108" t="s">
        <v>145</v>
      </c>
      <c r="K108" t="s">
        <v>8166</v>
      </c>
      <c r="L108" s="5">
        <v>7.4</v>
      </c>
      <c r="M108" t="str" cm="1">
        <f t="array" ref="M108">_xlfn.IFS(L108&lt;=2,"Flop",L108&lt;=5,"Average",L108&lt;=7,"Hit",L108&lt;=9,"Superhit",L108&gt;9,"BlockBuster")</f>
        <v>Superhit</v>
      </c>
      <c r="N108" s="6">
        <v>60280</v>
      </c>
      <c r="O108" s="6" t="str" cm="1">
        <f t="array" ref="O108">_xlfn.IFS(N108&lt;=100000,"Low",N108&lt;=500000,"Median",N108&lt;=1500000,"High",N108&gt;1500000,"Very High")</f>
        <v>Low</v>
      </c>
      <c r="P108">
        <v>18000000</v>
      </c>
      <c r="Q108">
        <v>12000754</v>
      </c>
      <c r="R108">
        <f t="shared" si="12"/>
        <v>-5999246</v>
      </c>
      <c r="S108" t="str">
        <f t="shared" si="13"/>
        <v>Loss</v>
      </c>
      <c r="T108" s="1">
        <v>29774</v>
      </c>
      <c r="U108" t="s">
        <v>161</v>
      </c>
      <c r="V108" s="14">
        <v>29774</v>
      </c>
      <c r="W108" t="str">
        <f t="shared" si="14"/>
        <v>July</v>
      </c>
      <c r="X108" s="4" t="str">
        <f t="shared" si="15"/>
        <v>1981</v>
      </c>
      <c r="Y108" s="6">
        <f t="shared" si="16"/>
        <v>1981</v>
      </c>
      <c r="Z108" s="4" t="str">
        <f t="shared" si="17"/>
        <v>7</v>
      </c>
      <c r="AA108" s="6">
        <f t="shared" si="18"/>
        <v>7</v>
      </c>
      <c r="AB108" t="str">
        <f t="shared" si="19"/>
        <v>Tuesday</v>
      </c>
    </row>
    <row r="109" spans="1:28" x14ac:dyDescent="0.25">
      <c r="A109" s="3" t="s">
        <v>310</v>
      </c>
      <c r="B109" t="s">
        <v>311</v>
      </c>
      <c r="C109" s="3" t="s">
        <v>311</v>
      </c>
      <c r="D109" s="6">
        <v>0</v>
      </c>
      <c r="E109" s="6">
        <v>125</v>
      </c>
      <c r="F109" s="6">
        <f t="shared" si="10"/>
        <v>2</v>
      </c>
      <c r="G109" s="6">
        <f t="shared" si="11"/>
        <v>5</v>
      </c>
      <c r="H109" s="6" t="str" cm="1">
        <f t="array" ref="H109">_xlfn.IFS(E109&lt;=80,"Series",E109&lt;=120,"TV Movie",E109&gt;120,"Long Movie")</f>
        <v>Long Movie</v>
      </c>
      <c r="I109" t="s">
        <v>8160</v>
      </c>
      <c r="J109" t="s">
        <v>145</v>
      </c>
      <c r="K109" t="s">
        <v>8168</v>
      </c>
      <c r="L109" s="5">
        <v>7.1</v>
      </c>
      <c r="M109" t="str" cm="1">
        <f t="array" ref="M109">_xlfn.IFS(L109&lt;=2,"Flop",L109&lt;=5,"Average",L109&lt;=7,"Hit",L109&lt;=9,"Superhit",L109&gt;9,"BlockBuster")</f>
        <v>Superhit</v>
      </c>
      <c r="N109" s="6">
        <v>64552</v>
      </c>
      <c r="O109" s="6" t="str" cm="1">
        <f t="array" ref="O109">_xlfn.IFS(N109&lt;=100000,"Low",N109&lt;=500000,"Median",N109&lt;=1500000,"High",N109&gt;1500000,"Very High")</f>
        <v>Low</v>
      </c>
      <c r="P109">
        <v>5500000</v>
      </c>
      <c r="Q109">
        <v>59303359</v>
      </c>
      <c r="R109">
        <f t="shared" si="12"/>
        <v>53803359</v>
      </c>
      <c r="S109" t="str">
        <f t="shared" si="13"/>
        <v>Profit</v>
      </c>
      <c r="T109" s="1">
        <v>29675</v>
      </c>
      <c r="U109" t="s">
        <v>312</v>
      </c>
      <c r="V109" s="14">
        <v>29675</v>
      </c>
      <c r="W109" t="str">
        <f t="shared" si="14"/>
        <v>March</v>
      </c>
      <c r="X109" s="4" t="str">
        <f t="shared" si="15"/>
        <v>1981</v>
      </c>
      <c r="Y109" s="6">
        <f t="shared" si="16"/>
        <v>1981</v>
      </c>
      <c r="Z109" s="4" t="str">
        <f t="shared" si="17"/>
        <v>30</v>
      </c>
      <c r="AA109" s="6">
        <f t="shared" si="18"/>
        <v>30</v>
      </c>
      <c r="AB109" t="str">
        <f t="shared" si="19"/>
        <v>Monday</v>
      </c>
    </row>
    <row r="110" spans="1:28" x14ac:dyDescent="0.25">
      <c r="A110" s="3" t="s">
        <v>313</v>
      </c>
      <c r="B110" t="s">
        <v>314</v>
      </c>
      <c r="C110" s="3" t="s">
        <v>314</v>
      </c>
      <c r="D110" s="6">
        <v>0</v>
      </c>
      <c r="E110" s="6">
        <v>129</v>
      </c>
      <c r="F110" s="6">
        <f t="shared" si="10"/>
        <v>2</v>
      </c>
      <c r="G110" s="6">
        <f t="shared" si="11"/>
        <v>9</v>
      </c>
      <c r="H110" s="6" t="str" cm="1">
        <f t="array" ref="H110">_xlfn.IFS(E110&lt;=80,"Series",E110&lt;=120,"TV Movie",E110&gt;120,"Long Movie")</f>
        <v>Long Movie</v>
      </c>
      <c r="I110" t="s">
        <v>5529</v>
      </c>
      <c r="J110" t="s">
        <v>8158</v>
      </c>
      <c r="K110" t="s">
        <v>8156</v>
      </c>
      <c r="L110" s="5">
        <v>6.9</v>
      </c>
      <c r="M110" t="str" cm="1">
        <f t="array" ref="M110">_xlfn.IFS(L110&lt;=2,"Flop",L110&lt;=5,"Average",L110&lt;=7,"Hit",L110&lt;=9,"Superhit",L110&gt;9,"BlockBuster")</f>
        <v>Hit</v>
      </c>
      <c r="N110" s="6">
        <v>159016</v>
      </c>
      <c r="O110" s="6" t="str" cm="1">
        <f t="array" ref="O110">_xlfn.IFS(N110&lt;=100000,"Low",N110&lt;=500000,"Median",N110&lt;=1500000,"High",N110&gt;1500000,"Very High")</f>
        <v>Median</v>
      </c>
      <c r="P110">
        <v>20000000</v>
      </c>
      <c r="Q110">
        <v>68851475</v>
      </c>
      <c r="R110">
        <f t="shared" si="12"/>
        <v>48851475</v>
      </c>
      <c r="S110" t="str">
        <f t="shared" si="13"/>
        <v>Profit</v>
      </c>
      <c r="T110" s="1">
        <v>30026</v>
      </c>
      <c r="U110" t="s">
        <v>315</v>
      </c>
      <c r="V110" s="14">
        <v>30026</v>
      </c>
      <c r="W110" t="str">
        <f t="shared" si="14"/>
        <v>March</v>
      </c>
      <c r="X110" s="4" t="str">
        <f t="shared" si="15"/>
        <v>1982</v>
      </c>
      <c r="Y110" s="6">
        <f t="shared" si="16"/>
        <v>1982</v>
      </c>
      <c r="Z110" s="4" t="str">
        <f t="shared" si="17"/>
        <v>16</v>
      </c>
      <c r="AA110" s="6">
        <f t="shared" si="18"/>
        <v>16</v>
      </c>
      <c r="AB110" t="str">
        <f t="shared" si="19"/>
        <v>Tuesday</v>
      </c>
    </row>
    <row r="111" spans="1:28" x14ac:dyDescent="0.25">
      <c r="A111" s="3" t="s">
        <v>316</v>
      </c>
      <c r="B111" t="s">
        <v>317</v>
      </c>
      <c r="C111" s="3" t="s">
        <v>317</v>
      </c>
      <c r="D111" s="6">
        <v>0</v>
      </c>
      <c r="E111" s="6">
        <v>99</v>
      </c>
      <c r="F111" s="6">
        <f t="shared" si="10"/>
        <v>1</v>
      </c>
      <c r="G111" s="6">
        <f t="shared" si="11"/>
        <v>39</v>
      </c>
      <c r="H111" s="6" t="str" cm="1">
        <f t="array" ref="H111">_xlfn.IFS(E111&lt;=80,"Series",E111&lt;=120,"TV Movie",E111&gt;120,"Long Movie")</f>
        <v>TV Movie</v>
      </c>
      <c r="I111" t="s">
        <v>5529</v>
      </c>
      <c r="J111" t="s">
        <v>8158</v>
      </c>
      <c r="K111" t="s">
        <v>8161</v>
      </c>
      <c r="L111" s="5">
        <v>7.1</v>
      </c>
      <c r="M111" t="str" cm="1">
        <f t="array" ref="M111">_xlfn.IFS(L111&lt;=2,"Flop",L111&lt;=5,"Average",L111&lt;=7,"Hit",L111&lt;=9,"Superhit",L111&gt;9,"BlockBuster")</f>
        <v>Superhit</v>
      </c>
      <c r="N111" s="6">
        <v>152912</v>
      </c>
      <c r="O111" s="6" t="str" cm="1">
        <f t="array" ref="O111">_xlfn.IFS(N111&lt;=100000,"Low",N111&lt;=500000,"Median",N111&lt;=1500000,"High",N111&gt;1500000,"Very High")</f>
        <v>Median</v>
      </c>
      <c r="P111">
        <v>6000000</v>
      </c>
      <c r="Q111">
        <v>25274965</v>
      </c>
      <c r="R111">
        <f t="shared" si="12"/>
        <v>19274965</v>
      </c>
      <c r="S111" t="str">
        <f t="shared" si="13"/>
        <v>Profit</v>
      </c>
      <c r="T111" s="1">
        <v>29677</v>
      </c>
      <c r="U111" t="s">
        <v>158</v>
      </c>
      <c r="V111" s="14">
        <v>29677</v>
      </c>
      <c r="W111" t="str">
        <f t="shared" si="14"/>
        <v>April</v>
      </c>
      <c r="X111" s="4" t="str">
        <f t="shared" si="15"/>
        <v>1981</v>
      </c>
      <c r="Y111" s="6">
        <f t="shared" si="16"/>
        <v>1981</v>
      </c>
      <c r="Z111" s="4" t="str">
        <f t="shared" si="17"/>
        <v>1</v>
      </c>
      <c r="AA111" s="6">
        <f t="shared" si="18"/>
        <v>1</v>
      </c>
      <c r="AB111" t="str">
        <f t="shared" si="19"/>
        <v>Wednesday</v>
      </c>
    </row>
    <row r="112" spans="1:28" x14ac:dyDescent="0.25">
      <c r="A112" s="3" t="s">
        <v>318</v>
      </c>
      <c r="B112" t="s">
        <v>319</v>
      </c>
      <c r="C112" s="3" t="s">
        <v>319</v>
      </c>
      <c r="D112" s="6">
        <v>0</v>
      </c>
      <c r="E112" s="6">
        <v>140</v>
      </c>
      <c r="F112" s="6">
        <f t="shared" si="10"/>
        <v>2</v>
      </c>
      <c r="G112" s="6">
        <f t="shared" si="11"/>
        <v>20</v>
      </c>
      <c r="H112" s="6" t="str" cm="1">
        <f t="array" ref="H112">_xlfn.IFS(E112&lt;=80,"Series",E112&lt;=120,"TV Movie",E112&gt;120,"Long Movie")</f>
        <v>Long Movie</v>
      </c>
      <c r="I112" t="s">
        <v>8158</v>
      </c>
      <c r="J112" t="s">
        <v>145</v>
      </c>
      <c r="K112" t="s">
        <v>8156</v>
      </c>
      <c r="L112" s="5">
        <v>7.3</v>
      </c>
      <c r="M112" t="str" cm="1">
        <f t="array" ref="M112">_xlfn.IFS(L112&lt;=2,"Flop",L112&lt;=5,"Average",L112&lt;=7,"Hit",L112&lt;=9,"Superhit",L112&gt;9,"BlockBuster")</f>
        <v>Superhit</v>
      </c>
      <c r="N112" s="6">
        <v>65668</v>
      </c>
      <c r="O112" s="6" t="str" cm="1">
        <f t="array" ref="O112">_xlfn.IFS(N112&lt;=100000,"Low",N112&lt;=500000,"Median",N112&lt;=1500000,"High",N112&gt;1500000,"Very High")</f>
        <v>Low</v>
      </c>
      <c r="P112">
        <v>11000000</v>
      </c>
      <c r="Q112">
        <v>34971136</v>
      </c>
      <c r="R112">
        <f t="shared" si="12"/>
        <v>23971136</v>
      </c>
      <c r="S112" t="str">
        <f t="shared" si="13"/>
        <v>Profit</v>
      </c>
      <c r="T112" s="1">
        <v>29686</v>
      </c>
      <c r="U112" t="s">
        <v>63</v>
      </c>
      <c r="V112" s="14">
        <v>29686</v>
      </c>
      <c r="W112" t="str">
        <f t="shared" si="14"/>
        <v>April</v>
      </c>
      <c r="X112" s="4" t="str">
        <f t="shared" si="15"/>
        <v>1981</v>
      </c>
      <c r="Y112" s="6">
        <f t="shared" si="16"/>
        <v>1981</v>
      </c>
      <c r="Z112" s="4" t="str">
        <f t="shared" si="17"/>
        <v>10</v>
      </c>
      <c r="AA112" s="6">
        <f t="shared" si="18"/>
        <v>10</v>
      </c>
      <c r="AB112" t="str">
        <f t="shared" si="19"/>
        <v>Friday</v>
      </c>
    </row>
    <row r="113" spans="1:28" x14ac:dyDescent="0.25">
      <c r="A113" s="3" t="s">
        <v>320</v>
      </c>
      <c r="B113" t="s">
        <v>321</v>
      </c>
      <c r="C113" s="3" t="s">
        <v>321</v>
      </c>
      <c r="D113" s="6">
        <v>0</v>
      </c>
      <c r="E113" s="6">
        <v>127</v>
      </c>
      <c r="F113" s="6">
        <f t="shared" si="10"/>
        <v>2</v>
      </c>
      <c r="G113" s="6">
        <f t="shared" si="11"/>
        <v>7</v>
      </c>
      <c r="H113" s="6" t="str" cm="1">
        <f t="array" ref="H113">_xlfn.IFS(E113&lt;=80,"Series",E113&lt;=120,"TV Movie",E113&gt;120,"Long Movie")</f>
        <v>Long Movie</v>
      </c>
      <c r="I113" t="s">
        <v>5529</v>
      </c>
      <c r="J113" t="s">
        <v>8158</v>
      </c>
      <c r="K113" t="s">
        <v>3857</v>
      </c>
      <c r="L113" s="5">
        <v>6.7</v>
      </c>
      <c r="M113" t="str" cm="1">
        <f t="array" ref="M113">_xlfn.IFS(L113&lt;=2,"Flop",L113&lt;=5,"Average",L113&lt;=7,"Hit",L113&lt;=9,"Superhit",L113&gt;9,"BlockBuster")</f>
        <v>Hit</v>
      </c>
      <c r="N113" s="6">
        <v>106293</v>
      </c>
      <c r="O113" s="6" t="str" cm="1">
        <f t="array" ref="O113">_xlfn.IFS(N113&lt;=100000,"Low",N113&lt;=500000,"Median",N113&lt;=1500000,"High",N113&gt;1500000,"Very High")</f>
        <v>Median</v>
      </c>
      <c r="P113">
        <v>28000000</v>
      </c>
      <c r="Q113">
        <v>54837550</v>
      </c>
      <c r="R113">
        <f t="shared" si="12"/>
        <v>26837550</v>
      </c>
      <c r="S113" t="str">
        <f t="shared" si="13"/>
        <v>Profit</v>
      </c>
      <c r="T113" s="1">
        <v>29761</v>
      </c>
      <c r="U113" t="s">
        <v>322</v>
      </c>
      <c r="V113" s="14">
        <v>29761</v>
      </c>
      <c r="W113" t="str">
        <f t="shared" si="14"/>
        <v>June</v>
      </c>
      <c r="X113" s="4" t="str">
        <f t="shared" si="15"/>
        <v>1981</v>
      </c>
      <c r="Y113" s="6">
        <f t="shared" si="16"/>
        <v>1981</v>
      </c>
      <c r="Z113" s="4" t="str">
        <f t="shared" si="17"/>
        <v>24</v>
      </c>
      <c r="AA113" s="6">
        <f t="shared" si="18"/>
        <v>24</v>
      </c>
      <c r="AB113" t="str">
        <f t="shared" si="19"/>
        <v>Wednesday</v>
      </c>
    </row>
    <row r="114" spans="1:28" x14ac:dyDescent="0.25">
      <c r="A114" s="3" t="s">
        <v>323</v>
      </c>
      <c r="B114" t="s">
        <v>324</v>
      </c>
      <c r="C114" s="3" t="s">
        <v>324</v>
      </c>
      <c r="D114" s="6">
        <v>0</v>
      </c>
      <c r="E114" s="6">
        <v>83</v>
      </c>
      <c r="F114" s="6">
        <f t="shared" si="10"/>
        <v>1</v>
      </c>
      <c r="G114" s="6">
        <f t="shared" si="11"/>
        <v>23</v>
      </c>
      <c r="H114" s="6" t="str" cm="1">
        <f t="array" ref="H114">_xlfn.IFS(E114&lt;=80,"Series",E114&lt;=120,"TV Movie",E114&gt;120,"Long Movie")</f>
        <v>TV Movie</v>
      </c>
      <c r="I114" t="s">
        <v>8158</v>
      </c>
      <c r="J114" t="s">
        <v>8159</v>
      </c>
      <c r="K114" t="s">
        <v>145</v>
      </c>
      <c r="L114" s="5">
        <v>7.2</v>
      </c>
      <c r="M114" t="str" cm="1">
        <f t="array" ref="M114">_xlfn.IFS(L114&lt;=2,"Flop",L114&lt;=5,"Average",L114&lt;=7,"Hit",L114&lt;=9,"Superhit",L114&gt;9,"BlockBuster")</f>
        <v>Superhit</v>
      </c>
      <c r="N114" s="6">
        <v>99485</v>
      </c>
      <c r="O114" s="6" t="str" cm="1">
        <f t="array" ref="O114">_xlfn.IFS(N114&lt;=100000,"Low",N114&lt;=500000,"Median",N114&lt;=1500000,"High",N114&gt;1500000,"Very High")</f>
        <v>Low</v>
      </c>
      <c r="P114">
        <v>12000000</v>
      </c>
      <c r="Q114">
        <v>63456988</v>
      </c>
      <c r="R114">
        <f t="shared" si="12"/>
        <v>51456988</v>
      </c>
      <c r="S114" t="str">
        <f t="shared" si="13"/>
        <v>Profit</v>
      </c>
      <c r="T114" s="1">
        <v>29777</v>
      </c>
      <c r="U114" t="s">
        <v>325</v>
      </c>
      <c r="V114" s="14">
        <v>29777</v>
      </c>
      <c r="W114" t="str">
        <f t="shared" si="14"/>
        <v>July</v>
      </c>
      <c r="X114" s="4" t="str">
        <f t="shared" si="15"/>
        <v>1981</v>
      </c>
      <c r="Y114" s="6">
        <f t="shared" si="16"/>
        <v>1981</v>
      </c>
      <c r="Z114" s="4" t="str">
        <f t="shared" si="17"/>
        <v>10</v>
      </c>
      <c r="AA114" s="6">
        <f t="shared" si="18"/>
        <v>10</v>
      </c>
      <c r="AB114" t="str">
        <f t="shared" si="19"/>
        <v>Friday</v>
      </c>
    </row>
    <row r="115" spans="1:28" x14ac:dyDescent="0.25">
      <c r="A115" s="3" t="s">
        <v>326</v>
      </c>
      <c r="B115" t="s">
        <v>327</v>
      </c>
      <c r="C115" s="3" t="s">
        <v>328</v>
      </c>
      <c r="D115" s="6">
        <v>0</v>
      </c>
      <c r="E115" s="6">
        <v>87</v>
      </c>
      <c r="F115" s="6">
        <f t="shared" si="10"/>
        <v>1</v>
      </c>
      <c r="G115" s="6">
        <f t="shared" si="11"/>
        <v>27</v>
      </c>
      <c r="H115" s="6" t="str" cm="1">
        <f t="array" ref="H115">_xlfn.IFS(E115&lt;=80,"Series",E115&lt;=120,"TV Movie",E115&gt;120,"Long Movie")</f>
        <v>TV Movie</v>
      </c>
      <c r="I115" t="s">
        <v>83</v>
      </c>
      <c r="J115" t="s">
        <v>8166</v>
      </c>
      <c r="K115" t="s">
        <v>3857</v>
      </c>
      <c r="L115" s="5">
        <v>6.1</v>
      </c>
      <c r="M115" t="str" cm="1">
        <f t="array" ref="M115">_xlfn.IFS(L115&lt;=2,"Flop",L115&lt;=5,"Average",L115&lt;=7,"Hit",L115&lt;=9,"Superhit",L115&gt;9,"BlockBuster")</f>
        <v>Hit</v>
      </c>
      <c r="N115" s="6">
        <v>75960</v>
      </c>
      <c r="O115" s="6" t="str" cm="1">
        <f t="array" ref="O115">_xlfn.IFS(N115&lt;=100000,"Low",N115&lt;=500000,"Median",N115&lt;=1500000,"High",N115&gt;1500000,"Very High")</f>
        <v>Low</v>
      </c>
      <c r="P115">
        <v>1250000</v>
      </c>
      <c r="Q115">
        <v>21722776</v>
      </c>
      <c r="R115">
        <f t="shared" si="12"/>
        <v>20472776</v>
      </c>
      <c r="S115" t="str">
        <f t="shared" si="13"/>
        <v>Profit</v>
      </c>
      <c r="T115" s="1">
        <v>29707</v>
      </c>
      <c r="U115" t="s">
        <v>329</v>
      </c>
      <c r="V115" s="14">
        <v>29707</v>
      </c>
      <c r="W115" t="str">
        <f t="shared" si="14"/>
        <v>May</v>
      </c>
      <c r="X115" s="4" t="str">
        <f t="shared" si="15"/>
        <v>1981</v>
      </c>
      <c r="Y115" s="6">
        <f t="shared" si="16"/>
        <v>1981</v>
      </c>
      <c r="Z115" s="4" t="str">
        <f t="shared" si="17"/>
        <v>1</v>
      </c>
      <c r="AA115" s="6">
        <f t="shared" si="18"/>
        <v>1</v>
      </c>
      <c r="AB115" t="str">
        <f t="shared" si="19"/>
        <v>Friday</v>
      </c>
    </row>
    <row r="116" spans="1:28" x14ac:dyDescent="0.25">
      <c r="A116" s="3" t="s">
        <v>330</v>
      </c>
      <c r="B116" t="s">
        <v>331</v>
      </c>
      <c r="C116" s="3" t="s">
        <v>331</v>
      </c>
      <c r="D116" s="6">
        <v>0</v>
      </c>
      <c r="E116" s="6">
        <v>92</v>
      </c>
      <c r="F116" s="6">
        <f t="shared" si="10"/>
        <v>1</v>
      </c>
      <c r="G116" s="6">
        <f t="shared" si="11"/>
        <v>32</v>
      </c>
      <c r="H116" s="6" t="str" cm="1">
        <f t="array" ref="H116">_xlfn.IFS(E116&lt;=80,"Series",E116&lt;=120,"TV Movie",E116&gt;120,"Long Movie")</f>
        <v>TV Movie</v>
      </c>
      <c r="I116" t="s">
        <v>83</v>
      </c>
      <c r="J116" t="s">
        <v>5802</v>
      </c>
      <c r="K116" t="s">
        <v>5802</v>
      </c>
      <c r="L116" s="5">
        <v>6.5</v>
      </c>
      <c r="M116" t="str" cm="1">
        <f t="array" ref="M116">_xlfn.IFS(L116&lt;=2,"Flop",L116&lt;=5,"Average",L116&lt;=7,"Hit",L116&lt;=9,"Superhit",L116&gt;9,"BlockBuster")</f>
        <v>Hit</v>
      </c>
      <c r="N116" s="6">
        <v>99791</v>
      </c>
      <c r="O116" s="6" t="str" cm="1">
        <f t="array" ref="O116">_xlfn.IFS(N116&lt;=100000,"Low",N116&lt;=500000,"Median",N116&lt;=1500000,"High",N116&gt;1500000,"Very High")</f>
        <v>Low</v>
      </c>
      <c r="P116">
        <v>2500000</v>
      </c>
      <c r="Q116">
        <v>25533818</v>
      </c>
      <c r="R116">
        <f t="shared" si="12"/>
        <v>23033818</v>
      </c>
      <c r="S116" t="str">
        <f t="shared" si="13"/>
        <v>Profit</v>
      </c>
      <c r="T116" s="1">
        <v>29889</v>
      </c>
      <c r="U116" t="s">
        <v>332</v>
      </c>
      <c r="V116" s="14">
        <v>29889</v>
      </c>
      <c r="W116" t="str">
        <f t="shared" si="14"/>
        <v>October</v>
      </c>
      <c r="X116" s="4" t="str">
        <f t="shared" si="15"/>
        <v>1981</v>
      </c>
      <c r="Y116" s="6">
        <f t="shared" si="16"/>
        <v>1981</v>
      </c>
      <c r="Z116" s="4" t="str">
        <f t="shared" si="17"/>
        <v>30</v>
      </c>
      <c r="AA116" s="6">
        <f t="shared" si="18"/>
        <v>30</v>
      </c>
      <c r="AB116" t="str">
        <f t="shared" si="19"/>
        <v>Friday</v>
      </c>
    </row>
    <row r="117" spans="1:28" x14ac:dyDescent="0.25">
      <c r="A117" s="3" t="s">
        <v>333</v>
      </c>
      <c r="B117" t="s">
        <v>334</v>
      </c>
      <c r="C117" s="3" t="s">
        <v>334</v>
      </c>
      <c r="D117" s="6">
        <v>0</v>
      </c>
      <c r="E117" s="6">
        <v>92</v>
      </c>
      <c r="F117" s="6">
        <f t="shared" si="10"/>
        <v>1</v>
      </c>
      <c r="G117" s="6">
        <f t="shared" si="11"/>
        <v>32</v>
      </c>
      <c r="H117" s="6" t="str" cm="1">
        <f t="array" ref="H117">_xlfn.IFS(E117&lt;=80,"Series",E117&lt;=120,"TV Movie",E117&gt;120,"Long Movie")</f>
        <v>TV Movie</v>
      </c>
      <c r="I117" t="s">
        <v>132</v>
      </c>
      <c r="J117" t="s">
        <v>8167</v>
      </c>
      <c r="K117" t="s">
        <v>8164</v>
      </c>
      <c r="L117" s="5">
        <v>6.8</v>
      </c>
      <c r="M117" t="str" cm="1">
        <f t="array" ref="M117">_xlfn.IFS(L117&lt;=2,"Flop",L117&lt;=5,"Average",L117&lt;=7,"Hit",L117&lt;=9,"Superhit",L117&gt;9,"BlockBuster")</f>
        <v>Hit</v>
      </c>
      <c r="N117" s="6">
        <v>54315</v>
      </c>
      <c r="O117" s="6" t="str" cm="1">
        <f t="array" ref="O117">_xlfn.IFS(N117&lt;=100000,"Low",N117&lt;=500000,"Median",N117&lt;=1500000,"High",N117&gt;1500000,"Very High")</f>
        <v>Low</v>
      </c>
      <c r="P117">
        <v>11000000</v>
      </c>
      <c r="Q117">
        <v>31672907</v>
      </c>
      <c r="R117">
        <f t="shared" si="12"/>
        <v>20672907</v>
      </c>
      <c r="S117" t="str">
        <f t="shared" si="13"/>
        <v>Profit</v>
      </c>
      <c r="T117" s="1">
        <v>29749</v>
      </c>
      <c r="U117" t="s">
        <v>117</v>
      </c>
      <c r="V117" s="14">
        <v>29749</v>
      </c>
      <c r="W117" t="str">
        <f t="shared" si="14"/>
        <v>June</v>
      </c>
      <c r="X117" s="4" t="str">
        <f t="shared" si="15"/>
        <v>1981</v>
      </c>
      <c r="Y117" s="6">
        <f t="shared" si="16"/>
        <v>1981</v>
      </c>
      <c r="Z117" s="4" t="str">
        <f t="shared" si="17"/>
        <v>12</v>
      </c>
      <c r="AA117" s="6">
        <f t="shared" si="18"/>
        <v>12</v>
      </c>
      <c r="AB117" t="str">
        <f t="shared" si="19"/>
        <v>Friday</v>
      </c>
    </row>
    <row r="118" spans="1:28" x14ac:dyDescent="0.25">
      <c r="A118" s="3" t="s">
        <v>335</v>
      </c>
      <c r="B118" t="s">
        <v>336</v>
      </c>
      <c r="C118" s="3" t="s">
        <v>337</v>
      </c>
      <c r="D118" s="6">
        <v>0</v>
      </c>
      <c r="E118" s="6">
        <v>96</v>
      </c>
      <c r="F118" s="6">
        <f t="shared" si="10"/>
        <v>1</v>
      </c>
      <c r="G118" s="6">
        <f t="shared" si="11"/>
        <v>36</v>
      </c>
      <c r="H118" s="6" t="str" cm="1">
        <f t="array" ref="H118">_xlfn.IFS(E118&lt;=80,"Series",E118&lt;=120,"TV Movie",E118&gt;120,"Long Movie")</f>
        <v>TV Movie</v>
      </c>
      <c r="I118" t="s">
        <v>5529</v>
      </c>
      <c r="J118" t="s">
        <v>8158</v>
      </c>
      <c r="K118" t="s">
        <v>8161</v>
      </c>
      <c r="L118" s="5">
        <v>7.6</v>
      </c>
      <c r="M118" t="str" cm="1">
        <f t="array" ref="M118">_xlfn.IFS(L118&lt;=2,"Flop",L118&lt;=5,"Average",L118&lt;=7,"Hit",L118&lt;=9,"Superhit",L118&gt;9,"BlockBuster")</f>
        <v>Superhit</v>
      </c>
      <c r="N118" s="6">
        <v>189591</v>
      </c>
      <c r="O118" s="6" t="str" cm="1">
        <f t="array" ref="O118">_xlfn.IFS(N118&lt;=100000,"Low",N118&lt;=500000,"Median",N118&lt;=1500000,"High",N118&gt;1500000,"Very High")</f>
        <v>Median</v>
      </c>
      <c r="P118">
        <v>3000000</v>
      </c>
      <c r="Q118">
        <v>23668406</v>
      </c>
      <c r="R118">
        <f t="shared" si="12"/>
        <v>20668406</v>
      </c>
      <c r="S118" t="str">
        <f t="shared" si="13"/>
        <v>Profit</v>
      </c>
      <c r="T118" s="1">
        <v>29944</v>
      </c>
      <c r="U118" t="s">
        <v>253</v>
      </c>
      <c r="V118" s="14">
        <v>29944</v>
      </c>
      <c r="W118" t="str">
        <f t="shared" si="14"/>
        <v>December</v>
      </c>
      <c r="X118" s="4" t="str">
        <f t="shared" si="15"/>
        <v>1981</v>
      </c>
      <c r="Y118" s="6">
        <f t="shared" si="16"/>
        <v>1981</v>
      </c>
      <c r="Z118" s="4" t="str">
        <f t="shared" si="17"/>
        <v>24</v>
      </c>
      <c r="AA118" s="6">
        <f t="shared" si="18"/>
        <v>24</v>
      </c>
      <c r="AB118" t="str">
        <f t="shared" si="19"/>
        <v>Thursday</v>
      </c>
    </row>
    <row r="119" spans="1:28" x14ac:dyDescent="0.25">
      <c r="A119" s="3" t="s">
        <v>338</v>
      </c>
      <c r="B119" t="s">
        <v>339</v>
      </c>
      <c r="C119" s="3" t="s">
        <v>339</v>
      </c>
      <c r="D119" s="6">
        <v>0</v>
      </c>
      <c r="E119" s="6">
        <v>115</v>
      </c>
      <c r="F119" s="6">
        <f t="shared" si="10"/>
        <v>1</v>
      </c>
      <c r="G119" s="6">
        <f t="shared" si="11"/>
        <v>55</v>
      </c>
      <c r="H119" s="6" t="str" cm="1">
        <f t="array" ref="H119">_xlfn.IFS(E119&lt;=80,"Series",E119&lt;=120,"TV Movie",E119&gt;120,"Long Movie")</f>
        <v>TV Movie</v>
      </c>
      <c r="I119" t="s">
        <v>5529</v>
      </c>
      <c r="J119" t="s">
        <v>8158</v>
      </c>
      <c r="K119" t="s">
        <v>5802</v>
      </c>
      <c r="L119" s="5">
        <v>8.4</v>
      </c>
      <c r="M119" t="str" cm="1">
        <f t="array" ref="M119">_xlfn.IFS(L119&lt;=2,"Flop",L119&lt;=5,"Average",L119&lt;=7,"Hit",L119&lt;=9,"Superhit",L119&gt;9,"BlockBuster")</f>
        <v>Superhit</v>
      </c>
      <c r="N119" s="6">
        <v>1017826</v>
      </c>
      <c r="O119" s="6" t="str" cm="1">
        <f t="array" ref="O119">_xlfn.IFS(N119&lt;=100000,"Low",N119&lt;=500000,"Median",N119&lt;=1500000,"High",N119&gt;1500000,"Very High")</f>
        <v>High</v>
      </c>
      <c r="P119">
        <v>18000000</v>
      </c>
      <c r="Q119">
        <v>389925971</v>
      </c>
      <c r="R119">
        <f t="shared" si="12"/>
        <v>371925971</v>
      </c>
      <c r="S119" t="str">
        <f t="shared" si="13"/>
        <v>Profit</v>
      </c>
      <c r="T119" s="1">
        <v>29749</v>
      </c>
      <c r="U119" t="s">
        <v>139</v>
      </c>
      <c r="V119" s="14">
        <v>29749</v>
      </c>
      <c r="W119" t="str">
        <f t="shared" si="14"/>
        <v>June</v>
      </c>
      <c r="X119" s="4" t="str">
        <f t="shared" si="15"/>
        <v>1981</v>
      </c>
      <c r="Y119" s="6">
        <f t="shared" si="16"/>
        <v>1981</v>
      </c>
      <c r="Z119" s="4" t="str">
        <f t="shared" si="17"/>
        <v>12</v>
      </c>
      <c r="AA119" s="6">
        <f t="shared" si="18"/>
        <v>12</v>
      </c>
      <c r="AB119" t="str">
        <f t="shared" si="19"/>
        <v>Friday</v>
      </c>
    </row>
    <row r="120" spans="1:28" x14ac:dyDescent="0.25">
      <c r="A120" s="3" t="s">
        <v>340</v>
      </c>
      <c r="B120" t="s">
        <v>341</v>
      </c>
      <c r="C120" s="3" t="s">
        <v>341</v>
      </c>
      <c r="D120" s="6">
        <v>0</v>
      </c>
      <c r="E120" s="6">
        <v>106</v>
      </c>
      <c r="F120" s="6">
        <f t="shared" si="10"/>
        <v>1</v>
      </c>
      <c r="G120" s="6">
        <f t="shared" si="11"/>
        <v>46</v>
      </c>
      <c r="H120" s="6" t="str" cm="1">
        <f t="array" ref="H120">_xlfn.IFS(E120&lt;=80,"Series",E120&lt;=120,"TV Movie",E120&gt;120,"Long Movie")</f>
        <v>TV Movie</v>
      </c>
      <c r="I120" t="s">
        <v>132</v>
      </c>
      <c r="J120" t="s">
        <v>4390</v>
      </c>
      <c r="K120" t="s">
        <v>5802</v>
      </c>
      <c r="L120" s="5">
        <v>6.8</v>
      </c>
      <c r="M120" t="str" cm="1">
        <f t="array" ref="M120">_xlfn.IFS(L120&lt;=2,"Flop",L120&lt;=5,"Average",L120&lt;=7,"Hit",L120&lt;=9,"Superhit",L120&gt;9,"BlockBuster")</f>
        <v>Hit</v>
      </c>
      <c r="N120" s="6">
        <v>78295</v>
      </c>
      <c r="O120" s="6" t="str" cm="1">
        <f t="array" ref="O120">_xlfn.IFS(N120&lt;=100000,"Low",N120&lt;=500000,"Median",N120&lt;=1500000,"High",N120&gt;1500000,"Very High")</f>
        <v>Low</v>
      </c>
      <c r="P120">
        <v>10000000</v>
      </c>
      <c r="Q120">
        <v>85297000</v>
      </c>
      <c r="R120">
        <f t="shared" si="12"/>
        <v>75297000</v>
      </c>
      <c r="S120" t="str">
        <f t="shared" si="13"/>
        <v>Profit</v>
      </c>
      <c r="T120" s="1">
        <v>29763</v>
      </c>
      <c r="U120" t="s">
        <v>342</v>
      </c>
      <c r="V120" s="14">
        <v>29763</v>
      </c>
      <c r="W120" t="str">
        <f t="shared" si="14"/>
        <v>June</v>
      </c>
      <c r="X120" s="4" t="str">
        <f t="shared" si="15"/>
        <v>1981</v>
      </c>
      <c r="Y120" s="6">
        <f t="shared" si="16"/>
        <v>1981</v>
      </c>
      <c r="Z120" s="4" t="str">
        <f t="shared" si="17"/>
        <v>26</v>
      </c>
      <c r="AA120" s="6">
        <f t="shared" si="18"/>
        <v>26</v>
      </c>
      <c r="AB120" t="str">
        <f t="shared" si="19"/>
        <v>Friday</v>
      </c>
    </row>
    <row r="121" spans="1:28" x14ac:dyDescent="0.25">
      <c r="A121" s="3" t="s">
        <v>343</v>
      </c>
      <c r="B121" t="s">
        <v>344</v>
      </c>
      <c r="C121" s="3" t="s">
        <v>344</v>
      </c>
      <c r="D121" s="6">
        <v>0</v>
      </c>
      <c r="E121" s="6">
        <v>96</v>
      </c>
      <c r="F121" s="6">
        <f t="shared" si="10"/>
        <v>1</v>
      </c>
      <c r="G121" s="6">
        <f t="shared" si="11"/>
        <v>36</v>
      </c>
      <c r="H121" s="6" t="str" cm="1">
        <f t="array" ref="H121">_xlfn.IFS(E121&lt;=80,"Series",E121&lt;=120,"TV Movie",E121&gt;120,"Long Movie")</f>
        <v>TV Movie</v>
      </c>
      <c r="I121" t="s">
        <v>5529</v>
      </c>
      <c r="J121" t="s">
        <v>132</v>
      </c>
      <c r="K121" t="s">
        <v>8162</v>
      </c>
      <c r="L121" s="5">
        <v>6.9</v>
      </c>
      <c r="M121" t="str" cm="1">
        <f t="array" ref="M121">_xlfn.IFS(L121&lt;=2,"Flop",L121&lt;=5,"Average",L121&lt;=7,"Hit",L121&lt;=9,"Superhit",L121&gt;9,"BlockBuster")</f>
        <v>Hit</v>
      </c>
      <c r="N121" s="6">
        <v>83219</v>
      </c>
      <c r="O121" s="6" t="str" cm="1">
        <f t="array" ref="O121">_xlfn.IFS(N121&lt;=100000,"Low",N121&lt;=500000,"Median",N121&lt;=1500000,"High",N121&gt;1500000,"Very High")</f>
        <v>Low</v>
      </c>
      <c r="P121">
        <v>12000000</v>
      </c>
      <c r="Q121">
        <v>78868508</v>
      </c>
      <c r="R121">
        <f t="shared" si="12"/>
        <v>66868508</v>
      </c>
      <c r="S121" t="str">
        <f t="shared" si="13"/>
        <v>Profit</v>
      </c>
      <c r="T121" s="1">
        <v>30293</v>
      </c>
      <c r="U121" t="s">
        <v>266</v>
      </c>
      <c r="V121" s="14">
        <v>30293</v>
      </c>
      <c r="W121" t="str">
        <f t="shared" si="14"/>
        <v>December</v>
      </c>
      <c r="X121" s="4" t="str">
        <f t="shared" si="15"/>
        <v>1982</v>
      </c>
      <c r="Y121" s="6">
        <f t="shared" si="16"/>
        <v>1982</v>
      </c>
      <c r="Z121" s="4" t="str">
        <f t="shared" si="17"/>
        <v>8</v>
      </c>
      <c r="AA121" s="6">
        <f t="shared" si="18"/>
        <v>8</v>
      </c>
      <c r="AB121" t="str">
        <f t="shared" si="19"/>
        <v>Wednesday</v>
      </c>
    </row>
    <row r="122" spans="1:28" x14ac:dyDescent="0.25">
      <c r="A122" s="3" t="s">
        <v>345</v>
      </c>
      <c r="B122" t="s">
        <v>346</v>
      </c>
      <c r="C122" s="3" t="s">
        <v>346</v>
      </c>
      <c r="D122" s="6">
        <v>0</v>
      </c>
      <c r="E122" s="6">
        <v>85</v>
      </c>
      <c r="F122" s="6">
        <f t="shared" si="10"/>
        <v>1</v>
      </c>
      <c r="G122" s="6">
        <f t="shared" si="11"/>
        <v>25</v>
      </c>
      <c r="H122" s="6" t="str" cm="1">
        <f t="array" ref="H122">_xlfn.IFS(E122&lt;=80,"Series",E122&lt;=120,"TV Movie",E122&gt;120,"Long Movie")</f>
        <v>TV Movie</v>
      </c>
      <c r="I122" t="s">
        <v>132</v>
      </c>
      <c r="J122" t="s">
        <v>8161</v>
      </c>
      <c r="K122" t="s">
        <v>5802</v>
      </c>
      <c r="L122" s="5">
        <v>6.1</v>
      </c>
      <c r="M122" t="str" cm="1">
        <f t="array" ref="M122">_xlfn.IFS(L122&lt;=2,"Flop",L122&lt;=5,"Average",L122&lt;=7,"Hit",L122&lt;=9,"Superhit",L122&gt;9,"BlockBuster")</f>
        <v>Hit</v>
      </c>
      <c r="N122" s="6">
        <v>55579</v>
      </c>
      <c r="O122" s="6" t="str" cm="1">
        <f t="array" ref="O122">_xlfn.IFS(N122&lt;=100000,"Low",N122&lt;=500000,"Median",N122&lt;=1500000,"High",N122&gt;1500000,"Very High")</f>
        <v>Low</v>
      </c>
      <c r="P122">
        <v>15000000</v>
      </c>
      <c r="Q122">
        <v>27150534</v>
      </c>
      <c r="R122">
        <f t="shared" si="12"/>
        <v>12150534</v>
      </c>
      <c r="S122" t="str">
        <f t="shared" si="13"/>
        <v>Profit</v>
      </c>
      <c r="T122" s="1">
        <v>30295</v>
      </c>
      <c r="U122" t="s">
        <v>347</v>
      </c>
      <c r="V122" s="14">
        <v>30295</v>
      </c>
      <c r="W122" t="str">
        <f t="shared" si="14"/>
        <v>December</v>
      </c>
      <c r="X122" s="4" t="str">
        <f t="shared" si="15"/>
        <v>1982</v>
      </c>
      <c r="Y122" s="6">
        <f t="shared" si="16"/>
        <v>1982</v>
      </c>
      <c r="Z122" s="4" t="str">
        <f t="shared" si="17"/>
        <v>10</v>
      </c>
      <c r="AA122" s="6">
        <f t="shared" si="18"/>
        <v>10</v>
      </c>
      <c r="AB122" t="str">
        <f t="shared" si="19"/>
        <v>Friday</v>
      </c>
    </row>
    <row r="123" spans="1:28" x14ac:dyDescent="0.25">
      <c r="A123" s="3" t="s">
        <v>348</v>
      </c>
      <c r="B123" t="s">
        <v>349</v>
      </c>
      <c r="C123" s="3" t="s">
        <v>349</v>
      </c>
      <c r="D123" s="6">
        <v>0</v>
      </c>
      <c r="E123" s="6">
        <v>117</v>
      </c>
      <c r="F123" s="6">
        <f t="shared" si="10"/>
        <v>1</v>
      </c>
      <c r="G123" s="6">
        <f t="shared" si="11"/>
        <v>57</v>
      </c>
      <c r="H123" s="6" t="str" cm="1">
        <f t="array" ref="H123">_xlfn.IFS(E123&lt;=80,"Series",E123&lt;=120,"TV Movie",E123&gt;120,"Long Movie")</f>
        <v>TV Movie</v>
      </c>
      <c r="I123" t="s">
        <v>5529</v>
      </c>
      <c r="J123" t="s">
        <v>145</v>
      </c>
      <c r="K123" t="s">
        <v>8161</v>
      </c>
      <c r="L123" s="5">
        <v>8.1</v>
      </c>
      <c r="M123" t="str" cm="1">
        <f t="array" ref="M123">_xlfn.IFS(L123&lt;=2,"Flop",L123&lt;=5,"Average",L123&lt;=7,"Hit",L123&lt;=9,"Superhit",L123&gt;9,"BlockBuster")</f>
        <v>Superhit</v>
      </c>
      <c r="N123" s="6">
        <v>804935</v>
      </c>
      <c r="O123" s="6" t="str" cm="1">
        <f t="array" ref="O123">_xlfn.IFS(N123&lt;=100000,"Low",N123&lt;=500000,"Median",N123&lt;=1500000,"High",N123&gt;1500000,"Very High")</f>
        <v>High</v>
      </c>
      <c r="P123">
        <v>28000000</v>
      </c>
      <c r="Q123">
        <v>41712525</v>
      </c>
      <c r="R123">
        <f t="shared" si="12"/>
        <v>13712525</v>
      </c>
      <c r="S123" t="str">
        <f t="shared" si="13"/>
        <v>Profit</v>
      </c>
      <c r="T123" s="1">
        <v>30127</v>
      </c>
      <c r="U123" t="s">
        <v>236</v>
      </c>
      <c r="V123" s="14">
        <v>30127</v>
      </c>
      <c r="W123" t="str">
        <f t="shared" si="14"/>
        <v>June</v>
      </c>
      <c r="X123" s="4" t="str">
        <f t="shared" si="15"/>
        <v>1982</v>
      </c>
      <c r="Y123" s="6">
        <f t="shared" si="16"/>
        <v>1982</v>
      </c>
      <c r="Z123" s="4" t="str">
        <f t="shared" si="17"/>
        <v>25</v>
      </c>
      <c r="AA123" s="6">
        <f t="shared" si="18"/>
        <v>25</v>
      </c>
      <c r="AB123" t="str">
        <f t="shared" si="19"/>
        <v>Friday</v>
      </c>
    </row>
    <row r="124" spans="1:28" x14ac:dyDescent="0.25">
      <c r="A124" s="3" t="s">
        <v>350</v>
      </c>
      <c r="B124" t="s">
        <v>351</v>
      </c>
      <c r="C124" s="3" t="s">
        <v>351</v>
      </c>
      <c r="D124" s="6">
        <v>0</v>
      </c>
      <c r="E124" s="6">
        <v>120</v>
      </c>
      <c r="F124" s="6">
        <f t="shared" si="10"/>
        <v>2</v>
      </c>
      <c r="G124" s="6">
        <f t="shared" si="11"/>
        <v>0</v>
      </c>
      <c r="H124" s="6" t="str" cm="1">
        <f t="array" ref="H124">_xlfn.IFS(E124&lt;=80,"Series",E124&lt;=120,"TV Movie",E124&gt;120,"Long Movie")</f>
        <v>TV Movie</v>
      </c>
      <c r="I124" t="s">
        <v>132</v>
      </c>
      <c r="J124" t="s">
        <v>8156</v>
      </c>
      <c r="K124" t="s">
        <v>83</v>
      </c>
      <c r="L124" s="5">
        <v>6.8</v>
      </c>
      <c r="M124" t="str" cm="1">
        <f t="array" ref="M124">_xlfn.IFS(L124&lt;=2,"Flop",L124&lt;=5,"Average",L124&lt;=7,"Hit",L124&lt;=9,"Superhit",L124&gt;9,"BlockBuster")</f>
        <v>Hit</v>
      </c>
      <c r="N124" s="6">
        <v>52134</v>
      </c>
      <c r="O124" s="6" t="str" cm="1">
        <f t="array" ref="O124">_xlfn.IFS(N124&lt;=100000,"Low",N124&lt;=500000,"Median",N124&lt;=1500000,"High",N124&gt;1500000,"Very High")</f>
        <v>Low</v>
      </c>
      <c r="P124">
        <v>8000000</v>
      </c>
      <c r="Q124">
        <v>21028755</v>
      </c>
      <c r="R124">
        <f t="shared" si="12"/>
        <v>13028755</v>
      </c>
      <c r="S124" t="str">
        <f t="shared" si="13"/>
        <v>Profit</v>
      </c>
      <c r="T124" s="1">
        <v>30091</v>
      </c>
      <c r="U124" t="s">
        <v>209</v>
      </c>
      <c r="V124" s="14">
        <v>30091</v>
      </c>
      <c r="W124" t="str">
        <f t="shared" si="14"/>
        <v>May</v>
      </c>
      <c r="X124" s="4" t="str">
        <f t="shared" si="15"/>
        <v>1982</v>
      </c>
      <c r="Y124" s="6">
        <f t="shared" si="16"/>
        <v>1982</v>
      </c>
      <c r="Z124" s="4" t="str">
        <f t="shared" si="17"/>
        <v>20</v>
      </c>
      <c r="AA124" s="6">
        <f t="shared" si="18"/>
        <v>20</v>
      </c>
      <c r="AB124" t="str">
        <f t="shared" si="19"/>
        <v>Thursday</v>
      </c>
    </row>
    <row r="125" spans="1:28" x14ac:dyDescent="0.25">
      <c r="A125" s="3" t="s">
        <v>352</v>
      </c>
      <c r="B125" t="s">
        <v>353</v>
      </c>
      <c r="C125" s="3" t="s">
        <v>353</v>
      </c>
      <c r="D125" s="6">
        <v>0</v>
      </c>
      <c r="E125" s="6">
        <v>93</v>
      </c>
      <c r="F125" s="6">
        <f t="shared" si="10"/>
        <v>1</v>
      </c>
      <c r="G125" s="6">
        <f t="shared" si="11"/>
        <v>33</v>
      </c>
      <c r="H125" s="6" t="str" cm="1">
        <f t="array" ref="H125">_xlfn.IFS(E125&lt;=80,"Series",E125&lt;=120,"TV Movie",E125&gt;120,"Long Movie")</f>
        <v>TV Movie</v>
      </c>
      <c r="I125" t="s">
        <v>8158</v>
      </c>
      <c r="J125" t="s">
        <v>8163</v>
      </c>
      <c r="K125" t="s">
        <v>8156</v>
      </c>
      <c r="L125" s="5">
        <v>7.1</v>
      </c>
      <c r="M125" t="str" cm="1">
        <f t="array" ref="M125">_xlfn.IFS(L125&lt;=2,"Flop",L125&lt;=5,"Average",L125&lt;=7,"Hit",L125&lt;=9,"Superhit",L125&gt;9,"BlockBuster")</f>
        <v>Superhit</v>
      </c>
      <c r="N125" s="6">
        <v>70263</v>
      </c>
      <c r="O125" s="6" t="str" cm="1">
        <f t="array" ref="O125">_xlfn.IFS(N125&lt;=100000,"Low",N125&lt;=500000,"Median",N125&lt;=1500000,"High",N125&gt;1500000,"Very High")</f>
        <v>Low</v>
      </c>
      <c r="P125">
        <v>15000000</v>
      </c>
      <c r="Q125">
        <v>41631350</v>
      </c>
      <c r="R125">
        <f t="shared" si="12"/>
        <v>26631350</v>
      </c>
      <c r="S125" t="str">
        <f t="shared" si="13"/>
        <v>Profit</v>
      </c>
      <c r="T125" s="1">
        <v>30302</v>
      </c>
      <c r="U125" t="s">
        <v>354</v>
      </c>
      <c r="V125" s="14">
        <v>30302</v>
      </c>
      <c r="W125" t="str">
        <f t="shared" si="14"/>
        <v>December</v>
      </c>
      <c r="X125" s="4" t="str">
        <f t="shared" si="15"/>
        <v>1982</v>
      </c>
      <c r="Y125" s="6">
        <f t="shared" si="16"/>
        <v>1982</v>
      </c>
      <c r="Z125" s="4" t="str">
        <f t="shared" si="17"/>
        <v>17</v>
      </c>
      <c r="AA125" s="6">
        <f t="shared" si="18"/>
        <v>17</v>
      </c>
      <c r="AB125" t="str">
        <f t="shared" si="19"/>
        <v>Friday</v>
      </c>
    </row>
    <row r="126" spans="1:28" x14ac:dyDescent="0.25">
      <c r="A126" s="3" t="s">
        <v>355</v>
      </c>
      <c r="B126" t="s">
        <v>356</v>
      </c>
      <c r="C126" s="3" t="s">
        <v>356</v>
      </c>
      <c r="D126" s="6">
        <v>0</v>
      </c>
      <c r="E126" s="6">
        <v>115</v>
      </c>
      <c r="F126" s="6">
        <f t="shared" si="10"/>
        <v>1</v>
      </c>
      <c r="G126" s="6">
        <f t="shared" si="11"/>
        <v>55</v>
      </c>
      <c r="H126" s="6" t="str" cm="1">
        <f t="array" ref="H126">_xlfn.IFS(E126&lt;=80,"Series",E126&lt;=120,"TV Movie",E126&gt;120,"Long Movie")</f>
        <v>TV Movie</v>
      </c>
      <c r="I126" t="s">
        <v>8158</v>
      </c>
      <c r="J126" t="s">
        <v>8163</v>
      </c>
      <c r="K126" t="s">
        <v>8161</v>
      </c>
      <c r="L126" s="5">
        <v>7.9</v>
      </c>
      <c r="M126" t="str" cm="1">
        <f t="array" ref="M126">_xlfn.IFS(L126&lt;=2,"Flop",L126&lt;=5,"Average",L126&lt;=7,"Hit",L126&lt;=9,"Superhit",L126&gt;9,"BlockBuster")</f>
        <v>Superhit</v>
      </c>
      <c r="N126" s="6">
        <v>428935</v>
      </c>
      <c r="O126" s="6" t="str" cm="1">
        <f t="array" ref="O126">_xlfn.IFS(N126&lt;=100000,"Low",N126&lt;=500000,"Median",N126&lt;=1500000,"High",N126&gt;1500000,"Very High")</f>
        <v>Median</v>
      </c>
      <c r="P126">
        <v>10500000</v>
      </c>
      <c r="Q126">
        <v>792910554</v>
      </c>
      <c r="R126">
        <f t="shared" si="12"/>
        <v>782410554</v>
      </c>
      <c r="S126" t="str">
        <f t="shared" si="13"/>
        <v>Profit</v>
      </c>
      <c r="T126" s="1">
        <v>30097</v>
      </c>
      <c r="U126" t="s">
        <v>139</v>
      </c>
      <c r="V126" s="14">
        <v>30097</v>
      </c>
      <c r="W126" t="str">
        <f t="shared" si="14"/>
        <v>May</v>
      </c>
      <c r="X126" s="4" t="str">
        <f t="shared" si="15"/>
        <v>1982</v>
      </c>
      <c r="Y126" s="6">
        <f t="shared" si="16"/>
        <v>1982</v>
      </c>
      <c r="Z126" s="4" t="str">
        <f t="shared" si="17"/>
        <v>26</v>
      </c>
      <c r="AA126" s="6">
        <f t="shared" si="18"/>
        <v>26</v>
      </c>
      <c r="AB126" t="str">
        <f t="shared" si="19"/>
        <v>Wednesday</v>
      </c>
    </row>
    <row r="127" spans="1:28" x14ac:dyDescent="0.25">
      <c r="A127" s="3" t="s">
        <v>357</v>
      </c>
      <c r="B127" t="s">
        <v>358</v>
      </c>
      <c r="C127" s="3" t="s">
        <v>358</v>
      </c>
      <c r="D127" s="6">
        <v>0</v>
      </c>
      <c r="E127" s="6">
        <v>85</v>
      </c>
      <c r="F127" s="6">
        <f t="shared" si="10"/>
        <v>1</v>
      </c>
      <c r="G127" s="6">
        <f t="shared" si="11"/>
        <v>25</v>
      </c>
      <c r="H127" s="6" t="str" cm="1">
        <f t="array" ref="H127">_xlfn.IFS(E127&lt;=80,"Series",E127&lt;=120,"TV Movie",E127&gt;120,"Long Movie")</f>
        <v>TV Movie</v>
      </c>
      <c r="I127" t="s">
        <v>83</v>
      </c>
      <c r="J127" t="s">
        <v>5802</v>
      </c>
      <c r="K127" t="s">
        <v>5802</v>
      </c>
      <c r="L127" s="5">
        <v>7.4</v>
      </c>
      <c r="M127" t="str" cm="1">
        <f t="array" ref="M127">_xlfn.IFS(L127&lt;=2,"Flop",L127&lt;=5,"Average",L127&lt;=7,"Hit",L127&lt;=9,"Superhit",L127&gt;9,"BlockBuster")</f>
        <v>Superhit</v>
      </c>
      <c r="N127" s="6">
        <v>228112</v>
      </c>
      <c r="O127" s="6" t="str" cm="1">
        <f t="array" ref="O127">_xlfn.IFS(N127&lt;=100000,"Low",N127&lt;=500000,"Median",N127&lt;=1500000,"High",N127&gt;1500000,"Very High")</f>
        <v>Median</v>
      </c>
      <c r="P127">
        <v>350000</v>
      </c>
      <c r="Q127">
        <v>2895379</v>
      </c>
      <c r="R127">
        <f t="shared" si="12"/>
        <v>2545379</v>
      </c>
      <c r="S127" t="str">
        <f t="shared" si="13"/>
        <v>Profit</v>
      </c>
      <c r="T127" s="1">
        <v>29874</v>
      </c>
      <c r="U127" t="s">
        <v>359</v>
      </c>
      <c r="V127" s="14">
        <v>29874</v>
      </c>
      <c r="W127" t="str">
        <f t="shared" si="14"/>
        <v>October</v>
      </c>
      <c r="X127" s="4" t="str">
        <f t="shared" si="15"/>
        <v>1981</v>
      </c>
      <c r="Y127" s="6">
        <f t="shared" si="16"/>
        <v>1981</v>
      </c>
      <c r="Z127" s="4" t="str">
        <f t="shared" si="17"/>
        <v>15</v>
      </c>
      <c r="AA127" s="6">
        <f t="shared" si="18"/>
        <v>15</v>
      </c>
      <c r="AB127" t="str">
        <f t="shared" si="19"/>
        <v>Thursday</v>
      </c>
    </row>
    <row r="128" spans="1:28" x14ac:dyDescent="0.25">
      <c r="A128" s="3" t="s">
        <v>360</v>
      </c>
      <c r="B128" t="s">
        <v>361</v>
      </c>
      <c r="C128" s="3" t="s">
        <v>362</v>
      </c>
      <c r="D128" s="6">
        <v>0</v>
      </c>
      <c r="E128" s="6">
        <v>188</v>
      </c>
      <c r="F128" s="6">
        <f t="shared" si="10"/>
        <v>3</v>
      </c>
      <c r="G128" s="6">
        <f t="shared" si="11"/>
        <v>8</v>
      </c>
      <c r="H128" s="6" t="str" cm="1">
        <f t="array" ref="H128">_xlfn.IFS(E128&lt;=80,"Series",E128&lt;=120,"TV Movie",E128&gt;120,"Long Movie")</f>
        <v>Long Movie</v>
      </c>
      <c r="I128" t="s">
        <v>145</v>
      </c>
      <c r="J128" t="s">
        <v>5802</v>
      </c>
      <c r="K128" t="s">
        <v>5802</v>
      </c>
      <c r="L128" s="5">
        <v>8.1</v>
      </c>
      <c r="M128" t="str" cm="1">
        <f t="array" ref="M128">_xlfn.IFS(L128&lt;=2,"Flop",L128&lt;=5,"Average",L128&lt;=7,"Hit",L128&lt;=9,"Superhit",L128&gt;9,"BlockBuster")</f>
        <v>Superhit</v>
      </c>
      <c r="N128" s="6">
        <v>66294</v>
      </c>
      <c r="O128" s="6" t="str" cm="1">
        <f t="array" ref="O128">_xlfn.IFS(N128&lt;=100000,"Low",N128&lt;=500000,"Median",N128&lt;=1500000,"High",N128&gt;1500000,"Very High")</f>
        <v>Low</v>
      </c>
      <c r="P128">
        <v>6000000</v>
      </c>
      <c r="Q128">
        <v>6799117</v>
      </c>
      <c r="R128">
        <f t="shared" si="12"/>
        <v>799117</v>
      </c>
      <c r="S128" t="str">
        <f t="shared" si="13"/>
        <v>Profit</v>
      </c>
      <c r="T128" s="1">
        <v>30302</v>
      </c>
      <c r="U128" t="s">
        <v>363</v>
      </c>
      <c r="V128" s="14">
        <v>30302</v>
      </c>
      <c r="W128" t="str">
        <f t="shared" si="14"/>
        <v>December</v>
      </c>
      <c r="X128" s="4" t="str">
        <f t="shared" si="15"/>
        <v>1982</v>
      </c>
      <c r="Y128" s="6">
        <f t="shared" si="16"/>
        <v>1982</v>
      </c>
      <c r="Z128" s="4" t="str">
        <f t="shared" si="17"/>
        <v>17</v>
      </c>
      <c r="AA128" s="6">
        <f t="shared" si="18"/>
        <v>17</v>
      </c>
      <c r="AB128" t="str">
        <f t="shared" si="19"/>
        <v>Friday</v>
      </c>
    </row>
    <row r="129" spans="1:28" x14ac:dyDescent="0.25">
      <c r="A129" s="3" t="s">
        <v>364</v>
      </c>
      <c r="B129" t="s">
        <v>365</v>
      </c>
      <c r="C129" s="3" t="s">
        <v>365</v>
      </c>
      <c r="D129" s="6">
        <v>0</v>
      </c>
      <c r="E129" s="6">
        <v>90</v>
      </c>
      <c r="F129" s="6">
        <f t="shared" si="10"/>
        <v>1</v>
      </c>
      <c r="G129" s="6">
        <f t="shared" si="11"/>
        <v>30</v>
      </c>
      <c r="H129" s="6" t="str" cm="1">
        <f t="array" ref="H129">_xlfn.IFS(E129&lt;=80,"Series",E129&lt;=120,"TV Movie",E129&gt;120,"Long Movie")</f>
        <v>TV Movie</v>
      </c>
      <c r="I129" t="s">
        <v>132</v>
      </c>
      <c r="J129" t="s">
        <v>145</v>
      </c>
      <c r="K129" t="s">
        <v>5802</v>
      </c>
      <c r="L129" s="5">
        <v>7.1</v>
      </c>
      <c r="M129" t="str" cm="1">
        <f t="array" ref="M129">_xlfn.IFS(L129&lt;=2,"Flop",L129&lt;=5,"Average",L129&lt;=7,"Hit",L129&lt;=9,"Superhit",L129&gt;9,"BlockBuster")</f>
        <v>Superhit</v>
      </c>
      <c r="N129" s="6">
        <v>112959</v>
      </c>
      <c r="O129" s="6" t="str" cm="1">
        <f t="array" ref="O129">_xlfn.IFS(N129&lt;=100000,"Low",N129&lt;=500000,"Median",N129&lt;=1500000,"High",N129&gt;1500000,"Very High")</f>
        <v>Median</v>
      </c>
      <c r="P129">
        <v>4500000</v>
      </c>
      <c r="Q129">
        <v>27093116</v>
      </c>
      <c r="R129">
        <f t="shared" si="12"/>
        <v>22593116</v>
      </c>
      <c r="S129" t="str">
        <f t="shared" si="13"/>
        <v>Profit</v>
      </c>
      <c r="T129" s="1">
        <v>30176</v>
      </c>
      <c r="U129" t="s">
        <v>366</v>
      </c>
      <c r="V129" s="14">
        <v>30176</v>
      </c>
      <c r="W129" t="str">
        <f t="shared" si="14"/>
        <v>August</v>
      </c>
      <c r="X129" s="4" t="str">
        <f t="shared" si="15"/>
        <v>1982</v>
      </c>
      <c r="Y129" s="6">
        <f t="shared" si="16"/>
        <v>1982</v>
      </c>
      <c r="Z129" s="4" t="str">
        <f t="shared" si="17"/>
        <v>13</v>
      </c>
      <c r="AA129" s="6">
        <f t="shared" si="18"/>
        <v>13</v>
      </c>
      <c r="AB129" t="str">
        <f t="shared" si="19"/>
        <v>Friday</v>
      </c>
    </row>
    <row r="130" spans="1:28" x14ac:dyDescent="0.25">
      <c r="A130" s="3" t="s">
        <v>367</v>
      </c>
      <c r="B130" t="s">
        <v>368</v>
      </c>
      <c r="C130" s="3" t="s">
        <v>368</v>
      </c>
      <c r="D130" s="6">
        <v>0</v>
      </c>
      <c r="E130" s="6">
        <v>93</v>
      </c>
      <c r="F130" s="6">
        <f t="shared" si="10"/>
        <v>1</v>
      </c>
      <c r="G130" s="6">
        <f t="shared" si="11"/>
        <v>33</v>
      </c>
      <c r="H130" s="6" t="str" cm="1">
        <f t="array" ref="H130">_xlfn.IFS(E130&lt;=80,"Series",E130&lt;=120,"TV Movie",E130&gt;120,"Long Movie")</f>
        <v>TV Movie</v>
      </c>
      <c r="I130" t="s">
        <v>5529</v>
      </c>
      <c r="J130" t="s">
        <v>8158</v>
      </c>
      <c r="K130" t="s">
        <v>3857</v>
      </c>
      <c r="L130" s="5">
        <v>7.7</v>
      </c>
      <c r="M130" t="str" cm="1">
        <f t="array" ref="M130">_xlfn.IFS(L130&lt;=2,"Flop",L130&lt;=5,"Average",L130&lt;=7,"Hit",L130&lt;=9,"Superhit",L130&gt;9,"BlockBuster")</f>
        <v>Superhit</v>
      </c>
      <c r="N130" s="6">
        <v>268737</v>
      </c>
      <c r="O130" s="6" t="str" cm="1">
        <f t="array" ref="O130">_xlfn.IFS(N130&lt;=100000,"Low",N130&lt;=500000,"Median",N130&lt;=1500000,"High",N130&gt;1500000,"Very High")</f>
        <v>Median</v>
      </c>
      <c r="P130">
        <v>15000000</v>
      </c>
      <c r="Q130">
        <v>125212904</v>
      </c>
      <c r="R130">
        <f t="shared" si="12"/>
        <v>110212904</v>
      </c>
      <c r="S130" t="str">
        <f t="shared" si="13"/>
        <v>Profit</v>
      </c>
      <c r="T130" s="1">
        <v>30246</v>
      </c>
      <c r="U130" t="s">
        <v>369</v>
      </c>
      <c r="V130" s="14">
        <v>30246</v>
      </c>
      <c r="W130" t="str">
        <f t="shared" si="14"/>
        <v>October</v>
      </c>
      <c r="X130" s="4" t="str">
        <f t="shared" si="15"/>
        <v>1982</v>
      </c>
      <c r="Y130" s="6">
        <f t="shared" si="16"/>
        <v>1982</v>
      </c>
      <c r="Z130" s="4" t="str">
        <f t="shared" si="17"/>
        <v>22</v>
      </c>
      <c r="AA130" s="6">
        <f t="shared" si="18"/>
        <v>22</v>
      </c>
      <c r="AB130" t="str">
        <f t="shared" si="19"/>
        <v>Friday</v>
      </c>
    </row>
    <row r="131" spans="1:28" x14ac:dyDescent="0.25">
      <c r="A131" s="3" t="s">
        <v>370</v>
      </c>
      <c r="B131" t="s">
        <v>371</v>
      </c>
      <c r="C131" s="3" t="s">
        <v>372</v>
      </c>
      <c r="D131" s="6">
        <v>0</v>
      </c>
      <c r="E131" s="6">
        <v>95</v>
      </c>
      <c r="F131" s="6">
        <f t="shared" ref="F131:F194" si="20">INT(E131/60)</f>
        <v>1</v>
      </c>
      <c r="G131" s="6">
        <f t="shared" ref="G131:G194" si="21">MOD(E131,60)</f>
        <v>35</v>
      </c>
      <c r="H131" s="6" t="str" cm="1">
        <f t="array" ref="H131">_xlfn.IFS(E131&lt;=80,"Series",E131&lt;=120,"TV Movie",E131&gt;120,"Long Movie")</f>
        <v>TV Movie</v>
      </c>
      <c r="I131" t="s">
        <v>83</v>
      </c>
      <c r="J131" t="s">
        <v>3857</v>
      </c>
      <c r="K131" t="s">
        <v>5802</v>
      </c>
      <c r="L131" s="5">
        <v>5.6</v>
      </c>
      <c r="M131" t="str" cm="1">
        <f t="array" ref="M131">_xlfn.IFS(L131&lt;=2,"Flop",L131&lt;=5,"Average",L131&lt;=7,"Hit",L131&lt;=9,"Superhit",L131&gt;9,"BlockBuster")</f>
        <v>Hit</v>
      </c>
      <c r="N131" s="6">
        <v>59141</v>
      </c>
      <c r="O131" s="6" t="str" cm="1">
        <f t="array" ref="O131">_xlfn.IFS(N131&lt;=100000,"Low",N131&lt;=500000,"Median",N131&lt;=1500000,"High",N131&gt;1500000,"Very High")</f>
        <v>Low</v>
      </c>
      <c r="P131">
        <v>2300000</v>
      </c>
      <c r="Q131">
        <v>36690067</v>
      </c>
      <c r="R131">
        <f t="shared" ref="R131:R194" si="22">Q131-P131</f>
        <v>34390067</v>
      </c>
      <c r="S131" t="str">
        <f t="shared" ref="S131:S194" si="23">IF(R131&gt;0,"Profit","Loss")</f>
        <v>Profit</v>
      </c>
      <c r="T131" s="1">
        <v>30176</v>
      </c>
      <c r="U131" t="s">
        <v>329</v>
      </c>
      <c r="V131" s="14">
        <v>30176</v>
      </c>
      <c r="W131" t="str">
        <f t="shared" ref="W131:W194" si="24">TEXT(V131,"MMMM")</f>
        <v>August</v>
      </c>
      <c r="X131" s="4" t="str">
        <f t="shared" ref="X131:X194" si="25">TEXT(V131,"YYYY")</f>
        <v>1982</v>
      </c>
      <c r="Y131" s="6">
        <f t="shared" ref="Y131:Y194" si="26">VALUE(X131)</f>
        <v>1982</v>
      </c>
      <c r="Z131" s="4" t="str">
        <f t="shared" ref="Z131:Z194" si="27">TEXT(V131,"d")</f>
        <v>13</v>
      </c>
      <c r="AA131" s="6">
        <f t="shared" ref="AA131:AA194" si="28">VALUE(Z131)</f>
        <v>13</v>
      </c>
      <c r="AB131" t="str">
        <f t="shared" ref="AB131:AB194" si="29">TEXT(V131,"dddd")</f>
        <v>Friday</v>
      </c>
    </row>
    <row r="132" spans="1:28" x14ac:dyDescent="0.25">
      <c r="A132" s="3" t="s">
        <v>373</v>
      </c>
      <c r="B132" t="s">
        <v>374</v>
      </c>
      <c r="C132" s="3" t="s">
        <v>374</v>
      </c>
      <c r="D132" s="6">
        <v>0</v>
      </c>
      <c r="E132" s="6">
        <v>191</v>
      </c>
      <c r="F132" s="6">
        <f t="shared" si="20"/>
        <v>3</v>
      </c>
      <c r="G132" s="6">
        <f t="shared" si="21"/>
        <v>11</v>
      </c>
      <c r="H132" s="6" t="str" cm="1">
        <f t="array" ref="H132">_xlfn.IFS(E132&lt;=80,"Series",E132&lt;=120,"TV Movie",E132&gt;120,"Long Movie")</f>
        <v>Long Movie</v>
      </c>
      <c r="I132" t="s">
        <v>8160</v>
      </c>
      <c r="J132" t="s">
        <v>145</v>
      </c>
      <c r="K132" t="s">
        <v>8167</v>
      </c>
      <c r="L132" s="5">
        <v>8</v>
      </c>
      <c r="M132" t="str" cm="1">
        <f t="array" ref="M132">_xlfn.IFS(L132&lt;=2,"Flop",L132&lt;=5,"Average",L132&lt;=7,"Hit",L132&lt;=9,"Superhit",L132&gt;9,"BlockBuster")</f>
        <v>Superhit</v>
      </c>
      <c r="N132" s="6">
        <v>238002</v>
      </c>
      <c r="O132" s="6" t="str" cm="1">
        <f t="array" ref="O132">_xlfn.IFS(N132&lt;=100000,"Low",N132&lt;=500000,"Median",N132&lt;=1500000,"High",N132&gt;1500000,"Very High")</f>
        <v>Median</v>
      </c>
      <c r="P132">
        <v>22000000</v>
      </c>
      <c r="Q132">
        <v>52767889</v>
      </c>
      <c r="R132">
        <f t="shared" si="22"/>
        <v>30767889</v>
      </c>
      <c r="S132" t="str">
        <f t="shared" si="23"/>
        <v>Profit</v>
      </c>
      <c r="T132" s="1">
        <v>30285</v>
      </c>
      <c r="U132" t="s">
        <v>189</v>
      </c>
      <c r="V132" s="14">
        <v>30285</v>
      </c>
      <c r="W132" t="str">
        <f t="shared" si="24"/>
        <v>November</v>
      </c>
      <c r="X132" s="4" t="str">
        <f t="shared" si="25"/>
        <v>1982</v>
      </c>
      <c r="Y132" s="6">
        <f t="shared" si="26"/>
        <v>1982</v>
      </c>
      <c r="Z132" s="4" t="str">
        <f t="shared" si="27"/>
        <v>30</v>
      </c>
      <c r="AA132" s="6">
        <f t="shared" si="28"/>
        <v>30</v>
      </c>
      <c r="AB132" t="str">
        <f t="shared" si="29"/>
        <v>Tuesday</v>
      </c>
    </row>
    <row r="133" spans="1:28" x14ac:dyDescent="0.25">
      <c r="A133" s="3" t="s">
        <v>375</v>
      </c>
      <c r="B133" t="s">
        <v>376</v>
      </c>
      <c r="C133" s="3" t="s">
        <v>376</v>
      </c>
      <c r="D133" s="6">
        <v>0</v>
      </c>
      <c r="E133" s="6">
        <v>124</v>
      </c>
      <c r="F133" s="6">
        <f t="shared" si="20"/>
        <v>2</v>
      </c>
      <c r="G133" s="6">
        <f t="shared" si="21"/>
        <v>4</v>
      </c>
      <c r="H133" s="6" t="str" cm="1">
        <f t="array" ref="H133">_xlfn.IFS(E133&lt;=80,"Series",E133&lt;=120,"TV Movie",E133&gt;120,"Long Movie")</f>
        <v>Long Movie</v>
      </c>
      <c r="I133" t="s">
        <v>145</v>
      </c>
      <c r="J133" t="s">
        <v>8157</v>
      </c>
      <c r="K133" t="s">
        <v>5802</v>
      </c>
      <c r="L133" s="5">
        <v>7</v>
      </c>
      <c r="M133" t="str" cm="1">
        <f t="array" ref="M133">_xlfn.IFS(L133&lt;=2,"Flop",L133&lt;=5,"Average",L133&lt;=7,"Hit",L133&lt;=9,"Superhit",L133&gt;9,"BlockBuster")</f>
        <v>Hit</v>
      </c>
      <c r="N133" s="6">
        <v>60628</v>
      </c>
      <c r="O133" s="6" t="str" cm="1">
        <f t="array" ref="O133">_xlfn.IFS(N133&lt;=100000,"Low",N133&lt;=500000,"Median",N133&lt;=1500000,"High",N133&gt;1500000,"Very High")</f>
        <v>Low</v>
      </c>
      <c r="P133">
        <v>7500000</v>
      </c>
      <c r="Q133">
        <v>129795554</v>
      </c>
      <c r="R133">
        <f t="shared" si="22"/>
        <v>122295554</v>
      </c>
      <c r="S133" t="str">
        <f t="shared" si="23"/>
        <v>Profit</v>
      </c>
      <c r="T133" s="1">
        <v>30160</v>
      </c>
      <c r="U133" t="s">
        <v>377</v>
      </c>
      <c r="V133" s="14">
        <v>30160</v>
      </c>
      <c r="W133" t="str">
        <f t="shared" si="24"/>
        <v>July</v>
      </c>
      <c r="X133" s="4" t="str">
        <f t="shared" si="25"/>
        <v>1982</v>
      </c>
      <c r="Y133" s="6">
        <f t="shared" si="26"/>
        <v>1982</v>
      </c>
      <c r="Z133" s="4" t="str">
        <f t="shared" si="27"/>
        <v>28</v>
      </c>
      <c r="AA133" s="6">
        <f t="shared" si="28"/>
        <v>28</v>
      </c>
      <c r="AB133" t="str">
        <f t="shared" si="29"/>
        <v>Wednesday</v>
      </c>
    </row>
    <row r="134" spans="1:28" x14ac:dyDescent="0.25">
      <c r="A134" s="3" t="s">
        <v>378</v>
      </c>
      <c r="B134" t="s">
        <v>379</v>
      </c>
      <c r="C134" s="3" t="s">
        <v>379</v>
      </c>
      <c r="D134" s="6">
        <v>0</v>
      </c>
      <c r="E134" s="6">
        <v>114</v>
      </c>
      <c r="F134" s="6">
        <f t="shared" si="20"/>
        <v>1</v>
      </c>
      <c r="G134" s="6">
        <f t="shared" si="21"/>
        <v>54</v>
      </c>
      <c r="H134" s="6" t="str" cm="1">
        <f t="array" ref="H134">_xlfn.IFS(E134&lt;=80,"Series",E134&lt;=120,"TV Movie",E134&gt;120,"Long Movie")</f>
        <v>TV Movie</v>
      </c>
      <c r="I134" t="s">
        <v>83</v>
      </c>
      <c r="J134" t="s">
        <v>3857</v>
      </c>
      <c r="K134" t="s">
        <v>5802</v>
      </c>
      <c r="L134" s="5">
        <v>7.3</v>
      </c>
      <c r="M134" t="str" cm="1">
        <f t="array" ref="M134">_xlfn.IFS(L134&lt;=2,"Flop",L134&lt;=5,"Average",L134&lt;=7,"Hit",L134&lt;=9,"Superhit",L134&gt;9,"BlockBuster")</f>
        <v>Superhit</v>
      </c>
      <c r="N134" s="6">
        <v>176246</v>
      </c>
      <c r="O134" s="6" t="str" cm="1">
        <f t="array" ref="O134">_xlfn.IFS(N134&lt;=100000,"Low",N134&lt;=500000,"Median",N134&lt;=1500000,"High",N134&gt;1500000,"Very High")</f>
        <v>Median</v>
      </c>
      <c r="P134">
        <v>10700000</v>
      </c>
      <c r="Q134">
        <v>77229971</v>
      </c>
      <c r="R134">
        <f t="shared" si="22"/>
        <v>66529971</v>
      </c>
      <c r="S134" t="str">
        <f t="shared" si="23"/>
        <v>Profit</v>
      </c>
      <c r="T134" s="1">
        <v>30092</v>
      </c>
      <c r="U134" t="s">
        <v>129</v>
      </c>
      <c r="V134" s="14">
        <v>30092</v>
      </c>
      <c r="W134" t="str">
        <f t="shared" si="24"/>
        <v>May</v>
      </c>
      <c r="X134" s="4" t="str">
        <f t="shared" si="25"/>
        <v>1982</v>
      </c>
      <c r="Y134" s="6">
        <f t="shared" si="26"/>
        <v>1982</v>
      </c>
      <c r="Z134" s="4" t="str">
        <f t="shared" si="27"/>
        <v>21</v>
      </c>
      <c r="AA134" s="6">
        <f t="shared" si="28"/>
        <v>21</v>
      </c>
      <c r="AB134" t="str">
        <f t="shared" si="29"/>
        <v>Friday</v>
      </c>
    </row>
    <row r="135" spans="1:28" x14ac:dyDescent="0.25">
      <c r="A135" s="3" t="s">
        <v>380</v>
      </c>
      <c r="B135" t="s">
        <v>381</v>
      </c>
      <c r="C135" s="3" t="s">
        <v>381</v>
      </c>
      <c r="D135" s="6">
        <v>0</v>
      </c>
      <c r="E135" s="6">
        <v>99</v>
      </c>
      <c r="F135" s="6">
        <f t="shared" si="20"/>
        <v>1</v>
      </c>
      <c r="G135" s="6">
        <f t="shared" si="21"/>
        <v>39</v>
      </c>
      <c r="H135" s="6" t="str" cm="1">
        <f t="array" ref="H135">_xlfn.IFS(E135&lt;=80,"Series",E135&lt;=120,"TV Movie",E135&gt;120,"Long Movie")</f>
        <v>TV Movie</v>
      </c>
      <c r="I135" t="s">
        <v>145</v>
      </c>
      <c r="J135" t="s">
        <v>8168</v>
      </c>
      <c r="K135" t="s">
        <v>5802</v>
      </c>
      <c r="L135" s="5">
        <v>6.8</v>
      </c>
      <c r="M135" t="str" cm="1">
        <f t="array" ref="M135">_xlfn.IFS(L135&lt;=2,"Flop",L135&lt;=5,"Average",L135&lt;=7,"Hit",L135&lt;=9,"Superhit",L135&gt;9,"BlockBuster")</f>
        <v>Hit</v>
      </c>
      <c r="N135" s="6">
        <v>206636</v>
      </c>
      <c r="O135" s="6" t="str" cm="1">
        <f t="array" ref="O135">_xlfn.IFS(N135&lt;=100000,"Low",N135&lt;=500000,"Median",N135&lt;=1500000,"High",N135&gt;1500000,"Very High")</f>
        <v>Median</v>
      </c>
      <c r="P135">
        <v>17000000</v>
      </c>
      <c r="Q135">
        <v>125052686</v>
      </c>
      <c r="R135">
        <f t="shared" si="22"/>
        <v>108052686</v>
      </c>
      <c r="S135" t="str">
        <f t="shared" si="23"/>
        <v>Profit</v>
      </c>
      <c r="T135" s="1">
        <v>30095</v>
      </c>
      <c r="U135" t="s">
        <v>260</v>
      </c>
      <c r="V135" s="14">
        <v>30095</v>
      </c>
      <c r="W135" t="str">
        <f t="shared" si="24"/>
        <v>May</v>
      </c>
      <c r="X135" s="4" t="str">
        <f t="shared" si="25"/>
        <v>1982</v>
      </c>
      <c r="Y135" s="6">
        <f t="shared" si="26"/>
        <v>1982</v>
      </c>
      <c r="Z135" s="4" t="str">
        <f t="shared" si="27"/>
        <v>24</v>
      </c>
      <c r="AA135" s="6">
        <f t="shared" si="28"/>
        <v>24</v>
      </c>
      <c r="AB135" t="str">
        <f t="shared" si="29"/>
        <v>Monday</v>
      </c>
    </row>
    <row r="136" spans="1:28" x14ac:dyDescent="0.25">
      <c r="A136" s="3" t="s">
        <v>382</v>
      </c>
      <c r="B136" t="s">
        <v>383</v>
      </c>
      <c r="C136" s="3" t="s">
        <v>383</v>
      </c>
      <c r="D136" s="6">
        <v>0</v>
      </c>
      <c r="E136" s="6">
        <v>150</v>
      </c>
      <c r="F136" s="6">
        <f t="shared" si="20"/>
        <v>2</v>
      </c>
      <c r="G136" s="6">
        <f t="shared" si="21"/>
        <v>30</v>
      </c>
      <c r="H136" s="6" t="str" cm="1">
        <f t="array" ref="H136">_xlfn.IFS(E136&lt;=80,"Series",E136&lt;=120,"TV Movie",E136&gt;120,"Long Movie")</f>
        <v>Long Movie</v>
      </c>
      <c r="I136" t="s">
        <v>145</v>
      </c>
      <c r="J136" t="s">
        <v>8157</v>
      </c>
      <c r="K136" t="s">
        <v>5802</v>
      </c>
      <c r="L136" s="5">
        <v>7.5</v>
      </c>
      <c r="M136" t="str" cm="1">
        <f t="array" ref="M136">_xlfn.IFS(L136&lt;=2,"Flop",L136&lt;=5,"Average",L136&lt;=7,"Hit",L136&lt;=9,"Superhit",L136&gt;9,"BlockBuster")</f>
        <v>Superhit</v>
      </c>
      <c r="N136" s="6">
        <v>51466</v>
      </c>
      <c r="O136" s="6" t="str" cm="1">
        <f t="array" ref="O136">_xlfn.IFS(N136&lt;=100000,"Low",N136&lt;=500000,"Median",N136&lt;=1500000,"High",N136&gt;1500000,"Very High")</f>
        <v>Low</v>
      </c>
      <c r="P136">
        <v>12000000</v>
      </c>
      <c r="Q136">
        <v>30036166</v>
      </c>
      <c r="R136">
        <f t="shared" si="22"/>
        <v>18036166</v>
      </c>
      <c r="S136" t="str">
        <f t="shared" si="23"/>
        <v>Profit</v>
      </c>
      <c r="T136" s="1">
        <v>30293</v>
      </c>
      <c r="U136" t="s">
        <v>155</v>
      </c>
      <c r="V136" s="14">
        <v>30293</v>
      </c>
      <c r="W136" t="str">
        <f t="shared" si="24"/>
        <v>December</v>
      </c>
      <c r="X136" s="4" t="str">
        <f t="shared" si="25"/>
        <v>1982</v>
      </c>
      <c r="Y136" s="6">
        <f t="shared" si="26"/>
        <v>1982</v>
      </c>
      <c r="Z136" s="4" t="str">
        <f t="shared" si="27"/>
        <v>8</v>
      </c>
      <c r="AA136" s="6">
        <f t="shared" si="28"/>
        <v>8</v>
      </c>
      <c r="AB136" t="str">
        <f t="shared" si="29"/>
        <v>Wednesday</v>
      </c>
    </row>
    <row r="137" spans="1:28" x14ac:dyDescent="0.25">
      <c r="A137" s="3" t="s">
        <v>384</v>
      </c>
      <c r="B137" t="s">
        <v>385</v>
      </c>
      <c r="C137" s="3" t="s">
        <v>385</v>
      </c>
      <c r="D137" s="6">
        <v>0</v>
      </c>
      <c r="E137" s="6">
        <v>113</v>
      </c>
      <c r="F137" s="6">
        <f t="shared" si="20"/>
        <v>1</v>
      </c>
      <c r="G137" s="6">
        <f t="shared" si="21"/>
        <v>53</v>
      </c>
      <c r="H137" s="6" t="str" cm="1">
        <f t="array" ref="H137">_xlfn.IFS(E137&lt;=80,"Series",E137&lt;=120,"TV Movie",E137&gt;120,"Long Movie")</f>
        <v>TV Movie</v>
      </c>
      <c r="I137" t="s">
        <v>5529</v>
      </c>
      <c r="J137" t="s">
        <v>8158</v>
      </c>
      <c r="K137" t="s">
        <v>8161</v>
      </c>
      <c r="L137" s="5">
        <v>7.7</v>
      </c>
      <c r="M137" t="str" cm="1">
        <f t="array" ref="M137">_xlfn.IFS(L137&lt;=2,"Flop",L137&lt;=5,"Average",L137&lt;=7,"Hit",L137&lt;=9,"Superhit",L137&gt;9,"BlockBuster")</f>
        <v>Superhit</v>
      </c>
      <c r="N137" s="6">
        <v>127336</v>
      </c>
      <c r="O137" s="6" t="str" cm="1">
        <f t="array" ref="O137">_xlfn.IFS(N137&lt;=100000,"Low",N137&lt;=500000,"Median",N137&lt;=1500000,"High",N137&gt;1500000,"Very High")</f>
        <v>Median</v>
      </c>
      <c r="P137">
        <v>11200000</v>
      </c>
      <c r="Q137">
        <v>79818511</v>
      </c>
      <c r="R137">
        <f t="shared" si="22"/>
        <v>68618511</v>
      </c>
      <c r="S137" t="str">
        <f t="shared" si="23"/>
        <v>Profit</v>
      </c>
      <c r="T137" s="1">
        <v>30106</v>
      </c>
      <c r="U137" t="s">
        <v>386</v>
      </c>
      <c r="V137" s="14">
        <v>30106</v>
      </c>
      <c r="W137" t="str">
        <f t="shared" si="24"/>
        <v>June</v>
      </c>
      <c r="X137" s="4" t="str">
        <f t="shared" si="25"/>
        <v>1982</v>
      </c>
      <c r="Y137" s="6">
        <f t="shared" si="26"/>
        <v>1982</v>
      </c>
      <c r="Z137" s="4" t="str">
        <f t="shared" si="27"/>
        <v>4</v>
      </c>
      <c r="AA137" s="6">
        <f t="shared" si="28"/>
        <v>4</v>
      </c>
      <c r="AB137" t="str">
        <f t="shared" si="29"/>
        <v>Friday</v>
      </c>
    </row>
    <row r="138" spans="1:28" x14ac:dyDescent="0.25">
      <c r="A138" s="3" t="s">
        <v>387</v>
      </c>
      <c r="B138" t="s">
        <v>388</v>
      </c>
      <c r="C138" s="3" t="s">
        <v>388</v>
      </c>
      <c r="D138" s="6">
        <v>0</v>
      </c>
      <c r="E138" s="6">
        <v>109</v>
      </c>
      <c r="F138" s="6">
        <f t="shared" si="20"/>
        <v>1</v>
      </c>
      <c r="G138" s="6">
        <f t="shared" si="21"/>
        <v>49</v>
      </c>
      <c r="H138" s="6" t="str" cm="1">
        <f t="array" ref="H138">_xlfn.IFS(E138&lt;=80,"Series",E138&lt;=120,"TV Movie",E138&gt;120,"Long Movie")</f>
        <v>TV Movie</v>
      </c>
      <c r="I138" t="s">
        <v>83</v>
      </c>
      <c r="J138" t="s">
        <v>8166</v>
      </c>
      <c r="K138" t="s">
        <v>8161</v>
      </c>
      <c r="L138" s="5">
        <v>8.1999999999999993</v>
      </c>
      <c r="M138" t="str" cm="1">
        <f t="array" ref="M138">_xlfn.IFS(L138&lt;=2,"Flop",L138&lt;=5,"Average",L138&lt;=7,"Hit",L138&lt;=9,"Superhit",L138&gt;9,"BlockBuster")</f>
        <v>Superhit</v>
      </c>
      <c r="N138" s="6">
        <v>453053</v>
      </c>
      <c r="O138" s="6" t="str" cm="1">
        <f t="array" ref="O138">_xlfn.IFS(N138&lt;=100000,"Low",N138&lt;=500000,"Median",N138&lt;=1500000,"High",N138&gt;1500000,"Very High")</f>
        <v>Median</v>
      </c>
      <c r="P138">
        <v>15000000</v>
      </c>
      <c r="Q138">
        <v>19634641</v>
      </c>
      <c r="R138">
        <f t="shared" si="22"/>
        <v>4634641</v>
      </c>
      <c r="S138" t="str">
        <f t="shared" si="23"/>
        <v>Profit</v>
      </c>
      <c r="T138" s="1">
        <v>30127</v>
      </c>
      <c r="U138" t="s">
        <v>158</v>
      </c>
      <c r="V138" s="14">
        <v>30127</v>
      </c>
      <c r="W138" t="str">
        <f t="shared" si="24"/>
        <v>June</v>
      </c>
      <c r="X138" s="4" t="str">
        <f t="shared" si="25"/>
        <v>1982</v>
      </c>
      <c r="Y138" s="6">
        <f t="shared" si="26"/>
        <v>1982</v>
      </c>
      <c r="Z138" s="4" t="str">
        <f t="shared" si="27"/>
        <v>25</v>
      </c>
      <c r="AA138" s="6">
        <f t="shared" si="28"/>
        <v>25</v>
      </c>
      <c r="AB138" t="str">
        <f t="shared" si="29"/>
        <v>Friday</v>
      </c>
    </row>
    <row r="139" spans="1:28" x14ac:dyDescent="0.25">
      <c r="A139" s="3" t="s">
        <v>389</v>
      </c>
      <c r="B139" t="s">
        <v>390</v>
      </c>
      <c r="C139" s="3" t="s">
        <v>390</v>
      </c>
      <c r="D139" s="6">
        <v>0</v>
      </c>
      <c r="E139" s="6">
        <v>116</v>
      </c>
      <c r="F139" s="6">
        <f t="shared" si="20"/>
        <v>1</v>
      </c>
      <c r="G139" s="6">
        <f t="shared" si="21"/>
        <v>56</v>
      </c>
      <c r="H139" s="6" t="str" cm="1">
        <f t="array" ref="H139">_xlfn.IFS(E139&lt;=80,"Series",E139&lt;=120,"TV Movie",E139&gt;120,"Long Movie")</f>
        <v>TV Movie</v>
      </c>
      <c r="I139" t="s">
        <v>132</v>
      </c>
      <c r="J139" t="s">
        <v>145</v>
      </c>
      <c r="K139" t="s">
        <v>8157</v>
      </c>
      <c r="L139" s="5">
        <v>7.4</v>
      </c>
      <c r="M139" t="str" cm="1">
        <f t="array" ref="M139">_xlfn.IFS(L139&lt;=2,"Flop",L139&lt;=5,"Average",L139&lt;=7,"Hit",L139&lt;=9,"Superhit",L139&gt;9,"BlockBuster")</f>
        <v>Superhit</v>
      </c>
      <c r="N139" s="6">
        <v>112565</v>
      </c>
      <c r="O139" s="6" t="str" cm="1">
        <f t="array" ref="O139">_xlfn.IFS(N139&lt;=100000,"Low",N139&lt;=500000,"Median",N139&lt;=1500000,"High",N139&gt;1500000,"Very High")</f>
        <v>Median</v>
      </c>
      <c r="P139">
        <v>21000000</v>
      </c>
      <c r="Q139">
        <v>177200271</v>
      </c>
      <c r="R139">
        <f t="shared" si="22"/>
        <v>156200271</v>
      </c>
      <c r="S139" t="str">
        <f t="shared" si="23"/>
        <v>Profit</v>
      </c>
      <c r="T139" s="1">
        <v>30286</v>
      </c>
      <c r="U139" t="s">
        <v>152</v>
      </c>
      <c r="V139" s="14">
        <v>30286</v>
      </c>
      <c r="W139" t="str">
        <f t="shared" si="24"/>
        <v>December</v>
      </c>
      <c r="X139" s="4" t="str">
        <f t="shared" si="25"/>
        <v>1982</v>
      </c>
      <c r="Y139" s="6">
        <f t="shared" si="26"/>
        <v>1982</v>
      </c>
      <c r="Z139" s="4" t="str">
        <f t="shared" si="27"/>
        <v>1</v>
      </c>
      <c r="AA139" s="6">
        <f t="shared" si="28"/>
        <v>1</v>
      </c>
      <c r="AB139" t="str">
        <f t="shared" si="29"/>
        <v>Wednesday</v>
      </c>
    </row>
    <row r="140" spans="1:28" x14ac:dyDescent="0.25">
      <c r="A140" s="3" t="s">
        <v>391</v>
      </c>
      <c r="B140" t="s">
        <v>392</v>
      </c>
      <c r="C140" s="3" t="s">
        <v>392</v>
      </c>
      <c r="D140" s="6">
        <v>0</v>
      </c>
      <c r="E140" s="6">
        <v>96</v>
      </c>
      <c r="F140" s="6">
        <f t="shared" si="20"/>
        <v>1</v>
      </c>
      <c r="G140" s="6">
        <f t="shared" si="21"/>
        <v>36</v>
      </c>
      <c r="H140" s="6" t="str" cm="1">
        <f t="array" ref="H140">_xlfn.IFS(E140&lt;=80,"Series",E140&lt;=120,"TV Movie",E140&gt;120,"Long Movie")</f>
        <v>TV Movie</v>
      </c>
      <c r="I140" t="s">
        <v>5529</v>
      </c>
      <c r="J140" t="s">
        <v>8158</v>
      </c>
      <c r="K140" t="s">
        <v>8161</v>
      </c>
      <c r="L140" s="5">
        <v>6.7</v>
      </c>
      <c r="M140" t="str" cm="1">
        <f t="array" ref="M140">_xlfn.IFS(L140&lt;=2,"Flop",L140&lt;=5,"Average",L140&lt;=7,"Hit",L140&lt;=9,"Superhit",L140&gt;9,"BlockBuster")</f>
        <v>Hit</v>
      </c>
      <c r="N140" s="6">
        <v>127099</v>
      </c>
      <c r="O140" s="6" t="str" cm="1">
        <f t="array" ref="O140">_xlfn.IFS(N140&lt;=100000,"Low",N140&lt;=500000,"Median",N140&lt;=1500000,"High",N140&gt;1500000,"Very High")</f>
        <v>Median</v>
      </c>
      <c r="P140">
        <v>17000000</v>
      </c>
      <c r="Q140">
        <v>33000525</v>
      </c>
      <c r="R140">
        <f t="shared" si="22"/>
        <v>16000525</v>
      </c>
      <c r="S140" t="str">
        <f t="shared" si="23"/>
        <v>Profit</v>
      </c>
      <c r="T140" s="1">
        <v>30141</v>
      </c>
      <c r="U140" t="s">
        <v>393</v>
      </c>
      <c r="V140" s="14">
        <v>30141</v>
      </c>
      <c r="W140" t="str">
        <f t="shared" si="24"/>
        <v>July</v>
      </c>
      <c r="X140" s="4" t="str">
        <f t="shared" si="25"/>
        <v>1982</v>
      </c>
      <c r="Y140" s="6">
        <f t="shared" si="26"/>
        <v>1982</v>
      </c>
      <c r="Z140" s="4" t="str">
        <f t="shared" si="27"/>
        <v>9</v>
      </c>
      <c r="AA140" s="6">
        <f t="shared" si="28"/>
        <v>9</v>
      </c>
      <c r="AB140" t="str">
        <f t="shared" si="29"/>
        <v>Friday</v>
      </c>
    </row>
    <row r="141" spans="1:28" x14ac:dyDescent="0.25">
      <c r="A141" s="3" t="s">
        <v>394</v>
      </c>
      <c r="B141" t="s">
        <v>395</v>
      </c>
      <c r="C141" s="3" t="s">
        <v>395</v>
      </c>
      <c r="D141" s="6">
        <v>0</v>
      </c>
      <c r="E141" s="6">
        <v>110</v>
      </c>
      <c r="F141" s="6">
        <f t="shared" si="20"/>
        <v>1</v>
      </c>
      <c r="G141" s="6">
        <f t="shared" si="21"/>
        <v>50</v>
      </c>
      <c r="H141" s="6" t="str" cm="1">
        <f t="array" ref="H141">_xlfn.IFS(E141&lt;=80,"Series",E141&lt;=120,"TV Movie",E141&gt;120,"Long Movie")</f>
        <v>TV Movie</v>
      </c>
      <c r="I141" t="s">
        <v>83</v>
      </c>
      <c r="J141" t="s">
        <v>3857</v>
      </c>
      <c r="K141" t="s">
        <v>5802</v>
      </c>
      <c r="L141" s="5">
        <v>6.7</v>
      </c>
      <c r="M141" t="str" cm="1">
        <f t="array" ref="M141">_xlfn.IFS(L141&lt;=2,"Flop",L141&lt;=5,"Average",L141&lt;=7,"Hit",L141&lt;=9,"Superhit",L141&gt;9,"BlockBuster")</f>
        <v>Hit</v>
      </c>
      <c r="N141" s="6">
        <v>90191</v>
      </c>
      <c r="O141" s="6" t="str" cm="1">
        <f t="array" ref="O141">_xlfn.IFS(N141&lt;=100000,"Low",N141&lt;=500000,"Median",N141&lt;=1500000,"High",N141&gt;1500000,"Very High")</f>
        <v>Low</v>
      </c>
      <c r="P141">
        <v>9700000</v>
      </c>
      <c r="Q141">
        <v>21042514</v>
      </c>
      <c r="R141">
        <f t="shared" si="22"/>
        <v>11342514</v>
      </c>
      <c r="S141" t="str">
        <f t="shared" si="23"/>
        <v>Profit</v>
      </c>
      <c r="T141" s="1">
        <v>30659</v>
      </c>
      <c r="U141" t="s">
        <v>158</v>
      </c>
      <c r="V141" s="14">
        <v>30659</v>
      </c>
      <c r="W141" t="str">
        <f t="shared" si="24"/>
        <v>December</v>
      </c>
      <c r="X141" s="4" t="str">
        <f t="shared" si="25"/>
        <v>1983</v>
      </c>
      <c r="Y141" s="6">
        <f t="shared" si="26"/>
        <v>1983</v>
      </c>
      <c r="Z141" s="4" t="str">
        <f t="shared" si="27"/>
        <v>9</v>
      </c>
      <c r="AA141" s="6">
        <f t="shared" si="28"/>
        <v>9</v>
      </c>
      <c r="AB141" t="str">
        <f t="shared" si="29"/>
        <v>Friday</v>
      </c>
    </row>
    <row r="142" spans="1:28" x14ac:dyDescent="0.25">
      <c r="A142" s="3" t="s">
        <v>396</v>
      </c>
      <c r="B142" t="s">
        <v>397</v>
      </c>
      <c r="C142" s="3" t="s">
        <v>397</v>
      </c>
      <c r="D142" s="6">
        <v>0</v>
      </c>
      <c r="E142" s="6">
        <v>93</v>
      </c>
      <c r="F142" s="6">
        <f t="shared" si="20"/>
        <v>1</v>
      </c>
      <c r="G142" s="6">
        <f t="shared" si="21"/>
        <v>33</v>
      </c>
      <c r="H142" s="6" t="str" cm="1">
        <f t="array" ref="H142">_xlfn.IFS(E142&lt;=80,"Series",E142&lt;=120,"TV Movie",E142&gt;120,"Long Movie")</f>
        <v>TV Movie</v>
      </c>
      <c r="I142" t="s">
        <v>132</v>
      </c>
      <c r="J142" t="s">
        <v>8163</v>
      </c>
      <c r="K142" t="s">
        <v>5802</v>
      </c>
      <c r="L142" s="5">
        <v>7.9</v>
      </c>
      <c r="M142" t="str" cm="1">
        <f t="array" ref="M142">_xlfn.IFS(L142&lt;=2,"Flop",L142&lt;=5,"Average",L142&lt;=7,"Hit",L142&lt;=9,"Superhit",L142&gt;9,"BlockBuster")</f>
        <v>Superhit</v>
      </c>
      <c r="N142" s="6">
        <v>162232</v>
      </c>
      <c r="O142" s="6" t="str" cm="1">
        <f t="array" ref="O142">_xlfn.IFS(N142&lt;=100000,"Low",N142&lt;=500000,"Median",N142&lt;=1500000,"High",N142&gt;1500000,"Very High")</f>
        <v>Median</v>
      </c>
      <c r="P142">
        <v>3300000</v>
      </c>
      <c r="Q142">
        <v>20791649</v>
      </c>
      <c r="R142">
        <f t="shared" si="22"/>
        <v>17491649</v>
      </c>
      <c r="S142" t="str">
        <f t="shared" si="23"/>
        <v>Profit</v>
      </c>
      <c r="T142" s="1">
        <v>30638</v>
      </c>
      <c r="U142" t="s">
        <v>398</v>
      </c>
      <c r="V142" s="14">
        <v>30638</v>
      </c>
      <c r="W142" t="str">
        <f t="shared" si="24"/>
        <v>November</v>
      </c>
      <c r="X142" s="4" t="str">
        <f t="shared" si="25"/>
        <v>1983</v>
      </c>
      <c r="Y142" s="6">
        <f t="shared" si="26"/>
        <v>1983</v>
      </c>
      <c r="Z142" s="4" t="str">
        <f t="shared" si="27"/>
        <v>18</v>
      </c>
      <c r="AA142" s="6">
        <f t="shared" si="28"/>
        <v>18</v>
      </c>
      <c r="AB142" t="str">
        <f t="shared" si="29"/>
        <v>Friday</v>
      </c>
    </row>
    <row r="143" spans="1:28" x14ac:dyDescent="0.25">
      <c r="A143" s="3" t="s">
        <v>399</v>
      </c>
      <c r="B143" t="s">
        <v>400</v>
      </c>
      <c r="C143" s="3" t="s">
        <v>400</v>
      </c>
      <c r="D143" s="6">
        <v>0</v>
      </c>
      <c r="E143" s="6">
        <v>103</v>
      </c>
      <c r="F143" s="6">
        <f t="shared" si="20"/>
        <v>1</v>
      </c>
      <c r="G143" s="6">
        <f t="shared" si="21"/>
        <v>43</v>
      </c>
      <c r="H143" s="6" t="str" cm="1">
        <f t="array" ref="H143">_xlfn.IFS(E143&lt;=80,"Series",E143&lt;=120,"TV Movie",E143&gt;120,"Long Movie")</f>
        <v>TV Movie</v>
      </c>
      <c r="I143" t="s">
        <v>145</v>
      </c>
      <c r="J143" t="s">
        <v>83</v>
      </c>
      <c r="K143" t="s">
        <v>8161</v>
      </c>
      <c r="L143" s="5">
        <v>7.2</v>
      </c>
      <c r="M143" t="str" cm="1">
        <f t="array" ref="M143">_xlfn.IFS(L143&lt;=2,"Flop",L143&lt;=5,"Average",L143&lt;=7,"Hit",L143&lt;=9,"Superhit",L143&gt;9,"BlockBuster")</f>
        <v>Superhit</v>
      </c>
      <c r="N143" s="6">
        <v>75398</v>
      </c>
      <c r="O143" s="6" t="str" cm="1">
        <f t="array" ref="O143">_xlfn.IFS(N143&lt;=100000,"Low",N143&lt;=500000,"Median",N143&lt;=1500000,"High",N143&gt;1500000,"Very High")</f>
        <v>Low</v>
      </c>
      <c r="P143">
        <v>10000000</v>
      </c>
      <c r="Q143">
        <v>20766616</v>
      </c>
      <c r="R143">
        <f t="shared" si="22"/>
        <v>10766616</v>
      </c>
      <c r="S143" t="str">
        <f t="shared" si="23"/>
        <v>Profit</v>
      </c>
      <c r="T143" s="1">
        <v>30610</v>
      </c>
      <c r="U143" t="s">
        <v>401</v>
      </c>
      <c r="V143" s="14">
        <v>30610</v>
      </c>
      <c r="W143" t="str">
        <f t="shared" si="24"/>
        <v>October</v>
      </c>
      <c r="X143" s="4" t="str">
        <f t="shared" si="25"/>
        <v>1983</v>
      </c>
      <c r="Y143" s="6">
        <f t="shared" si="26"/>
        <v>1983</v>
      </c>
      <c r="Z143" s="4" t="str">
        <f t="shared" si="27"/>
        <v>21</v>
      </c>
      <c r="AA143" s="6">
        <f t="shared" si="28"/>
        <v>21</v>
      </c>
      <c r="AB143" t="str">
        <f t="shared" si="29"/>
        <v>Friday</v>
      </c>
    </row>
    <row r="144" spans="1:28" x14ac:dyDescent="0.25">
      <c r="A144" s="3" t="s">
        <v>402</v>
      </c>
      <c r="B144" t="s">
        <v>403</v>
      </c>
      <c r="C144" s="3" t="s">
        <v>403</v>
      </c>
      <c r="D144" s="6">
        <v>0</v>
      </c>
      <c r="E144" s="6">
        <v>95</v>
      </c>
      <c r="F144" s="6">
        <f t="shared" si="20"/>
        <v>1</v>
      </c>
      <c r="G144" s="6">
        <f t="shared" si="21"/>
        <v>35</v>
      </c>
      <c r="H144" s="6" t="str" cm="1">
        <f t="array" ref="H144">_xlfn.IFS(E144&lt;=80,"Series",E144&lt;=120,"TV Movie",E144&gt;120,"Long Movie")</f>
        <v>TV Movie</v>
      </c>
      <c r="I144" t="s">
        <v>145</v>
      </c>
      <c r="J144" t="s">
        <v>8165</v>
      </c>
      <c r="K144" t="s">
        <v>8157</v>
      </c>
      <c r="L144" s="5">
        <v>6.2</v>
      </c>
      <c r="M144" t="str" cm="1">
        <f t="array" ref="M144">_xlfn.IFS(L144&lt;=2,"Flop",L144&lt;=5,"Average",L144&lt;=7,"Hit",L144&lt;=9,"Superhit",L144&gt;9,"BlockBuster")</f>
        <v>Hit</v>
      </c>
      <c r="N144" s="6">
        <v>58086</v>
      </c>
      <c r="O144" s="6" t="str" cm="1">
        <f t="array" ref="O144">_xlfn.IFS(N144&lt;=100000,"Low",N144&lt;=500000,"Median",N144&lt;=1500000,"High",N144&gt;1500000,"Very High")</f>
        <v>Low</v>
      </c>
      <c r="P144">
        <v>7500000</v>
      </c>
      <c r="Q144">
        <v>92921203</v>
      </c>
      <c r="R144">
        <f t="shared" si="22"/>
        <v>85421203</v>
      </c>
      <c r="S144" t="str">
        <f t="shared" si="23"/>
        <v>Profit</v>
      </c>
      <c r="T144" s="1">
        <v>30421</v>
      </c>
      <c r="U144" t="s">
        <v>404</v>
      </c>
      <c r="V144" s="14">
        <v>30421</v>
      </c>
      <c r="W144" t="str">
        <f t="shared" si="24"/>
        <v>April</v>
      </c>
      <c r="X144" s="4" t="str">
        <f t="shared" si="25"/>
        <v>1983</v>
      </c>
      <c r="Y144" s="6">
        <f t="shared" si="26"/>
        <v>1983</v>
      </c>
      <c r="Z144" s="4" t="str">
        <f t="shared" si="27"/>
        <v>15</v>
      </c>
      <c r="AA144" s="6">
        <f t="shared" si="28"/>
        <v>15</v>
      </c>
      <c r="AB144" t="str">
        <f t="shared" si="29"/>
        <v>Friday</v>
      </c>
    </row>
    <row r="145" spans="1:28" x14ac:dyDescent="0.25">
      <c r="A145" s="3" t="s">
        <v>405</v>
      </c>
      <c r="B145" t="s">
        <v>406</v>
      </c>
      <c r="C145" s="3" t="s">
        <v>406</v>
      </c>
      <c r="D145" s="6">
        <v>0</v>
      </c>
      <c r="E145" s="6">
        <v>98</v>
      </c>
      <c r="F145" s="6">
        <f t="shared" si="20"/>
        <v>1</v>
      </c>
      <c r="G145" s="6">
        <f t="shared" si="21"/>
        <v>38</v>
      </c>
      <c r="H145" s="6" t="str" cm="1">
        <f t="array" ref="H145">_xlfn.IFS(E145&lt;=80,"Series",E145&lt;=120,"TV Movie",E145&gt;120,"Long Movie")</f>
        <v>TV Movie</v>
      </c>
      <c r="I145" t="s">
        <v>83</v>
      </c>
      <c r="J145" t="s">
        <v>8166</v>
      </c>
      <c r="K145" t="s">
        <v>8161</v>
      </c>
      <c r="L145" s="5">
        <v>5.0999999999999996</v>
      </c>
      <c r="M145" t="str" cm="1">
        <f t="array" ref="M145">_xlfn.IFS(L145&lt;=2,"Flop",L145&lt;=5,"Average",L145&lt;=7,"Hit",L145&lt;=9,"Superhit",L145&gt;9,"BlockBuster")</f>
        <v>Hit</v>
      </c>
      <c r="N145" s="6">
        <v>59842</v>
      </c>
      <c r="O145" s="6" t="str" cm="1">
        <f t="array" ref="O145">_xlfn.IFS(N145&lt;=100000,"Low",N145&lt;=500000,"Median",N145&lt;=1500000,"High",N145&gt;1500000,"Very High")</f>
        <v>Low</v>
      </c>
      <c r="P145">
        <v>2500000</v>
      </c>
      <c r="Q145">
        <v>14400000</v>
      </c>
      <c r="R145">
        <f t="shared" si="22"/>
        <v>11900000</v>
      </c>
      <c r="S145" t="str">
        <f t="shared" si="23"/>
        <v>Profit</v>
      </c>
      <c r="T145" s="1">
        <v>30246</v>
      </c>
      <c r="U145" t="s">
        <v>407</v>
      </c>
      <c r="V145" s="14">
        <v>30246</v>
      </c>
      <c r="W145" t="str">
        <f t="shared" si="24"/>
        <v>October</v>
      </c>
      <c r="X145" s="4" t="str">
        <f t="shared" si="25"/>
        <v>1982</v>
      </c>
      <c r="Y145" s="6">
        <f t="shared" si="26"/>
        <v>1982</v>
      </c>
      <c r="Z145" s="4" t="str">
        <f t="shared" si="27"/>
        <v>22</v>
      </c>
      <c r="AA145" s="6">
        <f t="shared" si="28"/>
        <v>22</v>
      </c>
      <c r="AB145" t="str">
        <f t="shared" si="29"/>
        <v>Friday</v>
      </c>
    </row>
    <row r="146" spans="1:28" x14ac:dyDescent="0.25">
      <c r="A146" s="3" t="s">
        <v>408</v>
      </c>
      <c r="B146" t="s">
        <v>409</v>
      </c>
      <c r="C146" s="3" t="s">
        <v>409</v>
      </c>
      <c r="D146" s="6">
        <v>0</v>
      </c>
      <c r="E146" s="6">
        <v>109</v>
      </c>
      <c r="F146" s="6">
        <f t="shared" si="20"/>
        <v>1</v>
      </c>
      <c r="G146" s="6">
        <f t="shared" si="21"/>
        <v>49</v>
      </c>
      <c r="H146" s="6" t="str" cm="1">
        <f t="array" ref="H146">_xlfn.IFS(E146&lt;=80,"Series",E146&lt;=120,"TV Movie",E146&gt;120,"Long Movie")</f>
        <v>TV Movie</v>
      </c>
      <c r="I146" t="s">
        <v>132</v>
      </c>
      <c r="J146" t="s">
        <v>8162</v>
      </c>
      <c r="K146" t="s">
        <v>145</v>
      </c>
      <c r="L146" s="5">
        <v>7.8</v>
      </c>
      <c r="M146" t="str" cm="1">
        <f t="array" ref="M146">_xlfn.IFS(L146&lt;=2,"Flop",L146&lt;=5,"Average",L146&lt;=7,"Hit",L146&lt;=9,"Superhit",L146&gt;9,"BlockBuster")</f>
        <v>Superhit</v>
      </c>
      <c r="N146" s="6">
        <v>114576</v>
      </c>
      <c r="O146" s="6" t="str" cm="1">
        <f t="array" ref="O146">_xlfn.IFS(N146&lt;=100000,"Low",N146&lt;=500000,"Median",N146&lt;=1500000,"High",N146&gt;1500000,"Very High")</f>
        <v>Median</v>
      </c>
      <c r="P146">
        <v>20000000</v>
      </c>
      <c r="Q146">
        <v>2536242</v>
      </c>
      <c r="R146">
        <f t="shared" si="22"/>
        <v>-17463758</v>
      </c>
      <c r="S146" t="str">
        <f t="shared" si="23"/>
        <v>Loss</v>
      </c>
      <c r="T146" s="1">
        <v>30303</v>
      </c>
      <c r="U146" t="s">
        <v>88</v>
      </c>
      <c r="V146" s="14">
        <v>30303</v>
      </c>
      <c r="W146" t="str">
        <f t="shared" si="24"/>
        <v>December</v>
      </c>
      <c r="X146" s="4" t="str">
        <f t="shared" si="25"/>
        <v>1982</v>
      </c>
      <c r="Y146" s="6">
        <f t="shared" si="26"/>
        <v>1982</v>
      </c>
      <c r="Z146" s="4" t="str">
        <f t="shared" si="27"/>
        <v>18</v>
      </c>
      <c r="AA146" s="6">
        <f t="shared" si="28"/>
        <v>18</v>
      </c>
      <c r="AB146" t="str">
        <f t="shared" si="29"/>
        <v>Saturday</v>
      </c>
    </row>
    <row r="147" spans="1:28" x14ac:dyDescent="0.25">
      <c r="A147" s="3" t="s">
        <v>410</v>
      </c>
      <c r="B147" t="s">
        <v>411</v>
      </c>
      <c r="C147" s="3" t="s">
        <v>411</v>
      </c>
      <c r="D147" s="6">
        <v>0</v>
      </c>
      <c r="E147" s="6">
        <v>107</v>
      </c>
      <c r="F147" s="6">
        <f t="shared" si="20"/>
        <v>1</v>
      </c>
      <c r="G147" s="6">
        <f t="shared" si="21"/>
        <v>47</v>
      </c>
      <c r="H147" s="6" t="str" cm="1">
        <f t="array" ref="H147">_xlfn.IFS(E147&lt;=80,"Series",E147&lt;=120,"TV Movie",E147&gt;120,"Long Movie")</f>
        <v>TV Movie</v>
      </c>
      <c r="I147" t="s">
        <v>132</v>
      </c>
      <c r="J147" t="s">
        <v>8164</v>
      </c>
      <c r="K147" t="s">
        <v>5802</v>
      </c>
      <c r="L147" s="5">
        <v>7.5</v>
      </c>
      <c r="M147" t="str" cm="1">
        <f t="array" ref="M147">_xlfn.IFS(L147&lt;=2,"Flop",L147&lt;=5,"Average",L147&lt;=7,"Hit",L147&lt;=9,"Superhit",L147&gt;9,"BlockBuster")</f>
        <v>Superhit</v>
      </c>
      <c r="N147" s="6">
        <v>123937</v>
      </c>
      <c r="O147" s="6" t="str" cm="1">
        <f t="array" ref="O147">_xlfn.IFS(N147&lt;=100000,"Low",N147&lt;=500000,"Median",N147&lt;=1500000,"High",N147&gt;1500000,"Very High")</f>
        <v>Median</v>
      </c>
      <c r="P147">
        <v>9000000</v>
      </c>
      <c r="Q147">
        <v>14949697</v>
      </c>
      <c r="R147">
        <f t="shared" si="22"/>
        <v>5949697</v>
      </c>
      <c r="S147" t="str">
        <f t="shared" si="23"/>
        <v>Profit</v>
      </c>
      <c r="T147" s="1">
        <v>30406</v>
      </c>
      <c r="U147" t="s">
        <v>250</v>
      </c>
      <c r="V147" s="14">
        <v>30406</v>
      </c>
      <c r="W147" t="str">
        <f t="shared" si="24"/>
        <v>March</v>
      </c>
      <c r="X147" s="4" t="str">
        <f t="shared" si="25"/>
        <v>1983</v>
      </c>
      <c r="Y147" s="6">
        <f t="shared" si="26"/>
        <v>1983</v>
      </c>
      <c r="Z147" s="4" t="str">
        <f t="shared" si="27"/>
        <v>31</v>
      </c>
      <c r="AA147" s="6">
        <f t="shared" si="28"/>
        <v>31</v>
      </c>
      <c r="AB147" t="str">
        <f t="shared" si="29"/>
        <v>Thursday</v>
      </c>
    </row>
    <row r="148" spans="1:28" x14ac:dyDescent="0.25">
      <c r="A148" s="3" t="s">
        <v>412</v>
      </c>
      <c r="B148" t="s">
        <v>413</v>
      </c>
      <c r="C148" s="3" t="s">
        <v>413</v>
      </c>
      <c r="D148" s="6">
        <v>0</v>
      </c>
      <c r="E148" s="6">
        <v>98</v>
      </c>
      <c r="F148" s="6">
        <f t="shared" si="20"/>
        <v>1</v>
      </c>
      <c r="G148" s="6">
        <f t="shared" si="21"/>
        <v>38</v>
      </c>
      <c r="H148" s="6" t="str" cm="1">
        <f t="array" ref="H148">_xlfn.IFS(E148&lt;=80,"Series",E148&lt;=120,"TV Movie",E148&gt;120,"Long Movie")</f>
        <v>TV Movie</v>
      </c>
      <c r="I148" t="s">
        <v>8158</v>
      </c>
      <c r="J148" t="s">
        <v>132</v>
      </c>
      <c r="K148" t="s">
        <v>5802</v>
      </c>
      <c r="L148" s="5">
        <v>7.3</v>
      </c>
      <c r="M148" t="str" cm="1">
        <f t="array" ref="M148">_xlfn.IFS(L148&lt;=2,"Flop",L148&lt;=5,"Average",L148&lt;=7,"Hit",L148&lt;=9,"Superhit",L148&gt;9,"BlockBuster")</f>
        <v>Superhit</v>
      </c>
      <c r="N148" s="6">
        <v>117267</v>
      </c>
      <c r="O148" s="6" t="str" cm="1">
        <f t="array" ref="O148">_xlfn.IFS(N148&lt;=100000,"Low",N148&lt;=500000,"Median",N148&lt;=1500000,"High",N148&gt;1500000,"Very High")</f>
        <v>Median</v>
      </c>
      <c r="P148">
        <v>15000000</v>
      </c>
      <c r="Q148">
        <v>61418063</v>
      </c>
      <c r="R148">
        <f t="shared" si="22"/>
        <v>46418063</v>
      </c>
      <c r="S148" t="str">
        <f t="shared" si="23"/>
        <v>Profit</v>
      </c>
      <c r="T148" s="1">
        <v>30526</v>
      </c>
      <c r="U148" t="s">
        <v>276</v>
      </c>
      <c r="V148" s="14">
        <v>30526</v>
      </c>
      <c r="W148" t="str">
        <f t="shared" si="24"/>
        <v>July</v>
      </c>
      <c r="X148" s="4" t="str">
        <f t="shared" si="25"/>
        <v>1983</v>
      </c>
      <c r="Y148" s="6">
        <f t="shared" si="26"/>
        <v>1983</v>
      </c>
      <c r="Z148" s="4" t="str">
        <f t="shared" si="27"/>
        <v>29</v>
      </c>
      <c r="AA148" s="6">
        <f t="shared" si="28"/>
        <v>29</v>
      </c>
      <c r="AB148" t="str">
        <f t="shared" si="29"/>
        <v>Friday</v>
      </c>
    </row>
    <row r="149" spans="1:28" x14ac:dyDescent="0.25">
      <c r="A149" s="3" t="s">
        <v>414</v>
      </c>
      <c r="B149" t="s">
        <v>415</v>
      </c>
      <c r="C149" s="3" t="s">
        <v>415</v>
      </c>
      <c r="D149" s="6">
        <v>0</v>
      </c>
      <c r="E149" s="6">
        <v>134</v>
      </c>
      <c r="F149" s="6">
        <f t="shared" si="20"/>
        <v>2</v>
      </c>
      <c r="G149" s="6">
        <f t="shared" si="21"/>
        <v>14</v>
      </c>
      <c r="H149" s="6" t="str" cm="1">
        <f t="array" ref="H149">_xlfn.IFS(E149&lt;=80,"Series",E149&lt;=120,"TV Movie",E149&gt;120,"Long Movie")</f>
        <v>Long Movie</v>
      </c>
      <c r="I149" t="s">
        <v>5529</v>
      </c>
      <c r="J149" t="s">
        <v>8158</v>
      </c>
      <c r="K149" t="s">
        <v>3857</v>
      </c>
      <c r="L149" s="5">
        <v>6.1</v>
      </c>
      <c r="M149" t="str" cm="1">
        <f t="array" ref="M149">_xlfn.IFS(L149&lt;=2,"Flop",L149&lt;=5,"Average",L149&lt;=7,"Hit",L149&lt;=9,"Superhit",L149&gt;9,"BlockBuster")</f>
        <v>Hit</v>
      </c>
      <c r="N149" s="6">
        <v>71639</v>
      </c>
      <c r="O149" s="6" t="str" cm="1">
        <f t="array" ref="O149">_xlfn.IFS(N149&lt;=100000,"Low",N149&lt;=500000,"Median",N149&lt;=1500000,"High",N149&gt;1500000,"Very High")</f>
        <v>Low</v>
      </c>
      <c r="P149">
        <v>36000000</v>
      </c>
      <c r="Q149">
        <v>55432841</v>
      </c>
      <c r="R149">
        <f t="shared" si="22"/>
        <v>19432841</v>
      </c>
      <c r="S149" t="str">
        <f t="shared" si="23"/>
        <v>Profit</v>
      </c>
      <c r="T149" s="1">
        <v>30595</v>
      </c>
      <c r="U149" t="s">
        <v>281</v>
      </c>
      <c r="V149" s="14">
        <v>30595</v>
      </c>
      <c r="W149" t="str">
        <f t="shared" si="24"/>
        <v>October</v>
      </c>
      <c r="X149" s="4" t="str">
        <f t="shared" si="25"/>
        <v>1983</v>
      </c>
      <c r="Y149" s="6">
        <f t="shared" si="26"/>
        <v>1983</v>
      </c>
      <c r="Z149" s="4" t="str">
        <f t="shared" si="27"/>
        <v>6</v>
      </c>
      <c r="AA149" s="6">
        <f t="shared" si="28"/>
        <v>6</v>
      </c>
      <c r="AB149" t="str">
        <f t="shared" si="29"/>
        <v>Thursday</v>
      </c>
    </row>
    <row r="150" spans="1:28" x14ac:dyDescent="0.25">
      <c r="A150" s="3" t="s">
        <v>416</v>
      </c>
      <c r="B150" t="s">
        <v>417</v>
      </c>
      <c r="C150" s="3" t="s">
        <v>417</v>
      </c>
      <c r="D150" s="6">
        <v>0</v>
      </c>
      <c r="E150" s="6">
        <v>131</v>
      </c>
      <c r="F150" s="6">
        <f t="shared" si="20"/>
        <v>2</v>
      </c>
      <c r="G150" s="6">
        <f t="shared" si="21"/>
        <v>11</v>
      </c>
      <c r="H150" s="6" t="str" cm="1">
        <f t="array" ref="H150">_xlfn.IFS(E150&lt;=80,"Series",E150&lt;=120,"TV Movie",E150&gt;120,"Long Movie")</f>
        <v>Long Movie</v>
      </c>
      <c r="I150" t="s">
        <v>5529</v>
      </c>
      <c r="J150" t="s">
        <v>8158</v>
      </c>
      <c r="K150" t="s">
        <v>3857</v>
      </c>
      <c r="L150" s="5">
        <v>6.5</v>
      </c>
      <c r="M150" t="str" cm="1">
        <f t="array" ref="M150">_xlfn.IFS(L150&lt;=2,"Flop",L150&lt;=5,"Average",L150&lt;=7,"Hit",L150&lt;=9,"Superhit",L150&gt;9,"BlockBuster")</f>
        <v>Hit</v>
      </c>
      <c r="N150" s="6">
        <v>110999</v>
      </c>
      <c r="O150" s="6" t="str" cm="1">
        <f t="array" ref="O150">_xlfn.IFS(N150&lt;=100000,"Low",N150&lt;=500000,"Median",N150&lt;=1500000,"High",N150&gt;1500000,"Very High")</f>
        <v>Median</v>
      </c>
      <c r="P150">
        <v>27500000</v>
      </c>
      <c r="Q150">
        <v>67917094</v>
      </c>
      <c r="R150">
        <f t="shared" si="22"/>
        <v>40417094</v>
      </c>
      <c r="S150" t="str">
        <f t="shared" si="23"/>
        <v>Profit</v>
      </c>
      <c r="T150" s="1">
        <v>30473</v>
      </c>
      <c r="U150" t="s">
        <v>322</v>
      </c>
      <c r="V150" s="14">
        <v>30473</v>
      </c>
      <c r="W150" t="str">
        <f t="shared" si="24"/>
        <v>June</v>
      </c>
      <c r="X150" s="4" t="str">
        <f t="shared" si="25"/>
        <v>1983</v>
      </c>
      <c r="Y150" s="6">
        <f t="shared" si="26"/>
        <v>1983</v>
      </c>
      <c r="Z150" s="4" t="str">
        <f t="shared" si="27"/>
        <v>6</v>
      </c>
      <c r="AA150" s="6">
        <f t="shared" si="28"/>
        <v>6</v>
      </c>
      <c r="AB150" t="str">
        <f t="shared" si="29"/>
        <v>Monday</v>
      </c>
    </row>
    <row r="151" spans="1:28" x14ac:dyDescent="0.25">
      <c r="A151" s="3" t="s">
        <v>418</v>
      </c>
      <c r="B151" t="s">
        <v>419</v>
      </c>
      <c r="C151" s="3" t="s">
        <v>419</v>
      </c>
      <c r="D151" s="6">
        <v>0</v>
      </c>
      <c r="E151" s="6">
        <v>91</v>
      </c>
      <c r="F151" s="6">
        <f t="shared" si="20"/>
        <v>1</v>
      </c>
      <c r="G151" s="6">
        <f t="shared" si="21"/>
        <v>31</v>
      </c>
      <c r="H151" s="6" t="str" cm="1">
        <f t="array" ref="H151">_xlfn.IFS(E151&lt;=80,"Series",E151&lt;=120,"TV Movie",E151&gt;120,"Long Movie")</f>
        <v>TV Movie</v>
      </c>
      <c r="I151" t="s">
        <v>8162</v>
      </c>
      <c r="J151" t="s">
        <v>145</v>
      </c>
      <c r="K151" t="s">
        <v>5802</v>
      </c>
      <c r="L151" s="5">
        <v>7</v>
      </c>
      <c r="M151" t="str" cm="1">
        <f t="array" ref="M151">_xlfn.IFS(L151&lt;=2,"Flop",L151&lt;=5,"Average",L151&lt;=7,"Hit",L151&lt;=9,"Superhit",L151&gt;9,"BlockBuster")</f>
        <v>Hit</v>
      </c>
      <c r="N151" s="6">
        <v>94481</v>
      </c>
      <c r="O151" s="6" t="str" cm="1">
        <f t="array" ref="O151">_xlfn.IFS(N151&lt;=100000,"Low",N151&lt;=500000,"Median",N151&lt;=1500000,"High",N151&gt;1500000,"Very High")</f>
        <v>Low</v>
      </c>
      <c r="P151">
        <v>10000000</v>
      </c>
      <c r="Q151">
        <v>25839182</v>
      </c>
      <c r="R151">
        <f t="shared" si="22"/>
        <v>15839182</v>
      </c>
      <c r="S151" t="str">
        <f t="shared" si="23"/>
        <v>Profit</v>
      </c>
      <c r="T151" s="1">
        <v>30397</v>
      </c>
      <c r="U151" t="s">
        <v>66</v>
      </c>
      <c r="V151" s="14">
        <v>30397</v>
      </c>
      <c r="W151" t="str">
        <f t="shared" si="24"/>
        <v>March</v>
      </c>
      <c r="X151" s="4" t="str">
        <f t="shared" si="25"/>
        <v>1983</v>
      </c>
      <c r="Y151" s="6">
        <f t="shared" si="26"/>
        <v>1983</v>
      </c>
      <c r="Z151" s="4" t="str">
        <f t="shared" si="27"/>
        <v>22</v>
      </c>
      <c r="AA151" s="6">
        <f t="shared" si="28"/>
        <v>22</v>
      </c>
      <c r="AB151" t="str">
        <f t="shared" si="29"/>
        <v>Tuesday</v>
      </c>
    </row>
    <row r="152" spans="1:28" x14ac:dyDescent="0.25">
      <c r="A152" s="3" t="s">
        <v>420</v>
      </c>
      <c r="B152" t="s">
        <v>421</v>
      </c>
      <c r="C152" s="3" t="s">
        <v>421</v>
      </c>
      <c r="D152" s="6">
        <v>0</v>
      </c>
      <c r="E152" s="6">
        <v>131</v>
      </c>
      <c r="F152" s="6">
        <f t="shared" si="20"/>
        <v>2</v>
      </c>
      <c r="G152" s="6">
        <f t="shared" si="21"/>
        <v>11</v>
      </c>
      <c r="H152" s="6" t="str" cm="1">
        <f t="array" ref="H152">_xlfn.IFS(E152&lt;=80,"Series",E152&lt;=120,"TV Movie",E152&gt;120,"Long Movie")</f>
        <v>Long Movie</v>
      </c>
      <c r="I152" t="s">
        <v>5529</v>
      </c>
      <c r="J152" t="s">
        <v>8158</v>
      </c>
      <c r="K152" t="s">
        <v>8156</v>
      </c>
      <c r="L152" s="5">
        <v>8.3000000000000007</v>
      </c>
      <c r="M152" t="str" cm="1">
        <f t="array" ref="M152">_xlfn.IFS(L152&lt;=2,"Flop",L152&lt;=5,"Average",L152&lt;=7,"Hit",L152&lt;=9,"Superhit",L152&gt;9,"BlockBuster")</f>
        <v>Superhit</v>
      </c>
      <c r="N152" s="6">
        <v>1099045</v>
      </c>
      <c r="O152" s="6" t="str" cm="1">
        <f t="array" ref="O152">_xlfn.IFS(N152&lt;=100000,"Low",N152&lt;=500000,"Median",N152&lt;=1500000,"High",N152&gt;1500000,"Very High")</f>
        <v>High</v>
      </c>
      <c r="P152">
        <v>32500000</v>
      </c>
      <c r="Q152">
        <v>475106177</v>
      </c>
      <c r="R152">
        <f t="shared" si="22"/>
        <v>442606177</v>
      </c>
      <c r="S152" t="str">
        <f t="shared" si="23"/>
        <v>Profit</v>
      </c>
      <c r="T152" s="1">
        <v>30459</v>
      </c>
      <c r="U152" t="s">
        <v>422</v>
      </c>
      <c r="V152" s="14">
        <v>30459</v>
      </c>
      <c r="W152" t="str">
        <f t="shared" si="24"/>
        <v>May</v>
      </c>
      <c r="X152" s="4" t="str">
        <f t="shared" si="25"/>
        <v>1983</v>
      </c>
      <c r="Y152" s="6">
        <f t="shared" si="26"/>
        <v>1983</v>
      </c>
      <c r="Z152" s="4" t="str">
        <f t="shared" si="27"/>
        <v>23</v>
      </c>
      <c r="AA152" s="6">
        <f t="shared" si="28"/>
        <v>23</v>
      </c>
      <c r="AB152" t="str">
        <f t="shared" si="29"/>
        <v>Monday</v>
      </c>
    </row>
    <row r="153" spans="1:28" x14ac:dyDescent="0.25">
      <c r="A153" s="3" t="s">
        <v>423</v>
      </c>
      <c r="B153" t="s">
        <v>424</v>
      </c>
      <c r="C153" s="3" t="s">
        <v>424</v>
      </c>
      <c r="D153" s="6">
        <v>0</v>
      </c>
      <c r="E153" s="6">
        <v>193</v>
      </c>
      <c r="F153" s="6">
        <f t="shared" si="20"/>
        <v>3</v>
      </c>
      <c r="G153" s="6">
        <f t="shared" si="21"/>
        <v>13</v>
      </c>
      <c r="H153" s="6" t="str" cm="1">
        <f t="array" ref="H153">_xlfn.IFS(E153&lt;=80,"Series",E153&lt;=120,"TV Movie",E153&gt;120,"Long Movie")</f>
        <v>Long Movie</v>
      </c>
      <c r="I153" t="s">
        <v>8158</v>
      </c>
      <c r="J153" t="s">
        <v>8160</v>
      </c>
      <c r="K153" t="s">
        <v>145</v>
      </c>
      <c r="L153" s="5">
        <v>7.8</v>
      </c>
      <c r="M153" t="str" cm="1">
        <f t="array" ref="M153">_xlfn.IFS(L153&lt;=2,"Flop",L153&lt;=5,"Average",L153&lt;=7,"Hit",L153&lt;=9,"Superhit",L153&gt;9,"BlockBuster")</f>
        <v>Superhit</v>
      </c>
      <c r="N153" s="6">
        <v>64303</v>
      </c>
      <c r="O153" s="6" t="str" cm="1">
        <f t="array" ref="O153">_xlfn.IFS(N153&lt;=100000,"Low",N153&lt;=500000,"Median",N153&lt;=1500000,"High",N153&gt;1500000,"Very High")</f>
        <v>Low</v>
      </c>
      <c r="P153">
        <v>27000000</v>
      </c>
      <c r="Q153">
        <v>21192315</v>
      </c>
      <c r="R153">
        <f t="shared" si="22"/>
        <v>-5807685</v>
      </c>
      <c r="S153" t="str">
        <f t="shared" si="23"/>
        <v>Loss</v>
      </c>
      <c r="T153" s="1">
        <v>30610</v>
      </c>
      <c r="U153" t="s">
        <v>222</v>
      </c>
      <c r="V153" s="14">
        <v>30610</v>
      </c>
      <c r="W153" t="str">
        <f t="shared" si="24"/>
        <v>October</v>
      </c>
      <c r="X153" s="4" t="str">
        <f t="shared" si="25"/>
        <v>1983</v>
      </c>
      <c r="Y153" s="6">
        <f t="shared" si="26"/>
        <v>1983</v>
      </c>
      <c r="Z153" s="4" t="str">
        <f t="shared" si="27"/>
        <v>21</v>
      </c>
      <c r="AA153" s="6">
        <f t="shared" si="28"/>
        <v>21</v>
      </c>
      <c r="AB153" t="str">
        <f t="shared" si="29"/>
        <v>Friday</v>
      </c>
    </row>
    <row r="154" spans="1:28" x14ac:dyDescent="0.25">
      <c r="A154" s="3" t="s">
        <v>425</v>
      </c>
      <c r="B154" t="s">
        <v>426</v>
      </c>
      <c r="C154" s="3" t="s">
        <v>426</v>
      </c>
      <c r="D154" s="6">
        <v>0</v>
      </c>
      <c r="E154" s="6">
        <v>99</v>
      </c>
      <c r="F154" s="6">
        <f t="shared" si="20"/>
        <v>1</v>
      </c>
      <c r="G154" s="6">
        <f t="shared" si="21"/>
        <v>39</v>
      </c>
      <c r="H154" s="6" t="str" cm="1">
        <f t="array" ref="H154">_xlfn.IFS(E154&lt;=80,"Series",E154&lt;=120,"TV Movie",E154&gt;120,"Long Movie")</f>
        <v>TV Movie</v>
      </c>
      <c r="I154" t="s">
        <v>132</v>
      </c>
      <c r="J154" t="s">
        <v>8162</v>
      </c>
      <c r="K154" t="s">
        <v>145</v>
      </c>
      <c r="L154" s="5">
        <v>6.8</v>
      </c>
      <c r="M154" t="str" cm="1">
        <f t="array" ref="M154">_xlfn.IFS(L154&lt;=2,"Flop",L154&lt;=5,"Average",L154&lt;=7,"Hit",L154&lt;=9,"Superhit",L154&gt;9,"BlockBuster")</f>
        <v>Hit</v>
      </c>
      <c r="N154" s="6">
        <v>97740</v>
      </c>
      <c r="O154" s="6" t="str" cm="1">
        <f t="array" ref="O154">_xlfn.IFS(N154&lt;=100000,"Low",N154&lt;=500000,"Median",N154&lt;=1500000,"High",N154&gt;1500000,"Very High")</f>
        <v>Low</v>
      </c>
      <c r="P154">
        <v>6200000</v>
      </c>
      <c r="Q154">
        <v>63541777</v>
      </c>
      <c r="R154">
        <f t="shared" si="22"/>
        <v>57341777</v>
      </c>
      <c r="S154" t="str">
        <f t="shared" si="23"/>
        <v>Profit</v>
      </c>
      <c r="T154" s="1">
        <v>30533</v>
      </c>
      <c r="U154" t="s">
        <v>427</v>
      </c>
      <c r="V154" s="14">
        <v>30533</v>
      </c>
      <c r="W154" t="str">
        <f t="shared" si="24"/>
        <v>August</v>
      </c>
      <c r="X154" s="4" t="str">
        <f t="shared" si="25"/>
        <v>1983</v>
      </c>
      <c r="Y154" s="6">
        <f t="shared" si="26"/>
        <v>1983</v>
      </c>
      <c r="Z154" s="4" t="str">
        <f t="shared" si="27"/>
        <v>5</v>
      </c>
      <c r="AA154" s="6">
        <f t="shared" si="28"/>
        <v>5</v>
      </c>
      <c r="AB154" t="str">
        <f t="shared" si="29"/>
        <v>Friday</v>
      </c>
    </row>
    <row r="155" spans="1:28" x14ac:dyDescent="0.25">
      <c r="A155" s="3" t="s">
        <v>428</v>
      </c>
      <c r="B155" t="s">
        <v>429</v>
      </c>
      <c r="C155" s="3" t="s">
        <v>429</v>
      </c>
      <c r="D155" s="6">
        <v>0</v>
      </c>
      <c r="E155" s="6">
        <v>170</v>
      </c>
      <c r="F155" s="6">
        <f t="shared" si="20"/>
        <v>2</v>
      </c>
      <c r="G155" s="6">
        <f t="shared" si="21"/>
        <v>50</v>
      </c>
      <c r="H155" s="6" t="str" cm="1">
        <f t="array" ref="H155">_xlfn.IFS(E155&lt;=80,"Series",E155&lt;=120,"TV Movie",E155&gt;120,"Long Movie")</f>
        <v>Long Movie</v>
      </c>
      <c r="I155" t="s">
        <v>8162</v>
      </c>
      <c r="J155" t="s">
        <v>145</v>
      </c>
      <c r="K155" t="s">
        <v>5802</v>
      </c>
      <c r="L155" s="5">
        <v>8.3000000000000007</v>
      </c>
      <c r="M155" t="str" cm="1">
        <f t="array" ref="M155">_xlfn.IFS(L155&lt;=2,"Flop",L155&lt;=5,"Average",L155&lt;=7,"Hit",L155&lt;=9,"Superhit",L155&gt;9,"BlockBuster")</f>
        <v>Superhit</v>
      </c>
      <c r="N155" s="6">
        <v>891408</v>
      </c>
      <c r="O155" s="6" t="str" cm="1">
        <f t="array" ref="O155">_xlfn.IFS(N155&lt;=100000,"Low",N155&lt;=500000,"Median",N155&lt;=1500000,"High",N155&gt;1500000,"Very High")</f>
        <v>High</v>
      </c>
      <c r="P155">
        <v>25000000</v>
      </c>
      <c r="Q155">
        <v>65884703</v>
      </c>
      <c r="R155">
        <f t="shared" si="22"/>
        <v>40884703</v>
      </c>
      <c r="S155" t="str">
        <f t="shared" si="23"/>
        <v>Profit</v>
      </c>
      <c r="T155" s="1">
        <v>30651</v>
      </c>
      <c r="U155" t="s">
        <v>161</v>
      </c>
      <c r="V155" s="14">
        <v>30651</v>
      </c>
      <c r="W155" t="str">
        <f t="shared" si="24"/>
        <v>December</v>
      </c>
      <c r="X155" s="4" t="str">
        <f t="shared" si="25"/>
        <v>1983</v>
      </c>
      <c r="Y155" s="6">
        <f t="shared" si="26"/>
        <v>1983</v>
      </c>
      <c r="Z155" s="4" t="str">
        <f t="shared" si="27"/>
        <v>1</v>
      </c>
      <c r="AA155" s="6">
        <f t="shared" si="28"/>
        <v>1</v>
      </c>
      <c r="AB155" t="str">
        <f t="shared" si="29"/>
        <v>Thursday</v>
      </c>
    </row>
    <row r="156" spans="1:28" x14ac:dyDescent="0.25">
      <c r="A156" s="3" t="s">
        <v>430</v>
      </c>
      <c r="B156" t="s">
        <v>431</v>
      </c>
      <c r="C156" s="3" t="s">
        <v>431</v>
      </c>
      <c r="D156" s="6">
        <v>0</v>
      </c>
      <c r="E156" s="6">
        <v>125</v>
      </c>
      <c r="F156" s="6">
        <f t="shared" si="20"/>
        <v>2</v>
      </c>
      <c r="G156" s="6">
        <f t="shared" si="21"/>
        <v>5</v>
      </c>
      <c r="H156" s="6" t="str" cm="1">
        <f t="array" ref="H156">_xlfn.IFS(E156&lt;=80,"Series",E156&lt;=120,"TV Movie",E156&gt;120,"Long Movie")</f>
        <v>Long Movie</v>
      </c>
      <c r="I156" t="s">
        <v>5529</v>
      </c>
      <c r="J156" t="s">
        <v>8158</v>
      </c>
      <c r="K156" t="s">
        <v>132</v>
      </c>
      <c r="L156" s="5">
        <v>5</v>
      </c>
      <c r="M156" t="str" cm="1">
        <f t="array" ref="M156">_xlfn.IFS(L156&lt;=2,"Flop",L156&lt;=5,"Average",L156&lt;=7,"Hit",L156&lt;=9,"Superhit",L156&gt;9,"BlockBuster")</f>
        <v>Average</v>
      </c>
      <c r="N156" s="6">
        <v>73565</v>
      </c>
      <c r="O156" s="6" t="str" cm="1">
        <f t="array" ref="O156">_xlfn.IFS(N156&lt;=100000,"Low",N156&lt;=500000,"Median",N156&lt;=1500000,"High",N156&gt;1500000,"Very High")</f>
        <v>Low</v>
      </c>
      <c r="P156">
        <v>39000000</v>
      </c>
      <c r="Q156">
        <v>80250623</v>
      </c>
      <c r="R156">
        <f t="shared" si="22"/>
        <v>41250623</v>
      </c>
      <c r="S156" t="str">
        <f t="shared" si="23"/>
        <v>Profit</v>
      </c>
      <c r="T156" s="1">
        <v>30484</v>
      </c>
      <c r="U156" t="s">
        <v>432</v>
      </c>
      <c r="V156" s="14">
        <v>30484</v>
      </c>
      <c r="W156" t="str">
        <f t="shared" si="24"/>
        <v>June</v>
      </c>
      <c r="X156" s="4" t="str">
        <f t="shared" si="25"/>
        <v>1983</v>
      </c>
      <c r="Y156" s="6">
        <f t="shared" si="26"/>
        <v>1983</v>
      </c>
      <c r="Z156" s="4" t="str">
        <f t="shared" si="27"/>
        <v>17</v>
      </c>
      <c r="AA156" s="6">
        <f t="shared" si="28"/>
        <v>17</v>
      </c>
      <c r="AB156" t="str">
        <f t="shared" si="29"/>
        <v>Friday</v>
      </c>
    </row>
    <row r="157" spans="1:28" x14ac:dyDescent="0.25">
      <c r="A157" s="3" t="s">
        <v>433</v>
      </c>
      <c r="B157" t="s">
        <v>434</v>
      </c>
      <c r="C157" s="3" t="s">
        <v>434</v>
      </c>
      <c r="D157" s="6">
        <v>0</v>
      </c>
      <c r="E157" s="6">
        <v>132</v>
      </c>
      <c r="F157" s="6">
        <f t="shared" si="20"/>
        <v>2</v>
      </c>
      <c r="G157" s="6">
        <f t="shared" si="21"/>
        <v>12</v>
      </c>
      <c r="H157" s="6" t="str" cm="1">
        <f t="array" ref="H157">_xlfn.IFS(E157&lt;=80,"Series",E157&lt;=120,"TV Movie",E157&gt;120,"Long Movie")</f>
        <v>Long Movie</v>
      </c>
      <c r="I157" t="s">
        <v>132</v>
      </c>
      <c r="J157" t="s">
        <v>145</v>
      </c>
      <c r="K157" t="s">
        <v>5802</v>
      </c>
      <c r="L157" s="5">
        <v>7.4</v>
      </c>
      <c r="M157" t="str" cm="1">
        <f t="array" ref="M157">_xlfn.IFS(L157&lt;=2,"Flop",L157&lt;=5,"Average",L157&lt;=7,"Hit",L157&lt;=9,"Superhit",L157&gt;9,"BlockBuster")</f>
        <v>Superhit</v>
      </c>
      <c r="N157" s="6">
        <v>63998</v>
      </c>
      <c r="O157" s="6" t="str" cm="1">
        <f t="array" ref="O157">_xlfn.IFS(N157&lt;=100000,"Low",N157&lt;=500000,"Median",N157&lt;=1500000,"High",N157&gt;1500000,"Very High")</f>
        <v>Low</v>
      </c>
      <c r="P157">
        <v>8000000</v>
      </c>
      <c r="Q157">
        <v>108423749</v>
      </c>
      <c r="R157">
        <f t="shared" si="22"/>
        <v>100423749</v>
      </c>
      <c r="S157" t="str">
        <f t="shared" si="23"/>
        <v>Profit</v>
      </c>
      <c r="T157" s="1">
        <v>30640</v>
      </c>
      <c r="U157" t="s">
        <v>435</v>
      </c>
      <c r="V157" s="14">
        <v>30640</v>
      </c>
      <c r="W157" t="str">
        <f t="shared" si="24"/>
        <v>November</v>
      </c>
      <c r="X157" s="4" t="str">
        <f t="shared" si="25"/>
        <v>1983</v>
      </c>
      <c r="Y157" s="6">
        <f t="shared" si="26"/>
        <v>1983</v>
      </c>
      <c r="Z157" s="4" t="str">
        <f t="shared" si="27"/>
        <v>20</v>
      </c>
      <c r="AA157" s="6">
        <f t="shared" si="28"/>
        <v>20</v>
      </c>
      <c r="AB157" t="str">
        <f t="shared" si="29"/>
        <v>Sunday</v>
      </c>
    </row>
    <row r="158" spans="1:28" x14ac:dyDescent="0.25">
      <c r="A158" s="3" t="s">
        <v>436</v>
      </c>
      <c r="B158" t="s">
        <v>437</v>
      </c>
      <c r="C158" s="3" t="s">
        <v>437</v>
      </c>
      <c r="D158" s="6">
        <v>0</v>
      </c>
      <c r="E158" s="6">
        <v>116</v>
      </c>
      <c r="F158" s="6">
        <f t="shared" si="20"/>
        <v>1</v>
      </c>
      <c r="G158" s="6">
        <f t="shared" si="21"/>
        <v>56</v>
      </c>
      <c r="H158" s="6" t="str" cm="1">
        <f t="array" ref="H158">_xlfn.IFS(E158&lt;=80,"Series",E158&lt;=120,"TV Movie",E158&gt;120,"Long Movie")</f>
        <v>TV Movie</v>
      </c>
      <c r="I158" t="s">
        <v>132</v>
      </c>
      <c r="J158" t="s">
        <v>5802</v>
      </c>
      <c r="K158" t="s">
        <v>5802</v>
      </c>
      <c r="L158" s="5">
        <v>7.5</v>
      </c>
      <c r="M158" t="str" cm="1">
        <f t="array" ref="M158">_xlfn.IFS(L158&lt;=2,"Flop",L158&lt;=5,"Average",L158&lt;=7,"Hit",L158&lt;=9,"Superhit",L158&gt;9,"BlockBuster")</f>
        <v>Superhit</v>
      </c>
      <c r="N158" s="6">
        <v>160631</v>
      </c>
      <c r="O158" s="6" t="str" cm="1">
        <f t="array" ref="O158">_xlfn.IFS(N158&lt;=100000,"Low",N158&lt;=500000,"Median",N158&lt;=1500000,"High",N158&gt;1500000,"Very High")</f>
        <v>Median</v>
      </c>
      <c r="P158">
        <v>15000000</v>
      </c>
      <c r="Q158">
        <v>90404800</v>
      </c>
      <c r="R158">
        <f t="shared" si="22"/>
        <v>75404800</v>
      </c>
      <c r="S158" t="str">
        <f t="shared" si="23"/>
        <v>Profit</v>
      </c>
      <c r="T158" s="1">
        <v>30474</v>
      </c>
      <c r="U158" t="s">
        <v>231</v>
      </c>
      <c r="V158" s="14">
        <v>30474</v>
      </c>
      <c r="W158" t="str">
        <f t="shared" si="24"/>
        <v>June</v>
      </c>
      <c r="X158" s="4" t="str">
        <f t="shared" si="25"/>
        <v>1983</v>
      </c>
      <c r="Y158" s="6">
        <f t="shared" si="26"/>
        <v>1983</v>
      </c>
      <c r="Z158" s="4" t="str">
        <f t="shared" si="27"/>
        <v>7</v>
      </c>
      <c r="AA158" s="6">
        <f t="shared" si="28"/>
        <v>7</v>
      </c>
      <c r="AB158" t="str">
        <f t="shared" si="29"/>
        <v>Tuesday</v>
      </c>
    </row>
    <row r="159" spans="1:28" x14ac:dyDescent="0.25">
      <c r="A159" s="3" t="s">
        <v>438</v>
      </c>
      <c r="B159" t="s">
        <v>439</v>
      </c>
      <c r="C159" s="3" t="s">
        <v>439</v>
      </c>
      <c r="D159" s="6">
        <v>0</v>
      </c>
      <c r="E159" s="6">
        <v>87</v>
      </c>
      <c r="F159" s="6">
        <f t="shared" si="20"/>
        <v>1</v>
      </c>
      <c r="G159" s="6">
        <f t="shared" si="21"/>
        <v>27</v>
      </c>
      <c r="H159" s="6" t="str" cm="1">
        <f t="array" ref="H159">_xlfn.IFS(E159&lt;=80,"Series",E159&lt;=120,"TV Movie",E159&gt;120,"Long Movie")</f>
        <v>TV Movie</v>
      </c>
      <c r="I159" t="s">
        <v>83</v>
      </c>
      <c r="J159" t="s">
        <v>8161</v>
      </c>
      <c r="K159" t="s">
        <v>3857</v>
      </c>
      <c r="L159" s="5">
        <v>7.2</v>
      </c>
      <c r="M159" t="str" cm="1">
        <f t="array" ref="M159">_xlfn.IFS(L159&lt;=2,"Flop",L159&lt;=5,"Average",L159&lt;=7,"Hit",L159&lt;=9,"Superhit",L159&gt;9,"BlockBuster")</f>
        <v>Superhit</v>
      </c>
      <c r="N159" s="6">
        <v>100336</v>
      </c>
      <c r="O159" s="6" t="str" cm="1">
        <f t="array" ref="O159">_xlfn.IFS(N159&lt;=100000,"Low",N159&lt;=500000,"Median",N159&lt;=1500000,"High",N159&gt;1500000,"Very High")</f>
        <v>Median</v>
      </c>
      <c r="P159">
        <v>5952000</v>
      </c>
      <c r="Q159">
        <v>2120439</v>
      </c>
      <c r="R159">
        <f t="shared" si="22"/>
        <v>-3831561</v>
      </c>
      <c r="S159" t="str">
        <f t="shared" si="23"/>
        <v>Loss</v>
      </c>
      <c r="T159" s="1">
        <v>30351</v>
      </c>
      <c r="U159" t="s">
        <v>401</v>
      </c>
      <c r="V159" s="14">
        <v>30351</v>
      </c>
      <c r="W159" t="str">
        <f t="shared" si="24"/>
        <v>February</v>
      </c>
      <c r="X159" s="4" t="str">
        <f t="shared" si="25"/>
        <v>1983</v>
      </c>
      <c r="Y159" s="6">
        <f t="shared" si="26"/>
        <v>1983</v>
      </c>
      <c r="Z159" s="4" t="str">
        <f t="shared" si="27"/>
        <v>4</v>
      </c>
      <c r="AA159" s="6">
        <f t="shared" si="28"/>
        <v>4</v>
      </c>
      <c r="AB159" t="str">
        <f t="shared" si="29"/>
        <v>Friday</v>
      </c>
    </row>
    <row r="160" spans="1:28" x14ac:dyDescent="0.25">
      <c r="A160" s="3" t="s">
        <v>440</v>
      </c>
      <c r="B160" t="s">
        <v>441</v>
      </c>
      <c r="C160" s="3" t="s">
        <v>441</v>
      </c>
      <c r="D160" s="6">
        <v>0</v>
      </c>
      <c r="E160" s="6">
        <v>114</v>
      </c>
      <c r="F160" s="6">
        <f t="shared" si="20"/>
        <v>1</v>
      </c>
      <c r="G160" s="6">
        <f t="shared" si="21"/>
        <v>54</v>
      </c>
      <c r="H160" s="6" t="str" cm="1">
        <f t="array" ref="H160">_xlfn.IFS(E160&lt;=80,"Series",E160&lt;=120,"TV Movie",E160&gt;120,"Long Movie")</f>
        <v>TV Movie</v>
      </c>
      <c r="I160" t="s">
        <v>5529</v>
      </c>
      <c r="J160" t="s">
        <v>145</v>
      </c>
      <c r="K160" t="s">
        <v>8161</v>
      </c>
      <c r="L160" s="5">
        <v>7.1</v>
      </c>
      <c r="M160" t="str" cm="1">
        <f t="array" ref="M160">_xlfn.IFS(L160&lt;=2,"Flop",L160&lt;=5,"Average",L160&lt;=7,"Hit",L160&lt;=9,"Superhit",L160&gt;9,"BlockBuster")</f>
        <v>Superhit</v>
      </c>
      <c r="N160" s="6">
        <v>107842</v>
      </c>
      <c r="O160" s="6" t="str" cm="1">
        <f t="array" ref="O160">_xlfn.IFS(N160&lt;=100000,"Low",N160&lt;=500000,"Median",N160&lt;=1500000,"High",N160&gt;1500000,"Very High")</f>
        <v>Median</v>
      </c>
      <c r="P160">
        <v>12000000</v>
      </c>
      <c r="Q160">
        <v>79567667</v>
      </c>
      <c r="R160">
        <f t="shared" si="22"/>
        <v>67567667</v>
      </c>
      <c r="S160" t="str">
        <f t="shared" si="23"/>
        <v>Profit</v>
      </c>
      <c r="T160" s="1">
        <v>30455</v>
      </c>
      <c r="U160" t="s">
        <v>197</v>
      </c>
      <c r="V160" s="14">
        <v>30455</v>
      </c>
      <c r="W160" t="str">
        <f t="shared" si="24"/>
        <v>May</v>
      </c>
      <c r="X160" s="4" t="str">
        <f t="shared" si="25"/>
        <v>1983</v>
      </c>
      <c r="Y160" s="6">
        <f t="shared" si="26"/>
        <v>1983</v>
      </c>
      <c r="Z160" s="4" t="str">
        <f t="shared" si="27"/>
        <v>19</v>
      </c>
      <c r="AA160" s="6">
        <f t="shared" si="28"/>
        <v>19</v>
      </c>
      <c r="AB160" t="str">
        <f t="shared" si="29"/>
        <v>Thursday</v>
      </c>
    </row>
    <row r="161" spans="1:28" x14ac:dyDescent="0.25">
      <c r="A161" s="3" t="s">
        <v>442</v>
      </c>
      <c r="B161" t="s">
        <v>443</v>
      </c>
      <c r="C161" s="3" t="s">
        <v>443</v>
      </c>
      <c r="D161" s="6">
        <v>0</v>
      </c>
      <c r="E161" s="6">
        <v>116</v>
      </c>
      <c r="F161" s="6">
        <f t="shared" si="20"/>
        <v>1</v>
      </c>
      <c r="G161" s="6">
        <f t="shared" si="21"/>
        <v>56</v>
      </c>
      <c r="H161" s="6" t="str" cm="1">
        <f t="array" ref="H161">_xlfn.IFS(E161&lt;=80,"Series",E161&lt;=120,"TV Movie",E161&gt;120,"Long Movie")</f>
        <v>TV Movie</v>
      </c>
      <c r="I161" t="s">
        <v>8158</v>
      </c>
      <c r="J161" t="s">
        <v>8166</v>
      </c>
      <c r="K161" t="s">
        <v>8161</v>
      </c>
      <c r="L161" s="5">
        <v>6.7</v>
      </c>
      <c r="M161" t="str" cm="1">
        <f t="array" ref="M161">_xlfn.IFS(L161&lt;=2,"Flop",L161&lt;=5,"Average",L161&lt;=7,"Hit",L161&lt;=9,"Superhit",L161&gt;9,"BlockBuster")</f>
        <v>Hit</v>
      </c>
      <c r="N161" s="6">
        <v>55967</v>
      </c>
      <c r="O161" s="6" t="str" cm="1">
        <f t="array" ref="O161">_xlfn.IFS(N161&lt;=100000,"Low",N161&lt;=500000,"Median",N161&lt;=1500000,"High",N161&gt;1500000,"Very High")</f>
        <v>Low</v>
      </c>
      <c r="P161">
        <v>28000000</v>
      </c>
      <c r="Q161">
        <v>40400657</v>
      </c>
      <c r="R161">
        <f t="shared" si="22"/>
        <v>12400657</v>
      </c>
      <c r="S161" t="str">
        <f t="shared" si="23"/>
        <v>Profit</v>
      </c>
      <c r="T161" s="1">
        <v>31023</v>
      </c>
      <c r="U161" t="s">
        <v>444</v>
      </c>
      <c r="V161" s="14">
        <v>31023</v>
      </c>
      <c r="W161" t="str">
        <f t="shared" si="24"/>
        <v>December</v>
      </c>
      <c r="X161" s="4" t="str">
        <f t="shared" si="25"/>
        <v>1984</v>
      </c>
      <c r="Y161" s="6">
        <f t="shared" si="26"/>
        <v>1984</v>
      </c>
      <c r="Z161" s="4" t="str">
        <f t="shared" si="27"/>
        <v>7</v>
      </c>
      <c r="AA161" s="6">
        <f t="shared" si="28"/>
        <v>7</v>
      </c>
      <c r="AB161" t="str">
        <f t="shared" si="29"/>
        <v>Friday</v>
      </c>
    </row>
    <row r="162" spans="1:28" x14ac:dyDescent="0.25">
      <c r="A162" s="3" t="s">
        <v>445</v>
      </c>
      <c r="B162" t="s">
        <v>446</v>
      </c>
      <c r="C162" s="3" t="s">
        <v>446</v>
      </c>
      <c r="D162" s="6">
        <v>0</v>
      </c>
      <c r="E162" s="6">
        <v>160</v>
      </c>
      <c r="F162" s="6">
        <f t="shared" si="20"/>
        <v>2</v>
      </c>
      <c r="G162" s="6">
        <f t="shared" si="21"/>
        <v>40</v>
      </c>
      <c r="H162" s="6" t="str" cm="1">
        <f t="array" ref="H162">_xlfn.IFS(E162&lt;=80,"Series",E162&lt;=120,"TV Movie",E162&gt;120,"Long Movie")</f>
        <v>Long Movie</v>
      </c>
      <c r="I162" t="s">
        <v>8160</v>
      </c>
      <c r="J162" t="s">
        <v>145</v>
      </c>
      <c r="K162" t="s">
        <v>8165</v>
      </c>
      <c r="L162" s="5">
        <v>8.4</v>
      </c>
      <c r="M162" t="str" cm="1">
        <f t="array" ref="M162">_xlfn.IFS(L162&lt;=2,"Flop",L162&lt;=5,"Average",L162&lt;=7,"Hit",L162&lt;=9,"Superhit",L162&gt;9,"BlockBuster")</f>
        <v>Superhit</v>
      </c>
      <c r="N162" s="6">
        <v>419447</v>
      </c>
      <c r="O162" s="6" t="str" cm="1">
        <f t="array" ref="O162">_xlfn.IFS(N162&lt;=100000,"Low",N162&lt;=500000,"Median",N162&lt;=1500000,"High",N162&gt;1500000,"Very High")</f>
        <v>Median</v>
      </c>
      <c r="P162">
        <v>18000000</v>
      </c>
      <c r="Q162">
        <v>52066791</v>
      </c>
      <c r="R162">
        <f t="shared" si="22"/>
        <v>34066791</v>
      </c>
      <c r="S162" t="str">
        <f t="shared" si="23"/>
        <v>Profit</v>
      </c>
      <c r="T162" s="1">
        <v>30931</v>
      </c>
      <c r="U162" t="s">
        <v>146</v>
      </c>
      <c r="V162" s="14">
        <v>30931</v>
      </c>
      <c r="W162" t="str">
        <f t="shared" si="24"/>
        <v>September</v>
      </c>
      <c r="X162" s="4" t="str">
        <f t="shared" si="25"/>
        <v>1984</v>
      </c>
      <c r="Y162" s="6">
        <f t="shared" si="26"/>
        <v>1984</v>
      </c>
      <c r="Z162" s="4" t="str">
        <f t="shared" si="27"/>
        <v>6</v>
      </c>
      <c r="AA162" s="6">
        <f t="shared" si="28"/>
        <v>6</v>
      </c>
      <c r="AB162" t="str">
        <f t="shared" si="29"/>
        <v>Thursday</v>
      </c>
    </row>
    <row r="163" spans="1:28" x14ac:dyDescent="0.25">
      <c r="A163" s="3" t="s">
        <v>447</v>
      </c>
      <c r="B163" t="s">
        <v>448</v>
      </c>
      <c r="C163" s="3" t="s">
        <v>448</v>
      </c>
      <c r="D163" s="6">
        <v>0</v>
      </c>
      <c r="E163" s="6">
        <v>105</v>
      </c>
      <c r="F163" s="6">
        <f t="shared" si="20"/>
        <v>1</v>
      </c>
      <c r="G163" s="6">
        <f t="shared" si="21"/>
        <v>45</v>
      </c>
      <c r="H163" s="6" t="str" cm="1">
        <f t="array" ref="H163">_xlfn.IFS(E163&lt;=80,"Series",E163&lt;=120,"TV Movie",E163&gt;120,"Long Movie")</f>
        <v>TV Movie</v>
      </c>
      <c r="I163" t="s">
        <v>5529</v>
      </c>
      <c r="J163" t="s">
        <v>132</v>
      </c>
      <c r="K163" t="s">
        <v>8162</v>
      </c>
      <c r="L163" s="5">
        <v>7.4</v>
      </c>
      <c r="M163" t="str" cm="1">
        <f t="array" ref="M163">_xlfn.IFS(L163&lt;=2,"Flop",L163&lt;=5,"Average",L163&lt;=7,"Hit",L163&lt;=9,"Superhit",L163&gt;9,"BlockBuster")</f>
        <v>Superhit</v>
      </c>
      <c r="N163" s="6">
        <v>195508</v>
      </c>
      <c r="O163" s="6" t="str" cm="1">
        <f t="array" ref="O163">_xlfn.IFS(N163&lt;=100000,"Low",N163&lt;=500000,"Median",N163&lt;=1500000,"High",N163&gt;1500000,"Very High")</f>
        <v>Median</v>
      </c>
      <c r="P163">
        <v>13000000</v>
      </c>
      <c r="Q163">
        <v>316360478</v>
      </c>
      <c r="R163">
        <f t="shared" si="22"/>
        <v>303360478</v>
      </c>
      <c r="S163" t="str">
        <f t="shared" si="23"/>
        <v>Profit</v>
      </c>
      <c r="T163" s="1">
        <v>31017</v>
      </c>
      <c r="U163" t="s">
        <v>449</v>
      </c>
      <c r="V163" s="14">
        <v>31017</v>
      </c>
      <c r="W163" t="str">
        <f t="shared" si="24"/>
        <v>December</v>
      </c>
      <c r="X163" s="4" t="str">
        <f t="shared" si="25"/>
        <v>1984</v>
      </c>
      <c r="Y163" s="6">
        <f t="shared" si="26"/>
        <v>1984</v>
      </c>
      <c r="Z163" s="4" t="str">
        <f t="shared" si="27"/>
        <v>1</v>
      </c>
      <c r="AA163" s="6">
        <f t="shared" si="28"/>
        <v>1</v>
      </c>
      <c r="AB163" t="str">
        <f t="shared" si="29"/>
        <v>Saturday</v>
      </c>
    </row>
    <row r="164" spans="1:28" x14ac:dyDescent="0.25">
      <c r="A164" s="3" t="s">
        <v>450</v>
      </c>
      <c r="B164" t="s">
        <v>451</v>
      </c>
      <c r="C164" s="3" t="s">
        <v>451</v>
      </c>
      <c r="D164" s="6">
        <v>0</v>
      </c>
      <c r="E164" s="6">
        <v>99</v>
      </c>
      <c r="F164" s="6">
        <f t="shared" si="20"/>
        <v>1</v>
      </c>
      <c r="G164" s="6">
        <f t="shared" si="21"/>
        <v>39</v>
      </c>
      <c r="H164" s="6" t="str" cm="1">
        <f t="array" ref="H164">_xlfn.IFS(E164&lt;=80,"Series",E164&lt;=120,"TV Movie",E164&gt;120,"Long Movie")</f>
        <v>TV Movie</v>
      </c>
      <c r="I164" t="s">
        <v>8162</v>
      </c>
      <c r="J164" t="s">
        <v>145</v>
      </c>
      <c r="K164" t="s">
        <v>3857</v>
      </c>
      <c r="L164" s="5">
        <v>7.6</v>
      </c>
      <c r="M164" t="str" cm="1">
        <f t="array" ref="M164">_xlfn.IFS(L164&lt;=2,"Flop",L164&lt;=5,"Average",L164&lt;=7,"Hit",L164&lt;=9,"Superhit",L164&gt;9,"BlockBuster")</f>
        <v>Superhit</v>
      </c>
      <c r="N164" s="6">
        <v>102345</v>
      </c>
      <c r="O164" s="6" t="str" cm="1">
        <f t="array" ref="O164">_xlfn.IFS(N164&lt;=100000,"Low",N164&lt;=500000,"Median",N164&lt;=1500000,"High",N164&gt;1500000,"Very High")</f>
        <v>Median</v>
      </c>
      <c r="P164">
        <v>1500000</v>
      </c>
      <c r="Q164">
        <v>4229114</v>
      </c>
      <c r="R164">
        <f t="shared" si="22"/>
        <v>2729114</v>
      </c>
      <c r="S164" t="str">
        <f t="shared" si="23"/>
        <v>Profit</v>
      </c>
      <c r="T164" s="1">
        <v>30767</v>
      </c>
      <c r="U164" t="s">
        <v>452</v>
      </c>
      <c r="V164" s="14">
        <v>30767</v>
      </c>
      <c r="W164" t="str">
        <f t="shared" si="24"/>
        <v>March</v>
      </c>
      <c r="X164" s="4" t="str">
        <f t="shared" si="25"/>
        <v>1984</v>
      </c>
      <c r="Y164" s="6">
        <f t="shared" si="26"/>
        <v>1984</v>
      </c>
      <c r="Z164" s="4" t="str">
        <f t="shared" si="27"/>
        <v>26</v>
      </c>
      <c r="AA164" s="6">
        <f t="shared" si="28"/>
        <v>26</v>
      </c>
      <c r="AB164" t="str">
        <f t="shared" si="29"/>
        <v>Monday</v>
      </c>
    </row>
    <row r="165" spans="1:28" x14ac:dyDescent="0.25">
      <c r="A165" s="3" t="s">
        <v>453</v>
      </c>
      <c r="B165" t="s">
        <v>454</v>
      </c>
      <c r="C165" s="3" t="s">
        <v>454</v>
      </c>
      <c r="D165" s="6">
        <v>0</v>
      </c>
      <c r="E165" s="6">
        <v>92</v>
      </c>
      <c r="F165" s="6">
        <f t="shared" si="20"/>
        <v>1</v>
      </c>
      <c r="G165" s="6">
        <f t="shared" si="21"/>
        <v>32</v>
      </c>
      <c r="H165" s="6" t="str" cm="1">
        <f t="array" ref="H165">_xlfn.IFS(E165&lt;=80,"Series",E165&lt;=120,"TV Movie",E165&gt;120,"Long Movie")</f>
        <v>TV Movie</v>
      </c>
      <c r="I165" t="s">
        <v>83</v>
      </c>
      <c r="J165" t="s">
        <v>3857</v>
      </c>
      <c r="K165" t="s">
        <v>5802</v>
      </c>
      <c r="L165" s="5">
        <v>5.6</v>
      </c>
      <c r="M165" t="str" cm="1">
        <f t="array" ref="M165">_xlfn.IFS(L165&lt;=2,"Flop",L165&lt;=5,"Average",L165&lt;=7,"Hit",L165&lt;=9,"Superhit",L165&gt;9,"BlockBuster")</f>
        <v>Hit</v>
      </c>
      <c r="N165" s="6">
        <v>56314</v>
      </c>
      <c r="O165" s="6" t="str" cm="1">
        <f t="array" ref="O165">_xlfn.IFS(N165&lt;=100000,"Low",N165&lt;=500000,"Median",N165&lt;=1500000,"High",N165&gt;1500000,"Very High")</f>
        <v>Low</v>
      </c>
      <c r="P165">
        <v>800000</v>
      </c>
      <c r="Q165">
        <v>14568989</v>
      </c>
      <c r="R165">
        <f t="shared" si="22"/>
        <v>13768989</v>
      </c>
      <c r="S165" t="str">
        <f t="shared" si="23"/>
        <v>Profit</v>
      </c>
      <c r="T165" s="1">
        <v>30750</v>
      </c>
      <c r="U165" t="s">
        <v>455</v>
      </c>
      <c r="V165" s="14">
        <v>30750</v>
      </c>
      <c r="W165" t="str">
        <f t="shared" si="24"/>
        <v>March</v>
      </c>
      <c r="X165" s="4" t="str">
        <f t="shared" si="25"/>
        <v>1984</v>
      </c>
      <c r="Y165" s="6">
        <f t="shared" si="26"/>
        <v>1984</v>
      </c>
      <c r="Z165" s="4" t="str">
        <f t="shared" si="27"/>
        <v>9</v>
      </c>
      <c r="AA165" s="6">
        <f t="shared" si="28"/>
        <v>9</v>
      </c>
      <c r="AB165" t="str">
        <f t="shared" si="29"/>
        <v>Friday</v>
      </c>
    </row>
    <row r="166" spans="1:28" x14ac:dyDescent="0.25">
      <c r="A166" s="3" t="s">
        <v>456</v>
      </c>
      <c r="B166" t="s">
        <v>457</v>
      </c>
      <c r="C166" s="3" t="s">
        <v>457</v>
      </c>
      <c r="D166" s="6">
        <v>0</v>
      </c>
      <c r="E166" s="6">
        <v>103</v>
      </c>
      <c r="F166" s="6">
        <f t="shared" si="20"/>
        <v>1</v>
      </c>
      <c r="G166" s="6">
        <f t="shared" si="21"/>
        <v>43</v>
      </c>
      <c r="H166" s="6" t="str" cm="1">
        <f t="array" ref="H166">_xlfn.IFS(E166&lt;=80,"Series",E166&lt;=120,"TV Movie",E166&gt;120,"Long Movie")</f>
        <v>TV Movie</v>
      </c>
      <c r="I166" t="s">
        <v>5529</v>
      </c>
      <c r="J166" t="s">
        <v>8158</v>
      </c>
      <c r="K166" t="s">
        <v>8156</v>
      </c>
      <c r="L166" s="5">
        <v>5.9</v>
      </c>
      <c r="M166" t="str" cm="1">
        <f t="array" ref="M166">_xlfn.IFS(L166&lt;=2,"Flop",L166&lt;=5,"Average",L166&lt;=7,"Hit",L166&lt;=9,"Superhit",L166&gt;9,"BlockBuster")</f>
        <v>Hit</v>
      </c>
      <c r="N166" s="6">
        <v>84038</v>
      </c>
      <c r="O166" s="6" t="str" cm="1">
        <f t="array" ref="O166">_xlfn.IFS(N166&lt;=100000,"Low",N166&lt;=500000,"Median",N166&lt;=1500000,"High",N166&gt;1500000,"Very High")</f>
        <v>Low</v>
      </c>
      <c r="P166">
        <v>18000000</v>
      </c>
      <c r="Q166">
        <v>31042035</v>
      </c>
      <c r="R166">
        <f t="shared" si="22"/>
        <v>13042035</v>
      </c>
      <c r="S166" t="str">
        <f t="shared" si="23"/>
        <v>Profit</v>
      </c>
      <c r="T166" s="1">
        <v>30862</v>
      </c>
      <c r="U166" t="s">
        <v>101</v>
      </c>
      <c r="V166" s="14">
        <v>30862</v>
      </c>
      <c r="W166" t="str">
        <f t="shared" si="24"/>
        <v>June</v>
      </c>
      <c r="X166" s="4" t="str">
        <f t="shared" si="25"/>
        <v>1984</v>
      </c>
      <c r="Y166" s="6">
        <f t="shared" si="26"/>
        <v>1984</v>
      </c>
      <c r="Z166" s="4" t="str">
        <f t="shared" si="27"/>
        <v>29</v>
      </c>
      <c r="AA166" s="6">
        <f t="shared" si="28"/>
        <v>29</v>
      </c>
      <c r="AB166" t="str">
        <f t="shared" si="29"/>
        <v>Friday</v>
      </c>
    </row>
    <row r="167" spans="1:28" x14ac:dyDescent="0.25">
      <c r="A167" s="3" t="s">
        <v>458</v>
      </c>
      <c r="B167" t="s">
        <v>459</v>
      </c>
      <c r="C167" s="3" t="s">
        <v>459</v>
      </c>
      <c r="D167" s="6">
        <v>0</v>
      </c>
      <c r="E167" s="6">
        <v>137</v>
      </c>
      <c r="F167" s="6">
        <f t="shared" si="20"/>
        <v>2</v>
      </c>
      <c r="G167" s="6">
        <f t="shared" si="21"/>
        <v>17</v>
      </c>
      <c r="H167" s="6" t="str" cm="1">
        <f t="array" ref="H167">_xlfn.IFS(E167&lt;=80,"Series",E167&lt;=120,"TV Movie",E167&gt;120,"Long Movie")</f>
        <v>Long Movie</v>
      </c>
      <c r="I167" t="s">
        <v>5529</v>
      </c>
      <c r="J167" t="s">
        <v>8158</v>
      </c>
      <c r="K167" t="s">
        <v>8161</v>
      </c>
      <c r="L167" s="5">
        <v>6.3</v>
      </c>
      <c r="M167" t="str" cm="1">
        <f t="array" ref="M167">_xlfn.IFS(L167&lt;=2,"Flop",L167&lt;=5,"Average",L167&lt;=7,"Hit",L167&lt;=9,"Superhit",L167&gt;9,"BlockBuster")</f>
        <v>Hit</v>
      </c>
      <c r="N167" s="6">
        <v>168752</v>
      </c>
      <c r="O167" s="6" t="str" cm="1">
        <f t="array" ref="O167">_xlfn.IFS(N167&lt;=100000,"Low",N167&lt;=500000,"Median",N167&lt;=1500000,"High",N167&gt;1500000,"Very High")</f>
        <v>Median</v>
      </c>
      <c r="P167">
        <v>40000000</v>
      </c>
      <c r="Q167">
        <v>30979816</v>
      </c>
      <c r="R167">
        <f t="shared" si="22"/>
        <v>-9020184</v>
      </c>
      <c r="S167" t="str">
        <f t="shared" si="23"/>
        <v>Loss</v>
      </c>
      <c r="T167" s="1">
        <v>31019</v>
      </c>
      <c r="U167" t="s">
        <v>164</v>
      </c>
      <c r="V167" s="14">
        <v>31019</v>
      </c>
      <c r="W167" t="str">
        <f t="shared" si="24"/>
        <v>December</v>
      </c>
      <c r="X167" s="4" t="str">
        <f t="shared" si="25"/>
        <v>1984</v>
      </c>
      <c r="Y167" s="6">
        <f t="shared" si="26"/>
        <v>1984</v>
      </c>
      <c r="Z167" s="4" t="str">
        <f t="shared" si="27"/>
        <v>3</v>
      </c>
      <c r="AA167" s="6">
        <f t="shared" si="28"/>
        <v>3</v>
      </c>
      <c r="AB167" t="str">
        <f t="shared" si="29"/>
        <v>Monday</v>
      </c>
    </row>
    <row r="168" spans="1:28" x14ac:dyDescent="0.25">
      <c r="A168" s="3" t="s">
        <v>460</v>
      </c>
      <c r="B168" t="s">
        <v>461</v>
      </c>
      <c r="C168" s="3" t="s">
        <v>461</v>
      </c>
      <c r="D168" s="6">
        <v>0</v>
      </c>
      <c r="E168" s="6">
        <v>107</v>
      </c>
      <c r="F168" s="6">
        <f t="shared" si="20"/>
        <v>1</v>
      </c>
      <c r="G168" s="6">
        <f t="shared" si="21"/>
        <v>47</v>
      </c>
      <c r="H168" s="6" t="str" cm="1">
        <f t="array" ref="H168">_xlfn.IFS(E168&lt;=80,"Series",E168&lt;=120,"TV Movie",E168&gt;120,"Long Movie")</f>
        <v>TV Movie</v>
      </c>
      <c r="I168" t="s">
        <v>145</v>
      </c>
      <c r="J168" t="s">
        <v>8165</v>
      </c>
      <c r="K168" t="s">
        <v>8157</v>
      </c>
      <c r="L168" s="5">
        <v>6.6</v>
      </c>
      <c r="M168" t="str" cm="1">
        <f t="array" ref="M168">_xlfn.IFS(L168&lt;=2,"Flop",L168&lt;=5,"Average",L168&lt;=7,"Hit",L168&lt;=9,"Superhit",L168&gt;9,"BlockBuster")</f>
        <v>Hit</v>
      </c>
      <c r="N168" s="6">
        <v>88398</v>
      </c>
      <c r="O168" s="6" t="str" cm="1">
        <f t="array" ref="O168">_xlfn.IFS(N168&lt;=100000,"Low",N168&lt;=500000,"Median",N168&lt;=1500000,"High",N168&gt;1500000,"Very High")</f>
        <v>Low</v>
      </c>
      <c r="P168">
        <v>8200000</v>
      </c>
      <c r="Q168">
        <v>80040027</v>
      </c>
      <c r="R168">
        <f t="shared" si="22"/>
        <v>71840027</v>
      </c>
      <c r="S168" t="str">
        <f t="shared" si="23"/>
        <v>Profit</v>
      </c>
      <c r="T168" s="1">
        <v>30729</v>
      </c>
      <c r="U168" t="s">
        <v>462</v>
      </c>
      <c r="V168" s="14">
        <v>30729</v>
      </c>
      <c r="W168" t="str">
        <f t="shared" si="24"/>
        <v>February</v>
      </c>
      <c r="X168" s="4" t="str">
        <f t="shared" si="25"/>
        <v>1984</v>
      </c>
      <c r="Y168" s="6">
        <f t="shared" si="26"/>
        <v>1984</v>
      </c>
      <c r="Z168" s="4" t="str">
        <f t="shared" si="27"/>
        <v>17</v>
      </c>
      <c r="AA168" s="6">
        <f t="shared" si="28"/>
        <v>17</v>
      </c>
      <c r="AB168" t="str">
        <f t="shared" si="29"/>
        <v>Friday</v>
      </c>
    </row>
    <row r="169" spans="1:28" x14ac:dyDescent="0.25">
      <c r="A169" s="3" t="s">
        <v>463</v>
      </c>
      <c r="B169" t="s">
        <v>464</v>
      </c>
      <c r="C169" s="3" t="s">
        <v>464</v>
      </c>
      <c r="D169" s="6">
        <v>0</v>
      </c>
      <c r="E169" s="6">
        <v>91</v>
      </c>
      <c r="F169" s="6">
        <f t="shared" si="20"/>
        <v>1</v>
      </c>
      <c r="G169" s="6">
        <f t="shared" si="21"/>
        <v>31</v>
      </c>
      <c r="H169" s="6" t="str" cm="1">
        <f t="array" ref="H169">_xlfn.IFS(E169&lt;=80,"Series",E169&lt;=120,"TV Movie",E169&gt;120,"Long Movie")</f>
        <v>TV Movie</v>
      </c>
      <c r="I169" t="s">
        <v>83</v>
      </c>
      <c r="J169" t="s">
        <v>3857</v>
      </c>
      <c r="K169" t="s">
        <v>5802</v>
      </c>
      <c r="L169" s="5">
        <v>6</v>
      </c>
      <c r="M169" t="str" cm="1">
        <f t="array" ref="M169">_xlfn.IFS(L169&lt;=2,"Flop",L169&lt;=5,"Average",L169&lt;=7,"Hit",L169&lt;=9,"Superhit",L169&gt;9,"BlockBuster")</f>
        <v>Hit</v>
      </c>
      <c r="N169" s="6">
        <v>57811</v>
      </c>
      <c r="O169" s="6" t="str" cm="1">
        <f t="array" ref="O169">_xlfn.IFS(N169&lt;=100000,"Low",N169&lt;=500000,"Median",N169&lt;=1500000,"High",N169&gt;1500000,"Very High")</f>
        <v>Low</v>
      </c>
      <c r="P169">
        <v>2600000</v>
      </c>
      <c r="Q169">
        <v>32980880</v>
      </c>
      <c r="R169">
        <f t="shared" si="22"/>
        <v>30380880</v>
      </c>
      <c r="S169" t="str">
        <f t="shared" si="23"/>
        <v>Profit</v>
      </c>
      <c r="T169" s="1">
        <v>30785</v>
      </c>
      <c r="U169" t="s">
        <v>465</v>
      </c>
      <c r="V169" s="14">
        <v>30785</v>
      </c>
      <c r="W169" t="str">
        <f t="shared" si="24"/>
        <v>April</v>
      </c>
      <c r="X169" s="4" t="str">
        <f t="shared" si="25"/>
        <v>1984</v>
      </c>
      <c r="Y169" s="6">
        <f t="shared" si="26"/>
        <v>1984</v>
      </c>
      <c r="Z169" s="4" t="str">
        <f t="shared" si="27"/>
        <v>13</v>
      </c>
      <c r="AA169" s="6">
        <f t="shared" si="28"/>
        <v>13</v>
      </c>
      <c r="AB169" t="str">
        <f t="shared" si="29"/>
        <v>Friday</v>
      </c>
    </row>
    <row r="170" spans="1:28" x14ac:dyDescent="0.25">
      <c r="A170" s="3" t="s">
        <v>466</v>
      </c>
      <c r="B170" t="s">
        <v>467</v>
      </c>
      <c r="C170" s="3" t="s">
        <v>467</v>
      </c>
      <c r="D170" s="6">
        <v>0</v>
      </c>
      <c r="E170" s="6">
        <v>105</v>
      </c>
      <c r="F170" s="6">
        <f t="shared" si="20"/>
        <v>1</v>
      </c>
      <c r="G170" s="6">
        <f t="shared" si="21"/>
        <v>45</v>
      </c>
      <c r="H170" s="6" t="str" cm="1">
        <f t="array" ref="H170">_xlfn.IFS(E170&lt;=80,"Series",E170&lt;=120,"TV Movie",E170&gt;120,"Long Movie")</f>
        <v>TV Movie</v>
      </c>
      <c r="I170" t="s">
        <v>5529</v>
      </c>
      <c r="J170" t="s">
        <v>132</v>
      </c>
      <c r="K170" t="s">
        <v>8156</v>
      </c>
      <c r="L170" s="5">
        <v>7.8</v>
      </c>
      <c r="M170" t="str" cm="1">
        <f t="array" ref="M170">_xlfn.IFS(L170&lt;=2,"Flop",L170&lt;=5,"Average",L170&lt;=7,"Hit",L170&lt;=9,"Superhit",L170&gt;9,"BlockBuster")</f>
        <v>Superhit</v>
      </c>
      <c r="N170" s="6">
        <v>435444</v>
      </c>
      <c r="O170" s="6" t="str" cm="1">
        <f t="array" ref="O170">_xlfn.IFS(N170&lt;=100000,"Low",N170&lt;=500000,"Median",N170&lt;=1500000,"High",N170&gt;1500000,"Very High")</f>
        <v>Median</v>
      </c>
      <c r="P170">
        <v>30000000</v>
      </c>
      <c r="Q170">
        <v>296578797</v>
      </c>
      <c r="R170">
        <f t="shared" si="22"/>
        <v>266578797</v>
      </c>
      <c r="S170" t="str">
        <f t="shared" si="23"/>
        <v>Profit</v>
      </c>
      <c r="T170" s="1">
        <v>30840</v>
      </c>
      <c r="U170" t="s">
        <v>342</v>
      </c>
      <c r="V170" s="14">
        <v>30840</v>
      </c>
      <c r="W170" t="str">
        <f t="shared" si="24"/>
        <v>June</v>
      </c>
      <c r="X170" s="4" t="str">
        <f t="shared" si="25"/>
        <v>1984</v>
      </c>
      <c r="Y170" s="6">
        <f t="shared" si="26"/>
        <v>1984</v>
      </c>
      <c r="Z170" s="4" t="str">
        <f t="shared" si="27"/>
        <v>7</v>
      </c>
      <c r="AA170" s="6">
        <f t="shared" si="28"/>
        <v>7</v>
      </c>
      <c r="AB170" t="str">
        <f t="shared" si="29"/>
        <v>Thursday</v>
      </c>
    </row>
    <row r="171" spans="1:28" x14ac:dyDescent="0.25">
      <c r="A171" s="3" t="s">
        <v>468</v>
      </c>
      <c r="B171" t="s">
        <v>469</v>
      </c>
      <c r="C171" s="3" t="s">
        <v>469</v>
      </c>
      <c r="D171" s="6">
        <v>0</v>
      </c>
      <c r="E171" s="6">
        <v>106</v>
      </c>
      <c r="F171" s="6">
        <f t="shared" si="20"/>
        <v>1</v>
      </c>
      <c r="G171" s="6">
        <f t="shared" si="21"/>
        <v>46</v>
      </c>
      <c r="H171" s="6" t="str" cm="1">
        <f t="array" ref="H171">_xlfn.IFS(E171&lt;=80,"Series",E171&lt;=120,"TV Movie",E171&gt;120,"Long Movie")</f>
        <v>TV Movie</v>
      </c>
      <c r="I171" t="s">
        <v>132</v>
      </c>
      <c r="J171" t="s">
        <v>8156</v>
      </c>
      <c r="K171" t="s">
        <v>83</v>
      </c>
      <c r="L171" s="5">
        <v>7.3</v>
      </c>
      <c r="M171" t="str" cm="1">
        <f t="array" ref="M171">_xlfn.IFS(L171&lt;=2,"Flop",L171&lt;=5,"Average",L171&lt;=7,"Hit",L171&lt;=9,"Superhit",L171&gt;9,"BlockBuster")</f>
        <v>Superhit</v>
      </c>
      <c r="N171" s="6">
        <v>239724</v>
      </c>
      <c r="O171" s="6" t="str" cm="1">
        <f t="array" ref="O171">_xlfn.IFS(N171&lt;=100000,"Low",N171&lt;=500000,"Median",N171&lt;=1500000,"High",N171&gt;1500000,"Very High")</f>
        <v>Median</v>
      </c>
      <c r="P171">
        <v>11000000</v>
      </c>
      <c r="Q171">
        <v>153898890</v>
      </c>
      <c r="R171">
        <f t="shared" si="22"/>
        <v>142898890</v>
      </c>
      <c r="S171" t="str">
        <f t="shared" si="23"/>
        <v>Profit</v>
      </c>
      <c r="T171" s="1">
        <v>30841</v>
      </c>
      <c r="U171" t="s">
        <v>470</v>
      </c>
      <c r="V171" s="14">
        <v>30841</v>
      </c>
      <c r="W171" t="str">
        <f t="shared" si="24"/>
        <v>June</v>
      </c>
      <c r="X171" s="4" t="str">
        <f t="shared" si="25"/>
        <v>1984</v>
      </c>
      <c r="Y171" s="6">
        <f t="shared" si="26"/>
        <v>1984</v>
      </c>
      <c r="Z171" s="4" t="str">
        <f t="shared" si="27"/>
        <v>8</v>
      </c>
      <c r="AA171" s="6">
        <f t="shared" si="28"/>
        <v>8</v>
      </c>
      <c r="AB171" t="str">
        <f t="shared" si="29"/>
        <v>Friday</v>
      </c>
    </row>
    <row r="172" spans="1:28" x14ac:dyDescent="0.25">
      <c r="A172" s="3" t="s">
        <v>471</v>
      </c>
      <c r="B172" t="s">
        <v>472</v>
      </c>
      <c r="C172" s="3" t="s">
        <v>472</v>
      </c>
      <c r="D172" s="6">
        <v>0</v>
      </c>
      <c r="E172" s="6">
        <v>118</v>
      </c>
      <c r="F172" s="6">
        <f t="shared" si="20"/>
        <v>1</v>
      </c>
      <c r="G172" s="6">
        <f t="shared" si="21"/>
        <v>58</v>
      </c>
      <c r="H172" s="6" t="str" cm="1">
        <f t="array" ref="H172">_xlfn.IFS(E172&lt;=80,"Series",E172&lt;=120,"TV Movie",E172&gt;120,"Long Movie")</f>
        <v>TV Movie</v>
      </c>
      <c r="I172" t="s">
        <v>5529</v>
      </c>
      <c r="J172" t="s">
        <v>8158</v>
      </c>
      <c r="K172" t="s">
        <v>5802</v>
      </c>
      <c r="L172" s="5">
        <v>7.5</v>
      </c>
      <c r="M172" t="str" cm="1">
        <f t="array" ref="M172">_xlfn.IFS(L172&lt;=2,"Flop",L172&lt;=5,"Average",L172&lt;=7,"Hit",L172&lt;=9,"Superhit",L172&gt;9,"BlockBuster")</f>
        <v>Superhit</v>
      </c>
      <c r="N172" s="6">
        <v>524781</v>
      </c>
      <c r="O172" s="6" t="str" cm="1">
        <f t="array" ref="O172">_xlfn.IFS(N172&lt;=100000,"Low",N172&lt;=500000,"Median",N172&lt;=1500000,"High",N172&gt;1500000,"Very High")</f>
        <v>High</v>
      </c>
      <c r="P172">
        <v>28000000</v>
      </c>
      <c r="Q172">
        <v>333107271</v>
      </c>
      <c r="R172">
        <f t="shared" si="22"/>
        <v>305107271</v>
      </c>
      <c r="S172" t="str">
        <f t="shared" si="23"/>
        <v>Profit</v>
      </c>
      <c r="T172" s="1">
        <v>30810</v>
      </c>
      <c r="U172" t="s">
        <v>139</v>
      </c>
      <c r="V172" s="14">
        <v>30810</v>
      </c>
      <c r="W172" t="str">
        <f t="shared" si="24"/>
        <v>May</v>
      </c>
      <c r="X172" s="4" t="str">
        <f t="shared" si="25"/>
        <v>1984</v>
      </c>
      <c r="Y172" s="6">
        <f t="shared" si="26"/>
        <v>1984</v>
      </c>
      <c r="Z172" s="4" t="str">
        <f t="shared" si="27"/>
        <v>8</v>
      </c>
      <c r="AA172" s="6">
        <f t="shared" si="28"/>
        <v>8</v>
      </c>
      <c r="AB172" t="str">
        <f t="shared" si="29"/>
        <v>Tuesday</v>
      </c>
    </row>
    <row r="173" spans="1:28" x14ac:dyDescent="0.25">
      <c r="A173" s="3" t="s">
        <v>473</v>
      </c>
      <c r="B173" t="s">
        <v>474</v>
      </c>
      <c r="C173" s="3" t="s">
        <v>474</v>
      </c>
      <c r="D173" s="6">
        <v>0</v>
      </c>
      <c r="E173" s="6">
        <v>126</v>
      </c>
      <c r="F173" s="6">
        <f t="shared" si="20"/>
        <v>2</v>
      </c>
      <c r="G173" s="6">
        <f t="shared" si="21"/>
        <v>6</v>
      </c>
      <c r="H173" s="6" t="str" cm="1">
        <f t="array" ref="H173">_xlfn.IFS(E173&lt;=80,"Series",E173&lt;=120,"TV Movie",E173&gt;120,"Long Movie")</f>
        <v>Long Movie</v>
      </c>
      <c r="I173" t="s">
        <v>5529</v>
      </c>
      <c r="J173" t="s">
        <v>145</v>
      </c>
      <c r="K173" t="s">
        <v>8163</v>
      </c>
      <c r="L173" s="5">
        <v>7.3</v>
      </c>
      <c r="M173" t="str" cm="1">
        <f t="array" ref="M173">_xlfn.IFS(L173&lt;=2,"Flop",L173&lt;=5,"Average",L173&lt;=7,"Hit",L173&lt;=9,"Superhit",L173&gt;9,"BlockBuster")</f>
        <v>Superhit</v>
      </c>
      <c r="N173" s="6">
        <v>238824</v>
      </c>
      <c r="O173" s="6" t="str" cm="1">
        <f t="array" ref="O173">_xlfn.IFS(N173&lt;=100000,"Low",N173&lt;=500000,"Median",N173&lt;=1500000,"High",N173&gt;1500000,"Very High")</f>
        <v>Median</v>
      </c>
      <c r="P173">
        <v>8000000</v>
      </c>
      <c r="Q173">
        <v>91119319</v>
      </c>
      <c r="R173">
        <f t="shared" si="22"/>
        <v>83119319</v>
      </c>
      <c r="S173" t="str">
        <f t="shared" si="23"/>
        <v>Profit</v>
      </c>
      <c r="T173" s="1">
        <v>30855</v>
      </c>
      <c r="U173" t="s">
        <v>181</v>
      </c>
      <c r="V173" s="14">
        <v>30855</v>
      </c>
      <c r="W173" t="str">
        <f t="shared" si="24"/>
        <v>June</v>
      </c>
      <c r="X173" s="4" t="str">
        <f t="shared" si="25"/>
        <v>1984</v>
      </c>
      <c r="Y173" s="6">
        <f t="shared" si="26"/>
        <v>1984</v>
      </c>
      <c r="Z173" s="4" t="str">
        <f t="shared" si="27"/>
        <v>22</v>
      </c>
      <c r="AA173" s="6">
        <f t="shared" si="28"/>
        <v>22</v>
      </c>
      <c r="AB173" t="str">
        <f t="shared" si="29"/>
        <v>Friday</v>
      </c>
    </row>
    <row r="174" spans="1:28" x14ac:dyDescent="0.25">
      <c r="A174" s="3" t="s">
        <v>475</v>
      </c>
      <c r="B174" t="s">
        <v>476</v>
      </c>
      <c r="C174" s="3" t="s">
        <v>477</v>
      </c>
      <c r="D174" s="6">
        <v>0</v>
      </c>
      <c r="E174" s="6">
        <v>117</v>
      </c>
      <c r="F174" s="6">
        <f t="shared" si="20"/>
        <v>1</v>
      </c>
      <c r="G174" s="6">
        <f t="shared" si="21"/>
        <v>57</v>
      </c>
      <c r="H174" s="6" t="str" cm="1">
        <f t="array" ref="H174">_xlfn.IFS(E174&lt;=80,"Series",E174&lt;=120,"TV Movie",E174&gt;120,"Long Movie")</f>
        <v>TV Movie</v>
      </c>
      <c r="I174" t="s">
        <v>8158</v>
      </c>
      <c r="J174" t="s">
        <v>8159</v>
      </c>
      <c r="K174" t="s">
        <v>8161</v>
      </c>
      <c r="L174" s="5">
        <v>8</v>
      </c>
      <c r="M174" t="str" cm="1">
        <f t="array" ref="M174">_xlfn.IFS(L174&lt;=2,"Flop",L174&lt;=5,"Average",L174&lt;=7,"Hit",L174&lt;=9,"Superhit",L174&gt;9,"BlockBuster")</f>
        <v>Superhit</v>
      </c>
      <c r="N174" s="6">
        <v>177702</v>
      </c>
      <c r="O174" s="6" t="str" cm="1">
        <f t="array" ref="O174">_xlfn.IFS(N174&lt;=100000,"Low",N174&lt;=500000,"Median",N174&lt;=1500000,"High",N174&gt;1500000,"Very High")</f>
        <v>Median</v>
      </c>
      <c r="P174">
        <v>1000000</v>
      </c>
      <c r="Q174">
        <v>8853968</v>
      </c>
      <c r="R174">
        <f t="shared" si="22"/>
        <v>7853968</v>
      </c>
      <c r="S174" t="str">
        <f t="shared" si="23"/>
        <v>Profit</v>
      </c>
      <c r="T174" s="1">
        <v>30752</v>
      </c>
      <c r="U174" t="s">
        <v>478</v>
      </c>
      <c r="V174" s="14">
        <v>30752</v>
      </c>
      <c r="W174" t="str">
        <f t="shared" si="24"/>
        <v>March</v>
      </c>
      <c r="X174" s="4" t="str">
        <f t="shared" si="25"/>
        <v>1984</v>
      </c>
      <c r="Y174" s="6">
        <f t="shared" si="26"/>
        <v>1984</v>
      </c>
      <c r="Z174" s="4" t="str">
        <f t="shared" si="27"/>
        <v>11</v>
      </c>
      <c r="AA174" s="6">
        <f t="shared" si="28"/>
        <v>11</v>
      </c>
      <c r="AB174" t="str">
        <f t="shared" si="29"/>
        <v>Sunday</v>
      </c>
    </row>
    <row r="175" spans="1:28" x14ac:dyDescent="0.25">
      <c r="A175" s="3" t="s">
        <v>479</v>
      </c>
      <c r="B175" t="s">
        <v>480</v>
      </c>
      <c r="C175" s="3" t="s">
        <v>480</v>
      </c>
      <c r="D175" s="6">
        <v>0</v>
      </c>
      <c r="E175" s="6">
        <v>141</v>
      </c>
      <c r="F175" s="6">
        <f t="shared" si="20"/>
        <v>2</v>
      </c>
      <c r="G175" s="6">
        <f t="shared" si="21"/>
        <v>21</v>
      </c>
      <c r="H175" s="6" t="str" cm="1">
        <f t="array" ref="H175">_xlfn.IFS(E175&lt;=80,"Series",E175&lt;=120,"TV Movie",E175&gt;120,"Long Movie")</f>
        <v>Long Movie</v>
      </c>
      <c r="I175" t="s">
        <v>8160</v>
      </c>
      <c r="J175" t="s">
        <v>145</v>
      </c>
      <c r="K175" t="s">
        <v>8167</v>
      </c>
      <c r="L175" s="5">
        <v>7.8</v>
      </c>
      <c r="M175" t="str" cm="1">
        <f t="array" ref="M175">_xlfn.IFS(L175&lt;=2,"Flop",L175&lt;=5,"Average",L175&lt;=7,"Hit",L175&lt;=9,"Superhit",L175&gt;9,"BlockBuster")</f>
        <v>Superhit</v>
      </c>
      <c r="N175" s="6">
        <v>58158</v>
      </c>
      <c r="O175" s="6" t="str" cm="1">
        <f t="array" ref="O175">_xlfn.IFS(N175&lt;=100000,"Low",N175&lt;=500000,"Median",N175&lt;=1500000,"High",N175&gt;1500000,"Very High")</f>
        <v>Low</v>
      </c>
      <c r="P175">
        <v>14400000</v>
      </c>
      <c r="Q175">
        <v>34700291</v>
      </c>
      <c r="R175">
        <f t="shared" si="22"/>
        <v>20300291</v>
      </c>
      <c r="S175" t="str">
        <f t="shared" si="23"/>
        <v>Profit</v>
      </c>
      <c r="T175" s="1">
        <v>30988</v>
      </c>
      <c r="U175" t="s">
        <v>481</v>
      </c>
      <c r="V175" s="14">
        <v>30988</v>
      </c>
      <c r="W175" t="str">
        <f t="shared" si="24"/>
        <v>November</v>
      </c>
      <c r="X175" s="4" t="str">
        <f t="shared" si="25"/>
        <v>1984</v>
      </c>
      <c r="Y175" s="6">
        <f t="shared" si="26"/>
        <v>1984</v>
      </c>
      <c r="Z175" s="4" t="str">
        <f t="shared" si="27"/>
        <v>2</v>
      </c>
      <c r="AA175" s="6">
        <f t="shared" si="28"/>
        <v>2</v>
      </c>
      <c r="AB175" t="str">
        <f t="shared" si="29"/>
        <v>Friday</v>
      </c>
    </row>
    <row r="176" spans="1:28" x14ac:dyDescent="0.25">
      <c r="A176" s="3" t="s">
        <v>482</v>
      </c>
      <c r="B176" t="s">
        <v>483</v>
      </c>
      <c r="C176" s="3" t="s">
        <v>483</v>
      </c>
      <c r="D176" s="6">
        <v>0</v>
      </c>
      <c r="E176" s="6">
        <v>138</v>
      </c>
      <c r="F176" s="6">
        <f t="shared" si="20"/>
        <v>2</v>
      </c>
      <c r="G176" s="6">
        <f t="shared" si="21"/>
        <v>18</v>
      </c>
      <c r="H176" s="6" t="str" cm="1">
        <f t="array" ref="H176">_xlfn.IFS(E176&lt;=80,"Series",E176&lt;=120,"TV Movie",E176&gt;120,"Long Movie")</f>
        <v>Long Movie</v>
      </c>
      <c r="I176" t="s">
        <v>145</v>
      </c>
      <c r="J176" t="s">
        <v>8168</v>
      </c>
      <c r="K176" t="s">
        <v>5802</v>
      </c>
      <c r="L176" s="5">
        <v>7.4</v>
      </c>
      <c r="M176" t="str" cm="1">
        <f t="array" ref="M176">_xlfn.IFS(L176&lt;=2,"Flop",L176&lt;=5,"Average",L176&lt;=7,"Hit",L176&lt;=9,"Superhit",L176&gt;9,"BlockBuster")</f>
        <v>Superhit</v>
      </c>
      <c r="N176" s="6">
        <v>51597</v>
      </c>
      <c r="O176" s="6" t="str" cm="1">
        <f t="array" ref="O176">_xlfn.IFS(N176&lt;=100000,"Low",N176&lt;=500000,"Median",N176&lt;=1500000,"High",N176&gt;1500000,"Very High")</f>
        <v>Low</v>
      </c>
      <c r="P176">
        <v>28000000</v>
      </c>
      <c r="Q176">
        <v>47951979</v>
      </c>
      <c r="R176">
        <f t="shared" si="22"/>
        <v>19951979</v>
      </c>
      <c r="S176" t="str">
        <f t="shared" si="23"/>
        <v>Profit</v>
      </c>
      <c r="T176" s="1">
        <v>30813</v>
      </c>
      <c r="U176" t="s">
        <v>484</v>
      </c>
      <c r="V176" s="14">
        <v>30813</v>
      </c>
      <c r="W176" t="str">
        <f t="shared" si="24"/>
        <v>May</v>
      </c>
      <c r="X176" s="4" t="str">
        <f t="shared" si="25"/>
        <v>1984</v>
      </c>
      <c r="Y176" s="6">
        <f t="shared" si="26"/>
        <v>1984</v>
      </c>
      <c r="Z176" s="4" t="str">
        <f t="shared" si="27"/>
        <v>11</v>
      </c>
      <c r="AA176" s="6">
        <f t="shared" si="28"/>
        <v>11</v>
      </c>
      <c r="AB176" t="str">
        <f t="shared" si="29"/>
        <v>Friday</v>
      </c>
    </row>
    <row r="177" spans="1:28" x14ac:dyDescent="0.25">
      <c r="A177" s="3" t="s">
        <v>485</v>
      </c>
      <c r="B177" t="s">
        <v>486</v>
      </c>
      <c r="C177" s="3" t="s">
        <v>486</v>
      </c>
      <c r="D177" s="6">
        <v>0</v>
      </c>
      <c r="E177" s="6">
        <v>91</v>
      </c>
      <c r="F177" s="6">
        <f t="shared" si="20"/>
        <v>1</v>
      </c>
      <c r="G177" s="6">
        <f t="shared" si="21"/>
        <v>31</v>
      </c>
      <c r="H177" s="6" t="str" cm="1">
        <f t="array" ref="H177">_xlfn.IFS(E177&lt;=80,"Series",E177&lt;=120,"TV Movie",E177&gt;120,"Long Movie")</f>
        <v>TV Movie</v>
      </c>
      <c r="I177" t="s">
        <v>83</v>
      </c>
      <c r="J177" t="s">
        <v>5802</v>
      </c>
      <c r="K177" t="s">
        <v>5802</v>
      </c>
      <c r="L177" s="5">
        <v>7.4</v>
      </c>
      <c r="M177" t="str" cm="1">
        <f t="array" ref="M177">_xlfn.IFS(L177&lt;=2,"Flop",L177&lt;=5,"Average",L177&lt;=7,"Hit",L177&lt;=9,"Superhit",L177&gt;9,"BlockBuster")</f>
        <v>Superhit</v>
      </c>
      <c r="N177" s="6">
        <v>257197</v>
      </c>
      <c r="O177" s="6" t="str" cm="1">
        <f t="array" ref="O177">_xlfn.IFS(N177&lt;=100000,"Low",N177&lt;=500000,"Median",N177&lt;=1500000,"High",N177&gt;1500000,"Very High")</f>
        <v>Median</v>
      </c>
      <c r="P177">
        <v>1800000</v>
      </c>
      <c r="Q177">
        <v>25685134</v>
      </c>
      <c r="R177">
        <f t="shared" si="22"/>
        <v>23885134</v>
      </c>
      <c r="S177" t="str">
        <f t="shared" si="23"/>
        <v>Profit</v>
      </c>
      <c r="T177" s="2">
        <v>30956</v>
      </c>
      <c r="U177" t="s">
        <v>487</v>
      </c>
      <c r="V177" s="14">
        <v>30956</v>
      </c>
      <c r="W177" t="str">
        <f t="shared" si="24"/>
        <v>October</v>
      </c>
      <c r="X177" s="4" t="str">
        <f t="shared" si="25"/>
        <v>1984</v>
      </c>
      <c r="Y177" s="6">
        <f t="shared" si="26"/>
        <v>1984</v>
      </c>
      <c r="Z177" s="4" t="str">
        <f t="shared" si="27"/>
        <v>1</v>
      </c>
      <c r="AA177" s="6">
        <f t="shared" si="28"/>
        <v>1</v>
      </c>
      <c r="AB177" t="str">
        <f t="shared" si="29"/>
        <v>Monday</v>
      </c>
    </row>
    <row r="178" spans="1:28" x14ac:dyDescent="0.25">
      <c r="A178" s="3" t="s">
        <v>488</v>
      </c>
      <c r="B178" t="s">
        <v>489</v>
      </c>
      <c r="C178" s="3" t="s">
        <v>489</v>
      </c>
      <c r="D178" s="6">
        <v>0</v>
      </c>
      <c r="E178" s="6">
        <v>229</v>
      </c>
      <c r="F178" s="6">
        <f t="shared" si="20"/>
        <v>3</v>
      </c>
      <c r="G178" s="6">
        <f t="shared" si="21"/>
        <v>49</v>
      </c>
      <c r="H178" s="6" t="str" cm="1">
        <f t="array" ref="H178">_xlfn.IFS(E178&lt;=80,"Series",E178&lt;=120,"TV Movie",E178&gt;120,"Long Movie")</f>
        <v>Long Movie</v>
      </c>
      <c r="I178" t="s">
        <v>8162</v>
      </c>
      <c r="J178" t="s">
        <v>145</v>
      </c>
      <c r="K178" t="s">
        <v>5802</v>
      </c>
      <c r="L178" s="5">
        <v>8.3000000000000007</v>
      </c>
      <c r="M178" t="str" cm="1">
        <f t="array" ref="M178">_xlfn.IFS(L178&lt;=2,"Flop",L178&lt;=5,"Average",L178&lt;=7,"Hit",L178&lt;=9,"Superhit",L178&gt;9,"BlockBuster")</f>
        <v>Superhit</v>
      </c>
      <c r="N178" s="6">
        <v>369185</v>
      </c>
      <c r="O178" s="6" t="str" cm="1">
        <f t="array" ref="O178">_xlfn.IFS(N178&lt;=100000,"Low",N178&lt;=500000,"Median",N178&lt;=1500000,"High",N178&gt;1500000,"Very High")</f>
        <v>Median</v>
      </c>
      <c r="P178">
        <v>30000000</v>
      </c>
      <c r="Q178">
        <v>5474090</v>
      </c>
      <c r="R178">
        <f t="shared" si="22"/>
        <v>-24525910</v>
      </c>
      <c r="S178" t="str">
        <f t="shared" si="23"/>
        <v>Loss</v>
      </c>
      <c r="T178" s="1">
        <v>30822</v>
      </c>
      <c r="U178" t="s">
        <v>490</v>
      </c>
      <c r="V178" s="14">
        <v>30822</v>
      </c>
      <c r="W178" t="str">
        <f t="shared" si="24"/>
        <v>May</v>
      </c>
      <c r="X178" s="4" t="str">
        <f t="shared" si="25"/>
        <v>1984</v>
      </c>
      <c r="Y178" s="6">
        <f t="shared" si="26"/>
        <v>1984</v>
      </c>
      <c r="Z178" s="4" t="str">
        <f t="shared" si="27"/>
        <v>20</v>
      </c>
      <c r="AA178" s="6">
        <f t="shared" si="28"/>
        <v>20</v>
      </c>
      <c r="AB178" t="str">
        <f t="shared" si="29"/>
        <v>Sunday</v>
      </c>
    </row>
    <row r="179" spans="1:28" x14ac:dyDescent="0.25">
      <c r="A179" s="3" t="s">
        <v>491</v>
      </c>
      <c r="B179" t="s">
        <v>492</v>
      </c>
      <c r="C179" s="3" t="s">
        <v>492</v>
      </c>
      <c r="D179" s="6">
        <v>0</v>
      </c>
      <c r="E179" s="6">
        <v>96</v>
      </c>
      <c r="F179" s="6">
        <f t="shared" si="20"/>
        <v>1</v>
      </c>
      <c r="G179" s="6">
        <f t="shared" si="21"/>
        <v>36</v>
      </c>
      <c r="H179" s="6" t="str" cm="1">
        <f t="array" ref="H179">_xlfn.IFS(E179&lt;=80,"Series",E179&lt;=120,"TV Movie",E179&gt;120,"Long Movie")</f>
        <v>TV Movie</v>
      </c>
      <c r="I179" t="s">
        <v>132</v>
      </c>
      <c r="J179" t="s">
        <v>5802</v>
      </c>
      <c r="K179" t="s">
        <v>5802</v>
      </c>
      <c r="L179" s="5">
        <v>6.7</v>
      </c>
      <c r="M179" t="str" cm="1">
        <f t="array" ref="M179">_xlfn.IFS(L179&lt;=2,"Flop",L179&lt;=5,"Average",L179&lt;=7,"Hit",L179&lt;=9,"Superhit",L179&gt;9,"BlockBuster")</f>
        <v>Hit</v>
      </c>
      <c r="N179" s="6">
        <v>134328</v>
      </c>
      <c r="O179" s="6" t="str" cm="1">
        <f t="array" ref="O179">_xlfn.IFS(N179&lt;=100000,"Low",N179&lt;=500000,"Median",N179&lt;=1500000,"High",N179&gt;1500000,"Very High")</f>
        <v>Median</v>
      </c>
      <c r="P179">
        <v>4500000</v>
      </c>
      <c r="Q179">
        <v>81198894</v>
      </c>
      <c r="R179">
        <f t="shared" si="22"/>
        <v>76698894</v>
      </c>
      <c r="S179" t="str">
        <f t="shared" si="23"/>
        <v>Profit</v>
      </c>
      <c r="T179" s="1">
        <v>30751</v>
      </c>
      <c r="U179" t="s">
        <v>493</v>
      </c>
      <c r="V179" s="14">
        <v>30751</v>
      </c>
      <c r="W179" t="str">
        <f t="shared" si="24"/>
        <v>March</v>
      </c>
      <c r="X179" s="4" t="str">
        <f t="shared" si="25"/>
        <v>1984</v>
      </c>
      <c r="Y179" s="6">
        <f t="shared" si="26"/>
        <v>1984</v>
      </c>
      <c r="Z179" s="4" t="str">
        <f t="shared" si="27"/>
        <v>10</v>
      </c>
      <c r="AA179" s="6">
        <f t="shared" si="28"/>
        <v>10</v>
      </c>
      <c r="AB179" t="str">
        <f t="shared" si="29"/>
        <v>Saturday</v>
      </c>
    </row>
    <row r="180" spans="1:28" x14ac:dyDescent="0.25">
      <c r="A180" s="3" t="s">
        <v>494</v>
      </c>
      <c r="B180" t="s">
        <v>495</v>
      </c>
      <c r="C180" s="3" t="s">
        <v>495</v>
      </c>
      <c r="D180" s="6">
        <v>0</v>
      </c>
      <c r="E180" s="6">
        <v>114</v>
      </c>
      <c r="F180" s="6">
        <f t="shared" si="20"/>
        <v>1</v>
      </c>
      <c r="G180" s="6">
        <f t="shared" si="21"/>
        <v>54</v>
      </c>
      <c r="H180" s="6" t="str" cm="1">
        <f t="array" ref="H180">_xlfn.IFS(E180&lt;=80,"Series",E180&lt;=120,"TV Movie",E180&gt;120,"Long Movie")</f>
        <v>TV Movie</v>
      </c>
      <c r="I180" t="s">
        <v>5529</v>
      </c>
      <c r="J180" t="s">
        <v>145</v>
      </c>
      <c r="K180" t="s">
        <v>3857</v>
      </c>
      <c r="L180" s="5">
        <v>6.3</v>
      </c>
      <c r="M180" t="str" cm="1">
        <f t="array" ref="M180">_xlfn.IFS(L180&lt;=2,"Flop",L180&lt;=5,"Average",L180&lt;=7,"Hit",L180&lt;=9,"Superhit",L180&gt;9,"BlockBuster")</f>
        <v>Hit</v>
      </c>
      <c r="N180" s="6">
        <v>61550</v>
      </c>
      <c r="O180" s="6" t="str" cm="1">
        <f t="array" ref="O180">_xlfn.IFS(N180&lt;=100000,"Low",N180&lt;=500000,"Median",N180&lt;=1500000,"High",N180&gt;1500000,"Very High")</f>
        <v>Low</v>
      </c>
      <c r="P180">
        <v>17000000</v>
      </c>
      <c r="Q180">
        <v>38376497</v>
      </c>
      <c r="R180">
        <f t="shared" si="22"/>
        <v>21376497</v>
      </c>
      <c r="S180" t="str">
        <f t="shared" si="23"/>
        <v>Profit</v>
      </c>
      <c r="T180" s="1">
        <v>30904</v>
      </c>
      <c r="U180" t="s">
        <v>315</v>
      </c>
      <c r="V180" s="14">
        <v>30904</v>
      </c>
      <c r="W180" t="str">
        <f t="shared" si="24"/>
        <v>August</v>
      </c>
      <c r="X180" s="4" t="str">
        <f t="shared" si="25"/>
        <v>1984</v>
      </c>
      <c r="Y180" s="6">
        <f t="shared" si="26"/>
        <v>1984</v>
      </c>
      <c r="Z180" s="4" t="str">
        <f t="shared" si="27"/>
        <v>10</v>
      </c>
      <c r="AA180" s="6">
        <f t="shared" si="28"/>
        <v>10</v>
      </c>
      <c r="AB180" t="str">
        <f t="shared" si="29"/>
        <v>Friday</v>
      </c>
    </row>
    <row r="181" spans="1:28" x14ac:dyDescent="0.25">
      <c r="A181" s="3" t="s">
        <v>496</v>
      </c>
      <c r="B181" t="s">
        <v>497</v>
      </c>
      <c r="C181" s="3" t="s">
        <v>497</v>
      </c>
      <c r="D181" s="6">
        <v>0</v>
      </c>
      <c r="E181" s="6">
        <v>90</v>
      </c>
      <c r="F181" s="6">
        <f t="shared" si="20"/>
        <v>1</v>
      </c>
      <c r="G181" s="6">
        <f t="shared" si="21"/>
        <v>30</v>
      </c>
      <c r="H181" s="6" t="str" cm="1">
        <f t="array" ref="H181">_xlfn.IFS(E181&lt;=80,"Series",E181&lt;=120,"TV Movie",E181&gt;120,"Long Movie")</f>
        <v>TV Movie</v>
      </c>
      <c r="I181" t="s">
        <v>132</v>
      </c>
      <c r="J181" t="s">
        <v>5802</v>
      </c>
      <c r="K181" t="s">
        <v>5802</v>
      </c>
      <c r="L181" s="5">
        <v>6.6</v>
      </c>
      <c r="M181" t="str" cm="1">
        <f t="array" ref="M181">_xlfn.IFS(L181&lt;=2,"Flop",L181&lt;=5,"Average",L181&lt;=7,"Hit",L181&lt;=9,"Superhit",L181&gt;9,"BlockBuster")</f>
        <v>Hit</v>
      </c>
      <c r="N181" s="6">
        <v>57370</v>
      </c>
      <c r="O181" s="6" t="str" cm="1">
        <f t="array" ref="O181">_xlfn.IFS(N181&lt;=100000,"Low",N181&lt;=500000,"Median",N181&lt;=1500000,"High",N181&gt;1500000,"Very High")</f>
        <v>Low</v>
      </c>
      <c r="P181">
        <v>8000000</v>
      </c>
      <c r="Q181">
        <v>40874452</v>
      </c>
      <c r="R181">
        <f t="shared" si="22"/>
        <v>32874452</v>
      </c>
      <c r="S181" t="str">
        <f t="shared" si="23"/>
        <v>Profit</v>
      </c>
      <c r="T181" s="1">
        <v>30883</v>
      </c>
      <c r="U181" t="s">
        <v>498</v>
      </c>
      <c r="V181" s="14">
        <v>30883</v>
      </c>
      <c r="W181" t="str">
        <f t="shared" si="24"/>
        <v>July</v>
      </c>
      <c r="X181" s="4" t="str">
        <f t="shared" si="25"/>
        <v>1984</v>
      </c>
      <c r="Y181" s="6">
        <f t="shared" si="26"/>
        <v>1984</v>
      </c>
      <c r="Z181" s="4" t="str">
        <f t="shared" si="27"/>
        <v>20</v>
      </c>
      <c r="AA181" s="6">
        <f t="shared" si="28"/>
        <v>20</v>
      </c>
      <c r="AB181" t="str">
        <f t="shared" si="29"/>
        <v>Friday</v>
      </c>
    </row>
    <row r="182" spans="1:28" x14ac:dyDescent="0.25">
      <c r="A182" s="3" t="s">
        <v>499</v>
      </c>
      <c r="B182" t="s">
        <v>500</v>
      </c>
      <c r="C182" s="3" t="s">
        <v>500</v>
      </c>
      <c r="D182" s="6">
        <v>0</v>
      </c>
      <c r="E182" s="6">
        <v>106</v>
      </c>
      <c r="F182" s="6">
        <f t="shared" si="20"/>
        <v>1</v>
      </c>
      <c r="G182" s="6">
        <f t="shared" si="21"/>
        <v>46</v>
      </c>
      <c r="H182" s="6" t="str" cm="1">
        <f t="array" ref="H182">_xlfn.IFS(E182&lt;=80,"Series",E182&lt;=120,"TV Movie",E182&gt;120,"Long Movie")</f>
        <v>TV Movie</v>
      </c>
      <c r="I182" t="s">
        <v>5529</v>
      </c>
      <c r="J182" t="s">
        <v>8158</v>
      </c>
      <c r="K182" t="s">
        <v>132</v>
      </c>
      <c r="L182" s="5">
        <v>6.9</v>
      </c>
      <c r="M182" t="str" cm="1">
        <f t="array" ref="M182">_xlfn.IFS(L182&lt;=2,"Flop",L182&lt;=5,"Average",L182&lt;=7,"Hit",L182&lt;=9,"Superhit",L182&gt;9,"BlockBuster")</f>
        <v>Hit</v>
      </c>
      <c r="N182" s="6">
        <v>100966</v>
      </c>
      <c r="O182" s="6" t="str" cm="1">
        <f t="array" ref="O182">_xlfn.IFS(N182&lt;=100000,"Low",N182&lt;=500000,"Median",N182&lt;=1500000,"High",N182&gt;1500000,"Very High")</f>
        <v>Median</v>
      </c>
      <c r="P182">
        <v>10000000</v>
      </c>
      <c r="Q182">
        <v>86572238</v>
      </c>
      <c r="R182">
        <f t="shared" si="22"/>
        <v>76572238</v>
      </c>
      <c r="S182" t="str">
        <f t="shared" si="23"/>
        <v>Profit</v>
      </c>
      <c r="T182" s="1">
        <v>30765</v>
      </c>
      <c r="U182" t="s">
        <v>501</v>
      </c>
      <c r="V182" s="14">
        <v>30765</v>
      </c>
      <c r="W182" t="str">
        <f t="shared" si="24"/>
        <v>March</v>
      </c>
      <c r="X182" s="4" t="str">
        <f t="shared" si="25"/>
        <v>1984</v>
      </c>
      <c r="Y182" s="6">
        <f t="shared" si="26"/>
        <v>1984</v>
      </c>
      <c r="Z182" s="4" t="str">
        <f t="shared" si="27"/>
        <v>24</v>
      </c>
      <c r="AA182" s="6">
        <f t="shared" si="28"/>
        <v>24</v>
      </c>
      <c r="AB182" t="str">
        <f t="shared" si="29"/>
        <v>Saturday</v>
      </c>
    </row>
    <row r="183" spans="1:28" x14ac:dyDescent="0.25">
      <c r="A183" s="3" t="s">
        <v>502</v>
      </c>
      <c r="B183" t="s">
        <v>503</v>
      </c>
      <c r="C183" s="3" t="s">
        <v>503</v>
      </c>
      <c r="D183" s="6">
        <v>0</v>
      </c>
      <c r="E183" s="6">
        <v>93</v>
      </c>
      <c r="F183" s="6">
        <f t="shared" si="20"/>
        <v>1</v>
      </c>
      <c r="G183" s="6">
        <f t="shared" si="21"/>
        <v>33</v>
      </c>
      <c r="H183" s="6" t="str" cm="1">
        <f t="array" ref="H183">_xlfn.IFS(E183&lt;=80,"Series",E183&lt;=120,"TV Movie",E183&gt;120,"Long Movie")</f>
        <v>TV Movie</v>
      </c>
      <c r="I183" t="s">
        <v>132</v>
      </c>
      <c r="J183" t="s">
        <v>8157</v>
      </c>
      <c r="K183" t="s">
        <v>5802</v>
      </c>
      <c r="L183" s="5">
        <v>7</v>
      </c>
      <c r="M183" t="str" cm="1">
        <f t="array" ref="M183">_xlfn.IFS(L183&lt;=2,"Flop",L183&lt;=5,"Average",L183&lt;=7,"Hit",L183&lt;=9,"Superhit",L183&gt;9,"BlockBuster")</f>
        <v>Hit</v>
      </c>
      <c r="N183" s="6">
        <v>123103</v>
      </c>
      <c r="O183" s="6" t="str" cm="1">
        <f t="array" ref="O183">_xlfn.IFS(N183&lt;=100000,"Low",N183&lt;=500000,"Median",N183&lt;=1500000,"High",N183&gt;1500000,"Very High")</f>
        <v>Median</v>
      </c>
      <c r="P183">
        <v>6500000</v>
      </c>
      <c r="Q183">
        <v>23686027</v>
      </c>
      <c r="R183">
        <f t="shared" si="22"/>
        <v>17186027</v>
      </c>
      <c r="S183" t="str">
        <f t="shared" si="23"/>
        <v>Profit</v>
      </c>
      <c r="T183" s="1">
        <v>30806</v>
      </c>
      <c r="U183" t="s">
        <v>504</v>
      </c>
      <c r="V183" s="14">
        <v>30806</v>
      </c>
      <c r="W183" t="str">
        <f t="shared" si="24"/>
        <v>May</v>
      </c>
      <c r="X183" s="4" t="str">
        <f t="shared" si="25"/>
        <v>1984</v>
      </c>
      <c r="Y183" s="6">
        <f t="shared" si="26"/>
        <v>1984</v>
      </c>
      <c r="Z183" s="4" t="str">
        <f t="shared" si="27"/>
        <v>4</v>
      </c>
      <c r="AA183" s="6">
        <f t="shared" si="28"/>
        <v>4</v>
      </c>
      <c r="AB183" t="str">
        <f t="shared" si="29"/>
        <v>Friday</v>
      </c>
    </row>
    <row r="184" spans="1:28" x14ac:dyDescent="0.25">
      <c r="A184" s="3" t="s">
        <v>505</v>
      </c>
      <c r="B184" t="s">
        <v>506</v>
      </c>
      <c r="C184" s="3" t="s">
        <v>506</v>
      </c>
      <c r="D184" s="6">
        <v>0</v>
      </c>
      <c r="E184" s="6">
        <v>111</v>
      </c>
      <c r="F184" s="6">
        <f t="shared" si="20"/>
        <v>1</v>
      </c>
      <c r="G184" s="6">
        <f t="shared" si="21"/>
        <v>51</v>
      </c>
      <c r="H184" s="6" t="str" cm="1">
        <f t="array" ref="H184">_xlfn.IFS(E184&lt;=80,"Series",E184&lt;=120,"TV Movie",E184&gt;120,"Long Movie")</f>
        <v>TV Movie</v>
      </c>
      <c r="I184" t="s">
        <v>132</v>
      </c>
      <c r="J184" t="s">
        <v>8156</v>
      </c>
      <c r="K184" t="s">
        <v>8157</v>
      </c>
      <c r="L184" s="5">
        <v>6.3</v>
      </c>
      <c r="M184" t="str" cm="1">
        <f t="array" ref="M184">_xlfn.IFS(L184&lt;=2,"Flop",L184&lt;=5,"Average",L184&lt;=7,"Hit",L184&lt;=9,"Superhit",L184&gt;9,"BlockBuster")</f>
        <v>Hit</v>
      </c>
      <c r="N184" s="6">
        <v>81654</v>
      </c>
      <c r="O184" s="6" t="str" cm="1">
        <f t="array" ref="O184">_xlfn.IFS(N184&lt;=100000,"Low",N184&lt;=500000,"Median",N184&lt;=1500000,"High",N184&gt;1500000,"Very High")</f>
        <v>Low</v>
      </c>
      <c r="P184">
        <v>11000000</v>
      </c>
      <c r="Q184">
        <v>69821334</v>
      </c>
      <c r="R184">
        <f t="shared" si="22"/>
        <v>58821334</v>
      </c>
      <c r="S184" t="str">
        <f t="shared" si="23"/>
        <v>Profit</v>
      </c>
      <c r="T184" s="1">
        <v>30750</v>
      </c>
      <c r="U184" t="s">
        <v>507</v>
      </c>
      <c r="V184" s="14">
        <v>30750</v>
      </c>
      <c r="W184" t="str">
        <f t="shared" si="24"/>
        <v>March</v>
      </c>
      <c r="X184" s="4" t="str">
        <f t="shared" si="25"/>
        <v>1984</v>
      </c>
      <c r="Y184" s="6">
        <f t="shared" si="26"/>
        <v>1984</v>
      </c>
      <c r="Z184" s="4" t="str">
        <f t="shared" si="27"/>
        <v>9</v>
      </c>
      <c r="AA184" s="6">
        <f t="shared" si="28"/>
        <v>9</v>
      </c>
      <c r="AB184" t="str">
        <f t="shared" si="29"/>
        <v>Friday</v>
      </c>
    </row>
    <row r="185" spans="1:28" x14ac:dyDescent="0.25">
      <c r="A185" s="3" t="s">
        <v>508</v>
      </c>
      <c r="B185" t="s">
        <v>509</v>
      </c>
      <c r="C185" s="3" t="s">
        <v>509</v>
      </c>
      <c r="D185" s="6">
        <v>0</v>
      </c>
      <c r="E185" s="6">
        <v>105</v>
      </c>
      <c r="F185" s="6">
        <f t="shared" si="20"/>
        <v>1</v>
      </c>
      <c r="G185" s="6">
        <f t="shared" si="21"/>
        <v>45</v>
      </c>
      <c r="H185" s="6" t="str" cm="1">
        <f t="array" ref="H185">_xlfn.IFS(E185&lt;=80,"Series",E185&lt;=120,"TV Movie",E185&gt;120,"Long Movie")</f>
        <v>TV Movie</v>
      </c>
      <c r="I185" t="s">
        <v>5529</v>
      </c>
      <c r="J185" t="s">
        <v>8158</v>
      </c>
      <c r="K185" t="s">
        <v>8161</v>
      </c>
      <c r="L185" s="5">
        <v>6.6</v>
      </c>
      <c r="M185" t="str" cm="1">
        <f t="array" ref="M185">_xlfn.IFS(L185&lt;=2,"Flop",L185&lt;=5,"Average",L185&lt;=7,"Hit",L185&lt;=9,"Superhit",L185&gt;9,"BlockBuster")</f>
        <v>Hit</v>
      </c>
      <c r="N185" s="6">
        <v>84773</v>
      </c>
      <c r="O185" s="6" t="str" cm="1">
        <f t="array" ref="O185">_xlfn.IFS(N185&lt;=100000,"Low",N185&lt;=500000,"Median",N185&lt;=1500000,"High",N185&gt;1500000,"Very High")</f>
        <v>Low</v>
      </c>
      <c r="P185">
        <v>17000000</v>
      </c>
      <c r="Q185">
        <v>76471046</v>
      </c>
      <c r="R185">
        <f t="shared" si="22"/>
        <v>59471046</v>
      </c>
      <c r="S185" t="str">
        <f t="shared" si="23"/>
        <v>Profit</v>
      </c>
      <c r="T185" s="1">
        <v>30834</v>
      </c>
      <c r="U185" t="s">
        <v>510</v>
      </c>
      <c r="V185" s="14">
        <v>30834</v>
      </c>
      <c r="W185" t="str">
        <f t="shared" si="24"/>
        <v>June</v>
      </c>
      <c r="X185" s="4" t="str">
        <f t="shared" si="25"/>
        <v>1984</v>
      </c>
      <c r="Y185" s="6">
        <f t="shared" si="26"/>
        <v>1984</v>
      </c>
      <c r="Z185" s="4" t="str">
        <f t="shared" si="27"/>
        <v>1</v>
      </c>
      <c r="AA185" s="6">
        <f t="shared" si="28"/>
        <v>1</v>
      </c>
      <c r="AB185" t="str">
        <f t="shared" si="29"/>
        <v>Friday</v>
      </c>
    </row>
    <row r="186" spans="1:28" x14ac:dyDescent="0.25">
      <c r="A186" s="3" t="s">
        <v>511</v>
      </c>
      <c r="B186" t="s">
        <v>512</v>
      </c>
      <c r="C186" s="3" t="s">
        <v>512</v>
      </c>
      <c r="D186" s="6">
        <v>0</v>
      </c>
      <c r="E186" s="6">
        <v>115</v>
      </c>
      <c r="F186" s="6">
        <f t="shared" si="20"/>
        <v>1</v>
      </c>
      <c r="G186" s="6">
        <f t="shared" si="21"/>
        <v>55</v>
      </c>
      <c r="H186" s="6" t="str" cm="1">
        <f t="array" ref="H186">_xlfn.IFS(E186&lt;=80,"Series",E186&lt;=120,"TV Movie",E186&gt;120,"Long Movie")</f>
        <v>TV Movie</v>
      </c>
      <c r="I186" t="s">
        <v>8157</v>
      </c>
      <c r="J186" t="s">
        <v>8161</v>
      </c>
      <c r="K186" t="s">
        <v>5802</v>
      </c>
      <c r="L186" s="5">
        <v>7</v>
      </c>
      <c r="M186" t="str" cm="1">
        <f t="array" ref="M186">_xlfn.IFS(L186&lt;=2,"Flop",L186&lt;=5,"Average",L186&lt;=7,"Hit",L186&lt;=9,"Superhit",L186&gt;9,"BlockBuster")</f>
        <v>Hit</v>
      </c>
      <c r="N186" s="6">
        <v>50516</v>
      </c>
      <c r="O186" s="6" t="str" cm="1">
        <f t="array" ref="O186">_xlfn.IFS(N186&lt;=100000,"Low",N186&lt;=500000,"Median",N186&lt;=1500000,"High",N186&gt;1500000,"Very High")</f>
        <v>Low</v>
      </c>
      <c r="P186">
        <v>22000000</v>
      </c>
      <c r="Q186">
        <v>28744356</v>
      </c>
      <c r="R186">
        <f t="shared" si="22"/>
        <v>6744356</v>
      </c>
      <c r="S186" t="str">
        <f t="shared" si="23"/>
        <v>Profit</v>
      </c>
      <c r="T186" s="1">
        <v>31030</v>
      </c>
      <c r="U186" t="s">
        <v>158</v>
      </c>
      <c r="V186" s="14">
        <v>31030</v>
      </c>
      <c r="W186" t="str">
        <f t="shared" si="24"/>
        <v>December</v>
      </c>
      <c r="X186" s="4" t="str">
        <f t="shared" si="25"/>
        <v>1984</v>
      </c>
      <c r="Y186" s="6">
        <f t="shared" si="26"/>
        <v>1984</v>
      </c>
      <c r="Z186" s="4" t="str">
        <f t="shared" si="27"/>
        <v>14</v>
      </c>
      <c r="AA186" s="6">
        <f t="shared" si="28"/>
        <v>14</v>
      </c>
      <c r="AB186" t="str">
        <f t="shared" si="29"/>
        <v>Friday</v>
      </c>
    </row>
    <row r="187" spans="1:28" x14ac:dyDescent="0.25">
      <c r="A187" s="3" t="s">
        <v>513</v>
      </c>
      <c r="B187" t="s">
        <v>514</v>
      </c>
      <c r="C187" s="3" t="s">
        <v>514</v>
      </c>
      <c r="D187" s="6">
        <v>0</v>
      </c>
      <c r="E187" s="6">
        <v>107</v>
      </c>
      <c r="F187" s="6">
        <f t="shared" si="20"/>
        <v>1</v>
      </c>
      <c r="G187" s="6">
        <f t="shared" si="21"/>
        <v>47</v>
      </c>
      <c r="H187" s="6" t="str" cm="1">
        <f t="array" ref="H187">_xlfn.IFS(E187&lt;=80,"Series",E187&lt;=120,"TV Movie",E187&gt;120,"Long Movie")</f>
        <v>TV Movie</v>
      </c>
      <c r="I187" t="s">
        <v>5529</v>
      </c>
      <c r="J187" t="s">
        <v>8161</v>
      </c>
      <c r="K187" t="s">
        <v>5802</v>
      </c>
      <c r="L187" s="5">
        <v>8.1</v>
      </c>
      <c r="M187" t="str" cm="1">
        <f t="array" ref="M187">_xlfn.IFS(L187&lt;=2,"Flop",L187&lt;=5,"Average",L187&lt;=7,"Hit",L187&lt;=9,"Superhit",L187&gt;9,"BlockBuster")</f>
        <v>Superhit</v>
      </c>
      <c r="N187" s="6">
        <v>904995</v>
      </c>
      <c r="O187" s="6" t="str" cm="1">
        <f t="array" ref="O187">_xlfn.IFS(N187&lt;=100000,"Low",N187&lt;=500000,"Median",N187&lt;=1500000,"High",N187&gt;1500000,"Very High")</f>
        <v>High</v>
      </c>
      <c r="P187">
        <v>6400000</v>
      </c>
      <c r="Q187">
        <v>78371200</v>
      </c>
      <c r="R187">
        <f t="shared" si="22"/>
        <v>71971200</v>
      </c>
      <c r="S187" t="str">
        <f t="shared" si="23"/>
        <v>Profit</v>
      </c>
      <c r="T187" s="1">
        <v>30981</v>
      </c>
      <c r="U187" t="s">
        <v>515</v>
      </c>
      <c r="V187" s="14">
        <v>30981</v>
      </c>
      <c r="W187" t="str">
        <f t="shared" si="24"/>
        <v>October</v>
      </c>
      <c r="X187" s="4" t="str">
        <f t="shared" si="25"/>
        <v>1984</v>
      </c>
      <c r="Y187" s="6">
        <f t="shared" si="26"/>
        <v>1984</v>
      </c>
      <c r="Z187" s="4" t="str">
        <f t="shared" si="27"/>
        <v>26</v>
      </c>
      <c r="AA187" s="6">
        <f t="shared" si="28"/>
        <v>26</v>
      </c>
      <c r="AB187" t="str">
        <f t="shared" si="29"/>
        <v>Friday</v>
      </c>
    </row>
    <row r="188" spans="1:28" x14ac:dyDescent="0.25">
      <c r="A188" s="3" t="s">
        <v>516</v>
      </c>
      <c r="B188" t="s">
        <v>517</v>
      </c>
      <c r="C188" s="3" t="s">
        <v>517</v>
      </c>
      <c r="D188" s="6">
        <v>0</v>
      </c>
      <c r="E188" s="6">
        <v>82</v>
      </c>
      <c r="F188" s="6">
        <f t="shared" si="20"/>
        <v>1</v>
      </c>
      <c r="G188" s="6">
        <f t="shared" si="21"/>
        <v>22</v>
      </c>
      <c r="H188" s="6" t="str" cm="1">
        <f t="array" ref="H188">_xlfn.IFS(E188&lt;=80,"Series",E188&lt;=120,"TV Movie",E188&gt;120,"Long Movie")</f>
        <v>TV Movie</v>
      </c>
      <c r="I188" t="s">
        <v>132</v>
      </c>
      <c r="J188" t="s">
        <v>8165</v>
      </c>
      <c r="K188" t="s">
        <v>5802</v>
      </c>
      <c r="L188" s="5">
        <v>7.9</v>
      </c>
      <c r="M188" t="str" cm="1">
        <f t="array" ref="M188">_xlfn.IFS(L188&lt;=2,"Flop",L188&lt;=5,"Average",L188&lt;=7,"Hit",L188&lt;=9,"Superhit",L188&gt;9,"BlockBuster")</f>
        <v>Superhit</v>
      </c>
      <c r="N188" s="6">
        <v>144686</v>
      </c>
      <c r="O188" s="6" t="str" cm="1">
        <f t="array" ref="O188">_xlfn.IFS(N188&lt;=100000,"Low",N188&lt;=500000,"Median",N188&lt;=1500000,"High",N188&gt;1500000,"Very High")</f>
        <v>Median</v>
      </c>
      <c r="P188">
        <v>2500000</v>
      </c>
      <c r="Q188">
        <v>4736202</v>
      </c>
      <c r="R188">
        <f t="shared" si="22"/>
        <v>2236202</v>
      </c>
      <c r="S188" t="str">
        <f t="shared" si="23"/>
        <v>Profit</v>
      </c>
      <c r="T188" s="1">
        <v>30743</v>
      </c>
      <c r="U188" t="s">
        <v>518</v>
      </c>
      <c r="V188" s="14">
        <v>30743</v>
      </c>
      <c r="W188" t="str">
        <f t="shared" si="24"/>
        <v>March</v>
      </c>
      <c r="X188" s="4" t="str">
        <f t="shared" si="25"/>
        <v>1984</v>
      </c>
      <c r="Y188" s="6">
        <f t="shared" si="26"/>
        <v>1984</v>
      </c>
      <c r="Z188" s="4" t="str">
        <f t="shared" si="27"/>
        <v>2</v>
      </c>
      <c r="AA188" s="6">
        <f t="shared" si="28"/>
        <v>2</v>
      </c>
      <c r="AB188" t="str">
        <f t="shared" si="29"/>
        <v>Friday</v>
      </c>
    </row>
    <row r="189" spans="1:28" x14ac:dyDescent="0.25">
      <c r="A189" s="3" t="s">
        <v>519</v>
      </c>
      <c r="B189" t="s">
        <v>520</v>
      </c>
      <c r="C189" s="3" t="s">
        <v>520</v>
      </c>
      <c r="D189" s="6">
        <v>0</v>
      </c>
      <c r="E189" s="6">
        <v>90</v>
      </c>
      <c r="F189" s="6">
        <f t="shared" si="20"/>
        <v>1</v>
      </c>
      <c r="G189" s="6">
        <f t="shared" si="21"/>
        <v>30</v>
      </c>
      <c r="H189" s="6" t="str" cm="1">
        <f t="array" ref="H189">_xlfn.IFS(E189&lt;=80,"Series",E189&lt;=120,"TV Movie",E189&gt;120,"Long Movie")</f>
        <v>TV Movie</v>
      </c>
      <c r="I189" t="s">
        <v>132</v>
      </c>
      <c r="J189" t="s">
        <v>8162</v>
      </c>
      <c r="K189" t="s">
        <v>8165</v>
      </c>
      <c r="L189" s="5">
        <v>7.2</v>
      </c>
      <c r="M189" t="str" cm="1">
        <f t="array" ref="M189">_xlfn.IFS(L189&lt;=2,"Flop",L189&lt;=5,"Average",L189&lt;=7,"Hit",L189&lt;=9,"Superhit",L189&gt;9,"BlockBuster")</f>
        <v>Superhit</v>
      </c>
      <c r="N189" s="6">
        <v>71297</v>
      </c>
      <c r="O189" s="6" t="str" cm="1">
        <f t="array" ref="O189">_xlfn.IFS(N189&lt;=100000,"Low",N189&lt;=500000,"Median",N189&lt;=1500000,"High",N189&gt;1500000,"Very High")</f>
        <v>Low</v>
      </c>
      <c r="P189">
        <v>9000000</v>
      </c>
      <c r="Q189">
        <v>20458340</v>
      </c>
      <c r="R189">
        <f t="shared" si="22"/>
        <v>11458340</v>
      </c>
      <c r="S189" t="str">
        <f t="shared" si="23"/>
        <v>Profit</v>
      </c>
      <c r="T189" s="1">
        <v>30855</v>
      </c>
      <c r="U189" t="s">
        <v>269</v>
      </c>
      <c r="V189" s="14">
        <v>30855</v>
      </c>
      <c r="W189" t="str">
        <f t="shared" si="24"/>
        <v>June</v>
      </c>
      <c r="X189" s="4" t="str">
        <f t="shared" si="25"/>
        <v>1984</v>
      </c>
      <c r="Y189" s="6">
        <f t="shared" si="26"/>
        <v>1984</v>
      </c>
      <c r="Z189" s="4" t="str">
        <f t="shared" si="27"/>
        <v>22</v>
      </c>
      <c r="AA189" s="6">
        <f t="shared" si="28"/>
        <v>22</v>
      </c>
      <c r="AB189" t="str">
        <f t="shared" si="29"/>
        <v>Friday</v>
      </c>
    </row>
    <row r="190" spans="1:28" x14ac:dyDescent="0.25">
      <c r="A190" s="3" t="s">
        <v>521</v>
      </c>
      <c r="B190" t="s">
        <v>522</v>
      </c>
      <c r="C190" s="3" t="s">
        <v>523</v>
      </c>
      <c r="D190" s="6">
        <v>0</v>
      </c>
      <c r="E190" s="6">
        <v>102</v>
      </c>
      <c r="F190" s="6">
        <f t="shared" si="20"/>
        <v>1</v>
      </c>
      <c r="G190" s="6">
        <f t="shared" si="21"/>
        <v>42</v>
      </c>
      <c r="H190" s="6" t="str" cm="1">
        <f t="array" ref="H190">_xlfn.IFS(E190&lt;=80,"Series",E190&lt;=120,"TV Movie",E190&gt;120,"Long Movie")</f>
        <v>TV Movie</v>
      </c>
      <c r="I190" t="s">
        <v>8158</v>
      </c>
      <c r="J190" t="s">
        <v>145</v>
      </c>
      <c r="K190" t="s">
        <v>8163</v>
      </c>
      <c r="L190" s="5">
        <v>7.3</v>
      </c>
      <c r="M190" t="str" cm="1">
        <f t="array" ref="M190">_xlfn.IFS(L190&lt;=2,"Flop",L190&lt;=5,"Average",L190&lt;=7,"Hit",L190&lt;=9,"Superhit",L190&gt;9,"BlockBuster")</f>
        <v>Superhit</v>
      </c>
      <c r="N190" s="6">
        <v>152948</v>
      </c>
      <c r="O190" s="6" t="str" cm="1">
        <f t="array" ref="O190">_xlfn.IFS(N190&lt;=100000,"Low",N190&lt;=500000,"Median",N190&lt;=1500000,"High",N190&gt;1500000,"Very High")</f>
        <v>Median</v>
      </c>
      <c r="P190">
        <v>27000000</v>
      </c>
      <c r="Q190">
        <v>20284984</v>
      </c>
      <c r="R190">
        <f t="shared" si="22"/>
        <v>-6715016</v>
      </c>
      <c r="S190" t="str">
        <f t="shared" si="23"/>
        <v>Loss</v>
      </c>
      <c r="T190" s="1">
        <v>30778</v>
      </c>
      <c r="U190" t="s">
        <v>524</v>
      </c>
      <c r="V190" s="14">
        <v>30778</v>
      </c>
      <c r="W190" t="str">
        <f t="shared" si="24"/>
        <v>April</v>
      </c>
      <c r="X190" s="4" t="str">
        <f t="shared" si="25"/>
        <v>1984</v>
      </c>
      <c r="Y190" s="6">
        <f t="shared" si="26"/>
        <v>1984</v>
      </c>
      <c r="Z190" s="4" t="str">
        <f t="shared" si="27"/>
        <v>6</v>
      </c>
      <c r="AA190" s="6">
        <f t="shared" si="28"/>
        <v>6</v>
      </c>
      <c r="AB190" t="str">
        <f t="shared" si="29"/>
        <v>Friday</v>
      </c>
    </row>
    <row r="191" spans="1:28" x14ac:dyDescent="0.25">
      <c r="A191" s="3" t="s">
        <v>525</v>
      </c>
      <c r="B191" t="s">
        <v>526</v>
      </c>
      <c r="C191" s="3" t="s">
        <v>526</v>
      </c>
      <c r="D191" s="6">
        <v>0</v>
      </c>
      <c r="E191" s="6">
        <v>97</v>
      </c>
      <c r="F191" s="6">
        <f t="shared" si="20"/>
        <v>1</v>
      </c>
      <c r="G191" s="6">
        <f t="shared" si="21"/>
        <v>37</v>
      </c>
      <c r="H191" s="6" t="str" cm="1">
        <f t="array" ref="H191">_xlfn.IFS(E191&lt;=80,"Series",E191&lt;=120,"TV Movie",E191&gt;120,"Long Movie")</f>
        <v>TV Movie</v>
      </c>
      <c r="I191" t="s">
        <v>132</v>
      </c>
      <c r="J191" t="s">
        <v>8162</v>
      </c>
      <c r="K191" t="s">
        <v>145</v>
      </c>
      <c r="L191" s="5">
        <v>7.6</v>
      </c>
      <c r="M191" t="str" cm="1">
        <f t="array" ref="M191">_xlfn.IFS(L191&lt;=2,"Flop",L191&lt;=5,"Average",L191&lt;=7,"Hit",L191&lt;=9,"Superhit",L191&gt;9,"BlockBuster")</f>
        <v>Superhit</v>
      </c>
      <c r="N191" s="6">
        <v>77480</v>
      </c>
      <c r="O191" s="6" t="str" cm="1">
        <f t="array" ref="O191">_xlfn.IFS(N191&lt;=100000,"Low",N191&lt;=500000,"Median",N191&lt;=1500000,"High",N191&gt;1500000,"Very High")</f>
        <v>Low</v>
      </c>
      <c r="P191">
        <v>4500000</v>
      </c>
      <c r="Q191">
        <v>10609321</v>
      </c>
      <c r="R191">
        <f t="shared" si="22"/>
        <v>6109321</v>
      </c>
      <c r="S191" t="str">
        <f t="shared" si="23"/>
        <v>Profit</v>
      </c>
      <c r="T191" s="1">
        <v>31275</v>
      </c>
      <c r="U191" t="s">
        <v>88</v>
      </c>
      <c r="V191" s="14">
        <v>31275</v>
      </c>
      <c r="W191" t="str">
        <f t="shared" si="24"/>
        <v>August</v>
      </c>
      <c r="X191" s="4" t="str">
        <f t="shared" si="25"/>
        <v>1985</v>
      </c>
      <c r="Y191" s="6">
        <f t="shared" si="26"/>
        <v>1985</v>
      </c>
      <c r="Z191" s="4" t="str">
        <f t="shared" si="27"/>
        <v>16</v>
      </c>
      <c r="AA191" s="6">
        <f t="shared" si="28"/>
        <v>16</v>
      </c>
      <c r="AB191" t="str">
        <f t="shared" si="29"/>
        <v>Friday</v>
      </c>
    </row>
    <row r="192" spans="1:28" x14ac:dyDescent="0.25">
      <c r="A192" s="3" t="s">
        <v>527</v>
      </c>
      <c r="B192" t="s">
        <v>528</v>
      </c>
      <c r="C192" s="3" t="s">
        <v>528</v>
      </c>
      <c r="D192" s="6">
        <v>0</v>
      </c>
      <c r="E192" s="6">
        <v>116</v>
      </c>
      <c r="F192" s="6">
        <f t="shared" si="20"/>
        <v>1</v>
      </c>
      <c r="G192" s="6">
        <f t="shared" si="21"/>
        <v>56</v>
      </c>
      <c r="H192" s="6" t="str" cm="1">
        <f t="array" ref="H192">_xlfn.IFS(E192&lt;=80,"Series",E192&lt;=120,"TV Movie",E192&gt;120,"Long Movie")</f>
        <v>TV Movie</v>
      </c>
      <c r="I192" t="s">
        <v>8158</v>
      </c>
      <c r="J192" t="s">
        <v>132</v>
      </c>
      <c r="K192" t="s">
        <v>8161</v>
      </c>
      <c r="L192" s="5">
        <v>8.5</v>
      </c>
      <c r="M192" t="str" cm="1">
        <f t="array" ref="M192">_xlfn.IFS(L192&lt;=2,"Flop",L192&lt;=5,"Average",L192&lt;=7,"Hit",L192&lt;=9,"Superhit",L192&gt;9,"BlockBuster")</f>
        <v>Superhit</v>
      </c>
      <c r="N192" s="6">
        <v>1272378</v>
      </c>
      <c r="O192" s="6" t="str" cm="1">
        <f t="array" ref="O192">_xlfn.IFS(N192&lt;=100000,"Low",N192&lt;=500000,"Median",N192&lt;=1500000,"High",N192&gt;1500000,"Very High")</f>
        <v>High</v>
      </c>
      <c r="P192">
        <v>19000000</v>
      </c>
      <c r="Q192">
        <v>383336762</v>
      </c>
      <c r="R192">
        <f t="shared" si="22"/>
        <v>364336762</v>
      </c>
      <c r="S192" t="str">
        <f t="shared" si="23"/>
        <v>Profit</v>
      </c>
      <c r="T192" s="1">
        <v>31231</v>
      </c>
      <c r="U192" t="s">
        <v>501</v>
      </c>
      <c r="V192" s="14">
        <v>31231</v>
      </c>
      <c r="W192" t="str">
        <f t="shared" si="24"/>
        <v>July</v>
      </c>
      <c r="X192" s="4" t="str">
        <f t="shared" si="25"/>
        <v>1985</v>
      </c>
      <c r="Y192" s="6">
        <f t="shared" si="26"/>
        <v>1985</v>
      </c>
      <c r="Z192" s="4" t="str">
        <f t="shared" si="27"/>
        <v>3</v>
      </c>
      <c r="AA192" s="6">
        <f t="shared" si="28"/>
        <v>3</v>
      </c>
      <c r="AB192" t="str">
        <f t="shared" si="29"/>
        <v>Wednesday</v>
      </c>
    </row>
    <row r="193" spans="1:28" x14ac:dyDescent="0.25">
      <c r="A193" s="3" t="s">
        <v>529</v>
      </c>
      <c r="B193" t="s">
        <v>530</v>
      </c>
      <c r="C193" s="3" t="s">
        <v>530</v>
      </c>
      <c r="D193" s="6">
        <v>0</v>
      </c>
      <c r="E193" s="6">
        <v>132</v>
      </c>
      <c r="F193" s="6">
        <f t="shared" si="20"/>
        <v>2</v>
      </c>
      <c r="G193" s="6">
        <f t="shared" si="21"/>
        <v>12</v>
      </c>
      <c r="H193" s="6" t="str" cm="1">
        <f t="array" ref="H193">_xlfn.IFS(E193&lt;=80,"Series",E193&lt;=120,"TV Movie",E193&gt;120,"Long Movie")</f>
        <v>Long Movie</v>
      </c>
      <c r="I193" t="s">
        <v>145</v>
      </c>
      <c r="J193" t="s">
        <v>8161</v>
      </c>
      <c r="K193" t="s">
        <v>3857</v>
      </c>
      <c r="L193" s="5">
        <v>7.9</v>
      </c>
      <c r="M193" t="str" cm="1">
        <f t="array" ref="M193">_xlfn.IFS(L193&lt;=2,"Flop",L193&lt;=5,"Average",L193&lt;=7,"Hit",L193&lt;=9,"Superhit",L193&gt;9,"BlockBuster")</f>
        <v>Superhit</v>
      </c>
      <c r="N193" s="6">
        <v>208178</v>
      </c>
      <c r="O193" s="6" t="str" cm="1">
        <f t="array" ref="O193">_xlfn.IFS(N193&lt;=100000,"Low",N193&lt;=500000,"Median",N193&lt;=1500000,"High",N193&gt;1500000,"Very High")</f>
        <v>Median</v>
      </c>
      <c r="P193">
        <v>15000000</v>
      </c>
      <c r="Q193">
        <v>9949953</v>
      </c>
      <c r="R193">
        <f t="shared" si="22"/>
        <v>-5050047</v>
      </c>
      <c r="S193" t="str">
        <f t="shared" si="23"/>
        <v>Loss</v>
      </c>
      <c r="T193" s="2">
        <v>31079</v>
      </c>
      <c r="U193" t="s">
        <v>305</v>
      </c>
      <c r="V193" s="14">
        <v>31079</v>
      </c>
      <c r="W193" t="str">
        <f t="shared" si="24"/>
        <v>February</v>
      </c>
      <c r="X193" s="4" t="str">
        <f t="shared" si="25"/>
        <v>1985</v>
      </c>
      <c r="Y193" s="6">
        <f t="shared" si="26"/>
        <v>1985</v>
      </c>
      <c r="Z193" s="4" t="str">
        <f t="shared" si="27"/>
        <v>1</v>
      </c>
      <c r="AA193" s="6">
        <f t="shared" si="28"/>
        <v>1</v>
      </c>
      <c r="AB193" t="str">
        <f t="shared" si="29"/>
        <v>Friday</v>
      </c>
    </row>
    <row r="194" spans="1:28" x14ac:dyDescent="0.25">
      <c r="A194" s="3" t="s">
        <v>531</v>
      </c>
      <c r="B194" t="s">
        <v>532</v>
      </c>
      <c r="C194" s="3" t="s">
        <v>532</v>
      </c>
      <c r="D194" s="6">
        <v>0</v>
      </c>
      <c r="E194" s="6">
        <v>97</v>
      </c>
      <c r="F194" s="6">
        <f t="shared" si="20"/>
        <v>1</v>
      </c>
      <c r="G194" s="6">
        <f t="shared" si="21"/>
        <v>37</v>
      </c>
      <c r="H194" s="6" t="str" cm="1">
        <f t="array" ref="H194">_xlfn.IFS(E194&lt;=80,"Series",E194&lt;=120,"TV Movie",E194&gt;120,"Long Movie")</f>
        <v>TV Movie</v>
      </c>
      <c r="I194" t="s">
        <v>132</v>
      </c>
      <c r="J194" t="s">
        <v>145</v>
      </c>
      <c r="K194" t="s">
        <v>5802</v>
      </c>
      <c r="L194" s="5">
        <v>7.8</v>
      </c>
      <c r="M194" t="str" cm="1">
        <f t="array" ref="M194">_xlfn.IFS(L194&lt;=2,"Flop",L194&lt;=5,"Average",L194&lt;=7,"Hit",L194&lt;=9,"Superhit",L194&gt;9,"BlockBuster")</f>
        <v>Superhit</v>
      </c>
      <c r="N194" s="6">
        <v>425953</v>
      </c>
      <c r="O194" s="6" t="str" cm="1">
        <f t="array" ref="O194">_xlfn.IFS(N194&lt;=100000,"Low",N194&lt;=500000,"Median",N194&lt;=1500000,"High",N194&gt;1500000,"Very High")</f>
        <v>Median</v>
      </c>
      <c r="P194">
        <v>1000000</v>
      </c>
      <c r="Q194">
        <v>51525171</v>
      </c>
      <c r="R194">
        <f t="shared" si="22"/>
        <v>50525171</v>
      </c>
      <c r="S194" t="str">
        <f t="shared" si="23"/>
        <v>Profit</v>
      </c>
      <c r="T194" s="1">
        <v>31085</v>
      </c>
      <c r="U194" t="s">
        <v>504</v>
      </c>
      <c r="V194" s="14">
        <v>31085</v>
      </c>
      <c r="W194" t="str">
        <f t="shared" si="24"/>
        <v>February</v>
      </c>
      <c r="X194" s="4" t="str">
        <f t="shared" si="25"/>
        <v>1985</v>
      </c>
      <c r="Y194" s="6">
        <f t="shared" si="26"/>
        <v>1985</v>
      </c>
      <c r="Z194" s="4" t="str">
        <f t="shared" si="27"/>
        <v>7</v>
      </c>
      <c r="AA194" s="6">
        <f t="shared" si="28"/>
        <v>7</v>
      </c>
      <c r="AB194" t="str">
        <f t="shared" si="29"/>
        <v>Thursday</v>
      </c>
    </row>
    <row r="195" spans="1:28" x14ac:dyDescent="0.25">
      <c r="A195" s="3" t="s">
        <v>533</v>
      </c>
      <c r="B195" t="s">
        <v>534</v>
      </c>
      <c r="C195" s="3" t="s">
        <v>534</v>
      </c>
      <c r="D195" s="6">
        <v>0</v>
      </c>
      <c r="E195" s="6">
        <v>94</v>
      </c>
      <c r="F195" s="6">
        <f t="shared" ref="F195:F258" si="30">INT(E195/60)</f>
        <v>1</v>
      </c>
      <c r="G195" s="6">
        <f t="shared" ref="G195:G258" si="31">MOD(E195,60)</f>
        <v>34</v>
      </c>
      <c r="H195" s="6" t="str" cm="1">
        <f t="array" ref="H195">_xlfn.IFS(E195&lt;=80,"Series",E195&lt;=120,"TV Movie",E195&gt;120,"Long Movie")</f>
        <v>TV Movie</v>
      </c>
      <c r="I195" t="s">
        <v>132</v>
      </c>
      <c r="J195" t="s">
        <v>8162</v>
      </c>
      <c r="K195" t="s">
        <v>8166</v>
      </c>
      <c r="L195" s="5">
        <v>7.2</v>
      </c>
      <c r="M195" t="str" cm="1">
        <f t="array" ref="M195">_xlfn.IFS(L195&lt;=2,"Flop",L195&lt;=5,"Average",L195&lt;=7,"Hit",L195&lt;=9,"Superhit",L195&gt;9,"BlockBuster")</f>
        <v>Superhit</v>
      </c>
      <c r="N195" s="6">
        <v>105804</v>
      </c>
      <c r="O195" s="6" t="str" cm="1">
        <f t="array" ref="O195">_xlfn.IFS(N195&lt;=100000,"Low",N195&lt;=500000,"Median",N195&lt;=1500000,"High",N195&gt;1500000,"Very High")</f>
        <v>Median</v>
      </c>
      <c r="P195">
        <v>15000000</v>
      </c>
      <c r="Q195">
        <v>14643997</v>
      </c>
      <c r="R195">
        <f t="shared" ref="R195:R258" si="32">Q195-P195</f>
        <v>-356003</v>
      </c>
      <c r="S195" t="str">
        <f t="shared" ref="S195:S258" si="33">IF(R195&gt;0,"Profit","Loss")</f>
        <v>Loss</v>
      </c>
      <c r="T195" s="1">
        <v>31394</v>
      </c>
      <c r="U195" t="s">
        <v>535</v>
      </c>
      <c r="V195" s="14">
        <v>31394</v>
      </c>
      <c r="W195" t="str">
        <f t="shared" ref="W195:W258" si="34">TEXT(V195,"MMMM")</f>
        <v>December</v>
      </c>
      <c r="X195" s="4" t="str">
        <f t="shared" ref="X195:X258" si="35">TEXT(V195,"YYYY")</f>
        <v>1985</v>
      </c>
      <c r="Y195" s="6">
        <f t="shared" ref="Y195:Y258" si="36">VALUE(X195)</f>
        <v>1985</v>
      </c>
      <c r="Z195" s="4" t="str">
        <f t="shared" ref="Z195:Z258" si="37">TEXT(V195,"d")</f>
        <v>13</v>
      </c>
      <c r="AA195" s="6">
        <f t="shared" ref="AA195:AA258" si="38">VALUE(Z195)</f>
        <v>13</v>
      </c>
      <c r="AB195" t="str">
        <f t="shared" ref="AB195:AB258" si="39">TEXT(V195,"dddd")</f>
        <v>Friday</v>
      </c>
    </row>
    <row r="196" spans="1:28" x14ac:dyDescent="0.25">
      <c r="A196" s="3" t="s">
        <v>536</v>
      </c>
      <c r="B196" t="s">
        <v>537</v>
      </c>
      <c r="C196" s="3" t="s">
        <v>537</v>
      </c>
      <c r="D196" s="6">
        <v>0</v>
      </c>
      <c r="E196" s="6">
        <v>117</v>
      </c>
      <c r="F196" s="6">
        <f t="shared" si="30"/>
        <v>1</v>
      </c>
      <c r="G196" s="6">
        <f t="shared" si="31"/>
        <v>57</v>
      </c>
      <c r="H196" s="6" t="str" cm="1">
        <f t="array" ref="H196">_xlfn.IFS(E196&lt;=80,"Series",E196&lt;=120,"TV Movie",E196&gt;120,"Long Movie")</f>
        <v>TV Movie</v>
      </c>
      <c r="I196" t="s">
        <v>132</v>
      </c>
      <c r="J196" t="s">
        <v>145</v>
      </c>
      <c r="K196" t="s">
        <v>8161</v>
      </c>
      <c r="L196" s="5">
        <v>6.7</v>
      </c>
      <c r="M196" t="str" cm="1">
        <f t="array" ref="M196">_xlfn.IFS(L196&lt;=2,"Flop",L196&lt;=5,"Average",L196&lt;=7,"Hit",L196&lt;=9,"Superhit",L196&gt;9,"BlockBuster")</f>
        <v>Hit</v>
      </c>
      <c r="N196" s="6">
        <v>67273</v>
      </c>
      <c r="O196" s="6" t="str" cm="1">
        <f t="array" ref="O196">_xlfn.IFS(N196&lt;=100000,"Low",N196&lt;=500000,"Median",N196&lt;=1500000,"High",N196&gt;1500000,"Very High")</f>
        <v>Low</v>
      </c>
      <c r="P196">
        <v>17500000</v>
      </c>
      <c r="Q196">
        <v>85313124</v>
      </c>
      <c r="R196">
        <f t="shared" si="32"/>
        <v>67813124</v>
      </c>
      <c r="S196" t="str">
        <f t="shared" si="33"/>
        <v>Profit</v>
      </c>
      <c r="T196" s="1">
        <v>31219</v>
      </c>
      <c r="U196" t="s">
        <v>507</v>
      </c>
      <c r="V196" s="14">
        <v>31219</v>
      </c>
      <c r="W196" t="str">
        <f t="shared" si="34"/>
        <v>June</v>
      </c>
      <c r="X196" s="4" t="str">
        <f t="shared" si="35"/>
        <v>1985</v>
      </c>
      <c r="Y196" s="6">
        <f t="shared" si="36"/>
        <v>1985</v>
      </c>
      <c r="Z196" s="4" t="str">
        <f t="shared" si="37"/>
        <v>21</v>
      </c>
      <c r="AA196" s="6">
        <f t="shared" si="38"/>
        <v>21</v>
      </c>
      <c r="AB196" t="str">
        <f t="shared" si="39"/>
        <v>Friday</v>
      </c>
    </row>
    <row r="197" spans="1:28" x14ac:dyDescent="0.25">
      <c r="A197" s="3" t="s">
        <v>538</v>
      </c>
      <c r="B197" t="s">
        <v>539</v>
      </c>
      <c r="C197" s="3" t="s">
        <v>539</v>
      </c>
      <c r="D197" s="6">
        <v>0</v>
      </c>
      <c r="E197" s="6">
        <v>154</v>
      </c>
      <c r="F197" s="6">
        <f t="shared" si="30"/>
        <v>2</v>
      </c>
      <c r="G197" s="6">
        <f t="shared" si="31"/>
        <v>34</v>
      </c>
      <c r="H197" s="6" t="str" cm="1">
        <f t="array" ref="H197">_xlfn.IFS(E197&lt;=80,"Series",E197&lt;=120,"TV Movie",E197&gt;120,"Long Movie")</f>
        <v>Long Movie</v>
      </c>
      <c r="I197" t="s">
        <v>145</v>
      </c>
      <c r="J197" t="s">
        <v>5802</v>
      </c>
      <c r="K197" t="s">
        <v>5802</v>
      </c>
      <c r="L197" s="5">
        <v>7.7</v>
      </c>
      <c r="M197" t="str" cm="1">
        <f t="array" ref="M197">_xlfn.IFS(L197&lt;=2,"Flop",L197&lt;=5,"Average",L197&lt;=7,"Hit",L197&lt;=9,"Superhit",L197&gt;9,"BlockBuster")</f>
        <v>Superhit</v>
      </c>
      <c r="N197" s="6">
        <v>92733</v>
      </c>
      <c r="O197" s="6" t="str" cm="1">
        <f t="array" ref="O197">_xlfn.IFS(N197&lt;=100000,"Low",N197&lt;=500000,"Median",N197&lt;=1500000,"High",N197&gt;1500000,"Very High")</f>
        <v>Low</v>
      </c>
      <c r="P197">
        <v>15000000</v>
      </c>
      <c r="Q197">
        <v>98467863</v>
      </c>
      <c r="R197">
        <f t="shared" si="32"/>
        <v>83467863</v>
      </c>
      <c r="S197" t="str">
        <f t="shared" si="33"/>
        <v>Profit</v>
      </c>
      <c r="T197" s="1">
        <v>31397</v>
      </c>
      <c r="U197" t="s">
        <v>139</v>
      </c>
      <c r="V197" s="14">
        <v>31397</v>
      </c>
      <c r="W197" t="str">
        <f t="shared" si="34"/>
        <v>December</v>
      </c>
      <c r="X197" s="4" t="str">
        <f t="shared" si="35"/>
        <v>1985</v>
      </c>
      <c r="Y197" s="6">
        <f t="shared" si="36"/>
        <v>1985</v>
      </c>
      <c r="Z197" s="4" t="str">
        <f t="shared" si="37"/>
        <v>16</v>
      </c>
      <c r="AA197" s="6">
        <f t="shared" si="38"/>
        <v>16</v>
      </c>
      <c r="AB197" t="str">
        <f t="shared" si="39"/>
        <v>Monday</v>
      </c>
    </row>
    <row r="198" spans="1:28" x14ac:dyDescent="0.25">
      <c r="A198" s="3" t="s">
        <v>540</v>
      </c>
      <c r="B198" t="s">
        <v>541</v>
      </c>
      <c r="C198" s="3" t="s">
        <v>541</v>
      </c>
      <c r="D198" s="6">
        <v>0</v>
      </c>
      <c r="E198" s="6">
        <v>90</v>
      </c>
      <c r="F198" s="6">
        <f t="shared" si="30"/>
        <v>1</v>
      </c>
      <c r="G198" s="6">
        <f t="shared" si="31"/>
        <v>30</v>
      </c>
      <c r="H198" s="6" t="str" cm="1">
        <f t="array" ref="H198">_xlfn.IFS(E198&lt;=80,"Series",E198&lt;=120,"TV Movie",E198&gt;120,"Long Movie")</f>
        <v>TV Movie</v>
      </c>
      <c r="I198" t="s">
        <v>5529</v>
      </c>
      <c r="J198" t="s">
        <v>8158</v>
      </c>
      <c r="K198" t="s">
        <v>3857</v>
      </c>
      <c r="L198" s="5">
        <v>6.7</v>
      </c>
      <c r="M198" t="str" cm="1">
        <f t="array" ref="M198">_xlfn.IFS(L198&lt;=2,"Flop",L198&lt;=5,"Average",L198&lt;=7,"Hit",L198&lt;=9,"Superhit",L198&gt;9,"BlockBuster")</f>
        <v>Hit</v>
      </c>
      <c r="N198" s="6">
        <v>171166</v>
      </c>
      <c r="O198" s="6" t="str" cm="1">
        <f t="array" ref="O198">_xlfn.IFS(N198&lt;=100000,"Low",N198&lt;=500000,"Median",N198&lt;=1500000,"High",N198&gt;1500000,"Very High")</f>
        <v>Median</v>
      </c>
      <c r="P198">
        <v>10000000</v>
      </c>
      <c r="Q198">
        <v>57491000</v>
      </c>
      <c r="R198">
        <f t="shared" si="32"/>
        <v>47491000</v>
      </c>
      <c r="S198" t="str">
        <f t="shared" si="33"/>
        <v>Profit</v>
      </c>
      <c r="T198" s="1">
        <v>31324</v>
      </c>
      <c r="U198" t="s">
        <v>542</v>
      </c>
      <c r="V198" s="14">
        <v>31324</v>
      </c>
      <c r="W198" t="str">
        <f t="shared" si="34"/>
        <v>October</v>
      </c>
      <c r="X198" s="4" t="str">
        <f t="shared" si="35"/>
        <v>1985</v>
      </c>
      <c r="Y198" s="6">
        <f t="shared" si="36"/>
        <v>1985</v>
      </c>
      <c r="Z198" s="4" t="str">
        <f t="shared" si="37"/>
        <v>4</v>
      </c>
      <c r="AA198" s="6">
        <f t="shared" si="38"/>
        <v>4</v>
      </c>
      <c r="AB198" t="str">
        <f t="shared" si="39"/>
        <v>Friday</v>
      </c>
    </row>
    <row r="199" spans="1:28" x14ac:dyDescent="0.25">
      <c r="A199" s="3" t="s">
        <v>543</v>
      </c>
      <c r="B199" t="s">
        <v>544</v>
      </c>
      <c r="C199" s="3" t="s">
        <v>544</v>
      </c>
      <c r="D199" s="6">
        <v>0</v>
      </c>
      <c r="E199" s="6">
        <v>101</v>
      </c>
      <c r="F199" s="6">
        <f t="shared" si="30"/>
        <v>1</v>
      </c>
      <c r="G199" s="6">
        <f t="shared" si="31"/>
        <v>41</v>
      </c>
      <c r="H199" s="6" t="str" cm="1">
        <f t="array" ref="H199">_xlfn.IFS(E199&lt;=80,"Series",E199&lt;=120,"TV Movie",E199&gt;120,"Long Movie")</f>
        <v>TV Movie</v>
      </c>
      <c r="I199" t="s">
        <v>83</v>
      </c>
      <c r="J199" t="s">
        <v>3857</v>
      </c>
      <c r="K199" t="s">
        <v>5802</v>
      </c>
      <c r="L199" s="5">
        <v>7.1</v>
      </c>
      <c r="M199" t="str" cm="1">
        <f t="array" ref="M199">_xlfn.IFS(L199&lt;=2,"Flop",L199&lt;=5,"Average",L199&lt;=7,"Hit",L199&lt;=9,"Superhit",L199&gt;9,"BlockBuster")</f>
        <v>Superhit</v>
      </c>
      <c r="N199" s="6">
        <v>73124</v>
      </c>
      <c r="O199" s="6" t="str" cm="1">
        <f t="array" ref="O199">_xlfn.IFS(N199&lt;=100000,"Low",N199&lt;=500000,"Median",N199&lt;=1500000,"High",N199&gt;1500000,"Very High")</f>
        <v>Low</v>
      </c>
      <c r="P199">
        <v>3500000</v>
      </c>
      <c r="Q199">
        <v>5000000</v>
      </c>
      <c r="R199">
        <f t="shared" si="32"/>
        <v>1500000</v>
      </c>
      <c r="S199" t="str">
        <f t="shared" si="33"/>
        <v>Profit</v>
      </c>
      <c r="T199" s="1">
        <v>31228</v>
      </c>
      <c r="U199" t="s">
        <v>209</v>
      </c>
      <c r="V199" s="14">
        <v>31228</v>
      </c>
      <c r="W199" t="str">
        <f t="shared" si="34"/>
        <v>June</v>
      </c>
      <c r="X199" s="4" t="str">
        <f t="shared" si="35"/>
        <v>1985</v>
      </c>
      <c r="Y199" s="6">
        <f t="shared" si="36"/>
        <v>1985</v>
      </c>
      <c r="Z199" s="4" t="str">
        <f t="shared" si="37"/>
        <v>30</v>
      </c>
      <c r="AA199" s="6">
        <f t="shared" si="38"/>
        <v>30</v>
      </c>
      <c r="AB199" t="str">
        <f t="shared" si="39"/>
        <v>Sunday</v>
      </c>
    </row>
    <row r="200" spans="1:28" x14ac:dyDescent="0.25">
      <c r="A200" s="3" t="s">
        <v>545</v>
      </c>
      <c r="B200" t="s">
        <v>546</v>
      </c>
      <c r="C200" s="3" t="s">
        <v>546</v>
      </c>
      <c r="D200" s="6">
        <v>0</v>
      </c>
      <c r="E200" s="6">
        <v>108</v>
      </c>
      <c r="F200" s="6">
        <f t="shared" si="30"/>
        <v>1</v>
      </c>
      <c r="G200" s="6">
        <f t="shared" si="31"/>
        <v>48</v>
      </c>
      <c r="H200" s="6" t="str" cm="1">
        <f t="array" ref="H200">_xlfn.IFS(E200&lt;=80,"Series",E200&lt;=120,"TV Movie",E200&gt;120,"Long Movie")</f>
        <v>TV Movie</v>
      </c>
      <c r="I200" t="s">
        <v>5529</v>
      </c>
      <c r="J200" t="s">
        <v>8158</v>
      </c>
      <c r="K200" t="s">
        <v>145</v>
      </c>
      <c r="L200" s="5">
        <v>6.8</v>
      </c>
      <c r="M200" t="str" cm="1">
        <f t="array" ref="M200">_xlfn.IFS(L200&lt;=2,"Flop",L200&lt;=5,"Average",L200&lt;=7,"Hit",L200&lt;=9,"Superhit",L200&gt;9,"BlockBuster")</f>
        <v>Hit</v>
      </c>
      <c r="N200" s="6">
        <v>50458</v>
      </c>
      <c r="O200" s="6" t="str" cm="1">
        <f t="array" ref="O200">_xlfn.IFS(N200&lt;=100000,"Low",N200&lt;=500000,"Median",N200&lt;=1500000,"High",N200&gt;1500000,"Very High")</f>
        <v>Low</v>
      </c>
      <c r="P200">
        <v>40000000</v>
      </c>
      <c r="Q200">
        <v>12303411</v>
      </c>
      <c r="R200">
        <f t="shared" si="32"/>
        <v>-27696589</v>
      </c>
      <c r="S200" t="str">
        <f t="shared" si="33"/>
        <v>Loss</v>
      </c>
      <c r="T200" s="1">
        <v>31393</v>
      </c>
      <c r="U200" t="s">
        <v>524</v>
      </c>
      <c r="V200" s="14">
        <v>31393</v>
      </c>
      <c r="W200" t="str">
        <f t="shared" si="34"/>
        <v>December</v>
      </c>
      <c r="X200" s="4" t="str">
        <f t="shared" si="35"/>
        <v>1985</v>
      </c>
      <c r="Y200" s="6">
        <f t="shared" si="36"/>
        <v>1985</v>
      </c>
      <c r="Z200" s="4" t="str">
        <f t="shared" si="37"/>
        <v>12</v>
      </c>
      <c r="AA200" s="6">
        <f t="shared" si="38"/>
        <v>12</v>
      </c>
      <c r="AB200" t="str">
        <f t="shared" si="39"/>
        <v>Thursday</v>
      </c>
    </row>
    <row r="201" spans="1:28" x14ac:dyDescent="0.25">
      <c r="A201" s="3" t="s">
        <v>547</v>
      </c>
      <c r="B201" t="s">
        <v>548</v>
      </c>
      <c r="C201" s="3" t="s">
        <v>548</v>
      </c>
      <c r="D201" s="6">
        <v>0</v>
      </c>
      <c r="E201" s="6">
        <v>98</v>
      </c>
      <c r="F201" s="6">
        <f t="shared" si="30"/>
        <v>1</v>
      </c>
      <c r="G201" s="6">
        <f t="shared" si="31"/>
        <v>38</v>
      </c>
      <c r="H201" s="6" t="str" cm="1">
        <f t="array" ref="H201">_xlfn.IFS(E201&lt;=80,"Series",E201&lt;=120,"TV Movie",E201&gt;120,"Long Movie")</f>
        <v>TV Movie</v>
      </c>
      <c r="I201" t="s">
        <v>132</v>
      </c>
      <c r="J201" t="s">
        <v>8162</v>
      </c>
      <c r="K201" t="s">
        <v>8166</v>
      </c>
      <c r="L201" s="5">
        <v>6.9</v>
      </c>
      <c r="M201" t="str" cm="1">
        <f t="array" ref="M201">_xlfn.IFS(L201&lt;=2,"Flop",L201&lt;=5,"Average",L201&lt;=7,"Hit",L201&lt;=9,"Superhit",L201&gt;9,"BlockBuster")</f>
        <v>Hit</v>
      </c>
      <c r="N201" s="6">
        <v>56673</v>
      </c>
      <c r="O201" s="6" t="str" cm="1">
        <f t="array" ref="O201">_xlfn.IFS(N201&lt;=100000,"Low",N201&lt;=500000,"Median",N201&lt;=1500000,"High",N201&gt;1500000,"Very High")</f>
        <v>Low</v>
      </c>
      <c r="P201">
        <v>8000000</v>
      </c>
      <c r="Q201">
        <v>59612888</v>
      </c>
      <c r="R201">
        <f t="shared" si="32"/>
        <v>51612888</v>
      </c>
      <c r="S201" t="str">
        <f t="shared" si="33"/>
        <v>Profit</v>
      </c>
      <c r="T201" s="1">
        <v>31198</v>
      </c>
      <c r="U201" t="s">
        <v>549</v>
      </c>
      <c r="V201" s="14">
        <v>31198</v>
      </c>
      <c r="W201" t="str">
        <f t="shared" si="34"/>
        <v>May</v>
      </c>
      <c r="X201" s="4" t="str">
        <f t="shared" si="35"/>
        <v>1985</v>
      </c>
      <c r="Y201" s="6">
        <f t="shared" si="36"/>
        <v>1985</v>
      </c>
      <c r="Z201" s="4" t="str">
        <f t="shared" si="37"/>
        <v>31</v>
      </c>
      <c r="AA201" s="6">
        <f t="shared" si="38"/>
        <v>31</v>
      </c>
      <c r="AB201" t="str">
        <f t="shared" si="39"/>
        <v>Friday</v>
      </c>
    </row>
    <row r="202" spans="1:28" x14ac:dyDescent="0.25">
      <c r="A202" s="3" t="s">
        <v>550</v>
      </c>
      <c r="B202" t="s">
        <v>551</v>
      </c>
      <c r="C202" s="3" t="s">
        <v>551</v>
      </c>
      <c r="D202" s="6">
        <v>0</v>
      </c>
      <c r="E202" s="6">
        <v>106</v>
      </c>
      <c r="F202" s="6">
        <f t="shared" si="30"/>
        <v>1</v>
      </c>
      <c r="G202" s="6">
        <f t="shared" si="31"/>
        <v>46</v>
      </c>
      <c r="H202" s="6" t="str" cm="1">
        <f t="array" ref="H202">_xlfn.IFS(E202&lt;=80,"Series",E202&lt;=120,"TV Movie",E202&gt;120,"Long Movie")</f>
        <v>TV Movie</v>
      </c>
      <c r="I202" t="s">
        <v>83</v>
      </c>
      <c r="J202" t="s">
        <v>5802</v>
      </c>
      <c r="K202" t="s">
        <v>5802</v>
      </c>
      <c r="L202" s="5">
        <v>7.1</v>
      </c>
      <c r="M202" t="str" cm="1">
        <f t="array" ref="M202">_xlfn.IFS(L202&lt;=2,"Flop",L202&lt;=5,"Average",L202&lt;=7,"Hit",L202&lt;=9,"Superhit",L202&gt;9,"BlockBuster")</f>
        <v>Superhit</v>
      </c>
      <c r="N202" s="6">
        <v>76992</v>
      </c>
      <c r="O202" s="6" t="str" cm="1">
        <f t="array" ref="O202">_xlfn.IFS(N202&lt;=100000,"Low",N202&lt;=500000,"Median",N202&lt;=1500000,"High",N202&gt;1500000,"Very High")</f>
        <v>Low</v>
      </c>
      <c r="P202">
        <v>9000000</v>
      </c>
      <c r="Q202">
        <v>24922237</v>
      </c>
      <c r="R202">
        <f t="shared" si="32"/>
        <v>15922237</v>
      </c>
      <c r="S202" t="str">
        <f t="shared" si="33"/>
        <v>Profit</v>
      </c>
      <c r="T202" s="1">
        <v>31261</v>
      </c>
      <c r="U202" t="s">
        <v>552</v>
      </c>
      <c r="V202" s="14">
        <v>31261</v>
      </c>
      <c r="W202" t="str">
        <f t="shared" si="34"/>
        <v>August</v>
      </c>
      <c r="X202" s="4" t="str">
        <f t="shared" si="35"/>
        <v>1985</v>
      </c>
      <c r="Y202" s="6">
        <f t="shared" si="36"/>
        <v>1985</v>
      </c>
      <c r="Z202" s="4" t="str">
        <f t="shared" si="37"/>
        <v>2</v>
      </c>
      <c r="AA202" s="6">
        <f t="shared" si="38"/>
        <v>2</v>
      </c>
      <c r="AB202" t="str">
        <f t="shared" si="39"/>
        <v>Friday</v>
      </c>
    </row>
    <row r="203" spans="1:28" x14ac:dyDescent="0.25">
      <c r="A203" s="3" t="s">
        <v>553</v>
      </c>
      <c r="B203" t="s">
        <v>554</v>
      </c>
      <c r="C203" s="3" t="s">
        <v>554</v>
      </c>
      <c r="D203" s="6">
        <v>0</v>
      </c>
      <c r="E203" s="6">
        <v>114</v>
      </c>
      <c r="F203" s="6">
        <f t="shared" si="30"/>
        <v>1</v>
      </c>
      <c r="G203" s="6">
        <f t="shared" si="31"/>
        <v>54</v>
      </c>
      <c r="H203" s="6" t="str" cm="1">
        <f t="array" ref="H203">_xlfn.IFS(E203&lt;=80,"Series",E203&lt;=120,"TV Movie",E203&gt;120,"Long Movie")</f>
        <v>TV Movie</v>
      </c>
      <c r="I203" t="s">
        <v>8158</v>
      </c>
      <c r="J203" t="s">
        <v>132</v>
      </c>
      <c r="K203" t="s">
        <v>8163</v>
      </c>
      <c r="L203" s="5">
        <v>7.7</v>
      </c>
      <c r="M203" t="str" cm="1">
        <f t="array" ref="M203">_xlfn.IFS(L203&lt;=2,"Flop",L203&lt;=5,"Average",L203&lt;=7,"Hit",L203&lt;=9,"Superhit",L203&gt;9,"BlockBuster")</f>
        <v>Superhit</v>
      </c>
      <c r="N203" s="6">
        <v>291480</v>
      </c>
      <c r="O203" s="6" t="str" cm="1">
        <f t="array" ref="O203">_xlfn.IFS(N203&lt;=100000,"Low",N203&lt;=500000,"Median",N203&lt;=1500000,"High",N203&gt;1500000,"Very High")</f>
        <v>Median</v>
      </c>
      <c r="P203">
        <v>19000000</v>
      </c>
      <c r="Q203">
        <v>64499270</v>
      </c>
      <c r="R203">
        <f t="shared" si="32"/>
        <v>45499270</v>
      </c>
      <c r="S203" t="str">
        <f t="shared" si="33"/>
        <v>Profit</v>
      </c>
      <c r="T203" s="1">
        <v>31205</v>
      </c>
      <c r="U203" t="s">
        <v>175</v>
      </c>
      <c r="V203" s="14">
        <v>31205</v>
      </c>
      <c r="W203" t="str">
        <f t="shared" si="34"/>
        <v>June</v>
      </c>
      <c r="X203" s="4" t="str">
        <f t="shared" si="35"/>
        <v>1985</v>
      </c>
      <c r="Y203" s="6">
        <f t="shared" si="36"/>
        <v>1985</v>
      </c>
      <c r="Z203" s="4" t="str">
        <f t="shared" si="37"/>
        <v>7</v>
      </c>
      <c r="AA203" s="6">
        <f t="shared" si="38"/>
        <v>7</v>
      </c>
      <c r="AB203" t="str">
        <f t="shared" si="39"/>
        <v>Friday</v>
      </c>
    </row>
    <row r="204" spans="1:28" x14ac:dyDescent="0.25">
      <c r="A204" s="3" t="s">
        <v>555</v>
      </c>
      <c r="B204" t="s">
        <v>556</v>
      </c>
      <c r="C204" s="3" t="s">
        <v>556</v>
      </c>
      <c r="D204" s="6">
        <v>0</v>
      </c>
      <c r="E204" s="6">
        <v>106</v>
      </c>
      <c r="F204" s="6">
        <f t="shared" si="30"/>
        <v>1</v>
      </c>
      <c r="G204" s="6">
        <f t="shared" si="31"/>
        <v>46</v>
      </c>
      <c r="H204" s="6" t="str" cm="1">
        <f t="array" ref="H204">_xlfn.IFS(E204&lt;=80,"Series",E204&lt;=120,"TV Movie",E204&gt;120,"Long Movie")</f>
        <v>TV Movie</v>
      </c>
      <c r="I204" t="s">
        <v>5529</v>
      </c>
      <c r="J204" t="s">
        <v>8158</v>
      </c>
      <c r="K204" t="s">
        <v>132</v>
      </c>
      <c r="L204" s="5">
        <v>6.1</v>
      </c>
      <c r="M204" t="str" cm="1">
        <f t="array" ref="M204">_xlfn.IFS(L204&lt;=2,"Flop",L204&lt;=5,"Average",L204&lt;=7,"Hit",L204&lt;=9,"Superhit",L204&gt;9,"BlockBuster")</f>
        <v>Hit</v>
      </c>
      <c r="N204" s="6">
        <v>61249</v>
      </c>
      <c r="O204" s="6" t="str" cm="1">
        <f t="array" ref="O204">_xlfn.IFS(N204&lt;=100000,"Low",N204&lt;=500000,"Median",N204&lt;=1500000,"High",N204&gt;1500000,"Very High")</f>
        <v>Low</v>
      </c>
      <c r="P204">
        <v>25000000</v>
      </c>
      <c r="Q204">
        <v>96773200</v>
      </c>
      <c r="R204">
        <f t="shared" si="32"/>
        <v>71773200</v>
      </c>
      <c r="S204" t="str">
        <f t="shared" si="33"/>
        <v>Profit</v>
      </c>
      <c r="T204" s="1">
        <v>31385</v>
      </c>
      <c r="U204" t="s">
        <v>557</v>
      </c>
      <c r="V204" s="14">
        <v>31385</v>
      </c>
      <c r="W204" t="str">
        <f t="shared" si="34"/>
        <v>December</v>
      </c>
      <c r="X204" s="4" t="str">
        <f t="shared" si="35"/>
        <v>1985</v>
      </c>
      <c r="Y204" s="6">
        <f t="shared" si="36"/>
        <v>1985</v>
      </c>
      <c r="Z204" s="4" t="str">
        <f t="shared" si="37"/>
        <v>4</v>
      </c>
      <c r="AA204" s="6">
        <f t="shared" si="38"/>
        <v>4</v>
      </c>
      <c r="AB204" t="str">
        <f t="shared" si="39"/>
        <v>Wednesday</v>
      </c>
    </row>
    <row r="205" spans="1:28" x14ac:dyDescent="0.25">
      <c r="A205" s="3" t="s">
        <v>558</v>
      </c>
      <c r="B205" t="s">
        <v>559</v>
      </c>
      <c r="C205" s="3" t="s">
        <v>559</v>
      </c>
      <c r="D205" s="6">
        <v>0</v>
      </c>
      <c r="E205" s="6">
        <v>94</v>
      </c>
      <c r="F205" s="6">
        <f t="shared" si="30"/>
        <v>1</v>
      </c>
      <c r="G205" s="6">
        <f t="shared" si="31"/>
        <v>34</v>
      </c>
      <c r="H205" s="6" t="str" cm="1">
        <f t="array" ref="H205">_xlfn.IFS(E205&lt;=80,"Series",E205&lt;=120,"TV Movie",E205&gt;120,"Long Movie")</f>
        <v>TV Movie</v>
      </c>
      <c r="I205" t="s">
        <v>8158</v>
      </c>
      <c r="J205" t="s">
        <v>8156</v>
      </c>
      <c r="K205" t="s">
        <v>8157</v>
      </c>
      <c r="L205" s="5">
        <v>6.3</v>
      </c>
      <c r="M205" t="str" cm="1">
        <f t="array" ref="M205">_xlfn.IFS(L205&lt;=2,"Flop",L205&lt;=5,"Average",L205&lt;=7,"Hit",L205&lt;=9,"Superhit",L205&gt;9,"BlockBuster")</f>
        <v>Hit</v>
      </c>
      <c r="N205" s="6">
        <v>70654</v>
      </c>
      <c r="O205" s="6" t="str" cm="1">
        <f t="array" ref="O205">_xlfn.IFS(N205&lt;=100000,"Low",N205&lt;=500000,"Median",N205&lt;=1500000,"High",N205&gt;1500000,"Very High")</f>
        <v>Low</v>
      </c>
      <c r="P205">
        <v>24500000</v>
      </c>
      <c r="Q205">
        <v>15502112</v>
      </c>
      <c r="R205">
        <f t="shared" si="32"/>
        <v>-8997888</v>
      </c>
      <c r="S205" t="str">
        <f t="shared" si="33"/>
        <v>Loss</v>
      </c>
      <c r="T205" s="2">
        <v>31260</v>
      </c>
      <c r="U205" t="s">
        <v>236</v>
      </c>
      <c r="V205" s="14">
        <v>31260</v>
      </c>
      <c r="W205" t="str">
        <f t="shared" si="34"/>
        <v>August</v>
      </c>
      <c r="X205" s="4" t="str">
        <f t="shared" si="35"/>
        <v>1985</v>
      </c>
      <c r="Y205" s="6">
        <f t="shared" si="36"/>
        <v>1985</v>
      </c>
      <c r="Z205" s="4" t="str">
        <f t="shared" si="37"/>
        <v>1</v>
      </c>
      <c r="AA205" s="6">
        <f t="shared" si="38"/>
        <v>1</v>
      </c>
      <c r="AB205" t="str">
        <f t="shared" si="39"/>
        <v>Thursday</v>
      </c>
    </row>
    <row r="206" spans="1:28" x14ac:dyDescent="0.25">
      <c r="A206" s="3" t="s">
        <v>560</v>
      </c>
      <c r="B206" t="s">
        <v>561</v>
      </c>
      <c r="C206" s="3" t="s">
        <v>561</v>
      </c>
      <c r="D206" s="6">
        <v>0</v>
      </c>
      <c r="E206" s="6">
        <v>107</v>
      </c>
      <c r="F206" s="6">
        <f t="shared" si="30"/>
        <v>1</v>
      </c>
      <c r="G206" s="6">
        <f t="shared" si="31"/>
        <v>47</v>
      </c>
      <c r="H206" s="6" t="str" cm="1">
        <f t="array" ref="H206">_xlfn.IFS(E206&lt;=80,"Series",E206&lt;=120,"TV Movie",E206&gt;120,"Long Movie")</f>
        <v>TV Movie</v>
      </c>
      <c r="I206" t="s">
        <v>5529</v>
      </c>
      <c r="J206" t="s">
        <v>8158</v>
      </c>
      <c r="K206" t="s">
        <v>8161</v>
      </c>
      <c r="L206" s="5">
        <v>6.2</v>
      </c>
      <c r="M206" t="str" cm="1">
        <f t="array" ref="M206">_xlfn.IFS(L206&lt;=2,"Flop",L206&lt;=5,"Average",L206&lt;=7,"Hit",L206&lt;=9,"Superhit",L206&gt;9,"BlockBuster")</f>
        <v>Hit</v>
      </c>
      <c r="N206" s="6">
        <v>144531</v>
      </c>
      <c r="O206" s="6" t="str" cm="1">
        <f t="array" ref="O206">_xlfn.IFS(N206&lt;=100000,"Low",N206&lt;=500000,"Median",N206&lt;=1500000,"High",N206&gt;1500000,"Very High")</f>
        <v>Median</v>
      </c>
      <c r="P206">
        <v>10000000</v>
      </c>
      <c r="Q206">
        <v>36230219</v>
      </c>
      <c r="R206">
        <f t="shared" si="32"/>
        <v>26230219</v>
      </c>
      <c r="S206" t="str">
        <f t="shared" si="33"/>
        <v>Profit</v>
      </c>
      <c r="T206" s="1">
        <v>31227</v>
      </c>
      <c r="U206" t="s">
        <v>562</v>
      </c>
      <c r="V206" s="14">
        <v>31227</v>
      </c>
      <c r="W206" t="str">
        <f t="shared" si="34"/>
        <v>June</v>
      </c>
      <c r="X206" s="4" t="str">
        <f t="shared" si="35"/>
        <v>1985</v>
      </c>
      <c r="Y206" s="6">
        <f t="shared" si="36"/>
        <v>1985</v>
      </c>
      <c r="Z206" s="4" t="str">
        <f t="shared" si="37"/>
        <v>29</v>
      </c>
      <c r="AA206" s="6">
        <f t="shared" si="38"/>
        <v>29</v>
      </c>
      <c r="AB206" t="str">
        <f t="shared" si="39"/>
        <v>Saturday</v>
      </c>
    </row>
    <row r="207" spans="1:28" x14ac:dyDescent="0.25">
      <c r="A207" s="3" t="s">
        <v>563</v>
      </c>
      <c r="B207" t="s">
        <v>564</v>
      </c>
      <c r="C207" s="3" t="s">
        <v>564</v>
      </c>
      <c r="D207" s="6">
        <v>0</v>
      </c>
      <c r="E207" s="6">
        <v>95</v>
      </c>
      <c r="F207" s="6">
        <f t="shared" si="30"/>
        <v>1</v>
      </c>
      <c r="G207" s="6">
        <f t="shared" si="31"/>
        <v>35</v>
      </c>
      <c r="H207" s="6" t="str" cm="1">
        <f t="array" ref="H207">_xlfn.IFS(E207&lt;=80,"Series",E207&lt;=120,"TV Movie",E207&gt;120,"Long Movie")</f>
        <v>TV Movie</v>
      </c>
      <c r="I207" t="s">
        <v>8158</v>
      </c>
      <c r="J207" t="s">
        <v>132</v>
      </c>
      <c r="K207" t="s">
        <v>5802</v>
      </c>
      <c r="L207" s="5">
        <v>6.2</v>
      </c>
      <c r="M207" t="str" cm="1">
        <f t="array" ref="M207">_xlfn.IFS(L207&lt;=2,"Flop",L207&lt;=5,"Average",L207&lt;=7,"Hit",L207&lt;=9,"Superhit",L207&gt;9,"BlockBuster")</f>
        <v>Hit</v>
      </c>
      <c r="N207" s="6">
        <v>70147</v>
      </c>
      <c r="O207" s="6" t="str" cm="1">
        <f t="array" ref="O207">_xlfn.IFS(N207&lt;=100000,"Low",N207&lt;=500000,"Median",N207&lt;=1500000,"High",N207&gt;1500000,"Very High")</f>
        <v>Low</v>
      </c>
      <c r="P207">
        <v>17000000</v>
      </c>
      <c r="Q207">
        <v>49364621</v>
      </c>
      <c r="R207">
        <f t="shared" si="32"/>
        <v>32364621</v>
      </c>
      <c r="S207" t="str">
        <f t="shared" si="33"/>
        <v>Profit</v>
      </c>
      <c r="T207" s="1">
        <v>31254</v>
      </c>
      <c r="U207" t="s">
        <v>366</v>
      </c>
      <c r="V207" s="14">
        <v>31254</v>
      </c>
      <c r="W207" t="str">
        <f t="shared" si="34"/>
        <v>July</v>
      </c>
      <c r="X207" s="4" t="str">
        <f t="shared" si="35"/>
        <v>1985</v>
      </c>
      <c r="Y207" s="6">
        <f t="shared" si="36"/>
        <v>1985</v>
      </c>
      <c r="Z207" s="4" t="str">
        <f t="shared" si="37"/>
        <v>26</v>
      </c>
      <c r="AA207" s="6">
        <f t="shared" si="38"/>
        <v>26</v>
      </c>
      <c r="AB207" t="str">
        <f t="shared" si="39"/>
        <v>Friday</v>
      </c>
    </row>
    <row r="208" spans="1:28" x14ac:dyDescent="0.25">
      <c r="A208" s="3" t="s">
        <v>565</v>
      </c>
      <c r="B208" t="s">
        <v>566</v>
      </c>
      <c r="C208" s="3" t="s">
        <v>567</v>
      </c>
      <c r="D208" s="6">
        <v>0</v>
      </c>
      <c r="E208" s="6">
        <v>87</v>
      </c>
      <c r="F208" s="6">
        <f t="shared" si="30"/>
        <v>1</v>
      </c>
      <c r="G208" s="6">
        <f t="shared" si="31"/>
        <v>27</v>
      </c>
      <c r="H208" s="6" t="str" cm="1">
        <f t="array" ref="H208">_xlfn.IFS(E208&lt;=80,"Series",E208&lt;=120,"TV Movie",E208&gt;120,"Long Movie")</f>
        <v>TV Movie</v>
      </c>
      <c r="I208" t="s">
        <v>83</v>
      </c>
      <c r="J208" t="s">
        <v>5802</v>
      </c>
      <c r="K208" t="s">
        <v>5802</v>
      </c>
      <c r="L208" s="5">
        <v>5.4</v>
      </c>
      <c r="M208" t="str" cm="1">
        <f t="array" ref="M208">_xlfn.IFS(L208&lt;=2,"Flop",L208&lt;=5,"Average",L208&lt;=7,"Hit",L208&lt;=9,"Superhit",L208&gt;9,"BlockBuster")</f>
        <v>Hit</v>
      </c>
      <c r="N208" s="6">
        <v>75856</v>
      </c>
      <c r="O208" s="6" t="str" cm="1">
        <f t="array" ref="O208">_xlfn.IFS(N208&lt;=100000,"Low",N208&lt;=500000,"Median",N208&lt;=1500000,"High",N208&gt;1500000,"Very High")</f>
        <v>Low</v>
      </c>
      <c r="P208">
        <v>3000000</v>
      </c>
      <c r="Q208">
        <v>29999213</v>
      </c>
      <c r="R208">
        <f t="shared" si="32"/>
        <v>26999213</v>
      </c>
      <c r="S208" t="str">
        <f t="shared" si="33"/>
        <v>Profit</v>
      </c>
      <c r="T208" s="2">
        <v>31321</v>
      </c>
      <c r="U208" t="s">
        <v>568</v>
      </c>
      <c r="V208" s="14">
        <v>31321</v>
      </c>
      <c r="W208" t="str">
        <f t="shared" si="34"/>
        <v>October</v>
      </c>
      <c r="X208" s="4" t="str">
        <f t="shared" si="35"/>
        <v>1985</v>
      </c>
      <c r="Y208" s="6">
        <f t="shared" si="36"/>
        <v>1985</v>
      </c>
      <c r="Z208" s="4" t="str">
        <f t="shared" si="37"/>
        <v>1</v>
      </c>
      <c r="AA208" s="6">
        <f t="shared" si="38"/>
        <v>1</v>
      </c>
      <c r="AB208" t="str">
        <f t="shared" si="39"/>
        <v>Tuesday</v>
      </c>
    </row>
    <row r="209" spans="1:28" x14ac:dyDescent="0.25">
      <c r="A209" s="3" t="s">
        <v>569</v>
      </c>
      <c r="B209" t="s">
        <v>570</v>
      </c>
      <c r="C209" s="3" t="s">
        <v>570</v>
      </c>
      <c r="D209" s="6">
        <v>0</v>
      </c>
      <c r="E209" s="6">
        <v>161</v>
      </c>
      <c r="F209" s="6">
        <f t="shared" si="30"/>
        <v>2</v>
      </c>
      <c r="G209" s="6">
        <f t="shared" si="31"/>
        <v>41</v>
      </c>
      <c r="H209" s="6" t="str" cm="1">
        <f t="array" ref="H209">_xlfn.IFS(E209&lt;=80,"Series",E209&lt;=120,"TV Movie",E209&gt;120,"Long Movie")</f>
        <v>Long Movie</v>
      </c>
      <c r="I209" t="s">
        <v>8160</v>
      </c>
      <c r="J209" t="s">
        <v>145</v>
      </c>
      <c r="K209" t="s">
        <v>8157</v>
      </c>
      <c r="L209" s="5">
        <v>7.1</v>
      </c>
      <c r="M209" t="str" cm="1">
        <f t="array" ref="M209">_xlfn.IFS(L209&lt;=2,"Flop",L209&lt;=5,"Average",L209&lt;=7,"Hit",L209&lt;=9,"Superhit",L209&gt;9,"BlockBuster")</f>
        <v>Superhit</v>
      </c>
      <c r="N209" s="6">
        <v>84559</v>
      </c>
      <c r="O209" s="6" t="str" cm="1">
        <f t="array" ref="O209">_xlfn.IFS(N209&lt;=100000,"Low",N209&lt;=500000,"Median",N209&lt;=1500000,"High",N209&gt;1500000,"Very High")</f>
        <v>Low</v>
      </c>
      <c r="P209">
        <v>31000000</v>
      </c>
      <c r="Q209">
        <v>227514205</v>
      </c>
      <c r="R209">
        <f t="shared" si="32"/>
        <v>196514205</v>
      </c>
      <c r="S209" t="str">
        <f t="shared" si="33"/>
        <v>Profit</v>
      </c>
      <c r="T209" s="1">
        <v>31391</v>
      </c>
      <c r="U209" t="s">
        <v>152</v>
      </c>
      <c r="V209" s="14">
        <v>31391</v>
      </c>
      <c r="W209" t="str">
        <f t="shared" si="34"/>
        <v>December</v>
      </c>
      <c r="X209" s="4" t="str">
        <f t="shared" si="35"/>
        <v>1985</v>
      </c>
      <c r="Y209" s="6">
        <f t="shared" si="36"/>
        <v>1985</v>
      </c>
      <c r="Z209" s="4" t="str">
        <f t="shared" si="37"/>
        <v>10</v>
      </c>
      <c r="AA209" s="6">
        <f t="shared" si="38"/>
        <v>10</v>
      </c>
      <c r="AB209" t="str">
        <f t="shared" si="39"/>
        <v>Tuesday</v>
      </c>
    </row>
    <row r="210" spans="1:28" x14ac:dyDescent="0.25">
      <c r="A210" s="3" t="s">
        <v>571</v>
      </c>
      <c r="B210" t="s">
        <v>572</v>
      </c>
      <c r="C210" s="3" t="s">
        <v>572</v>
      </c>
      <c r="D210" s="6">
        <v>0</v>
      </c>
      <c r="E210" s="6">
        <v>115</v>
      </c>
      <c r="F210" s="6">
        <f t="shared" si="30"/>
        <v>1</v>
      </c>
      <c r="G210" s="6">
        <f t="shared" si="31"/>
        <v>55</v>
      </c>
      <c r="H210" s="6" t="str" cm="1">
        <f t="array" ref="H210">_xlfn.IFS(E210&lt;=80,"Series",E210&lt;=120,"TV Movie",E210&gt;120,"Long Movie")</f>
        <v>TV Movie</v>
      </c>
      <c r="I210" t="s">
        <v>145</v>
      </c>
      <c r="J210" t="s">
        <v>178</v>
      </c>
      <c r="K210" t="s">
        <v>5802</v>
      </c>
      <c r="L210" s="5">
        <v>7.3</v>
      </c>
      <c r="M210" t="str" cm="1">
        <f t="array" ref="M210">_xlfn.IFS(L210&lt;=2,"Flop",L210&lt;=5,"Average",L210&lt;=7,"Hit",L210&lt;=9,"Superhit",L210&gt;9,"BlockBuster")</f>
        <v>Superhit</v>
      </c>
      <c r="N210" s="6">
        <v>63191</v>
      </c>
      <c r="O210" s="6" t="str" cm="1">
        <f t="array" ref="O210">_xlfn.IFS(N210&lt;=100000,"Low",N210&lt;=500000,"Median",N210&lt;=1500000,"High",N210&gt;1500000,"Very High")</f>
        <v>Low</v>
      </c>
      <c r="P210">
        <v>6900000</v>
      </c>
      <c r="Q210">
        <v>41410568</v>
      </c>
      <c r="R210">
        <f t="shared" si="32"/>
        <v>34510568</v>
      </c>
      <c r="S210" t="str">
        <f t="shared" si="33"/>
        <v>Profit</v>
      </c>
      <c r="T210" s="1">
        <v>31180</v>
      </c>
      <c r="U210" t="s">
        <v>69</v>
      </c>
      <c r="V210" s="14">
        <v>31180</v>
      </c>
      <c r="W210" t="str">
        <f t="shared" si="34"/>
        <v>May</v>
      </c>
      <c r="X210" s="4" t="str">
        <f t="shared" si="35"/>
        <v>1985</v>
      </c>
      <c r="Y210" s="6">
        <f t="shared" si="36"/>
        <v>1985</v>
      </c>
      <c r="Z210" s="4" t="str">
        <f t="shared" si="37"/>
        <v>13</v>
      </c>
      <c r="AA210" s="6">
        <f t="shared" si="38"/>
        <v>13</v>
      </c>
      <c r="AB210" t="str">
        <f t="shared" si="39"/>
        <v>Monday</v>
      </c>
    </row>
    <row r="211" spans="1:28" x14ac:dyDescent="0.25">
      <c r="A211" s="3" t="s">
        <v>573</v>
      </c>
      <c r="B211" t="s">
        <v>574</v>
      </c>
      <c r="C211" s="3" t="s">
        <v>574</v>
      </c>
      <c r="D211" s="6">
        <v>0</v>
      </c>
      <c r="E211" s="6">
        <v>91</v>
      </c>
      <c r="F211" s="6">
        <f t="shared" si="30"/>
        <v>1</v>
      </c>
      <c r="G211" s="6">
        <f t="shared" si="31"/>
        <v>31</v>
      </c>
      <c r="H211" s="6" t="str" cm="1">
        <f t="array" ref="H211">_xlfn.IFS(E211&lt;=80,"Series",E211&lt;=120,"TV Movie",E211&gt;120,"Long Movie")</f>
        <v>TV Movie</v>
      </c>
      <c r="I211" t="s">
        <v>8158</v>
      </c>
      <c r="J211" t="s">
        <v>132</v>
      </c>
      <c r="K211" t="s">
        <v>8163</v>
      </c>
      <c r="L211" s="5">
        <v>7</v>
      </c>
      <c r="M211" t="str" cm="1">
        <f t="array" ref="M211">_xlfn.IFS(L211&lt;=2,"Flop",L211&lt;=5,"Average",L211&lt;=7,"Hit",L211&lt;=9,"Superhit",L211&gt;9,"BlockBuster")</f>
        <v>Hit</v>
      </c>
      <c r="N211" s="6">
        <v>57940</v>
      </c>
      <c r="O211" s="6" t="str" cm="1">
        <f t="array" ref="O211">_xlfn.IFS(N211&lt;=100000,"Low",N211&lt;=500000,"Median",N211&lt;=1500000,"High",N211&gt;1500000,"Very High")</f>
        <v>Low</v>
      </c>
      <c r="P211">
        <v>6000000</v>
      </c>
      <c r="Q211">
        <v>41047344</v>
      </c>
      <c r="R211">
        <f t="shared" si="32"/>
        <v>35047344</v>
      </c>
      <c r="S211" t="str">
        <f t="shared" si="33"/>
        <v>Profit</v>
      </c>
      <c r="T211" s="1">
        <v>31254</v>
      </c>
      <c r="U211" t="s">
        <v>575</v>
      </c>
      <c r="V211" s="14">
        <v>31254</v>
      </c>
      <c r="W211" t="str">
        <f t="shared" si="34"/>
        <v>July</v>
      </c>
      <c r="X211" s="4" t="str">
        <f t="shared" si="35"/>
        <v>1985</v>
      </c>
      <c r="Y211" s="6">
        <f t="shared" si="36"/>
        <v>1985</v>
      </c>
      <c r="Z211" s="4" t="str">
        <f t="shared" si="37"/>
        <v>26</v>
      </c>
      <c r="AA211" s="6">
        <f t="shared" si="38"/>
        <v>26</v>
      </c>
      <c r="AB211" t="str">
        <f t="shared" si="39"/>
        <v>Friday</v>
      </c>
    </row>
    <row r="212" spans="1:28" x14ac:dyDescent="0.25">
      <c r="A212" s="3" t="s">
        <v>576</v>
      </c>
      <c r="B212" t="s">
        <v>577</v>
      </c>
      <c r="C212" s="3" t="s">
        <v>577</v>
      </c>
      <c r="D212" s="6">
        <v>0</v>
      </c>
      <c r="E212" s="6">
        <v>87</v>
      </c>
      <c r="F212" s="6">
        <f t="shared" si="30"/>
        <v>1</v>
      </c>
      <c r="G212" s="6">
        <f t="shared" si="31"/>
        <v>27</v>
      </c>
      <c r="H212" s="6" t="str" cm="1">
        <f t="array" ref="H212">_xlfn.IFS(E212&lt;=80,"Series",E212&lt;=120,"TV Movie",E212&gt;120,"Long Movie")</f>
        <v>TV Movie</v>
      </c>
      <c r="I212" t="s">
        <v>132</v>
      </c>
      <c r="J212" t="s">
        <v>5802</v>
      </c>
      <c r="K212" t="s">
        <v>5802</v>
      </c>
      <c r="L212" s="5">
        <v>5.7</v>
      </c>
      <c r="M212" t="str" cm="1">
        <f t="array" ref="M212">_xlfn.IFS(L212&lt;=2,"Flop",L212&lt;=5,"Average",L212&lt;=7,"Hit",L212&lt;=9,"Superhit",L212&gt;9,"BlockBuster")</f>
        <v>Hit</v>
      </c>
      <c r="N212" s="6">
        <v>58131</v>
      </c>
      <c r="O212" s="6" t="str" cm="1">
        <f t="array" ref="O212">_xlfn.IFS(N212&lt;=100000,"Low",N212&lt;=500000,"Median",N212&lt;=1500000,"High",N212&gt;1500000,"Very High")</f>
        <v>Low</v>
      </c>
      <c r="P212">
        <v>7600000</v>
      </c>
      <c r="Q212">
        <v>55600000</v>
      </c>
      <c r="R212">
        <f t="shared" si="32"/>
        <v>48000000</v>
      </c>
      <c r="S212" t="str">
        <f t="shared" si="33"/>
        <v>Profit</v>
      </c>
      <c r="T212" s="1">
        <v>31135</v>
      </c>
      <c r="U212" t="s">
        <v>578</v>
      </c>
      <c r="V212" s="14">
        <v>31135</v>
      </c>
      <c r="W212" t="str">
        <f t="shared" si="34"/>
        <v>March</v>
      </c>
      <c r="X212" s="4" t="str">
        <f t="shared" si="35"/>
        <v>1985</v>
      </c>
      <c r="Y212" s="6">
        <f t="shared" si="36"/>
        <v>1985</v>
      </c>
      <c r="Z212" s="4" t="str">
        <f t="shared" si="37"/>
        <v>29</v>
      </c>
      <c r="AA212" s="6">
        <f t="shared" si="38"/>
        <v>29</v>
      </c>
      <c r="AB212" t="str">
        <f t="shared" si="39"/>
        <v>Friday</v>
      </c>
    </row>
    <row r="213" spans="1:28" x14ac:dyDescent="0.25">
      <c r="A213" s="3" t="s">
        <v>579</v>
      </c>
      <c r="B213" t="s">
        <v>580</v>
      </c>
      <c r="C213" s="3" t="s">
        <v>580</v>
      </c>
      <c r="D213" s="6">
        <v>0</v>
      </c>
      <c r="E213" s="6">
        <v>82</v>
      </c>
      <c r="F213" s="6">
        <f t="shared" si="30"/>
        <v>1</v>
      </c>
      <c r="G213" s="6">
        <f t="shared" si="31"/>
        <v>22</v>
      </c>
      <c r="H213" s="6" t="str" cm="1">
        <f t="array" ref="H213">_xlfn.IFS(E213&lt;=80,"Series",E213&lt;=120,"TV Movie",E213&gt;120,"Long Movie")</f>
        <v>TV Movie</v>
      </c>
      <c r="I213" t="s">
        <v>132</v>
      </c>
      <c r="J213" t="s">
        <v>8156</v>
      </c>
      <c r="K213" t="s">
        <v>8157</v>
      </c>
      <c r="L213" s="5">
        <v>7.7</v>
      </c>
      <c r="M213" t="str" cm="1">
        <f t="array" ref="M213">_xlfn.IFS(L213&lt;=2,"Flop",L213&lt;=5,"Average",L213&lt;=7,"Hit",L213&lt;=9,"Superhit",L213&gt;9,"BlockBuster")</f>
        <v>Superhit</v>
      </c>
      <c r="N213" s="6">
        <v>53999</v>
      </c>
      <c r="O213" s="6" t="str" cm="1">
        <f t="array" ref="O213">_xlfn.IFS(N213&lt;=100000,"Low",N213&lt;=500000,"Median",N213&lt;=1500000,"High",N213&gt;1500000,"Very High")</f>
        <v>Low</v>
      </c>
      <c r="P213">
        <v>15000000</v>
      </c>
      <c r="Q213">
        <v>10631333</v>
      </c>
      <c r="R213">
        <f t="shared" si="32"/>
        <v>-4368667</v>
      </c>
      <c r="S213" t="str">
        <f t="shared" si="33"/>
        <v>Loss</v>
      </c>
      <c r="T213" s="1">
        <v>31073</v>
      </c>
      <c r="U213" t="s">
        <v>186</v>
      </c>
      <c r="V213" s="14">
        <v>31073</v>
      </c>
      <c r="W213" t="str">
        <f t="shared" si="34"/>
        <v>January</v>
      </c>
      <c r="X213" s="4" t="str">
        <f t="shared" si="35"/>
        <v>1985</v>
      </c>
      <c r="Y213" s="6">
        <f t="shared" si="36"/>
        <v>1985</v>
      </c>
      <c r="Z213" s="4" t="str">
        <f t="shared" si="37"/>
        <v>26</v>
      </c>
      <c r="AA213" s="6">
        <f t="shared" si="38"/>
        <v>26</v>
      </c>
      <c r="AB213" t="str">
        <f t="shared" si="39"/>
        <v>Saturday</v>
      </c>
    </row>
    <row r="214" spans="1:28" x14ac:dyDescent="0.25">
      <c r="A214" s="3" t="s">
        <v>581</v>
      </c>
      <c r="B214" t="s">
        <v>582</v>
      </c>
      <c r="C214" s="3" t="s">
        <v>582</v>
      </c>
      <c r="D214" s="6">
        <v>0</v>
      </c>
      <c r="E214" s="6">
        <v>96</v>
      </c>
      <c r="F214" s="6">
        <f t="shared" si="30"/>
        <v>1</v>
      </c>
      <c r="G214" s="6">
        <f t="shared" si="31"/>
        <v>36</v>
      </c>
      <c r="H214" s="6" t="str" cm="1">
        <f t="array" ref="H214">_xlfn.IFS(E214&lt;=80,"Series",E214&lt;=120,"TV Movie",E214&gt;120,"Long Movie")</f>
        <v>TV Movie</v>
      </c>
      <c r="I214" t="s">
        <v>5529</v>
      </c>
      <c r="J214" t="s">
        <v>8158</v>
      </c>
      <c r="K214" t="s">
        <v>3857</v>
      </c>
      <c r="L214" s="5">
        <v>6.5</v>
      </c>
      <c r="M214" t="str" cm="1">
        <f t="array" ref="M214">_xlfn.IFS(L214&lt;=2,"Flop",L214&lt;=5,"Average",L214&lt;=7,"Hit",L214&lt;=9,"Superhit",L214&gt;9,"BlockBuster")</f>
        <v>Hit</v>
      </c>
      <c r="N214" s="6">
        <v>178882</v>
      </c>
      <c r="O214" s="6" t="str" cm="1">
        <f t="array" ref="O214">_xlfn.IFS(N214&lt;=100000,"Low",N214&lt;=500000,"Median",N214&lt;=1500000,"High",N214&gt;1500000,"Very High")</f>
        <v>Median</v>
      </c>
      <c r="P214">
        <v>44000000</v>
      </c>
      <c r="Q214">
        <v>300400432</v>
      </c>
      <c r="R214">
        <f t="shared" si="32"/>
        <v>256400432</v>
      </c>
      <c r="S214" t="str">
        <f t="shared" si="33"/>
        <v>Profit</v>
      </c>
      <c r="T214" s="1">
        <v>31189</v>
      </c>
      <c r="U214" t="s">
        <v>583</v>
      </c>
      <c r="V214" s="14">
        <v>31189</v>
      </c>
      <c r="W214" t="str">
        <f t="shared" si="34"/>
        <v>May</v>
      </c>
      <c r="X214" s="4" t="str">
        <f t="shared" si="35"/>
        <v>1985</v>
      </c>
      <c r="Y214" s="6">
        <f t="shared" si="36"/>
        <v>1985</v>
      </c>
      <c r="Z214" s="4" t="str">
        <f t="shared" si="37"/>
        <v>22</v>
      </c>
      <c r="AA214" s="6">
        <f t="shared" si="38"/>
        <v>22</v>
      </c>
      <c r="AB214" t="str">
        <f t="shared" si="39"/>
        <v>Wednesday</v>
      </c>
    </row>
    <row r="215" spans="1:28" x14ac:dyDescent="0.25">
      <c r="A215" s="3" t="s">
        <v>584</v>
      </c>
      <c r="B215" t="s">
        <v>585</v>
      </c>
      <c r="C215" s="3" t="s">
        <v>585</v>
      </c>
      <c r="D215" s="6">
        <v>0</v>
      </c>
      <c r="E215" s="6">
        <v>160</v>
      </c>
      <c r="F215" s="6">
        <f t="shared" si="30"/>
        <v>2</v>
      </c>
      <c r="G215" s="6">
        <f t="shared" si="31"/>
        <v>40</v>
      </c>
      <c r="H215" s="6" t="str" cm="1">
        <f t="array" ref="H215">_xlfn.IFS(E215&lt;=80,"Series",E215&lt;=120,"TV Movie",E215&gt;120,"Long Movie")</f>
        <v>Long Movie</v>
      </c>
      <c r="I215" t="s">
        <v>5529</v>
      </c>
      <c r="J215" t="s">
        <v>145</v>
      </c>
      <c r="K215" t="s">
        <v>4390</v>
      </c>
      <c r="L215" s="5">
        <v>8.1999999999999993</v>
      </c>
      <c r="M215" t="str" cm="1">
        <f t="array" ref="M215">_xlfn.IFS(L215&lt;=2,"Flop",L215&lt;=5,"Average",L215&lt;=7,"Hit",L215&lt;=9,"Superhit",L215&gt;9,"BlockBuster")</f>
        <v>Superhit</v>
      </c>
      <c r="N215" s="6">
        <v>132872</v>
      </c>
      <c r="O215" s="6" t="str" cm="1">
        <f t="array" ref="O215">_xlfn.IFS(N215&lt;=100000,"Low",N215&lt;=500000,"Median",N215&lt;=1500000,"High",N215&gt;1500000,"Very High")</f>
        <v>Median</v>
      </c>
      <c r="P215">
        <v>11500000</v>
      </c>
      <c r="Q215">
        <v>4164283</v>
      </c>
      <c r="R215">
        <f t="shared" si="32"/>
        <v>-7335717</v>
      </c>
      <c r="S215" t="str">
        <f t="shared" si="33"/>
        <v>Loss</v>
      </c>
      <c r="T215" s="1">
        <v>31192</v>
      </c>
      <c r="U215" t="s">
        <v>586</v>
      </c>
      <c r="V215" s="14">
        <v>31192</v>
      </c>
      <c r="W215" t="str">
        <f t="shared" si="34"/>
        <v>May</v>
      </c>
      <c r="X215" s="4" t="str">
        <f t="shared" si="35"/>
        <v>1985</v>
      </c>
      <c r="Y215" s="6">
        <f t="shared" si="36"/>
        <v>1985</v>
      </c>
      <c r="Z215" s="4" t="str">
        <f t="shared" si="37"/>
        <v>25</v>
      </c>
      <c r="AA215" s="6">
        <f t="shared" si="38"/>
        <v>25</v>
      </c>
      <c r="AB215" t="str">
        <f t="shared" si="39"/>
        <v>Saturday</v>
      </c>
    </row>
    <row r="216" spans="1:28" x14ac:dyDescent="0.25">
      <c r="A216" s="3" t="s">
        <v>587</v>
      </c>
      <c r="B216" t="s">
        <v>588</v>
      </c>
      <c r="C216" s="3" t="s">
        <v>588</v>
      </c>
      <c r="D216" s="6">
        <v>0</v>
      </c>
      <c r="E216" s="6">
        <v>84</v>
      </c>
      <c r="F216" s="6">
        <f t="shared" si="30"/>
        <v>1</v>
      </c>
      <c r="G216" s="6">
        <f t="shared" si="31"/>
        <v>24</v>
      </c>
      <c r="H216" s="6" t="str" cm="1">
        <f t="array" ref="H216">_xlfn.IFS(E216&lt;=80,"Series",E216&lt;=120,"TV Movie",E216&gt;120,"Long Movie")</f>
        <v>TV Movie</v>
      </c>
      <c r="I216" t="s">
        <v>132</v>
      </c>
      <c r="J216" t="s">
        <v>83</v>
      </c>
      <c r="K216" t="s">
        <v>8161</v>
      </c>
      <c r="L216" s="5">
        <v>7.2</v>
      </c>
      <c r="M216" t="str" cm="1">
        <f t="array" ref="M216">_xlfn.IFS(L216&lt;=2,"Flop",L216&lt;=5,"Average",L216&lt;=7,"Hit",L216&lt;=9,"Superhit",L216&gt;9,"BlockBuster")</f>
        <v>Superhit</v>
      </c>
      <c r="N216" s="6">
        <v>69952</v>
      </c>
      <c r="O216" s="6" t="str" cm="1">
        <f t="array" ref="O216">_xlfn.IFS(N216&lt;=100000,"Low",N216&lt;=500000,"Median",N216&lt;=1500000,"High",N216&gt;1500000,"Very High")</f>
        <v>Low</v>
      </c>
      <c r="P216">
        <v>900000</v>
      </c>
      <c r="Q216">
        <v>2023414</v>
      </c>
      <c r="R216">
        <f t="shared" si="32"/>
        <v>1123414</v>
      </c>
      <c r="S216" t="str">
        <f t="shared" si="33"/>
        <v>Profit</v>
      </c>
      <c r="T216" s="1">
        <v>31178</v>
      </c>
      <c r="U216" t="s">
        <v>589</v>
      </c>
      <c r="V216" s="14">
        <v>31178</v>
      </c>
      <c r="W216" t="str">
        <f t="shared" si="34"/>
        <v>May</v>
      </c>
      <c r="X216" s="4" t="str">
        <f t="shared" si="35"/>
        <v>1985</v>
      </c>
      <c r="Y216" s="6">
        <f t="shared" si="36"/>
        <v>1985</v>
      </c>
      <c r="Z216" s="4" t="str">
        <f t="shared" si="37"/>
        <v>11</v>
      </c>
      <c r="AA216" s="6">
        <f t="shared" si="38"/>
        <v>11</v>
      </c>
      <c r="AB216" t="str">
        <f t="shared" si="39"/>
        <v>Saturday</v>
      </c>
    </row>
    <row r="217" spans="1:28" x14ac:dyDescent="0.25">
      <c r="A217" s="3" t="s">
        <v>590</v>
      </c>
      <c r="B217" t="s">
        <v>591</v>
      </c>
      <c r="C217" s="3" t="s">
        <v>591</v>
      </c>
      <c r="D217" s="6">
        <v>0</v>
      </c>
      <c r="E217" s="6">
        <v>91</v>
      </c>
      <c r="F217" s="6">
        <f t="shared" si="30"/>
        <v>1</v>
      </c>
      <c r="G217" s="6">
        <f t="shared" si="31"/>
        <v>31</v>
      </c>
      <c r="H217" s="6" t="str" cm="1">
        <f t="array" ref="H217">_xlfn.IFS(E217&lt;=80,"Series",E217&lt;=120,"TV Movie",E217&gt;120,"Long Movie")</f>
        <v>TV Movie</v>
      </c>
      <c r="I217" t="s">
        <v>132</v>
      </c>
      <c r="J217" t="s">
        <v>83</v>
      </c>
      <c r="K217" t="s">
        <v>8161</v>
      </c>
      <c r="L217" s="5">
        <v>7.3</v>
      </c>
      <c r="M217" t="str" cm="1">
        <f t="array" ref="M217">_xlfn.IFS(L217&lt;=2,"Flop",L217&lt;=5,"Average",L217&lt;=7,"Hit",L217&lt;=9,"Superhit",L217&gt;9,"BlockBuster")</f>
        <v>Superhit</v>
      </c>
      <c r="N217" s="6">
        <v>67148</v>
      </c>
      <c r="O217" s="6" t="str" cm="1">
        <f t="array" ref="O217">_xlfn.IFS(N217&lt;=100000,"Low",N217&lt;=500000,"Median",N217&lt;=1500000,"High",N217&gt;1500000,"Very High")</f>
        <v>Low</v>
      </c>
      <c r="P217">
        <v>4000000</v>
      </c>
      <c r="Q217">
        <v>14238661</v>
      </c>
      <c r="R217">
        <f t="shared" si="32"/>
        <v>10238661</v>
      </c>
      <c r="S217" t="str">
        <f t="shared" si="33"/>
        <v>Profit</v>
      </c>
      <c r="T217" s="1">
        <v>31155</v>
      </c>
      <c r="U217" t="s">
        <v>592</v>
      </c>
      <c r="V217" s="14">
        <v>31155</v>
      </c>
      <c r="W217" t="str">
        <f t="shared" si="34"/>
        <v>April</v>
      </c>
      <c r="X217" s="4" t="str">
        <f t="shared" si="35"/>
        <v>1985</v>
      </c>
      <c r="Y217" s="6">
        <f t="shared" si="36"/>
        <v>1985</v>
      </c>
      <c r="Z217" s="4" t="str">
        <f t="shared" si="37"/>
        <v>18</v>
      </c>
      <c r="AA217" s="6">
        <f t="shared" si="38"/>
        <v>18</v>
      </c>
      <c r="AB217" t="str">
        <f t="shared" si="39"/>
        <v>Thursday</v>
      </c>
    </row>
    <row r="218" spans="1:28" x14ac:dyDescent="0.25">
      <c r="A218" s="3" t="s">
        <v>593</v>
      </c>
      <c r="B218" t="s">
        <v>594</v>
      </c>
      <c r="C218" s="3" t="s">
        <v>594</v>
      </c>
      <c r="D218" s="6">
        <v>0</v>
      </c>
      <c r="E218" s="6">
        <v>91</v>
      </c>
      <c r="F218" s="6">
        <f t="shared" si="30"/>
        <v>1</v>
      </c>
      <c r="G218" s="6">
        <f t="shared" si="31"/>
        <v>31</v>
      </c>
      <c r="H218" s="6" t="str" cm="1">
        <f t="array" ref="H218">_xlfn.IFS(E218&lt;=80,"Series",E218&lt;=120,"TV Movie",E218&gt;120,"Long Movie")</f>
        <v>TV Movie</v>
      </c>
      <c r="I218" t="s">
        <v>145</v>
      </c>
      <c r="J218" t="s">
        <v>8168</v>
      </c>
      <c r="K218" t="s">
        <v>5802</v>
      </c>
      <c r="L218" s="5">
        <v>6.9</v>
      </c>
      <c r="M218" t="str" cm="1">
        <f t="array" ref="M218">_xlfn.IFS(L218&lt;=2,"Flop",L218&lt;=5,"Average",L218&lt;=7,"Hit",L218&lt;=9,"Superhit",L218&gt;9,"BlockBuster")</f>
        <v>Hit</v>
      </c>
      <c r="N218" s="6">
        <v>221635</v>
      </c>
      <c r="O218" s="6" t="str" cm="1">
        <f t="array" ref="O218">_xlfn.IFS(N218&lt;=100000,"Low",N218&lt;=500000,"Median",N218&lt;=1500000,"High",N218&gt;1500000,"Very High")</f>
        <v>Median</v>
      </c>
      <c r="P218">
        <v>30000000</v>
      </c>
      <c r="Q218">
        <v>300473716</v>
      </c>
      <c r="R218">
        <f t="shared" si="32"/>
        <v>270473716</v>
      </c>
      <c r="S218" t="str">
        <f t="shared" si="33"/>
        <v>Profit</v>
      </c>
      <c r="T218" s="1">
        <v>31372</v>
      </c>
      <c r="U218" t="s">
        <v>260</v>
      </c>
      <c r="V218" s="14">
        <v>31372</v>
      </c>
      <c r="W218" t="str">
        <f t="shared" si="34"/>
        <v>November</v>
      </c>
      <c r="X218" s="4" t="str">
        <f t="shared" si="35"/>
        <v>1985</v>
      </c>
      <c r="Y218" s="6">
        <f t="shared" si="36"/>
        <v>1985</v>
      </c>
      <c r="Z218" s="4" t="str">
        <f t="shared" si="37"/>
        <v>21</v>
      </c>
      <c r="AA218" s="6">
        <f t="shared" si="38"/>
        <v>21</v>
      </c>
      <c r="AB218" t="str">
        <f t="shared" si="39"/>
        <v>Thursday</v>
      </c>
    </row>
    <row r="219" spans="1:28" x14ac:dyDescent="0.25">
      <c r="A219" s="3" t="s">
        <v>595</v>
      </c>
      <c r="B219" t="s">
        <v>596</v>
      </c>
      <c r="C219" s="3" t="s">
        <v>596</v>
      </c>
      <c r="D219" s="6">
        <v>0</v>
      </c>
      <c r="E219" s="6">
        <v>102</v>
      </c>
      <c r="F219" s="6">
        <f t="shared" si="30"/>
        <v>1</v>
      </c>
      <c r="G219" s="6">
        <f t="shared" si="31"/>
        <v>42</v>
      </c>
      <c r="H219" s="6" t="str" cm="1">
        <f t="array" ref="H219">_xlfn.IFS(E219&lt;=80,"Series",E219&lt;=120,"TV Movie",E219&gt;120,"Long Movie")</f>
        <v>TV Movie</v>
      </c>
      <c r="I219" t="s">
        <v>8158</v>
      </c>
      <c r="J219" t="s">
        <v>132</v>
      </c>
      <c r="K219" t="s">
        <v>5802</v>
      </c>
      <c r="L219" s="5">
        <v>6.4</v>
      </c>
      <c r="M219" t="str" cm="1">
        <f t="array" ref="M219">_xlfn.IFS(L219&lt;=2,"Flop",L219&lt;=5,"Average",L219&lt;=7,"Hit",L219&lt;=9,"Superhit",L219&gt;9,"BlockBuster")</f>
        <v>Hit</v>
      </c>
      <c r="N219" s="6">
        <v>52141</v>
      </c>
      <c r="O219" s="6" t="str" cm="1">
        <f t="array" ref="O219">_xlfn.IFS(N219&lt;=100000,"Low",N219&lt;=500000,"Median",N219&lt;=1500000,"High",N219&gt;1500000,"Very High")</f>
        <v>Low</v>
      </c>
      <c r="P219">
        <v>22000000</v>
      </c>
      <c r="Q219">
        <v>60106536</v>
      </c>
      <c r="R219">
        <f t="shared" si="32"/>
        <v>38106536</v>
      </c>
      <c r="S219" t="str">
        <f t="shared" si="33"/>
        <v>Profit</v>
      </c>
      <c r="T219" s="1">
        <v>31387</v>
      </c>
      <c r="U219" t="s">
        <v>231</v>
      </c>
      <c r="V219" s="14">
        <v>31387</v>
      </c>
      <c r="W219" t="str">
        <f t="shared" si="34"/>
        <v>December</v>
      </c>
      <c r="X219" s="4" t="str">
        <f t="shared" si="35"/>
        <v>1985</v>
      </c>
      <c r="Y219" s="6">
        <f t="shared" si="36"/>
        <v>1985</v>
      </c>
      <c r="Z219" s="4" t="str">
        <f t="shared" si="37"/>
        <v>6</v>
      </c>
      <c r="AA219" s="6">
        <f t="shared" si="38"/>
        <v>6</v>
      </c>
      <c r="AB219" t="str">
        <f t="shared" si="39"/>
        <v>Friday</v>
      </c>
    </row>
    <row r="220" spans="1:28" x14ac:dyDescent="0.25">
      <c r="A220" s="3" t="s">
        <v>597</v>
      </c>
      <c r="B220" t="s">
        <v>598</v>
      </c>
      <c r="C220" s="3" t="s">
        <v>598</v>
      </c>
      <c r="D220" s="6">
        <v>0</v>
      </c>
      <c r="E220" s="6">
        <v>131</v>
      </c>
      <c r="F220" s="6">
        <f t="shared" si="30"/>
        <v>2</v>
      </c>
      <c r="G220" s="6">
        <f t="shared" si="31"/>
        <v>11</v>
      </c>
      <c r="H220" s="6" t="str" cm="1">
        <f t="array" ref="H220">_xlfn.IFS(E220&lt;=80,"Series",E220&lt;=120,"TV Movie",E220&gt;120,"Long Movie")</f>
        <v>Long Movie</v>
      </c>
      <c r="I220" t="s">
        <v>5529</v>
      </c>
      <c r="J220" t="s">
        <v>8158</v>
      </c>
      <c r="K220" t="s">
        <v>3857</v>
      </c>
      <c r="L220" s="5">
        <v>6.3</v>
      </c>
      <c r="M220" t="str" cm="1">
        <f t="array" ref="M220">_xlfn.IFS(L220&lt;=2,"Flop",L220&lt;=5,"Average",L220&lt;=7,"Hit",L220&lt;=9,"Superhit",L220&gt;9,"BlockBuster")</f>
        <v>Hit</v>
      </c>
      <c r="N220" s="6">
        <v>102843</v>
      </c>
      <c r="O220" s="6" t="str" cm="1">
        <f t="array" ref="O220">_xlfn.IFS(N220&lt;=100000,"Low",N220&lt;=500000,"Median",N220&lt;=1500000,"High",N220&gt;1500000,"Very High")</f>
        <v>Median</v>
      </c>
      <c r="P220">
        <v>30000000</v>
      </c>
      <c r="Q220">
        <v>50337532</v>
      </c>
      <c r="R220">
        <f t="shared" si="32"/>
        <v>20337532</v>
      </c>
      <c r="S220" t="str">
        <f t="shared" si="33"/>
        <v>Profit</v>
      </c>
      <c r="T220" s="1">
        <v>31189</v>
      </c>
      <c r="U220" t="s">
        <v>322</v>
      </c>
      <c r="V220" s="14">
        <v>31189</v>
      </c>
      <c r="W220" t="str">
        <f t="shared" si="34"/>
        <v>May</v>
      </c>
      <c r="X220" s="4" t="str">
        <f t="shared" si="35"/>
        <v>1985</v>
      </c>
      <c r="Y220" s="6">
        <f t="shared" si="36"/>
        <v>1985</v>
      </c>
      <c r="Z220" s="4" t="str">
        <f t="shared" si="37"/>
        <v>22</v>
      </c>
      <c r="AA220" s="6">
        <f t="shared" si="38"/>
        <v>22</v>
      </c>
      <c r="AB220" t="str">
        <f t="shared" si="39"/>
        <v>Wednesday</v>
      </c>
    </row>
    <row r="221" spans="1:28" x14ac:dyDescent="0.25">
      <c r="A221" s="3" t="s">
        <v>599</v>
      </c>
      <c r="B221" t="s">
        <v>600</v>
      </c>
      <c r="C221" s="3" t="s">
        <v>600</v>
      </c>
      <c r="D221" s="6">
        <v>0</v>
      </c>
      <c r="E221" s="6">
        <v>94</v>
      </c>
      <c r="F221" s="6">
        <f t="shared" si="30"/>
        <v>1</v>
      </c>
      <c r="G221" s="6">
        <f t="shared" si="31"/>
        <v>34</v>
      </c>
      <c r="H221" s="6" t="str" cm="1">
        <f t="array" ref="H221">_xlfn.IFS(E221&lt;=80,"Series",E221&lt;=120,"TV Movie",E221&gt;120,"Long Movie")</f>
        <v>TV Movie</v>
      </c>
      <c r="I221" t="s">
        <v>132</v>
      </c>
      <c r="J221" t="s">
        <v>8157</v>
      </c>
      <c r="K221" t="s">
        <v>8161</v>
      </c>
      <c r="L221" s="5">
        <v>6.6</v>
      </c>
      <c r="M221" t="str" cm="1">
        <f t="array" ref="M221">_xlfn.IFS(L221&lt;=2,"Flop",L221&lt;=5,"Average",L221&lt;=7,"Hit",L221&lt;=9,"Superhit",L221&gt;9,"BlockBuster")</f>
        <v>Hit</v>
      </c>
      <c r="N221" s="6">
        <v>95293</v>
      </c>
      <c r="O221" s="6" t="str" cm="1">
        <f t="array" ref="O221">_xlfn.IFS(N221&lt;=100000,"Low",N221&lt;=500000,"Median",N221&lt;=1500000,"High",N221&gt;1500000,"Very High")</f>
        <v>Low</v>
      </c>
      <c r="P221">
        <v>7500000</v>
      </c>
      <c r="Q221">
        <v>38934048</v>
      </c>
      <c r="R221">
        <f t="shared" si="32"/>
        <v>31434048</v>
      </c>
      <c r="S221" t="str">
        <f t="shared" si="33"/>
        <v>Profit</v>
      </c>
      <c r="T221" s="1">
        <v>31261</v>
      </c>
      <c r="U221" t="s">
        <v>504</v>
      </c>
      <c r="V221" s="14">
        <v>31261</v>
      </c>
      <c r="W221" t="str">
        <f t="shared" si="34"/>
        <v>August</v>
      </c>
      <c r="X221" s="4" t="str">
        <f t="shared" si="35"/>
        <v>1985</v>
      </c>
      <c r="Y221" s="6">
        <f t="shared" si="36"/>
        <v>1985</v>
      </c>
      <c r="Z221" s="4" t="str">
        <f t="shared" si="37"/>
        <v>2</v>
      </c>
      <c r="AA221" s="6">
        <f t="shared" si="38"/>
        <v>2</v>
      </c>
      <c r="AB221" t="str">
        <f t="shared" si="39"/>
        <v>Friday</v>
      </c>
    </row>
    <row r="222" spans="1:28" x14ac:dyDescent="0.25">
      <c r="A222" s="3" t="s">
        <v>601</v>
      </c>
      <c r="B222" t="s">
        <v>602</v>
      </c>
      <c r="C222" s="3" t="s">
        <v>602</v>
      </c>
      <c r="D222" s="6">
        <v>0</v>
      </c>
      <c r="E222" s="6">
        <v>112</v>
      </c>
      <c r="F222" s="6">
        <f t="shared" si="30"/>
        <v>1</v>
      </c>
      <c r="G222" s="6">
        <f t="shared" si="31"/>
        <v>52</v>
      </c>
      <c r="H222" s="6" t="str" cm="1">
        <f t="array" ref="H222">_xlfn.IFS(E222&lt;=80,"Series",E222&lt;=120,"TV Movie",E222&gt;120,"Long Movie")</f>
        <v>TV Movie</v>
      </c>
      <c r="I222" t="s">
        <v>145</v>
      </c>
      <c r="J222" t="s">
        <v>8157</v>
      </c>
      <c r="K222" t="s">
        <v>3857</v>
      </c>
      <c r="L222" s="5">
        <v>7.4</v>
      </c>
      <c r="M222" t="str" cm="1">
        <f t="array" ref="M222">_xlfn.IFS(L222&lt;=2,"Flop",L222&lt;=5,"Average",L222&lt;=7,"Hit",L222&lt;=9,"Superhit",L222&gt;9,"BlockBuster")</f>
        <v>Superhit</v>
      </c>
      <c r="N222" s="6">
        <v>102051</v>
      </c>
      <c r="O222" s="6" t="str" cm="1">
        <f t="array" ref="O222">_xlfn.IFS(N222&lt;=100000,"Low",N222&lt;=500000,"Median",N222&lt;=1500000,"High",N222&gt;1500000,"Very High")</f>
        <v>Median</v>
      </c>
      <c r="P222">
        <v>12000000</v>
      </c>
      <c r="Q222">
        <v>68706993</v>
      </c>
      <c r="R222">
        <f t="shared" si="32"/>
        <v>56706993</v>
      </c>
      <c r="S222" t="str">
        <f t="shared" si="33"/>
        <v>Profit</v>
      </c>
      <c r="T222" s="1">
        <v>31085</v>
      </c>
      <c r="U222" t="s">
        <v>603</v>
      </c>
      <c r="V222" s="14">
        <v>31085</v>
      </c>
      <c r="W222" t="str">
        <f t="shared" si="34"/>
        <v>February</v>
      </c>
      <c r="X222" s="4" t="str">
        <f t="shared" si="35"/>
        <v>1985</v>
      </c>
      <c r="Y222" s="6">
        <f t="shared" si="36"/>
        <v>1985</v>
      </c>
      <c r="Z222" s="4" t="str">
        <f t="shared" si="37"/>
        <v>7</v>
      </c>
      <c r="AA222" s="6">
        <f t="shared" si="38"/>
        <v>7</v>
      </c>
      <c r="AB222" t="str">
        <f t="shared" si="39"/>
        <v>Thursday</v>
      </c>
    </row>
    <row r="223" spans="1:28" x14ac:dyDescent="0.25">
      <c r="A223" s="3" t="s">
        <v>604</v>
      </c>
      <c r="B223" t="s">
        <v>605</v>
      </c>
      <c r="C223" s="3" t="s">
        <v>605</v>
      </c>
      <c r="D223" s="6">
        <v>0</v>
      </c>
      <c r="E223" s="6">
        <v>97</v>
      </c>
      <c r="F223" s="6">
        <f t="shared" si="30"/>
        <v>1</v>
      </c>
      <c r="G223" s="6">
        <f t="shared" si="31"/>
        <v>37</v>
      </c>
      <c r="H223" s="6" t="str" cm="1">
        <f t="array" ref="H223">_xlfn.IFS(E223&lt;=80,"Series",E223&lt;=120,"TV Movie",E223&gt;120,"Long Movie")</f>
        <v>TV Movie</v>
      </c>
      <c r="I223" t="s">
        <v>5529</v>
      </c>
      <c r="J223" t="s">
        <v>8158</v>
      </c>
      <c r="K223" t="s">
        <v>132</v>
      </c>
      <c r="L223" s="5">
        <v>6.6</v>
      </c>
      <c r="M223" t="str" cm="1">
        <f t="array" ref="M223">_xlfn.IFS(L223&lt;=2,"Flop",L223&lt;=5,"Average",L223&lt;=7,"Hit",L223&lt;=9,"Superhit",L223&gt;9,"BlockBuster")</f>
        <v>Hit</v>
      </c>
      <c r="N223" s="6">
        <v>112633</v>
      </c>
      <c r="O223" s="6" t="str" cm="1">
        <f t="array" ref="O223">_xlfn.IFS(N223&lt;=100000,"Low",N223&lt;=500000,"Median",N223&lt;=1500000,"High",N223&gt;1500000,"Very High")</f>
        <v>Median</v>
      </c>
      <c r="P223">
        <v>8800000</v>
      </c>
      <c r="Q223">
        <v>328203506</v>
      </c>
      <c r="R223">
        <f t="shared" si="32"/>
        <v>319403506</v>
      </c>
      <c r="S223" t="str">
        <f t="shared" si="33"/>
        <v>Profit</v>
      </c>
      <c r="T223" s="1">
        <v>31526</v>
      </c>
      <c r="U223" t="s">
        <v>606</v>
      </c>
      <c r="V223" s="14">
        <v>31526</v>
      </c>
      <c r="W223" t="str">
        <f t="shared" si="34"/>
        <v>April</v>
      </c>
      <c r="X223" s="4" t="str">
        <f t="shared" si="35"/>
        <v>1986</v>
      </c>
      <c r="Y223" s="6">
        <f t="shared" si="36"/>
        <v>1986</v>
      </c>
      <c r="Z223" s="4" t="str">
        <f t="shared" si="37"/>
        <v>24</v>
      </c>
      <c r="AA223" s="6">
        <f t="shared" si="38"/>
        <v>24</v>
      </c>
      <c r="AB223" t="str">
        <f t="shared" si="39"/>
        <v>Thursday</v>
      </c>
    </row>
    <row r="224" spans="1:28" x14ac:dyDescent="0.25">
      <c r="A224" s="3" t="s">
        <v>607</v>
      </c>
      <c r="B224" t="s">
        <v>608</v>
      </c>
      <c r="C224" s="3" t="s">
        <v>608</v>
      </c>
      <c r="D224" s="6">
        <v>0</v>
      </c>
      <c r="E224" s="6">
        <v>137</v>
      </c>
      <c r="F224" s="6">
        <f t="shared" si="30"/>
        <v>2</v>
      </c>
      <c r="G224" s="6">
        <f t="shared" si="31"/>
        <v>17</v>
      </c>
      <c r="H224" s="6" t="str" cm="1">
        <f t="array" ref="H224">_xlfn.IFS(E224&lt;=80,"Series",E224&lt;=120,"TV Movie",E224&gt;120,"Long Movie")</f>
        <v>Long Movie</v>
      </c>
      <c r="I224" t="s">
        <v>5529</v>
      </c>
      <c r="J224" t="s">
        <v>8158</v>
      </c>
      <c r="K224" t="s">
        <v>8161</v>
      </c>
      <c r="L224" s="5">
        <v>8.4</v>
      </c>
      <c r="M224" t="str" cm="1">
        <f t="array" ref="M224">_xlfn.IFS(L224&lt;=2,"Flop",L224&lt;=5,"Average",L224&lt;=7,"Hit",L224&lt;=9,"Superhit",L224&gt;9,"BlockBuster")</f>
        <v>Superhit</v>
      </c>
      <c r="N224" s="6">
        <v>747365</v>
      </c>
      <c r="O224" s="6" t="str" cm="1">
        <f t="array" ref="O224">_xlfn.IFS(N224&lt;=100000,"Low",N224&lt;=500000,"Median",N224&lt;=1500000,"High",N224&gt;1500000,"Very High")</f>
        <v>High</v>
      </c>
      <c r="P224">
        <v>18500000</v>
      </c>
      <c r="Q224">
        <v>131060248</v>
      </c>
      <c r="R224">
        <f t="shared" si="32"/>
        <v>112560248</v>
      </c>
      <c r="S224" t="str">
        <f t="shared" si="33"/>
        <v>Profit</v>
      </c>
      <c r="T224" s="1">
        <v>31607</v>
      </c>
      <c r="U224" t="s">
        <v>515</v>
      </c>
      <c r="V224" s="14">
        <v>31607</v>
      </c>
      <c r="W224" t="str">
        <f t="shared" si="34"/>
        <v>July</v>
      </c>
      <c r="X224" s="4" t="str">
        <f t="shared" si="35"/>
        <v>1986</v>
      </c>
      <c r="Y224" s="6">
        <f t="shared" si="36"/>
        <v>1986</v>
      </c>
      <c r="Z224" s="4" t="str">
        <f t="shared" si="37"/>
        <v>14</v>
      </c>
      <c r="AA224" s="6">
        <f t="shared" si="38"/>
        <v>14</v>
      </c>
      <c r="AB224" t="str">
        <f t="shared" si="39"/>
        <v>Monday</v>
      </c>
    </row>
    <row r="225" spans="1:28" x14ac:dyDescent="0.25">
      <c r="A225" s="3" t="s">
        <v>609</v>
      </c>
      <c r="B225" t="s">
        <v>610</v>
      </c>
      <c r="C225" s="3" t="s">
        <v>610</v>
      </c>
      <c r="D225" s="6">
        <v>0</v>
      </c>
      <c r="E225" s="6">
        <v>99</v>
      </c>
      <c r="F225" s="6">
        <f t="shared" si="30"/>
        <v>1</v>
      </c>
      <c r="G225" s="6">
        <f t="shared" si="31"/>
        <v>39</v>
      </c>
      <c r="H225" s="6" t="str" cm="1">
        <f t="array" ref="H225">_xlfn.IFS(E225&lt;=80,"Series",E225&lt;=120,"TV Movie",E225&gt;120,"Long Movie")</f>
        <v>TV Movie</v>
      </c>
      <c r="I225" t="s">
        <v>5529</v>
      </c>
      <c r="J225" t="s">
        <v>8158</v>
      </c>
      <c r="K225" t="s">
        <v>132</v>
      </c>
      <c r="L225" s="5">
        <v>7.2</v>
      </c>
      <c r="M225" t="str" cm="1">
        <f t="array" ref="M225">_xlfn.IFS(L225&lt;=2,"Flop",L225&lt;=5,"Average",L225&lt;=7,"Hit",L225&lt;=9,"Superhit",L225&gt;9,"BlockBuster")</f>
        <v>Superhit</v>
      </c>
      <c r="N225" s="6">
        <v>150269</v>
      </c>
      <c r="O225" s="6" t="str" cm="1">
        <f t="array" ref="O225">_xlfn.IFS(N225&lt;=100000,"Low",N225&lt;=500000,"Median",N225&lt;=1500000,"High",N225&gt;1500000,"Very High")</f>
        <v>Median</v>
      </c>
      <c r="P225">
        <v>25000000</v>
      </c>
      <c r="Q225">
        <v>11100577</v>
      </c>
      <c r="R225">
        <f t="shared" si="32"/>
        <v>-13899423</v>
      </c>
      <c r="S225" t="str">
        <f t="shared" si="33"/>
        <v>Loss</v>
      </c>
      <c r="T225" s="1">
        <v>31595</v>
      </c>
      <c r="U225" t="s">
        <v>158</v>
      </c>
      <c r="V225" s="14">
        <v>31595</v>
      </c>
      <c r="W225" t="str">
        <f t="shared" si="34"/>
        <v>July</v>
      </c>
      <c r="X225" s="4" t="str">
        <f t="shared" si="35"/>
        <v>1986</v>
      </c>
      <c r="Y225" s="6">
        <f t="shared" si="36"/>
        <v>1986</v>
      </c>
      <c r="Z225" s="4" t="str">
        <f t="shared" si="37"/>
        <v>2</v>
      </c>
      <c r="AA225" s="6">
        <f t="shared" si="38"/>
        <v>2</v>
      </c>
      <c r="AB225" t="str">
        <f t="shared" si="39"/>
        <v>Wednesday</v>
      </c>
    </row>
    <row r="226" spans="1:28" x14ac:dyDescent="0.25">
      <c r="A226" s="3" t="s">
        <v>611</v>
      </c>
      <c r="B226" t="s">
        <v>612</v>
      </c>
      <c r="C226" s="3" t="s">
        <v>612</v>
      </c>
      <c r="D226" s="6">
        <v>0</v>
      </c>
      <c r="E226" s="6">
        <v>120</v>
      </c>
      <c r="F226" s="6">
        <f t="shared" si="30"/>
        <v>2</v>
      </c>
      <c r="G226" s="6">
        <f t="shared" si="31"/>
        <v>0</v>
      </c>
      <c r="H226" s="6" t="str" cm="1">
        <f t="array" ref="H226">_xlfn.IFS(E226&lt;=80,"Series",E226&lt;=120,"TV Movie",E226&gt;120,"Long Movie")</f>
        <v>TV Movie</v>
      </c>
      <c r="I226" t="s">
        <v>8162</v>
      </c>
      <c r="J226" t="s">
        <v>145</v>
      </c>
      <c r="K226" t="s">
        <v>8166</v>
      </c>
      <c r="L226" s="5">
        <v>7.7</v>
      </c>
      <c r="M226" t="str" cm="1">
        <f t="array" ref="M226">_xlfn.IFS(L226&lt;=2,"Flop",L226&lt;=5,"Average",L226&lt;=7,"Hit",L226&lt;=9,"Superhit",L226&gt;9,"BlockBuster")</f>
        <v>Superhit</v>
      </c>
      <c r="N226" s="6">
        <v>210680</v>
      </c>
      <c r="O226" s="6" t="str" cm="1">
        <f t="array" ref="O226">_xlfn.IFS(N226&lt;=100000,"Low",N226&lt;=500000,"Median",N226&lt;=1500000,"High",N226&gt;1500000,"Very High")</f>
        <v>Median</v>
      </c>
      <c r="P226">
        <v>6000000</v>
      </c>
      <c r="Q226">
        <v>8618766</v>
      </c>
      <c r="R226">
        <f t="shared" si="32"/>
        <v>2618766</v>
      </c>
      <c r="S226" t="str">
        <f t="shared" si="33"/>
        <v>Profit</v>
      </c>
      <c r="T226" s="1">
        <v>31654</v>
      </c>
      <c r="U226" t="s">
        <v>164</v>
      </c>
      <c r="V226" s="14">
        <v>31654</v>
      </c>
      <c r="W226" t="str">
        <f t="shared" si="34"/>
        <v>August</v>
      </c>
      <c r="X226" s="4" t="str">
        <f t="shared" si="35"/>
        <v>1986</v>
      </c>
      <c r="Y226" s="6">
        <f t="shared" si="36"/>
        <v>1986</v>
      </c>
      <c r="Z226" s="4" t="str">
        <f t="shared" si="37"/>
        <v>30</v>
      </c>
      <c r="AA226" s="6">
        <f t="shared" si="38"/>
        <v>30</v>
      </c>
      <c r="AB226" t="str">
        <f t="shared" si="39"/>
        <v>Saturday</v>
      </c>
    </row>
    <row r="227" spans="1:28" x14ac:dyDescent="0.25">
      <c r="A227" s="3" t="s">
        <v>613</v>
      </c>
      <c r="B227" t="s">
        <v>614</v>
      </c>
      <c r="C227" s="3" t="s">
        <v>614</v>
      </c>
      <c r="D227" s="6">
        <v>0</v>
      </c>
      <c r="E227" s="6">
        <v>87</v>
      </c>
      <c r="F227" s="6">
        <f t="shared" si="30"/>
        <v>1</v>
      </c>
      <c r="G227" s="6">
        <f t="shared" si="31"/>
        <v>27</v>
      </c>
      <c r="H227" s="6" t="str" cm="1">
        <f t="array" ref="H227">_xlfn.IFS(E227&lt;=80,"Series",E227&lt;=120,"TV Movie",E227&gt;120,"Long Movie")</f>
        <v>TV Movie</v>
      </c>
      <c r="I227" t="s">
        <v>5529</v>
      </c>
      <c r="J227" t="s">
        <v>8162</v>
      </c>
      <c r="K227" t="s">
        <v>3857</v>
      </c>
      <c r="L227" s="5">
        <v>5.8</v>
      </c>
      <c r="M227" t="str" cm="1">
        <f t="array" ref="M227">_xlfn.IFS(L227&lt;=2,"Flop",L227&lt;=5,"Average",L227&lt;=7,"Hit",L227&lt;=9,"Superhit",L227&gt;9,"BlockBuster")</f>
        <v>Hit</v>
      </c>
      <c r="N227" s="6">
        <v>78099</v>
      </c>
      <c r="O227" s="6" t="str" cm="1">
        <f t="array" ref="O227">_xlfn.IFS(N227&lt;=100000,"Low",N227&lt;=500000,"Median",N227&lt;=1500000,"High",N227&gt;1500000,"Very High")</f>
        <v>Low</v>
      </c>
      <c r="P227">
        <v>25000000</v>
      </c>
      <c r="Q227">
        <v>49042224</v>
      </c>
      <c r="R227">
        <f t="shared" si="32"/>
        <v>24042224</v>
      </c>
      <c r="S227" t="str">
        <f t="shared" si="33"/>
        <v>Profit</v>
      </c>
      <c r="T227">
        <v>1986</v>
      </c>
      <c r="U227" t="s">
        <v>583</v>
      </c>
      <c r="V227" s="14">
        <v>1986</v>
      </c>
      <c r="W227" t="str">
        <f t="shared" si="34"/>
        <v>June</v>
      </c>
      <c r="X227" s="4" t="str">
        <f t="shared" si="35"/>
        <v>1905</v>
      </c>
      <c r="Y227" s="6">
        <f t="shared" si="36"/>
        <v>1905</v>
      </c>
      <c r="Z227" s="4" t="str">
        <f t="shared" si="37"/>
        <v>8</v>
      </c>
      <c r="AA227" s="6">
        <f t="shared" si="38"/>
        <v>8</v>
      </c>
      <c r="AB227" t="str">
        <f t="shared" si="39"/>
        <v>Thursday</v>
      </c>
    </row>
    <row r="228" spans="1:28" x14ac:dyDescent="0.25">
      <c r="A228" s="3" t="s">
        <v>615</v>
      </c>
      <c r="B228" t="s">
        <v>616</v>
      </c>
      <c r="C228" s="3" t="s">
        <v>616</v>
      </c>
      <c r="D228" s="6">
        <v>0</v>
      </c>
      <c r="E228" s="6">
        <v>119</v>
      </c>
      <c r="F228" s="6">
        <f t="shared" si="30"/>
        <v>1</v>
      </c>
      <c r="G228" s="6">
        <f t="shared" si="31"/>
        <v>59</v>
      </c>
      <c r="H228" s="6" t="str" cm="1">
        <f t="array" ref="H228">_xlfn.IFS(E228&lt;=80,"Series",E228&lt;=120,"TV Movie",E228&gt;120,"Long Movie")</f>
        <v>TV Movie</v>
      </c>
      <c r="I228" t="s">
        <v>145</v>
      </c>
      <c r="J228" t="s">
        <v>8168</v>
      </c>
      <c r="K228" t="s">
        <v>5802</v>
      </c>
      <c r="L228" s="5">
        <v>7</v>
      </c>
      <c r="M228" t="str" cm="1">
        <f t="array" ref="M228">_xlfn.IFS(L228&lt;=2,"Flop",L228&lt;=5,"Average",L228&lt;=7,"Hit",L228&lt;=9,"Superhit",L228&gt;9,"BlockBuster")</f>
        <v>Hit</v>
      </c>
      <c r="N228" s="6">
        <v>91178</v>
      </c>
      <c r="O228" s="6" t="str" cm="1">
        <f t="array" ref="O228">_xlfn.IFS(N228&lt;=100000,"Low",N228&lt;=500000,"Median",N228&lt;=1500000,"High",N228&gt;1500000,"Very High")</f>
        <v>Low</v>
      </c>
      <c r="P228">
        <v>14500000</v>
      </c>
      <c r="Q228">
        <v>52293982</v>
      </c>
      <c r="R228">
        <f t="shared" si="32"/>
        <v>37793982</v>
      </c>
      <c r="S228" t="str">
        <f t="shared" si="33"/>
        <v>Profit</v>
      </c>
      <c r="T228" s="1">
        <v>31693</v>
      </c>
      <c r="U228" t="s">
        <v>88</v>
      </c>
      <c r="V228" s="14">
        <v>31693</v>
      </c>
      <c r="W228" t="str">
        <f t="shared" si="34"/>
        <v>October</v>
      </c>
      <c r="X228" s="4" t="str">
        <f t="shared" si="35"/>
        <v>1986</v>
      </c>
      <c r="Y228" s="6">
        <f t="shared" si="36"/>
        <v>1986</v>
      </c>
      <c r="Z228" s="4" t="str">
        <f t="shared" si="37"/>
        <v>8</v>
      </c>
      <c r="AA228" s="6">
        <f t="shared" si="38"/>
        <v>8</v>
      </c>
      <c r="AB228" t="str">
        <f t="shared" si="39"/>
        <v>Wednesday</v>
      </c>
    </row>
    <row r="229" spans="1:28" x14ac:dyDescent="0.25">
      <c r="A229" s="3" t="s">
        <v>617</v>
      </c>
      <c r="B229" t="s">
        <v>618</v>
      </c>
      <c r="C229" s="3" t="s">
        <v>618</v>
      </c>
      <c r="D229" s="6">
        <v>0</v>
      </c>
      <c r="E229" s="6">
        <v>107</v>
      </c>
      <c r="F229" s="6">
        <f t="shared" si="30"/>
        <v>1</v>
      </c>
      <c r="G229" s="6">
        <f t="shared" si="31"/>
        <v>47</v>
      </c>
      <c r="H229" s="6" t="str" cm="1">
        <f t="array" ref="H229">_xlfn.IFS(E229&lt;=80,"Series",E229&lt;=120,"TV Movie",E229&gt;120,"Long Movie")</f>
        <v>TV Movie</v>
      </c>
      <c r="I229" t="s">
        <v>132</v>
      </c>
      <c r="J229" t="s">
        <v>8162</v>
      </c>
      <c r="K229" t="s">
        <v>145</v>
      </c>
      <c r="L229" s="5">
        <v>7.7</v>
      </c>
      <c r="M229" t="str" cm="1">
        <f t="array" ref="M229">_xlfn.IFS(L229&lt;=2,"Flop",L229&lt;=5,"Average",L229&lt;=7,"Hit",L229&lt;=9,"Superhit",L229&gt;9,"BlockBuster")</f>
        <v>Superhit</v>
      </c>
      <c r="N229" s="6">
        <v>54363</v>
      </c>
      <c r="O229" s="6" t="str" cm="1">
        <f t="array" ref="O229">_xlfn.IFS(N229&lt;=100000,"Low",N229&lt;=500000,"Median",N229&lt;=1500000,"High",N229&gt;1500000,"Very High")</f>
        <v>Low</v>
      </c>
      <c r="P229">
        <v>1100000</v>
      </c>
      <c r="Q229">
        <v>1529199</v>
      </c>
      <c r="R229">
        <f t="shared" si="32"/>
        <v>429199</v>
      </c>
      <c r="S229" t="str">
        <f t="shared" si="33"/>
        <v>Profit</v>
      </c>
      <c r="T229" s="1">
        <v>31549</v>
      </c>
      <c r="U229" t="s">
        <v>619</v>
      </c>
      <c r="V229" s="14">
        <v>31549</v>
      </c>
      <c r="W229" t="str">
        <f t="shared" si="34"/>
        <v>May</v>
      </c>
      <c r="X229" s="4" t="str">
        <f t="shared" si="35"/>
        <v>1986</v>
      </c>
      <c r="Y229" s="6">
        <f t="shared" si="36"/>
        <v>1986</v>
      </c>
      <c r="Z229" s="4" t="str">
        <f t="shared" si="37"/>
        <v>17</v>
      </c>
      <c r="AA229" s="6">
        <f t="shared" si="38"/>
        <v>17</v>
      </c>
      <c r="AB229" t="str">
        <f t="shared" si="39"/>
        <v>Saturday</v>
      </c>
    </row>
    <row r="230" spans="1:28" x14ac:dyDescent="0.25">
      <c r="A230" s="3" t="s">
        <v>620</v>
      </c>
      <c r="B230" t="s">
        <v>621</v>
      </c>
      <c r="C230" s="3" t="s">
        <v>621</v>
      </c>
      <c r="D230" s="6">
        <v>0</v>
      </c>
      <c r="E230" s="6">
        <v>103</v>
      </c>
      <c r="F230" s="6">
        <f t="shared" si="30"/>
        <v>1</v>
      </c>
      <c r="G230" s="6">
        <f t="shared" si="31"/>
        <v>43</v>
      </c>
      <c r="H230" s="6" t="str" cm="1">
        <f t="array" ref="H230">_xlfn.IFS(E230&lt;=80,"Series",E230&lt;=120,"TV Movie",E230&gt;120,"Long Movie")</f>
        <v>TV Movie</v>
      </c>
      <c r="I230" t="s">
        <v>132</v>
      </c>
      <c r="J230" t="s">
        <v>5802</v>
      </c>
      <c r="K230" t="s">
        <v>5802</v>
      </c>
      <c r="L230" s="5">
        <v>7.8</v>
      </c>
      <c r="M230" t="str" cm="1">
        <f t="array" ref="M230">_xlfn.IFS(L230&lt;=2,"Flop",L230&lt;=5,"Average",L230&lt;=7,"Hit",L230&lt;=9,"Superhit",L230&gt;9,"BlockBuster")</f>
        <v>Superhit</v>
      </c>
      <c r="N230" s="6">
        <v>378489</v>
      </c>
      <c r="O230" s="6" t="str" cm="1">
        <f t="array" ref="O230">_xlfn.IFS(N230&lt;=100000,"Low",N230&lt;=500000,"Median",N230&lt;=1500000,"High",N230&gt;1500000,"Very High")</f>
        <v>Median</v>
      </c>
      <c r="P230">
        <v>6000000</v>
      </c>
      <c r="Q230">
        <v>70722101</v>
      </c>
      <c r="R230">
        <f t="shared" si="32"/>
        <v>64722101</v>
      </c>
      <c r="S230" t="str">
        <f t="shared" si="33"/>
        <v>Profit</v>
      </c>
      <c r="T230" s="1">
        <v>31574</v>
      </c>
      <c r="U230" t="s">
        <v>504</v>
      </c>
      <c r="V230" s="14">
        <v>31574</v>
      </c>
      <c r="W230" t="str">
        <f t="shared" si="34"/>
        <v>June</v>
      </c>
      <c r="X230" s="4" t="str">
        <f t="shared" si="35"/>
        <v>1986</v>
      </c>
      <c r="Y230" s="6">
        <f t="shared" si="36"/>
        <v>1986</v>
      </c>
      <c r="Z230" s="4" t="str">
        <f t="shared" si="37"/>
        <v>11</v>
      </c>
      <c r="AA230" s="6">
        <f t="shared" si="38"/>
        <v>11</v>
      </c>
      <c r="AB230" t="str">
        <f t="shared" si="39"/>
        <v>Wednesday</v>
      </c>
    </row>
    <row r="231" spans="1:28" x14ac:dyDescent="0.25">
      <c r="A231" s="3" t="s">
        <v>622</v>
      </c>
      <c r="B231" t="s">
        <v>623</v>
      </c>
      <c r="C231" s="3" t="s">
        <v>623</v>
      </c>
      <c r="D231" s="6">
        <v>0</v>
      </c>
      <c r="E231" s="6">
        <v>90</v>
      </c>
      <c r="F231" s="6">
        <f t="shared" si="30"/>
        <v>1</v>
      </c>
      <c r="G231" s="6">
        <f t="shared" si="31"/>
        <v>30</v>
      </c>
      <c r="H231" s="6" t="str" cm="1">
        <f t="array" ref="H231">_xlfn.IFS(E231&lt;=80,"Series",E231&lt;=120,"TV Movie",E231&gt;120,"Long Movie")</f>
        <v>TV Movie</v>
      </c>
      <c r="I231" t="s">
        <v>8158</v>
      </c>
      <c r="J231" t="s">
        <v>132</v>
      </c>
      <c r="K231" t="s">
        <v>8163</v>
      </c>
      <c r="L231" s="5">
        <v>6.9</v>
      </c>
      <c r="M231" t="str" cm="1">
        <f t="array" ref="M231">_xlfn.IFS(L231&lt;=2,"Flop",L231&lt;=5,"Average",L231&lt;=7,"Hit",L231&lt;=9,"Superhit",L231&gt;9,"BlockBuster")</f>
        <v>Hit</v>
      </c>
      <c r="N231" s="6">
        <v>50800</v>
      </c>
      <c r="O231" s="6" t="str" cm="1">
        <f t="array" ref="O231">_xlfn.IFS(N231&lt;=100000,"Low",N231&lt;=500000,"Median",N231&lt;=1500000,"High",N231&gt;1500000,"Very High")</f>
        <v>Low</v>
      </c>
      <c r="P231">
        <v>9000000</v>
      </c>
      <c r="Q231">
        <v>18564613</v>
      </c>
      <c r="R231">
        <f t="shared" si="32"/>
        <v>9564613</v>
      </c>
      <c r="S231" t="str">
        <f t="shared" si="33"/>
        <v>Profit</v>
      </c>
      <c r="T231" s="1">
        <v>31623</v>
      </c>
      <c r="U231" t="s">
        <v>217</v>
      </c>
      <c r="V231" s="14">
        <v>31623</v>
      </c>
      <c r="W231" t="str">
        <f t="shared" si="34"/>
        <v>July</v>
      </c>
      <c r="X231" s="4" t="str">
        <f t="shared" si="35"/>
        <v>1986</v>
      </c>
      <c r="Y231" s="6">
        <f t="shared" si="36"/>
        <v>1986</v>
      </c>
      <c r="Z231" s="4" t="str">
        <f t="shared" si="37"/>
        <v>30</v>
      </c>
      <c r="AA231" s="6">
        <f t="shared" si="38"/>
        <v>30</v>
      </c>
      <c r="AB231" t="str">
        <f t="shared" si="39"/>
        <v>Wednesday</v>
      </c>
    </row>
    <row r="232" spans="1:28" x14ac:dyDescent="0.25">
      <c r="A232" s="3" t="s">
        <v>624</v>
      </c>
      <c r="B232" t="s">
        <v>625</v>
      </c>
      <c r="C232" s="3" t="s">
        <v>625</v>
      </c>
      <c r="D232" s="6">
        <v>0</v>
      </c>
      <c r="E232" s="6">
        <v>96</v>
      </c>
      <c r="F232" s="6">
        <f t="shared" si="30"/>
        <v>1</v>
      </c>
      <c r="G232" s="6">
        <f t="shared" si="31"/>
        <v>36</v>
      </c>
      <c r="H232" s="6" t="str" cm="1">
        <f t="array" ref="H232">_xlfn.IFS(E232&lt;=80,"Series",E232&lt;=120,"TV Movie",E232&gt;120,"Long Movie")</f>
        <v>TV Movie</v>
      </c>
      <c r="I232" t="s">
        <v>145</v>
      </c>
      <c r="J232" t="s">
        <v>83</v>
      </c>
      <c r="K232" t="s">
        <v>8161</v>
      </c>
      <c r="L232" s="5">
        <v>7.6</v>
      </c>
      <c r="M232" t="str" cm="1">
        <f t="array" ref="M232">_xlfn.IFS(L232&lt;=2,"Flop",L232&lt;=5,"Average",L232&lt;=7,"Hit",L232&lt;=9,"Superhit",L232&gt;9,"BlockBuster")</f>
        <v>Superhit</v>
      </c>
      <c r="N232" s="6">
        <v>197066</v>
      </c>
      <c r="O232" s="6" t="str" cm="1">
        <f t="array" ref="O232">_xlfn.IFS(N232&lt;=100000,"Low",N232&lt;=500000,"Median",N232&lt;=1500000,"High",N232&gt;1500000,"Very High")</f>
        <v>Median</v>
      </c>
      <c r="P232">
        <v>15000000</v>
      </c>
      <c r="Q232">
        <v>60629159</v>
      </c>
      <c r="R232">
        <f t="shared" si="32"/>
        <v>45629159</v>
      </c>
      <c r="S232" t="str">
        <f t="shared" si="33"/>
        <v>Profit</v>
      </c>
      <c r="T232" s="1">
        <v>31639</v>
      </c>
      <c r="U232" t="s">
        <v>401</v>
      </c>
      <c r="V232" s="14">
        <v>31639</v>
      </c>
      <c r="W232" t="str">
        <f t="shared" si="34"/>
        <v>August</v>
      </c>
      <c r="X232" s="4" t="str">
        <f t="shared" si="35"/>
        <v>1986</v>
      </c>
      <c r="Y232" s="6">
        <f t="shared" si="36"/>
        <v>1986</v>
      </c>
      <c r="Z232" s="4" t="str">
        <f t="shared" si="37"/>
        <v>15</v>
      </c>
      <c r="AA232" s="6">
        <f t="shared" si="38"/>
        <v>15</v>
      </c>
      <c r="AB232" t="str">
        <f t="shared" si="39"/>
        <v>Friday</v>
      </c>
    </row>
    <row r="233" spans="1:28" x14ac:dyDescent="0.25">
      <c r="A233" s="3" t="s">
        <v>626</v>
      </c>
      <c r="B233" t="s">
        <v>627</v>
      </c>
      <c r="C233" s="3" t="s">
        <v>628</v>
      </c>
      <c r="D233" s="6">
        <v>0</v>
      </c>
      <c r="E233" s="6">
        <v>86</v>
      </c>
      <c r="F233" s="6">
        <f t="shared" si="30"/>
        <v>1</v>
      </c>
      <c r="G233" s="6">
        <f t="shared" si="31"/>
        <v>26</v>
      </c>
      <c r="H233" s="6" t="str" cm="1">
        <f t="array" ref="H233">_xlfn.IFS(E233&lt;=80,"Series",E233&lt;=120,"TV Movie",E233&gt;120,"Long Movie")</f>
        <v>TV Movie</v>
      </c>
      <c r="I233" t="s">
        <v>83</v>
      </c>
      <c r="J233" t="s">
        <v>3857</v>
      </c>
      <c r="K233" t="s">
        <v>5802</v>
      </c>
      <c r="L233" s="5">
        <v>6</v>
      </c>
      <c r="M233" t="str" cm="1">
        <f t="array" ref="M233">_xlfn.IFS(L233&lt;=2,"Flop",L233&lt;=5,"Average",L233&lt;=7,"Hit",L233&lt;=9,"Superhit",L233&gt;9,"BlockBuster")</f>
        <v>Hit</v>
      </c>
      <c r="N233" s="6">
        <v>50021</v>
      </c>
      <c r="O233" s="6" t="str" cm="1">
        <f t="array" ref="O233">_xlfn.IFS(N233&lt;=100000,"Low",N233&lt;=500000,"Median",N233&lt;=1500000,"High",N233&gt;1500000,"Very High")</f>
        <v>Low</v>
      </c>
      <c r="P233">
        <v>3000000</v>
      </c>
      <c r="Q233">
        <v>19472525</v>
      </c>
      <c r="R233">
        <f t="shared" si="32"/>
        <v>16472525</v>
      </c>
      <c r="S233" t="str">
        <f t="shared" si="33"/>
        <v>Profit</v>
      </c>
      <c r="T233" s="1">
        <v>31625</v>
      </c>
      <c r="U233" t="s">
        <v>629</v>
      </c>
      <c r="V233" s="14">
        <v>31625</v>
      </c>
      <c r="W233" t="str">
        <f t="shared" si="34"/>
        <v>August</v>
      </c>
      <c r="X233" s="4" t="str">
        <f t="shared" si="35"/>
        <v>1986</v>
      </c>
      <c r="Y233" s="6">
        <f t="shared" si="36"/>
        <v>1986</v>
      </c>
      <c r="Z233" s="4" t="str">
        <f t="shared" si="37"/>
        <v>1</v>
      </c>
      <c r="AA233" s="6">
        <f t="shared" si="38"/>
        <v>1</v>
      </c>
      <c r="AB233" t="str">
        <f t="shared" si="39"/>
        <v>Friday</v>
      </c>
    </row>
    <row r="234" spans="1:28" x14ac:dyDescent="0.25">
      <c r="A234" s="3" t="s">
        <v>630</v>
      </c>
      <c r="B234" t="s">
        <v>631</v>
      </c>
      <c r="C234" s="3" t="s">
        <v>631</v>
      </c>
      <c r="D234" s="6">
        <v>0</v>
      </c>
      <c r="E234" s="6">
        <v>94</v>
      </c>
      <c r="F234" s="6">
        <f t="shared" si="30"/>
        <v>1</v>
      </c>
      <c r="G234" s="6">
        <f t="shared" si="31"/>
        <v>34</v>
      </c>
      <c r="H234" s="6" t="str" cm="1">
        <f t="array" ref="H234">_xlfn.IFS(E234&lt;=80,"Series",E234&lt;=120,"TV Movie",E234&gt;120,"Long Movie")</f>
        <v>TV Movie</v>
      </c>
      <c r="I234" t="s">
        <v>5529</v>
      </c>
      <c r="J234" t="s">
        <v>8158</v>
      </c>
      <c r="K234" t="s">
        <v>132</v>
      </c>
      <c r="L234" s="5">
        <v>5.9</v>
      </c>
      <c r="M234" t="str" cm="1">
        <f t="array" ref="M234">_xlfn.IFS(L234&lt;=2,"Flop",L234&lt;=5,"Average",L234&lt;=7,"Hit",L234&lt;=9,"Superhit",L234&gt;9,"BlockBuster")</f>
        <v>Hit</v>
      </c>
      <c r="N234" s="6">
        <v>58359</v>
      </c>
      <c r="O234" s="6" t="str" cm="1">
        <f t="array" ref="O234">_xlfn.IFS(N234&lt;=100000,"Low",N234&lt;=500000,"Median",N234&lt;=1500000,"High",N234&gt;1500000,"Very High")</f>
        <v>Low</v>
      </c>
      <c r="P234">
        <v>25000000</v>
      </c>
      <c r="Q234">
        <v>79817937</v>
      </c>
      <c r="R234">
        <f t="shared" si="32"/>
        <v>54817937</v>
      </c>
      <c r="S234" t="str">
        <f t="shared" si="33"/>
        <v>Profit</v>
      </c>
      <c r="T234" s="1">
        <v>31758</v>
      </c>
      <c r="U234" t="s">
        <v>549</v>
      </c>
      <c r="V234" s="14">
        <v>31758</v>
      </c>
      <c r="W234" t="str">
        <f t="shared" si="34"/>
        <v>December</v>
      </c>
      <c r="X234" s="4" t="str">
        <f t="shared" si="35"/>
        <v>1986</v>
      </c>
      <c r="Y234" s="6">
        <f t="shared" si="36"/>
        <v>1986</v>
      </c>
      <c r="Z234" s="4" t="str">
        <f t="shared" si="37"/>
        <v>12</v>
      </c>
      <c r="AA234" s="6">
        <f t="shared" si="38"/>
        <v>12</v>
      </c>
      <c r="AB234" t="str">
        <f t="shared" si="39"/>
        <v>Friday</v>
      </c>
    </row>
    <row r="235" spans="1:28" x14ac:dyDescent="0.25">
      <c r="A235" s="3" t="s">
        <v>632</v>
      </c>
      <c r="B235" t="s">
        <v>633</v>
      </c>
      <c r="C235" s="3" t="s">
        <v>633</v>
      </c>
      <c r="D235" s="6">
        <v>0</v>
      </c>
      <c r="E235" s="6">
        <v>74</v>
      </c>
      <c r="F235" s="6">
        <f t="shared" si="30"/>
        <v>1</v>
      </c>
      <c r="G235" s="6">
        <f t="shared" si="31"/>
        <v>14</v>
      </c>
      <c r="H235" s="6" t="str" cm="1">
        <f t="array" ref="H235">_xlfn.IFS(E235&lt;=80,"Series",E235&lt;=120,"TV Movie",E235&gt;120,"Long Movie")</f>
        <v>Series</v>
      </c>
      <c r="I235" t="s">
        <v>8158</v>
      </c>
      <c r="J235" t="s">
        <v>8159</v>
      </c>
      <c r="K235" t="s">
        <v>8163</v>
      </c>
      <c r="L235" s="5">
        <v>7.1</v>
      </c>
      <c r="M235" t="str" cm="1">
        <f t="array" ref="M235">_xlfn.IFS(L235&lt;=2,"Flop",L235&lt;=5,"Average",L235&lt;=7,"Hit",L235&lt;=9,"Superhit",L235&gt;9,"BlockBuster")</f>
        <v>Superhit</v>
      </c>
      <c r="N235" s="6">
        <v>53066</v>
      </c>
      <c r="O235" s="6" t="str" cm="1">
        <f t="array" ref="O235">_xlfn.IFS(N235&lt;=100000,"Low",N235&lt;=500000,"Median",N235&lt;=1500000,"High",N235&gt;1500000,"Very High")</f>
        <v>Low</v>
      </c>
      <c r="P235">
        <v>14000000</v>
      </c>
      <c r="Q235">
        <v>38625550</v>
      </c>
      <c r="R235">
        <f t="shared" si="32"/>
        <v>24625550</v>
      </c>
      <c r="S235" t="str">
        <f t="shared" si="33"/>
        <v>Profit</v>
      </c>
      <c r="T235" s="1">
        <v>31586</v>
      </c>
      <c r="U235" t="s">
        <v>634</v>
      </c>
      <c r="V235" s="14">
        <v>31586</v>
      </c>
      <c r="W235" t="str">
        <f t="shared" si="34"/>
        <v>June</v>
      </c>
      <c r="X235" s="4" t="str">
        <f t="shared" si="35"/>
        <v>1986</v>
      </c>
      <c r="Y235" s="6">
        <f t="shared" si="36"/>
        <v>1986</v>
      </c>
      <c r="Z235" s="4" t="str">
        <f t="shared" si="37"/>
        <v>23</v>
      </c>
      <c r="AA235" s="6">
        <f t="shared" si="38"/>
        <v>23</v>
      </c>
      <c r="AB235" t="str">
        <f t="shared" si="39"/>
        <v>Monday</v>
      </c>
    </row>
    <row r="236" spans="1:28" x14ac:dyDescent="0.25">
      <c r="A236" s="3" t="s">
        <v>635</v>
      </c>
      <c r="B236" t="s">
        <v>636</v>
      </c>
      <c r="C236" s="3" t="s">
        <v>636</v>
      </c>
      <c r="D236" s="6">
        <v>0</v>
      </c>
      <c r="E236" s="6">
        <v>107</v>
      </c>
      <c r="F236" s="6">
        <f t="shared" si="30"/>
        <v>1</v>
      </c>
      <c r="G236" s="6">
        <f t="shared" si="31"/>
        <v>47</v>
      </c>
      <c r="H236" s="6" t="str" cm="1">
        <f t="array" ref="H236">_xlfn.IFS(E236&lt;=80,"Series",E236&lt;=120,"TV Movie",E236&gt;120,"Long Movie")</f>
        <v>TV Movie</v>
      </c>
      <c r="I236" t="s">
        <v>132</v>
      </c>
      <c r="J236" t="s">
        <v>145</v>
      </c>
      <c r="K236" t="s">
        <v>5802</v>
      </c>
      <c r="L236" s="5">
        <v>7.8</v>
      </c>
      <c r="M236" t="str" cm="1">
        <f t="array" ref="M236">_xlfn.IFS(L236&lt;=2,"Flop",L236&lt;=5,"Average",L236&lt;=7,"Hit",L236&lt;=9,"Superhit",L236&gt;9,"BlockBuster")</f>
        <v>Superhit</v>
      </c>
      <c r="N236" s="6">
        <v>74923</v>
      </c>
      <c r="O236" s="6" t="str" cm="1">
        <f t="array" ref="O236">_xlfn.IFS(N236&lt;=100000,"Low",N236&lt;=500000,"Median",N236&lt;=1500000,"High",N236&gt;1500000,"Very High")</f>
        <v>Low</v>
      </c>
      <c r="P236">
        <v>6400000</v>
      </c>
      <c r="Q236">
        <v>40084041</v>
      </c>
      <c r="R236">
        <f t="shared" si="32"/>
        <v>33684041</v>
      </c>
      <c r="S236" t="str">
        <f t="shared" si="33"/>
        <v>Profit</v>
      </c>
      <c r="T236" s="1">
        <v>31437</v>
      </c>
      <c r="U236" t="s">
        <v>186</v>
      </c>
      <c r="V236" s="14">
        <v>31437</v>
      </c>
      <c r="W236" t="str">
        <f t="shared" si="34"/>
        <v>January</v>
      </c>
      <c r="X236" s="4" t="str">
        <f t="shared" si="35"/>
        <v>1986</v>
      </c>
      <c r="Y236" s="6">
        <f t="shared" si="36"/>
        <v>1986</v>
      </c>
      <c r="Z236" s="4" t="str">
        <f t="shared" si="37"/>
        <v>25</v>
      </c>
      <c r="AA236" s="6">
        <f t="shared" si="38"/>
        <v>25</v>
      </c>
      <c r="AB236" t="str">
        <f t="shared" si="39"/>
        <v>Saturday</v>
      </c>
    </row>
    <row r="237" spans="1:28" x14ac:dyDescent="0.25">
      <c r="A237" s="3" t="s">
        <v>637</v>
      </c>
      <c r="B237" t="s">
        <v>638</v>
      </c>
      <c r="C237" s="3" t="s">
        <v>638</v>
      </c>
      <c r="D237" s="6">
        <v>0</v>
      </c>
      <c r="E237" s="6">
        <v>116</v>
      </c>
      <c r="F237" s="6">
        <f t="shared" si="30"/>
        <v>1</v>
      </c>
      <c r="G237" s="6">
        <f t="shared" si="31"/>
        <v>56</v>
      </c>
      <c r="H237" s="6" t="str" cm="1">
        <f t="array" ref="H237">_xlfn.IFS(E237&lt;=80,"Series",E237&lt;=120,"TV Movie",E237&gt;120,"Long Movie")</f>
        <v>TV Movie</v>
      </c>
      <c r="I237" t="s">
        <v>5529</v>
      </c>
      <c r="J237" t="s">
        <v>8158</v>
      </c>
      <c r="K237" t="s">
        <v>8156</v>
      </c>
      <c r="L237" s="5">
        <v>7</v>
      </c>
      <c r="M237" t="str" cm="1">
        <f t="array" ref="M237">_xlfn.IFS(L237&lt;=2,"Flop",L237&lt;=5,"Average",L237&lt;=7,"Hit",L237&lt;=9,"Superhit",L237&gt;9,"BlockBuster")</f>
        <v>Hit</v>
      </c>
      <c r="N237" s="6">
        <v>144010</v>
      </c>
      <c r="O237" s="6" t="str" cm="1">
        <f t="array" ref="O237">_xlfn.IFS(N237&lt;=100000,"Low",N237&lt;=500000,"Median",N237&lt;=1500000,"High",N237&gt;1500000,"Very High")</f>
        <v>Median</v>
      </c>
      <c r="P237">
        <v>16000000</v>
      </c>
      <c r="Q237">
        <v>5900712</v>
      </c>
      <c r="R237">
        <f t="shared" si="32"/>
        <v>-10099288</v>
      </c>
      <c r="S237" t="str">
        <f t="shared" si="33"/>
        <v>Loss</v>
      </c>
      <c r="T237" s="2">
        <v>31413</v>
      </c>
      <c r="U237" t="s">
        <v>639</v>
      </c>
      <c r="V237" s="14">
        <v>31413</v>
      </c>
      <c r="W237" t="str">
        <f t="shared" si="34"/>
        <v>January</v>
      </c>
      <c r="X237" s="4" t="str">
        <f t="shared" si="35"/>
        <v>1986</v>
      </c>
      <c r="Y237" s="6">
        <f t="shared" si="36"/>
        <v>1986</v>
      </c>
      <c r="Z237" s="4" t="str">
        <f t="shared" si="37"/>
        <v>1</v>
      </c>
      <c r="AA237" s="6">
        <f t="shared" si="38"/>
        <v>1</v>
      </c>
      <c r="AB237" t="str">
        <f t="shared" si="39"/>
        <v>Wednesday</v>
      </c>
    </row>
    <row r="238" spans="1:28" x14ac:dyDescent="0.25">
      <c r="A238" s="3" t="s">
        <v>640</v>
      </c>
      <c r="B238" t="s">
        <v>641</v>
      </c>
      <c r="C238" s="3" t="s">
        <v>641</v>
      </c>
      <c r="D238" s="6">
        <v>0</v>
      </c>
      <c r="E238" s="6">
        <v>97</v>
      </c>
      <c r="F238" s="6">
        <f t="shared" si="30"/>
        <v>1</v>
      </c>
      <c r="G238" s="6">
        <f t="shared" si="31"/>
        <v>37</v>
      </c>
      <c r="H238" s="6" t="str" cm="1">
        <f t="array" ref="H238">_xlfn.IFS(E238&lt;=80,"Series",E238&lt;=120,"TV Movie",E238&gt;120,"Long Movie")</f>
        <v>TV Movie</v>
      </c>
      <c r="I238" t="s">
        <v>5529</v>
      </c>
      <c r="J238" t="s">
        <v>8166</v>
      </c>
      <c r="K238" t="s">
        <v>3857</v>
      </c>
      <c r="L238" s="5">
        <v>7.2</v>
      </c>
      <c r="M238" t="str" cm="1">
        <f t="array" ref="M238">_xlfn.IFS(L238&lt;=2,"Flop",L238&lt;=5,"Average",L238&lt;=7,"Hit",L238&lt;=9,"Superhit",L238&gt;9,"BlockBuster")</f>
        <v>Superhit</v>
      </c>
      <c r="N238" s="6">
        <v>51189</v>
      </c>
      <c r="O238" s="6" t="str" cm="1">
        <f t="array" ref="O238">_xlfn.IFS(N238&lt;=100000,"Low",N238&lt;=500000,"Median",N238&lt;=1500000,"High",N238&gt;1500000,"Very High")</f>
        <v>Low</v>
      </c>
      <c r="P238">
        <v>6000000</v>
      </c>
      <c r="Q238">
        <v>5844868</v>
      </c>
      <c r="R238">
        <f t="shared" si="32"/>
        <v>-155132</v>
      </c>
      <c r="S238" t="str">
        <f t="shared" si="33"/>
        <v>Loss</v>
      </c>
      <c r="T238" s="1">
        <v>31429</v>
      </c>
      <c r="U238" t="s">
        <v>642</v>
      </c>
      <c r="V238" s="14">
        <v>31429</v>
      </c>
      <c r="W238" t="str">
        <f t="shared" si="34"/>
        <v>January</v>
      </c>
      <c r="X238" s="4" t="str">
        <f t="shared" si="35"/>
        <v>1986</v>
      </c>
      <c r="Y238" s="6">
        <f t="shared" si="36"/>
        <v>1986</v>
      </c>
      <c r="Z238" s="4" t="str">
        <f t="shared" si="37"/>
        <v>17</v>
      </c>
      <c r="AA238" s="6">
        <f t="shared" si="38"/>
        <v>17</v>
      </c>
      <c r="AB238" t="str">
        <f t="shared" si="39"/>
        <v>Friday</v>
      </c>
    </row>
    <row r="239" spans="1:28" x14ac:dyDescent="0.25">
      <c r="A239" s="3" t="s">
        <v>643</v>
      </c>
      <c r="B239" t="s">
        <v>644</v>
      </c>
      <c r="C239" s="3" t="s">
        <v>644</v>
      </c>
      <c r="D239" s="6">
        <v>0</v>
      </c>
      <c r="E239" s="6">
        <v>101</v>
      </c>
      <c r="F239" s="6">
        <f t="shared" si="30"/>
        <v>1</v>
      </c>
      <c r="G239" s="6">
        <f t="shared" si="31"/>
        <v>41</v>
      </c>
      <c r="H239" s="6" t="str" cm="1">
        <f t="array" ref="H239">_xlfn.IFS(E239&lt;=80,"Series",E239&lt;=120,"TV Movie",E239&gt;120,"Long Movie")</f>
        <v>TV Movie</v>
      </c>
      <c r="I239" t="s">
        <v>8158</v>
      </c>
      <c r="J239" t="s">
        <v>8163</v>
      </c>
      <c r="K239" t="s">
        <v>8156</v>
      </c>
      <c r="L239" s="5">
        <v>7.3</v>
      </c>
      <c r="M239" t="str" cm="1">
        <f t="array" ref="M239">_xlfn.IFS(L239&lt;=2,"Flop",L239&lt;=5,"Average",L239&lt;=7,"Hit",L239&lt;=9,"Superhit",L239&gt;9,"BlockBuster")</f>
        <v>Superhit</v>
      </c>
      <c r="N239" s="6">
        <v>146027</v>
      </c>
      <c r="O239" s="6" t="str" cm="1">
        <f t="array" ref="O239">_xlfn.IFS(N239&lt;=100000,"Low",N239&lt;=500000,"Median",N239&lt;=1500000,"High",N239&gt;1500000,"Very High")</f>
        <v>Median</v>
      </c>
      <c r="P239">
        <v>25000000</v>
      </c>
      <c r="Q239">
        <v>14245868</v>
      </c>
      <c r="R239">
        <f t="shared" si="32"/>
        <v>-10754132</v>
      </c>
      <c r="S239" t="str">
        <f t="shared" si="33"/>
        <v>Loss</v>
      </c>
      <c r="T239" s="1">
        <v>31590</v>
      </c>
      <c r="U239" t="s">
        <v>645</v>
      </c>
      <c r="V239" s="14">
        <v>31590</v>
      </c>
      <c r="W239" t="str">
        <f t="shared" si="34"/>
        <v>June</v>
      </c>
      <c r="X239" s="4" t="str">
        <f t="shared" si="35"/>
        <v>1986</v>
      </c>
      <c r="Y239" s="6">
        <f t="shared" si="36"/>
        <v>1986</v>
      </c>
      <c r="Z239" s="4" t="str">
        <f t="shared" si="37"/>
        <v>27</v>
      </c>
      <c r="AA239" s="6">
        <f t="shared" si="38"/>
        <v>27</v>
      </c>
      <c r="AB239" t="str">
        <f t="shared" si="39"/>
        <v>Friday</v>
      </c>
    </row>
    <row r="240" spans="1:28" x14ac:dyDescent="0.25">
      <c r="A240" s="3" t="s">
        <v>646</v>
      </c>
      <c r="B240" t="s">
        <v>647</v>
      </c>
      <c r="C240" s="3" t="s">
        <v>647</v>
      </c>
      <c r="D240" s="6">
        <v>0</v>
      </c>
      <c r="E240" s="6">
        <v>94</v>
      </c>
      <c r="F240" s="6">
        <f t="shared" si="30"/>
        <v>1</v>
      </c>
      <c r="G240" s="6">
        <f t="shared" si="31"/>
        <v>34</v>
      </c>
      <c r="H240" s="6" t="str" cm="1">
        <f t="array" ref="H240">_xlfn.IFS(E240&lt;=80,"Series",E240&lt;=120,"TV Movie",E240&gt;120,"Long Movie")</f>
        <v>TV Movie</v>
      </c>
      <c r="I240" t="s">
        <v>132</v>
      </c>
      <c r="J240" t="s">
        <v>83</v>
      </c>
      <c r="K240" t="s">
        <v>8164</v>
      </c>
      <c r="L240" s="5">
        <v>7.1</v>
      </c>
      <c r="M240" t="str" cm="1">
        <f t="array" ref="M240">_xlfn.IFS(L240&lt;=2,"Flop",L240&lt;=5,"Average",L240&lt;=7,"Hit",L240&lt;=9,"Superhit",L240&gt;9,"BlockBuster")</f>
        <v>Superhit</v>
      </c>
      <c r="N240" s="6">
        <v>84306</v>
      </c>
      <c r="O240" s="6" t="str" cm="1">
        <f t="array" ref="O240">_xlfn.IFS(N240&lt;=100000,"Low",N240&lt;=500000,"Median",N240&lt;=1500000,"High",N240&gt;1500000,"Very High")</f>
        <v>Low</v>
      </c>
      <c r="P240">
        <v>25000000</v>
      </c>
      <c r="Q240">
        <v>39032786</v>
      </c>
      <c r="R240">
        <f t="shared" si="32"/>
        <v>14032786</v>
      </c>
      <c r="S240" t="str">
        <f t="shared" si="33"/>
        <v>Profit</v>
      </c>
      <c r="T240" s="1">
        <v>31765</v>
      </c>
      <c r="U240" t="s">
        <v>648</v>
      </c>
      <c r="V240" s="14">
        <v>31765</v>
      </c>
      <c r="W240" t="str">
        <f t="shared" si="34"/>
        <v>December</v>
      </c>
      <c r="X240" s="4" t="str">
        <f t="shared" si="35"/>
        <v>1986</v>
      </c>
      <c r="Y240" s="6">
        <f t="shared" si="36"/>
        <v>1986</v>
      </c>
      <c r="Z240" s="4" t="str">
        <f t="shared" si="37"/>
        <v>19</v>
      </c>
      <c r="AA240" s="6">
        <f t="shared" si="38"/>
        <v>19</v>
      </c>
      <c r="AB240" t="str">
        <f t="shared" si="39"/>
        <v>Friday</v>
      </c>
    </row>
    <row r="241" spans="1:28" x14ac:dyDescent="0.25">
      <c r="A241" s="3" t="s">
        <v>649</v>
      </c>
      <c r="B241" t="s">
        <v>650</v>
      </c>
      <c r="C241" s="3" t="s">
        <v>650</v>
      </c>
      <c r="D241" s="6">
        <v>0</v>
      </c>
      <c r="E241" s="6">
        <v>120</v>
      </c>
      <c r="F241" s="6">
        <f t="shared" si="30"/>
        <v>2</v>
      </c>
      <c r="G241" s="6">
        <f t="shared" si="31"/>
        <v>0</v>
      </c>
      <c r="H241" s="6" t="str" cm="1">
        <f t="array" ref="H241">_xlfn.IFS(E241&lt;=80,"Series",E241&lt;=120,"TV Movie",E241&gt;120,"Long Movie")</f>
        <v>TV Movie</v>
      </c>
      <c r="I241" t="s">
        <v>8162</v>
      </c>
      <c r="J241" t="s">
        <v>8166</v>
      </c>
      <c r="K241" t="s">
        <v>3857</v>
      </c>
      <c r="L241" s="5">
        <v>7.2</v>
      </c>
      <c r="M241" t="str" cm="1">
        <f t="array" ref="M241">_xlfn.IFS(L241&lt;=2,"Flop",L241&lt;=5,"Average",L241&lt;=7,"Hit",L241&lt;=9,"Superhit",L241&gt;9,"BlockBuster")</f>
        <v>Superhit</v>
      </c>
      <c r="N241" s="6">
        <v>78855</v>
      </c>
      <c r="O241" s="6" t="str" cm="1">
        <f t="array" ref="O241">_xlfn.IFS(N241&lt;=100000,"Low",N241&lt;=500000,"Median",N241&lt;=1500000,"High",N241&gt;1500000,"Very High")</f>
        <v>Low</v>
      </c>
      <c r="P241">
        <v>15000000</v>
      </c>
      <c r="Q241">
        <v>8622412</v>
      </c>
      <c r="R241">
        <f t="shared" si="32"/>
        <v>-6377588</v>
      </c>
      <c r="S241" t="str">
        <f t="shared" si="33"/>
        <v>Loss</v>
      </c>
      <c r="T241" s="1">
        <v>31639</v>
      </c>
      <c r="U241" t="s">
        <v>651</v>
      </c>
      <c r="V241" s="14">
        <v>31639</v>
      </c>
      <c r="W241" t="str">
        <f t="shared" si="34"/>
        <v>August</v>
      </c>
      <c r="X241" s="4" t="str">
        <f t="shared" si="35"/>
        <v>1986</v>
      </c>
      <c r="Y241" s="6">
        <f t="shared" si="36"/>
        <v>1986</v>
      </c>
      <c r="Z241" s="4" t="str">
        <f t="shared" si="37"/>
        <v>15</v>
      </c>
      <c r="AA241" s="6">
        <f t="shared" si="38"/>
        <v>15</v>
      </c>
      <c r="AB241" t="str">
        <f t="shared" si="39"/>
        <v>Friday</v>
      </c>
    </row>
    <row r="242" spans="1:28" x14ac:dyDescent="0.25">
      <c r="A242" s="3" t="s">
        <v>652</v>
      </c>
      <c r="B242" t="s">
        <v>653</v>
      </c>
      <c r="C242" s="3" t="s">
        <v>653</v>
      </c>
      <c r="D242" s="6">
        <v>0</v>
      </c>
      <c r="E242" s="6">
        <v>125</v>
      </c>
      <c r="F242" s="6">
        <f t="shared" si="30"/>
        <v>2</v>
      </c>
      <c r="G242" s="6">
        <f t="shared" si="31"/>
        <v>5</v>
      </c>
      <c r="H242" s="6" t="str" cm="1">
        <f t="array" ref="H242">_xlfn.IFS(E242&lt;=80,"Series",E242&lt;=120,"TV Movie",E242&gt;120,"Long Movie")</f>
        <v>Long Movie</v>
      </c>
      <c r="I242" t="s">
        <v>8158</v>
      </c>
      <c r="J242" t="s">
        <v>145</v>
      </c>
      <c r="K242" t="s">
        <v>8167</v>
      </c>
      <c r="L242" s="5">
        <v>7.4</v>
      </c>
      <c r="M242" t="str" cm="1">
        <f t="array" ref="M242">_xlfn.IFS(L242&lt;=2,"Flop",L242&lt;=5,"Average",L242&lt;=7,"Hit",L242&lt;=9,"Superhit",L242&gt;9,"BlockBuster")</f>
        <v>Superhit</v>
      </c>
      <c r="N242" s="6">
        <v>64473</v>
      </c>
      <c r="O242" s="6" t="str" cm="1">
        <f t="array" ref="O242">_xlfn.IFS(N242&lt;=100000,"Low",N242&lt;=500000,"Median",N242&lt;=1500000,"High",N242&gt;1500000,"Very High")</f>
        <v>Low</v>
      </c>
      <c r="P242">
        <v>24500000</v>
      </c>
      <c r="Q242">
        <v>17502499</v>
      </c>
      <c r="R242">
        <f t="shared" si="32"/>
        <v>-6997501</v>
      </c>
      <c r="S242" t="str">
        <f t="shared" si="33"/>
        <v>Loss</v>
      </c>
      <c r="T242" s="1">
        <v>31548</v>
      </c>
      <c r="U242" t="s">
        <v>481</v>
      </c>
      <c r="V242" s="14">
        <v>31548</v>
      </c>
      <c r="W242" t="str">
        <f t="shared" si="34"/>
        <v>May</v>
      </c>
      <c r="X242" s="4" t="str">
        <f t="shared" si="35"/>
        <v>1986</v>
      </c>
      <c r="Y242" s="6">
        <f t="shared" si="36"/>
        <v>1986</v>
      </c>
      <c r="Z242" s="4" t="str">
        <f t="shared" si="37"/>
        <v>16</v>
      </c>
      <c r="AA242" s="6">
        <f t="shared" si="38"/>
        <v>16</v>
      </c>
      <c r="AB242" t="str">
        <f t="shared" si="39"/>
        <v>Friday</v>
      </c>
    </row>
    <row r="243" spans="1:28" x14ac:dyDescent="0.25">
      <c r="A243" s="3" t="s">
        <v>654</v>
      </c>
      <c r="B243" t="s">
        <v>655</v>
      </c>
      <c r="C243" s="3" t="s">
        <v>655</v>
      </c>
      <c r="D243" s="6">
        <v>0</v>
      </c>
      <c r="E243" s="6">
        <v>91</v>
      </c>
      <c r="F243" s="6">
        <f t="shared" si="30"/>
        <v>1</v>
      </c>
      <c r="G243" s="6">
        <f t="shared" si="31"/>
        <v>31</v>
      </c>
      <c r="H243" s="6" t="str" cm="1">
        <f t="array" ref="H243">_xlfn.IFS(E243&lt;=80,"Series",E243&lt;=120,"TV Movie",E243&gt;120,"Long Movie")</f>
        <v>TV Movie</v>
      </c>
      <c r="I243" t="s">
        <v>132</v>
      </c>
      <c r="J243" t="s">
        <v>5802</v>
      </c>
      <c r="K243" t="s">
        <v>5802</v>
      </c>
      <c r="L243" s="5">
        <v>6.4</v>
      </c>
      <c r="M243" t="str" cm="1">
        <f t="array" ref="M243">_xlfn.IFS(L243&lt;=2,"Flop",L243&lt;=5,"Average",L243&lt;=7,"Hit",L243&lt;=9,"Superhit",L243&gt;9,"BlockBuster")</f>
        <v>Hit</v>
      </c>
      <c r="N243" s="6">
        <v>60841</v>
      </c>
      <c r="O243" s="6" t="str" cm="1">
        <f t="array" ref="O243">_xlfn.IFS(N243&lt;=100000,"Low",N243&lt;=500000,"Median",N243&lt;=1500000,"High",N243&gt;1500000,"Very High")</f>
        <v>Low</v>
      </c>
      <c r="P243">
        <v>18500000</v>
      </c>
      <c r="Q243">
        <v>54999651</v>
      </c>
      <c r="R243">
        <f t="shared" si="32"/>
        <v>36499651</v>
      </c>
      <c r="S243" t="str">
        <f t="shared" si="33"/>
        <v>Profit</v>
      </c>
      <c r="T243" s="1">
        <v>31497</v>
      </c>
      <c r="U243" t="s">
        <v>656</v>
      </c>
      <c r="V243" s="14">
        <v>31497</v>
      </c>
      <c r="W243" t="str">
        <f t="shared" si="34"/>
        <v>March</v>
      </c>
      <c r="X243" s="4" t="str">
        <f t="shared" si="35"/>
        <v>1986</v>
      </c>
      <c r="Y243" s="6">
        <f t="shared" si="36"/>
        <v>1986</v>
      </c>
      <c r="Z243" s="4" t="str">
        <f t="shared" si="37"/>
        <v>26</v>
      </c>
      <c r="AA243" s="6">
        <f t="shared" si="38"/>
        <v>26</v>
      </c>
      <c r="AB243" t="str">
        <f t="shared" si="39"/>
        <v>Wednesday</v>
      </c>
    </row>
    <row r="244" spans="1:28" x14ac:dyDescent="0.25">
      <c r="A244" s="3" t="s">
        <v>657</v>
      </c>
      <c r="B244" t="s">
        <v>658</v>
      </c>
      <c r="C244" s="3" t="s">
        <v>658</v>
      </c>
      <c r="D244" s="6">
        <v>0</v>
      </c>
      <c r="E244" s="6">
        <v>120</v>
      </c>
      <c r="F244" s="6">
        <f t="shared" si="30"/>
        <v>2</v>
      </c>
      <c r="G244" s="6">
        <f t="shared" si="31"/>
        <v>0</v>
      </c>
      <c r="H244" s="6" t="str" cm="1">
        <f t="array" ref="H244">_xlfn.IFS(E244&lt;=80,"Series",E244&lt;=120,"TV Movie",E244&gt;120,"Long Movie")</f>
        <v>TV Movie</v>
      </c>
      <c r="I244" t="s">
        <v>145</v>
      </c>
      <c r="J244" t="s">
        <v>4390</v>
      </c>
      <c r="K244" t="s">
        <v>5802</v>
      </c>
      <c r="L244" s="5">
        <v>8.1</v>
      </c>
      <c r="M244" t="str" cm="1">
        <f t="array" ref="M244">_xlfn.IFS(L244&lt;=2,"Flop",L244&lt;=5,"Average",L244&lt;=7,"Hit",L244&lt;=9,"Superhit",L244&gt;9,"BlockBuster")</f>
        <v>Superhit</v>
      </c>
      <c r="N244" s="6">
        <v>430535</v>
      </c>
      <c r="O244" s="6" t="str" cm="1">
        <f t="array" ref="O244">_xlfn.IFS(N244&lt;=100000,"Low",N244&lt;=500000,"Median",N244&lt;=1500000,"High",N244&gt;1500000,"Very High")</f>
        <v>Median</v>
      </c>
      <c r="P244">
        <v>6000000</v>
      </c>
      <c r="Q244">
        <v>138545632</v>
      </c>
      <c r="R244">
        <f t="shared" si="32"/>
        <v>132545632</v>
      </c>
      <c r="S244" t="str">
        <f t="shared" si="33"/>
        <v>Profit</v>
      </c>
      <c r="T244" s="1">
        <v>31765</v>
      </c>
      <c r="U244" t="s">
        <v>659</v>
      </c>
      <c r="V244" s="14">
        <v>31765</v>
      </c>
      <c r="W244" t="str">
        <f t="shared" si="34"/>
        <v>December</v>
      </c>
      <c r="X244" s="4" t="str">
        <f t="shared" si="35"/>
        <v>1986</v>
      </c>
      <c r="Y244" s="6">
        <f t="shared" si="36"/>
        <v>1986</v>
      </c>
      <c r="Z244" s="4" t="str">
        <f t="shared" si="37"/>
        <v>19</v>
      </c>
      <c r="AA244" s="6">
        <f t="shared" si="38"/>
        <v>19</v>
      </c>
      <c r="AB244" t="str">
        <f t="shared" si="39"/>
        <v>Friday</v>
      </c>
    </row>
    <row r="245" spans="1:28" x14ac:dyDescent="0.25">
      <c r="A245" s="3" t="s">
        <v>660</v>
      </c>
      <c r="B245" t="s">
        <v>661</v>
      </c>
      <c r="C245" s="3" t="s">
        <v>661</v>
      </c>
      <c r="D245" s="6">
        <v>0</v>
      </c>
      <c r="E245" s="6">
        <v>97</v>
      </c>
      <c r="F245" s="6">
        <f t="shared" si="30"/>
        <v>1</v>
      </c>
      <c r="G245" s="6">
        <f t="shared" si="31"/>
        <v>37</v>
      </c>
      <c r="H245" s="6" t="str" cm="1">
        <f t="array" ref="H245">_xlfn.IFS(E245&lt;=80,"Series",E245&lt;=120,"TV Movie",E245&gt;120,"Long Movie")</f>
        <v>TV Movie</v>
      </c>
      <c r="I245" t="s">
        <v>132</v>
      </c>
      <c r="J245" t="s">
        <v>145</v>
      </c>
      <c r="K245" t="s">
        <v>8157</v>
      </c>
      <c r="L245" s="5">
        <v>6.7</v>
      </c>
      <c r="M245" t="str" cm="1">
        <f t="array" ref="M245">_xlfn.IFS(L245&lt;=2,"Flop",L245&lt;=5,"Average",L245&lt;=7,"Hit",L245&lt;=9,"Superhit",L245&gt;9,"BlockBuster")</f>
        <v>Hit</v>
      </c>
      <c r="N245" s="6">
        <v>86779</v>
      </c>
      <c r="O245" s="6" t="str" cm="1">
        <f t="array" ref="O245">_xlfn.IFS(N245&lt;=100000,"Low",N245&lt;=500000,"Median",N245&lt;=1500000,"High",N245&gt;1500000,"Very High")</f>
        <v>Low</v>
      </c>
      <c r="P245">
        <v>9000000</v>
      </c>
      <c r="Q245">
        <v>40479480</v>
      </c>
      <c r="R245">
        <f t="shared" si="32"/>
        <v>31479480</v>
      </c>
      <c r="S245" t="str">
        <f t="shared" si="33"/>
        <v>Profit</v>
      </c>
      <c r="T245" s="1">
        <v>31441</v>
      </c>
      <c r="U245" t="s">
        <v>662</v>
      </c>
      <c r="V245" s="14">
        <v>31441</v>
      </c>
      <c r="W245" t="str">
        <f t="shared" si="34"/>
        <v>January</v>
      </c>
      <c r="X245" s="4" t="str">
        <f t="shared" si="35"/>
        <v>1986</v>
      </c>
      <c r="Y245" s="6">
        <f t="shared" si="36"/>
        <v>1986</v>
      </c>
      <c r="Z245" s="4" t="str">
        <f t="shared" si="37"/>
        <v>29</v>
      </c>
      <c r="AA245" s="6">
        <f t="shared" si="38"/>
        <v>29</v>
      </c>
      <c r="AB245" t="str">
        <f t="shared" si="39"/>
        <v>Wednesday</v>
      </c>
    </row>
    <row r="246" spans="1:28" x14ac:dyDescent="0.25">
      <c r="A246" s="3" t="s">
        <v>663</v>
      </c>
      <c r="B246" t="s">
        <v>664</v>
      </c>
      <c r="C246" s="3" t="s">
        <v>664</v>
      </c>
      <c r="D246" s="6">
        <v>0</v>
      </c>
      <c r="E246" s="6">
        <v>98</v>
      </c>
      <c r="F246" s="6">
        <f t="shared" si="30"/>
        <v>1</v>
      </c>
      <c r="G246" s="6">
        <f t="shared" si="31"/>
        <v>38</v>
      </c>
      <c r="H246" s="6" t="str" cm="1">
        <f t="array" ref="H246">_xlfn.IFS(E246&lt;=80,"Series",E246&lt;=120,"TV Movie",E246&gt;120,"Long Movie")</f>
        <v>TV Movie</v>
      </c>
      <c r="I246" t="s">
        <v>132</v>
      </c>
      <c r="J246" t="s">
        <v>8163</v>
      </c>
      <c r="K246" t="s">
        <v>8161</v>
      </c>
      <c r="L246" s="5">
        <v>6.6</v>
      </c>
      <c r="M246" t="str" cm="1">
        <f t="array" ref="M246">_xlfn.IFS(L246&lt;=2,"Flop",L246&lt;=5,"Average",L246&lt;=7,"Hit",L246&lt;=9,"Superhit",L246&gt;9,"BlockBuster")</f>
        <v>Hit</v>
      </c>
      <c r="N246" s="6">
        <v>65075</v>
      </c>
      <c r="O246" s="6" t="str" cm="1">
        <f t="array" ref="O246">_xlfn.IFS(N246&lt;=100000,"Low",N246&lt;=500000,"Median",N246&lt;=1500000,"High",N246&gt;1500000,"Very High")</f>
        <v>Low</v>
      </c>
      <c r="P246">
        <v>15000000</v>
      </c>
      <c r="Q246">
        <v>40697761</v>
      </c>
      <c r="R246">
        <f t="shared" si="32"/>
        <v>25697761</v>
      </c>
      <c r="S246" t="str">
        <f t="shared" si="33"/>
        <v>Profit</v>
      </c>
      <c r="T246" s="1">
        <v>31541</v>
      </c>
      <c r="U246" t="s">
        <v>197</v>
      </c>
      <c r="V246" s="14">
        <v>31541</v>
      </c>
      <c r="W246" t="str">
        <f t="shared" si="34"/>
        <v>May</v>
      </c>
      <c r="X246" s="4" t="str">
        <f t="shared" si="35"/>
        <v>1986</v>
      </c>
      <c r="Y246" s="6">
        <f t="shared" si="36"/>
        <v>1986</v>
      </c>
      <c r="Z246" s="4" t="str">
        <f t="shared" si="37"/>
        <v>9</v>
      </c>
      <c r="AA246" s="6">
        <f t="shared" si="38"/>
        <v>9</v>
      </c>
      <c r="AB246" t="str">
        <f t="shared" si="39"/>
        <v>Friday</v>
      </c>
    </row>
    <row r="247" spans="1:28" x14ac:dyDescent="0.25">
      <c r="A247" s="3" t="s">
        <v>665</v>
      </c>
      <c r="B247" t="s">
        <v>666</v>
      </c>
      <c r="C247" s="3" t="s">
        <v>666</v>
      </c>
      <c r="D247" s="6">
        <v>0</v>
      </c>
      <c r="E247" s="6">
        <v>89</v>
      </c>
      <c r="F247" s="6">
        <f t="shared" si="30"/>
        <v>1</v>
      </c>
      <c r="G247" s="6">
        <f t="shared" si="31"/>
        <v>29</v>
      </c>
      <c r="H247" s="6" t="str" cm="1">
        <f t="array" ref="H247">_xlfn.IFS(E247&lt;=80,"Series",E247&lt;=120,"TV Movie",E247&gt;120,"Long Movie")</f>
        <v>TV Movie</v>
      </c>
      <c r="I247" t="s">
        <v>8158</v>
      </c>
      <c r="J247" t="s">
        <v>132</v>
      </c>
      <c r="K247" t="s">
        <v>145</v>
      </c>
      <c r="L247" s="5">
        <v>8.1</v>
      </c>
      <c r="M247" t="str" cm="1">
        <f t="array" ref="M247">_xlfn.IFS(L247&lt;=2,"Flop",L247&lt;=5,"Average",L247&lt;=7,"Hit",L247&lt;=9,"Superhit",L247&gt;9,"BlockBuster")</f>
        <v>Superhit</v>
      </c>
      <c r="N247" s="6">
        <v>429999</v>
      </c>
      <c r="O247" s="6" t="str" cm="1">
        <f t="array" ref="O247">_xlfn.IFS(N247&lt;=100000,"Low",N247&lt;=500000,"Median",N247&lt;=1500000,"High",N247&gt;1500000,"Very High")</f>
        <v>Median</v>
      </c>
      <c r="P247">
        <v>8000000</v>
      </c>
      <c r="Q247">
        <v>52287414</v>
      </c>
      <c r="R247">
        <f t="shared" si="32"/>
        <v>44287414</v>
      </c>
      <c r="S247" t="str">
        <f t="shared" si="33"/>
        <v>Profit</v>
      </c>
      <c r="T247" s="1">
        <v>31630</v>
      </c>
      <c r="U247" t="s">
        <v>518</v>
      </c>
      <c r="V247" s="14">
        <v>31630</v>
      </c>
      <c r="W247" t="str">
        <f t="shared" si="34"/>
        <v>August</v>
      </c>
      <c r="X247" s="4" t="str">
        <f t="shared" si="35"/>
        <v>1986</v>
      </c>
      <c r="Y247" s="6">
        <f t="shared" si="36"/>
        <v>1986</v>
      </c>
      <c r="Z247" s="4" t="str">
        <f t="shared" si="37"/>
        <v>6</v>
      </c>
      <c r="AA247" s="6">
        <f t="shared" si="38"/>
        <v>6</v>
      </c>
      <c r="AB247" t="str">
        <f t="shared" si="39"/>
        <v>Wednesday</v>
      </c>
    </row>
    <row r="248" spans="1:28" x14ac:dyDescent="0.25">
      <c r="A248" s="3" t="s">
        <v>667</v>
      </c>
      <c r="B248" t="s">
        <v>668</v>
      </c>
      <c r="C248" s="3" t="s">
        <v>668</v>
      </c>
      <c r="D248" s="6">
        <v>0</v>
      </c>
      <c r="E248" s="6">
        <v>119</v>
      </c>
      <c r="F248" s="6">
        <f t="shared" si="30"/>
        <v>1</v>
      </c>
      <c r="G248" s="6">
        <f t="shared" si="31"/>
        <v>59</v>
      </c>
      <c r="H248" s="6" t="str" cm="1">
        <f t="array" ref="H248">_xlfn.IFS(E248&lt;=80,"Series",E248&lt;=120,"TV Movie",E248&gt;120,"Long Movie")</f>
        <v>TV Movie</v>
      </c>
      <c r="I248" t="s">
        <v>5529</v>
      </c>
      <c r="J248" t="s">
        <v>8158</v>
      </c>
      <c r="K248" t="s">
        <v>132</v>
      </c>
      <c r="L248" s="5">
        <v>7.3</v>
      </c>
      <c r="M248" t="str" cm="1">
        <f t="array" ref="M248">_xlfn.IFS(L248&lt;=2,"Flop",L248&lt;=5,"Average",L248&lt;=7,"Hit",L248&lt;=9,"Superhit",L248&gt;9,"BlockBuster")</f>
        <v>Superhit</v>
      </c>
      <c r="N248" s="6">
        <v>89995</v>
      </c>
      <c r="O248" s="6" t="str" cm="1">
        <f t="array" ref="O248">_xlfn.IFS(N248&lt;=100000,"Low",N248&lt;=500000,"Median",N248&lt;=1500000,"High",N248&gt;1500000,"Very High")</f>
        <v>Low</v>
      </c>
      <c r="P248">
        <v>25000000</v>
      </c>
      <c r="Q248">
        <v>109713132</v>
      </c>
      <c r="R248">
        <f t="shared" si="32"/>
        <v>84713132</v>
      </c>
      <c r="S248" t="str">
        <f t="shared" si="33"/>
        <v>Profit</v>
      </c>
      <c r="T248" s="1">
        <v>31737</v>
      </c>
      <c r="U248" t="s">
        <v>510</v>
      </c>
      <c r="V248" s="14">
        <v>31737</v>
      </c>
      <c r="W248" t="str">
        <f t="shared" si="34"/>
        <v>November</v>
      </c>
      <c r="X248" s="4" t="str">
        <f t="shared" si="35"/>
        <v>1986</v>
      </c>
      <c r="Y248" s="6">
        <f t="shared" si="36"/>
        <v>1986</v>
      </c>
      <c r="Z248" s="4" t="str">
        <f t="shared" si="37"/>
        <v>21</v>
      </c>
      <c r="AA248" s="6">
        <f t="shared" si="38"/>
        <v>21</v>
      </c>
      <c r="AB248" t="str">
        <f t="shared" si="39"/>
        <v>Friday</v>
      </c>
    </row>
    <row r="249" spans="1:28" x14ac:dyDescent="0.25">
      <c r="A249" s="3" t="s">
        <v>669</v>
      </c>
      <c r="B249" t="s">
        <v>670</v>
      </c>
      <c r="C249" s="3" t="s">
        <v>671</v>
      </c>
      <c r="D249" s="6">
        <v>0</v>
      </c>
      <c r="E249" s="6">
        <v>125</v>
      </c>
      <c r="F249" s="6">
        <f t="shared" si="30"/>
        <v>2</v>
      </c>
      <c r="G249" s="6">
        <f t="shared" si="31"/>
        <v>5</v>
      </c>
      <c r="H249" s="6" t="str" cm="1">
        <f t="array" ref="H249">_xlfn.IFS(E249&lt;=80,"Series",E249&lt;=120,"TV Movie",E249&gt;120,"Long Movie")</f>
        <v>Long Movie</v>
      </c>
      <c r="I249" t="s">
        <v>8158</v>
      </c>
      <c r="J249" t="s">
        <v>8159</v>
      </c>
      <c r="K249" t="s">
        <v>8163</v>
      </c>
      <c r="L249" s="5">
        <v>8</v>
      </c>
      <c r="M249" t="str" cm="1">
        <f t="array" ref="M249">_xlfn.IFS(L249&lt;=2,"Flop",L249&lt;=5,"Average",L249&lt;=7,"Hit",L249&lt;=9,"Superhit",L249&gt;9,"BlockBuster")</f>
        <v>Superhit</v>
      </c>
      <c r="N249" s="6">
        <v>176257</v>
      </c>
      <c r="O249" s="6" t="str" cm="1">
        <f t="array" ref="O249">_xlfn.IFS(N249&lt;=100000,"Low",N249&lt;=500000,"Median",N249&lt;=1500000,"High",N249&gt;1500000,"Very High")</f>
        <v>Median</v>
      </c>
      <c r="P249">
        <v>3300000</v>
      </c>
      <c r="Q249">
        <v>6217509</v>
      </c>
      <c r="R249">
        <f t="shared" si="32"/>
        <v>2917509</v>
      </c>
      <c r="S249" t="str">
        <f t="shared" si="33"/>
        <v>Profit</v>
      </c>
      <c r="T249" s="1">
        <v>31626</v>
      </c>
      <c r="U249" t="s">
        <v>478</v>
      </c>
      <c r="V249" s="14">
        <v>31626</v>
      </c>
      <c r="W249" t="str">
        <f t="shared" si="34"/>
        <v>August</v>
      </c>
      <c r="X249" s="4" t="str">
        <f t="shared" si="35"/>
        <v>1986</v>
      </c>
      <c r="Y249" s="6">
        <f t="shared" si="36"/>
        <v>1986</v>
      </c>
      <c r="Z249" s="4" t="str">
        <f t="shared" si="37"/>
        <v>2</v>
      </c>
      <c r="AA249" s="6">
        <f t="shared" si="38"/>
        <v>2</v>
      </c>
      <c r="AB249" t="str">
        <f t="shared" si="39"/>
        <v>Saturday</v>
      </c>
    </row>
    <row r="250" spans="1:28" x14ac:dyDescent="0.25">
      <c r="A250" s="3" t="s">
        <v>672</v>
      </c>
      <c r="B250" t="s">
        <v>673</v>
      </c>
      <c r="C250" s="3" t="s">
        <v>673</v>
      </c>
      <c r="D250" s="6">
        <v>0</v>
      </c>
      <c r="E250" s="6">
        <v>104</v>
      </c>
      <c r="F250" s="6">
        <f t="shared" si="30"/>
        <v>1</v>
      </c>
      <c r="G250" s="6">
        <f t="shared" si="31"/>
        <v>44</v>
      </c>
      <c r="H250" s="6" t="str" cm="1">
        <f t="array" ref="H250">_xlfn.IFS(E250&lt;=80,"Series",E250&lt;=120,"TV Movie",E250&gt;120,"Long Movie")</f>
        <v>TV Movie</v>
      </c>
      <c r="I250" t="s">
        <v>132</v>
      </c>
      <c r="J250" t="s">
        <v>178</v>
      </c>
      <c r="K250" t="s">
        <v>5802</v>
      </c>
      <c r="L250" s="5">
        <v>6.5</v>
      </c>
      <c r="M250" t="str" cm="1">
        <f t="array" ref="M250">_xlfn.IFS(L250&lt;=2,"Flop",L250&lt;=5,"Average",L250&lt;=7,"Hit",L250&lt;=9,"Superhit",L250&gt;9,"BlockBuster")</f>
        <v>Hit</v>
      </c>
      <c r="N250" s="6">
        <v>81444</v>
      </c>
      <c r="O250" s="6" t="str" cm="1">
        <f t="array" ref="O250">_xlfn.IFS(N250&lt;=100000,"Low",N250&lt;=500000,"Median",N250&lt;=1500000,"High",N250&gt;1500000,"Very High")</f>
        <v>Low</v>
      </c>
      <c r="P250">
        <v>25000000</v>
      </c>
      <c r="Q250">
        <v>39246734</v>
      </c>
      <c r="R250">
        <f t="shared" si="32"/>
        <v>14246734</v>
      </c>
      <c r="S250" t="str">
        <f t="shared" si="33"/>
        <v>Profit</v>
      </c>
      <c r="T250" s="1">
        <v>31756</v>
      </c>
      <c r="U250" t="s">
        <v>231</v>
      </c>
      <c r="V250" s="14">
        <v>31756</v>
      </c>
      <c r="W250" t="str">
        <f t="shared" si="34"/>
        <v>December</v>
      </c>
      <c r="X250" s="4" t="str">
        <f t="shared" si="35"/>
        <v>1986</v>
      </c>
      <c r="Y250" s="6">
        <f t="shared" si="36"/>
        <v>1986</v>
      </c>
      <c r="Z250" s="4" t="str">
        <f t="shared" si="37"/>
        <v>10</v>
      </c>
      <c r="AA250" s="6">
        <f t="shared" si="38"/>
        <v>10</v>
      </c>
      <c r="AB250" t="str">
        <f t="shared" si="39"/>
        <v>Wednesday</v>
      </c>
    </row>
    <row r="251" spans="1:28" x14ac:dyDescent="0.25">
      <c r="A251" s="3" t="s">
        <v>674</v>
      </c>
      <c r="B251" t="s">
        <v>675</v>
      </c>
      <c r="C251" s="3" t="s">
        <v>675</v>
      </c>
      <c r="D251" s="6">
        <v>0</v>
      </c>
      <c r="E251" s="6">
        <v>109</v>
      </c>
      <c r="F251" s="6">
        <f t="shared" si="30"/>
        <v>1</v>
      </c>
      <c r="G251" s="6">
        <f t="shared" si="31"/>
        <v>49</v>
      </c>
      <c r="H251" s="6" t="str" cm="1">
        <f t="array" ref="H251">_xlfn.IFS(E251&lt;=80,"Series",E251&lt;=120,"TV Movie",E251&gt;120,"Long Movie")</f>
        <v>TV Movie</v>
      </c>
      <c r="I251" t="s">
        <v>5529</v>
      </c>
      <c r="J251" t="s">
        <v>145</v>
      </c>
      <c r="K251" t="s">
        <v>5802</v>
      </c>
      <c r="L251" s="5">
        <v>6.9</v>
      </c>
      <c r="M251" t="str" cm="1">
        <f t="array" ref="M251">_xlfn.IFS(L251&lt;=2,"Flop",L251&lt;=5,"Average",L251&lt;=7,"Hit",L251&lt;=9,"Superhit",L251&gt;9,"BlockBuster")</f>
        <v>Hit</v>
      </c>
      <c r="N251" s="6">
        <v>487407</v>
      </c>
      <c r="O251" s="6" t="str" cm="1">
        <f t="array" ref="O251">_xlfn.IFS(N251&lt;=100000,"Low",N251&lt;=500000,"Median",N251&lt;=1500000,"High",N251&gt;1500000,"Very High")</f>
        <v>Median</v>
      </c>
      <c r="P251">
        <v>15000000</v>
      </c>
      <c r="Q251">
        <v>357288178</v>
      </c>
      <c r="R251">
        <f t="shared" si="32"/>
        <v>342288178</v>
      </c>
      <c r="S251" t="str">
        <f t="shared" si="33"/>
        <v>Profit</v>
      </c>
      <c r="T251" s="1">
        <v>31544</v>
      </c>
      <c r="U251" t="s">
        <v>676</v>
      </c>
      <c r="V251" s="14">
        <v>31544</v>
      </c>
      <c r="W251" t="str">
        <f t="shared" si="34"/>
        <v>May</v>
      </c>
      <c r="X251" s="4" t="str">
        <f t="shared" si="35"/>
        <v>1986</v>
      </c>
      <c r="Y251" s="6">
        <f t="shared" si="36"/>
        <v>1986</v>
      </c>
      <c r="Z251" s="4" t="str">
        <f t="shared" si="37"/>
        <v>12</v>
      </c>
      <c r="AA251" s="6">
        <f t="shared" si="38"/>
        <v>12</v>
      </c>
      <c r="AB251" t="str">
        <f t="shared" si="39"/>
        <v>Monday</v>
      </c>
    </row>
    <row r="252" spans="1:28" x14ac:dyDescent="0.25">
      <c r="A252" s="3" t="s">
        <v>677</v>
      </c>
      <c r="B252" t="s">
        <v>678</v>
      </c>
      <c r="C252" s="3" t="s">
        <v>678</v>
      </c>
      <c r="D252" s="6">
        <v>0</v>
      </c>
      <c r="E252" s="6">
        <v>108</v>
      </c>
      <c r="F252" s="6">
        <f t="shared" si="30"/>
        <v>1</v>
      </c>
      <c r="G252" s="6">
        <f t="shared" si="31"/>
        <v>48</v>
      </c>
      <c r="H252" s="6" t="str" cm="1">
        <f t="array" ref="H252">_xlfn.IFS(E252&lt;=80,"Series",E252&lt;=120,"TV Movie",E252&gt;120,"Long Movie")</f>
        <v>TV Movie</v>
      </c>
      <c r="I252" t="s">
        <v>5529</v>
      </c>
      <c r="J252" t="s">
        <v>8158</v>
      </c>
      <c r="K252" t="s">
        <v>132</v>
      </c>
      <c r="L252" s="5">
        <v>5.7</v>
      </c>
      <c r="M252" t="str" cm="1">
        <f t="array" ref="M252">_xlfn.IFS(L252&lt;=2,"Flop",L252&lt;=5,"Average",L252&lt;=7,"Hit",L252&lt;=9,"Superhit",L252&gt;9,"BlockBuster")</f>
        <v>Hit</v>
      </c>
      <c r="N252" s="6">
        <v>59909</v>
      </c>
      <c r="O252" s="6" t="str" cm="1">
        <f t="array" ref="O252">_xlfn.IFS(N252&lt;=100000,"Low",N252&lt;=500000,"Median",N252&lt;=1500000,"High",N252&gt;1500000,"Very High")</f>
        <v>Low</v>
      </c>
      <c r="P252">
        <v>14000000</v>
      </c>
      <c r="Q252">
        <v>239606210</v>
      </c>
      <c r="R252">
        <f t="shared" si="32"/>
        <v>225606210</v>
      </c>
      <c r="S252" t="str">
        <f t="shared" si="33"/>
        <v>Profit</v>
      </c>
      <c r="T252" s="1">
        <v>32283</v>
      </c>
      <c r="U252" t="s">
        <v>679</v>
      </c>
      <c r="V252" s="14">
        <v>32283</v>
      </c>
      <c r="W252" t="str">
        <f t="shared" si="34"/>
        <v>May</v>
      </c>
      <c r="X252" s="4" t="str">
        <f t="shared" si="35"/>
        <v>1988</v>
      </c>
      <c r="Y252" s="6">
        <f t="shared" si="36"/>
        <v>1988</v>
      </c>
      <c r="Z252" s="4" t="str">
        <f t="shared" si="37"/>
        <v>20</v>
      </c>
      <c r="AA252" s="6">
        <f t="shared" si="38"/>
        <v>20</v>
      </c>
      <c r="AB252" t="str">
        <f t="shared" si="39"/>
        <v>Friday</v>
      </c>
    </row>
    <row r="253" spans="1:28" x14ac:dyDescent="0.25">
      <c r="A253" s="3" t="s">
        <v>680</v>
      </c>
      <c r="B253" t="s">
        <v>681</v>
      </c>
      <c r="C253" s="3" t="s">
        <v>681</v>
      </c>
      <c r="D253" s="6">
        <v>0</v>
      </c>
      <c r="E253" s="6">
        <v>113</v>
      </c>
      <c r="F253" s="6">
        <f t="shared" si="30"/>
        <v>1</v>
      </c>
      <c r="G253" s="6">
        <f t="shared" si="31"/>
        <v>53</v>
      </c>
      <c r="H253" s="6" t="str" cm="1">
        <f t="array" ref="H253">_xlfn.IFS(E253&lt;=80,"Series",E253&lt;=120,"TV Movie",E253&gt;120,"Long Movie")</f>
        <v>TV Movie</v>
      </c>
      <c r="I253" t="s">
        <v>83</v>
      </c>
      <c r="J253" t="s">
        <v>8166</v>
      </c>
      <c r="K253" t="s">
        <v>3857</v>
      </c>
      <c r="L253" s="5">
        <v>7.2</v>
      </c>
      <c r="M253" t="str" cm="1">
        <f t="array" ref="M253">_xlfn.IFS(L253&lt;=2,"Flop",L253&lt;=5,"Average",L253&lt;=7,"Hit",L253&lt;=9,"Superhit",L253&gt;9,"BlockBuster")</f>
        <v>Superhit</v>
      </c>
      <c r="N253" s="6">
        <v>93678</v>
      </c>
      <c r="O253" s="6" t="str" cm="1">
        <f t="array" ref="O253">_xlfn.IFS(N253&lt;=100000,"Low",N253&lt;=500000,"Median",N253&lt;=1500000,"High",N253&gt;1500000,"Very High")</f>
        <v>Low</v>
      </c>
      <c r="P253">
        <v>17000000</v>
      </c>
      <c r="Q253">
        <v>17185954</v>
      </c>
      <c r="R253">
        <f t="shared" si="32"/>
        <v>185954</v>
      </c>
      <c r="S253" t="str">
        <f t="shared" si="33"/>
        <v>Profit</v>
      </c>
      <c r="T253" s="1">
        <v>31842</v>
      </c>
      <c r="U253" t="s">
        <v>228</v>
      </c>
      <c r="V253" s="14">
        <v>31842</v>
      </c>
      <c r="W253" t="str">
        <f t="shared" si="34"/>
        <v>March</v>
      </c>
      <c r="X253" s="4" t="str">
        <f t="shared" si="35"/>
        <v>1987</v>
      </c>
      <c r="Y253" s="6">
        <f t="shared" si="36"/>
        <v>1987</v>
      </c>
      <c r="Z253" s="4" t="str">
        <f t="shared" si="37"/>
        <v>6</v>
      </c>
      <c r="AA253" s="6">
        <f t="shared" si="38"/>
        <v>6</v>
      </c>
      <c r="AB253" t="str">
        <f t="shared" si="39"/>
        <v>Friday</v>
      </c>
    </row>
    <row r="254" spans="1:28" x14ac:dyDescent="0.25">
      <c r="A254" s="3" t="s">
        <v>682</v>
      </c>
      <c r="B254" t="s">
        <v>683</v>
      </c>
      <c r="C254" s="3" t="s">
        <v>683</v>
      </c>
      <c r="D254" s="6">
        <v>0</v>
      </c>
      <c r="E254" s="6">
        <v>100</v>
      </c>
      <c r="F254" s="6">
        <f t="shared" si="30"/>
        <v>1</v>
      </c>
      <c r="G254" s="6">
        <f t="shared" si="31"/>
        <v>40</v>
      </c>
      <c r="H254" s="6" t="str" cm="1">
        <f t="array" ref="H254">_xlfn.IFS(E254&lt;=80,"Series",E254&lt;=120,"TV Movie",E254&gt;120,"Long Movie")</f>
        <v>TV Movie</v>
      </c>
      <c r="I254" t="s">
        <v>5529</v>
      </c>
      <c r="J254" t="s">
        <v>132</v>
      </c>
      <c r="K254" t="s">
        <v>8162</v>
      </c>
      <c r="L254" s="5">
        <v>6.5</v>
      </c>
      <c r="M254" t="str" cm="1">
        <f t="array" ref="M254">_xlfn.IFS(L254&lt;=2,"Flop",L254&lt;=5,"Average",L254&lt;=7,"Hit",L254&lt;=9,"Superhit",L254&gt;9,"BlockBuster")</f>
        <v>Hit</v>
      </c>
      <c r="N254" s="6">
        <v>126734</v>
      </c>
      <c r="O254" s="6" t="str" cm="1">
        <f t="array" ref="O254">_xlfn.IFS(N254&lt;=100000,"Low",N254&lt;=500000,"Median",N254&lt;=1500000,"High",N254&gt;1500000,"Very High")</f>
        <v>Median</v>
      </c>
      <c r="P254">
        <v>27000000</v>
      </c>
      <c r="Q254">
        <v>299965036</v>
      </c>
      <c r="R254">
        <f t="shared" si="32"/>
        <v>272965036</v>
      </c>
      <c r="S254" t="str">
        <f t="shared" si="33"/>
        <v>Profit</v>
      </c>
      <c r="T254" s="1">
        <v>31916</v>
      </c>
      <c r="U254" t="s">
        <v>676</v>
      </c>
      <c r="V254" s="14">
        <v>31916</v>
      </c>
      <c r="W254" t="str">
        <f t="shared" si="34"/>
        <v>May</v>
      </c>
      <c r="X254" s="4" t="str">
        <f t="shared" si="35"/>
        <v>1987</v>
      </c>
      <c r="Y254" s="6">
        <f t="shared" si="36"/>
        <v>1987</v>
      </c>
      <c r="Z254" s="4" t="str">
        <f t="shared" si="37"/>
        <v>19</v>
      </c>
      <c r="AA254" s="6">
        <f t="shared" si="38"/>
        <v>19</v>
      </c>
      <c r="AB254" t="str">
        <f t="shared" si="39"/>
        <v>Tuesday</v>
      </c>
    </row>
    <row r="255" spans="1:28" x14ac:dyDescent="0.25">
      <c r="A255" s="3" t="s">
        <v>684</v>
      </c>
      <c r="B255" t="s">
        <v>685</v>
      </c>
      <c r="C255" s="3" t="s">
        <v>685</v>
      </c>
      <c r="D255" s="6">
        <v>0</v>
      </c>
      <c r="E255" s="6">
        <v>92</v>
      </c>
      <c r="F255" s="6">
        <f t="shared" si="30"/>
        <v>1</v>
      </c>
      <c r="G255" s="6">
        <f t="shared" si="31"/>
        <v>32</v>
      </c>
      <c r="H255" s="6" t="str" cm="1">
        <f t="array" ref="H255">_xlfn.IFS(E255&lt;=80,"Series",E255&lt;=120,"TV Movie",E255&gt;120,"Long Movie")</f>
        <v>TV Movie</v>
      </c>
      <c r="I255" t="s">
        <v>5529</v>
      </c>
      <c r="J255" t="s">
        <v>8160</v>
      </c>
      <c r="K255" t="s">
        <v>145</v>
      </c>
      <c r="L255" s="5">
        <v>6.8</v>
      </c>
      <c r="M255" t="str" cm="1">
        <f t="array" ref="M255">_xlfn.IFS(L255&lt;=2,"Flop",L255&lt;=5,"Average",L255&lt;=7,"Hit",L255&lt;=9,"Superhit",L255&gt;9,"BlockBuster")</f>
        <v>Hit</v>
      </c>
      <c r="N255" s="6">
        <v>91604</v>
      </c>
      <c r="O255" s="6" t="str" cm="1">
        <f t="array" ref="O255">_xlfn.IFS(N255&lt;=100000,"Low",N255&lt;=500000,"Median",N255&lt;=1500000,"High",N255&gt;1500000,"Very High")</f>
        <v>Low</v>
      </c>
      <c r="P255">
        <v>1100000</v>
      </c>
      <c r="Q255">
        <v>11806119</v>
      </c>
      <c r="R255">
        <f t="shared" si="32"/>
        <v>10706119</v>
      </c>
      <c r="S255" t="str">
        <f t="shared" si="33"/>
        <v>Profit</v>
      </c>
      <c r="T255">
        <v>1988</v>
      </c>
      <c r="U255" t="s">
        <v>686</v>
      </c>
      <c r="V255" s="14">
        <v>1988</v>
      </c>
      <c r="W255" t="str">
        <f t="shared" si="34"/>
        <v>June</v>
      </c>
      <c r="X255" s="4" t="str">
        <f t="shared" si="35"/>
        <v>1905</v>
      </c>
      <c r="Y255" s="6">
        <f t="shared" si="36"/>
        <v>1905</v>
      </c>
      <c r="Z255" s="4" t="str">
        <f t="shared" si="37"/>
        <v>10</v>
      </c>
      <c r="AA255" s="6">
        <f t="shared" si="38"/>
        <v>10</v>
      </c>
      <c r="AB255" t="str">
        <f t="shared" si="39"/>
        <v>Saturday</v>
      </c>
    </row>
    <row r="256" spans="1:28" x14ac:dyDescent="0.25">
      <c r="A256" s="3" t="s">
        <v>687</v>
      </c>
      <c r="B256" t="s">
        <v>688</v>
      </c>
      <c r="C256" s="3" t="s">
        <v>688</v>
      </c>
      <c r="D256" s="6">
        <v>0</v>
      </c>
      <c r="E256" s="6">
        <v>100</v>
      </c>
      <c r="F256" s="6">
        <f t="shared" si="30"/>
        <v>1</v>
      </c>
      <c r="G256" s="6">
        <f t="shared" si="31"/>
        <v>40</v>
      </c>
      <c r="H256" s="6" t="str" cm="1">
        <f t="array" ref="H256">_xlfn.IFS(E256&lt;=80,"Series",E256&lt;=120,"TV Movie",E256&gt;120,"Long Movie")</f>
        <v>TV Movie</v>
      </c>
      <c r="I256" t="s">
        <v>145</v>
      </c>
      <c r="J256" t="s">
        <v>8165</v>
      </c>
      <c r="K256" t="s">
        <v>8157</v>
      </c>
      <c r="L256" s="5">
        <v>7</v>
      </c>
      <c r="M256" t="str" cm="1">
        <f t="array" ref="M256">_xlfn.IFS(L256&lt;=2,"Flop",L256&lt;=5,"Average",L256&lt;=7,"Hit",L256&lt;=9,"Superhit",L256&gt;9,"BlockBuster")</f>
        <v>Hit</v>
      </c>
      <c r="N256" s="6">
        <v>248979</v>
      </c>
      <c r="O256" s="6" t="str" cm="1">
        <f t="array" ref="O256">_xlfn.IFS(N256&lt;=100000,"Low",N256&lt;=500000,"Median",N256&lt;=1500000,"High",N256&gt;1500000,"Very High")</f>
        <v>Median</v>
      </c>
      <c r="P256">
        <v>6000000</v>
      </c>
      <c r="Q256">
        <v>214577242</v>
      </c>
      <c r="R256">
        <f t="shared" si="32"/>
        <v>208577242</v>
      </c>
      <c r="S256" t="str">
        <f t="shared" si="33"/>
        <v>Profit</v>
      </c>
      <c r="T256" s="1">
        <v>32006</v>
      </c>
      <c r="U256" t="s">
        <v>689</v>
      </c>
      <c r="V256" s="14">
        <v>32006</v>
      </c>
      <c r="W256" t="str">
        <f t="shared" si="34"/>
        <v>August</v>
      </c>
      <c r="X256" s="4" t="str">
        <f t="shared" si="35"/>
        <v>1987</v>
      </c>
      <c r="Y256" s="6">
        <f t="shared" si="36"/>
        <v>1987</v>
      </c>
      <c r="Z256" s="4" t="str">
        <f t="shared" si="37"/>
        <v>17</v>
      </c>
      <c r="AA256" s="6">
        <f t="shared" si="38"/>
        <v>17</v>
      </c>
      <c r="AB256" t="str">
        <f t="shared" si="39"/>
        <v>Monday</v>
      </c>
    </row>
    <row r="257" spans="1:28" x14ac:dyDescent="0.25">
      <c r="A257" s="3" t="s">
        <v>690</v>
      </c>
      <c r="B257" t="s">
        <v>691</v>
      </c>
      <c r="C257" s="3" t="s">
        <v>691</v>
      </c>
      <c r="D257" s="6">
        <v>0</v>
      </c>
      <c r="E257" s="6">
        <v>153</v>
      </c>
      <c r="F257" s="6">
        <f t="shared" si="30"/>
        <v>2</v>
      </c>
      <c r="G257" s="6">
        <f t="shared" si="31"/>
        <v>33</v>
      </c>
      <c r="H257" s="6" t="str" cm="1">
        <f t="array" ref="H257">_xlfn.IFS(E257&lt;=80,"Series",E257&lt;=120,"TV Movie",E257&gt;120,"Long Movie")</f>
        <v>Long Movie</v>
      </c>
      <c r="I257" t="s">
        <v>145</v>
      </c>
      <c r="J257" t="s">
        <v>4390</v>
      </c>
      <c r="K257" t="s">
        <v>5802</v>
      </c>
      <c r="L257" s="5">
        <v>7.7</v>
      </c>
      <c r="M257" t="str" cm="1">
        <f t="array" ref="M257">_xlfn.IFS(L257&lt;=2,"Flop",L257&lt;=5,"Average",L257&lt;=7,"Hit",L257&lt;=9,"Superhit",L257&gt;9,"BlockBuster")</f>
        <v>Superhit</v>
      </c>
      <c r="N257" s="6">
        <v>132120</v>
      </c>
      <c r="O257" s="6" t="str" cm="1">
        <f t="array" ref="O257">_xlfn.IFS(N257&lt;=100000,"Low",N257&lt;=500000,"Median",N257&lt;=1500000,"High",N257&gt;1500000,"Very High")</f>
        <v>Median</v>
      </c>
      <c r="P257">
        <v>35000000</v>
      </c>
      <c r="Q257">
        <v>22238696</v>
      </c>
      <c r="R257">
        <f t="shared" si="32"/>
        <v>-12761304</v>
      </c>
      <c r="S257" t="str">
        <f t="shared" si="33"/>
        <v>Loss</v>
      </c>
      <c r="T257" s="1">
        <v>32119</v>
      </c>
      <c r="U257" t="s">
        <v>139</v>
      </c>
      <c r="V257" s="14">
        <v>32119</v>
      </c>
      <c r="W257" t="str">
        <f t="shared" si="34"/>
        <v>December</v>
      </c>
      <c r="X257" s="4" t="str">
        <f t="shared" si="35"/>
        <v>1987</v>
      </c>
      <c r="Y257" s="6">
        <f t="shared" si="36"/>
        <v>1987</v>
      </c>
      <c r="Z257" s="4" t="str">
        <f t="shared" si="37"/>
        <v>8</v>
      </c>
      <c r="AA257" s="6">
        <f t="shared" si="38"/>
        <v>8</v>
      </c>
      <c r="AB257" t="str">
        <f t="shared" si="39"/>
        <v>Tuesday</v>
      </c>
    </row>
    <row r="258" spans="1:28" x14ac:dyDescent="0.25">
      <c r="A258" s="3" t="s">
        <v>692</v>
      </c>
      <c r="B258" t="s">
        <v>693</v>
      </c>
      <c r="C258" s="3" t="s">
        <v>693</v>
      </c>
      <c r="D258" s="6">
        <v>0</v>
      </c>
      <c r="E258" s="6">
        <v>84</v>
      </c>
      <c r="F258" s="6">
        <f t="shared" si="30"/>
        <v>1</v>
      </c>
      <c r="G258" s="6">
        <f t="shared" si="31"/>
        <v>24</v>
      </c>
      <c r="H258" s="6" t="str" cm="1">
        <f t="array" ref="H258">_xlfn.IFS(E258&lt;=80,"Series",E258&lt;=120,"TV Movie",E258&gt;120,"Long Movie")</f>
        <v>TV Movie</v>
      </c>
      <c r="I258" t="s">
        <v>132</v>
      </c>
      <c r="J258" t="s">
        <v>83</v>
      </c>
      <c r="K258" t="s">
        <v>5802</v>
      </c>
      <c r="L258" s="5">
        <v>7.7</v>
      </c>
      <c r="M258" t="str" cm="1">
        <f t="array" ref="M258">_xlfn.IFS(L258&lt;=2,"Flop",L258&lt;=5,"Average",L258&lt;=7,"Hit",L258&lt;=9,"Superhit",L258&gt;9,"BlockBuster")</f>
        <v>Superhit</v>
      </c>
      <c r="N258" s="6">
        <v>178624</v>
      </c>
      <c r="O258" s="6" t="str" cm="1">
        <f t="array" ref="O258">_xlfn.IFS(N258&lt;=100000,"Low",N258&lt;=500000,"Median",N258&lt;=1500000,"High",N258&gt;1500000,"Very High")</f>
        <v>Median</v>
      </c>
      <c r="P258">
        <v>3600000</v>
      </c>
      <c r="Q258">
        <v>5924421</v>
      </c>
      <c r="R258">
        <f t="shared" si="32"/>
        <v>2324421</v>
      </c>
      <c r="S258" t="str">
        <f t="shared" si="33"/>
        <v>Profit</v>
      </c>
      <c r="T258" s="1">
        <v>31849</v>
      </c>
      <c r="U258" t="s">
        <v>359</v>
      </c>
      <c r="V258" s="14">
        <v>31849</v>
      </c>
      <c r="W258" t="str">
        <f t="shared" si="34"/>
        <v>March</v>
      </c>
      <c r="X258" s="4" t="str">
        <f t="shared" si="35"/>
        <v>1987</v>
      </c>
      <c r="Y258" s="6">
        <f t="shared" si="36"/>
        <v>1987</v>
      </c>
      <c r="Z258" s="4" t="str">
        <f t="shared" si="37"/>
        <v>13</v>
      </c>
      <c r="AA258" s="6">
        <f t="shared" si="38"/>
        <v>13</v>
      </c>
      <c r="AB258" t="str">
        <f t="shared" si="39"/>
        <v>Friday</v>
      </c>
    </row>
    <row r="259" spans="1:28" x14ac:dyDescent="0.25">
      <c r="A259" s="3" t="s">
        <v>694</v>
      </c>
      <c r="B259" t="s">
        <v>695</v>
      </c>
      <c r="C259" s="3" t="s">
        <v>695</v>
      </c>
      <c r="D259" s="6">
        <v>0</v>
      </c>
      <c r="E259" s="6">
        <v>119</v>
      </c>
      <c r="F259" s="6">
        <f t="shared" ref="F259:F322" si="40">INT(E259/60)</f>
        <v>1</v>
      </c>
      <c r="G259" s="6">
        <f t="shared" ref="G259:G322" si="41">MOD(E259,60)</f>
        <v>59</v>
      </c>
      <c r="H259" s="6" t="str" cm="1">
        <f t="array" ref="H259">_xlfn.IFS(E259&lt;=80,"Series",E259&lt;=120,"TV Movie",E259&gt;120,"Long Movie")</f>
        <v>TV Movie</v>
      </c>
      <c r="I259" t="s">
        <v>145</v>
      </c>
      <c r="J259" t="s">
        <v>3857</v>
      </c>
      <c r="K259" t="s">
        <v>5802</v>
      </c>
      <c r="L259" s="5">
        <v>6.9</v>
      </c>
      <c r="M259" t="str" cm="1">
        <f t="array" ref="M259">_xlfn.IFS(L259&lt;=2,"Flop",L259&lt;=5,"Average",L259&lt;=7,"Hit",L259&lt;=9,"Superhit",L259&gt;9,"BlockBuster")</f>
        <v>Hit</v>
      </c>
      <c r="N259" s="6">
        <v>94469</v>
      </c>
      <c r="O259" s="6" t="str" cm="1">
        <f t="array" ref="O259">_xlfn.IFS(N259&lt;=100000,"Low",N259&lt;=500000,"Median",N259&lt;=1500000,"High",N259&gt;1500000,"Very High")</f>
        <v>Low</v>
      </c>
      <c r="P259">
        <v>14000000</v>
      </c>
      <c r="Q259">
        <v>320145693</v>
      </c>
      <c r="R259">
        <f t="shared" ref="R259:R322" si="42">Q259-P259</f>
        <v>306145693</v>
      </c>
      <c r="S259" t="str">
        <f t="shared" ref="S259:S322" si="43">IF(R259&gt;0,"Profit","Loss")</f>
        <v>Profit</v>
      </c>
      <c r="T259" s="1">
        <v>32036</v>
      </c>
      <c r="U259" t="s">
        <v>404</v>
      </c>
      <c r="V259" s="14">
        <v>32036</v>
      </c>
      <c r="W259" t="str">
        <f t="shared" ref="W259:W322" si="44">TEXT(V259,"MMMM")</f>
        <v>September</v>
      </c>
      <c r="X259" s="4" t="str">
        <f t="shared" ref="X259:X322" si="45">TEXT(V259,"YYYY")</f>
        <v>1987</v>
      </c>
      <c r="Y259" s="6">
        <f t="shared" ref="Y259:Y322" si="46">VALUE(X259)</f>
        <v>1987</v>
      </c>
      <c r="Z259" s="4" t="str">
        <f t="shared" ref="Z259:Z322" si="47">TEXT(V259,"d")</f>
        <v>16</v>
      </c>
      <c r="AA259" s="6">
        <f t="shared" ref="AA259:AA322" si="48">VALUE(Z259)</f>
        <v>16</v>
      </c>
      <c r="AB259" t="str">
        <f t="shared" ref="AB259:AB322" si="49">TEXT(V259,"dddd")</f>
        <v>Wednesday</v>
      </c>
    </row>
    <row r="260" spans="1:28" x14ac:dyDescent="0.25">
      <c r="A260" s="3" t="s">
        <v>696</v>
      </c>
      <c r="B260" t="s">
        <v>697</v>
      </c>
      <c r="C260" s="3" t="s">
        <v>697</v>
      </c>
      <c r="D260" s="6">
        <v>0</v>
      </c>
      <c r="E260" s="6">
        <v>116</v>
      </c>
      <c r="F260" s="6">
        <f t="shared" si="40"/>
        <v>1</v>
      </c>
      <c r="G260" s="6">
        <f t="shared" si="41"/>
        <v>56</v>
      </c>
      <c r="H260" s="6" t="str" cm="1">
        <f t="array" ref="H260">_xlfn.IFS(E260&lt;=80,"Series",E260&lt;=120,"TV Movie",E260&gt;120,"Long Movie")</f>
        <v>TV Movie</v>
      </c>
      <c r="I260" t="s">
        <v>145</v>
      </c>
      <c r="J260" t="s">
        <v>4390</v>
      </c>
      <c r="K260" t="s">
        <v>5802</v>
      </c>
      <c r="L260" s="5">
        <v>8.3000000000000007</v>
      </c>
      <c r="M260" t="str" cm="1">
        <f t="array" ref="M260">_xlfn.IFS(L260&lt;=2,"Flop",L260&lt;=5,"Average",L260&lt;=7,"Hit",L260&lt;=9,"Superhit",L260&gt;9,"BlockBuster")</f>
        <v>Superhit</v>
      </c>
      <c r="N260" s="6">
        <v>774298</v>
      </c>
      <c r="O260" s="6" t="str" cm="1">
        <f t="array" ref="O260">_xlfn.IFS(N260&lt;=100000,"Low",N260&lt;=500000,"Median",N260&lt;=1500000,"High",N260&gt;1500000,"Very High")</f>
        <v>High</v>
      </c>
      <c r="P260">
        <v>30000000</v>
      </c>
      <c r="Q260">
        <v>46358827</v>
      </c>
      <c r="R260">
        <f t="shared" si="42"/>
        <v>16358827</v>
      </c>
      <c r="S260" t="str">
        <f t="shared" si="43"/>
        <v>Profit</v>
      </c>
      <c r="T260" s="1">
        <v>31945</v>
      </c>
      <c r="U260" t="s">
        <v>32</v>
      </c>
      <c r="V260" s="14">
        <v>31945</v>
      </c>
      <c r="W260" t="str">
        <f t="shared" si="44"/>
        <v>June</v>
      </c>
      <c r="X260" s="4" t="str">
        <f t="shared" si="45"/>
        <v>1987</v>
      </c>
      <c r="Y260" s="6">
        <f t="shared" si="46"/>
        <v>1987</v>
      </c>
      <c r="Z260" s="4" t="str">
        <f t="shared" si="47"/>
        <v>17</v>
      </c>
      <c r="AA260" s="6">
        <f t="shared" si="48"/>
        <v>17</v>
      </c>
      <c r="AB260" t="str">
        <f t="shared" si="49"/>
        <v>Wednesday</v>
      </c>
    </row>
    <row r="261" spans="1:28" x14ac:dyDescent="0.25">
      <c r="A261" s="3" t="s">
        <v>698</v>
      </c>
      <c r="B261" t="s">
        <v>699</v>
      </c>
      <c r="C261" s="3" t="s">
        <v>699</v>
      </c>
      <c r="D261" s="6">
        <v>0</v>
      </c>
      <c r="E261" s="6">
        <v>121</v>
      </c>
      <c r="F261" s="6">
        <f t="shared" si="40"/>
        <v>2</v>
      </c>
      <c r="G261" s="6">
        <f t="shared" si="41"/>
        <v>1</v>
      </c>
      <c r="H261" s="6" t="str" cm="1">
        <f t="array" ref="H261">_xlfn.IFS(E261&lt;=80,"Series",E261&lt;=120,"TV Movie",E261&gt;120,"Long Movie")</f>
        <v>Long Movie</v>
      </c>
      <c r="I261" t="s">
        <v>8160</v>
      </c>
      <c r="J261" t="s">
        <v>132</v>
      </c>
      <c r="K261" t="s">
        <v>145</v>
      </c>
      <c r="L261" s="5">
        <v>7.3</v>
      </c>
      <c r="M261" t="str" cm="1">
        <f t="array" ref="M261">_xlfn.IFS(L261&lt;=2,"Flop",L261&lt;=5,"Average",L261&lt;=7,"Hit",L261&lt;=9,"Superhit",L261&gt;9,"BlockBuster")</f>
        <v>Superhit</v>
      </c>
      <c r="N261" s="6">
        <v>150260</v>
      </c>
      <c r="O261" s="6" t="str" cm="1">
        <f t="array" ref="O261">_xlfn.IFS(N261&lt;=100000,"Low",N261&lt;=500000,"Median",N261&lt;=1500000,"High",N261&gt;1500000,"Very High")</f>
        <v>Median</v>
      </c>
      <c r="P261">
        <v>13000000</v>
      </c>
      <c r="Q261">
        <v>123922370</v>
      </c>
      <c r="R261">
        <f t="shared" si="42"/>
        <v>110922370</v>
      </c>
      <c r="S261" t="str">
        <f t="shared" si="43"/>
        <v>Profit</v>
      </c>
      <c r="T261" s="1">
        <v>32134</v>
      </c>
      <c r="U261" t="s">
        <v>484</v>
      </c>
      <c r="V261" s="14">
        <v>32134</v>
      </c>
      <c r="W261" t="str">
        <f t="shared" si="44"/>
        <v>December</v>
      </c>
      <c r="X261" s="4" t="str">
        <f t="shared" si="45"/>
        <v>1987</v>
      </c>
      <c r="Y261" s="6">
        <f t="shared" si="46"/>
        <v>1987</v>
      </c>
      <c r="Z261" s="4" t="str">
        <f t="shared" si="47"/>
        <v>23</v>
      </c>
      <c r="AA261" s="6">
        <f t="shared" si="48"/>
        <v>23</v>
      </c>
      <c r="AB261" t="str">
        <f t="shared" si="49"/>
        <v>Wednesday</v>
      </c>
    </row>
    <row r="262" spans="1:28" x14ac:dyDescent="0.25">
      <c r="A262" s="3" t="s">
        <v>700</v>
      </c>
      <c r="B262" t="s">
        <v>701</v>
      </c>
      <c r="C262" s="3" t="s">
        <v>701</v>
      </c>
      <c r="D262" s="6">
        <v>0</v>
      </c>
      <c r="E262" s="6">
        <v>120</v>
      </c>
      <c r="F262" s="6">
        <f t="shared" si="40"/>
        <v>2</v>
      </c>
      <c r="G262" s="6">
        <f t="shared" si="41"/>
        <v>0</v>
      </c>
      <c r="H262" s="6" t="str" cm="1">
        <f t="array" ref="H262">_xlfn.IFS(E262&lt;=80,"Series",E262&lt;=120,"TV Movie",E262&gt;120,"Long Movie")</f>
        <v>TV Movie</v>
      </c>
      <c r="I262" t="s">
        <v>5529</v>
      </c>
      <c r="J262" t="s">
        <v>8158</v>
      </c>
      <c r="K262" t="s">
        <v>132</v>
      </c>
      <c r="L262" s="5">
        <v>6.8</v>
      </c>
      <c r="M262" t="str" cm="1">
        <f t="array" ref="M262">_xlfn.IFS(L262&lt;=2,"Flop",L262&lt;=5,"Average",L262&lt;=7,"Hit",L262&lt;=9,"Superhit",L262&gt;9,"BlockBuster")</f>
        <v>Hit</v>
      </c>
      <c r="N262" s="6">
        <v>63916</v>
      </c>
      <c r="O262" s="6" t="str" cm="1">
        <f t="array" ref="O262">_xlfn.IFS(N262&lt;=100000,"Low",N262&lt;=500000,"Median",N262&lt;=1500000,"High",N262&gt;1500000,"Very High")</f>
        <v>Low</v>
      </c>
      <c r="P262">
        <v>27000000</v>
      </c>
      <c r="Q262">
        <v>25893810</v>
      </c>
      <c r="R262">
        <f t="shared" si="42"/>
        <v>-1106190</v>
      </c>
      <c r="S262" t="str">
        <f t="shared" si="43"/>
        <v>Loss</v>
      </c>
      <c r="T262" s="1">
        <v>31959</v>
      </c>
      <c r="U262" t="s">
        <v>470</v>
      </c>
      <c r="V262" s="14">
        <v>31959</v>
      </c>
      <c r="W262" t="str">
        <f t="shared" si="44"/>
        <v>July</v>
      </c>
      <c r="X262" s="4" t="str">
        <f t="shared" si="45"/>
        <v>1987</v>
      </c>
      <c r="Y262" s="6">
        <f t="shared" si="46"/>
        <v>1987</v>
      </c>
      <c r="Z262" s="4" t="str">
        <f t="shared" si="47"/>
        <v>1</v>
      </c>
      <c r="AA262" s="6">
        <f t="shared" si="48"/>
        <v>1</v>
      </c>
      <c r="AB262" t="str">
        <f t="shared" si="49"/>
        <v>Wednesday</v>
      </c>
    </row>
    <row r="263" spans="1:28" x14ac:dyDescent="0.25">
      <c r="A263" s="3" t="s">
        <v>702</v>
      </c>
      <c r="B263" t="s">
        <v>703</v>
      </c>
      <c r="C263" s="3" t="s">
        <v>703</v>
      </c>
      <c r="D263" s="6">
        <v>0</v>
      </c>
      <c r="E263" s="6">
        <v>109</v>
      </c>
      <c r="F263" s="6">
        <f t="shared" si="40"/>
        <v>1</v>
      </c>
      <c r="G263" s="6">
        <f t="shared" si="41"/>
        <v>49</v>
      </c>
      <c r="H263" s="6" t="str" cm="1">
        <f t="array" ref="H263">_xlfn.IFS(E263&lt;=80,"Series",E263&lt;=120,"TV Movie",E263&gt;120,"Long Movie")</f>
        <v>TV Movie</v>
      </c>
      <c r="I263" t="s">
        <v>5529</v>
      </c>
      <c r="J263" t="s">
        <v>8162</v>
      </c>
      <c r="K263" t="s">
        <v>3857</v>
      </c>
      <c r="L263" s="5">
        <v>7.6</v>
      </c>
      <c r="M263" t="str" cm="1">
        <f t="array" ref="M263">_xlfn.IFS(L263&lt;=2,"Flop",L263&lt;=5,"Average",L263&lt;=7,"Hit",L263&lt;=9,"Superhit",L263&gt;9,"BlockBuster")</f>
        <v>Superhit</v>
      </c>
      <c r="N263" s="6">
        <v>270946</v>
      </c>
      <c r="O263" s="6" t="str" cm="1">
        <f t="array" ref="O263">_xlfn.IFS(N263&lt;=100000,"Low",N263&lt;=500000,"Median",N263&lt;=1500000,"High",N263&gt;1500000,"Very High")</f>
        <v>Median</v>
      </c>
      <c r="P263">
        <v>15000000</v>
      </c>
      <c r="Q263">
        <v>120207127</v>
      </c>
      <c r="R263">
        <f t="shared" si="42"/>
        <v>105207127</v>
      </c>
      <c r="S263" t="str">
        <f t="shared" si="43"/>
        <v>Profit</v>
      </c>
      <c r="T263" s="1">
        <v>31842</v>
      </c>
      <c r="U263" t="s">
        <v>175</v>
      </c>
      <c r="V263" s="14">
        <v>31842</v>
      </c>
      <c r="W263" t="str">
        <f t="shared" si="44"/>
        <v>March</v>
      </c>
      <c r="X263" s="4" t="str">
        <f t="shared" si="45"/>
        <v>1987</v>
      </c>
      <c r="Y263" s="6">
        <f t="shared" si="46"/>
        <v>1987</v>
      </c>
      <c r="Z263" s="4" t="str">
        <f t="shared" si="47"/>
        <v>6</v>
      </c>
      <c r="AA263" s="6">
        <f t="shared" si="48"/>
        <v>6</v>
      </c>
      <c r="AB263" t="str">
        <f t="shared" si="49"/>
        <v>Friday</v>
      </c>
    </row>
    <row r="264" spans="1:28" x14ac:dyDescent="0.25">
      <c r="A264" s="3" t="s">
        <v>704</v>
      </c>
      <c r="B264" t="s">
        <v>705</v>
      </c>
      <c r="C264" s="3" t="s">
        <v>705</v>
      </c>
      <c r="D264" s="6">
        <v>0</v>
      </c>
      <c r="E264" s="6">
        <v>130</v>
      </c>
      <c r="F264" s="6">
        <f t="shared" si="40"/>
        <v>2</v>
      </c>
      <c r="G264" s="6">
        <f t="shared" si="41"/>
        <v>10</v>
      </c>
      <c r="H264" s="6" t="str" cm="1">
        <f t="array" ref="H264">_xlfn.IFS(E264&lt;=80,"Series",E264&lt;=120,"TV Movie",E264&gt;120,"Long Movie")</f>
        <v>Long Movie</v>
      </c>
      <c r="I264" t="s">
        <v>5529</v>
      </c>
      <c r="J264" t="s">
        <v>8158</v>
      </c>
      <c r="K264" t="s">
        <v>3857</v>
      </c>
      <c r="L264" s="5">
        <v>6.7</v>
      </c>
      <c r="M264" t="str" cm="1">
        <f t="array" ref="M264">_xlfn.IFS(L264&lt;=2,"Flop",L264&lt;=5,"Average",L264&lt;=7,"Hit",L264&lt;=9,"Superhit",L264&gt;9,"BlockBuster")</f>
        <v>Hit</v>
      </c>
      <c r="N264" s="6">
        <v>103908</v>
      </c>
      <c r="O264" s="6" t="str" cm="1">
        <f t="array" ref="O264">_xlfn.IFS(N264&lt;=100000,"Low",N264&lt;=500000,"Median",N264&lt;=1500000,"High",N264&gt;1500000,"Very High")</f>
        <v>Median</v>
      </c>
      <c r="P264">
        <v>40000000</v>
      </c>
      <c r="Q264">
        <v>51220430</v>
      </c>
      <c r="R264">
        <f t="shared" si="42"/>
        <v>11220430</v>
      </c>
      <c r="S264" t="str">
        <f t="shared" si="43"/>
        <v>Profit</v>
      </c>
      <c r="T264" s="1">
        <v>31955</v>
      </c>
      <c r="U264" t="s">
        <v>322</v>
      </c>
      <c r="V264" s="14">
        <v>31955</v>
      </c>
      <c r="W264" t="str">
        <f t="shared" si="44"/>
        <v>June</v>
      </c>
      <c r="X264" s="4" t="str">
        <f t="shared" si="45"/>
        <v>1987</v>
      </c>
      <c r="Y264" s="6">
        <f t="shared" si="46"/>
        <v>1987</v>
      </c>
      <c r="Z264" s="4" t="str">
        <f t="shared" si="47"/>
        <v>27</v>
      </c>
      <c r="AA264" s="6">
        <f t="shared" si="48"/>
        <v>27</v>
      </c>
      <c r="AB264" t="str">
        <f t="shared" si="49"/>
        <v>Saturday</v>
      </c>
    </row>
    <row r="265" spans="1:28" x14ac:dyDescent="0.25">
      <c r="A265" s="3" t="s">
        <v>706</v>
      </c>
      <c r="B265" t="s">
        <v>707</v>
      </c>
      <c r="C265" s="3" t="s">
        <v>707</v>
      </c>
      <c r="D265" s="6">
        <v>0</v>
      </c>
      <c r="E265" s="6">
        <v>97</v>
      </c>
      <c r="F265" s="6">
        <f t="shared" si="40"/>
        <v>1</v>
      </c>
      <c r="G265" s="6">
        <f t="shared" si="41"/>
        <v>37</v>
      </c>
      <c r="H265" s="6" t="str" cm="1">
        <f t="array" ref="H265">_xlfn.IFS(E265&lt;=80,"Series",E265&lt;=120,"TV Movie",E265&gt;120,"Long Movie")</f>
        <v>TV Movie</v>
      </c>
      <c r="I265" t="s">
        <v>132</v>
      </c>
      <c r="J265" t="s">
        <v>83</v>
      </c>
      <c r="K265" t="s">
        <v>5802</v>
      </c>
      <c r="L265" s="5">
        <v>7.2</v>
      </c>
      <c r="M265" t="str" cm="1">
        <f t="array" ref="M265">_xlfn.IFS(L265&lt;=2,"Flop",L265&lt;=5,"Average",L265&lt;=7,"Hit",L265&lt;=9,"Superhit",L265&gt;9,"BlockBuster")</f>
        <v>Superhit</v>
      </c>
      <c r="N265" s="6">
        <v>156997</v>
      </c>
      <c r="O265" s="6" t="str" cm="1">
        <f t="array" ref="O265">_xlfn.IFS(N265&lt;=100000,"Low",N265&lt;=500000,"Median",N265&lt;=1500000,"High",N265&gt;1500000,"Very High")</f>
        <v>Median</v>
      </c>
      <c r="P265">
        <v>8500000</v>
      </c>
      <c r="Q265">
        <v>32505409</v>
      </c>
      <c r="R265">
        <f t="shared" si="42"/>
        <v>24005409</v>
      </c>
      <c r="S265" t="str">
        <f t="shared" si="43"/>
        <v>Profit</v>
      </c>
      <c r="T265" s="1">
        <v>31985</v>
      </c>
      <c r="U265" t="s">
        <v>708</v>
      </c>
      <c r="V265" s="14">
        <v>31985</v>
      </c>
      <c r="W265" t="str">
        <f t="shared" si="44"/>
        <v>July</v>
      </c>
      <c r="X265" s="4" t="str">
        <f t="shared" si="45"/>
        <v>1987</v>
      </c>
      <c r="Y265" s="6">
        <f t="shared" si="46"/>
        <v>1987</v>
      </c>
      <c r="Z265" s="4" t="str">
        <f t="shared" si="47"/>
        <v>27</v>
      </c>
      <c r="AA265" s="6">
        <f t="shared" si="48"/>
        <v>27</v>
      </c>
      <c r="AB265" t="str">
        <f t="shared" si="49"/>
        <v>Monday</v>
      </c>
    </row>
    <row r="266" spans="1:28" x14ac:dyDescent="0.25">
      <c r="A266" s="3" t="s">
        <v>709</v>
      </c>
      <c r="B266" t="s">
        <v>710</v>
      </c>
      <c r="C266" s="3" t="s">
        <v>710</v>
      </c>
      <c r="D266" s="6">
        <v>0</v>
      </c>
      <c r="E266" s="6">
        <v>102</v>
      </c>
      <c r="F266" s="6">
        <f t="shared" si="40"/>
        <v>1</v>
      </c>
      <c r="G266" s="6">
        <f t="shared" si="41"/>
        <v>42</v>
      </c>
      <c r="H266" s="6" t="str" cm="1">
        <f t="array" ref="H266">_xlfn.IFS(E266&lt;=80,"Series",E266&lt;=120,"TV Movie",E266&gt;120,"Long Movie")</f>
        <v>TV Movie</v>
      </c>
      <c r="I266" t="s">
        <v>132</v>
      </c>
      <c r="J266" t="s">
        <v>145</v>
      </c>
      <c r="K266" t="s">
        <v>8157</v>
      </c>
      <c r="L266" s="5">
        <v>7.1</v>
      </c>
      <c r="M266" t="str" cm="1">
        <f t="array" ref="M266">_xlfn.IFS(L266&lt;=2,"Flop",L266&lt;=5,"Average",L266&lt;=7,"Hit",L266&lt;=9,"Superhit",L266&gt;9,"BlockBuster")</f>
        <v>Superhit</v>
      </c>
      <c r="N266" s="6">
        <v>65243</v>
      </c>
      <c r="O266" s="6" t="str" cm="1">
        <f t="array" ref="O266">_xlfn.IFS(N266&lt;=100000,"Low",N266&lt;=500000,"Median",N266&lt;=1500000,"High",N266&gt;1500000,"Very High")</f>
        <v>Low</v>
      </c>
      <c r="P266">
        <v>15000000</v>
      </c>
      <c r="Q266">
        <v>80642217</v>
      </c>
      <c r="R266">
        <f t="shared" si="42"/>
        <v>65642217</v>
      </c>
      <c r="S266" t="str">
        <f t="shared" si="43"/>
        <v>Profit</v>
      </c>
      <c r="T266" s="1">
        <v>32112</v>
      </c>
      <c r="U266" t="s">
        <v>711</v>
      </c>
      <c r="V266" s="14">
        <v>32112</v>
      </c>
      <c r="W266" t="str">
        <f t="shared" si="44"/>
        <v>December</v>
      </c>
      <c r="X266" s="4" t="str">
        <f t="shared" si="45"/>
        <v>1987</v>
      </c>
      <c r="Y266" s="6">
        <f t="shared" si="46"/>
        <v>1987</v>
      </c>
      <c r="Z266" s="4" t="str">
        <f t="shared" si="47"/>
        <v>1</v>
      </c>
      <c r="AA266" s="6">
        <f t="shared" si="48"/>
        <v>1</v>
      </c>
      <c r="AB266" t="str">
        <f t="shared" si="49"/>
        <v>Tuesday</v>
      </c>
    </row>
    <row r="267" spans="1:28" x14ac:dyDescent="0.25">
      <c r="A267" s="3" t="s">
        <v>712</v>
      </c>
      <c r="B267" t="s">
        <v>713</v>
      </c>
      <c r="C267" s="3" t="s">
        <v>713</v>
      </c>
      <c r="D267" s="6">
        <v>0</v>
      </c>
      <c r="E267" s="6">
        <v>96</v>
      </c>
      <c r="F267" s="6">
        <f t="shared" si="40"/>
        <v>1</v>
      </c>
      <c r="G267" s="6">
        <f t="shared" si="41"/>
        <v>36</v>
      </c>
      <c r="H267" s="6" t="str" cm="1">
        <f t="array" ref="H267">_xlfn.IFS(E267&lt;=80,"Series",E267&lt;=120,"TV Movie",E267&gt;120,"Long Movie")</f>
        <v>TV Movie</v>
      </c>
      <c r="I267" t="s">
        <v>8156</v>
      </c>
      <c r="J267" t="s">
        <v>83</v>
      </c>
      <c r="K267" t="s">
        <v>5802</v>
      </c>
      <c r="L267" s="5">
        <v>6.6</v>
      </c>
      <c r="M267" t="str" cm="1">
        <f t="array" ref="M267">_xlfn.IFS(L267&lt;=2,"Flop",L267&lt;=5,"Average",L267&lt;=7,"Hit",L267&lt;=9,"Superhit",L267&gt;9,"BlockBuster")</f>
        <v>Hit</v>
      </c>
      <c r="N267" s="6">
        <v>88392</v>
      </c>
      <c r="O267" s="6" t="str" cm="1">
        <f t="array" ref="O267">_xlfn.IFS(N267&lt;=100000,"Low",N267&lt;=500000,"Median",N267&lt;=1500000,"High",N267&gt;1500000,"Very High")</f>
        <v>Low</v>
      </c>
      <c r="P267">
        <v>4500000</v>
      </c>
      <c r="Q267">
        <v>44793222</v>
      </c>
      <c r="R267">
        <f t="shared" si="42"/>
        <v>40293222</v>
      </c>
      <c r="S267" t="str">
        <f t="shared" si="43"/>
        <v>Profit</v>
      </c>
      <c r="T267" s="1">
        <v>31835</v>
      </c>
      <c r="U267" t="s">
        <v>714</v>
      </c>
      <c r="V267" s="14">
        <v>31835</v>
      </c>
      <c r="W267" t="str">
        <f t="shared" si="44"/>
        <v>February</v>
      </c>
      <c r="X267" s="4" t="str">
        <f t="shared" si="45"/>
        <v>1987</v>
      </c>
      <c r="Y267" s="6">
        <f t="shared" si="46"/>
        <v>1987</v>
      </c>
      <c r="Z267" s="4" t="str">
        <f t="shared" si="47"/>
        <v>27</v>
      </c>
      <c r="AA267" s="6">
        <f t="shared" si="48"/>
        <v>27</v>
      </c>
      <c r="AB267" t="str">
        <f t="shared" si="49"/>
        <v>Friday</v>
      </c>
    </row>
    <row r="268" spans="1:28" x14ac:dyDescent="0.25">
      <c r="A268" s="3" t="s">
        <v>715</v>
      </c>
      <c r="B268" t="s">
        <v>716</v>
      </c>
      <c r="C268" s="3" t="s">
        <v>716</v>
      </c>
      <c r="D268" s="6">
        <v>0</v>
      </c>
      <c r="E268" s="6">
        <v>93</v>
      </c>
      <c r="F268" s="6">
        <f t="shared" si="40"/>
        <v>1</v>
      </c>
      <c r="G268" s="6">
        <f t="shared" si="41"/>
        <v>33</v>
      </c>
      <c r="H268" s="6" t="str" cm="1">
        <f t="array" ref="H268">_xlfn.IFS(E268&lt;=80,"Series",E268&lt;=120,"TV Movie",E268&gt;120,"Long Movie")</f>
        <v>TV Movie</v>
      </c>
      <c r="I268" t="s">
        <v>5529</v>
      </c>
      <c r="J268" t="s">
        <v>145</v>
      </c>
      <c r="K268" t="s">
        <v>8168</v>
      </c>
      <c r="L268" s="5">
        <v>5.8</v>
      </c>
      <c r="M268" t="str" cm="1">
        <f t="array" ref="M268">_xlfn.IFS(L268&lt;=2,"Flop",L268&lt;=5,"Average",L268&lt;=7,"Hit",L268&lt;=9,"Superhit",L268&gt;9,"BlockBuster")</f>
        <v>Hit</v>
      </c>
      <c r="N268" s="6">
        <v>58081</v>
      </c>
      <c r="O268" s="6" t="str" cm="1">
        <f t="array" ref="O268">_xlfn.IFS(N268&lt;=100000,"Low",N268&lt;=500000,"Median",N268&lt;=1500000,"High",N268&gt;1500000,"Very High")</f>
        <v>Low</v>
      </c>
      <c r="P268">
        <v>25000000</v>
      </c>
      <c r="Q268">
        <v>16057580</v>
      </c>
      <c r="R268">
        <f t="shared" si="42"/>
        <v>-8942420</v>
      </c>
      <c r="S268" t="str">
        <f t="shared" si="43"/>
        <v>Loss</v>
      </c>
      <c r="T268" s="1">
        <v>31820</v>
      </c>
      <c r="U268" t="s">
        <v>717</v>
      </c>
      <c r="V268" s="14">
        <v>31820</v>
      </c>
      <c r="W268" t="str">
        <f t="shared" si="44"/>
        <v>February</v>
      </c>
      <c r="X268" s="4" t="str">
        <f t="shared" si="45"/>
        <v>1987</v>
      </c>
      <c r="Y268" s="6">
        <f t="shared" si="46"/>
        <v>1987</v>
      </c>
      <c r="Z268" s="4" t="str">
        <f t="shared" si="47"/>
        <v>12</v>
      </c>
      <c r="AA268" s="6">
        <f t="shared" si="48"/>
        <v>12</v>
      </c>
      <c r="AB268" t="str">
        <f t="shared" si="49"/>
        <v>Thursday</v>
      </c>
    </row>
    <row r="269" spans="1:28" x14ac:dyDescent="0.25">
      <c r="A269" s="3" t="s">
        <v>718</v>
      </c>
      <c r="B269" t="s">
        <v>719</v>
      </c>
      <c r="C269" s="3" t="s">
        <v>719</v>
      </c>
      <c r="D269" s="6">
        <v>0</v>
      </c>
      <c r="E269" s="6">
        <v>112</v>
      </c>
      <c r="F269" s="6">
        <f t="shared" si="40"/>
        <v>1</v>
      </c>
      <c r="G269" s="6">
        <f t="shared" si="41"/>
        <v>52</v>
      </c>
      <c r="H269" s="6" t="str" cm="1">
        <f t="array" ref="H269">_xlfn.IFS(E269&lt;=80,"Series",E269&lt;=120,"TV Movie",E269&gt;120,"Long Movie")</f>
        <v>TV Movie</v>
      </c>
      <c r="I269" t="s">
        <v>132</v>
      </c>
      <c r="J269" t="s">
        <v>8157</v>
      </c>
      <c r="K269" t="s">
        <v>5802</v>
      </c>
      <c r="L269" s="5">
        <v>6.9</v>
      </c>
      <c r="M269" t="str" cm="1">
        <f t="array" ref="M269">_xlfn.IFS(L269&lt;=2,"Flop",L269&lt;=5,"Average",L269&lt;=7,"Hit",L269&lt;=9,"Superhit",L269&gt;9,"BlockBuster")</f>
        <v>Hit</v>
      </c>
      <c r="N269" s="6">
        <v>65658</v>
      </c>
      <c r="O269" s="6" t="str" cm="1">
        <f t="array" ref="O269">_xlfn.IFS(N269&lt;=100000,"Low",N269&lt;=500000,"Median",N269&lt;=1500000,"High",N269&gt;1500000,"Very High")</f>
        <v>Low</v>
      </c>
      <c r="P269">
        <v>22000000</v>
      </c>
      <c r="Q269">
        <v>26713187</v>
      </c>
      <c r="R269">
        <f t="shared" si="42"/>
        <v>4713187</v>
      </c>
      <c r="S269" t="str">
        <f t="shared" si="43"/>
        <v>Profit</v>
      </c>
      <c r="T269" s="1">
        <v>32127</v>
      </c>
      <c r="U269" t="s">
        <v>720</v>
      </c>
      <c r="V269" s="14">
        <v>32127</v>
      </c>
      <c r="W269" t="str">
        <f t="shared" si="44"/>
        <v>December</v>
      </c>
      <c r="X269" s="4" t="str">
        <f t="shared" si="45"/>
        <v>1987</v>
      </c>
      <c r="Y269" s="6">
        <f t="shared" si="46"/>
        <v>1987</v>
      </c>
      <c r="Z269" s="4" t="str">
        <f t="shared" si="47"/>
        <v>16</v>
      </c>
      <c r="AA269" s="6">
        <f t="shared" si="48"/>
        <v>16</v>
      </c>
      <c r="AB269" t="str">
        <f t="shared" si="49"/>
        <v>Wednesday</v>
      </c>
    </row>
    <row r="270" spans="1:28" x14ac:dyDescent="0.25">
      <c r="A270" s="3" t="s">
        <v>721</v>
      </c>
      <c r="B270" t="s">
        <v>722</v>
      </c>
      <c r="C270" s="3" t="s">
        <v>722</v>
      </c>
      <c r="D270" s="6">
        <v>0</v>
      </c>
      <c r="E270" s="6">
        <v>93</v>
      </c>
      <c r="F270" s="6">
        <f t="shared" si="40"/>
        <v>1</v>
      </c>
      <c r="G270" s="6">
        <f t="shared" si="41"/>
        <v>33</v>
      </c>
      <c r="H270" s="6" t="str" cm="1">
        <f t="array" ref="H270">_xlfn.IFS(E270&lt;=80,"Series",E270&lt;=120,"TV Movie",E270&gt;120,"Long Movie")</f>
        <v>TV Movie</v>
      </c>
      <c r="I270" t="s">
        <v>132</v>
      </c>
      <c r="J270" t="s">
        <v>145</v>
      </c>
      <c r="K270" t="s">
        <v>5802</v>
      </c>
      <c r="L270" s="5">
        <v>7.6</v>
      </c>
      <c r="M270" t="str" cm="1">
        <f t="array" ref="M270">_xlfn.IFS(L270&lt;=2,"Flop",L270&lt;=5,"Average",L270&lt;=7,"Hit",L270&lt;=9,"Superhit",L270&gt;9,"BlockBuster")</f>
        <v>Superhit</v>
      </c>
      <c r="N270" s="6">
        <v>153510</v>
      </c>
      <c r="O270" s="6" t="str" cm="1">
        <f t="array" ref="O270">_xlfn.IFS(N270&lt;=100000,"Low",N270&lt;=500000,"Median",N270&lt;=1500000,"High",N270&gt;1500000,"Very High")</f>
        <v>Median</v>
      </c>
      <c r="P270">
        <v>15000000</v>
      </c>
      <c r="Q270">
        <v>49530280</v>
      </c>
      <c r="R270">
        <f t="shared" si="42"/>
        <v>34530280</v>
      </c>
      <c r="S270" t="str">
        <f t="shared" si="43"/>
        <v>Profit</v>
      </c>
      <c r="T270" s="1">
        <v>32106</v>
      </c>
      <c r="U270" t="s">
        <v>504</v>
      </c>
      <c r="V270" s="14">
        <v>32106</v>
      </c>
      <c r="W270" t="str">
        <f t="shared" si="44"/>
        <v>November</v>
      </c>
      <c r="X270" s="4" t="str">
        <f t="shared" si="45"/>
        <v>1987</v>
      </c>
      <c r="Y270" s="6">
        <f t="shared" si="46"/>
        <v>1987</v>
      </c>
      <c r="Z270" s="4" t="str">
        <f t="shared" si="47"/>
        <v>25</v>
      </c>
      <c r="AA270" s="6">
        <f t="shared" si="48"/>
        <v>25</v>
      </c>
      <c r="AB270" t="str">
        <f t="shared" si="49"/>
        <v>Wednesday</v>
      </c>
    </row>
    <row r="271" spans="1:28" x14ac:dyDescent="0.25">
      <c r="A271" s="3" t="s">
        <v>723</v>
      </c>
      <c r="B271" t="s">
        <v>724</v>
      </c>
      <c r="C271" s="3" t="s">
        <v>724</v>
      </c>
      <c r="D271" s="6">
        <v>0</v>
      </c>
      <c r="E271" s="6">
        <v>107</v>
      </c>
      <c r="F271" s="6">
        <f t="shared" si="40"/>
        <v>1</v>
      </c>
      <c r="G271" s="6">
        <f t="shared" si="41"/>
        <v>47</v>
      </c>
      <c r="H271" s="6" t="str" cm="1">
        <f t="array" ref="H271">_xlfn.IFS(E271&lt;=80,"Series",E271&lt;=120,"TV Movie",E271&gt;120,"Long Movie")</f>
        <v>TV Movie</v>
      </c>
      <c r="I271" t="s">
        <v>5529</v>
      </c>
      <c r="J271" t="s">
        <v>8158</v>
      </c>
      <c r="K271" t="s">
        <v>83</v>
      </c>
      <c r="L271" s="5">
        <v>7.8</v>
      </c>
      <c r="M271" t="str" cm="1">
        <f t="array" ref="M271">_xlfn.IFS(L271&lt;=2,"Flop",L271&lt;=5,"Average",L271&lt;=7,"Hit",L271&lt;=9,"Superhit",L271&gt;9,"BlockBuster")</f>
        <v>Superhit</v>
      </c>
      <c r="N271" s="6">
        <v>443864</v>
      </c>
      <c r="O271" s="6" t="str" cm="1">
        <f t="array" ref="O271">_xlfn.IFS(N271&lt;=100000,"Low",N271&lt;=500000,"Median",N271&lt;=1500000,"High",N271&gt;1500000,"Very High")</f>
        <v>Median</v>
      </c>
      <c r="P271">
        <v>15000000</v>
      </c>
      <c r="Q271">
        <v>98268458</v>
      </c>
      <c r="R271">
        <f t="shared" si="42"/>
        <v>83268458</v>
      </c>
      <c r="S271" t="str">
        <f t="shared" si="43"/>
        <v>Profit</v>
      </c>
      <c r="T271" s="1">
        <v>31940</v>
      </c>
      <c r="U271" t="s">
        <v>725</v>
      </c>
      <c r="V271" s="14">
        <v>31940</v>
      </c>
      <c r="W271" t="str">
        <f t="shared" si="44"/>
        <v>June</v>
      </c>
      <c r="X271" s="4" t="str">
        <f t="shared" si="45"/>
        <v>1987</v>
      </c>
      <c r="Y271" s="6">
        <f t="shared" si="46"/>
        <v>1987</v>
      </c>
      <c r="Z271" s="4" t="str">
        <f t="shared" si="47"/>
        <v>12</v>
      </c>
      <c r="AA271" s="6">
        <f t="shared" si="48"/>
        <v>12</v>
      </c>
      <c r="AB271" t="str">
        <f t="shared" si="49"/>
        <v>Friday</v>
      </c>
    </row>
    <row r="272" spans="1:28" x14ac:dyDescent="0.25">
      <c r="A272" s="3" t="s">
        <v>726</v>
      </c>
      <c r="B272" t="s">
        <v>727</v>
      </c>
      <c r="C272" s="3" t="s">
        <v>727</v>
      </c>
      <c r="D272" s="6">
        <v>0</v>
      </c>
      <c r="E272" s="6">
        <v>98</v>
      </c>
      <c r="F272" s="6">
        <f t="shared" si="40"/>
        <v>1</v>
      </c>
      <c r="G272" s="6">
        <f t="shared" si="41"/>
        <v>38</v>
      </c>
      <c r="H272" s="6" t="str" cm="1">
        <f t="array" ref="H272">_xlfn.IFS(E272&lt;=80,"Series",E272&lt;=120,"TV Movie",E272&gt;120,"Long Movie")</f>
        <v>TV Movie</v>
      </c>
      <c r="I272" t="s">
        <v>8158</v>
      </c>
      <c r="J272" t="s">
        <v>132</v>
      </c>
      <c r="K272" t="s">
        <v>8163</v>
      </c>
      <c r="L272" s="5">
        <v>8</v>
      </c>
      <c r="M272" t="str" cm="1">
        <f t="array" ref="M272">_xlfn.IFS(L272&lt;=2,"Flop",L272&lt;=5,"Average",L272&lt;=7,"Hit",L272&lt;=9,"Superhit",L272&gt;9,"BlockBuster")</f>
        <v>Superhit</v>
      </c>
      <c r="N272" s="6">
        <v>442925</v>
      </c>
      <c r="O272" s="6" t="str" cm="1">
        <f t="array" ref="O272">_xlfn.IFS(N272&lt;=100000,"Low",N272&lt;=500000,"Median",N272&lt;=1500000,"High",N272&gt;1500000,"Very High")</f>
        <v>Median</v>
      </c>
      <c r="P272">
        <v>16000000</v>
      </c>
      <c r="Q272">
        <v>30902869</v>
      </c>
      <c r="R272">
        <f t="shared" si="42"/>
        <v>14902869</v>
      </c>
      <c r="S272" t="str">
        <f t="shared" si="43"/>
        <v>Profit</v>
      </c>
      <c r="T272" s="1">
        <v>32038</v>
      </c>
      <c r="U272" t="s">
        <v>518</v>
      </c>
      <c r="V272" s="14">
        <v>32038</v>
      </c>
      <c r="W272" t="str">
        <f t="shared" si="44"/>
        <v>September</v>
      </c>
      <c r="X272" s="4" t="str">
        <f t="shared" si="45"/>
        <v>1987</v>
      </c>
      <c r="Y272" s="6">
        <f t="shared" si="46"/>
        <v>1987</v>
      </c>
      <c r="Z272" s="4" t="str">
        <f t="shared" si="47"/>
        <v>18</v>
      </c>
      <c r="AA272" s="6">
        <f t="shared" si="48"/>
        <v>18</v>
      </c>
      <c r="AB272" t="str">
        <f t="shared" si="49"/>
        <v>Friday</v>
      </c>
    </row>
    <row r="273" spans="1:28" x14ac:dyDescent="0.25">
      <c r="A273" s="3" t="s">
        <v>728</v>
      </c>
      <c r="B273" t="s">
        <v>729</v>
      </c>
      <c r="C273" s="3" t="s">
        <v>729</v>
      </c>
      <c r="D273" s="6">
        <v>0</v>
      </c>
      <c r="E273" s="6">
        <v>94</v>
      </c>
      <c r="F273" s="6">
        <f t="shared" si="40"/>
        <v>1</v>
      </c>
      <c r="G273" s="6">
        <f t="shared" si="41"/>
        <v>34</v>
      </c>
      <c r="H273" s="6" t="str" cm="1">
        <f t="array" ref="H273">_xlfn.IFS(E273&lt;=80,"Series",E273&lt;=120,"TV Movie",E273&gt;120,"Long Movie")</f>
        <v>TV Movie</v>
      </c>
      <c r="I273" t="s">
        <v>132</v>
      </c>
      <c r="J273" t="s">
        <v>8162</v>
      </c>
      <c r="K273" t="s">
        <v>5802</v>
      </c>
      <c r="L273" s="5">
        <v>7.3</v>
      </c>
      <c r="M273" t="str" cm="1">
        <f t="array" ref="M273">_xlfn.IFS(L273&lt;=2,"Flop",L273&lt;=5,"Average",L273&lt;=7,"Hit",L273&lt;=9,"Superhit",L273&gt;9,"BlockBuster")</f>
        <v>Superhit</v>
      </c>
      <c r="N273" s="6">
        <v>146855</v>
      </c>
      <c r="O273" s="6" t="str" cm="1">
        <f t="array" ref="O273">_xlfn.IFS(N273&lt;=100000,"Low",N273&lt;=500000,"Median",N273&lt;=1500000,"High",N273&gt;1500000,"Very High")</f>
        <v>Median</v>
      </c>
      <c r="P273">
        <v>6000000</v>
      </c>
      <c r="Q273">
        <v>29180280</v>
      </c>
      <c r="R273">
        <f t="shared" si="42"/>
        <v>23180280</v>
      </c>
      <c r="S273" t="str">
        <f t="shared" si="43"/>
        <v>Profit</v>
      </c>
      <c r="T273" s="1">
        <v>31842</v>
      </c>
      <c r="U273" t="s">
        <v>730</v>
      </c>
      <c r="V273" s="14">
        <v>31842</v>
      </c>
      <c r="W273" t="str">
        <f t="shared" si="44"/>
        <v>March</v>
      </c>
      <c r="X273" s="4" t="str">
        <f t="shared" si="45"/>
        <v>1987</v>
      </c>
      <c r="Y273" s="6">
        <f t="shared" si="46"/>
        <v>1987</v>
      </c>
      <c r="Z273" s="4" t="str">
        <f t="shared" si="47"/>
        <v>6</v>
      </c>
      <c r="AA273" s="6">
        <f t="shared" si="48"/>
        <v>6</v>
      </c>
      <c r="AB273" t="str">
        <f t="shared" si="49"/>
        <v>Friday</v>
      </c>
    </row>
    <row r="274" spans="1:28" x14ac:dyDescent="0.25">
      <c r="A274" s="3" t="s">
        <v>731</v>
      </c>
      <c r="B274" t="s">
        <v>732</v>
      </c>
      <c r="C274" s="3" t="s">
        <v>732</v>
      </c>
      <c r="D274" s="6">
        <v>0</v>
      </c>
      <c r="E274" s="6">
        <v>102</v>
      </c>
      <c r="F274" s="6">
        <f t="shared" si="40"/>
        <v>1</v>
      </c>
      <c r="G274" s="6">
        <f t="shared" si="41"/>
        <v>42</v>
      </c>
      <c r="H274" s="6" t="str" cm="1">
        <f t="array" ref="H274">_xlfn.IFS(E274&lt;=80,"Series",E274&lt;=120,"TV Movie",E274&gt;120,"Long Movie")</f>
        <v>TV Movie</v>
      </c>
      <c r="I274" t="s">
        <v>5529</v>
      </c>
      <c r="J274" t="s">
        <v>8162</v>
      </c>
      <c r="K274" t="s">
        <v>8161</v>
      </c>
      <c r="L274" s="5">
        <v>7.6</v>
      </c>
      <c r="M274" t="str" cm="1">
        <f t="array" ref="M274">_xlfn.IFS(L274&lt;=2,"Flop",L274&lt;=5,"Average",L274&lt;=7,"Hit",L274&lt;=9,"Superhit",L274&gt;9,"BlockBuster")</f>
        <v>Superhit</v>
      </c>
      <c r="N274" s="6">
        <v>274364</v>
      </c>
      <c r="O274" s="6" t="str" cm="1">
        <f t="array" ref="O274">_xlfn.IFS(N274&lt;=100000,"Low",N274&lt;=500000,"Median",N274&lt;=1500000,"High",N274&gt;1500000,"Very High")</f>
        <v>Median</v>
      </c>
      <c r="P274">
        <v>13000000</v>
      </c>
      <c r="Q274">
        <v>53425389</v>
      </c>
      <c r="R274">
        <f t="shared" si="42"/>
        <v>40425389</v>
      </c>
      <c r="S274" t="str">
        <f t="shared" si="43"/>
        <v>Profit</v>
      </c>
      <c r="T274" s="1">
        <v>31975</v>
      </c>
      <c r="U274" t="s">
        <v>733</v>
      </c>
      <c r="V274" s="14">
        <v>31975</v>
      </c>
      <c r="W274" t="str">
        <f t="shared" si="44"/>
        <v>July</v>
      </c>
      <c r="X274" s="4" t="str">
        <f t="shared" si="45"/>
        <v>1987</v>
      </c>
      <c r="Y274" s="6">
        <f t="shared" si="46"/>
        <v>1987</v>
      </c>
      <c r="Z274" s="4" t="str">
        <f t="shared" si="47"/>
        <v>17</v>
      </c>
      <c r="AA274" s="6">
        <f t="shared" si="48"/>
        <v>17</v>
      </c>
      <c r="AB274" t="str">
        <f t="shared" si="49"/>
        <v>Friday</v>
      </c>
    </row>
    <row r="275" spans="1:28" x14ac:dyDescent="0.25">
      <c r="A275" s="3" t="s">
        <v>734</v>
      </c>
      <c r="B275" t="s">
        <v>735</v>
      </c>
      <c r="C275" s="3" t="s">
        <v>735</v>
      </c>
      <c r="D275" s="6">
        <v>0</v>
      </c>
      <c r="E275" s="6">
        <v>101</v>
      </c>
      <c r="F275" s="6">
        <f t="shared" si="40"/>
        <v>1</v>
      </c>
      <c r="G275" s="6">
        <f t="shared" si="41"/>
        <v>41</v>
      </c>
      <c r="H275" s="6" t="str" cm="1">
        <f t="array" ref="H275">_xlfn.IFS(E275&lt;=80,"Series",E275&lt;=120,"TV Movie",E275&gt;120,"Long Movie")</f>
        <v>TV Movie</v>
      </c>
      <c r="I275" t="s">
        <v>5529</v>
      </c>
      <c r="J275" t="s">
        <v>8161</v>
      </c>
      <c r="K275" t="s">
        <v>3857</v>
      </c>
      <c r="L275" s="5">
        <v>6.7</v>
      </c>
      <c r="M275" t="str" cm="1">
        <f t="array" ref="M275">_xlfn.IFS(L275&lt;=2,"Flop",L275&lt;=5,"Average",L275&lt;=7,"Hit",L275&lt;=9,"Superhit",L275&gt;9,"BlockBuster")</f>
        <v>Hit</v>
      </c>
      <c r="N275" s="6">
        <v>162228</v>
      </c>
      <c r="O275" s="6" t="str" cm="1">
        <f t="array" ref="O275">_xlfn.IFS(N275&lt;=100000,"Low",N275&lt;=500000,"Median",N275&lt;=1500000,"High",N275&gt;1500000,"Very High")</f>
        <v>Median</v>
      </c>
      <c r="P275">
        <v>27000000</v>
      </c>
      <c r="Q275">
        <v>38122105</v>
      </c>
      <c r="R275">
        <f t="shared" si="42"/>
        <v>11122105</v>
      </c>
      <c r="S275" t="str">
        <f t="shared" si="43"/>
        <v>Profit</v>
      </c>
      <c r="T275" s="1">
        <v>32094</v>
      </c>
      <c r="U275" t="s">
        <v>736</v>
      </c>
      <c r="V275" s="14">
        <v>32094</v>
      </c>
      <c r="W275" t="str">
        <f t="shared" si="44"/>
        <v>November</v>
      </c>
      <c r="X275" s="4" t="str">
        <f t="shared" si="45"/>
        <v>1987</v>
      </c>
      <c r="Y275" s="6">
        <f t="shared" si="46"/>
        <v>1987</v>
      </c>
      <c r="Z275" s="4" t="str">
        <f t="shared" si="47"/>
        <v>13</v>
      </c>
      <c r="AA275" s="6">
        <f t="shared" si="48"/>
        <v>13</v>
      </c>
      <c r="AB275" t="str">
        <f t="shared" si="49"/>
        <v>Friday</v>
      </c>
    </row>
    <row r="276" spans="1:28" x14ac:dyDescent="0.25">
      <c r="A276" s="3" t="s">
        <v>737</v>
      </c>
      <c r="B276" t="s">
        <v>738</v>
      </c>
      <c r="C276" s="3" t="s">
        <v>738</v>
      </c>
      <c r="D276" s="6">
        <v>0</v>
      </c>
      <c r="E276" s="6">
        <v>96</v>
      </c>
      <c r="F276" s="6">
        <f t="shared" si="40"/>
        <v>1</v>
      </c>
      <c r="G276" s="6">
        <f t="shared" si="41"/>
        <v>36</v>
      </c>
      <c r="H276" s="6" t="str" cm="1">
        <f t="array" ref="H276">_xlfn.IFS(E276&lt;=80,"Series",E276&lt;=120,"TV Movie",E276&gt;120,"Long Movie")</f>
        <v>TV Movie</v>
      </c>
      <c r="I276" t="s">
        <v>8158</v>
      </c>
      <c r="J276" t="s">
        <v>132</v>
      </c>
      <c r="K276" t="s">
        <v>8161</v>
      </c>
      <c r="L276" s="5">
        <v>7.1</v>
      </c>
      <c r="M276" t="str" cm="1">
        <f t="array" ref="M276">_xlfn.IFS(L276&lt;=2,"Flop",L276&lt;=5,"Average",L276&lt;=7,"Hit",L276&lt;=9,"Superhit",L276&gt;9,"BlockBuster")</f>
        <v>Superhit</v>
      </c>
      <c r="N276" s="6">
        <v>202023</v>
      </c>
      <c r="O276" s="6" t="str" cm="1">
        <f t="array" ref="O276">_xlfn.IFS(N276&lt;=100000,"Low",N276&lt;=500000,"Median",N276&lt;=1500000,"High",N276&gt;1500000,"Very High")</f>
        <v>Median</v>
      </c>
      <c r="P276">
        <v>22700000</v>
      </c>
      <c r="Q276">
        <v>38119483</v>
      </c>
      <c r="R276">
        <f t="shared" si="42"/>
        <v>15419483</v>
      </c>
      <c r="S276" t="str">
        <f t="shared" si="43"/>
        <v>Profit</v>
      </c>
      <c r="T276" s="1">
        <v>31952</v>
      </c>
      <c r="U276" t="s">
        <v>117</v>
      </c>
      <c r="V276" s="14">
        <v>31952</v>
      </c>
      <c r="W276" t="str">
        <f t="shared" si="44"/>
        <v>June</v>
      </c>
      <c r="X276" s="4" t="str">
        <f t="shared" si="45"/>
        <v>1987</v>
      </c>
      <c r="Y276" s="6">
        <f t="shared" si="46"/>
        <v>1987</v>
      </c>
      <c r="Z276" s="4" t="str">
        <f t="shared" si="47"/>
        <v>24</v>
      </c>
      <c r="AA276" s="6">
        <f t="shared" si="48"/>
        <v>24</v>
      </c>
      <c r="AB276" t="str">
        <f t="shared" si="49"/>
        <v>Wednesday</v>
      </c>
    </row>
    <row r="277" spans="1:28" x14ac:dyDescent="0.25">
      <c r="A277" s="3" t="s">
        <v>739</v>
      </c>
      <c r="B277" t="s">
        <v>740</v>
      </c>
      <c r="C277" s="3" t="s">
        <v>740</v>
      </c>
      <c r="D277" s="6">
        <v>0</v>
      </c>
      <c r="E277" s="6">
        <v>90</v>
      </c>
      <c r="F277" s="6">
        <f t="shared" si="40"/>
        <v>1</v>
      </c>
      <c r="G277" s="6">
        <f t="shared" si="41"/>
        <v>30</v>
      </c>
      <c r="H277" s="6" t="str" cm="1">
        <f t="array" ref="H277">_xlfn.IFS(E277&lt;=80,"Series",E277&lt;=120,"TV Movie",E277&gt;120,"Long Movie")</f>
        <v>TV Movie</v>
      </c>
      <c r="I277" t="s">
        <v>5529</v>
      </c>
      <c r="J277" t="s">
        <v>8158</v>
      </c>
      <c r="K277" t="s">
        <v>8161</v>
      </c>
      <c r="L277" s="5">
        <v>3.7</v>
      </c>
      <c r="M277" t="str" cm="1">
        <f t="array" ref="M277">_xlfn.IFS(L277&lt;=2,"Flop",L277&lt;=5,"Average",L277&lt;=7,"Hit",L277&lt;=9,"Superhit",L277&gt;9,"BlockBuster")</f>
        <v>Average</v>
      </c>
      <c r="N277" s="6">
        <v>51681</v>
      </c>
      <c r="O277" s="6" t="str" cm="1">
        <f t="array" ref="O277">_xlfn.IFS(N277&lt;=100000,"Low",N277&lt;=500000,"Median",N277&lt;=1500000,"High",N277&gt;1500000,"Very High")</f>
        <v>Low</v>
      </c>
      <c r="P277">
        <v>17000000</v>
      </c>
      <c r="Q277">
        <v>30281020</v>
      </c>
      <c r="R277">
        <f t="shared" si="42"/>
        <v>13281020</v>
      </c>
      <c r="S277" t="str">
        <f t="shared" si="43"/>
        <v>Profit</v>
      </c>
      <c r="T277" s="1">
        <v>31981</v>
      </c>
      <c r="U277" t="s">
        <v>741</v>
      </c>
      <c r="V277" s="14">
        <v>31981</v>
      </c>
      <c r="W277" t="str">
        <f t="shared" si="44"/>
        <v>July</v>
      </c>
      <c r="X277" s="4" t="str">
        <f t="shared" si="45"/>
        <v>1987</v>
      </c>
      <c r="Y277" s="6">
        <f t="shared" si="46"/>
        <v>1987</v>
      </c>
      <c r="Z277" s="4" t="str">
        <f t="shared" si="47"/>
        <v>23</v>
      </c>
      <c r="AA277" s="6">
        <f t="shared" si="48"/>
        <v>23</v>
      </c>
      <c r="AB277" t="str">
        <f t="shared" si="49"/>
        <v>Thursday</v>
      </c>
    </row>
    <row r="278" spans="1:28" x14ac:dyDescent="0.25">
      <c r="A278" s="3" t="s">
        <v>742</v>
      </c>
      <c r="B278" t="s">
        <v>743</v>
      </c>
      <c r="C278" s="3" t="s">
        <v>744</v>
      </c>
      <c r="D278" s="6">
        <v>0</v>
      </c>
      <c r="E278" s="6">
        <v>102</v>
      </c>
      <c r="F278" s="6">
        <f t="shared" si="40"/>
        <v>1</v>
      </c>
      <c r="G278" s="6">
        <f t="shared" si="41"/>
        <v>42</v>
      </c>
      <c r="H278" s="6" t="str" cm="1">
        <f t="array" ref="H278">_xlfn.IFS(E278&lt;=80,"Series",E278&lt;=120,"TV Movie",E278&gt;120,"Long Movie")</f>
        <v>TV Movie</v>
      </c>
      <c r="I278" t="s">
        <v>132</v>
      </c>
      <c r="J278" t="s">
        <v>145</v>
      </c>
      <c r="K278" t="s">
        <v>8163</v>
      </c>
      <c r="L278" s="5">
        <v>6.1</v>
      </c>
      <c r="M278" t="str" cm="1">
        <f t="array" ref="M278">_xlfn.IFS(L278&lt;=2,"Flop",L278&lt;=5,"Average",L278&lt;=7,"Hit",L278&lt;=9,"Superhit",L278&gt;9,"BlockBuster")</f>
        <v>Hit</v>
      </c>
      <c r="N278" s="6">
        <v>56772</v>
      </c>
      <c r="O278" s="6" t="str" cm="1">
        <f t="array" ref="O278">_xlfn.IFS(N278&lt;=100000,"Low",N278&lt;=500000,"Median",N278&lt;=1500000,"High",N278&gt;1500000,"Very High")</f>
        <v>Low</v>
      </c>
      <c r="P278">
        <v>11000000</v>
      </c>
      <c r="Q278">
        <v>167780960</v>
      </c>
      <c r="R278">
        <f t="shared" si="42"/>
        <v>156780960</v>
      </c>
      <c r="S278" t="str">
        <f t="shared" si="43"/>
        <v>Profit</v>
      </c>
      <c r="T278" s="1">
        <v>32104</v>
      </c>
      <c r="U278" t="s">
        <v>510</v>
      </c>
      <c r="V278" s="14">
        <v>32104</v>
      </c>
      <c r="W278" t="str">
        <f t="shared" si="44"/>
        <v>November</v>
      </c>
      <c r="X278" s="4" t="str">
        <f t="shared" si="45"/>
        <v>1987</v>
      </c>
      <c r="Y278" s="6">
        <f t="shared" si="46"/>
        <v>1987</v>
      </c>
      <c r="Z278" s="4" t="str">
        <f t="shared" si="47"/>
        <v>23</v>
      </c>
      <c r="AA278" s="6">
        <f t="shared" si="48"/>
        <v>23</v>
      </c>
      <c r="AB278" t="str">
        <f t="shared" si="49"/>
        <v>Monday</v>
      </c>
    </row>
    <row r="279" spans="1:28" x14ac:dyDescent="0.25">
      <c r="A279" s="3" t="s">
        <v>745</v>
      </c>
      <c r="B279" t="s">
        <v>746</v>
      </c>
      <c r="C279" s="3" t="s">
        <v>746</v>
      </c>
      <c r="D279" s="6">
        <v>0</v>
      </c>
      <c r="E279" s="6">
        <v>119</v>
      </c>
      <c r="F279" s="6">
        <f t="shared" si="40"/>
        <v>1</v>
      </c>
      <c r="G279" s="6">
        <f t="shared" si="41"/>
        <v>59</v>
      </c>
      <c r="H279" s="6" t="str" cm="1">
        <f t="array" ref="H279">_xlfn.IFS(E279&lt;=80,"Series",E279&lt;=120,"TV Movie",E279&gt;120,"Long Movie")</f>
        <v>TV Movie</v>
      </c>
      <c r="I279" t="s">
        <v>8162</v>
      </c>
      <c r="J279" t="s">
        <v>145</v>
      </c>
      <c r="K279" t="s">
        <v>3857</v>
      </c>
      <c r="L279" s="5">
        <v>7.8</v>
      </c>
      <c r="M279" t="str" cm="1">
        <f t="array" ref="M279">_xlfn.IFS(L279&lt;=2,"Flop",L279&lt;=5,"Average",L279&lt;=7,"Hit",L279&lt;=9,"Superhit",L279&gt;9,"BlockBuster")</f>
        <v>Superhit</v>
      </c>
      <c r="N279" s="6">
        <v>324807</v>
      </c>
      <c r="O279" s="6" t="str" cm="1">
        <f t="array" ref="O279">_xlfn.IFS(N279&lt;=100000,"Low",N279&lt;=500000,"Median",N279&lt;=1500000,"High",N279&gt;1500000,"Very High")</f>
        <v>Median</v>
      </c>
      <c r="P279">
        <v>25000000</v>
      </c>
      <c r="Q279">
        <v>76270454</v>
      </c>
      <c r="R279">
        <f t="shared" si="42"/>
        <v>51270454</v>
      </c>
      <c r="S279" t="str">
        <f t="shared" si="43"/>
        <v>Profit</v>
      </c>
      <c r="T279" s="1">
        <v>31930</v>
      </c>
      <c r="U279" t="s">
        <v>161</v>
      </c>
      <c r="V279" s="14">
        <v>31930</v>
      </c>
      <c r="W279" t="str">
        <f t="shared" si="44"/>
        <v>June</v>
      </c>
      <c r="X279" s="4" t="str">
        <f t="shared" si="45"/>
        <v>1987</v>
      </c>
      <c r="Y279" s="6">
        <f t="shared" si="46"/>
        <v>1987</v>
      </c>
      <c r="Z279" s="4" t="str">
        <f t="shared" si="47"/>
        <v>2</v>
      </c>
      <c r="AA279" s="6">
        <f t="shared" si="48"/>
        <v>2</v>
      </c>
      <c r="AB279" t="str">
        <f t="shared" si="49"/>
        <v>Tuesday</v>
      </c>
    </row>
    <row r="280" spans="1:28" x14ac:dyDescent="0.25">
      <c r="A280" s="3" t="s">
        <v>747</v>
      </c>
      <c r="B280" t="s">
        <v>748</v>
      </c>
      <c r="C280" s="3" t="s">
        <v>748</v>
      </c>
      <c r="D280" s="6">
        <v>0</v>
      </c>
      <c r="E280" s="6">
        <v>126</v>
      </c>
      <c r="F280" s="6">
        <f t="shared" si="40"/>
        <v>2</v>
      </c>
      <c r="G280" s="6">
        <f t="shared" si="41"/>
        <v>6</v>
      </c>
      <c r="H280" s="6" t="str" cm="1">
        <f t="array" ref="H280">_xlfn.IFS(E280&lt;=80,"Series",E280&lt;=120,"TV Movie",E280&gt;120,"Long Movie")</f>
        <v>Long Movie</v>
      </c>
      <c r="I280" t="s">
        <v>8162</v>
      </c>
      <c r="J280" t="s">
        <v>145</v>
      </c>
      <c r="K280" t="s">
        <v>5802</v>
      </c>
      <c r="L280" s="5">
        <v>7.3</v>
      </c>
      <c r="M280" t="str" cm="1">
        <f t="array" ref="M280">_xlfn.IFS(L280&lt;=2,"Flop",L280&lt;=5,"Average",L280&lt;=7,"Hit",L280&lt;=9,"Superhit",L280&gt;9,"BlockBuster")</f>
        <v>Superhit</v>
      </c>
      <c r="N280" s="6">
        <v>162529</v>
      </c>
      <c r="O280" s="6" t="str" cm="1">
        <f t="array" ref="O280">_xlfn.IFS(N280&lt;=100000,"Low",N280&lt;=500000,"Median",N280&lt;=1500000,"High",N280&gt;1500000,"Very High")</f>
        <v>Median</v>
      </c>
      <c r="P280">
        <v>15000000</v>
      </c>
      <c r="Q280">
        <v>43848069</v>
      </c>
      <c r="R280">
        <f t="shared" si="42"/>
        <v>28848069</v>
      </c>
      <c r="S280" t="str">
        <f t="shared" si="43"/>
        <v>Profit</v>
      </c>
      <c r="T280" s="1">
        <v>32122</v>
      </c>
      <c r="U280" t="s">
        <v>659</v>
      </c>
      <c r="V280" s="14">
        <v>32122</v>
      </c>
      <c r="W280" t="str">
        <f t="shared" si="44"/>
        <v>December</v>
      </c>
      <c r="X280" s="4" t="str">
        <f t="shared" si="45"/>
        <v>1987</v>
      </c>
      <c r="Y280" s="6">
        <f t="shared" si="46"/>
        <v>1987</v>
      </c>
      <c r="Z280" s="4" t="str">
        <f t="shared" si="47"/>
        <v>11</v>
      </c>
      <c r="AA280" s="6">
        <f t="shared" si="48"/>
        <v>11</v>
      </c>
      <c r="AB280" t="str">
        <f t="shared" si="49"/>
        <v>Friday</v>
      </c>
    </row>
    <row r="281" spans="1:28" x14ac:dyDescent="0.25">
      <c r="A281" s="3" t="s">
        <v>749</v>
      </c>
      <c r="B281" t="s">
        <v>750</v>
      </c>
      <c r="C281" s="3" t="s">
        <v>750</v>
      </c>
      <c r="D281" s="6">
        <v>0</v>
      </c>
      <c r="E281" s="6">
        <v>118</v>
      </c>
      <c r="F281" s="6">
        <f t="shared" si="40"/>
        <v>1</v>
      </c>
      <c r="G281" s="6">
        <f t="shared" si="41"/>
        <v>58</v>
      </c>
      <c r="H281" s="6" t="str" cm="1">
        <f t="array" ref="H281">_xlfn.IFS(E281&lt;=80,"Series",E281&lt;=120,"TV Movie",E281&gt;120,"Long Movie")</f>
        <v>TV Movie</v>
      </c>
      <c r="I281" t="s">
        <v>132</v>
      </c>
      <c r="J281" t="s">
        <v>8156</v>
      </c>
      <c r="K281" t="s">
        <v>83</v>
      </c>
      <c r="L281" s="5">
        <v>6.5</v>
      </c>
      <c r="M281" t="str" cm="1">
        <f t="array" ref="M281">_xlfn.IFS(L281&lt;=2,"Flop",L281&lt;=5,"Average",L281&lt;=7,"Hit",L281&lt;=9,"Superhit",L281&gt;9,"BlockBuster")</f>
        <v>Hit</v>
      </c>
      <c r="N281" s="6">
        <v>75595</v>
      </c>
      <c r="O281" s="6" t="str" cm="1">
        <f t="array" ref="O281">_xlfn.IFS(N281&lt;=100000,"Low",N281&lt;=500000,"Median",N281&lt;=1500000,"High",N281&gt;1500000,"Very High")</f>
        <v>Low</v>
      </c>
      <c r="P281">
        <v>22000000</v>
      </c>
      <c r="Q281">
        <v>63766510</v>
      </c>
      <c r="R281">
        <f t="shared" si="42"/>
        <v>41766510</v>
      </c>
      <c r="S281" t="str">
        <f t="shared" si="43"/>
        <v>Profit</v>
      </c>
      <c r="T281" s="1">
        <v>31940</v>
      </c>
      <c r="U281" t="s">
        <v>253</v>
      </c>
      <c r="V281" s="14">
        <v>31940</v>
      </c>
      <c r="W281" t="str">
        <f t="shared" si="44"/>
        <v>June</v>
      </c>
      <c r="X281" s="4" t="str">
        <f t="shared" si="45"/>
        <v>1987</v>
      </c>
      <c r="Y281" s="6">
        <f t="shared" si="46"/>
        <v>1987</v>
      </c>
      <c r="Z281" s="4" t="str">
        <f t="shared" si="47"/>
        <v>12</v>
      </c>
      <c r="AA281" s="6">
        <f t="shared" si="48"/>
        <v>12</v>
      </c>
      <c r="AB281" t="str">
        <f t="shared" si="49"/>
        <v>Friday</v>
      </c>
    </row>
    <row r="282" spans="1:28" x14ac:dyDescent="0.25">
      <c r="A282" s="3" t="s">
        <v>751</v>
      </c>
      <c r="B282" t="s">
        <v>752</v>
      </c>
      <c r="C282" s="3" t="s">
        <v>752</v>
      </c>
      <c r="D282" s="6">
        <v>0</v>
      </c>
      <c r="E282" s="6">
        <v>92</v>
      </c>
      <c r="F282" s="6">
        <f t="shared" si="40"/>
        <v>1</v>
      </c>
      <c r="G282" s="6">
        <f t="shared" si="41"/>
        <v>32</v>
      </c>
      <c r="H282" s="6" t="str" cm="1">
        <f t="array" ref="H282">_xlfn.IFS(E282&lt;=80,"Series",E282&lt;=120,"TV Movie",E282&gt;120,"Long Movie")</f>
        <v>TV Movie</v>
      </c>
      <c r="I282" t="s">
        <v>132</v>
      </c>
      <c r="J282" t="s">
        <v>8156</v>
      </c>
      <c r="K282" t="s">
        <v>5802</v>
      </c>
      <c r="L282" s="5">
        <v>7.5</v>
      </c>
      <c r="M282" t="str" cm="1">
        <f t="array" ref="M282">_xlfn.IFS(L282&lt;=2,"Flop",L282&lt;=5,"Average",L282&lt;=7,"Hit",L282&lt;=9,"Superhit",L282&gt;9,"BlockBuster")</f>
        <v>Superhit</v>
      </c>
      <c r="N282" s="6">
        <v>329033</v>
      </c>
      <c r="O282" s="6" t="str" cm="1">
        <f t="array" ref="O282">_xlfn.IFS(N282&lt;=100000,"Low",N282&lt;=500000,"Median",N282&lt;=1500000,"High",N282&gt;1500000,"Very High")</f>
        <v>Median</v>
      </c>
      <c r="P282">
        <v>15000000</v>
      </c>
      <c r="Q282">
        <v>74836631</v>
      </c>
      <c r="R282">
        <f t="shared" si="42"/>
        <v>59836631</v>
      </c>
      <c r="S282" t="str">
        <f t="shared" si="43"/>
        <v>Profit</v>
      </c>
      <c r="T282" s="1">
        <v>32231</v>
      </c>
      <c r="U282" t="s">
        <v>575</v>
      </c>
      <c r="V282" s="14">
        <v>32231</v>
      </c>
      <c r="W282" t="str">
        <f t="shared" si="44"/>
        <v>March</v>
      </c>
      <c r="X282" s="4" t="str">
        <f t="shared" si="45"/>
        <v>1988</v>
      </c>
      <c r="Y282" s="6">
        <f t="shared" si="46"/>
        <v>1988</v>
      </c>
      <c r="Z282" s="4" t="str">
        <f t="shared" si="47"/>
        <v>29</v>
      </c>
      <c r="AA282" s="6">
        <f t="shared" si="48"/>
        <v>29</v>
      </c>
      <c r="AB282" t="str">
        <f t="shared" si="49"/>
        <v>Tuesday</v>
      </c>
    </row>
    <row r="283" spans="1:28" x14ac:dyDescent="0.25">
      <c r="A283" s="3" t="s">
        <v>753</v>
      </c>
      <c r="B283" t="s">
        <v>754</v>
      </c>
      <c r="C283" s="3" t="s">
        <v>754</v>
      </c>
      <c r="D283" s="6">
        <v>0</v>
      </c>
      <c r="E283" s="6">
        <v>104</v>
      </c>
      <c r="F283" s="6">
        <f t="shared" si="40"/>
        <v>1</v>
      </c>
      <c r="G283" s="6">
        <f t="shared" si="41"/>
        <v>44</v>
      </c>
      <c r="H283" s="6" t="str" cm="1">
        <f t="array" ref="H283">_xlfn.IFS(E283&lt;=80,"Series",E283&lt;=120,"TV Movie",E283&gt;120,"Long Movie")</f>
        <v>TV Movie</v>
      </c>
      <c r="I283" t="s">
        <v>132</v>
      </c>
      <c r="J283" t="s">
        <v>145</v>
      </c>
      <c r="K283" t="s">
        <v>8156</v>
      </c>
      <c r="L283" s="5">
        <v>7.3</v>
      </c>
      <c r="M283" t="str" cm="1">
        <f t="array" ref="M283">_xlfn.IFS(L283&lt;=2,"Flop",L283&lt;=5,"Average",L283&lt;=7,"Hit",L283&lt;=9,"Superhit",L283&gt;9,"BlockBuster")</f>
        <v>Superhit</v>
      </c>
      <c r="N283" s="6">
        <v>234916</v>
      </c>
      <c r="O283" s="6" t="str" cm="1">
        <f t="array" ref="O283">_xlfn.IFS(N283&lt;=100000,"Low",N283&lt;=500000,"Median",N283&lt;=1500000,"High",N283&gt;1500000,"Very High")</f>
        <v>Median</v>
      </c>
      <c r="P283">
        <v>18000000</v>
      </c>
      <c r="Q283">
        <v>151927281</v>
      </c>
      <c r="R283">
        <f t="shared" si="42"/>
        <v>133927281</v>
      </c>
      <c r="S283" t="str">
        <f t="shared" si="43"/>
        <v>Profit</v>
      </c>
      <c r="T283" s="1">
        <v>32297</v>
      </c>
      <c r="U283" t="s">
        <v>755</v>
      </c>
      <c r="V283" s="14">
        <v>32297</v>
      </c>
      <c r="W283" t="str">
        <f t="shared" si="44"/>
        <v>June</v>
      </c>
      <c r="X283" s="4" t="str">
        <f t="shared" si="45"/>
        <v>1988</v>
      </c>
      <c r="Y283" s="6">
        <f t="shared" si="46"/>
        <v>1988</v>
      </c>
      <c r="Z283" s="4" t="str">
        <f t="shared" si="47"/>
        <v>3</v>
      </c>
      <c r="AA283" s="6">
        <f t="shared" si="48"/>
        <v>3</v>
      </c>
      <c r="AB283" t="str">
        <f t="shared" si="49"/>
        <v>Friday</v>
      </c>
    </row>
    <row r="284" spans="1:28" x14ac:dyDescent="0.25">
      <c r="A284" s="3" t="s">
        <v>756</v>
      </c>
      <c r="B284" t="s">
        <v>757</v>
      </c>
      <c r="C284" s="3" t="s">
        <v>757</v>
      </c>
      <c r="D284" s="6">
        <v>0</v>
      </c>
      <c r="E284" s="6">
        <v>108</v>
      </c>
      <c r="F284" s="6">
        <f t="shared" si="40"/>
        <v>1</v>
      </c>
      <c r="G284" s="6">
        <f t="shared" si="41"/>
        <v>48</v>
      </c>
      <c r="H284" s="6" t="str" cm="1">
        <f t="array" ref="H284">_xlfn.IFS(E284&lt;=80,"Series",E284&lt;=120,"TV Movie",E284&gt;120,"Long Movie")</f>
        <v>TV Movie</v>
      </c>
      <c r="I284" t="s">
        <v>132</v>
      </c>
      <c r="J284" t="s">
        <v>8157</v>
      </c>
      <c r="K284" t="s">
        <v>8168</v>
      </c>
      <c r="L284" s="5">
        <v>7.1</v>
      </c>
      <c r="M284" t="str" cm="1">
        <f t="array" ref="M284">_xlfn.IFS(L284&lt;=2,"Flop",L284&lt;=5,"Average",L284&lt;=7,"Hit",L284&lt;=9,"Superhit",L284&gt;9,"BlockBuster")</f>
        <v>Superhit</v>
      </c>
      <c r="N284" s="6">
        <v>58007</v>
      </c>
      <c r="O284" s="6" t="str" cm="1">
        <f t="array" ref="O284">_xlfn.IFS(N284&lt;=100000,"Low",N284&lt;=500000,"Median",N284&lt;=1500000,"High",N284&gt;1500000,"Very High")</f>
        <v>Low</v>
      </c>
      <c r="P284">
        <v>8000000</v>
      </c>
      <c r="Q284">
        <v>50888729</v>
      </c>
      <c r="R284">
        <f t="shared" si="42"/>
        <v>42888729</v>
      </c>
      <c r="S284" t="str">
        <f t="shared" si="43"/>
        <v>Profit</v>
      </c>
      <c r="T284" s="1">
        <v>32309</v>
      </c>
      <c r="U284" t="s">
        <v>758</v>
      </c>
      <c r="V284" s="14">
        <v>32309</v>
      </c>
      <c r="W284" t="str">
        <f t="shared" si="44"/>
        <v>June</v>
      </c>
      <c r="X284" s="4" t="str">
        <f t="shared" si="45"/>
        <v>1988</v>
      </c>
      <c r="Y284" s="6">
        <f t="shared" si="46"/>
        <v>1988</v>
      </c>
      <c r="Z284" s="4" t="str">
        <f t="shared" si="47"/>
        <v>15</v>
      </c>
      <c r="AA284" s="6">
        <f t="shared" si="48"/>
        <v>15</v>
      </c>
      <c r="AB284" t="str">
        <f t="shared" si="49"/>
        <v>Wednesday</v>
      </c>
    </row>
    <row r="285" spans="1:28" x14ac:dyDescent="0.25">
      <c r="A285" s="3" t="s">
        <v>759</v>
      </c>
      <c r="B285" t="s">
        <v>760</v>
      </c>
      <c r="C285" s="3" t="s">
        <v>760</v>
      </c>
      <c r="D285" s="6">
        <v>0</v>
      </c>
      <c r="E285" s="6">
        <v>87</v>
      </c>
      <c r="F285" s="6">
        <f t="shared" si="40"/>
        <v>1</v>
      </c>
      <c r="G285" s="6">
        <f t="shared" si="41"/>
        <v>27</v>
      </c>
      <c r="H285" s="6" t="str" cm="1">
        <f t="array" ref="H285">_xlfn.IFS(E285&lt;=80,"Series",E285&lt;=120,"TV Movie",E285&gt;120,"Long Movie")</f>
        <v>TV Movie</v>
      </c>
      <c r="I285" t="s">
        <v>83</v>
      </c>
      <c r="J285" t="s">
        <v>3857</v>
      </c>
      <c r="K285" t="s">
        <v>5802</v>
      </c>
      <c r="L285" s="5">
        <v>6.7</v>
      </c>
      <c r="M285" t="str" cm="1">
        <f t="array" ref="M285">_xlfn.IFS(L285&lt;=2,"Flop",L285&lt;=5,"Average",L285&lt;=7,"Hit",L285&lt;=9,"Superhit",L285&gt;9,"BlockBuster")</f>
        <v>Hit</v>
      </c>
      <c r="N285" s="6">
        <v>113536</v>
      </c>
      <c r="O285" s="6" t="str" cm="1">
        <f t="array" ref="O285">_xlfn.IFS(N285&lt;=100000,"Low",N285&lt;=500000,"Median",N285&lt;=1500000,"High",N285&gt;1500000,"Very High")</f>
        <v>Median</v>
      </c>
      <c r="P285">
        <v>9000000</v>
      </c>
      <c r="Q285">
        <v>44196684</v>
      </c>
      <c r="R285">
        <f t="shared" si="42"/>
        <v>35196684</v>
      </c>
      <c r="S285" t="str">
        <f t="shared" si="43"/>
        <v>Profit</v>
      </c>
      <c r="T285" s="1">
        <v>32456</v>
      </c>
      <c r="U285" t="s">
        <v>552</v>
      </c>
      <c r="V285" s="14">
        <v>32456</v>
      </c>
      <c r="W285" t="str">
        <f t="shared" si="44"/>
        <v>November</v>
      </c>
      <c r="X285" s="4" t="str">
        <f t="shared" si="45"/>
        <v>1988</v>
      </c>
      <c r="Y285" s="6">
        <f t="shared" si="46"/>
        <v>1988</v>
      </c>
      <c r="Z285" s="4" t="str">
        <f t="shared" si="47"/>
        <v>9</v>
      </c>
      <c r="AA285" s="6">
        <f t="shared" si="48"/>
        <v>9</v>
      </c>
      <c r="AB285" t="str">
        <f t="shared" si="49"/>
        <v>Wednesday</v>
      </c>
    </row>
    <row r="286" spans="1:28" x14ac:dyDescent="0.25">
      <c r="A286" s="3" t="s">
        <v>761</v>
      </c>
      <c r="B286" t="s">
        <v>762</v>
      </c>
      <c r="C286" s="3" t="s">
        <v>762</v>
      </c>
      <c r="D286" s="6">
        <v>0</v>
      </c>
      <c r="E286" s="6">
        <v>104</v>
      </c>
      <c r="F286" s="6">
        <f t="shared" si="40"/>
        <v>1</v>
      </c>
      <c r="G286" s="6">
        <f t="shared" si="41"/>
        <v>44</v>
      </c>
      <c r="H286" s="6" t="str" cm="1">
        <f t="array" ref="H286">_xlfn.IFS(E286&lt;=80,"Series",E286&lt;=120,"TV Movie",E286&gt;120,"Long Movie")</f>
        <v>TV Movie</v>
      </c>
      <c r="I286" t="s">
        <v>132</v>
      </c>
      <c r="J286" t="s">
        <v>145</v>
      </c>
      <c r="K286" t="s">
        <v>8157</v>
      </c>
      <c r="L286" s="5">
        <v>5.9</v>
      </c>
      <c r="M286" t="str" cm="1">
        <f t="array" ref="M286">_xlfn.IFS(L286&lt;=2,"Flop",L286&lt;=5,"Average",L286&lt;=7,"Hit",L286&lt;=9,"Superhit",L286&gt;9,"BlockBuster")</f>
        <v>Hit</v>
      </c>
      <c r="N286" s="6">
        <v>90244</v>
      </c>
      <c r="O286" s="6" t="str" cm="1">
        <f t="array" ref="O286">_xlfn.IFS(N286&lt;=100000,"Low",N286&lt;=500000,"Median",N286&lt;=1500000,"High",N286&gt;1500000,"Very High")</f>
        <v>Low</v>
      </c>
      <c r="P286">
        <v>20000000</v>
      </c>
      <c r="Q286">
        <v>171504781</v>
      </c>
      <c r="R286">
        <f t="shared" si="42"/>
        <v>151504781</v>
      </c>
      <c r="S286" t="str">
        <f t="shared" si="43"/>
        <v>Profit</v>
      </c>
      <c r="T286" s="1">
        <v>32353</v>
      </c>
      <c r="U286" t="s">
        <v>763</v>
      </c>
      <c r="V286" s="14">
        <v>32353</v>
      </c>
      <c r="W286" t="str">
        <f t="shared" si="44"/>
        <v>July</v>
      </c>
      <c r="X286" s="4" t="str">
        <f t="shared" si="45"/>
        <v>1988</v>
      </c>
      <c r="Y286" s="6">
        <f t="shared" si="46"/>
        <v>1988</v>
      </c>
      <c r="Z286" s="4" t="str">
        <f t="shared" si="47"/>
        <v>29</v>
      </c>
      <c r="AA286" s="6">
        <f t="shared" si="48"/>
        <v>29</v>
      </c>
      <c r="AB286" t="str">
        <f t="shared" si="49"/>
        <v>Friday</v>
      </c>
    </row>
    <row r="287" spans="1:28" x14ac:dyDescent="0.25">
      <c r="A287" s="3" t="s">
        <v>764</v>
      </c>
      <c r="B287" t="s">
        <v>765</v>
      </c>
      <c r="C287" s="3" t="s">
        <v>765</v>
      </c>
      <c r="D287" s="6">
        <v>0</v>
      </c>
      <c r="E287" s="6">
        <v>117</v>
      </c>
      <c r="F287" s="6">
        <f t="shared" si="40"/>
        <v>1</v>
      </c>
      <c r="G287" s="6">
        <f t="shared" si="41"/>
        <v>57</v>
      </c>
      <c r="H287" s="6" t="str" cm="1">
        <f t="array" ref="H287">_xlfn.IFS(E287&lt;=80,"Series",E287&lt;=120,"TV Movie",E287&gt;120,"Long Movie")</f>
        <v>TV Movie</v>
      </c>
      <c r="I287" t="s">
        <v>132</v>
      </c>
      <c r="J287" t="s">
        <v>8157</v>
      </c>
      <c r="K287" t="s">
        <v>5802</v>
      </c>
      <c r="L287" s="5">
        <v>7.1</v>
      </c>
      <c r="M287" t="str" cm="1">
        <f t="array" ref="M287">_xlfn.IFS(L287&lt;=2,"Flop",L287&lt;=5,"Average",L287&lt;=7,"Hit",L287&lt;=9,"Superhit",L287&gt;9,"BlockBuster")</f>
        <v>Superhit</v>
      </c>
      <c r="N287" s="6">
        <v>218904</v>
      </c>
      <c r="O287" s="6" t="str" cm="1">
        <f t="array" ref="O287">_xlfn.IFS(N287&lt;=100000,"Low",N287&lt;=500000,"Median",N287&lt;=1500000,"High",N287&gt;1500000,"Very High")</f>
        <v>Median</v>
      </c>
      <c r="P287">
        <v>30000000</v>
      </c>
      <c r="Q287">
        <v>288752301</v>
      </c>
      <c r="R287">
        <f t="shared" si="42"/>
        <v>258752301</v>
      </c>
      <c r="S287" t="str">
        <f t="shared" si="43"/>
        <v>Profit</v>
      </c>
      <c r="T287" s="1">
        <v>32320</v>
      </c>
      <c r="U287" t="s">
        <v>231</v>
      </c>
      <c r="V287" s="14">
        <v>32320</v>
      </c>
      <c r="W287" t="str">
        <f t="shared" si="44"/>
        <v>June</v>
      </c>
      <c r="X287" s="4" t="str">
        <f t="shared" si="45"/>
        <v>1988</v>
      </c>
      <c r="Y287" s="6">
        <f t="shared" si="46"/>
        <v>1988</v>
      </c>
      <c r="Z287" s="4" t="str">
        <f t="shared" si="47"/>
        <v>26</v>
      </c>
      <c r="AA287" s="6">
        <f t="shared" si="48"/>
        <v>26</v>
      </c>
      <c r="AB287" t="str">
        <f t="shared" si="49"/>
        <v>Sunday</v>
      </c>
    </row>
    <row r="288" spans="1:28" x14ac:dyDescent="0.25">
      <c r="A288" s="3" t="s">
        <v>766</v>
      </c>
      <c r="B288" t="s">
        <v>767</v>
      </c>
      <c r="C288" s="3" t="s">
        <v>767</v>
      </c>
      <c r="D288" s="6">
        <v>0</v>
      </c>
      <c r="E288" s="6">
        <v>119</v>
      </c>
      <c r="F288" s="6">
        <f t="shared" si="40"/>
        <v>1</v>
      </c>
      <c r="G288" s="6">
        <f t="shared" si="41"/>
        <v>59</v>
      </c>
      <c r="H288" s="6" t="str" cm="1">
        <f t="array" ref="H288">_xlfn.IFS(E288&lt;=80,"Series",E288&lt;=120,"TV Movie",E288&gt;120,"Long Movie")</f>
        <v>TV Movie</v>
      </c>
      <c r="I288" t="s">
        <v>145</v>
      </c>
      <c r="J288" t="s">
        <v>8157</v>
      </c>
      <c r="K288" t="s">
        <v>5802</v>
      </c>
      <c r="L288" s="5">
        <v>7.6</v>
      </c>
      <c r="M288" t="str" cm="1">
        <f t="array" ref="M288">_xlfn.IFS(L288&lt;=2,"Flop",L288&lt;=5,"Average",L288&lt;=7,"Hit",L288&lt;=9,"Superhit",L288&gt;9,"BlockBuster")</f>
        <v>Superhit</v>
      </c>
      <c r="N288" s="6">
        <v>73878</v>
      </c>
      <c r="O288" s="6" t="str" cm="1">
        <f t="array" ref="O288">_xlfn.IFS(N288&lt;=100000,"Low",N288&lt;=500000,"Median",N288&lt;=1500000,"High",N288&gt;1500000,"Very High")</f>
        <v>Low</v>
      </c>
      <c r="P288">
        <v>14000000</v>
      </c>
      <c r="Q288">
        <v>34670720</v>
      </c>
      <c r="R288">
        <f t="shared" si="42"/>
        <v>20670720</v>
      </c>
      <c r="S288" t="str">
        <f t="shared" si="43"/>
        <v>Profit</v>
      </c>
      <c r="T288" s="1">
        <v>32488</v>
      </c>
      <c r="U288" t="s">
        <v>768</v>
      </c>
      <c r="V288" s="14">
        <v>32488</v>
      </c>
      <c r="W288" t="str">
        <f t="shared" si="44"/>
        <v>December</v>
      </c>
      <c r="X288" s="4" t="str">
        <f t="shared" si="45"/>
        <v>1988</v>
      </c>
      <c r="Y288" s="6">
        <f t="shared" si="46"/>
        <v>1988</v>
      </c>
      <c r="Z288" s="4" t="str">
        <f t="shared" si="47"/>
        <v>11</v>
      </c>
      <c r="AA288" s="6">
        <f t="shared" si="48"/>
        <v>11</v>
      </c>
      <c r="AB288" t="str">
        <f t="shared" si="49"/>
        <v>Sunday</v>
      </c>
    </row>
    <row r="289" spans="1:28" x14ac:dyDescent="0.25">
      <c r="A289" s="3" t="s">
        <v>769</v>
      </c>
      <c r="B289" t="s">
        <v>770</v>
      </c>
      <c r="C289" s="3" t="s">
        <v>770</v>
      </c>
      <c r="D289" s="6">
        <v>0</v>
      </c>
      <c r="E289" s="6">
        <v>116</v>
      </c>
      <c r="F289" s="6">
        <f t="shared" si="40"/>
        <v>1</v>
      </c>
      <c r="G289" s="6">
        <f t="shared" si="41"/>
        <v>56</v>
      </c>
      <c r="H289" s="6" t="str" cm="1">
        <f t="array" ref="H289">_xlfn.IFS(E289&lt;=80,"Series",E289&lt;=120,"TV Movie",E289&gt;120,"Long Movie")</f>
        <v>TV Movie</v>
      </c>
      <c r="I289" t="s">
        <v>145</v>
      </c>
      <c r="J289" t="s">
        <v>83</v>
      </c>
      <c r="K289" t="s">
        <v>3857</v>
      </c>
      <c r="L289" s="5">
        <v>7.2</v>
      </c>
      <c r="M289" t="str" cm="1">
        <f t="array" ref="M289">_xlfn.IFS(L289&lt;=2,"Flop",L289&lt;=5,"Average",L289&lt;=7,"Hit",L289&lt;=9,"Superhit",L289&gt;9,"BlockBuster")</f>
        <v>Superhit</v>
      </c>
      <c r="N289" s="6">
        <v>52275</v>
      </c>
      <c r="O289" s="6" t="str" cm="1">
        <f t="array" ref="O289">_xlfn.IFS(N289&lt;=100000,"Low",N289&lt;=500000,"Median",N289&lt;=1500000,"High",N289&gt;1500000,"Very High")</f>
        <v>Low</v>
      </c>
      <c r="P289">
        <v>13000000</v>
      </c>
      <c r="Q289">
        <v>8038508</v>
      </c>
      <c r="R289">
        <f t="shared" si="42"/>
        <v>-4961492</v>
      </c>
      <c r="S289" t="str">
        <f t="shared" si="43"/>
        <v>Loss</v>
      </c>
      <c r="T289" s="1">
        <v>32394</v>
      </c>
      <c r="U289" t="s">
        <v>401</v>
      </c>
      <c r="V289" s="14">
        <v>32394</v>
      </c>
      <c r="W289" t="str">
        <f t="shared" si="44"/>
        <v>September</v>
      </c>
      <c r="X289" s="4" t="str">
        <f t="shared" si="45"/>
        <v>1988</v>
      </c>
      <c r="Y289" s="6">
        <f t="shared" si="46"/>
        <v>1988</v>
      </c>
      <c r="Z289" s="4" t="str">
        <f t="shared" si="47"/>
        <v>8</v>
      </c>
      <c r="AA289" s="6">
        <f t="shared" si="48"/>
        <v>8</v>
      </c>
      <c r="AB289" t="str">
        <f t="shared" si="49"/>
        <v>Thursday</v>
      </c>
    </row>
    <row r="290" spans="1:28" x14ac:dyDescent="0.25">
      <c r="A290" s="3" t="s">
        <v>771</v>
      </c>
      <c r="B290" t="s">
        <v>772</v>
      </c>
      <c r="C290" s="3" t="s">
        <v>772</v>
      </c>
      <c r="D290" s="6">
        <v>0</v>
      </c>
      <c r="E290" s="6">
        <v>132</v>
      </c>
      <c r="F290" s="6">
        <f t="shared" si="40"/>
        <v>2</v>
      </c>
      <c r="G290" s="6">
        <f t="shared" si="41"/>
        <v>12</v>
      </c>
      <c r="H290" s="6" t="str" cm="1">
        <f t="array" ref="H290">_xlfn.IFS(E290&lt;=80,"Series",E290&lt;=120,"TV Movie",E290&gt;120,"Long Movie")</f>
        <v>Long Movie</v>
      </c>
      <c r="I290" t="s">
        <v>5529</v>
      </c>
      <c r="J290" t="s">
        <v>3857</v>
      </c>
      <c r="K290" t="s">
        <v>5802</v>
      </c>
      <c r="L290" s="5">
        <v>8.1999999999999993</v>
      </c>
      <c r="M290" t="str" cm="1">
        <f t="array" ref="M290">_xlfn.IFS(L290&lt;=2,"Flop",L290&lt;=5,"Average",L290&lt;=7,"Hit",L290&lt;=9,"Superhit",L290&gt;9,"BlockBuster")</f>
        <v>Superhit</v>
      </c>
      <c r="N290" s="6">
        <v>916991</v>
      </c>
      <c r="O290" s="6" t="str" cm="1">
        <f t="array" ref="O290">_xlfn.IFS(N290&lt;=100000,"Low",N290&lt;=500000,"Median",N290&lt;=1500000,"High",N290&gt;1500000,"Very High")</f>
        <v>High</v>
      </c>
      <c r="P290">
        <v>28000000</v>
      </c>
      <c r="Q290">
        <v>141603197</v>
      </c>
      <c r="R290">
        <f t="shared" si="42"/>
        <v>113603197</v>
      </c>
      <c r="S290" t="str">
        <f t="shared" si="43"/>
        <v>Profit</v>
      </c>
      <c r="T290" s="1">
        <v>32336</v>
      </c>
      <c r="U290" t="s">
        <v>725</v>
      </c>
      <c r="V290" s="14">
        <v>32336</v>
      </c>
      <c r="W290" t="str">
        <f t="shared" si="44"/>
        <v>July</v>
      </c>
      <c r="X290" s="4" t="str">
        <f t="shared" si="45"/>
        <v>1988</v>
      </c>
      <c r="Y290" s="6">
        <f t="shared" si="46"/>
        <v>1988</v>
      </c>
      <c r="Z290" s="4" t="str">
        <f t="shared" si="47"/>
        <v>12</v>
      </c>
      <c r="AA290" s="6">
        <f t="shared" si="48"/>
        <v>12</v>
      </c>
      <c r="AB290" t="str">
        <f t="shared" si="49"/>
        <v>Tuesday</v>
      </c>
    </row>
    <row r="291" spans="1:28" x14ac:dyDescent="0.25">
      <c r="A291" s="3" t="s">
        <v>773</v>
      </c>
      <c r="B291" t="s">
        <v>774</v>
      </c>
      <c r="C291" s="3" t="s">
        <v>774</v>
      </c>
      <c r="D291" s="6">
        <v>0</v>
      </c>
      <c r="E291" s="6">
        <v>108</v>
      </c>
      <c r="F291" s="6">
        <f t="shared" si="40"/>
        <v>1</v>
      </c>
      <c r="G291" s="6">
        <f t="shared" si="41"/>
        <v>48</v>
      </c>
      <c r="H291" s="6" t="str" cm="1">
        <f t="array" ref="H291">_xlfn.IFS(E291&lt;=80,"Series",E291&lt;=120,"TV Movie",E291&gt;120,"Long Movie")</f>
        <v>TV Movie</v>
      </c>
      <c r="I291" t="s">
        <v>132</v>
      </c>
      <c r="J291" t="s">
        <v>8162</v>
      </c>
      <c r="K291" t="s">
        <v>5802</v>
      </c>
      <c r="L291" s="5">
        <v>7.5</v>
      </c>
      <c r="M291" t="str" cm="1">
        <f t="array" ref="M291">_xlfn.IFS(L291&lt;=2,"Flop",L291&lt;=5,"Average",L291&lt;=7,"Hit",L291&lt;=9,"Superhit",L291&gt;9,"BlockBuster")</f>
        <v>Superhit</v>
      </c>
      <c r="N291" s="6">
        <v>150125</v>
      </c>
      <c r="O291" s="6" t="str" cm="1">
        <f t="array" ref="O291">_xlfn.IFS(N291&lt;=100000,"Low",N291&lt;=500000,"Median",N291&lt;=1500000,"High",N291&gt;1500000,"Very High")</f>
        <v>Median</v>
      </c>
      <c r="P291">
        <v>7500000</v>
      </c>
      <c r="Q291">
        <v>62493712</v>
      </c>
      <c r="R291">
        <f t="shared" si="42"/>
        <v>54993712</v>
      </c>
      <c r="S291" t="str">
        <f t="shared" si="43"/>
        <v>Profit</v>
      </c>
      <c r="T291" s="1">
        <v>32331</v>
      </c>
      <c r="U291" t="s">
        <v>775</v>
      </c>
      <c r="V291" s="14">
        <v>32331</v>
      </c>
      <c r="W291" t="str">
        <f t="shared" si="44"/>
        <v>July</v>
      </c>
      <c r="X291" s="4" t="str">
        <f t="shared" si="45"/>
        <v>1988</v>
      </c>
      <c r="Y291" s="6">
        <f t="shared" si="46"/>
        <v>1988</v>
      </c>
      <c r="Z291" s="4" t="str">
        <f t="shared" si="47"/>
        <v>7</v>
      </c>
      <c r="AA291" s="6">
        <f t="shared" si="48"/>
        <v>7</v>
      </c>
      <c r="AB291" t="str">
        <f t="shared" si="49"/>
        <v>Thursday</v>
      </c>
    </row>
    <row r="292" spans="1:28" x14ac:dyDescent="0.25">
      <c r="A292" s="3" t="s">
        <v>776</v>
      </c>
      <c r="B292" t="s">
        <v>777</v>
      </c>
      <c r="C292" s="3" t="s">
        <v>777</v>
      </c>
      <c r="D292" s="6">
        <v>0</v>
      </c>
      <c r="E292" s="6">
        <v>120</v>
      </c>
      <c r="F292" s="6">
        <f t="shared" si="40"/>
        <v>2</v>
      </c>
      <c r="G292" s="6">
        <f t="shared" si="41"/>
        <v>0</v>
      </c>
      <c r="H292" s="6" t="str" cm="1">
        <f t="array" ref="H292">_xlfn.IFS(E292&lt;=80,"Series",E292&lt;=120,"TV Movie",E292&gt;120,"Long Movie")</f>
        <v>TV Movie</v>
      </c>
      <c r="I292" t="s">
        <v>8162</v>
      </c>
      <c r="J292" t="s">
        <v>145</v>
      </c>
      <c r="K292" t="s">
        <v>8166</v>
      </c>
      <c r="L292" s="5">
        <v>6.9</v>
      </c>
      <c r="M292" t="str" cm="1">
        <f t="array" ref="M292">_xlfn.IFS(L292&lt;=2,"Flop",L292&lt;=5,"Average",L292&lt;=7,"Hit",L292&lt;=9,"Superhit",L292&gt;9,"BlockBuster")</f>
        <v>Hit</v>
      </c>
      <c r="N292" s="6">
        <v>56784</v>
      </c>
      <c r="O292" s="6" t="str" cm="1">
        <f t="array" ref="O292">_xlfn.IFS(N292&lt;=100000,"Low",N292&lt;=500000,"Median",N292&lt;=1500000,"High",N292&gt;1500000,"Very High")</f>
        <v>Low</v>
      </c>
      <c r="P292">
        <v>20000000</v>
      </c>
      <c r="Q292">
        <v>17637950</v>
      </c>
      <c r="R292">
        <f t="shared" si="42"/>
        <v>-2362050</v>
      </c>
      <c r="S292" t="str">
        <f t="shared" si="43"/>
        <v>Loss</v>
      </c>
      <c r="T292" s="1">
        <v>32192</v>
      </c>
      <c r="U292" t="s">
        <v>120</v>
      </c>
      <c r="V292" s="14">
        <v>32192</v>
      </c>
      <c r="W292" t="str">
        <f t="shared" si="44"/>
        <v>February</v>
      </c>
      <c r="X292" s="4" t="str">
        <f t="shared" si="45"/>
        <v>1988</v>
      </c>
      <c r="Y292" s="6">
        <f t="shared" si="46"/>
        <v>1988</v>
      </c>
      <c r="Z292" s="4" t="str">
        <f t="shared" si="47"/>
        <v>19</v>
      </c>
      <c r="AA292" s="6">
        <f t="shared" si="48"/>
        <v>19</v>
      </c>
      <c r="AB292" t="str">
        <f t="shared" si="49"/>
        <v>Friday</v>
      </c>
    </row>
    <row r="293" spans="1:28" x14ac:dyDescent="0.25">
      <c r="A293" s="3" t="s">
        <v>778</v>
      </c>
      <c r="B293" t="s">
        <v>779</v>
      </c>
      <c r="C293" s="3" t="s">
        <v>779</v>
      </c>
      <c r="D293" s="6">
        <v>0</v>
      </c>
      <c r="E293" s="6">
        <v>91</v>
      </c>
      <c r="F293" s="6">
        <f t="shared" si="40"/>
        <v>1</v>
      </c>
      <c r="G293" s="6">
        <f t="shared" si="41"/>
        <v>31</v>
      </c>
      <c r="H293" s="6" t="str" cm="1">
        <f t="array" ref="H293">_xlfn.IFS(E293&lt;=80,"Series",E293&lt;=120,"TV Movie",E293&gt;120,"Long Movie")</f>
        <v>TV Movie</v>
      </c>
      <c r="I293" t="s">
        <v>132</v>
      </c>
      <c r="J293" t="s">
        <v>5802</v>
      </c>
      <c r="K293" t="s">
        <v>5802</v>
      </c>
      <c r="L293" s="5">
        <v>6.6</v>
      </c>
      <c r="M293" t="str" cm="1">
        <f t="array" ref="M293">_xlfn.IFS(L293&lt;=2,"Flop",L293&lt;=5,"Average",L293&lt;=7,"Hit",L293&lt;=9,"Superhit",L293&gt;9,"BlockBuster")</f>
        <v>Hit</v>
      </c>
      <c r="N293" s="6">
        <v>50332</v>
      </c>
      <c r="O293" s="6" t="str" cm="1">
        <f t="array" ref="O293">_xlfn.IFS(N293&lt;=100000,"Low",N293&lt;=500000,"Median",N293&lt;=1500000,"High",N293&gt;1500000,"Very High")</f>
        <v>Low</v>
      </c>
      <c r="P293">
        <v>24000000</v>
      </c>
      <c r="Q293">
        <v>43455230</v>
      </c>
      <c r="R293">
        <f t="shared" si="42"/>
        <v>19455230</v>
      </c>
      <c r="S293" t="str">
        <f t="shared" si="43"/>
        <v>Profit</v>
      </c>
      <c r="T293" s="1">
        <v>32311</v>
      </c>
      <c r="U293" t="s">
        <v>662</v>
      </c>
      <c r="V293" s="14">
        <v>32311</v>
      </c>
      <c r="W293" t="str">
        <f t="shared" si="44"/>
        <v>June</v>
      </c>
      <c r="X293" s="4" t="str">
        <f t="shared" si="45"/>
        <v>1988</v>
      </c>
      <c r="Y293" s="6">
        <f t="shared" si="46"/>
        <v>1988</v>
      </c>
      <c r="Z293" s="4" t="str">
        <f t="shared" si="47"/>
        <v>17</v>
      </c>
      <c r="AA293" s="6">
        <f t="shared" si="48"/>
        <v>17</v>
      </c>
      <c r="AB293" t="str">
        <f t="shared" si="49"/>
        <v>Friday</v>
      </c>
    </row>
    <row r="294" spans="1:28" x14ac:dyDescent="0.25">
      <c r="A294" s="3" t="s">
        <v>780</v>
      </c>
      <c r="B294" t="s">
        <v>781</v>
      </c>
      <c r="C294" s="3" t="s">
        <v>781</v>
      </c>
      <c r="D294" s="6">
        <v>0</v>
      </c>
      <c r="E294" s="6">
        <v>88</v>
      </c>
      <c r="F294" s="6">
        <f t="shared" si="40"/>
        <v>1</v>
      </c>
      <c r="G294" s="6">
        <f t="shared" si="41"/>
        <v>28</v>
      </c>
      <c r="H294" s="6" t="str" cm="1">
        <f t="array" ref="H294">_xlfn.IFS(E294&lt;=80,"Series",E294&lt;=120,"TV Movie",E294&gt;120,"Long Movie")</f>
        <v>TV Movie</v>
      </c>
      <c r="I294" t="s">
        <v>83</v>
      </c>
      <c r="J294" t="s">
        <v>3857</v>
      </c>
      <c r="K294" t="s">
        <v>5802</v>
      </c>
      <c r="L294" s="5">
        <v>5.8</v>
      </c>
      <c r="M294" t="str" cm="1">
        <f t="array" ref="M294">_xlfn.IFS(L294&lt;=2,"Flop",L294&lt;=5,"Average",L294&lt;=7,"Hit",L294&lt;=9,"Superhit",L294&gt;9,"BlockBuster")</f>
        <v>Hit</v>
      </c>
      <c r="N294" s="6">
        <v>57645</v>
      </c>
      <c r="O294" s="6" t="str" cm="1">
        <f t="array" ref="O294">_xlfn.IFS(N294&lt;=100000,"Low",N294&lt;=500000,"Median",N294&lt;=1500000,"High",N294&gt;1500000,"Very High")</f>
        <v>Low</v>
      </c>
      <c r="P294">
        <v>5000000</v>
      </c>
      <c r="Q294">
        <v>17768757</v>
      </c>
      <c r="R294">
        <f t="shared" si="42"/>
        <v>12768757</v>
      </c>
      <c r="S294" t="str">
        <f t="shared" si="43"/>
        <v>Profit</v>
      </c>
      <c r="T294" s="1">
        <v>32437</v>
      </c>
      <c r="U294" t="s">
        <v>782</v>
      </c>
      <c r="V294" s="14">
        <v>32437</v>
      </c>
      <c r="W294" t="str">
        <f t="shared" si="44"/>
        <v>October</v>
      </c>
      <c r="X294" s="4" t="str">
        <f t="shared" si="45"/>
        <v>1988</v>
      </c>
      <c r="Y294" s="6">
        <f t="shared" si="46"/>
        <v>1988</v>
      </c>
      <c r="Z294" s="4" t="str">
        <f t="shared" si="47"/>
        <v>21</v>
      </c>
      <c r="AA294" s="6">
        <f t="shared" si="48"/>
        <v>21</v>
      </c>
      <c r="AB294" t="str">
        <f t="shared" si="49"/>
        <v>Friday</v>
      </c>
    </row>
    <row r="295" spans="1:28" x14ac:dyDescent="0.25">
      <c r="A295" s="3" t="s">
        <v>783</v>
      </c>
      <c r="B295" t="s">
        <v>784</v>
      </c>
      <c r="C295" s="3" t="s">
        <v>785</v>
      </c>
      <c r="D295" s="6">
        <v>0</v>
      </c>
      <c r="E295" s="6">
        <v>89</v>
      </c>
      <c r="F295" s="6">
        <f t="shared" si="40"/>
        <v>1</v>
      </c>
      <c r="G295" s="6">
        <f t="shared" si="41"/>
        <v>29</v>
      </c>
      <c r="H295" s="6" t="str" cm="1">
        <f t="array" ref="H295">_xlfn.IFS(E295&lt;=80,"Series",E295&lt;=120,"TV Movie",E295&gt;120,"Long Movie")</f>
        <v>TV Movie</v>
      </c>
      <c r="I295" t="s">
        <v>8159</v>
      </c>
      <c r="J295" t="s">
        <v>145</v>
      </c>
      <c r="K295" t="s">
        <v>4390</v>
      </c>
      <c r="L295" s="5">
        <v>8.5</v>
      </c>
      <c r="M295" t="str" cm="1">
        <f t="array" ref="M295">_xlfn.IFS(L295&lt;=2,"Flop",L295&lt;=5,"Average",L295&lt;=7,"Hit",L295&lt;=9,"Superhit",L295&gt;9,"BlockBuster")</f>
        <v>Superhit</v>
      </c>
      <c r="N295" s="6">
        <v>298568</v>
      </c>
      <c r="O295" s="6" t="str" cm="1">
        <f t="array" ref="O295">_xlfn.IFS(N295&lt;=100000,"Low",N295&lt;=500000,"Median",N295&lt;=1500000,"High",N295&gt;1500000,"Very High")</f>
        <v>Median</v>
      </c>
      <c r="P295">
        <v>3700000</v>
      </c>
      <c r="Q295">
        <v>516962</v>
      </c>
      <c r="R295">
        <f t="shared" si="42"/>
        <v>-3183038</v>
      </c>
      <c r="S295" t="str">
        <f t="shared" si="43"/>
        <v>Loss</v>
      </c>
      <c r="T295" s="1">
        <v>32249</v>
      </c>
      <c r="U295" t="s">
        <v>786</v>
      </c>
      <c r="V295" s="14">
        <v>32249</v>
      </c>
      <c r="W295" t="str">
        <f t="shared" si="44"/>
        <v>April</v>
      </c>
      <c r="X295" s="4" t="str">
        <f t="shared" si="45"/>
        <v>1988</v>
      </c>
      <c r="Y295" s="6">
        <f t="shared" si="46"/>
        <v>1988</v>
      </c>
      <c r="Z295" s="4" t="str">
        <f t="shared" si="47"/>
        <v>16</v>
      </c>
      <c r="AA295" s="6">
        <f t="shared" si="48"/>
        <v>16</v>
      </c>
      <c r="AB295" t="str">
        <f t="shared" si="49"/>
        <v>Saturday</v>
      </c>
    </row>
    <row r="296" spans="1:28" x14ac:dyDescent="0.25">
      <c r="A296" s="3" t="s">
        <v>787</v>
      </c>
      <c r="B296" t="s">
        <v>788</v>
      </c>
      <c r="C296" s="3" t="s">
        <v>788</v>
      </c>
      <c r="D296" s="6">
        <v>0</v>
      </c>
      <c r="E296" s="6">
        <v>69</v>
      </c>
      <c r="F296" s="6">
        <f t="shared" si="40"/>
        <v>1</v>
      </c>
      <c r="G296" s="6">
        <f t="shared" si="41"/>
        <v>9</v>
      </c>
      <c r="H296" s="6" t="str" cm="1">
        <f t="array" ref="H296">_xlfn.IFS(E296&lt;=80,"Series",E296&lt;=120,"TV Movie",E296&gt;120,"Long Movie")</f>
        <v>Series</v>
      </c>
      <c r="I296" t="s">
        <v>8158</v>
      </c>
      <c r="J296" t="s">
        <v>8159</v>
      </c>
      <c r="K296" t="s">
        <v>145</v>
      </c>
      <c r="L296" s="5">
        <v>7.4</v>
      </c>
      <c r="M296" t="str" cm="1">
        <f t="array" ref="M296">_xlfn.IFS(L296&lt;=2,"Flop",L296&lt;=5,"Average",L296&lt;=7,"Hit",L296&lt;=9,"Superhit",L296&gt;9,"BlockBuster")</f>
        <v>Superhit</v>
      </c>
      <c r="N296" s="6">
        <v>96118</v>
      </c>
      <c r="O296" s="6" t="str" cm="1">
        <f t="array" ref="O296">_xlfn.IFS(N296&lt;=100000,"Low",N296&lt;=500000,"Median",N296&lt;=1500000,"High",N296&gt;1500000,"Very High")</f>
        <v>Low</v>
      </c>
      <c r="P296">
        <v>12500000</v>
      </c>
      <c r="Q296">
        <v>84460846</v>
      </c>
      <c r="R296">
        <f t="shared" si="42"/>
        <v>71960846</v>
      </c>
      <c r="S296" t="str">
        <f t="shared" si="43"/>
        <v>Profit</v>
      </c>
      <c r="T296" s="1">
        <v>32459</v>
      </c>
      <c r="U296" t="s">
        <v>789</v>
      </c>
      <c r="V296" s="14">
        <v>32459</v>
      </c>
      <c r="W296" t="str">
        <f t="shared" si="44"/>
        <v>November</v>
      </c>
      <c r="X296" s="4" t="str">
        <f t="shared" si="45"/>
        <v>1988</v>
      </c>
      <c r="Y296" s="6">
        <f t="shared" si="46"/>
        <v>1988</v>
      </c>
      <c r="Z296" s="4" t="str">
        <f t="shared" si="47"/>
        <v>12</v>
      </c>
      <c r="AA296" s="6">
        <f t="shared" si="48"/>
        <v>12</v>
      </c>
      <c r="AB296" t="str">
        <f t="shared" si="49"/>
        <v>Saturday</v>
      </c>
    </row>
    <row r="297" spans="1:28" x14ac:dyDescent="0.25">
      <c r="A297" s="3" t="s">
        <v>790</v>
      </c>
      <c r="B297" t="s">
        <v>791</v>
      </c>
      <c r="C297" s="3" t="s">
        <v>791</v>
      </c>
      <c r="D297" s="6">
        <v>0</v>
      </c>
      <c r="E297" s="6">
        <v>164</v>
      </c>
      <c r="F297" s="6">
        <f t="shared" si="40"/>
        <v>2</v>
      </c>
      <c r="G297" s="6">
        <f t="shared" si="41"/>
        <v>44</v>
      </c>
      <c r="H297" s="6" t="str" cm="1">
        <f t="array" ref="H297">_xlfn.IFS(E297&lt;=80,"Series",E297&lt;=120,"TV Movie",E297&gt;120,"Long Movie")</f>
        <v>Long Movie</v>
      </c>
      <c r="I297" t="s">
        <v>145</v>
      </c>
      <c r="J297" t="s">
        <v>5802</v>
      </c>
      <c r="K297" t="s">
        <v>5802</v>
      </c>
      <c r="L297" s="5">
        <v>7.5</v>
      </c>
      <c r="M297" t="str" cm="1">
        <f t="array" ref="M297">_xlfn.IFS(L297&lt;=2,"Flop",L297&lt;=5,"Average",L297&lt;=7,"Hit",L297&lt;=9,"Superhit",L297&gt;9,"BlockBuster")</f>
        <v>Superhit</v>
      </c>
      <c r="N297" s="6">
        <v>61377</v>
      </c>
      <c r="O297" s="6" t="str" cm="1">
        <f t="array" ref="O297">_xlfn.IFS(N297&lt;=100000,"Low",N297&lt;=500000,"Median",N297&lt;=1500000,"High",N297&gt;1500000,"Very High")</f>
        <v>Low</v>
      </c>
      <c r="P297">
        <v>7000000</v>
      </c>
      <c r="Q297">
        <v>8865702</v>
      </c>
      <c r="R297">
        <f t="shared" si="42"/>
        <v>1865702</v>
      </c>
      <c r="S297" t="str">
        <f t="shared" si="43"/>
        <v>Profit</v>
      </c>
      <c r="T297" s="1">
        <v>32289</v>
      </c>
      <c r="U297" t="s">
        <v>88</v>
      </c>
      <c r="V297" s="14">
        <v>32289</v>
      </c>
      <c r="W297" t="str">
        <f t="shared" si="44"/>
        <v>May</v>
      </c>
      <c r="X297" s="4" t="str">
        <f t="shared" si="45"/>
        <v>1988</v>
      </c>
      <c r="Y297" s="6">
        <f t="shared" si="46"/>
        <v>1988</v>
      </c>
      <c r="Z297" s="4" t="str">
        <f t="shared" si="47"/>
        <v>26</v>
      </c>
      <c r="AA297" s="6">
        <f t="shared" si="48"/>
        <v>26</v>
      </c>
      <c r="AB297" t="str">
        <f t="shared" si="49"/>
        <v>Thursday</v>
      </c>
    </row>
    <row r="298" spans="1:28" x14ac:dyDescent="0.25">
      <c r="A298" s="3" t="s">
        <v>792</v>
      </c>
      <c r="B298" t="s">
        <v>793</v>
      </c>
      <c r="C298" s="3" t="s">
        <v>793</v>
      </c>
      <c r="D298" s="6">
        <v>0</v>
      </c>
      <c r="E298" s="6">
        <v>126</v>
      </c>
      <c r="F298" s="6">
        <f t="shared" si="40"/>
        <v>2</v>
      </c>
      <c r="G298" s="6">
        <f t="shared" si="41"/>
        <v>6</v>
      </c>
      <c r="H298" s="6" t="str" cm="1">
        <f t="array" ref="H298">_xlfn.IFS(E298&lt;=80,"Series",E298&lt;=120,"TV Movie",E298&gt;120,"Long Movie")</f>
        <v>Long Movie</v>
      </c>
      <c r="I298" t="s">
        <v>5529</v>
      </c>
      <c r="J298" t="s">
        <v>132</v>
      </c>
      <c r="K298" t="s">
        <v>8162</v>
      </c>
      <c r="L298" s="5">
        <v>7.5</v>
      </c>
      <c r="M298" t="str" cm="1">
        <f t="array" ref="M298">_xlfn.IFS(L298&lt;=2,"Flop",L298&lt;=5,"Average",L298&lt;=7,"Hit",L298&lt;=9,"Superhit",L298&gt;9,"BlockBuster")</f>
        <v>Superhit</v>
      </c>
      <c r="N298" s="6">
        <v>91983</v>
      </c>
      <c r="O298" s="6" t="str" cm="1">
        <f t="array" ref="O298">_xlfn.IFS(N298&lt;=100000,"Low",N298&lt;=500000,"Median",N298&lt;=1500000,"High",N298&gt;1500000,"Very High")</f>
        <v>Low</v>
      </c>
      <c r="P298">
        <v>35000000</v>
      </c>
      <c r="Q298">
        <v>81613606</v>
      </c>
      <c r="R298">
        <f t="shared" si="42"/>
        <v>46613606</v>
      </c>
      <c r="S298" t="str">
        <f t="shared" si="43"/>
        <v>Profit</v>
      </c>
      <c r="T298" s="1">
        <v>32335</v>
      </c>
      <c r="U298" t="s">
        <v>449</v>
      </c>
      <c r="V298" s="14">
        <v>32335</v>
      </c>
      <c r="W298" t="str">
        <f t="shared" si="44"/>
        <v>July</v>
      </c>
      <c r="X298" s="4" t="str">
        <f t="shared" si="45"/>
        <v>1988</v>
      </c>
      <c r="Y298" s="6">
        <f t="shared" si="46"/>
        <v>1988</v>
      </c>
      <c r="Z298" s="4" t="str">
        <f t="shared" si="47"/>
        <v>11</v>
      </c>
      <c r="AA298" s="6">
        <f t="shared" si="48"/>
        <v>11</v>
      </c>
      <c r="AB298" t="str">
        <f t="shared" si="49"/>
        <v>Monday</v>
      </c>
    </row>
    <row r="299" spans="1:28" x14ac:dyDescent="0.25">
      <c r="A299" s="3" t="s">
        <v>794</v>
      </c>
      <c r="B299" t="s">
        <v>795</v>
      </c>
      <c r="C299" s="3" t="s">
        <v>795</v>
      </c>
      <c r="D299" s="6">
        <v>0</v>
      </c>
      <c r="E299" s="6">
        <v>128</v>
      </c>
      <c r="F299" s="6">
        <f t="shared" si="40"/>
        <v>2</v>
      </c>
      <c r="G299" s="6">
        <f t="shared" si="41"/>
        <v>8</v>
      </c>
      <c r="H299" s="6" t="str" cm="1">
        <f t="array" ref="H299">_xlfn.IFS(E299&lt;=80,"Series",E299&lt;=120,"TV Movie",E299&gt;120,"Long Movie")</f>
        <v>Long Movie</v>
      </c>
      <c r="I299" t="s">
        <v>8162</v>
      </c>
      <c r="J299" t="s">
        <v>145</v>
      </c>
      <c r="K299" t="s">
        <v>8166</v>
      </c>
      <c r="L299" s="5">
        <v>7.8</v>
      </c>
      <c r="M299" t="str" cm="1">
        <f t="array" ref="M299">_xlfn.IFS(L299&lt;=2,"Flop",L299&lt;=5,"Average",L299&lt;=7,"Hit",L299&lt;=9,"Superhit",L299&gt;9,"BlockBuster")</f>
        <v>Superhit</v>
      </c>
      <c r="N299" s="6">
        <v>107033</v>
      </c>
      <c r="O299" s="6" t="str" cm="1">
        <f t="array" ref="O299">_xlfn.IFS(N299&lt;=100000,"Low",N299&lt;=500000,"Median",N299&lt;=1500000,"High",N299&gt;1500000,"Very High")</f>
        <v>Median</v>
      </c>
      <c r="P299">
        <v>15000000</v>
      </c>
      <c r="Q299">
        <v>34603943</v>
      </c>
      <c r="R299">
        <f t="shared" si="42"/>
        <v>19603943</v>
      </c>
      <c r="S299" t="str">
        <f t="shared" si="43"/>
        <v>Profit</v>
      </c>
      <c r="T299" s="1">
        <v>32479</v>
      </c>
      <c r="U299" t="s">
        <v>228</v>
      </c>
      <c r="V299" s="14">
        <v>32479</v>
      </c>
      <c r="W299" t="str">
        <f t="shared" si="44"/>
        <v>December</v>
      </c>
      <c r="X299" s="4" t="str">
        <f t="shared" si="45"/>
        <v>1988</v>
      </c>
      <c r="Y299" s="6">
        <f t="shared" si="46"/>
        <v>1988</v>
      </c>
      <c r="Z299" s="4" t="str">
        <f t="shared" si="47"/>
        <v>2</v>
      </c>
      <c r="AA299" s="6">
        <f t="shared" si="48"/>
        <v>2</v>
      </c>
      <c r="AB299" t="str">
        <f t="shared" si="49"/>
        <v>Friday</v>
      </c>
    </row>
    <row r="300" spans="1:28" x14ac:dyDescent="0.25">
      <c r="A300" s="3" t="s">
        <v>796</v>
      </c>
      <c r="B300" t="s">
        <v>797</v>
      </c>
      <c r="C300" s="3" t="s">
        <v>797</v>
      </c>
      <c r="D300" s="6">
        <v>0</v>
      </c>
      <c r="E300" s="6">
        <v>85</v>
      </c>
      <c r="F300" s="6">
        <f t="shared" si="40"/>
        <v>1</v>
      </c>
      <c r="G300" s="6">
        <f t="shared" si="41"/>
        <v>25</v>
      </c>
      <c r="H300" s="6" t="str" cm="1">
        <f t="array" ref="H300">_xlfn.IFS(E300&lt;=80,"Series",E300&lt;=120,"TV Movie",E300&gt;120,"Long Movie")</f>
        <v>TV Movie</v>
      </c>
      <c r="I300" t="s">
        <v>132</v>
      </c>
      <c r="J300" t="s">
        <v>8162</v>
      </c>
      <c r="K300" t="s">
        <v>5802</v>
      </c>
      <c r="L300" s="5">
        <v>7.6</v>
      </c>
      <c r="M300" t="str" cm="1">
        <f t="array" ref="M300">_xlfn.IFS(L300&lt;=2,"Flop",L300&lt;=5,"Average",L300&lt;=7,"Hit",L300&lt;=9,"Superhit",L300&gt;9,"BlockBuster")</f>
        <v>Superhit</v>
      </c>
      <c r="N300" s="6">
        <v>179876</v>
      </c>
      <c r="O300" s="6" t="str" cm="1">
        <f t="array" ref="O300">_xlfn.IFS(N300&lt;=100000,"Low",N300&lt;=500000,"Median",N300&lt;=1500000,"High",N300&gt;1500000,"Very High")</f>
        <v>Median</v>
      </c>
      <c r="P300">
        <v>12000000</v>
      </c>
      <c r="Q300">
        <v>78756177</v>
      </c>
      <c r="R300">
        <f t="shared" si="42"/>
        <v>66756177</v>
      </c>
      <c r="S300" t="str">
        <f t="shared" si="43"/>
        <v>Profit</v>
      </c>
      <c r="T300" s="1">
        <v>32479</v>
      </c>
      <c r="U300" t="s">
        <v>798</v>
      </c>
      <c r="V300" s="14">
        <v>32479</v>
      </c>
      <c r="W300" t="str">
        <f t="shared" si="44"/>
        <v>December</v>
      </c>
      <c r="X300" s="4" t="str">
        <f t="shared" si="45"/>
        <v>1988</v>
      </c>
      <c r="Y300" s="6">
        <f t="shared" si="46"/>
        <v>1988</v>
      </c>
      <c r="Z300" s="4" t="str">
        <f t="shared" si="47"/>
        <v>2</v>
      </c>
      <c r="AA300" s="6">
        <f t="shared" si="48"/>
        <v>2</v>
      </c>
      <c r="AB300" t="str">
        <f t="shared" si="49"/>
        <v>Friday</v>
      </c>
    </row>
    <row r="301" spans="1:28" x14ac:dyDescent="0.25">
      <c r="A301" s="3" t="s">
        <v>799</v>
      </c>
      <c r="B301" t="s">
        <v>800</v>
      </c>
      <c r="C301" s="3" t="s">
        <v>800</v>
      </c>
      <c r="D301" s="6">
        <v>0</v>
      </c>
      <c r="E301" s="6">
        <v>93</v>
      </c>
      <c r="F301" s="6">
        <f t="shared" si="40"/>
        <v>1</v>
      </c>
      <c r="G301" s="6">
        <f t="shared" si="41"/>
        <v>33</v>
      </c>
      <c r="H301" s="6" t="str" cm="1">
        <f t="array" ref="H301">_xlfn.IFS(E301&lt;=80,"Series",E301&lt;=120,"TV Movie",E301&gt;120,"Long Movie")</f>
        <v>TV Movie</v>
      </c>
      <c r="I301" t="s">
        <v>83</v>
      </c>
      <c r="J301" t="s">
        <v>5802</v>
      </c>
      <c r="K301" t="s">
        <v>5802</v>
      </c>
      <c r="L301" s="5">
        <v>5.6</v>
      </c>
      <c r="M301" t="str" cm="1">
        <f t="array" ref="M301">_xlfn.IFS(L301&lt;=2,"Flop",L301&lt;=5,"Average",L301&lt;=7,"Hit",L301&lt;=9,"Superhit",L301&gt;9,"BlockBuster")</f>
        <v>Hit</v>
      </c>
      <c r="N301" s="6">
        <v>60452</v>
      </c>
      <c r="O301" s="6" t="str" cm="1">
        <f t="array" ref="O301">_xlfn.IFS(N301&lt;=100000,"Low",N301&lt;=500000,"Median",N301&lt;=1500000,"High",N301&gt;1500000,"Very High")</f>
        <v>Low</v>
      </c>
      <c r="P301">
        <v>13000000</v>
      </c>
      <c r="Q301">
        <v>49369899</v>
      </c>
      <c r="R301">
        <f t="shared" si="42"/>
        <v>36369899</v>
      </c>
      <c r="S301" t="str">
        <f t="shared" si="43"/>
        <v>Profit</v>
      </c>
      <c r="T301" s="1">
        <v>32374</v>
      </c>
      <c r="U301" t="s">
        <v>801</v>
      </c>
      <c r="V301" s="14">
        <v>32374</v>
      </c>
      <c r="W301" t="str">
        <f t="shared" si="44"/>
        <v>August</v>
      </c>
      <c r="X301" s="4" t="str">
        <f t="shared" si="45"/>
        <v>1988</v>
      </c>
      <c r="Y301" s="6">
        <f t="shared" si="46"/>
        <v>1988</v>
      </c>
      <c r="Z301" s="4" t="str">
        <f t="shared" si="47"/>
        <v>19</v>
      </c>
      <c r="AA301" s="6">
        <f t="shared" si="48"/>
        <v>19</v>
      </c>
      <c r="AB301" t="str">
        <f t="shared" si="49"/>
        <v>Friday</v>
      </c>
    </row>
    <row r="302" spans="1:28" x14ac:dyDescent="0.25">
      <c r="A302" s="3" t="s">
        <v>802</v>
      </c>
      <c r="B302" t="s">
        <v>803</v>
      </c>
      <c r="C302" s="3" t="s">
        <v>804</v>
      </c>
      <c r="D302" s="6">
        <v>0</v>
      </c>
      <c r="E302" s="6">
        <v>155</v>
      </c>
      <c r="F302" s="6">
        <f t="shared" si="40"/>
        <v>2</v>
      </c>
      <c r="G302" s="6">
        <f t="shared" si="41"/>
        <v>35</v>
      </c>
      <c r="H302" s="6" t="str" cm="1">
        <f t="array" ref="H302">_xlfn.IFS(E302&lt;=80,"Series",E302&lt;=120,"TV Movie",E302&gt;120,"Long Movie")</f>
        <v>Long Movie</v>
      </c>
      <c r="I302" t="s">
        <v>145</v>
      </c>
      <c r="J302" t="s">
        <v>8157</v>
      </c>
      <c r="K302" t="s">
        <v>5802</v>
      </c>
      <c r="L302" s="5">
        <v>8.5</v>
      </c>
      <c r="M302" t="str" cm="1">
        <f t="array" ref="M302">_xlfn.IFS(L302&lt;=2,"Flop",L302&lt;=5,"Average",L302&lt;=7,"Hit",L302&lt;=9,"Superhit",L302&gt;9,"BlockBuster")</f>
        <v>Superhit</v>
      </c>
      <c r="N302" s="6">
        <v>275772</v>
      </c>
      <c r="O302" s="6" t="str" cm="1">
        <f t="array" ref="O302">_xlfn.IFS(N302&lt;=100000,"Low",N302&lt;=500000,"Median",N302&lt;=1500000,"High",N302&gt;1500000,"Very High")</f>
        <v>Median</v>
      </c>
      <c r="P302">
        <v>5000000</v>
      </c>
      <c r="Q302">
        <v>13019063</v>
      </c>
      <c r="R302">
        <f t="shared" si="42"/>
        <v>8019063</v>
      </c>
      <c r="S302" t="str">
        <f t="shared" si="43"/>
        <v>Profit</v>
      </c>
      <c r="T302" s="1">
        <v>32415</v>
      </c>
      <c r="U302" t="s">
        <v>805</v>
      </c>
      <c r="V302" s="14">
        <v>32415</v>
      </c>
      <c r="W302" t="str">
        <f t="shared" si="44"/>
        <v>September</v>
      </c>
      <c r="X302" s="4" t="str">
        <f t="shared" si="45"/>
        <v>1988</v>
      </c>
      <c r="Y302" s="6">
        <f t="shared" si="46"/>
        <v>1988</v>
      </c>
      <c r="Z302" s="4" t="str">
        <f t="shared" si="47"/>
        <v>29</v>
      </c>
      <c r="AA302" s="6">
        <f t="shared" si="48"/>
        <v>29</v>
      </c>
      <c r="AB302" t="str">
        <f t="shared" si="49"/>
        <v>Thursday</v>
      </c>
    </row>
    <row r="303" spans="1:28" x14ac:dyDescent="0.25">
      <c r="A303" s="3" t="s">
        <v>806</v>
      </c>
      <c r="B303" t="s">
        <v>807</v>
      </c>
      <c r="C303" s="3" t="s">
        <v>807</v>
      </c>
      <c r="D303" s="6">
        <v>0</v>
      </c>
      <c r="E303" s="6">
        <v>74</v>
      </c>
      <c r="F303" s="6">
        <f t="shared" si="40"/>
        <v>1</v>
      </c>
      <c r="G303" s="6">
        <f t="shared" si="41"/>
        <v>14</v>
      </c>
      <c r="H303" s="6" t="str" cm="1">
        <f t="array" ref="H303">_xlfn.IFS(E303&lt;=80,"Series",E303&lt;=120,"TV Movie",E303&gt;120,"Long Movie")</f>
        <v>Series</v>
      </c>
      <c r="I303" t="s">
        <v>8158</v>
      </c>
      <c r="J303" t="s">
        <v>8159</v>
      </c>
      <c r="K303" t="s">
        <v>132</v>
      </c>
      <c r="L303" s="5">
        <v>6.6</v>
      </c>
      <c r="M303" t="str" cm="1">
        <f t="array" ref="M303">_xlfn.IFS(L303&lt;=2,"Flop",L303&lt;=5,"Average",L303&lt;=7,"Hit",L303&lt;=9,"Superhit",L303&gt;9,"BlockBuster")</f>
        <v>Hit</v>
      </c>
      <c r="N303" s="6">
        <v>51790</v>
      </c>
      <c r="O303" s="6" t="str" cm="1">
        <f t="array" ref="O303">_xlfn.IFS(N303&lt;=100000,"Low",N303&lt;=500000,"Median",N303&lt;=1500000,"High",N303&gt;1500000,"Very High")</f>
        <v>Low</v>
      </c>
      <c r="P303">
        <v>31000000</v>
      </c>
      <c r="Q303">
        <v>74151346</v>
      </c>
      <c r="R303">
        <f t="shared" si="42"/>
        <v>43151346</v>
      </c>
      <c r="S303" t="str">
        <f t="shared" si="43"/>
        <v>Profit</v>
      </c>
      <c r="T303" s="1">
        <v>32460</v>
      </c>
      <c r="U303" t="s">
        <v>808</v>
      </c>
      <c r="V303" s="14">
        <v>32460</v>
      </c>
      <c r="W303" t="str">
        <f t="shared" si="44"/>
        <v>November</v>
      </c>
      <c r="X303" s="4" t="str">
        <f t="shared" si="45"/>
        <v>1988</v>
      </c>
      <c r="Y303" s="6">
        <f t="shared" si="46"/>
        <v>1988</v>
      </c>
      <c r="Z303" s="4" t="str">
        <f t="shared" si="47"/>
        <v>13</v>
      </c>
      <c r="AA303" s="6">
        <f t="shared" si="48"/>
        <v>13</v>
      </c>
      <c r="AB303" t="str">
        <f t="shared" si="49"/>
        <v>Sunday</v>
      </c>
    </row>
    <row r="304" spans="1:28" x14ac:dyDescent="0.25">
      <c r="A304" s="3" t="s">
        <v>809</v>
      </c>
      <c r="B304" t="s">
        <v>810</v>
      </c>
      <c r="C304" s="3" t="s">
        <v>810</v>
      </c>
      <c r="D304" s="6">
        <v>0</v>
      </c>
      <c r="E304" s="6">
        <v>133</v>
      </c>
      <c r="F304" s="6">
        <f t="shared" si="40"/>
        <v>2</v>
      </c>
      <c r="G304" s="6">
        <f t="shared" si="41"/>
        <v>13</v>
      </c>
      <c r="H304" s="6" t="str" cm="1">
        <f t="array" ref="H304">_xlfn.IFS(E304&lt;=80,"Series",E304&lt;=120,"TV Movie",E304&gt;120,"Long Movie")</f>
        <v>Long Movie</v>
      </c>
      <c r="I304" t="s">
        <v>145</v>
      </c>
      <c r="J304" t="s">
        <v>5802</v>
      </c>
      <c r="K304" t="s">
        <v>5802</v>
      </c>
      <c r="L304" s="5">
        <v>8</v>
      </c>
      <c r="M304" t="str" cm="1">
        <f t="array" ref="M304">_xlfn.IFS(L304&lt;=2,"Flop",L304&lt;=5,"Average",L304&lt;=7,"Hit",L304&lt;=9,"Superhit",L304&gt;9,"BlockBuster")</f>
        <v>Superhit</v>
      </c>
      <c r="N304" s="6">
        <v>536153</v>
      </c>
      <c r="O304" s="6" t="str" cm="1">
        <f t="array" ref="O304">_xlfn.IFS(N304&lt;=100000,"Low",N304&lt;=500000,"Median",N304&lt;=1500000,"High",N304&gt;1500000,"Very High")</f>
        <v>High</v>
      </c>
      <c r="P304">
        <v>25000000</v>
      </c>
      <c r="Q304">
        <v>354825435</v>
      </c>
      <c r="R304">
        <f t="shared" si="42"/>
        <v>329825435</v>
      </c>
      <c r="S304" t="str">
        <f t="shared" si="43"/>
        <v>Profit</v>
      </c>
      <c r="T304" s="1">
        <v>32489</v>
      </c>
      <c r="U304" t="s">
        <v>484</v>
      </c>
      <c r="V304" s="14">
        <v>32489</v>
      </c>
      <c r="W304" t="str">
        <f t="shared" si="44"/>
        <v>December</v>
      </c>
      <c r="X304" s="4" t="str">
        <f t="shared" si="45"/>
        <v>1988</v>
      </c>
      <c r="Y304" s="6">
        <f t="shared" si="46"/>
        <v>1988</v>
      </c>
      <c r="Z304" s="4" t="str">
        <f t="shared" si="47"/>
        <v>12</v>
      </c>
      <c r="AA304" s="6">
        <f t="shared" si="48"/>
        <v>12</v>
      </c>
      <c r="AB304" t="str">
        <f t="shared" si="49"/>
        <v>Monday</v>
      </c>
    </row>
    <row r="305" spans="1:28" x14ac:dyDescent="0.25">
      <c r="A305" s="3" t="s">
        <v>811</v>
      </c>
      <c r="B305" t="s">
        <v>812</v>
      </c>
      <c r="C305" s="3" t="s">
        <v>812</v>
      </c>
      <c r="D305" s="6">
        <v>0</v>
      </c>
      <c r="E305" s="6">
        <v>102</v>
      </c>
      <c r="F305" s="6">
        <f t="shared" si="40"/>
        <v>1</v>
      </c>
      <c r="G305" s="6">
        <f t="shared" si="41"/>
        <v>42</v>
      </c>
      <c r="H305" s="6" t="str" cm="1">
        <f t="array" ref="H305">_xlfn.IFS(E305&lt;=80,"Series",E305&lt;=120,"TV Movie",E305&gt;120,"Long Movie")</f>
        <v>TV Movie</v>
      </c>
      <c r="I305" t="s">
        <v>5529</v>
      </c>
      <c r="J305" t="s">
        <v>8158</v>
      </c>
      <c r="K305" t="s">
        <v>3857</v>
      </c>
      <c r="L305" s="5">
        <v>5.8</v>
      </c>
      <c r="M305" t="str" cm="1">
        <f t="array" ref="M305">_xlfn.IFS(L305&lt;=2,"Flop",L305&lt;=5,"Average",L305&lt;=7,"Hit",L305&lt;=9,"Superhit",L305&gt;9,"BlockBuster")</f>
        <v>Hit</v>
      </c>
      <c r="N305" s="6">
        <v>137872</v>
      </c>
      <c r="O305" s="6" t="str" cm="1">
        <f t="array" ref="O305">_xlfn.IFS(N305&lt;=100000,"Low",N305&lt;=500000,"Median",N305&lt;=1500000,"High",N305&gt;1500000,"Very High")</f>
        <v>Median</v>
      </c>
      <c r="P305">
        <v>63000000</v>
      </c>
      <c r="Q305">
        <v>189015611</v>
      </c>
      <c r="R305">
        <f t="shared" si="42"/>
        <v>126015611</v>
      </c>
      <c r="S305" t="str">
        <f t="shared" si="43"/>
        <v>Profit</v>
      </c>
      <c r="T305" s="1">
        <v>32288</v>
      </c>
      <c r="U305" t="s">
        <v>813</v>
      </c>
      <c r="V305" s="14">
        <v>32288</v>
      </c>
      <c r="W305" t="str">
        <f t="shared" si="44"/>
        <v>May</v>
      </c>
      <c r="X305" s="4" t="str">
        <f t="shared" si="45"/>
        <v>1988</v>
      </c>
      <c r="Y305" s="6">
        <f t="shared" si="46"/>
        <v>1988</v>
      </c>
      <c r="Z305" s="4" t="str">
        <f t="shared" si="47"/>
        <v>25</v>
      </c>
      <c r="AA305" s="6">
        <f t="shared" si="48"/>
        <v>25</v>
      </c>
      <c r="AB305" t="str">
        <f t="shared" si="49"/>
        <v>Wednesday</v>
      </c>
    </row>
    <row r="306" spans="1:28" x14ac:dyDescent="0.25">
      <c r="A306" s="3" t="s">
        <v>814</v>
      </c>
      <c r="B306" t="s">
        <v>815</v>
      </c>
      <c r="C306" s="3" t="s">
        <v>815</v>
      </c>
      <c r="D306" s="6">
        <v>0</v>
      </c>
      <c r="E306" s="6">
        <v>104</v>
      </c>
      <c r="F306" s="6">
        <f t="shared" si="40"/>
        <v>1</v>
      </c>
      <c r="G306" s="6">
        <f t="shared" si="41"/>
        <v>44</v>
      </c>
      <c r="H306" s="6" t="str" cm="1">
        <f t="array" ref="H306">_xlfn.IFS(E306&lt;=80,"Series",E306&lt;=120,"TV Movie",E306&gt;120,"Long Movie")</f>
        <v>TV Movie</v>
      </c>
      <c r="I306" t="s">
        <v>5529</v>
      </c>
      <c r="J306" t="s">
        <v>132</v>
      </c>
      <c r="K306" t="s">
        <v>8162</v>
      </c>
      <c r="L306" s="5">
        <v>6.1</v>
      </c>
      <c r="M306" t="str" cm="1">
        <f t="array" ref="M306">_xlfn.IFS(L306&lt;=2,"Flop",L306&lt;=5,"Average",L306&lt;=7,"Hit",L306&lt;=9,"Superhit",L306&gt;9,"BlockBuster")</f>
        <v>Hit</v>
      </c>
      <c r="N306" s="6">
        <v>74709</v>
      </c>
      <c r="O306" s="6" t="str" cm="1">
        <f t="array" ref="O306">_xlfn.IFS(N306&lt;=100000,"Low",N306&lt;=500000,"Median",N306&lt;=1500000,"High",N306&gt;1500000,"Very High")</f>
        <v>Low</v>
      </c>
      <c r="P306">
        <v>29000000</v>
      </c>
      <c r="Q306">
        <v>34994648</v>
      </c>
      <c r="R306">
        <f t="shared" si="42"/>
        <v>5994648</v>
      </c>
      <c r="S306" t="str">
        <f t="shared" si="43"/>
        <v>Profit</v>
      </c>
      <c r="T306" s="1">
        <v>32308</v>
      </c>
      <c r="U306" t="s">
        <v>266</v>
      </c>
      <c r="V306" s="14">
        <v>32308</v>
      </c>
      <c r="W306" t="str">
        <f t="shared" si="44"/>
        <v>June</v>
      </c>
      <c r="X306" s="4" t="str">
        <f t="shared" si="45"/>
        <v>1988</v>
      </c>
      <c r="Y306" s="6">
        <f t="shared" si="46"/>
        <v>1988</v>
      </c>
      <c r="Z306" s="4" t="str">
        <f t="shared" si="47"/>
        <v>14</v>
      </c>
      <c r="AA306" s="6">
        <f t="shared" si="48"/>
        <v>14</v>
      </c>
      <c r="AB306" t="str">
        <f t="shared" si="49"/>
        <v>Tuesday</v>
      </c>
    </row>
    <row r="307" spans="1:28" x14ac:dyDescent="0.25">
      <c r="A307" s="3" t="s">
        <v>816</v>
      </c>
      <c r="B307" t="s">
        <v>817</v>
      </c>
      <c r="C307" s="3" t="s">
        <v>817</v>
      </c>
      <c r="D307" s="6">
        <v>0</v>
      </c>
      <c r="E307" s="6">
        <v>101</v>
      </c>
      <c r="F307" s="6">
        <f t="shared" si="40"/>
        <v>1</v>
      </c>
      <c r="G307" s="6">
        <f t="shared" si="41"/>
        <v>41</v>
      </c>
      <c r="H307" s="6" t="str" cm="1">
        <f t="array" ref="H307">_xlfn.IFS(E307&lt;=80,"Series",E307&lt;=120,"TV Movie",E307&gt;120,"Long Movie")</f>
        <v>TV Movie</v>
      </c>
      <c r="I307" t="s">
        <v>132</v>
      </c>
      <c r="J307" t="s">
        <v>145</v>
      </c>
      <c r="K307" t="s">
        <v>8156</v>
      </c>
      <c r="L307" s="5">
        <v>6.9</v>
      </c>
      <c r="M307" t="str" cm="1">
        <f t="array" ref="M307">_xlfn.IFS(L307&lt;=2,"Flop",L307&lt;=5,"Average",L307&lt;=7,"Hit",L307&lt;=9,"Superhit",L307&gt;9,"BlockBuster")</f>
        <v>Hit</v>
      </c>
      <c r="N307" s="6">
        <v>109771</v>
      </c>
      <c r="O307" s="6" t="str" cm="1">
        <f t="array" ref="O307">_xlfn.IFS(N307&lt;=100000,"Low",N307&lt;=500000,"Median",N307&lt;=1500000,"High",N307&gt;1500000,"Very High")</f>
        <v>Median</v>
      </c>
      <c r="P307">
        <v>32000000</v>
      </c>
      <c r="Q307">
        <v>60329001</v>
      </c>
      <c r="R307">
        <f t="shared" si="42"/>
        <v>28329001</v>
      </c>
      <c r="S307" t="str">
        <f t="shared" si="43"/>
        <v>Profit</v>
      </c>
      <c r="T307" s="1">
        <v>32464</v>
      </c>
      <c r="U307" t="s">
        <v>175</v>
      </c>
      <c r="V307" s="14">
        <v>32464</v>
      </c>
      <c r="W307" t="str">
        <f t="shared" si="44"/>
        <v>November</v>
      </c>
      <c r="X307" s="4" t="str">
        <f t="shared" si="45"/>
        <v>1988</v>
      </c>
      <c r="Y307" s="6">
        <f t="shared" si="46"/>
        <v>1988</v>
      </c>
      <c r="Z307" s="4" t="str">
        <f t="shared" si="47"/>
        <v>17</v>
      </c>
      <c r="AA307" s="6">
        <f t="shared" si="48"/>
        <v>17</v>
      </c>
      <c r="AB307" t="str">
        <f t="shared" si="49"/>
        <v>Thursday</v>
      </c>
    </row>
    <row r="308" spans="1:28" x14ac:dyDescent="0.25">
      <c r="A308" s="3" t="s">
        <v>818</v>
      </c>
      <c r="B308" t="s">
        <v>819</v>
      </c>
      <c r="C308" s="3" t="s">
        <v>819</v>
      </c>
      <c r="D308" s="6">
        <v>0</v>
      </c>
      <c r="E308" s="6">
        <v>94</v>
      </c>
      <c r="F308" s="6">
        <f t="shared" si="40"/>
        <v>1</v>
      </c>
      <c r="G308" s="6">
        <f t="shared" si="41"/>
        <v>34</v>
      </c>
      <c r="H308" s="6" t="str" cm="1">
        <f t="array" ref="H308">_xlfn.IFS(E308&lt;=80,"Series",E308&lt;=120,"TV Movie",E308&gt;120,"Long Movie")</f>
        <v>TV Movie</v>
      </c>
      <c r="I308" t="s">
        <v>5529</v>
      </c>
      <c r="J308" t="s">
        <v>83</v>
      </c>
      <c r="K308" t="s">
        <v>8161</v>
      </c>
      <c r="L308" s="5">
        <v>7.2</v>
      </c>
      <c r="M308" t="str" cm="1">
        <f t="array" ref="M308">_xlfn.IFS(L308&lt;=2,"Flop",L308&lt;=5,"Average",L308&lt;=7,"Hit",L308&lt;=9,"Superhit",L308&gt;9,"BlockBuster")</f>
        <v>Superhit</v>
      </c>
      <c r="N308" s="6">
        <v>141374</v>
      </c>
      <c r="O308" s="6" t="str" cm="1">
        <f t="array" ref="O308">_xlfn.IFS(N308&lt;=100000,"Low",N308&lt;=500000,"Median",N308&lt;=1500000,"High",N308&gt;1500000,"Very High")</f>
        <v>Median</v>
      </c>
      <c r="P308">
        <v>4000000</v>
      </c>
      <c r="Q308">
        <v>13009198</v>
      </c>
      <c r="R308">
        <f t="shared" si="42"/>
        <v>9009198</v>
      </c>
      <c r="S308" t="str">
        <f t="shared" si="43"/>
        <v>Profit</v>
      </c>
      <c r="T308" s="1">
        <v>32451</v>
      </c>
      <c r="U308" t="s">
        <v>158</v>
      </c>
      <c r="V308" s="14">
        <v>32451</v>
      </c>
      <c r="W308" t="str">
        <f t="shared" si="44"/>
        <v>November</v>
      </c>
      <c r="X308" s="4" t="str">
        <f t="shared" si="45"/>
        <v>1988</v>
      </c>
      <c r="Y308" s="6">
        <f t="shared" si="46"/>
        <v>1988</v>
      </c>
      <c r="Z308" s="4" t="str">
        <f t="shared" si="47"/>
        <v>4</v>
      </c>
      <c r="AA308" s="6">
        <f t="shared" si="48"/>
        <v>4</v>
      </c>
      <c r="AB308" t="str">
        <f t="shared" si="49"/>
        <v>Friday</v>
      </c>
    </row>
    <row r="309" spans="1:28" x14ac:dyDescent="0.25">
      <c r="A309" s="3" t="s">
        <v>820</v>
      </c>
      <c r="B309" t="s">
        <v>821</v>
      </c>
      <c r="C309" s="3" t="s">
        <v>822</v>
      </c>
      <c r="D309" s="6">
        <v>0</v>
      </c>
      <c r="E309" s="6">
        <v>86</v>
      </c>
      <c r="F309" s="6">
        <f t="shared" si="40"/>
        <v>1</v>
      </c>
      <c r="G309" s="6">
        <f t="shared" si="41"/>
        <v>26</v>
      </c>
      <c r="H309" s="6" t="str" cm="1">
        <f t="array" ref="H309">_xlfn.IFS(E309&lt;=80,"Series",E309&lt;=120,"TV Movie",E309&gt;120,"Long Movie")</f>
        <v>TV Movie</v>
      </c>
      <c r="I309" t="s">
        <v>8159</v>
      </c>
      <c r="J309" t="s">
        <v>132</v>
      </c>
      <c r="K309" t="s">
        <v>8163</v>
      </c>
      <c r="L309" s="5">
        <v>8.1</v>
      </c>
      <c r="M309" t="str" cm="1">
        <f t="array" ref="M309">_xlfn.IFS(L309&lt;=2,"Flop",L309&lt;=5,"Average",L309&lt;=7,"Hit",L309&lt;=9,"Superhit",L309&gt;9,"BlockBuster")</f>
        <v>Superhit</v>
      </c>
      <c r="N309" s="6">
        <v>365070</v>
      </c>
      <c r="O309" s="6" t="str" cm="1">
        <f t="array" ref="O309">_xlfn.IFS(N309&lt;=100000,"Low",N309&lt;=500000,"Median",N309&lt;=1500000,"High",N309&gt;1500000,"Very High")</f>
        <v>Median</v>
      </c>
      <c r="P309">
        <v>3700000</v>
      </c>
      <c r="Q309">
        <v>30690454</v>
      </c>
      <c r="R309">
        <f t="shared" si="42"/>
        <v>26990454</v>
      </c>
      <c r="S309" t="str">
        <f t="shared" si="43"/>
        <v>Profit</v>
      </c>
      <c r="T309" s="1">
        <v>32249</v>
      </c>
      <c r="U309" t="s">
        <v>478</v>
      </c>
      <c r="V309" s="14">
        <v>32249</v>
      </c>
      <c r="W309" t="str">
        <f t="shared" si="44"/>
        <v>April</v>
      </c>
      <c r="X309" s="4" t="str">
        <f t="shared" si="45"/>
        <v>1988</v>
      </c>
      <c r="Y309" s="6">
        <f t="shared" si="46"/>
        <v>1988</v>
      </c>
      <c r="Z309" s="4" t="str">
        <f t="shared" si="47"/>
        <v>16</v>
      </c>
      <c r="AA309" s="6">
        <f t="shared" si="48"/>
        <v>16</v>
      </c>
      <c r="AB309" t="str">
        <f t="shared" si="49"/>
        <v>Saturday</v>
      </c>
    </row>
    <row r="310" spans="1:28" x14ac:dyDescent="0.25">
      <c r="A310" s="3" t="s">
        <v>823</v>
      </c>
      <c r="B310" t="s">
        <v>824</v>
      </c>
      <c r="C310" s="3" t="s">
        <v>824</v>
      </c>
      <c r="D310" s="6">
        <v>0</v>
      </c>
      <c r="E310" s="6">
        <v>107</v>
      </c>
      <c r="F310" s="6">
        <f t="shared" si="40"/>
        <v>1</v>
      </c>
      <c r="G310" s="6">
        <f t="shared" si="41"/>
        <v>47</v>
      </c>
      <c r="H310" s="6" t="str" cm="1">
        <f t="array" ref="H310">_xlfn.IFS(E310&lt;=80,"Series",E310&lt;=120,"TV Movie",E310&gt;120,"Long Movie")</f>
        <v>TV Movie</v>
      </c>
      <c r="I310" t="s">
        <v>132</v>
      </c>
      <c r="J310" t="s">
        <v>8162</v>
      </c>
      <c r="K310" t="s">
        <v>5802</v>
      </c>
      <c r="L310" s="5">
        <v>6.1</v>
      </c>
      <c r="M310" t="str" cm="1">
        <f t="array" ref="M310">_xlfn.IFS(L310&lt;=2,"Flop",L310&lt;=5,"Average",L310&lt;=7,"Hit",L310&lt;=9,"Superhit",L310&gt;9,"BlockBuster")</f>
        <v>Hit</v>
      </c>
      <c r="N310" s="6">
        <v>133874</v>
      </c>
      <c r="O310" s="6" t="str" cm="1">
        <f t="array" ref="O310">_xlfn.IFS(N310&lt;=100000,"Low",N310&lt;=500000,"Median",N310&lt;=1500000,"High",N310&gt;1500000,"Very High")</f>
        <v>Median</v>
      </c>
      <c r="P310">
        <v>15000000</v>
      </c>
      <c r="Q310">
        <v>216614388</v>
      </c>
      <c r="R310">
        <f t="shared" si="42"/>
        <v>201614388</v>
      </c>
      <c r="S310" t="str">
        <f t="shared" si="43"/>
        <v>Profit</v>
      </c>
      <c r="T310" s="1">
        <v>32485</v>
      </c>
      <c r="U310" t="s">
        <v>342</v>
      </c>
      <c r="V310" s="14">
        <v>32485</v>
      </c>
      <c r="W310" t="str">
        <f t="shared" si="44"/>
        <v>December</v>
      </c>
      <c r="X310" s="4" t="str">
        <f t="shared" si="45"/>
        <v>1988</v>
      </c>
      <c r="Y310" s="6">
        <f t="shared" si="46"/>
        <v>1988</v>
      </c>
      <c r="Z310" s="4" t="str">
        <f t="shared" si="47"/>
        <v>8</v>
      </c>
      <c r="AA310" s="6">
        <f t="shared" si="48"/>
        <v>8</v>
      </c>
      <c r="AB310" t="str">
        <f t="shared" si="49"/>
        <v>Thursday</v>
      </c>
    </row>
    <row r="311" spans="1:28" x14ac:dyDescent="0.25">
      <c r="A311" s="3" t="s">
        <v>825</v>
      </c>
      <c r="B311" t="s">
        <v>826</v>
      </c>
      <c r="C311" s="3" t="s">
        <v>826</v>
      </c>
      <c r="D311" s="6">
        <v>0</v>
      </c>
      <c r="E311" s="6">
        <v>104</v>
      </c>
      <c r="F311" s="6">
        <f t="shared" si="40"/>
        <v>1</v>
      </c>
      <c r="G311" s="6">
        <f t="shared" si="41"/>
        <v>44</v>
      </c>
      <c r="H311" s="6" t="str" cm="1">
        <f t="array" ref="H311">_xlfn.IFS(E311&lt;=80,"Series",E311&lt;=120,"TV Movie",E311&gt;120,"Long Movie")</f>
        <v>TV Movie</v>
      </c>
      <c r="I311" t="s">
        <v>8158</v>
      </c>
      <c r="J311" t="s">
        <v>132</v>
      </c>
      <c r="K311" t="s">
        <v>8162</v>
      </c>
      <c r="L311" s="5">
        <v>7.7</v>
      </c>
      <c r="M311" t="str" cm="1">
        <f t="array" ref="M311">_xlfn.IFS(L311&lt;=2,"Flop",L311&lt;=5,"Average",L311&lt;=7,"Hit",L311&lt;=9,"Superhit",L311&gt;9,"BlockBuster")</f>
        <v>Superhit</v>
      </c>
      <c r="N311" s="6">
        <v>212308</v>
      </c>
      <c r="O311" s="6" t="str" cm="1">
        <f t="array" ref="O311">_xlfn.IFS(N311&lt;=100000,"Low",N311&lt;=500000,"Median",N311&lt;=1500000,"High",N311&gt;1500000,"Very High")</f>
        <v>Median</v>
      </c>
      <c r="P311">
        <v>70000000</v>
      </c>
      <c r="Q311">
        <v>329803958</v>
      </c>
      <c r="R311">
        <f t="shared" si="42"/>
        <v>259803958</v>
      </c>
      <c r="S311" t="str">
        <f t="shared" si="43"/>
        <v>Profit</v>
      </c>
      <c r="T311" s="1">
        <v>32315</v>
      </c>
      <c r="U311" t="s">
        <v>501</v>
      </c>
      <c r="V311" s="14">
        <v>32315</v>
      </c>
      <c r="W311" t="str">
        <f t="shared" si="44"/>
        <v>June</v>
      </c>
      <c r="X311" s="4" t="str">
        <f t="shared" si="45"/>
        <v>1988</v>
      </c>
      <c r="Y311" s="6">
        <f t="shared" si="46"/>
        <v>1988</v>
      </c>
      <c r="Z311" s="4" t="str">
        <f t="shared" si="47"/>
        <v>21</v>
      </c>
      <c r="AA311" s="6">
        <f t="shared" si="48"/>
        <v>21</v>
      </c>
      <c r="AB311" t="str">
        <f t="shared" si="49"/>
        <v>Tuesday</v>
      </c>
    </row>
    <row r="312" spans="1:28" x14ac:dyDescent="0.25">
      <c r="A312" s="3" t="s">
        <v>827</v>
      </c>
      <c r="B312" t="s">
        <v>828</v>
      </c>
      <c r="C312" s="3" t="s">
        <v>828</v>
      </c>
      <c r="D312" s="6">
        <v>0</v>
      </c>
      <c r="E312" s="6">
        <v>126</v>
      </c>
      <c r="F312" s="6">
        <f t="shared" si="40"/>
        <v>2</v>
      </c>
      <c r="G312" s="6">
        <f t="shared" si="41"/>
        <v>6</v>
      </c>
      <c r="H312" s="6" t="str" cm="1">
        <f t="array" ref="H312">_xlfn.IFS(E312&lt;=80,"Series",E312&lt;=120,"TV Movie",E312&gt;120,"Long Movie")</f>
        <v>Long Movie</v>
      </c>
      <c r="I312" t="s">
        <v>5529</v>
      </c>
      <c r="J312" t="s">
        <v>8158</v>
      </c>
      <c r="K312" t="s">
        <v>145</v>
      </c>
      <c r="L312" s="5">
        <v>7.2</v>
      </c>
      <c r="M312" t="str" cm="1">
        <f t="array" ref="M312">_xlfn.IFS(L312&lt;=2,"Flop",L312&lt;=5,"Average",L312&lt;=7,"Hit",L312&lt;=9,"Superhit",L312&gt;9,"BlockBuster")</f>
        <v>Superhit</v>
      </c>
      <c r="N312" s="6">
        <v>128173</v>
      </c>
      <c r="O312" s="6" t="str" cm="1">
        <f t="array" ref="O312">_xlfn.IFS(N312&lt;=100000,"Low",N312&lt;=500000,"Median",N312&lt;=1500000,"High",N312&gt;1500000,"Very High")</f>
        <v>Median</v>
      </c>
      <c r="P312">
        <v>35000000</v>
      </c>
      <c r="Q312">
        <v>57269863</v>
      </c>
      <c r="R312">
        <f t="shared" si="42"/>
        <v>22269863</v>
      </c>
      <c r="S312" t="str">
        <f t="shared" si="43"/>
        <v>Profit</v>
      </c>
      <c r="T312" s="1">
        <v>32283</v>
      </c>
      <c r="U312" t="s">
        <v>507</v>
      </c>
      <c r="V312" s="14">
        <v>32283</v>
      </c>
      <c r="W312" t="str">
        <f t="shared" si="44"/>
        <v>May</v>
      </c>
      <c r="X312" s="4" t="str">
        <f t="shared" si="45"/>
        <v>1988</v>
      </c>
      <c r="Y312" s="6">
        <f t="shared" si="46"/>
        <v>1988</v>
      </c>
      <c r="Z312" s="4" t="str">
        <f t="shared" si="47"/>
        <v>20</v>
      </c>
      <c r="AA312" s="6">
        <f t="shared" si="48"/>
        <v>20</v>
      </c>
      <c r="AB312" t="str">
        <f t="shared" si="49"/>
        <v>Friday</v>
      </c>
    </row>
    <row r="313" spans="1:28" x14ac:dyDescent="0.25">
      <c r="A313" s="3" t="s">
        <v>829</v>
      </c>
      <c r="B313" t="s">
        <v>830</v>
      </c>
      <c r="C313" s="3" t="s">
        <v>830</v>
      </c>
      <c r="D313" s="6">
        <v>0</v>
      </c>
      <c r="E313" s="6">
        <v>113</v>
      </c>
      <c r="F313" s="6">
        <f t="shared" si="40"/>
        <v>1</v>
      </c>
      <c r="G313" s="6">
        <f t="shared" si="41"/>
        <v>53</v>
      </c>
      <c r="H313" s="6" t="str" cm="1">
        <f t="array" ref="H313">_xlfn.IFS(E313&lt;=80,"Series",E313&lt;=120,"TV Movie",E313&gt;120,"Long Movie")</f>
        <v>TV Movie</v>
      </c>
      <c r="I313" t="s">
        <v>132</v>
      </c>
      <c r="J313" t="s">
        <v>145</v>
      </c>
      <c r="K313" t="s">
        <v>8157</v>
      </c>
      <c r="L313" s="5">
        <v>6.8</v>
      </c>
      <c r="M313" t="str" cm="1">
        <f t="array" ref="M313">_xlfn.IFS(L313&lt;=2,"Flop",L313&lt;=5,"Average",L313&lt;=7,"Hit",L313&lt;=9,"Superhit",L313&gt;9,"BlockBuster")</f>
        <v>Hit</v>
      </c>
      <c r="N313" s="6">
        <v>61056</v>
      </c>
      <c r="O313" s="6" t="str" cm="1">
        <f t="array" ref="O313">_xlfn.IFS(N313&lt;=100000,"Low",N313&lt;=500000,"Median",N313&lt;=1500000,"High",N313&gt;1500000,"Very High")</f>
        <v>Low</v>
      </c>
      <c r="P313">
        <v>28000000</v>
      </c>
      <c r="Q313">
        <v>102953112</v>
      </c>
      <c r="R313">
        <f t="shared" si="42"/>
        <v>74953112</v>
      </c>
      <c r="S313" t="str">
        <f t="shared" si="43"/>
        <v>Profit</v>
      </c>
      <c r="T313" s="1">
        <v>32497</v>
      </c>
      <c r="U313" t="s">
        <v>831</v>
      </c>
      <c r="V313" s="14">
        <v>32497</v>
      </c>
      <c r="W313" t="str">
        <f t="shared" si="44"/>
        <v>December</v>
      </c>
      <c r="X313" s="4" t="str">
        <f t="shared" si="45"/>
        <v>1988</v>
      </c>
      <c r="Y313" s="6">
        <f t="shared" si="46"/>
        <v>1988</v>
      </c>
      <c r="Z313" s="4" t="str">
        <f t="shared" si="47"/>
        <v>20</v>
      </c>
      <c r="AA313" s="6">
        <f t="shared" si="48"/>
        <v>20</v>
      </c>
      <c r="AB313" t="str">
        <f t="shared" si="49"/>
        <v>Tuesday</v>
      </c>
    </row>
    <row r="314" spans="1:28" x14ac:dyDescent="0.25">
      <c r="A314" s="3" t="s">
        <v>832</v>
      </c>
      <c r="B314" t="s">
        <v>833</v>
      </c>
      <c r="C314" s="3" t="s">
        <v>833</v>
      </c>
      <c r="D314" s="6">
        <v>0</v>
      </c>
      <c r="E314" s="6">
        <v>107</v>
      </c>
      <c r="F314" s="6">
        <f t="shared" si="40"/>
        <v>1</v>
      </c>
      <c r="G314" s="6">
        <f t="shared" si="41"/>
        <v>47</v>
      </c>
      <c r="H314" s="6" t="str" cm="1">
        <f t="array" ref="H314">_xlfn.IFS(E314&lt;=80,"Series",E314&lt;=120,"TV Movie",E314&gt;120,"Long Movie")</f>
        <v>TV Movie</v>
      </c>
      <c r="I314" t="s">
        <v>5529</v>
      </c>
      <c r="J314" t="s">
        <v>145</v>
      </c>
      <c r="K314" t="s">
        <v>178</v>
      </c>
      <c r="L314" s="5">
        <v>6.8</v>
      </c>
      <c r="M314" t="str" cm="1">
        <f t="array" ref="M314">_xlfn.IFS(L314&lt;=2,"Flop",L314&lt;=5,"Average",L314&lt;=7,"Hit",L314&lt;=9,"Superhit",L314&gt;9,"BlockBuster")</f>
        <v>Hit</v>
      </c>
      <c r="N314" s="6">
        <v>66233</v>
      </c>
      <c r="O314" s="6" t="str" cm="1">
        <f t="array" ref="O314">_xlfn.IFS(N314&lt;=100000,"Low",N314&lt;=500000,"Median",N314&lt;=1500000,"High",N314&gt;1500000,"Very High")</f>
        <v>Low</v>
      </c>
      <c r="P314">
        <v>13000000</v>
      </c>
      <c r="Q314">
        <v>45661556</v>
      </c>
      <c r="R314">
        <f t="shared" si="42"/>
        <v>32661556</v>
      </c>
      <c r="S314" t="str">
        <f t="shared" si="43"/>
        <v>Profit</v>
      </c>
      <c r="T314" s="1">
        <v>32365</v>
      </c>
      <c r="U314" t="s">
        <v>834</v>
      </c>
      <c r="V314" s="14">
        <v>32365</v>
      </c>
      <c r="W314" t="str">
        <f t="shared" si="44"/>
        <v>August</v>
      </c>
      <c r="X314" s="4" t="str">
        <f t="shared" si="45"/>
        <v>1988</v>
      </c>
      <c r="Y314" s="6">
        <f t="shared" si="46"/>
        <v>1988</v>
      </c>
      <c r="Z314" s="4" t="str">
        <f t="shared" si="47"/>
        <v>10</v>
      </c>
      <c r="AA314" s="6">
        <f t="shared" si="48"/>
        <v>10</v>
      </c>
      <c r="AB314" t="str">
        <f t="shared" si="49"/>
        <v>Wednesday</v>
      </c>
    </row>
    <row r="315" spans="1:28" x14ac:dyDescent="0.25">
      <c r="A315" s="3" t="s">
        <v>835</v>
      </c>
      <c r="B315" t="s">
        <v>836</v>
      </c>
      <c r="C315" s="3" t="s">
        <v>836</v>
      </c>
      <c r="D315" s="6">
        <v>0</v>
      </c>
      <c r="E315" s="6">
        <v>102</v>
      </c>
      <c r="F315" s="6">
        <f t="shared" si="40"/>
        <v>1</v>
      </c>
      <c r="G315" s="6">
        <f t="shared" si="41"/>
        <v>42</v>
      </c>
      <c r="H315" s="6" t="str" cm="1">
        <f t="array" ref="H315">_xlfn.IFS(E315&lt;=80,"Series",E315&lt;=120,"TV Movie",E315&gt;120,"Long Movie")</f>
        <v>TV Movie</v>
      </c>
      <c r="I315" t="s">
        <v>132</v>
      </c>
      <c r="J315" t="s">
        <v>8166</v>
      </c>
      <c r="K315" t="s">
        <v>3857</v>
      </c>
      <c r="L315" s="5">
        <v>6.8</v>
      </c>
      <c r="M315" t="str" cm="1">
        <f t="array" ref="M315">_xlfn.IFS(L315&lt;=2,"Flop",L315&lt;=5,"Average",L315&lt;=7,"Hit",L315&lt;=9,"Superhit",L315&gt;9,"BlockBuster")</f>
        <v>Hit</v>
      </c>
      <c r="N315" s="6">
        <v>81408</v>
      </c>
      <c r="O315" s="6" t="str" cm="1">
        <f t="array" ref="O315">_xlfn.IFS(N315&lt;=100000,"Low",N315&lt;=500000,"Median",N315&lt;=1500000,"High",N315&gt;1500000,"Very High")</f>
        <v>Low</v>
      </c>
      <c r="P315">
        <v>18000000</v>
      </c>
      <c r="Q315">
        <v>49101993</v>
      </c>
      <c r="R315">
        <f t="shared" si="42"/>
        <v>31101993</v>
      </c>
      <c r="S315" t="str">
        <f t="shared" si="43"/>
        <v>Profit</v>
      </c>
      <c r="T315">
        <v>1989</v>
      </c>
      <c r="U315" t="s">
        <v>470</v>
      </c>
      <c r="V315" s="14">
        <v>1989</v>
      </c>
      <c r="W315" t="str">
        <f t="shared" si="44"/>
        <v>June</v>
      </c>
      <c r="X315" s="4" t="str">
        <f t="shared" si="45"/>
        <v>1905</v>
      </c>
      <c r="Y315" s="6">
        <f t="shared" si="46"/>
        <v>1905</v>
      </c>
      <c r="Z315" s="4" t="str">
        <f t="shared" si="47"/>
        <v>11</v>
      </c>
      <c r="AA315" s="6">
        <f t="shared" si="48"/>
        <v>11</v>
      </c>
      <c r="AB315" t="str">
        <f t="shared" si="49"/>
        <v>Sunday</v>
      </c>
    </row>
    <row r="316" spans="1:28" x14ac:dyDescent="0.25">
      <c r="A316" s="3" t="s">
        <v>837</v>
      </c>
      <c r="B316" t="s">
        <v>838</v>
      </c>
      <c r="C316" s="3" t="s">
        <v>838</v>
      </c>
      <c r="D316" s="6">
        <v>0</v>
      </c>
      <c r="E316" s="6">
        <v>140</v>
      </c>
      <c r="F316" s="6">
        <f t="shared" si="40"/>
        <v>2</v>
      </c>
      <c r="G316" s="6">
        <f t="shared" si="41"/>
        <v>20</v>
      </c>
      <c r="H316" s="6" t="str" cm="1">
        <f t="array" ref="H316">_xlfn.IFS(E316&lt;=80,"Series",E316&lt;=120,"TV Movie",E316&gt;120,"Long Movie")</f>
        <v>Long Movie</v>
      </c>
      <c r="I316" t="s">
        <v>8158</v>
      </c>
      <c r="J316" t="s">
        <v>145</v>
      </c>
      <c r="K316" t="s">
        <v>8166</v>
      </c>
      <c r="L316" s="5">
        <v>7.5</v>
      </c>
      <c r="M316" t="str" cm="1">
        <f t="array" ref="M316">_xlfn.IFS(L316&lt;=2,"Flop",L316&lt;=5,"Average",L316&lt;=7,"Hit",L316&lt;=9,"Superhit",L316&gt;9,"BlockBuster")</f>
        <v>Superhit</v>
      </c>
      <c r="N316" s="6">
        <v>186816</v>
      </c>
      <c r="O316" s="6" t="str" cm="1">
        <f t="array" ref="O316">_xlfn.IFS(N316&lt;=100000,"Low",N316&lt;=500000,"Median",N316&lt;=1500000,"High",N316&gt;1500000,"Very High")</f>
        <v>Median</v>
      </c>
      <c r="P316">
        <v>70000000</v>
      </c>
      <c r="Q316">
        <v>90000098</v>
      </c>
      <c r="R316">
        <f t="shared" si="42"/>
        <v>20000098</v>
      </c>
      <c r="S316" t="str">
        <f t="shared" si="43"/>
        <v>Profit</v>
      </c>
      <c r="T316" s="1">
        <v>32728</v>
      </c>
      <c r="U316" t="s">
        <v>515</v>
      </c>
      <c r="V316" s="14">
        <v>32728</v>
      </c>
      <c r="W316" t="str">
        <f t="shared" si="44"/>
        <v>August</v>
      </c>
      <c r="X316" s="4" t="str">
        <f t="shared" si="45"/>
        <v>1989</v>
      </c>
      <c r="Y316" s="6">
        <f t="shared" si="46"/>
        <v>1989</v>
      </c>
      <c r="Z316" s="4" t="str">
        <f t="shared" si="47"/>
        <v>8</v>
      </c>
      <c r="AA316" s="6">
        <f t="shared" si="48"/>
        <v>8</v>
      </c>
      <c r="AB316" t="str">
        <f t="shared" si="49"/>
        <v>Tuesday</v>
      </c>
    </row>
    <row r="317" spans="1:28" x14ac:dyDescent="0.25">
      <c r="A317" s="3" t="s">
        <v>839</v>
      </c>
      <c r="B317" t="s">
        <v>840</v>
      </c>
      <c r="C317" s="3" t="s">
        <v>840</v>
      </c>
      <c r="D317" s="6">
        <v>0</v>
      </c>
      <c r="E317" s="6">
        <v>126</v>
      </c>
      <c r="F317" s="6">
        <f t="shared" si="40"/>
        <v>2</v>
      </c>
      <c r="G317" s="6">
        <f t="shared" si="41"/>
        <v>6</v>
      </c>
      <c r="H317" s="6" t="str" cm="1">
        <f t="array" ref="H317">_xlfn.IFS(E317&lt;=80,"Series",E317&lt;=120,"TV Movie",E317&gt;120,"Long Movie")</f>
        <v>Long Movie</v>
      </c>
      <c r="I317" t="s">
        <v>8158</v>
      </c>
      <c r="J317" t="s">
        <v>132</v>
      </c>
      <c r="K317" t="s">
        <v>8156</v>
      </c>
      <c r="L317" s="5">
        <v>7.1</v>
      </c>
      <c r="M317" t="str" cm="1">
        <f t="array" ref="M317">_xlfn.IFS(L317&lt;=2,"Flop",L317&lt;=5,"Average",L317&lt;=7,"Hit",L317&lt;=9,"Superhit",L317&gt;9,"BlockBuster")</f>
        <v>Superhit</v>
      </c>
      <c r="N317" s="6">
        <v>55894</v>
      </c>
      <c r="O317" s="6" t="str" cm="1">
        <f t="array" ref="O317">_xlfn.IFS(N317&lt;=100000,"Low",N317&lt;=500000,"Median",N317&lt;=1500000,"High",N317&gt;1500000,"Very High")</f>
        <v>Low</v>
      </c>
      <c r="P317">
        <v>46630000</v>
      </c>
      <c r="Q317">
        <v>8083123</v>
      </c>
      <c r="R317">
        <f t="shared" si="42"/>
        <v>-38546877</v>
      </c>
      <c r="S317" t="str">
        <f t="shared" si="43"/>
        <v>Loss</v>
      </c>
      <c r="T317" s="1">
        <v>32485</v>
      </c>
      <c r="U317" t="s">
        <v>305</v>
      </c>
      <c r="V317" s="14">
        <v>32485</v>
      </c>
      <c r="W317" t="str">
        <f t="shared" si="44"/>
        <v>December</v>
      </c>
      <c r="X317" s="4" t="str">
        <f t="shared" si="45"/>
        <v>1988</v>
      </c>
      <c r="Y317" s="6">
        <f t="shared" si="46"/>
        <v>1988</v>
      </c>
      <c r="Z317" s="4" t="str">
        <f t="shared" si="47"/>
        <v>8</v>
      </c>
      <c r="AA317" s="6">
        <f t="shared" si="48"/>
        <v>8</v>
      </c>
      <c r="AB317" t="str">
        <f t="shared" si="49"/>
        <v>Thursday</v>
      </c>
    </row>
    <row r="318" spans="1:28" x14ac:dyDescent="0.25">
      <c r="A318" s="3" t="s">
        <v>841</v>
      </c>
      <c r="B318" t="s">
        <v>842</v>
      </c>
      <c r="C318" s="3" t="s">
        <v>842</v>
      </c>
      <c r="D318" s="6">
        <v>0</v>
      </c>
      <c r="E318" s="6">
        <v>108</v>
      </c>
      <c r="F318" s="6">
        <f t="shared" si="40"/>
        <v>1</v>
      </c>
      <c r="G318" s="6">
        <f t="shared" si="41"/>
        <v>48</v>
      </c>
      <c r="H318" s="6" t="str" cm="1">
        <f t="array" ref="H318">_xlfn.IFS(E318&lt;=80,"Series",E318&lt;=120,"TV Movie",E318&gt;120,"Long Movie")</f>
        <v>TV Movie</v>
      </c>
      <c r="I318" t="s">
        <v>8158</v>
      </c>
      <c r="J318" t="s">
        <v>132</v>
      </c>
      <c r="K318" t="s">
        <v>8161</v>
      </c>
      <c r="L318" s="5">
        <v>7.8</v>
      </c>
      <c r="M318" t="str" cm="1">
        <f t="array" ref="M318">_xlfn.IFS(L318&lt;=2,"Flop",L318&lt;=5,"Average",L318&lt;=7,"Hit",L318&lt;=9,"Superhit",L318&gt;9,"BlockBuster")</f>
        <v>Superhit</v>
      </c>
      <c r="N318" s="6">
        <v>560429</v>
      </c>
      <c r="O318" s="6" t="str" cm="1">
        <f t="array" ref="O318">_xlfn.IFS(N318&lt;=100000,"Low",N318&lt;=500000,"Median",N318&lt;=1500000,"High",N318&gt;1500000,"Very High")</f>
        <v>High</v>
      </c>
      <c r="P318">
        <v>40000000</v>
      </c>
      <c r="Q318">
        <v>332500002</v>
      </c>
      <c r="R318">
        <f t="shared" si="42"/>
        <v>292500002</v>
      </c>
      <c r="S318" t="str">
        <f t="shared" si="43"/>
        <v>Profit</v>
      </c>
      <c r="T318" s="2">
        <v>32813</v>
      </c>
      <c r="U318" t="s">
        <v>501</v>
      </c>
      <c r="V318" s="14">
        <v>32813</v>
      </c>
      <c r="W318" t="str">
        <f t="shared" si="44"/>
        <v>November</v>
      </c>
      <c r="X318" s="4" t="str">
        <f t="shared" si="45"/>
        <v>1989</v>
      </c>
      <c r="Y318" s="6">
        <f t="shared" si="46"/>
        <v>1989</v>
      </c>
      <c r="Z318" s="4" t="str">
        <f t="shared" si="47"/>
        <v>1</v>
      </c>
      <c r="AA318" s="6">
        <f t="shared" si="48"/>
        <v>1</v>
      </c>
      <c r="AB318" t="str">
        <f t="shared" si="49"/>
        <v>Wednesday</v>
      </c>
    </row>
    <row r="319" spans="1:28" x14ac:dyDescent="0.25">
      <c r="A319" s="3" t="s">
        <v>843</v>
      </c>
      <c r="B319" t="s">
        <v>844</v>
      </c>
      <c r="C319" s="3" t="s">
        <v>844</v>
      </c>
      <c r="D319" s="6">
        <v>0</v>
      </c>
      <c r="E319" s="6">
        <v>126</v>
      </c>
      <c r="F319" s="6">
        <f t="shared" si="40"/>
        <v>2</v>
      </c>
      <c r="G319" s="6">
        <f t="shared" si="41"/>
        <v>6</v>
      </c>
      <c r="H319" s="6" t="str" cm="1">
        <f t="array" ref="H319">_xlfn.IFS(E319&lt;=80,"Series",E319&lt;=120,"TV Movie",E319&gt;120,"Long Movie")</f>
        <v>Long Movie</v>
      </c>
      <c r="I319" t="s">
        <v>5529</v>
      </c>
      <c r="J319" t="s">
        <v>8158</v>
      </c>
      <c r="K319" t="s">
        <v>5802</v>
      </c>
      <c r="L319" s="5">
        <v>7.5</v>
      </c>
      <c r="M319" t="str" cm="1">
        <f t="array" ref="M319">_xlfn.IFS(L319&lt;=2,"Flop",L319&lt;=5,"Average",L319&lt;=7,"Hit",L319&lt;=9,"Superhit",L319&gt;9,"BlockBuster")</f>
        <v>Superhit</v>
      </c>
      <c r="N319" s="6">
        <v>397089</v>
      </c>
      <c r="O319" s="6" t="str" cm="1">
        <f t="array" ref="O319">_xlfn.IFS(N319&lt;=100000,"Low",N319&lt;=500000,"Median",N319&lt;=1500000,"High",N319&gt;1500000,"Very High")</f>
        <v>Median</v>
      </c>
      <c r="P319">
        <v>35000000</v>
      </c>
      <c r="Q319">
        <v>411569241</v>
      </c>
      <c r="R319">
        <f t="shared" si="42"/>
        <v>376569241</v>
      </c>
      <c r="S319" t="str">
        <f t="shared" si="43"/>
        <v>Profit</v>
      </c>
      <c r="T319" s="1">
        <v>32678</v>
      </c>
      <c r="U319" t="s">
        <v>575</v>
      </c>
      <c r="V319" s="14">
        <v>32678</v>
      </c>
      <c r="W319" t="str">
        <f t="shared" si="44"/>
        <v>June</v>
      </c>
      <c r="X319" s="4" t="str">
        <f t="shared" si="45"/>
        <v>1989</v>
      </c>
      <c r="Y319" s="6">
        <f t="shared" si="46"/>
        <v>1989</v>
      </c>
      <c r="Z319" s="4" t="str">
        <f t="shared" si="47"/>
        <v>19</v>
      </c>
      <c r="AA319" s="6">
        <f t="shared" si="48"/>
        <v>19</v>
      </c>
      <c r="AB319" t="str">
        <f t="shared" si="49"/>
        <v>Monday</v>
      </c>
    </row>
    <row r="320" spans="1:28" x14ac:dyDescent="0.25">
      <c r="A320" s="3" t="s">
        <v>845</v>
      </c>
      <c r="B320" t="s">
        <v>846</v>
      </c>
      <c r="C320" s="3" t="s">
        <v>846</v>
      </c>
      <c r="D320" s="6">
        <v>0</v>
      </c>
      <c r="E320" s="6">
        <v>90</v>
      </c>
      <c r="F320" s="6">
        <f t="shared" si="40"/>
        <v>1</v>
      </c>
      <c r="G320" s="6">
        <f t="shared" si="41"/>
        <v>30</v>
      </c>
      <c r="H320" s="6" t="str" cm="1">
        <f t="array" ref="H320">_xlfn.IFS(E320&lt;=80,"Series",E320&lt;=120,"TV Movie",E320&gt;120,"Long Movie")</f>
        <v>TV Movie</v>
      </c>
      <c r="I320" t="s">
        <v>8158</v>
      </c>
      <c r="J320" t="s">
        <v>132</v>
      </c>
      <c r="K320" t="s">
        <v>8165</v>
      </c>
      <c r="L320" s="5">
        <v>6.9</v>
      </c>
      <c r="M320" t="str" cm="1">
        <f t="array" ref="M320">_xlfn.IFS(L320&lt;=2,"Flop",L320&lt;=5,"Average",L320&lt;=7,"Hit",L320&lt;=9,"Superhit",L320&gt;9,"BlockBuster")</f>
        <v>Hit</v>
      </c>
      <c r="N320" s="6">
        <v>139169</v>
      </c>
      <c r="O320" s="6" t="str" cm="1">
        <f t="array" ref="O320">_xlfn.IFS(N320&lt;=100000,"Low",N320&lt;=500000,"Median",N320&lt;=1500000,"High",N320&gt;1500000,"Very High")</f>
        <v>Median</v>
      </c>
      <c r="P320">
        <v>8500000</v>
      </c>
      <c r="Q320">
        <v>40508994</v>
      </c>
      <c r="R320">
        <f t="shared" si="42"/>
        <v>32008994</v>
      </c>
      <c r="S320" t="str">
        <f t="shared" si="43"/>
        <v>Profit</v>
      </c>
      <c r="T320" s="1">
        <v>32556</v>
      </c>
      <c r="U320" t="s">
        <v>847</v>
      </c>
      <c r="V320" s="14">
        <v>32556</v>
      </c>
      <c r="W320" t="str">
        <f t="shared" si="44"/>
        <v>February</v>
      </c>
      <c r="X320" s="4" t="str">
        <f t="shared" si="45"/>
        <v>1989</v>
      </c>
      <c r="Y320" s="6">
        <f t="shared" si="46"/>
        <v>1989</v>
      </c>
      <c r="Z320" s="4" t="str">
        <f t="shared" si="47"/>
        <v>17</v>
      </c>
      <c r="AA320" s="6">
        <f t="shared" si="48"/>
        <v>17</v>
      </c>
      <c r="AB320" t="str">
        <f t="shared" si="49"/>
        <v>Friday</v>
      </c>
    </row>
    <row r="321" spans="1:28" x14ac:dyDescent="0.25">
      <c r="A321" s="3" t="s">
        <v>848</v>
      </c>
      <c r="B321" t="s">
        <v>849</v>
      </c>
      <c r="C321" s="3" t="s">
        <v>849</v>
      </c>
      <c r="D321" s="6">
        <v>0</v>
      </c>
      <c r="E321" s="6">
        <v>125</v>
      </c>
      <c r="F321" s="6">
        <f t="shared" si="40"/>
        <v>2</v>
      </c>
      <c r="G321" s="6">
        <f t="shared" si="41"/>
        <v>5</v>
      </c>
      <c r="H321" s="6" t="str" cm="1">
        <f t="array" ref="H321">_xlfn.IFS(E321&lt;=80,"Series",E321&lt;=120,"TV Movie",E321&gt;120,"Long Movie")</f>
        <v>Long Movie</v>
      </c>
      <c r="I321" t="s">
        <v>5529</v>
      </c>
      <c r="J321" t="s">
        <v>8162</v>
      </c>
      <c r="K321" t="s">
        <v>145</v>
      </c>
      <c r="L321" s="5">
        <v>6.6</v>
      </c>
      <c r="M321" t="str" cm="1">
        <f t="array" ref="M321">_xlfn.IFS(L321&lt;=2,"Flop",L321&lt;=5,"Average",L321&lt;=7,"Hit",L321&lt;=9,"Superhit",L321&gt;9,"BlockBuster")</f>
        <v>Hit</v>
      </c>
      <c r="N321" s="6">
        <v>58337</v>
      </c>
      <c r="O321" s="6" t="str" cm="1">
        <f t="array" ref="O321">_xlfn.IFS(N321&lt;=100000,"Low",N321&lt;=500000,"Median",N321&lt;=1500000,"High",N321&gt;1500000,"Very High")</f>
        <v>Low</v>
      </c>
      <c r="P321">
        <v>30000000</v>
      </c>
      <c r="Q321">
        <v>134212055</v>
      </c>
      <c r="R321">
        <f t="shared" si="42"/>
        <v>104212055</v>
      </c>
      <c r="S321" t="str">
        <f t="shared" si="43"/>
        <v>Profit</v>
      </c>
      <c r="T321" s="1">
        <v>32773</v>
      </c>
      <c r="U321" t="s">
        <v>236</v>
      </c>
      <c r="V321" s="14">
        <v>32773</v>
      </c>
      <c r="W321" t="str">
        <f t="shared" si="44"/>
        <v>September</v>
      </c>
      <c r="X321" s="4" t="str">
        <f t="shared" si="45"/>
        <v>1989</v>
      </c>
      <c r="Y321" s="6">
        <f t="shared" si="46"/>
        <v>1989</v>
      </c>
      <c r="Z321" s="4" t="str">
        <f t="shared" si="47"/>
        <v>22</v>
      </c>
      <c r="AA321" s="6">
        <f t="shared" si="48"/>
        <v>22</v>
      </c>
      <c r="AB321" t="str">
        <f t="shared" si="49"/>
        <v>Friday</v>
      </c>
    </row>
    <row r="322" spans="1:28" x14ac:dyDescent="0.25">
      <c r="A322" s="3" t="s">
        <v>850</v>
      </c>
      <c r="B322" t="s">
        <v>851</v>
      </c>
      <c r="C322" s="3" t="s">
        <v>851</v>
      </c>
      <c r="D322" s="6">
        <v>0</v>
      </c>
      <c r="E322" s="6">
        <v>145</v>
      </c>
      <c r="F322" s="6">
        <f t="shared" si="40"/>
        <v>2</v>
      </c>
      <c r="G322" s="6">
        <f t="shared" si="41"/>
        <v>25</v>
      </c>
      <c r="H322" s="6" t="str" cm="1">
        <f t="array" ref="H322">_xlfn.IFS(E322&lt;=80,"Series",E322&lt;=120,"TV Movie",E322&gt;120,"Long Movie")</f>
        <v>Long Movie</v>
      </c>
      <c r="I322" t="s">
        <v>8160</v>
      </c>
      <c r="J322" t="s">
        <v>145</v>
      </c>
      <c r="K322" t="s">
        <v>4390</v>
      </c>
      <c r="L322" s="5">
        <v>7.2</v>
      </c>
      <c r="M322" t="str" cm="1">
        <f t="array" ref="M322">_xlfn.IFS(L322&lt;=2,"Flop",L322&lt;=5,"Average",L322&lt;=7,"Hit",L322&lt;=9,"Superhit",L322&gt;9,"BlockBuster")</f>
        <v>Superhit</v>
      </c>
      <c r="N322" s="6">
        <v>113774</v>
      </c>
      <c r="O322" s="6" t="str" cm="1">
        <f t="array" ref="O322">_xlfn.IFS(N322&lt;=100000,"Low",N322&lt;=500000,"Median",N322&lt;=1500000,"High",N322&gt;1500000,"Very High")</f>
        <v>Median</v>
      </c>
      <c r="P322">
        <v>14000000</v>
      </c>
      <c r="Q322">
        <v>161001698</v>
      </c>
      <c r="R322">
        <f t="shared" si="42"/>
        <v>147001698</v>
      </c>
      <c r="S322" t="str">
        <f t="shared" si="43"/>
        <v>Profit</v>
      </c>
      <c r="T322" s="1">
        <v>32862</v>
      </c>
      <c r="U322" t="s">
        <v>659</v>
      </c>
      <c r="V322" s="14">
        <v>32862</v>
      </c>
      <c r="W322" t="str">
        <f t="shared" si="44"/>
        <v>December</v>
      </c>
      <c r="X322" s="4" t="str">
        <f t="shared" si="45"/>
        <v>1989</v>
      </c>
      <c r="Y322" s="6">
        <f t="shared" si="46"/>
        <v>1989</v>
      </c>
      <c r="Z322" s="4" t="str">
        <f t="shared" si="47"/>
        <v>20</v>
      </c>
      <c r="AA322" s="6">
        <f t="shared" si="48"/>
        <v>20</v>
      </c>
      <c r="AB322" t="str">
        <f t="shared" si="49"/>
        <v>Wednesday</v>
      </c>
    </row>
    <row r="323" spans="1:28" x14ac:dyDescent="0.25">
      <c r="A323" s="3" t="s">
        <v>852</v>
      </c>
      <c r="B323" t="s">
        <v>853</v>
      </c>
      <c r="C323" s="3" t="s">
        <v>853</v>
      </c>
      <c r="D323" s="6">
        <v>0</v>
      </c>
      <c r="E323" s="6">
        <v>104</v>
      </c>
      <c r="F323" s="6">
        <f t="shared" ref="F323:F386" si="50">INT(E323/60)</f>
        <v>1</v>
      </c>
      <c r="G323" s="6">
        <f t="shared" ref="G323:G386" si="51">MOD(E323,60)</f>
        <v>44</v>
      </c>
      <c r="H323" s="6" t="str" cm="1">
        <f t="array" ref="H323">_xlfn.IFS(E323&lt;=80,"Series",E323&lt;=120,"TV Movie",E323&gt;120,"Long Movie")</f>
        <v>TV Movie</v>
      </c>
      <c r="I323" t="s">
        <v>132</v>
      </c>
      <c r="J323" t="s">
        <v>145</v>
      </c>
      <c r="K323" t="s">
        <v>5802</v>
      </c>
      <c r="L323" s="5">
        <v>7.8</v>
      </c>
      <c r="M323" t="str" cm="1">
        <f t="array" ref="M323">_xlfn.IFS(L323&lt;=2,"Flop",L323&lt;=5,"Average",L323&lt;=7,"Hit",L323&lt;=9,"Superhit",L323&gt;9,"BlockBuster")</f>
        <v>Superhit</v>
      </c>
      <c r="N323" s="6">
        <v>60074</v>
      </c>
      <c r="O323" s="6" t="str" cm="1">
        <f t="array" ref="O323">_xlfn.IFS(N323&lt;=100000,"Low",N323&lt;=500000,"Median",N323&lt;=1500000,"High",N323&gt;1500000,"Very High")</f>
        <v>Low</v>
      </c>
      <c r="P323">
        <v>19000000</v>
      </c>
      <c r="Q323">
        <v>18254702</v>
      </c>
      <c r="R323">
        <f t="shared" ref="R323:R386" si="52">Q323-P323</f>
        <v>-745298</v>
      </c>
      <c r="S323" t="str">
        <f t="shared" ref="S323:S386" si="53">IF(R323&gt;0,"Profit","Loss")</f>
        <v>Loss</v>
      </c>
      <c r="T323" s="1">
        <v>32793</v>
      </c>
      <c r="U323" t="s">
        <v>186</v>
      </c>
      <c r="V323" s="14">
        <v>32793</v>
      </c>
      <c r="W323" t="str">
        <f t="shared" ref="W323:W386" si="54">TEXT(V323,"MMMM")</f>
        <v>October</v>
      </c>
      <c r="X323" s="4" t="str">
        <f t="shared" ref="X323:X386" si="55">TEXT(V323,"YYYY")</f>
        <v>1989</v>
      </c>
      <c r="Y323" s="6">
        <f t="shared" ref="Y323:Y386" si="56">VALUE(X323)</f>
        <v>1989</v>
      </c>
      <c r="Z323" s="4" t="str">
        <f t="shared" ref="Z323:Z386" si="57">TEXT(V323,"d")</f>
        <v>12</v>
      </c>
      <c r="AA323" s="6">
        <f t="shared" ref="AA323:AA386" si="58">VALUE(Z323)</f>
        <v>12</v>
      </c>
      <c r="AB323" t="str">
        <f t="shared" ref="AB323:AB386" si="59">TEXT(V323,"dddd")</f>
        <v>Thursday</v>
      </c>
    </row>
    <row r="324" spans="1:28" x14ac:dyDescent="0.25">
      <c r="A324" s="3" t="s">
        <v>854</v>
      </c>
      <c r="B324" t="s">
        <v>855</v>
      </c>
      <c r="C324" s="3" t="s">
        <v>855</v>
      </c>
      <c r="D324" s="6">
        <v>0</v>
      </c>
      <c r="E324" s="6">
        <v>128</v>
      </c>
      <c r="F324" s="6">
        <f t="shared" si="50"/>
        <v>2</v>
      </c>
      <c r="G324" s="6">
        <f t="shared" si="51"/>
        <v>8</v>
      </c>
      <c r="H324" s="6" t="str" cm="1">
        <f t="array" ref="H324">_xlfn.IFS(E324&lt;=80,"Series",E324&lt;=120,"TV Movie",E324&gt;120,"Long Movie")</f>
        <v>Long Movie</v>
      </c>
      <c r="I324" t="s">
        <v>132</v>
      </c>
      <c r="J324" t="s">
        <v>145</v>
      </c>
      <c r="K324" t="s">
        <v>5802</v>
      </c>
      <c r="L324" s="5">
        <v>8.1</v>
      </c>
      <c r="M324" t="str" cm="1">
        <f t="array" ref="M324">_xlfn.IFS(L324&lt;=2,"Flop",L324&lt;=5,"Average",L324&lt;=7,"Hit",L324&lt;=9,"Superhit",L324&gt;9,"BlockBuster")</f>
        <v>Superhit</v>
      </c>
      <c r="N324" s="6">
        <v>526679</v>
      </c>
      <c r="O324" s="6" t="str" cm="1">
        <f t="array" ref="O324">_xlfn.IFS(N324&lt;=100000,"Low",N324&lt;=500000,"Median",N324&lt;=1500000,"High",N324&gt;1500000,"Very High")</f>
        <v>High</v>
      </c>
      <c r="P324">
        <v>16400000</v>
      </c>
      <c r="Q324">
        <v>235860116</v>
      </c>
      <c r="R324">
        <f t="shared" si="52"/>
        <v>219460116</v>
      </c>
      <c r="S324" t="str">
        <f t="shared" si="53"/>
        <v>Profit</v>
      </c>
      <c r="T324" s="1">
        <v>32661</v>
      </c>
      <c r="U324" t="s">
        <v>603</v>
      </c>
      <c r="V324" s="14">
        <v>32661</v>
      </c>
      <c r="W324" t="str">
        <f t="shared" si="54"/>
        <v>June</v>
      </c>
      <c r="X324" s="4" t="str">
        <f t="shared" si="55"/>
        <v>1989</v>
      </c>
      <c r="Y324" s="6">
        <f t="shared" si="56"/>
        <v>1989</v>
      </c>
      <c r="Z324" s="4" t="str">
        <f t="shared" si="57"/>
        <v>2</v>
      </c>
      <c r="AA324" s="6">
        <f t="shared" si="58"/>
        <v>2</v>
      </c>
      <c r="AB324" t="str">
        <f t="shared" si="59"/>
        <v>Friday</v>
      </c>
    </row>
    <row r="325" spans="1:28" x14ac:dyDescent="0.25">
      <c r="A325" s="3" t="s">
        <v>856</v>
      </c>
      <c r="B325" t="s">
        <v>857</v>
      </c>
      <c r="C325" s="3" t="s">
        <v>857</v>
      </c>
      <c r="D325" s="6">
        <v>0</v>
      </c>
      <c r="E325" s="6">
        <v>120</v>
      </c>
      <c r="F325" s="6">
        <f t="shared" si="50"/>
        <v>2</v>
      </c>
      <c r="G325" s="6">
        <f t="shared" si="51"/>
        <v>0</v>
      </c>
      <c r="H325" s="6" t="str" cm="1">
        <f t="array" ref="H325">_xlfn.IFS(E325&lt;=80,"Series",E325&lt;=120,"TV Movie",E325&gt;120,"Long Movie")</f>
        <v>TV Movie</v>
      </c>
      <c r="I325" t="s">
        <v>132</v>
      </c>
      <c r="J325" t="s">
        <v>145</v>
      </c>
      <c r="K325" t="s">
        <v>5802</v>
      </c>
      <c r="L325" s="5">
        <v>8</v>
      </c>
      <c r="M325" t="str" cm="1">
        <f t="array" ref="M325">_xlfn.IFS(L325&lt;=2,"Flop",L325&lt;=5,"Average",L325&lt;=7,"Hit",L325&lt;=9,"Superhit",L325&gt;9,"BlockBuster")</f>
        <v>Superhit</v>
      </c>
      <c r="N325" s="6">
        <v>109638</v>
      </c>
      <c r="O325" s="6" t="str" cm="1">
        <f t="array" ref="O325">_xlfn.IFS(N325&lt;=100000,"Low",N325&lt;=500000,"Median",N325&lt;=1500000,"High",N325&gt;1500000,"Very High")</f>
        <v>Median</v>
      </c>
      <c r="P325">
        <v>6500000</v>
      </c>
      <c r="Q325">
        <v>37295445</v>
      </c>
      <c r="R325">
        <f t="shared" si="52"/>
        <v>30795445</v>
      </c>
      <c r="S325" t="str">
        <f t="shared" si="53"/>
        <v>Profit</v>
      </c>
      <c r="T325" s="1">
        <v>32647</v>
      </c>
      <c r="U325" t="s">
        <v>858</v>
      </c>
      <c r="V325" s="14">
        <v>32647</v>
      </c>
      <c r="W325" t="str">
        <f t="shared" si="54"/>
        <v>May</v>
      </c>
      <c r="X325" s="4" t="str">
        <f t="shared" si="55"/>
        <v>1989</v>
      </c>
      <c r="Y325" s="6">
        <f t="shared" si="56"/>
        <v>1989</v>
      </c>
      <c r="Z325" s="4" t="str">
        <f t="shared" si="57"/>
        <v>19</v>
      </c>
      <c r="AA325" s="6">
        <f t="shared" si="58"/>
        <v>19</v>
      </c>
      <c r="AB325" t="str">
        <f t="shared" si="59"/>
        <v>Friday</v>
      </c>
    </row>
    <row r="326" spans="1:28" x14ac:dyDescent="0.25">
      <c r="A326" s="3" t="s">
        <v>859</v>
      </c>
      <c r="B326" t="s">
        <v>860</v>
      </c>
      <c r="C326" s="3" t="s">
        <v>860</v>
      </c>
      <c r="D326" s="6">
        <v>0</v>
      </c>
      <c r="E326" s="6">
        <v>99</v>
      </c>
      <c r="F326" s="6">
        <f t="shared" si="50"/>
        <v>1</v>
      </c>
      <c r="G326" s="6">
        <f t="shared" si="51"/>
        <v>39</v>
      </c>
      <c r="H326" s="6" t="str" cm="1">
        <f t="array" ref="H326">_xlfn.IFS(E326&lt;=80,"Series",E326&lt;=120,"TV Movie",E326&gt;120,"Long Movie")</f>
        <v>TV Movie</v>
      </c>
      <c r="I326" t="s">
        <v>132</v>
      </c>
      <c r="J326" t="s">
        <v>145</v>
      </c>
      <c r="K326" t="s">
        <v>8157</v>
      </c>
      <c r="L326" s="5">
        <v>7.3</v>
      </c>
      <c r="M326" t="str" cm="1">
        <f t="array" ref="M326">_xlfn.IFS(L326&lt;=2,"Flop",L326&lt;=5,"Average",L326&lt;=7,"Hit",L326&lt;=9,"Superhit",L326&gt;9,"BlockBuster")</f>
        <v>Superhit</v>
      </c>
      <c r="N326" s="6">
        <v>115617</v>
      </c>
      <c r="O326" s="6" t="str" cm="1">
        <f t="array" ref="O326">_xlfn.IFS(N326&lt;=100000,"Low",N326&lt;=500000,"Median",N326&lt;=1500000,"High",N326&gt;1500000,"Very High")</f>
        <v>Median</v>
      </c>
      <c r="P326">
        <v>7500000</v>
      </c>
      <c r="Q326">
        <v>145793296</v>
      </c>
      <c r="R326">
        <f t="shared" si="52"/>
        <v>138293296</v>
      </c>
      <c r="S326" t="str">
        <f t="shared" si="53"/>
        <v>Profit</v>
      </c>
      <c r="T326" s="1">
        <v>32853</v>
      </c>
      <c r="U326" t="s">
        <v>861</v>
      </c>
      <c r="V326" s="14">
        <v>32853</v>
      </c>
      <c r="W326" t="str">
        <f t="shared" si="54"/>
        <v>December</v>
      </c>
      <c r="X326" s="4" t="str">
        <f t="shared" si="55"/>
        <v>1989</v>
      </c>
      <c r="Y326" s="6">
        <f t="shared" si="56"/>
        <v>1989</v>
      </c>
      <c r="Z326" s="4" t="str">
        <f t="shared" si="57"/>
        <v>11</v>
      </c>
      <c r="AA326" s="6">
        <f t="shared" si="58"/>
        <v>11</v>
      </c>
      <c r="AB326" t="str">
        <f t="shared" si="59"/>
        <v>Monday</v>
      </c>
    </row>
    <row r="327" spans="1:28" x14ac:dyDescent="0.25">
      <c r="A327" s="3" t="s">
        <v>862</v>
      </c>
      <c r="B327" t="s">
        <v>863</v>
      </c>
      <c r="C327" s="3" t="s">
        <v>863</v>
      </c>
      <c r="D327" s="6">
        <v>0</v>
      </c>
      <c r="E327" s="6">
        <v>107</v>
      </c>
      <c r="F327" s="6">
        <f t="shared" si="50"/>
        <v>1</v>
      </c>
      <c r="G327" s="6">
        <f t="shared" si="51"/>
        <v>47</v>
      </c>
      <c r="H327" s="6" t="str" cm="1">
        <f t="array" ref="H327">_xlfn.IFS(E327&lt;=80,"Series",E327&lt;=120,"TV Movie",E327&gt;120,"Long Movie")</f>
        <v>TV Movie</v>
      </c>
      <c r="I327" t="s">
        <v>145</v>
      </c>
      <c r="J327" t="s">
        <v>8163</v>
      </c>
      <c r="K327" t="s">
        <v>8156</v>
      </c>
      <c r="L327" s="5">
        <v>7.5</v>
      </c>
      <c r="M327" t="str" cm="1">
        <f t="array" ref="M327">_xlfn.IFS(L327&lt;=2,"Flop",L327&lt;=5,"Average",L327&lt;=7,"Hit",L327&lt;=9,"Superhit",L327&gt;9,"BlockBuster")</f>
        <v>Superhit</v>
      </c>
      <c r="N327" s="6">
        <v>125383</v>
      </c>
      <c r="O327" s="6" t="str" cm="1">
        <f t="array" ref="O327">_xlfn.IFS(N327&lt;=100000,"Low",N327&lt;=500000,"Median",N327&lt;=1500000,"High",N327&gt;1500000,"Very High")</f>
        <v>Median</v>
      </c>
      <c r="P327">
        <v>15000000</v>
      </c>
      <c r="Q327">
        <v>84431625</v>
      </c>
      <c r="R327">
        <f t="shared" si="52"/>
        <v>69431625</v>
      </c>
      <c r="S327" t="str">
        <f t="shared" si="53"/>
        <v>Profit</v>
      </c>
      <c r="T327" s="1">
        <v>32619</v>
      </c>
      <c r="U327" t="s">
        <v>864</v>
      </c>
      <c r="V327" s="14">
        <v>32619</v>
      </c>
      <c r="W327" t="str">
        <f t="shared" si="54"/>
        <v>April</v>
      </c>
      <c r="X327" s="4" t="str">
        <f t="shared" si="55"/>
        <v>1989</v>
      </c>
      <c r="Y327" s="6">
        <f t="shared" si="56"/>
        <v>1989</v>
      </c>
      <c r="Z327" s="4" t="str">
        <f t="shared" si="57"/>
        <v>21</v>
      </c>
      <c r="AA327" s="6">
        <f t="shared" si="58"/>
        <v>21</v>
      </c>
      <c r="AB327" t="str">
        <f t="shared" si="59"/>
        <v>Friday</v>
      </c>
    </row>
    <row r="328" spans="1:28" x14ac:dyDescent="0.25">
      <c r="A328" s="3" t="s">
        <v>865</v>
      </c>
      <c r="B328" t="s">
        <v>866</v>
      </c>
      <c r="C328" s="3" t="s">
        <v>866</v>
      </c>
      <c r="D328" s="6">
        <v>0</v>
      </c>
      <c r="E328" s="6">
        <v>108</v>
      </c>
      <c r="F328" s="6">
        <f t="shared" si="50"/>
        <v>1</v>
      </c>
      <c r="G328" s="6">
        <f t="shared" si="51"/>
        <v>48</v>
      </c>
      <c r="H328" s="6" t="str" cm="1">
        <f t="array" ref="H328">_xlfn.IFS(E328&lt;=80,"Series",E328&lt;=120,"TV Movie",E328&gt;120,"Long Movie")</f>
        <v>TV Movie</v>
      </c>
      <c r="I328" t="s">
        <v>5529</v>
      </c>
      <c r="J328" t="s">
        <v>132</v>
      </c>
      <c r="K328" t="s">
        <v>8156</v>
      </c>
      <c r="L328" s="5">
        <v>6.6</v>
      </c>
      <c r="M328" t="str" cm="1">
        <f t="array" ref="M328">_xlfn.IFS(L328&lt;=2,"Flop",L328&lt;=5,"Average",L328&lt;=7,"Hit",L328&lt;=9,"Superhit",L328&gt;9,"BlockBuster")</f>
        <v>Hit</v>
      </c>
      <c r="N328" s="6">
        <v>218187</v>
      </c>
      <c r="O328" s="6" t="str" cm="1">
        <f t="array" ref="O328">_xlfn.IFS(N328&lt;=100000,"Low",N328&lt;=500000,"Median",N328&lt;=1500000,"High",N328&gt;1500000,"Very High")</f>
        <v>Median</v>
      </c>
      <c r="P328">
        <v>25000000</v>
      </c>
      <c r="Q328">
        <v>215394738</v>
      </c>
      <c r="R328">
        <f t="shared" si="52"/>
        <v>190394738</v>
      </c>
      <c r="S328" t="str">
        <f t="shared" si="53"/>
        <v>Profit</v>
      </c>
      <c r="T328" s="1">
        <v>32674</v>
      </c>
      <c r="U328" t="s">
        <v>342</v>
      </c>
      <c r="V328" s="14">
        <v>32674</v>
      </c>
      <c r="W328" t="str">
        <f t="shared" si="54"/>
        <v>June</v>
      </c>
      <c r="X328" s="4" t="str">
        <f t="shared" si="55"/>
        <v>1989</v>
      </c>
      <c r="Y328" s="6">
        <f t="shared" si="56"/>
        <v>1989</v>
      </c>
      <c r="Z328" s="4" t="str">
        <f t="shared" si="57"/>
        <v>15</v>
      </c>
      <c r="AA328" s="6">
        <f t="shared" si="58"/>
        <v>15</v>
      </c>
      <c r="AB328" t="str">
        <f t="shared" si="59"/>
        <v>Thursday</v>
      </c>
    </row>
    <row r="329" spans="1:28" x14ac:dyDescent="0.25">
      <c r="A329" s="3" t="s">
        <v>867</v>
      </c>
      <c r="B329" t="s">
        <v>868</v>
      </c>
      <c r="C329" s="3" t="s">
        <v>868</v>
      </c>
      <c r="D329" s="6">
        <v>0</v>
      </c>
      <c r="E329" s="6">
        <v>122</v>
      </c>
      <c r="F329" s="6">
        <f t="shared" si="50"/>
        <v>2</v>
      </c>
      <c r="G329" s="6">
        <f t="shared" si="51"/>
        <v>2</v>
      </c>
      <c r="H329" s="6" t="str" cm="1">
        <f t="array" ref="H329">_xlfn.IFS(E329&lt;=80,"Series",E329&lt;=120,"TV Movie",E329&gt;120,"Long Movie")</f>
        <v>Long Movie</v>
      </c>
      <c r="I329" t="s">
        <v>8160</v>
      </c>
      <c r="J329" t="s">
        <v>145</v>
      </c>
      <c r="K329" t="s">
        <v>8167</v>
      </c>
      <c r="L329" s="5">
        <v>7.8</v>
      </c>
      <c r="M329" t="str" cm="1">
        <f t="array" ref="M329">_xlfn.IFS(L329&lt;=2,"Flop",L329&lt;=5,"Average",L329&lt;=7,"Hit",L329&lt;=9,"Superhit",L329&gt;9,"BlockBuster")</f>
        <v>Superhit</v>
      </c>
      <c r="N329" s="6">
        <v>141539</v>
      </c>
      <c r="O329" s="6" t="str" cm="1">
        <f t="array" ref="O329">_xlfn.IFS(N329&lt;=100000,"Low",N329&lt;=500000,"Median",N329&lt;=1500000,"High",N329&gt;1500000,"Very High")</f>
        <v>Median</v>
      </c>
      <c r="P329">
        <v>18000000</v>
      </c>
      <c r="Q329">
        <v>26979166</v>
      </c>
      <c r="R329">
        <f t="shared" si="52"/>
        <v>8979166</v>
      </c>
      <c r="S329" t="str">
        <f t="shared" si="53"/>
        <v>Profit</v>
      </c>
      <c r="T329" s="1">
        <v>32857</v>
      </c>
      <c r="U329" t="s">
        <v>869</v>
      </c>
      <c r="V329" s="14">
        <v>32857</v>
      </c>
      <c r="W329" t="str">
        <f t="shared" si="54"/>
        <v>December</v>
      </c>
      <c r="X329" s="4" t="str">
        <f t="shared" si="55"/>
        <v>1989</v>
      </c>
      <c r="Y329" s="6">
        <f t="shared" si="56"/>
        <v>1989</v>
      </c>
      <c r="Z329" s="4" t="str">
        <f t="shared" si="57"/>
        <v>15</v>
      </c>
      <c r="AA329" s="6">
        <f t="shared" si="58"/>
        <v>15</v>
      </c>
      <c r="AB329" t="str">
        <f t="shared" si="59"/>
        <v>Friday</v>
      </c>
    </row>
    <row r="330" spans="1:28" x14ac:dyDescent="0.25">
      <c r="A330" s="3" t="s">
        <v>870</v>
      </c>
      <c r="B330" t="s">
        <v>871</v>
      </c>
      <c r="C330" s="3" t="s">
        <v>871</v>
      </c>
      <c r="D330" s="6">
        <v>0</v>
      </c>
      <c r="E330" s="6">
        <v>103</v>
      </c>
      <c r="F330" s="6">
        <f t="shared" si="50"/>
        <v>1</v>
      </c>
      <c r="G330" s="6">
        <f t="shared" si="51"/>
        <v>43</v>
      </c>
      <c r="H330" s="6" t="str" cm="1">
        <f t="array" ref="H330">_xlfn.IFS(E330&lt;=80,"Series",E330&lt;=120,"TV Movie",E330&gt;120,"Long Movie")</f>
        <v>TV Movie</v>
      </c>
      <c r="I330" t="s">
        <v>132</v>
      </c>
      <c r="J330" t="s">
        <v>8162</v>
      </c>
      <c r="K330" t="s">
        <v>5802</v>
      </c>
      <c r="L330" s="5">
        <v>7.2</v>
      </c>
      <c r="M330" t="str" cm="1">
        <f t="array" ref="M330">_xlfn.IFS(L330&lt;=2,"Flop",L330&lt;=5,"Average",L330&lt;=7,"Hit",L330&lt;=9,"Superhit",L330&gt;9,"BlockBuster")</f>
        <v>Superhit</v>
      </c>
      <c r="N330" s="6">
        <v>112822</v>
      </c>
      <c r="O330" s="6" t="str" cm="1">
        <f t="array" ref="O330">_xlfn.IFS(N330&lt;=100000,"Low",N330&lt;=500000,"Median",N330&lt;=1500000,"High",N330&gt;1500000,"Very High")</f>
        <v>Median</v>
      </c>
      <c r="P330">
        <v>3000000</v>
      </c>
      <c r="Q330">
        <v>1163969</v>
      </c>
      <c r="R330">
        <f t="shared" si="52"/>
        <v>-1836031</v>
      </c>
      <c r="S330" t="str">
        <f t="shared" si="53"/>
        <v>Loss</v>
      </c>
      <c r="T330" s="1">
        <v>32440</v>
      </c>
      <c r="U330" t="s">
        <v>872</v>
      </c>
      <c r="V330" s="14">
        <v>32440</v>
      </c>
      <c r="W330" t="str">
        <f t="shared" si="54"/>
        <v>October</v>
      </c>
      <c r="X330" s="4" t="str">
        <f t="shared" si="55"/>
        <v>1988</v>
      </c>
      <c r="Y330" s="6">
        <f t="shared" si="56"/>
        <v>1988</v>
      </c>
      <c r="Z330" s="4" t="str">
        <f t="shared" si="57"/>
        <v>24</v>
      </c>
      <c r="AA330" s="6">
        <f t="shared" si="58"/>
        <v>24</v>
      </c>
      <c r="AB330" t="str">
        <f t="shared" si="59"/>
        <v>Monday</v>
      </c>
    </row>
    <row r="331" spans="1:28" x14ac:dyDescent="0.25">
      <c r="A331" s="3" t="s">
        <v>873</v>
      </c>
      <c r="B331" t="s">
        <v>874</v>
      </c>
      <c r="C331" s="3" t="s">
        <v>874</v>
      </c>
      <c r="D331" s="6">
        <v>0</v>
      </c>
      <c r="E331" s="6">
        <v>93</v>
      </c>
      <c r="F331" s="6">
        <f t="shared" si="50"/>
        <v>1</v>
      </c>
      <c r="G331" s="6">
        <f t="shared" si="51"/>
        <v>33</v>
      </c>
      <c r="H331" s="6" t="str" cm="1">
        <f t="array" ref="H331">_xlfn.IFS(E331&lt;=80,"Series",E331&lt;=120,"TV Movie",E331&gt;120,"Long Movie")</f>
        <v>TV Movie</v>
      </c>
      <c r="I331" t="s">
        <v>8158</v>
      </c>
      <c r="J331" t="s">
        <v>132</v>
      </c>
      <c r="K331" t="s">
        <v>8163</v>
      </c>
      <c r="L331" s="5">
        <v>6.4</v>
      </c>
      <c r="M331" t="str" cm="1">
        <f t="array" ref="M331">_xlfn.IFS(L331&lt;=2,"Flop",L331&lt;=5,"Average",L331&lt;=7,"Hit",L331&lt;=9,"Superhit",L331&gt;9,"BlockBuster")</f>
        <v>Hit</v>
      </c>
      <c r="N331" s="6">
        <v>163136</v>
      </c>
      <c r="O331" s="6" t="str" cm="1">
        <f t="array" ref="O331">_xlfn.IFS(N331&lt;=100000,"Low",N331&lt;=500000,"Median",N331&lt;=1500000,"High",N331&gt;1500000,"Very High")</f>
        <v>Median</v>
      </c>
      <c r="P331">
        <v>18000000</v>
      </c>
      <c r="Q331">
        <v>222724172</v>
      </c>
      <c r="R331">
        <f t="shared" si="52"/>
        <v>204724172</v>
      </c>
      <c r="S331" t="str">
        <f t="shared" si="53"/>
        <v>Profit</v>
      </c>
      <c r="T331">
        <v>1989</v>
      </c>
      <c r="U331" t="s">
        <v>875</v>
      </c>
      <c r="V331" s="14">
        <v>1989</v>
      </c>
      <c r="W331" t="str">
        <f t="shared" si="54"/>
        <v>June</v>
      </c>
      <c r="X331" s="4" t="str">
        <f t="shared" si="55"/>
        <v>1905</v>
      </c>
      <c r="Y331" s="6">
        <f t="shared" si="56"/>
        <v>1905</v>
      </c>
      <c r="Z331" s="4" t="str">
        <f t="shared" si="57"/>
        <v>11</v>
      </c>
      <c r="AA331" s="6">
        <f t="shared" si="58"/>
        <v>11</v>
      </c>
      <c r="AB331" t="str">
        <f t="shared" si="59"/>
        <v>Sunday</v>
      </c>
    </row>
    <row r="332" spans="1:28" x14ac:dyDescent="0.25">
      <c r="A332" s="3" t="s">
        <v>876</v>
      </c>
      <c r="B332" t="s">
        <v>877</v>
      </c>
      <c r="C332" s="3" t="s">
        <v>877</v>
      </c>
      <c r="D332" s="6">
        <v>0</v>
      </c>
      <c r="E332" s="6">
        <v>127</v>
      </c>
      <c r="F332" s="6">
        <f t="shared" si="50"/>
        <v>2</v>
      </c>
      <c r="G332" s="6">
        <f t="shared" si="51"/>
        <v>7</v>
      </c>
      <c r="H332" s="6" t="str" cm="1">
        <f t="array" ref="H332">_xlfn.IFS(E332&lt;=80,"Series",E332&lt;=120,"TV Movie",E332&gt;120,"Long Movie")</f>
        <v>Long Movie</v>
      </c>
      <c r="I332" t="s">
        <v>5529</v>
      </c>
      <c r="J332" t="s">
        <v>8158</v>
      </c>
      <c r="K332" t="s">
        <v>5802</v>
      </c>
      <c r="L332" s="5">
        <v>8.1999999999999993</v>
      </c>
      <c r="M332" t="str" cm="1">
        <f t="array" ref="M332">_xlfn.IFS(L332&lt;=2,"Flop",L332&lt;=5,"Average",L332&lt;=7,"Hit",L332&lt;=9,"Superhit",L332&gt;9,"BlockBuster")</f>
        <v>Superhit</v>
      </c>
      <c r="N332" s="6">
        <v>795511</v>
      </c>
      <c r="O332" s="6" t="str" cm="1">
        <f t="array" ref="O332">_xlfn.IFS(N332&lt;=100000,"Low",N332&lt;=500000,"Median",N332&lt;=1500000,"High",N332&gt;1500000,"Very High")</f>
        <v>High</v>
      </c>
      <c r="P332">
        <v>48000000</v>
      </c>
      <c r="Q332">
        <v>474171806</v>
      </c>
      <c r="R332">
        <f t="shared" si="52"/>
        <v>426171806</v>
      </c>
      <c r="S332" t="str">
        <f t="shared" si="53"/>
        <v>Profit</v>
      </c>
      <c r="T332" s="1">
        <v>32652</v>
      </c>
      <c r="U332" t="s">
        <v>139</v>
      </c>
      <c r="V332" s="14">
        <v>32652</v>
      </c>
      <c r="W332" t="str">
        <f t="shared" si="54"/>
        <v>May</v>
      </c>
      <c r="X332" s="4" t="str">
        <f t="shared" si="55"/>
        <v>1989</v>
      </c>
      <c r="Y332" s="6">
        <f t="shared" si="56"/>
        <v>1989</v>
      </c>
      <c r="Z332" s="4" t="str">
        <f t="shared" si="57"/>
        <v>24</v>
      </c>
      <c r="AA332" s="6">
        <f t="shared" si="58"/>
        <v>24</v>
      </c>
      <c r="AB332" t="str">
        <f t="shared" si="59"/>
        <v>Wednesday</v>
      </c>
    </row>
    <row r="333" spans="1:28" x14ac:dyDescent="0.25">
      <c r="A333" s="3" t="s">
        <v>878</v>
      </c>
      <c r="B333" t="s">
        <v>879</v>
      </c>
      <c r="C333" s="3" t="s">
        <v>879</v>
      </c>
      <c r="D333" s="6">
        <v>0</v>
      </c>
      <c r="E333" s="6">
        <v>97</v>
      </c>
      <c r="F333" s="6">
        <f t="shared" si="50"/>
        <v>1</v>
      </c>
      <c r="G333" s="6">
        <f t="shared" si="51"/>
        <v>37</v>
      </c>
      <c r="H333" s="6" t="str" cm="1">
        <f t="array" ref="H333">_xlfn.IFS(E333&lt;=80,"Series",E333&lt;=120,"TV Movie",E333&gt;120,"Long Movie")</f>
        <v>TV Movie</v>
      </c>
      <c r="I333" t="s">
        <v>5529</v>
      </c>
      <c r="J333" t="s">
        <v>8168</v>
      </c>
      <c r="K333" t="s">
        <v>3857</v>
      </c>
      <c r="L333" s="5">
        <v>6.4</v>
      </c>
      <c r="M333" t="str" cm="1">
        <f t="array" ref="M333">_xlfn.IFS(L333&lt;=2,"Flop",L333&lt;=5,"Average",L333&lt;=7,"Hit",L333&lt;=9,"Superhit",L333&gt;9,"BlockBuster")</f>
        <v>Hit</v>
      </c>
      <c r="N333" s="6">
        <v>59435</v>
      </c>
      <c r="O333" s="6" t="str" cm="1">
        <f t="array" ref="O333">_xlfn.IFS(N333&lt;=100000,"Low",N333&lt;=500000,"Median",N333&lt;=1500000,"High",N333&gt;1500000,"Very High")</f>
        <v>Low</v>
      </c>
      <c r="P333">
        <v>1500000</v>
      </c>
      <c r="Q333">
        <v>14697005</v>
      </c>
      <c r="R333">
        <f t="shared" si="52"/>
        <v>13197005</v>
      </c>
      <c r="S333" t="str">
        <f t="shared" si="53"/>
        <v>Profit</v>
      </c>
      <c r="T333">
        <v>1989</v>
      </c>
      <c r="U333" t="s">
        <v>880</v>
      </c>
      <c r="V333" s="14">
        <v>1989</v>
      </c>
      <c r="W333" t="str">
        <f t="shared" si="54"/>
        <v>June</v>
      </c>
      <c r="X333" s="4" t="str">
        <f t="shared" si="55"/>
        <v>1905</v>
      </c>
      <c r="Y333" s="6">
        <f t="shared" si="56"/>
        <v>1905</v>
      </c>
      <c r="Z333" s="4" t="str">
        <f t="shared" si="57"/>
        <v>11</v>
      </c>
      <c r="AA333" s="6">
        <f t="shared" si="58"/>
        <v>11</v>
      </c>
      <c r="AB333" t="str">
        <f t="shared" si="59"/>
        <v>Sunday</v>
      </c>
    </row>
    <row r="334" spans="1:28" x14ac:dyDescent="0.25">
      <c r="A334" s="3" t="s">
        <v>881</v>
      </c>
      <c r="B334" t="s">
        <v>882</v>
      </c>
      <c r="C334" s="3" t="s">
        <v>882</v>
      </c>
      <c r="D334" s="6">
        <v>0</v>
      </c>
      <c r="E334" s="6">
        <v>114</v>
      </c>
      <c r="F334" s="6">
        <f t="shared" si="50"/>
        <v>1</v>
      </c>
      <c r="G334" s="6">
        <f t="shared" si="51"/>
        <v>54</v>
      </c>
      <c r="H334" s="6" t="str" cm="1">
        <f t="array" ref="H334">_xlfn.IFS(E334&lt;=80,"Series",E334&lt;=120,"TV Movie",E334&gt;120,"Long Movie")</f>
        <v>TV Movie</v>
      </c>
      <c r="I334" t="s">
        <v>5529</v>
      </c>
      <c r="J334" t="s">
        <v>8162</v>
      </c>
      <c r="K334" t="s">
        <v>3857</v>
      </c>
      <c r="L334" s="5">
        <v>7.3</v>
      </c>
      <c r="M334" t="str" cm="1">
        <f t="array" ref="M334">_xlfn.IFS(L334&lt;=2,"Flop",L334&lt;=5,"Average",L334&lt;=7,"Hit",L334&lt;=9,"Superhit",L334&gt;9,"BlockBuster")</f>
        <v>Superhit</v>
      </c>
      <c r="N334" s="6">
        <v>185136</v>
      </c>
      <c r="O334" s="6" t="str" cm="1">
        <f t="array" ref="O334">_xlfn.IFS(N334&lt;=100000,"Low",N334&lt;=500000,"Median",N334&lt;=1500000,"High",N334&gt;1500000,"Very High")</f>
        <v>Median</v>
      </c>
      <c r="P334">
        <v>28000000</v>
      </c>
      <c r="Q334">
        <v>227853986</v>
      </c>
      <c r="R334">
        <f t="shared" si="52"/>
        <v>199853986</v>
      </c>
      <c r="S334" t="str">
        <f t="shared" si="53"/>
        <v>Profit</v>
      </c>
      <c r="T334" s="1">
        <v>32694</v>
      </c>
      <c r="U334" t="s">
        <v>175</v>
      </c>
      <c r="V334" s="14">
        <v>32694</v>
      </c>
      <c r="W334" t="str">
        <f t="shared" si="54"/>
        <v>July</v>
      </c>
      <c r="X334" s="4" t="str">
        <f t="shared" si="55"/>
        <v>1989</v>
      </c>
      <c r="Y334" s="6">
        <f t="shared" si="56"/>
        <v>1989</v>
      </c>
      <c r="Z334" s="4" t="str">
        <f t="shared" si="57"/>
        <v>5</v>
      </c>
      <c r="AA334" s="6">
        <f t="shared" si="58"/>
        <v>5</v>
      </c>
      <c r="AB334" t="str">
        <f t="shared" si="59"/>
        <v>Wednesday</v>
      </c>
    </row>
    <row r="335" spans="1:28" x14ac:dyDescent="0.25">
      <c r="A335" s="3" t="s">
        <v>883</v>
      </c>
      <c r="B335" t="s">
        <v>884</v>
      </c>
      <c r="C335" s="3" t="s">
        <v>884</v>
      </c>
      <c r="D335" s="6">
        <v>0</v>
      </c>
      <c r="E335" s="6">
        <v>133</v>
      </c>
      <c r="F335" s="6">
        <f t="shared" si="50"/>
        <v>2</v>
      </c>
      <c r="G335" s="6">
        <f t="shared" si="51"/>
        <v>13</v>
      </c>
      <c r="H335" s="6" t="str" cm="1">
        <f t="array" ref="H335">_xlfn.IFS(E335&lt;=80,"Series",E335&lt;=120,"TV Movie",E335&gt;120,"Long Movie")</f>
        <v>Long Movie</v>
      </c>
      <c r="I335" t="s">
        <v>5529</v>
      </c>
      <c r="J335" t="s">
        <v>8158</v>
      </c>
      <c r="K335" t="s">
        <v>3857</v>
      </c>
      <c r="L335" s="5">
        <v>6.6</v>
      </c>
      <c r="M335" t="str" cm="1">
        <f t="array" ref="M335">_xlfn.IFS(L335&lt;=2,"Flop",L335&lt;=5,"Average",L335&lt;=7,"Hit",L335&lt;=9,"Superhit",L335&gt;9,"BlockBuster")</f>
        <v>Hit</v>
      </c>
      <c r="N335" s="6">
        <v>109989</v>
      </c>
      <c r="O335" s="6" t="str" cm="1">
        <f t="array" ref="O335">_xlfn.IFS(N335&lt;=100000,"Low",N335&lt;=500000,"Median",N335&lt;=1500000,"High",N335&gt;1500000,"Very High")</f>
        <v>Median</v>
      </c>
      <c r="P335">
        <v>32000000</v>
      </c>
      <c r="Q335">
        <v>156167015</v>
      </c>
      <c r="R335">
        <f t="shared" si="52"/>
        <v>124167015</v>
      </c>
      <c r="S335" t="str">
        <f t="shared" si="53"/>
        <v>Profit</v>
      </c>
      <c r="T335" s="1">
        <v>32672</v>
      </c>
      <c r="U335" t="s">
        <v>322</v>
      </c>
      <c r="V335" s="14">
        <v>32672</v>
      </c>
      <c r="W335" t="str">
        <f t="shared" si="54"/>
        <v>June</v>
      </c>
      <c r="X335" s="4" t="str">
        <f t="shared" si="55"/>
        <v>1989</v>
      </c>
      <c r="Y335" s="6">
        <f t="shared" si="56"/>
        <v>1989</v>
      </c>
      <c r="Z335" s="4" t="str">
        <f t="shared" si="57"/>
        <v>13</v>
      </c>
      <c r="AA335" s="6">
        <f t="shared" si="58"/>
        <v>13</v>
      </c>
      <c r="AB335" t="str">
        <f t="shared" si="59"/>
        <v>Tuesday</v>
      </c>
    </row>
    <row r="336" spans="1:28" x14ac:dyDescent="0.25">
      <c r="A336" s="3" t="s">
        <v>885</v>
      </c>
      <c r="B336" t="s">
        <v>886</v>
      </c>
      <c r="C336" s="3" t="s">
        <v>886</v>
      </c>
      <c r="D336" s="6">
        <v>0</v>
      </c>
      <c r="E336" s="6">
        <v>83</v>
      </c>
      <c r="F336" s="6">
        <f t="shared" si="50"/>
        <v>1</v>
      </c>
      <c r="G336" s="6">
        <f t="shared" si="51"/>
        <v>23</v>
      </c>
      <c r="H336" s="6" t="str" cm="1">
        <f t="array" ref="H336">_xlfn.IFS(E336&lt;=80,"Series",E336&lt;=120,"TV Movie",E336&gt;120,"Long Movie")</f>
        <v>TV Movie</v>
      </c>
      <c r="I336" t="s">
        <v>8158</v>
      </c>
      <c r="J336" t="s">
        <v>8159</v>
      </c>
      <c r="K336" t="s">
        <v>8163</v>
      </c>
      <c r="L336" s="5">
        <v>7.6</v>
      </c>
      <c r="M336" t="str" cm="1">
        <f t="array" ref="M336">_xlfn.IFS(L336&lt;=2,"Flop",L336&lt;=5,"Average",L336&lt;=7,"Hit",L336&lt;=9,"Superhit",L336&gt;9,"BlockBuster")</f>
        <v>Superhit</v>
      </c>
      <c r="N336" s="6">
        <v>284763</v>
      </c>
      <c r="O336" s="6" t="str" cm="1">
        <f t="array" ref="O336">_xlfn.IFS(N336&lt;=100000,"Low",N336&lt;=500000,"Median",N336&lt;=1500000,"High",N336&gt;1500000,"Very High")</f>
        <v>Median</v>
      </c>
      <c r="P336">
        <v>40000000</v>
      </c>
      <c r="Q336">
        <v>211343479</v>
      </c>
      <c r="R336">
        <f t="shared" si="52"/>
        <v>171343479</v>
      </c>
      <c r="S336" t="str">
        <f t="shared" si="53"/>
        <v>Profit</v>
      </c>
      <c r="T336" s="1">
        <v>32825</v>
      </c>
      <c r="U336" t="s">
        <v>887</v>
      </c>
      <c r="V336" s="14">
        <v>32825</v>
      </c>
      <c r="W336" t="str">
        <f t="shared" si="54"/>
        <v>November</v>
      </c>
      <c r="X336" s="4" t="str">
        <f t="shared" si="55"/>
        <v>1989</v>
      </c>
      <c r="Y336" s="6">
        <f t="shared" si="56"/>
        <v>1989</v>
      </c>
      <c r="Z336" s="4" t="str">
        <f t="shared" si="57"/>
        <v>13</v>
      </c>
      <c r="AA336" s="6">
        <f t="shared" si="58"/>
        <v>13</v>
      </c>
      <c r="AB336" t="str">
        <f t="shared" si="59"/>
        <v>Monday</v>
      </c>
    </row>
    <row r="337" spans="1:28" x14ac:dyDescent="0.25">
      <c r="A337" s="3" t="s">
        <v>888</v>
      </c>
      <c r="B337" t="s">
        <v>889</v>
      </c>
      <c r="C337" s="3" t="s">
        <v>889</v>
      </c>
      <c r="D337" s="6">
        <v>0</v>
      </c>
      <c r="E337" s="6">
        <v>93</v>
      </c>
      <c r="F337" s="6">
        <f t="shared" si="50"/>
        <v>1</v>
      </c>
      <c r="G337" s="6">
        <f t="shared" si="51"/>
        <v>33</v>
      </c>
      <c r="H337" s="6" t="str" cm="1">
        <f t="array" ref="H337">_xlfn.IFS(E337&lt;=80,"Series",E337&lt;=120,"TV Movie",E337&gt;120,"Long Movie")</f>
        <v>TV Movie</v>
      </c>
      <c r="I337" t="s">
        <v>132</v>
      </c>
      <c r="J337" t="s">
        <v>5802</v>
      </c>
      <c r="K337" t="s">
        <v>5802</v>
      </c>
      <c r="L337" s="5">
        <v>5.9</v>
      </c>
      <c r="M337" t="str" cm="1">
        <f t="array" ref="M337">_xlfn.IFS(L337&lt;=2,"Flop",L337&lt;=5,"Average",L337&lt;=7,"Hit",L337&lt;=9,"Superhit",L337&gt;9,"BlockBuster")</f>
        <v>Hit</v>
      </c>
      <c r="N337" s="6">
        <v>85823</v>
      </c>
      <c r="O337" s="6" t="str" cm="1">
        <f t="array" ref="O337">_xlfn.IFS(N337&lt;=100000,"Low",N337&lt;=500000,"Median",N337&lt;=1500000,"High",N337&gt;1500000,"Very High")</f>
        <v>Low</v>
      </c>
      <c r="P337">
        <v>7500000</v>
      </c>
      <c r="Q337">
        <v>296999813</v>
      </c>
      <c r="R337">
        <f t="shared" si="52"/>
        <v>289499813</v>
      </c>
      <c r="S337" t="str">
        <f t="shared" si="53"/>
        <v>Profit</v>
      </c>
      <c r="T337" s="1">
        <v>32793</v>
      </c>
      <c r="U337" t="s">
        <v>366</v>
      </c>
      <c r="V337" s="14">
        <v>32793</v>
      </c>
      <c r="W337" t="str">
        <f t="shared" si="54"/>
        <v>October</v>
      </c>
      <c r="X337" s="4" t="str">
        <f t="shared" si="55"/>
        <v>1989</v>
      </c>
      <c r="Y337" s="6">
        <f t="shared" si="56"/>
        <v>1989</v>
      </c>
      <c r="Z337" s="4" t="str">
        <f t="shared" si="57"/>
        <v>12</v>
      </c>
      <c r="AA337" s="6">
        <f t="shared" si="58"/>
        <v>12</v>
      </c>
      <c r="AB337" t="str">
        <f t="shared" si="59"/>
        <v>Thursday</v>
      </c>
    </row>
    <row r="338" spans="1:28" x14ac:dyDescent="0.25">
      <c r="A338" s="3" t="s">
        <v>890</v>
      </c>
      <c r="B338" t="s">
        <v>891</v>
      </c>
      <c r="C338" s="3" t="s">
        <v>891</v>
      </c>
      <c r="D338" s="6">
        <v>0</v>
      </c>
      <c r="E338" s="6">
        <v>97</v>
      </c>
      <c r="F338" s="6">
        <f t="shared" si="50"/>
        <v>1</v>
      </c>
      <c r="G338" s="6">
        <f t="shared" si="51"/>
        <v>37</v>
      </c>
      <c r="H338" s="6" t="str" cm="1">
        <f t="array" ref="H338">_xlfn.IFS(E338&lt;=80,"Series",E338&lt;=120,"TV Movie",E338&gt;120,"Long Movie")</f>
        <v>TV Movie</v>
      </c>
      <c r="I338" t="s">
        <v>132</v>
      </c>
      <c r="J338" t="s">
        <v>5802</v>
      </c>
      <c r="K338" t="s">
        <v>5802</v>
      </c>
      <c r="L338" s="5">
        <v>7.5</v>
      </c>
      <c r="M338" t="str" cm="1">
        <f t="array" ref="M338">_xlfn.IFS(L338&lt;=2,"Flop",L338&lt;=5,"Average",L338&lt;=7,"Hit",L338&lt;=9,"Superhit",L338&gt;9,"BlockBuster")</f>
        <v>Superhit</v>
      </c>
      <c r="N338" s="6">
        <v>206550</v>
      </c>
      <c r="O338" s="6" t="str" cm="1">
        <f t="array" ref="O338">_xlfn.IFS(N338&lt;=100000,"Low",N338&lt;=500000,"Median",N338&lt;=1500000,"High",N338&gt;1500000,"Very High")</f>
        <v>Median</v>
      </c>
      <c r="P338">
        <v>28000000</v>
      </c>
      <c r="Q338">
        <v>74534399</v>
      </c>
      <c r="R338">
        <f t="shared" si="52"/>
        <v>46534399</v>
      </c>
      <c r="S338" t="str">
        <f t="shared" si="53"/>
        <v>Profit</v>
      </c>
      <c r="T338" s="1">
        <v>32842</v>
      </c>
      <c r="U338" t="s">
        <v>892</v>
      </c>
      <c r="V338" s="14">
        <v>32842</v>
      </c>
      <c r="W338" t="str">
        <f t="shared" si="54"/>
        <v>November</v>
      </c>
      <c r="X338" s="4" t="str">
        <f t="shared" si="55"/>
        <v>1989</v>
      </c>
      <c r="Y338" s="6">
        <f t="shared" si="56"/>
        <v>1989</v>
      </c>
      <c r="Z338" s="4" t="str">
        <f t="shared" si="57"/>
        <v>30</v>
      </c>
      <c r="AA338" s="6">
        <f t="shared" si="58"/>
        <v>30</v>
      </c>
      <c r="AB338" t="str">
        <f t="shared" si="59"/>
        <v>Thursday</v>
      </c>
    </row>
    <row r="339" spans="1:28" x14ac:dyDescent="0.25">
      <c r="A339" s="3" t="s">
        <v>893</v>
      </c>
      <c r="B339" t="s">
        <v>894</v>
      </c>
      <c r="C339" s="3" t="s">
        <v>894</v>
      </c>
      <c r="D339" s="6">
        <v>0</v>
      </c>
      <c r="E339" s="6">
        <v>124</v>
      </c>
      <c r="F339" s="6">
        <f t="shared" si="50"/>
        <v>2</v>
      </c>
      <c r="G339" s="6">
        <f t="shared" si="51"/>
        <v>4</v>
      </c>
      <c r="H339" s="6" t="str" cm="1">
        <f t="array" ref="H339">_xlfn.IFS(E339&lt;=80,"Series",E339&lt;=120,"TV Movie",E339&gt;120,"Long Movie")</f>
        <v>Long Movie</v>
      </c>
      <c r="I339" t="s">
        <v>132</v>
      </c>
      <c r="J339" t="s">
        <v>145</v>
      </c>
      <c r="K339" t="s">
        <v>5802</v>
      </c>
      <c r="L339" s="5">
        <v>7.1</v>
      </c>
      <c r="M339" t="str" cm="1">
        <f t="array" ref="M339">_xlfn.IFS(L339&lt;=2,"Flop",L339&lt;=5,"Average",L339&lt;=7,"Hit",L339&lt;=9,"Superhit",L339&gt;9,"BlockBuster")</f>
        <v>Superhit</v>
      </c>
      <c r="N339" s="6">
        <v>53613</v>
      </c>
      <c r="O339" s="6" t="str" cm="1">
        <f t="array" ref="O339">_xlfn.IFS(N339&lt;=100000,"Low",N339&lt;=500000,"Median",N339&lt;=1500000,"High",N339&gt;1500000,"Very High")</f>
        <v>Low</v>
      </c>
      <c r="P339">
        <v>20000000</v>
      </c>
      <c r="Q339">
        <v>126297830</v>
      </c>
      <c r="R339">
        <f t="shared" si="52"/>
        <v>106297830</v>
      </c>
      <c r="S339" t="str">
        <f t="shared" si="53"/>
        <v>Profit</v>
      </c>
      <c r="T339" s="1">
        <v>32720</v>
      </c>
      <c r="U339" t="s">
        <v>507</v>
      </c>
      <c r="V339" s="14">
        <v>32720</v>
      </c>
      <c r="W339" t="str">
        <f t="shared" si="54"/>
        <v>July</v>
      </c>
      <c r="X339" s="4" t="str">
        <f t="shared" si="55"/>
        <v>1989</v>
      </c>
      <c r="Y339" s="6">
        <f t="shared" si="56"/>
        <v>1989</v>
      </c>
      <c r="Z339" s="4" t="str">
        <f t="shared" si="57"/>
        <v>31</v>
      </c>
      <c r="AA339" s="6">
        <f t="shared" si="58"/>
        <v>31</v>
      </c>
      <c r="AB339" t="str">
        <f t="shared" si="59"/>
        <v>Monday</v>
      </c>
    </row>
    <row r="340" spans="1:28" x14ac:dyDescent="0.25">
      <c r="A340" s="3" t="s">
        <v>895</v>
      </c>
      <c r="B340" t="s">
        <v>896</v>
      </c>
      <c r="C340" s="3" t="s">
        <v>896</v>
      </c>
      <c r="D340" s="6">
        <v>0</v>
      </c>
      <c r="E340" s="6">
        <v>103</v>
      </c>
      <c r="F340" s="6">
        <f t="shared" si="50"/>
        <v>1</v>
      </c>
      <c r="G340" s="6">
        <f t="shared" si="51"/>
        <v>43</v>
      </c>
      <c r="H340" s="6" t="str" cm="1">
        <f t="array" ref="H340">_xlfn.IFS(E340&lt;=80,"Series",E340&lt;=120,"TV Movie",E340&gt;120,"Long Movie")</f>
        <v>TV Movie</v>
      </c>
      <c r="I340" t="s">
        <v>8156</v>
      </c>
      <c r="J340" t="s">
        <v>83</v>
      </c>
      <c r="K340" t="s">
        <v>3857</v>
      </c>
      <c r="L340" s="5">
        <v>6.5</v>
      </c>
      <c r="M340" t="str" cm="1">
        <f t="array" ref="M340">_xlfn.IFS(L340&lt;=2,"Flop",L340&lt;=5,"Average",L340&lt;=7,"Hit",L340&lt;=9,"Superhit",L340&gt;9,"BlockBuster")</f>
        <v>Hit</v>
      </c>
      <c r="N340" s="6">
        <v>112695</v>
      </c>
      <c r="O340" s="6" t="str" cm="1">
        <f t="array" ref="O340">_xlfn.IFS(N340&lt;=100000,"Low",N340&lt;=500000,"Median",N340&lt;=1500000,"High",N340&gt;1500000,"Very High")</f>
        <v>Median</v>
      </c>
      <c r="P340">
        <v>11500000</v>
      </c>
      <c r="Q340">
        <v>57470138</v>
      </c>
      <c r="R340">
        <f t="shared" si="52"/>
        <v>45970138</v>
      </c>
      <c r="S340" t="str">
        <f t="shared" si="53"/>
        <v>Profit</v>
      </c>
      <c r="T340" s="1">
        <v>32619</v>
      </c>
      <c r="U340" t="s">
        <v>897</v>
      </c>
      <c r="V340" s="14">
        <v>32619</v>
      </c>
      <c r="W340" t="str">
        <f t="shared" si="54"/>
        <v>April</v>
      </c>
      <c r="X340" s="4" t="str">
        <f t="shared" si="55"/>
        <v>1989</v>
      </c>
      <c r="Y340" s="6">
        <f t="shared" si="56"/>
        <v>1989</v>
      </c>
      <c r="Z340" s="4" t="str">
        <f t="shared" si="57"/>
        <v>21</v>
      </c>
      <c r="AA340" s="6">
        <f t="shared" si="58"/>
        <v>21</v>
      </c>
      <c r="AB340" t="str">
        <f t="shared" si="59"/>
        <v>Friday</v>
      </c>
    </row>
    <row r="341" spans="1:28" x14ac:dyDescent="0.25">
      <c r="A341" s="3" t="s">
        <v>898</v>
      </c>
      <c r="B341" t="s">
        <v>899</v>
      </c>
      <c r="C341" s="3" t="s">
        <v>899</v>
      </c>
      <c r="D341" s="6">
        <v>0</v>
      </c>
      <c r="E341" s="6">
        <v>114</v>
      </c>
      <c r="F341" s="6">
        <f t="shared" si="50"/>
        <v>1</v>
      </c>
      <c r="G341" s="6">
        <f t="shared" si="51"/>
        <v>54</v>
      </c>
      <c r="H341" s="6" t="str" cm="1">
        <f t="array" ref="H341">_xlfn.IFS(E341&lt;=80,"Series",E341&lt;=120,"TV Movie",E341&gt;120,"Long Movie")</f>
        <v>TV Movie</v>
      </c>
      <c r="I341" t="s">
        <v>5529</v>
      </c>
      <c r="J341" t="s">
        <v>3857</v>
      </c>
      <c r="K341" t="s">
        <v>5802</v>
      </c>
      <c r="L341" s="5">
        <v>6.7</v>
      </c>
      <c r="M341" t="str" cm="1">
        <f t="array" ref="M341">_xlfn.IFS(L341&lt;=2,"Flop",L341&lt;=5,"Average",L341&lt;=7,"Hit",L341&lt;=9,"Superhit",L341&gt;9,"BlockBuster")</f>
        <v>Hit</v>
      </c>
      <c r="N341" s="6">
        <v>82787</v>
      </c>
      <c r="O341" s="6" t="str" cm="1">
        <f t="array" ref="O341">_xlfn.IFS(N341&lt;=100000,"Low",N341&lt;=500000,"Median",N341&lt;=1500000,"High",N341&gt;1500000,"Very High")</f>
        <v>Low</v>
      </c>
      <c r="P341">
        <v>17000000</v>
      </c>
      <c r="Q341">
        <v>30050028</v>
      </c>
      <c r="R341">
        <f t="shared" si="52"/>
        <v>13050028</v>
      </c>
      <c r="S341" t="str">
        <f t="shared" si="53"/>
        <v>Profit</v>
      </c>
      <c r="T341" s="1">
        <v>32647</v>
      </c>
      <c r="U341" t="s">
        <v>900</v>
      </c>
      <c r="V341" s="14">
        <v>32647</v>
      </c>
      <c r="W341" t="str">
        <f t="shared" si="54"/>
        <v>May</v>
      </c>
      <c r="X341" s="4" t="str">
        <f t="shared" si="55"/>
        <v>1989</v>
      </c>
      <c r="Y341" s="6">
        <f t="shared" si="56"/>
        <v>1989</v>
      </c>
      <c r="Z341" s="4" t="str">
        <f t="shared" si="57"/>
        <v>19</v>
      </c>
      <c r="AA341" s="6">
        <f t="shared" si="58"/>
        <v>19</v>
      </c>
      <c r="AB341" t="str">
        <f t="shared" si="59"/>
        <v>Friday</v>
      </c>
    </row>
    <row r="342" spans="1:28" x14ac:dyDescent="0.25">
      <c r="A342" s="3" t="s">
        <v>901</v>
      </c>
      <c r="B342" t="s">
        <v>902</v>
      </c>
      <c r="C342" s="3" t="s">
        <v>902</v>
      </c>
      <c r="D342" s="6">
        <v>0</v>
      </c>
      <c r="E342" s="6">
        <v>103</v>
      </c>
      <c r="F342" s="6">
        <f t="shared" si="50"/>
        <v>1</v>
      </c>
      <c r="G342" s="6">
        <f t="shared" si="51"/>
        <v>43</v>
      </c>
      <c r="H342" s="6" t="str" cm="1">
        <f t="array" ref="H342">_xlfn.IFS(E342&lt;=80,"Series",E342&lt;=120,"TV Movie",E342&gt;120,"Long Movie")</f>
        <v>TV Movie</v>
      </c>
      <c r="I342" t="s">
        <v>132</v>
      </c>
      <c r="J342" t="s">
        <v>8162</v>
      </c>
      <c r="K342" t="s">
        <v>5802</v>
      </c>
      <c r="L342" s="5">
        <v>6.8</v>
      </c>
      <c r="M342" t="str" cm="1">
        <f t="array" ref="M342">_xlfn.IFS(L342&lt;=2,"Flop",L342&lt;=5,"Average",L342&lt;=7,"Hit",L342&lt;=9,"Superhit",L342&gt;9,"BlockBuster")</f>
        <v>Hit</v>
      </c>
      <c r="N342" s="6">
        <v>57149</v>
      </c>
      <c r="O342" s="6" t="str" cm="1">
        <f t="array" ref="O342">_xlfn.IFS(N342&lt;=100000,"Low",N342&lt;=500000,"Median",N342&lt;=1500000,"High",N342&gt;1500000,"Very High")</f>
        <v>Low</v>
      </c>
      <c r="P342">
        <v>18000000</v>
      </c>
      <c r="Q342">
        <v>46908987</v>
      </c>
      <c r="R342">
        <f t="shared" si="52"/>
        <v>28908987</v>
      </c>
      <c r="S342" t="str">
        <f t="shared" si="53"/>
        <v>Profit</v>
      </c>
      <c r="T342" s="1">
        <v>32640</v>
      </c>
      <c r="U342" t="s">
        <v>903</v>
      </c>
      <c r="V342" s="14">
        <v>32640</v>
      </c>
      <c r="W342" t="str">
        <f t="shared" si="54"/>
        <v>May</v>
      </c>
      <c r="X342" s="4" t="str">
        <f t="shared" si="55"/>
        <v>1989</v>
      </c>
      <c r="Y342" s="6">
        <f t="shared" si="56"/>
        <v>1989</v>
      </c>
      <c r="Z342" s="4" t="str">
        <f t="shared" si="57"/>
        <v>12</v>
      </c>
      <c r="AA342" s="6">
        <f t="shared" si="58"/>
        <v>12</v>
      </c>
      <c r="AB342" t="str">
        <f t="shared" si="59"/>
        <v>Friday</v>
      </c>
    </row>
    <row r="343" spans="1:28" x14ac:dyDescent="0.25">
      <c r="A343" s="3" t="s">
        <v>904</v>
      </c>
      <c r="B343" t="s">
        <v>905</v>
      </c>
      <c r="C343" s="3" t="s">
        <v>905</v>
      </c>
      <c r="D343" s="6">
        <v>0</v>
      </c>
      <c r="E343" s="6">
        <v>107</v>
      </c>
      <c r="F343" s="6">
        <f t="shared" si="50"/>
        <v>1</v>
      </c>
      <c r="G343" s="6">
        <f t="shared" si="51"/>
        <v>47</v>
      </c>
      <c r="H343" s="6" t="str" cm="1">
        <f t="array" ref="H343">_xlfn.IFS(E343&lt;=80,"Series",E343&lt;=120,"TV Movie",E343&gt;120,"Long Movie")</f>
        <v>TV Movie</v>
      </c>
      <c r="I343" t="s">
        <v>5529</v>
      </c>
      <c r="J343" t="s">
        <v>8158</v>
      </c>
      <c r="K343" t="s">
        <v>8156</v>
      </c>
      <c r="L343" s="5">
        <v>5.5</v>
      </c>
      <c r="M343" t="str" cm="1">
        <f t="array" ref="M343">_xlfn.IFS(L343&lt;=2,"Flop",L343&lt;=5,"Average",L343&lt;=7,"Hit",L343&lt;=9,"Superhit",L343&gt;9,"BlockBuster")</f>
        <v>Hit</v>
      </c>
      <c r="N343" s="6">
        <v>63163</v>
      </c>
      <c r="O343" s="6" t="str" cm="1">
        <f t="array" ref="O343">_xlfn.IFS(N343&lt;=100000,"Low",N343&lt;=500000,"Median",N343&lt;=1500000,"High",N343&gt;1500000,"Very High")</f>
        <v>Low</v>
      </c>
      <c r="P343">
        <v>27800000</v>
      </c>
      <c r="Q343">
        <v>52210049</v>
      </c>
      <c r="R343">
        <f t="shared" si="52"/>
        <v>24410049</v>
      </c>
      <c r="S343" t="str">
        <f t="shared" si="53"/>
        <v>Profit</v>
      </c>
      <c r="T343" s="1">
        <v>32668</v>
      </c>
      <c r="U343" t="s">
        <v>906</v>
      </c>
      <c r="V343" s="14">
        <v>32668</v>
      </c>
      <c r="W343" t="str">
        <f t="shared" si="54"/>
        <v>June</v>
      </c>
      <c r="X343" s="4" t="str">
        <f t="shared" si="55"/>
        <v>1989</v>
      </c>
      <c r="Y343" s="6">
        <f t="shared" si="56"/>
        <v>1989</v>
      </c>
      <c r="Z343" s="4" t="str">
        <f t="shared" si="57"/>
        <v>9</v>
      </c>
      <c r="AA343" s="6">
        <f t="shared" si="58"/>
        <v>9</v>
      </c>
      <c r="AB343" t="str">
        <f t="shared" si="59"/>
        <v>Friday</v>
      </c>
    </row>
    <row r="344" spans="1:28" x14ac:dyDescent="0.25">
      <c r="A344" s="3" t="s">
        <v>907</v>
      </c>
      <c r="B344" t="s">
        <v>908</v>
      </c>
      <c r="C344" s="3" t="s">
        <v>908</v>
      </c>
      <c r="D344" s="6">
        <v>0</v>
      </c>
      <c r="E344" s="6">
        <v>117</v>
      </c>
      <c r="F344" s="6">
        <f t="shared" si="50"/>
        <v>1</v>
      </c>
      <c r="G344" s="6">
        <f t="shared" si="51"/>
        <v>57</v>
      </c>
      <c r="H344" s="6" t="str" cm="1">
        <f t="array" ref="H344">_xlfn.IFS(E344&lt;=80,"Series",E344&lt;=120,"TV Movie",E344&gt;120,"Long Movie")</f>
        <v>TV Movie</v>
      </c>
      <c r="I344" t="s">
        <v>132</v>
      </c>
      <c r="J344" t="s">
        <v>145</v>
      </c>
      <c r="K344" t="s">
        <v>8157</v>
      </c>
      <c r="L344" s="5">
        <v>7.3</v>
      </c>
      <c r="M344" t="str" cm="1">
        <f t="array" ref="M344">_xlfn.IFS(L344&lt;=2,"Flop",L344&lt;=5,"Average",L344&lt;=7,"Hit",L344&lt;=9,"Superhit",L344&gt;9,"BlockBuster")</f>
        <v>Superhit</v>
      </c>
      <c r="N344" s="6">
        <v>61194</v>
      </c>
      <c r="O344" s="6" t="str" cm="1">
        <f t="array" ref="O344">_xlfn.IFS(N344&lt;=100000,"Low",N344&lt;=500000,"Median",N344&lt;=1500000,"High",N344&gt;1500000,"Very High")</f>
        <v>Low</v>
      </c>
      <c r="P344">
        <v>15000000</v>
      </c>
      <c r="Q344">
        <v>96759512</v>
      </c>
      <c r="R344">
        <f t="shared" si="52"/>
        <v>81759512</v>
      </c>
      <c r="S344" t="str">
        <f t="shared" si="53"/>
        <v>Profit</v>
      </c>
      <c r="T344" s="1">
        <v>32817</v>
      </c>
      <c r="U344" t="s">
        <v>462</v>
      </c>
      <c r="V344" s="14">
        <v>32817</v>
      </c>
      <c r="W344" t="str">
        <f t="shared" si="54"/>
        <v>November</v>
      </c>
      <c r="X344" s="4" t="str">
        <f t="shared" si="55"/>
        <v>1989</v>
      </c>
      <c r="Y344" s="6">
        <f t="shared" si="56"/>
        <v>1989</v>
      </c>
      <c r="Z344" s="4" t="str">
        <f t="shared" si="57"/>
        <v>5</v>
      </c>
      <c r="AA344" s="6">
        <f t="shared" si="58"/>
        <v>5</v>
      </c>
      <c r="AB344" t="str">
        <f t="shared" si="59"/>
        <v>Sunday</v>
      </c>
    </row>
    <row r="345" spans="1:28" x14ac:dyDescent="0.25">
      <c r="A345" s="3" t="s">
        <v>909</v>
      </c>
      <c r="B345" t="s">
        <v>910</v>
      </c>
      <c r="C345" s="3" t="s">
        <v>910</v>
      </c>
      <c r="D345" s="6">
        <v>0</v>
      </c>
      <c r="E345" s="6">
        <v>104</v>
      </c>
      <c r="F345" s="6">
        <f t="shared" si="50"/>
        <v>1</v>
      </c>
      <c r="G345" s="6">
        <f t="shared" si="51"/>
        <v>44</v>
      </c>
      <c r="H345" s="6" t="str" cm="1">
        <f t="array" ref="H345">_xlfn.IFS(E345&lt;=80,"Series",E345&lt;=120,"TV Movie",E345&gt;120,"Long Movie")</f>
        <v>TV Movie</v>
      </c>
      <c r="I345" t="s">
        <v>5529</v>
      </c>
      <c r="J345" t="s">
        <v>132</v>
      </c>
      <c r="K345" t="s">
        <v>8162</v>
      </c>
      <c r="L345" s="5">
        <v>6.4</v>
      </c>
      <c r="M345" t="str" cm="1">
        <f t="array" ref="M345">_xlfn.IFS(L345&lt;=2,"Flop",L345&lt;=5,"Average",L345&lt;=7,"Hit",L345&lt;=9,"Superhit",L345&gt;9,"BlockBuster")</f>
        <v>Hit</v>
      </c>
      <c r="N345" s="6">
        <v>111336</v>
      </c>
      <c r="O345" s="6" t="str" cm="1">
        <f t="array" ref="O345">_xlfn.IFS(N345&lt;=100000,"Low",N345&lt;=500000,"Median",N345&lt;=1500000,"High",N345&gt;1500000,"Very High")</f>
        <v>Median</v>
      </c>
      <c r="P345">
        <v>55000000</v>
      </c>
      <c r="Q345">
        <v>63408614</v>
      </c>
      <c r="R345">
        <f t="shared" si="52"/>
        <v>8408614</v>
      </c>
      <c r="S345" t="str">
        <f t="shared" si="53"/>
        <v>Profit</v>
      </c>
      <c r="T345" s="1">
        <v>32864</v>
      </c>
      <c r="U345" t="s">
        <v>911</v>
      </c>
      <c r="V345" s="14">
        <v>32864</v>
      </c>
      <c r="W345" t="str">
        <f t="shared" si="54"/>
        <v>December</v>
      </c>
      <c r="X345" s="4" t="str">
        <f t="shared" si="55"/>
        <v>1989</v>
      </c>
      <c r="Y345" s="6">
        <f t="shared" si="56"/>
        <v>1989</v>
      </c>
      <c r="Z345" s="4" t="str">
        <f t="shared" si="57"/>
        <v>22</v>
      </c>
      <c r="AA345" s="6">
        <f t="shared" si="58"/>
        <v>22</v>
      </c>
      <c r="AB345" t="str">
        <f t="shared" si="59"/>
        <v>Friday</v>
      </c>
    </row>
    <row r="346" spans="1:28" x14ac:dyDescent="0.25">
      <c r="A346" s="3" t="s">
        <v>912</v>
      </c>
      <c r="B346" t="s">
        <v>913</v>
      </c>
      <c r="C346" s="3" t="s">
        <v>913</v>
      </c>
      <c r="D346" s="6">
        <v>0</v>
      </c>
      <c r="E346" s="6">
        <v>97</v>
      </c>
      <c r="F346" s="6">
        <f t="shared" si="50"/>
        <v>1</v>
      </c>
      <c r="G346" s="6">
        <f t="shared" si="51"/>
        <v>37</v>
      </c>
      <c r="H346" s="6" t="str" cm="1">
        <f t="array" ref="H346">_xlfn.IFS(E346&lt;=80,"Series",E346&lt;=120,"TV Movie",E346&gt;120,"Long Movie")</f>
        <v>TV Movie</v>
      </c>
      <c r="I346" t="s">
        <v>132</v>
      </c>
      <c r="J346" t="s">
        <v>8162</v>
      </c>
      <c r="K346" t="s">
        <v>145</v>
      </c>
      <c r="L346" s="5">
        <v>6.2</v>
      </c>
      <c r="M346" t="str" cm="1">
        <f t="array" ref="M346">_xlfn.IFS(L346&lt;=2,"Flop",L346&lt;=5,"Average",L346&lt;=7,"Hit",L346&lt;=9,"Superhit",L346&gt;9,"BlockBuster")</f>
        <v>Hit</v>
      </c>
      <c r="N346" s="6">
        <v>74959</v>
      </c>
      <c r="O346" s="6" t="str" cm="1">
        <f t="array" ref="O346">_xlfn.IFS(N346&lt;=100000,"Low",N346&lt;=500000,"Median",N346&lt;=1500000,"High",N346&gt;1500000,"Very High")</f>
        <v>Low</v>
      </c>
      <c r="P346">
        <v>13000000</v>
      </c>
      <c r="Q346">
        <v>71079915</v>
      </c>
      <c r="R346">
        <f t="shared" si="52"/>
        <v>58079915</v>
      </c>
      <c r="S346" t="str">
        <f t="shared" si="53"/>
        <v>Profit</v>
      </c>
      <c r="T346" s="1">
        <v>32710</v>
      </c>
      <c r="U346" t="s">
        <v>914</v>
      </c>
      <c r="V346" s="14">
        <v>32710</v>
      </c>
      <c r="W346" t="str">
        <f t="shared" si="54"/>
        <v>July</v>
      </c>
      <c r="X346" s="4" t="str">
        <f t="shared" si="55"/>
        <v>1989</v>
      </c>
      <c r="Y346" s="6">
        <f t="shared" si="56"/>
        <v>1989</v>
      </c>
      <c r="Z346" s="4" t="str">
        <f t="shared" si="57"/>
        <v>21</v>
      </c>
      <c r="AA346" s="6">
        <f t="shared" si="58"/>
        <v>21</v>
      </c>
      <c r="AB346" t="str">
        <f t="shared" si="59"/>
        <v>Friday</v>
      </c>
    </row>
    <row r="347" spans="1:28" x14ac:dyDescent="0.25">
      <c r="A347" s="3" t="s">
        <v>915</v>
      </c>
      <c r="B347" t="s">
        <v>916</v>
      </c>
      <c r="C347" s="3" t="s">
        <v>916</v>
      </c>
      <c r="D347" s="6">
        <v>0</v>
      </c>
      <c r="E347" s="6">
        <v>100</v>
      </c>
      <c r="F347" s="6">
        <f t="shared" si="50"/>
        <v>1</v>
      </c>
      <c r="G347" s="6">
        <f t="shared" si="51"/>
        <v>40</v>
      </c>
      <c r="H347" s="6" t="str" cm="1">
        <f t="array" ref="H347">_xlfn.IFS(E347&lt;=80,"Series",E347&lt;=120,"TV Movie",E347&gt;120,"Long Movie")</f>
        <v>TV Movie</v>
      </c>
      <c r="I347" t="s">
        <v>132</v>
      </c>
      <c r="J347" t="s">
        <v>5802</v>
      </c>
      <c r="K347" t="s">
        <v>5802</v>
      </c>
      <c r="L347" s="5">
        <v>7.1</v>
      </c>
      <c r="M347" t="str" cm="1">
        <f t="array" ref="M347">_xlfn.IFS(L347&lt;=2,"Flop",L347&lt;=5,"Average",L347&lt;=7,"Hit",L347&lt;=9,"Superhit",L347&gt;9,"BlockBuster")</f>
        <v>Superhit</v>
      </c>
      <c r="N347" s="6">
        <v>104396</v>
      </c>
      <c r="O347" s="6" t="str" cm="1">
        <f t="array" ref="O347">_xlfn.IFS(N347&lt;=100000,"Low",N347&lt;=500000,"Median",N347&lt;=1500000,"High",N347&gt;1500000,"Very High")</f>
        <v>Median</v>
      </c>
      <c r="P347">
        <v>15000000</v>
      </c>
      <c r="Q347">
        <v>79258538</v>
      </c>
      <c r="R347">
        <f t="shared" si="52"/>
        <v>64258538</v>
      </c>
      <c r="S347" t="str">
        <f t="shared" si="53"/>
        <v>Profit</v>
      </c>
      <c r="T347" s="1">
        <v>32736</v>
      </c>
      <c r="U347" t="s">
        <v>504</v>
      </c>
      <c r="V347" s="14">
        <v>32736</v>
      </c>
      <c r="W347" t="str">
        <f t="shared" si="54"/>
        <v>August</v>
      </c>
      <c r="X347" s="4" t="str">
        <f t="shared" si="55"/>
        <v>1989</v>
      </c>
      <c r="Y347" s="6">
        <f t="shared" si="56"/>
        <v>1989</v>
      </c>
      <c r="Z347" s="4" t="str">
        <f t="shared" si="57"/>
        <v>16</v>
      </c>
      <c r="AA347" s="6">
        <f t="shared" si="58"/>
        <v>16</v>
      </c>
      <c r="AB347" t="str">
        <f t="shared" si="59"/>
        <v>Wednesday</v>
      </c>
    </row>
    <row r="348" spans="1:28" x14ac:dyDescent="0.25">
      <c r="A348" s="3" t="s">
        <v>917</v>
      </c>
      <c r="B348" t="s">
        <v>918</v>
      </c>
      <c r="C348" s="3" t="s">
        <v>918</v>
      </c>
      <c r="D348" s="6">
        <v>0</v>
      </c>
      <c r="E348" s="6">
        <v>116</v>
      </c>
      <c r="F348" s="6">
        <f t="shared" si="50"/>
        <v>1</v>
      </c>
      <c r="G348" s="6">
        <f t="shared" si="51"/>
        <v>56</v>
      </c>
      <c r="H348" s="6" t="str" cm="1">
        <f t="array" ref="H348">_xlfn.IFS(E348&lt;=80,"Series",E348&lt;=120,"TV Movie",E348&gt;120,"Long Movie")</f>
        <v>TV Movie</v>
      </c>
      <c r="I348" t="s">
        <v>132</v>
      </c>
      <c r="J348" t="s">
        <v>8157</v>
      </c>
      <c r="K348" t="s">
        <v>5802</v>
      </c>
      <c r="L348" s="5">
        <v>6.8</v>
      </c>
      <c r="M348" t="str" cm="1">
        <f t="array" ref="M348">_xlfn.IFS(L348&lt;=2,"Flop",L348&lt;=5,"Average",L348&lt;=7,"Hit",L348&lt;=9,"Superhit",L348&gt;9,"BlockBuster")</f>
        <v>Hit</v>
      </c>
      <c r="N348" s="6">
        <v>56286</v>
      </c>
      <c r="O348" s="6" t="str" cm="1">
        <f t="array" ref="O348">_xlfn.IFS(N348&lt;=100000,"Low",N348&lt;=500000,"Median",N348&lt;=1500000,"High",N348&gt;1500000,"Very High")</f>
        <v>Low</v>
      </c>
      <c r="P348">
        <v>26000000</v>
      </c>
      <c r="Q348">
        <v>160188546</v>
      </c>
      <c r="R348">
        <f t="shared" si="52"/>
        <v>134188546</v>
      </c>
      <c r="S348" t="str">
        <f t="shared" si="53"/>
        <v>Profit</v>
      </c>
      <c r="T348" s="1">
        <v>32846</v>
      </c>
      <c r="U348" t="s">
        <v>919</v>
      </c>
      <c r="V348" s="14">
        <v>32846</v>
      </c>
      <c r="W348" t="str">
        <f t="shared" si="54"/>
        <v>December</v>
      </c>
      <c r="X348" s="4" t="str">
        <f t="shared" si="55"/>
        <v>1989</v>
      </c>
      <c r="Y348" s="6">
        <f t="shared" si="56"/>
        <v>1989</v>
      </c>
      <c r="Z348" s="4" t="str">
        <f t="shared" si="57"/>
        <v>4</v>
      </c>
      <c r="AA348" s="6">
        <f t="shared" si="58"/>
        <v>4</v>
      </c>
      <c r="AB348" t="str">
        <f t="shared" si="59"/>
        <v>Monday</v>
      </c>
    </row>
    <row r="349" spans="1:28" x14ac:dyDescent="0.25">
      <c r="A349" s="3" t="s">
        <v>920</v>
      </c>
      <c r="B349" t="s">
        <v>921</v>
      </c>
      <c r="C349" s="3" t="s">
        <v>921</v>
      </c>
      <c r="D349" s="6">
        <v>0</v>
      </c>
      <c r="E349" s="6">
        <v>95</v>
      </c>
      <c r="F349" s="6">
        <f t="shared" si="50"/>
        <v>1</v>
      </c>
      <c r="G349" s="6">
        <f t="shared" si="51"/>
        <v>35</v>
      </c>
      <c r="H349" s="6" t="str" cm="1">
        <f t="array" ref="H349">_xlfn.IFS(E349&lt;=80,"Series",E349&lt;=120,"TV Movie",E349&gt;120,"Long Movie")</f>
        <v>TV Movie</v>
      </c>
      <c r="I349" t="s">
        <v>132</v>
      </c>
      <c r="J349" t="s">
        <v>145</v>
      </c>
      <c r="K349" t="s">
        <v>8157</v>
      </c>
      <c r="L349" s="5">
        <v>7.7</v>
      </c>
      <c r="M349" t="str" cm="1">
        <f t="array" ref="M349">_xlfn.IFS(L349&lt;=2,"Flop",L349&lt;=5,"Average",L349&lt;=7,"Hit",L349&lt;=9,"Superhit",L349&gt;9,"BlockBuster")</f>
        <v>Superhit</v>
      </c>
      <c r="N349" s="6">
        <v>234822</v>
      </c>
      <c r="O349" s="6" t="str" cm="1">
        <f t="array" ref="O349">_xlfn.IFS(N349&lt;=100000,"Low",N349&lt;=500000,"Median",N349&lt;=1500000,"High",N349&gt;1500000,"Very High")</f>
        <v>Median</v>
      </c>
      <c r="P349">
        <v>16000000</v>
      </c>
      <c r="Q349">
        <v>93273565</v>
      </c>
      <c r="R349">
        <f t="shared" si="52"/>
        <v>77273565</v>
      </c>
      <c r="S349" t="str">
        <f t="shared" si="53"/>
        <v>Profit</v>
      </c>
      <c r="T349" s="1">
        <v>32701</v>
      </c>
      <c r="U349" t="s">
        <v>518</v>
      </c>
      <c r="V349" s="14">
        <v>32701</v>
      </c>
      <c r="W349" t="str">
        <f t="shared" si="54"/>
        <v>July</v>
      </c>
      <c r="X349" s="4" t="str">
        <f t="shared" si="55"/>
        <v>1989</v>
      </c>
      <c r="Y349" s="6">
        <f t="shared" si="56"/>
        <v>1989</v>
      </c>
      <c r="Z349" s="4" t="str">
        <f t="shared" si="57"/>
        <v>12</v>
      </c>
      <c r="AA349" s="6">
        <f t="shared" si="58"/>
        <v>12</v>
      </c>
      <c r="AB349" t="str">
        <f t="shared" si="59"/>
        <v>Wednesday</v>
      </c>
    </row>
    <row r="350" spans="1:28" x14ac:dyDescent="0.25">
      <c r="A350" s="3" t="s">
        <v>922</v>
      </c>
      <c r="B350" t="s">
        <v>923</v>
      </c>
      <c r="C350" s="3" t="s">
        <v>923</v>
      </c>
      <c r="D350" s="6">
        <v>0</v>
      </c>
      <c r="E350" s="6">
        <v>100</v>
      </c>
      <c r="F350" s="6">
        <f t="shared" si="50"/>
        <v>1</v>
      </c>
      <c r="G350" s="6">
        <f t="shared" si="51"/>
        <v>40</v>
      </c>
      <c r="H350" s="6" t="str" cm="1">
        <f t="array" ref="H350">_xlfn.IFS(E350&lt;=80,"Series",E350&lt;=120,"TV Movie",E350&gt;120,"Long Movie")</f>
        <v>TV Movie</v>
      </c>
      <c r="I350" t="s">
        <v>145</v>
      </c>
      <c r="J350" t="s">
        <v>5802</v>
      </c>
      <c r="K350" t="s">
        <v>5802</v>
      </c>
      <c r="L350" s="5">
        <v>7.2</v>
      </c>
      <c r="M350" t="str" cm="1">
        <f t="array" ref="M350">_xlfn.IFS(L350&lt;=2,"Flop",L350&lt;=5,"Average",L350&lt;=7,"Hit",L350&lt;=9,"Superhit",L350&gt;9,"BlockBuster")</f>
        <v>Superhit</v>
      </c>
      <c r="N350" s="6">
        <v>58081</v>
      </c>
      <c r="O350" s="6" t="str" cm="1">
        <f t="array" ref="O350">_xlfn.IFS(N350&lt;=100000,"Low",N350&lt;=500000,"Median",N350&lt;=1500000,"High",N350&gt;1500000,"Very High")</f>
        <v>Low</v>
      </c>
      <c r="P350">
        <v>1200000</v>
      </c>
      <c r="Q350">
        <v>24742089</v>
      </c>
      <c r="R350">
        <f t="shared" si="52"/>
        <v>23542089</v>
      </c>
      <c r="S350" t="str">
        <f t="shared" si="53"/>
        <v>Profit</v>
      </c>
      <c r="T350" s="1">
        <v>32528</v>
      </c>
      <c r="U350" t="s">
        <v>924</v>
      </c>
      <c r="V350" s="14">
        <v>32528</v>
      </c>
      <c r="W350" t="str">
        <f t="shared" si="54"/>
        <v>January</v>
      </c>
      <c r="X350" s="4" t="str">
        <f t="shared" si="55"/>
        <v>1989</v>
      </c>
      <c r="Y350" s="6">
        <f t="shared" si="56"/>
        <v>1989</v>
      </c>
      <c r="Z350" s="4" t="str">
        <f t="shared" si="57"/>
        <v>20</v>
      </c>
      <c r="AA350" s="6">
        <f t="shared" si="58"/>
        <v>20</v>
      </c>
      <c r="AB350" t="str">
        <f t="shared" si="59"/>
        <v>Friday</v>
      </c>
    </row>
    <row r="351" spans="1:28" x14ac:dyDescent="0.25">
      <c r="A351" s="3" t="s">
        <v>925</v>
      </c>
      <c r="B351" t="s">
        <v>926</v>
      </c>
      <c r="C351" s="3" t="s">
        <v>926</v>
      </c>
      <c r="D351" s="6">
        <v>0</v>
      </c>
      <c r="E351" s="6">
        <v>109</v>
      </c>
      <c r="F351" s="6">
        <f t="shared" si="50"/>
        <v>1</v>
      </c>
      <c r="G351" s="6">
        <f t="shared" si="51"/>
        <v>49</v>
      </c>
      <c r="H351" s="6" t="str" cm="1">
        <f t="array" ref="H351">_xlfn.IFS(E351&lt;=80,"Series",E351&lt;=120,"TV Movie",E351&gt;120,"Long Movie")</f>
        <v>TV Movie</v>
      </c>
      <c r="I351" t="s">
        <v>132</v>
      </c>
      <c r="J351" t="s">
        <v>83</v>
      </c>
      <c r="K351" t="s">
        <v>3857</v>
      </c>
      <c r="L351" s="5">
        <v>6.5</v>
      </c>
      <c r="M351" t="str" cm="1">
        <f t="array" ref="M351">_xlfn.IFS(L351&lt;=2,"Flop",L351&lt;=5,"Average",L351&lt;=7,"Hit",L351&lt;=9,"Superhit",L351&gt;9,"BlockBuster")</f>
        <v>Hit</v>
      </c>
      <c r="N351" s="6">
        <v>74516</v>
      </c>
      <c r="O351" s="6" t="str" cm="1">
        <f t="array" ref="O351">_xlfn.IFS(N351&lt;=100000,"Low",N351&lt;=500000,"Median",N351&lt;=1500000,"High",N351&gt;1500000,"Very High")</f>
        <v>Low</v>
      </c>
      <c r="P351">
        <v>22000000</v>
      </c>
      <c r="Q351">
        <v>53208180</v>
      </c>
      <c r="R351">
        <f t="shared" si="52"/>
        <v>31208180</v>
      </c>
      <c r="S351" t="str">
        <f t="shared" si="53"/>
        <v>Profit</v>
      </c>
      <c r="T351" s="1">
        <v>33072</v>
      </c>
      <c r="U351" t="s">
        <v>927</v>
      </c>
      <c r="V351" s="14">
        <v>33072</v>
      </c>
      <c r="W351" t="str">
        <f t="shared" si="54"/>
        <v>July</v>
      </c>
      <c r="X351" s="4" t="str">
        <f t="shared" si="55"/>
        <v>1990</v>
      </c>
      <c r="Y351" s="6">
        <f t="shared" si="56"/>
        <v>1990</v>
      </c>
      <c r="Z351" s="4" t="str">
        <f t="shared" si="57"/>
        <v>18</v>
      </c>
      <c r="AA351" s="6">
        <f t="shared" si="58"/>
        <v>18</v>
      </c>
      <c r="AB351" t="str">
        <f t="shared" si="59"/>
        <v>Wednesday</v>
      </c>
    </row>
    <row r="352" spans="1:28" x14ac:dyDescent="0.25">
      <c r="A352" s="3" t="s">
        <v>928</v>
      </c>
      <c r="B352" t="s">
        <v>929</v>
      </c>
      <c r="C352" s="3" t="s">
        <v>929</v>
      </c>
      <c r="D352" s="6">
        <v>0</v>
      </c>
      <c r="E352" s="6">
        <v>121</v>
      </c>
      <c r="F352" s="6">
        <f t="shared" si="50"/>
        <v>2</v>
      </c>
      <c r="G352" s="6">
        <f t="shared" si="51"/>
        <v>1</v>
      </c>
      <c r="H352" s="6" t="str" cm="1">
        <f t="array" ref="H352">_xlfn.IFS(E352&lt;=80,"Series",E352&lt;=120,"TV Movie",E352&gt;120,"Long Movie")</f>
        <v>Long Movie</v>
      </c>
      <c r="I352" t="s">
        <v>8160</v>
      </c>
      <c r="J352" t="s">
        <v>145</v>
      </c>
      <c r="K352" t="s">
        <v>5802</v>
      </c>
      <c r="L352" s="5">
        <v>7.8</v>
      </c>
      <c r="M352" t="str" cm="1">
        <f t="array" ref="M352">_xlfn.IFS(L352&lt;=2,"Flop",L352&lt;=5,"Average",L352&lt;=7,"Hit",L352&lt;=9,"Superhit",L352&gt;9,"BlockBuster")</f>
        <v>Superhit</v>
      </c>
      <c r="N352" s="6">
        <v>153960</v>
      </c>
      <c r="O352" s="6" t="str" cm="1">
        <f t="array" ref="O352">_xlfn.IFS(N352&lt;=100000,"Low",N352&lt;=500000,"Median",N352&lt;=1500000,"High",N352&gt;1500000,"Very High")</f>
        <v>Median</v>
      </c>
      <c r="P352">
        <v>31000000</v>
      </c>
      <c r="Q352">
        <v>52096475</v>
      </c>
      <c r="R352">
        <f t="shared" si="52"/>
        <v>21096475</v>
      </c>
      <c r="S352" t="str">
        <f t="shared" si="53"/>
        <v>Profit</v>
      </c>
      <c r="T352" s="1">
        <v>33219</v>
      </c>
      <c r="U352" t="s">
        <v>755</v>
      </c>
      <c r="V352" s="14">
        <v>33219</v>
      </c>
      <c r="W352" t="str">
        <f t="shared" si="54"/>
        <v>December</v>
      </c>
      <c r="X352" s="4" t="str">
        <f t="shared" si="55"/>
        <v>1990</v>
      </c>
      <c r="Y352" s="6">
        <f t="shared" si="56"/>
        <v>1990</v>
      </c>
      <c r="Z352" s="4" t="str">
        <f t="shared" si="57"/>
        <v>12</v>
      </c>
      <c r="AA352" s="6">
        <f t="shared" si="58"/>
        <v>12</v>
      </c>
      <c r="AB352" t="str">
        <f t="shared" si="59"/>
        <v>Wednesday</v>
      </c>
    </row>
    <row r="353" spans="1:28" x14ac:dyDescent="0.25">
      <c r="A353" s="3" t="s">
        <v>930</v>
      </c>
      <c r="B353" t="s">
        <v>931</v>
      </c>
      <c r="C353" s="3" t="s">
        <v>931</v>
      </c>
      <c r="D353" s="6">
        <v>0</v>
      </c>
      <c r="E353" s="6">
        <v>118</v>
      </c>
      <c r="F353" s="6">
        <f t="shared" si="50"/>
        <v>1</v>
      </c>
      <c r="G353" s="6">
        <f t="shared" si="51"/>
        <v>58</v>
      </c>
      <c r="H353" s="6" t="str" cm="1">
        <f t="array" ref="H353">_xlfn.IFS(E353&lt;=80,"Series",E353&lt;=120,"TV Movie",E353&gt;120,"Long Movie")</f>
        <v>TV Movie</v>
      </c>
      <c r="I353" t="s">
        <v>8158</v>
      </c>
      <c r="J353" t="s">
        <v>132</v>
      </c>
      <c r="K353" t="s">
        <v>8161</v>
      </c>
      <c r="L353" s="5">
        <v>7.4</v>
      </c>
      <c r="M353" t="str" cm="1">
        <f t="array" ref="M353">_xlfn.IFS(L353&lt;=2,"Flop",L353&lt;=5,"Average",L353&lt;=7,"Hit",L353&lt;=9,"Superhit",L353&gt;9,"BlockBuster")</f>
        <v>Superhit</v>
      </c>
      <c r="N353" s="6">
        <v>470785</v>
      </c>
      <c r="O353" s="6" t="str" cm="1">
        <f t="array" ref="O353">_xlfn.IFS(N353&lt;=100000,"Low",N353&lt;=500000,"Median",N353&lt;=1500000,"High",N353&gt;1500000,"Very High")</f>
        <v>Median</v>
      </c>
      <c r="P353">
        <v>40000000</v>
      </c>
      <c r="Q353">
        <v>245077583</v>
      </c>
      <c r="R353">
        <f t="shared" si="52"/>
        <v>205077583</v>
      </c>
      <c r="S353" t="str">
        <f t="shared" si="53"/>
        <v>Profit</v>
      </c>
      <c r="T353" s="1">
        <v>33018</v>
      </c>
      <c r="U353" t="s">
        <v>501</v>
      </c>
      <c r="V353" s="14">
        <v>33018</v>
      </c>
      <c r="W353" t="str">
        <f t="shared" si="54"/>
        <v>May</v>
      </c>
      <c r="X353" s="4" t="str">
        <f t="shared" si="55"/>
        <v>1990</v>
      </c>
      <c r="Y353" s="6">
        <f t="shared" si="56"/>
        <v>1990</v>
      </c>
      <c r="Z353" s="4" t="str">
        <f t="shared" si="57"/>
        <v>25</v>
      </c>
      <c r="AA353" s="6">
        <f t="shared" si="58"/>
        <v>25</v>
      </c>
      <c r="AB353" t="str">
        <f t="shared" si="59"/>
        <v>Friday</v>
      </c>
    </row>
    <row r="354" spans="1:28" x14ac:dyDescent="0.25">
      <c r="A354" s="3" t="s">
        <v>932</v>
      </c>
      <c r="B354" t="s">
        <v>933</v>
      </c>
      <c r="C354" s="3" t="s">
        <v>933</v>
      </c>
      <c r="D354" s="6">
        <v>0</v>
      </c>
      <c r="E354" s="6">
        <v>84</v>
      </c>
      <c r="F354" s="6">
        <f t="shared" si="50"/>
        <v>1</v>
      </c>
      <c r="G354" s="6">
        <f t="shared" si="51"/>
        <v>24</v>
      </c>
      <c r="H354" s="6" t="str" cm="1">
        <f t="array" ref="H354">_xlfn.IFS(E354&lt;=80,"Series",E354&lt;=120,"TV Movie",E354&gt;120,"Long Movie")</f>
        <v>TV Movie</v>
      </c>
      <c r="I354" t="s">
        <v>83</v>
      </c>
      <c r="J354" t="s">
        <v>3857</v>
      </c>
      <c r="K354" t="s">
        <v>5802</v>
      </c>
      <c r="L354" s="5">
        <v>5.9</v>
      </c>
      <c r="M354" t="str" cm="1">
        <f t="array" ref="M354">_xlfn.IFS(L354&lt;=2,"Flop",L354&lt;=5,"Average",L354&lt;=7,"Hit",L354&lt;=9,"Superhit",L354&gt;9,"BlockBuster")</f>
        <v>Hit</v>
      </c>
      <c r="N354" s="6">
        <v>56361</v>
      </c>
      <c r="O354" s="6" t="str" cm="1">
        <f t="array" ref="O354">_xlfn.IFS(N354&lt;=100000,"Low",N354&lt;=500000,"Median",N354&lt;=1500000,"High",N354&gt;1500000,"Very High")</f>
        <v>Low</v>
      </c>
      <c r="P354">
        <v>13000000</v>
      </c>
      <c r="Q354">
        <v>35763605</v>
      </c>
      <c r="R354">
        <f t="shared" si="52"/>
        <v>22763605</v>
      </c>
      <c r="S354" t="str">
        <f t="shared" si="53"/>
        <v>Profit</v>
      </c>
      <c r="T354" s="1">
        <v>33186</v>
      </c>
      <c r="U354" t="s">
        <v>934</v>
      </c>
      <c r="V354" s="14">
        <v>33186</v>
      </c>
      <c r="W354" t="str">
        <f t="shared" si="54"/>
        <v>November</v>
      </c>
      <c r="X354" s="4" t="str">
        <f t="shared" si="55"/>
        <v>1990</v>
      </c>
      <c r="Y354" s="6">
        <f t="shared" si="56"/>
        <v>1990</v>
      </c>
      <c r="Z354" s="4" t="str">
        <f t="shared" si="57"/>
        <v>9</v>
      </c>
      <c r="AA354" s="6">
        <f t="shared" si="58"/>
        <v>9</v>
      </c>
      <c r="AB354" t="str">
        <f t="shared" si="59"/>
        <v>Friday</v>
      </c>
    </row>
    <row r="355" spans="1:28" x14ac:dyDescent="0.25">
      <c r="A355" s="3" t="s">
        <v>935</v>
      </c>
      <c r="B355" t="s">
        <v>936</v>
      </c>
      <c r="C355" s="3" t="s">
        <v>936</v>
      </c>
      <c r="D355" s="6">
        <v>0</v>
      </c>
      <c r="E355" s="6">
        <v>85</v>
      </c>
      <c r="F355" s="6">
        <f t="shared" si="50"/>
        <v>1</v>
      </c>
      <c r="G355" s="6">
        <f t="shared" si="51"/>
        <v>25</v>
      </c>
      <c r="H355" s="6" t="str" cm="1">
        <f t="array" ref="H355">_xlfn.IFS(E355&lt;=80,"Series",E355&lt;=120,"TV Movie",E355&gt;120,"Long Movie")</f>
        <v>TV Movie</v>
      </c>
      <c r="I355" t="s">
        <v>132</v>
      </c>
      <c r="J355" t="s">
        <v>8164</v>
      </c>
      <c r="K355" t="s">
        <v>5802</v>
      </c>
      <c r="L355" s="5">
        <v>6.5</v>
      </c>
      <c r="M355" t="str" cm="1">
        <f t="array" ref="M355">_xlfn.IFS(L355&lt;=2,"Flop",L355&lt;=5,"Average",L355&lt;=7,"Hit",L355&lt;=9,"Superhit",L355&gt;9,"BlockBuster")</f>
        <v>Hit</v>
      </c>
      <c r="N355" s="6">
        <v>63715</v>
      </c>
      <c r="O355" s="6" t="str" cm="1">
        <f t="array" ref="O355">_xlfn.IFS(N355&lt;=100000,"Low",N355&lt;=500000,"Median",N355&lt;=1500000,"High",N355&gt;1500000,"Very High")</f>
        <v>Low</v>
      </c>
      <c r="P355">
        <v>11000000</v>
      </c>
      <c r="Q355">
        <v>8266655</v>
      </c>
      <c r="R355">
        <f t="shared" si="52"/>
        <v>-2733345</v>
      </c>
      <c r="S355" t="str">
        <f t="shared" si="53"/>
        <v>Loss</v>
      </c>
      <c r="T355" s="1">
        <v>32969</v>
      </c>
      <c r="U355" t="s">
        <v>937</v>
      </c>
      <c r="V355" s="14">
        <v>32969</v>
      </c>
      <c r="W355" t="str">
        <f t="shared" si="54"/>
        <v>April</v>
      </c>
      <c r="X355" s="4" t="str">
        <f t="shared" si="55"/>
        <v>1990</v>
      </c>
      <c r="Y355" s="6">
        <f t="shared" si="56"/>
        <v>1990</v>
      </c>
      <c r="Z355" s="4" t="str">
        <f t="shared" si="57"/>
        <v>6</v>
      </c>
      <c r="AA355" s="6">
        <f t="shared" si="58"/>
        <v>6</v>
      </c>
      <c r="AB355" t="str">
        <f t="shared" si="59"/>
        <v>Friday</v>
      </c>
    </row>
    <row r="356" spans="1:28" x14ac:dyDescent="0.25">
      <c r="A356" s="3" t="s">
        <v>938</v>
      </c>
      <c r="B356" t="s">
        <v>939</v>
      </c>
      <c r="C356" s="3" t="s">
        <v>939</v>
      </c>
      <c r="D356" s="6">
        <v>0</v>
      </c>
      <c r="E356" s="6">
        <v>181</v>
      </c>
      <c r="F356" s="6">
        <f t="shared" si="50"/>
        <v>3</v>
      </c>
      <c r="G356" s="6">
        <f t="shared" si="51"/>
        <v>1</v>
      </c>
      <c r="H356" s="6" t="str" cm="1">
        <f t="array" ref="H356">_xlfn.IFS(E356&lt;=80,"Series",E356&lt;=120,"TV Movie",E356&gt;120,"Long Movie")</f>
        <v>Long Movie</v>
      </c>
      <c r="I356" t="s">
        <v>8158</v>
      </c>
      <c r="J356" t="s">
        <v>145</v>
      </c>
      <c r="K356" t="s">
        <v>178</v>
      </c>
      <c r="L356" s="5">
        <v>8</v>
      </c>
      <c r="M356" t="str" cm="1">
        <f t="array" ref="M356">_xlfn.IFS(L356&lt;=2,"Flop",L356&lt;=5,"Average",L356&lt;=7,"Hit",L356&lt;=9,"Superhit",L356&gt;9,"BlockBuster")</f>
        <v>Superhit</v>
      </c>
      <c r="N356" s="6">
        <v>283342</v>
      </c>
      <c r="O356" s="6" t="str" cm="1">
        <f t="array" ref="O356">_xlfn.IFS(N356&lt;=100000,"Low",N356&lt;=500000,"Median",N356&lt;=1500000,"High",N356&gt;1500000,"Very High")</f>
        <v>Median</v>
      </c>
      <c r="P356">
        <v>22000000</v>
      </c>
      <c r="Q356">
        <v>424208848</v>
      </c>
      <c r="R356">
        <f t="shared" si="52"/>
        <v>402208848</v>
      </c>
      <c r="S356" t="str">
        <f t="shared" si="53"/>
        <v>Profit</v>
      </c>
      <c r="T356" s="1">
        <v>33165</v>
      </c>
      <c r="U356" t="s">
        <v>940</v>
      </c>
      <c r="V356" s="14">
        <v>33165</v>
      </c>
      <c r="W356" t="str">
        <f t="shared" si="54"/>
        <v>October</v>
      </c>
      <c r="X356" s="4" t="str">
        <f t="shared" si="55"/>
        <v>1990</v>
      </c>
      <c r="Y356" s="6">
        <f t="shared" si="56"/>
        <v>1990</v>
      </c>
      <c r="Z356" s="4" t="str">
        <f t="shared" si="57"/>
        <v>19</v>
      </c>
      <c r="AA356" s="6">
        <f t="shared" si="58"/>
        <v>19</v>
      </c>
      <c r="AB356" t="str">
        <f t="shared" si="59"/>
        <v>Friday</v>
      </c>
    </row>
    <row r="357" spans="1:28" x14ac:dyDescent="0.25">
      <c r="A357" s="3" t="s">
        <v>941</v>
      </c>
      <c r="B357" t="s">
        <v>942</v>
      </c>
      <c r="C357" s="3" t="s">
        <v>942</v>
      </c>
      <c r="D357" s="6">
        <v>0</v>
      </c>
      <c r="E357" s="6">
        <v>96</v>
      </c>
      <c r="F357" s="6">
        <f t="shared" si="50"/>
        <v>1</v>
      </c>
      <c r="G357" s="6">
        <f t="shared" si="51"/>
        <v>36</v>
      </c>
      <c r="H357" s="6" t="str" cm="1">
        <f t="array" ref="H357">_xlfn.IFS(E357&lt;=80,"Series",E357&lt;=120,"TV Movie",E357&gt;120,"Long Movie")</f>
        <v>TV Movie</v>
      </c>
      <c r="I357" t="s">
        <v>5529</v>
      </c>
      <c r="J357" t="s">
        <v>8161</v>
      </c>
      <c r="K357" t="s">
        <v>3857</v>
      </c>
      <c r="L357" s="5">
        <v>6.4</v>
      </c>
      <c r="M357" t="str" cm="1">
        <f t="array" ref="M357">_xlfn.IFS(L357&lt;=2,"Flop",L357&lt;=5,"Average",L357&lt;=7,"Hit",L357&lt;=9,"Superhit",L357&gt;9,"BlockBuster")</f>
        <v>Hit</v>
      </c>
      <c r="N357" s="6">
        <v>68418</v>
      </c>
      <c r="O357" s="6" t="str" cm="1">
        <f t="array" ref="O357">_xlfn.IFS(N357&lt;=100000,"Low",N357&lt;=500000,"Median",N357&lt;=1500000,"High",N357&gt;1500000,"Very High")</f>
        <v>Low</v>
      </c>
      <c r="P357">
        <v>14000000</v>
      </c>
      <c r="Q357">
        <v>48878502</v>
      </c>
      <c r="R357">
        <f t="shared" si="52"/>
        <v>34878502</v>
      </c>
      <c r="S357" t="str">
        <f t="shared" si="53"/>
        <v>Profit</v>
      </c>
      <c r="T357" s="1">
        <v>33109</v>
      </c>
      <c r="U357" t="s">
        <v>359</v>
      </c>
      <c r="V357" s="14">
        <v>33109</v>
      </c>
      <c r="W357" t="str">
        <f t="shared" si="54"/>
        <v>August</v>
      </c>
      <c r="X357" s="4" t="str">
        <f t="shared" si="55"/>
        <v>1990</v>
      </c>
      <c r="Y357" s="6">
        <f t="shared" si="56"/>
        <v>1990</v>
      </c>
      <c r="Z357" s="4" t="str">
        <f t="shared" si="57"/>
        <v>24</v>
      </c>
      <c r="AA357" s="6">
        <f t="shared" si="58"/>
        <v>24</v>
      </c>
      <c r="AB357" t="str">
        <f t="shared" si="59"/>
        <v>Friday</v>
      </c>
    </row>
    <row r="358" spans="1:28" x14ac:dyDescent="0.25">
      <c r="A358" s="3" t="s">
        <v>943</v>
      </c>
      <c r="B358" t="s">
        <v>944</v>
      </c>
      <c r="C358" s="3" t="s">
        <v>944</v>
      </c>
      <c r="D358" s="6">
        <v>0</v>
      </c>
      <c r="E358" s="6">
        <v>107</v>
      </c>
      <c r="F358" s="6">
        <f t="shared" si="50"/>
        <v>1</v>
      </c>
      <c r="G358" s="6">
        <f t="shared" si="51"/>
        <v>47</v>
      </c>
      <c r="H358" s="6" t="str" cm="1">
        <f t="array" ref="H358">_xlfn.IFS(E358&lt;=80,"Series",E358&lt;=120,"TV Movie",E358&gt;120,"Long Movie")</f>
        <v>TV Movie</v>
      </c>
      <c r="I358" t="s">
        <v>5529</v>
      </c>
      <c r="J358" t="s">
        <v>145</v>
      </c>
      <c r="K358" t="s">
        <v>8168</v>
      </c>
      <c r="L358" s="5">
        <v>6.1</v>
      </c>
      <c r="M358" t="str" cm="1">
        <f t="array" ref="M358">_xlfn.IFS(L358&lt;=2,"Flop",L358&lt;=5,"Average",L358&lt;=7,"Hit",L358&lt;=9,"Superhit",L358&gt;9,"BlockBuster")</f>
        <v>Hit</v>
      </c>
      <c r="N358" s="6">
        <v>94363</v>
      </c>
      <c r="O358" s="6" t="str" cm="1">
        <f t="array" ref="O358">_xlfn.IFS(N358&lt;=100000,"Low",N358&lt;=500000,"Median",N358&lt;=1500000,"High",N358&gt;1500000,"Very High")</f>
        <v>Low</v>
      </c>
      <c r="P358">
        <v>60000000</v>
      </c>
      <c r="Q358">
        <v>157920733</v>
      </c>
      <c r="R358">
        <f t="shared" si="52"/>
        <v>97920733</v>
      </c>
      <c r="S358" t="str">
        <f t="shared" si="53"/>
        <v>Profit</v>
      </c>
      <c r="T358" s="1">
        <v>33051</v>
      </c>
      <c r="U358" t="s">
        <v>676</v>
      </c>
      <c r="V358" s="14">
        <v>33051</v>
      </c>
      <c r="W358" t="str">
        <f t="shared" si="54"/>
        <v>June</v>
      </c>
      <c r="X358" s="4" t="str">
        <f t="shared" si="55"/>
        <v>1990</v>
      </c>
      <c r="Y358" s="6">
        <f t="shared" si="56"/>
        <v>1990</v>
      </c>
      <c r="Z358" s="4" t="str">
        <f t="shared" si="57"/>
        <v>27</v>
      </c>
      <c r="AA358" s="6">
        <f t="shared" si="58"/>
        <v>27</v>
      </c>
      <c r="AB358" t="str">
        <f t="shared" si="59"/>
        <v>Wednesday</v>
      </c>
    </row>
    <row r="359" spans="1:28" x14ac:dyDescent="0.25">
      <c r="A359" s="3" t="s">
        <v>945</v>
      </c>
      <c r="B359" t="s">
        <v>946</v>
      </c>
      <c r="C359" s="3" t="s">
        <v>946</v>
      </c>
      <c r="D359" s="6">
        <v>0</v>
      </c>
      <c r="E359" s="6">
        <v>105</v>
      </c>
      <c r="F359" s="6">
        <f t="shared" si="50"/>
        <v>1</v>
      </c>
      <c r="G359" s="6">
        <f t="shared" si="51"/>
        <v>45</v>
      </c>
      <c r="H359" s="6" t="str" cm="1">
        <f t="array" ref="H359">_xlfn.IFS(E359&lt;=80,"Series",E359&lt;=120,"TV Movie",E359&gt;120,"Long Movie")</f>
        <v>TV Movie</v>
      </c>
      <c r="I359" t="s">
        <v>5529</v>
      </c>
      <c r="J359" t="s">
        <v>132</v>
      </c>
      <c r="K359" t="s">
        <v>8162</v>
      </c>
      <c r="L359" s="5">
        <v>6.2</v>
      </c>
      <c r="M359" t="str" cm="1">
        <f t="array" ref="M359">_xlfn.IFS(L359&lt;=2,"Flop",L359&lt;=5,"Average",L359&lt;=7,"Hit",L359&lt;=9,"Superhit",L359&gt;9,"BlockBuster")</f>
        <v>Hit</v>
      </c>
      <c r="N359" s="6">
        <v>64718</v>
      </c>
      <c r="O359" s="6" t="str" cm="1">
        <f t="array" ref="O359">_xlfn.IFS(N359&lt;=100000,"Low",N359&lt;=500000,"Median",N359&lt;=1500000,"High",N359&gt;1500000,"Very High")</f>
        <v>Low</v>
      </c>
      <c r="P359">
        <v>47000000</v>
      </c>
      <c r="Q359">
        <v>162738726</v>
      </c>
      <c r="R359">
        <f t="shared" si="52"/>
        <v>115738726</v>
      </c>
      <c r="S359" t="str">
        <f t="shared" si="53"/>
        <v>Profit</v>
      </c>
      <c r="T359" s="1">
        <v>33037</v>
      </c>
      <c r="U359" t="s">
        <v>947</v>
      </c>
      <c r="V359" s="14">
        <v>33037</v>
      </c>
      <c r="W359" t="str">
        <f t="shared" si="54"/>
        <v>June</v>
      </c>
      <c r="X359" s="4" t="str">
        <f t="shared" si="55"/>
        <v>1990</v>
      </c>
      <c r="Y359" s="6">
        <f t="shared" si="56"/>
        <v>1990</v>
      </c>
      <c r="Z359" s="4" t="str">
        <f t="shared" si="57"/>
        <v>13</v>
      </c>
      <c r="AA359" s="6">
        <f t="shared" si="58"/>
        <v>13</v>
      </c>
      <c r="AB359" t="str">
        <f t="shared" si="59"/>
        <v>Wednesday</v>
      </c>
    </row>
    <row r="360" spans="1:28" x14ac:dyDescent="0.25">
      <c r="A360" s="3" t="s">
        <v>948</v>
      </c>
      <c r="B360" t="s">
        <v>949</v>
      </c>
      <c r="C360" s="3" t="s">
        <v>949</v>
      </c>
      <c r="D360" s="6">
        <v>0</v>
      </c>
      <c r="E360" s="6">
        <v>124</v>
      </c>
      <c r="F360" s="6">
        <f t="shared" si="50"/>
        <v>2</v>
      </c>
      <c r="G360" s="6">
        <f t="shared" si="51"/>
        <v>4</v>
      </c>
      <c r="H360" s="6" t="str" cm="1">
        <f t="array" ref="H360">_xlfn.IFS(E360&lt;=80,"Series",E360&lt;=120,"TV Movie",E360&gt;120,"Long Movie")</f>
        <v>Long Movie</v>
      </c>
      <c r="I360" t="s">
        <v>5529</v>
      </c>
      <c r="J360" t="s">
        <v>3857</v>
      </c>
      <c r="K360" t="s">
        <v>5802</v>
      </c>
      <c r="L360" s="5">
        <v>7.1</v>
      </c>
      <c r="M360" t="str" cm="1">
        <f t="array" ref="M360">_xlfn.IFS(L360&lt;=2,"Flop",L360&lt;=5,"Average",L360&lt;=7,"Hit",L360&lt;=9,"Superhit",L360&gt;9,"BlockBuster")</f>
        <v>Superhit</v>
      </c>
      <c r="N360" s="6">
        <v>375189</v>
      </c>
      <c r="O360" s="6" t="str" cm="1">
        <f t="array" ref="O360">_xlfn.IFS(N360&lt;=100000,"Low",N360&lt;=500000,"Median",N360&lt;=1500000,"High",N360&gt;1500000,"Very High")</f>
        <v>Median</v>
      </c>
      <c r="P360">
        <v>70000000</v>
      </c>
      <c r="Q360">
        <v>240031274</v>
      </c>
      <c r="R360">
        <f t="shared" si="52"/>
        <v>170031274</v>
      </c>
      <c r="S360" t="str">
        <f t="shared" si="53"/>
        <v>Profit</v>
      </c>
      <c r="T360" s="1">
        <v>33056</v>
      </c>
      <c r="U360" t="s">
        <v>801</v>
      </c>
      <c r="V360" s="14">
        <v>33056</v>
      </c>
      <c r="W360" t="str">
        <f t="shared" si="54"/>
        <v>July</v>
      </c>
      <c r="X360" s="4" t="str">
        <f t="shared" si="55"/>
        <v>1990</v>
      </c>
      <c r="Y360" s="6">
        <f t="shared" si="56"/>
        <v>1990</v>
      </c>
      <c r="Z360" s="4" t="str">
        <f t="shared" si="57"/>
        <v>2</v>
      </c>
      <c r="AA360" s="6">
        <f t="shared" si="58"/>
        <v>2</v>
      </c>
      <c r="AB360" t="str">
        <f t="shared" si="59"/>
        <v>Monday</v>
      </c>
    </row>
    <row r="361" spans="1:28" x14ac:dyDescent="0.25">
      <c r="A361" s="3" t="s">
        <v>950</v>
      </c>
      <c r="B361" t="s">
        <v>951</v>
      </c>
      <c r="C361" s="3" t="s">
        <v>951</v>
      </c>
      <c r="D361" s="6">
        <v>0</v>
      </c>
      <c r="E361" s="6">
        <v>105</v>
      </c>
      <c r="F361" s="6">
        <f t="shared" si="50"/>
        <v>1</v>
      </c>
      <c r="G361" s="6">
        <f t="shared" si="51"/>
        <v>45</v>
      </c>
      <c r="H361" s="6" t="str" cm="1">
        <f t="array" ref="H361">_xlfn.IFS(E361&lt;=80,"Series",E361&lt;=120,"TV Movie",E361&gt;120,"Long Movie")</f>
        <v>TV Movie</v>
      </c>
      <c r="I361" t="s">
        <v>145</v>
      </c>
      <c r="J361" t="s">
        <v>8156</v>
      </c>
      <c r="K361" t="s">
        <v>8157</v>
      </c>
      <c r="L361" s="5">
        <v>7.9</v>
      </c>
      <c r="M361" t="str" cm="1">
        <f t="array" ref="M361">_xlfn.IFS(L361&lt;=2,"Flop",L361&lt;=5,"Average",L361&lt;=7,"Hit",L361&lt;=9,"Superhit",L361&gt;9,"BlockBuster")</f>
        <v>Superhit</v>
      </c>
      <c r="N361" s="6">
        <v>513482</v>
      </c>
      <c r="O361" s="6" t="str" cm="1">
        <f t="array" ref="O361">_xlfn.IFS(N361&lt;=100000,"Low",N361&lt;=500000,"Median",N361&lt;=1500000,"High",N361&gt;1500000,"Very High")</f>
        <v>High</v>
      </c>
      <c r="P361">
        <v>20000000</v>
      </c>
      <c r="Q361">
        <v>86024005</v>
      </c>
      <c r="R361">
        <f t="shared" si="52"/>
        <v>66024005</v>
      </c>
      <c r="S361" t="str">
        <f t="shared" si="53"/>
        <v>Profit</v>
      </c>
      <c r="T361" s="1">
        <v>33213</v>
      </c>
      <c r="U361" t="s">
        <v>575</v>
      </c>
      <c r="V361" s="14">
        <v>33213</v>
      </c>
      <c r="W361" t="str">
        <f t="shared" si="54"/>
        <v>December</v>
      </c>
      <c r="X361" s="4" t="str">
        <f t="shared" si="55"/>
        <v>1990</v>
      </c>
      <c r="Y361" s="6">
        <f t="shared" si="56"/>
        <v>1990</v>
      </c>
      <c r="Z361" s="4" t="str">
        <f t="shared" si="57"/>
        <v>6</v>
      </c>
      <c r="AA361" s="6">
        <f t="shared" si="58"/>
        <v>6</v>
      </c>
      <c r="AB361" t="str">
        <f t="shared" si="59"/>
        <v>Thursday</v>
      </c>
    </row>
    <row r="362" spans="1:28" x14ac:dyDescent="0.25">
      <c r="A362" s="3" t="s">
        <v>952</v>
      </c>
      <c r="B362" t="s">
        <v>953</v>
      </c>
      <c r="C362" s="3" t="s">
        <v>953</v>
      </c>
      <c r="D362" s="6">
        <v>0</v>
      </c>
      <c r="E362" s="6">
        <v>115</v>
      </c>
      <c r="F362" s="6">
        <f t="shared" si="50"/>
        <v>1</v>
      </c>
      <c r="G362" s="6">
        <f t="shared" si="51"/>
        <v>55</v>
      </c>
      <c r="H362" s="6" t="str" cm="1">
        <f t="array" ref="H362">_xlfn.IFS(E362&lt;=80,"Series",E362&lt;=120,"TV Movie",E362&gt;120,"Long Movie")</f>
        <v>TV Movie</v>
      </c>
      <c r="I362" t="s">
        <v>145</v>
      </c>
      <c r="J362" t="s">
        <v>83</v>
      </c>
      <c r="K362" t="s">
        <v>8161</v>
      </c>
      <c r="L362" s="5">
        <v>6.5</v>
      </c>
      <c r="M362" t="str" cm="1">
        <f t="array" ref="M362">_xlfn.IFS(L362&lt;=2,"Flop",L362&lt;=5,"Average",L362&lt;=7,"Hit",L362&lt;=9,"Superhit",L362&gt;9,"BlockBuster")</f>
        <v>Hit</v>
      </c>
      <c r="N362" s="6">
        <v>91604</v>
      </c>
      <c r="O362" s="6" t="str" cm="1">
        <f t="array" ref="O362">_xlfn.IFS(N362&lt;=100000,"Low",N362&lt;=500000,"Median",N362&lt;=1500000,"High",N362&gt;1500000,"Very High")</f>
        <v>Low</v>
      </c>
      <c r="P362">
        <v>26000000</v>
      </c>
      <c r="Q362">
        <v>61489265</v>
      </c>
      <c r="R362">
        <f t="shared" si="52"/>
        <v>35489265</v>
      </c>
      <c r="S362" t="str">
        <f t="shared" si="53"/>
        <v>Profit</v>
      </c>
      <c r="T362" s="1">
        <v>33091</v>
      </c>
      <c r="U362" t="s">
        <v>708</v>
      </c>
      <c r="V362" s="14">
        <v>33091</v>
      </c>
      <c r="W362" t="str">
        <f t="shared" si="54"/>
        <v>August</v>
      </c>
      <c r="X362" s="4" t="str">
        <f t="shared" si="55"/>
        <v>1990</v>
      </c>
      <c r="Y362" s="6">
        <f t="shared" si="56"/>
        <v>1990</v>
      </c>
      <c r="Z362" s="4" t="str">
        <f t="shared" si="57"/>
        <v>6</v>
      </c>
      <c r="AA362" s="6">
        <f t="shared" si="58"/>
        <v>6</v>
      </c>
      <c r="AB362" t="str">
        <f t="shared" si="59"/>
        <v>Monday</v>
      </c>
    </row>
    <row r="363" spans="1:28" x14ac:dyDescent="0.25">
      <c r="A363" s="3" t="s">
        <v>954</v>
      </c>
      <c r="B363" t="s">
        <v>955</v>
      </c>
      <c r="C363" s="3" t="s">
        <v>955</v>
      </c>
      <c r="D363" s="6">
        <v>0</v>
      </c>
      <c r="E363" s="6">
        <v>127</v>
      </c>
      <c r="F363" s="6">
        <f t="shared" si="50"/>
        <v>2</v>
      </c>
      <c r="G363" s="6">
        <f t="shared" si="51"/>
        <v>7</v>
      </c>
      <c r="H363" s="6" t="str" cm="1">
        <f t="array" ref="H363">_xlfn.IFS(E363&lt;=80,"Series",E363&lt;=120,"TV Movie",E363&gt;120,"Long Movie")</f>
        <v>Long Movie</v>
      </c>
      <c r="I363" t="s">
        <v>145</v>
      </c>
      <c r="J363" t="s">
        <v>8156</v>
      </c>
      <c r="K363" t="s">
        <v>8157</v>
      </c>
      <c r="L363" s="5">
        <v>7.1</v>
      </c>
      <c r="M363" t="str" cm="1">
        <f t="array" ref="M363">_xlfn.IFS(L363&lt;=2,"Flop",L363&lt;=5,"Average",L363&lt;=7,"Hit",L363&lt;=9,"Superhit",L363&gt;9,"BlockBuster")</f>
        <v>Superhit</v>
      </c>
      <c r="N363" s="6">
        <v>230281</v>
      </c>
      <c r="O363" s="6" t="str" cm="1">
        <f t="array" ref="O363">_xlfn.IFS(N363&lt;=100000,"Low",N363&lt;=500000,"Median",N363&lt;=1500000,"High",N363&gt;1500000,"Very High")</f>
        <v>Median</v>
      </c>
      <c r="P363">
        <v>22000000</v>
      </c>
      <c r="Q363">
        <v>505703557</v>
      </c>
      <c r="R363">
        <f t="shared" si="52"/>
        <v>483703557</v>
      </c>
      <c r="S363" t="str">
        <f t="shared" si="53"/>
        <v>Profit</v>
      </c>
      <c r="T363" s="1">
        <v>33067</v>
      </c>
      <c r="U363" t="s">
        <v>956</v>
      </c>
      <c r="V363" s="14">
        <v>33067</v>
      </c>
      <c r="W363" t="str">
        <f t="shared" si="54"/>
        <v>July</v>
      </c>
      <c r="X363" s="4" t="str">
        <f t="shared" si="55"/>
        <v>1990</v>
      </c>
      <c r="Y363" s="6">
        <f t="shared" si="56"/>
        <v>1990</v>
      </c>
      <c r="Z363" s="4" t="str">
        <f t="shared" si="57"/>
        <v>13</v>
      </c>
      <c r="AA363" s="6">
        <f t="shared" si="58"/>
        <v>13</v>
      </c>
      <c r="AB363" t="str">
        <f t="shared" si="59"/>
        <v>Friday</v>
      </c>
    </row>
    <row r="364" spans="1:28" x14ac:dyDescent="0.25">
      <c r="A364" s="3" t="s">
        <v>957</v>
      </c>
      <c r="B364" t="s">
        <v>958</v>
      </c>
      <c r="C364" s="3" t="s">
        <v>958</v>
      </c>
      <c r="D364" s="6">
        <v>0</v>
      </c>
      <c r="E364" s="6">
        <v>162</v>
      </c>
      <c r="F364" s="6">
        <f t="shared" si="50"/>
        <v>2</v>
      </c>
      <c r="G364" s="6">
        <f t="shared" si="51"/>
        <v>42</v>
      </c>
      <c r="H364" s="6" t="str" cm="1">
        <f t="array" ref="H364">_xlfn.IFS(E364&lt;=80,"Series",E364&lt;=120,"TV Movie",E364&gt;120,"Long Movie")</f>
        <v>Long Movie</v>
      </c>
      <c r="I364" t="s">
        <v>8162</v>
      </c>
      <c r="J364" t="s">
        <v>145</v>
      </c>
      <c r="K364" t="s">
        <v>5802</v>
      </c>
      <c r="L364" s="5">
        <v>7.6</v>
      </c>
      <c r="M364" t="str" cm="1">
        <f t="array" ref="M364">_xlfn.IFS(L364&lt;=2,"Flop",L364&lt;=5,"Average",L364&lt;=7,"Hit",L364&lt;=9,"Superhit",L364&gt;9,"BlockBuster")</f>
        <v>Superhit</v>
      </c>
      <c r="N364" s="6">
        <v>415942</v>
      </c>
      <c r="O364" s="6" t="str" cm="1">
        <f t="array" ref="O364">_xlfn.IFS(N364&lt;=100000,"Low",N364&lt;=500000,"Median",N364&lt;=1500000,"High",N364&gt;1500000,"Very High")</f>
        <v>Median</v>
      </c>
      <c r="P364">
        <v>54000000</v>
      </c>
      <c r="Q364">
        <v>136861392</v>
      </c>
      <c r="R364">
        <f t="shared" si="52"/>
        <v>82861392</v>
      </c>
      <c r="S364" t="str">
        <f t="shared" si="53"/>
        <v>Profit</v>
      </c>
      <c r="T364" s="1">
        <v>33227</v>
      </c>
      <c r="U364" t="s">
        <v>66</v>
      </c>
      <c r="V364" s="14">
        <v>33227</v>
      </c>
      <c r="W364" t="str">
        <f t="shared" si="54"/>
        <v>December</v>
      </c>
      <c r="X364" s="4" t="str">
        <f t="shared" si="55"/>
        <v>1990</v>
      </c>
      <c r="Y364" s="6">
        <f t="shared" si="56"/>
        <v>1990</v>
      </c>
      <c r="Z364" s="4" t="str">
        <f t="shared" si="57"/>
        <v>20</v>
      </c>
      <c r="AA364" s="6">
        <f t="shared" si="58"/>
        <v>20</v>
      </c>
      <c r="AB364" t="str">
        <f t="shared" si="59"/>
        <v>Thursday</v>
      </c>
    </row>
    <row r="365" spans="1:28" x14ac:dyDescent="0.25">
      <c r="A365" s="3" t="s">
        <v>959</v>
      </c>
      <c r="B365" t="s">
        <v>960</v>
      </c>
      <c r="C365" s="3" t="s">
        <v>960</v>
      </c>
      <c r="D365" s="6">
        <v>0</v>
      </c>
      <c r="E365" s="6">
        <v>145</v>
      </c>
      <c r="F365" s="6">
        <f t="shared" si="50"/>
        <v>2</v>
      </c>
      <c r="G365" s="6">
        <f t="shared" si="51"/>
        <v>25</v>
      </c>
      <c r="H365" s="6" t="str" cm="1">
        <f t="array" ref="H365">_xlfn.IFS(E365&lt;=80,"Series",E365&lt;=120,"TV Movie",E365&gt;120,"Long Movie")</f>
        <v>Long Movie</v>
      </c>
      <c r="I365" t="s">
        <v>8160</v>
      </c>
      <c r="J365" t="s">
        <v>8162</v>
      </c>
      <c r="K365" t="s">
        <v>145</v>
      </c>
      <c r="L365" s="5">
        <v>8.6999999999999993</v>
      </c>
      <c r="M365" t="str" cm="1">
        <f t="array" ref="M365">_xlfn.IFS(L365&lt;=2,"Flop",L365&lt;=5,"Average",L365&lt;=7,"Hit",L365&lt;=9,"Superhit",L365&gt;9,"BlockBuster")</f>
        <v>Superhit</v>
      </c>
      <c r="N365" s="6">
        <v>1223772</v>
      </c>
      <c r="O365" s="6" t="str" cm="1">
        <f t="array" ref="O365">_xlfn.IFS(N365&lt;=100000,"Low",N365&lt;=500000,"Median",N365&lt;=1500000,"High",N365&gt;1500000,"Very High")</f>
        <v>High</v>
      </c>
      <c r="P365">
        <v>25000000</v>
      </c>
      <c r="Q365">
        <v>47036784</v>
      </c>
      <c r="R365">
        <f t="shared" si="52"/>
        <v>22036784</v>
      </c>
      <c r="S365" t="str">
        <f t="shared" si="53"/>
        <v>Profit</v>
      </c>
      <c r="T365" s="1">
        <v>33125</v>
      </c>
      <c r="U365" t="s">
        <v>88</v>
      </c>
      <c r="V365" s="14">
        <v>33125</v>
      </c>
      <c r="W365" t="str">
        <f t="shared" si="54"/>
        <v>September</v>
      </c>
      <c r="X365" s="4" t="str">
        <f t="shared" si="55"/>
        <v>1990</v>
      </c>
      <c r="Y365" s="6">
        <f t="shared" si="56"/>
        <v>1990</v>
      </c>
      <c r="Z365" s="4" t="str">
        <f t="shared" si="57"/>
        <v>9</v>
      </c>
      <c r="AA365" s="6">
        <f t="shared" si="58"/>
        <v>9</v>
      </c>
      <c r="AB365" t="str">
        <f t="shared" si="59"/>
        <v>Sunday</v>
      </c>
    </row>
    <row r="366" spans="1:28" x14ac:dyDescent="0.25">
      <c r="A366" s="3" t="s">
        <v>961</v>
      </c>
      <c r="B366" t="s">
        <v>962</v>
      </c>
      <c r="C366" s="3" t="s">
        <v>962</v>
      </c>
      <c r="D366" s="6">
        <v>0</v>
      </c>
      <c r="E366" s="6">
        <v>106</v>
      </c>
      <c r="F366" s="6">
        <f t="shared" si="50"/>
        <v>1</v>
      </c>
      <c r="G366" s="6">
        <f t="shared" si="51"/>
        <v>46</v>
      </c>
      <c r="H366" s="6" t="str" cm="1">
        <f t="array" ref="H366">_xlfn.IFS(E366&lt;=80,"Series",E366&lt;=120,"TV Movie",E366&gt;120,"Long Movie")</f>
        <v>TV Movie</v>
      </c>
      <c r="I366" t="s">
        <v>132</v>
      </c>
      <c r="J366" t="s">
        <v>8156</v>
      </c>
      <c r="K366" t="s">
        <v>83</v>
      </c>
      <c r="L366" s="5">
        <v>6.4</v>
      </c>
      <c r="M366" t="str" cm="1">
        <f t="array" ref="M366">_xlfn.IFS(L366&lt;=2,"Flop",L366&lt;=5,"Average",L366&lt;=7,"Hit",L366&lt;=9,"Superhit",L366&gt;9,"BlockBuster")</f>
        <v>Hit</v>
      </c>
      <c r="N366" s="6">
        <v>110319</v>
      </c>
      <c r="O366" s="6" t="str" cm="1">
        <f t="array" ref="O366">_xlfn.IFS(N366&lt;=100000,"Low",N366&lt;=500000,"Median",N366&lt;=1500000,"High",N366&gt;1500000,"Very High")</f>
        <v>Median</v>
      </c>
      <c r="P366">
        <v>50000000</v>
      </c>
      <c r="Q366">
        <v>41482207</v>
      </c>
      <c r="R366">
        <f t="shared" si="52"/>
        <v>-8517793</v>
      </c>
      <c r="S366" t="str">
        <f t="shared" si="53"/>
        <v>Loss</v>
      </c>
      <c r="T366" s="1">
        <v>33039</v>
      </c>
      <c r="U366" t="s">
        <v>963</v>
      </c>
      <c r="V366" s="14">
        <v>33039</v>
      </c>
      <c r="W366" t="str">
        <f t="shared" si="54"/>
        <v>June</v>
      </c>
      <c r="X366" s="4" t="str">
        <f t="shared" si="55"/>
        <v>1990</v>
      </c>
      <c r="Y366" s="6">
        <f t="shared" si="56"/>
        <v>1990</v>
      </c>
      <c r="Z366" s="4" t="str">
        <f t="shared" si="57"/>
        <v>15</v>
      </c>
      <c r="AA366" s="6">
        <f t="shared" si="58"/>
        <v>15</v>
      </c>
      <c r="AB366" t="str">
        <f t="shared" si="59"/>
        <v>Friday</v>
      </c>
    </row>
    <row r="367" spans="1:28" x14ac:dyDescent="0.25">
      <c r="A367" s="3" t="s">
        <v>964</v>
      </c>
      <c r="B367" t="s">
        <v>965</v>
      </c>
      <c r="C367" s="3" t="s">
        <v>965</v>
      </c>
      <c r="D367" s="6">
        <v>0</v>
      </c>
      <c r="E367" s="6">
        <v>103</v>
      </c>
      <c r="F367" s="6">
        <f t="shared" si="50"/>
        <v>1</v>
      </c>
      <c r="G367" s="6">
        <f t="shared" si="51"/>
        <v>43</v>
      </c>
      <c r="H367" s="6" t="str" cm="1">
        <f t="array" ref="H367">_xlfn.IFS(E367&lt;=80,"Series",E367&lt;=120,"TV Movie",E367&gt;120,"Long Movie")</f>
        <v>TV Movie</v>
      </c>
      <c r="I367" t="s">
        <v>132</v>
      </c>
      <c r="J367" t="s">
        <v>8163</v>
      </c>
      <c r="K367" t="s">
        <v>5802</v>
      </c>
      <c r="L367" s="5">
        <v>7.7</v>
      </c>
      <c r="M367" t="str" cm="1">
        <f t="array" ref="M367">_xlfn.IFS(L367&lt;=2,"Flop",L367&lt;=5,"Average",L367&lt;=7,"Hit",L367&lt;=9,"Superhit",L367&gt;9,"BlockBuster")</f>
        <v>Superhit</v>
      </c>
      <c r="N367" s="6">
        <v>616188</v>
      </c>
      <c r="O367" s="6" t="str" cm="1">
        <f t="array" ref="O367">_xlfn.IFS(N367&lt;=100000,"Low",N367&lt;=500000,"Median",N367&lt;=1500000,"High",N367&gt;1500000,"Very High")</f>
        <v>High</v>
      </c>
      <c r="P367">
        <v>18000000</v>
      </c>
      <c r="Q367">
        <v>476684675</v>
      </c>
      <c r="R367">
        <f t="shared" si="52"/>
        <v>458684675</v>
      </c>
      <c r="S367" t="str">
        <f t="shared" si="53"/>
        <v>Profit</v>
      </c>
      <c r="T367" s="1">
        <v>33187</v>
      </c>
      <c r="U367" t="s">
        <v>966</v>
      </c>
      <c r="V367" s="14">
        <v>33187</v>
      </c>
      <c r="W367" t="str">
        <f t="shared" si="54"/>
        <v>November</v>
      </c>
      <c r="X367" s="4" t="str">
        <f t="shared" si="55"/>
        <v>1990</v>
      </c>
      <c r="Y367" s="6">
        <f t="shared" si="56"/>
        <v>1990</v>
      </c>
      <c r="Z367" s="4" t="str">
        <f t="shared" si="57"/>
        <v>10</v>
      </c>
      <c r="AA367" s="6">
        <f t="shared" si="58"/>
        <v>10</v>
      </c>
      <c r="AB367" t="str">
        <f t="shared" si="59"/>
        <v>Saturday</v>
      </c>
    </row>
    <row r="368" spans="1:28" x14ac:dyDescent="0.25">
      <c r="A368" s="3" t="s">
        <v>967</v>
      </c>
      <c r="B368" t="s">
        <v>968</v>
      </c>
      <c r="C368" s="3" t="s">
        <v>968</v>
      </c>
      <c r="D368" s="6">
        <v>0</v>
      </c>
      <c r="E368" s="6">
        <v>135</v>
      </c>
      <c r="F368" s="6">
        <f t="shared" si="50"/>
        <v>2</v>
      </c>
      <c r="G368" s="6">
        <f t="shared" si="51"/>
        <v>15</v>
      </c>
      <c r="H368" s="6" t="str" cm="1">
        <f t="array" ref="H368">_xlfn.IFS(E368&lt;=80,"Series",E368&lt;=120,"TV Movie",E368&gt;120,"Long Movie")</f>
        <v>Long Movie</v>
      </c>
      <c r="I368" t="s">
        <v>5529</v>
      </c>
      <c r="J368" t="s">
        <v>8158</v>
      </c>
      <c r="K368" t="s">
        <v>3857</v>
      </c>
      <c r="L368" s="5">
        <v>7.5</v>
      </c>
      <c r="M368" t="str" cm="1">
        <f t="array" ref="M368">_xlfn.IFS(L368&lt;=2,"Flop",L368&lt;=5,"Average",L368&lt;=7,"Hit",L368&lt;=9,"Superhit",L368&gt;9,"BlockBuster")</f>
        <v>Superhit</v>
      </c>
      <c r="N368" s="6">
        <v>210216</v>
      </c>
      <c r="O368" s="6" t="str" cm="1">
        <f t="array" ref="O368">_xlfn.IFS(N368&lt;=100000,"Low",N368&lt;=500000,"Median",N368&lt;=1500000,"High",N368&gt;1500000,"Very High")</f>
        <v>Median</v>
      </c>
      <c r="P368">
        <v>30000000</v>
      </c>
      <c r="Q368">
        <v>200512643</v>
      </c>
      <c r="R368">
        <f t="shared" si="52"/>
        <v>170512643</v>
      </c>
      <c r="S368" t="str">
        <f t="shared" si="53"/>
        <v>Profit</v>
      </c>
      <c r="T368" s="1">
        <v>32934</v>
      </c>
      <c r="U368" t="s">
        <v>725</v>
      </c>
      <c r="V368" s="14">
        <v>32934</v>
      </c>
      <c r="W368" t="str">
        <f t="shared" si="54"/>
        <v>March</v>
      </c>
      <c r="X368" s="4" t="str">
        <f t="shared" si="55"/>
        <v>1990</v>
      </c>
      <c r="Y368" s="6">
        <f t="shared" si="56"/>
        <v>1990</v>
      </c>
      <c r="Z368" s="4" t="str">
        <f t="shared" si="57"/>
        <v>2</v>
      </c>
      <c r="AA368" s="6">
        <f t="shared" si="58"/>
        <v>2</v>
      </c>
      <c r="AB368" t="str">
        <f t="shared" si="59"/>
        <v>Friday</v>
      </c>
    </row>
    <row r="369" spans="1:28" x14ac:dyDescent="0.25">
      <c r="A369" s="3" t="s">
        <v>969</v>
      </c>
      <c r="B369" t="s">
        <v>970</v>
      </c>
      <c r="C369" s="3" t="s">
        <v>970</v>
      </c>
      <c r="D369" s="6">
        <v>0</v>
      </c>
      <c r="E369" s="6">
        <v>113</v>
      </c>
      <c r="F369" s="6">
        <f t="shared" si="50"/>
        <v>1</v>
      </c>
      <c r="G369" s="6">
        <f t="shared" si="51"/>
        <v>53</v>
      </c>
      <c r="H369" s="6" t="str" cm="1">
        <f t="array" ref="H369">_xlfn.IFS(E369&lt;=80,"Series",E369&lt;=120,"TV Movie",E369&gt;120,"Long Movie")</f>
        <v>TV Movie</v>
      </c>
      <c r="I369" t="s">
        <v>145</v>
      </c>
      <c r="J369" t="s">
        <v>83</v>
      </c>
      <c r="K369" t="s">
        <v>8166</v>
      </c>
      <c r="L369" s="5">
        <v>7.4</v>
      </c>
      <c r="M369" t="str" cm="1">
        <f t="array" ref="M369">_xlfn.IFS(L369&lt;=2,"Flop",L369&lt;=5,"Average",L369&lt;=7,"Hit",L369&lt;=9,"Superhit",L369&gt;9,"BlockBuster")</f>
        <v>Superhit</v>
      </c>
      <c r="N369" s="6">
        <v>115726</v>
      </c>
      <c r="O369" s="6" t="str" cm="1">
        <f t="array" ref="O369">_xlfn.IFS(N369&lt;=100000,"Low",N369&lt;=500000,"Median",N369&lt;=1500000,"High",N369&gt;1500000,"Very High")</f>
        <v>Median</v>
      </c>
      <c r="P369">
        <v>25000000</v>
      </c>
      <c r="Q369">
        <v>26118851</v>
      </c>
      <c r="R369">
        <f t="shared" si="52"/>
        <v>1118851</v>
      </c>
      <c r="S369" t="str">
        <f t="shared" si="53"/>
        <v>Profit</v>
      </c>
      <c r="T369" s="1">
        <v>33175</v>
      </c>
      <c r="U369" t="s">
        <v>404</v>
      </c>
      <c r="V369" s="14">
        <v>33175</v>
      </c>
      <c r="W369" t="str">
        <f t="shared" si="54"/>
        <v>October</v>
      </c>
      <c r="X369" s="4" t="str">
        <f t="shared" si="55"/>
        <v>1990</v>
      </c>
      <c r="Y369" s="6">
        <f t="shared" si="56"/>
        <v>1990</v>
      </c>
      <c r="Z369" s="4" t="str">
        <f t="shared" si="57"/>
        <v>29</v>
      </c>
      <c r="AA369" s="6">
        <f t="shared" si="58"/>
        <v>29</v>
      </c>
      <c r="AB369" t="str">
        <f t="shared" si="59"/>
        <v>Monday</v>
      </c>
    </row>
    <row r="370" spans="1:28" x14ac:dyDescent="0.25">
      <c r="A370" s="3" t="s">
        <v>971</v>
      </c>
      <c r="B370" t="s">
        <v>972</v>
      </c>
      <c r="C370" s="3" t="s">
        <v>972</v>
      </c>
      <c r="D370" s="6">
        <v>0</v>
      </c>
      <c r="E370" s="6">
        <v>111</v>
      </c>
      <c r="F370" s="6">
        <f t="shared" si="50"/>
        <v>1</v>
      </c>
      <c r="G370" s="6">
        <f t="shared" si="51"/>
        <v>51</v>
      </c>
      <c r="H370" s="6" t="str" cm="1">
        <f t="array" ref="H370">_xlfn.IFS(E370&lt;=80,"Series",E370&lt;=120,"TV Movie",E370&gt;120,"Long Movie")</f>
        <v>TV Movie</v>
      </c>
      <c r="I370" t="s">
        <v>5529</v>
      </c>
      <c r="J370" t="s">
        <v>132</v>
      </c>
      <c r="K370" t="s">
        <v>8162</v>
      </c>
      <c r="L370" s="5">
        <v>6.2</v>
      </c>
      <c r="M370" t="str" cm="1">
        <f t="array" ref="M370">_xlfn.IFS(L370&lt;=2,"Flop",L370&lt;=5,"Average",L370&lt;=7,"Hit",L370&lt;=9,"Superhit",L370&gt;9,"BlockBuster")</f>
        <v>Hit</v>
      </c>
      <c r="N370" s="6">
        <v>158944</v>
      </c>
      <c r="O370" s="6" t="str" cm="1">
        <f t="array" ref="O370">_xlfn.IFS(N370&lt;=100000,"Low",N370&lt;=500000,"Median",N370&lt;=1500000,"High",N370&gt;1500000,"Very High")</f>
        <v>Median</v>
      </c>
      <c r="P370">
        <v>15000000</v>
      </c>
      <c r="Q370">
        <v>201957688</v>
      </c>
      <c r="R370">
        <f t="shared" si="52"/>
        <v>186957688</v>
      </c>
      <c r="S370" t="str">
        <f t="shared" si="53"/>
        <v>Profit</v>
      </c>
      <c r="T370">
        <v>1990</v>
      </c>
      <c r="U370" t="s">
        <v>342</v>
      </c>
      <c r="V370" s="14">
        <v>1990</v>
      </c>
      <c r="W370" t="str">
        <f t="shared" si="54"/>
        <v>June</v>
      </c>
      <c r="X370" s="4" t="str">
        <f t="shared" si="55"/>
        <v>1905</v>
      </c>
      <c r="Y370" s="6">
        <f t="shared" si="56"/>
        <v>1905</v>
      </c>
      <c r="Z370" s="4" t="str">
        <f t="shared" si="57"/>
        <v>12</v>
      </c>
      <c r="AA370" s="6">
        <f t="shared" si="58"/>
        <v>12</v>
      </c>
      <c r="AB370" t="str">
        <f t="shared" si="59"/>
        <v>Monday</v>
      </c>
    </row>
    <row r="371" spans="1:28" x14ac:dyDescent="0.25">
      <c r="A371" s="3" t="s">
        <v>973</v>
      </c>
      <c r="B371" t="s">
        <v>974</v>
      </c>
      <c r="C371" s="3" t="s">
        <v>974</v>
      </c>
      <c r="D371" s="6">
        <v>0</v>
      </c>
      <c r="E371" s="6">
        <v>115</v>
      </c>
      <c r="F371" s="6">
        <f t="shared" si="50"/>
        <v>1</v>
      </c>
      <c r="G371" s="6">
        <f t="shared" si="51"/>
        <v>55</v>
      </c>
      <c r="H371" s="6" t="str" cm="1">
        <f t="array" ref="H371">_xlfn.IFS(E371&lt;=80,"Series",E371&lt;=120,"TV Movie",E371&gt;120,"Long Movie")</f>
        <v>TV Movie</v>
      </c>
      <c r="I371" t="s">
        <v>8162</v>
      </c>
      <c r="J371" t="s">
        <v>145</v>
      </c>
      <c r="K371" t="s">
        <v>3857</v>
      </c>
      <c r="L371" s="5">
        <v>7.7</v>
      </c>
      <c r="M371" t="str" cm="1">
        <f t="array" ref="M371">_xlfn.IFS(L371&lt;=2,"Flop",L371&lt;=5,"Average",L371&lt;=7,"Hit",L371&lt;=9,"Superhit",L371&gt;9,"BlockBuster")</f>
        <v>Superhit</v>
      </c>
      <c r="N371" s="6">
        <v>139959</v>
      </c>
      <c r="O371" s="6" t="str" cm="1">
        <f t="array" ref="O371">_xlfn.IFS(N371&lt;=100000,"Low",N371&lt;=500000,"Median",N371&lt;=1500000,"High",N371&gt;1500000,"Very High")</f>
        <v>Median</v>
      </c>
      <c r="P371">
        <v>14000000</v>
      </c>
      <c r="Q371">
        <v>5080409</v>
      </c>
      <c r="R371">
        <f t="shared" si="52"/>
        <v>-8919591</v>
      </c>
      <c r="S371" t="str">
        <f t="shared" si="53"/>
        <v>Loss</v>
      </c>
      <c r="T371" s="2">
        <v>33117</v>
      </c>
      <c r="U371" t="s">
        <v>452</v>
      </c>
      <c r="V371" s="14">
        <v>33117</v>
      </c>
      <c r="W371" t="str">
        <f t="shared" si="54"/>
        <v>September</v>
      </c>
      <c r="X371" s="4" t="str">
        <f t="shared" si="55"/>
        <v>1990</v>
      </c>
      <c r="Y371" s="6">
        <f t="shared" si="56"/>
        <v>1990</v>
      </c>
      <c r="Z371" s="4" t="str">
        <f t="shared" si="57"/>
        <v>1</v>
      </c>
      <c r="AA371" s="6">
        <f t="shared" si="58"/>
        <v>1</v>
      </c>
      <c r="AB371" t="str">
        <f t="shared" si="59"/>
        <v>Saturday</v>
      </c>
    </row>
    <row r="372" spans="1:28" x14ac:dyDescent="0.25">
      <c r="A372" s="3" t="s">
        <v>975</v>
      </c>
      <c r="B372" t="s">
        <v>976</v>
      </c>
      <c r="C372" s="3" t="s">
        <v>976</v>
      </c>
      <c r="D372" s="6">
        <v>0</v>
      </c>
      <c r="E372" s="6">
        <v>107</v>
      </c>
      <c r="F372" s="6">
        <f t="shared" si="50"/>
        <v>1</v>
      </c>
      <c r="G372" s="6">
        <f t="shared" si="51"/>
        <v>47</v>
      </c>
      <c r="H372" s="6" t="str" cm="1">
        <f t="array" ref="H372">_xlfn.IFS(E372&lt;=80,"Series",E372&lt;=120,"TV Movie",E372&gt;120,"Long Movie")</f>
        <v>TV Movie</v>
      </c>
      <c r="I372" t="s">
        <v>145</v>
      </c>
      <c r="J372" t="s">
        <v>3857</v>
      </c>
      <c r="K372" t="s">
        <v>5802</v>
      </c>
      <c r="L372" s="5">
        <v>7.8</v>
      </c>
      <c r="M372" t="str" cm="1">
        <f t="array" ref="M372">_xlfn.IFS(L372&lt;=2,"Flop",L372&lt;=5,"Average",L372&lt;=7,"Hit",L372&lt;=9,"Superhit",L372&gt;9,"BlockBuster")</f>
        <v>Superhit</v>
      </c>
      <c r="N372" s="6">
        <v>228292</v>
      </c>
      <c r="O372" s="6" t="str" cm="1">
        <f t="array" ref="O372">_xlfn.IFS(N372&lt;=100000,"Low",N372&lt;=500000,"Median",N372&lt;=1500000,"High",N372&gt;1500000,"Very High")</f>
        <v>Median</v>
      </c>
      <c r="P372">
        <v>20000000</v>
      </c>
      <c r="Q372">
        <v>61277597</v>
      </c>
      <c r="R372">
        <f t="shared" si="52"/>
        <v>41277597</v>
      </c>
      <c r="S372" t="str">
        <f t="shared" si="53"/>
        <v>Profit</v>
      </c>
      <c r="T372" s="1">
        <v>33206</v>
      </c>
      <c r="U372" t="s">
        <v>518</v>
      </c>
      <c r="V372" s="14">
        <v>33206</v>
      </c>
      <c r="W372" t="str">
        <f t="shared" si="54"/>
        <v>November</v>
      </c>
      <c r="X372" s="4" t="str">
        <f t="shared" si="55"/>
        <v>1990</v>
      </c>
      <c r="Y372" s="6">
        <f t="shared" si="56"/>
        <v>1990</v>
      </c>
      <c r="Z372" s="4" t="str">
        <f t="shared" si="57"/>
        <v>29</v>
      </c>
      <c r="AA372" s="6">
        <f t="shared" si="58"/>
        <v>29</v>
      </c>
      <c r="AB372" t="str">
        <f t="shared" si="59"/>
        <v>Thursday</v>
      </c>
    </row>
    <row r="373" spans="1:28" x14ac:dyDescent="0.25">
      <c r="A373" s="3" t="s">
        <v>977</v>
      </c>
      <c r="B373" t="s">
        <v>978</v>
      </c>
      <c r="C373" s="3" t="s">
        <v>978</v>
      </c>
      <c r="D373" s="6">
        <v>0</v>
      </c>
      <c r="E373" s="6">
        <v>108</v>
      </c>
      <c r="F373" s="6">
        <f t="shared" si="50"/>
        <v>1</v>
      </c>
      <c r="G373" s="6">
        <f t="shared" si="51"/>
        <v>48</v>
      </c>
      <c r="H373" s="6" t="str" cm="1">
        <f t="array" ref="H373">_xlfn.IFS(E373&lt;=80,"Series",E373&lt;=120,"TV Movie",E373&gt;120,"Long Movie")</f>
        <v>TV Movie</v>
      </c>
      <c r="I373" t="s">
        <v>5529</v>
      </c>
      <c r="J373" t="s">
        <v>83</v>
      </c>
      <c r="K373" t="s">
        <v>8161</v>
      </c>
      <c r="L373" s="5">
        <v>6.3</v>
      </c>
      <c r="M373" t="str" cm="1">
        <f t="array" ref="M373">_xlfn.IFS(L373&lt;=2,"Flop",L373&lt;=5,"Average",L373&lt;=7,"Hit",L373&lt;=9,"Superhit",L373&gt;9,"BlockBuster")</f>
        <v>Hit</v>
      </c>
      <c r="N373" s="6">
        <v>178423</v>
      </c>
      <c r="O373" s="6" t="str" cm="1">
        <f t="array" ref="O373">_xlfn.IFS(N373&lt;=100000,"Low",N373&lt;=500000,"Median",N373&lt;=1500000,"High",N373&gt;1500000,"Very High")</f>
        <v>Median</v>
      </c>
      <c r="P373">
        <v>35000000</v>
      </c>
      <c r="Q373">
        <v>57120318</v>
      </c>
      <c r="R373">
        <f t="shared" si="52"/>
        <v>22120318</v>
      </c>
      <c r="S373" t="str">
        <f t="shared" si="53"/>
        <v>Profit</v>
      </c>
      <c r="T373" s="1">
        <v>33196</v>
      </c>
      <c r="U373" t="s">
        <v>979</v>
      </c>
      <c r="V373" s="14">
        <v>33196</v>
      </c>
      <c r="W373" t="str">
        <f t="shared" si="54"/>
        <v>November</v>
      </c>
      <c r="X373" s="4" t="str">
        <f t="shared" si="55"/>
        <v>1990</v>
      </c>
      <c r="Y373" s="6">
        <f t="shared" si="56"/>
        <v>1990</v>
      </c>
      <c r="Z373" s="4" t="str">
        <f t="shared" si="57"/>
        <v>19</v>
      </c>
      <c r="AA373" s="6">
        <f t="shared" si="58"/>
        <v>19</v>
      </c>
      <c r="AB373" t="str">
        <f t="shared" si="59"/>
        <v>Monday</v>
      </c>
    </row>
    <row r="374" spans="1:28" x14ac:dyDescent="0.25">
      <c r="A374" s="3" t="s">
        <v>980</v>
      </c>
      <c r="B374" t="s">
        <v>981</v>
      </c>
      <c r="C374" s="3" t="s">
        <v>981</v>
      </c>
      <c r="D374" s="6">
        <v>0</v>
      </c>
      <c r="E374" s="6">
        <v>119</v>
      </c>
      <c r="F374" s="6">
        <f t="shared" si="50"/>
        <v>1</v>
      </c>
      <c r="G374" s="6">
        <f t="shared" si="51"/>
        <v>59</v>
      </c>
      <c r="H374" s="6" t="str" cm="1">
        <f t="array" ref="H374">_xlfn.IFS(E374&lt;=80,"Series",E374&lt;=120,"TV Movie",E374&gt;120,"Long Movie")</f>
        <v>TV Movie</v>
      </c>
      <c r="I374" t="s">
        <v>132</v>
      </c>
      <c r="J374" t="s">
        <v>8157</v>
      </c>
      <c r="K374" t="s">
        <v>5802</v>
      </c>
      <c r="L374" s="5">
        <v>7.1</v>
      </c>
      <c r="M374" t="str" cm="1">
        <f t="array" ref="M374">_xlfn.IFS(L374&lt;=2,"Flop",L374&lt;=5,"Average",L374&lt;=7,"Hit",L374&lt;=9,"Superhit",L374&gt;9,"BlockBuster")</f>
        <v>Superhit</v>
      </c>
      <c r="N374" s="6">
        <v>345871</v>
      </c>
      <c r="O374" s="6" t="str" cm="1">
        <f t="array" ref="O374">_xlfn.IFS(N374&lt;=100000,"Low",N374&lt;=500000,"Median",N374&lt;=1500000,"High",N374&gt;1500000,"Very High")</f>
        <v>Median</v>
      </c>
      <c r="P374">
        <v>14000000</v>
      </c>
      <c r="Q374">
        <v>463406268</v>
      </c>
      <c r="R374">
        <f t="shared" si="52"/>
        <v>449406268</v>
      </c>
      <c r="S374" t="str">
        <f t="shared" si="53"/>
        <v>Profit</v>
      </c>
      <c r="T374" s="1">
        <v>32955</v>
      </c>
      <c r="U374" t="s">
        <v>720</v>
      </c>
      <c r="V374" s="14">
        <v>32955</v>
      </c>
      <c r="W374" t="str">
        <f t="shared" si="54"/>
        <v>March</v>
      </c>
      <c r="X374" s="4" t="str">
        <f t="shared" si="55"/>
        <v>1990</v>
      </c>
      <c r="Y374" s="6">
        <f t="shared" si="56"/>
        <v>1990</v>
      </c>
      <c r="Z374" s="4" t="str">
        <f t="shared" si="57"/>
        <v>23</v>
      </c>
      <c r="AA374" s="6">
        <f t="shared" si="58"/>
        <v>23</v>
      </c>
      <c r="AB374" t="str">
        <f t="shared" si="59"/>
        <v>Friday</v>
      </c>
    </row>
    <row r="375" spans="1:28" x14ac:dyDescent="0.25">
      <c r="A375" s="3" t="s">
        <v>982</v>
      </c>
      <c r="B375" t="s">
        <v>983</v>
      </c>
      <c r="C375" s="3" t="s">
        <v>983</v>
      </c>
      <c r="D375" s="6">
        <v>0</v>
      </c>
      <c r="E375" s="6">
        <v>117</v>
      </c>
      <c r="F375" s="6">
        <f t="shared" si="50"/>
        <v>1</v>
      </c>
      <c r="G375" s="6">
        <f t="shared" si="51"/>
        <v>57</v>
      </c>
      <c r="H375" s="6" t="str" cm="1">
        <f t="array" ref="H375">_xlfn.IFS(E375&lt;=80,"Series",E375&lt;=120,"TV Movie",E375&gt;120,"Long Movie")</f>
        <v>TV Movie</v>
      </c>
      <c r="I375" t="s">
        <v>5529</v>
      </c>
      <c r="J375" t="s">
        <v>8162</v>
      </c>
      <c r="K375" t="s">
        <v>8161</v>
      </c>
      <c r="L375" s="5">
        <v>5.8</v>
      </c>
      <c r="M375" t="str" cm="1">
        <f t="array" ref="M375">_xlfn.IFS(L375&lt;=2,"Flop",L375&lt;=5,"Average",L375&lt;=7,"Hit",L375&lt;=9,"Superhit",L375&gt;9,"BlockBuster")</f>
        <v>Hit</v>
      </c>
      <c r="N375" s="6">
        <v>90873</v>
      </c>
      <c r="O375" s="6" t="str" cm="1">
        <f t="array" ref="O375">_xlfn.IFS(N375&lt;=100000,"Low",N375&lt;=500000,"Median",N375&lt;=1500000,"High",N375&gt;1500000,"Very High")</f>
        <v>Low</v>
      </c>
      <c r="P375">
        <v>25000000</v>
      </c>
      <c r="Q375">
        <v>45681173</v>
      </c>
      <c r="R375">
        <f t="shared" si="52"/>
        <v>20681173</v>
      </c>
      <c r="S375" t="str">
        <f t="shared" si="53"/>
        <v>Profit</v>
      </c>
      <c r="T375" s="1">
        <v>33046</v>
      </c>
      <c r="U375" t="s">
        <v>281</v>
      </c>
      <c r="V375" s="14">
        <v>33046</v>
      </c>
      <c r="W375" t="str">
        <f t="shared" si="54"/>
        <v>June</v>
      </c>
      <c r="X375" s="4" t="str">
        <f t="shared" si="55"/>
        <v>1990</v>
      </c>
      <c r="Y375" s="6">
        <f t="shared" si="56"/>
        <v>1990</v>
      </c>
      <c r="Z375" s="4" t="str">
        <f t="shared" si="57"/>
        <v>22</v>
      </c>
      <c r="AA375" s="6">
        <f t="shared" si="58"/>
        <v>22</v>
      </c>
      <c r="AB375" t="str">
        <f t="shared" si="59"/>
        <v>Friday</v>
      </c>
    </row>
    <row r="376" spans="1:28" x14ac:dyDescent="0.25">
      <c r="A376" s="3" t="s">
        <v>984</v>
      </c>
      <c r="B376" t="s">
        <v>985</v>
      </c>
      <c r="C376" s="3" t="s">
        <v>985</v>
      </c>
      <c r="D376" s="6">
        <v>0</v>
      </c>
      <c r="E376" s="6">
        <v>104</v>
      </c>
      <c r="F376" s="6">
        <f t="shared" si="50"/>
        <v>1</v>
      </c>
      <c r="G376" s="6">
        <f t="shared" si="51"/>
        <v>44</v>
      </c>
      <c r="H376" s="6" t="str" cm="1">
        <f t="array" ref="H376">_xlfn.IFS(E376&lt;=80,"Series",E376&lt;=120,"TV Movie",E376&gt;120,"Long Movie")</f>
        <v>TV Movie</v>
      </c>
      <c r="I376" t="s">
        <v>145</v>
      </c>
      <c r="J376" t="s">
        <v>8168</v>
      </c>
      <c r="K376" t="s">
        <v>5802</v>
      </c>
      <c r="L376" s="5">
        <v>5.3</v>
      </c>
      <c r="M376" t="str" cm="1">
        <f t="array" ref="M376">_xlfn.IFS(L376&lt;=2,"Flop",L376&lt;=5,"Average",L376&lt;=7,"Hit",L376&lt;=9,"Superhit",L376&gt;9,"BlockBuster")</f>
        <v>Hit</v>
      </c>
      <c r="N376" s="6">
        <v>147817</v>
      </c>
      <c r="O376" s="6" t="str" cm="1">
        <f t="array" ref="O376">_xlfn.IFS(N376&lt;=100000,"Low",N376&lt;=500000,"Median",N376&lt;=1500000,"High",N376&gt;1500000,"Very High")</f>
        <v>Median</v>
      </c>
      <c r="P376">
        <v>42000000</v>
      </c>
      <c r="Q376">
        <v>119946358</v>
      </c>
      <c r="R376">
        <f t="shared" si="52"/>
        <v>77946358</v>
      </c>
      <c r="S376" t="str">
        <f t="shared" si="53"/>
        <v>Profit</v>
      </c>
      <c r="T376" s="1">
        <v>33190</v>
      </c>
      <c r="U376" t="s">
        <v>181</v>
      </c>
      <c r="V376" s="14">
        <v>33190</v>
      </c>
      <c r="W376" t="str">
        <f t="shared" si="54"/>
        <v>November</v>
      </c>
      <c r="X376" s="4" t="str">
        <f t="shared" si="55"/>
        <v>1990</v>
      </c>
      <c r="Y376" s="6">
        <f t="shared" si="56"/>
        <v>1990</v>
      </c>
      <c r="Z376" s="4" t="str">
        <f t="shared" si="57"/>
        <v>13</v>
      </c>
      <c r="AA376" s="6">
        <f t="shared" si="58"/>
        <v>13</v>
      </c>
      <c r="AB376" t="str">
        <f t="shared" si="59"/>
        <v>Tuesday</v>
      </c>
    </row>
    <row r="377" spans="1:28" x14ac:dyDescent="0.25">
      <c r="A377" s="3" t="s">
        <v>986</v>
      </c>
      <c r="B377" t="s">
        <v>987</v>
      </c>
      <c r="C377" s="3" t="s">
        <v>987</v>
      </c>
      <c r="D377" s="6">
        <v>0</v>
      </c>
      <c r="E377" s="6">
        <v>93</v>
      </c>
      <c r="F377" s="6">
        <f t="shared" si="50"/>
        <v>1</v>
      </c>
      <c r="G377" s="6">
        <f t="shared" si="51"/>
        <v>33</v>
      </c>
      <c r="H377" s="6" t="str" cm="1">
        <f t="array" ref="H377">_xlfn.IFS(E377&lt;=80,"Series",E377&lt;=120,"TV Movie",E377&gt;120,"Long Movie")</f>
        <v>TV Movie</v>
      </c>
      <c r="I377" t="s">
        <v>5529</v>
      </c>
      <c r="J377" t="s">
        <v>8158</v>
      </c>
      <c r="K377" t="s">
        <v>132</v>
      </c>
      <c r="L377" s="5">
        <v>6.8</v>
      </c>
      <c r="M377" t="str" cm="1">
        <f t="array" ref="M377">_xlfn.IFS(L377&lt;=2,"Flop",L377&lt;=5,"Average",L377&lt;=7,"Hit",L377&lt;=9,"Superhit",L377&gt;9,"BlockBuster")</f>
        <v>Hit</v>
      </c>
      <c r="N377" s="6">
        <v>102737</v>
      </c>
      <c r="O377" s="6" t="str" cm="1">
        <f t="array" ref="O377">_xlfn.IFS(N377&lt;=100000,"Low",N377&lt;=500000,"Median",N377&lt;=1500000,"High",N377&gt;1500000,"Very High")</f>
        <v>Median</v>
      </c>
      <c r="P377">
        <v>13500000</v>
      </c>
      <c r="Q377">
        <v>202084756</v>
      </c>
      <c r="R377">
        <f t="shared" si="52"/>
        <v>188584756</v>
      </c>
      <c r="S377" t="str">
        <f t="shared" si="53"/>
        <v>Profit</v>
      </c>
      <c r="T377" s="1">
        <v>32962</v>
      </c>
      <c r="U377" t="s">
        <v>988</v>
      </c>
      <c r="V377" s="14">
        <v>32962</v>
      </c>
      <c r="W377" t="str">
        <f t="shared" si="54"/>
        <v>March</v>
      </c>
      <c r="X377" s="4" t="str">
        <f t="shared" si="55"/>
        <v>1990</v>
      </c>
      <c r="Y377" s="6">
        <f t="shared" si="56"/>
        <v>1990</v>
      </c>
      <c r="Z377" s="4" t="str">
        <f t="shared" si="57"/>
        <v>30</v>
      </c>
      <c r="AA377" s="6">
        <f t="shared" si="58"/>
        <v>30</v>
      </c>
      <c r="AB377" t="str">
        <f t="shared" si="59"/>
        <v>Friday</v>
      </c>
    </row>
    <row r="378" spans="1:28" x14ac:dyDescent="0.25">
      <c r="A378" s="3" t="s">
        <v>989</v>
      </c>
      <c r="B378" t="s">
        <v>990</v>
      </c>
      <c r="C378" s="3" t="s">
        <v>990</v>
      </c>
      <c r="D378" s="6">
        <v>0</v>
      </c>
      <c r="E378" s="6">
        <v>113</v>
      </c>
      <c r="F378" s="6">
        <f t="shared" si="50"/>
        <v>1</v>
      </c>
      <c r="G378" s="6">
        <f t="shared" si="51"/>
        <v>53</v>
      </c>
      <c r="H378" s="6" t="str" cm="1">
        <f t="array" ref="H378">_xlfn.IFS(E378&lt;=80,"Series",E378&lt;=120,"TV Movie",E378&gt;120,"Long Movie")</f>
        <v>TV Movie</v>
      </c>
      <c r="I378" t="s">
        <v>5529</v>
      </c>
      <c r="J378" t="s">
        <v>8158</v>
      </c>
      <c r="K378" t="s">
        <v>8161</v>
      </c>
      <c r="L378" s="5">
        <v>7.5</v>
      </c>
      <c r="M378" t="str" cm="1">
        <f t="array" ref="M378">_xlfn.IFS(L378&lt;=2,"Flop",L378&lt;=5,"Average",L378&lt;=7,"Hit",L378&lt;=9,"Superhit",L378&gt;9,"BlockBuster")</f>
        <v>Superhit</v>
      </c>
      <c r="N378" s="6">
        <v>347042</v>
      </c>
      <c r="O378" s="6" t="str" cm="1">
        <f t="array" ref="O378">_xlfn.IFS(N378&lt;=100000,"Low",N378&lt;=500000,"Median",N378&lt;=1500000,"High",N378&gt;1500000,"Very High")</f>
        <v>Median</v>
      </c>
      <c r="P378">
        <v>65000000</v>
      </c>
      <c r="Q378">
        <v>261317921</v>
      </c>
      <c r="R378">
        <f t="shared" si="52"/>
        <v>196317921</v>
      </c>
      <c r="S378" t="str">
        <f t="shared" si="53"/>
        <v>Profit</v>
      </c>
      <c r="T378" s="1">
        <v>33024</v>
      </c>
      <c r="U378" t="s">
        <v>733</v>
      </c>
      <c r="V378" s="14">
        <v>33024</v>
      </c>
      <c r="W378" t="str">
        <f t="shared" si="54"/>
        <v>May</v>
      </c>
      <c r="X378" s="4" t="str">
        <f t="shared" si="55"/>
        <v>1990</v>
      </c>
      <c r="Y378" s="6">
        <f t="shared" si="56"/>
        <v>1990</v>
      </c>
      <c r="Z378" s="4" t="str">
        <f t="shared" si="57"/>
        <v>31</v>
      </c>
      <c r="AA378" s="6">
        <f t="shared" si="58"/>
        <v>31</v>
      </c>
      <c r="AB378" t="str">
        <f t="shared" si="59"/>
        <v>Thursday</v>
      </c>
    </row>
    <row r="379" spans="1:28" x14ac:dyDescent="0.25">
      <c r="A379" s="3" t="s">
        <v>991</v>
      </c>
      <c r="B379" t="s">
        <v>992</v>
      </c>
      <c r="C379" s="3" t="s">
        <v>992</v>
      </c>
      <c r="D379" s="6">
        <v>0</v>
      </c>
      <c r="E379" s="6">
        <v>96</v>
      </c>
      <c r="F379" s="6">
        <f t="shared" si="50"/>
        <v>1</v>
      </c>
      <c r="G379" s="6">
        <f t="shared" si="51"/>
        <v>36</v>
      </c>
      <c r="H379" s="6" t="str" cm="1">
        <f t="array" ref="H379">_xlfn.IFS(E379&lt;=80,"Series",E379&lt;=120,"TV Movie",E379&gt;120,"Long Movie")</f>
        <v>TV Movie</v>
      </c>
      <c r="I379" t="s">
        <v>132</v>
      </c>
      <c r="J379" t="s">
        <v>83</v>
      </c>
      <c r="K379" t="s">
        <v>5802</v>
      </c>
      <c r="L379" s="5">
        <v>7.1</v>
      </c>
      <c r="M379" t="str" cm="1">
        <f t="array" ref="M379">_xlfn.IFS(L379&lt;=2,"Flop",L379&lt;=5,"Average",L379&lt;=7,"Hit",L379&lt;=9,"Superhit",L379&gt;9,"BlockBuster")</f>
        <v>Superhit</v>
      </c>
      <c r="N379" s="6">
        <v>146402</v>
      </c>
      <c r="O379" s="6" t="str" cm="1">
        <f t="array" ref="O379">_xlfn.IFS(N379&lt;=100000,"Low",N379&lt;=500000,"Median",N379&lt;=1500000,"High",N379&gt;1500000,"Very High")</f>
        <v>Median</v>
      </c>
      <c r="P379">
        <v>11000000</v>
      </c>
      <c r="Q379">
        <v>16668084</v>
      </c>
      <c r="R379">
        <f t="shared" si="52"/>
        <v>5668084</v>
      </c>
      <c r="S379" t="str">
        <f t="shared" si="53"/>
        <v>Profit</v>
      </c>
      <c r="T379" s="1">
        <v>32892</v>
      </c>
      <c r="U379" t="s">
        <v>993</v>
      </c>
      <c r="V379" s="14">
        <v>32892</v>
      </c>
      <c r="W379" t="str">
        <f t="shared" si="54"/>
        <v>January</v>
      </c>
      <c r="X379" s="4" t="str">
        <f t="shared" si="55"/>
        <v>1990</v>
      </c>
      <c r="Y379" s="6">
        <f t="shared" si="56"/>
        <v>1990</v>
      </c>
      <c r="Z379" s="4" t="str">
        <f t="shared" si="57"/>
        <v>19</v>
      </c>
      <c r="AA379" s="6">
        <f t="shared" si="58"/>
        <v>19</v>
      </c>
      <c r="AB379" t="str">
        <f t="shared" si="59"/>
        <v>Friday</v>
      </c>
    </row>
    <row r="380" spans="1:28" x14ac:dyDescent="0.25">
      <c r="A380" s="3" t="s">
        <v>994</v>
      </c>
      <c r="B380" t="s">
        <v>995</v>
      </c>
      <c r="C380" s="3" t="s">
        <v>995</v>
      </c>
      <c r="D380" s="6">
        <v>0</v>
      </c>
      <c r="E380" s="6">
        <v>125</v>
      </c>
      <c r="F380" s="6">
        <f t="shared" si="50"/>
        <v>2</v>
      </c>
      <c r="G380" s="6">
        <f t="shared" si="51"/>
        <v>5</v>
      </c>
      <c r="H380" s="6" t="str" cm="1">
        <f t="array" ref="H380">_xlfn.IFS(E380&lt;=80,"Series",E380&lt;=120,"TV Movie",E380&gt;120,"Long Movie")</f>
        <v>Long Movie</v>
      </c>
      <c r="I380" t="s">
        <v>8162</v>
      </c>
      <c r="J380" t="s">
        <v>145</v>
      </c>
      <c r="K380" t="s">
        <v>3857</v>
      </c>
      <c r="L380" s="5">
        <v>7.2</v>
      </c>
      <c r="M380" t="str" cm="1">
        <f t="array" ref="M380">_xlfn.IFS(L380&lt;=2,"Flop",L380&lt;=5,"Average",L380&lt;=7,"Hit",L380&lt;=9,"Superhit",L380&gt;9,"BlockBuster")</f>
        <v>Superhit</v>
      </c>
      <c r="N380" s="6">
        <v>98863</v>
      </c>
      <c r="O380" s="6" t="str" cm="1">
        <f t="array" ref="O380">_xlfn.IFS(N380&lt;=100000,"Low",N380&lt;=500000,"Median",N380&lt;=1500000,"High",N380&gt;1500000,"Very High")</f>
        <v>Low</v>
      </c>
      <c r="P380">
        <v>9500000</v>
      </c>
      <c r="Q380">
        <v>14563251</v>
      </c>
      <c r="R380">
        <f t="shared" si="52"/>
        <v>5063251</v>
      </c>
      <c r="S380" t="str">
        <f t="shared" si="53"/>
        <v>Profit</v>
      </c>
      <c r="T380" s="1">
        <v>33012</v>
      </c>
      <c r="U380" t="s">
        <v>164</v>
      </c>
      <c r="V380" s="14">
        <v>33012</v>
      </c>
      <c r="W380" t="str">
        <f t="shared" si="54"/>
        <v>May</v>
      </c>
      <c r="X380" s="4" t="str">
        <f t="shared" si="55"/>
        <v>1990</v>
      </c>
      <c r="Y380" s="6">
        <f t="shared" si="56"/>
        <v>1990</v>
      </c>
      <c r="Z380" s="4" t="str">
        <f t="shared" si="57"/>
        <v>19</v>
      </c>
      <c r="AA380" s="6">
        <f t="shared" si="58"/>
        <v>19</v>
      </c>
      <c r="AB380" t="str">
        <f t="shared" si="59"/>
        <v>Saturday</v>
      </c>
    </row>
    <row r="381" spans="1:28" x14ac:dyDescent="0.25">
      <c r="A381" s="3" t="s">
        <v>996</v>
      </c>
      <c r="B381" t="s">
        <v>997</v>
      </c>
      <c r="C381" s="3" t="s">
        <v>997</v>
      </c>
      <c r="D381" s="6">
        <v>0</v>
      </c>
      <c r="E381" s="6">
        <v>99</v>
      </c>
      <c r="F381" s="6">
        <f t="shared" si="50"/>
        <v>1</v>
      </c>
      <c r="G381" s="6">
        <f t="shared" si="51"/>
        <v>39</v>
      </c>
      <c r="H381" s="6" t="str" cm="1">
        <f t="array" ref="H381">_xlfn.IFS(E381&lt;=80,"Series",E381&lt;=120,"TV Movie",E381&gt;120,"Long Movie")</f>
        <v>TV Movie</v>
      </c>
      <c r="I381" t="s">
        <v>132</v>
      </c>
      <c r="J381" t="s">
        <v>8156</v>
      </c>
      <c r="K381" t="s">
        <v>5802</v>
      </c>
      <c r="L381" s="5">
        <v>6.9</v>
      </c>
      <c r="M381" t="str" cm="1">
        <f t="array" ref="M381">_xlfn.IFS(L381&lt;=2,"Flop",L381&lt;=5,"Average",L381&lt;=7,"Hit",L381&lt;=9,"Superhit",L381&gt;9,"BlockBuster")</f>
        <v>Hit</v>
      </c>
      <c r="N381" s="6">
        <v>175874</v>
      </c>
      <c r="O381" s="6" t="str" cm="1">
        <f t="array" ref="O381">_xlfn.IFS(N381&lt;=100000,"Low",N381&lt;=500000,"Median",N381&lt;=1500000,"High",N381&gt;1500000,"Very High")</f>
        <v>Median</v>
      </c>
      <c r="P381">
        <v>30000000</v>
      </c>
      <c r="Q381">
        <v>191502426</v>
      </c>
      <c r="R381">
        <f t="shared" si="52"/>
        <v>161502426</v>
      </c>
      <c r="S381" t="str">
        <f t="shared" si="53"/>
        <v>Profit</v>
      </c>
      <c r="T381" s="1">
        <v>33561</v>
      </c>
      <c r="U381" t="s">
        <v>998</v>
      </c>
      <c r="V381" s="14">
        <v>33561</v>
      </c>
      <c r="W381" t="str">
        <f t="shared" si="54"/>
        <v>November</v>
      </c>
      <c r="X381" s="4" t="str">
        <f t="shared" si="55"/>
        <v>1991</v>
      </c>
      <c r="Y381" s="6">
        <f t="shared" si="56"/>
        <v>1991</v>
      </c>
      <c r="Z381" s="4" t="str">
        <f t="shared" si="57"/>
        <v>19</v>
      </c>
      <c r="AA381" s="6">
        <f t="shared" si="58"/>
        <v>19</v>
      </c>
      <c r="AB381" t="str">
        <f t="shared" si="59"/>
        <v>Tuesday</v>
      </c>
    </row>
    <row r="382" spans="1:28" x14ac:dyDescent="0.25">
      <c r="A382" s="3" t="s">
        <v>999</v>
      </c>
      <c r="B382" t="s">
        <v>1000</v>
      </c>
      <c r="C382" s="3" t="s">
        <v>1000</v>
      </c>
      <c r="D382" s="6">
        <v>0</v>
      </c>
      <c r="E382" s="6">
        <v>137</v>
      </c>
      <c r="F382" s="6">
        <f t="shared" si="50"/>
        <v>2</v>
      </c>
      <c r="G382" s="6">
        <f t="shared" si="51"/>
        <v>17</v>
      </c>
      <c r="H382" s="6" t="str" cm="1">
        <f t="array" ref="H382">_xlfn.IFS(E382&lt;=80,"Series",E382&lt;=120,"TV Movie",E382&gt;120,"Long Movie")</f>
        <v>Long Movie</v>
      </c>
      <c r="I382" t="s">
        <v>5529</v>
      </c>
      <c r="J382" t="s">
        <v>145</v>
      </c>
      <c r="K382" t="s">
        <v>8166</v>
      </c>
      <c r="L382" s="5">
        <v>6.7</v>
      </c>
      <c r="M382" t="str" cm="1">
        <f t="array" ref="M382">_xlfn.IFS(L382&lt;=2,"Flop",L382&lt;=5,"Average",L382&lt;=7,"Hit",L382&lt;=9,"Superhit",L382&gt;9,"BlockBuster")</f>
        <v>Hit</v>
      </c>
      <c r="N382" s="6">
        <v>85865</v>
      </c>
      <c r="O382" s="6" t="str" cm="1">
        <f t="array" ref="O382">_xlfn.IFS(N382&lt;=100000,"Low",N382&lt;=500000,"Median",N382&lt;=1500000,"High",N382&gt;1500000,"Very High")</f>
        <v>Low</v>
      </c>
      <c r="P382">
        <v>40000000</v>
      </c>
      <c r="Q382">
        <v>152368585</v>
      </c>
      <c r="R382">
        <f t="shared" si="52"/>
        <v>112368585</v>
      </c>
      <c r="S382" t="str">
        <f t="shared" si="53"/>
        <v>Profit</v>
      </c>
      <c r="T382" s="1">
        <v>33380</v>
      </c>
      <c r="U382" t="s">
        <v>507</v>
      </c>
      <c r="V382" s="14">
        <v>33380</v>
      </c>
      <c r="W382" t="str">
        <f t="shared" si="54"/>
        <v>May</v>
      </c>
      <c r="X382" s="4" t="str">
        <f t="shared" si="55"/>
        <v>1991</v>
      </c>
      <c r="Y382" s="6">
        <f t="shared" si="56"/>
        <v>1991</v>
      </c>
      <c r="Z382" s="4" t="str">
        <f t="shared" si="57"/>
        <v>22</v>
      </c>
      <c r="AA382" s="6">
        <f t="shared" si="58"/>
        <v>22</v>
      </c>
      <c r="AB382" t="str">
        <f t="shared" si="59"/>
        <v>Wednesday</v>
      </c>
    </row>
    <row r="383" spans="1:28" x14ac:dyDescent="0.25">
      <c r="A383" s="3" t="s">
        <v>1001</v>
      </c>
      <c r="B383" t="s">
        <v>1002</v>
      </c>
      <c r="C383" s="3" t="s">
        <v>1002</v>
      </c>
      <c r="D383" s="6">
        <v>0</v>
      </c>
      <c r="E383" s="6">
        <v>116</v>
      </c>
      <c r="F383" s="6">
        <f t="shared" si="50"/>
        <v>1</v>
      </c>
      <c r="G383" s="6">
        <f t="shared" si="51"/>
        <v>56</v>
      </c>
      <c r="H383" s="6" t="str" cm="1">
        <f t="array" ref="H383">_xlfn.IFS(E383&lt;=80,"Series",E383&lt;=120,"TV Movie",E383&gt;120,"Long Movie")</f>
        <v>TV Movie</v>
      </c>
      <c r="I383" t="s">
        <v>132</v>
      </c>
      <c r="J383" t="s">
        <v>145</v>
      </c>
      <c r="K383" t="s">
        <v>3857</v>
      </c>
      <c r="L383" s="5">
        <v>7.6</v>
      </c>
      <c r="M383" t="str" cm="1">
        <f t="array" ref="M383">_xlfn.IFS(L383&lt;=2,"Flop",L383&lt;=5,"Average",L383&lt;=7,"Hit",L383&lt;=9,"Superhit",L383&gt;9,"BlockBuster")</f>
        <v>Superhit</v>
      </c>
      <c r="N383" s="6">
        <v>127067</v>
      </c>
      <c r="O383" s="6" t="str" cm="1">
        <f t="array" ref="O383">_xlfn.IFS(N383&lt;=100000,"Low",N383&lt;=500000,"Median",N383&lt;=1500000,"High",N383&gt;1500000,"Very High")</f>
        <v>Median</v>
      </c>
      <c r="P383">
        <v>9000000</v>
      </c>
      <c r="Q383">
        <v>6153939</v>
      </c>
      <c r="R383">
        <f t="shared" si="52"/>
        <v>-2846061</v>
      </c>
      <c r="S383" t="str">
        <f t="shared" si="53"/>
        <v>Loss</v>
      </c>
      <c r="T383" s="1">
        <v>33376</v>
      </c>
      <c r="U383" t="s">
        <v>452</v>
      </c>
      <c r="V383" s="14">
        <v>33376</v>
      </c>
      <c r="W383" t="str">
        <f t="shared" si="54"/>
        <v>May</v>
      </c>
      <c r="X383" s="4" t="str">
        <f t="shared" si="55"/>
        <v>1991</v>
      </c>
      <c r="Y383" s="6">
        <f t="shared" si="56"/>
        <v>1991</v>
      </c>
      <c r="Z383" s="4" t="str">
        <f t="shared" si="57"/>
        <v>18</v>
      </c>
      <c r="AA383" s="6">
        <f t="shared" si="58"/>
        <v>18</v>
      </c>
      <c r="AB383" t="str">
        <f t="shared" si="59"/>
        <v>Saturday</v>
      </c>
    </row>
    <row r="384" spans="1:28" x14ac:dyDescent="0.25">
      <c r="A384" s="3" t="s">
        <v>1003</v>
      </c>
      <c r="B384" t="s">
        <v>1004</v>
      </c>
      <c r="C384" s="3" t="s">
        <v>1004</v>
      </c>
      <c r="D384" s="6">
        <v>0</v>
      </c>
      <c r="E384" s="6">
        <v>84</v>
      </c>
      <c r="F384" s="6">
        <f t="shared" si="50"/>
        <v>1</v>
      </c>
      <c r="G384" s="6">
        <f t="shared" si="51"/>
        <v>24</v>
      </c>
      <c r="H384" s="6" t="str" cm="1">
        <f t="array" ref="H384">_xlfn.IFS(E384&lt;=80,"Series",E384&lt;=120,"TV Movie",E384&gt;120,"Long Movie")</f>
        <v>TV Movie</v>
      </c>
      <c r="I384" t="s">
        <v>8159</v>
      </c>
      <c r="J384" t="s">
        <v>8163</v>
      </c>
      <c r="K384" t="s">
        <v>8156</v>
      </c>
      <c r="L384" s="5">
        <v>8</v>
      </c>
      <c r="M384" t="str" cm="1">
        <f t="array" ref="M384">_xlfn.IFS(L384&lt;=2,"Flop",L384&lt;=5,"Average",L384&lt;=7,"Hit",L384&lt;=9,"Superhit",L384&gt;9,"BlockBuster")</f>
        <v>Superhit</v>
      </c>
      <c r="N384" s="6">
        <v>472313</v>
      </c>
      <c r="O384" s="6" t="str" cm="1">
        <f t="array" ref="O384">_xlfn.IFS(N384&lt;=100000,"Low",N384&lt;=500000,"Median",N384&lt;=1500000,"High",N384&gt;1500000,"Very High")</f>
        <v>Median</v>
      </c>
      <c r="P384">
        <v>25000000</v>
      </c>
      <c r="Q384">
        <v>424967620</v>
      </c>
      <c r="R384">
        <f t="shared" si="52"/>
        <v>399967620</v>
      </c>
      <c r="S384" t="str">
        <f t="shared" si="53"/>
        <v>Profit</v>
      </c>
      <c r="T384" s="1">
        <v>33510</v>
      </c>
      <c r="U384" t="s">
        <v>1005</v>
      </c>
      <c r="V384" s="14">
        <v>33510</v>
      </c>
      <c r="W384" t="str">
        <f t="shared" si="54"/>
        <v>September</v>
      </c>
      <c r="X384" s="4" t="str">
        <f t="shared" si="55"/>
        <v>1991</v>
      </c>
      <c r="Y384" s="6">
        <f t="shared" si="56"/>
        <v>1991</v>
      </c>
      <c r="Z384" s="4" t="str">
        <f t="shared" si="57"/>
        <v>29</v>
      </c>
      <c r="AA384" s="6">
        <f t="shared" si="58"/>
        <v>29</v>
      </c>
      <c r="AB384" t="str">
        <f t="shared" si="59"/>
        <v>Sunday</v>
      </c>
    </row>
    <row r="385" spans="1:28" x14ac:dyDescent="0.25">
      <c r="A385" s="3" t="s">
        <v>1006</v>
      </c>
      <c r="B385" t="s">
        <v>1007</v>
      </c>
      <c r="C385" s="3" t="s">
        <v>1007</v>
      </c>
      <c r="D385" s="6">
        <v>0</v>
      </c>
      <c r="E385" s="6">
        <v>93</v>
      </c>
      <c r="F385" s="6">
        <f t="shared" si="50"/>
        <v>1</v>
      </c>
      <c r="G385" s="6">
        <f t="shared" si="51"/>
        <v>33</v>
      </c>
      <c r="H385" s="6" t="str" cm="1">
        <f t="array" ref="H385">_xlfn.IFS(E385&lt;=80,"Series",E385&lt;=120,"TV Movie",E385&gt;120,"Long Movie")</f>
        <v>TV Movie</v>
      </c>
      <c r="I385" t="s">
        <v>8158</v>
      </c>
      <c r="J385" t="s">
        <v>132</v>
      </c>
      <c r="K385" t="s">
        <v>8156</v>
      </c>
      <c r="L385" s="5">
        <v>6.3</v>
      </c>
      <c r="M385" t="str" cm="1">
        <f t="array" ref="M385">_xlfn.IFS(L385&lt;=2,"Flop",L385&lt;=5,"Average",L385&lt;=7,"Hit",L385&lt;=9,"Superhit",L385&gt;9,"BlockBuster")</f>
        <v>Hit</v>
      </c>
      <c r="N385" s="6">
        <v>79872</v>
      </c>
      <c r="O385" s="6" t="str" cm="1">
        <f t="array" ref="O385">_xlfn.IFS(N385&lt;=100000,"Low",N385&lt;=500000,"Median",N385&lt;=1500000,"High",N385&gt;1500000,"Very High")</f>
        <v>Low</v>
      </c>
      <c r="P385">
        <v>20000000</v>
      </c>
      <c r="Q385">
        <v>38039850</v>
      </c>
      <c r="R385">
        <f t="shared" si="52"/>
        <v>18039850</v>
      </c>
      <c r="S385" t="str">
        <f t="shared" si="53"/>
        <v>Profit</v>
      </c>
      <c r="T385" s="1">
        <v>33438</v>
      </c>
      <c r="U385" t="s">
        <v>1008</v>
      </c>
      <c r="V385" s="14">
        <v>33438</v>
      </c>
      <c r="W385" t="str">
        <f t="shared" si="54"/>
        <v>July</v>
      </c>
      <c r="X385" s="4" t="str">
        <f t="shared" si="55"/>
        <v>1991</v>
      </c>
      <c r="Y385" s="6">
        <f t="shared" si="56"/>
        <v>1991</v>
      </c>
      <c r="Z385" s="4" t="str">
        <f t="shared" si="57"/>
        <v>19</v>
      </c>
      <c r="AA385" s="6">
        <f t="shared" si="58"/>
        <v>19</v>
      </c>
      <c r="AB385" t="str">
        <f t="shared" si="59"/>
        <v>Friday</v>
      </c>
    </row>
    <row r="386" spans="1:28" x14ac:dyDescent="0.25">
      <c r="A386" s="3" t="s">
        <v>1009</v>
      </c>
      <c r="B386" t="s">
        <v>1010</v>
      </c>
      <c r="C386" s="3" t="s">
        <v>1010</v>
      </c>
      <c r="D386" s="6">
        <v>0</v>
      </c>
      <c r="E386" s="6">
        <v>112</v>
      </c>
      <c r="F386" s="6">
        <f t="shared" si="50"/>
        <v>1</v>
      </c>
      <c r="G386" s="6">
        <f t="shared" si="51"/>
        <v>52</v>
      </c>
      <c r="H386" s="6" t="str" cm="1">
        <f t="array" ref="H386">_xlfn.IFS(E386&lt;=80,"Series",E386&lt;=120,"TV Movie",E386&gt;120,"Long Movie")</f>
        <v>TV Movie</v>
      </c>
      <c r="I386" t="s">
        <v>8162</v>
      </c>
      <c r="J386" t="s">
        <v>145</v>
      </c>
      <c r="K386" t="s">
        <v>5802</v>
      </c>
      <c r="L386" s="5">
        <v>7.8</v>
      </c>
      <c r="M386" t="str" cm="1">
        <f t="array" ref="M386">_xlfn.IFS(L386&lt;=2,"Flop",L386&lt;=5,"Average",L386&lt;=7,"Hit",L386&lt;=9,"Superhit",L386&gt;9,"BlockBuster")</f>
        <v>Superhit</v>
      </c>
      <c r="N386" s="6">
        <v>150138</v>
      </c>
      <c r="O386" s="6" t="str" cm="1">
        <f t="array" ref="O386">_xlfn.IFS(N386&lt;=100000,"Low",N386&lt;=500000,"Median",N386&lt;=1500000,"High",N386&gt;1500000,"Very High")</f>
        <v>Median</v>
      </c>
      <c r="P386">
        <v>6500000</v>
      </c>
      <c r="Q386">
        <v>57529070</v>
      </c>
      <c r="R386">
        <f t="shared" si="52"/>
        <v>51029070</v>
      </c>
      <c r="S386" t="str">
        <f t="shared" si="53"/>
        <v>Profit</v>
      </c>
      <c r="T386" s="1">
        <v>33371</v>
      </c>
      <c r="U386" t="s">
        <v>1011</v>
      </c>
      <c r="V386" s="14">
        <v>33371</v>
      </c>
      <c r="W386" t="str">
        <f t="shared" si="54"/>
        <v>May</v>
      </c>
      <c r="X386" s="4" t="str">
        <f t="shared" si="55"/>
        <v>1991</v>
      </c>
      <c r="Y386" s="6">
        <f t="shared" si="56"/>
        <v>1991</v>
      </c>
      <c r="Z386" s="4" t="str">
        <f t="shared" si="57"/>
        <v>13</v>
      </c>
      <c r="AA386" s="6">
        <f t="shared" si="58"/>
        <v>13</v>
      </c>
      <c r="AB386" t="str">
        <f t="shared" si="59"/>
        <v>Monday</v>
      </c>
    </row>
    <row r="387" spans="1:28" x14ac:dyDescent="0.25">
      <c r="A387" s="3" t="s">
        <v>1012</v>
      </c>
      <c r="B387" t="s">
        <v>1013</v>
      </c>
      <c r="C387" s="3" t="s">
        <v>1013</v>
      </c>
      <c r="D387" s="6">
        <v>0</v>
      </c>
      <c r="E387" s="6">
        <v>128</v>
      </c>
      <c r="F387" s="6">
        <f t="shared" ref="F387:F450" si="60">INT(E387/60)</f>
        <v>2</v>
      </c>
      <c r="G387" s="6">
        <f t="shared" ref="G387:G450" si="61">MOD(E387,60)</f>
        <v>8</v>
      </c>
      <c r="H387" s="6" t="str" cm="1">
        <f t="array" ref="H387">_xlfn.IFS(E387&lt;=80,"Series",E387&lt;=120,"TV Movie",E387&gt;120,"Long Movie")</f>
        <v>Long Movie</v>
      </c>
      <c r="I387" t="s">
        <v>8162</v>
      </c>
      <c r="J387" t="s">
        <v>3857</v>
      </c>
      <c r="K387" t="s">
        <v>5802</v>
      </c>
      <c r="L387" s="5">
        <v>7.3</v>
      </c>
      <c r="M387" t="str" cm="1">
        <f t="array" ref="M387">_xlfn.IFS(L387&lt;=2,"Flop",L387&lt;=5,"Average",L387&lt;=7,"Hit",L387&lt;=9,"Superhit",L387&gt;9,"BlockBuster")</f>
        <v>Superhit</v>
      </c>
      <c r="N387" s="6">
        <v>210563</v>
      </c>
      <c r="O387" s="6" t="str" cm="1">
        <f t="array" ref="O387">_xlfn.IFS(N387&lt;=100000,"Low",N387&lt;=500000,"Median",N387&lt;=1500000,"High",N387&gt;1500000,"Very High")</f>
        <v>Median</v>
      </c>
      <c r="P387">
        <v>35000000</v>
      </c>
      <c r="Q387">
        <v>182291969</v>
      </c>
      <c r="R387">
        <f t="shared" ref="R387:R450" si="62">Q387-P387</f>
        <v>147291969</v>
      </c>
      <c r="S387" t="str">
        <f t="shared" ref="S387:S450" si="63">IF(R387&gt;0,"Profit","Loss")</f>
        <v>Profit</v>
      </c>
      <c r="T387" s="1">
        <v>33517</v>
      </c>
      <c r="U387" t="s">
        <v>88</v>
      </c>
      <c r="V387" s="14">
        <v>33517</v>
      </c>
      <c r="W387" t="str">
        <f t="shared" ref="W387:W450" si="64">TEXT(V387,"MMMM")</f>
        <v>October</v>
      </c>
      <c r="X387" s="4" t="str">
        <f t="shared" ref="X387:X450" si="65">TEXT(V387,"YYYY")</f>
        <v>1991</v>
      </c>
      <c r="Y387" s="6">
        <f t="shared" ref="Y387:Y450" si="66">VALUE(X387)</f>
        <v>1991</v>
      </c>
      <c r="Z387" s="4" t="str">
        <f t="shared" ref="Z387:Z450" si="67">TEXT(V387,"d")</f>
        <v>6</v>
      </c>
      <c r="AA387" s="6">
        <f t="shared" ref="AA387:AA450" si="68">VALUE(Z387)</f>
        <v>6</v>
      </c>
      <c r="AB387" t="str">
        <f t="shared" ref="AB387:AB450" si="69">TEXT(V387,"dddd")</f>
        <v>Sunday</v>
      </c>
    </row>
    <row r="388" spans="1:28" x14ac:dyDescent="0.25">
      <c r="A388" s="3" t="s">
        <v>1014</v>
      </c>
      <c r="B388" t="s">
        <v>1015</v>
      </c>
      <c r="C388" s="3" t="s">
        <v>1015</v>
      </c>
      <c r="D388" s="6">
        <v>0</v>
      </c>
      <c r="E388" s="6">
        <v>113</v>
      </c>
      <c r="F388" s="6">
        <f t="shared" si="60"/>
        <v>1</v>
      </c>
      <c r="G388" s="6">
        <f t="shared" si="61"/>
        <v>53</v>
      </c>
      <c r="H388" s="6" t="str" cm="1">
        <f t="array" ref="H388">_xlfn.IFS(E388&lt;=80,"Series",E388&lt;=120,"TV Movie",E388&gt;120,"Long Movie")</f>
        <v>TV Movie</v>
      </c>
      <c r="I388" t="s">
        <v>132</v>
      </c>
      <c r="J388" t="s">
        <v>178</v>
      </c>
      <c r="K388" t="s">
        <v>5802</v>
      </c>
      <c r="L388" s="5">
        <v>6.8</v>
      </c>
      <c r="M388" t="str" cm="1">
        <f t="array" ref="M388">_xlfn.IFS(L388&lt;=2,"Flop",L388&lt;=5,"Average",L388&lt;=7,"Hit",L388&lt;=9,"Superhit",L388&gt;9,"BlockBuster")</f>
        <v>Hit</v>
      </c>
      <c r="N388" s="6">
        <v>61619</v>
      </c>
      <c r="O388" s="6" t="str" cm="1">
        <f t="array" ref="O388">_xlfn.IFS(N388&lt;=100000,"Low",N388&lt;=500000,"Median",N388&lt;=1500000,"High",N388&gt;1500000,"Very High")</f>
        <v>Low</v>
      </c>
      <c r="P388">
        <v>27000000</v>
      </c>
      <c r="Q388">
        <v>179033791</v>
      </c>
      <c r="R388">
        <f t="shared" si="62"/>
        <v>152033791</v>
      </c>
      <c r="S388" t="str">
        <f t="shared" si="63"/>
        <v>Profit</v>
      </c>
      <c r="T388" s="1">
        <v>33396</v>
      </c>
      <c r="U388" t="s">
        <v>993</v>
      </c>
      <c r="V388" s="14">
        <v>33396</v>
      </c>
      <c r="W388" t="str">
        <f t="shared" si="64"/>
        <v>June</v>
      </c>
      <c r="X388" s="4" t="str">
        <f t="shared" si="65"/>
        <v>1991</v>
      </c>
      <c r="Y388" s="6">
        <f t="shared" si="66"/>
        <v>1991</v>
      </c>
      <c r="Z388" s="4" t="str">
        <f t="shared" si="67"/>
        <v>7</v>
      </c>
      <c r="AA388" s="6">
        <f t="shared" si="68"/>
        <v>7</v>
      </c>
      <c r="AB388" t="str">
        <f t="shared" si="69"/>
        <v>Friday</v>
      </c>
    </row>
    <row r="389" spans="1:28" x14ac:dyDescent="0.25">
      <c r="A389" s="3" t="s">
        <v>1016</v>
      </c>
      <c r="B389" t="s">
        <v>1017</v>
      </c>
      <c r="C389" s="3" t="s">
        <v>1017</v>
      </c>
      <c r="D389" s="6">
        <v>0</v>
      </c>
      <c r="E389" s="6">
        <v>140</v>
      </c>
      <c r="F389" s="6">
        <f t="shared" si="60"/>
        <v>2</v>
      </c>
      <c r="G389" s="6">
        <f t="shared" si="61"/>
        <v>20</v>
      </c>
      <c r="H389" s="6" t="str" cm="1">
        <f t="array" ref="H389">_xlfn.IFS(E389&lt;=80,"Series",E389&lt;=120,"TV Movie",E389&gt;120,"Long Movie")</f>
        <v>Long Movie</v>
      </c>
      <c r="I389" t="s">
        <v>8160</v>
      </c>
      <c r="J389" t="s">
        <v>145</v>
      </c>
      <c r="K389" t="s">
        <v>8165</v>
      </c>
      <c r="L389" s="5">
        <v>7.2</v>
      </c>
      <c r="M389" t="str" cm="1">
        <f t="array" ref="M389">_xlfn.IFS(L389&lt;=2,"Flop",L389&lt;=5,"Average",L389&lt;=7,"Hit",L389&lt;=9,"Superhit",L389&gt;9,"BlockBuster")</f>
        <v>Superhit</v>
      </c>
      <c r="N389" s="6">
        <v>97378</v>
      </c>
      <c r="O389" s="6" t="str" cm="1">
        <f t="array" ref="O389">_xlfn.IFS(N389&lt;=100000,"Low",N389&lt;=500000,"Median",N389&lt;=1500000,"High",N389&gt;1500000,"Very High")</f>
        <v>Low</v>
      </c>
      <c r="P389">
        <v>38000000</v>
      </c>
      <c r="Q389">
        <v>34494884</v>
      </c>
      <c r="R389">
        <f t="shared" si="62"/>
        <v>-3505116</v>
      </c>
      <c r="S389" t="str">
        <f t="shared" si="63"/>
        <v>Loss</v>
      </c>
      <c r="T389" s="1">
        <v>33292</v>
      </c>
      <c r="U389" t="s">
        <v>659</v>
      </c>
      <c r="V389" s="14">
        <v>33292</v>
      </c>
      <c r="W389" t="str">
        <f t="shared" si="64"/>
        <v>February</v>
      </c>
      <c r="X389" s="4" t="str">
        <f t="shared" si="65"/>
        <v>1991</v>
      </c>
      <c r="Y389" s="6">
        <f t="shared" si="66"/>
        <v>1991</v>
      </c>
      <c r="Z389" s="4" t="str">
        <f t="shared" si="67"/>
        <v>23</v>
      </c>
      <c r="AA389" s="6">
        <f t="shared" si="68"/>
        <v>23</v>
      </c>
      <c r="AB389" t="str">
        <f t="shared" si="69"/>
        <v>Saturday</v>
      </c>
    </row>
    <row r="390" spans="1:28" x14ac:dyDescent="0.25">
      <c r="A390" s="3" t="s">
        <v>1018</v>
      </c>
      <c r="B390" t="s">
        <v>1019</v>
      </c>
      <c r="C390" s="3" t="s">
        <v>1019</v>
      </c>
      <c r="D390" s="6">
        <v>0</v>
      </c>
      <c r="E390" s="6">
        <v>105</v>
      </c>
      <c r="F390" s="6">
        <f t="shared" si="60"/>
        <v>1</v>
      </c>
      <c r="G390" s="6">
        <f t="shared" si="61"/>
        <v>45</v>
      </c>
      <c r="H390" s="6" t="str" cm="1">
        <f t="array" ref="H390">_xlfn.IFS(E390&lt;=80,"Series",E390&lt;=120,"TV Movie",E390&gt;120,"Long Movie")</f>
        <v>TV Movie</v>
      </c>
      <c r="I390" t="s">
        <v>132</v>
      </c>
      <c r="J390" t="s">
        <v>8163</v>
      </c>
      <c r="K390" t="s">
        <v>8157</v>
      </c>
      <c r="L390" s="5">
        <v>6.5</v>
      </c>
      <c r="M390" t="str" cm="1">
        <f t="array" ref="M390">_xlfn.IFS(L390&lt;=2,"Flop",L390&lt;=5,"Average",L390&lt;=7,"Hit",L390&lt;=9,"Superhit",L390&gt;9,"BlockBuster")</f>
        <v>Hit</v>
      </c>
      <c r="N390" s="6">
        <v>82302</v>
      </c>
      <c r="O390" s="6" t="str" cm="1">
        <f t="array" ref="O390">_xlfn.IFS(N390&lt;=100000,"Low",N390&lt;=500000,"Median",N390&lt;=1500000,"High",N390&gt;1500000,"Very High")</f>
        <v>Low</v>
      </c>
      <c r="P390">
        <v>20000000</v>
      </c>
      <c r="Q390">
        <v>89325780</v>
      </c>
      <c r="R390">
        <f t="shared" si="62"/>
        <v>69325780</v>
      </c>
      <c r="S390" t="str">
        <f t="shared" si="63"/>
        <v>Profit</v>
      </c>
      <c r="T390" s="1">
        <v>33592</v>
      </c>
      <c r="U390" t="s">
        <v>1020</v>
      </c>
      <c r="V390" s="14">
        <v>33592</v>
      </c>
      <c r="W390" t="str">
        <f t="shared" si="64"/>
        <v>December</v>
      </c>
      <c r="X390" s="4" t="str">
        <f t="shared" si="65"/>
        <v>1991</v>
      </c>
      <c r="Y390" s="6">
        <f t="shared" si="66"/>
        <v>1991</v>
      </c>
      <c r="Z390" s="4" t="str">
        <f t="shared" si="67"/>
        <v>20</v>
      </c>
      <c r="AA390" s="6">
        <f t="shared" si="68"/>
        <v>20</v>
      </c>
      <c r="AB390" t="str">
        <f t="shared" si="69"/>
        <v>Friday</v>
      </c>
    </row>
    <row r="391" spans="1:28" x14ac:dyDescent="0.25">
      <c r="A391" s="3" t="s">
        <v>1021</v>
      </c>
      <c r="B391" t="s">
        <v>1022</v>
      </c>
      <c r="C391" s="3" t="s">
        <v>1022</v>
      </c>
      <c r="D391" s="6">
        <v>0</v>
      </c>
      <c r="E391" s="6">
        <v>137</v>
      </c>
      <c r="F391" s="6">
        <f t="shared" si="60"/>
        <v>2</v>
      </c>
      <c r="G391" s="6">
        <f t="shared" si="61"/>
        <v>17</v>
      </c>
      <c r="H391" s="6" t="str" cm="1">
        <f t="array" ref="H391">_xlfn.IFS(E391&lt;=80,"Series",E391&lt;=120,"TV Movie",E391&gt;120,"Long Movie")</f>
        <v>Long Movie</v>
      </c>
      <c r="I391" t="s">
        <v>132</v>
      </c>
      <c r="J391" t="s">
        <v>145</v>
      </c>
      <c r="K391" t="s">
        <v>8156</v>
      </c>
      <c r="L391" s="5">
        <v>7.5</v>
      </c>
      <c r="M391" t="str" cm="1">
        <f t="array" ref="M391">_xlfn.IFS(L391&lt;=2,"Flop",L391&lt;=5,"Average",L391&lt;=7,"Hit",L391&lt;=9,"Superhit",L391&gt;9,"BlockBuster")</f>
        <v>Superhit</v>
      </c>
      <c r="N391" s="6">
        <v>89400</v>
      </c>
      <c r="O391" s="6" t="str" cm="1">
        <f t="array" ref="O391">_xlfn.IFS(N391&lt;=100000,"Low",N391&lt;=500000,"Median",N391&lt;=1500000,"High",N391&gt;1500000,"Very High")</f>
        <v>Low</v>
      </c>
      <c r="P391">
        <v>24000000</v>
      </c>
      <c r="Q391">
        <v>41895491</v>
      </c>
      <c r="R391">
        <f t="shared" si="62"/>
        <v>17895491</v>
      </c>
      <c r="S391" t="str">
        <f t="shared" si="63"/>
        <v>Profit</v>
      </c>
      <c r="T391" s="1">
        <v>33491</v>
      </c>
      <c r="U391" t="s">
        <v>305</v>
      </c>
      <c r="V391" s="14">
        <v>33491</v>
      </c>
      <c r="W391" t="str">
        <f t="shared" si="64"/>
        <v>September</v>
      </c>
      <c r="X391" s="4" t="str">
        <f t="shared" si="65"/>
        <v>1991</v>
      </c>
      <c r="Y391" s="6">
        <f t="shared" si="66"/>
        <v>1991</v>
      </c>
      <c r="Z391" s="4" t="str">
        <f t="shared" si="67"/>
        <v>10</v>
      </c>
      <c r="AA391" s="6">
        <f t="shared" si="68"/>
        <v>10</v>
      </c>
      <c r="AB391" t="str">
        <f t="shared" si="69"/>
        <v>Tuesday</v>
      </c>
    </row>
    <row r="392" spans="1:28" x14ac:dyDescent="0.25">
      <c r="A392" s="3" t="s">
        <v>1023</v>
      </c>
      <c r="B392" t="s">
        <v>1024</v>
      </c>
      <c r="C392" s="3" t="s">
        <v>1024</v>
      </c>
      <c r="D392" s="6">
        <v>0</v>
      </c>
      <c r="E392" s="6">
        <v>89</v>
      </c>
      <c r="F392" s="6">
        <f t="shared" si="60"/>
        <v>1</v>
      </c>
      <c r="G392" s="6">
        <f t="shared" si="61"/>
        <v>29</v>
      </c>
      <c r="H392" s="6" t="str" cm="1">
        <f t="array" ref="H392">_xlfn.IFS(E392&lt;=80,"Series",E392&lt;=120,"TV Movie",E392&gt;120,"Long Movie")</f>
        <v>TV Movie</v>
      </c>
      <c r="I392" t="s">
        <v>8156</v>
      </c>
      <c r="J392" t="s">
        <v>83</v>
      </c>
      <c r="K392" t="s">
        <v>5802</v>
      </c>
      <c r="L392" s="5">
        <v>4.7</v>
      </c>
      <c r="M392" t="str" cm="1">
        <f t="array" ref="M392">_xlfn.IFS(L392&lt;=2,"Flop",L392&lt;=5,"Average",L392&lt;=7,"Hit",L392&lt;=9,"Superhit",L392&gt;9,"BlockBuster")</f>
        <v>Average</v>
      </c>
      <c r="N392" s="6">
        <v>50021</v>
      </c>
      <c r="O392" s="6" t="str" cm="1">
        <f t="array" ref="O392">_xlfn.IFS(N392&lt;=100000,"Low",N392&lt;=500000,"Median",N392&lt;=1500000,"High",N392&gt;1500000,"Very High")</f>
        <v>Low</v>
      </c>
      <c r="P392">
        <v>11000000</v>
      </c>
      <c r="Q392">
        <v>34872033</v>
      </c>
      <c r="R392">
        <f t="shared" si="62"/>
        <v>23872033</v>
      </c>
      <c r="S392" t="str">
        <f t="shared" si="63"/>
        <v>Profit</v>
      </c>
      <c r="T392" s="1">
        <v>33486</v>
      </c>
      <c r="U392" t="s">
        <v>1025</v>
      </c>
      <c r="V392" s="14">
        <v>33486</v>
      </c>
      <c r="W392" t="str">
        <f t="shared" si="64"/>
        <v>September</v>
      </c>
      <c r="X392" s="4" t="str">
        <f t="shared" si="65"/>
        <v>1991</v>
      </c>
      <c r="Y392" s="6">
        <f t="shared" si="66"/>
        <v>1991</v>
      </c>
      <c r="Z392" s="4" t="str">
        <f t="shared" si="67"/>
        <v>5</v>
      </c>
      <c r="AA392" s="6">
        <f t="shared" si="68"/>
        <v>5</v>
      </c>
      <c r="AB392" t="str">
        <f t="shared" si="69"/>
        <v>Thursday</v>
      </c>
    </row>
    <row r="393" spans="1:28" x14ac:dyDescent="0.25">
      <c r="A393" s="3" t="s">
        <v>1026</v>
      </c>
      <c r="B393" t="s">
        <v>1027</v>
      </c>
      <c r="C393" s="3" t="s">
        <v>1027</v>
      </c>
      <c r="D393" s="6">
        <v>0</v>
      </c>
      <c r="E393" s="6">
        <v>130</v>
      </c>
      <c r="F393" s="6">
        <f t="shared" si="60"/>
        <v>2</v>
      </c>
      <c r="G393" s="6">
        <f t="shared" si="61"/>
        <v>10</v>
      </c>
      <c r="H393" s="6" t="str" cm="1">
        <f t="array" ref="H393">_xlfn.IFS(E393&lt;=80,"Series",E393&lt;=120,"TV Movie",E393&gt;120,"Long Movie")</f>
        <v>Long Movie</v>
      </c>
      <c r="I393" t="s">
        <v>145</v>
      </c>
      <c r="J393" t="s">
        <v>5802</v>
      </c>
      <c r="K393" t="s">
        <v>5802</v>
      </c>
      <c r="L393" s="5">
        <v>7.7</v>
      </c>
      <c r="M393" t="str" cm="1">
        <f t="array" ref="M393">_xlfn.IFS(L393&lt;=2,"Flop",L393&lt;=5,"Average",L393&lt;=7,"Hit",L393&lt;=9,"Superhit",L393&gt;9,"BlockBuster")</f>
        <v>Superhit</v>
      </c>
      <c r="N393" s="6">
        <v>80038</v>
      </c>
      <c r="O393" s="6" t="str" cm="1">
        <f t="array" ref="O393">_xlfn.IFS(N393&lt;=100000,"Low",N393&lt;=500000,"Median",N393&lt;=1500000,"High",N393&gt;1500000,"Very High")</f>
        <v>Low</v>
      </c>
      <c r="P393">
        <v>11000000</v>
      </c>
      <c r="Q393">
        <v>119418501</v>
      </c>
      <c r="R393">
        <f t="shared" si="62"/>
        <v>108418501</v>
      </c>
      <c r="S393" t="str">
        <f t="shared" si="63"/>
        <v>Profit</v>
      </c>
      <c r="T393" s="1">
        <v>33599</v>
      </c>
      <c r="U393" t="s">
        <v>1028</v>
      </c>
      <c r="V393" s="14">
        <v>33599</v>
      </c>
      <c r="W393" t="str">
        <f t="shared" si="64"/>
        <v>December</v>
      </c>
      <c r="X393" s="4" t="str">
        <f t="shared" si="65"/>
        <v>1991</v>
      </c>
      <c r="Y393" s="6">
        <f t="shared" si="66"/>
        <v>1991</v>
      </c>
      <c r="Z393" s="4" t="str">
        <f t="shared" si="67"/>
        <v>27</v>
      </c>
      <c r="AA393" s="6">
        <f t="shared" si="68"/>
        <v>27</v>
      </c>
      <c r="AB393" t="str">
        <f t="shared" si="69"/>
        <v>Friday</v>
      </c>
    </row>
    <row r="394" spans="1:28" x14ac:dyDescent="0.25">
      <c r="A394" s="3" t="s">
        <v>1029</v>
      </c>
      <c r="B394" t="s">
        <v>1030</v>
      </c>
      <c r="C394" s="3" t="s">
        <v>1030</v>
      </c>
      <c r="D394" s="6">
        <v>0</v>
      </c>
      <c r="E394" s="6">
        <v>142</v>
      </c>
      <c r="F394" s="6">
        <f t="shared" si="60"/>
        <v>2</v>
      </c>
      <c r="G394" s="6">
        <f t="shared" si="61"/>
        <v>22</v>
      </c>
      <c r="H394" s="6" t="str" cm="1">
        <f t="array" ref="H394">_xlfn.IFS(E394&lt;=80,"Series",E394&lt;=120,"TV Movie",E394&gt;120,"Long Movie")</f>
        <v>Long Movie</v>
      </c>
      <c r="I394" t="s">
        <v>8158</v>
      </c>
      <c r="J394" t="s">
        <v>132</v>
      </c>
      <c r="K394" t="s">
        <v>8163</v>
      </c>
      <c r="L394" s="5">
        <v>6.8</v>
      </c>
      <c r="M394" t="str" cm="1">
        <f t="array" ref="M394">_xlfn.IFS(L394&lt;=2,"Flop",L394&lt;=5,"Average",L394&lt;=7,"Hit",L394&lt;=9,"Superhit",L394&gt;9,"BlockBuster")</f>
        <v>Hit</v>
      </c>
      <c r="N394" s="6">
        <v>267937</v>
      </c>
      <c r="O394" s="6" t="str" cm="1">
        <f t="array" ref="O394">_xlfn.IFS(N394&lt;=100000,"Low",N394&lt;=500000,"Median",N394&lt;=1500000,"High",N394&gt;1500000,"Very High")</f>
        <v>Median</v>
      </c>
      <c r="P394">
        <v>70000000</v>
      </c>
      <c r="Q394">
        <v>300854823</v>
      </c>
      <c r="R394">
        <f t="shared" si="62"/>
        <v>230854823</v>
      </c>
      <c r="S394" t="str">
        <f t="shared" si="63"/>
        <v>Profit</v>
      </c>
      <c r="T394" s="1">
        <v>33580</v>
      </c>
      <c r="U394" t="s">
        <v>139</v>
      </c>
      <c r="V394" s="14">
        <v>33580</v>
      </c>
      <c r="W394" t="str">
        <f t="shared" si="64"/>
        <v>December</v>
      </c>
      <c r="X394" s="4" t="str">
        <f t="shared" si="65"/>
        <v>1991</v>
      </c>
      <c r="Y394" s="6">
        <f t="shared" si="66"/>
        <v>1991</v>
      </c>
      <c r="Z394" s="4" t="str">
        <f t="shared" si="67"/>
        <v>8</v>
      </c>
      <c r="AA394" s="6">
        <f t="shared" si="68"/>
        <v>8</v>
      </c>
      <c r="AB394" t="str">
        <f t="shared" si="69"/>
        <v>Sunday</v>
      </c>
    </row>
    <row r="395" spans="1:28" x14ac:dyDescent="0.25">
      <c r="A395" s="3" t="s">
        <v>1031</v>
      </c>
      <c r="B395" t="s">
        <v>1032</v>
      </c>
      <c r="C395" s="3" t="s">
        <v>1032</v>
      </c>
      <c r="D395" s="6">
        <v>0</v>
      </c>
      <c r="E395" s="6">
        <v>84</v>
      </c>
      <c r="F395" s="6">
        <f t="shared" si="60"/>
        <v>1</v>
      </c>
      <c r="G395" s="6">
        <f t="shared" si="61"/>
        <v>24</v>
      </c>
      <c r="H395" s="6" t="str" cm="1">
        <f t="array" ref="H395">_xlfn.IFS(E395&lt;=80,"Series",E395&lt;=120,"TV Movie",E395&gt;120,"Long Movie")</f>
        <v>TV Movie</v>
      </c>
      <c r="I395" t="s">
        <v>5529</v>
      </c>
      <c r="J395" t="s">
        <v>132</v>
      </c>
      <c r="K395" t="s">
        <v>5802</v>
      </c>
      <c r="L395" s="5">
        <v>6.7</v>
      </c>
      <c r="M395" t="str" cm="1">
        <f t="array" ref="M395">_xlfn.IFS(L395&lt;=2,"Flop",L395&lt;=5,"Average",L395&lt;=7,"Hit",L395&lt;=9,"Superhit",L395&gt;9,"BlockBuster")</f>
        <v>Hit</v>
      </c>
      <c r="N395" s="6">
        <v>114364</v>
      </c>
      <c r="O395" s="6" t="str" cm="1">
        <f t="array" ref="O395">_xlfn.IFS(N395&lt;=100000,"Low",N395&lt;=500000,"Median",N395&lt;=1500000,"High",N395&gt;1500000,"Very High")</f>
        <v>Median</v>
      </c>
      <c r="P395">
        <v>26000000</v>
      </c>
      <c r="Q395">
        <v>181096164</v>
      </c>
      <c r="R395">
        <f t="shared" si="62"/>
        <v>155096164</v>
      </c>
      <c r="S395" t="str">
        <f t="shared" si="63"/>
        <v>Profit</v>
      </c>
      <c r="T395" s="1">
        <v>33445</v>
      </c>
      <c r="U395" t="s">
        <v>1033</v>
      </c>
      <c r="V395" s="14">
        <v>33445</v>
      </c>
      <c r="W395" t="str">
        <f t="shared" si="64"/>
        <v>July</v>
      </c>
      <c r="X395" s="4" t="str">
        <f t="shared" si="65"/>
        <v>1991</v>
      </c>
      <c r="Y395" s="6">
        <f t="shared" si="66"/>
        <v>1991</v>
      </c>
      <c r="Z395" s="4" t="str">
        <f t="shared" si="67"/>
        <v>26</v>
      </c>
      <c r="AA395" s="6">
        <f t="shared" si="68"/>
        <v>26</v>
      </c>
      <c r="AB395" t="str">
        <f t="shared" si="69"/>
        <v>Friday</v>
      </c>
    </row>
    <row r="396" spans="1:28" x14ac:dyDescent="0.25">
      <c r="A396" s="3" t="s">
        <v>1034</v>
      </c>
      <c r="B396" t="s">
        <v>1035</v>
      </c>
      <c r="C396" s="3" t="s">
        <v>1035</v>
      </c>
      <c r="D396" s="6">
        <v>0</v>
      </c>
      <c r="E396" s="6">
        <v>100</v>
      </c>
      <c r="F396" s="6">
        <f t="shared" si="60"/>
        <v>1</v>
      </c>
      <c r="G396" s="6">
        <f t="shared" si="61"/>
        <v>40</v>
      </c>
      <c r="H396" s="6" t="str" cm="1">
        <f t="array" ref="H396">_xlfn.IFS(E396&lt;=80,"Series",E396&lt;=120,"TV Movie",E396&gt;120,"Long Movie")</f>
        <v>TV Movie</v>
      </c>
      <c r="I396" t="s">
        <v>5529</v>
      </c>
      <c r="J396" t="s">
        <v>8158</v>
      </c>
      <c r="K396" t="s">
        <v>132</v>
      </c>
      <c r="L396" s="5">
        <v>5.7</v>
      </c>
      <c r="M396" t="str" cm="1">
        <f t="array" ref="M396">_xlfn.IFS(L396&lt;=2,"Flop",L396&lt;=5,"Average",L396&lt;=7,"Hit",L396&lt;=9,"Superhit",L396&gt;9,"BlockBuster")</f>
        <v>Hit</v>
      </c>
      <c r="N396" s="6">
        <v>59144</v>
      </c>
      <c r="O396" s="6" t="str" cm="1">
        <f t="array" ref="O396">_xlfn.IFS(N396&lt;=100000,"Low",N396&lt;=500000,"Median",N396&lt;=1500000,"High",N396&gt;1500000,"Very High")</f>
        <v>Low</v>
      </c>
      <c r="P396">
        <v>65000000</v>
      </c>
      <c r="Q396">
        <v>17218080</v>
      </c>
      <c r="R396">
        <f t="shared" si="62"/>
        <v>-47781920</v>
      </c>
      <c r="S396" t="str">
        <f t="shared" si="63"/>
        <v>Loss</v>
      </c>
      <c r="T396" s="1">
        <v>33382</v>
      </c>
      <c r="U396" t="s">
        <v>872</v>
      </c>
      <c r="V396" s="14">
        <v>33382</v>
      </c>
      <c r="W396" t="str">
        <f t="shared" si="64"/>
        <v>May</v>
      </c>
      <c r="X396" s="4" t="str">
        <f t="shared" si="65"/>
        <v>1991</v>
      </c>
      <c r="Y396" s="6">
        <f t="shared" si="66"/>
        <v>1991</v>
      </c>
      <c r="Z396" s="4" t="str">
        <f t="shared" si="67"/>
        <v>24</v>
      </c>
      <c r="AA396" s="6">
        <f t="shared" si="68"/>
        <v>24</v>
      </c>
      <c r="AB396" t="str">
        <f t="shared" si="69"/>
        <v>Friday</v>
      </c>
    </row>
    <row r="397" spans="1:28" x14ac:dyDescent="0.25">
      <c r="A397" s="3" t="s">
        <v>1036</v>
      </c>
      <c r="B397" t="s">
        <v>1037</v>
      </c>
      <c r="C397" s="3" t="s">
        <v>1037</v>
      </c>
      <c r="D397" s="6">
        <v>0</v>
      </c>
      <c r="E397" s="6">
        <v>189</v>
      </c>
      <c r="F397" s="6">
        <f t="shared" si="60"/>
        <v>3</v>
      </c>
      <c r="G397" s="6">
        <f t="shared" si="61"/>
        <v>9</v>
      </c>
      <c r="H397" s="6" t="str" cm="1">
        <f t="array" ref="H397">_xlfn.IFS(E397&lt;=80,"Series",E397&lt;=120,"TV Movie",E397&gt;120,"Long Movie")</f>
        <v>Long Movie</v>
      </c>
      <c r="I397" t="s">
        <v>145</v>
      </c>
      <c r="J397" t="s">
        <v>8167</v>
      </c>
      <c r="K397" t="s">
        <v>3857</v>
      </c>
      <c r="L397" s="5">
        <v>8</v>
      </c>
      <c r="M397" t="str" cm="1">
        <f t="array" ref="M397">_xlfn.IFS(L397&lt;=2,"Flop",L397&lt;=5,"Average",L397&lt;=7,"Hit",L397&lt;=9,"Superhit",L397&gt;9,"BlockBuster")</f>
        <v>Superhit</v>
      </c>
      <c r="N397" s="6">
        <v>166151</v>
      </c>
      <c r="O397" s="6" t="str" cm="1">
        <f t="array" ref="O397">_xlfn.IFS(N397&lt;=100000,"Low",N397&lt;=500000,"Median",N397&lt;=1500000,"High",N397&gt;1500000,"Very High")</f>
        <v>Median</v>
      </c>
      <c r="P397">
        <v>40000000</v>
      </c>
      <c r="Q397">
        <v>205405498</v>
      </c>
      <c r="R397">
        <f t="shared" si="62"/>
        <v>165405498</v>
      </c>
      <c r="S397" t="str">
        <f t="shared" si="63"/>
        <v>Profit</v>
      </c>
      <c r="T397" s="1">
        <v>33591</v>
      </c>
      <c r="U397" t="s">
        <v>659</v>
      </c>
      <c r="V397" s="14">
        <v>33591</v>
      </c>
      <c r="W397" t="str">
        <f t="shared" si="64"/>
        <v>December</v>
      </c>
      <c r="X397" s="4" t="str">
        <f t="shared" si="65"/>
        <v>1991</v>
      </c>
      <c r="Y397" s="6">
        <f t="shared" si="66"/>
        <v>1991</v>
      </c>
      <c r="Z397" s="4" t="str">
        <f t="shared" si="67"/>
        <v>19</v>
      </c>
      <c r="AA397" s="6">
        <f t="shared" si="68"/>
        <v>19</v>
      </c>
      <c r="AB397" t="str">
        <f t="shared" si="69"/>
        <v>Thursday</v>
      </c>
    </row>
    <row r="398" spans="1:28" x14ac:dyDescent="0.25">
      <c r="A398" s="3" t="s">
        <v>1038</v>
      </c>
      <c r="B398" t="s">
        <v>1039</v>
      </c>
      <c r="C398" s="3" t="s">
        <v>1039</v>
      </c>
      <c r="D398" s="6">
        <v>0</v>
      </c>
      <c r="E398" s="6">
        <v>105</v>
      </c>
      <c r="F398" s="6">
        <f t="shared" si="60"/>
        <v>1</v>
      </c>
      <c r="G398" s="6">
        <f t="shared" si="61"/>
        <v>45</v>
      </c>
      <c r="H398" s="6" t="str" cm="1">
        <f t="array" ref="H398">_xlfn.IFS(E398&lt;=80,"Series",E398&lt;=120,"TV Movie",E398&gt;120,"Long Movie")</f>
        <v>TV Movie</v>
      </c>
      <c r="I398" t="s">
        <v>5529</v>
      </c>
      <c r="J398" t="s">
        <v>132</v>
      </c>
      <c r="K398" t="s">
        <v>8162</v>
      </c>
      <c r="L398" s="5">
        <v>7</v>
      </c>
      <c r="M398" t="str" cm="1">
        <f t="array" ref="M398">_xlfn.IFS(L398&lt;=2,"Flop",L398&lt;=5,"Average",L398&lt;=7,"Hit",L398&lt;=9,"Superhit",L398&gt;9,"BlockBuster")</f>
        <v>Hit</v>
      </c>
      <c r="N398" s="6">
        <v>109553</v>
      </c>
      <c r="O398" s="6" t="str" cm="1">
        <f t="array" ref="O398">_xlfn.IFS(N398&lt;=100000,"Low",N398&lt;=500000,"Median",N398&lt;=1500000,"High",N398&gt;1500000,"Very High")</f>
        <v>Median</v>
      </c>
      <c r="P398">
        <v>43000000</v>
      </c>
      <c r="Q398">
        <v>59509925</v>
      </c>
      <c r="R398">
        <f t="shared" si="62"/>
        <v>16509925</v>
      </c>
      <c r="S398" t="str">
        <f t="shared" si="63"/>
        <v>Profit</v>
      </c>
      <c r="T398" s="1">
        <v>33584</v>
      </c>
      <c r="U398" t="s">
        <v>676</v>
      </c>
      <c r="V398" s="14">
        <v>33584</v>
      </c>
      <c r="W398" t="str">
        <f t="shared" si="64"/>
        <v>December</v>
      </c>
      <c r="X398" s="4" t="str">
        <f t="shared" si="65"/>
        <v>1991</v>
      </c>
      <c r="Y398" s="6">
        <f t="shared" si="66"/>
        <v>1991</v>
      </c>
      <c r="Z398" s="4" t="str">
        <f t="shared" si="67"/>
        <v>12</v>
      </c>
      <c r="AA398" s="6">
        <f t="shared" si="68"/>
        <v>12</v>
      </c>
      <c r="AB398" t="str">
        <f t="shared" si="69"/>
        <v>Thursday</v>
      </c>
    </row>
    <row r="399" spans="1:28" x14ac:dyDescent="0.25">
      <c r="A399" s="3" t="s">
        <v>1040</v>
      </c>
      <c r="B399" t="s">
        <v>1041</v>
      </c>
      <c r="C399" s="3" t="s">
        <v>1041</v>
      </c>
      <c r="D399" s="6">
        <v>0</v>
      </c>
      <c r="E399" s="6">
        <v>102</v>
      </c>
      <c r="F399" s="6">
        <f t="shared" si="60"/>
        <v>1</v>
      </c>
      <c r="G399" s="6">
        <f t="shared" si="61"/>
        <v>42</v>
      </c>
      <c r="H399" s="6" t="str" cm="1">
        <f t="array" ref="H399">_xlfn.IFS(E399&lt;=80,"Series",E399&lt;=120,"TV Movie",E399&gt;120,"Long Movie")</f>
        <v>TV Movie</v>
      </c>
      <c r="I399" t="s">
        <v>132</v>
      </c>
      <c r="J399" t="s">
        <v>145</v>
      </c>
      <c r="K399" t="s">
        <v>8163</v>
      </c>
      <c r="L399" s="5">
        <v>6.9</v>
      </c>
      <c r="M399" t="str" cm="1">
        <f t="array" ref="M399">_xlfn.IFS(L399&lt;=2,"Flop",L399&lt;=5,"Average",L399&lt;=7,"Hit",L399&lt;=9,"Superhit",L399&gt;9,"BlockBuster")</f>
        <v>Hit</v>
      </c>
      <c r="N399" s="6">
        <v>86677</v>
      </c>
      <c r="O399" s="6" t="str" cm="1">
        <f t="array" ref="O399">_xlfn.IFS(N399&lt;=100000,"Low",N399&lt;=500000,"Median",N399&lt;=1500000,"High",N399&gt;1500000,"Very High")</f>
        <v>Low</v>
      </c>
      <c r="P399">
        <v>17000000</v>
      </c>
      <c r="Q399">
        <v>59489799</v>
      </c>
      <c r="R399">
        <f t="shared" si="62"/>
        <v>42489799</v>
      </c>
      <c r="S399" t="str">
        <f t="shared" si="63"/>
        <v>Profit</v>
      </c>
      <c r="T399">
        <v>1991</v>
      </c>
      <c r="U399" t="s">
        <v>1042</v>
      </c>
      <c r="V399" s="14">
        <v>1991</v>
      </c>
      <c r="W399" t="str">
        <f t="shared" si="64"/>
        <v>June</v>
      </c>
      <c r="X399" s="4" t="str">
        <f t="shared" si="65"/>
        <v>1905</v>
      </c>
      <c r="Y399" s="6">
        <f t="shared" si="66"/>
        <v>1905</v>
      </c>
      <c r="Z399" s="4" t="str">
        <f t="shared" si="67"/>
        <v>13</v>
      </c>
      <c r="AA399" s="6">
        <f t="shared" si="68"/>
        <v>13</v>
      </c>
      <c r="AB399" t="str">
        <f t="shared" si="69"/>
        <v>Tuesday</v>
      </c>
    </row>
    <row r="400" spans="1:28" x14ac:dyDescent="0.25">
      <c r="A400" s="3" t="s">
        <v>1043</v>
      </c>
      <c r="B400" t="s">
        <v>1044</v>
      </c>
      <c r="C400" s="3" t="s">
        <v>1044</v>
      </c>
      <c r="D400" s="6">
        <v>0</v>
      </c>
      <c r="E400" s="6">
        <v>104</v>
      </c>
      <c r="F400" s="6">
        <f t="shared" si="60"/>
        <v>1</v>
      </c>
      <c r="G400" s="6">
        <f t="shared" si="61"/>
        <v>44</v>
      </c>
      <c r="H400" s="6" t="str" cm="1">
        <f t="array" ref="H400">_xlfn.IFS(E400&lt;=80,"Series",E400&lt;=120,"TV Movie",E400&gt;120,"Long Movie")</f>
        <v>TV Movie</v>
      </c>
      <c r="I400" t="s">
        <v>145</v>
      </c>
      <c r="J400" t="s">
        <v>5802</v>
      </c>
      <c r="K400" t="s">
        <v>5802</v>
      </c>
      <c r="L400" s="5">
        <v>7</v>
      </c>
      <c r="M400" t="str" cm="1">
        <f t="array" ref="M400">_xlfn.IFS(L400&lt;=2,"Flop",L400&lt;=5,"Average",L400&lt;=7,"Hit",L400&lt;=9,"Superhit",L400&gt;9,"BlockBuster")</f>
        <v>Hit</v>
      </c>
      <c r="N400" s="6">
        <v>60421</v>
      </c>
      <c r="O400" s="6" t="str" cm="1">
        <f t="array" ref="O400">_xlfn.IFS(N400&lt;=100000,"Low",N400&lt;=500000,"Median",N400&lt;=1500000,"High",N400&gt;1500000,"Very High")</f>
        <v>Low</v>
      </c>
      <c r="P400">
        <v>2500000</v>
      </c>
      <c r="Q400">
        <v>6401336</v>
      </c>
      <c r="R400">
        <f t="shared" si="62"/>
        <v>3901336</v>
      </c>
      <c r="S400" t="str">
        <f t="shared" si="63"/>
        <v>Profit</v>
      </c>
      <c r="T400" s="1">
        <v>33439</v>
      </c>
      <c r="U400" t="s">
        <v>1045</v>
      </c>
      <c r="V400" s="14">
        <v>33439</v>
      </c>
      <c r="W400" t="str">
        <f t="shared" si="64"/>
        <v>July</v>
      </c>
      <c r="X400" s="4" t="str">
        <f t="shared" si="65"/>
        <v>1991</v>
      </c>
      <c r="Y400" s="6">
        <f t="shared" si="66"/>
        <v>1991</v>
      </c>
      <c r="Z400" s="4" t="str">
        <f t="shared" si="67"/>
        <v>20</v>
      </c>
      <c r="AA400" s="6">
        <f t="shared" si="68"/>
        <v>20</v>
      </c>
      <c r="AB400" t="str">
        <f t="shared" si="69"/>
        <v>Saturday</v>
      </c>
    </row>
    <row r="401" spans="1:28" x14ac:dyDescent="0.25">
      <c r="A401" s="3" t="s">
        <v>1046</v>
      </c>
      <c r="B401" t="s">
        <v>1047</v>
      </c>
      <c r="C401" s="3" t="s">
        <v>1047</v>
      </c>
      <c r="D401" s="6">
        <v>0</v>
      </c>
      <c r="E401" s="6">
        <v>85</v>
      </c>
      <c r="F401" s="6">
        <f t="shared" si="60"/>
        <v>1</v>
      </c>
      <c r="G401" s="6">
        <f t="shared" si="61"/>
        <v>25</v>
      </c>
      <c r="H401" s="6" t="str" cm="1">
        <f t="array" ref="H401">_xlfn.IFS(E401&lt;=80,"Series",E401&lt;=120,"TV Movie",E401&gt;120,"Long Movie")</f>
        <v>TV Movie</v>
      </c>
      <c r="I401" t="s">
        <v>132</v>
      </c>
      <c r="J401" t="s">
        <v>8162</v>
      </c>
      <c r="K401" t="s">
        <v>5802</v>
      </c>
      <c r="L401" s="5">
        <v>6.9</v>
      </c>
      <c r="M401" t="str" cm="1">
        <f t="array" ref="M401">_xlfn.IFS(L401&lt;=2,"Flop",L401&lt;=5,"Average",L401&lt;=7,"Hit",L401&lt;=9,"Superhit",L401&gt;9,"BlockBuster")</f>
        <v>Hit</v>
      </c>
      <c r="N401" s="6">
        <v>119550</v>
      </c>
      <c r="O401" s="6" t="str" cm="1">
        <f t="array" ref="O401">_xlfn.IFS(N401&lt;=100000,"Low",N401&lt;=500000,"Median",N401&lt;=1500000,"High",N401&gt;1500000,"Very High")</f>
        <v>Median</v>
      </c>
      <c r="P401">
        <v>23000000</v>
      </c>
      <c r="Q401">
        <v>86930411</v>
      </c>
      <c r="R401">
        <f t="shared" si="62"/>
        <v>63930411</v>
      </c>
      <c r="S401" t="str">
        <f t="shared" si="63"/>
        <v>Profit</v>
      </c>
      <c r="T401">
        <v>1991</v>
      </c>
      <c r="U401" t="s">
        <v>798</v>
      </c>
      <c r="V401" s="14">
        <v>1991</v>
      </c>
      <c r="W401" t="str">
        <f t="shared" si="64"/>
        <v>June</v>
      </c>
      <c r="X401" s="4" t="str">
        <f t="shared" si="65"/>
        <v>1905</v>
      </c>
      <c r="Y401" s="6">
        <f t="shared" si="66"/>
        <v>1905</v>
      </c>
      <c r="Z401" s="4" t="str">
        <f t="shared" si="67"/>
        <v>13</v>
      </c>
      <c r="AA401" s="6">
        <f t="shared" si="68"/>
        <v>13</v>
      </c>
      <c r="AB401" t="str">
        <f t="shared" si="69"/>
        <v>Tuesday</v>
      </c>
    </row>
    <row r="402" spans="1:28" x14ac:dyDescent="0.25">
      <c r="A402" s="3" t="s">
        <v>1048</v>
      </c>
      <c r="B402" t="s">
        <v>1049</v>
      </c>
      <c r="C402" s="3" t="s">
        <v>1049</v>
      </c>
      <c r="D402" s="6">
        <v>0</v>
      </c>
      <c r="E402" s="6">
        <v>115</v>
      </c>
      <c r="F402" s="6">
        <f t="shared" si="60"/>
        <v>1</v>
      </c>
      <c r="G402" s="6">
        <f t="shared" si="61"/>
        <v>55</v>
      </c>
      <c r="H402" s="6" t="str" cm="1">
        <f t="array" ref="H402">_xlfn.IFS(E402&lt;=80,"Series",E402&lt;=120,"TV Movie",E402&gt;120,"Long Movie")</f>
        <v>TV Movie</v>
      </c>
      <c r="I402" t="s">
        <v>145</v>
      </c>
      <c r="J402" t="s">
        <v>5802</v>
      </c>
      <c r="K402" t="s">
        <v>5802</v>
      </c>
      <c r="L402" s="5">
        <v>6.9</v>
      </c>
      <c r="M402" t="str" cm="1">
        <f t="array" ref="M402">_xlfn.IFS(L402&lt;=2,"Flop",L402&lt;=5,"Average",L402&lt;=7,"Hit",L402&lt;=9,"Superhit",L402&gt;9,"BlockBuster")</f>
        <v>Hit</v>
      </c>
      <c r="N402" s="6">
        <v>55328</v>
      </c>
      <c r="O402" s="6" t="str" cm="1">
        <f t="array" ref="O402">_xlfn.IFS(N402&lt;=100000,"Low",N402&lt;=500000,"Median",N402&lt;=1500000,"High",N402&gt;1500000,"Very High")</f>
        <v>Low</v>
      </c>
      <c r="P402">
        <v>16000000</v>
      </c>
      <c r="Q402">
        <v>2641357</v>
      </c>
      <c r="R402">
        <f t="shared" si="62"/>
        <v>-13358643</v>
      </c>
      <c r="S402" t="str">
        <f t="shared" si="63"/>
        <v>Loss</v>
      </c>
      <c r="T402" s="1">
        <v>33584</v>
      </c>
      <c r="U402" t="s">
        <v>401</v>
      </c>
      <c r="V402" s="14">
        <v>33584</v>
      </c>
      <c r="W402" t="str">
        <f t="shared" si="64"/>
        <v>December</v>
      </c>
      <c r="X402" s="4" t="str">
        <f t="shared" si="65"/>
        <v>1991</v>
      </c>
      <c r="Y402" s="6">
        <f t="shared" si="66"/>
        <v>1991</v>
      </c>
      <c r="Z402" s="4" t="str">
        <f t="shared" si="67"/>
        <v>12</v>
      </c>
      <c r="AA402" s="6">
        <f t="shared" si="68"/>
        <v>12</v>
      </c>
      <c r="AB402" t="str">
        <f t="shared" si="69"/>
        <v>Thursday</v>
      </c>
    </row>
    <row r="403" spans="1:28" x14ac:dyDescent="0.25">
      <c r="A403" s="3" t="s">
        <v>1050</v>
      </c>
      <c r="B403" t="s">
        <v>1051</v>
      </c>
      <c r="C403" s="3" t="s">
        <v>1051</v>
      </c>
      <c r="D403" s="6">
        <v>0</v>
      </c>
      <c r="E403" s="6">
        <v>129</v>
      </c>
      <c r="F403" s="6">
        <f t="shared" si="60"/>
        <v>2</v>
      </c>
      <c r="G403" s="6">
        <f t="shared" si="61"/>
        <v>9</v>
      </c>
      <c r="H403" s="6" t="str" cm="1">
        <f t="array" ref="H403">_xlfn.IFS(E403&lt;=80,"Series",E403&lt;=120,"TV Movie",E403&gt;120,"Long Movie")</f>
        <v>Long Movie</v>
      </c>
      <c r="I403" t="s">
        <v>132</v>
      </c>
      <c r="J403" t="s">
        <v>145</v>
      </c>
      <c r="K403" t="s">
        <v>5802</v>
      </c>
      <c r="L403" s="5">
        <v>7.7</v>
      </c>
      <c r="M403" t="str" cm="1">
        <f t="array" ref="M403">_xlfn.IFS(L403&lt;=2,"Flop",L403&lt;=5,"Average",L403&lt;=7,"Hit",L403&lt;=9,"Superhit",L403&gt;9,"BlockBuster")</f>
        <v>Superhit</v>
      </c>
      <c r="N403" s="6">
        <v>64459</v>
      </c>
      <c r="O403" s="6" t="str" cm="1">
        <f t="array" ref="O403">_xlfn.IFS(N403&lt;=100000,"Low",N403&lt;=500000,"Median",N403&lt;=1500000,"High",N403&gt;1500000,"Very High")</f>
        <v>Low</v>
      </c>
      <c r="P403">
        <v>3500000</v>
      </c>
      <c r="Q403">
        <v>2113387</v>
      </c>
      <c r="R403">
        <f t="shared" si="62"/>
        <v>-1386613</v>
      </c>
      <c r="S403" t="str">
        <f t="shared" si="63"/>
        <v>Loss</v>
      </c>
      <c r="T403" s="1">
        <v>33515</v>
      </c>
      <c r="U403" t="s">
        <v>619</v>
      </c>
      <c r="V403" s="14">
        <v>33515</v>
      </c>
      <c r="W403" t="str">
        <f t="shared" si="64"/>
        <v>October</v>
      </c>
      <c r="X403" s="4" t="str">
        <f t="shared" si="65"/>
        <v>1991</v>
      </c>
      <c r="Y403" s="6">
        <f t="shared" si="66"/>
        <v>1991</v>
      </c>
      <c r="Z403" s="4" t="str">
        <f t="shared" si="67"/>
        <v>4</v>
      </c>
      <c r="AA403" s="6">
        <f t="shared" si="68"/>
        <v>4</v>
      </c>
      <c r="AB403" t="str">
        <f t="shared" si="69"/>
        <v>Friday</v>
      </c>
    </row>
    <row r="404" spans="1:28" x14ac:dyDescent="0.25">
      <c r="A404" s="3" t="s">
        <v>1052</v>
      </c>
      <c r="B404" t="s">
        <v>1053</v>
      </c>
      <c r="C404" s="3" t="s">
        <v>1053</v>
      </c>
      <c r="D404" s="6">
        <v>0</v>
      </c>
      <c r="E404" s="6">
        <v>122</v>
      </c>
      <c r="F404" s="6">
        <f t="shared" si="60"/>
        <v>2</v>
      </c>
      <c r="G404" s="6">
        <f t="shared" si="61"/>
        <v>2</v>
      </c>
      <c r="H404" s="6" t="str" cm="1">
        <f t="array" ref="H404">_xlfn.IFS(E404&lt;=80,"Series",E404&lt;=120,"TV Movie",E404&gt;120,"Long Movie")</f>
        <v>Long Movie</v>
      </c>
      <c r="I404" t="s">
        <v>5529</v>
      </c>
      <c r="J404" t="s">
        <v>8162</v>
      </c>
      <c r="K404" t="s">
        <v>3857</v>
      </c>
      <c r="L404" s="5">
        <v>7.3</v>
      </c>
      <c r="M404" t="str" cm="1">
        <f t="array" ref="M404">_xlfn.IFS(L404&lt;=2,"Flop",L404&lt;=5,"Average",L404&lt;=7,"Hit",L404&lt;=9,"Superhit",L404&gt;9,"BlockBuster")</f>
        <v>Superhit</v>
      </c>
      <c r="N404" s="6">
        <v>196270</v>
      </c>
      <c r="O404" s="6" t="str" cm="1">
        <f t="array" ref="O404">_xlfn.IFS(N404&lt;=100000,"Low",N404&lt;=500000,"Median",N404&lt;=1500000,"High",N404&gt;1500000,"Very High")</f>
        <v>Median</v>
      </c>
      <c r="P404">
        <v>24000000</v>
      </c>
      <c r="Q404">
        <v>83531958</v>
      </c>
      <c r="R404">
        <f t="shared" si="62"/>
        <v>59531958</v>
      </c>
      <c r="S404" t="str">
        <f t="shared" si="63"/>
        <v>Profit</v>
      </c>
      <c r="T404" s="1">
        <v>33429</v>
      </c>
      <c r="U404" t="s">
        <v>1054</v>
      </c>
      <c r="V404" s="14">
        <v>33429</v>
      </c>
      <c r="W404" t="str">
        <f t="shared" si="64"/>
        <v>July</v>
      </c>
      <c r="X404" s="4" t="str">
        <f t="shared" si="65"/>
        <v>1991</v>
      </c>
      <c r="Y404" s="6">
        <f t="shared" si="66"/>
        <v>1991</v>
      </c>
      <c r="Z404" s="4" t="str">
        <f t="shared" si="67"/>
        <v>10</v>
      </c>
      <c r="AA404" s="6">
        <f t="shared" si="68"/>
        <v>10</v>
      </c>
      <c r="AB404" t="str">
        <f t="shared" si="69"/>
        <v>Wednesday</v>
      </c>
    </row>
    <row r="405" spans="1:28" x14ac:dyDescent="0.25">
      <c r="A405" s="3" t="s">
        <v>1055</v>
      </c>
      <c r="B405" t="s">
        <v>1056</v>
      </c>
      <c r="C405" s="3" t="s">
        <v>1056</v>
      </c>
      <c r="D405" s="6">
        <v>0</v>
      </c>
      <c r="E405" s="6">
        <v>143</v>
      </c>
      <c r="F405" s="6">
        <f t="shared" si="60"/>
        <v>2</v>
      </c>
      <c r="G405" s="6">
        <f t="shared" si="61"/>
        <v>23</v>
      </c>
      <c r="H405" s="6" t="str" cm="1">
        <f t="array" ref="H405">_xlfn.IFS(E405&lt;=80,"Series",E405&lt;=120,"TV Movie",E405&gt;120,"Long Movie")</f>
        <v>Long Movie</v>
      </c>
      <c r="I405" t="s">
        <v>5529</v>
      </c>
      <c r="J405" t="s">
        <v>8158</v>
      </c>
      <c r="K405" t="s">
        <v>145</v>
      </c>
      <c r="L405" s="5">
        <v>6.9</v>
      </c>
      <c r="M405" t="str" cm="1">
        <f t="array" ref="M405">_xlfn.IFS(L405&lt;=2,"Flop",L405&lt;=5,"Average",L405&lt;=7,"Hit",L405&lt;=9,"Superhit",L405&gt;9,"BlockBuster")</f>
        <v>Hit</v>
      </c>
      <c r="N405" s="6">
        <v>204262</v>
      </c>
      <c r="O405" s="6" t="str" cm="1">
        <f t="array" ref="O405">_xlfn.IFS(N405&lt;=100000,"Low",N405&lt;=500000,"Median",N405&lt;=1500000,"High",N405&gt;1500000,"Very High")</f>
        <v>Median</v>
      </c>
      <c r="P405">
        <v>48000000</v>
      </c>
      <c r="Q405">
        <v>390493908</v>
      </c>
      <c r="R405">
        <f t="shared" si="62"/>
        <v>342493908</v>
      </c>
      <c r="S405" t="str">
        <f t="shared" si="63"/>
        <v>Profit</v>
      </c>
      <c r="T405" s="1">
        <v>33403</v>
      </c>
      <c r="U405" t="s">
        <v>1057</v>
      </c>
      <c r="V405" s="14">
        <v>33403</v>
      </c>
      <c r="W405" t="str">
        <f t="shared" si="64"/>
        <v>June</v>
      </c>
      <c r="X405" s="4" t="str">
        <f t="shared" si="65"/>
        <v>1991</v>
      </c>
      <c r="Y405" s="6">
        <f t="shared" si="66"/>
        <v>1991</v>
      </c>
      <c r="Z405" s="4" t="str">
        <f t="shared" si="67"/>
        <v>14</v>
      </c>
      <c r="AA405" s="6">
        <f t="shared" si="68"/>
        <v>14</v>
      </c>
      <c r="AB405" t="str">
        <f t="shared" si="69"/>
        <v>Friday</v>
      </c>
    </row>
    <row r="406" spans="1:28" x14ac:dyDescent="0.25">
      <c r="A406" s="3" t="s">
        <v>1058</v>
      </c>
      <c r="B406" t="s">
        <v>1059</v>
      </c>
      <c r="C406" s="3" t="s">
        <v>1059</v>
      </c>
      <c r="D406" s="6">
        <v>0</v>
      </c>
      <c r="E406" s="6">
        <v>108</v>
      </c>
      <c r="F406" s="6">
        <f t="shared" si="60"/>
        <v>1</v>
      </c>
      <c r="G406" s="6">
        <f t="shared" si="61"/>
        <v>48</v>
      </c>
      <c r="H406" s="6" t="str" cm="1">
        <f t="array" ref="H406">_xlfn.IFS(E406&lt;=80,"Series",E406&lt;=120,"TV Movie",E406&gt;120,"Long Movie")</f>
        <v>TV Movie</v>
      </c>
      <c r="I406" t="s">
        <v>5529</v>
      </c>
      <c r="J406" t="s">
        <v>8158</v>
      </c>
      <c r="K406" t="s">
        <v>8163</v>
      </c>
      <c r="L406" s="5">
        <v>6.6</v>
      </c>
      <c r="M406" t="str" cm="1">
        <f t="array" ref="M406">_xlfn.IFS(L406&lt;=2,"Flop",L406&lt;=5,"Average",L406&lt;=7,"Hit",L406&lt;=9,"Superhit",L406&gt;9,"BlockBuster")</f>
        <v>Hit</v>
      </c>
      <c r="N406" s="6">
        <v>60741</v>
      </c>
      <c r="O406" s="6" t="str" cm="1">
        <f t="array" ref="O406">_xlfn.IFS(N406&lt;=100000,"Low",N406&lt;=500000,"Median",N406&lt;=1500000,"High",N406&gt;1500000,"Very High")</f>
        <v>Low</v>
      </c>
      <c r="P406">
        <v>35000000</v>
      </c>
      <c r="Q406">
        <v>46704056</v>
      </c>
      <c r="R406">
        <f t="shared" si="62"/>
        <v>11704056</v>
      </c>
      <c r="S406" t="str">
        <f t="shared" si="63"/>
        <v>Profit</v>
      </c>
      <c r="T406" s="1">
        <v>33408</v>
      </c>
      <c r="U406" t="s">
        <v>875</v>
      </c>
      <c r="V406" s="14">
        <v>33408</v>
      </c>
      <c r="W406" t="str">
        <f t="shared" si="64"/>
        <v>June</v>
      </c>
      <c r="X406" s="4" t="str">
        <f t="shared" si="65"/>
        <v>1991</v>
      </c>
      <c r="Y406" s="6">
        <f t="shared" si="66"/>
        <v>1991</v>
      </c>
      <c r="Z406" s="4" t="str">
        <f t="shared" si="67"/>
        <v>19</v>
      </c>
      <c r="AA406" s="6">
        <f t="shared" si="68"/>
        <v>19</v>
      </c>
      <c r="AB406" t="str">
        <f t="shared" si="69"/>
        <v>Wednesday</v>
      </c>
    </row>
    <row r="407" spans="1:28" x14ac:dyDescent="0.25">
      <c r="A407" s="3" t="s">
        <v>1060</v>
      </c>
      <c r="B407" t="s">
        <v>1061</v>
      </c>
      <c r="C407" s="3" t="s">
        <v>1061</v>
      </c>
      <c r="D407" s="6">
        <v>0</v>
      </c>
      <c r="E407" s="6">
        <v>118</v>
      </c>
      <c r="F407" s="6">
        <f t="shared" si="60"/>
        <v>1</v>
      </c>
      <c r="G407" s="6">
        <f t="shared" si="61"/>
        <v>58</v>
      </c>
      <c r="H407" s="6" t="str" cm="1">
        <f t="array" ref="H407">_xlfn.IFS(E407&lt;=80,"Series",E407&lt;=120,"TV Movie",E407&gt;120,"Long Movie")</f>
        <v>TV Movie</v>
      </c>
      <c r="I407" t="s">
        <v>8162</v>
      </c>
      <c r="J407" t="s">
        <v>145</v>
      </c>
      <c r="K407" t="s">
        <v>3857</v>
      </c>
      <c r="L407" s="5">
        <v>8.6</v>
      </c>
      <c r="M407" t="str" cm="1">
        <f t="array" ref="M407">_xlfn.IFS(L407&lt;=2,"Flop",L407&lt;=5,"Average",L407&lt;=7,"Hit",L407&lt;=9,"Superhit",L407&gt;9,"BlockBuster")</f>
        <v>Superhit</v>
      </c>
      <c r="N407" s="6">
        <v>1506224</v>
      </c>
      <c r="O407" s="6" t="str" cm="1">
        <f t="array" ref="O407">_xlfn.IFS(N407&lt;=100000,"Low",N407&lt;=500000,"Median",N407&lt;=1500000,"High",N407&gt;1500000,"Very High")</f>
        <v>Very High</v>
      </c>
      <c r="P407">
        <v>19000000</v>
      </c>
      <c r="Q407">
        <v>272742922</v>
      </c>
      <c r="R407">
        <f t="shared" si="62"/>
        <v>253742922</v>
      </c>
      <c r="S407" t="str">
        <f t="shared" si="63"/>
        <v>Profit</v>
      </c>
      <c r="T407" s="1">
        <v>33268</v>
      </c>
      <c r="U407" t="s">
        <v>1062</v>
      </c>
      <c r="V407" s="14">
        <v>33268</v>
      </c>
      <c r="W407" t="str">
        <f t="shared" si="64"/>
        <v>January</v>
      </c>
      <c r="X407" s="4" t="str">
        <f t="shared" si="65"/>
        <v>1991</v>
      </c>
      <c r="Y407" s="6">
        <f t="shared" si="66"/>
        <v>1991</v>
      </c>
      <c r="Z407" s="4" t="str">
        <f t="shared" si="67"/>
        <v>30</v>
      </c>
      <c r="AA407" s="6">
        <f t="shared" si="68"/>
        <v>30</v>
      </c>
      <c r="AB407" t="str">
        <f t="shared" si="69"/>
        <v>Wednesday</v>
      </c>
    </row>
    <row r="408" spans="1:28" x14ac:dyDescent="0.25">
      <c r="A408" s="3" t="s">
        <v>1063</v>
      </c>
      <c r="B408" t="s">
        <v>1064</v>
      </c>
      <c r="C408" s="3" t="s">
        <v>1064</v>
      </c>
      <c r="D408" s="6">
        <v>0</v>
      </c>
      <c r="E408" s="6">
        <v>99</v>
      </c>
      <c r="F408" s="6">
        <f t="shared" si="60"/>
        <v>1</v>
      </c>
      <c r="G408" s="6">
        <f t="shared" si="61"/>
        <v>39</v>
      </c>
      <c r="H408" s="6" t="str" cm="1">
        <f t="array" ref="H408">_xlfn.IFS(E408&lt;=80,"Series",E408&lt;=120,"TV Movie",E408&gt;120,"Long Movie")</f>
        <v>TV Movie</v>
      </c>
      <c r="I408" t="s">
        <v>145</v>
      </c>
      <c r="J408" t="s">
        <v>3857</v>
      </c>
      <c r="K408" t="s">
        <v>5802</v>
      </c>
      <c r="L408" s="5">
        <v>6.3</v>
      </c>
      <c r="M408" t="str" cm="1">
        <f t="array" ref="M408">_xlfn.IFS(L408&lt;=2,"Flop",L408&lt;=5,"Average",L408&lt;=7,"Hit",L408&lt;=9,"Superhit",L408&gt;9,"BlockBuster")</f>
        <v>Hit</v>
      </c>
      <c r="N408" s="6">
        <v>63324</v>
      </c>
      <c r="O408" s="6" t="str" cm="1">
        <f t="array" ref="O408">_xlfn.IFS(N408&lt;=100000,"Low",N408&lt;=500000,"Median",N408&lt;=1500000,"High",N408&gt;1500000,"Very High")</f>
        <v>Low</v>
      </c>
      <c r="P408">
        <v>19000000</v>
      </c>
      <c r="Q408">
        <v>174999005</v>
      </c>
      <c r="R408">
        <f t="shared" si="62"/>
        <v>155999005</v>
      </c>
      <c r="S408" t="str">
        <f t="shared" si="63"/>
        <v>Profit</v>
      </c>
      <c r="T408" s="1">
        <v>33273</v>
      </c>
      <c r="U408" t="s">
        <v>1065</v>
      </c>
      <c r="V408" s="14">
        <v>33273</v>
      </c>
      <c r="W408" t="str">
        <f t="shared" si="64"/>
        <v>February</v>
      </c>
      <c r="X408" s="4" t="str">
        <f t="shared" si="65"/>
        <v>1991</v>
      </c>
      <c r="Y408" s="6">
        <f t="shared" si="66"/>
        <v>1991</v>
      </c>
      <c r="Z408" s="4" t="str">
        <f t="shared" si="67"/>
        <v>4</v>
      </c>
      <c r="AA408" s="6">
        <f t="shared" si="68"/>
        <v>4</v>
      </c>
      <c r="AB408" t="str">
        <f t="shared" si="69"/>
        <v>Monday</v>
      </c>
    </row>
    <row r="409" spans="1:28" x14ac:dyDescent="0.25">
      <c r="A409" s="3" t="s">
        <v>1066</v>
      </c>
      <c r="B409" t="s">
        <v>1067</v>
      </c>
      <c r="C409" s="3" t="s">
        <v>1067</v>
      </c>
      <c r="D409" s="6">
        <v>0</v>
      </c>
      <c r="E409" s="6">
        <v>110</v>
      </c>
      <c r="F409" s="6">
        <f t="shared" si="60"/>
        <v>1</v>
      </c>
      <c r="G409" s="6">
        <f t="shared" si="61"/>
        <v>50</v>
      </c>
      <c r="H409" s="6" t="str" cm="1">
        <f t="array" ref="H409">_xlfn.IFS(E409&lt;=80,"Series",E409&lt;=120,"TV Movie",E409&gt;120,"Long Movie")</f>
        <v>TV Movie</v>
      </c>
      <c r="I409" t="s">
        <v>5529</v>
      </c>
      <c r="J409" t="s">
        <v>8158</v>
      </c>
      <c r="K409" t="s">
        <v>8161</v>
      </c>
      <c r="L409" s="5">
        <v>7.2</v>
      </c>
      <c r="M409" t="str" cm="1">
        <f t="array" ref="M409">_xlfn.IFS(L409&lt;=2,"Flop",L409&lt;=5,"Average",L409&lt;=7,"Hit",L409&lt;=9,"Superhit",L409&gt;9,"BlockBuster")</f>
        <v>Superhit</v>
      </c>
      <c r="N409" s="6">
        <v>79636</v>
      </c>
      <c r="O409" s="6" t="str" cm="1">
        <f t="array" ref="O409">_xlfn.IFS(N409&lt;=100000,"Low",N409&lt;=500000,"Median",N409&lt;=1500000,"High",N409&gt;1500000,"Very High")</f>
        <v>Low</v>
      </c>
      <c r="P409">
        <v>30000000</v>
      </c>
      <c r="Q409">
        <v>96888996</v>
      </c>
      <c r="R409">
        <f t="shared" si="62"/>
        <v>66888996</v>
      </c>
      <c r="S409" t="str">
        <f t="shared" si="63"/>
        <v>Profit</v>
      </c>
      <c r="T409" s="1">
        <v>33575</v>
      </c>
      <c r="U409" t="s">
        <v>386</v>
      </c>
      <c r="V409" s="14">
        <v>33575</v>
      </c>
      <c r="W409" t="str">
        <f t="shared" si="64"/>
        <v>December</v>
      </c>
      <c r="X409" s="4" t="str">
        <f t="shared" si="65"/>
        <v>1991</v>
      </c>
      <c r="Y409" s="6">
        <f t="shared" si="66"/>
        <v>1991</v>
      </c>
      <c r="Z409" s="4" t="str">
        <f t="shared" si="67"/>
        <v>3</v>
      </c>
      <c r="AA409" s="6">
        <f t="shared" si="68"/>
        <v>3</v>
      </c>
      <c r="AB409" t="str">
        <f t="shared" si="69"/>
        <v>Tuesday</v>
      </c>
    </row>
    <row r="410" spans="1:28" x14ac:dyDescent="0.25">
      <c r="A410" s="3" t="s">
        <v>1068</v>
      </c>
      <c r="B410" t="s">
        <v>1069</v>
      </c>
      <c r="C410" s="3" t="s">
        <v>1069</v>
      </c>
      <c r="D410" s="6">
        <v>0</v>
      </c>
      <c r="E410" s="6">
        <v>88</v>
      </c>
      <c r="F410" s="6">
        <f t="shared" si="60"/>
        <v>1</v>
      </c>
      <c r="G410" s="6">
        <f t="shared" si="61"/>
        <v>28</v>
      </c>
      <c r="H410" s="6" t="str" cm="1">
        <f t="array" ref="H410">_xlfn.IFS(E410&lt;=80,"Series",E410&lt;=120,"TV Movie",E410&gt;120,"Long Movie")</f>
        <v>TV Movie</v>
      </c>
      <c r="I410" t="s">
        <v>5529</v>
      </c>
      <c r="J410" t="s">
        <v>8158</v>
      </c>
      <c r="K410" t="s">
        <v>132</v>
      </c>
      <c r="L410" s="5">
        <v>6</v>
      </c>
      <c r="M410" t="str" cm="1">
        <f t="array" ref="M410">_xlfn.IFS(L410&lt;=2,"Flop",L410&lt;=5,"Average",L410&lt;=7,"Hit",L410&lt;=9,"Superhit",L410&gt;9,"BlockBuster")</f>
        <v>Hit</v>
      </c>
      <c r="N410" s="6">
        <v>60025</v>
      </c>
      <c r="O410" s="6" t="str" cm="1">
        <f t="array" ref="O410">_xlfn.IFS(N410&lt;=100000,"Low",N410&lt;=500000,"Median",N410&lt;=1500000,"High",N410&gt;1500000,"Very High")</f>
        <v>Low</v>
      </c>
      <c r="P410">
        <v>25000000</v>
      </c>
      <c r="Q410">
        <v>78656813</v>
      </c>
      <c r="R410">
        <f t="shared" si="62"/>
        <v>53656813</v>
      </c>
      <c r="S410" t="str">
        <f t="shared" si="63"/>
        <v>Profit</v>
      </c>
      <c r="T410" s="1">
        <v>33319</v>
      </c>
      <c r="U410" t="s">
        <v>1070</v>
      </c>
      <c r="V410" s="14">
        <v>33319</v>
      </c>
      <c r="W410" t="str">
        <f t="shared" si="64"/>
        <v>March</v>
      </c>
      <c r="X410" s="4" t="str">
        <f t="shared" si="65"/>
        <v>1991</v>
      </c>
      <c r="Y410" s="6">
        <f t="shared" si="66"/>
        <v>1991</v>
      </c>
      <c r="Z410" s="4" t="str">
        <f t="shared" si="67"/>
        <v>22</v>
      </c>
      <c r="AA410" s="6">
        <f t="shared" si="68"/>
        <v>22</v>
      </c>
      <c r="AB410" t="str">
        <f t="shared" si="69"/>
        <v>Friday</v>
      </c>
    </row>
    <row r="411" spans="1:28" x14ac:dyDescent="0.25">
      <c r="A411" s="3" t="s">
        <v>1071</v>
      </c>
      <c r="B411" t="s">
        <v>1072</v>
      </c>
      <c r="C411" s="3" t="s">
        <v>1072</v>
      </c>
      <c r="D411" s="6">
        <v>0</v>
      </c>
      <c r="E411" s="6">
        <v>137</v>
      </c>
      <c r="F411" s="6">
        <f t="shared" si="60"/>
        <v>2</v>
      </c>
      <c r="G411" s="6">
        <f t="shared" si="61"/>
        <v>17</v>
      </c>
      <c r="H411" s="6" t="str" cm="1">
        <f t="array" ref="H411">_xlfn.IFS(E411&lt;=80,"Series",E411&lt;=120,"TV Movie",E411&gt;120,"Long Movie")</f>
        <v>Long Movie</v>
      </c>
      <c r="I411" t="s">
        <v>5529</v>
      </c>
      <c r="J411" t="s">
        <v>8161</v>
      </c>
      <c r="K411" t="s">
        <v>5802</v>
      </c>
      <c r="L411" s="5">
        <v>8.6</v>
      </c>
      <c r="M411" t="str" cm="1">
        <f t="array" ref="M411">_xlfn.IFS(L411&lt;=2,"Flop",L411&lt;=5,"Average",L411&lt;=7,"Hit",L411&lt;=9,"Superhit",L411&gt;9,"BlockBuster")</f>
        <v>Superhit</v>
      </c>
      <c r="N411" s="6">
        <v>1148380</v>
      </c>
      <c r="O411" s="6" t="str" cm="1">
        <f t="array" ref="O411">_xlfn.IFS(N411&lt;=100000,"Low",N411&lt;=500000,"Median",N411&lt;=1500000,"High",N411&gt;1500000,"Very High")</f>
        <v>High</v>
      </c>
      <c r="P411">
        <v>102000000</v>
      </c>
      <c r="Q411">
        <v>520881154</v>
      </c>
      <c r="R411">
        <f t="shared" si="62"/>
        <v>418881154</v>
      </c>
      <c r="S411" t="str">
        <f t="shared" si="63"/>
        <v>Profit</v>
      </c>
      <c r="T411" s="1">
        <v>33420</v>
      </c>
      <c r="U411" t="s">
        <v>515</v>
      </c>
      <c r="V411" s="14">
        <v>33420</v>
      </c>
      <c r="W411" t="str">
        <f t="shared" si="64"/>
        <v>July</v>
      </c>
      <c r="X411" s="4" t="str">
        <f t="shared" si="65"/>
        <v>1991</v>
      </c>
      <c r="Y411" s="6">
        <f t="shared" si="66"/>
        <v>1991</v>
      </c>
      <c r="Z411" s="4" t="str">
        <f t="shared" si="67"/>
        <v>1</v>
      </c>
      <c r="AA411" s="6">
        <f t="shared" si="68"/>
        <v>1</v>
      </c>
      <c r="AB411" t="str">
        <f t="shared" si="69"/>
        <v>Monday</v>
      </c>
    </row>
    <row r="412" spans="1:28" x14ac:dyDescent="0.25">
      <c r="A412" s="3" t="s">
        <v>1073</v>
      </c>
      <c r="B412" t="s">
        <v>1074</v>
      </c>
      <c r="C412" s="3" t="s">
        <v>1074</v>
      </c>
      <c r="D412" s="6">
        <v>0</v>
      </c>
      <c r="E412" s="6">
        <v>130</v>
      </c>
      <c r="F412" s="6">
        <f t="shared" si="60"/>
        <v>2</v>
      </c>
      <c r="G412" s="6">
        <f t="shared" si="61"/>
        <v>10</v>
      </c>
      <c r="H412" s="6" t="str" cm="1">
        <f t="array" ref="H412">_xlfn.IFS(E412&lt;=80,"Series",E412&lt;=120,"TV Movie",E412&gt;120,"Long Movie")</f>
        <v>Long Movie</v>
      </c>
      <c r="I412" t="s">
        <v>8158</v>
      </c>
      <c r="J412" t="s">
        <v>8162</v>
      </c>
      <c r="K412" t="s">
        <v>145</v>
      </c>
      <c r="L412" s="5">
        <v>7.6</v>
      </c>
      <c r="M412" t="str" cm="1">
        <f t="array" ref="M412">_xlfn.IFS(L412&lt;=2,"Flop",L412&lt;=5,"Average",L412&lt;=7,"Hit",L412&lt;=9,"Superhit",L412&gt;9,"BlockBuster")</f>
        <v>Superhit</v>
      </c>
      <c r="N412" s="6">
        <v>166877</v>
      </c>
      <c r="O412" s="6" t="str" cm="1">
        <f t="array" ref="O412">_xlfn.IFS(N412&lt;=100000,"Low",N412&lt;=500000,"Median",N412&lt;=1500000,"High",N412&gt;1500000,"Very High")</f>
        <v>Median</v>
      </c>
      <c r="P412">
        <v>16500000</v>
      </c>
      <c r="Q412">
        <v>45465920</v>
      </c>
      <c r="R412">
        <f t="shared" si="62"/>
        <v>28965920</v>
      </c>
      <c r="S412" t="str">
        <f t="shared" si="63"/>
        <v>Profit</v>
      </c>
      <c r="T412" s="1">
        <v>33378</v>
      </c>
      <c r="U412" t="s">
        <v>236</v>
      </c>
      <c r="V412" s="14">
        <v>33378</v>
      </c>
      <c r="W412" t="str">
        <f t="shared" si="64"/>
        <v>May</v>
      </c>
      <c r="X412" s="4" t="str">
        <f t="shared" si="65"/>
        <v>1991</v>
      </c>
      <c r="Y412" s="6">
        <f t="shared" si="66"/>
        <v>1991</v>
      </c>
      <c r="Z412" s="4" t="str">
        <f t="shared" si="67"/>
        <v>20</v>
      </c>
      <c r="AA412" s="6">
        <f t="shared" si="68"/>
        <v>20</v>
      </c>
      <c r="AB412" t="str">
        <f t="shared" si="69"/>
        <v>Monday</v>
      </c>
    </row>
    <row r="413" spans="1:28" x14ac:dyDescent="0.25">
      <c r="A413" s="3" t="s">
        <v>1075</v>
      </c>
      <c r="B413" t="s">
        <v>1076</v>
      </c>
      <c r="C413" s="3" t="s">
        <v>1076</v>
      </c>
      <c r="D413" s="6">
        <v>0</v>
      </c>
      <c r="E413" s="6">
        <v>99</v>
      </c>
      <c r="F413" s="6">
        <f t="shared" si="60"/>
        <v>1</v>
      </c>
      <c r="G413" s="6">
        <f t="shared" si="61"/>
        <v>39</v>
      </c>
      <c r="H413" s="6" t="str" cm="1">
        <f t="array" ref="H413">_xlfn.IFS(E413&lt;=80,"Series",E413&lt;=120,"TV Movie",E413&gt;120,"Long Movie")</f>
        <v>TV Movie</v>
      </c>
      <c r="I413" t="s">
        <v>132</v>
      </c>
      <c r="J413" t="s">
        <v>5802</v>
      </c>
      <c r="K413" t="s">
        <v>5802</v>
      </c>
      <c r="L413" s="5">
        <v>7</v>
      </c>
      <c r="M413" t="str" cm="1">
        <f t="array" ref="M413">_xlfn.IFS(L413&lt;=2,"Flop",L413&lt;=5,"Average",L413&lt;=7,"Hit",L413&lt;=9,"Superhit",L413&gt;9,"BlockBuster")</f>
        <v>Hit</v>
      </c>
      <c r="N413" s="6">
        <v>73291</v>
      </c>
      <c r="O413" s="6" t="str" cm="1">
        <f t="array" ref="O413">_xlfn.IFS(N413&lt;=100000,"Low",N413&lt;=500000,"Median",N413&lt;=1500000,"High",N413&gt;1500000,"Very High")</f>
        <v>Low</v>
      </c>
      <c r="P413">
        <v>39000000</v>
      </c>
      <c r="Q413">
        <v>63707829</v>
      </c>
      <c r="R413">
        <f t="shared" si="62"/>
        <v>24707829</v>
      </c>
      <c r="S413" t="str">
        <f t="shared" si="63"/>
        <v>Profit</v>
      </c>
      <c r="T413" s="1">
        <v>33373</v>
      </c>
      <c r="U413" t="s">
        <v>648</v>
      </c>
      <c r="V413" s="14">
        <v>33373</v>
      </c>
      <c r="W413" t="str">
        <f t="shared" si="64"/>
        <v>May</v>
      </c>
      <c r="X413" s="4" t="str">
        <f t="shared" si="65"/>
        <v>1991</v>
      </c>
      <c r="Y413" s="6">
        <f t="shared" si="66"/>
        <v>1991</v>
      </c>
      <c r="Z413" s="4" t="str">
        <f t="shared" si="67"/>
        <v>15</v>
      </c>
      <c r="AA413" s="6">
        <f t="shared" si="68"/>
        <v>15</v>
      </c>
      <c r="AB413" t="str">
        <f t="shared" si="69"/>
        <v>Wednesday</v>
      </c>
    </row>
    <row r="414" spans="1:28" x14ac:dyDescent="0.25">
      <c r="A414" s="3" t="s">
        <v>1077</v>
      </c>
      <c r="B414" t="s">
        <v>1078</v>
      </c>
      <c r="C414" s="3" t="s">
        <v>1078</v>
      </c>
      <c r="D414" s="6">
        <v>0</v>
      </c>
      <c r="E414" s="6">
        <v>90</v>
      </c>
      <c r="F414" s="6">
        <f t="shared" si="60"/>
        <v>1</v>
      </c>
      <c r="G414" s="6">
        <f t="shared" si="61"/>
        <v>30</v>
      </c>
      <c r="H414" s="6" t="str" cm="1">
        <f t="array" ref="H414">_xlfn.IFS(E414&lt;=80,"Series",E414&lt;=120,"TV Movie",E414&gt;120,"Long Movie")</f>
        <v>TV Movie</v>
      </c>
      <c r="I414" t="s">
        <v>8158</v>
      </c>
      <c r="J414" t="s">
        <v>8159</v>
      </c>
      <c r="K414" t="s">
        <v>132</v>
      </c>
      <c r="L414" s="5">
        <v>8</v>
      </c>
      <c r="M414" t="str" cm="1">
        <f t="array" ref="M414">_xlfn.IFS(L414&lt;=2,"Flop",L414&lt;=5,"Average",L414&lt;=7,"Hit",L414&lt;=9,"Superhit",L414&gt;9,"BlockBuster")</f>
        <v>Superhit</v>
      </c>
      <c r="N414" s="6">
        <v>452442</v>
      </c>
      <c r="O414" s="6" t="str" cm="1">
        <f t="array" ref="O414">_xlfn.IFS(N414&lt;=100000,"Low",N414&lt;=500000,"Median",N414&lt;=1500000,"High",N414&gt;1500000,"Very High")</f>
        <v>Median</v>
      </c>
      <c r="P414">
        <v>28000000</v>
      </c>
      <c r="Q414">
        <v>504050219</v>
      </c>
      <c r="R414">
        <f t="shared" si="62"/>
        <v>476050219</v>
      </c>
      <c r="S414" t="str">
        <f t="shared" si="63"/>
        <v>Profit</v>
      </c>
      <c r="T414" s="1">
        <v>33916</v>
      </c>
      <c r="U414" t="s">
        <v>887</v>
      </c>
      <c r="V414" s="14">
        <v>33916</v>
      </c>
      <c r="W414" t="str">
        <f t="shared" si="64"/>
        <v>November</v>
      </c>
      <c r="X414" s="4" t="str">
        <f t="shared" si="65"/>
        <v>1992</v>
      </c>
      <c r="Y414" s="6">
        <f t="shared" si="66"/>
        <v>1992</v>
      </c>
      <c r="Z414" s="4" t="str">
        <f t="shared" si="67"/>
        <v>8</v>
      </c>
      <c r="AA414" s="6">
        <f t="shared" si="68"/>
        <v>8</v>
      </c>
      <c r="AB414" t="str">
        <f t="shared" si="69"/>
        <v>Sunday</v>
      </c>
    </row>
    <row r="415" spans="1:28" x14ac:dyDescent="0.25">
      <c r="A415" s="3" t="s">
        <v>1079</v>
      </c>
      <c r="B415" t="s">
        <v>1080</v>
      </c>
      <c r="C415" s="3" t="s">
        <v>1080</v>
      </c>
      <c r="D415" s="6">
        <v>0</v>
      </c>
      <c r="E415" s="6">
        <v>114</v>
      </c>
      <c r="F415" s="6">
        <f t="shared" si="60"/>
        <v>1</v>
      </c>
      <c r="G415" s="6">
        <f t="shared" si="61"/>
        <v>54</v>
      </c>
      <c r="H415" s="6" t="str" cm="1">
        <f t="array" ref="H415">_xlfn.IFS(E415&lt;=80,"Series",E415&lt;=120,"TV Movie",E415&gt;120,"Long Movie")</f>
        <v>TV Movie</v>
      </c>
      <c r="I415" t="s">
        <v>5529</v>
      </c>
      <c r="J415" t="s">
        <v>83</v>
      </c>
      <c r="K415" t="s">
        <v>8161</v>
      </c>
      <c r="L415" s="5">
        <v>6.4</v>
      </c>
      <c r="M415" t="str" cm="1">
        <f t="array" ref="M415">_xlfn.IFS(L415&lt;=2,"Flop",L415&lt;=5,"Average",L415&lt;=7,"Hit",L415&lt;=9,"Superhit",L415&gt;9,"BlockBuster")</f>
        <v>Hit</v>
      </c>
      <c r="N415" s="6">
        <v>313535</v>
      </c>
      <c r="O415" s="6" t="str" cm="1">
        <f t="array" ref="O415">_xlfn.IFS(N415&lt;=100000,"Low",N415&lt;=500000,"Median",N415&lt;=1500000,"High",N415&gt;1500000,"Very High")</f>
        <v>Median</v>
      </c>
      <c r="P415">
        <v>50000000</v>
      </c>
      <c r="Q415">
        <v>159814498</v>
      </c>
      <c r="R415">
        <f t="shared" si="62"/>
        <v>109814498</v>
      </c>
      <c r="S415" t="str">
        <f t="shared" si="63"/>
        <v>Profit</v>
      </c>
      <c r="T415" s="1">
        <v>33743</v>
      </c>
      <c r="U415" t="s">
        <v>1081</v>
      </c>
      <c r="V415" s="14">
        <v>33743</v>
      </c>
      <c r="W415" t="str">
        <f t="shared" si="64"/>
        <v>May</v>
      </c>
      <c r="X415" s="4" t="str">
        <f t="shared" si="65"/>
        <v>1992</v>
      </c>
      <c r="Y415" s="6">
        <f t="shared" si="66"/>
        <v>1992</v>
      </c>
      <c r="Z415" s="4" t="str">
        <f t="shared" si="67"/>
        <v>19</v>
      </c>
      <c r="AA415" s="6">
        <f t="shared" si="68"/>
        <v>19</v>
      </c>
      <c r="AB415" t="str">
        <f t="shared" si="69"/>
        <v>Tuesday</v>
      </c>
    </row>
    <row r="416" spans="1:28" x14ac:dyDescent="0.25">
      <c r="A416" s="3" t="s">
        <v>1082</v>
      </c>
      <c r="B416" t="s">
        <v>1083</v>
      </c>
      <c r="C416" s="3" t="s">
        <v>1083</v>
      </c>
      <c r="D416" s="6">
        <v>0</v>
      </c>
      <c r="E416" s="6">
        <v>127</v>
      </c>
      <c r="F416" s="6">
        <f t="shared" si="60"/>
        <v>2</v>
      </c>
      <c r="G416" s="6">
        <f t="shared" si="61"/>
        <v>7</v>
      </c>
      <c r="H416" s="6" t="str" cm="1">
        <f t="array" ref="H416">_xlfn.IFS(E416&lt;=80,"Series",E416&lt;=120,"TV Movie",E416&gt;120,"Long Movie")</f>
        <v>Long Movie</v>
      </c>
      <c r="I416" t="s">
        <v>145</v>
      </c>
      <c r="J416" t="s">
        <v>8166</v>
      </c>
      <c r="K416" t="s">
        <v>3857</v>
      </c>
      <c r="L416" s="5">
        <v>7</v>
      </c>
      <c r="M416" t="str" cm="1">
        <f t="array" ref="M416">_xlfn.IFS(L416&lt;=2,"Flop",L416&lt;=5,"Average",L416&lt;=7,"Hit",L416&lt;=9,"Superhit",L416&gt;9,"BlockBuster")</f>
        <v>Hit</v>
      </c>
      <c r="N416" s="6">
        <v>213454</v>
      </c>
      <c r="O416" s="6" t="str" cm="1">
        <f t="array" ref="O416">_xlfn.IFS(N416&lt;=100000,"Low",N416&lt;=500000,"Median",N416&lt;=1500000,"High",N416&gt;1500000,"Very High")</f>
        <v>Median</v>
      </c>
      <c r="P416">
        <v>49000000</v>
      </c>
      <c r="Q416">
        <v>352927224</v>
      </c>
      <c r="R416">
        <f t="shared" si="62"/>
        <v>303927224</v>
      </c>
      <c r="S416" t="str">
        <f t="shared" si="63"/>
        <v>Profit</v>
      </c>
      <c r="T416" s="1">
        <v>33681</v>
      </c>
      <c r="U416" t="s">
        <v>733</v>
      </c>
      <c r="V416" s="14">
        <v>33681</v>
      </c>
      <c r="W416" t="str">
        <f t="shared" si="64"/>
        <v>March</v>
      </c>
      <c r="X416" s="4" t="str">
        <f t="shared" si="65"/>
        <v>1992</v>
      </c>
      <c r="Y416" s="6">
        <f t="shared" si="66"/>
        <v>1992</v>
      </c>
      <c r="Z416" s="4" t="str">
        <f t="shared" si="67"/>
        <v>18</v>
      </c>
      <c r="AA416" s="6">
        <f t="shared" si="68"/>
        <v>18</v>
      </c>
      <c r="AB416" t="str">
        <f t="shared" si="69"/>
        <v>Wednesday</v>
      </c>
    </row>
    <row r="417" spans="1:28" x14ac:dyDescent="0.25">
      <c r="A417" s="3" t="s">
        <v>1084</v>
      </c>
      <c r="B417" t="s">
        <v>1085</v>
      </c>
      <c r="C417" s="3" t="s">
        <v>1085</v>
      </c>
      <c r="D417" s="6">
        <v>0</v>
      </c>
      <c r="E417" s="6">
        <v>126</v>
      </c>
      <c r="F417" s="6">
        <f t="shared" si="60"/>
        <v>2</v>
      </c>
      <c r="G417" s="6">
        <f t="shared" si="61"/>
        <v>6</v>
      </c>
      <c r="H417" s="6" t="str" cm="1">
        <f t="array" ref="H417">_xlfn.IFS(E417&lt;=80,"Series",E417&lt;=120,"TV Movie",E417&gt;120,"Long Movie")</f>
        <v>Long Movie</v>
      </c>
      <c r="I417" t="s">
        <v>5529</v>
      </c>
      <c r="J417" t="s">
        <v>8162</v>
      </c>
      <c r="K417" t="s">
        <v>8156</v>
      </c>
      <c r="L417" s="5">
        <v>7.1</v>
      </c>
      <c r="M417" t="str" cm="1">
        <f t="array" ref="M417">_xlfn.IFS(L417&lt;=2,"Flop",L417&lt;=5,"Average",L417&lt;=7,"Hit",L417&lt;=9,"Superhit",L417&gt;9,"BlockBuster")</f>
        <v>Superhit</v>
      </c>
      <c r="N417" s="6">
        <v>321223</v>
      </c>
      <c r="O417" s="6" t="str" cm="1">
        <f t="array" ref="O417">_xlfn.IFS(N417&lt;=100000,"Low",N417&lt;=500000,"Median",N417&lt;=1500000,"High",N417&gt;1500000,"Very High")</f>
        <v>Median</v>
      </c>
      <c r="P417">
        <v>80000000</v>
      </c>
      <c r="Q417">
        <v>266934688</v>
      </c>
      <c r="R417">
        <f t="shared" si="62"/>
        <v>186934688</v>
      </c>
      <c r="S417" t="str">
        <f t="shared" si="63"/>
        <v>Profit</v>
      </c>
      <c r="T417" s="1">
        <v>33771</v>
      </c>
      <c r="U417" t="s">
        <v>575</v>
      </c>
      <c r="V417" s="14">
        <v>33771</v>
      </c>
      <c r="W417" t="str">
        <f t="shared" si="64"/>
        <v>June</v>
      </c>
      <c r="X417" s="4" t="str">
        <f t="shared" si="65"/>
        <v>1992</v>
      </c>
      <c r="Y417" s="6">
        <f t="shared" si="66"/>
        <v>1992</v>
      </c>
      <c r="Z417" s="4" t="str">
        <f t="shared" si="67"/>
        <v>16</v>
      </c>
      <c r="AA417" s="6">
        <f t="shared" si="68"/>
        <v>16</v>
      </c>
      <c r="AB417" t="str">
        <f t="shared" si="69"/>
        <v>Tuesday</v>
      </c>
    </row>
    <row r="418" spans="1:28" x14ac:dyDescent="0.25">
      <c r="A418" s="3" t="s">
        <v>1086</v>
      </c>
      <c r="B418" t="s">
        <v>1087</v>
      </c>
      <c r="C418" s="3" t="s">
        <v>1087</v>
      </c>
      <c r="D418" s="6">
        <v>0</v>
      </c>
      <c r="E418" s="6">
        <v>129</v>
      </c>
      <c r="F418" s="6">
        <f t="shared" si="60"/>
        <v>2</v>
      </c>
      <c r="G418" s="6">
        <f t="shared" si="61"/>
        <v>9</v>
      </c>
      <c r="H418" s="6" t="str" cm="1">
        <f t="array" ref="H418">_xlfn.IFS(E418&lt;=80,"Series",E418&lt;=120,"TV Movie",E418&gt;120,"Long Movie")</f>
        <v>Long Movie</v>
      </c>
      <c r="I418" t="s">
        <v>5529</v>
      </c>
      <c r="J418" t="s">
        <v>145</v>
      </c>
      <c r="K418" t="s">
        <v>8165</v>
      </c>
      <c r="L418" s="5">
        <v>6.3</v>
      </c>
      <c r="M418" t="str" cm="1">
        <f t="array" ref="M418">_xlfn.IFS(L418&lt;=2,"Flop",L418&lt;=5,"Average",L418&lt;=7,"Hit",L418&lt;=9,"Superhit",L418&gt;9,"BlockBuster")</f>
        <v>Hit</v>
      </c>
      <c r="N418" s="6">
        <v>144267</v>
      </c>
      <c r="O418" s="6" t="str" cm="1">
        <f t="array" ref="O418">_xlfn.IFS(N418&lt;=100000,"Low",N418&lt;=500000,"Median",N418&lt;=1500000,"High",N418&gt;1500000,"Very High")</f>
        <v>Median</v>
      </c>
      <c r="P418">
        <v>25000000</v>
      </c>
      <c r="Q418">
        <v>411046449</v>
      </c>
      <c r="R418">
        <f t="shared" si="62"/>
        <v>386046449</v>
      </c>
      <c r="S418" t="str">
        <f t="shared" si="63"/>
        <v>Profit</v>
      </c>
      <c r="T418" s="1">
        <v>33933</v>
      </c>
      <c r="U418" t="s">
        <v>1088</v>
      </c>
      <c r="V418" s="14">
        <v>33933</v>
      </c>
      <c r="W418" t="str">
        <f t="shared" si="64"/>
        <v>November</v>
      </c>
      <c r="X418" s="4" t="str">
        <f t="shared" si="65"/>
        <v>1992</v>
      </c>
      <c r="Y418" s="6">
        <f t="shared" si="66"/>
        <v>1992</v>
      </c>
      <c r="Z418" s="4" t="str">
        <f t="shared" si="67"/>
        <v>25</v>
      </c>
      <c r="AA418" s="6">
        <f t="shared" si="68"/>
        <v>25</v>
      </c>
      <c r="AB418" t="str">
        <f t="shared" si="69"/>
        <v>Wednesday</v>
      </c>
    </row>
    <row r="419" spans="1:28" x14ac:dyDescent="0.25">
      <c r="A419" s="3" t="s">
        <v>1089</v>
      </c>
      <c r="B419" t="s">
        <v>1090</v>
      </c>
      <c r="C419" s="3" t="s">
        <v>1091</v>
      </c>
      <c r="D419" s="6">
        <v>0</v>
      </c>
      <c r="E419" s="6">
        <v>104</v>
      </c>
      <c r="F419" s="6">
        <f t="shared" si="60"/>
        <v>1</v>
      </c>
      <c r="G419" s="6">
        <f t="shared" si="61"/>
        <v>44</v>
      </c>
      <c r="H419" s="6" t="str" cm="1">
        <f t="array" ref="H419">_xlfn.IFS(E419&lt;=80,"Series",E419&lt;=120,"TV Movie",E419&gt;120,"Long Movie")</f>
        <v>TV Movie</v>
      </c>
      <c r="I419" t="s">
        <v>132</v>
      </c>
      <c r="J419" t="s">
        <v>8156</v>
      </c>
      <c r="K419" t="s">
        <v>83</v>
      </c>
      <c r="L419" s="5">
        <v>7.5</v>
      </c>
      <c r="M419" t="str" cm="1">
        <f t="array" ref="M419">_xlfn.IFS(L419&lt;=2,"Flop",L419&lt;=5,"Average",L419&lt;=7,"Hit",L419&lt;=9,"Superhit",L419&gt;9,"BlockBuster")</f>
        <v>Superhit</v>
      </c>
      <c r="N419" s="6">
        <v>101769</v>
      </c>
      <c r="O419" s="6" t="str" cm="1">
        <f t="array" ref="O419">_xlfn.IFS(N419&lt;=100000,"Low",N419&lt;=500000,"Median",N419&lt;=1500000,"High",N419&gt;1500000,"Very High")</f>
        <v>Median</v>
      </c>
      <c r="P419">
        <v>3000000</v>
      </c>
      <c r="Q419">
        <v>242623</v>
      </c>
      <c r="R419">
        <f t="shared" si="62"/>
        <v>-2757377</v>
      </c>
      <c r="S419" t="str">
        <f t="shared" si="63"/>
        <v>Loss</v>
      </c>
      <c r="T419" s="1">
        <v>33759</v>
      </c>
      <c r="U419" t="s">
        <v>1092</v>
      </c>
      <c r="V419" s="14">
        <v>33759</v>
      </c>
      <c r="W419" t="str">
        <f t="shared" si="64"/>
        <v>June</v>
      </c>
      <c r="X419" s="4" t="str">
        <f t="shared" si="65"/>
        <v>1992</v>
      </c>
      <c r="Y419" s="6">
        <f t="shared" si="66"/>
        <v>1992</v>
      </c>
      <c r="Z419" s="4" t="str">
        <f t="shared" si="67"/>
        <v>4</v>
      </c>
      <c r="AA419" s="6">
        <f t="shared" si="68"/>
        <v>4</v>
      </c>
      <c r="AB419" t="str">
        <f t="shared" si="69"/>
        <v>Thursday</v>
      </c>
    </row>
    <row r="420" spans="1:28" x14ac:dyDescent="0.25">
      <c r="A420" s="3" t="s">
        <v>1093</v>
      </c>
      <c r="B420" t="s">
        <v>1094</v>
      </c>
      <c r="C420" s="3" t="s">
        <v>1094</v>
      </c>
      <c r="D420" s="6">
        <v>0</v>
      </c>
      <c r="E420" s="6">
        <v>128</v>
      </c>
      <c r="F420" s="6">
        <f t="shared" si="60"/>
        <v>2</v>
      </c>
      <c r="G420" s="6">
        <f t="shared" si="61"/>
        <v>8</v>
      </c>
      <c r="H420" s="6" t="str" cm="1">
        <f t="array" ref="H420">_xlfn.IFS(E420&lt;=80,"Series",E420&lt;=120,"TV Movie",E420&gt;120,"Long Movie")</f>
        <v>Long Movie</v>
      </c>
      <c r="I420" t="s">
        <v>145</v>
      </c>
      <c r="J420" t="s">
        <v>8156</v>
      </c>
      <c r="K420" t="s">
        <v>83</v>
      </c>
      <c r="L420" s="5">
        <v>7.4</v>
      </c>
      <c r="M420" t="str" cm="1">
        <f t="array" ref="M420">_xlfn.IFS(L420&lt;=2,"Flop",L420&lt;=5,"Average",L420&lt;=7,"Hit",L420&lt;=9,"Superhit",L420&gt;9,"BlockBuster")</f>
        <v>Superhit</v>
      </c>
      <c r="N420" s="6">
        <v>232713</v>
      </c>
      <c r="O420" s="6" t="str" cm="1">
        <f t="array" ref="O420">_xlfn.IFS(N420&lt;=100000,"Low",N420&lt;=500000,"Median",N420&lt;=1500000,"High",N420&gt;1500000,"Very High")</f>
        <v>Median</v>
      </c>
      <c r="P420">
        <v>40000000</v>
      </c>
      <c r="Q420">
        <v>215862692</v>
      </c>
      <c r="R420">
        <f t="shared" si="62"/>
        <v>175862692</v>
      </c>
      <c r="S420" t="str">
        <f t="shared" si="63"/>
        <v>Profit</v>
      </c>
      <c r="T420" s="1">
        <v>33918</v>
      </c>
      <c r="U420" t="s">
        <v>66</v>
      </c>
      <c r="V420" s="14">
        <v>33918</v>
      </c>
      <c r="W420" t="str">
        <f t="shared" si="64"/>
        <v>November</v>
      </c>
      <c r="X420" s="4" t="str">
        <f t="shared" si="65"/>
        <v>1992</v>
      </c>
      <c r="Y420" s="6">
        <f t="shared" si="66"/>
        <v>1992</v>
      </c>
      <c r="Z420" s="4" t="str">
        <f t="shared" si="67"/>
        <v>10</v>
      </c>
      <c r="AA420" s="6">
        <f t="shared" si="68"/>
        <v>10</v>
      </c>
      <c r="AB420" t="str">
        <f t="shared" si="69"/>
        <v>Tuesday</v>
      </c>
    </row>
    <row r="421" spans="1:28" x14ac:dyDescent="0.25">
      <c r="A421" s="3" t="s">
        <v>1095</v>
      </c>
      <c r="B421" t="s">
        <v>1096</v>
      </c>
      <c r="C421" s="3" t="s">
        <v>1096</v>
      </c>
      <c r="D421" s="6">
        <v>0</v>
      </c>
      <c r="E421" s="6">
        <v>99</v>
      </c>
      <c r="F421" s="6">
        <f t="shared" si="60"/>
        <v>1</v>
      </c>
      <c r="G421" s="6">
        <f t="shared" si="61"/>
        <v>39</v>
      </c>
      <c r="H421" s="6" t="str" cm="1">
        <f t="array" ref="H421">_xlfn.IFS(E421&lt;=80,"Series",E421&lt;=120,"TV Movie",E421&gt;120,"Long Movie")</f>
        <v>TV Movie</v>
      </c>
      <c r="I421" t="s">
        <v>83</v>
      </c>
      <c r="J421" t="s">
        <v>3857</v>
      </c>
      <c r="K421" t="s">
        <v>5802</v>
      </c>
      <c r="L421" s="5">
        <v>6.7</v>
      </c>
      <c r="M421" t="str" cm="1">
        <f t="array" ref="M421">_xlfn.IFS(L421&lt;=2,"Flop",L421&lt;=5,"Average",L421&lt;=7,"Hit",L421&lt;=9,"Superhit",L421&gt;9,"BlockBuster")</f>
        <v>Hit</v>
      </c>
      <c r="N421" s="6">
        <v>98377</v>
      </c>
      <c r="O421" s="6" t="str" cm="1">
        <f t="array" ref="O421">_xlfn.IFS(N421&lt;=100000,"Low",N421&lt;=500000,"Median",N421&lt;=1500000,"High",N421&gt;1500000,"Very High")</f>
        <v>Low</v>
      </c>
      <c r="P421">
        <v>6000000</v>
      </c>
      <c r="Q421">
        <v>25795897</v>
      </c>
      <c r="R421">
        <f t="shared" si="62"/>
        <v>19795897</v>
      </c>
      <c r="S421" t="str">
        <f t="shared" si="63"/>
        <v>Profit</v>
      </c>
      <c r="T421" s="1">
        <v>33858</v>
      </c>
      <c r="U421" t="s">
        <v>1097</v>
      </c>
      <c r="V421" s="14">
        <v>33858</v>
      </c>
      <c r="W421" t="str">
        <f t="shared" si="64"/>
        <v>September</v>
      </c>
      <c r="X421" s="4" t="str">
        <f t="shared" si="65"/>
        <v>1992</v>
      </c>
      <c r="Y421" s="6">
        <f t="shared" si="66"/>
        <v>1992</v>
      </c>
      <c r="Z421" s="4" t="str">
        <f t="shared" si="67"/>
        <v>11</v>
      </c>
      <c r="AA421" s="6">
        <f t="shared" si="68"/>
        <v>11</v>
      </c>
      <c r="AB421" t="str">
        <f t="shared" si="69"/>
        <v>Friday</v>
      </c>
    </row>
    <row r="422" spans="1:28" x14ac:dyDescent="0.25">
      <c r="A422" s="3" t="s">
        <v>1098</v>
      </c>
      <c r="B422" t="s">
        <v>1099</v>
      </c>
      <c r="C422" s="3" t="s">
        <v>1099</v>
      </c>
      <c r="D422" s="6">
        <v>0</v>
      </c>
      <c r="E422" s="6">
        <v>143</v>
      </c>
      <c r="F422" s="6">
        <f t="shared" si="60"/>
        <v>2</v>
      </c>
      <c r="G422" s="6">
        <f t="shared" si="61"/>
        <v>23</v>
      </c>
      <c r="H422" s="6" t="str" cm="1">
        <f t="array" ref="H422">_xlfn.IFS(E422&lt;=80,"Series",E422&lt;=120,"TV Movie",E422&gt;120,"Long Movie")</f>
        <v>Long Movie</v>
      </c>
      <c r="I422" t="s">
        <v>8160</v>
      </c>
      <c r="J422" t="s">
        <v>132</v>
      </c>
      <c r="K422" t="s">
        <v>145</v>
      </c>
      <c r="L422" s="5">
        <v>7.5</v>
      </c>
      <c r="M422" t="str" cm="1">
        <f t="array" ref="M422">_xlfn.IFS(L422&lt;=2,"Flop",L422&lt;=5,"Average",L422&lt;=7,"Hit",L422&lt;=9,"Superhit",L422&gt;9,"BlockBuster")</f>
        <v>Superhit</v>
      </c>
      <c r="N422" s="6">
        <v>60897</v>
      </c>
      <c r="O422" s="6" t="str" cm="1">
        <f t="array" ref="O422">_xlfn.IFS(N422&lt;=100000,"Low",N422&lt;=500000,"Median",N422&lt;=1500000,"High",N422&gt;1500000,"Very High")</f>
        <v>Low</v>
      </c>
      <c r="P422">
        <v>31000000</v>
      </c>
      <c r="Q422">
        <v>9493259</v>
      </c>
      <c r="R422">
        <f t="shared" si="62"/>
        <v>-21506741</v>
      </c>
      <c r="S422" t="str">
        <f t="shared" si="63"/>
        <v>Loss</v>
      </c>
      <c r="T422">
        <v>1992</v>
      </c>
      <c r="U422" t="s">
        <v>189</v>
      </c>
      <c r="V422" s="14">
        <v>1992</v>
      </c>
      <c r="W422" t="str">
        <f t="shared" si="64"/>
        <v>June</v>
      </c>
      <c r="X422" s="4" t="str">
        <f t="shared" si="65"/>
        <v>1905</v>
      </c>
      <c r="Y422" s="6">
        <f t="shared" si="66"/>
        <v>1905</v>
      </c>
      <c r="Z422" s="4" t="str">
        <f t="shared" si="67"/>
        <v>14</v>
      </c>
      <c r="AA422" s="6">
        <f t="shared" si="68"/>
        <v>14</v>
      </c>
      <c r="AB422" t="str">
        <f t="shared" si="69"/>
        <v>Wednesday</v>
      </c>
    </row>
    <row r="423" spans="1:28" x14ac:dyDescent="0.25">
      <c r="A423" s="3" t="s">
        <v>1100</v>
      </c>
      <c r="B423" t="s">
        <v>1101</v>
      </c>
      <c r="C423" s="3" t="s">
        <v>1101</v>
      </c>
      <c r="D423" s="6">
        <v>0</v>
      </c>
      <c r="E423" s="6">
        <v>104</v>
      </c>
      <c r="F423" s="6">
        <f t="shared" si="60"/>
        <v>1</v>
      </c>
      <c r="G423" s="6">
        <f t="shared" si="61"/>
        <v>44</v>
      </c>
      <c r="H423" s="6" t="str" cm="1">
        <f t="array" ref="H423">_xlfn.IFS(E423&lt;=80,"Series",E423&lt;=120,"TV Movie",E423&gt;120,"Long Movie")</f>
        <v>TV Movie</v>
      </c>
      <c r="I423" t="s">
        <v>132</v>
      </c>
      <c r="J423" t="s">
        <v>8156</v>
      </c>
      <c r="K423" t="s">
        <v>83</v>
      </c>
      <c r="L423" s="5">
        <v>6.6</v>
      </c>
      <c r="M423" t="str" cm="1">
        <f t="array" ref="M423">_xlfn.IFS(L423&lt;=2,"Flop",L423&lt;=5,"Average",L423&lt;=7,"Hit",L423&lt;=9,"Superhit",L423&gt;9,"BlockBuster")</f>
        <v>Hit</v>
      </c>
      <c r="N423" s="6">
        <v>127957</v>
      </c>
      <c r="O423" s="6" t="str" cm="1">
        <f t="array" ref="O423">_xlfn.IFS(N423&lt;=100000,"Low",N423&lt;=500000,"Median",N423&lt;=1500000,"High",N423&gt;1500000,"Very High")</f>
        <v>Median</v>
      </c>
      <c r="P423">
        <v>55000000</v>
      </c>
      <c r="Q423">
        <v>149022650</v>
      </c>
      <c r="R423">
        <f t="shared" si="62"/>
        <v>94022650</v>
      </c>
      <c r="S423" t="str">
        <f t="shared" si="63"/>
        <v>Profit</v>
      </c>
      <c r="T423" s="1">
        <v>33798</v>
      </c>
      <c r="U423" t="s">
        <v>501</v>
      </c>
      <c r="V423" s="14">
        <v>33798</v>
      </c>
      <c r="W423" t="str">
        <f t="shared" si="64"/>
        <v>July</v>
      </c>
      <c r="X423" s="4" t="str">
        <f t="shared" si="65"/>
        <v>1992</v>
      </c>
      <c r="Y423" s="6">
        <f t="shared" si="66"/>
        <v>1992</v>
      </c>
      <c r="Z423" s="4" t="str">
        <f t="shared" si="67"/>
        <v>13</v>
      </c>
      <c r="AA423" s="6">
        <f t="shared" si="68"/>
        <v>13</v>
      </c>
      <c r="AB423" t="str">
        <f t="shared" si="69"/>
        <v>Monday</v>
      </c>
    </row>
    <row r="424" spans="1:28" x14ac:dyDescent="0.25">
      <c r="A424" s="3" t="s">
        <v>1102</v>
      </c>
      <c r="B424" t="s">
        <v>1103</v>
      </c>
      <c r="C424" s="3" t="s">
        <v>1103</v>
      </c>
      <c r="D424" s="6">
        <v>0</v>
      </c>
      <c r="E424" s="6">
        <v>140</v>
      </c>
      <c r="F424" s="6">
        <f t="shared" si="60"/>
        <v>2</v>
      </c>
      <c r="G424" s="6">
        <f t="shared" si="61"/>
        <v>20</v>
      </c>
      <c r="H424" s="6" t="str" cm="1">
        <f t="array" ref="H424">_xlfn.IFS(E424&lt;=80,"Series",E424&lt;=120,"TV Movie",E424&gt;120,"Long Movie")</f>
        <v>Long Movie</v>
      </c>
      <c r="I424" t="s">
        <v>8158</v>
      </c>
      <c r="J424" t="s">
        <v>145</v>
      </c>
      <c r="K424" t="s">
        <v>8157</v>
      </c>
      <c r="L424" s="5">
        <v>6.6</v>
      </c>
      <c r="M424" t="str" cm="1">
        <f t="array" ref="M424">_xlfn.IFS(L424&lt;=2,"Flop",L424&lt;=5,"Average",L424&lt;=7,"Hit",L424&lt;=9,"Superhit",L424&gt;9,"BlockBuster")</f>
        <v>Hit</v>
      </c>
      <c r="N424" s="6">
        <v>67116</v>
      </c>
      <c r="O424" s="6" t="str" cm="1">
        <f t="array" ref="O424">_xlfn.IFS(N424&lt;=100000,"Low",N424&lt;=500000,"Median",N424&lt;=1500000,"High",N424&gt;1500000,"Very High")</f>
        <v>Low</v>
      </c>
      <c r="P424">
        <v>60000000</v>
      </c>
      <c r="Q424">
        <v>137783840</v>
      </c>
      <c r="R424">
        <f t="shared" si="62"/>
        <v>77783840</v>
      </c>
      <c r="S424" t="str">
        <f t="shared" si="63"/>
        <v>Profit</v>
      </c>
      <c r="T424" s="1">
        <v>33742</v>
      </c>
      <c r="U424" t="s">
        <v>507</v>
      </c>
      <c r="V424" s="14">
        <v>33742</v>
      </c>
      <c r="W424" t="str">
        <f t="shared" si="64"/>
        <v>May</v>
      </c>
      <c r="X424" s="4" t="str">
        <f t="shared" si="65"/>
        <v>1992</v>
      </c>
      <c r="Y424" s="6">
        <f t="shared" si="66"/>
        <v>1992</v>
      </c>
      <c r="Z424" s="4" t="str">
        <f t="shared" si="67"/>
        <v>18</v>
      </c>
      <c r="AA424" s="6">
        <f t="shared" si="68"/>
        <v>18</v>
      </c>
      <c r="AB424" t="str">
        <f t="shared" si="69"/>
        <v>Monday</v>
      </c>
    </row>
    <row r="425" spans="1:28" x14ac:dyDescent="0.25">
      <c r="A425" s="3" t="s">
        <v>1104</v>
      </c>
      <c r="B425" t="s">
        <v>1105</v>
      </c>
      <c r="C425" s="3" t="s">
        <v>1105</v>
      </c>
      <c r="D425" s="6">
        <v>0</v>
      </c>
      <c r="E425" s="6">
        <v>138</v>
      </c>
      <c r="F425" s="6">
        <f t="shared" si="60"/>
        <v>2</v>
      </c>
      <c r="G425" s="6">
        <f t="shared" si="61"/>
        <v>18</v>
      </c>
      <c r="H425" s="6" t="str" cm="1">
        <f t="array" ref="H425">_xlfn.IFS(E425&lt;=80,"Series",E425&lt;=120,"TV Movie",E425&gt;120,"Long Movie")</f>
        <v>Long Movie</v>
      </c>
      <c r="I425" t="s">
        <v>145</v>
      </c>
      <c r="J425" t="s">
        <v>3857</v>
      </c>
      <c r="K425" t="s">
        <v>5802</v>
      </c>
      <c r="L425" s="5">
        <v>7.7</v>
      </c>
      <c r="M425" t="str" cm="1">
        <f t="array" ref="M425">_xlfn.IFS(L425&lt;=2,"Flop",L425&lt;=5,"Average",L425&lt;=7,"Hit",L425&lt;=9,"Superhit",L425&gt;9,"BlockBuster")</f>
        <v>Superhit</v>
      </c>
      <c r="N425" s="6">
        <v>280365</v>
      </c>
      <c r="O425" s="6" t="str" cm="1">
        <f t="array" ref="O425">_xlfn.IFS(N425&lt;=100000,"Low",N425&lt;=500000,"Median",N425&lt;=1500000,"High",N425&gt;1500000,"Very High")</f>
        <v>Median</v>
      </c>
      <c r="P425">
        <v>41000000</v>
      </c>
      <c r="Q425">
        <v>243240178</v>
      </c>
      <c r="R425">
        <f t="shared" si="62"/>
        <v>202240178</v>
      </c>
      <c r="S425" t="str">
        <f t="shared" si="63"/>
        <v>Profit</v>
      </c>
      <c r="T425" s="1">
        <v>33940</v>
      </c>
      <c r="U425" t="s">
        <v>518</v>
      </c>
      <c r="V425" s="14">
        <v>33940</v>
      </c>
      <c r="W425" t="str">
        <f t="shared" si="64"/>
        <v>December</v>
      </c>
      <c r="X425" s="4" t="str">
        <f t="shared" si="65"/>
        <v>1992</v>
      </c>
      <c r="Y425" s="6">
        <f t="shared" si="66"/>
        <v>1992</v>
      </c>
      <c r="Z425" s="4" t="str">
        <f t="shared" si="67"/>
        <v>2</v>
      </c>
      <c r="AA425" s="6">
        <f t="shared" si="68"/>
        <v>2</v>
      </c>
      <c r="AB425" t="str">
        <f t="shared" si="69"/>
        <v>Wednesday</v>
      </c>
    </row>
    <row r="426" spans="1:28" x14ac:dyDescent="0.25">
      <c r="A426" s="3" t="s">
        <v>1106</v>
      </c>
      <c r="B426" t="s">
        <v>1107</v>
      </c>
      <c r="C426" s="3" t="s">
        <v>1107</v>
      </c>
      <c r="D426" s="6">
        <v>0</v>
      </c>
      <c r="E426" s="6">
        <v>100</v>
      </c>
      <c r="F426" s="6">
        <f t="shared" si="60"/>
        <v>1</v>
      </c>
      <c r="G426" s="6">
        <f t="shared" si="61"/>
        <v>40</v>
      </c>
      <c r="H426" s="6" t="str" cm="1">
        <f t="array" ref="H426">_xlfn.IFS(E426&lt;=80,"Series",E426&lt;=120,"TV Movie",E426&gt;120,"Long Movie")</f>
        <v>TV Movie</v>
      </c>
      <c r="I426" t="s">
        <v>8162</v>
      </c>
      <c r="J426" t="s">
        <v>145</v>
      </c>
      <c r="K426" t="s">
        <v>8166</v>
      </c>
      <c r="L426" s="5">
        <v>7.7</v>
      </c>
      <c r="M426" t="str" cm="1">
        <f t="array" ref="M426">_xlfn.IFS(L426&lt;=2,"Flop",L426&lt;=5,"Average",L426&lt;=7,"Hit",L426&lt;=9,"Superhit",L426&gt;9,"BlockBuster")</f>
        <v>Superhit</v>
      </c>
      <c r="N426" s="6">
        <v>113270</v>
      </c>
      <c r="O426" s="6" t="str" cm="1">
        <f t="array" ref="O426">_xlfn.IFS(N426&lt;=100000,"Low",N426&lt;=500000,"Median",N426&lt;=1500000,"High",N426&gt;1500000,"Very High")</f>
        <v>Median</v>
      </c>
      <c r="P426">
        <v>12500000</v>
      </c>
      <c r="Q426">
        <v>10725228</v>
      </c>
      <c r="R426">
        <f t="shared" si="62"/>
        <v>-1774772</v>
      </c>
      <c r="S426" t="str">
        <f t="shared" si="63"/>
        <v>Loss</v>
      </c>
      <c r="T426" s="1">
        <v>33846</v>
      </c>
      <c r="U426" t="s">
        <v>1108</v>
      </c>
      <c r="V426" s="14">
        <v>33846</v>
      </c>
      <c r="W426" t="str">
        <f t="shared" si="64"/>
        <v>August</v>
      </c>
      <c r="X426" s="4" t="str">
        <f t="shared" si="65"/>
        <v>1992</v>
      </c>
      <c r="Y426" s="6">
        <f t="shared" si="66"/>
        <v>1992</v>
      </c>
      <c r="Z426" s="4" t="str">
        <f t="shared" si="67"/>
        <v>30</v>
      </c>
      <c r="AA426" s="6">
        <f t="shared" si="68"/>
        <v>30</v>
      </c>
      <c r="AB426" t="str">
        <f t="shared" si="69"/>
        <v>Sunday</v>
      </c>
    </row>
    <row r="427" spans="1:28" x14ac:dyDescent="0.25">
      <c r="A427" s="3" t="s">
        <v>1109</v>
      </c>
      <c r="B427" t="s">
        <v>1110</v>
      </c>
      <c r="C427" s="3" t="s">
        <v>1110</v>
      </c>
      <c r="D427" s="6">
        <v>0</v>
      </c>
      <c r="E427" s="6">
        <v>120</v>
      </c>
      <c r="F427" s="6">
        <f t="shared" si="60"/>
        <v>2</v>
      </c>
      <c r="G427" s="6">
        <f t="shared" si="61"/>
        <v>0</v>
      </c>
      <c r="H427" s="6" t="str" cm="1">
        <f t="array" ref="H427">_xlfn.IFS(E427&lt;=80,"Series",E427&lt;=120,"TV Movie",E427&gt;120,"Long Movie")</f>
        <v>TV Movie</v>
      </c>
      <c r="I427" t="s">
        <v>8158</v>
      </c>
      <c r="J427" t="s">
        <v>132</v>
      </c>
      <c r="K427" t="s">
        <v>8162</v>
      </c>
      <c r="L427" s="5">
        <v>6.8</v>
      </c>
      <c r="M427" t="str" cm="1">
        <f t="array" ref="M427">_xlfn.IFS(L427&lt;=2,"Flop",L427&lt;=5,"Average",L427&lt;=7,"Hit",L427&lt;=9,"Superhit",L427&gt;9,"BlockBuster")</f>
        <v>Hit</v>
      </c>
      <c r="N427" s="6">
        <v>382901</v>
      </c>
      <c r="O427" s="6" t="str" cm="1">
        <f t="array" ref="O427">_xlfn.IFS(N427&lt;=100000,"Low",N427&lt;=500000,"Median",N427&lt;=1500000,"High",N427&gt;1500000,"Very High")</f>
        <v>Median</v>
      </c>
      <c r="P427">
        <v>28000000</v>
      </c>
      <c r="Q427">
        <v>358994850</v>
      </c>
      <c r="R427">
        <f t="shared" si="62"/>
        <v>330994850</v>
      </c>
      <c r="S427" t="str">
        <f t="shared" si="63"/>
        <v>Profit</v>
      </c>
      <c r="T427" s="1">
        <v>33923</v>
      </c>
      <c r="U427" t="s">
        <v>966</v>
      </c>
      <c r="V427" s="14">
        <v>33923</v>
      </c>
      <c r="W427" t="str">
        <f t="shared" si="64"/>
        <v>November</v>
      </c>
      <c r="X427" s="4" t="str">
        <f t="shared" si="65"/>
        <v>1992</v>
      </c>
      <c r="Y427" s="6">
        <f t="shared" si="66"/>
        <v>1992</v>
      </c>
      <c r="Z427" s="4" t="str">
        <f t="shared" si="67"/>
        <v>15</v>
      </c>
      <c r="AA427" s="6">
        <f t="shared" si="68"/>
        <v>15</v>
      </c>
      <c r="AB427" t="str">
        <f t="shared" si="69"/>
        <v>Sunday</v>
      </c>
    </row>
    <row r="428" spans="1:28" x14ac:dyDescent="0.25">
      <c r="A428" s="3" t="s">
        <v>1111</v>
      </c>
      <c r="B428" t="s">
        <v>1112</v>
      </c>
      <c r="C428" s="3" t="s">
        <v>1113</v>
      </c>
      <c r="D428" s="6">
        <v>0</v>
      </c>
      <c r="E428" s="6">
        <v>128</v>
      </c>
      <c r="F428" s="6">
        <f t="shared" si="60"/>
        <v>2</v>
      </c>
      <c r="G428" s="6">
        <f t="shared" si="61"/>
        <v>8</v>
      </c>
      <c r="H428" s="6" t="str" cm="1">
        <f t="array" ref="H428">_xlfn.IFS(E428&lt;=80,"Series",E428&lt;=120,"TV Movie",E428&gt;120,"Long Movie")</f>
        <v>Long Movie</v>
      </c>
      <c r="I428" t="s">
        <v>5529</v>
      </c>
      <c r="J428" t="s">
        <v>8162</v>
      </c>
      <c r="K428" t="s">
        <v>3857</v>
      </c>
      <c r="L428" s="5">
        <v>7.7</v>
      </c>
      <c r="M428" t="str" cm="1">
        <f t="array" ref="M428">_xlfn.IFS(L428&lt;=2,"Flop",L428&lt;=5,"Average",L428&lt;=7,"Hit",L428&lt;=9,"Superhit",L428&gt;9,"BlockBuster")</f>
        <v>Superhit</v>
      </c>
      <c r="N428" s="6">
        <v>53048</v>
      </c>
      <c r="O428" s="6" t="str" cm="1">
        <f t="array" ref="O428">_xlfn.IFS(N428&lt;=100000,"Low",N428&lt;=500000,"Median",N428&lt;=1500000,"High",N428&gt;1500000,"Very High")</f>
        <v>Low</v>
      </c>
      <c r="P428">
        <v>4500000</v>
      </c>
      <c r="Q428">
        <v>0</v>
      </c>
      <c r="R428">
        <f t="shared" si="62"/>
        <v>-4500000</v>
      </c>
      <c r="S428" t="str">
        <f t="shared" si="63"/>
        <v>Loss</v>
      </c>
      <c r="T428" s="1">
        <v>33684</v>
      </c>
      <c r="U428" t="s">
        <v>1114</v>
      </c>
      <c r="V428" s="14">
        <v>33684</v>
      </c>
      <c r="W428" t="str">
        <f t="shared" si="64"/>
        <v>March</v>
      </c>
      <c r="X428" s="4" t="str">
        <f t="shared" si="65"/>
        <v>1992</v>
      </c>
      <c r="Y428" s="6">
        <f t="shared" si="66"/>
        <v>1992</v>
      </c>
      <c r="Z428" s="4" t="str">
        <f t="shared" si="67"/>
        <v>21</v>
      </c>
      <c r="AA428" s="6">
        <f t="shared" si="68"/>
        <v>21</v>
      </c>
      <c r="AB428" t="str">
        <f t="shared" si="69"/>
        <v>Saturday</v>
      </c>
    </row>
    <row r="429" spans="1:28" x14ac:dyDescent="0.25">
      <c r="A429" s="3" t="s">
        <v>1115</v>
      </c>
      <c r="B429" t="s">
        <v>1116</v>
      </c>
      <c r="C429" s="3" t="s">
        <v>1116</v>
      </c>
      <c r="D429" s="6">
        <v>0</v>
      </c>
      <c r="E429" s="6">
        <v>112</v>
      </c>
      <c r="F429" s="6">
        <f t="shared" si="60"/>
        <v>1</v>
      </c>
      <c r="G429" s="6">
        <f t="shared" si="61"/>
        <v>52</v>
      </c>
      <c r="H429" s="6" t="str" cm="1">
        <f t="array" ref="H429">_xlfn.IFS(E429&lt;=80,"Series",E429&lt;=120,"TV Movie",E429&gt;120,"Long Movie")</f>
        <v>TV Movie</v>
      </c>
      <c r="I429" t="s">
        <v>5529</v>
      </c>
      <c r="J429" t="s">
        <v>8158</v>
      </c>
      <c r="K429" t="s">
        <v>145</v>
      </c>
      <c r="L429" s="5">
        <v>7.7</v>
      </c>
      <c r="M429" t="str" cm="1">
        <f t="array" ref="M429">_xlfn.IFS(L429&lt;=2,"Flop",L429&lt;=5,"Average",L429&lt;=7,"Hit",L429&lt;=9,"Superhit",L429&gt;9,"BlockBuster")</f>
        <v>Superhit</v>
      </c>
      <c r="N429" s="6">
        <v>182197</v>
      </c>
      <c r="O429" s="6" t="str" cm="1">
        <f t="array" ref="O429">_xlfn.IFS(N429&lt;=100000,"Low",N429&lt;=500000,"Median",N429&lt;=1500000,"High",N429&gt;1500000,"Very High")</f>
        <v>Median</v>
      </c>
      <c r="P429">
        <v>40000000</v>
      </c>
      <c r="Q429">
        <v>75505856</v>
      </c>
      <c r="R429">
        <f t="shared" si="62"/>
        <v>35505856</v>
      </c>
      <c r="S429" t="str">
        <f t="shared" si="63"/>
        <v>Profit</v>
      </c>
      <c r="T429">
        <v>1992</v>
      </c>
      <c r="U429" t="s">
        <v>651</v>
      </c>
      <c r="V429" s="14">
        <v>1992</v>
      </c>
      <c r="W429" t="str">
        <f t="shared" si="64"/>
        <v>June</v>
      </c>
      <c r="X429" s="4" t="str">
        <f t="shared" si="65"/>
        <v>1905</v>
      </c>
      <c r="Y429" s="6">
        <f t="shared" si="66"/>
        <v>1905</v>
      </c>
      <c r="Z429" s="4" t="str">
        <f t="shared" si="67"/>
        <v>14</v>
      </c>
      <c r="AA429" s="6">
        <f t="shared" si="68"/>
        <v>14</v>
      </c>
      <c r="AB429" t="str">
        <f t="shared" si="69"/>
        <v>Wednesday</v>
      </c>
    </row>
    <row r="430" spans="1:28" x14ac:dyDescent="0.25">
      <c r="A430" s="3" t="s">
        <v>1117</v>
      </c>
      <c r="B430" t="s">
        <v>1118</v>
      </c>
      <c r="C430" s="3" t="s">
        <v>1118</v>
      </c>
      <c r="D430" s="6">
        <v>0</v>
      </c>
      <c r="E430" s="6">
        <v>128</v>
      </c>
      <c r="F430" s="6">
        <f t="shared" si="60"/>
        <v>2</v>
      </c>
      <c r="G430" s="6">
        <f t="shared" si="61"/>
        <v>8</v>
      </c>
      <c r="H430" s="6" t="str" cm="1">
        <f t="array" ref="H430">_xlfn.IFS(E430&lt;=80,"Series",E430&lt;=120,"TV Movie",E430&gt;120,"Long Movie")</f>
        <v>Long Movie</v>
      </c>
      <c r="I430" t="s">
        <v>132</v>
      </c>
      <c r="J430" t="s">
        <v>145</v>
      </c>
      <c r="K430" t="s">
        <v>8168</v>
      </c>
      <c r="L430" s="5">
        <v>7.3</v>
      </c>
      <c r="M430" t="str" cm="1">
        <f t="array" ref="M430">_xlfn.IFS(L430&lt;=2,"Flop",L430&lt;=5,"Average",L430&lt;=7,"Hit",L430&lt;=9,"Superhit",L430&gt;9,"BlockBuster")</f>
        <v>Superhit</v>
      </c>
      <c r="N430" s="6">
        <v>118097</v>
      </c>
      <c r="O430" s="6" t="str" cm="1">
        <f t="array" ref="O430">_xlfn.IFS(N430&lt;=100000,"Low",N430&lt;=500000,"Median",N430&lt;=1500000,"High",N430&gt;1500000,"Very High")</f>
        <v>Median</v>
      </c>
      <c r="P430">
        <v>40000000</v>
      </c>
      <c r="Q430">
        <v>132440069</v>
      </c>
      <c r="R430">
        <f t="shared" si="62"/>
        <v>92440069</v>
      </c>
      <c r="S430" t="str">
        <f t="shared" si="63"/>
        <v>Profit</v>
      </c>
      <c r="T430" s="1">
        <v>33786</v>
      </c>
      <c r="U430" t="s">
        <v>755</v>
      </c>
      <c r="V430" s="14">
        <v>33786</v>
      </c>
      <c r="W430" t="str">
        <f t="shared" si="64"/>
        <v>July</v>
      </c>
      <c r="X430" s="4" t="str">
        <f t="shared" si="65"/>
        <v>1992</v>
      </c>
      <c r="Y430" s="6">
        <f t="shared" si="66"/>
        <v>1992</v>
      </c>
      <c r="Z430" s="4" t="str">
        <f t="shared" si="67"/>
        <v>1</v>
      </c>
      <c r="AA430" s="6">
        <f t="shared" si="68"/>
        <v>1</v>
      </c>
      <c r="AB430" t="str">
        <f t="shared" si="69"/>
        <v>Wednesday</v>
      </c>
    </row>
    <row r="431" spans="1:28" x14ac:dyDescent="0.25">
      <c r="A431" s="3" t="s">
        <v>1119</v>
      </c>
      <c r="B431" t="s">
        <v>1120</v>
      </c>
      <c r="C431" s="3" t="s">
        <v>1120</v>
      </c>
      <c r="D431" s="6">
        <v>0</v>
      </c>
      <c r="E431" s="6">
        <v>118</v>
      </c>
      <c r="F431" s="6">
        <f t="shared" si="60"/>
        <v>1</v>
      </c>
      <c r="G431" s="6">
        <f t="shared" si="61"/>
        <v>58</v>
      </c>
      <c r="H431" s="6" t="str" cm="1">
        <f t="array" ref="H431">_xlfn.IFS(E431&lt;=80,"Series",E431&lt;=120,"TV Movie",E431&gt;120,"Long Movie")</f>
        <v>TV Movie</v>
      </c>
      <c r="I431" t="s">
        <v>5529</v>
      </c>
      <c r="J431" t="s">
        <v>8162</v>
      </c>
      <c r="K431" t="s">
        <v>3857</v>
      </c>
      <c r="L431" s="5">
        <v>6.7</v>
      </c>
      <c r="M431" t="str" cm="1">
        <f t="array" ref="M431">_xlfn.IFS(L431&lt;=2,"Flop",L431&lt;=5,"Average",L431&lt;=7,"Hit",L431&lt;=9,"Superhit",L431&gt;9,"BlockBuster")</f>
        <v>Hit</v>
      </c>
      <c r="N431" s="6">
        <v>175699</v>
      </c>
      <c r="O431" s="6" t="str" cm="1">
        <f t="array" ref="O431">_xlfn.IFS(N431&lt;=100000,"Low",N431&lt;=500000,"Median",N431&lt;=1500000,"High",N431&gt;1500000,"Very High")</f>
        <v>Median</v>
      </c>
      <c r="P431">
        <v>35000000</v>
      </c>
      <c r="Q431">
        <v>321731527</v>
      </c>
      <c r="R431">
        <f t="shared" si="62"/>
        <v>286731527</v>
      </c>
      <c r="S431" t="str">
        <f t="shared" si="63"/>
        <v>Profit</v>
      </c>
      <c r="T431" s="1">
        <v>33735</v>
      </c>
      <c r="U431" t="s">
        <v>175</v>
      </c>
      <c r="V431" s="14">
        <v>33735</v>
      </c>
      <c r="W431" t="str">
        <f t="shared" si="64"/>
        <v>May</v>
      </c>
      <c r="X431" s="4" t="str">
        <f t="shared" si="65"/>
        <v>1992</v>
      </c>
      <c r="Y431" s="6">
        <f t="shared" si="66"/>
        <v>1992</v>
      </c>
      <c r="Z431" s="4" t="str">
        <f t="shared" si="67"/>
        <v>11</v>
      </c>
      <c r="AA431" s="6">
        <f t="shared" si="68"/>
        <v>11</v>
      </c>
      <c r="AB431" t="str">
        <f t="shared" si="69"/>
        <v>Monday</v>
      </c>
    </row>
    <row r="432" spans="1:28" x14ac:dyDescent="0.25">
      <c r="A432" s="3" t="s">
        <v>1121</v>
      </c>
      <c r="B432" t="s">
        <v>1122</v>
      </c>
      <c r="C432" s="3" t="s">
        <v>1122</v>
      </c>
      <c r="D432" s="6">
        <v>0</v>
      </c>
      <c r="E432" s="6">
        <v>202</v>
      </c>
      <c r="F432" s="6">
        <f t="shared" si="60"/>
        <v>3</v>
      </c>
      <c r="G432" s="6">
        <f t="shared" si="61"/>
        <v>22</v>
      </c>
      <c r="H432" s="6" t="str" cm="1">
        <f t="array" ref="H432">_xlfn.IFS(E432&lt;=80,"Series",E432&lt;=120,"TV Movie",E432&gt;120,"Long Movie")</f>
        <v>Long Movie</v>
      </c>
      <c r="I432" t="s">
        <v>8160</v>
      </c>
      <c r="J432" t="s">
        <v>145</v>
      </c>
      <c r="K432" t="s">
        <v>8167</v>
      </c>
      <c r="L432" s="5">
        <v>7.7</v>
      </c>
      <c r="M432" t="str" cm="1">
        <f t="array" ref="M432">_xlfn.IFS(L432&lt;=2,"Flop",L432&lt;=5,"Average",L432&lt;=7,"Hit",L432&lt;=9,"Superhit",L432&gt;9,"BlockBuster")</f>
        <v>Superhit</v>
      </c>
      <c r="N432" s="6">
        <v>100005</v>
      </c>
      <c r="O432" s="6" t="str" cm="1">
        <f t="array" ref="O432">_xlfn.IFS(N432&lt;=100000,"Low",N432&lt;=500000,"Median",N432&lt;=1500000,"High",N432&gt;1500000,"Very High")</f>
        <v>Median</v>
      </c>
      <c r="P432">
        <v>33000000</v>
      </c>
      <c r="Q432">
        <v>48169910</v>
      </c>
      <c r="R432">
        <f t="shared" si="62"/>
        <v>15169910</v>
      </c>
      <c r="S432" t="str">
        <f t="shared" si="63"/>
        <v>Profit</v>
      </c>
      <c r="T432" s="1">
        <v>33925</v>
      </c>
      <c r="U432" t="s">
        <v>858</v>
      </c>
      <c r="V432" s="14">
        <v>33925</v>
      </c>
      <c r="W432" t="str">
        <f t="shared" si="64"/>
        <v>November</v>
      </c>
      <c r="X432" s="4" t="str">
        <f t="shared" si="65"/>
        <v>1992</v>
      </c>
      <c r="Y432" s="6">
        <f t="shared" si="66"/>
        <v>1992</v>
      </c>
      <c r="Z432" s="4" t="str">
        <f t="shared" si="67"/>
        <v>17</v>
      </c>
      <c r="AA432" s="6">
        <f t="shared" si="68"/>
        <v>17</v>
      </c>
      <c r="AB432" t="str">
        <f t="shared" si="69"/>
        <v>Tuesday</v>
      </c>
    </row>
    <row r="433" spans="1:28" x14ac:dyDescent="0.25">
      <c r="A433" s="3" t="s">
        <v>1123</v>
      </c>
      <c r="B433" t="s">
        <v>1124</v>
      </c>
      <c r="C433" s="3" t="s">
        <v>1125</v>
      </c>
      <c r="D433" s="6">
        <v>0</v>
      </c>
      <c r="E433" s="6">
        <v>81</v>
      </c>
      <c r="F433" s="6">
        <f t="shared" si="60"/>
        <v>1</v>
      </c>
      <c r="G433" s="6">
        <f t="shared" si="61"/>
        <v>21</v>
      </c>
      <c r="H433" s="6" t="str" cm="1">
        <f t="array" ref="H433">_xlfn.IFS(E433&lt;=80,"Series",E433&lt;=120,"TV Movie",E433&gt;120,"Long Movie")</f>
        <v>TV Movie</v>
      </c>
      <c r="I433" t="s">
        <v>5529</v>
      </c>
      <c r="J433" t="s">
        <v>8162</v>
      </c>
      <c r="K433" t="s">
        <v>3857</v>
      </c>
      <c r="L433" s="5">
        <v>6.8</v>
      </c>
      <c r="M433" t="str" cm="1">
        <f t="array" ref="M433">_xlfn.IFS(L433&lt;=2,"Flop",L433&lt;=5,"Average",L433&lt;=7,"Hit",L433&lt;=9,"Superhit",L433&gt;9,"BlockBuster")</f>
        <v>Hit</v>
      </c>
      <c r="N433" s="6">
        <v>70247</v>
      </c>
      <c r="O433" s="6" t="str" cm="1">
        <f t="array" ref="O433">_xlfn.IFS(N433&lt;=100000,"Low",N433&lt;=500000,"Median",N433&lt;=1500000,"High",N433&gt;1500000,"Very High")</f>
        <v>Low</v>
      </c>
      <c r="P433">
        <v>7000</v>
      </c>
      <c r="Q433">
        <v>2040920</v>
      </c>
      <c r="R433">
        <f t="shared" si="62"/>
        <v>2033920</v>
      </c>
      <c r="S433" t="str">
        <f t="shared" si="63"/>
        <v>Profit</v>
      </c>
      <c r="T433">
        <v>1992</v>
      </c>
      <c r="U433" t="s">
        <v>1126</v>
      </c>
      <c r="V433" s="14">
        <v>1992</v>
      </c>
      <c r="W433" t="str">
        <f t="shared" si="64"/>
        <v>June</v>
      </c>
      <c r="X433" s="4" t="str">
        <f t="shared" si="65"/>
        <v>1905</v>
      </c>
      <c r="Y433" s="6">
        <f t="shared" si="66"/>
        <v>1905</v>
      </c>
      <c r="Z433" s="4" t="str">
        <f t="shared" si="67"/>
        <v>14</v>
      </c>
      <c r="AA433" s="6">
        <f t="shared" si="68"/>
        <v>14</v>
      </c>
      <c r="AB433" t="str">
        <f t="shared" si="69"/>
        <v>Wednesday</v>
      </c>
    </row>
    <row r="434" spans="1:28" x14ac:dyDescent="0.25">
      <c r="A434" s="3" t="s">
        <v>1127</v>
      </c>
      <c r="B434" t="s">
        <v>1128</v>
      </c>
      <c r="C434" s="3" t="s">
        <v>1128</v>
      </c>
      <c r="D434" s="6">
        <v>0</v>
      </c>
      <c r="E434" s="6">
        <v>104</v>
      </c>
      <c r="F434" s="6">
        <f t="shared" si="60"/>
        <v>1</v>
      </c>
      <c r="G434" s="6">
        <f t="shared" si="61"/>
        <v>44</v>
      </c>
      <c r="H434" s="6" t="str" cm="1">
        <f t="array" ref="H434">_xlfn.IFS(E434&lt;=80,"Series",E434&lt;=120,"TV Movie",E434&gt;120,"Long Movie")</f>
        <v>TV Movie</v>
      </c>
      <c r="I434" t="s">
        <v>132</v>
      </c>
      <c r="J434" t="s">
        <v>145</v>
      </c>
      <c r="K434" t="s">
        <v>8163</v>
      </c>
      <c r="L434" s="5">
        <v>6.5</v>
      </c>
      <c r="M434" t="str" cm="1">
        <f t="array" ref="M434">_xlfn.IFS(L434&lt;=2,"Flop",L434&lt;=5,"Average",L434&lt;=7,"Hit",L434&lt;=9,"Superhit",L434&gt;9,"BlockBuster")</f>
        <v>Hit</v>
      </c>
      <c r="N434" s="6">
        <v>70299</v>
      </c>
      <c r="O434" s="6" t="str" cm="1">
        <f t="array" ref="O434">_xlfn.IFS(N434&lt;=100000,"Low",N434&lt;=500000,"Median",N434&lt;=1500000,"High",N434&gt;1500000,"Very High")</f>
        <v>Low</v>
      </c>
      <c r="P434">
        <v>10000000</v>
      </c>
      <c r="Q434">
        <v>50752337</v>
      </c>
      <c r="R434">
        <f t="shared" si="62"/>
        <v>40752337</v>
      </c>
      <c r="S434" t="str">
        <f t="shared" si="63"/>
        <v>Profit</v>
      </c>
      <c r="T434" s="1">
        <v>33867</v>
      </c>
      <c r="U434" t="s">
        <v>847</v>
      </c>
      <c r="V434" s="14">
        <v>33867</v>
      </c>
      <c r="W434" t="str">
        <f t="shared" si="64"/>
        <v>September</v>
      </c>
      <c r="X434" s="4" t="str">
        <f t="shared" si="65"/>
        <v>1992</v>
      </c>
      <c r="Y434" s="6">
        <f t="shared" si="66"/>
        <v>1992</v>
      </c>
      <c r="Z434" s="4" t="str">
        <f t="shared" si="67"/>
        <v>20</v>
      </c>
      <c r="AA434" s="6">
        <f t="shared" si="68"/>
        <v>20</v>
      </c>
      <c r="AB434" t="str">
        <f t="shared" si="69"/>
        <v>Sunday</v>
      </c>
    </row>
    <row r="435" spans="1:28" x14ac:dyDescent="0.25">
      <c r="A435" s="3" t="s">
        <v>1129</v>
      </c>
      <c r="B435" t="s">
        <v>1130</v>
      </c>
      <c r="C435" s="3" t="s">
        <v>1130</v>
      </c>
      <c r="D435" s="6">
        <v>0</v>
      </c>
      <c r="E435" s="6">
        <v>85</v>
      </c>
      <c r="F435" s="6">
        <f t="shared" si="60"/>
        <v>1</v>
      </c>
      <c r="G435" s="6">
        <f t="shared" si="61"/>
        <v>25</v>
      </c>
      <c r="H435" s="6" t="str" cm="1">
        <f t="array" ref="H435">_xlfn.IFS(E435&lt;=80,"Series",E435&lt;=120,"TV Movie",E435&gt;120,"Long Movie")</f>
        <v>TV Movie</v>
      </c>
      <c r="I435" t="s">
        <v>132</v>
      </c>
      <c r="J435" t="s">
        <v>145</v>
      </c>
      <c r="K435" t="s">
        <v>8163</v>
      </c>
      <c r="L435" s="5">
        <v>7.7</v>
      </c>
      <c r="M435" t="str" cm="1">
        <f t="array" ref="M435">_xlfn.IFS(L435&lt;=2,"Flop",L435&lt;=5,"Average",L435&lt;=7,"Hit",L435&lt;=9,"Superhit",L435&gt;9,"BlockBuster")</f>
        <v>Superhit</v>
      </c>
      <c r="N435" s="6">
        <v>65196</v>
      </c>
      <c r="O435" s="6" t="str" cm="1">
        <f t="array" ref="O435">_xlfn.IFS(N435&lt;=100000,"Low",N435&lt;=500000,"Median",N435&lt;=1500000,"High",N435&gt;1500000,"Very High")</f>
        <v>Low</v>
      </c>
      <c r="P435">
        <v>12000000</v>
      </c>
      <c r="Q435">
        <v>33274049</v>
      </c>
      <c r="R435">
        <f t="shared" si="62"/>
        <v>21274049</v>
      </c>
      <c r="S435" t="str">
        <f t="shared" si="63"/>
        <v>Profit</v>
      </c>
      <c r="T435" s="1">
        <v>33944</v>
      </c>
      <c r="U435" t="s">
        <v>1131</v>
      </c>
      <c r="V435" s="14">
        <v>33944</v>
      </c>
      <c r="W435" t="str">
        <f t="shared" si="64"/>
        <v>December</v>
      </c>
      <c r="X435" s="4" t="str">
        <f t="shared" si="65"/>
        <v>1992</v>
      </c>
      <c r="Y435" s="6">
        <f t="shared" si="66"/>
        <v>1992</v>
      </c>
      <c r="Z435" s="4" t="str">
        <f t="shared" si="67"/>
        <v>6</v>
      </c>
      <c r="AA435" s="6">
        <f t="shared" si="68"/>
        <v>6</v>
      </c>
      <c r="AB435" t="str">
        <f t="shared" si="69"/>
        <v>Sunday</v>
      </c>
    </row>
    <row r="436" spans="1:28" x14ac:dyDescent="0.25">
      <c r="A436" s="3" t="s">
        <v>1132</v>
      </c>
      <c r="B436" t="s">
        <v>1133</v>
      </c>
      <c r="C436" s="3" t="s">
        <v>1133</v>
      </c>
      <c r="D436" s="6">
        <v>0</v>
      </c>
      <c r="E436" s="6">
        <v>120</v>
      </c>
      <c r="F436" s="6">
        <f t="shared" si="60"/>
        <v>2</v>
      </c>
      <c r="G436" s="6">
        <f t="shared" si="61"/>
        <v>0</v>
      </c>
      <c r="H436" s="6" t="str" cm="1">
        <f t="array" ref="H436">_xlfn.IFS(E436&lt;=80,"Series",E436&lt;=120,"TV Movie",E436&gt;120,"Long Movie")</f>
        <v>TV Movie</v>
      </c>
      <c r="I436" t="s">
        <v>132</v>
      </c>
      <c r="J436" t="s">
        <v>8162</v>
      </c>
      <c r="K436" t="s">
        <v>5802</v>
      </c>
      <c r="L436" s="5">
        <v>7.6</v>
      </c>
      <c r="M436" t="str" cm="1">
        <f t="array" ref="M436">_xlfn.IFS(L436&lt;=2,"Flop",L436&lt;=5,"Average",L436&lt;=7,"Hit",L436&lt;=9,"Superhit",L436&gt;9,"BlockBuster")</f>
        <v>Superhit</v>
      </c>
      <c r="N436" s="6">
        <v>136436</v>
      </c>
      <c r="O436" s="6" t="str" cm="1">
        <f t="array" ref="O436">_xlfn.IFS(N436&lt;=100000,"Low",N436&lt;=500000,"Median",N436&lt;=1500000,"High",N436&gt;1500000,"Very High")</f>
        <v>Median</v>
      </c>
      <c r="P436">
        <v>11000000</v>
      </c>
      <c r="Q436">
        <v>64088552</v>
      </c>
      <c r="R436">
        <f t="shared" si="62"/>
        <v>53088552</v>
      </c>
      <c r="S436" t="str">
        <f t="shared" si="63"/>
        <v>Profit</v>
      </c>
      <c r="T436" s="1">
        <v>33676</v>
      </c>
      <c r="U436" t="s">
        <v>535</v>
      </c>
      <c r="V436" s="14">
        <v>33676</v>
      </c>
      <c r="W436" t="str">
        <f t="shared" si="64"/>
        <v>March</v>
      </c>
      <c r="X436" s="4" t="str">
        <f t="shared" si="65"/>
        <v>1992</v>
      </c>
      <c r="Y436" s="6">
        <f t="shared" si="66"/>
        <v>1992</v>
      </c>
      <c r="Z436" s="4" t="str">
        <f t="shared" si="67"/>
        <v>13</v>
      </c>
      <c r="AA436" s="6">
        <f t="shared" si="68"/>
        <v>13</v>
      </c>
      <c r="AB436" t="str">
        <f t="shared" si="69"/>
        <v>Friday</v>
      </c>
    </row>
    <row r="437" spans="1:28" x14ac:dyDescent="0.25">
      <c r="A437" s="3" t="s">
        <v>1134</v>
      </c>
      <c r="B437" t="s">
        <v>1135</v>
      </c>
      <c r="C437" s="3" t="s">
        <v>1135</v>
      </c>
      <c r="D437" s="6">
        <v>0</v>
      </c>
      <c r="E437" s="6">
        <v>84</v>
      </c>
      <c r="F437" s="6">
        <f t="shared" si="60"/>
        <v>1</v>
      </c>
      <c r="G437" s="6">
        <f t="shared" si="61"/>
        <v>24</v>
      </c>
      <c r="H437" s="6" t="str" cm="1">
        <f t="array" ref="H437">_xlfn.IFS(E437&lt;=80,"Series",E437&lt;=120,"TV Movie",E437&gt;120,"Long Movie")</f>
        <v>TV Movie</v>
      </c>
      <c r="I437" t="s">
        <v>5529</v>
      </c>
      <c r="J437" t="s">
        <v>8162</v>
      </c>
      <c r="K437" t="s">
        <v>3857</v>
      </c>
      <c r="L437" s="5">
        <v>5.9</v>
      </c>
      <c r="M437" t="str" cm="1">
        <f t="array" ref="M437">_xlfn.IFS(L437&lt;=2,"Flop",L437&lt;=5,"Average",L437&lt;=7,"Hit",L437&lt;=9,"Superhit",L437&gt;9,"BlockBuster")</f>
        <v>Hit</v>
      </c>
      <c r="N437" s="6">
        <v>50031</v>
      </c>
      <c r="O437" s="6" t="str" cm="1">
        <f t="array" ref="O437">_xlfn.IFS(N437&lt;=100000,"Low",N437&lt;=500000,"Median",N437&lt;=1500000,"High",N437&gt;1500000,"Very High")</f>
        <v>Low</v>
      </c>
      <c r="P437">
        <v>15000000</v>
      </c>
      <c r="Q437">
        <v>44065653</v>
      </c>
      <c r="R437">
        <f t="shared" si="62"/>
        <v>29065653</v>
      </c>
      <c r="S437" t="str">
        <f t="shared" si="63"/>
        <v>Profit</v>
      </c>
      <c r="T437" s="1">
        <v>33913</v>
      </c>
      <c r="U437" t="s">
        <v>1136</v>
      </c>
      <c r="V437" s="14">
        <v>33913</v>
      </c>
      <c r="W437" t="str">
        <f t="shared" si="64"/>
        <v>November</v>
      </c>
      <c r="X437" s="4" t="str">
        <f t="shared" si="65"/>
        <v>1992</v>
      </c>
      <c r="Y437" s="6">
        <f t="shared" si="66"/>
        <v>1992</v>
      </c>
      <c r="Z437" s="4" t="str">
        <f t="shared" si="67"/>
        <v>5</v>
      </c>
      <c r="AA437" s="6">
        <f t="shared" si="68"/>
        <v>5</v>
      </c>
      <c r="AB437" t="str">
        <f t="shared" si="69"/>
        <v>Thursday</v>
      </c>
    </row>
    <row r="438" spans="1:28" x14ac:dyDescent="0.25">
      <c r="A438" s="3" t="s">
        <v>1137</v>
      </c>
      <c r="B438" t="s">
        <v>1138</v>
      </c>
      <c r="C438" s="3" t="s">
        <v>1138</v>
      </c>
      <c r="D438" s="6">
        <v>0</v>
      </c>
      <c r="E438" s="6">
        <v>117</v>
      </c>
      <c r="F438" s="6">
        <f t="shared" si="60"/>
        <v>1</v>
      </c>
      <c r="G438" s="6">
        <f t="shared" si="61"/>
        <v>57</v>
      </c>
      <c r="H438" s="6" t="str" cm="1">
        <f t="array" ref="H438">_xlfn.IFS(E438&lt;=80,"Series",E438&lt;=120,"TV Movie",E438&gt;120,"Long Movie")</f>
        <v>TV Movie</v>
      </c>
      <c r="I438" t="s">
        <v>5529</v>
      </c>
      <c r="J438" t="s">
        <v>3857</v>
      </c>
      <c r="K438" t="s">
        <v>5802</v>
      </c>
      <c r="L438" s="5">
        <v>6.8</v>
      </c>
      <c r="M438" t="str" cm="1">
        <f t="array" ref="M438">_xlfn.IFS(L438&lt;=2,"Flop",L438&lt;=5,"Average",L438&lt;=7,"Hit",L438&lt;=9,"Superhit",L438&gt;9,"BlockBuster")</f>
        <v>Hit</v>
      </c>
      <c r="N438" s="6">
        <v>118305</v>
      </c>
      <c r="O438" s="6" t="str" cm="1">
        <f t="array" ref="O438">_xlfn.IFS(N438&lt;=100000,"Low",N438&lt;=500000,"Median",N438&lt;=1500000,"High",N438&gt;1500000,"Very High")</f>
        <v>Median</v>
      </c>
      <c r="P438">
        <v>45000000</v>
      </c>
      <c r="Q438">
        <v>178051587</v>
      </c>
      <c r="R438">
        <f t="shared" si="62"/>
        <v>133051587</v>
      </c>
      <c r="S438" t="str">
        <f t="shared" si="63"/>
        <v>Profit</v>
      </c>
      <c r="T438" s="1">
        <v>33760</v>
      </c>
      <c r="U438" t="s">
        <v>1139</v>
      </c>
      <c r="V438" s="14">
        <v>33760</v>
      </c>
      <c r="W438" t="str">
        <f t="shared" si="64"/>
        <v>June</v>
      </c>
      <c r="X438" s="4" t="str">
        <f t="shared" si="65"/>
        <v>1992</v>
      </c>
      <c r="Y438" s="6">
        <f t="shared" si="66"/>
        <v>1992</v>
      </c>
      <c r="Z438" s="4" t="str">
        <f t="shared" si="67"/>
        <v>5</v>
      </c>
      <c r="AA438" s="6">
        <f t="shared" si="68"/>
        <v>5</v>
      </c>
      <c r="AB438" t="str">
        <f t="shared" si="69"/>
        <v>Friday</v>
      </c>
    </row>
    <row r="439" spans="1:28" x14ac:dyDescent="0.25">
      <c r="A439" s="3" t="s">
        <v>1140</v>
      </c>
      <c r="B439" t="s">
        <v>1141</v>
      </c>
      <c r="C439" s="3" t="s">
        <v>1141</v>
      </c>
      <c r="D439" s="6">
        <v>0</v>
      </c>
      <c r="E439" s="6">
        <v>124</v>
      </c>
      <c r="F439" s="6">
        <f t="shared" si="60"/>
        <v>2</v>
      </c>
      <c r="G439" s="6">
        <f t="shared" si="61"/>
        <v>4</v>
      </c>
      <c r="H439" s="6" t="str" cm="1">
        <f t="array" ref="H439">_xlfn.IFS(E439&lt;=80,"Series",E439&lt;=120,"TV Movie",E439&gt;120,"Long Movie")</f>
        <v>Long Movie</v>
      </c>
      <c r="I439" t="s">
        <v>132</v>
      </c>
      <c r="J439" t="s">
        <v>8162</v>
      </c>
      <c r="K439" t="s">
        <v>145</v>
      </c>
      <c r="L439" s="5">
        <v>7.5</v>
      </c>
      <c r="M439" t="str" cm="1">
        <f t="array" ref="M439">_xlfn.IFS(L439&lt;=2,"Flop",L439&lt;=5,"Average",L439&lt;=7,"Hit",L439&lt;=9,"Superhit",L439&gt;9,"BlockBuster")</f>
        <v>Superhit</v>
      </c>
      <c r="N439" s="6">
        <v>64461</v>
      </c>
      <c r="O439" s="6" t="str" cm="1">
        <f t="array" ref="O439">_xlfn.IFS(N439&lt;=100000,"Low",N439&lt;=500000,"Median",N439&lt;=1500000,"High",N439&gt;1500000,"Very High")</f>
        <v>Low</v>
      </c>
      <c r="P439">
        <v>8000000</v>
      </c>
      <c r="Q439">
        <v>21706101</v>
      </c>
      <c r="R439">
        <f t="shared" si="62"/>
        <v>13706101</v>
      </c>
      <c r="S439" t="str">
        <f t="shared" si="63"/>
        <v>Profit</v>
      </c>
      <c r="T439" s="1">
        <v>33697</v>
      </c>
      <c r="U439" t="s">
        <v>23</v>
      </c>
      <c r="V439" s="14">
        <v>33697</v>
      </c>
      <c r="W439" t="str">
        <f t="shared" si="64"/>
        <v>April</v>
      </c>
      <c r="X439" s="4" t="str">
        <f t="shared" si="65"/>
        <v>1992</v>
      </c>
      <c r="Y439" s="6">
        <f t="shared" si="66"/>
        <v>1992</v>
      </c>
      <c r="Z439" s="4" t="str">
        <f t="shared" si="67"/>
        <v>3</v>
      </c>
      <c r="AA439" s="6">
        <f t="shared" si="68"/>
        <v>3</v>
      </c>
      <c r="AB439" t="str">
        <f t="shared" si="69"/>
        <v>Friday</v>
      </c>
    </row>
    <row r="440" spans="1:28" x14ac:dyDescent="0.25">
      <c r="A440" s="3" t="s">
        <v>1142</v>
      </c>
      <c r="B440" t="s">
        <v>1143</v>
      </c>
      <c r="C440" s="3" t="s">
        <v>1143</v>
      </c>
      <c r="D440" s="6">
        <v>0</v>
      </c>
      <c r="E440" s="6">
        <v>99</v>
      </c>
      <c r="F440" s="6">
        <f t="shared" si="60"/>
        <v>1</v>
      </c>
      <c r="G440" s="6">
        <f t="shared" si="61"/>
        <v>39</v>
      </c>
      <c r="H440" s="6" t="str" cm="1">
        <f t="array" ref="H440">_xlfn.IFS(E440&lt;=80,"Series",E440&lt;=120,"TV Movie",E440&gt;120,"Long Movie")</f>
        <v>TV Movie</v>
      </c>
      <c r="I440" t="s">
        <v>8162</v>
      </c>
      <c r="J440" t="s">
        <v>3857</v>
      </c>
      <c r="K440" t="s">
        <v>5802</v>
      </c>
      <c r="L440" s="5">
        <v>8.3000000000000007</v>
      </c>
      <c r="M440" t="str" cm="1">
        <f t="array" ref="M440">_xlfn.IFS(L440&lt;=2,"Flop",L440&lt;=5,"Average",L440&lt;=7,"Hit",L440&lt;=9,"Superhit",L440&gt;9,"BlockBuster")</f>
        <v>Superhit</v>
      </c>
      <c r="N440" s="6">
        <v>1065281</v>
      </c>
      <c r="O440" s="6" t="str" cm="1">
        <f t="array" ref="O440">_xlfn.IFS(N440&lt;=100000,"Low",N440&lt;=500000,"Median",N440&lt;=1500000,"High",N440&gt;1500000,"Very High")</f>
        <v>High</v>
      </c>
      <c r="P440">
        <v>1200000</v>
      </c>
      <c r="Q440">
        <v>2913644</v>
      </c>
      <c r="R440">
        <f t="shared" si="62"/>
        <v>1713644</v>
      </c>
      <c r="S440" t="str">
        <f t="shared" si="63"/>
        <v>Profit</v>
      </c>
      <c r="T440" s="1">
        <v>33624</v>
      </c>
      <c r="U440" t="s">
        <v>1144</v>
      </c>
      <c r="V440" s="14">
        <v>33624</v>
      </c>
      <c r="W440" t="str">
        <f t="shared" si="64"/>
        <v>January</v>
      </c>
      <c r="X440" s="4" t="str">
        <f t="shared" si="65"/>
        <v>1992</v>
      </c>
      <c r="Y440" s="6">
        <f t="shared" si="66"/>
        <v>1992</v>
      </c>
      <c r="Z440" s="4" t="str">
        <f t="shared" si="67"/>
        <v>21</v>
      </c>
      <c r="AA440" s="6">
        <f t="shared" si="68"/>
        <v>21</v>
      </c>
      <c r="AB440" t="str">
        <f t="shared" si="69"/>
        <v>Tuesday</v>
      </c>
    </row>
    <row r="441" spans="1:28" x14ac:dyDescent="0.25">
      <c r="A441" s="3" t="s">
        <v>1145</v>
      </c>
      <c r="B441" t="s">
        <v>1146</v>
      </c>
      <c r="C441" s="3" t="s">
        <v>1146</v>
      </c>
      <c r="D441" s="6">
        <v>0</v>
      </c>
      <c r="E441" s="6">
        <v>123</v>
      </c>
      <c r="F441" s="6">
        <f t="shared" si="60"/>
        <v>2</v>
      </c>
      <c r="G441" s="6">
        <f t="shared" si="61"/>
        <v>3</v>
      </c>
      <c r="H441" s="6" t="str" cm="1">
        <f t="array" ref="H441">_xlfn.IFS(E441&lt;=80,"Series",E441&lt;=120,"TV Movie",E441&gt;120,"Long Movie")</f>
        <v>Long Movie</v>
      </c>
      <c r="I441" t="s">
        <v>145</v>
      </c>
      <c r="J441" t="s">
        <v>5802</v>
      </c>
      <c r="K441" t="s">
        <v>5802</v>
      </c>
      <c r="L441" s="5">
        <v>7.2</v>
      </c>
      <c r="M441" t="str" cm="1">
        <f t="array" ref="M441">_xlfn.IFS(L441&lt;=2,"Flop",L441&lt;=5,"Average",L441&lt;=7,"Hit",L441&lt;=9,"Superhit",L441&gt;9,"BlockBuster")</f>
        <v>Superhit</v>
      </c>
      <c r="N441" s="6">
        <v>64036</v>
      </c>
      <c r="O441" s="6" t="str" cm="1">
        <f t="array" ref="O441">_xlfn.IFS(N441&lt;=100000,"Low",N441&lt;=500000,"Median",N441&lt;=1500000,"High",N441&gt;1500000,"Very High")</f>
        <v>Low</v>
      </c>
      <c r="P441">
        <v>12000000</v>
      </c>
      <c r="Q441">
        <v>43440294</v>
      </c>
      <c r="R441">
        <f t="shared" si="62"/>
        <v>31440294</v>
      </c>
      <c r="S441" t="str">
        <f t="shared" si="63"/>
        <v>Profit</v>
      </c>
      <c r="T441" s="1">
        <v>33860</v>
      </c>
      <c r="U441" t="s">
        <v>295</v>
      </c>
      <c r="V441" s="14">
        <v>33860</v>
      </c>
      <c r="W441" t="str">
        <f t="shared" si="64"/>
        <v>September</v>
      </c>
      <c r="X441" s="4" t="str">
        <f t="shared" si="65"/>
        <v>1992</v>
      </c>
      <c r="Y441" s="6">
        <f t="shared" si="66"/>
        <v>1992</v>
      </c>
      <c r="Z441" s="4" t="str">
        <f t="shared" si="67"/>
        <v>13</v>
      </c>
      <c r="AA441" s="6">
        <f t="shared" si="68"/>
        <v>13</v>
      </c>
      <c r="AB441" t="str">
        <f t="shared" si="69"/>
        <v>Sunday</v>
      </c>
    </row>
    <row r="442" spans="1:28" x14ac:dyDescent="0.25">
      <c r="A442" s="3" t="s">
        <v>1147</v>
      </c>
      <c r="B442" t="s">
        <v>1148</v>
      </c>
      <c r="C442" s="3" t="s">
        <v>1148</v>
      </c>
      <c r="D442" s="6">
        <v>0</v>
      </c>
      <c r="E442" s="6">
        <v>156</v>
      </c>
      <c r="F442" s="6">
        <f t="shared" si="60"/>
        <v>2</v>
      </c>
      <c r="G442" s="6">
        <f t="shared" si="61"/>
        <v>36</v>
      </c>
      <c r="H442" s="6" t="str" cm="1">
        <f t="array" ref="H442">_xlfn.IFS(E442&lt;=80,"Series",E442&lt;=120,"TV Movie",E442&gt;120,"Long Movie")</f>
        <v>Long Movie</v>
      </c>
      <c r="I442" t="s">
        <v>145</v>
      </c>
      <c r="J442" t="s">
        <v>5802</v>
      </c>
      <c r="K442" t="s">
        <v>5802</v>
      </c>
      <c r="L442" s="5">
        <v>8</v>
      </c>
      <c r="M442" t="str" cm="1">
        <f t="array" ref="M442">_xlfn.IFS(L442&lt;=2,"Flop",L442&lt;=5,"Average",L442&lt;=7,"Hit",L442&lt;=9,"Superhit",L442&gt;9,"BlockBuster")</f>
        <v>Superhit</v>
      </c>
      <c r="N442" s="6">
        <v>319700</v>
      </c>
      <c r="O442" s="6" t="str" cm="1">
        <f t="array" ref="O442">_xlfn.IFS(N442&lt;=100000,"Low",N442&lt;=500000,"Median",N442&lt;=1500000,"High",N442&gt;1500000,"Very High")</f>
        <v>Median</v>
      </c>
      <c r="P442">
        <v>31000000</v>
      </c>
      <c r="Q442">
        <v>134095253</v>
      </c>
      <c r="R442">
        <f t="shared" si="62"/>
        <v>103095253</v>
      </c>
      <c r="S442" t="str">
        <f t="shared" si="63"/>
        <v>Profit</v>
      </c>
      <c r="T442" s="1">
        <v>33961</v>
      </c>
      <c r="U442" t="s">
        <v>449</v>
      </c>
      <c r="V442" s="14">
        <v>33961</v>
      </c>
      <c r="W442" t="str">
        <f t="shared" si="64"/>
        <v>December</v>
      </c>
      <c r="X442" s="4" t="str">
        <f t="shared" si="65"/>
        <v>1992</v>
      </c>
      <c r="Y442" s="6">
        <f t="shared" si="66"/>
        <v>1992</v>
      </c>
      <c r="Z442" s="4" t="str">
        <f t="shared" si="67"/>
        <v>23</v>
      </c>
      <c r="AA442" s="6">
        <f t="shared" si="68"/>
        <v>23</v>
      </c>
      <c r="AB442" t="str">
        <f t="shared" si="69"/>
        <v>Wednesday</v>
      </c>
    </row>
    <row r="443" spans="1:28" x14ac:dyDescent="0.25">
      <c r="A443" s="3" t="s">
        <v>1149</v>
      </c>
      <c r="B443" t="s">
        <v>1150</v>
      </c>
      <c r="C443" s="3" t="s">
        <v>1150</v>
      </c>
      <c r="D443" s="6">
        <v>0</v>
      </c>
      <c r="E443" s="6">
        <v>100</v>
      </c>
      <c r="F443" s="6">
        <f t="shared" si="60"/>
        <v>1</v>
      </c>
      <c r="G443" s="6">
        <f t="shared" si="61"/>
        <v>40</v>
      </c>
      <c r="H443" s="6" t="str" cm="1">
        <f t="array" ref="H443">_xlfn.IFS(E443&lt;=80,"Series",E443&lt;=120,"TV Movie",E443&gt;120,"Long Movie")</f>
        <v>TV Movie</v>
      </c>
      <c r="I443" t="s">
        <v>132</v>
      </c>
      <c r="J443" t="s">
        <v>8163</v>
      </c>
      <c r="K443" t="s">
        <v>8165</v>
      </c>
      <c r="L443" s="5">
        <v>6.5</v>
      </c>
      <c r="M443" t="str" cm="1">
        <f t="array" ref="M443">_xlfn.IFS(L443&lt;=2,"Flop",L443&lt;=5,"Average",L443&lt;=7,"Hit",L443&lt;=9,"Superhit",L443&gt;9,"BlockBuster")</f>
        <v>Hit</v>
      </c>
      <c r="N443" s="6">
        <v>105868</v>
      </c>
      <c r="O443" s="6" t="str" cm="1">
        <f t="array" ref="O443">_xlfn.IFS(N443&lt;=100000,"Low",N443&lt;=500000,"Median",N443&lt;=1500000,"High",N443&gt;1500000,"Very High")</f>
        <v>Median</v>
      </c>
      <c r="P443">
        <v>31000000</v>
      </c>
      <c r="Q443">
        <v>231605150</v>
      </c>
      <c r="R443">
        <f t="shared" si="62"/>
        <v>200605150</v>
      </c>
      <c r="S443" t="str">
        <f t="shared" si="63"/>
        <v>Profit</v>
      </c>
      <c r="T443" s="1">
        <v>33753</v>
      </c>
      <c r="U443" t="s">
        <v>689</v>
      </c>
      <c r="V443" s="14">
        <v>33753</v>
      </c>
      <c r="W443" t="str">
        <f t="shared" si="64"/>
        <v>May</v>
      </c>
      <c r="X443" s="4" t="str">
        <f t="shared" si="65"/>
        <v>1992</v>
      </c>
      <c r="Y443" s="6">
        <f t="shared" si="66"/>
        <v>1992</v>
      </c>
      <c r="Z443" s="4" t="str">
        <f t="shared" si="67"/>
        <v>29</v>
      </c>
      <c r="AA443" s="6">
        <f t="shared" si="68"/>
        <v>29</v>
      </c>
      <c r="AB443" t="str">
        <f t="shared" si="69"/>
        <v>Friday</v>
      </c>
    </row>
    <row r="444" spans="1:28" x14ac:dyDescent="0.25">
      <c r="A444" s="3" t="s">
        <v>1151</v>
      </c>
      <c r="B444" t="s">
        <v>1152</v>
      </c>
      <c r="C444" s="3" t="s">
        <v>1152</v>
      </c>
      <c r="D444" s="6">
        <v>0</v>
      </c>
      <c r="E444" s="6">
        <v>126</v>
      </c>
      <c r="F444" s="6">
        <f t="shared" si="60"/>
        <v>2</v>
      </c>
      <c r="G444" s="6">
        <f t="shared" si="61"/>
        <v>6</v>
      </c>
      <c r="H444" s="6" t="str" cm="1">
        <f t="array" ref="H444">_xlfn.IFS(E444&lt;=80,"Series",E444&lt;=120,"TV Movie",E444&gt;120,"Long Movie")</f>
        <v>Long Movie</v>
      </c>
      <c r="I444" t="s">
        <v>132</v>
      </c>
      <c r="J444" t="s">
        <v>8162</v>
      </c>
      <c r="K444" t="s">
        <v>145</v>
      </c>
      <c r="L444" s="5">
        <v>7.1</v>
      </c>
      <c r="M444" t="str" cm="1">
        <f t="array" ref="M444">_xlfn.IFS(L444&lt;=2,"Flop",L444&lt;=5,"Average",L444&lt;=7,"Hit",L444&lt;=9,"Superhit",L444&gt;9,"BlockBuster")</f>
        <v>Superhit</v>
      </c>
      <c r="N444" s="6">
        <v>61440</v>
      </c>
      <c r="O444" s="6" t="str" cm="1">
        <f t="array" ref="O444">_xlfn.IFS(N444&lt;=100000,"Low",N444&lt;=500000,"Median",N444&lt;=1500000,"High",N444&gt;1500000,"Very High")</f>
        <v>Low</v>
      </c>
      <c r="P444">
        <v>23000000</v>
      </c>
      <c r="Q444">
        <v>105232691</v>
      </c>
      <c r="R444">
        <f t="shared" si="62"/>
        <v>82232691</v>
      </c>
      <c r="S444" t="str">
        <f t="shared" si="63"/>
        <v>Profit</v>
      </c>
      <c r="T444" s="1">
        <v>33856</v>
      </c>
      <c r="U444" t="s">
        <v>864</v>
      </c>
      <c r="V444" s="14">
        <v>33856</v>
      </c>
      <c r="W444" t="str">
        <f t="shared" si="64"/>
        <v>September</v>
      </c>
      <c r="X444" s="4" t="str">
        <f t="shared" si="65"/>
        <v>1992</v>
      </c>
      <c r="Y444" s="6">
        <f t="shared" si="66"/>
        <v>1992</v>
      </c>
      <c r="Z444" s="4" t="str">
        <f t="shared" si="67"/>
        <v>9</v>
      </c>
      <c r="AA444" s="6">
        <f t="shared" si="68"/>
        <v>9</v>
      </c>
      <c r="AB444" t="str">
        <f t="shared" si="69"/>
        <v>Wednesday</v>
      </c>
    </row>
    <row r="445" spans="1:28" x14ac:dyDescent="0.25">
      <c r="A445" s="3" t="s">
        <v>1153</v>
      </c>
      <c r="B445" t="s">
        <v>1154</v>
      </c>
      <c r="C445" s="3" t="s">
        <v>1154</v>
      </c>
      <c r="D445" s="6">
        <v>0</v>
      </c>
      <c r="E445" s="6">
        <v>134</v>
      </c>
      <c r="F445" s="6">
        <f t="shared" si="60"/>
        <v>2</v>
      </c>
      <c r="G445" s="6">
        <f t="shared" si="61"/>
        <v>14</v>
      </c>
      <c r="H445" s="6" t="str" cm="1">
        <f t="array" ref="H445">_xlfn.IFS(E445&lt;=80,"Series",E445&lt;=120,"TV Movie",E445&gt;120,"Long Movie")</f>
        <v>Long Movie</v>
      </c>
      <c r="I445" t="s">
        <v>145</v>
      </c>
      <c r="J445" t="s">
        <v>83</v>
      </c>
      <c r="K445" t="s">
        <v>8166</v>
      </c>
      <c r="L445" s="5">
        <v>7.3</v>
      </c>
      <c r="M445" t="str" cm="1">
        <f t="array" ref="M445">_xlfn.IFS(L445&lt;=2,"Flop",L445&lt;=5,"Average",L445&lt;=7,"Hit",L445&lt;=9,"Superhit",L445&gt;9,"BlockBuster")</f>
        <v>Superhit</v>
      </c>
      <c r="N445" s="6">
        <v>102709</v>
      </c>
      <c r="O445" s="6" t="str" cm="1">
        <f t="array" ref="O445">_xlfn.IFS(N445&lt;=100000,"Low",N445&lt;=500000,"Median",N445&lt;=1500000,"High",N445&gt;1500000,"Very High")</f>
        <v>Median</v>
      </c>
      <c r="P445">
        <v>10000000</v>
      </c>
      <c r="Q445">
        <v>4184990</v>
      </c>
      <c r="R445">
        <f t="shared" si="62"/>
        <v>-5815010</v>
      </c>
      <c r="S445" t="str">
        <f t="shared" si="63"/>
        <v>Loss</v>
      </c>
      <c r="T445" s="2">
        <v>33725</v>
      </c>
      <c r="U445" t="s">
        <v>164</v>
      </c>
      <c r="V445" s="14">
        <v>33725</v>
      </c>
      <c r="W445" t="str">
        <f t="shared" si="64"/>
        <v>May</v>
      </c>
      <c r="X445" s="4" t="str">
        <f t="shared" si="65"/>
        <v>1992</v>
      </c>
      <c r="Y445" s="6">
        <f t="shared" si="66"/>
        <v>1992</v>
      </c>
      <c r="Z445" s="4" t="str">
        <f t="shared" si="67"/>
        <v>1</v>
      </c>
      <c r="AA445" s="6">
        <f t="shared" si="68"/>
        <v>1</v>
      </c>
      <c r="AB445" t="str">
        <f t="shared" si="69"/>
        <v>Friday</v>
      </c>
    </row>
    <row r="446" spans="1:28" x14ac:dyDescent="0.25">
      <c r="A446" s="3" t="s">
        <v>1155</v>
      </c>
      <c r="B446" t="s">
        <v>1156</v>
      </c>
      <c r="C446" s="3" t="s">
        <v>1156</v>
      </c>
      <c r="D446" s="6">
        <v>0</v>
      </c>
      <c r="E446" s="6">
        <v>103</v>
      </c>
      <c r="F446" s="6">
        <f t="shared" si="60"/>
        <v>1</v>
      </c>
      <c r="G446" s="6">
        <f t="shared" si="61"/>
        <v>43</v>
      </c>
      <c r="H446" s="6" t="str" cm="1">
        <f t="array" ref="H446">_xlfn.IFS(E446&lt;=80,"Series",E446&lt;=120,"TV Movie",E446&gt;120,"Long Movie")</f>
        <v>TV Movie</v>
      </c>
      <c r="I446" t="s">
        <v>5529</v>
      </c>
      <c r="J446" t="s">
        <v>3857</v>
      </c>
      <c r="K446" t="s">
        <v>5802</v>
      </c>
      <c r="L446" s="5">
        <v>6.5</v>
      </c>
      <c r="M446" t="str" cm="1">
        <f t="array" ref="M446">_xlfn.IFS(L446&lt;=2,"Flop",L446&lt;=5,"Average",L446&lt;=7,"Hit",L446&lt;=9,"Superhit",L446&gt;9,"BlockBuster")</f>
        <v>Hit</v>
      </c>
      <c r="N446" s="6">
        <v>93348</v>
      </c>
      <c r="O446" s="6" t="str" cm="1">
        <f t="array" ref="O446">_xlfn.IFS(N446&lt;=100000,"Low",N446&lt;=500000,"Median",N446&lt;=1500000,"High",N446&gt;1500000,"Very High")</f>
        <v>Low</v>
      </c>
      <c r="P446">
        <v>35000000</v>
      </c>
      <c r="Q446">
        <v>156563139</v>
      </c>
      <c r="R446">
        <f t="shared" si="62"/>
        <v>121563139</v>
      </c>
      <c r="S446" t="str">
        <f t="shared" si="63"/>
        <v>Profit</v>
      </c>
      <c r="T446">
        <v>1992</v>
      </c>
      <c r="U446" t="s">
        <v>1157</v>
      </c>
      <c r="V446" s="14">
        <v>1992</v>
      </c>
      <c r="W446" t="str">
        <f t="shared" si="64"/>
        <v>June</v>
      </c>
      <c r="X446" s="4" t="str">
        <f t="shared" si="65"/>
        <v>1905</v>
      </c>
      <c r="Y446" s="6">
        <f t="shared" si="66"/>
        <v>1905</v>
      </c>
      <c r="Z446" s="4" t="str">
        <f t="shared" si="67"/>
        <v>14</v>
      </c>
      <c r="AA446" s="6">
        <f t="shared" si="68"/>
        <v>14</v>
      </c>
      <c r="AB446" t="str">
        <f t="shared" si="69"/>
        <v>Wednesday</v>
      </c>
    </row>
    <row r="447" spans="1:28" x14ac:dyDescent="0.25">
      <c r="A447" s="3" t="s">
        <v>1158</v>
      </c>
      <c r="B447" t="s">
        <v>1159</v>
      </c>
      <c r="C447" s="3" t="s">
        <v>1159</v>
      </c>
      <c r="D447" s="6">
        <v>0</v>
      </c>
      <c r="E447" s="6">
        <v>130</v>
      </c>
      <c r="F447" s="6">
        <f t="shared" si="60"/>
        <v>2</v>
      </c>
      <c r="G447" s="6">
        <f t="shared" si="61"/>
        <v>10</v>
      </c>
      <c r="H447" s="6" t="str" cm="1">
        <f t="array" ref="H447">_xlfn.IFS(E447&lt;=80,"Series",E447&lt;=120,"TV Movie",E447&gt;120,"Long Movie")</f>
        <v>Long Movie</v>
      </c>
      <c r="I447" t="s">
        <v>145</v>
      </c>
      <c r="J447" t="s">
        <v>178</v>
      </c>
      <c r="K447" t="s">
        <v>5802</v>
      </c>
      <c r="L447" s="5">
        <v>8.1999999999999993</v>
      </c>
      <c r="M447" t="str" cm="1">
        <f t="array" ref="M447">_xlfn.IFS(L447&lt;=2,"Flop",L447&lt;=5,"Average",L447&lt;=7,"Hit",L447&lt;=9,"Superhit",L447&gt;9,"BlockBuster")</f>
        <v>Superhit</v>
      </c>
      <c r="N447" s="6">
        <v>428316</v>
      </c>
      <c r="O447" s="6" t="str" cm="1">
        <f t="array" ref="O447">_xlfn.IFS(N447&lt;=100000,"Low",N447&lt;=500000,"Median",N447&lt;=1500000,"High",N447&gt;1500000,"Very High")</f>
        <v>Median</v>
      </c>
      <c r="P447">
        <v>14400000</v>
      </c>
      <c r="Q447">
        <v>159167799</v>
      </c>
      <c r="R447">
        <f t="shared" si="62"/>
        <v>144767799</v>
      </c>
      <c r="S447" t="str">
        <f t="shared" si="63"/>
        <v>Profit</v>
      </c>
      <c r="T447">
        <v>1992</v>
      </c>
      <c r="U447" t="s">
        <v>69</v>
      </c>
      <c r="V447" s="14">
        <v>1992</v>
      </c>
      <c r="W447" t="str">
        <f t="shared" si="64"/>
        <v>June</v>
      </c>
      <c r="X447" s="4" t="str">
        <f t="shared" si="65"/>
        <v>1905</v>
      </c>
      <c r="Y447" s="6">
        <f t="shared" si="66"/>
        <v>1905</v>
      </c>
      <c r="Z447" s="4" t="str">
        <f t="shared" si="67"/>
        <v>14</v>
      </c>
      <c r="AA447" s="6">
        <f t="shared" si="68"/>
        <v>14</v>
      </c>
      <c r="AB447" t="str">
        <f t="shared" si="69"/>
        <v>Wednesday</v>
      </c>
    </row>
    <row r="448" spans="1:28" x14ac:dyDescent="0.25">
      <c r="A448" s="3" t="s">
        <v>1160</v>
      </c>
      <c r="B448" t="s">
        <v>1161</v>
      </c>
      <c r="C448" s="3" t="s">
        <v>1161</v>
      </c>
      <c r="D448" s="6">
        <v>0</v>
      </c>
      <c r="E448" s="6">
        <v>102</v>
      </c>
      <c r="F448" s="6">
        <f t="shared" si="60"/>
        <v>1</v>
      </c>
      <c r="G448" s="6">
        <f t="shared" si="61"/>
        <v>42</v>
      </c>
      <c r="H448" s="6" t="str" cm="1">
        <f t="array" ref="H448">_xlfn.IFS(E448&lt;=80,"Series",E448&lt;=120,"TV Movie",E448&gt;120,"Long Movie")</f>
        <v>TV Movie</v>
      </c>
      <c r="I448" t="s">
        <v>5529</v>
      </c>
      <c r="J448" t="s">
        <v>8161</v>
      </c>
      <c r="K448" t="s">
        <v>5802</v>
      </c>
      <c r="L448" s="5">
        <v>6.1</v>
      </c>
      <c r="M448" t="str" cm="1">
        <f t="array" ref="M448">_xlfn.IFS(L448&lt;=2,"Flop",L448&lt;=5,"Average",L448&lt;=7,"Hit",L448&lt;=9,"Superhit",L448&gt;9,"BlockBuster")</f>
        <v>Hit</v>
      </c>
      <c r="N448" s="6">
        <v>94559</v>
      </c>
      <c r="O448" s="6" t="str" cm="1">
        <f t="array" ref="O448">_xlfn.IFS(N448&lt;=100000,"Low",N448&lt;=500000,"Median",N448&lt;=1500000,"High",N448&gt;1500000,"Very High")</f>
        <v>Low</v>
      </c>
      <c r="P448">
        <v>23000000</v>
      </c>
      <c r="Q448">
        <v>36299898</v>
      </c>
      <c r="R448">
        <f t="shared" si="62"/>
        <v>13299898</v>
      </c>
      <c r="S448" t="str">
        <f t="shared" si="63"/>
        <v>Profit</v>
      </c>
      <c r="T448">
        <v>1992</v>
      </c>
      <c r="U448" t="s">
        <v>1162</v>
      </c>
      <c r="V448" s="14">
        <v>1992</v>
      </c>
      <c r="W448" t="str">
        <f t="shared" si="64"/>
        <v>June</v>
      </c>
      <c r="X448" s="4" t="str">
        <f t="shared" si="65"/>
        <v>1905</v>
      </c>
      <c r="Y448" s="6">
        <f t="shared" si="66"/>
        <v>1905</v>
      </c>
      <c r="Z448" s="4" t="str">
        <f t="shared" si="67"/>
        <v>14</v>
      </c>
      <c r="AA448" s="6">
        <f t="shared" si="68"/>
        <v>14</v>
      </c>
      <c r="AB448" t="str">
        <f t="shared" si="69"/>
        <v>Wednesday</v>
      </c>
    </row>
    <row r="449" spans="1:28" x14ac:dyDescent="0.25">
      <c r="A449" s="3" t="s">
        <v>1163</v>
      </c>
      <c r="B449" t="s">
        <v>1164</v>
      </c>
      <c r="C449" s="3" t="s">
        <v>1164</v>
      </c>
      <c r="D449" s="6">
        <v>0</v>
      </c>
      <c r="E449" s="6">
        <v>94</v>
      </c>
      <c r="F449" s="6">
        <f t="shared" si="60"/>
        <v>1</v>
      </c>
      <c r="G449" s="6">
        <f t="shared" si="61"/>
        <v>34</v>
      </c>
      <c r="H449" s="6" t="str" cm="1">
        <f t="array" ref="H449">_xlfn.IFS(E449&lt;=80,"Series",E449&lt;=120,"TV Movie",E449&gt;120,"Long Movie")</f>
        <v>TV Movie</v>
      </c>
      <c r="I449" t="s">
        <v>132</v>
      </c>
      <c r="J449" t="s">
        <v>8165</v>
      </c>
      <c r="K449" t="s">
        <v>5802</v>
      </c>
      <c r="L449" s="5">
        <v>7</v>
      </c>
      <c r="M449" t="str" cm="1">
        <f t="array" ref="M449">_xlfn.IFS(L449&lt;=2,"Flop",L449&lt;=5,"Average",L449&lt;=7,"Hit",L449&lt;=9,"Superhit",L449&gt;9,"BlockBuster")</f>
        <v>Hit</v>
      </c>
      <c r="N449" s="6">
        <v>166944</v>
      </c>
      <c r="O449" s="6" t="str" cm="1">
        <f t="array" ref="O449">_xlfn.IFS(N449&lt;=100000,"Low",N449&lt;=500000,"Median",N449&lt;=1500000,"High",N449&gt;1500000,"Very High")</f>
        <v>Median</v>
      </c>
      <c r="P449">
        <v>20000000</v>
      </c>
      <c r="Q449">
        <v>183097323</v>
      </c>
      <c r="R449">
        <f t="shared" si="62"/>
        <v>163097323</v>
      </c>
      <c r="S449" t="str">
        <f t="shared" si="63"/>
        <v>Profit</v>
      </c>
      <c r="T449" s="1">
        <v>33648</v>
      </c>
      <c r="U449" t="s">
        <v>1165</v>
      </c>
      <c r="V449" s="14">
        <v>33648</v>
      </c>
      <c r="W449" t="str">
        <f t="shared" si="64"/>
        <v>February</v>
      </c>
      <c r="X449" s="4" t="str">
        <f t="shared" si="65"/>
        <v>1992</v>
      </c>
      <c r="Y449" s="6">
        <f t="shared" si="66"/>
        <v>1992</v>
      </c>
      <c r="Z449" s="4" t="str">
        <f t="shared" si="67"/>
        <v>14</v>
      </c>
      <c r="AA449" s="6">
        <f t="shared" si="68"/>
        <v>14</v>
      </c>
      <c r="AB449" t="str">
        <f t="shared" si="69"/>
        <v>Friday</v>
      </c>
    </row>
    <row r="450" spans="1:28" x14ac:dyDescent="0.25">
      <c r="A450" s="3" t="s">
        <v>1166</v>
      </c>
      <c r="B450" t="s">
        <v>1167</v>
      </c>
      <c r="C450" s="3" t="s">
        <v>1167</v>
      </c>
      <c r="D450" s="6">
        <v>0</v>
      </c>
      <c r="E450" s="6">
        <v>94</v>
      </c>
      <c r="F450" s="6">
        <f t="shared" si="60"/>
        <v>1</v>
      </c>
      <c r="G450" s="6">
        <f t="shared" si="61"/>
        <v>34</v>
      </c>
      <c r="H450" s="6" t="str" cm="1">
        <f t="array" ref="H450">_xlfn.IFS(E450&lt;=80,"Series",E450&lt;=120,"TV Movie",E450&gt;120,"Long Movie")</f>
        <v>TV Movie</v>
      </c>
      <c r="I450" t="s">
        <v>132</v>
      </c>
      <c r="J450" t="s">
        <v>8156</v>
      </c>
      <c r="K450" t="s">
        <v>5802</v>
      </c>
      <c r="L450" s="5">
        <v>6.8</v>
      </c>
      <c r="M450" t="str" cm="1">
        <f t="array" ref="M450">_xlfn.IFS(L450&lt;=2,"Flop",L450&lt;=5,"Average",L450&lt;=7,"Hit",L450&lt;=9,"Superhit",L450&gt;9,"BlockBuster")</f>
        <v>Hit</v>
      </c>
      <c r="N450" s="6">
        <v>106793</v>
      </c>
      <c r="O450" s="6" t="str" cm="1">
        <f t="array" ref="O450">_xlfn.IFS(N450&lt;=100000,"Low",N450&lt;=500000,"Median",N450&lt;=1500000,"High",N450&gt;1500000,"Very High")</f>
        <v>Median</v>
      </c>
      <c r="P450">
        <v>47000000</v>
      </c>
      <c r="Q450">
        <v>48919043</v>
      </c>
      <c r="R450">
        <f t="shared" si="62"/>
        <v>1919043</v>
      </c>
      <c r="S450" t="str">
        <f t="shared" si="63"/>
        <v>Profit</v>
      </c>
      <c r="T450" s="1">
        <v>34292</v>
      </c>
      <c r="U450" t="s">
        <v>998</v>
      </c>
      <c r="V450" s="14">
        <v>34292</v>
      </c>
      <c r="W450" t="str">
        <f t="shared" si="64"/>
        <v>November</v>
      </c>
      <c r="X450" s="4" t="str">
        <f t="shared" si="65"/>
        <v>1993</v>
      </c>
      <c r="Y450" s="6">
        <f t="shared" si="66"/>
        <v>1993</v>
      </c>
      <c r="Z450" s="4" t="str">
        <f t="shared" si="67"/>
        <v>19</v>
      </c>
      <c r="AA450" s="6">
        <f t="shared" si="68"/>
        <v>19</v>
      </c>
      <c r="AB450" t="str">
        <f t="shared" si="69"/>
        <v>Friday</v>
      </c>
    </row>
    <row r="451" spans="1:28" x14ac:dyDescent="0.25">
      <c r="A451" s="3" t="s">
        <v>1168</v>
      </c>
      <c r="B451" t="s">
        <v>1169</v>
      </c>
      <c r="C451" s="3" t="s">
        <v>1169</v>
      </c>
      <c r="D451" s="6">
        <v>0</v>
      </c>
      <c r="E451" s="6">
        <v>139</v>
      </c>
      <c r="F451" s="6">
        <f t="shared" ref="F451:F514" si="70">INT(E451/60)</f>
        <v>2</v>
      </c>
      <c r="G451" s="6">
        <f t="shared" ref="G451:G514" si="71">MOD(E451,60)</f>
        <v>19</v>
      </c>
      <c r="H451" s="6" t="str" cm="1">
        <f t="array" ref="H451">_xlfn.IFS(E451&lt;=80,"Series",E451&lt;=120,"TV Movie",E451&gt;120,"Long Movie")</f>
        <v>Long Movie</v>
      </c>
      <c r="I451" t="s">
        <v>145</v>
      </c>
      <c r="J451" t="s">
        <v>8157</v>
      </c>
      <c r="K451" t="s">
        <v>5802</v>
      </c>
      <c r="L451" s="5">
        <v>7.2</v>
      </c>
      <c r="M451" t="str" cm="1">
        <f t="array" ref="M451">_xlfn.IFS(L451&lt;=2,"Flop",L451&lt;=5,"Average",L451&lt;=7,"Hit",L451&lt;=9,"Superhit",L451&gt;9,"BlockBuster")</f>
        <v>Superhit</v>
      </c>
      <c r="N451" s="6">
        <v>65561</v>
      </c>
      <c r="O451" s="6" t="str" cm="1">
        <f t="array" ref="O451">_xlfn.IFS(N451&lt;=100000,"Low",N451&lt;=500000,"Median",N451&lt;=1500000,"High",N451&gt;1500000,"Very High")</f>
        <v>Low</v>
      </c>
      <c r="P451">
        <v>34000000</v>
      </c>
      <c r="Q451">
        <v>32255953</v>
      </c>
      <c r="R451">
        <f t="shared" ref="R451:R514" si="72">Q451-P451</f>
        <v>-1744047</v>
      </c>
      <c r="S451" t="str">
        <f t="shared" ref="S451:S514" si="73">IF(R451&gt;0,"Profit","Loss")</f>
        <v>Loss</v>
      </c>
      <c r="T451">
        <v>1993</v>
      </c>
      <c r="U451" t="s">
        <v>88</v>
      </c>
      <c r="V451" s="14">
        <v>1993</v>
      </c>
      <c r="W451" t="str">
        <f t="shared" ref="W451:W514" si="74">TEXT(V451,"MMMM")</f>
        <v>June</v>
      </c>
      <c r="X451" s="4" t="str">
        <f t="shared" ref="X451:X514" si="75">TEXT(V451,"YYYY")</f>
        <v>1905</v>
      </c>
      <c r="Y451" s="6">
        <f t="shared" ref="Y451:Y514" si="76">VALUE(X451)</f>
        <v>1905</v>
      </c>
      <c r="Z451" s="4" t="str">
        <f t="shared" ref="Z451:Z514" si="77">TEXT(V451,"d")</f>
        <v>15</v>
      </c>
      <c r="AA451" s="6">
        <f t="shared" ref="AA451:AA514" si="78">VALUE(Z451)</f>
        <v>15</v>
      </c>
      <c r="AB451" t="str">
        <f t="shared" ref="AB451:AB514" si="79">TEXT(V451,"dddd")</f>
        <v>Thursday</v>
      </c>
    </row>
    <row r="452" spans="1:28" x14ac:dyDescent="0.25">
      <c r="A452" s="3" t="s">
        <v>1170</v>
      </c>
      <c r="B452" t="s">
        <v>1171</v>
      </c>
      <c r="C452" s="3" t="s">
        <v>1171</v>
      </c>
      <c r="D452" s="6">
        <v>0</v>
      </c>
      <c r="E452" s="6">
        <v>128</v>
      </c>
      <c r="F452" s="6">
        <f t="shared" si="70"/>
        <v>2</v>
      </c>
      <c r="G452" s="6">
        <f t="shared" si="71"/>
        <v>8</v>
      </c>
      <c r="H452" s="6" t="str" cm="1">
        <f t="array" ref="H452">_xlfn.IFS(E452&lt;=80,"Series",E452&lt;=120,"TV Movie",E452&gt;120,"Long Movie")</f>
        <v>Long Movie</v>
      </c>
      <c r="I452" t="s">
        <v>8158</v>
      </c>
      <c r="J452" t="s">
        <v>8160</v>
      </c>
      <c r="K452" t="s">
        <v>145</v>
      </c>
      <c r="L452" s="5">
        <v>7.1</v>
      </c>
      <c r="M452" t="str" cm="1">
        <f t="array" ref="M452">_xlfn.IFS(L452&lt;=2,"Flop",L452&lt;=5,"Average",L452&lt;=7,"Hit",L452&lt;=9,"Superhit",L452&gt;9,"BlockBuster")</f>
        <v>Superhit</v>
      </c>
      <c r="N452" s="6">
        <v>59587</v>
      </c>
      <c r="O452" s="6" t="str" cm="1">
        <f t="array" ref="O452">_xlfn.IFS(N452&lt;=100000,"Low",N452&lt;=500000,"Median",N452&lt;=1500000,"High",N452&gt;1500000,"Very High")</f>
        <v>Low</v>
      </c>
      <c r="P452">
        <v>32000000</v>
      </c>
      <c r="Q452">
        <v>36733909</v>
      </c>
      <c r="R452">
        <f t="shared" si="72"/>
        <v>4733909</v>
      </c>
      <c r="S452" t="str">
        <f t="shared" si="73"/>
        <v>Profit</v>
      </c>
      <c r="T452" s="1">
        <v>33984</v>
      </c>
      <c r="U452" t="s">
        <v>927</v>
      </c>
      <c r="V452" s="14">
        <v>33984</v>
      </c>
      <c r="W452" t="str">
        <f t="shared" si="74"/>
        <v>January</v>
      </c>
      <c r="X452" s="4" t="str">
        <f t="shared" si="75"/>
        <v>1993</v>
      </c>
      <c r="Y452" s="6">
        <f t="shared" si="76"/>
        <v>1993</v>
      </c>
      <c r="Z452" s="4" t="str">
        <f t="shared" si="77"/>
        <v>15</v>
      </c>
      <c r="AA452" s="6">
        <f t="shared" si="78"/>
        <v>15</v>
      </c>
      <c r="AB452" t="str">
        <f t="shared" si="79"/>
        <v>Friday</v>
      </c>
    </row>
    <row r="453" spans="1:28" x14ac:dyDescent="0.25">
      <c r="A453" s="3" t="s">
        <v>1172</v>
      </c>
      <c r="B453" t="s">
        <v>1173</v>
      </c>
      <c r="C453" s="3" t="s">
        <v>1173</v>
      </c>
      <c r="D453" s="6">
        <v>0</v>
      </c>
      <c r="E453" s="6">
        <v>81</v>
      </c>
      <c r="F453" s="6">
        <f t="shared" si="70"/>
        <v>1</v>
      </c>
      <c r="G453" s="6">
        <f t="shared" si="71"/>
        <v>21</v>
      </c>
      <c r="H453" s="6" t="str" cm="1">
        <f t="array" ref="H453">_xlfn.IFS(E453&lt;=80,"Series",E453&lt;=120,"TV Movie",E453&gt;120,"Long Movie")</f>
        <v>TV Movie</v>
      </c>
      <c r="I453" t="s">
        <v>132</v>
      </c>
      <c r="J453" t="s">
        <v>83</v>
      </c>
      <c r="K453" t="s">
        <v>5802</v>
      </c>
      <c r="L453" s="5">
        <v>7.4</v>
      </c>
      <c r="M453" t="str" cm="1">
        <f t="array" ref="M453">_xlfn.IFS(L453&lt;=2,"Flop",L453&lt;=5,"Average",L453&lt;=7,"Hit",L453&lt;=9,"Superhit",L453&gt;9,"BlockBuster")</f>
        <v>Superhit</v>
      </c>
      <c r="N453" s="6">
        <v>191239</v>
      </c>
      <c r="O453" s="6" t="str" cm="1">
        <f t="array" ref="O453">_xlfn.IFS(N453&lt;=100000,"Low",N453&lt;=500000,"Median",N453&lt;=1500000,"High",N453&gt;1500000,"Very High")</f>
        <v>Median</v>
      </c>
      <c r="P453">
        <v>13000000</v>
      </c>
      <c r="Q453">
        <v>11505925</v>
      </c>
      <c r="R453">
        <f t="shared" si="72"/>
        <v>-1494075</v>
      </c>
      <c r="S453" t="str">
        <f t="shared" si="73"/>
        <v>Loss</v>
      </c>
      <c r="T453" s="1">
        <v>33886</v>
      </c>
      <c r="U453" t="s">
        <v>359</v>
      </c>
      <c r="V453" s="14">
        <v>33886</v>
      </c>
      <c r="W453" t="str">
        <f t="shared" si="74"/>
        <v>October</v>
      </c>
      <c r="X453" s="4" t="str">
        <f t="shared" si="75"/>
        <v>1992</v>
      </c>
      <c r="Y453" s="6">
        <f t="shared" si="76"/>
        <v>1992</v>
      </c>
      <c r="Z453" s="4" t="str">
        <f t="shared" si="77"/>
        <v>9</v>
      </c>
      <c r="AA453" s="6">
        <f t="shared" si="78"/>
        <v>9</v>
      </c>
      <c r="AB453" t="str">
        <f t="shared" si="79"/>
        <v>Friday</v>
      </c>
    </row>
    <row r="454" spans="1:28" x14ac:dyDescent="0.25">
      <c r="A454" s="3" t="s">
        <v>1174</v>
      </c>
      <c r="B454" t="s">
        <v>1175</v>
      </c>
      <c r="C454" s="3" t="s">
        <v>1175</v>
      </c>
      <c r="D454" s="6">
        <v>0</v>
      </c>
      <c r="E454" s="6">
        <v>76</v>
      </c>
      <c r="F454" s="6">
        <f t="shared" si="70"/>
        <v>1</v>
      </c>
      <c r="G454" s="6">
        <f t="shared" si="71"/>
        <v>16</v>
      </c>
      <c r="H454" s="6" t="str" cm="1">
        <f t="array" ref="H454">_xlfn.IFS(E454&lt;=80,"Series",E454&lt;=120,"TV Movie",E454&gt;120,"Long Movie")</f>
        <v>Series</v>
      </c>
      <c r="I454" t="s">
        <v>5529</v>
      </c>
      <c r="J454" t="s">
        <v>8158</v>
      </c>
      <c r="K454" t="s">
        <v>8159</v>
      </c>
      <c r="L454" s="5">
        <v>7.8</v>
      </c>
      <c r="M454" t="str" cm="1">
        <f t="array" ref="M454">_xlfn.IFS(L454&lt;=2,"Flop",L454&lt;=5,"Average",L454&lt;=7,"Hit",L454&lt;=9,"Superhit",L454&gt;9,"BlockBuster")</f>
        <v>Superhit</v>
      </c>
      <c r="N454" s="6">
        <v>55204</v>
      </c>
      <c r="O454" s="6" t="str" cm="1">
        <f t="array" ref="O454">_xlfn.IFS(N454&lt;=100000,"Low",N454&lt;=500000,"Median",N454&lt;=1500000,"High",N454&gt;1500000,"Very High")</f>
        <v>Low</v>
      </c>
      <c r="P454">
        <v>6000000</v>
      </c>
      <c r="Q454">
        <v>5848204</v>
      </c>
      <c r="R454">
        <f t="shared" si="72"/>
        <v>-151796</v>
      </c>
      <c r="S454" t="str">
        <f t="shared" si="73"/>
        <v>Loss</v>
      </c>
      <c r="T454" s="1">
        <v>34328</v>
      </c>
      <c r="U454" t="s">
        <v>1176</v>
      </c>
      <c r="V454" s="14">
        <v>34328</v>
      </c>
      <c r="W454" t="str">
        <f t="shared" si="74"/>
        <v>December</v>
      </c>
      <c r="X454" s="4" t="str">
        <f t="shared" si="75"/>
        <v>1993</v>
      </c>
      <c r="Y454" s="6">
        <f t="shared" si="76"/>
        <v>1993</v>
      </c>
      <c r="Z454" s="4" t="str">
        <f t="shared" si="77"/>
        <v>25</v>
      </c>
      <c r="AA454" s="6">
        <f t="shared" si="78"/>
        <v>25</v>
      </c>
      <c r="AB454" t="str">
        <f t="shared" si="79"/>
        <v>Saturday</v>
      </c>
    </row>
    <row r="455" spans="1:28" x14ac:dyDescent="0.25">
      <c r="A455" s="3" t="s">
        <v>1177</v>
      </c>
      <c r="B455" t="s">
        <v>1178</v>
      </c>
      <c r="C455" s="3" t="s">
        <v>1178</v>
      </c>
      <c r="D455" s="6">
        <v>0</v>
      </c>
      <c r="E455" s="6">
        <v>121</v>
      </c>
      <c r="F455" s="6">
        <f t="shared" si="70"/>
        <v>2</v>
      </c>
      <c r="G455" s="6">
        <f t="shared" si="71"/>
        <v>1</v>
      </c>
      <c r="H455" s="6" t="str" cm="1">
        <f t="array" ref="H455">_xlfn.IFS(E455&lt;=80,"Series",E455&lt;=120,"TV Movie",E455&gt;120,"Long Movie")</f>
        <v>Long Movie</v>
      </c>
      <c r="I455" t="s">
        <v>8162</v>
      </c>
      <c r="J455" t="s">
        <v>145</v>
      </c>
      <c r="K455" t="s">
        <v>5802</v>
      </c>
      <c r="L455" s="5">
        <v>7.8</v>
      </c>
      <c r="M455" t="str" cm="1">
        <f t="array" ref="M455">_xlfn.IFS(L455&lt;=2,"Flop",L455&lt;=5,"Average",L455&lt;=7,"Hit",L455&lt;=9,"Superhit",L455&gt;9,"BlockBuster")</f>
        <v>Superhit</v>
      </c>
      <c r="N455" s="6">
        <v>155013</v>
      </c>
      <c r="O455" s="6" t="str" cm="1">
        <f t="array" ref="O455">_xlfn.IFS(N455&lt;=100000,"Low",N455&lt;=500000,"Median",N455&lt;=1500000,"High",N455&gt;1500000,"Very High")</f>
        <v>Median</v>
      </c>
      <c r="P455">
        <v>22000000</v>
      </c>
      <c r="Q455">
        <v>17287898</v>
      </c>
      <c r="R455">
        <f t="shared" si="72"/>
        <v>-4712102</v>
      </c>
      <c r="S455" t="str">
        <f t="shared" si="73"/>
        <v>Loss</v>
      </c>
      <c r="T455" s="1">
        <v>34221</v>
      </c>
      <c r="U455" t="s">
        <v>1179</v>
      </c>
      <c r="V455" s="14">
        <v>34221</v>
      </c>
      <c r="W455" t="str">
        <f t="shared" si="74"/>
        <v>September</v>
      </c>
      <c r="X455" s="4" t="str">
        <f t="shared" si="75"/>
        <v>1993</v>
      </c>
      <c r="Y455" s="6">
        <f t="shared" si="76"/>
        <v>1993</v>
      </c>
      <c r="Z455" s="4" t="str">
        <f t="shared" si="77"/>
        <v>9</v>
      </c>
      <c r="AA455" s="6">
        <f t="shared" si="78"/>
        <v>9</v>
      </c>
      <c r="AB455" t="str">
        <f t="shared" si="79"/>
        <v>Thursday</v>
      </c>
    </row>
    <row r="456" spans="1:28" x14ac:dyDescent="0.25">
      <c r="A456" s="3" t="s">
        <v>1180</v>
      </c>
      <c r="B456" t="s">
        <v>1181</v>
      </c>
      <c r="C456" s="3" t="s">
        <v>1181</v>
      </c>
      <c r="D456" s="6">
        <v>0</v>
      </c>
      <c r="E456" s="6">
        <v>144</v>
      </c>
      <c r="F456" s="6">
        <f t="shared" si="70"/>
        <v>2</v>
      </c>
      <c r="G456" s="6">
        <f t="shared" si="71"/>
        <v>24</v>
      </c>
      <c r="H456" s="6" t="str" cm="1">
        <f t="array" ref="H456">_xlfn.IFS(E456&lt;=80,"Series",E456&lt;=120,"TV Movie",E456&gt;120,"Long Movie")</f>
        <v>Long Movie</v>
      </c>
      <c r="I456" t="s">
        <v>8162</v>
      </c>
      <c r="J456" t="s">
        <v>145</v>
      </c>
      <c r="K456" t="s">
        <v>3857</v>
      </c>
      <c r="L456" s="5">
        <v>7.9</v>
      </c>
      <c r="M456" t="str" cm="1">
        <f t="array" ref="M456">_xlfn.IFS(L456&lt;=2,"Flop",L456&lt;=5,"Average",L456&lt;=7,"Hit",L456&lt;=9,"Superhit",L456&gt;9,"BlockBuster")</f>
        <v>Superhit</v>
      </c>
      <c r="N456" s="6">
        <v>228408</v>
      </c>
      <c r="O456" s="6" t="str" cm="1">
        <f t="array" ref="O456">_xlfn.IFS(N456&lt;=100000,"Low",N456&lt;=500000,"Median",N456&lt;=1500000,"High",N456&gt;1500000,"Very High")</f>
        <v>Median</v>
      </c>
      <c r="P456">
        <v>30000000</v>
      </c>
      <c r="Q456">
        <v>63848322</v>
      </c>
      <c r="R456">
        <f t="shared" si="72"/>
        <v>33848322</v>
      </c>
      <c r="S456" t="str">
        <f t="shared" si="73"/>
        <v>Profit</v>
      </c>
      <c r="T456" s="1">
        <v>34280</v>
      </c>
      <c r="U456" t="s">
        <v>161</v>
      </c>
      <c r="V456" s="14">
        <v>34280</v>
      </c>
      <c r="W456" t="str">
        <f t="shared" si="74"/>
        <v>November</v>
      </c>
      <c r="X456" s="4" t="str">
        <f t="shared" si="75"/>
        <v>1993</v>
      </c>
      <c r="Y456" s="6">
        <f t="shared" si="76"/>
        <v>1993</v>
      </c>
      <c r="Z456" s="4" t="str">
        <f t="shared" si="77"/>
        <v>7</v>
      </c>
      <c r="AA456" s="6">
        <f t="shared" si="78"/>
        <v>7</v>
      </c>
      <c r="AB456" t="str">
        <f t="shared" si="79"/>
        <v>Sunday</v>
      </c>
    </row>
    <row r="457" spans="1:28" x14ac:dyDescent="0.25">
      <c r="A457" s="3" t="s">
        <v>1182</v>
      </c>
      <c r="B457" t="s">
        <v>1183</v>
      </c>
      <c r="C457" s="3" t="s">
        <v>1183</v>
      </c>
      <c r="D457" s="6">
        <v>0</v>
      </c>
      <c r="E457" s="6">
        <v>113</v>
      </c>
      <c r="F457" s="6">
        <f t="shared" si="70"/>
        <v>1</v>
      </c>
      <c r="G457" s="6">
        <f t="shared" si="71"/>
        <v>53</v>
      </c>
      <c r="H457" s="6" t="str" cm="1">
        <f t="array" ref="H457">_xlfn.IFS(E457&lt;=80,"Series",E457&lt;=120,"TV Movie",E457&gt;120,"Long Movie")</f>
        <v>TV Movie</v>
      </c>
      <c r="I457" t="s">
        <v>5529</v>
      </c>
      <c r="J457" t="s">
        <v>8158</v>
      </c>
      <c r="K457" t="s">
        <v>3857</v>
      </c>
      <c r="L457" s="5">
        <v>6.5</v>
      </c>
      <c r="M457" t="str" cm="1">
        <f t="array" ref="M457">_xlfn.IFS(L457&lt;=2,"Flop",L457&lt;=5,"Average",L457&lt;=7,"Hit",L457&lt;=9,"Superhit",L457&gt;9,"BlockBuster")</f>
        <v>Hit</v>
      </c>
      <c r="N457" s="6">
        <v>137282</v>
      </c>
      <c r="O457" s="6" t="str" cm="1">
        <f t="array" ref="O457">_xlfn.IFS(N457&lt;=100000,"Low",N457&lt;=500000,"Median",N457&lt;=1500000,"High",N457&gt;1500000,"Very High")</f>
        <v>Median</v>
      </c>
      <c r="P457">
        <v>70000000</v>
      </c>
      <c r="Q457">
        <v>255000211</v>
      </c>
      <c r="R457">
        <f t="shared" si="72"/>
        <v>185000211</v>
      </c>
      <c r="S457" t="str">
        <f t="shared" si="73"/>
        <v>Profit</v>
      </c>
      <c r="T457">
        <v>1993</v>
      </c>
      <c r="U457" t="s">
        <v>801</v>
      </c>
      <c r="V457" s="14">
        <v>1993</v>
      </c>
      <c r="W457" t="str">
        <f t="shared" si="74"/>
        <v>June</v>
      </c>
      <c r="X457" s="4" t="str">
        <f t="shared" si="75"/>
        <v>1905</v>
      </c>
      <c r="Y457" s="6">
        <f t="shared" si="76"/>
        <v>1905</v>
      </c>
      <c r="Z457" s="4" t="str">
        <f t="shared" si="77"/>
        <v>15</v>
      </c>
      <c r="AA457" s="6">
        <f t="shared" si="78"/>
        <v>15</v>
      </c>
      <c r="AB457" t="str">
        <f t="shared" si="79"/>
        <v>Thursday</v>
      </c>
    </row>
    <row r="458" spans="1:28" x14ac:dyDescent="0.25">
      <c r="A458" s="3" t="s">
        <v>1184</v>
      </c>
      <c r="B458" t="s">
        <v>1185</v>
      </c>
      <c r="C458" s="3" t="s">
        <v>1185</v>
      </c>
      <c r="D458" s="6">
        <v>0</v>
      </c>
      <c r="E458" s="6">
        <v>88</v>
      </c>
      <c r="F458" s="6">
        <f t="shared" si="70"/>
        <v>1</v>
      </c>
      <c r="G458" s="6">
        <f t="shared" si="71"/>
        <v>28</v>
      </c>
      <c r="H458" s="6" t="str" cm="1">
        <f t="array" ref="H458">_xlfn.IFS(E458&lt;=80,"Series",E458&lt;=120,"TV Movie",E458&gt;120,"Long Movie")</f>
        <v>TV Movie</v>
      </c>
      <c r="I458" t="s">
        <v>132</v>
      </c>
      <c r="J458" t="s">
        <v>8161</v>
      </c>
      <c r="K458" t="s">
        <v>5802</v>
      </c>
      <c r="L458" s="5">
        <v>5.4</v>
      </c>
      <c r="M458" t="str" cm="1">
        <f t="array" ref="M458">_xlfn.IFS(L458&lt;=2,"Flop",L458&lt;=5,"Average",L458&lt;=7,"Hit",L458&lt;=9,"Superhit",L458&gt;9,"BlockBuster")</f>
        <v>Hit</v>
      </c>
      <c r="N458" s="6">
        <v>57049</v>
      </c>
      <c r="O458" s="6" t="str" cm="1">
        <f t="array" ref="O458">_xlfn.IFS(N458&lt;=100000,"Low",N458&lt;=500000,"Median",N458&lt;=1500000,"High",N458&gt;1500000,"Very High")</f>
        <v>Low</v>
      </c>
      <c r="P458">
        <v>30000000</v>
      </c>
      <c r="Q458">
        <v>21274717</v>
      </c>
      <c r="R458">
        <f t="shared" si="72"/>
        <v>-8725283</v>
      </c>
      <c r="S458" t="str">
        <f t="shared" si="73"/>
        <v>Loss</v>
      </c>
      <c r="T458" s="1">
        <v>34173</v>
      </c>
      <c r="U458" t="s">
        <v>988</v>
      </c>
      <c r="V458" s="14">
        <v>34173</v>
      </c>
      <c r="W458" t="str">
        <f t="shared" si="74"/>
        <v>July</v>
      </c>
      <c r="X458" s="4" t="str">
        <f t="shared" si="75"/>
        <v>1993</v>
      </c>
      <c r="Y458" s="6">
        <f t="shared" si="76"/>
        <v>1993</v>
      </c>
      <c r="Z458" s="4" t="str">
        <f t="shared" si="77"/>
        <v>23</v>
      </c>
      <c r="AA458" s="6">
        <f t="shared" si="78"/>
        <v>23</v>
      </c>
      <c r="AB458" t="str">
        <f t="shared" si="79"/>
        <v>Friday</v>
      </c>
    </row>
    <row r="459" spans="1:28" x14ac:dyDescent="0.25">
      <c r="A459" s="3" t="s">
        <v>1186</v>
      </c>
      <c r="B459" t="s">
        <v>1187</v>
      </c>
      <c r="C459" s="3" t="s">
        <v>1187</v>
      </c>
      <c r="D459" s="6">
        <v>0</v>
      </c>
      <c r="E459" s="6">
        <v>98</v>
      </c>
      <c r="F459" s="6">
        <f t="shared" si="70"/>
        <v>1</v>
      </c>
      <c r="G459" s="6">
        <f t="shared" si="71"/>
        <v>38</v>
      </c>
      <c r="H459" s="6" t="str" cm="1">
        <f t="array" ref="H459">_xlfn.IFS(E459&lt;=80,"Series",E459&lt;=120,"TV Movie",E459&gt;120,"Long Movie")</f>
        <v>TV Movie</v>
      </c>
      <c r="I459" t="s">
        <v>8158</v>
      </c>
      <c r="J459" t="s">
        <v>132</v>
      </c>
      <c r="K459" t="s">
        <v>8163</v>
      </c>
      <c r="L459" s="5">
        <v>7</v>
      </c>
      <c r="M459" t="str" cm="1">
        <f t="array" ref="M459">_xlfn.IFS(L459&lt;=2,"Flop",L459&lt;=5,"Average",L459&lt;=7,"Hit",L459&lt;=9,"Superhit",L459&gt;9,"BlockBuster")</f>
        <v>Hit</v>
      </c>
      <c r="N459" s="6">
        <v>110981</v>
      </c>
      <c r="O459" s="6" t="str" cm="1">
        <f t="array" ref="O459">_xlfn.IFS(N459&lt;=100000,"Low",N459&lt;=500000,"Median",N459&lt;=1500000,"High",N459&gt;1500000,"Very High")</f>
        <v>Median</v>
      </c>
      <c r="P459">
        <v>14000000</v>
      </c>
      <c r="Q459">
        <v>154856263</v>
      </c>
      <c r="R459">
        <f t="shared" si="72"/>
        <v>140856263</v>
      </c>
      <c r="S459" t="str">
        <f t="shared" si="73"/>
        <v>Profit</v>
      </c>
      <c r="T459" s="1">
        <v>34243</v>
      </c>
      <c r="U459" t="s">
        <v>1188</v>
      </c>
      <c r="V459" s="14">
        <v>34243</v>
      </c>
      <c r="W459" t="str">
        <f t="shared" si="74"/>
        <v>October</v>
      </c>
      <c r="X459" s="4" t="str">
        <f t="shared" si="75"/>
        <v>1993</v>
      </c>
      <c r="Y459" s="6">
        <f t="shared" si="76"/>
        <v>1993</v>
      </c>
      <c r="Z459" s="4" t="str">
        <f t="shared" si="77"/>
        <v>1</v>
      </c>
      <c r="AA459" s="6">
        <f t="shared" si="78"/>
        <v>1</v>
      </c>
      <c r="AB459" t="str">
        <f t="shared" si="79"/>
        <v>Friday</v>
      </c>
    </row>
    <row r="460" spans="1:28" x14ac:dyDescent="0.25">
      <c r="A460" s="3" t="s">
        <v>1189</v>
      </c>
      <c r="B460" t="s">
        <v>1190</v>
      </c>
      <c r="C460" s="3" t="s">
        <v>1190</v>
      </c>
      <c r="D460" s="6">
        <v>0</v>
      </c>
      <c r="E460" s="6">
        <v>110</v>
      </c>
      <c r="F460" s="6">
        <f t="shared" si="70"/>
        <v>1</v>
      </c>
      <c r="G460" s="6">
        <f t="shared" si="71"/>
        <v>50</v>
      </c>
      <c r="H460" s="6" t="str" cm="1">
        <f t="array" ref="H460">_xlfn.IFS(E460&lt;=80,"Series",E460&lt;=120,"TV Movie",E460&gt;120,"Long Movie")</f>
        <v>TV Movie</v>
      </c>
      <c r="I460" t="s">
        <v>132</v>
      </c>
      <c r="J460" t="s">
        <v>8157</v>
      </c>
      <c r="K460" t="s">
        <v>5802</v>
      </c>
      <c r="L460" s="5">
        <v>6.9</v>
      </c>
      <c r="M460" t="str" cm="1">
        <f t="array" ref="M460">_xlfn.IFS(L460&lt;=2,"Flop",L460&lt;=5,"Average",L460&lt;=7,"Hit",L460&lt;=9,"Superhit",L460&gt;9,"BlockBuster")</f>
        <v>Hit</v>
      </c>
      <c r="N460" s="6">
        <v>56096</v>
      </c>
      <c r="O460" s="6" t="str" cm="1">
        <f t="array" ref="O460">_xlfn.IFS(N460&lt;=100000,"Low",N460&lt;=500000,"Median",N460&lt;=1500000,"High",N460&gt;1500000,"Very High")</f>
        <v>Low</v>
      </c>
      <c r="P460">
        <v>28000000</v>
      </c>
      <c r="Q460">
        <v>63270710</v>
      </c>
      <c r="R460">
        <f t="shared" si="72"/>
        <v>35270710</v>
      </c>
      <c r="S460" t="str">
        <f t="shared" si="73"/>
        <v>Profit</v>
      </c>
      <c r="T460">
        <v>1993</v>
      </c>
      <c r="U460" t="s">
        <v>342</v>
      </c>
      <c r="V460" s="14">
        <v>1993</v>
      </c>
      <c r="W460" t="str">
        <f t="shared" si="74"/>
        <v>June</v>
      </c>
      <c r="X460" s="4" t="str">
        <f t="shared" si="75"/>
        <v>1905</v>
      </c>
      <c r="Y460" s="6">
        <f t="shared" si="76"/>
        <v>1905</v>
      </c>
      <c r="Z460" s="4" t="str">
        <f t="shared" si="77"/>
        <v>15</v>
      </c>
      <c r="AA460" s="6">
        <f t="shared" si="78"/>
        <v>15</v>
      </c>
      <c r="AB460" t="str">
        <f t="shared" si="79"/>
        <v>Thursday</v>
      </c>
    </row>
    <row r="461" spans="1:28" x14ac:dyDescent="0.25">
      <c r="A461" s="3" t="s">
        <v>1191</v>
      </c>
      <c r="B461" t="s">
        <v>1192</v>
      </c>
      <c r="C461" s="3" t="s">
        <v>1192</v>
      </c>
      <c r="D461" s="6">
        <v>0</v>
      </c>
      <c r="E461" s="6">
        <v>103</v>
      </c>
      <c r="F461" s="6">
        <f t="shared" si="70"/>
        <v>1</v>
      </c>
      <c r="G461" s="6">
        <f t="shared" si="71"/>
        <v>43</v>
      </c>
      <c r="H461" s="6" t="str" cm="1">
        <f t="array" ref="H461">_xlfn.IFS(E461&lt;=80,"Series",E461&lt;=120,"TV Movie",E461&gt;120,"Long Movie")</f>
        <v>TV Movie</v>
      </c>
      <c r="I461" t="s">
        <v>132</v>
      </c>
      <c r="J461" t="s">
        <v>5802</v>
      </c>
      <c r="K461" t="s">
        <v>5802</v>
      </c>
      <c r="L461" s="5">
        <v>7.6</v>
      </c>
      <c r="M461" t="str" cm="1">
        <f t="array" ref="M461">_xlfn.IFS(L461&lt;=2,"Flop",L461&lt;=5,"Average",L461&lt;=7,"Hit",L461&lt;=9,"Superhit",L461&gt;9,"BlockBuster")</f>
        <v>Superhit</v>
      </c>
      <c r="N461" s="6">
        <v>195202</v>
      </c>
      <c r="O461" s="6" t="str" cm="1">
        <f t="array" ref="O461">_xlfn.IFS(N461&lt;=100000,"Low",N461&lt;=500000,"Median",N461&lt;=1500000,"High",N461&gt;1500000,"Very High")</f>
        <v>Median</v>
      </c>
      <c r="P461">
        <v>6900000</v>
      </c>
      <c r="Q461">
        <v>8001005</v>
      </c>
      <c r="R461">
        <f t="shared" si="72"/>
        <v>1101005</v>
      </c>
      <c r="S461" t="str">
        <f t="shared" si="73"/>
        <v>Profit</v>
      </c>
      <c r="T461" s="1">
        <v>34124</v>
      </c>
      <c r="U461" t="s">
        <v>1193</v>
      </c>
      <c r="V461" s="14">
        <v>34124</v>
      </c>
      <c r="W461" t="str">
        <f t="shared" si="74"/>
        <v>June</v>
      </c>
      <c r="X461" s="4" t="str">
        <f t="shared" si="75"/>
        <v>1993</v>
      </c>
      <c r="Y461" s="6">
        <f t="shared" si="76"/>
        <v>1993</v>
      </c>
      <c r="Z461" s="4" t="str">
        <f t="shared" si="77"/>
        <v>4</v>
      </c>
      <c r="AA461" s="6">
        <f t="shared" si="78"/>
        <v>4</v>
      </c>
      <c r="AB461" t="str">
        <f t="shared" si="79"/>
        <v>Friday</v>
      </c>
    </row>
    <row r="462" spans="1:28" x14ac:dyDescent="0.25">
      <c r="A462" s="3" t="s">
        <v>1194</v>
      </c>
      <c r="B462" t="s">
        <v>1195</v>
      </c>
      <c r="C462" s="3" t="s">
        <v>1195</v>
      </c>
      <c r="D462" s="6">
        <v>0</v>
      </c>
      <c r="E462" s="6">
        <v>115</v>
      </c>
      <c r="F462" s="6">
        <f t="shared" si="70"/>
        <v>1</v>
      </c>
      <c r="G462" s="6">
        <f t="shared" si="71"/>
        <v>55</v>
      </c>
      <c r="H462" s="6" t="str" cm="1">
        <f t="array" ref="H462">_xlfn.IFS(E462&lt;=80,"Series",E462&lt;=120,"TV Movie",E462&gt;120,"Long Movie")</f>
        <v>TV Movie</v>
      </c>
      <c r="I462" t="s">
        <v>5529</v>
      </c>
      <c r="J462" t="s">
        <v>8161</v>
      </c>
      <c r="K462" t="s">
        <v>3857</v>
      </c>
      <c r="L462" s="5">
        <v>6.7</v>
      </c>
      <c r="M462" t="str" cm="1">
        <f t="array" ref="M462">_xlfn.IFS(L462&lt;=2,"Flop",L462&lt;=5,"Average",L462&lt;=7,"Hit",L462&lt;=9,"Superhit",L462&gt;9,"BlockBuster")</f>
        <v>Hit</v>
      </c>
      <c r="N462" s="6">
        <v>188681</v>
      </c>
      <c r="O462" s="6" t="str" cm="1">
        <f t="array" ref="O462">_xlfn.IFS(N462&lt;=100000,"Low",N462&lt;=500000,"Median",N462&lt;=1500000,"High",N462&gt;1500000,"Very High")</f>
        <v>Median</v>
      </c>
      <c r="P462">
        <v>57000000</v>
      </c>
      <c r="Q462">
        <v>58055768</v>
      </c>
      <c r="R462">
        <f t="shared" si="72"/>
        <v>1055768</v>
      </c>
      <c r="S462" t="str">
        <f t="shared" si="73"/>
        <v>Profit</v>
      </c>
      <c r="T462" s="1">
        <v>34249</v>
      </c>
      <c r="U462" t="s">
        <v>1196</v>
      </c>
      <c r="V462" s="14">
        <v>34249</v>
      </c>
      <c r="W462" t="str">
        <f t="shared" si="74"/>
        <v>October</v>
      </c>
      <c r="X462" s="4" t="str">
        <f t="shared" si="75"/>
        <v>1993</v>
      </c>
      <c r="Y462" s="6">
        <f t="shared" si="76"/>
        <v>1993</v>
      </c>
      <c r="Z462" s="4" t="str">
        <f t="shared" si="77"/>
        <v>7</v>
      </c>
      <c r="AA462" s="6">
        <f t="shared" si="78"/>
        <v>7</v>
      </c>
      <c r="AB462" t="str">
        <f t="shared" si="79"/>
        <v>Thursday</v>
      </c>
    </row>
    <row r="463" spans="1:28" x14ac:dyDescent="0.25">
      <c r="A463" s="3" t="s">
        <v>1197</v>
      </c>
      <c r="B463" t="s">
        <v>1198</v>
      </c>
      <c r="C463" s="3" t="s">
        <v>1198</v>
      </c>
      <c r="D463" s="6">
        <v>0</v>
      </c>
      <c r="E463" s="6">
        <v>113</v>
      </c>
      <c r="F463" s="6">
        <f t="shared" si="70"/>
        <v>1</v>
      </c>
      <c r="G463" s="6">
        <f t="shared" si="71"/>
        <v>53</v>
      </c>
      <c r="H463" s="6" t="str" cm="1">
        <f t="array" ref="H463">_xlfn.IFS(E463&lt;=80,"Series",E463&lt;=120,"TV Movie",E463&gt;120,"Long Movie")</f>
        <v>TV Movie</v>
      </c>
      <c r="I463" t="s">
        <v>5529</v>
      </c>
      <c r="J463" t="s">
        <v>8162</v>
      </c>
      <c r="K463" t="s">
        <v>145</v>
      </c>
      <c r="L463" s="5">
        <v>7.6</v>
      </c>
      <c r="M463" t="str" cm="1">
        <f t="array" ref="M463">_xlfn.IFS(L463&lt;=2,"Flop",L463&lt;=5,"Average",L463&lt;=7,"Hit",L463&lt;=9,"Superhit",L463&gt;9,"BlockBuster")</f>
        <v>Superhit</v>
      </c>
      <c r="N463" s="6">
        <v>201453</v>
      </c>
      <c r="O463" s="6" t="str" cm="1">
        <f t="array" ref="O463">_xlfn.IFS(N463&lt;=100000,"Low",N463&lt;=500000,"Median",N463&lt;=1500000,"High",N463&gt;1500000,"Very High")</f>
        <v>Median</v>
      </c>
      <c r="P463">
        <v>25000000</v>
      </c>
      <c r="Q463">
        <v>40903593</v>
      </c>
      <c r="R463">
        <f t="shared" si="72"/>
        <v>15903593</v>
      </c>
      <c r="S463" t="str">
        <f t="shared" si="73"/>
        <v>Profit</v>
      </c>
      <c r="T463">
        <v>1993</v>
      </c>
      <c r="U463" t="s">
        <v>708</v>
      </c>
      <c r="V463" s="14">
        <v>1993</v>
      </c>
      <c r="W463" t="str">
        <f t="shared" si="74"/>
        <v>June</v>
      </c>
      <c r="X463" s="4" t="str">
        <f t="shared" si="75"/>
        <v>1905</v>
      </c>
      <c r="Y463" s="6">
        <f t="shared" si="76"/>
        <v>1905</v>
      </c>
      <c r="Z463" s="4" t="str">
        <f t="shared" si="77"/>
        <v>15</v>
      </c>
      <c r="AA463" s="6">
        <f t="shared" si="78"/>
        <v>15</v>
      </c>
      <c r="AB463" t="str">
        <f t="shared" si="79"/>
        <v>Thursday</v>
      </c>
    </row>
    <row r="464" spans="1:28" x14ac:dyDescent="0.25">
      <c r="A464" s="3" t="s">
        <v>1199</v>
      </c>
      <c r="B464" t="s">
        <v>1200</v>
      </c>
      <c r="C464" s="3" t="s">
        <v>1200</v>
      </c>
      <c r="D464" s="6">
        <v>0</v>
      </c>
      <c r="E464" s="6">
        <v>154</v>
      </c>
      <c r="F464" s="6">
        <f t="shared" si="70"/>
        <v>2</v>
      </c>
      <c r="G464" s="6">
        <f t="shared" si="71"/>
        <v>34</v>
      </c>
      <c r="H464" s="6" t="str" cm="1">
        <f t="array" ref="H464">_xlfn.IFS(E464&lt;=80,"Series",E464&lt;=120,"TV Movie",E464&gt;120,"Long Movie")</f>
        <v>Long Movie</v>
      </c>
      <c r="I464" t="s">
        <v>145</v>
      </c>
      <c r="J464" t="s">
        <v>8166</v>
      </c>
      <c r="K464" t="s">
        <v>3857</v>
      </c>
      <c r="L464" s="5">
        <v>6.9</v>
      </c>
      <c r="M464" t="str" cm="1">
        <f t="array" ref="M464">_xlfn.IFS(L464&lt;=2,"Flop",L464&lt;=5,"Average",L464&lt;=7,"Hit",L464&lt;=9,"Superhit",L464&gt;9,"BlockBuster")</f>
        <v>Hit</v>
      </c>
      <c r="N464" s="6">
        <v>143996</v>
      </c>
      <c r="O464" s="6" t="str" cm="1">
        <f t="array" ref="O464">_xlfn.IFS(N464&lt;=100000,"Low",N464&lt;=500000,"Median",N464&lt;=1500000,"High",N464&gt;1500000,"Very High")</f>
        <v>Median</v>
      </c>
      <c r="P464">
        <v>42000000</v>
      </c>
      <c r="Q464">
        <v>270248367</v>
      </c>
      <c r="R464">
        <f t="shared" si="72"/>
        <v>228248367</v>
      </c>
      <c r="S464" t="str">
        <f t="shared" si="73"/>
        <v>Profit</v>
      </c>
      <c r="T464" s="1">
        <v>34143</v>
      </c>
      <c r="U464" t="s">
        <v>152</v>
      </c>
      <c r="V464" s="14">
        <v>34143</v>
      </c>
      <c r="W464" t="str">
        <f t="shared" si="74"/>
        <v>June</v>
      </c>
      <c r="X464" s="4" t="str">
        <f t="shared" si="75"/>
        <v>1993</v>
      </c>
      <c r="Y464" s="6">
        <f t="shared" si="76"/>
        <v>1993</v>
      </c>
      <c r="Z464" s="4" t="str">
        <f t="shared" si="77"/>
        <v>23</v>
      </c>
      <c r="AA464" s="6">
        <f t="shared" si="78"/>
        <v>23</v>
      </c>
      <c r="AB464" t="str">
        <f t="shared" si="79"/>
        <v>Wednesday</v>
      </c>
    </row>
    <row r="465" spans="1:28" x14ac:dyDescent="0.25">
      <c r="A465" s="3" t="s">
        <v>1201</v>
      </c>
      <c r="B465" t="s">
        <v>1202</v>
      </c>
      <c r="C465" s="3" t="s">
        <v>1202</v>
      </c>
      <c r="D465" s="6">
        <v>0</v>
      </c>
      <c r="E465" s="6">
        <v>112</v>
      </c>
      <c r="F465" s="6">
        <f t="shared" si="70"/>
        <v>1</v>
      </c>
      <c r="G465" s="6">
        <f t="shared" si="71"/>
        <v>52</v>
      </c>
      <c r="H465" s="6" t="str" cm="1">
        <f t="array" ref="H465">_xlfn.IFS(E465&lt;=80,"Series",E465&lt;=120,"TV Movie",E465&gt;120,"Long Movie")</f>
        <v>TV Movie</v>
      </c>
      <c r="I465" t="s">
        <v>8158</v>
      </c>
      <c r="J465" t="s">
        <v>145</v>
      </c>
      <c r="K465" t="s">
        <v>8163</v>
      </c>
      <c r="L465" s="5">
        <v>6</v>
      </c>
      <c r="M465" t="str" cm="1">
        <f t="array" ref="M465">_xlfn.IFS(L465&lt;=2,"Flop",L465&lt;=5,"Average",L465&lt;=7,"Hit",L465&lt;=9,"Superhit",L465&gt;9,"BlockBuster")</f>
        <v>Hit</v>
      </c>
      <c r="N465" s="6">
        <v>81328</v>
      </c>
      <c r="O465" s="6" t="str" cm="1">
        <f t="array" ref="O465">_xlfn.IFS(N465&lt;=100000,"Low",N465&lt;=500000,"Median",N465&lt;=1500000,"High",N465&gt;1500000,"Very High")</f>
        <v>Low</v>
      </c>
      <c r="P465">
        <v>20000000</v>
      </c>
      <c r="Q465">
        <v>153709806</v>
      </c>
      <c r="R465">
        <f t="shared" si="72"/>
        <v>133709806</v>
      </c>
      <c r="S465" t="str">
        <f t="shared" si="73"/>
        <v>Profit</v>
      </c>
      <c r="T465" s="1">
        <v>34166</v>
      </c>
      <c r="U465" t="s">
        <v>1203</v>
      </c>
      <c r="V465" s="14">
        <v>34166</v>
      </c>
      <c r="W465" t="str">
        <f t="shared" si="74"/>
        <v>July</v>
      </c>
      <c r="X465" s="4" t="str">
        <f t="shared" si="75"/>
        <v>1993</v>
      </c>
      <c r="Y465" s="6">
        <f t="shared" si="76"/>
        <v>1993</v>
      </c>
      <c r="Z465" s="4" t="str">
        <f t="shared" si="77"/>
        <v>16</v>
      </c>
      <c r="AA465" s="6">
        <f t="shared" si="78"/>
        <v>16</v>
      </c>
      <c r="AB465" t="str">
        <f t="shared" si="79"/>
        <v>Friday</v>
      </c>
    </row>
    <row r="466" spans="1:28" x14ac:dyDescent="0.25">
      <c r="A466" s="3" t="s">
        <v>1204</v>
      </c>
      <c r="B466" t="s">
        <v>1205</v>
      </c>
      <c r="C466" s="3" t="s">
        <v>1205</v>
      </c>
      <c r="D466" s="6">
        <v>0</v>
      </c>
      <c r="E466" s="6">
        <v>130</v>
      </c>
      <c r="F466" s="6">
        <f t="shared" si="70"/>
        <v>2</v>
      </c>
      <c r="G466" s="6">
        <f t="shared" si="71"/>
        <v>10</v>
      </c>
      <c r="H466" s="6" t="str" cm="1">
        <f t="array" ref="H466">_xlfn.IFS(E466&lt;=80,"Series",E466&lt;=120,"TV Movie",E466&gt;120,"Long Movie")</f>
        <v>Long Movie</v>
      </c>
      <c r="I466" t="s">
        <v>5529</v>
      </c>
      <c r="J466" t="s">
        <v>8162</v>
      </c>
      <c r="K466" t="s">
        <v>145</v>
      </c>
      <c r="L466" s="5">
        <v>7.8</v>
      </c>
      <c r="M466" t="str" cm="1">
        <f t="array" ref="M466">_xlfn.IFS(L466&lt;=2,"Flop",L466&lt;=5,"Average",L466&lt;=7,"Hit",L466&lt;=9,"Superhit",L466&gt;9,"BlockBuster")</f>
        <v>Superhit</v>
      </c>
      <c r="N466" s="6">
        <v>310966</v>
      </c>
      <c r="O466" s="6" t="str" cm="1">
        <f t="array" ref="O466">_xlfn.IFS(N466&lt;=100000,"Low",N466&lt;=500000,"Median",N466&lt;=1500000,"High",N466&gt;1500000,"Very High")</f>
        <v>Median</v>
      </c>
      <c r="P466">
        <v>44000000</v>
      </c>
      <c r="Q466">
        <v>368875760</v>
      </c>
      <c r="R466">
        <f t="shared" si="72"/>
        <v>324875760</v>
      </c>
      <c r="S466" t="str">
        <f t="shared" si="73"/>
        <v>Profit</v>
      </c>
      <c r="T466" s="1">
        <v>34179</v>
      </c>
      <c r="U466" t="s">
        <v>1157</v>
      </c>
      <c r="V466" s="14">
        <v>34179</v>
      </c>
      <c r="W466" t="str">
        <f t="shared" si="74"/>
        <v>July</v>
      </c>
      <c r="X466" s="4" t="str">
        <f t="shared" si="75"/>
        <v>1993</v>
      </c>
      <c r="Y466" s="6">
        <f t="shared" si="76"/>
        <v>1993</v>
      </c>
      <c r="Z466" s="4" t="str">
        <f t="shared" si="77"/>
        <v>29</v>
      </c>
      <c r="AA466" s="6">
        <f t="shared" si="78"/>
        <v>29</v>
      </c>
      <c r="AB466" t="str">
        <f t="shared" si="79"/>
        <v>Thursday</v>
      </c>
    </row>
    <row r="467" spans="1:28" x14ac:dyDescent="0.25">
      <c r="A467" s="3" t="s">
        <v>1206</v>
      </c>
      <c r="B467" t="s">
        <v>1207</v>
      </c>
      <c r="C467" s="3" t="s">
        <v>1207</v>
      </c>
      <c r="D467" s="6">
        <v>0</v>
      </c>
      <c r="E467" s="6">
        <v>101</v>
      </c>
      <c r="F467" s="6">
        <f t="shared" si="70"/>
        <v>1</v>
      </c>
      <c r="G467" s="6">
        <f t="shared" si="71"/>
        <v>41</v>
      </c>
      <c r="H467" s="6" t="str" cm="1">
        <f t="array" ref="H467">_xlfn.IFS(E467&lt;=80,"Series",E467&lt;=120,"TV Movie",E467&gt;120,"Long Movie")</f>
        <v>TV Movie</v>
      </c>
      <c r="I467" t="s">
        <v>132</v>
      </c>
      <c r="J467" t="s">
        <v>145</v>
      </c>
      <c r="K467" t="s">
        <v>8156</v>
      </c>
      <c r="L467" s="5">
        <v>8</v>
      </c>
      <c r="M467" t="str" cm="1">
        <f t="array" ref="M467">_xlfn.IFS(L467&lt;=2,"Flop",L467&lt;=5,"Average",L467&lt;=7,"Hit",L467&lt;=9,"Superhit",L467&gt;9,"BlockBuster")</f>
        <v>Superhit</v>
      </c>
      <c r="N467" s="6">
        <v>666512</v>
      </c>
      <c r="O467" s="6" t="str" cm="1">
        <f t="array" ref="O467">_xlfn.IFS(N467&lt;=100000,"Low",N467&lt;=500000,"Median",N467&lt;=1500000,"High",N467&gt;1500000,"Very High")</f>
        <v>High</v>
      </c>
      <c r="P467">
        <v>14600000</v>
      </c>
      <c r="Q467">
        <v>71108591</v>
      </c>
      <c r="R467">
        <f t="shared" si="72"/>
        <v>56508591</v>
      </c>
      <c r="S467" t="str">
        <f t="shared" si="73"/>
        <v>Profit</v>
      </c>
      <c r="T467" t="s">
        <v>8192</v>
      </c>
      <c r="U467" t="s">
        <v>276</v>
      </c>
      <c r="V467" s="14" t="s">
        <v>8192</v>
      </c>
      <c r="W467" t="str">
        <f t="shared" si="74"/>
        <v>NA</v>
      </c>
      <c r="X467" s="4" t="str">
        <f t="shared" si="75"/>
        <v>NA</v>
      </c>
      <c r="Y467" s="6" t="e">
        <f t="shared" si="76"/>
        <v>#VALUE!</v>
      </c>
      <c r="Z467" s="4" t="str">
        <f t="shared" si="77"/>
        <v>NA</v>
      </c>
      <c r="AA467" s="6" t="e">
        <f t="shared" si="78"/>
        <v>#VALUE!</v>
      </c>
      <c r="AB467" t="str">
        <f t="shared" si="79"/>
        <v>NA</v>
      </c>
    </row>
    <row r="468" spans="1:28" x14ac:dyDescent="0.25">
      <c r="A468" s="3" t="s">
        <v>1208</v>
      </c>
      <c r="B468" t="s">
        <v>1209</v>
      </c>
      <c r="C468" s="3" t="s">
        <v>1209</v>
      </c>
      <c r="D468" s="6">
        <v>0</v>
      </c>
      <c r="E468" s="6">
        <v>97</v>
      </c>
      <c r="F468" s="6">
        <f t="shared" si="70"/>
        <v>1</v>
      </c>
      <c r="G468" s="6">
        <f t="shared" si="71"/>
        <v>37</v>
      </c>
      <c r="H468" s="6" t="str" cm="1">
        <f t="array" ref="H468">_xlfn.IFS(E468&lt;=80,"Series",E468&lt;=120,"TV Movie",E468&gt;120,"Long Movie")</f>
        <v>TV Movie</v>
      </c>
      <c r="I468" t="s">
        <v>5529</v>
      </c>
      <c r="J468" t="s">
        <v>8162</v>
      </c>
      <c r="K468" t="s">
        <v>3857</v>
      </c>
      <c r="L468" s="5">
        <v>6.2</v>
      </c>
      <c r="M468" t="str" cm="1">
        <f t="array" ref="M468">_xlfn.IFS(L468&lt;=2,"Flop",L468&lt;=5,"Average",L468&lt;=7,"Hit",L468&lt;=9,"Superhit",L468&gt;9,"BlockBuster")</f>
        <v>Hit</v>
      </c>
      <c r="N468" s="6">
        <v>54931</v>
      </c>
      <c r="O468" s="6" t="str" cm="1">
        <f t="array" ref="O468">_xlfn.IFS(N468&lt;=100000,"Low",N468&lt;=500000,"Median",N468&lt;=1500000,"High",N468&gt;1500000,"Very High")</f>
        <v>Low</v>
      </c>
      <c r="P468">
        <v>18000000</v>
      </c>
      <c r="Q468">
        <v>74189677</v>
      </c>
      <c r="R468">
        <f t="shared" si="72"/>
        <v>56189677</v>
      </c>
      <c r="S468" t="str">
        <f t="shared" si="73"/>
        <v>Profit</v>
      </c>
      <c r="T468" s="1">
        <v>34201</v>
      </c>
      <c r="U468" t="s">
        <v>1114</v>
      </c>
      <c r="V468" s="14">
        <v>34201</v>
      </c>
      <c r="W468" t="str">
        <f t="shared" si="74"/>
        <v>August</v>
      </c>
      <c r="X468" s="4" t="str">
        <f t="shared" si="75"/>
        <v>1993</v>
      </c>
      <c r="Y468" s="6">
        <f t="shared" si="76"/>
        <v>1993</v>
      </c>
      <c r="Z468" s="4" t="str">
        <f t="shared" si="77"/>
        <v>20</v>
      </c>
      <c r="AA468" s="6">
        <f t="shared" si="78"/>
        <v>20</v>
      </c>
      <c r="AB468" t="str">
        <f t="shared" si="79"/>
        <v>Friday</v>
      </c>
    </row>
    <row r="469" spans="1:28" x14ac:dyDescent="0.25">
      <c r="A469" s="3" t="s">
        <v>1210</v>
      </c>
      <c r="B469" t="s">
        <v>1211</v>
      </c>
      <c r="C469" s="3" t="s">
        <v>1211</v>
      </c>
      <c r="D469" s="6">
        <v>0</v>
      </c>
      <c r="E469" s="6">
        <v>96</v>
      </c>
      <c r="F469" s="6">
        <f t="shared" si="70"/>
        <v>1</v>
      </c>
      <c r="G469" s="6">
        <f t="shared" si="71"/>
        <v>36</v>
      </c>
      <c r="H469" s="6" t="str" cm="1">
        <f t="array" ref="H469">_xlfn.IFS(E469&lt;=80,"Series",E469&lt;=120,"TV Movie",E469&gt;120,"Long Movie")</f>
        <v>TV Movie</v>
      </c>
      <c r="I469" t="s">
        <v>132</v>
      </c>
      <c r="J469" t="s">
        <v>8163</v>
      </c>
      <c r="K469" t="s">
        <v>8156</v>
      </c>
      <c r="L469" s="5">
        <v>6.9</v>
      </c>
      <c r="M469" t="str" cm="1">
        <f t="array" ref="M469">_xlfn.IFS(L469&lt;=2,"Flop",L469&lt;=5,"Average",L469&lt;=7,"Hit",L469&lt;=9,"Superhit",L469&gt;9,"BlockBuster")</f>
        <v>Hit</v>
      </c>
      <c r="N469" s="6">
        <v>153494</v>
      </c>
      <c r="O469" s="6" t="str" cm="1">
        <f t="array" ref="O469">_xlfn.IFS(N469&lt;=100000,"Low",N469&lt;=500000,"Median",N469&lt;=1500000,"High",N469&gt;1500000,"Very High")</f>
        <v>Median</v>
      </c>
      <c r="P469">
        <v>28000000</v>
      </c>
      <c r="Q469">
        <v>50789441</v>
      </c>
      <c r="R469">
        <f t="shared" si="72"/>
        <v>22789441</v>
      </c>
      <c r="S469" t="str">
        <f t="shared" si="73"/>
        <v>Profit</v>
      </c>
      <c r="T469" s="1">
        <v>34160</v>
      </c>
      <c r="U469" t="s">
        <v>1212</v>
      </c>
      <c r="V469" s="14">
        <v>34160</v>
      </c>
      <c r="W469" t="str">
        <f t="shared" si="74"/>
        <v>July</v>
      </c>
      <c r="X469" s="4" t="str">
        <f t="shared" si="75"/>
        <v>1993</v>
      </c>
      <c r="Y469" s="6">
        <f t="shared" si="76"/>
        <v>1993</v>
      </c>
      <c r="Z469" s="4" t="str">
        <f t="shared" si="77"/>
        <v>10</v>
      </c>
      <c r="AA469" s="6">
        <f t="shared" si="78"/>
        <v>10</v>
      </c>
      <c r="AB469" t="str">
        <f t="shared" si="79"/>
        <v>Saturday</v>
      </c>
    </row>
    <row r="470" spans="1:28" x14ac:dyDescent="0.25">
      <c r="A470" s="3" t="s">
        <v>1213</v>
      </c>
      <c r="B470" t="s">
        <v>1214</v>
      </c>
      <c r="C470" s="3" t="s">
        <v>1214</v>
      </c>
      <c r="D470" s="6">
        <v>0</v>
      </c>
      <c r="E470" s="6">
        <v>86</v>
      </c>
      <c r="F470" s="6">
        <f t="shared" si="70"/>
        <v>1</v>
      </c>
      <c r="G470" s="6">
        <f t="shared" si="71"/>
        <v>26</v>
      </c>
      <c r="H470" s="6" t="str" cm="1">
        <f t="array" ref="H470">_xlfn.IFS(E470&lt;=80,"Series",E470&lt;=120,"TV Movie",E470&gt;120,"Long Movie")</f>
        <v>TV Movie</v>
      </c>
      <c r="I470" t="s">
        <v>5529</v>
      </c>
      <c r="J470" t="s">
        <v>132</v>
      </c>
      <c r="K470" t="s">
        <v>5802</v>
      </c>
      <c r="L470" s="5">
        <v>6.6</v>
      </c>
      <c r="M470" t="str" cm="1">
        <f t="array" ref="M470">_xlfn.IFS(L470&lt;=2,"Flop",L470&lt;=5,"Average",L470&lt;=7,"Hit",L470&lt;=9,"Superhit",L470&gt;9,"BlockBuster")</f>
        <v>Hit</v>
      </c>
      <c r="N470" s="6">
        <v>95577</v>
      </c>
      <c r="O470" s="6" t="str" cm="1">
        <f t="array" ref="O470">_xlfn.IFS(N470&lt;=100000,"Low",N470&lt;=500000,"Median",N470&lt;=1500000,"High",N470&gt;1500000,"Very High")</f>
        <v>Low</v>
      </c>
      <c r="P470">
        <v>25000000</v>
      </c>
      <c r="Q470">
        <v>133752825</v>
      </c>
      <c r="R470">
        <f t="shared" si="72"/>
        <v>108752825</v>
      </c>
      <c r="S470" t="str">
        <f t="shared" si="73"/>
        <v>Profit</v>
      </c>
      <c r="T470" s="1">
        <v>34110</v>
      </c>
      <c r="U470" t="s">
        <v>1033</v>
      </c>
      <c r="V470" s="14">
        <v>34110</v>
      </c>
      <c r="W470" t="str">
        <f t="shared" si="74"/>
        <v>May</v>
      </c>
      <c r="X470" s="4" t="str">
        <f t="shared" si="75"/>
        <v>1993</v>
      </c>
      <c r="Y470" s="6">
        <f t="shared" si="76"/>
        <v>1993</v>
      </c>
      <c r="Z470" s="4" t="str">
        <f t="shared" si="77"/>
        <v>21</v>
      </c>
      <c r="AA470" s="6">
        <f t="shared" si="78"/>
        <v>21</v>
      </c>
      <c r="AB470" t="str">
        <f t="shared" si="79"/>
        <v>Friday</v>
      </c>
    </row>
    <row r="471" spans="1:28" x14ac:dyDescent="0.25">
      <c r="A471" s="3" t="s">
        <v>1215</v>
      </c>
      <c r="B471" t="s">
        <v>1216</v>
      </c>
      <c r="C471" s="3" t="s">
        <v>1216</v>
      </c>
      <c r="D471" s="6">
        <v>0</v>
      </c>
      <c r="E471" s="6">
        <v>128</v>
      </c>
      <c r="F471" s="6">
        <f t="shared" si="70"/>
        <v>2</v>
      </c>
      <c r="G471" s="6">
        <f t="shared" si="71"/>
        <v>8</v>
      </c>
      <c r="H471" s="6" t="str" cm="1">
        <f t="array" ref="H471">_xlfn.IFS(E471&lt;=80,"Series",E471&lt;=120,"TV Movie",E471&gt;120,"Long Movie")</f>
        <v>Long Movie</v>
      </c>
      <c r="I471" t="s">
        <v>5529</v>
      </c>
      <c r="J471" t="s">
        <v>8162</v>
      </c>
      <c r="K471" t="s">
        <v>145</v>
      </c>
      <c r="L471" s="5">
        <v>7.2</v>
      </c>
      <c r="M471" t="str" cm="1">
        <f t="array" ref="M471">_xlfn.IFS(L471&lt;=2,"Flop",L471&lt;=5,"Average",L471&lt;=7,"Hit",L471&lt;=9,"Superhit",L471&gt;9,"BlockBuster")</f>
        <v>Superhit</v>
      </c>
      <c r="N471" s="6">
        <v>111126</v>
      </c>
      <c r="O471" s="6" t="str" cm="1">
        <f t="array" ref="O471">_xlfn.IFS(N471&lt;=100000,"Low",N471&lt;=500000,"Median",N471&lt;=1500000,"High",N471&gt;1500000,"Very High")</f>
        <v>Median</v>
      </c>
      <c r="P471">
        <v>40000000</v>
      </c>
      <c r="Q471">
        <v>176997168</v>
      </c>
      <c r="R471">
        <f t="shared" si="72"/>
        <v>136997168</v>
      </c>
      <c r="S471" t="str">
        <f t="shared" si="73"/>
        <v>Profit</v>
      </c>
      <c r="T471" s="1">
        <v>34158</v>
      </c>
      <c r="U471" t="s">
        <v>524</v>
      </c>
      <c r="V471" s="14">
        <v>34158</v>
      </c>
      <c r="W471" t="str">
        <f t="shared" si="74"/>
        <v>July</v>
      </c>
      <c r="X471" s="4" t="str">
        <f t="shared" si="75"/>
        <v>1993</v>
      </c>
      <c r="Y471" s="6">
        <f t="shared" si="76"/>
        <v>1993</v>
      </c>
      <c r="Z471" s="4" t="str">
        <f t="shared" si="77"/>
        <v>8</v>
      </c>
      <c r="AA471" s="6">
        <f t="shared" si="78"/>
        <v>8</v>
      </c>
      <c r="AB471" t="str">
        <f t="shared" si="79"/>
        <v>Thursday</v>
      </c>
    </row>
    <row r="472" spans="1:28" x14ac:dyDescent="0.25">
      <c r="A472" s="3" t="s">
        <v>1217</v>
      </c>
      <c r="B472" t="s">
        <v>1218</v>
      </c>
      <c r="C472" s="3" t="s">
        <v>1218</v>
      </c>
      <c r="D472" s="6">
        <v>0</v>
      </c>
      <c r="E472" s="6">
        <v>133</v>
      </c>
      <c r="F472" s="6">
        <f t="shared" si="70"/>
        <v>2</v>
      </c>
      <c r="G472" s="6">
        <f t="shared" si="71"/>
        <v>13</v>
      </c>
      <c r="H472" s="6" t="str" cm="1">
        <f t="array" ref="H472">_xlfn.IFS(E472&lt;=80,"Series",E472&lt;=120,"TV Movie",E472&gt;120,"Long Movie")</f>
        <v>Long Movie</v>
      </c>
      <c r="I472" t="s">
        <v>8160</v>
      </c>
      <c r="J472" t="s">
        <v>8162</v>
      </c>
      <c r="K472" t="s">
        <v>145</v>
      </c>
      <c r="L472" s="5">
        <v>8.1</v>
      </c>
      <c r="M472" t="str" cm="1">
        <f t="array" ref="M472">_xlfn.IFS(L472&lt;=2,"Flop",L472&lt;=5,"Average",L472&lt;=7,"Hit",L472&lt;=9,"Superhit",L472&gt;9,"BlockBuster")</f>
        <v>Superhit</v>
      </c>
      <c r="N472" s="6">
        <v>183546</v>
      </c>
      <c r="O472" s="6" t="str" cm="1">
        <f t="array" ref="O472">_xlfn.IFS(N472&lt;=100000,"Low",N472&lt;=500000,"Median",N472&lt;=1500000,"High",N472&gt;1500000,"Very High")</f>
        <v>Median</v>
      </c>
      <c r="P472">
        <v>13000000</v>
      </c>
      <c r="Q472">
        <v>65796862</v>
      </c>
      <c r="R472">
        <f t="shared" si="72"/>
        <v>52796862</v>
      </c>
      <c r="S472" t="str">
        <f t="shared" si="73"/>
        <v>Profit</v>
      </c>
      <c r="T472" s="1">
        <v>34315</v>
      </c>
      <c r="U472" t="s">
        <v>1219</v>
      </c>
      <c r="V472" s="14">
        <v>34315</v>
      </c>
      <c r="W472" t="str">
        <f t="shared" si="74"/>
        <v>December</v>
      </c>
      <c r="X472" s="4" t="str">
        <f t="shared" si="75"/>
        <v>1993</v>
      </c>
      <c r="Y472" s="6">
        <f t="shared" si="76"/>
        <v>1993</v>
      </c>
      <c r="Z472" s="4" t="str">
        <f t="shared" si="77"/>
        <v>12</v>
      </c>
      <c r="AA472" s="6">
        <f t="shared" si="78"/>
        <v>12</v>
      </c>
      <c r="AB472" t="str">
        <f t="shared" si="79"/>
        <v>Sunday</v>
      </c>
    </row>
    <row r="473" spans="1:28" x14ac:dyDescent="0.25">
      <c r="A473" s="3" t="s">
        <v>1220</v>
      </c>
      <c r="B473" t="s">
        <v>1221</v>
      </c>
      <c r="C473" s="3" t="s">
        <v>1221</v>
      </c>
      <c r="D473" s="6">
        <v>0</v>
      </c>
      <c r="E473" s="6">
        <v>117</v>
      </c>
      <c r="F473" s="6">
        <f t="shared" si="70"/>
        <v>1</v>
      </c>
      <c r="G473" s="6">
        <f t="shared" si="71"/>
        <v>57</v>
      </c>
      <c r="H473" s="6" t="str" cm="1">
        <f t="array" ref="H473">_xlfn.IFS(E473&lt;=80,"Series",E473&lt;=120,"TV Movie",E473&gt;120,"Long Movie")</f>
        <v>TV Movie</v>
      </c>
      <c r="I473" t="s">
        <v>145</v>
      </c>
      <c r="J473" t="s">
        <v>8157</v>
      </c>
      <c r="K473" t="s">
        <v>5802</v>
      </c>
      <c r="L473" s="5">
        <v>6</v>
      </c>
      <c r="M473" t="str" cm="1">
        <f t="array" ref="M473">_xlfn.IFS(L473&lt;=2,"Flop",L473&lt;=5,"Average",L473&lt;=7,"Hit",L473&lt;=9,"Superhit",L473&gt;9,"BlockBuster")</f>
        <v>Hit</v>
      </c>
      <c r="N473" s="6">
        <v>76245</v>
      </c>
      <c r="O473" s="6" t="str" cm="1">
        <f t="array" ref="O473">_xlfn.IFS(N473&lt;=100000,"Low",N473&lt;=500000,"Median",N473&lt;=1500000,"High",N473&gt;1500000,"Very High")</f>
        <v>Low</v>
      </c>
      <c r="P473">
        <v>38000000</v>
      </c>
      <c r="Q473">
        <v>266614059</v>
      </c>
      <c r="R473">
        <f t="shared" si="72"/>
        <v>228614059</v>
      </c>
      <c r="S473" t="str">
        <f t="shared" si="73"/>
        <v>Profit</v>
      </c>
      <c r="T473" s="1">
        <v>34065</v>
      </c>
      <c r="U473" t="s">
        <v>404</v>
      </c>
      <c r="V473" s="14">
        <v>34065</v>
      </c>
      <c r="W473" t="str">
        <f t="shared" si="74"/>
        <v>April</v>
      </c>
      <c r="X473" s="4" t="str">
        <f t="shared" si="75"/>
        <v>1993</v>
      </c>
      <c r="Y473" s="6">
        <f t="shared" si="76"/>
        <v>1993</v>
      </c>
      <c r="Z473" s="4" t="str">
        <f t="shared" si="77"/>
        <v>6</v>
      </c>
      <c r="AA473" s="6">
        <f t="shared" si="78"/>
        <v>6</v>
      </c>
      <c r="AB473" t="str">
        <f t="shared" si="79"/>
        <v>Tuesday</v>
      </c>
    </row>
    <row r="474" spans="1:28" x14ac:dyDescent="0.25">
      <c r="A474" s="3" t="s">
        <v>1222</v>
      </c>
      <c r="B474" t="s">
        <v>1223</v>
      </c>
      <c r="C474" s="3" t="s">
        <v>1223</v>
      </c>
      <c r="D474" s="6">
        <v>0</v>
      </c>
      <c r="E474" s="6">
        <v>127</v>
      </c>
      <c r="F474" s="6">
        <f t="shared" si="70"/>
        <v>2</v>
      </c>
      <c r="G474" s="6">
        <f t="shared" si="71"/>
        <v>7</v>
      </c>
      <c r="H474" s="6" t="str" cm="1">
        <f t="array" ref="H474">_xlfn.IFS(E474&lt;=80,"Series",E474&lt;=120,"TV Movie",E474&gt;120,"Long Movie")</f>
        <v>Long Movie</v>
      </c>
      <c r="I474" t="s">
        <v>5529</v>
      </c>
      <c r="J474" t="s">
        <v>8158</v>
      </c>
      <c r="K474" t="s">
        <v>8161</v>
      </c>
      <c r="L474" s="5">
        <v>8.1999999999999993</v>
      </c>
      <c r="M474" t="str" cm="1">
        <f t="array" ref="M474">_xlfn.IFS(L474&lt;=2,"Flop",L474&lt;=5,"Average",L474&lt;=7,"Hit",L474&lt;=9,"Superhit",L474&gt;9,"BlockBuster")</f>
        <v>Superhit</v>
      </c>
      <c r="N474" s="6">
        <v>1041089</v>
      </c>
      <c r="O474" s="6" t="str" cm="1">
        <f t="array" ref="O474">_xlfn.IFS(N474&lt;=100000,"Low",N474&lt;=500000,"Median",N474&lt;=1500000,"High",N474&gt;1500000,"Very High")</f>
        <v>High</v>
      </c>
      <c r="P474">
        <v>63000000</v>
      </c>
      <c r="Q474">
        <v>1113138548</v>
      </c>
      <c r="R474">
        <f t="shared" si="72"/>
        <v>1050138548</v>
      </c>
      <c r="S474" t="str">
        <f t="shared" si="73"/>
        <v>Profit</v>
      </c>
      <c r="T474" s="1">
        <v>34129</v>
      </c>
      <c r="U474" t="s">
        <v>139</v>
      </c>
      <c r="V474" s="14">
        <v>34129</v>
      </c>
      <c r="W474" t="str">
        <f t="shared" si="74"/>
        <v>June</v>
      </c>
      <c r="X474" s="4" t="str">
        <f t="shared" si="75"/>
        <v>1993</v>
      </c>
      <c r="Y474" s="6">
        <f t="shared" si="76"/>
        <v>1993</v>
      </c>
      <c r="Z474" s="4" t="str">
        <f t="shared" si="77"/>
        <v>9</v>
      </c>
      <c r="AA474" s="6">
        <f t="shared" si="78"/>
        <v>9</v>
      </c>
      <c r="AB474" t="str">
        <f t="shared" si="79"/>
        <v>Wednesday</v>
      </c>
    </row>
    <row r="475" spans="1:28" x14ac:dyDescent="0.25">
      <c r="A475" s="3" t="s">
        <v>1224</v>
      </c>
      <c r="B475" t="s">
        <v>1225</v>
      </c>
      <c r="C475" s="3" t="s">
        <v>1225</v>
      </c>
      <c r="D475" s="6">
        <v>0</v>
      </c>
      <c r="E475" s="6">
        <v>117</v>
      </c>
      <c r="F475" s="6">
        <f t="shared" si="70"/>
        <v>1</v>
      </c>
      <c r="G475" s="6">
        <f t="shared" si="71"/>
        <v>57</v>
      </c>
      <c r="H475" s="6" t="str" cm="1">
        <f t="array" ref="H475">_xlfn.IFS(E475&lt;=80,"Series",E475&lt;=120,"TV Movie",E475&gt;120,"Long Movie")</f>
        <v>TV Movie</v>
      </c>
      <c r="I475" t="s">
        <v>8162</v>
      </c>
      <c r="J475" t="s">
        <v>145</v>
      </c>
      <c r="K475" t="s">
        <v>3857</v>
      </c>
      <c r="L475" s="5">
        <v>6.7</v>
      </c>
      <c r="M475" t="str" cm="1">
        <f t="array" ref="M475">_xlfn.IFS(L475&lt;=2,"Flop",L475&lt;=5,"Average",L475&lt;=7,"Hit",L475&lt;=9,"Superhit",L475&gt;9,"BlockBuster")</f>
        <v>Hit</v>
      </c>
      <c r="N475" s="6">
        <v>56797</v>
      </c>
      <c r="O475" s="6" t="str" cm="1">
        <f t="array" ref="O475">_xlfn.IFS(N475&lt;=100000,"Low",N475&lt;=500000,"Median",N475&lt;=1500000,"High",N475&gt;1500000,"Very High")</f>
        <v>Low</v>
      </c>
      <c r="P475">
        <v>9000000</v>
      </c>
      <c r="Q475">
        <v>2395231</v>
      </c>
      <c r="R475">
        <f t="shared" si="72"/>
        <v>-6604769</v>
      </c>
      <c r="S475" t="str">
        <f t="shared" si="73"/>
        <v>Loss</v>
      </c>
      <c r="T475" s="2">
        <v>34182</v>
      </c>
      <c r="U475" t="s">
        <v>1226</v>
      </c>
      <c r="V475" s="14">
        <v>34182</v>
      </c>
      <c r="W475" t="str">
        <f t="shared" si="74"/>
        <v>August</v>
      </c>
      <c r="X475" s="4" t="str">
        <f t="shared" si="75"/>
        <v>1993</v>
      </c>
      <c r="Y475" s="6">
        <f t="shared" si="76"/>
        <v>1993</v>
      </c>
      <c r="Z475" s="4" t="str">
        <f t="shared" si="77"/>
        <v>1</v>
      </c>
      <c r="AA475" s="6">
        <f t="shared" si="78"/>
        <v>1</v>
      </c>
      <c r="AB475" t="str">
        <f t="shared" si="79"/>
        <v>Sunday</v>
      </c>
    </row>
    <row r="476" spans="1:28" x14ac:dyDescent="0.25">
      <c r="A476" s="3" t="s">
        <v>1227</v>
      </c>
      <c r="B476" t="s">
        <v>1228</v>
      </c>
      <c r="C476" s="3" t="s">
        <v>1228</v>
      </c>
      <c r="D476" s="6">
        <v>0</v>
      </c>
      <c r="E476" s="6">
        <v>130</v>
      </c>
      <c r="F476" s="6">
        <f t="shared" si="70"/>
        <v>2</v>
      </c>
      <c r="G476" s="6">
        <f t="shared" si="71"/>
        <v>10</v>
      </c>
      <c r="H476" s="6" t="str" cm="1">
        <f t="array" ref="H476">_xlfn.IFS(E476&lt;=80,"Series",E476&lt;=120,"TV Movie",E476&gt;120,"Long Movie")</f>
        <v>Long Movie</v>
      </c>
      <c r="I476" t="s">
        <v>5529</v>
      </c>
      <c r="J476" t="s">
        <v>8158</v>
      </c>
      <c r="K476" t="s">
        <v>132</v>
      </c>
      <c r="L476" s="5">
        <v>6.5</v>
      </c>
      <c r="M476" t="str" cm="1">
        <f t="array" ref="M476">_xlfn.IFS(L476&lt;=2,"Flop",L476&lt;=5,"Average",L476&lt;=7,"Hit",L476&lt;=9,"Superhit",L476&gt;9,"BlockBuster")</f>
        <v>Hit</v>
      </c>
      <c r="N476" s="6">
        <v>160479</v>
      </c>
      <c r="O476" s="6" t="str" cm="1">
        <f t="array" ref="O476">_xlfn.IFS(N476&lt;=100000,"Low",N476&lt;=500000,"Median",N476&lt;=1500000,"High",N476&gt;1500000,"Very High")</f>
        <v>Median</v>
      </c>
      <c r="P476">
        <v>85000000</v>
      </c>
      <c r="Q476">
        <v>137298489</v>
      </c>
      <c r="R476">
        <f t="shared" si="72"/>
        <v>52298489</v>
      </c>
      <c r="S476" t="str">
        <f t="shared" si="73"/>
        <v>Profit</v>
      </c>
      <c r="T476" s="1">
        <v>34133</v>
      </c>
      <c r="U476" t="s">
        <v>725</v>
      </c>
      <c r="V476" s="14">
        <v>34133</v>
      </c>
      <c r="W476" t="str">
        <f t="shared" si="74"/>
        <v>June</v>
      </c>
      <c r="X476" s="4" t="str">
        <f t="shared" si="75"/>
        <v>1993</v>
      </c>
      <c r="Y476" s="6">
        <f t="shared" si="76"/>
        <v>1993</v>
      </c>
      <c r="Z476" s="4" t="str">
        <f t="shared" si="77"/>
        <v>13</v>
      </c>
      <c r="AA476" s="6">
        <f t="shared" si="78"/>
        <v>13</v>
      </c>
      <c r="AB476" t="str">
        <f t="shared" si="79"/>
        <v>Sunday</v>
      </c>
    </row>
    <row r="477" spans="1:28" x14ac:dyDescent="0.25">
      <c r="A477" s="3" t="s">
        <v>1229</v>
      </c>
      <c r="B477" t="s">
        <v>1230</v>
      </c>
      <c r="C477" s="3" t="s">
        <v>1230</v>
      </c>
      <c r="D477" s="6">
        <v>0</v>
      </c>
      <c r="E477" s="6">
        <v>97</v>
      </c>
      <c r="F477" s="6">
        <f t="shared" si="70"/>
        <v>1</v>
      </c>
      <c r="G477" s="6">
        <f t="shared" si="71"/>
        <v>37</v>
      </c>
      <c r="H477" s="6" t="str" cm="1">
        <f t="array" ref="H477">_xlfn.IFS(E477&lt;=80,"Series",E477&lt;=120,"TV Movie",E477&gt;120,"Long Movie")</f>
        <v>TV Movie</v>
      </c>
      <c r="I477" t="s">
        <v>8162</v>
      </c>
      <c r="J477" t="s">
        <v>145</v>
      </c>
      <c r="K477" t="s">
        <v>3857</v>
      </c>
      <c r="L477" s="5">
        <v>7.5</v>
      </c>
      <c r="M477" t="str" cm="1">
        <f t="array" ref="M477">_xlfn.IFS(L477&lt;=2,"Flop",L477&lt;=5,"Average",L477&lt;=7,"Hit",L477&lt;=9,"Superhit",L477&gt;9,"BlockBuster")</f>
        <v>Superhit</v>
      </c>
      <c r="N477" s="6">
        <v>63036</v>
      </c>
      <c r="O477" s="6" t="str" cm="1">
        <f t="array" ref="O477">_xlfn.IFS(N477&lt;=100000,"Low",N477&lt;=500000,"Median",N477&lt;=1500000,"High",N477&gt;1500000,"Very High")</f>
        <v>Low</v>
      </c>
      <c r="P477">
        <v>3500000</v>
      </c>
      <c r="Q477">
        <v>27912072</v>
      </c>
      <c r="R477">
        <f t="shared" si="72"/>
        <v>24412072</v>
      </c>
      <c r="S477" t="str">
        <f t="shared" si="73"/>
        <v>Profit</v>
      </c>
      <c r="T477" s="1">
        <v>34115</v>
      </c>
      <c r="U477" t="s">
        <v>1231</v>
      </c>
      <c r="V477" s="14">
        <v>34115</v>
      </c>
      <c r="W477" t="str">
        <f t="shared" si="74"/>
        <v>May</v>
      </c>
      <c r="X477" s="4" t="str">
        <f t="shared" si="75"/>
        <v>1993</v>
      </c>
      <c r="Y477" s="6">
        <f t="shared" si="76"/>
        <v>1993</v>
      </c>
      <c r="Z477" s="4" t="str">
        <f t="shared" si="77"/>
        <v>26</v>
      </c>
      <c r="AA477" s="6">
        <f t="shared" si="78"/>
        <v>26</v>
      </c>
      <c r="AB477" t="str">
        <f t="shared" si="79"/>
        <v>Wednesday</v>
      </c>
    </row>
    <row r="478" spans="1:28" x14ac:dyDescent="0.25">
      <c r="A478" s="3" t="s">
        <v>1232</v>
      </c>
      <c r="B478" t="s">
        <v>1233</v>
      </c>
      <c r="C478" s="3" t="s">
        <v>1233</v>
      </c>
      <c r="D478" s="6">
        <v>0</v>
      </c>
      <c r="E478" s="6">
        <v>125</v>
      </c>
      <c r="F478" s="6">
        <f t="shared" si="70"/>
        <v>2</v>
      </c>
      <c r="G478" s="6">
        <f t="shared" si="71"/>
        <v>5</v>
      </c>
      <c r="H478" s="6" t="str" cm="1">
        <f t="array" ref="H478">_xlfn.IFS(E478&lt;=80,"Series",E478&lt;=120,"TV Movie",E478&gt;120,"Long Movie")</f>
        <v>Long Movie</v>
      </c>
      <c r="I478" t="s">
        <v>132</v>
      </c>
      <c r="J478" t="s">
        <v>145</v>
      </c>
      <c r="K478" t="s">
        <v>5802</v>
      </c>
      <c r="L478" s="5">
        <v>7.1</v>
      </c>
      <c r="M478" t="str" cm="1">
        <f t="array" ref="M478">_xlfn.IFS(L478&lt;=2,"Flop",L478&lt;=5,"Average",L478&lt;=7,"Hit",L478&lt;=9,"Superhit",L478&gt;9,"BlockBuster")</f>
        <v>Superhit</v>
      </c>
      <c r="N478" s="6">
        <v>283743</v>
      </c>
      <c r="O478" s="6" t="str" cm="1">
        <f t="array" ref="O478">_xlfn.IFS(N478&lt;=100000,"Low",N478&lt;=500000,"Median",N478&lt;=1500000,"High",N478&gt;1500000,"Very High")</f>
        <v>Median</v>
      </c>
      <c r="P478">
        <v>25000000</v>
      </c>
      <c r="Q478">
        <v>441286195</v>
      </c>
      <c r="R478">
        <f t="shared" si="72"/>
        <v>416286195</v>
      </c>
      <c r="S478" t="str">
        <f t="shared" si="73"/>
        <v>Profit</v>
      </c>
      <c r="T478" s="1">
        <v>34295</v>
      </c>
      <c r="U478" t="s">
        <v>966</v>
      </c>
      <c r="V478" s="14">
        <v>34295</v>
      </c>
      <c r="W478" t="str">
        <f t="shared" si="74"/>
        <v>November</v>
      </c>
      <c r="X478" s="4" t="str">
        <f t="shared" si="75"/>
        <v>1993</v>
      </c>
      <c r="Y478" s="6">
        <f t="shared" si="76"/>
        <v>1993</v>
      </c>
      <c r="Z478" s="4" t="str">
        <f t="shared" si="77"/>
        <v>22</v>
      </c>
      <c r="AA478" s="6">
        <f t="shared" si="78"/>
        <v>22</v>
      </c>
      <c r="AB478" t="str">
        <f t="shared" si="79"/>
        <v>Monday</v>
      </c>
    </row>
    <row r="479" spans="1:28" x14ac:dyDescent="0.25">
      <c r="A479" s="3" t="s">
        <v>1234</v>
      </c>
      <c r="B479" t="s">
        <v>1235</v>
      </c>
      <c r="C479" s="3" t="s">
        <v>1235</v>
      </c>
      <c r="D479" s="6">
        <v>0</v>
      </c>
      <c r="E479" s="6">
        <v>111</v>
      </c>
      <c r="F479" s="6">
        <f t="shared" si="70"/>
        <v>1</v>
      </c>
      <c r="G479" s="6">
        <f t="shared" si="71"/>
        <v>51</v>
      </c>
      <c r="H479" s="6" t="str" cm="1">
        <f t="array" ref="H479">_xlfn.IFS(E479&lt;=80,"Series",E479&lt;=120,"TV Movie",E479&gt;120,"Long Movie")</f>
        <v>TV Movie</v>
      </c>
      <c r="I479" t="s">
        <v>132</v>
      </c>
      <c r="J479" t="s">
        <v>145</v>
      </c>
      <c r="K479" t="s">
        <v>8157</v>
      </c>
      <c r="L479" s="5">
        <v>7.3</v>
      </c>
      <c r="M479" t="str" cm="1">
        <f t="array" ref="M479">_xlfn.IFS(L479&lt;=2,"Flop",L479&lt;=5,"Average",L479&lt;=7,"Hit",L479&lt;=9,"Superhit",L479&gt;9,"BlockBuster")</f>
        <v>Superhit</v>
      </c>
      <c r="N479" s="6">
        <v>50854</v>
      </c>
      <c r="O479" s="6" t="str" cm="1">
        <f t="array" ref="O479">_xlfn.IFS(N479&lt;=100000,"Low",N479&lt;=500000,"Median",N479&lt;=1500000,"High",N479&gt;1500000,"Very High")</f>
        <v>Low</v>
      </c>
      <c r="P479">
        <v>11000000</v>
      </c>
      <c r="Q479">
        <v>22549338</v>
      </c>
      <c r="R479">
        <f t="shared" si="72"/>
        <v>11549338</v>
      </c>
      <c r="S479" t="str">
        <f t="shared" si="73"/>
        <v>Profit</v>
      </c>
      <c r="T479" s="1">
        <v>34095</v>
      </c>
      <c r="U479" t="s">
        <v>1236</v>
      </c>
      <c r="V479" s="14">
        <v>34095</v>
      </c>
      <c r="W479" t="str">
        <f t="shared" si="74"/>
        <v>May</v>
      </c>
      <c r="X479" s="4" t="str">
        <f t="shared" si="75"/>
        <v>1993</v>
      </c>
      <c r="Y479" s="6">
        <f t="shared" si="76"/>
        <v>1993</v>
      </c>
      <c r="Z479" s="4" t="str">
        <f t="shared" si="77"/>
        <v>6</v>
      </c>
      <c r="AA479" s="6">
        <f t="shared" si="78"/>
        <v>6</v>
      </c>
      <c r="AB479" t="str">
        <f t="shared" si="79"/>
        <v>Thursday</v>
      </c>
    </row>
    <row r="480" spans="1:28" x14ac:dyDescent="0.25">
      <c r="A480" s="3" t="s">
        <v>1237</v>
      </c>
      <c r="B480" t="s">
        <v>1238</v>
      </c>
      <c r="C480" s="3" t="s">
        <v>1238</v>
      </c>
      <c r="D480" s="6">
        <v>0</v>
      </c>
      <c r="E480" s="6">
        <v>84</v>
      </c>
      <c r="F480" s="6">
        <f t="shared" si="70"/>
        <v>1</v>
      </c>
      <c r="G480" s="6">
        <f t="shared" si="71"/>
        <v>24</v>
      </c>
      <c r="H480" s="6" t="str" cm="1">
        <f t="array" ref="H480">_xlfn.IFS(E480&lt;=80,"Series",E480&lt;=120,"TV Movie",E480&gt;120,"Long Movie")</f>
        <v>TV Movie</v>
      </c>
      <c r="I480" t="s">
        <v>5529</v>
      </c>
      <c r="J480" t="s">
        <v>132</v>
      </c>
      <c r="K480" t="s">
        <v>8162</v>
      </c>
      <c r="L480" s="5">
        <v>6.2</v>
      </c>
      <c r="M480" t="str" cm="1">
        <f t="array" ref="M480">_xlfn.IFS(L480&lt;=2,"Flop",L480&lt;=5,"Average",L480&lt;=7,"Hit",L480&lt;=9,"Superhit",L480&gt;9,"BlockBuster")</f>
        <v>Hit</v>
      </c>
      <c r="N480" s="6">
        <v>50433</v>
      </c>
      <c r="O480" s="6" t="str" cm="1">
        <f t="array" ref="O480">_xlfn.IFS(N480&lt;=100000,"Low",N480&lt;=500000,"Median",N480&lt;=1500000,"High",N480&gt;1500000,"Very High")</f>
        <v>Low</v>
      </c>
      <c r="P480">
        <v>13000000</v>
      </c>
      <c r="Q480">
        <v>27979399</v>
      </c>
      <c r="R480">
        <f t="shared" si="72"/>
        <v>14979399</v>
      </c>
      <c r="S480" t="str">
        <f t="shared" si="73"/>
        <v>Profit</v>
      </c>
      <c r="T480" s="1">
        <v>34005</v>
      </c>
      <c r="U480" t="s">
        <v>1239</v>
      </c>
      <c r="V480" s="14">
        <v>34005</v>
      </c>
      <c r="W480" t="str">
        <f t="shared" si="74"/>
        <v>February</v>
      </c>
      <c r="X480" s="4" t="str">
        <f t="shared" si="75"/>
        <v>1993</v>
      </c>
      <c r="Y480" s="6">
        <f t="shared" si="76"/>
        <v>1993</v>
      </c>
      <c r="Z480" s="4" t="str">
        <f t="shared" si="77"/>
        <v>5</v>
      </c>
      <c r="AA480" s="6">
        <f t="shared" si="78"/>
        <v>5</v>
      </c>
      <c r="AB480" t="str">
        <f t="shared" si="79"/>
        <v>Friday</v>
      </c>
    </row>
    <row r="481" spans="1:28" x14ac:dyDescent="0.25">
      <c r="A481" s="3" t="s">
        <v>1240</v>
      </c>
      <c r="B481" t="s">
        <v>1241</v>
      </c>
      <c r="C481" s="3" t="s">
        <v>1241</v>
      </c>
      <c r="D481" s="6">
        <v>0</v>
      </c>
      <c r="E481" s="6">
        <v>76</v>
      </c>
      <c r="F481" s="6">
        <f t="shared" si="70"/>
        <v>1</v>
      </c>
      <c r="G481" s="6">
        <f t="shared" si="71"/>
        <v>16</v>
      </c>
      <c r="H481" s="6" t="str" cm="1">
        <f t="array" ref="H481">_xlfn.IFS(E481&lt;=80,"Series",E481&lt;=120,"TV Movie",E481&gt;120,"Long Movie")</f>
        <v>Series</v>
      </c>
      <c r="I481" t="s">
        <v>8159</v>
      </c>
      <c r="J481" t="s">
        <v>8163</v>
      </c>
      <c r="K481" t="s">
        <v>8156</v>
      </c>
      <c r="L481" s="5">
        <v>7.9</v>
      </c>
      <c r="M481" t="str" cm="1">
        <f t="array" ref="M481">_xlfn.IFS(L481&lt;=2,"Flop",L481&lt;=5,"Average",L481&lt;=7,"Hit",L481&lt;=9,"Superhit",L481&gt;9,"BlockBuster")</f>
        <v>Superhit</v>
      </c>
      <c r="N481" s="6">
        <v>364964</v>
      </c>
      <c r="O481" s="6" t="str" cm="1">
        <f t="array" ref="O481">_xlfn.IFS(N481&lt;=100000,"Low",N481&lt;=500000,"Median",N481&lt;=1500000,"High",N481&gt;1500000,"Very High")</f>
        <v>Median</v>
      </c>
      <c r="P481">
        <v>18000000</v>
      </c>
      <c r="Q481">
        <v>101475133</v>
      </c>
      <c r="R481">
        <f t="shared" si="72"/>
        <v>83475133</v>
      </c>
      <c r="S481" t="str">
        <f t="shared" si="73"/>
        <v>Profit</v>
      </c>
      <c r="T481" s="1">
        <v>34251</v>
      </c>
      <c r="U481" t="s">
        <v>1242</v>
      </c>
      <c r="V481" s="14">
        <v>34251</v>
      </c>
      <c r="W481" t="str">
        <f t="shared" si="74"/>
        <v>October</v>
      </c>
      <c r="X481" s="4" t="str">
        <f t="shared" si="75"/>
        <v>1993</v>
      </c>
      <c r="Y481" s="6">
        <f t="shared" si="76"/>
        <v>1993</v>
      </c>
      <c r="Z481" s="4" t="str">
        <f t="shared" si="77"/>
        <v>9</v>
      </c>
      <c r="AA481" s="6">
        <f t="shared" si="78"/>
        <v>9</v>
      </c>
      <c r="AB481" t="str">
        <f t="shared" si="79"/>
        <v>Saturday</v>
      </c>
    </row>
    <row r="482" spans="1:28" x14ac:dyDescent="0.25">
      <c r="A482" s="3" t="s">
        <v>1243</v>
      </c>
      <c r="B482" t="s">
        <v>1244</v>
      </c>
      <c r="C482" s="3" t="s">
        <v>1244</v>
      </c>
      <c r="D482" s="6">
        <v>0</v>
      </c>
      <c r="E482" s="6">
        <v>141</v>
      </c>
      <c r="F482" s="6">
        <f t="shared" si="70"/>
        <v>2</v>
      </c>
      <c r="G482" s="6">
        <f t="shared" si="71"/>
        <v>21</v>
      </c>
      <c r="H482" s="6" t="str" cm="1">
        <f t="array" ref="H482">_xlfn.IFS(E482&lt;=80,"Series",E482&lt;=120,"TV Movie",E482&gt;120,"Long Movie")</f>
        <v>Long Movie</v>
      </c>
      <c r="I482" t="s">
        <v>8162</v>
      </c>
      <c r="J482" t="s">
        <v>145</v>
      </c>
      <c r="K482" t="s">
        <v>8166</v>
      </c>
      <c r="L482" s="5">
        <v>6.6</v>
      </c>
      <c r="M482" t="str" cm="1">
        <f t="array" ref="M482">_xlfn.IFS(L482&lt;=2,"Flop",L482&lt;=5,"Average",L482&lt;=7,"Hit",L482&lt;=9,"Superhit",L482&gt;9,"BlockBuster")</f>
        <v>Hit</v>
      </c>
      <c r="N482" s="6">
        <v>93568</v>
      </c>
      <c r="O482" s="6" t="str" cm="1">
        <f t="array" ref="O482">_xlfn.IFS(N482&lt;=100000,"Low",N482&lt;=500000,"Median",N482&lt;=1500000,"High",N482&gt;1500000,"Very High")</f>
        <v>Low</v>
      </c>
      <c r="P482">
        <v>45000000</v>
      </c>
      <c r="Q482">
        <v>195268056</v>
      </c>
      <c r="R482">
        <f t="shared" si="72"/>
        <v>150268056</v>
      </c>
      <c r="S482" t="str">
        <f t="shared" si="73"/>
        <v>Profit</v>
      </c>
      <c r="T482">
        <v>1993</v>
      </c>
      <c r="U482" t="s">
        <v>155</v>
      </c>
      <c r="V482" s="14">
        <v>1993</v>
      </c>
      <c r="W482" t="str">
        <f t="shared" si="74"/>
        <v>June</v>
      </c>
      <c r="X482" s="4" t="str">
        <f t="shared" si="75"/>
        <v>1905</v>
      </c>
      <c r="Y482" s="6">
        <f t="shared" si="76"/>
        <v>1905</v>
      </c>
      <c r="Z482" s="4" t="str">
        <f t="shared" si="77"/>
        <v>15</v>
      </c>
      <c r="AA482" s="6">
        <f t="shared" si="78"/>
        <v>15</v>
      </c>
      <c r="AB482" t="str">
        <f t="shared" si="79"/>
        <v>Thursday</v>
      </c>
    </row>
    <row r="483" spans="1:28" x14ac:dyDescent="0.25">
      <c r="A483" s="3" t="s">
        <v>1245</v>
      </c>
      <c r="B483" t="s">
        <v>1246</v>
      </c>
      <c r="C483" s="3" t="s">
        <v>1246</v>
      </c>
      <c r="D483" s="6">
        <v>0</v>
      </c>
      <c r="E483" s="6">
        <v>138</v>
      </c>
      <c r="F483" s="6">
        <f t="shared" si="70"/>
        <v>2</v>
      </c>
      <c r="G483" s="6">
        <f t="shared" si="71"/>
        <v>18</v>
      </c>
      <c r="H483" s="6" t="str" cm="1">
        <f t="array" ref="H483">_xlfn.IFS(E483&lt;=80,"Series",E483&lt;=120,"TV Movie",E483&gt;120,"Long Movie")</f>
        <v>Long Movie</v>
      </c>
      <c r="I483" t="s">
        <v>8162</v>
      </c>
      <c r="J483" t="s">
        <v>145</v>
      </c>
      <c r="K483" t="s">
        <v>3857</v>
      </c>
      <c r="L483" s="5">
        <v>7.5</v>
      </c>
      <c r="M483" t="str" cm="1">
        <f t="array" ref="M483">_xlfn.IFS(L483&lt;=2,"Flop",L483&lt;=5,"Average",L483&lt;=7,"Hit",L483&lt;=9,"Superhit",L483&gt;9,"BlockBuster")</f>
        <v>Superhit</v>
      </c>
      <c r="N483" s="6">
        <v>85199</v>
      </c>
      <c r="O483" s="6" t="str" cm="1">
        <f t="array" ref="O483">_xlfn.IFS(N483&lt;=100000,"Low",N483&lt;=500000,"Median",N483&lt;=1500000,"High",N483&gt;1500000,"Very High")</f>
        <v>Low</v>
      </c>
      <c r="P483">
        <v>30000000</v>
      </c>
      <c r="Q483">
        <v>135130999</v>
      </c>
      <c r="R483">
        <f t="shared" si="72"/>
        <v>105130999</v>
      </c>
      <c r="S483" t="str">
        <f t="shared" si="73"/>
        <v>Profit</v>
      </c>
      <c r="T483" s="1">
        <v>34297</v>
      </c>
      <c r="U483" t="s">
        <v>69</v>
      </c>
      <c r="V483" s="14">
        <v>34297</v>
      </c>
      <c r="W483" t="str">
        <f t="shared" si="74"/>
        <v>November</v>
      </c>
      <c r="X483" s="4" t="str">
        <f t="shared" si="75"/>
        <v>1993</v>
      </c>
      <c r="Y483" s="6">
        <f t="shared" si="76"/>
        <v>1993</v>
      </c>
      <c r="Z483" s="4" t="str">
        <f t="shared" si="77"/>
        <v>24</v>
      </c>
      <c r="AA483" s="6">
        <f t="shared" si="78"/>
        <v>24</v>
      </c>
      <c r="AB483" t="str">
        <f t="shared" si="79"/>
        <v>Wednesday</v>
      </c>
    </row>
    <row r="484" spans="1:28" x14ac:dyDescent="0.25">
      <c r="A484" s="3" t="s">
        <v>1247</v>
      </c>
      <c r="B484" t="s">
        <v>1248</v>
      </c>
      <c r="C484" s="3" t="s">
        <v>1248</v>
      </c>
      <c r="D484" s="6">
        <v>0</v>
      </c>
      <c r="E484" s="6">
        <v>125</v>
      </c>
      <c r="F484" s="6">
        <f t="shared" si="70"/>
        <v>2</v>
      </c>
      <c r="G484" s="6">
        <f t="shared" si="71"/>
        <v>5</v>
      </c>
      <c r="H484" s="6" t="str" cm="1">
        <f t="array" ref="H484">_xlfn.IFS(E484&lt;=80,"Series",E484&lt;=120,"TV Movie",E484&gt;120,"Long Movie")</f>
        <v>Long Movie</v>
      </c>
      <c r="I484" t="s">
        <v>145</v>
      </c>
      <c r="J484" t="s">
        <v>5802</v>
      </c>
      <c r="K484" t="s">
        <v>5802</v>
      </c>
      <c r="L484" s="5">
        <v>7.7</v>
      </c>
      <c r="M484" t="str" cm="1">
        <f t="array" ref="M484">_xlfn.IFS(L484&lt;=2,"Flop",L484&lt;=5,"Average",L484&lt;=7,"Hit",L484&lt;=9,"Superhit",L484&gt;9,"BlockBuster")</f>
        <v>Superhit</v>
      </c>
      <c r="N484" s="6">
        <v>253332</v>
      </c>
      <c r="O484" s="6" t="str" cm="1">
        <f t="array" ref="O484">_xlfn.IFS(N484&lt;=100000,"Low",N484&lt;=500000,"Median",N484&lt;=1500000,"High",N484&gt;1500000,"Very High")</f>
        <v>Median</v>
      </c>
      <c r="P484">
        <v>26000000</v>
      </c>
      <c r="Q484">
        <v>206678440</v>
      </c>
      <c r="R484">
        <f t="shared" si="72"/>
        <v>180678440</v>
      </c>
      <c r="S484" t="str">
        <f t="shared" si="73"/>
        <v>Profit</v>
      </c>
      <c r="T484" s="1">
        <v>34317</v>
      </c>
      <c r="U484" t="s">
        <v>1062</v>
      </c>
      <c r="V484" s="14">
        <v>34317</v>
      </c>
      <c r="W484" t="str">
        <f t="shared" si="74"/>
        <v>December</v>
      </c>
      <c r="X484" s="4" t="str">
        <f t="shared" si="75"/>
        <v>1993</v>
      </c>
      <c r="Y484" s="6">
        <f t="shared" si="76"/>
        <v>1993</v>
      </c>
      <c r="Z484" s="4" t="str">
        <f t="shared" si="77"/>
        <v>14</v>
      </c>
      <c r="AA484" s="6">
        <f t="shared" si="78"/>
        <v>14</v>
      </c>
      <c r="AB484" t="str">
        <f t="shared" si="79"/>
        <v>Tuesday</v>
      </c>
    </row>
    <row r="485" spans="1:28" x14ac:dyDescent="0.25">
      <c r="A485" s="3" t="s">
        <v>1249</v>
      </c>
      <c r="B485" t="s">
        <v>1250</v>
      </c>
      <c r="C485" s="3" t="s">
        <v>1250</v>
      </c>
      <c r="D485" s="6">
        <v>0</v>
      </c>
      <c r="E485" s="6">
        <v>121</v>
      </c>
      <c r="F485" s="6">
        <f t="shared" si="70"/>
        <v>2</v>
      </c>
      <c r="G485" s="6">
        <f t="shared" si="71"/>
        <v>1</v>
      </c>
      <c r="H485" s="6" t="str" cm="1">
        <f t="array" ref="H485">_xlfn.IFS(E485&lt;=80,"Series",E485&lt;=120,"TV Movie",E485&gt;120,"Long Movie")</f>
        <v>Long Movie</v>
      </c>
      <c r="I485" t="s">
        <v>145</v>
      </c>
      <c r="J485" t="s">
        <v>8165</v>
      </c>
      <c r="K485" t="s">
        <v>8157</v>
      </c>
      <c r="L485" s="5">
        <v>7.5</v>
      </c>
      <c r="M485" t="str" cm="1">
        <f t="array" ref="M485">_xlfn.IFS(L485&lt;=2,"Flop",L485&lt;=5,"Average",L485&lt;=7,"Hit",L485&lt;=9,"Superhit",L485&gt;9,"BlockBuster")</f>
        <v>Superhit</v>
      </c>
      <c r="N485" s="6">
        <v>93357</v>
      </c>
      <c r="O485" s="6" t="str" cm="1">
        <f t="array" ref="O485">_xlfn.IFS(N485&lt;=100000,"Low",N485&lt;=500000,"Median",N485&lt;=1500000,"High",N485&gt;1500000,"Very High")</f>
        <v>Low</v>
      </c>
      <c r="P485">
        <v>7000000</v>
      </c>
      <c r="Q485">
        <v>40185556</v>
      </c>
      <c r="R485">
        <f t="shared" si="72"/>
        <v>33185556</v>
      </c>
      <c r="S485" t="str">
        <f t="shared" si="73"/>
        <v>Profit</v>
      </c>
      <c r="T485" s="1">
        <v>34104</v>
      </c>
      <c r="U485" t="s">
        <v>1251</v>
      </c>
      <c r="V485" s="14">
        <v>34104</v>
      </c>
      <c r="W485" t="str">
        <f t="shared" si="74"/>
        <v>May</v>
      </c>
      <c r="X485" s="4" t="str">
        <f t="shared" si="75"/>
        <v>1993</v>
      </c>
      <c r="Y485" s="6">
        <f t="shared" si="76"/>
        <v>1993</v>
      </c>
      <c r="Z485" s="4" t="str">
        <f t="shared" si="77"/>
        <v>15</v>
      </c>
      <c r="AA485" s="6">
        <f t="shared" si="78"/>
        <v>15</v>
      </c>
      <c r="AB485" t="str">
        <f t="shared" si="79"/>
        <v>Saturday</v>
      </c>
    </row>
    <row r="486" spans="1:28" x14ac:dyDescent="0.25">
      <c r="A486" s="3" t="s">
        <v>1252</v>
      </c>
      <c r="B486" t="s">
        <v>1253</v>
      </c>
      <c r="C486" s="3" t="s">
        <v>1253</v>
      </c>
      <c r="D486" s="6">
        <v>0</v>
      </c>
      <c r="E486" s="6">
        <v>134</v>
      </c>
      <c r="F486" s="6">
        <f t="shared" si="70"/>
        <v>2</v>
      </c>
      <c r="G486" s="6">
        <f t="shared" si="71"/>
        <v>14</v>
      </c>
      <c r="H486" s="6" t="str" cm="1">
        <f t="array" ref="H486">_xlfn.IFS(E486&lt;=80,"Series",E486&lt;=120,"TV Movie",E486&gt;120,"Long Movie")</f>
        <v>Long Movie</v>
      </c>
      <c r="I486" t="s">
        <v>145</v>
      </c>
      <c r="J486" t="s">
        <v>8157</v>
      </c>
      <c r="K486" t="s">
        <v>5802</v>
      </c>
      <c r="L486" s="5">
        <v>7.8</v>
      </c>
      <c r="M486" t="str" cm="1">
        <f t="array" ref="M486">_xlfn.IFS(L486&lt;=2,"Flop",L486&lt;=5,"Average",L486&lt;=7,"Hit",L486&lt;=9,"Superhit",L486&gt;9,"BlockBuster")</f>
        <v>Superhit</v>
      </c>
      <c r="N486" s="6">
        <v>81400</v>
      </c>
      <c r="O486" s="6" t="str" cm="1">
        <f t="array" ref="O486">_xlfn.IFS(N486&lt;=100000,"Low",N486&lt;=500000,"Median",N486&lt;=1500000,"High",N486&gt;1500000,"Very High")</f>
        <v>Low</v>
      </c>
      <c r="P486">
        <v>15000000</v>
      </c>
      <c r="Q486">
        <v>23237911</v>
      </c>
      <c r="R486">
        <f t="shared" si="72"/>
        <v>8237911</v>
      </c>
      <c r="S486" t="str">
        <f t="shared" si="73"/>
        <v>Profit</v>
      </c>
      <c r="T486" s="1">
        <v>34267</v>
      </c>
      <c r="U486" t="s">
        <v>1254</v>
      </c>
      <c r="V486" s="14">
        <v>34267</v>
      </c>
      <c r="W486" t="str">
        <f t="shared" si="74"/>
        <v>October</v>
      </c>
      <c r="X486" s="4" t="str">
        <f t="shared" si="75"/>
        <v>1993</v>
      </c>
      <c r="Y486" s="6">
        <f t="shared" si="76"/>
        <v>1993</v>
      </c>
      <c r="Z486" s="4" t="str">
        <f t="shared" si="77"/>
        <v>25</v>
      </c>
      <c r="AA486" s="6">
        <f t="shared" si="78"/>
        <v>25</v>
      </c>
      <c r="AB486" t="str">
        <f t="shared" si="79"/>
        <v>Monday</v>
      </c>
    </row>
    <row r="487" spans="1:28" x14ac:dyDescent="0.25">
      <c r="A487" s="3" t="s">
        <v>1255</v>
      </c>
      <c r="B487" t="s">
        <v>1256</v>
      </c>
      <c r="C487" s="3" t="s">
        <v>1256</v>
      </c>
      <c r="D487" s="6">
        <v>0</v>
      </c>
      <c r="E487" s="6">
        <v>104</v>
      </c>
      <c r="F487" s="6">
        <f t="shared" si="70"/>
        <v>1</v>
      </c>
      <c r="G487" s="6">
        <f t="shared" si="71"/>
        <v>44</v>
      </c>
      <c r="H487" s="6" t="str" cm="1">
        <f t="array" ref="H487">_xlfn.IFS(E487&lt;=80,"Series",E487&lt;=120,"TV Movie",E487&gt;120,"Long Movie")</f>
        <v>TV Movie</v>
      </c>
      <c r="I487" t="s">
        <v>8158</v>
      </c>
      <c r="J487" t="s">
        <v>132</v>
      </c>
      <c r="K487" t="s">
        <v>8164</v>
      </c>
      <c r="L487" s="5">
        <v>6.7</v>
      </c>
      <c r="M487" t="str" cm="1">
        <f t="array" ref="M487">_xlfn.IFS(L487&lt;=2,"Flop",L487&lt;=5,"Average",L487&lt;=7,"Hit",L487&lt;=9,"Superhit",L487&gt;9,"BlockBuster")</f>
        <v>Hit</v>
      </c>
      <c r="N487" s="6">
        <v>133661</v>
      </c>
      <c r="O487" s="6" t="str" cm="1">
        <f t="array" ref="O487">_xlfn.IFS(N487&lt;=100000,"Low",N487&lt;=500000,"Median",N487&lt;=1500000,"High",N487&gt;1500000,"Very High")</f>
        <v>Median</v>
      </c>
      <c r="P487">
        <v>20000000</v>
      </c>
      <c r="Q487">
        <v>35739755</v>
      </c>
      <c r="R487">
        <f t="shared" si="72"/>
        <v>15739755</v>
      </c>
      <c r="S487" t="str">
        <f t="shared" si="73"/>
        <v>Profit</v>
      </c>
      <c r="T487" s="1">
        <v>34178</v>
      </c>
      <c r="U487" t="s">
        <v>117</v>
      </c>
      <c r="V487" s="14">
        <v>34178</v>
      </c>
      <c r="W487" t="str">
        <f t="shared" si="74"/>
        <v>July</v>
      </c>
      <c r="X487" s="4" t="str">
        <f t="shared" si="75"/>
        <v>1993</v>
      </c>
      <c r="Y487" s="6">
        <f t="shared" si="76"/>
        <v>1993</v>
      </c>
      <c r="Z487" s="4" t="str">
        <f t="shared" si="77"/>
        <v>28</v>
      </c>
      <c r="AA487" s="6">
        <f t="shared" si="78"/>
        <v>28</v>
      </c>
      <c r="AB487" t="str">
        <f t="shared" si="79"/>
        <v>Wednesday</v>
      </c>
    </row>
    <row r="488" spans="1:28" x14ac:dyDescent="0.25">
      <c r="A488" s="3" t="s">
        <v>1257</v>
      </c>
      <c r="B488" t="s">
        <v>1258</v>
      </c>
      <c r="C488" s="3" t="s">
        <v>1258</v>
      </c>
      <c r="D488" s="6">
        <v>0</v>
      </c>
      <c r="E488" s="6">
        <v>104</v>
      </c>
      <c r="F488" s="6">
        <f t="shared" si="70"/>
        <v>1</v>
      </c>
      <c r="G488" s="6">
        <f t="shared" si="71"/>
        <v>44</v>
      </c>
      <c r="H488" s="6" t="str" cm="1">
        <f t="array" ref="H488">_xlfn.IFS(E488&lt;=80,"Series",E488&lt;=120,"TV Movie",E488&gt;120,"Long Movie")</f>
        <v>TV Movie</v>
      </c>
      <c r="I488" t="s">
        <v>5529</v>
      </c>
      <c r="J488" t="s">
        <v>8162</v>
      </c>
      <c r="K488" t="s">
        <v>8161</v>
      </c>
      <c r="L488" s="5">
        <v>4.0999999999999996</v>
      </c>
      <c r="M488" t="str" cm="1">
        <f t="array" ref="M488">_xlfn.IFS(L488&lt;=2,"Flop",L488&lt;=5,"Average",L488&lt;=7,"Hit",L488&lt;=9,"Superhit",L488&gt;9,"BlockBuster")</f>
        <v>Average</v>
      </c>
      <c r="N488" s="6">
        <v>53005</v>
      </c>
      <c r="O488" s="6" t="str" cm="1">
        <f t="array" ref="O488">_xlfn.IFS(N488&lt;=100000,"Low",N488&lt;=500000,"Median",N488&lt;=1500000,"High",N488&gt;1500000,"Very High")</f>
        <v>Low</v>
      </c>
      <c r="P488">
        <v>22000000</v>
      </c>
      <c r="Q488">
        <v>10696210</v>
      </c>
      <c r="R488">
        <f t="shared" si="72"/>
        <v>-11303790</v>
      </c>
      <c r="S488" t="str">
        <f t="shared" si="73"/>
        <v>Loss</v>
      </c>
      <c r="T488" s="1">
        <v>34090</v>
      </c>
      <c r="U488" t="s">
        <v>1259</v>
      </c>
      <c r="V488" s="14">
        <v>34090</v>
      </c>
      <c r="W488" t="str">
        <f t="shared" si="74"/>
        <v>May</v>
      </c>
      <c r="X488" s="4" t="str">
        <f t="shared" si="75"/>
        <v>1993</v>
      </c>
      <c r="Y488" s="6">
        <f t="shared" si="76"/>
        <v>1993</v>
      </c>
      <c r="Z488" s="4" t="str">
        <f t="shared" si="77"/>
        <v>1</v>
      </c>
      <c r="AA488" s="6">
        <f t="shared" si="78"/>
        <v>1</v>
      </c>
      <c r="AB488" t="str">
        <f t="shared" si="79"/>
        <v>Saturday</v>
      </c>
    </row>
    <row r="489" spans="1:28" x14ac:dyDescent="0.25">
      <c r="A489" s="3" t="s">
        <v>1260</v>
      </c>
      <c r="B489" t="s">
        <v>1261</v>
      </c>
      <c r="C489" s="3" t="s">
        <v>1261</v>
      </c>
      <c r="D489" s="6">
        <v>0</v>
      </c>
      <c r="E489" s="6">
        <v>101</v>
      </c>
      <c r="F489" s="6">
        <f t="shared" si="70"/>
        <v>1</v>
      </c>
      <c r="G489" s="6">
        <f t="shared" si="71"/>
        <v>41</v>
      </c>
      <c r="H489" s="6" t="str" cm="1">
        <f t="array" ref="H489">_xlfn.IFS(E489&lt;=80,"Series",E489&lt;=120,"TV Movie",E489&gt;120,"Long Movie")</f>
        <v>TV Movie</v>
      </c>
      <c r="I489" t="s">
        <v>132</v>
      </c>
      <c r="J489" t="s">
        <v>145</v>
      </c>
      <c r="K489" t="s">
        <v>8163</v>
      </c>
      <c r="L489" s="5">
        <v>7.8</v>
      </c>
      <c r="M489" t="str" cm="1">
        <f t="array" ref="M489">_xlfn.IFS(L489&lt;=2,"Flop",L489&lt;=5,"Average",L489&lt;=7,"Hit",L489&lt;=9,"Superhit",L489&gt;9,"BlockBuster")</f>
        <v>Superhit</v>
      </c>
      <c r="N489" s="6">
        <v>99732</v>
      </c>
      <c r="O489" s="6" t="str" cm="1">
        <f t="array" ref="O489">_xlfn.IFS(N489&lt;=100000,"Low",N489&lt;=500000,"Median",N489&lt;=1500000,"High",N489&gt;1500000,"Very High")</f>
        <v>Low</v>
      </c>
      <c r="P489">
        <v>7000000</v>
      </c>
      <c r="Q489">
        <v>34348443</v>
      </c>
      <c r="R489">
        <f t="shared" si="72"/>
        <v>27348443</v>
      </c>
      <c r="S489" t="str">
        <f t="shared" si="73"/>
        <v>Profit</v>
      </c>
      <c r="T489" s="1">
        <v>34066</v>
      </c>
      <c r="U489" t="s">
        <v>1262</v>
      </c>
      <c r="V489" s="14">
        <v>34066</v>
      </c>
      <c r="W489" t="str">
        <f t="shared" si="74"/>
        <v>April</v>
      </c>
      <c r="X489" s="4" t="str">
        <f t="shared" si="75"/>
        <v>1993</v>
      </c>
      <c r="Y489" s="6">
        <f t="shared" si="76"/>
        <v>1993</v>
      </c>
      <c r="Z489" s="4" t="str">
        <f t="shared" si="77"/>
        <v>7</v>
      </c>
      <c r="AA489" s="6">
        <f t="shared" si="78"/>
        <v>7</v>
      </c>
      <c r="AB489" t="str">
        <f t="shared" si="79"/>
        <v>Wednesday</v>
      </c>
    </row>
    <row r="490" spans="1:28" x14ac:dyDescent="0.25">
      <c r="A490" s="3" t="s">
        <v>1263</v>
      </c>
      <c r="B490" t="s">
        <v>1264</v>
      </c>
      <c r="C490" s="3" t="s">
        <v>1264</v>
      </c>
      <c r="D490" s="6">
        <v>0</v>
      </c>
      <c r="E490" s="6">
        <v>195</v>
      </c>
      <c r="F490" s="6">
        <f t="shared" si="70"/>
        <v>3</v>
      </c>
      <c r="G490" s="6">
        <f t="shared" si="71"/>
        <v>15</v>
      </c>
      <c r="H490" s="6" t="str" cm="1">
        <f t="array" ref="H490">_xlfn.IFS(E490&lt;=80,"Series",E490&lt;=120,"TV Movie",E490&gt;120,"Long Movie")</f>
        <v>Long Movie</v>
      </c>
      <c r="I490" t="s">
        <v>8160</v>
      </c>
      <c r="J490" t="s">
        <v>145</v>
      </c>
      <c r="K490" t="s">
        <v>8167</v>
      </c>
      <c r="L490" s="5">
        <v>9</v>
      </c>
      <c r="M490" t="str" cm="1">
        <f t="array" ref="M490">_xlfn.IFS(L490&lt;=2,"Flop",L490&lt;=5,"Average",L490&lt;=7,"Hit",L490&lt;=9,"Superhit",L490&gt;9,"BlockBuster")</f>
        <v>Superhit</v>
      </c>
      <c r="N490" s="6">
        <v>1416181</v>
      </c>
      <c r="O490" s="6" t="str" cm="1">
        <f t="array" ref="O490">_xlfn.IFS(N490&lt;=100000,"Low",N490&lt;=500000,"Median",N490&lt;=1500000,"High",N490&gt;1500000,"Very High")</f>
        <v>High</v>
      </c>
      <c r="P490">
        <v>22000000</v>
      </c>
      <c r="Q490">
        <v>322161245</v>
      </c>
      <c r="R490">
        <f t="shared" si="72"/>
        <v>300161245</v>
      </c>
      <c r="S490" t="str">
        <f t="shared" si="73"/>
        <v>Profit</v>
      </c>
      <c r="T490" s="1">
        <v>34303</v>
      </c>
      <c r="U490" t="s">
        <v>139</v>
      </c>
      <c r="V490" s="14">
        <v>34303</v>
      </c>
      <c r="W490" t="str">
        <f t="shared" si="74"/>
        <v>November</v>
      </c>
      <c r="X490" s="4" t="str">
        <f t="shared" si="75"/>
        <v>1993</v>
      </c>
      <c r="Y490" s="6">
        <f t="shared" si="76"/>
        <v>1993</v>
      </c>
      <c r="Z490" s="4" t="str">
        <f t="shared" si="77"/>
        <v>30</v>
      </c>
      <c r="AA490" s="6">
        <f t="shared" si="78"/>
        <v>30</v>
      </c>
      <c r="AB490" t="str">
        <f t="shared" si="79"/>
        <v>Tuesday</v>
      </c>
    </row>
    <row r="491" spans="1:28" x14ac:dyDescent="0.25">
      <c r="A491" s="3" t="s">
        <v>1265</v>
      </c>
      <c r="B491" t="s">
        <v>1266</v>
      </c>
      <c r="C491" s="3" t="s">
        <v>1266</v>
      </c>
      <c r="D491" s="6">
        <v>0</v>
      </c>
      <c r="E491" s="6">
        <v>107</v>
      </c>
      <c r="F491" s="6">
        <f t="shared" si="70"/>
        <v>1</v>
      </c>
      <c r="G491" s="6">
        <f t="shared" si="71"/>
        <v>47</v>
      </c>
      <c r="H491" s="6" t="str" cm="1">
        <f t="array" ref="H491">_xlfn.IFS(E491&lt;=80,"Series",E491&lt;=120,"TV Movie",E491&gt;120,"Long Movie")</f>
        <v>TV Movie</v>
      </c>
      <c r="I491" t="s">
        <v>132</v>
      </c>
      <c r="J491" t="s">
        <v>8163</v>
      </c>
      <c r="K491" t="s">
        <v>8165</v>
      </c>
      <c r="L491" s="5">
        <v>5.7</v>
      </c>
      <c r="M491" t="str" cm="1">
        <f t="array" ref="M491">_xlfn.IFS(L491&lt;=2,"Flop",L491&lt;=5,"Average",L491&lt;=7,"Hit",L491&lt;=9,"Superhit",L491&gt;9,"BlockBuster")</f>
        <v>Hit</v>
      </c>
      <c r="N491" s="6">
        <v>57260</v>
      </c>
      <c r="O491" s="6" t="str" cm="1">
        <f t="array" ref="O491">_xlfn.IFS(N491&lt;=100000,"Low",N491&lt;=500000,"Median",N491&lt;=1500000,"High",N491&gt;1500000,"Very High")</f>
        <v>Low</v>
      </c>
      <c r="P491">
        <v>38000000</v>
      </c>
      <c r="Q491">
        <v>57319029</v>
      </c>
      <c r="R491">
        <f t="shared" si="72"/>
        <v>19319029</v>
      </c>
      <c r="S491" t="str">
        <f t="shared" si="73"/>
        <v>Profit</v>
      </c>
      <c r="T491" s="1">
        <v>34313</v>
      </c>
      <c r="U491" t="s">
        <v>1267</v>
      </c>
      <c r="V491" s="14">
        <v>34313</v>
      </c>
      <c r="W491" t="str">
        <f t="shared" si="74"/>
        <v>December</v>
      </c>
      <c r="X491" s="4" t="str">
        <f t="shared" si="75"/>
        <v>1993</v>
      </c>
      <c r="Y491" s="6">
        <f t="shared" si="76"/>
        <v>1993</v>
      </c>
      <c r="Z491" s="4" t="str">
        <f t="shared" si="77"/>
        <v>10</v>
      </c>
      <c r="AA491" s="6">
        <f t="shared" si="78"/>
        <v>10</v>
      </c>
      <c r="AB491" t="str">
        <f t="shared" si="79"/>
        <v>Friday</v>
      </c>
    </row>
    <row r="492" spans="1:28" x14ac:dyDescent="0.25">
      <c r="A492" s="3" t="s">
        <v>1268</v>
      </c>
      <c r="B492" t="s">
        <v>1269</v>
      </c>
      <c r="C492" s="3" t="s">
        <v>1269</v>
      </c>
      <c r="D492" s="6">
        <v>0</v>
      </c>
      <c r="E492" s="6">
        <v>105</v>
      </c>
      <c r="F492" s="6">
        <f t="shared" si="70"/>
        <v>1</v>
      </c>
      <c r="G492" s="6">
        <f t="shared" si="71"/>
        <v>45</v>
      </c>
      <c r="H492" s="6" t="str" cm="1">
        <f t="array" ref="H492">_xlfn.IFS(E492&lt;=80,"Series",E492&lt;=120,"TV Movie",E492&gt;120,"Long Movie")</f>
        <v>TV Movie</v>
      </c>
      <c r="I492" t="s">
        <v>132</v>
      </c>
      <c r="J492" t="s">
        <v>145</v>
      </c>
      <c r="K492" t="s">
        <v>8157</v>
      </c>
      <c r="L492" s="5">
        <v>6.8</v>
      </c>
      <c r="M492" t="str" cm="1">
        <f t="array" ref="M492">_xlfn.IFS(L492&lt;=2,"Flop",L492&lt;=5,"Average",L492&lt;=7,"Hit",L492&lt;=9,"Superhit",L492&gt;9,"BlockBuster")</f>
        <v>Hit</v>
      </c>
      <c r="N492" s="6">
        <v>186527</v>
      </c>
      <c r="O492" s="6" t="str" cm="1">
        <f t="array" ref="O492">_xlfn.IFS(N492&lt;=100000,"Low",N492&lt;=500000,"Median",N492&lt;=1500000,"High",N492&gt;1500000,"Very High")</f>
        <v>Median</v>
      </c>
      <c r="P492">
        <v>21000000</v>
      </c>
      <c r="Q492">
        <v>227927165</v>
      </c>
      <c r="R492">
        <f t="shared" si="72"/>
        <v>206927165</v>
      </c>
      <c r="S492" t="str">
        <f t="shared" si="73"/>
        <v>Profit</v>
      </c>
      <c r="T492" s="1">
        <v>34145</v>
      </c>
      <c r="U492" t="s">
        <v>1270</v>
      </c>
      <c r="V492" s="14">
        <v>34145</v>
      </c>
      <c r="W492" t="str">
        <f t="shared" si="74"/>
        <v>June</v>
      </c>
      <c r="X492" s="4" t="str">
        <f t="shared" si="75"/>
        <v>1993</v>
      </c>
      <c r="Y492" s="6">
        <f t="shared" si="76"/>
        <v>1993</v>
      </c>
      <c r="Z492" s="4" t="str">
        <f t="shared" si="77"/>
        <v>25</v>
      </c>
      <c r="AA492" s="6">
        <f t="shared" si="78"/>
        <v>25</v>
      </c>
      <c r="AB492" t="str">
        <f t="shared" si="79"/>
        <v>Friday</v>
      </c>
    </row>
    <row r="493" spans="1:28" x14ac:dyDescent="0.25">
      <c r="A493" s="3" t="s">
        <v>1271</v>
      </c>
      <c r="B493" t="s">
        <v>1272</v>
      </c>
      <c r="C493" s="3" t="s">
        <v>1272</v>
      </c>
      <c r="D493" s="6">
        <v>0</v>
      </c>
      <c r="E493" s="6">
        <v>104</v>
      </c>
      <c r="F493" s="6">
        <f t="shared" si="70"/>
        <v>1</v>
      </c>
      <c r="G493" s="6">
        <f t="shared" si="71"/>
        <v>44</v>
      </c>
      <c r="H493" s="6" t="str" cm="1">
        <f t="array" ref="H493">_xlfn.IFS(E493&lt;=80,"Series",E493&lt;=120,"TV Movie",E493&gt;120,"Long Movie")</f>
        <v>TV Movie</v>
      </c>
      <c r="I493" t="s">
        <v>8158</v>
      </c>
      <c r="J493" t="s">
        <v>132</v>
      </c>
      <c r="K493" t="s">
        <v>8163</v>
      </c>
      <c r="L493" s="5">
        <v>4.0999999999999996</v>
      </c>
      <c r="M493" t="str" cm="1">
        <f t="array" ref="M493">_xlfn.IFS(L493&lt;=2,"Flop",L493&lt;=5,"Average",L493&lt;=7,"Hit",L493&lt;=9,"Superhit",L493&gt;9,"BlockBuster")</f>
        <v>Average</v>
      </c>
      <c r="N493" s="6">
        <v>61782</v>
      </c>
      <c r="O493" s="6" t="str" cm="1">
        <f t="array" ref="O493">_xlfn.IFS(N493&lt;=100000,"Low",N493&lt;=500000,"Median",N493&lt;=1500000,"High",N493&gt;1500000,"Very High")</f>
        <v>Low</v>
      </c>
      <c r="P493">
        <v>48000000</v>
      </c>
      <c r="Q493">
        <v>20915465</v>
      </c>
      <c r="R493">
        <f t="shared" si="72"/>
        <v>-27084535</v>
      </c>
      <c r="S493" t="str">
        <f t="shared" si="73"/>
        <v>Loss</v>
      </c>
      <c r="T493" s="1">
        <v>34117</v>
      </c>
      <c r="U493" t="s">
        <v>1273</v>
      </c>
      <c r="V493" s="14">
        <v>34117</v>
      </c>
      <c r="W493" t="str">
        <f t="shared" si="74"/>
        <v>May</v>
      </c>
      <c r="X493" s="4" t="str">
        <f t="shared" si="75"/>
        <v>1993</v>
      </c>
      <c r="Y493" s="6">
        <f t="shared" si="76"/>
        <v>1993</v>
      </c>
      <c r="Z493" s="4" t="str">
        <f t="shared" si="77"/>
        <v>28</v>
      </c>
      <c r="AA493" s="6">
        <f t="shared" si="78"/>
        <v>28</v>
      </c>
      <c r="AB493" t="str">
        <f t="shared" si="79"/>
        <v>Friday</v>
      </c>
    </row>
    <row r="494" spans="1:28" x14ac:dyDescent="0.25">
      <c r="A494" s="3" t="s">
        <v>1274</v>
      </c>
      <c r="B494" t="s">
        <v>1275</v>
      </c>
      <c r="C494" s="3" t="s">
        <v>1275</v>
      </c>
      <c r="D494" s="6">
        <v>0</v>
      </c>
      <c r="E494" s="6">
        <v>105</v>
      </c>
      <c r="F494" s="6">
        <f t="shared" si="70"/>
        <v>1</v>
      </c>
      <c r="G494" s="6">
        <f t="shared" si="71"/>
        <v>45</v>
      </c>
      <c r="H494" s="6" t="str" cm="1">
        <f t="array" ref="H494">_xlfn.IFS(E494&lt;=80,"Series",E494&lt;=120,"TV Movie",E494&gt;120,"Long Movie")</f>
        <v>TV Movie</v>
      </c>
      <c r="I494" t="s">
        <v>5529</v>
      </c>
      <c r="J494" t="s">
        <v>8158</v>
      </c>
      <c r="K494" t="s">
        <v>8157</v>
      </c>
      <c r="L494" s="5">
        <v>6.4</v>
      </c>
      <c r="M494" t="str" cm="1">
        <f t="array" ref="M494">_xlfn.IFS(L494&lt;=2,"Flop",L494&lt;=5,"Average",L494&lt;=7,"Hit",L494&lt;=9,"Superhit",L494&gt;9,"BlockBuster")</f>
        <v>Hit</v>
      </c>
      <c r="N494" s="6">
        <v>58075</v>
      </c>
      <c r="O494" s="6" t="str" cm="1">
        <f t="array" ref="O494">_xlfn.IFS(N494&lt;=100000,"Low",N494&lt;=500000,"Median",N494&lt;=1500000,"High",N494&gt;1500000,"Very High")</f>
        <v>Low</v>
      </c>
      <c r="P494">
        <v>30000000</v>
      </c>
      <c r="Q494">
        <v>53898845</v>
      </c>
      <c r="R494">
        <f t="shared" si="72"/>
        <v>23898845</v>
      </c>
      <c r="S494" t="str">
        <f t="shared" si="73"/>
        <v>Profit</v>
      </c>
      <c r="T494" s="1">
        <v>34285</v>
      </c>
      <c r="U494" t="s">
        <v>847</v>
      </c>
      <c r="V494" s="14">
        <v>34285</v>
      </c>
      <c r="W494" t="str">
        <f t="shared" si="74"/>
        <v>November</v>
      </c>
      <c r="X494" s="4" t="str">
        <f t="shared" si="75"/>
        <v>1993</v>
      </c>
      <c r="Y494" s="6">
        <f t="shared" si="76"/>
        <v>1993</v>
      </c>
      <c r="Z494" s="4" t="str">
        <f t="shared" si="77"/>
        <v>12</v>
      </c>
      <c r="AA494" s="6">
        <f t="shared" si="78"/>
        <v>12</v>
      </c>
      <c r="AB494" t="str">
        <f t="shared" si="79"/>
        <v>Friday</v>
      </c>
    </row>
    <row r="495" spans="1:28" x14ac:dyDescent="0.25">
      <c r="A495" s="3" t="s">
        <v>1276</v>
      </c>
      <c r="B495" t="s">
        <v>1277</v>
      </c>
      <c r="C495" s="3" t="s">
        <v>1277</v>
      </c>
      <c r="D495" s="6">
        <v>0</v>
      </c>
      <c r="E495" s="6">
        <v>130</v>
      </c>
      <c r="F495" s="6">
        <f t="shared" si="70"/>
        <v>2</v>
      </c>
      <c r="G495" s="6">
        <f t="shared" si="71"/>
        <v>10</v>
      </c>
      <c r="H495" s="6" t="str" cm="1">
        <f t="array" ref="H495">_xlfn.IFS(E495&lt;=80,"Series",E495&lt;=120,"TV Movie",E495&gt;120,"Long Movie")</f>
        <v>Long Movie</v>
      </c>
      <c r="I495" t="s">
        <v>8160</v>
      </c>
      <c r="J495" t="s">
        <v>145</v>
      </c>
      <c r="K495" t="s">
        <v>8167</v>
      </c>
      <c r="L495" s="5">
        <v>7.8</v>
      </c>
      <c r="M495" t="str" cm="1">
        <f t="array" ref="M495">_xlfn.IFS(L495&lt;=2,"Flop",L495&lt;=5,"Average",L495&lt;=7,"Hit",L495&lt;=9,"Superhit",L495&gt;9,"BlockBuster")</f>
        <v>Superhit</v>
      </c>
      <c r="N495" s="6">
        <v>160790</v>
      </c>
      <c r="O495" s="6" t="str" cm="1">
        <f t="array" ref="O495">_xlfn.IFS(N495&lt;=100000,"Low",N495&lt;=500000,"Median",N495&lt;=1500000,"High",N495&gt;1500000,"Very High")</f>
        <v>Median</v>
      </c>
      <c r="P495">
        <v>25000000</v>
      </c>
      <c r="Q495">
        <v>56505065</v>
      </c>
      <c r="R495">
        <f t="shared" si="72"/>
        <v>31505065</v>
      </c>
      <c r="S495" t="str">
        <f t="shared" si="73"/>
        <v>Profit</v>
      </c>
      <c r="T495" s="1">
        <v>34328</v>
      </c>
      <c r="U495" t="s">
        <v>1278</v>
      </c>
      <c r="V495" s="14">
        <v>34328</v>
      </c>
      <c r="W495" t="str">
        <f t="shared" si="74"/>
        <v>December</v>
      </c>
      <c r="X495" s="4" t="str">
        <f t="shared" si="75"/>
        <v>1993</v>
      </c>
      <c r="Y495" s="6">
        <f t="shared" si="76"/>
        <v>1993</v>
      </c>
      <c r="Z495" s="4" t="str">
        <f t="shared" si="77"/>
        <v>25</v>
      </c>
      <c r="AA495" s="6">
        <f t="shared" si="78"/>
        <v>25</v>
      </c>
      <c r="AB495" t="str">
        <f t="shared" si="79"/>
        <v>Saturday</v>
      </c>
    </row>
    <row r="496" spans="1:28" x14ac:dyDescent="0.25">
      <c r="A496" s="3" t="s">
        <v>1279</v>
      </c>
      <c r="B496" t="s">
        <v>1280</v>
      </c>
      <c r="C496" s="3" t="s">
        <v>1280</v>
      </c>
      <c r="D496" s="6">
        <v>0</v>
      </c>
      <c r="E496" s="6">
        <v>119</v>
      </c>
      <c r="F496" s="6">
        <f t="shared" si="70"/>
        <v>1</v>
      </c>
      <c r="G496" s="6">
        <f t="shared" si="71"/>
        <v>59</v>
      </c>
      <c r="H496" s="6" t="str" cm="1">
        <f t="array" ref="H496">_xlfn.IFS(E496&lt;=80,"Series",E496&lt;=120,"TV Movie",E496&gt;120,"Long Movie")</f>
        <v>TV Movie</v>
      </c>
      <c r="I496" t="s">
        <v>8162</v>
      </c>
      <c r="J496" t="s">
        <v>145</v>
      </c>
      <c r="K496" t="s">
        <v>8157</v>
      </c>
      <c r="L496" s="5">
        <v>7.9</v>
      </c>
      <c r="M496" t="str" cm="1">
        <f t="array" ref="M496">_xlfn.IFS(L496&lt;=2,"Flop",L496&lt;=5,"Average",L496&lt;=7,"Hit",L496&lt;=9,"Superhit",L496&gt;9,"BlockBuster")</f>
        <v>Superhit</v>
      </c>
      <c r="N496" s="6">
        <v>237840</v>
      </c>
      <c r="O496" s="6" t="str" cm="1">
        <f t="array" ref="O496">_xlfn.IFS(N496&lt;=100000,"Low",N496&lt;=500000,"Median",N496&lt;=1500000,"High",N496&gt;1500000,"Very High")</f>
        <v>Median</v>
      </c>
      <c r="P496">
        <v>13000000</v>
      </c>
      <c r="Q496">
        <v>13088850</v>
      </c>
      <c r="R496">
        <f t="shared" si="72"/>
        <v>88850</v>
      </c>
      <c r="S496" t="str">
        <f t="shared" si="73"/>
        <v>Profit</v>
      </c>
      <c r="T496" s="1">
        <v>34220</v>
      </c>
      <c r="U496" t="s">
        <v>676</v>
      </c>
      <c r="V496" s="14">
        <v>34220</v>
      </c>
      <c r="W496" t="str">
        <f t="shared" si="74"/>
        <v>September</v>
      </c>
      <c r="X496" s="4" t="str">
        <f t="shared" si="75"/>
        <v>1993</v>
      </c>
      <c r="Y496" s="6">
        <f t="shared" si="76"/>
        <v>1993</v>
      </c>
      <c r="Z496" s="4" t="str">
        <f t="shared" si="77"/>
        <v>8</v>
      </c>
      <c r="AA496" s="6">
        <f t="shared" si="78"/>
        <v>8</v>
      </c>
      <c r="AB496" t="str">
        <f t="shared" si="79"/>
        <v>Wednesday</v>
      </c>
    </row>
    <row r="497" spans="1:28" x14ac:dyDescent="0.25">
      <c r="A497" s="3" t="s">
        <v>1281</v>
      </c>
      <c r="B497" t="s">
        <v>1282</v>
      </c>
      <c r="C497" s="3" t="s">
        <v>1282</v>
      </c>
      <c r="D497" s="6">
        <v>0</v>
      </c>
      <c r="E497" s="6">
        <v>95</v>
      </c>
      <c r="F497" s="6">
        <f t="shared" si="70"/>
        <v>1</v>
      </c>
      <c r="G497" s="6">
        <f t="shared" si="71"/>
        <v>35</v>
      </c>
      <c r="H497" s="6" t="str" cm="1">
        <f t="array" ref="H497">_xlfn.IFS(E497&lt;=80,"Series",E497&lt;=120,"TV Movie",E497&gt;120,"Long Movie")</f>
        <v>TV Movie</v>
      </c>
      <c r="I497" t="s">
        <v>132</v>
      </c>
      <c r="J497" t="s">
        <v>8165</v>
      </c>
      <c r="K497" t="s">
        <v>5802</v>
      </c>
      <c r="L497" s="5">
        <v>6.2</v>
      </c>
      <c r="M497" t="str" cm="1">
        <f t="array" ref="M497">_xlfn.IFS(L497&lt;=2,"Flop",L497&lt;=5,"Average",L497&lt;=7,"Hit",L497&lt;=9,"Superhit",L497&gt;9,"BlockBuster")</f>
        <v>Hit</v>
      </c>
      <c r="N497" s="6">
        <v>86805</v>
      </c>
      <c r="O497" s="6" t="str" cm="1">
        <f t="array" ref="O497">_xlfn.IFS(N497&lt;=100000,"Low",N497&lt;=500000,"Median",N497&lt;=1500000,"High",N497&gt;1500000,"Very High")</f>
        <v>Low</v>
      </c>
      <c r="P497">
        <v>40000000</v>
      </c>
      <c r="Q497">
        <v>48198019</v>
      </c>
      <c r="R497">
        <f t="shared" si="72"/>
        <v>8198019</v>
      </c>
      <c r="S497" t="str">
        <f t="shared" si="73"/>
        <v>Profit</v>
      </c>
      <c r="T497" s="1">
        <v>34313</v>
      </c>
      <c r="U497" t="s">
        <v>1283</v>
      </c>
      <c r="V497" s="14">
        <v>34313</v>
      </c>
      <c r="W497" t="str">
        <f t="shared" si="74"/>
        <v>December</v>
      </c>
      <c r="X497" s="4" t="str">
        <f t="shared" si="75"/>
        <v>1993</v>
      </c>
      <c r="Y497" s="6">
        <f t="shared" si="76"/>
        <v>1993</v>
      </c>
      <c r="Z497" s="4" t="str">
        <f t="shared" si="77"/>
        <v>10</v>
      </c>
      <c r="AA497" s="6">
        <f t="shared" si="78"/>
        <v>10</v>
      </c>
      <c r="AB497" t="str">
        <f t="shared" si="79"/>
        <v>Friday</v>
      </c>
    </row>
    <row r="498" spans="1:28" x14ac:dyDescent="0.25">
      <c r="A498" s="3" t="s">
        <v>1284</v>
      </c>
      <c r="B498" t="s">
        <v>1285</v>
      </c>
      <c r="C498" s="3" t="s">
        <v>1285</v>
      </c>
      <c r="D498" s="6">
        <v>0</v>
      </c>
      <c r="E498" s="6">
        <v>118</v>
      </c>
      <c r="F498" s="6">
        <f t="shared" si="70"/>
        <v>1</v>
      </c>
      <c r="G498" s="6">
        <f t="shared" si="71"/>
        <v>58</v>
      </c>
      <c r="H498" s="6" t="str" cm="1">
        <f t="array" ref="H498">_xlfn.IFS(E498&lt;=80,"Series",E498&lt;=120,"TV Movie",E498&gt;120,"Long Movie")</f>
        <v>TV Movie</v>
      </c>
      <c r="I498" t="s">
        <v>145</v>
      </c>
      <c r="J498" t="s">
        <v>5802</v>
      </c>
      <c r="K498" t="s">
        <v>5802</v>
      </c>
      <c r="L498" s="5">
        <v>7.7</v>
      </c>
      <c r="M498" t="str" cm="1">
        <f t="array" ref="M498">_xlfn.IFS(L498&lt;=2,"Flop",L498&lt;=5,"Average",L498&lt;=7,"Hit",L498&lt;=9,"Superhit",L498&gt;9,"BlockBuster")</f>
        <v>Superhit</v>
      </c>
      <c r="N498" s="6">
        <v>249091</v>
      </c>
      <c r="O498" s="6" t="str" cm="1">
        <f t="array" ref="O498">_xlfn.IFS(N498&lt;=100000,"Low",N498&lt;=500000,"Median",N498&lt;=1500000,"High",N498&gt;1500000,"Very High")</f>
        <v>Median</v>
      </c>
      <c r="P498">
        <v>11000000</v>
      </c>
      <c r="Q498">
        <v>10032765</v>
      </c>
      <c r="R498">
        <f t="shared" si="72"/>
        <v>-967235</v>
      </c>
      <c r="S498" t="str">
        <f t="shared" si="73"/>
        <v>Loss</v>
      </c>
      <c r="T498" s="2">
        <v>34243</v>
      </c>
      <c r="U498" t="s">
        <v>1286</v>
      </c>
      <c r="V498" s="14">
        <v>34243</v>
      </c>
      <c r="W498" t="str">
        <f t="shared" si="74"/>
        <v>October</v>
      </c>
      <c r="X498" s="4" t="str">
        <f t="shared" si="75"/>
        <v>1993</v>
      </c>
      <c r="Y498" s="6">
        <f t="shared" si="76"/>
        <v>1993</v>
      </c>
      <c r="Z498" s="4" t="str">
        <f t="shared" si="77"/>
        <v>1</v>
      </c>
      <c r="AA498" s="6">
        <f t="shared" si="78"/>
        <v>1</v>
      </c>
      <c r="AB498" t="str">
        <f t="shared" si="79"/>
        <v>Friday</v>
      </c>
    </row>
    <row r="499" spans="1:28" x14ac:dyDescent="0.25">
      <c r="A499" s="3" t="s">
        <v>1287</v>
      </c>
      <c r="B499" t="s">
        <v>1288</v>
      </c>
      <c r="C499" s="3" t="s">
        <v>1288</v>
      </c>
      <c r="D499" s="6">
        <v>0</v>
      </c>
      <c r="E499" s="6">
        <v>86</v>
      </c>
      <c r="F499" s="6">
        <f t="shared" si="70"/>
        <v>1</v>
      </c>
      <c r="G499" s="6">
        <f t="shared" si="71"/>
        <v>26</v>
      </c>
      <c r="H499" s="6" t="str" cm="1">
        <f t="array" ref="H499">_xlfn.IFS(E499&lt;=80,"Series",E499&lt;=120,"TV Movie",E499&gt;120,"Long Movie")</f>
        <v>TV Movie</v>
      </c>
      <c r="I499" t="s">
        <v>132</v>
      </c>
      <c r="J499" t="s">
        <v>5802</v>
      </c>
      <c r="K499" t="s">
        <v>5802</v>
      </c>
      <c r="L499" s="5">
        <v>6.9</v>
      </c>
      <c r="M499" t="str" cm="1">
        <f t="array" ref="M499">_xlfn.IFS(L499&lt;=2,"Flop",L499&lt;=5,"Average",L499&lt;=7,"Hit",L499&lt;=9,"Superhit",L499&gt;9,"BlockBuster")</f>
        <v>Hit</v>
      </c>
      <c r="N499" s="6">
        <v>318316</v>
      </c>
      <c r="O499" s="6" t="str" cm="1">
        <f t="array" ref="O499">_xlfn.IFS(N499&lt;=100000,"Low",N499&lt;=500000,"Median",N499&lt;=1500000,"High",N499&gt;1500000,"Very High")</f>
        <v>Median</v>
      </c>
      <c r="P499">
        <v>15000000</v>
      </c>
      <c r="Q499">
        <v>107217396</v>
      </c>
      <c r="R499">
        <f t="shared" si="72"/>
        <v>92217396</v>
      </c>
      <c r="S499" t="str">
        <f t="shared" si="73"/>
        <v>Profit</v>
      </c>
      <c r="T499" s="1">
        <v>34369</v>
      </c>
      <c r="U499" t="s">
        <v>1289</v>
      </c>
      <c r="V499" s="14">
        <v>34369</v>
      </c>
      <c r="W499" t="str">
        <f t="shared" si="74"/>
        <v>February</v>
      </c>
      <c r="X499" s="4" t="str">
        <f t="shared" si="75"/>
        <v>1994</v>
      </c>
      <c r="Y499" s="6">
        <f t="shared" si="76"/>
        <v>1994</v>
      </c>
      <c r="Z499" s="4" t="str">
        <f t="shared" si="77"/>
        <v>4</v>
      </c>
      <c r="AA499" s="6">
        <f t="shared" si="78"/>
        <v>4</v>
      </c>
      <c r="AB499" t="str">
        <f t="shared" si="79"/>
        <v>Friday</v>
      </c>
    </row>
    <row r="500" spans="1:28" x14ac:dyDescent="0.25">
      <c r="A500" s="3" t="s">
        <v>1290</v>
      </c>
      <c r="B500" t="s">
        <v>1291</v>
      </c>
      <c r="C500" s="3" t="s">
        <v>1291</v>
      </c>
      <c r="D500" s="6">
        <v>0</v>
      </c>
      <c r="E500" s="6">
        <v>99</v>
      </c>
      <c r="F500" s="6">
        <f t="shared" si="70"/>
        <v>1</v>
      </c>
      <c r="G500" s="6">
        <f t="shared" si="71"/>
        <v>39</v>
      </c>
      <c r="H500" s="6" t="str" cm="1">
        <f t="array" ref="H500">_xlfn.IFS(E500&lt;=80,"Series",E500&lt;=120,"TV Movie",E500&gt;120,"Long Movie")</f>
        <v>TV Movie</v>
      </c>
      <c r="I500" t="s">
        <v>8158</v>
      </c>
      <c r="J500" t="s">
        <v>132</v>
      </c>
      <c r="K500" t="s">
        <v>8162</v>
      </c>
      <c r="L500" s="5">
        <v>6.2</v>
      </c>
      <c r="M500" t="str" cm="1">
        <f t="array" ref="M500">_xlfn.IFS(L500&lt;=2,"Flop",L500&lt;=5,"Average",L500&lt;=7,"Hit",L500&lt;=9,"Superhit",L500&gt;9,"BlockBuster")</f>
        <v>Hit</v>
      </c>
      <c r="N500" s="6">
        <v>54356</v>
      </c>
      <c r="O500" s="6" t="str" cm="1">
        <f t="array" ref="O500">_xlfn.IFS(N500&lt;=100000,"Low",N500&lt;=500000,"Median",N500&lt;=1500000,"High",N500&gt;1500000,"Very High")</f>
        <v>Low</v>
      </c>
      <c r="P500">
        <v>48000000</v>
      </c>
      <c r="Q500">
        <v>16827402</v>
      </c>
      <c r="R500">
        <f t="shared" si="72"/>
        <v>-31172598</v>
      </c>
      <c r="S500" t="str">
        <f t="shared" si="73"/>
        <v>Loss</v>
      </c>
      <c r="T500">
        <v>1994</v>
      </c>
      <c r="U500" t="s">
        <v>1292</v>
      </c>
      <c r="V500" s="14">
        <v>1994</v>
      </c>
      <c r="W500" t="str">
        <f t="shared" si="74"/>
        <v>June</v>
      </c>
      <c r="X500" s="4" t="str">
        <f t="shared" si="75"/>
        <v>1905</v>
      </c>
      <c r="Y500" s="6">
        <f t="shared" si="76"/>
        <v>1905</v>
      </c>
      <c r="Z500" s="4" t="str">
        <f t="shared" si="77"/>
        <v>16</v>
      </c>
      <c r="AA500" s="6">
        <f t="shared" si="78"/>
        <v>16</v>
      </c>
      <c r="AB500" t="str">
        <f t="shared" si="79"/>
        <v>Friday</v>
      </c>
    </row>
    <row r="501" spans="1:28" x14ac:dyDescent="0.25">
      <c r="A501" s="3" t="s">
        <v>1293</v>
      </c>
      <c r="B501" t="s">
        <v>1294</v>
      </c>
      <c r="C501" s="3" t="s">
        <v>1294</v>
      </c>
      <c r="D501" s="6">
        <v>0</v>
      </c>
      <c r="E501" s="6">
        <v>104</v>
      </c>
      <c r="F501" s="6">
        <f t="shared" si="70"/>
        <v>1</v>
      </c>
      <c r="G501" s="6">
        <f t="shared" si="71"/>
        <v>44</v>
      </c>
      <c r="H501" s="6" t="str" cm="1">
        <f t="array" ref="H501">_xlfn.IFS(E501&lt;=80,"Series",E501&lt;=120,"TV Movie",E501&gt;120,"Long Movie")</f>
        <v>TV Movie</v>
      </c>
      <c r="I501" t="s">
        <v>5529</v>
      </c>
      <c r="J501" t="s">
        <v>132</v>
      </c>
      <c r="K501" t="s">
        <v>8162</v>
      </c>
      <c r="L501" s="5">
        <v>5.5</v>
      </c>
      <c r="M501" t="str" cm="1">
        <f t="array" ref="M501">_xlfn.IFS(L501&lt;=2,"Flop",L501&lt;=5,"Average",L501&lt;=7,"Hit",L501&lt;=9,"Superhit",L501&gt;9,"BlockBuster")</f>
        <v>Hit</v>
      </c>
      <c r="N501" s="6">
        <v>85342</v>
      </c>
      <c r="O501" s="6" t="str" cm="1">
        <f t="array" ref="O501">_xlfn.IFS(N501&lt;=100000,"Low",N501&lt;=500000,"Median",N501&lt;=1500000,"High",N501&gt;1500000,"Very High")</f>
        <v>Low</v>
      </c>
      <c r="P501">
        <v>50000000</v>
      </c>
      <c r="Q501">
        <v>119208989</v>
      </c>
      <c r="R501">
        <f t="shared" si="72"/>
        <v>69208989</v>
      </c>
      <c r="S501" t="str">
        <f t="shared" si="73"/>
        <v>Profit</v>
      </c>
      <c r="T501" s="1">
        <v>34479</v>
      </c>
      <c r="U501" t="s">
        <v>231</v>
      </c>
      <c r="V501" s="14">
        <v>34479</v>
      </c>
      <c r="W501" t="str">
        <f t="shared" si="74"/>
        <v>May</v>
      </c>
      <c r="X501" s="4" t="str">
        <f t="shared" si="75"/>
        <v>1994</v>
      </c>
      <c r="Y501" s="6">
        <f t="shared" si="76"/>
        <v>1994</v>
      </c>
      <c r="Z501" s="4" t="str">
        <f t="shared" si="77"/>
        <v>25</v>
      </c>
      <c r="AA501" s="6">
        <f t="shared" si="78"/>
        <v>25</v>
      </c>
      <c r="AB501" t="str">
        <f t="shared" si="79"/>
        <v>Wednesday</v>
      </c>
    </row>
    <row r="502" spans="1:28" x14ac:dyDescent="0.25">
      <c r="A502" s="3" t="s">
        <v>1295</v>
      </c>
      <c r="B502" t="s">
        <v>1296</v>
      </c>
      <c r="C502" s="3" t="s">
        <v>1296</v>
      </c>
      <c r="D502" s="6">
        <v>0</v>
      </c>
      <c r="E502" s="6">
        <v>141</v>
      </c>
      <c r="F502" s="6">
        <f t="shared" si="70"/>
        <v>2</v>
      </c>
      <c r="G502" s="6">
        <f t="shared" si="71"/>
        <v>21</v>
      </c>
      <c r="H502" s="6" t="str" cm="1">
        <f t="array" ref="H502">_xlfn.IFS(E502&lt;=80,"Series",E502&lt;=120,"TV Movie",E502&gt;120,"Long Movie")</f>
        <v>Long Movie</v>
      </c>
      <c r="I502" t="s">
        <v>5529</v>
      </c>
      <c r="J502" t="s">
        <v>8162</v>
      </c>
      <c r="K502" t="s">
        <v>145</v>
      </c>
      <c r="L502" s="5">
        <v>6.9</v>
      </c>
      <c r="M502" t="str" cm="1">
        <f t="array" ref="M502">_xlfn.IFS(L502&lt;=2,"Flop",L502&lt;=5,"Average",L502&lt;=7,"Hit",L502&lt;=9,"Superhit",L502&gt;9,"BlockBuster")</f>
        <v>Hit</v>
      </c>
      <c r="N502" s="6">
        <v>105833</v>
      </c>
      <c r="O502" s="6" t="str" cm="1">
        <f t="array" ref="O502">_xlfn.IFS(N502&lt;=100000,"Low",N502&lt;=500000,"Median",N502&lt;=1500000,"High",N502&gt;1500000,"Very High")</f>
        <v>Median</v>
      </c>
      <c r="P502">
        <v>62000000</v>
      </c>
      <c r="Q502">
        <v>215887717</v>
      </c>
      <c r="R502">
        <f t="shared" si="72"/>
        <v>153887717</v>
      </c>
      <c r="S502" t="str">
        <f t="shared" si="73"/>
        <v>Profit</v>
      </c>
      <c r="T502" s="1">
        <v>34549</v>
      </c>
      <c r="U502" t="s">
        <v>1139</v>
      </c>
      <c r="V502" s="14">
        <v>34549</v>
      </c>
      <c r="W502" t="str">
        <f t="shared" si="74"/>
        <v>August</v>
      </c>
      <c r="X502" s="4" t="str">
        <f t="shared" si="75"/>
        <v>1994</v>
      </c>
      <c r="Y502" s="6">
        <f t="shared" si="76"/>
        <v>1994</v>
      </c>
      <c r="Z502" s="4" t="str">
        <f t="shared" si="77"/>
        <v>3</v>
      </c>
      <c r="AA502" s="6">
        <f t="shared" si="78"/>
        <v>3</v>
      </c>
      <c r="AB502" t="str">
        <f t="shared" si="79"/>
        <v>Wednesday</v>
      </c>
    </row>
    <row r="503" spans="1:28" x14ac:dyDescent="0.25">
      <c r="A503" s="3" t="s">
        <v>1297</v>
      </c>
      <c r="B503" t="s">
        <v>1298</v>
      </c>
      <c r="C503" s="3" t="s">
        <v>1298</v>
      </c>
      <c r="D503" s="6">
        <v>0</v>
      </c>
      <c r="E503" s="6">
        <v>92</v>
      </c>
      <c r="F503" s="6">
        <f t="shared" si="70"/>
        <v>1</v>
      </c>
      <c r="G503" s="6">
        <f t="shared" si="71"/>
        <v>32</v>
      </c>
      <c r="H503" s="6" t="str" cm="1">
        <f t="array" ref="H503">_xlfn.IFS(E503&lt;=80,"Series",E503&lt;=120,"TV Movie",E503&gt;120,"Long Movie")</f>
        <v>TV Movie</v>
      </c>
      <c r="I503" t="s">
        <v>132</v>
      </c>
      <c r="J503" t="s">
        <v>5802</v>
      </c>
      <c r="K503" t="s">
        <v>5802</v>
      </c>
      <c r="L503" s="5">
        <v>7.7</v>
      </c>
      <c r="M503" t="str" cm="1">
        <f t="array" ref="M503">_xlfn.IFS(L503&lt;=2,"Flop",L503&lt;=5,"Average",L503&lt;=7,"Hit",L503&lt;=9,"Superhit",L503&gt;9,"BlockBuster")</f>
        <v>Superhit</v>
      </c>
      <c r="N503" s="6">
        <v>229676</v>
      </c>
      <c r="O503" s="6" t="str" cm="1">
        <f t="array" ref="O503">_xlfn.IFS(N503&lt;=100000,"Low",N503&lt;=500000,"Median",N503&lt;=1500000,"High",N503&gt;1500000,"Very High")</f>
        <v>Median</v>
      </c>
      <c r="P503">
        <v>27000</v>
      </c>
      <c r="Q503">
        <v>3151130</v>
      </c>
      <c r="R503">
        <f t="shared" si="72"/>
        <v>3124130</v>
      </c>
      <c r="S503" t="str">
        <f t="shared" si="73"/>
        <v>Profit</v>
      </c>
      <c r="T503" s="2">
        <v>34335</v>
      </c>
      <c r="U503" t="s">
        <v>1299</v>
      </c>
      <c r="V503" s="14">
        <v>34335</v>
      </c>
      <c r="W503" t="str">
        <f t="shared" si="74"/>
        <v>January</v>
      </c>
      <c r="X503" s="4" t="str">
        <f t="shared" si="75"/>
        <v>1994</v>
      </c>
      <c r="Y503" s="6">
        <f t="shared" si="76"/>
        <v>1994</v>
      </c>
      <c r="Z503" s="4" t="str">
        <f t="shared" si="77"/>
        <v>1</v>
      </c>
      <c r="AA503" s="6">
        <f t="shared" si="78"/>
        <v>1</v>
      </c>
      <c r="AB503" t="str">
        <f t="shared" si="79"/>
        <v>Saturday</v>
      </c>
    </row>
    <row r="504" spans="1:28" x14ac:dyDescent="0.25">
      <c r="A504" s="3" t="s">
        <v>1300</v>
      </c>
      <c r="B504" t="s">
        <v>1301</v>
      </c>
      <c r="C504" s="3" t="s">
        <v>1301</v>
      </c>
      <c r="D504" s="6">
        <v>0</v>
      </c>
      <c r="E504" s="6">
        <v>119</v>
      </c>
      <c r="F504" s="6">
        <f t="shared" si="70"/>
        <v>1</v>
      </c>
      <c r="G504" s="6">
        <f t="shared" si="71"/>
        <v>59</v>
      </c>
      <c r="H504" s="6" t="str" cm="1">
        <f t="array" ref="H504">_xlfn.IFS(E504&lt;=80,"Series",E504&lt;=120,"TV Movie",E504&gt;120,"Long Movie")</f>
        <v>TV Movie</v>
      </c>
      <c r="I504" t="s">
        <v>8162</v>
      </c>
      <c r="J504" t="s">
        <v>145</v>
      </c>
      <c r="K504" t="s">
        <v>8166</v>
      </c>
      <c r="L504" s="5">
        <v>6.7</v>
      </c>
      <c r="M504" t="str" cm="1">
        <f t="array" ref="M504">_xlfn.IFS(L504&lt;=2,"Flop",L504&lt;=5,"Average",L504&lt;=7,"Hit",L504&lt;=9,"Superhit",L504&gt;9,"BlockBuster")</f>
        <v>Hit</v>
      </c>
      <c r="N504" s="6">
        <v>72010</v>
      </c>
      <c r="O504" s="6" t="str" cm="1">
        <f t="array" ref="O504">_xlfn.IFS(N504&lt;=100000,"Low",N504&lt;=500000,"Median",N504&lt;=1500000,"High",N504&gt;1500000,"Very High")</f>
        <v>Low</v>
      </c>
      <c r="P504">
        <v>45000000</v>
      </c>
      <c r="Q504">
        <v>117615211</v>
      </c>
      <c r="R504">
        <f t="shared" si="72"/>
        <v>72615211</v>
      </c>
      <c r="S504" t="str">
        <f t="shared" si="73"/>
        <v>Profit</v>
      </c>
      <c r="T504" s="1">
        <v>34535</v>
      </c>
      <c r="U504" t="s">
        <v>708</v>
      </c>
      <c r="V504" s="14">
        <v>34535</v>
      </c>
      <c r="W504" t="str">
        <f t="shared" si="74"/>
        <v>July</v>
      </c>
      <c r="X504" s="4" t="str">
        <f t="shared" si="75"/>
        <v>1994</v>
      </c>
      <c r="Y504" s="6">
        <f t="shared" si="76"/>
        <v>1994</v>
      </c>
      <c r="Z504" s="4" t="str">
        <f t="shared" si="77"/>
        <v>20</v>
      </c>
      <c r="AA504" s="6">
        <f t="shared" si="78"/>
        <v>20</v>
      </c>
      <c r="AB504" t="str">
        <f t="shared" si="79"/>
        <v>Wednesday</v>
      </c>
    </row>
    <row r="505" spans="1:28" x14ac:dyDescent="0.25">
      <c r="A505" s="3" t="s">
        <v>1302</v>
      </c>
      <c r="B505" t="s">
        <v>1303</v>
      </c>
      <c r="C505" s="3" t="s">
        <v>1303</v>
      </c>
      <c r="D505" s="6">
        <v>0</v>
      </c>
      <c r="E505" s="6">
        <v>102</v>
      </c>
      <c r="F505" s="6">
        <f t="shared" si="70"/>
        <v>1</v>
      </c>
      <c r="G505" s="6">
        <f t="shared" si="71"/>
        <v>42</v>
      </c>
      <c r="H505" s="6" t="str" cm="1">
        <f t="array" ref="H505">_xlfn.IFS(E505&lt;=80,"Series",E505&lt;=120,"TV Movie",E505&gt;120,"Long Movie")</f>
        <v>TV Movie</v>
      </c>
      <c r="I505" t="s">
        <v>5529</v>
      </c>
      <c r="J505" t="s">
        <v>8162</v>
      </c>
      <c r="K505" t="s">
        <v>145</v>
      </c>
      <c r="L505" s="5">
        <v>7.5</v>
      </c>
      <c r="M505" t="str" cm="1">
        <f t="array" ref="M505">_xlfn.IFS(L505&lt;=2,"Flop",L505&lt;=5,"Average",L505&lt;=7,"Hit",L505&lt;=9,"Superhit",L505&gt;9,"BlockBuster")</f>
        <v>Superhit</v>
      </c>
      <c r="N505" s="6">
        <v>194723</v>
      </c>
      <c r="O505" s="6" t="str" cm="1">
        <f t="array" ref="O505">_xlfn.IFS(N505&lt;=100000,"Low",N505&lt;=500000,"Median",N505&lt;=1500000,"High",N505&gt;1500000,"Very High")</f>
        <v>Median</v>
      </c>
      <c r="P505">
        <v>23000000</v>
      </c>
      <c r="Q505">
        <v>50694671</v>
      </c>
      <c r="R505">
        <f t="shared" si="72"/>
        <v>27694671</v>
      </c>
      <c r="S505" t="str">
        <f t="shared" si="73"/>
        <v>Profit</v>
      </c>
      <c r="T505" s="1">
        <v>34369</v>
      </c>
      <c r="U505" t="s">
        <v>1304</v>
      </c>
      <c r="V505" s="14">
        <v>34369</v>
      </c>
      <c r="W505" t="str">
        <f t="shared" si="74"/>
        <v>February</v>
      </c>
      <c r="X505" s="4" t="str">
        <f t="shared" si="75"/>
        <v>1994</v>
      </c>
      <c r="Y505" s="6">
        <f t="shared" si="76"/>
        <v>1994</v>
      </c>
      <c r="Z505" s="4" t="str">
        <f t="shared" si="77"/>
        <v>4</v>
      </c>
      <c r="AA505" s="6">
        <f t="shared" si="78"/>
        <v>4</v>
      </c>
      <c r="AB505" t="str">
        <f t="shared" si="79"/>
        <v>Friday</v>
      </c>
    </row>
    <row r="506" spans="1:28" x14ac:dyDescent="0.25">
      <c r="A506" s="3" t="s">
        <v>1305</v>
      </c>
      <c r="B506" t="s">
        <v>1306</v>
      </c>
      <c r="C506" s="3" t="s">
        <v>1306</v>
      </c>
      <c r="D506" s="6">
        <v>0</v>
      </c>
      <c r="E506" s="6">
        <v>128</v>
      </c>
      <c r="F506" s="6">
        <f t="shared" si="70"/>
        <v>2</v>
      </c>
      <c r="G506" s="6">
        <f t="shared" si="71"/>
        <v>8</v>
      </c>
      <c r="H506" s="6" t="str" cm="1">
        <f t="array" ref="H506">_xlfn.IFS(E506&lt;=80,"Series",E506&lt;=120,"TV Movie",E506&gt;120,"Long Movie")</f>
        <v>Long Movie</v>
      </c>
      <c r="I506" t="s">
        <v>145</v>
      </c>
      <c r="J506" t="s">
        <v>3857</v>
      </c>
      <c r="K506" t="s">
        <v>5802</v>
      </c>
      <c r="L506" s="5">
        <v>6.2</v>
      </c>
      <c r="M506" t="str" cm="1">
        <f t="array" ref="M506">_xlfn.IFS(L506&lt;=2,"Flop",L506&lt;=5,"Average",L506&lt;=7,"Hit",L506&lt;=9,"Superhit",L506&gt;9,"BlockBuster")</f>
        <v>Hit</v>
      </c>
      <c r="N506" s="6">
        <v>53405</v>
      </c>
      <c r="O506" s="6" t="str" cm="1">
        <f t="array" ref="O506">_xlfn.IFS(N506&lt;=100000,"Low",N506&lt;=500000,"Median",N506&lt;=1500000,"High",N506&gt;1500000,"Very High")</f>
        <v>Low</v>
      </c>
      <c r="P506">
        <v>55000000</v>
      </c>
      <c r="Q506">
        <v>214015089</v>
      </c>
      <c r="R506">
        <f t="shared" si="72"/>
        <v>159015089</v>
      </c>
      <c r="S506" t="str">
        <f t="shared" si="73"/>
        <v>Profit</v>
      </c>
      <c r="T506" s="1">
        <v>34666</v>
      </c>
      <c r="U506" t="s">
        <v>484</v>
      </c>
      <c r="V506" s="14">
        <v>34666</v>
      </c>
      <c r="W506" t="str">
        <f t="shared" si="74"/>
        <v>November</v>
      </c>
      <c r="X506" s="4" t="str">
        <f t="shared" si="75"/>
        <v>1994</v>
      </c>
      <c r="Y506" s="6">
        <f t="shared" si="76"/>
        <v>1994</v>
      </c>
      <c r="Z506" s="4" t="str">
        <f t="shared" si="77"/>
        <v>28</v>
      </c>
      <c r="AA506" s="6">
        <f t="shared" si="78"/>
        <v>28</v>
      </c>
      <c r="AB506" t="str">
        <f t="shared" si="79"/>
        <v>Monday</v>
      </c>
    </row>
    <row r="507" spans="1:28" x14ac:dyDescent="0.25">
      <c r="A507" s="3" t="s">
        <v>1307</v>
      </c>
      <c r="B507" t="s">
        <v>1308</v>
      </c>
      <c r="C507" s="3" t="s">
        <v>1308</v>
      </c>
      <c r="D507" s="6">
        <v>0</v>
      </c>
      <c r="E507" s="6">
        <v>107</v>
      </c>
      <c r="F507" s="6">
        <f t="shared" si="70"/>
        <v>1</v>
      </c>
      <c r="G507" s="6">
        <f t="shared" si="71"/>
        <v>47</v>
      </c>
      <c r="H507" s="6" t="str" cm="1">
        <f t="array" ref="H507">_xlfn.IFS(E507&lt;=80,"Series",E507&lt;=120,"TV Movie",E507&gt;120,"Long Movie")</f>
        <v>TV Movie</v>
      </c>
      <c r="I507" t="s">
        <v>132</v>
      </c>
      <c r="J507" t="s">
        <v>5802</v>
      </c>
      <c r="K507" t="s">
        <v>5802</v>
      </c>
      <c r="L507" s="5">
        <v>7.3</v>
      </c>
      <c r="M507" t="str" cm="1">
        <f t="array" ref="M507">_xlfn.IFS(L507&lt;=2,"Flop",L507&lt;=5,"Average",L507&lt;=7,"Hit",L507&lt;=9,"Superhit",L507&gt;9,"BlockBuster")</f>
        <v>Superhit</v>
      </c>
      <c r="N507" s="6">
        <v>403411</v>
      </c>
      <c r="O507" s="6" t="str" cm="1">
        <f t="array" ref="O507">_xlfn.IFS(N507&lt;=100000,"Low",N507&lt;=500000,"Median",N507&lt;=1500000,"High",N507&gt;1500000,"Very High")</f>
        <v>Median</v>
      </c>
      <c r="P507">
        <v>17000000</v>
      </c>
      <c r="Q507">
        <v>247290327</v>
      </c>
      <c r="R507">
        <f t="shared" si="72"/>
        <v>230290327</v>
      </c>
      <c r="S507" t="str">
        <f t="shared" si="73"/>
        <v>Profit</v>
      </c>
      <c r="T507" s="1">
        <v>34674</v>
      </c>
      <c r="U507" t="s">
        <v>1309</v>
      </c>
      <c r="V507" s="14">
        <v>34674</v>
      </c>
      <c r="W507" t="str">
        <f t="shared" si="74"/>
        <v>December</v>
      </c>
      <c r="X507" s="4" t="str">
        <f t="shared" si="75"/>
        <v>1994</v>
      </c>
      <c r="Y507" s="6">
        <f t="shared" si="76"/>
        <v>1994</v>
      </c>
      <c r="Z507" s="4" t="str">
        <f t="shared" si="77"/>
        <v>6</v>
      </c>
      <c r="AA507" s="6">
        <f t="shared" si="78"/>
        <v>6</v>
      </c>
      <c r="AB507" t="str">
        <f t="shared" si="79"/>
        <v>Tuesday</v>
      </c>
    </row>
    <row r="508" spans="1:28" x14ac:dyDescent="0.25">
      <c r="A508" s="3" t="s">
        <v>1310</v>
      </c>
      <c r="B508" t="s">
        <v>1311</v>
      </c>
      <c r="C508" s="3" t="s">
        <v>1311</v>
      </c>
      <c r="D508" s="6">
        <v>0</v>
      </c>
      <c r="E508" s="6">
        <v>127</v>
      </c>
      <c r="F508" s="6">
        <f t="shared" si="70"/>
        <v>2</v>
      </c>
      <c r="G508" s="6">
        <f t="shared" si="71"/>
        <v>7</v>
      </c>
      <c r="H508" s="6" t="str" cm="1">
        <f t="array" ref="H508">_xlfn.IFS(E508&lt;=80,"Series",E508&lt;=120,"TV Movie",E508&gt;120,"Long Movie")</f>
        <v>Long Movie</v>
      </c>
      <c r="I508" t="s">
        <v>8160</v>
      </c>
      <c r="J508" t="s">
        <v>132</v>
      </c>
      <c r="K508" t="s">
        <v>145</v>
      </c>
      <c r="L508" s="5">
        <v>7.8</v>
      </c>
      <c r="M508" t="str" cm="1">
        <f t="array" ref="M508">_xlfn.IFS(L508&lt;=2,"Flop",L508&lt;=5,"Average",L508&lt;=7,"Hit",L508&lt;=9,"Superhit",L508&gt;9,"BlockBuster")</f>
        <v>Superhit</v>
      </c>
      <c r="N508" s="6">
        <v>181897</v>
      </c>
      <c r="O508" s="6" t="str" cm="1">
        <f t="array" ref="O508">_xlfn.IFS(N508&lt;=100000,"Low",N508&lt;=500000,"Median",N508&lt;=1500000,"High",N508&gt;1500000,"Very High")</f>
        <v>Median</v>
      </c>
      <c r="P508">
        <v>18000000</v>
      </c>
      <c r="Q508">
        <v>5887725</v>
      </c>
      <c r="R508">
        <f t="shared" si="72"/>
        <v>-12112275</v>
      </c>
      <c r="S508" t="str">
        <f t="shared" si="73"/>
        <v>Loss</v>
      </c>
      <c r="T508">
        <v>1994</v>
      </c>
      <c r="U508" t="s">
        <v>575</v>
      </c>
      <c r="V508" s="14">
        <v>1994</v>
      </c>
      <c r="W508" t="str">
        <f t="shared" si="74"/>
        <v>June</v>
      </c>
      <c r="X508" s="4" t="str">
        <f t="shared" si="75"/>
        <v>1905</v>
      </c>
      <c r="Y508" s="6">
        <f t="shared" si="76"/>
        <v>1905</v>
      </c>
      <c r="Z508" s="4" t="str">
        <f t="shared" si="77"/>
        <v>16</v>
      </c>
      <c r="AA508" s="6">
        <f t="shared" si="78"/>
        <v>16</v>
      </c>
      <c r="AB508" t="str">
        <f t="shared" si="79"/>
        <v>Friday</v>
      </c>
    </row>
    <row r="509" spans="1:28" x14ac:dyDescent="0.25">
      <c r="A509" s="3" t="s">
        <v>1312</v>
      </c>
      <c r="B509" t="s">
        <v>1313</v>
      </c>
      <c r="C509" s="3" t="s">
        <v>1313</v>
      </c>
      <c r="D509" s="6">
        <v>0</v>
      </c>
      <c r="E509" s="6">
        <v>91</v>
      </c>
      <c r="F509" s="6">
        <f t="shared" si="70"/>
        <v>1</v>
      </c>
      <c r="G509" s="6">
        <f t="shared" si="71"/>
        <v>31</v>
      </c>
      <c r="H509" s="6" t="str" cm="1">
        <f t="array" ref="H509">_xlfn.IFS(E509&lt;=80,"Series",E509&lt;=120,"TV Movie",E509&gt;120,"Long Movie")</f>
        <v>TV Movie</v>
      </c>
      <c r="I509" t="s">
        <v>132</v>
      </c>
      <c r="J509" t="s">
        <v>8163</v>
      </c>
      <c r="K509" t="s">
        <v>8156</v>
      </c>
      <c r="L509" s="5">
        <v>5</v>
      </c>
      <c r="M509" t="str" cm="1">
        <f t="array" ref="M509">_xlfn.IFS(L509&lt;=2,"Flop",L509&lt;=5,"Average",L509&lt;=7,"Hit",L509&lt;=9,"Superhit",L509&gt;9,"BlockBuster")</f>
        <v>Average</v>
      </c>
      <c r="N509" s="6">
        <v>84502</v>
      </c>
      <c r="O509" s="6" t="str" cm="1">
        <f t="array" ref="O509">_xlfn.IFS(N509&lt;=100000,"Low",N509&lt;=500000,"Median",N509&lt;=1500000,"High",N509&gt;1500000,"Very High")</f>
        <v>Low</v>
      </c>
      <c r="P509">
        <v>46000000</v>
      </c>
      <c r="Q509">
        <v>341631208</v>
      </c>
      <c r="R509">
        <f t="shared" si="72"/>
        <v>295631208</v>
      </c>
      <c r="S509" t="str">
        <f t="shared" si="73"/>
        <v>Profit</v>
      </c>
      <c r="T509" s="1">
        <v>34477</v>
      </c>
      <c r="U509" t="s">
        <v>1314</v>
      </c>
      <c r="V509" s="14">
        <v>34477</v>
      </c>
      <c r="W509" t="str">
        <f t="shared" si="74"/>
        <v>May</v>
      </c>
      <c r="X509" s="4" t="str">
        <f t="shared" si="75"/>
        <v>1994</v>
      </c>
      <c r="Y509" s="6">
        <f t="shared" si="76"/>
        <v>1994</v>
      </c>
      <c r="Z509" s="4" t="str">
        <f t="shared" si="77"/>
        <v>23</v>
      </c>
      <c r="AA509" s="6">
        <f t="shared" si="78"/>
        <v>23</v>
      </c>
      <c r="AB509" t="str">
        <f t="shared" si="79"/>
        <v>Monday</v>
      </c>
    </row>
    <row r="510" spans="1:28" x14ac:dyDescent="0.25">
      <c r="A510" s="3" t="s">
        <v>1315</v>
      </c>
      <c r="B510" t="s">
        <v>1316</v>
      </c>
      <c r="C510" s="3" t="s">
        <v>1316</v>
      </c>
      <c r="D510" s="6">
        <v>0</v>
      </c>
      <c r="E510" s="6">
        <v>142</v>
      </c>
      <c r="F510" s="6">
        <f t="shared" si="70"/>
        <v>2</v>
      </c>
      <c r="G510" s="6">
        <f t="shared" si="71"/>
        <v>22</v>
      </c>
      <c r="H510" s="6" t="str" cm="1">
        <f t="array" ref="H510">_xlfn.IFS(E510&lt;=80,"Series",E510&lt;=120,"TV Movie",E510&gt;120,"Long Movie")</f>
        <v>Long Movie</v>
      </c>
      <c r="I510" t="s">
        <v>145</v>
      </c>
      <c r="J510" t="s">
        <v>8157</v>
      </c>
      <c r="K510" t="s">
        <v>5802</v>
      </c>
      <c r="L510" s="5">
        <v>8.8000000000000007</v>
      </c>
      <c r="M510" t="str" cm="1">
        <f t="array" ref="M510">_xlfn.IFS(L510&lt;=2,"Flop",L510&lt;=5,"Average",L510&lt;=7,"Hit",L510&lt;=9,"Superhit",L510&gt;9,"BlockBuster")</f>
        <v>Superhit</v>
      </c>
      <c r="N510" s="6">
        <v>2194012</v>
      </c>
      <c r="O510" s="6" t="str" cm="1">
        <f t="array" ref="O510">_xlfn.IFS(N510&lt;=100000,"Low",N510&lt;=500000,"Median",N510&lt;=1500000,"High",N510&gt;1500000,"Very High")</f>
        <v>Very High</v>
      </c>
      <c r="P510">
        <v>55000000</v>
      </c>
      <c r="Q510">
        <v>678226465</v>
      </c>
      <c r="R510">
        <f t="shared" si="72"/>
        <v>623226465</v>
      </c>
      <c r="S510" t="str">
        <f t="shared" si="73"/>
        <v>Profit</v>
      </c>
      <c r="T510" s="1">
        <v>34508</v>
      </c>
      <c r="U510" t="s">
        <v>501</v>
      </c>
      <c r="V510" s="14">
        <v>34508</v>
      </c>
      <c r="W510" t="str">
        <f t="shared" si="74"/>
        <v>June</v>
      </c>
      <c r="X510" s="4" t="str">
        <f t="shared" si="75"/>
        <v>1994</v>
      </c>
      <c r="Y510" s="6">
        <f t="shared" si="76"/>
        <v>1994</v>
      </c>
      <c r="Z510" s="4" t="str">
        <f t="shared" si="77"/>
        <v>23</v>
      </c>
      <c r="AA510" s="6">
        <f t="shared" si="78"/>
        <v>23</v>
      </c>
      <c r="AB510" t="str">
        <f t="shared" si="79"/>
        <v>Thursday</v>
      </c>
    </row>
    <row r="511" spans="1:28" x14ac:dyDescent="0.25">
      <c r="A511" s="3" t="s">
        <v>1317</v>
      </c>
      <c r="B511" t="s">
        <v>1318</v>
      </c>
      <c r="C511" s="3" t="s">
        <v>1318</v>
      </c>
      <c r="D511" s="6">
        <v>0</v>
      </c>
      <c r="E511" s="6">
        <v>117</v>
      </c>
      <c r="F511" s="6">
        <f t="shared" si="70"/>
        <v>1</v>
      </c>
      <c r="G511" s="6">
        <f t="shared" si="71"/>
        <v>57</v>
      </c>
      <c r="H511" s="6" t="str" cm="1">
        <f t="array" ref="H511">_xlfn.IFS(E511&lt;=80,"Series",E511&lt;=120,"TV Movie",E511&gt;120,"Long Movie")</f>
        <v>TV Movie</v>
      </c>
      <c r="I511" t="s">
        <v>132</v>
      </c>
      <c r="J511" t="s">
        <v>145</v>
      </c>
      <c r="K511" t="s">
        <v>8157</v>
      </c>
      <c r="L511" s="5">
        <v>7.1</v>
      </c>
      <c r="M511" t="str" cm="1">
        <f t="array" ref="M511">_xlfn.IFS(L511&lt;=2,"Flop",L511&lt;=5,"Average",L511&lt;=7,"Hit",L511&lt;=9,"Superhit",L511&gt;9,"BlockBuster")</f>
        <v>Superhit</v>
      </c>
      <c r="N511" s="6">
        <v>161708</v>
      </c>
      <c r="O511" s="6" t="str" cm="1">
        <f t="array" ref="O511">_xlfn.IFS(N511&lt;=100000,"Low",N511&lt;=500000,"Median",N511&lt;=1500000,"High",N511&gt;1500000,"Very High")</f>
        <v>Median</v>
      </c>
      <c r="P511">
        <v>4400000</v>
      </c>
      <c r="Q511">
        <v>245700832</v>
      </c>
      <c r="R511">
        <f t="shared" si="72"/>
        <v>241300832</v>
      </c>
      <c r="S511" t="str">
        <f t="shared" si="73"/>
        <v>Profit</v>
      </c>
      <c r="T511" s="1">
        <v>34354</v>
      </c>
      <c r="U511" t="s">
        <v>1319</v>
      </c>
      <c r="V511" s="14">
        <v>34354</v>
      </c>
      <c r="W511" t="str">
        <f t="shared" si="74"/>
        <v>January</v>
      </c>
      <c r="X511" s="4" t="str">
        <f t="shared" si="75"/>
        <v>1994</v>
      </c>
      <c r="Y511" s="6">
        <f t="shared" si="76"/>
        <v>1994</v>
      </c>
      <c r="Z511" s="4" t="str">
        <f t="shared" si="77"/>
        <v>20</v>
      </c>
      <c r="AA511" s="6">
        <f t="shared" si="78"/>
        <v>20</v>
      </c>
      <c r="AB511" t="str">
        <f t="shared" si="79"/>
        <v>Thursday</v>
      </c>
    </row>
    <row r="512" spans="1:28" x14ac:dyDescent="0.25">
      <c r="A512" s="3" t="s">
        <v>1320</v>
      </c>
      <c r="B512" t="s">
        <v>1321</v>
      </c>
      <c r="C512" s="3" t="s">
        <v>1321</v>
      </c>
      <c r="D512" s="6">
        <v>0</v>
      </c>
      <c r="E512" s="6">
        <v>123</v>
      </c>
      <c r="F512" s="6">
        <f t="shared" si="70"/>
        <v>2</v>
      </c>
      <c r="G512" s="6">
        <f t="shared" si="71"/>
        <v>3</v>
      </c>
      <c r="H512" s="6" t="str" cm="1">
        <f t="array" ref="H512">_xlfn.IFS(E512&lt;=80,"Series",E512&lt;=120,"TV Movie",E512&gt;120,"Long Movie")</f>
        <v>Long Movie</v>
      </c>
      <c r="I512" t="s">
        <v>145</v>
      </c>
      <c r="J512" t="s">
        <v>83</v>
      </c>
      <c r="K512" t="s">
        <v>8157</v>
      </c>
      <c r="L512" s="5">
        <v>6.3</v>
      </c>
      <c r="M512" t="str" cm="1">
        <f t="array" ref="M512">_xlfn.IFS(L512&lt;=2,"Flop",L512&lt;=5,"Average",L512&lt;=7,"Hit",L512&lt;=9,"Superhit",L512&gt;9,"BlockBuster")</f>
        <v>Hit</v>
      </c>
      <c r="N512" s="6">
        <v>58325</v>
      </c>
      <c r="O512" s="6" t="str" cm="1">
        <f t="array" ref="O512">_xlfn.IFS(N512&lt;=100000,"Low",N512&lt;=500000,"Median",N512&lt;=1500000,"High",N512&gt;1500000,"Very High")</f>
        <v>Low</v>
      </c>
      <c r="P512">
        <v>45000000</v>
      </c>
      <c r="Q512">
        <v>112006296</v>
      </c>
      <c r="R512">
        <f t="shared" si="72"/>
        <v>67006296</v>
      </c>
      <c r="S512" t="str">
        <f t="shared" si="73"/>
        <v>Profit</v>
      </c>
      <c r="T512" s="1">
        <v>34642</v>
      </c>
      <c r="U512" t="s">
        <v>1236</v>
      </c>
      <c r="V512" s="14">
        <v>34642</v>
      </c>
      <c r="W512" t="str">
        <f t="shared" si="74"/>
        <v>November</v>
      </c>
      <c r="X512" s="4" t="str">
        <f t="shared" si="75"/>
        <v>1994</v>
      </c>
      <c r="Y512" s="6">
        <f t="shared" si="76"/>
        <v>1994</v>
      </c>
      <c r="Z512" s="4" t="str">
        <f t="shared" si="77"/>
        <v>4</v>
      </c>
      <c r="AA512" s="6">
        <f t="shared" si="78"/>
        <v>4</v>
      </c>
      <c r="AB512" t="str">
        <f t="shared" si="79"/>
        <v>Friday</v>
      </c>
    </row>
    <row r="513" spans="1:28" x14ac:dyDescent="0.25">
      <c r="A513" s="3" t="s">
        <v>1322</v>
      </c>
      <c r="B513" t="s">
        <v>1323</v>
      </c>
      <c r="C513" s="3" t="s">
        <v>1323</v>
      </c>
      <c r="D513" s="6">
        <v>0</v>
      </c>
      <c r="E513" s="6">
        <v>99</v>
      </c>
      <c r="F513" s="6">
        <f t="shared" si="70"/>
        <v>1</v>
      </c>
      <c r="G513" s="6">
        <f t="shared" si="71"/>
        <v>39</v>
      </c>
      <c r="H513" s="6" t="str" cm="1">
        <f t="array" ref="H513">_xlfn.IFS(E513&lt;=80,"Series",E513&lt;=120,"TV Movie",E513&gt;120,"Long Movie")</f>
        <v>TV Movie</v>
      </c>
      <c r="I513" t="s">
        <v>8160</v>
      </c>
      <c r="J513" t="s">
        <v>8162</v>
      </c>
      <c r="K513" t="s">
        <v>145</v>
      </c>
      <c r="L513" s="5">
        <v>7.3</v>
      </c>
      <c r="M513" t="str" cm="1">
        <f t="array" ref="M513">_xlfn.IFS(L513&lt;=2,"Flop",L513&lt;=5,"Average",L513&lt;=7,"Hit",L513&lt;=9,"Superhit",L513&gt;9,"BlockBuster")</f>
        <v>Superhit</v>
      </c>
      <c r="N513" s="6">
        <v>66529</v>
      </c>
      <c r="O513" s="6" t="str" cm="1">
        <f t="array" ref="O513">_xlfn.IFS(N513&lt;=100000,"Low",N513&lt;=500000,"Median",N513&lt;=1500000,"High",N513&gt;1500000,"Very High")</f>
        <v>Low</v>
      </c>
      <c r="P513">
        <v>5000000</v>
      </c>
      <c r="Q513">
        <v>3049950</v>
      </c>
      <c r="R513">
        <f t="shared" si="72"/>
        <v>-1950050</v>
      </c>
      <c r="S513" t="str">
        <f t="shared" si="73"/>
        <v>Loss</v>
      </c>
      <c r="T513" s="1">
        <v>34523</v>
      </c>
      <c r="U513" t="s">
        <v>1092</v>
      </c>
      <c r="V513" s="14">
        <v>34523</v>
      </c>
      <c r="W513" t="str">
        <f t="shared" si="74"/>
        <v>July</v>
      </c>
      <c r="X513" s="4" t="str">
        <f t="shared" si="75"/>
        <v>1994</v>
      </c>
      <c r="Y513" s="6">
        <f t="shared" si="76"/>
        <v>1994</v>
      </c>
      <c r="Z513" s="4" t="str">
        <f t="shared" si="77"/>
        <v>8</v>
      </c>
      <c r="AA513" s="6">
        <f t="shared" si="78"/>
        <v>8</v>
      </c>
      <c r="AB513" t="str">
        <f t="shared" si="79"/>
        <v>Friday</v>
      </c>
    </row>
    <row r="514" spans="1:28" x14ac:dyDescent="0.25">
      <c r="A514" s="3" t="s">
        <v>1324</v>
      </c>
      <c r="B514" t="s">
        <v>1325</v>
      </c>
      <c r="C514" s="3" t="s">
        <v>1325</v>
      </c>
      <c r="D514" s="6">
        <v>0</v>
      </c>
      <c r="E514" s="6">
        <v>111</v>
      </c>
      <c r="F514" s="6">
        <f t="shared" si="70"/>
        <v>1</v>
      </c>
      <c r="G514" s="6">
        <f t="shared" si="71"/>
        <v>51</v>
      </c>
      <c r="H514" s="6" t="str" cm="1">
        <f t="array" ref="H514">_xlfn.IFS(E514&lt;=80,"Series",E514&lt;=120,"TV Movie",E514&gt;120,"Long Movie")</f>
        <v>TV Movie</v>
      </c>
      <c r="I514" t="s">
        <v>132</v>
      </c>
      <c r="J514" t="s">
        <v>145</v>
      </c>
      <c r="K514" t="s">
        <v>8156</v>
      </c>
      <c r="L514" s="5">
        <v>7.2</v>
      </c>
      <c r="M514" t="str" cm="1">
        <f t="array" ref="M514">_xlfn.IFS(L514&lt;=2,"Flop",L514&lt;=5,"Average",L514&lt;=7,"Hit",L514&lt;=9,"Superhit",L514&gt;9,"BlockBuster")</f>
        <v>Superhit</v>
      </c>
      <c r="N514" s="6">
        <v>83816</v>
      </c>
      <c r="O514" s="6" t="str" cm="1">
        <f t="array" ref="O514">_xlfn.IFS(N514&lt;=100000,"Low",N514&lt;=500000,"Median",N514&lt;=1500000,"High",N514&gt;1500000,"Very High")</f>
        <v>Low</v>
      </c>
      <c r="P514">
        <v>40000000</v>
      </c>
      <c r="Q514">
        <v>2816518</v>
      </c>
      <c r="R514">
        <f t="shared" si="72"/>
        <v>-37183482</v>
      </c>
      <c r="S514" t="str">
        <f t="shared" si="73"/>
        <v>Loss</v>
      </c>
      <c r="T514" s="1">
        <v>34361</v>
      </c>
      <c r="U514" t="s">
        <v>452</v>
      </c>
      <c r="V514" s="14">
        <v>34361</v>
      </c>
      <c r="W514" t="str">
        <f t="shared" si="74"/>
        <v>January</v>
      </c>
      <c r="X514" s="4" t="str">
        <f t="shared" si="75"/>
        <v>1994</v>
      </c>
      <c r="Y514" s="6">
        <f t="shared" si="76"/>
        <v>1994</v>
      </c>
      <c r="Z514" s="4" t="str">
        <f t="shared" si="77"/>
        <v>27</v>
      </c>
      <c r="AA514" s="6">
        <f t="shared" si="78"/>
        <v>27</v>
      </c>
      <c r="AB514" t="str">
        <f t="shared" si="79"/>
        <v>Thursday</v>
      </c>
    </row>
    <row r="515" spans="1:28" x14ac:dyDescent="0.25">
      <c r="A515" s="3" t="s">
        <v>1326</v>
      </c>
      <c r="B515" t="s">
        <v>1327</v>
      </c>
      <c r="C515" s="3" t="s">
        <v>1327</v>
      </c>
      <c r="D515" s="6">
        <v>0</v>
      </c>
      <c r="E515" s="6">
        <v>123</v>
      </c>
      <c r="F515" s="6">
        <f t="shared" ref="F515:F578" si="80">INT(E515/60)</f>
        <v>2</v>
      </c>
      <c r="G515" s="6">
        <f t="shared" ref="G515:G578" si="81">MOD(E515,60)</f>
        <v>3</v>
      </c>
      <c r="H515" s="6" t="str" cm="1">
        <f t="array" ref="H515">_xlfn.IFS(E515&lt;=80,"Series",E515&lt;=120,"TV Movie",E515&gt;120,"Long Movie")</f>
        <v>Long Movie</v>
      </c>
      <c r="I515" t="s">
        <v>145</v>
      </c>
      <c r="J515" t="s">
        <v>8156</v>
      </c>
      <c r="K515" t="s">
        <v>83</v>
      </c>
      <c r="L515" s="5">
        <v>7.5</v>
      </c>
      <c r="M515" t="str" cm="1">
        <f t="array" ref="M515">_xlfn.IFS(L515&lt;=2,"Flop",L515&lt;=5,"Average",L515&lt;=7,"Hit",L515&lt;=9,"Superhit",L515&gt;9,"BlockBuster")</f>
        <v>Superhit</v>
      </c>
      <c r="N515" s="6">
        <v>340715</v>
      </c>
      <c r="O515" s="6" t="str" cm="1">
        <f t="array" ref="O515">_xlfn.IFS(N515&lt;=100000,"Low",N515&lt;=500000,"Median",N515&lt;=1500000,"High",N515&gt;1500000,"Very High")</f>
        <v>Median</v>
      </c>
      <c r="P515">
        <v>60000000</v>
      </c>
      <c r="Q515">
        <v>223664608</v>
      </c>
      <c r="R515">
        <f t="shared" ref="R515:R578" si="82">Q515-P515</f>
        <v>163664608</v>
      </c>
      <c r="S515" t="str">
        <f t="shared" ref="S515:S578" si="83">IF(R515&gt;0,"Profit","Loss")</f>
        <v>Profit</v>
      </c>
      <c r="T515" s="1">
        <v>34647</v>
      </c>
      <c r="U515" t="s">
        <v>1328</v>
      </c>
      <c r="V515" s="14">
        <v>34647</v>
      </c>
      <c r="W515" t="str">
        <f t="shared" ref="W515:W578" si="84">TEXT(V515,"MMMM")</f>
        <v>November</v>
      </c>
      <c r="X515" s="4" t="str">
        <f t="shared" ref="X515:X578" si="85">TEXT(V515,"YYYY")</f>
        <v>1994</v>
      </c>
      <c r="Y515" s="6">
        <f t="shared" ref="Y515:Y578" si="86">VALUE(X515)</f>
        <v>1994</v>
      </c>
      <c r="Z515" s="4" t="str">
        <f t="shared" ref="Z515:Z578" si="87">TEXT(V515,"d")</f>
        <v>9</v>
      </c>
      <c r="AA515" s="6">
        <f t="shared" ref="AA515:AA578" si="88">VALUE(Z515)</f>
        <v>9</v>
      </c>
      <c r="AB515" t="str">
        <f t="shared" ref="AB515:AB578" si="89">TEXT(V515,"dddd")</f>
        <v>Wednesday</v>
      </c>
    </row>
    <row r="516" spans="1:28" x14ac:dyDescent="0.25">
      <c r="A516" s="3" t="s">
        <v>1329</v>
      </c>
      <c r="B516" t="s">
        <v>1330</v>
      </c>
      <c r="C516" s="3" t="s">
        <v>1330</v>
      </c>
      <c r="D516" s="6">
        <v>0</v>
      </c>
      <c r="E516" s="6">
        <v>109</v>
      </c>
      <c r="F516" s="6">
        <f t="shared" si="80"/>
        <v>1</v>
      </c>
      <c r="G516" s="6">
        <f t="shared" si="81"/>
        <v>49</v>
      </c>
      <c r="H516" s="6" t="str" cm="1">
        <f t="array" ref="H516">_xlfn.IFS(E516&lt;=80,"Series",E516&lt;=120,"TV Movie",E516&gt;120,"Long Movie")</f>
        <v>TV Movie</v>
      </c>
      <c r="I516" t="s">
        <v>132</v>
      </c>
      <c r="J516" t="s">
        <v>8157</v>
      </c>
      <c r="K516" t="s">
        <v>8161</v>
      </c>
      <c r="L516" s="5">
        <v>4.7</v>
      </c>
      <c r="M516" t="str" cm="1">
        <f t="array" ref="M516">_xlfn.IFS(L516&lt;=2,"Flop",L516&lt;=5,"Average",L516&lt;=7,"Hit",L516&lt;=9,"Superhit",L516&gt;9,"BlockBuster")</f>
        <v>Average</v>
      </c>
      <c r="N516" s="6">
        <v>71896</v>
      </c>
      <c r="O516" s="6" t="str" cm="1">
        <f t="array" ref="O516">_xlfn.IFS(N516&lt;=100000,"Low",N516&lt;=500000,"Median",N516&lt;=1500000,"High",N516&gt;1500000,"Very High")</f>
        <v>Low</v>
      </c>
      <c r="P516">
        <v>60000000</v>
      </c>
      <c r="Q516">
        <v>108431355</v>
      </c>
      <c r="R516">
        <f t="shared" si="82"/>
        <v>48431355</v>
      </c>
      <c r="S516" t="str">
        <f t="shared" si="83"/>
        <v>Profit</v>
      </c>
      <c r="T516" s="1">
        <v>34652</v>
      </c>
      <c r="U516" t="s">
        <v>342</v>
      </c>
      <c r="V516" s="14">
        <v>34652</v>
      </c>
      <c r="W516" t="str">
        <f t="shared" si="84"/>
        <v>November</v>
      </c>
      <c r="X516" s="4" t="str">
        <f t="shared" si="85"/>
        <v>1994</v>
      </c>
      <c r="Y516" s="6">
        <f t="shared" si="86"/>
        <v>1994</v>
      </c>
      <c r="Z516" s="4" t="str">
        <f t="shared" si="87"/>
        <v>14</v>
      </c>
      <c r="AA516" s="6">
        <f t="shared" si="88"/>
        <v>14</v>
      </c>
      <c r="AB516" t="str">
        <f t="shared" si="89"/>
        <v>Monday</v>
      </c>
    </row>
    <row r="517" spans="1:28" x14ac:dyDescent="0.25">
      <c r="A517" s="3" t="s">
        <v>1331</v>
      </c>
      <c r="B517" t="s">
        <v>1332</v>
      </c>
      <c r="C517" s="3" t="s">
        <v>1332</v>
      </c>
      <c r="D517" s="6">
        <v>0</v>
      </c>
      <c r="E517" s="6">
        <v>133</v>
      </c>
      <c r="F517" s="6">
        <f t="shared" si="80"/>
        <v>2</v>
      </c>
      <c r="G517" s="6">
        <f t="shared" si="81"/>
        <v>13</v>
      </c>
      <c r="H517" s="6" t="str" cm="1">
        <f t="array" ref="H517">_xlfn.IFS(E517&lt;=80,"Series",E517&lt;=120,"TV Movie",E517&gt;120,"Long Movie")</f>
        <v>Long Movie</v>
      </c>
      <c r="I517" t="s">
        <v>145</v>
      </c>
      <c r="J517" t="s">
        <v>8157</v>
      </c>
      <c r="K517" t="s">
        <v>4390</v>
      </c>
      <c r="L517" s="5">
        <v>7.5</v>
      </c>
      <c r="M517" t="str" cm="1">
        <f t="array" ref="M517">_xlfn.IFS(L517&lt;=2,"Flop",L517&lt;=5,"Average",L517&lt;=7,"Hit",L517&lt;=9,"Superhit",L517&gt;9,"BlockBuster")</f>
        <v>Superhit</v>
      </c>
      <c r="N517" s="6">
        <v>178032</v>
      </c>
      <c r="O517" s="6" t="str" cm="1">
        <f t="array" ref="O517">_xlfn.IFS(N517&lt;=100000,"Low",N517&lt;=500000,"Median",N517&lt;=1500000,"High",N517&gt;1500000,"Very High")</f>
        <v>Median</v>
      </c>
      <c r="P517">
        <v>30000000</v>
      </c>
      <c r="Q517">
        <v>160638883</v>
      </c>
      <c r="R517">
        <f t="shared" si="82"/>
        <v>130638883</v>
      </c>
      <c r="S517" t="str">
        <f t="shared" si="83"/>
        <v>Profit</v>
      </c>
      <c r="T517" s="1">
        <v>34691</v>
      </c>
      <c r="U517" t="s">
        <v>869</v>
      </c>
      <c r="V517" s="14">
        <v>34691</v>
      </c>
      <c r="W517" t="str">
        <f t="shared" si="84"/>
        <v>December</v>
      </c>
      <c r="X517" s="4" t="str">
        <f t="shared" si="85"/>
        <v>1994</v>
      </c>
      <c r="Y517" s="6">
        <f t="shared" si="86"/>
        <v>1994</v>
      </c>
      <c r="Z517" s="4" t="str">
        <f t="shared" si="87"/>
        <v>23</v>
      </c>
      <c r="AA517" s="6">
        <f t="shared" si="88"/>
        <v>23</v>
      </c>
      <c r="AB517" t="str">
        <f t="shared" si="89"/>
        <v>Friday</v>
      </c>
    </row>
    <row r="518" spans="1:28" x14ac:dyDescent="0.25">
      <c r="A518" s="3" t="s">
        <v>1333</v>
      </c>
      <c r="B518" t="s">
        <v>1334</v>
      </c>
      <c r="C518" s="3" t="s">
        <v>1334</v>
      </c>
      <c r="D518" s="6">
        <v>0</v>
      </c>
      <c r="E518" s="6">
        <v>88</v>
      </c>
      <c r="F518" s="6">
        <f t="shared" si="80"/>
        <v>1</v>
      </c>
      <c r="G518" s="6">
        <f t="shared" si="81"/>
        <v>28</v>
      </c>
      <c r="H518" s="6" t="str" cm="1">
        <f t="array" ref="H518">_xlfn.IFS(E518&lt;=80,"Series",E518&lt;=120,"TV Movie",E518&gt;120,"Long Movie")</f>
        <v>TV Movie</v>
      </c>
      <c r="I518" t="s">
        <v>8158</v>
      </c>
      <c r="J518" t="s">
        <v>8159</v>
      </c>
      <c r="K518" t="s">
        <v>145</v>
      </c>
      <c r="L518" s="5">
        <v>8.5</v>
      </c>
      <c r="M518" t="str" cm="1">
        <f t="array" ref="M518">_xlfn.IFS(L518&lt;=2,"Flop",L518&lt;=5,"Average",L518&lt;=7,"Hit",L518&lt;=9,"Superhit",L518&gt;9,"BlockBuster")</f>
        <v>Superhit</v>
      </c>
      <c r="N518" s="6">
        <v>1113318</v>
      </c>
      <c r="O518" s="6" t="str" cm="1">
        <f t="array" ref="O518">_xlfn.IFS(N518&lt;=100000,"Low",N518&lt;=500000,"Median",N518&lt;=1500000,"High",N518&gt;1500000,"Very High")</f>
        <v>High</v>
      </c>
      <c r="P518">
        <v>45000000</v>
      </c>
      <c r="Q518">
        <v>968511805</v>
      </c>
      <c r="R518">
        <f t="shared" si="82"/>
        <v>923511805</v>
      </c>
      <c r="S518" t="str">
        <f t="shared" si="83"/>
        <v>Profit</v>
      </c>
      <c r="T518" s="1">
        <v>34497</v>
      </c>
      <c r="U518" t="s">
        <v>1335</v>
      </c>
      <c r="V518" s="14">
        <v>34497</v>
      </c>
      <c r="W518" t="str">
        <f t="shared" si="84"/>
        <v>June</v>
      </c>
      <c r="X518" s="4" t="str">
        <f t="shared" si="85"/>
        <v>1994</v>
      </c>
      <c r="Y518" s="6">
        <f t="shared" si="86"/>
        <v>1994</v>
      </c>
      <c r="Z518" s="4" t="str">
        <f t="shared" si="87"/>
        <v>12</v>
      </c>
      <c r="AA518" s="6">
        <f t="shared" si="88"/>
        <v>12</v>
      </c>
      <c r="AB518" t="str">
        <f t="shared" si="89"/>
        <v>Sunday</v>
      </c>
    </row>
    <row r="519" spans="1:28" x14ac:dyDescent="0.25">
      <c r="A519" s="3" t="s">
        <v>1336</v>
      </c>
      <c r="B519" t="s">
        <v>1337</v>
      </c>
      <c r="C519" s="3" t="s">
        <v>1337</v>
      </c>
      <c r="D519" s="6">
        <v>0</v>
      </c>
      <c r="E519" s="6">
        <v>82</v>
      </c>
      <c r="F519" s="6">
        <f t="shared" si="80"/>
        <v>1</v>
      </c>
      <c r="G519" s="6">
        <f t="shared" si="81"/>
        <v>22</v>
      </c>
      <c r="H519" s="6" t="str" cm="1">
        <f t="array" ref="H519">_xlfn.IFS(E519&lt;=80,"Series",E519&lt;=120,"TV Movie",E519&gt;120,"Long Movie")</f>
        <v>TV Movie</v>
      </c>
      <c r="I519" t="s">
        <v>132</v>
      </c>
      <c r="J519" t="s">
        <v>8163</v>
      </c>
      <c r="K519" t="s">
        <v>8157</v>
      </c>
      <c r="L519" s="5">
        <v>6.3</v>
      </c>
      <c r="M519" t="str" cm="1">
        <f t="array" ref="M519">_xlfn.IFS(L519&lt;=2,"Flop",L519&lt;=5,"Average",L519&lt;=7,"Hit",L519&lt;=9,"Superhit",L519&gt;9,"BlockBuster")</f>
        <v>Hit</v>
      </c>
      <c r="N519" s="6">
        <v>54619</v>
      </c>
      <c r="O519" s="6" t="str" cm="1">
        <f t="array" ref="O519">_xlfn.IFS(N519&lt;=100000,"Low",N519&lt;=500000,"Median",N519&lt;=1500000,"High",N519&gt;1500000,"Very High")</f>
        <v>Low</v>
      </c>
      <c r="P519">
        <v>23000000</v>
      </c>
      <c r="Q519">
        <v>67308282</v>
      </c>
      <c r="R519">
        <f t="shared" si="82"/>
        <v>44308282</v>
      </c>
      <c r="S519" t="str">
        <f t="shared" si="83"/>
        <v>Profit</v>
      </c>
      <c r="T519" s="1">
        <v>34551</v>
      </c>
      <c r="U519" t="s">
        <v>1165</v>
      </c>
      <c r="V519" s="14">
        <v>34551</v>
      </c>
      <c r="W519" t="str">
        <f t="shared" si="84"/>
        <v>August</v>
      </c>
      <c r="X519" s="4" t="str">
        <f t="shared" si="85"/>
        <v>1994</v>
      </c>
      <c r="Y519" s="6">
        <f t="shared" si="86"/>
        <v>1994</v>
      </c>
      <c r="Z519" s="4" t="str">
        <f t="shared" si="87"/>
        <v>5</v>
      </c>
      <c r="AA519" s="6">
        <f t="shared" si="88"/>
        <v>5</v>
      </c>
      <c r="AB519" t="str">
        <f t="shared" si="89"/>
        <v>Friday</v>
      </c>
    </row>
    <row r="520" spans="1:28" x14ac:dyDescent="0.25">
      <c r="A520" s="3" t="s">
        <v>1338</v>
      </c>
      <c r="B520" t="s">
        <v>1339</v>
      </c>
      <c r="C520" s="3" t="s">
        <v>1339</v>
      </c>
      <c r="D520" s="6">
        <v>0</v>
      </c>
      <c r="E520" s="6">
        <v>115</v>
      </c>
      <c r="F520" s="6">
        <f t="shared" si="80"/>
        <v>1</v>
      </c>
      <c r="G520" s="6">
        <f t="shared" si="81"/>
        <v>55</v>
      </c>
      <c r="H520" s="6" t="str" cm="1">
        <f t="array" ref="H520">_xlfn.IFS(E520&lt;=80,"Series",E520&lt;=120,"TV Movie",E520&gt;120,"Long Movie")</f>
        <v>TV Movie</v>
      </c>
      <c r="I520" t="s">
        <v>145</v>
      </c>
      <c r="J520" t="s">
        <v>8163</v>
      </c>
      <c r="K520" t="s">
        <v>8157</v>
      </c>
      <c r="L520" s="5">
        <v>7.3</v>
      </c>
      <c r="M520" t="str" cm="1">
        <f t="array" ref="M520">_xlfn.IFS(L520&lt;=2,"Flop",L520&lt;=5,"Average",L520&lt;=7,"Hit",L520&lt;=9,"Superhit",L520&gt;9,"BlockBuster")</f>
        <v>Superhit</v>
      </c>
      <c r="N520" s="6">
        <v>62067</v>
      </c>
      <c r="O520" s="6" t="str" cm="1">
        <f t="array" ref="O520">_xlfn.IFS(N520&lt;=100000,"Low",N520&lt;=500000,"Median",N520&lt;=1500000,"High",N520&gt;1500000,"Very High")</f>
        <v>Low</v>
      </c>
      <c r="P520">
        <v>18000000</v>
      </c>
      <c r="Q520">
        <v>50083616</v>
      </c>
      <c r="R520">
        <f t="shared" si="82"/>
        <v>32083616</v>
      </c>
      <c r="S520" t="str">
        <f t="shared" si="83"/>
        <v>Profit</v>
      </c>
      <c r="T520" s="1">
        <v>34689</v>
      </c>
      <c r="U520" t="s">
        <v>1340</v>
      </c>
      <c r="V520" s="14">
        <v>34689</v>
      </c>
      <c r="W520" t="str">
        <f t="shared" si="84"/>
        <v>December</v>
      </c>
      <c r="X520" s="4" t="str">
        <f t="shared" si="85"/>
        <v>1994</v>
      </c>
      <c r="Y520" s="6">
        <f t="shared" si="86"/>
        <v>1994</v>
      </c>
      <c r="Z520" s="4" t="str">
        <f t="shared" si="87"/>
        <v>21</v>
      </c>
      <c r="AA520" s="6">
        <f t="shared" si="88"/>
        <v>21</v>
      </c>
      <c r="AB520" t="str">
        <f t="shared" si="89"/>
        <v>Wednesday</v>
      </c>
    </row>
    <row r="521" spans="1:28" x14ac:dyDescent="0.25">
      <c r="A521" s="3" t="s">
        <v>1341</v>
      </c>
      <c r="B521" t="s">
        <v>1342</v>
      </c>
      <c r="C521" s="3" t="s">
        <v>1342</v>
      </c>
      <c r="D521" s="6">
        <v>0</v>
      </c>
      <c r="E521" s="6">
        <v>101</v>
      </c>
      <c r="F521" s="6">
        <f t="shared" si="80"/>
        <v>1</v>
      </c>
      <c r="G521" s="6">
        <f t="shared" si="81"/>
        <v>41</v>
      </c>
      <c r="H521" s="6" t="str" cm="1">
        <f t="array" ref="H521">_xlfn.IFS(E521&lt;=80,"Series",E521&lt;=120,"TV Movie",E521&gt;120,"Long Movie")</f>
        <v>TV Movie</v>
      </c>
      <c r="I521" t="s">
        <v>5529</v>
      </c>
      <c r="J521" t="s">
        <v>132</v>
      </c>
      <c r="K521" t="s">
        <v>8162</v>
      </c>
      <c r="L521" s="5">
        <v>6.9</v>
      </c>
      <c r="M521" t="str" cm="1">
        <f t="array" ref="M521">_xlfn.IFS(L521&lt;=2,"Flop",L521&lt;=5,"Average",L521&lt;=7,"Hit",L521&lt;=9,"Superhit",L521&gt;9,"BlockBuster")</f>
        <v>Hit</v>
      </c>
      <c r="N521" s="6">
        <v>409086</v>
      </c>
      <c r="O521" s="6" t="str" cm="1">
        <f t="array" ref="O521">_xlfn.IFS(N521&lt;=100000,"Low",N521&lt;=500000,"Median",N521&lt;=1500000,"High",N521&gt;1500000,"Very High")</f>
        <v>Median</v>
      </c>
      <c r="P521">
        <v>23000000</v>
      </c>
      <c r="Q521">
        <v>351583407</v>
      </c>
      <c r="R521">
        <f t="shared" si="82"/>
        <v>328583407</v>
      </c>
      <c r="S521" t="str">
        <f t="shared" si="83"/>
        <v>Profit</v>
      </c>
      <c r="T521" s="1">
        <v>34543</v>
      </c>
      <c r="U521" t="s">
        <v>714</v>
      </c>
      <c r="V521" s="14">
        <v>34543</v>
      </c>
      <c r="W521" t="str">
        <f t="shared" si="84"/>
        <v>July</v>
      </c>
      <c r="X521" s="4" t="str">
        <f t="shared" si="85"/>
        <v>1994</v>
      </c>
      <c r="Y521" s="6">
        <f t="shared" si="86"/>
        <v>1994</v>
      </c>
      <c r="Z521" s="4" t="str">
        <f t="shared" si="87"/>
        <v>28</v>
      </c>
      <c r="AA521" s="6">
        <f t="shared" si="88"/>
        <v>28</v>
      </c>
      <c r="AB521" t="str">
        <f t="shared" si="89"/>
        <v>Thursday</v>
      </c>
    </row>
    <row r="522" spans="1:28" x14ac:dyDescent="0.25">
      <c r="A522" s="3" t="s">
        <v>1343</v>
      </c>
      <c r="B522" t="s">
        <v>1344</v>
      </c>
      <c r="C522" s="3" t="s">
        <v>1344</v>
      </c>
      <c r="D522" s="6">
        <v>0</v>
      </c>
      <c r="E522" s="6">
        <v>127</v>
      </c>
      <c r="F522" s="6">
        <f t="shared" si="80"/>
        <v>2</v>
      </c>
      <c r="G522" s="6">
        <f t="shared" si="81"/>
        <v>7</v>
      </c>
      <c r="H522" s="6" t="str" cm="1">
        <f t="array" ref="H522">_xlfn.IFS(E522&lt;=80,"Series",E522&lt;=120,"TV Movie",E522&gt;120,"Long Movie")</f>
        <v>Long Movie</v>
      </c>
      <c r="I522" t="s">
        <v>5529</v>
      </c>
      <c r="J522" t="s">
        <v>8158</v>
      </c>
      <c r="K522" t="s">
        <v>132</v>
      </c>
      <c r="L522" s="5">
        <v>7</v>
      </c>
      <c r="M522" t="str" cm="1">
        <f t="array" ref="M522">_xlfn.IFS(L522&lt;=2,"Flop",L522&lt;=5,"Average",L522&lt;=7,"Hit",L522&lt;=9,"Superhit",L522&gt;9,"BlockBuster")</f>
        <v>Hit</v>
      </c>
      <c r="N522" s="6">
        <v>116892</v>
      </c>
      <c r="O522" s="6" t="str" cm="1">
        <f t="array" ref="O522">_xlfn.IFS(N522&lt;=100000,"Low",N522&lt;=500000,"Median",N522&lt;=1500000,"High",N522&gt;1500000,"Very High")</f>
        <v>Median</v>
      </c>
      <c r="P522">
        <v>75000000</v>
      </c>
      <c r="Q522">
        <v>183031272</v>
      </c>
      <c r="R522">
        <f t="shared" si="82"/>
        <v>108031272</v>
      </c>
      <c r="S522" t="str">
        <f t="shared" si="83"/>
        <v>Profit</v>
      </c>
      <c r="T522" s="1">
        <v>34474</v>
      </c>
      <c r="U522" t="s">
        <v>175</v>
      </c>
      <c r="V522" s="14">
        <v>34474</v>
      </c>
      <c r="W522" t="str">
        <f t="shared" si="84"/>
        <v>May</v>
      </c>
      <c r="X522" s="4" t="str">
        <f t="shared" si="85"/>
        <v>1994</v>
      </c>
      <c r="Y522" s="6">
        <f t="shared" si="86"/>
        <v>1994</v>
      </c>
      <c r="Z522" s="4" t="str">
        <f t="shared" si="87"/>
        <v>20</v>
      </c>
      <c r="AA522" s="6">
        <f t="shared" si="88"/>
        <v>20</v>
      </c>
      <c r="AB522" t="str">
        <f t="shared" si="89"/>
        <v>Friday</v>
      </c>
    </row>
    <row r="523" spans="1:28" x14ac:dyDescent="0.25">
      <c r="A523" s="3" t="s">
        <v>1345</v>
      </c>
      <c r="B523" t="s">
        <v>1346</v>
      </c>
      <c r="C523" s="3" t="s">
        <v>1346</v>
      </c>
      <c r="D523" s="6">
        <v>0</v>
      </c>
      <c r="E523" s="6">
        <v>83</v>
      </c>
      <c r="F523" s="6">
        <f t="shared" si="80"/>
        <v>1</v>
      </c>
      <c r="G523" s="6">
        <f t="shared" si="81"/>
        <v>23</v>
      </c>
      <c r="H523" s="6" t="str" cm="1">
        <f t="array" ref="H523">_xlfn.IFS(E523&lt;=80,"Series",E523&lt;=120,"TV Movie",E523&gt;120,"Long Movie")</f>
        <v>TV Movie</v>
      </c>
      <c r="I523" t="s">
        <v>132</v>
      </c>
      <c r="J523" t="s">
        <v>8162</v>
      </c>
      <c r="K523" t="s">
        <v>5802</v>
      </c>
      <c r="L523" s="5">
        <v>6.5</v>
      </c>
      <c r="M523" t="str" cm="1">
        <f t="array" ref="M523">_xlfn.IFS(L523&lt;=2,"Flop",L523&lt;=5,"Average",L523&lt;=7,"Hit",L523&lt;=9,"Superhit",L523&gt;9,"BlockBuster")</f>
        <v>Hit</v>
      </c>
      <c r="N523" s="6">
        <v>109611</v>
      </c>
      <c r="O523" s="6" t="str" cm="1">
        <f t="array" ref="O523">_xlfn.IFS(N523&lt;=100000,"Low",N523&lt;=500000,"Median",N523&lt;=1500000,"High",N523&gt;1500000,"Very High")</f>
        <v>Median</v>
      </c>
      <c r="P523">
        <v>30000000</v>
      </c>
      <c r="Q523">
        <v>51132598</v>
      </c>
      <c r="R523">
        <f t="shared" si="82"/>
        <v>21132598</v>
      </c>
      <c r="S523" t="str">
        <f t="shared" si="83"/>
        <v>Profit</v>
      </c>
      <c r="T523" s="1">
        <v>34411</v>
      </c>
      <c r="U523" t="s">
        <v>1347</v>
      </c>
      <c r="V523" s="14">
        <v>34411</v>
      </c>
      <c r="W523" t="str">
        <f t="shared" si="84"/>
        <v>March</v>
      </c>
      <c r="X523" s="4" t="str">
        <f t="shared" si="85"/>
        <v>1994</v>
      </c>
      <c r="Y523" s="6">
        <f t="shared" si="86"/>
        <v>1994</v>
      </c>
      <c r="Z523" s="4" t="str">
        <f t="shared" si="87"/>
        <v>18</v>
      </c>
      <c r="AA523" s="6">
        <f t="shared" si="88"/>
        <v>18</v>
      </c>
      <c r="AB523" t="str">
        <f t="shared" si="89"/>
        <v>Friday</v>
      </c>
    </row>
    <row r="524" spans="1:28" x14ac:dyDescent="0.25">
      <c r="A524" s="3" t="s">
        <v>1348</v>
      </c>
      <c r="B524" t="s">
        <v>1349</v>
      </c>
      <c r="C524" s="3" t="s">
        <v>1349</v>
      </c>
      <c r="D524" s="6">
        <v>0</v>
      </c>
      <c r="E524" s="6">
        <v>119</v>
      </c>
      <c r="F524" s="6">
        <f t="shared" si="80"/>
        <v>1</v>
      </c>
      <c r="G524" s="6">
        <f t="shared" si="81"/>
        <v>59</v>
      </c>
      <c r="H524" s="6" t="str" cm="1">
        <f t="array" ref="H524">_xlfn.IFS(E524&lt;=80,"Series",E524&lt;=120,"TV Movie",E524&gt;120,"Long Movie")</f>
        <v>TV Movie</v>
      </c>
      <c r="I524" t="s">
        <v>5529</v>
      </c>
      <c r="J524" t="s">
        <v>8162</v>
      </c>
      <c r="K524" t="s">
        <v>8157</v>
      </c>
      <c r="L524" s="5">
        <v>7.2</v>
      </c>
      <c r="M524" t="str" cm="1">
        <f t="array" ref="M524">_xlfn.IFS(L524&lt;=2,"Flop",L524&lt;=5,"Average",L524&lt;=7,"Hit",L524&lt;=9,"Superhit",L524&gt;9,"BlockBuster")</f>
        <v>Superhit</v>
      </c>
      <c r="N524" s="6">
        <v>246617</v>
      </c>
      <c r="O524" s="6" t="str" cm="1">
        <f t="array" ref="O524">_xlfn.IFS(N524&lt;=100000,"Low",N524&lt;=500000,"Median",N524&lt;=1500000,"High",N524&gt;1500000,"Very High")</f>
        <v>Median</v>
      </c>
      <c r="P524">
        <v>34000000</v>
      </c>
      <c r="Q524">
        <v>50283563</v>
      </c>
      <c r="R524">
        <f t="shared" si="82"/>
        <v>16283563</v>
      </c>
      <c r="S524" t="str">
        <f t="shared" si="83"/>
        <v>Profit</v>
      </c>
      <c r="T524" s="1">
        <v>34572</v>
      </c>
      <c r="U524" t="s">
        <v>659</v>
      </c>
      <c r="V524" s="14">
        <v>34572</v>
      </c>
      <c r="W524" t="str">
        <f t="shared" si="84"/>
        <v>August</v>
      </c>
      <c r="X524" s="4" t="str">
        <f t="shared" si="85"/>
        <v>1994</v>
      </c>
      <c r="Y524" s="6">
        <f t="shared" si="86"/>
        <v>1994</v>
      </c>
      <c r="Z524" s="4" t="str">
        <f t="shared" si="87"/>
        <v>26</v>
      </c>
      <c r="AA524" s="6">
        <f t="shared" si="88"/>
        <v>26</v>
      </c>
      <c r="AB524" t="str">
        <f t="shared" si="89"/>
        <v>Friday</v>
      </c>
    </row>
    <row r="525" spans="1:28" x14ac:dyDescent="0.25">
      <c r="A525" s="3" t="s">
        <v>1350</v>
      </c>
      <c r="B525" t="s">
        <v>1351</v>
      </c>
      <c r="C525" s="3" t="s">
        <v>1351</v>
      </c>
      <c r="D525" s="6">
        <v>0</v>
      </c>
      <c r="E525" s="6">
        <v>154</v>
      </c>
      <c r="F525" s="6">
        <f t="shared" si="80"/>
        <v>2</v>
      </c>
      <c r="G525" s="6">
        <f t="shared" si="81"/>
        <v>34</v>
      </c>
      <c r="H525" s="6" t="str" cm="1">
        <f t="array" ref="H525">_xlfn.IFS(E525&lt;=80,"Series",E525&lt;=120,"TV Movie",E525&gt;120,"Long Movie")</f>
        <v>Long Movie</v>
      </c>
      <c r="I525" t="s">
        <v>8162</v>
      </c>
      <c r="J525" t="s">
        <v>145</v>
      </c>
      <c r="K525" t="s">
        <v>5802</v>
      </c>
      <c r="L525" s="5">
        <v>8.9</v>
      </c>
      <c r="M525" t="str" cm="1">
        <f t="array" ref="M525">_xlfn.IFS(L525&lt;=2,"Flop",L525&lt;=5,"Average",L525&lt;=7,"Hit",L525&lt;=9,"Superhit",L525&gt;9,"BlockBuster")</f>
        <v>Superhit</v>
      </c>
      <c r="N525" s="6">
        <v>2160463</v>
      </c>
      <c r="O525" s="6" t="str" cm="1">
        <f t="array" ref="O525">_xlfn.IFS(N525&lt;=100000,"Low",N525&lt;=500000,"Median",N525&lt;=1500000,"High",N525&gt;1500000,"Very High")</f>
        <v>Very High</v>
      </c>
      <c r="P525">
        <v>8000000</v>
      </c>
      <c r="Q525">
        <v>213928762</v>
      </c>
      <c r="R525">
        <f t="shared" si="82"/>
        <v>205928762</v>
      </c>
      <c r="S525" t="str">
        <f t="shared" si="83"/>
        <v>Profit</v>
      </c>
      <c r="T525" s="1">
        <v>34475</v>
      </c>
      <c r="U525" t="s">
        <v>1144</v>
      </c>
      <c r="V525" s="14">
        <v>34475</v>
      </c>
      <c r="W525" t="str">
        <f t="shared" si="84"/>
        <v>May</v>
      </c>
      <c r="X525" s="4" t="str">
        <f t="shared" si="85"/>
        <v>1994</v>
      </c>
      <c r="Y525" s="6">
        <f t="shared" si="86"/>
        <v>1994</v>
      </c>
      <c r="Z525" s="4" t="str">
        <f t="shared" si="87"/>
        <v>21</v>
      </c>
      <c r="AA525" s="6">
        <f t="shared" si="88"/>
        <v>21</v>
      </c>
      <c r="AB525" t="str">
        <f t="shared" si="89"/>
        <v>Saturday</v>
      </c>
    </row>
    <row r="526" spans="1:28" x14ac:dyDescent="0.25">
      <c r="A526" s="3" t="s">
        <v>1352</v>
      </c>
      <c r="B526" t="s">
        <v>1353</v>
      </c>
      <c r="C526" s="3" t="s">
        <v>1353</v>
      </c>
      <c r="D526" s="6">
        <v>0</v>
      </c>
      <c r="E526" s="6">
        <v>133</v>
      </c>
      <c r="F526" s="6">
        <f t="shared" si="80"/>
        <v>2</v>
      </c>
      <c r="G526" s="6">
        <f t="shared" si="81"/>
        <v>13</v>
      </c>
      <c r="H526" s="6" t="str" cm="1">
        <f t="array" ref="H526">_xlfn.IFS(E526&lt;=80,"Series",E526&lt;=120,"TV Movie",E526&gt;120,"Long Movie")</f>
        <v>Long Movie</v>
      </c>
      <c r="I526" t="s">
        <v>8160</v>
      </c>
      <c r="J526" t="s">
        <v>145</v>
      </c>
      <c r="K526" t="s">
        <v>8167</v>
      </c>
      <c r="L526" s="5">
        <v>7.5</v>
      </c>
      <c r="M526" t="str" cm="1">
        <f t="array" ref="M526">_xlfn.IFS(L526&lt;=2,"Flop",L526&lt;=5,"Average",L526&lt;=7,"Hit",L526&lt;=9,"Superhit",L526&gt;9,"BlockBuster")</f>
        <v>Superhit</v>
      </c>
      <c r="N526" s="6">
        <v>72316</v>
      </c>
      <c r="O526" s="6" t="str" cm="1">
        <f t="array" ref="O526">_xlfn.IFS(N526&lt;=100000,"Low",N526&lt;=500000,"Median",N526&lt;=1500000,"High",N526&gt;1500000,"Very High")</f>
        <v>Low</v>
      </c>
      <c r="P526">
        <v>31000000</v>
      </c>
      <c r="Q526">
        <v>24822619</v>
      </c>
      <c r="R526">
        <f t="shared" si="82"/>
        <v>-6177381</v>
      </c>
      <c r="S526" t="str">
        <f t="shared" si="83"/>
        <v>Loss</v>
      </c>
      <c r="T526" t="s">
        <v>8192</v>
      </c>
      <c r="U526" t="s">
        <v>295</v>
      </c>
      <c r="V526" s="14" t="s">
        <v>8192</v>
      </c>
      <c r="W526" t="str">
        <f t="shared" si="84"/>
        <v>NA</v>
      </c>
      <c r="X526" s="4" t="str">
        <f t="shared" si="85"/>
        <v>NA</v>
      </c>
      <c r="Y526" s="6" t="e">
        <f t="shared" si="86"/>
        <v>#VALUE!</v>
      </c>
      <c r="Z526" s="4" t="str">
        <f t="shared" si="87"/>
        <v>NA</v>
      </c>
      <c r="AA526" s="6" t="e">
        <f t="shared" si="88"/>
        <v>#VALUE!</v>
      </c>
      <c r="AB526" t="str">
        <f t="shared" si="89"/>
        <v>NA</v>
      </c>
    </row>
    <row r="527" spans="1:28" x14ac:dyDescent="0.25">
      <c r="A527" s="3" t="s">
        <v>1354</v>
      </c>
      <c r="B527" t="s">
        <v>1355</v>
      </c>
      <c r="C527" s="3" t="s">
        <v>1355</v>
      </c>
      <c r="D527" s="6">
        <v>0</v>
      </c>
      <c r="E527" s="6">
        <v>99</v>
      </c>
      <c r="F527" s="6">
        <f t="shared" si="80"/>
        <v>1</v>
      </c>
      <c r="G527" s="6">
        <f t="shared" si="81"/>
        <v>39</v>
      </c>
      <c r="H527" s="6" t="str" cm="1">
        <f t="array" ref="H527">_xlfn.IFS(E527&lt;=80,"Series",E527&lt;=120,"TV Movie",E527&gt;120,"Long Movie")</f>
        <v>TV Movie</v>
      </c>
      <c r="I527" t="s">
        <v>132</v>
      </c>
      <c r="J527" t="s">
        <v>145</v>
      </c>
      <c r="K527" t="s">
        <v>8157</v>
      </c>
      <c r="L527" s="5">
        <v>6.6</v>
      </c>
      <c r="M527" t="str" cm="1">
        <f t="array" ref="M527">_xlfn.IFS(L527&lt;=2,"Flop",L527&lt;=5,"Average",L527&lt;=7,"Hit",L527&lt;=9,"Superhit",L527&gt;9,"BlockBuster")</f>
        <v>Hit</v>
      </c>
      <c r="N527" s="6">
        <v>52717</v>
      </c>
      <c r="O527" s="6" t="str" cm="1">
        <f t="array" ref="O527">_xlfn.IFS(N527&lt;=100000,"Low",N527&lt;=500000,"Median",N527&lt;=1500000,"High",N527&gt;1500000,"Very High")</f>
        <v>Low</v>
      </c>
      <c r="P527">
        <v>11500000</v>
      </c>
      <c r="Q527">
        <v>33351557</v>
      </c>
      <c r="R527">
        <f t="shared" si="82"/>
        <v>21851557</v>
      </c>
      <c r="S527" t="str">
        <f t="shared" si="83"/>
        <v>Profit</v>
      </c>
      <c r="T527" s="2">
        <v>34335</v>
      </c>
      <c r="U527" t="s">
        <v>1356</v>
      </c>
      <c r="V527" s="14">
        <v>34335</v>
      </c>
      <c r="W527" t="str">
        <f t="shared" si="84"/>
        <v>January</v>
      </c>
      <c r="X527" s="4" t="str">
        <f t="shared" si="85"/>
        <v>1994</v>
      </c>
      <c r="Y527" s="6">
        <f t="shared" si="86"/>
        <v>1994</v>
      </c>
      <c r="Z527" s="4" t="str">
        <f t="shared" si="87"/>
        <v>1</v>
      </c>
      <c r="AA527" s="6">
        <f t="shared" si="88"/>
        <v>1</v>
      </c>
      <c r="AB527" t="str">
        <f t="shared" si="89"/>
        <v>Saturday</v>
      </c>
    </row>
    <row r="528" spans="1:28" x14ac:dyDescent="0.25">
      <c r="A528" s="3" t="s">
        <v>1357</v>
      </c>
      <c r="B528" t="s">
        <v>1358</v>
      </c>
      <c r="C528" s="3" t="s">
        <v>1359</v>
      </c>
      <c r="D528" s="6">
        <v>0</v>
      </c>
      <c r="E528" s="6">
        <v>95</v>
      </c>
      <c r="F528" s="6">
        <f t="shared" si="80"/>
        <v>1</v>
      </c>
      <c r="G528" s="6">
        <f t="shared" si="81"/>
        <v>35</v>
      </c>
      <c r="H528" s="6" t="str" cm="1">
        <f t="array" ref="H528">_xlfn.IFS(E528&lt;=80,"Series",E528&lt;=120,"TV Movie",E528&gt;120,"Long Movie")</f>
        <v>TV Movie</v>
      </c>
      <c r="I528" t="s">
        <v>132</v>
      </c>
      <c r="J528" t="s">
        <v>8163</v>
      </c>
      <c r="K528" t="s">
        <v>5802</v>
      </c>
      <c r="L528" s="5">
        <v>5.4</v>
      </c>
      <c r="M528" t="str" cm="1">
        <f t="array" ref="M528">_xlfn.IFS(L528&lt;=2,"Flop",L528&lt;=5,"Average",L528&lt;=7,"Hit",L528&lt;=9,"Superhit",L528&gt;9,"BlockBuster")</f>
        <v>Hit</v>
      </c>
      <c r="N528" s="6">
        <v>72205</v>
      </c>
      <c r="O528" s="6" t="str" cm="1">
        <f t="array" ref="O528">_xlfn.IFS(N528&lt;=100000,"Low",N528&lt;=500000,"Median",N528&lt;=1500000,"High",N528&gt;1500000,"Very High")</f>
        <v>Low</v>
      </c>
      <c r="P528">
        <v>40000000</v>
      </c>
      <c r="Q528">
        <v>38087756</v>
      </c>
      <c r="R528">
        <f t="shared" si="82"/>
        <v>-1912244</v>
      </c>
      <c r="S528" t="str">
        <f t="shared" si="83"/>
        <v>Loss</v>
      </c>
      <c r="T528" s="1">
        <v>34687</v>
      </c>
      <c r="U528" t="s">
        <v>1360</v>
      </c>
      <c r="V528" s="14">
        <v>34687</v>
      </c>
      <c r="W528" t="str">
        <f t="shared" si="84"/>
        <v>December</v>
      </c>
      <c r="X528" s="4" t="str">
        <f t="shared" si="85"/>
        <v>1994</v>
      </c>
      <c r="Y528" s="6">
        <f t="shared" si="86"/>
        <v>1994</v>
      </c>
      <c r="Z528" s="4" t="str">
        <f t="shared" si="87"/>
        <v>19</v>
      </c>
      <c r="AA528" s="6">
        <f t="shared" si="88"/>
        <v>19</v>
      </c>
      <c r="AB528" t="str">
        <f t="shared" si="89"/>
        <v>Monday</v>
      </c>
    </row>
    <row r="529" spans="1:28" x14ac:dyDescent="0.25">
      <c r="A529" s="3" t="s">
        <v>1361</v>
      </c>
      <c r="B529" t="s">
        <v>1362</v>
      </c>
      <c r="C529" s="3" t="s">
        <v>1362</v>
      </c>
      <c r="D529" s="6">
        <v>0</v>
      </c>
      <c r="E529" s="6">
        <v>97</v>
      </c>
      <c r="F529" s="6">
        <f t="shared" si="80"/>
        <v>1</v>
      </c>
      <c r="G529" s="6">
        <f t="shared" si="81"/>
        <v>37</v>
      </c>
      <c r="H529" s="6" t="str" cm="1">
        <f t="array" ref="H529">_xlfn.IFS(E529&lt;=80,"Series",E529&lt;=120,"TV Movie",E529&gt;120,"Long Movie")</f>
        <v>TV Movie</v>
      </c>
      <c r="I529" t="s">
        <v>132</v>
      </c>
      <c r="J529" t="s">
        <v>145</v>
      </c>
      <c r="K529" t="s">
        <v>8163</v>
      </c>
      <c r="L529" s="5">
        <v>6.5</v>
      </c>
      <c r="M529" t="str" cm="1">
        <f t="array" ref="M529">_xlfn.IFS(L529&lt;=2,"Flop",L529&lt;=5,"Average",L529&lt;=7,"Hit",L529&lt;=9,"Superhit",L529&gt;9,"BlockBuster")</f>
        <v>Hit</v>
      </c>
      <c r="N529" s="6">
        <v>126968</v>
      </c>
      <c r="O529" s="6" t="str" cm="1">
        <f t="array" ref="O529">_xlfn.IFS(N529&lt;=100000,"Low",N529&lt;=500000,"Median",N529&lt;=1500000,"High",N529&gt;1500000,"Very High")</f>
        <v>Median</v>
      </c>
      <c r="P529">
        <v>22000000</v>
      </c>
      <c r="Q529">
        <v>190539357</v>
      </c>
      <c r="R529">
        <f t="shared" si="82"/>
        <v>168539357</v>
      </c>
      <c r="S529" t="str">
        <f t="shared" si="83"/>
        <v>Profit</v>
      </c>
      <c r="T529" s="1">
        <v>34649</v>
      </c>
      <c r="U529" t="s">
        <v>1363</v>
      </c>
      <c r="V529" s="14">
        <v>34649</v>
      </c>
      <c r="W529" t="str">
        <f t="shared" si="84"/>
        <v>November</v>
      </c>
      <c r="X529" s="4" t="str">
        <f t="shared" si="85"/>
        <v>1994</v>
      </c>
      <c r="Y529" s="6">
        <f t="shared" si="86"/>
        <v>1994</v>
      </c>
      <c r="Z529" s="4" t="str">
        <f t="shared" si="87"/>
        <v>11</v>
      </c>
      <c r="AA529" s="6">
        <f t="shared" si="88"/>
        <v>11</v>
      </c>
      <c r="AB529" t="str">
        <f t="shared" si="89"/>
        <v>Friday</v>
      </c>
    </row>
    <row r="530" spans="1:28" x14ac:dyDescent="0.25">
      <c r="A530" s="3" t="s">
        <v>1364</v>
      </c>
      <c r="B530" t="s">
        <v>1365</v>
      </c>
      <c r="C530" s="3" t="s">
        <v>1365</v>
      </c>
      <c r="D530" s="6">
        <v>0</v>
      </c>
      <c r="E530" s="6">
        <v>89</v>
      </c>
      <c r="F530" s="6">
        <f t="shared" si="80"/>
        <v>1</v>
      </c>
      <c r="G530" s="6">
        <f t="shared" si="81"/>
        <v>29</v>
      </c>
      <c r="H530" s="6" t="str" cm="1">
        <f t="array" ref="H530">_xlfn.IFS(E530&lt;=80,"Series",E530&lt;=120,"TV Movie",E530&gt;120,"Long Movie")</f>
        <v>TV Movie</v>
      </c>
      <c r="I530" t="s">
        <v>8162</v>
      </c>
      <c r="J530" t="s">
        <v>145</v>
      </c>
      <c r="K530" t="s">
        <v>3857</v>
      </c>
      <c r="L530" s="5">
        <v>7.3</v>
      </c>
      <c r="M530" t="str" cm="1">
        <f t="array" ref="M530">_xlfn.IFS(L530&lt;=2,"Flop",L530&lt;=5,"Average",L530&lt;=7,"Hit",L530&lt;=9,"Superhit",L530&gt;9,"BlockBuster")</f>
        <v>Superhit</v>
      </c>
      <c r="N530" s="6">
        <v>65075</v>
      </c>
      <c r="O530" s="6" t="str" cm="1">
        <f t="array" ref="O530">_xlfn.IFS(N530&lt;=100000,"Low",N530&lt;=500000,"Median",N530&lt;=1500000,"High",N530&gt;1500000,"Very High")</f>
        <v>Low</v>
      </c>
      <c r="P530">
        <v>2500000</v>
      </c>
      <c r="Q530">
        <v>2079569</v>
      </c>
      <c r="R530">
        <f t="shared" si="82"/>
        <v>-420431</v>
      </c>
      <c r="S530" t="str">
        <f t="shared" si="83"/>
        <v>Loss</v>
      </c>
      <c r="T530" s="1">
        <v>34471</v>
      </c>
      <c r="U530" t="s">
        <v>1366</v>
      </c>
      <c r="V530" s="14">
        <v>34471</v>
      </c>
      <c r="W530" t="str">
        <f t="shared" si="84"/>
        <v>May</v>
      </c>
      <c r="X530" s="4" t="str">
        <f t="shared" si="85"/>
        <v>1994</v>
      </c>
      <c r="Y530" s="6">
        <f t="shared" si="86"/>
        <v>1994</v>
      </c>
      <c r="Z530" s="4" t="str">
        <f t="shared" si="87"/>
        <v>17</v>
      </c>
      <c r="AA530" s="6">
        <f t="shared" si="88"/>
        <v>17</v>
      </c>
      <c r="AB530" t="str">
        <f t="shared" si="89"/>
        <v>Tuesday</v>
      </c>
    </row>
    <row r="531" spans="1:28" x14ac:dyDescent="0.25">
      <c r="A531" s="3" t="s">
        <v>1367</v>
      </c>
      <c r="B531" t="s">
        <v>1368</v>
      </c>
      <c r="C531" s="3" t="s">
        <v>1368</v>
      </c>
      <c r="D531" s="6">
        <v>0</v>
      </c>
      <c r="E531" s="6">
        <v>142</v>
      </c>
      <c r="F531" s="6">
        <f t="shared" si="80"/>
        <v>2</v>
      </c>
      <c r="G531" s="6">
        <f t="shared" si="81"/>
        <v>22</v>
      </c>
      <c r="H531" s="6" t="str" cm="1">
        <f t="array" ref="H531">_xlfn.IFS(E531&lt;=80,"Series",E531&lt;=120,"TV Movie",E531&gt;120,"Long Movie")</f>
        <v>Long Movie</v>
      </c>
      <c r="I531" t="s">
        <v>145</v>
      </c>
      <c r="J531" t="s">
        <v>5802</v>
      </c>
      <c r="K531" t="s">
        <v>5802</v>
      </c>
      <c r="L531" s="5">
        <v>9.3000000000000007</v>
      </c>
      <c r="M531" t="str" cm="1">
        <f t="array" ref="M531">_xlfn.IFS(L531&lt;=2,"Flop",L531&lt;=5,"Average",L531&lt;=7,"Hit",L531&lt;=9,"Superhit",L531&gt;9,"BlockBuster")</f>
        <v>BlockBuster</v>
      </c>
      <c r="N531" s="6">
        <v>2817283</v>
      </c>
      <c r="O531" s="6" t="str" cm="1">
        <f t="array" ref="O531">_xlfn.IFS(N531&lt;=100000,"Low",N531&lt;=500000,"Median",N531&lt;=1500000,"High",N531&gt;1500000,"Very High")</f>
        <v>Very High</v>
      </c>
      <c r="P531">
        <v>25000000</v>
      </c>
      <c r="Q531">
        <v>28884716</v>
      </c>
      <c r="R531">
        <f t="shared" si="82"/>
        <v>3884716</v>
      </c>
      <c r="S531" t="str">
        <f t="shared" si="83"/>
        <v>Profit</v>
      </c>
      <c r="T531" s="1">
        <v>34587</v>
      </c>
      <c r="U531" t="s">
        <v>1369</v>
      </c>
      <c r="V531" s="14">
        <v>34587</v>
      </c>
      <c r="W531" t="str">
        <f t="shared" si="84"/>
        <v>September</v>
      </c>
      <c r="X531" s="4" t="str">
        <f t="shared" si="85"/>
        <v>1994</v>
      </c>
      <c r="Y531" s="6">
        <f t="shared" si="86"/>
        <v>1994</v>
      </c>
      <c r="Z531" s="4" t="str">
        <f t="shared" si="87"/>
        <v>10</v>
      </c>
      <c r="AA531" s="6">
        <f t="shared" si="88"/>
        <v>10</v>
      </c>
      <c r="AB531" t="str">
        <f t="shared" si="89"/>
        <v>Saturday</v>
      </c>
    </row>
    <row r="532" spans="1:28" x14ac:dyDescent="0.25">
      <c r="A532" s="3" t="s">
        <v>1370</v>
      </c>
      <c r="B532" t="s">
        <v>1371</v>
      </c>
      <c r="C532" s="3" t="s">
        <v>1371</v>
      </c>
      <c r="D532" s="6">
        <v>0</v>
      </c>
      <c r="E532" s="6">
        <v>110</v>
      </c>
      <c r="F532" s="6">
        <f t="shared" si="80"/>
        <v>1</v>
      </c>
      <c r="G532" s="6">
        <f t="shared" si="81"/>
        <v>50</v>
      </c>
      <c r="H532" s="6" t="str" cm="1">
        <f t="array" ref="H532">_xlfn.IFS(E532&lt;=80,"Series",E532&lt;=120,"TV Movie",E532&gt;120,"Long Movie")</f>
        <v>TV Movie</v>
      </c>
      <c r="I532" t="s">
        <v>5529</v>
      </c>
      <c r="J532" t="s">
        <v>145</v>
      </c>
      <c r="K532" t="s">
        <v>3857</v>
      </c>
      <c r="L532" s="5">
        <v>5.6</v>
      </c>
      <c r="M532" t="str" cm="1">
        <f t="array" ref="M532">_xlfn.IFS(L532&lt;=2,"Flop",L532&lt;=5,"Average",L532&lt;=7,"Hit",L532&lt;=9,"Superhit",L532&gt;9,"BlockBuster")</f>
        <v>Hit</v>
      </c>
      <c r="N532" s="6">
        <v>68821</v>
      </c>
      <c r="O532" s="6" t="str" cm="1">
        <f t="array" ref="O532">_xlfn.IFS(N532&lt;=100000,"Low",N532&lt;=500000,"Median",N532&lt;=1500000,"High",N532&gt;1500000,"Very High")</f>
        <v>Low</v>
      </c>
      <c r="P532">
        <v>45000000</v>
      </c>
      <c r="Q532">
        <v>170362582</v>
      </c>
      <c r="R532">
        <f t="shared" si="82"/>
        <v>125362582</v>
      </c>
      <c r="S532" t="str">
        <f t="shared" si="83"/>
        <v>Profit</v>
      </c>
      <c r="T532" s="1">
        <v>34614</v>
      </c>
      <c r="U532" t="s">
        <v>1372</v>
      </c>
      <c r="V532" s="14">
        <v>34614</v>
      </c>
      <c r="W532" t="str">
        <f t="shared" si="84"/>
        <v>October</v>
      </c>
      <c r="X532" s="4" t="str">
        <f t="shared" si="85"/>
        <v>1994</v>
      </c>
      <c r="Y532" s="6">
        <f t="shared" si="86"/>
        <v>1994</v>
      </c>
      <c r="Z532" s="4" t="str">
        <f t="shared" si="87"/>
        <v>7</v>
      </c>
      <c r="AA532" s="6">
        <f t="shared" si="88"/>
        <v>7</v>
      </c>
      <c r="AB532" t="str">
        <f t="shared" si="89"/>
        <v>Friday</v>
      </c>
    </row>
    <row r="533" spans="1:28" x14ac:dyDescent="0.25">
      <c r="A533" s="3" t="s">
        <v>1373</v>
      </c>
      <c r="B533" t="s">
        <v>1374</v>
      </c>
      <c r="C533" s="3" t="s">
        <v>1374</v>
      </c>
      <c r="D533" s="6">
        <v>0</v>
      </c>
      <c r="E533" s="6">
        <v>116</v>
      </c>
      <c r="F533" s="6">
        <f t="shared" si="80"/>
        <v>1</v>
      </c>
      <c r="G533" s="6">
        <f t="shared" si="81"/>
        <v>56</v>
      </c>
      <c r="H533" s="6" t="str" cm="1">
        <f t="array" ref="H533">_xlfn.IFS(E533&lt;=80,"Series",E533&lt;=120,"TV Movie",E533&gt;120,"Long Movie")</f>
        <v>TV Movie</v>
      </c>
      <c r="I533" t="s">
        <v>5529</v>
      </c>
      <c r="J533" t="s">
        <v>8158</v>
      </c>
      <c r="K533" t="s">
        <v>3857</v>
      </c>
      <c r="L533" s="5">
        <v>7.3</v>
      </c>
      <c r="M533" t="str" cm="1">
        <f t="array" ref="M533">_xlfn.IFS(L533&lt;=2,"Flop",L533&lt;=5,"Average",L533&lt;=7,"Hit",L533&lt;=9,"Superhit",L533&gt;9,"BlockBuster")</f>
        <v>Superhit</v>
      </c>
      <c r="N533" s="6">
        <v>383702</v>
      </c>
      <c r="O533" s="6" t="str" cm="1">
        <f t="array" ref="O533">_xlfn.IFS(N533&lt;=100000,"Low",N533&lt;=500000,"Median",N533&lt;=1500000,"High",N533&gt;1500000,"Very High")</f>
        <v>Median</v>
      </c>
      <c r="P533">
        <v>30000000</v>
      </c>
      <c r="Q533">
        <v>350448145</v>
      </c>
      <c r="R533">
        <f t="shared" si="82"/>
        <v>320448145</v>
      </c>
      <c r="S533" t="str">
        <f t="shared" si="83"/>
        <v>Profit</v>
      </c>
      <c r="T533" s="1">
        <v>34492</v>
      </c>
      <c r="U533" t="s">
        <v>1375</v>
      </c>
      <c r="V533" s="14">
        <v>34492</v>
      </c>
      <c r="W533" t="str">
        <f t="shared" si="84"/>
        <v>June</v>
      </c>
      <c r="X533" s="4" t="str">
        <f t="shared" si="85"/>
        <v>1994</v>
      </c>
      <c r="Y533" s="6">
        <f t="shared" si="86"/>
        <v>1994</v>
      </c>
      <c r="Z533" s="4" t="str">
        <f t="shared" si="87"/>
        <v>7</v>
      </c>
      <c r="AA533" s="6">
        <f t="shared" si="88"/>
        <v>7</v>
      </c>
      <c r="AB533" t="str">
        <f t="shared" si="89"/>
        <v>Tuesday</v>
      </c>
    </row>
    <row r="534" spans="1:28" x14ac:dyDescent="0.25">
      <c r="A534" s="3" t="s">
        <v>1376</v>
      </c>
      <c r="B534" t="s">
        <v>1377</v>
      </c>
      <c r="C534" s="3" t="s">
        <v>1377</v>
      </c>
      <c r="D534" s="6">
        <v>0</v>
      </c>
      <c r="E534" s="6">
        <v>118</v>
      </c>
      <c r="F534" s="6">
        <f t="shared" si="80"/>
        <v>1</v>
      </c>
      <c r="G534" s="6">
        <f t="shared" si="81"/>
        <v>58</v>
      </c>
      <c r="H534" s="6" t="str" cm="1">
        <f t="array" ref="H534">_xlfn.IFS(E534&lt;=80,"Series",E534&lt;=120,"TV Movie",E534&gt;120,"Long Movie")</f>
        <v>TV Movie</v>
      </c>
      <c r="I534" t="s">
        <v>5529</v>
      </c>
      <c r="J534" t="s">
        <v>8158</v>
      </c>
      <c r="K534" t="s">
        <v>8166</v>
      </c>
      <c r="L534" s="5">
        <v>6.6</v>
      </c>
      <c r="M534" t="str" cm="1">
        <f t="array" ref="M534">_xlfn.IFS(L534&lt;=2,"Flop",L534&lt;=5,"Average",L534&lt;=7,"Hit",L534&lt;=9,"Superhit",L534&gt;9,"BlockBuster")</f>
        <v>Hit</v>
      </c>
      <c r="N534" s="6">
        <v>85822</v>
      </c>
      <c r="O534" s="6" t="str" cm="1">
        <f t="array" ref="O534">_xlfn.IFS(N534&lt;=100000,"Low",N534&lt;=500000,"Median",N534&lt;=1500000,"High",N534&gt;1500000,"Very High")</f>
        <v>Low</v>
      </c>
      <c r="P534">
        <v>35000000</v>
      </c>
      <c r="Q534">
        <v>118071125</v>
      </c>
      <c r="R534">
        <f t="shared" si="82"/>
        <v>83071125</v>
      </c>
      <c r="S534" t="str">
        <f t="shared" si="83"/>
        <v>Profit</v>
      </c>
      <c r="T534" s="1">
        <v>34655</v>
      </c>
      <c r="U534" t="s">
        <v>1378</v>
      </c>
      <c r="V534" s="14">
        <v>34655</v>
      </c>
      <c r="W534" t="str">
        <f t="shared" si="84"/>
        <v>November</v>
      </c>
      <c r="X534" s="4" t="str">
        <f t="shared" si="85"/>
        <v>1994</v>
      </c>
      <c r="Y534" s="6">
        <f t="shared" si="86"/>
        <v>1994</v>
      </c>
      <c r="Z534" s="4" t="str">
        <f t="shared" si="87"/>
        <v>17</v>
      </c>
      <c r="AA534" s="6">
        <f t="shared" si="88"/>
        <v>17</v>
      </c>
      <c r="AB534" t="str">
        <f t="shared" si="89"/>
        <v>Thursday</v>
      </c>
    </row>
    <row r="535" spans="1:28" x14ac:dyDescent="0.25">
      <c r="A535" s="3" t="s">
        <v>1379</v>
      </c>
      <c r="B535" t="s">
        <v>1380</v>
      </c>
      <c r="C535" s="3" t="s">
        <v>1380</v>
      </c>
      <c r="D535" s="6">
        <v>0</v>
      </c>
      <c r="E535" s="6">
        <v>116</v>
      </c>
      <c r="F535" s="6">
        <f t="shared" si="80"/>
        <v>1</v>
      </c>
      <c r="G535" s="6">
        <f t="shared" si="81"/>
        <v>56</v>
      </c>
      <c r="H535" s="6" t="str" cm="1">
        <f t="array" ref="H535">_xlfn.IFS(E535&lt;=80,"Series",E535&lt;=120,"TV Movie",E535&gt;120,"Long Movie")</f>
        <v>TV Movie</v>
      </c>
      <c r="I535" t="s">
        <v>5529</v>
      </c>
      <c r="J535" t="s">
        <v>8158</v>
      </c>
      <c r="K535" t="s">
        <v>8161</v>
      </c>
      <c r="L535" s="5">
        <v>7</v>
      </c>
      <c r="M535" t="str" cm="1">
        <f t="array" ref="M535">_xlfn.IFS(L535&lt;=2,"Flop",L535&lt;=5,"Average",L535&lt;=7,"Hit",L535&lt;=9,"Superhit",L535&gt;9,"BlockBuster")</f>
        <v>Hit</v>
      </c>
      <c r="N535" s="6">
        <v>200994</v>
      </c>
      <c r="O535" s="6" t="str" cm="1">
        <f t="array" ref="O535">_xlfn.IFS(N535&lt;=100000,"Low",N535&lt;=500000,"Median",N535&lt;=1500000,"High",N535&gt;1500000,"Very High")</f>
        <v>Median</v>
      </c>
      <c r="P535">
        <v>55000000</v>
      </c>
      <c r="Q535">
        <v>196567262</v>
      </c>
      <c r="R535">
        <f t="shared" si="82"/>
        <v>141567262</v>
      </c>
      <c r="S535" t="str">
        <f t="shared" si="83"/>
        <v>Profit</v>
      </c>
      <c r="T535" s="1">
        <v>34635</v>
      </c>
      <c r="U535" t="s">
        <v>1162</v>
      </c>
      <c r="V535" s="14">
        <v>34635</v>
      </c>
      <c r="W535" t="str">
        <f t="shared" si="84"/>
        <v>October</v>
      </c>
      <c r="X535" s="4" t="str">
        <f t="shared" si="85"/>
        <v>1994</v>
      </c>
      <c r="Y535" s="6">
        <f t="shared" si="86"/>
        <v>1994</v>
      </c>
      <c r="Z535" s="4" t="str">
        <f t="shared" si="87"/>
        <v>28</v>
      </c>
      <c r="AA535" s="6">
        <f t="shared" si="88"/>
        <v>28</v>
      </c>
      <c r="AB535" t="str">
        <f t="shared" si="89"/>
        <v>Friday</v>
      </c>
    </row>
    <row r="536" spans="1:28" x14ac:dyDescent="0.25">
      <c r="A536" s="3" t="s">
        <v>1381</v>
      </c>
      <c r="B536" t="s">
        <v>1382</v>
      </c>
      <c r="C536" s="3" t="s">
        <v>1382</v>
      </c>
      <c r="D536" s="6">
        <v>0</v>
      </c>
      <c r="E536" s="6">
        <v>102</v>
      </c>
      <c r="F536" s="6">
        <f t="shared" si="80"/>
        <v>1</v>
      </c>
      <c r="G536" s="6">
        <f t="shared" si="81"/>
        <v>42</v>
      </c>
      <c r="H536" s="6" t="str" cm="1">
        <f t="array" ref="H536">_xlfn.IFS(E536&lt;=80,"Series",E536&lt;=120,"TV Movie",E536&gt;120,"Long Movie")</f>
        <v>TV Movie</v>
      </c>
      <c r="I536" t="s">
        <v>5529</v>
      </c>
      <c r="J536" t="s">
        <v>8158</v>
      </c>
      <c r="K536" t="s">
        <v>132</v>
      </c>
      <c r="L536" s="5">
        <v>4</v>
      </c>
      <c r="M536" t="str" cm="1">
        <f t="array" ref="M536">_xlfn.IFS(L536&lt;=2,"Flop",L536&lt;=5,"Average",L536&lt;=7,"Hit",L536&lt;=9,"Superhit",L536&gt;9,"BlockBuster")</f>
        <v>Average</v>
      </c>
      <c r="N536" s="6">
        <v>74256</v>
      </c>
      <c r="O536" s="6" t="str" cm="1">
        <f t="array" ref="O536">_xlfn.IFS(N536&lt;=100000,"Low",N536&lt;=500000,"Median",N536&lt;=1500000,"High",N536&gt;1500000,"Very High")</f>
        <v>Low</v>
      </c>
      <c r="P536">
        <v>35000000</v>
      </c>
      <c r="Q536">
        <v>99431786</v>
      </c>
      <c r="R536">
        <f t="shared" si="82"/>
        <v>64431786</v>
      </c>
      <c r="S536" t="str">
        <f t="shared" si="83"/>
        <v>Profit</v>
      </c>
      <c r="T536" s="1">
        <v>34691</v>
      </c>
      <c r="U536" t="s">
        <v>1383</v>
      </c>
      <c r="V536" s="14">
        <v>34691</v>
      </c>
      <c r="W536" t="str">
        <f t="shared" si="84"/>
        <v>December</v>
      </c>
      <c r="X536" s="4" t="str">
        <f t="shared" si="85"/>
        <v>1994</v>
      </c>
      <c r="Y536" s="6">
        <f t="shared" si="86"/>
        <v>1994</v>
      </c>
      <c r="Z536" s="4" t="str">
        <f t="shared" si="87"/>
        <v>23</v>
      </c>
      <c r="AA536" s="6">
        <f t="shared" si="88"/>
        <v>23</v>
      </c>
      <c r="AB536" t="str">
        <f t="shared" si="89"/>
        <v>Friday</v>
      </c>
    </row>
    <row r="537" spans="1:28" x14ac:dyDescent="0.25">
      <c r="A537" s="3" t="s">
        <v>1384</v>
      </c>
      <c r="B537" t="s">
        <v>1385</v>
      </c>
      <c r="C537" s="3" t="s">
        <v>1385</v>
      </c>
      <c r="D537" s="6">
        <v>0</v>
      </c>
      <c r="E537" s="6">
        <v>99</v>
      </c>
      <c r="F537" s="6">
        <f t="shared" si="80"/>
        <v>1</v>
      </c>
      <c r="G537" s="6">
        <f t="shared" si="81"/>
        <v>39</v>
      </c>
      <c r="H537" s="6" t="str" cm="1">
        <f t="array" ref="H537">_xlfn.IFS(E537&lt;=80,"Series",E537&lt;=120,"TV Movie",E537&gt;120,"Long Movie")</f>
        <v>TV Movie</v>
      </c>
      <c r="I537" t="s">
        <v>5529</v>
      </c>
      <c r="J537" t="s">
        <v>8162</v>
      </c>
      <c r="K537" t="s">
        <v>8161</v>
      </c>
      <c r="L537" s="5">
        <v>5.9</v>
      </c>
      <c r="M537" t="str" cm="1">
        <f t="array" ref="M537">_xlfn.IFS(L537&lt;=2,"Flop",L537&lt;=5,"Average",L537&lt;=7,"Hit",L537&lt;=9,"Superhit",L537&gt;9,"BlockBuster")</f>
        <v>Hit</v>
      </c>
      <c r="N537" s="6">
        <v>62760</v>
      </c>
      <c r="O537" s="6" t="str" cm="1">
        <f t="array" ref="O537">_xlfn.IFS(N537&lt;=100000,"Low",N537&lt;=500000,"Median",N537&lt;=1500000,"High",N537&gt;1500000,"Very High")</f>
        <v>Low</v>
      </c>
      <c r="P537">
        <v>27000000</v>
      </c>
      <c r="Q537">
        <v>101646581</v>
      </c>
      <c r="R537">
        <f t="shared" si="82"/>
        <v>74646581</v>
      </c>
      <c r="S537" t="str">
        <f t="shared" si="83"/>
        <v>Profit</v>
      </c>
      <c r="T537" s="1">
        <v>34593</v>
      </c>
      <c r="U537" t="s">
        <v>444</v>
      </c>
      <c r="V537" s="14">
        <v>34593</v>
      </c>
      <c r="W537" t="str">
        <f t="shared" si="84"/>
        <v>September</v>
      </c>
      <c r="X537" s="4" t="str">
        <f t="shared" si="85"/>
        <v>1994</v>
      </c>
      <c r="Y537" s="6">
        <f t="shared" si="86"/>
        <v>1994</v>
      </c>
      <c r="Z537" s="4" t="str">
        <f t="shared" si="87"/>
        <v>16</v>
      </c>
      <c r="AA537" s="6">
        <f t="shared" si="88"/>
        <v>16</v>
      </c>
      <c r="AB537" t="str">
        <f t="shared" si="89"/>
        <v>Friday</v>
      </c>
    </row>
    <row r="538" spans="1:28" x14ac:dyDescent="0.25">
      <c r="A538" s="3" t="s">
        <v>1386</v>
      </c>
      <c r="B538" t="s">
        <v>1387</v>
      </c>
      <c r="C538" s="3" t="s">
        <v>1387</v>
      </c>
      <c r="D538" s="6">
        <v>0</v>
      </c>
      <c r="E538" s="6">
        <v>141</v>
      </c>
      <c r="F538" s="6">
        <f t="shared" si="80"/>
        <v>2</v>
      </c>
      <c r="G538" s="6">
        <f t="shared" si="81"/>
        <v>21</v>
      </c>
      <c r="H538" s="6" t="str" cm="1">
        <f t="array" ref="H538">_xlfn.IFS(E538&lt;=80,"Series",E538&lt;=120,"TV Movie",E538&gt;120,"Long Movie")</f>
        <v>Long Movie</v>
      </c>
      <c r="I538" t="s">
        <v>5529</v>
      </c>
      <c r="J538" t="s">
        <v>132</v>
      </c>
      <c r="K538" t="s">
        <v>3857</v>
      </c>
      <c r="L538" s="5">
        <v>7.3</v>
      </c>
      <c r="M538" t="str" cm="1">
        <f t="array" ref="M538">_xlfn.IFS(L538&lt;=2,"Flop",L538&lt;=5,"Average",L538&lt;=7,"Hit",L538&lt;=9,"Superhit",L538&gt;9,"BlockBuster")</f>
        <v>Superhit</v>
      </c>
      <c r="N538" s="6">
        <v>274856</v>
      </c>
      <c r="O538" s="6" t="str" cm="1">
        <f t="array" ref="O538">_xlfn.IFS(N538&lt;=100000,"Low",N538&lt;=500000,"Median",N538&lt;=1500000,"High",N538&gt;1500000,"Very High")</f>
        <v>Median</v>
      </c>
      <c r="P538">
        <v>115000000</v>
      </c>
      <c r="Q538">
        <v>378882411</v>
      </c>
      <c r="R538">
        <f t="shared" si="82"/>
        <v>263882411</v>
      </c>
      <c r="S538" t="str">
        <f t="shared" si="83"/>
        <v>Profit</v>
      </c>
      <c r="T538" s="1">
        <v>34527</v>
      </c>
      <c r="U538" t="s">
        <v>515</v>
      </c>
      <c r="V538" s="14">
        <v>34527</v>
      </c>
      <c r="W538" t="str">
        <f t="shared" si="84"/>
        <v>July</v>
      </c>
      <c r="X538" s="4" t="str">
        <f t="shared" si="85"/>
        <v>1994</v>
      </c>
      <c r="Y538" s="6">
        <f t="shared" si="86"/>
        <v>1994</v>
      </c>
      <c r="Z538" s="4" t="str">
        <f t="shared" si="87"/>
        <v>12</v>
      </c>
      <c r="AA538" s="6">
        <f t="shared" si="88"/>
        <v>12</v>
      </c>
      <c r="AB538" t="str">
        <f t="shared" si="89"/>
        <v>Tuesday</v>
      </c>
    </row>
    <row r="539" spans="1:28" x14ac:dyDescent="0.25">
      <c r="A539" s="3" t="s">
        <v>1388</v>
      </c>
      <c r="B539" t="s">
        <v>1389</v>
      </c>
      <c r="C539" s="3" t="s">
        <v>1390</v>
      </c>
      <c r="D539" s="6">
        <v>0</v>
      </c>
      <c r="E539" s="6">
        <v>112</v>
      </c>
      <c r="F539" s="6">
        <f t="shared" si="80"/>
        <v>1</v>
      </c>
      <c r="G539" s="6">
        <f t="shared" si="81"/>
        <v>52</v>
      </c>
      <c r="H539" s="6" t="str" cm="1">
        <f t="array" ref="H539">_xlfn.IFS(E539&lt;=80,"Series",E539&lt;=120,"TV Movie",E539&gt;120,"Long Movie")</f>
        <v>TV Movie</v>
      </c>
      <c r="I539" t="s">
        <v>8156</v>
      </c>
      <c r="J539" t="s">
        <v>83</v>
      </c>
      <c r="K539" t="s">
        <v>8166</v>
      </c>
      <c r="L539" s="5">
        <v>6.4</v>
      </c>
      <c r="M539" t="str" cm="1">
        <f t="array" ref="M539">_xlfn.IFS(L539&lt;=2,"Flop",L539&lt;=5,"Average",L539&lt;=7,"Hit",L539&lt;=9,"Superhit",L539&gt;9,"BlockBuster")</f>
        <v>Hit</v>
      </c>
      <c r="N539" s="6">
        <v>62994</v>
      </c>
      <c r="O539" s="6" t="str" cm="1">
        <f t="array" ref="O539">_xlfn.IFS(N539&lt;=100000,"Low",N539&lt;=500000,"Median",N539&lt;=1500000,"High",N539&gt;1500000,"Very High")</f>
        <v>Low</v>
      </c>
      <c r="P539">
        <v>8000000</v>
      </c>
      <c r="Q539">
        <v>19721741</v>
      </c>
      <c r="R539">
        <f t="shared" si="82"/>
        <v>11721741</v>
      </c>
      <c r="S539" t="str">
        <f t="shared" si="83"/>
        <v>Profit</v>
      </c>
      <c r="T539" s="2">
        <v>34547</v>
      </c>
      <c r="U539" t="s">
        <v>487</v>
      </c>
      <c r="V539" s="14">
        <v>34547</v>
      </c>
      <c r="W539" t="str">
        <f t="shared" si="84"/>
        <v>August</v>
      </c>
      <c r="X539" s="4" t="str">
        <f t="shared" si="85"/>
        <v>1994</v>
      </c>
      <c r="Y539" s="6">
        <f t="shared" si="86"/>
        <v>1994</v>
      </c>
      <c r="Z539" s="4" t="str">
        <f t="shared" si="87"/>
        <v>1</v>
      </c>
      <c r="AA539" s="6">
        <f t="shared" si="88"/>
        <v>1</v>
      </c>
      <c r="AB539" t="str">
        <f t="shared" si="89"/>
        <v>Monday</v>
      </c>
    </row>
    <row r="540" spans="1:28" x14ac:dyDescent="0.25">
      <c r="A540" s="3" t="s">
        <v>1391</v>
      </c>
      <c r="B540" t="s">
        <v>1392</v>
      </c>
      <c r="C540" s="3" t="s">
        <v>1392</v>
      </c>
      <c r="D540" s="6">
        <v>0</v>
      </c>
      <c r="E540" s="6">
        <v>125</v>
      </c>
      <c r="F540" s="6">
        <f t="shared" si="80"/>
        <v>2</v>
      </c>
      <c r="G540" s="6">
        <f t="shared" si="81"/>
        <v>5</v>
      </c>
      <c r="H540" s="6" t="str" cm="1">
        <f t="array" ref="H540">_xlfn.IFS(E540&lt;=80,"Series",E540&lt;=120,"TV Movie",E540&gt;120,"Long Movie")</f>
        <v>Long Movie</v>
      </c>
      <c r="I540" t="s">
        <v>145</v>
      </c>
      <c r="J540" t="s">
        <v>83</v>
      </c>
      <c r="K540" t="s">
        <v>8157</v>
      </c>
      <c r="L540" s="5">
        <v>6.3</v>
      </c>
      <c r="M540" t="str" cm="1">
        <f t="array" ref="M540">_xlfn.IFS(L540&lt;=2,"Flop",L540&lt;=5,"Average",L540&lt;=7,"Hit",L540&lt;=9,"Superhit",L540&gt;9,"BlockBuster")</f>
        <v>Hit</v>
      </c>
      <c r="N540" s="6">
        <v>59375</v>
      </c>
      <c r="O540" s="6" t="str" cm="1">
        <f t="array" ref="O540">_xlfn.IFS(N540&lt;=100000,"Low",N540&lt;=500000,"Median",N540&lt;=1500000,"High",N540&gt;1500000,"Very High")</f>
        <v>Low</v>
      </c>
      <c r="P540">
        <v>70000000</v>
      </c>
      <c r="Q540">
        <v>131002597</v>
      </c>
      <c r="R540">
        <f t="shared" si="82"/>
        <v>61002597</v>
      </c>
      <c r="S540" t="str">
        <f t="shared" si="83"/>
        <v>Profit</v>
      </c>
      <c r="T540" s="1">
        <v>34502</v>
      </c>
      <c r="U540" t="s">
        <v>831</v>
      </c>
      <c r="V540" s="14">
        <v>34502</v>
      </c>
      <c r="W540" t="str">
        <f t="shared" si="84"/>
        <v>June</v>
      </c>
      <c r="X540" s="4" t="str">
        <f t="shared" si="85"/>
        <v>1994</v>
      </c>
      <c r="Y540" s="6">
        <f t="shared" si="86"/>
        <v>1994</v>
      </c>
      <c r="Z540" s="4" t="str">
        <f t="shared" si="87"/>
        <v>17</v>
      </c>
      <c r="AA540" s="6">
        <f t="shared" si="88"/>
        <v>17</v>
      </c>
      <c r="AB540" t="str">
        <f t="shared" si="89"/>
        <v>Friday</v>
      </c>
    </row>
    <row r="541" spans="1:28" x14ac:dyDescent="0.25">
      <c r="A541" s="3" t="s">
        <v>1393</v>
      </c>
      <c r="B541" t="s">
        <v>1394</v>
      </c>
      <c r="C541" s="3" t="s">
        <v>1394</v>
      </c>
      <c r="D541" s="6">
        <v>0</v>
      </c>
      <c r="E541" s="6">
        <v>191</v>
      </c>
      <c r="F541" s="6">
        <f t="shared" si="80"/>
        <v>3</v>
      </c>
      <c r="G541" s="6">
        <f t="shared" si="81"/>
        <v>11</v>
      </c>
      <c r="H541" s="6" t="str" cm="1">
        <f t="array" ref="H541">_xlfn.IFS(E541&lt;=80,"Series",E541&lt;=120,"TV Movie",E541&gt;120,"Long Movie")</f>
        <v>Long Movie</v>
      </c>
      <c r="I541" t="s">
        <v>5529</v>
      </c>
      <c r="J541" t="s">
        <v>8158</v>
      </c>
      <c r="K541" t="s">
        <v>8160</v>
      </c>
      <c r="L541" s="5">
        <v>6.7</v>
      </c>
      <c r="M541" t="str" cm="1">
        <f t="array" ref="M541">_xlfn.IFS(L541&lt;=2,"Flop",L541&lt;=5,"Average",L541&lt;=7,"Hit",L541&lt;=9,"Superhit",L541&gt;9,"BlockBuster")</f>
        <v>Hit</v>
      </c>
      <c r="N541" s="6">
        <v>53926</v>
      </c>
      <c r="O541" s="6" t="str" cm="1">
        <f t="array" ref="O541">_xlfn.IFS(N541&lt;=100000,"Low",N541&lt;=500000,"Median",N541&lt;=1500000,"High",N541&gt;1500000,"Very High")</f>
        <v>Low</v>
      </c>
      <c r="P541">
        <v>63000000</v>
      </c>
      <c r="Q541">
        <v>25052000</v>
      </c>
      <c r="R541">
        <f t="shared" si="82"/>
        <v>-37948000</v>
      </c>
      <c r="S541" t="str">
        <f t="shared" si="83"/>
        <v>Loss</v>
      </c>
      <c r="T541" s="1">
        <v>34509</v>
      </c>
      <c r="U541" t="s">
        <v>1395</v>
      </c>
      <c r="V541" s="14">
        <v>34509</v>
      </c>
      <c r="W541" t="str">
        <f t="shared" si="84"/>
        <v>June</v>
      </c>
      <c r="X541" s="4" t="str">
        <f t="shared" si="85"/>
        <v>1994</v>
      </c>
      <c r="Y541" s="6">
        <f t="shared" si="86"/>
        <v>1994</v>
      </c>
      <c r="Z541" s="4" t="str">
        <f t="shared" si="87"/>
        <v>24</v>
      </c>
      <c r="AA541" s="6">
        <f t="shared" si="88"/>
        <v>24</v>
      </c>
      <c r="AB541" t="str">
        <f t="shared" si="89"/>
        <v>Friday</v>
      </c>
    </row>
    <row r="542" spans="1:28" x14ac:dyDescent="0.25">
      <c r="A542" s="3" t="s">
        <v>1396</v>
      </c>
      <c r="B542" t="s">
        <v>1397</v>
      </c>
      <c r="C542" s="3" t="s">
        <v>1397</v>
      </c>
      <c r="D542" s="6">
        <v>0</v>
      </c>
      <c r="E542" s="6">
        <v>90</v>
      </c>
      <c r="F542" s="6">
        <f t="shared" si="80"/>
        <v>1</v>
      </c>
      <c r="G542" s="6">
        <f t="shared" si="81"/>
        <v>30</v>
      </c>
      <c r="H542" s="6" t="str" cm="1">
        <f t="array" ref="H542">_xlfn.IFS(E542&lt;=80,"Series",E542&lt;=120,"TV Movie",E542&gt;120,"Long Movie")</f>
        <v>TV Movie</v>
      </c>
      <c r="I542" t="s">
        <v>8158</v>
      </c>
      <c r="J542" t="s">
        <v>132</v>
      </c>
      <c r="K542" t="s">
        <v>8162</v>
      </c>
      <c r="L542" s="5">
        <v>6.4</v>
      </c>
      <c r="M542" t="str" cm="1">
        <f t="array" ref="M542">_xlfn.IFS(L542&lt;=2,"Flop",L542&lt;=5,"Average",L542&lt;=7,"Hit",L542&lt;=9,"Superhit",L542&gt;9,"BlockBuster")</f>
        <v>Hit</v>
      </c>
      <c r="N542" s="6">
        <v>228996</v>
      </c>
      <c r="O542" s="6" t="str" cm="1">
        <f t="array" ref="O542">_xlfn.IFS(N542&lt;=100000,"Low",N542&lt;=500000,"Median",N542&lt;=1500000,"High",N542&gt;1500000,"Very High")</f>
        <v>Median</v>
      </c>
      <c r="P542">
        <v>30000000</v>
      </c>
      <c r="Q542">
        <v>212385533</v>
      </c>
      <c r="R542">
        <f t="shared" si="82"/>
        <v>182385533</v>
      </c>
      <c r="S542" t="str">
        <f t="shared" si="83"/>
        <v>Profit</v>
      </c>
      <c r="T542" s="1">
        <v>35011</v>
      </c>
      <c r="U542" t="s">
        <v>1398</v>
      </c>
      <c r="V542" s="14">
        <v>35011</v>
      </c>
      <c r="W542" t="str">
        <f t="shared" si="84"/>
        <v>November</v>
      </c>
      <c r="X542" s="4" t="str">
        <f t="shared" si="85"/>
        <v>1995</v>
      </c>
      <c r="Y542" s="6">
        <f t="shared" si="86"/>
        <v>1995</v>
      </c>
      <c r="Z542" s="4" t="str">
        <f t="shared" si="87"/>
        <v>8</v>
      </c>
      <c r="AA542" s="6">
        <f t="shared" si="88"/>
        <v>8</v>
      </c>
      <c r="AB542" t="str">
        <f t="shared" si="89"/>
        <v>Wednesday</v>
      </c>
    </row>
    <row r="543" spans="1:28" x14ac:dyDescent="0.25">
      <c r="A543" s="3" t="s">
        <v>1399</v>
      </c>
      <c r="B543" t="s">
        <v>1400</v>
      </c>
      <c r="C543" s="3" t="s">
        <v>1400</v>
      </c>
      <c r="D543" s="6">
        <v>0</v>
      </c>
      <c r="E543" s="6">
        <v>114</v>
      </c>
      <c r="F543" s="6">
        <f t="shared" si="80"/>
        <v>1</v>
      </c>
      <c r="G543" s="6">
        <f t="shared" si="81"/>
        <v>54</v>
      </c>
      <c r="H543" s="6" t="str" cm="1">
        <f t="array" ref="H543">_xlfn.IFS(E543&lt;=80,"Series",E543&lt;=120,"TV Movie",E543&gt;120,"Long Movie")</f>
        <v>TV Movie</v>
      </c>
      <c r="I543" t="s">
        <v>132</v>
      </c>
      <c r="J543" t="s">
        <v>145</v>
      </c>
      <c r="K543" t="s">
        <v>8157</v>
      </c>
      <c r="L543" s="5">
        <v>6.8</v>
      </c>
      <c r="M543" t="str" cm="1">
        <f t="array" ref="M543">_xlfn.IFS(L543&lt;=2,"Flop",L543&lt;=5,"Average",L543&lt;=7,"Hit",L543&lt;=9,"Superhit",L543&gt;9,"BlockBuster")</f>
        <v>Hit</v>
      </c>
      <c r="N543" s="6">
        <v>59762</v>
      </c>
      <c r="O543" s="6" t="str" cm="1">
        <f t="array" ref="O543">_xlfn.IFS(N543&lt;=100000,"Low",N543&lt;=500000,"Median",N543&lt;=1500000,"High",N543&gt;1500000,"Very High")</f>
        <v>Low</v>
      </c>
      <c r="P543">
        <v>62000000</v>
      </c>
      <c r="Q543">
        <v>107879496</v>
      </c>
      <c r="R543">
        <f t="shared" si="82"/>
        <v>45879496</v>
      </c>
      <c r="S543" t="str">
        <f t="shared" si="83"/>
        <v>Profit</v>
      </c>
      <c r="T543" s="1">
        <v>35011</v>
      </c>
      <c r="U543" t="s">
        <v>518</v>
      </c>
      <c r="V543" s="14">
        <v>35011</v>
      </c>
      <c r="W543" t="str">
        <f t="shared" si="84"/>
        <v>November</v>
      </c>
      <c r="X543" s="4" t="str">
        <f t="shared" si="85"/>
        <v>1995</v>
      </c>
      <c r="Y543" s="6">
        <f t="shared" si="86"/>
        <v>1995</v>
      </c>
      <c r="Z543" s="4" t="str">
        <f t="shared" si="87"/>
        <v>8</v>
      </c>
      <c r="AA543" s="6">
        <f t="shared" si="88"/>
        <v>8</v>
      </c>
      <c r="AB543" t="str">
        <f t="shared" si="89"/>
        <v>Wednesday</v>
      </c>
    </row>
    <row r="544" spans="1:28" x14ac:dyDescent="0.25">
      <c r="A544" s="3" t="s">
        <v>1401</v>
      </c>
      <c r="B544" t="s">
        <v>1402</v>
      </c>
      <c r="C544" s="3" t="s">
        <v>1402</v>
      </c>
      <c r="D544" s="6">
        <v>0</v>
      </c>
      <c r="E544" s="6">
        <v>140</v>
      </c>
      <c r="F544" s="6">
        <f t="shared" si="80"/>
        <v>2</v>
      </c>
      <c r="G544" s="6">
        <f t="shared" si="81"/>
        <v>20</v>
      </c>
      <c r="H544" s="6" t="str" cm="1">
        <f t="array" ref="H544">_xlfn.IFS(E544&lt;=80,"Series",E544&lt;=120,"TV Movie",E544&gt;120,"Long Movie")</f>
        <v>Long Movie</v>
      </c>
      <c r="I544" t="s">
        <v>8158</v>
      </c>
      <c r="J544" t="s">
        <v>145</v>
      </c>
      <c r="K544" t="s">
        <v>8167</v>
      </c>
      <c r="L544" s="5">
        <v>7.7</v>
      </c>
      <c r="M544" t="str" cm="1">
        <f t="array" ref="M544">_xlfn.IFS(L544&lt;=2,"Flop",L544&lt;=5,"Average",L544&lt;=7,"Hit",L544&lt;=9,"Superhit",L544&gt;9,"BlockBuster")</f>
        <v>Superhit</v>
      </c>
      <c r="N544" s="6">
        <v>308771</v>
      </c>
      <c r="O544" s="6" t="str" cm="1">
        <f t="array" ref="O544">_xlfn.IFS(N544&lt;=100000,"Low",N544&lt;=500000,"Median",N544&lt;=1500000,"High",N544&gt;1500000,"Very High")</f>
        <v>Median</v>
      </c>
      <c r="P544">
        <v>52000000</v>
      </c>
      <c r="Q544">
        <v>355237933</v>
      </c>
      <c r="R544">
        <f t="shared" si="82"/>
        <v>303237933</v>
      </c>
      <c r="S544" t="str">
        <f t="shared" si="83"/>
        <v>Profit</v>
      </c>
      <c r="T544" s="1">
        <v>34872</v>
      </c>
      <c r="U544" t="s">
        <v>507</v>
      </c>
      <c r="V544" s="14">
        <v>34872</v>
      </c>
      <c r="W544" t="str">
        <f t="shared" si="84"/>
        <v>June</v>
      </c>
      <c r="X544" s="4" t="str">
        <f t="shared" si="85"/>
        <v>1995</v>
      </c>
      <c r="Y544" s="6">
        <f t="shared" si="86"/>
        <v>1995</v>
      </c>
      <c r="Z544" s="4" t="str">
        <f t="shared" si="87"/>
        <v>22</v>
      </c>
      <c r="AA544" s="6">
        <f t="shared" si="88"/>
        <v>22</v>
      </c>
      <c r="AB544" t="str">
        <f t="shared" si="89"/>
        <v>Thursday</v>
      </c>
    </row>
    <row r="545" spans="1:28" x14ac:dyDescent="0.25">
      <c r="A545" s="3" t="s">
        <v>1403</v>
      </c>
      <c r="B545" t="s">
        <v>1404</v>
      </c>
      <c r="C545" s="3" t="s">
        <v>1404</v>
      </c>
      <c r="D545" s="6">
        <v>0</v>
      </c>
      <c r="E545" s="6">
        <v>133</v>
      </c>
      <c r="F545" s="6">
        <f t="shared" si="80"/>
        <v>2</v>
      </c>
      <c r="G545" s="6">
        <f t="shared" si="81"/>
        <v>13</v>
      </c>
      <c r="H545" s="6" t="str" cm="1">
        <f t="array" ref="H545">_xlfn.IFS(E545&lt;=80,"Series",E545&lt;=120,"TV Movie",E545&gt;120,"Long Movie")</f>
        <v>Long Movie</v>
      </c>
      <c r="I545" t="s">
        <v>5529</v>
      </c>
      <c r="J545" t="s">
        <v>8162</v>
      </c>
      <c r="K545" t="s">
        <v>3857</v>
      </c>
      <c r="L545" s="5">
        <v>6.3</v>
      </c>
      <c r="M545" t="str" cm="1">
        <f t="array" ref="M545">_xlfn.IFS(L545&lt;=2,"Flop",L545&lt;=5,"Average",L545&lt;=7,"Hit",L545&lt;=9,"Superhit",L545&gt;9,"BlockBuster")</f>
        <v>Hit</v>
      </c>
      <c r="N545" s="6">
        <v>86898</v>
      </c>
      <c r="O545" s="6" t="str" cm="1">
        <f t="array" ref="O545">_xlfn.IFS(N545&lt;=100000,"Low",N545&lt;=500000,"Median",N545&lt;=1500000,"High",N545&gt;1500000,"Very High")</f>
        <v>Low</v>
      </c>
      <c r="P545">
        <v>50000000</v>
      </c>
      <c r="Q545">
        <v>30303072</v>
      </c>
      <c r="R545">
        <f t="shared" si="82"/>
        <v>-19696928</v>
      </c>
      <c r="S545" t="str">
        <f t="shared" si="83"/>
        <v>Loss</v>
      </c>
      <c r="T545" s="1">
        <v>34978</v>
      </c>
      <c r="U545" t="s">
        <v>175</v>
      </c>
      <c r="V545" s="14">
        <v>34978</v>
      </c>
      <c r="W545" t="str">
        <f t="shared" si="84"/>
        <v>October</v>
      </c>
      <c r="X545" s="4" t="str">
        <f t="shared" si="85"/>
        <v>1995</v>
      </c>
      <c r="Y545" s="6">
        <f t="shared" si="86"/>
        <v>1995</v>
      </c>
      <c r="Z545" s="4" t="str">
        <f t="shared" si="87"/>
        <v>6</v>
      </c>
      <c r="AA545" s="6">
        <f t="shared" si="88"/>
        <v>6</v>
      </c>
      <c r="AB545" t="str">
        <f t="shared" si="89"/>
        <v>Friday</v>
      </c>
    </row>
    <row r="546" spans="1:28" x14ac:dyDescent="0.25">
      <c r="A546" s="3" t="s">
        <v>1405</v>
      </c>
      <c r="B546" t="s">
        <v>1406</v>
      </c>
      <c r="C546" s="3" t="s">
        <v>1406</v>
      </c>
      <c r="D546" s="6">
        <v>0</v>
      </c>
      <c r="E546" s="6">
        <v>91</v>
      </c>
      <c r="F546" s="6">
        <f t="shared" si="80"/>
        <v>1</v>
      </c>
      <c r="G546" s="6">
        <f t="shared" si="81"/>
        <v>31</v>
      </c>
      <c r="H546" s="6" t="str" cm="1">
        <f t="array" ref="H546">_xlfn.IFS(E546&lt;=80,"Series",E546&lt;=120,"TV Movie",E546&gt;120,"Long Movie")</f>
        <v>TV Movie</v>
      </c>
      <c r="I546" t="s">
        <v>132</v>
      </c>
      <c r="J546" t="s">
        <v>145</v>
      </c>
      <c r="K546" t="s">
        <v>8163</v>
      </c>
      <c r="L546" s="5">
        <v>6.9</v>
      </c>
      <c r="M546" t="str" cm="1">
        <f t="array" ref="M546">_xlfn.IFS(L546&lt;=2,"Flop",L546&lt;=5,"Average",L546&lt;=7,"Hit",L546&lt;=9,"Superhit",L546&gt;9,"BlockBuster")</f>
        <v>Hit</v>
      </c>
      <c r="N546" s="6">
        <v>131718</v>
      </c>
      <c r="O546" s="6" t="str" cm="1">
        <f t="array" ref="O546">_xlfn.IFS(N546&lt;=100000,"Low",N546&lt;=500000,"Median",N546&lt;=1500000,"High",N546&gt;1500000,"Very High")</f>
        <v>Median</v>
      </c>
      <c r="P546">
        <v>30000000</v>
      </c>
      <c r="Q546">
        <v>254134910</v>
      </c>
      <c r="R546">
        <f t="shared" si="82"/>
        <v>224134910</v>
      </c>
      <c r="S546" t="str">
        <f t="shared" si="83"/>
        <v>Profit</v>
      </c>
      <c r="T546" s="1">
        <v>34915</v>
      </c>
      <c r="U546" t="s">
        <v>1407</v>
      </c>
      <c r="V546" s="14">
        <v>34915</v>
      </c>
      <c r="W546" t="str">
        <f t="shared" si="84"/>
        <v>August</v>
      </c>
      <c r="X546" s="4" t="str">
        <f t="shared" si="85"/>
        <v>1995</v>
      </c>
      <c r="Y546" s="6">
        <f t="shared" si="86"/>
        <v>1995</v>
      </c>
      <c r="Z546" s="4" t="str">
        <f t="shared" si="87"/>
        <v>4</v>
      </c>
      <c r="AA546" s="6">
        <f t="shared" si="88"/>
        <v>4</v>
      </c>
      <c r="AB546" t="str">
        <f t="shared" si="89"/>
        <v>Friday</v>
      </c>
    </row>
    <row r="547" spans="1:28" x14ac:dyDescent="0.25">
      <c r="A547" s="3" t="s">
        <v>1408</v>
      </c>
      <c r="B547" t="s">
        <v>1409</v>
      </c>
      <c r="C547" s="3" t="s">
        <v>1409</v>
      </c>
      <c r="D547" s="6">
        <v>0</v>
      </c>
      <c r="E547" s="6">
        <v>119</v>
      </c>
      <c r="F547" s="6">
        <f t="shared" si="80"/>
        <v>1</v>
      </c>
      <c r="G547" s="6">
        <f t="shared" si="81"/>
        <v>59</v>
      </c>
      <c r="H547" s="6" t="str" cm="1">
        <f t="array" ref="H547">_xlfn.IFS(E547&lt;=80,"Series",E547&lt;=120,"TV Movie",E547&gt;120,"Long Movie")</f>
        <v>TV Movie</v>
      </c>
      <c r="I547" t="s">
        <v>5529</v>
      </c>
      <c r="J547" t="s">
        <v>132</v>
      </c>
      <c r="K547" t="s">
        <v>8162</v>
      </c>
      <c r="L547" s="5">
        <v>6.8</v>
      </c>
      <c r="M547" t="str" cm="1">
        <f t="array" ref="M547">_xlfn.IFS(L547&lt;=2,"Flop",L547&lt;=5,"Average",L547&lt;=7,"Hit",L547&lt;=9,"Superhit",L547&gt;9,"BlockBuster")</f>
        <v>Hit</v>
      </c>
      <c r="N547" s="6">
        <v>280217</v>
      </c>
      <c r="O547" s="6" t="str" cm="1">
        <f t="array" ref="O547">_xlfn.IFS(N547&lt;=100000,"Low",N547&lt;=500000,"Median",N547&lt;=1500000,"High",N547&gt;1500000,"Very High")</f>
        <v>Median</v>
      </c>
      <c r="P547">
        <v>19000000</v>
      </c>
      <c r="Q547">
        <v>141407024</v>
      </c>
      <c r="R547">
        <f t="shared" si="82"/>
        <v>122407024</v>
      </c>
      <c r="S547" t="str">
        <f t="shared" si="83"/>
        <v>Profit</v>
      </c>
      <c r="T547" s="1">
        <v>34795</v>
      </c>
      <c r="U547" t="s">
        <v>1410</v>
      </c>
      <c r="V547" s="14">
        <v>34795</v>
      </c>
      <c r="W547" t="str">
        <f t="shared" si="84"/>
        <v>April</v>
      </c>
      <c r="X547" s="4" t="str">
        <f t="shared" si="85"/>
        <v>1995</v>
      </c>
      <c r="Y547" s="6">
        <f t="shared" si="86"/>
        <v>1995</v>
      </c>
      <c r="Z547" s="4" t="str">
        <f t="shared" si="87"/>
        <v>6</v>
      </c>
      <c r="AA547" s="6">
        <f t="shared" si="88"/>
        <v>6</v>
      </c>
      <c r="AB547" t="str">
        <f t="shared" si="89"/>
        <v>Thursday</v>
      </c>
    </row>
    <row r="548" spans="1:28" x14ac:dyDescent="0.25">
      <c r="A548" s="3" t="s">
        <v>1411</v>
      </c>
      <c r="B548" t="s">
        <v>1412</v>
      </c>
      <c r="C548" s="3" t="s">
        <v>1412</v>
      </c>
      <c r="D548" s="6">
        <v>0</v>
      </c>
      <c r="E548" s="6">
        <v>102</v>
      </c>
      <c r="F548" s="6">
        <f t="shared" si="80"/>
        <v>1</v>
      </c>
      <c r="G548" s="6">
        <f t="shared" si="81"/>
        <v>42</v>
      </c>
      <c r="H548" s="6" t="str" cm="1">
        <f t="array" ref="H548">_xlfn.IFS(E548&lt;=80,"Series",E548&lt;=120,"TV Movie",E548&gt;120,"Long Movie")</f>
        <v>TV Movie</v>
      </c>
      <c r="I548" t="s">
        <v>8160</v>
      </c>
      <c r="J548" t="s">
        <v>8162</v>
      </c>
      <c r="K548" t="s">
        <v>145</v>
      </c>
      <c r="L548" s="5">
        <v>7.3</v>
      </c>
      <c r="M548" t="str" cm="1">
        <f t="array" ref="M548">_xlfn.IFS(L548&lt;=2,"Flop",L548&lt;=5,"Average",L548&lt;=7,"Hit",L548&lt;=9,"Superhit",L548&gt;9,"BlockBuster")</f>
        <v>Superhit</v>
      </c>
      <c r="N548" s="6">
        <v>118381</v>
      </c>
      <c r="O548" s="6" t="str" cm="1">
        <f t="array" ref="O548">_xlfn.IFS(N548&lt;=100000,"Low",N548&lt;=500000,"Median",N548&lt;=1500000,"High",N548&gt;1500000,"Very High")</f>
        <v>Median</v>
      </c>
      <c r="P548">
        <v>2000000</v>
      </c>
      <c r="Q548">
        <v>2402438</v>
      </c>
      <c r="R548">
        <f t="shared" si="82"/>
        <v>402438</v>
      </c>
      <c r="S548" t="str">
        <f t="shared" si="83"/>
        <v>Profit</v>
      </c>
      <c r="T548" s="1">
        <v>34726</v>
      </c>
      <c r="U548" t="s">
        <v>1413</v>
      </c>
      <c r="V548" s="14">
        <v>34726</v>
      </c>
      <c r="W548" t="str">
        <f t="shared" si="84"/>
        <v>January</v>
      </c>
      <c r="X548" s="4" t="str">
        <f t="shared" si="85"/>
        <v>1995</v>
      </c>
      <c r="Y548" s="6">
        <f t="shared" si="86"/>
        <v>1995</v>
      </c>
      <c r="Z548" s="4" t="str">
        <f t="shared" si="87"/>
        <v>27</v>
      </c>
      <c r="AA548" s="6">
        <f t="shared" si="88"/>
        <v>27</v>
      </c>
      <c r="AB548" t="str">
        <f t="shared" si="89"/>
        <v>Friday</v>
      </c>
    </row>
    <row r="549" spans="1:28" x14ac:dyDescent="0.25">
      <c r="A549" s="3" t="s">
        <v>1414</v>
      </c>
      <c r="B549" t="s">
        <v>1415</v>
      </c>
      <c r="C549" s="3" t="s">
        <v>1415</v>
      </c>
      <c r="D549" s="6">
        <v>0</v>
      </c>
      <c r="E549" s="6">
        <v>121</v>
      </c>
      <c r="F549" s="6">
        <f t="shared" si="80"/>
        <v>2</v>
      </c>
      <c r="G549" s="6">
        <f t="shared" si="81"/>
        <v>1</v>
      </c>
      <c r="H549" s="6" t="str" cm="1">
        <f t="array" ref="H549">_xlfn.IFS(E549&lt;=80,"Series",E549&lt;=120,"TV Movie",E549&gt;120,"Long Movie")</f>
        <v>Long Movie</v>
      </c>
      <c r="I549" t="s">
        <v>5529</v>
      </c>
      <c r="J549" t="s">
        <v>8158</v>
      </c>
      <c r="K549" t="s">
        <v>5802</v>
      </c>
      <c r="L549" s="5">
        <v>5.4</v>
      </c>
      <c r="M549" t="str" cm="1">
        <f t="array" ref="M549">_xlfn.IFS(L549&lt;=2,"Flop",L549&lt;=5,"Average",L549&lt;=7,"Hit",L549&lt;=9,"Superhit",L549&gt;9,"BlockBuster")</f>
        <v>Hit</v>
      </c>
      <c r="N549" s="6">
        <v>263045</v>
      </c>
      <c r="O549" s="6" t="str" cm="1">
        <f t="array" ref="O549">_xlfn.IFS(N549&lt;=100000,"Low",N549&lt;=500000,"Median",N549&lt;=1500000,"High",N549&gt;1500000,"Very High")</f>
        <v>Median</v>
      </c>
      <c r="P549">
        <v>100000000</v>
      </c>
      <c r="Q549">
        <v>336567158</v>
      </c>
      <c r="R549">
        <f t="shared" si="82"/>
        <v>236567158</v>
      </c>
      <c r="S549" t="str">
        <f t="shared" si="83"/>
        <v>Profit</v>
      </c>
      <c r="T549" s="1">
        <v>34859</v>
      </c>
      <c r="U549" t="s">
        <v>708</v>
      </c>
      <c r="V549" s="14">
        <v>34859</v>
      </c>
      <c r="W549" t="str">
        <f t="shared" si="84"/>
        <v>June</v>
      </c>
      <c r="X549" s="4" t="str">
        <f t="shared" si="85"/>
        <v>1995</v>
      </c>
      <c r="Y549" s="6">
        <f t="shared" si="86"/>
        <v>1995</v>
      </c>
      <c r="Z549" s="4" t="str">
        <f t="shared" si="87"/>
        <v>9</v>
      </c>
      <c r="AA549" s="6">
        <f t="shared" si="88"/>
        <v>9</v>
      </c>
      <c r="AB549" t="str">
        <f t="shared" si="89"/>
        <v>Friday</v>
      </c>
    </row>
    <row r="550" spans="1:28" x14ac:dyDescent="0.25">
      <c r="A550" s="3" t="s">
        <v>1416</v>
      </c>
      <c r="B550" t="s">
        <v>1417</v>
      </c>
      <c r="C550" s="3" t="s">
        <v>1417</v>
      </c>
      <c r="D550" s="6">
        <v>0</v>
      </c>
      <c r="E550" s="6">
        <v>101</v>
      </c>
      <c r="F550" s="6">
        <f t="shared" si="80"/>
        <v>1</v>
      </c>
      <c r="G550" s="6">
        <f t="shared" si="81"/>
        <v>41</v>
      </c>
      <c r="H550" s="6" t="str" cm="1">
        <f t="array" ref="H550">_xlfn.IFS(E550&lt;=80,"Series",E550&lt;=120,"TV Movie",E550&gt;120,"Long Movie")</f>
        <v>TV Movie</v>
      </c>
      <c r="I550" t="s">
        <v>145</v>
      </c>
      <c r="J550" t="s">
        <v>8157</v>
      </c>
      <c r="K550" t="s">
        <v>5802</v>
      </c>
      <c r="L550" s="5">
        <v>8.1</v>
      </c>
      <c r="M550" t="str" cm="1">
        <f t="array" ref="M550">_xlfn.IFS(L550&lt;=2,"Flop",L550&lt;=5,"Average",L550&lt;=7,"Hit",L550&lt;=9,"Superhit",L550&gt;9,"BlockBuster")</f>
        <v>Superhit</v>
      </c>
      <c r="N550" s="6">
        <v>330033</v>
      </c>
      <c r="O550" s="6" t="str" cm="1">
        <f t="array" ref="O550">_xlfn.IFS(N550&lt;=100000,"Low",N550&lt;=500000,"Median",N550&lt;=1500000,"High",N550&gt;1500000,"Very High")</f>
        <v>Median</v>
      </c>
      <c r="P550">
        <v>2500000</v>
      </c>
      <c r="Q550">
        <v>5987386</v>
      </c>
      <c r="R550">
        <f t="shared" si="82"/>
        <v>3487386</v>
      </c>
      <c r="S550" t="str">
        <f t="shared" si="83"/>
        <v>Profit</v>
      </c>
      <c r="T550" s="1">
        <v>34718</v>
      </c>
      <c r="U550" t="s">
        <v>1193</v>
      </c>
      <c r="V550" s="14">
        <v>34718</v>
      </c>
      <c r="W550" t="str">
        <f t="shared" si="84"/>
        <v>January</v>
      </c>
      <c r="X550" s="4" t="str">
        <f t="shared" si="85"/>
        <v>1995</v>
      </c>
      <c r="Y550" s="6">
        <f t="shared" si="86"/>
        <v>1995</v>
      </c>
      <c r="Z550" s="4" t="str">
        <f t="shared" si="87"/>
        <v>19</v>
      </c>
      <c r="AA550" s="6">
        <f t="shared" si="88"/>
        <v>19</v>
      </c>
      <c r="AB550" t="str">
        <f t="shared" si="89"/>
        <v>Thursday</v>
      </c>
    </row>
    <row r="551" spans="1:28" x14ac:dyDescent="0.25">
      <c r="A551" s="3" t="s">
        <v>1418</v>
      </c>
      <c r="B551" t="s">
        <v>1419</v>
      </c>
      <c r="C551" s="3" t="s">
        <v>1419</v>
      </c>
      <c r="D551" s="6">
        <v>0</v>
      </c>
      <c r="E551" s="6">
        <v>89</v>
      </c>
      <c r="F551" s="6">
        <f t="shared" si="80"/>
        <v>1</v>
      </c>
      <c r="G551" s="6">
        <f t="shared" si="81"/>
        <v>29</v>
      </c>
      <c r="H551" s="6" t="str" cm="1">
        <f t="array" ref="H551">_xlfn.IFS(E551&lt;=80,"Series",E551&lt;=120,"TV Movie",E551&gt;120,"Long Movie")</f>
        <v>TV Movie</v>
      </c>
      <c r="I551" t="s">
        <v>132</v>
      </c>
      <c r="J551" t="s">
        <v>5802</v>
      </c>
      <c r="K551" t="s">
        <v>5802</v>
      </c>
      <c r="L551" s="5">
        <v>6.3</v>
      </c>
      <c r="M551" t="str" cm="1">
        <f t="array" ref="M551">_xlfn.IFS(L551&lt;=2,"Flop",L551&lt;=5,"Average",L551&lt;=7,"Hit",L551&lt;=9,"Superhit",L551&gt;9,"BlockBuster")</f>
        <v>Hit</v>
      </c>
      <c r="N551" s="6">
        <v>153264</v>
      </c>
      <c r="O551" s="6" t="str" cm="1">
        <f t="array" ref="O551">_xlfn.IFS(N551&lt;=100000,"Low",N551&lt;=500000,"Median",N551&lt;=1500000,"High",N551&gt;1500000,"Very High")</f>
        <v>Median</v>
      </c>
      <c r="P551">
        <v>10000000</v>
      </c>
      <c r="Q551">
        <v>26488734</v>
      </c>
      <c r="R551">
        <f t="shared" si="82"/>
        <v>16488734</v>
      </c>
      <c r="S551" t="str">
        <f t="shared" si="83"/>
        <v>Profit</v>
      </c>
      <c r="T551" s="1">
        <v>34740</v>
      </c>
      <c r="U551" t="s">
        <v>1420</v>
      </c>
      <c r="V551" s="14">
        <v>34740</v>
      </c>
      <c r="W551" t="str">
        <f t="shared" si="84"/>
        <v>February</v>
      </c>
      <c r="X551" s="4" t="str">
        <f t="shared" si="85"/>
        <v>1995</v>
      </c>
      <c r="Y551" s="6">
        <f t="shared" si="86"/>
        <v>1995</v>
      </c>
      <c r="Z551" s="4" t="str">
        <f t="shared" si="87"/>
        <v>10</v>
      </c>
      <c r="AA551" s="6">
        <f t="shared" si="88"/>
        <v>10</v>
      </c>
      <c r="AB551" t="str">
        <f t="shared" si="89"/>
        <v>Friday</v>
      </c>
    </row>
    <row r="552" spans="1:28" x14ac:dyDescent="0.25">
      <c r="A552" s="3" t="s">
        <v>1421</v>
      </c>
      <c r="B552" t="s">
        <v>1422</v>
      </c>
      <c r="C552" s="3" t="s">
        <v>1422</v>
      </c>
      <c r="D552" s="6">
        <v>0</v>
      </c>
      <c r="E552" s="6">
        <v>178</v>
      </c>
      <c r="F552" s="6">
        <f t="shared" si="80"/>
        <v>2</v>
      </c>
      <c r="G552" s="6">
        <f t="shared" si="81"/>
        <v>58</v>
      </c>
      <c r="H552" s="6" t="str" cm="1">
        <f t="array" ref="H552">_xlfn.IFS(E552&lt;=80,"Series",E552&lt;=120,"TV Movie",E552&gt;120,"Long Movie")</f>
        <v>Long Movie</v>
      </c>
      <c r="I552" t="s">
        <v>8160</v>
      </c>
      <c r="J552" t="s">
        <v>145</v>
      </c>
      <c r="K552" t="s">
        <v>8167</v>
      </c>
      <c r="L552" s="5">
        <v>8.3000000000000007</v>
      </c>
      <c r="M552" t="str" cm="1">
        <f t="array" ref="M552">_xlfn.IFS(L552&lt;=2,"Flop",L552&lt;=5,"Average",L552&lt;=7,"Hit",L552&lt;=9,"Superhit",L552&gt;9,"BlockBuster")</f>
        <v>Superhit</v>
      </c>
      <c r="N552" s="6">
        <v>1073146</v>
      </c>
      <c r="O552" s="6" t="str" cm="1">
        <f t="array" ref="O552">_xlfn.IFS(N552&lt;=100000,"Low",N552&lt;=500000,"Median",N552&lt;=1500000,"High",N552&gt;1500000,"Very High")</f>
        <v>High</v>
      </c>
      <c r="P552">
        <v>72000000</v>
      </c>
      <c r="Q552">
        <v>213216216</v>
      </c>
      <c r="R552">
        <f t="shared" si="82"/>
        <v>141216216</v>
      </c>
      <c r="S552" t="str">
        <f t="shared" si="83"/>
        <v>Profit</v>
      </c>
      <c r="T552" s="1">
        <v>34837</v>
      </c>
      <c r="U552" t="s">
        <v>1423</v>
      </c>
      <c r="V552" s="14">
        <v>34837</v>
      </c>
      <c r="W552" t="str">
        <f t="shared" si="84"/>
        <v>May</v>
      </c>
      <c r="X552" s="4" t="str">
        <f t="shared" si="85"/>
        <v>1995</v>
      </c>
      <c r="Y552" s="6">
        <f t="shared" si="86"/>
        <v>1995</v>
      </c>
      <c r="Z552" s="4" t="str">
        <f t="shared" si="87"/>
        <v>18</v>
      </c>
      <c r="AA552" s="6">
        <f t="shared" si="88"/>
        <v>18</v>
      </c>
      <c r="AB552" t="str">
        <f t="shared" si="89"/>
        <v>Thursday</v>
      </c>
    </row>
    <row r="553" spans="1:28" x14ac:dyDescent="0.25">
      <c r="A553" s="3" t="s">
        <v>1424</v>
      </c>
      <c r="B553" t="s">
        <v>1425</v>
      </c>
      <c r="C553" s="3" t="s">
        <v>1425</v>
      </c>
      <c r="D553" s="6">
        <v>0</v>
      </c>
      <c r="E553" s="6">
        <v>135</v>
      </c>
      <c r="F553" s="6">
        <f t="shared" si="80"/>
        <v>2</v>
      </c>
      <c r="G553" s="6">
        <f t="shared" si="81"/>
        <v>15</v>
      </c>
      <c r="H553" s="6" t="str" cm="1">
        <f t="array" ref="H553">_xlfn.IFS(E553&lt;=80,"Series",E553&lt;=120,"TV Movie",E553&gt;120,"Long Movie")</f>
        <v>Long Movie</v>
      </c>
      <c r="I553" t="s">
        <v>145</v>
      </c>
      <c r="J553" t="s">
        <v>8157</v>
      </c>
      <c r="K553" t="s">
        <v>5802</v>
      </c>
      <c r="L553" s="5">
        <v>7.6</v>
      </c>
      <c r="M553" t="str" cm="1">
        <f t="array" ref="M553">_xlfn.IFS(L553&lt;=2,"Flop",L553&lt;=5,"Average",L553&lt;=7,"Hit",L553&lt;=9,"Superhit",L553&gt;9,"BlockBuster")</f>
        <v>Superhit</v>
      </c>
      <c r="N553" s="6">
        <v>86840</v>
      </c>
      <c r="O553" s="6" t="str" cm="1">
        <f t="array" ref="O553">_xlfn.IFS(N553&lt;=100000,"Low",N553&lt;=500000,"Median",N553&lt;=1500000,"High",N553&gt;1500000,"Very High")</f>
        <v>Low</v>
      </c>
      <c r="P553">
        <v>24000000</v>
      </c>
      <c r="Q553">
        <v>182016617</v>
      </c>
      <c r="R553">
        <f t="shared" si="82"/>
        <v>158016617</v>
      </c>
      <c r="S553" t="str">
        <f t="shared" si="83"/>
        <v>Profit</v>
      </c>
      <c r="T553" s="1">
        <v>34849</v>
      </c>
      <c r="U553" t="s">
        <v>69</v>
      </c>
      <c r="V553" s="14">
        <v>34849</v>
      </c>
      <c r="W553" t="str">
        <f t="shared" si="84"/>
        <v>May</v>
      </c>
      <c r="X553" s="4" t="str">
        <f t="shared" si="85"/>
        <v>1995</v>
      </c>
      <c r="Y553" s="6">
        <f t="shared" si="86"/>
        <v>1995</v>
      </c>
      <c r="Z553" s="4" t="str">
        <f t="shared" si="87"/>
        <v>30</v>
      </c>
      <c r="AA553" s="6">
        <f t="shared" si="88"/>
        <v>30</v>
      </c>
      <c r="AB553" t="str">
        <f t="shared" si="89"/>
        <v>Tuesday</v>
      </c>
    </row>
    <row r="554" spans="1:28" x14ac:dyDescent="0.25">
      <c r="A554" s="3" t="s">
        <v>1426</v>
      </c>
      <c r="B554" t="s">
        <v>1427</v>
      </c>
      <c r="C554" s="3" t="s">
        <v>1427</v>
      </c>
      <c r="D554" s="6">
        <v>0</v>
      </c>
      <c r="E554" s="6">
        <v>178</v>
      </c>
      <c r="F554" s="6">
        <f t="shared" si="80"/>
        <v>2</v>
      </c>
      <c r="G554" s="6">
        <f t="shared" si="81"/>
        <v>58</v>
      </c>
      <c r="H554" s="6" t="str" cm="1">
        <f t="array" ref="H554">_xlfn.IFS(E554&lt;=80,"Series",E554&lt;=120,"TV Movie",E554&gt;120,"Long Movie")</f>
        <v>Long Movie</v>
      </c>
      <c r="I554" t="s">
        <v>8162</v>
      </c>
      <c r="J554" t="s">
        <v>145</v>
      </c>
      <c r="K554" t="s">
        <v>5802</v>
      </c>
      <c r="L554" s="5">
        <v>8.1999999999999993</v>
      </c>
      <c r="M554" t="str" cm="1">
        <f t="array" ref="M554">_xlfn.IFS(L554&lt;=2,"Flop",L554&lt;=5,"Average",L554&lt;=7,"Hit",L554&lt;=9,"Superhit",L554&gt;9,"BlockBuster")</f>
        <v>Superhit</v>
      </c>
      <c r="N554" s="6">
        <v>549438</v>
      </c>
      <c r="O554" s="6" t="str" cm="1">
        <f t="array" ref="O554">_xlfn.IFS(N554&lt;=100000,"Low",N554&lt;=500000,"Median",N554&lt;=1500000,"High",N554&gt;1500000,"Very High")</f>
        <v>High</v>
      </c>
      <c r="P554">
        <v>52000000</v>
      </c>
      <c r="Q554">
        <v>116112375</v>
      </c>
      <c r="R554">
        <f t="shared" si="82"/>
        <v>64112375</v>
      </c>
      <c r="S554" t="str">
        <f t="shared" si="83"/>
        <v>Profit</v>
      </c>
      <c r="T554" s="1">
        <v>35017</v>
      </c>
      <c r="U554" t="s">
        <v>88</v>
      </c>
      <c r="V554" s="14">
        <v>35017</v>
      </c>
      <c r="W554" t="str">
        <f t="shared" si="84"/>
        <v>November</v>
      </c>
      <c r="X554" s="4" t="str">
        <f t="shared" si="85"/>
        <v>1995</v>
      </c>
      <c r="Y554" s="6">
        <f t="shared" si="86"/>
        <v>1995</v>
      </c>
      <c r="Z554" s="4" t="str">
        <f t="shared" si="87"/>
        <v>14</v>
      </c>
      <c r="AA554" s="6">
        <f t="shared" si="88"/>
        <v>14</v>
      </c>
      <c r="AB554" t="str">
        <f t="shared" si="89"/>
        <v>Tuesday</v>
      </c>
    </row>
    <row r="555" spans="1:28" x14ac:dyDescent="0.25">
      <c r="A555" s="3" t="s">
        <v>1428</v>
      </c>
      <c r="B555" t="s">
        <v>1429</v>
      </c>
      <c r="C555" s="3" t="s">
        <v>1429</v>
      </c>
      <c r="D555" s="6">
        <v>0</v>
      </c>
      <c r="E555" s="6">
        <v>100</v>
      </c>
      <c r="F555" s="6">
        <f t="shared" si="80"/>
        <v>1</v>
      </c>
      <c r="G555" s="6">
        <f t="shared" si="81"/>
        <v>40</v>
      </c>
      <c r="H555" s="6" t="str" cm="1">
        <f t="array" ref="H555">_xlfn.IFS(E555&lt;=80,"Series",E555&lt;=120,"TV Movie",E555&gt;120,"Long Movie")</f>
        <v>TV Movie</v>
      </c>
      <c r="I555" t="s">
        <v>132</v>
      </c>
      <c r="J555" t="s">
        <v>8163</v>
      </c>
      <c r="K555" t="s">
        <v>8156</v>
      </c>
      <c r="L555" s="5">
        <v>6.2</v>
      </c>
      <c r="M555" t="str" cm="1">
        <f t="array" ref="M555">_xlfn.IFS(L555&lt;=2,"Flop",L555&lt;=5,"Average",L555&lt;=7,"Hit",L555&lt;=9,"Superhit",L555&gt;9,"BlockBuster")</f>
        <v>Hit</v>
      </c>
      <c r="N555" s="6">
        <v>144554</v>
      </c>
      <c r="O555" s="6" t="str" cm="1">
        <f t="array" ref="O555">_xlfn.IFS(N555&lt;=100000,"Low",N555&lt;=500000,"Median",N555&lt;=1500000,"High",N555&gt;1500000,"Very High")</f>
        <v>Median</v>
      </c>
      <c r="P555">
        <v>55000000</v>
      </c>
      <c r="Q555">
        <v>287928194</v>
      </c>
      <c r="R555">
        <f t="shared" si="82"/>
        <v>232928194</v>
      </c>
      <c r="S555" t="str">
        <f t="shared" si="83"/>
        <v>Profit</v>
      </c>
      <c r="T555" s="1">
        <v>34845</v>
      </c>
      <c r="U555" t="s">
        <v>1430</v>
      </c>
      <c r="V555" s="14">
        <v>34845</v>
      </c>
      <c r="W555" t="str">
        <f t="shared" si="84"/>
        <v>May</v>
      </c>
      <c r="X555" s="4" t="str">
        <f t="shared" si="85"/>
        <v>1995</v>
      </c>
      <c r="Y555" s="6">
        <f t="shared" si="86"/>
        <v>1995</v>
      </c>
      <c r="Z555" s="4" t="str">
        <f t="shared" si="87"/>
        <v>26</v>
      </c>
      <c r="AA555" s="6">
        <f t="shared" si="88"/>
        <v>26</v>
      </c>
      <c r="AB555" t="str">
        <f t="shared" si="89"/>
        <v>Friday</v>
      </c>
    </row>
    <row r="556" spans="1:28" x14ac:dyDescent="0.25">
      <c r="A556" s="3" t="s">
        <v>1431</v>
      </c>
      <c r="B556" t="s">
        <v>1432</v>
      </c>
      <c r="C556" s="3" t="s">
        <v>1433</v>
      </c>
      <c r="D556" s="6">
        <v>0</v>
      </c>
      <c r="E556" s="6">
        <v>112</v>
      </c>
      <c r="F556" s="6">
        <f t="shared" si="80"/>
        <v>1</v>
      </c>
      <c r="G556" s="6">
        <f t="shared" si="81"/>
        <v>52</v>
      </c>
      <c r="H556" s="6" t="str" cm="1">
        <f t="array" ref="H556">_xlfn.IFS(E556&lt;=80,"Series",E556&lt;=120,"TV Movie",E556&gt;120,"Long Movie")</f>
        <v>TV Movie</v>
      </c>
      <c r="I556" t="s">
        <v>8158</v>
      </c>
      <c r="J556" t="s">
        <v>145</v>
      </c>
      <c r="K556" t="s">
        <v>8156</v>
      </c>
      <c r="L556" s="5">
        <v>7.5</v>
      </c>
      <c r="M556" t="str" cm="1">
        <f t="array" ref="M556">_xlfn.IFS(L556&lt;=2,"Flop",L556&lt;=5,"Average",L556&lt;=7,"Hit",L556&lt;=9,"Superhit",L556&gt;9,"BlockBuster")</f>
        <v>Superhit</v>
      </c>
      <c r="N556" s="6">
        <v>70839</v>
      </c>
      <c r="O556" s="6" t="str" cm="1">
        <f t="array" ref="O556">_xlfn.IFS(N556&lt;=100000,"Low",N556&lt;=500000,"Median",N556&lt;=1500000,"High",N556&gt;1500000,"Very High")</f>
        <v>Low</v>
      </c>
      <c r="P556">
        <v>18000000</v>
      </c>
      <c r="Q556">
        <v>1781750</v>
      </c>
      <c r="R556">
        <f t="shared" si="82"/>
        <v>-16218250</v>
      </c>
      <c r="S556" t="str">
        <f t="shared" si="83"/>
        <v>Loss</v>
      </c>
      <c r="T556" s="2">
        <v>34820</v>
      </c>
      <c r="U556" t="s">
        <v>1434</v>
      </c>
      <c r="V556" s="14">
        <v>34820</v>
      </c>
      <c r="W556" t="str">
        <f t="shared" si="84"/>
        <v>May</v>
      </c>
      <c r="X556" s="4" t="str">
        <f t="shared" si="85"/>
        <v>1995</v>
      </c>
      <c r="Y556" s="6">
        <f t="shared" si="86"/>
        <v>1995</v>
      </c>
      <c r="Z556" s="4" t="str">
        <f t="shared" si="87"/>
        <v>1</v>
      </c>
      <c r="AA556" s="6">
        <f t="shared" si="88"/>
        <v>1</v>
      </c>
      <c r="AB556" t="str">
        <f t="shared" si="89"/>
        <v>Monday</v>
      </c>
    </row>
    <row r="557" spans="1:28" x14ac:dyDescent="0.25">
      <c r="A557" s="3" t="s">
        <v>1435</v>
      </c>
      <c r="B557" t="s">
        <v>1436</v>
      </c>
      <c r="C557" s="3" t="s">
        <v>1436</v>
      </c>
      <c r="D557" s="6">
        <v>0</v>
      </c>
      <c r="E557" s="6">
        <v>97</v>
      </c>
      <c r="F557" s="6">
        <f t="shared" si="80"/>
        <v>1</v>
      </c>
      <c r="G557" s="6">
        <f t="shared" si="81"/>
        <v>37</v>
      </c>
      <c r="H557" s="6" t="str" cm="1">
        <f t="array" ref="H557">_xlfn.IFS(E557&lt;=80,"Series",E557&lt;=120,"TV Movie",E557&gt;120,"Long Movie")</f>
        <v>TV Movie</v>
      </c>
      <c r="I557" t="s">
        <v>132</v>
      </c>
      <c r="J557" t="s">
        <v>8157</v>
      </c>
      <c r="K557" t="s">
        <v>5802</v>
      </c>
      <c r="L557" s="5">
        <v>6.9</v>
      </c>
      <c r="M557" t="str" cm="1">
        <f t="array" ref="M557">_xlfn.IFS(L557&lt;=2,"Flop",L557&lt;=5,"Average",L557&lt;=7,"Hit",L557&lt;=9,"Superhit",L557&gt;9,"BlockBuster")</f>
        <v>Hit</v>
      </c>
      <c r="N557" s="6">
        <v>237469</v>
      </c>
      <c r="O557" s="6" t="str" cm="1">
        <f t="array" ref="O557">_xlfn.IFS(N557&lt;=100000,"Low",N557&lt;=500000,"Median",N557&lt;=1500000,"High",N557&gt;1500000,"Very High")</f>
        <v>Median</v>
      </c>
      <c r="P557">
        <v>12000000</v>
      </c>
      <c r="Q557">
        <v>56631794</v>
      </c>
      <c r="R557">
        <f t="shared" si="82"/>
        <v>44631794</v>
      </c>
      <c r="S557" t="str">
        <f t="shared" si="83"/>
        <v>Profit</v>
      </c>
      <c r="T557" s="1">
        <v>34887</v>
      </c>
      <c r="U557" t="s">
        <v>366</v>
      </c>
      <c r="V557" s="14">
        <v>34887</v>
      </c>
      <c r="W557" t="str">
        <f t="shared" si="84"/>
        <v>July</v>
      </c>
      <c r="X557" s="4" t="str">
        <f t="shared" si="85"/>
        <v>1995</v>
      </c>
      <c r="Y557" s="6">
        <f t="shared" si="86"/>
        <v>1995</v>
      </c>
      <c r="Z557" s="4" t="str">
        <f t="shared" si="87"/>
        <v>7</v>
      </c>
      <c r="AA557" s="6">
        <f t="shared" si="88"/>
        <v>7</v>
      </c>
      <c r="AB557" t="str">
        <f t="shared" si="89"/>
        <v>Friday</v>
      </c>
    </row>
    <row r="558" spans="1:28" x14ac:dyDescent="0.25">
      <c r="A558" s="3" t="s">
        <v>1437</v>
      </c>
      <c r="B558" t="s">
        <v>1438</v>
      </c>
      <c r="C558" s="3" t="s">
        <v>1438</v>
      </c>
      <c r="D558" s="6">
        <v>0</v>
      </c>
      <c r="E558" s="6">
        <v>123</v>
      </c>
      <c r="F558" s="6">
        <f t="shared" si="80"/>
        <v>2</v>
      </c>
      <c r="G558" s="6">
        <f t="shared" si="81"/>
        <v>3</v>
      </c>
      <c r="H558" s="6" t="str" cm="1">
        <f t="array" ref="H558">_xlfn.IFS(E558&lt;=80,"Series",E558&lt;=120,"TV Movie",E558&gt;120,"Long Movie")</f>
        <v>Long Movie</v>
      </c>
      <c r="I558" t="s">
        <v>145</v>
      </c>
      <c r="J558" t="s">
        <v>8166</v>
      </c>
      <c r="K558" t="s">
        <v>3857</v>
      </c>
      <c r="L558" s="5">
        <v>6.6</v>
      </c>
      <c r="M558" t="str" cm="1">
        <f t="array" ref="M558">_xlfn.IFS(L558&lt;=2,"Flop",L558&lt;=5,"Average",L558&lt;=7,"Hit",L558&lt;=9,"Superhit",L558&gt;9,"BlockBuster")</f>
        <v>Hit</v>
      </c>
      <c r="N558" s="6">
        <v>64161</v>
      </c>
      <c r="O558" s="6" t="str" cm="1">
        <f t="array" ref="O558">_xlfn.IFS(N558&lt;=100000,"Low",N558&lt;=500000,"Median",N558&lt;=1500000,"High",N558&gt;1500000,"Very High")</f>
        <v>Low</v>
      </c>
      <c r="P558">
        <v>20000000</v>
      </c>
      <c r="Q558">
        <v>32051917</v>
      </c>
      <c r="R558">
        <f t="shared" si="82"/>
        <v>12051917</v>
      </c>
      <c r="S558" t="str">
        <f t="shared" si="83"/>
        <v>Profit</v>
      </c>
      <c r="T558" s="1">
        <v>34991</v>
      </c>
      <c r="U558" t="s">
        <v>1439</v>
      </c>
      <c r="V558" s="14">
        <v>34991</v>
      </c>
      <c r="W558" t="str">
        <f t="shared" si="84"/>
        <v>October</v>
      </c>
      <c r="X558" s="4" t="str">
        <f t="shared" si="85"/>
        <v>1995</v>
      </c>
      <c r="Y558" s="6">
        <f t="shared" si="86"/>
        <v>1995</v>
      </c>
      <c r="Z558" s="4" t="str">
        <f t="shared" si="87"/>
        <v>19</v>
      </c>
      <c r="AA558" s="6">
        <f t="shared" si="88"/>
        <v>19</v>
      </c>
      <c r="AB558" t="str">
        <f t="shared" si="89"/>
        <v>Thursday</v>
      </c>
    </row>
    <row r="559" spans="1:28" x14ac:dyDescent="0.25">
      <c r="A559" s="3" t="s">
        <v>1440</v>
      </c>
      <c r="B559" t="s">
        <v>1441</v>
      </c>
      <c r="C559" s="3" t="s">
        <v>1441</v>
      </c>
      <c r="D559" s="6">
        <v>0</v>
      </c>
      <c r="E559" s="6">
        <v>116</v>
      </c>
      <c r="F559" s="6">
        <f t="shared" si="80"/>
        <v>1</v>
      </c>
      <c r="G559" s="6">
        <f t="shared" si="81"/>
        <v>56</v>
      </c>
      <c r="H559" s="6" t="str" cm="1">
        <f t="array" ref="H559">_xlfn.IFS(E559&lt;=80,"Series",E559&lt;=120,"TV Movie",E559&gt;120,"Long Movie")</f>
        <v>TV Movie</v>
      </c>
      <c r="I559" t="s">
        <v>5529</v>
      </c>
      <c r="J559" t="s">
        <v>145</v>
      </c>
      <c r="K559" t="s">
        <v>3857</v>
      </c>
      <c r="L559" s="5">
        <v>7.3</v>
      </c>
      <c r="M559" t="str" cm="1">
        <f t="array" ref="M559">_xlfn.IFS(L559&lt;=2,"Flop",L559&lt;=5,"Average",L559&lt;=7,"Hit",L559&lt;=9,"Superhit",L559&gt;9,"BlockBuster")</f>
        <v>Superhit</v>
      </c>
      <c r="N559" s="6">
        <v>120531</v>
      </c>
      <c r="O559" s="6" t="str" cm="1">
        <f t="array" ref="O559">_xlfn.IFS(N559&lt;=100000,"Low",N559&lt;=500000,"Median",N559&lt;=1500000,"High",N559&gt;1500000,"Very High")</f>
        <v>Median</v>
      </c>
      <c r="P559">
        <v>53000000</v>
      </c>
      <c r="Q559">
        <v>157387195</v>
      </c>
      <c r="R559">
        <f t="shared" si="82"/>
        <v>104387195</v>
      </c>
      <c r="S559" t="str">
        <f t="shared" si="83"/>
        <v>Profit</v>
      </c>
      <c r="T559" s="1">
        <v>34790</v>
      </c>
      <c r="U559" t="s">
        <v>676</v>
      </c>
      <c r="V559" s="14">
        <v>34790</v>
      </c>
      <c r="W559" t="str">
        <f t="shared" si="84"/>
        <v>April</v>
      </c>
      <c r="X559" s="4" t="str">
        <f t="shared" si="85"/>
        <v>1995</v>
      </c>
      <c r="Y559" s="6">
        <f t="shared" si="86"/>
        <v>1995</v>
      </c>
      <c r="Z559" s="4" t="str">
        <f t="shared" si="87"/>
        <v>1</v>
      </c>
      <c r="AA559" s="6">
        <f t="shared" si="88"/>
        <v>1</v>
      </c>
      <c r="AB559" t="str">
        <f t="shared" si="89"/>
        <v>Saturday</v>
      </c>
    </row>
    <row r="560" spans="1:28" x14ac:dyDescent="0.25">
      <c r="A560" s="3" t="s">
        <v>1442</v>
      </c>
      <c r="B560" t="s">
        <v>1443</v>
      </c>
      <c r="C560" s="3" t="s">
        <v>1443</v>
      </c>
      <c r="D560" s="6">
        <v>0</v>
      </c>
      <c r="E560" s="6">
        <v>99</v>
      </c>
      <c r="F560" s="6">
        <f t="shared" si="80"/>
        <v>1</v>
      </c>
      <c r="G560" s="6">
        <f t="shared" si="81"/>
        <v>39</v>
      </c>
      <c r="H560" s="6" t="str" cm="1">
        <f t="array" ref="H560">_xlfn.IFS(E560&lt;=80,"Series",E560&lt;=120,"TV Movie",E560&gt;120,"Long Movie")</f>
        <v>TV Movie</v>
      </c>
      <c r="I560" t="s">
        <v>8160</v>
      </c>
      <c r="J560" t="s">
        <v>145</v>
      </c>
      <c r="K560" t="s">
        <v>5802</v>
      </c>
      <c r="L560" s="5">
        <v>6.5</v>
      </c>
      <c r="M560" t="str" cm="1">
        <f t="array" ref="M560">_xlfn.IFS(L560&lt;=2,"Flop",L560&lt;=5,"Average",L560&lt;=7,"Hit",L560&lt;=9,"Superhit",L560&gt;9,"BlockBuster")</f>
        <v>Hit</v>
      </c>
      <c r="N560" s="6">
        <v>55993</v>
      </c>
      <c r="O560" s="6" t="str" cm="1">
        <f t="array" ref="O560">_xlfn.IFS(N560&lt;=100000,"Low",N560&lt;=500000,"Median",N560&lt;=1500000,"High",N560&gt;1500000,"Very High")</f>
        <v>Low</v>
      </c>
      <c r="P560">
        <v>23000000</v>
      </c>
      <c r="Q560">
        <v>179519401</v>
      </c>
      <c r="R560">
        <f t="shared" si="82"/>
        <v>156519401</v>
      </c>
      <c r="S560" t="str">
        <f t="shared" si="83"/>
        <v>Profit</v>
      </c>
      <c r="T560" s="1">
        <v>34922</v>
      </c>
      <c r="U560" t="s">
        <v>1444</v>
      </c>
      <c r="V560" s="14">
        <v>34922</v>
      </c>
      <c r="W560" t="str">
        <f t="shared" si="84"/>
        <v>August</v>
      </c>
      <c r="X560" s="4" t="str">
        <f t="shared" si="85"/>
        <v>1995</v>
      </c>
      <c r="Y560" s="6">
        <f t="shared" si="86"/>
        <v>1995</v>
      </c>
      <c r="Z560" s="4" t="str">
        <f t="shared" si="87"/>
        <v>11</v>
      </c>
      <c r="AA560" s="6">
        <f t="shared" si="88"/>
        <v>11</v>
      </c>
      <c r="AB560" t="str">
        <f t="shared" si="89"/>
        <v>Friday</v>
      </c>
    </row>
    <row r="561" spans="1:28" x14ac:dyDescent="0.25">
      <c r="A561" s="3" t="s">
        <v>1445</v>
      </c>
      <c r="B561" t="s">
        <v>1446</v>
      </c>
      <c r="C561" s="3" t="s">
        <v>1446</v>
      </c>
      <c r="D561" s="6">
        <v>0</v>
      </c>
      <c r="E561" s="6">
        <v>121</v>
      </c>
      <c r="F561" s="6">
        <f t="shared" si="80"/>
        <v>2</v>
      </c>
      <c r="G561" s="6">
        <f t="shared" si="81"/>
        <v>1</v>
      </c>
      <c r="H561" s="6" t="str" cm="1">
        <f t="array" ref="H561">_xlfn.IFS(E561&lt;=80,"Series",E561&lt;=120,"TV Movie",E561&gt;120,"Long Movie")</f>
        <v>Long Movie</v>
      </c>
      <c r="I561" t="s">
        <v>8158</v>
      </c>
      <c r="J561" t="s">
        <v>145</v>
      </c>
      <c r="K561" t="s">
        <v>8156</v>
      </c>
      <c r="L561" s="5">
        <v>7.5</v>
      </c>
      <c r="M561" t="str" cm="1">
        <f t="array" ref="M561">_xlfn.IFS(L561&lt;=2,"Flop",L561&lt;=5,"Average",L561&lt;=7,"Hit",L561&lt;=9,"Superhit",L561&gt;9,"BlockBuster")</f>
        <v>Superhit</v>
      </c>
      <c r="N561" s="6">
        <v>101567</v>
      </c>
      <c r="O561" s="6" t="str" cm="1">
        <f t="array" ref="O561">_xlfn.IFS(N561&lt;=100000,"Low",N561&lt;=500000,"Median",N561&lt;=1500000,"High",N561&gt;1500000,"Very High")</f>
        <v>Median</v>
      </c>
      <c r="P561">
        <v>9000000</v>
      </c>
      <c r="Q561">
        <v>1085079</v>
      </c>
      <c r="R561">
        <f t="shared" si="82"/>
        <v>-7914921</v>
      </c>
      <c r="S561" t="str">
        <f t="shared" si="83"/>
        <v>Loss</v>
      </c>
      <c r="T561" s="1">
        <v>34846</v>
      </c>
      <c r="U561" t="s">
        <v>619</v>
      </c>
      <c r="V561" s="14">
        <v>34846</v>
      </c>
      <c r="W561" t="str">
        <f t="shared" si="84"/>
        <v>May</v>
      </c>
      <c r="X561" s="4" t="str">
        <f t="shared" si="85"/>
        <v>1995</v>
      </c>
      <c r="Y561" s="6">
        <f t="shared" si="86"/>
        <v>1995</v>
      </c>
      <c r="Z561" s="4" t="str">
        <f t="shared" si="87"/>
        <v>27</v>
      </c>
      <c r="AA561" s="6">
        <f t="shared" si="88"/>
        <v>27</v>
      </c>
      <c r="AB561" t="str">
        <f t="shared" si="89"/>
        <v>Saturday</v>
      </c>
    </row>
    <row r="562" spans="1:28" x14ac:dyDescent="0.25">
      <c r="A562" s="3" t="s">
        <v>1447</v>
      </c>
      <c r="B562" t="s">
        <v>1448</v>
      </c>
      <c r="C562" s="3" t="s">
        <v>1448</v>
      </c>
      <c r="D562" s="6">
        <v>0</v>
      </c>
      <c r="E562" s="6">
        <v>122</v>
      </c>
      <c r="F562" s="6">
        <f t="shared" si="80"/>
        <v>2</v>
      </c>
      <c r="G562" s="6">
        <f t="shared" si="81"/>
        <v>2</v>
      </c>
      <c r="H562" s="6" t="str" cm="1">
        <f t="array" ref="H562">_xlfn.IFS(E562&lt;=80,"Series",E562&lt;=120,"TV Movie",E562&gt;120,"Long Movie")</f>
        <v>Long Movie</v>
      </c>
      <c r="I562" t="s">
        <v>8162</v>
      </c>
      <c r="J562" t="s">
        <v>145</v>
      </c>
      <c r="K562" t="s">
        <v>5802</v>
      </c>
      <c r="L562" s="5">
        <v>7.5</v>
      </c>
      <c r="M562" t="str" cm="1">
        <f t="array" ref="M562">_xlfn.IFS(L562&lt;=2,"Flop",L562&lt;=5,"Average",L562&lt;=7,"Hit",L562&lt;=9,"Superhit",L562&gt;9,"BlockBuster")</f>
        <v>Superhit</v>
      </c>
      <c r="N562" s="6">
        <v>100008</v>
      </c>
      <c r="O562" s="6" t="str" cm="1">
        <f t="array" ref="O562">_xlfn.IFS(N562&lt;=100000,"Low",N562&lt;=500000,"Median",N562&lt;=1500000,"High",N562&gt;1500000,"Very High")</f>
        <v>Median</v>
      </c>
      <c r="P562">
        <v>11000000</v>
      </c>
      <c r="Q562">
        <v>39363635</v>
      </c>
      <c r="R562">
        <f t="shared" si="82"/>
        <v>28363635</v>
      </c>
      <c r="S562" t="str">
        <f t="shared" si="83"/>
        <v>Profit</v>
      </c>
      <c r="T562" s="1">
        <v>35062</v>
      </c>
      <c r="U562" t="s">
        <v>1449</v>
      </c>
      <c r="V562" s="14">
        <v>35062</v>
      </c>
      <c r="W562" t="str">
        <f t="shared" si="84"/>
        <v>December</v>
      </c>
      <c r="X562" s="4" t="str">
        <f t="shared" si="85"/>
        <v>1995</v>
      </c>
      <c r="Y562" s="6">
        <f t="shared" si="86"/>
        <v>1995</v>
      </c>
      <c r="Z562" s="4" t="str">
        <f t="shared" si="87"/>
        <v>29</v>
      </c>
      <c r="AA562" s="6">
        <f t="shared" si="88"/>
        <v>29</v>
      </c>
      <c r="AB562" t="str">
        <f t="shared" si="89"/>
        <v>Friday</v>
      </c>
    </row>
    <row r="563" spans="1:28" x14ac:dyDescent="0.25">
      <c r="A563" s="3" t="s">
        <v>1450</v>
      </c>
      <c r="B563" t="s">
        <v>1451</v>
      </c>
      <c r="C563" s="3" t="s">
        <v>1451</v>
      </c>
      <c r="D563" s="6">
        <v>0</v>
      </c>
      <c r="E563" s="6">
        <v>104</v>
      </c>
      <c r="F563" s="6">
        <f t="shared" si="80"/>
        <v>1</v>
      </c>
      <c r="G563" s="6">
        <f t="shared" si="81"/>
        <v>44</v>
      </c>
      <c r="H563" s="6" t="str" cm="1">
        <f t="array" ref="H563">_xlfn.IFS(E563&lt;=80,"Series",E563&lt;=120,"TV Movie",E563&gt;120,"Long Movie")</f>
        <v>TV Movie</v>
      </c>
      <c r="I563" t="s">
        <v>5529</v>
      </c>
      <c r="J563" t="s">
        <v>8162</v>
      </c>
      <c r="K563" t="s">
        <v>145</v>
      </c>
      <c r="L563" s="5">
        <v>7.1</v>
      </c>
      <c r="M563" t="str" cm="1">
        <f t="array" ref="M563">_xlfn.IFS(L563&lt;=2,"Flop",L563&lt;=5,"Average",L563&lt;=7,"Hit",L563&lt;=9,"Superhit",L563&gt;9,"BlockBuster")</f>
        <v>Superhit</v>
      </c>
      <c r="N563" s="6">
        <v>194217</v>
      </c>
      <c r="O563" s="6" t="str" cm="1">
        <f t="array" ref="O563">_xlfn.IFS(N563&lt;=100000,"Low",N563&lt;=500000,"Median",N563&lt;=1500000,"High",N563&gt;1500000,"Very High")</f>
        <v>Median</v>
      </c>
      <c r="P563">
        <v>7000000</v>
      </c>
      <c r="Q563">
        <v>25405445</v>
      </c>
      <c r="R563">
        <f t="shared" si="82"/>
        <v>18405445</v>
      </c>
      <c r="S563" t="str">
        <f t="shared" si="83"/>
        <v>Profit</v>
      </c>
      <c r="T563" s="2">
        <v>34820</v>
      </c>
      <c r="U563" t="s">
        <v>1126</v>
      </c>
      <c r="V563" s="14">
        <v>34820</v>
      </c>
      <c r="W563" t="str">
        <f t="shared" si="84"/>
        <v>May</v>
      </c>
      <c r="X563" s="4" t="str">
        <f t="shared" si="85"/>
        <v>1995</v>
      </c>
      <c r="Y563" s="6">
        <f t="shared" si="86"/>
        <v>1995</v>
      </c>
      <c r="Z563" s="4" t="str">
        <f t="shared" si="87"/>
        <v>1</v>
      </c>
      <c r="AA563" s="6">
        <f t="shared" si="88"/>
        <v>1</v>
      </c>
      <c r="AB563" t="str">
        <f t="shared" si="89"/>
        <v>Monday</v>
      </c>
    </row>
    <row r="564" spans="1:28" x14ac:dyDescent="0.25">
      <c r="A564" s="3" t="s">
        <v>1452</v>
      </c>
      <c r="B564" t="s">
        <v>1453</v>
      </c>
      <c r="C564" s="3" t="s">
        <v>1453</v>
      </c>
      <c r="D564" s="6">
        <v>0</v>
      </c>
      <c r="E564" s="6">
        <v>128</v>
      </c>
      <c r="F564" s="6">
        <f t="shared" si="80"/>
        <v>2</v>
      </c>
      <c r="G564" s="6">
        <f t="shared" si="81"/>
        <v>8</v>
      </c>
      <c r="H564" s="6" t="str" cm="1">
        <f t="array" ref="H564">_xlfn.IFS(E564&lt;=80,"Series",E564&lt;=120,"TV Movie",E564&gt;120,"Long Movie")</f>
        <v>Long Movie</v>
      </c>
      <c r="I564" t="s">
        <v>5529</v>
      </c>
      <c r="J564" t="s">
        <v>8158</v>
      </c>
      <c r="K564" t="s">
        <v>3857</v>
      </c>
      <c r="L564" s="5">
        <v>7.6</v>
      </c>
      <c r="M564" t="str" cm="1">
        <f t="array" ref="M564">_xlfn.IFS(L564&lt;=2,"Flop",L564&lt;=5,"Average",L564&lt;=7,"Hit",L564&lt;=9,"Superhit",L564&gt;9,"BlockBuster")</f>
        <v>Superhit</v>
      </c>
      <c r="N564" s="6">
        <v>401030</v>
      </c>
      <c r="O564" s="6" t="str" cm="1">
        <f t="array" ref="O564">_xlfn.IFS(N564&lt;=100000,"Low",N564&lt;=500000,"Median",N564&lt;=1500000,"High",N564&gt;1500000,"Very High")</f>
        <v>Median</v>
      </c>
      <c r="P564">
        <v>90000000</v>
      </c>
      <c r="Q564">
        <v>366101666</v>
      </c>
      <c r="R564">
        <f t="shared" si="82"/>
        <v>276101666</v>
      </c>
      <c r="S564" t="str">
        <f t="shared" si="83"/>
        <v>Profit</v>
      </c>
      <c r="T564" s="1">
        <v>34834</v>
      </c>
      <c r="U564" t="s">
        <v>725</v>
      </c>
      <c r="V564" s="14">
        <v>34834</v>
      </c>
      <c r="W564" t="str">
        <f t="shared" si="84"/>
        <v>May</v>
      </c>
      <c r="X564" s="4" t="str">
        <f t="shared" si="85"/>
        <v>1995</v>
      </c>
      <c r="Y564" s="6">
        <f t="shared" si="86"/>
        <v>1995</v>
      </c>
      <c r="Z564" s="4" t="str">
        <f t="shared" si="87"/>
        <v>15</v>
      </c>
      <c r="AA564" s="6">
        <f t="shared" si="88"/>
        <v>15</v>
      </c>
      <c r="AB564" t="str">
        <f t="shared" si="89"/>
        <v>Monday</v>
      </c>
    </row>
    <row r="565" spans="1:28" x14ac:dyDescent="0.25">
      <c r="A565" s="3" t="s">
        <v>1454</v>
      </c>
      <c r="B565" t="s">
        <v>1455</v>
      </c>
      <c r="C565" s="3" t="s">
        <v>1455</v>
      </c>
      <c r="D565" s="6">
        <v>0</v>
      </c>
      <c r="E565" s="6">
        <v>97</v>
      </c>
      <c r="F565" s="6">
        <f t="shared" si="80"/>
        <v>1</v>
      </c>
      <c r="G565" s="6">
        <f t="shared" si="81"/>
        <v>37</v>
      </c>
      <c r="H565" s="6" t="str" cm="1">
        <f t="array" ref="H565">_xlfn.IFS(E565&lt;=80,"Series",E565&lt;=120,"TV Movie",E565&gt;120,"Long Movie")</f>
        <v>TV Movie</v>
      </c>
      <c r="I565" t="s">
        <v>132</v>
      </c>
      <c r="J565" t="s">
        <v>145</v>
      </c>
      <c r="K565" t="s">
        <v>8157</v>
      </c>
      <c r="L565" s="5">
        <v>6.7</v>
      </c>
      <c r="M565" t="str" cm="1">
        <f t="array" ref="M565">_xlfn.IFS(L565&lt;=2,"Flop",L565&lt;=5,"Average",L565&lt;=7,"Hit",L565&lt;=9,"Superhit",L565&gt;9,"BlockBuster")</f>
        <v>Hit</v>
      </c>
      <c r="N565" s="6">
        <v>52691</v>
      </c>
      <c r="O565" s="6" t="str" cm="1">
        <f t="array" ref="O565">_xlfn.IFS(N565&lt;=100000,"Low",N565&lt;=500000,"Median",N565&lt;=1500000,"High",N565&gt;1500000,"Very High")</f>
        <v>Low</v>
      </c>
      <c r="P565">
        <v>25000000</v>
      </c>
      <c r="Q565">
        <v>68792531</v>
      </c>
      <c r="R565">
        <f t="shared" si="82"/>
        <v>43792531</v>
      </c>
      <c r="S565" t="str">
        <f t="shared" si="83"/>
        <v>Profit</v>
      </c>
      <c r="T565" s="2">
        <v>34608</v>
      </c>
      <c r="U565" t="s">
        <v>1456</v>
      </c>
      <c r="V565" s="14">
        <v>34608</v>
      </c>
      <c r="W565" t="str">
        <f t="shared" si="84"/>
        <v>October</v>
      </c>
      <c r="X565" s="4" t="str">
        <f t="shared" si="85"/>
        <v>1994</v>
      </c>
      <c r="Y565" s="6">
        <f t="shared" si="86"/>
        <v>1994</v>
      </c>
      <c r="Z565" s="4" t="str">
        <f t="shared" si="87"/>
        <v>1</v>
      </c>
      <c r="AA565" s="6">
        <f t="shared" si="88"/>
        <v>1</v>
      </c>
      <c r="AB565" t="str">
        <f t="shared" si="89"/>
        <v>Saturday</v>
      </c>
    </row>
    <row r="566" spans="1:28" x14ac:dyDescent="0.25">
      <c r="A566" s="3" t="s">
        <v>1457</v>
      </c>
      <c r="B566" t="s">
        <v>1458</v>
      </c>
      <c r="C566" s="3" t="s">
        <v>1458</v>
      </c>
      <c r="D566" s="6">
        <v>0</v>
      </c>
      <c r="E566" s="6">
        <v>134</v>
      </c>
      <c r="F566" s="6">
        <f t="shared" si="80"/>
        <v>2</v>
      </c>
      <c r="G566" s="6">
        <f t="shared" si="81"/>
        <v>14</v>
      </c>
      <c r="H566" s="6" t="str" cm="1">
        <f t="array" ref="H566">_xlfn.IFS(E566&lt;=80,"Series",E566&lt;=120,"TV Movie",E566&gt;120,"Long Movie")</f>
        <v>Long Movie</v>
      </c>
      <c r="I566" t="s">
        <v>5529</v>
      </c>
      <c r="J566" t="s">
        <v>8158</v>
      </c>
      <c r="K566" t="s">
        <v>145</v>
      </c>
      <c r="L566" s="5">
        <v>6</v>
      </c>
      <c r="M566" t="str" cm="1">
        <f t="array" ref="M566">_xlfn.IFS(L566&lt;=2,"Flop",L566&lt;=5,"Average",L566&lt;=7,"Hit",L566&lt;=9,"Superhit",L566&gt;9,"BlockBuster")</f>
        <v>Hit</v>
      </c>
      <c r="N566" s="6">
        <v>77198</v>
      </c>
      <c r="O566" s="6" t="str" cm="1">
        <f t="array" ref="O566">_xlfn.IFS(N566&lt;=100000,"Low",N566&lt;=500000,"Median",N566&lt;=1500000,"High",N566&gt;1500000,"Very High")</f>
        <v>Low</v>
      </c>
      <c r="P566">
        <v>55000000</v>
      </c>
      <c r="Q566">
        <v>127600435</v>
      </c>
      <c r="R566">
        <f t="shared" si="82"/>
        <v>72600435</v>
      </c>
      <c r="S566" t="str">
        <f t="shared" si="83"/>
        <v>Profit</v>
      </c>
      <c r="T566" s="1">
        <v>34887</v>
      </c>
      <c r="U566" t="s">
        <v>956</v>
      </c>
      <c r="V566" s="14">
        <v>34887</v>
      </c>
      <c r="W566" t="str">
        <f t="shared" si="84"/>
        <v>July</v>
      </c>
      <c r="X566" s="4" t="str">
        <f t="shared" si="85"/>
        <v>1995</v>
      </c>
      <c r="Y566" s="6">
        <f t="shared" si="86"/>
        <v>1995</v>
      </c>
      <c r="Z566" s="4" t="str">
        <f t="shared" si="87"/>
        <v>7</v>
      </c>
      <c r="AA566" s="6">
        <f t="shared" si="88"/>
        <v>7</v>
      </c>
      <c r="AB566" t="str">
        <f t="shared" si="89"/>
        <v>Friday</v>
      </c>
    </row>
    <row r="567" spans="1:28" x14ac:dyDescent="0.25">
      <c r="A567" s="3" t="s">
        <v>1459</v>
      </c>
      <c r="B567" t="s">
        <v>1460</v>
      </c>
      <c r="C567" s="3" t="s">
        <v>1460</v>
      </c>
      <c r="D567" s="6">
        <v>0</v>
      </c>
      <c r="E567" s="6">
        <v>98</v>
      </c>
      <c r="F567" s="6">
        <f t="shared" si="80"/>
        <v>1</v>
      </c>
      <c r="G567" s="6">
        <f t="shared" si="81"/>
        <v>38</v>
      </c>
      <c r="H567" s="6" t="str" cm="1">
        <f t="array" ref="H567">_xlfn.IFS(E567&lt;=80,"Series",E567&lt;=120,"TV Movie",E567&gt;120,"Long Movie")</f>
        <v>TV Movie</v>
      </c>
      <c r="I567" t="s">
        <v>132</v>
      </c>
      <c r="J567" t="s">
        <v>5802</v>
      </c>
      <c r="K567" t="s">
        <v>5802</v>
      </c>
      <c r="L567" s="5">
        <v>6.7</v>
      </c>
      <c r="M567" t="str" cm="1">
        <f t="array" ref="M567">_xlfn.IFS(L567&lt;=2,"Flop",L567&lt;=5,"Average",L567&lt;=7,"Hit",L567&lt;=9,"Superhit",L567&gt;9,"BlockBuster")</f>
        <v>Hit</v>
      </c>
      <c r="N567" s="6">
        <v>109389</v>
      </c>
      <c r="O567" s="6" t="str" cm="1">
        <f t="array" ref="O567">_xlfn.IFS(N567&lt;=100000,"Low",N567&lt;=500000,"Median",N567&lt;=1500000,"High",N567&gt;1500000,"Very High")</f>
        <v>Median</v>
      </c>
      <c r="P567">
        <v>4000000</v>
      </c>
      <c r="Q567">
        <v>4257354</v>
      </c>
      <c r="R567">
        <f t="shared" si="82"/>
        <v>257354</v>
      </c>
      <c r="S567" t="str">
        <f t="shared" si="83"/>
        <v>Profit</v>
      </c>
      <c r="T567" s="1">
        <v>34958</v>
      </c>
      <c r="U567" t="s">
        <v>1461</v>
      </c>
      <c r="V567" s="14">
        <v>34958</v>
      </c>
      <c r="W567" t="str">
        <f t="shared" si="84"/>
        <v>September</v>
      </c>
      <c r="X567" s="4" t="str">
        <f t="shared" si="85"/>
        <v>1995</v>
      </c>
      <c r="Y567" s="6">
        <f t="shared" si="86"/>
        <v>1995</v>
      </c>
      <c r="Z567" s="4" t="str">
        <f t="shared" si="87"/>
        <v>16</v>
      </c>
      <c r="AA567" s="6">
        <f t="shared" si="88"/>
        <v>16</v>
      </c>
      <c r="AB567" t="str">
        <f t="shared" si="89"/>
        <v>Saturday</v>
      </c>
    </row>
    <row r="568" spans="1:28" x14ac:dyDescent="0.25">
      <c r="A568" s="3" t="s">
        <v>1462</v>
      </c>
      <c r="B568" t="s">
        <v>1463</v>
      </c>
      <c r="C568" s="3" t="s">
        <v>1463</v>
      </c>
      <c r="D568" s="6">
        <v>0</v>
      </c>
      <c r="E568" s="6">
        <v>111</v>
      </c>
      <c r="F568" s="6">
        <f t="shared" si="80"/>
        <v>1</v>
      </c>
      <c r="G568" s="6">
        <f t="shared" si="81"/>
        <v>51</v>
      </c>
      <c r="H568" s="6" t="str" cm="1">
        <f t="array" ref="H568">_xlfn.IFS(E568&lt;=80,"Series",E568&lt;=120,"TV Movie",E568&gt;120,"Long Movie")</f>
        <v>TV Movie</v>
      </c>
      <c r="I568" t="s">
        <v>132</v>
      </c>
      <c r="J568" t="s">
        <v>145</v>
      </c>
      <c r="K568" t="s">
        <v>8157</v>
      </c>
      <c r="L568" s="5">
        <v>6.6</v>
      </c>
      <c r="M568" t="str" cm="1">
        <f t="array" ref="M568">_xlfn.IFS(L568&lt;=2,"Flop",L568&lt;=5,"Average",L568&lt;=7,"Hit",L568&lt;=9,"Superhit",L568&gt;9,"BlockBuster")</f>
        <v>Hit</v>
      </c>
      <c r="N568" s="6">
        <v>52167</v>
      </c>
      <c r="O568" s="6" t="str" cm="1">
        <f t="array" ref="O568">_xlfn.IFS(N568&lt;=100000,"Low",N568&lt;=500000,"Median",N568&lt;=1500000,"High",N568&gt;1500000,"Very High")</f>
        <v>Low</v>
      </c>
      <c r="P568">
        <v>40000000</v>
      </c>
      <c r="Q568">
        <v>101982854</v>
      </c>
      <c r="R568">
        <f t="shared" si="82"/>
        <v>61982854</v>
      </c>
      <c r="S568" t="str">
        <f t="shared" si="83"/>
        <v>Profit</v>
      </c>
      <c r="T568" s="1">
        <v>34824</v>
      </c>
      <c r="U568" t="s">
        <v>1395</v>
      </c>
      <c r="V568" s="14">
        <v>34824</v>
      </c>
      <c r="W568" t="str">
        <f t="shared" si="84"/>
        <v>May</v>
      </c>
      <c r="X568" s="4" t="str">
        <f t="shared" si="85"/>
        <v>1995</v>
      </c>
      <c r="Y568" s="6">
        <f t="shared" si="86"/>
        <v>1995</v>
      </c>
      <c r="Z568" s="4" t="str">
        <f t="shared" si="87"/>
        <v>5</v>
      </c>
      <c r="AA568" s="6">
        <f t="shared" si="88"/>
        <v>5</v>
      </c>
      <c r="AB568" t="str">
        <f t="shared" si="89"/>
        <v>Friday</v>
      </c>
    </row>
    <row r="569" spans="1:28" x14ac:dyDescent="0.25">
      <c r="A569" s="3" t="s">
        <v>1464</v>
      </c>
      <c r="B569" t="s">
        <v>1465</v>
      </c>
      <c r="C569" s="3" t="s">
        <v>1465</v>
      </c>
      <c r="D569" s="6">
        <v>0</v>
      </c>
      <c r="E569" s="6">
        <v>91</v>
      </c>
      <c r="F569" s="6">
        <f t="shared" si="80"/>
        <v>1</v>
      </c>
      <c r="G569" s="6">
        <f t="shared" si="81"/>
        <v>31</v>
      </c>
      <c r="H569" s="6" t="str" cm="1">
        <f t="array" ref="H569">_xlfn.IFS(E569&lt;=80,"Series",E569&lt;=120,"TV Movie",E569&gt;120,"Long Movie")</f>
        <v>TV Movie</v>
      </c>
      <c r="I569" t="s">
        <v>132</v>
      </c>
      <c r="J569" t="s">
        <v>145</v>
      </c>
      <c r="K569" t="s">
        <v>5802</v>
      </c>
      <c r="L569" s="5">
        <v>7.2</v>
      </c>
      <c r="M569" t="str" cm="1">
        <f t="array" ref="M569">_xlfn.IFS(L569&lt;=2,"Flop",L569&lt;=5,"Average",L569&lt;=7,"Hit",L569&lt;=9,"Superhit",L569&gt;9,"BlockBuster")</f>
        <v>Superhit</v>
      </c>
      <c r="N569" s="6">
        <v>121650</v>
      </c>
      <c r="O569" s="6" t="str" cm="1">
        <f t="array" ref="O569">_xlfn.IFS(N569&lt;=100000,"Low",N569&lt;=500000,"Median",N569&lt;=1500000,"High",N569&gt;1500000,"Very High")</f>
        <v>Median</v>
      </c>
      <c r="P569">
        <v>3500000</v>
      </c>
      <c r="Q569">
        <v>28215918</v>
      </c>
      <c r="R569">
        <f t="shared" si="82"/>
        <v>24715918</v>
      </c>
      <c r="S569" t="str">
        <f t="shared" si="83"/>
        <v>Profit</v>
      </c>
      <c r="T569" s="1">
        <v>34815</v>
      </c>
      <c r="U569" t="s">
        <v>1466</v>
      </c>
      <c r="V569" s="14">
        <v>34815</v>
      </c>
      <c r="W569" t="str">
        <f t="shared" si="84"/>
        <v>April</v>
      </c>
      <c r="X569" s="4" t="str">
        <f t="shared" si="85"/>
        <v>1995</v>
      </c>
      <c r="Y569" s="6">
        <f t="shared" si="86"/>
        <v>1995</v>
      </c>
      <c r="Z569" s="4" t="str">
        <f t="shared" si="87"/>
        <v>26</v>
      </c>
      <c r="AA569" s="6">
        <f t="shared" si="88"/>
        <v>26</v>
      </c>
      <c r="AB569" t="str">
        <f t="shared" si="89"/>
        <v>Wednesday</v>
      </c>
    </row>
    <row r="570" spans="1:28" x14ac:dyDescent="0.25">
      <c r="A570" s="3" t="s">
        <v>1467</v>
      </c>
      <c r="B570" t="s">
        <v>1468</v>
      </c>
      <c r="C570" s="3" t="s">
        <v>1468</v>
      </c>
      <c r="D570" s="6">
        <v>0</v>
      </c>
      <c r="E570" s="6">
        <v>105</v>
      </c>
      <c r="F570" s="6">
        <f t="shared" si="80"/>
        <v>1</v>
      </c>
      <c r="G570" s="6">
        <f t="shared" si="81"/>
        <v>45</v>
      </c>
      <c r="H570" s="6" t="str" cm="1">
        <f t="array" ref="H570">_xlfn.IFS(E570&lt;=80,"Series",E570&lt;=120,"TV Movie",E570&gt;120,"Long Movie")</f>
        <v>TV Movie</v>
      </c>
      <c r="I570" t="s">
        <v>132</v>
      </c>
      <c r="J570" t="s">
        <v>8162</v>
      </c>
      <c r="K570" t="s">
        <v>3857</v>
      </c>
      <c r="L570" s="5">
        <v>6.9</v>
      </c>
      <c r="M570" t="str" cm="1">
        <f t="array" ref="M570">_xlfn.IFS(L570&lt;=2,"Flop",L570&lt;=5,"Average",L570&lt;=7,"Hit",L570&lt;=9,"Superhit",L570&gt;9,"BlockBuster")</f>
        <v>Hit</v>
      </c>
      <c r="N570" s="6">
        <v>87501</v>
      </c>
      <c r="O570" s="6" t="str" cm="1">
        <f t="array" ref="O570">_xlfn.IFS(N570&lt;=100000,"Low",N570&lt;=500000,"Median",N570&lt;=1500000,"High",N570&gt;1500000,"Very High")</f>
        <v>Low</v>
      </c>
      <c r="P570">
        <v>30250000</v>
      </c>
      <c r="Q570">
        <v>115101622</v>
      </c>
      <c r="R570">
        <f t="shared" si="82"/>
        <v>84851622</v>
      </c>
      <c r="S570" t="str">
        <f t="shared" si="83"/>
        <v>Profit</v>
      </c>
      <c r="T570" s="1">
        <v>34992</v>
      </c>
      <c r="U570" t="s">
        <v>998</v>
      </c>
      <c r="V570" s="14">
        <v>34992</v>
      </c>
      <c r="W570" t="str">
        <f t="shared" si="84"/>
        <v>October</v>
      </c>
      <c r="X570" s="4" t="str">
        <f t="shared" si="85"/>
        <v>1995</v>
      </c>
      <c r="Y570" s="6">
        <f t="shared" si="86"/>
        <v>1995</v>
      </c>
      <c r="Z570" s="4" t="str">
        <f t="shared" si="87"/>
        <v>20</v>
      </c>
      <c r="AA570" s="6">
        <f t="shared" si="88"/>
        <v>20</v>
      </c>
      <c r="AB570" t="str">
        <f t="shared" si="89"/>
        <v>Friday</v>
      </c>
    </row>
    <row r="571" spans="1:28" x14ac:dyDescent="0.25">
      <c r="A571" s="3" t="s">
        <v>1469</v>
      </c>
      <c r="B571" t="s">
        <v>1470</v>
      </c>
      <c r="C571" s="3" t="s">
        <v>1470</v>
      </c>
      <c r="D571" s="6">
        <v>0</v>
      </c>
      <c r="E571" s="6">
        <v>130</v>
      </c>
      <c r="F571" s="6">
        <f t="shared" si="80"/>
        <v>2</v>
      </c>
      <c r="G571" s="6">
        <f t="shared" si="81"/>
        <v>10</v>
      </c>
      <c r="H571" s="6" t="str" cm="1">
        <f t="array" ref="H571">_xlfn.IFS(E571&lt;=80,"Series",E571&lt;=120,"TV Movie",E571&gt;120,"Long Movie")</f>
        <v>Long Movie</v>
      </c>
      <c r="I571" t="s">
        <v>5529</v>
      </c>
      <c r="J571" t="s">
        <v>8158</v>
      </c>
      <c r="K571" t="s">
        <v>3857</v>
      </c>
      <c r="L571" s="5">
        <v>7.2</v>
      </c>
      <c r="M571" t="str" cm="1">
        <f t="array" ref="M571">_xlfn.IFS(L571&lt;=2,"Flop",L571&lt;=5,"Average",L571&lt;=7,"Hit",L571&lt;=9,"Superhit",L571&gt;9,"BlockBuster")</f>
        <v>Superhit</v>
      </c>
      <c r="N571" s="6">
        <v>266593</v>
      </c>
      <c r="O571" s="6" t="str" cm="1">
        <f t="array" ref="O571">_xlfn.IFS(N571&lt;=100000,"Low",N571&lt;=500000,"Median",N571&lt;=1500000,"High",N571&gt;1500000,"Very High")</f>
        <v>Median</v>
      </c>
      <c r="P571">
        <v>60000000</v>
      </c>
      <c r="Q571">
        <v>352194034</v>
      </c>
      <c r="R571">
        <f t="shared" si="82"/>
        <v>292194034</v>
      </c>
      <c r="S571" t="str">
        <f t="shared" si="83"/>
        <v>Profit</v>
      </c>
      <c r="T571" s="1">
        <v>35016</v>
      </c>
      <c r="U571" t="s">
        <v>1471</v>
      </c>
      <c r="V571" s="14">
        <v>35016</v>
      </c>
      <c r="W571" t="str">
        <f t="shared" si="84"/>
        <v>November</v>
      </c>
      <c r="X571" s="4" t="str">
        <f t="shared" si="85"/>
        <v>1995</v>
      </c>
      <c r="Y571" s="6">
        <f t="shared" si="86"/>
        <v>1995</v>
      </c>
      <c r="Z571" s="4" t="str">
        <f t="shared" si="87"/>
        <v>13</v>
      </c>
      <c r="AA571" s="6">
        <f t="shared" si="88"/>
        <v>13</v>
      </c>
      <c r="AB571" t="str">
        <f t="shared" si="89"/>
        <v>Monday</v>
      </c>
    </row>
    <row r="572" spans="1:28" x14ac:dyDescent="0.25">
      <c r="A572" s="3" t="s">
        <v>1472</v>
      </c>
      <c r="B572" t="s">
        <v>1473</v>
      </c>
      <c r="C572" s="3" t="s">
        <v>1473</v>
      </c>
      <c r="D572" s="6">
        <v>0</v>
      </c>
      <c r="E572" s="6">
        <v>78</v>
      </c>
      <c r="F572" s="6">
        <f t="shared" si="80"/>
        <v>1</v>
      </c>
      <c r="G572" s="6">
        <f t="shared" si="81"/>
        <v>18</v>
      </c>
      <c r="H572" s="6" t="str" cm="1">
        <f t="array" ref="H572">_xlfn.IFS(E572&lt;=80,"Series",E572&lt;=120,"TV Movie",E572&gt;120,"Long Movie")</f>
        <v>Series</v>
      </c>
      <c r="I572" t="s">
        <v>8158</v>
      </c>
      <c r="J572" t="s">
        <v>8159</v>
      </c>
      <c r="K572" t="s">
        <v>132</v>
      </c>
      <c r="L572" s="5">
        <v>6.9</v>
      </c>
      <c r="M572" t="str" cm="1">
        <f t="array" ref="M572">_xlfn.IFS(L572&lt;=2,"Flop",L572&lt;=5,"Average",L572&lt;=7,"Hit",L572&lt;=9,"Superhit",L572&gt;9,"BlockBuster")</f>
        <v>Hit</v>
      </c>
      <c r="N572" s="6">
        <v>60784</v>
      </c>
      <c r="O572" s="6" t="str" cm="1">
        <f t="array" ref="O572">_xlfn.IFS(N572&lt;=100000,"Low",N572&lt;=500000,"Median",N572&lt;=1500000,"High",N572&gt;1500000,"Very High")</f>
        <v>Low</v>
      </c>
      <c r="P572">
        <v>18000000</v>
      </c>
      <c r="Q572">
        <v>35348597</v>
      </c>
      <c r="R572">
        <f t="shared" si="82"/>
        <v>17348597</v>
      </c>
      <c r="S572" t="str">
        <f t="shared" si="83"/>
        <v>Profit</v>
      </c>
      <c r="T572" s="1">
        <v>34781</v>
      </c>
      <c r="U572" t="s">
        <v>1474</v>
      </c>
      <c r="V572" s="14">
        <v>34781</v>
      </c>
      <c r="W572" t="str">
        <f t="shared" si="84"/>
        <v>March</v>
      </c>
      <c r="X572" s="4" t="str">
        <f t="shared" si="85"/>
        <v>1995</v>
      </c>
      <c r="Y572" s="6">
        <f t="shared" si="86"/>
        <v>1995</v>
      </c>
      <c r="Z572" s="4" t="str">
        <f t="shared" si="87"/>
        <v>23</v>
      </c>
      <c r="AA572" s="6">
        <f t="shared" si="88"/>
        <v>23</v>
      </c>
      <c r="AB572" t="str">
        <f t="shared" si="89"/>
        <v>Thursday</v>
      </c>
    </row>
    <row r="573" spans="1:28" x14ac:dyDescent="0.25">
      <c r="A573" s="3" t="s">
        <v>1475</v>
      </c>
      <c r="B573" t="s">
        <v>1476</v>
      </c>
      <c r="C573" s="3" t="s">
        <v>1476</v>
      </c>
      <c r="D573" s="6">
        <v>0</v>
      </c>
      <c r="E573" s="6">
        <v>105</v>
      </c>
      <c r="F573" s="6">
        <f t="shared" si="80"/>
        <v>1</v>
      </c>
      <c r="G573" s="6">
        <f t="shared" si="81"/>
        <v>45</v>
      </c>
      <c r="H573" s="6" t="str" cm="1">
        <f t="array" ref="H573">_xlfn.IFS(E573&lt;=80,"Series",E573&lt;=120,"TV Movie",E573&gt;120,"Long Movie")</f>
        <v>TV Movie</v>
      </c>
      <c r="I573" t="s">
        <v>8162</v>
      </c>
      <c r="J573" t="s">
        <v>145</v>
      </c>
      <c r="K573" t="s">
        <v>8157</v>
      </c>
      <c r="L573" s="5">
        <v>6.2</v>
      </c>
      <c r="M573" t="str" cm="1">
        <f t="array" ref="M573">_xlfn.IFS(L573&lt;=2,"Flop",L573&lt;=5,"Average",L573&lt;=7,"Hit",L573&lt;=9,"Superhit",L573&gt;9,"BlockBuster")</f>
        <v>Hit</v>
      </c>
      <c r="N573" s="6">
        <v>73140</v>
      </c>
      <c r="O573" s="6" t="str" cm="1">
        <f t="array" ref="O573">_xlfn.IFS(N573&lt;=100000,"Low",N573&lt;=500000,"Median",N573&lt;=1500000,"High",N573&gt;1500000,"Very High")</f>
        <v>Low</v>
      </c>
      <c r="P573">
        <v>20000000</v>
      </c>
      <c r="Q573">
        <v>7563728</v>
      </c>
      <c r="R573">
        <f t="shared" si="82"/>
        <v>-12436272</v>
      </c>
      <c r="S573" t="str">
        <f t="shared" si="83"/>
        <v>Loss</v>
      </c>
      <c r="T573" s="1">
        <v>34957</v>
      </c>
      <c r="U573" t="s">
        <v>1477</v>
      </c>
      <c r="V573" s="14">
        <v>34957</v>
      </c>
      <c r="W573" t="str">
        <f t="shared" si="84"/>
        <v>September</v>
      </c>
      <c r="X573" s="4" t="str">
        <f t="shared" si="85"/>
        <v>1995</v>
      </c>
      <c r="Y573" s="6">
        <f t="shared" si="86"/>
        <v>1995</v>
      </c>
      <c r="Z573" s="4" t="str">
        <f t="shared" si="87"/>
        <v>15</v>
      </c>
      <c r="AA573" s="6">
        <f t="shared" si="88"/>
        <v>15</v>
      </c>
      <c r="AB573" t="str">
        <f t="shared" si="89"/>
        <v>Friday</v>
      </c>
    </row>
    <row r="574" spans="1:28" x14ac:dyDescent="0.25">
      <c r="A574" s="3" t="s">
        <v>1478</v>
      </c>
      <c r="B574" t="s">
        <v>1479</v>
      </c>
      <c r="C574" s="3" t="s">
        <v>1479</v>
      </c>
      <c r="D574" s="6">
        <v>0</v>
      </c>
      <c r="E574" s="6">
        <v>170</v>
      </c>
      <c r="F574" s="6">
        <f t="shared" si="80"/>
        <v>2</v>
      </c>
      <c r="G574" s="6">
        <f t="shared" si="81"/>
        <v>50</v>
      </c>
      <c r="H574" s="6" t="str" cm="1">
        <f t="array" ref="H574">_xlfn.IFS(E574&lt;=80,"Series",E574&lt;=120,"TV Movie",E574&gt;120,"Long Movie")</f>
        <v>Long Movie</v>
      </c>
      <c r="I574" t="s">
        <v>5529</v>
      </c>
      <c r="J574" t="s">
        <v>8162</v>
      </c>
      <c r="K574" t="s">
        <v>145</v>
      </c>
      <c r="L574" s="5">
        <v>8.3000000000000007</v>
      </c>
      <c r="M574" t="str" cm="1">
        <f t="array" ref="M574">_xlfn.IFS(L574&lt;=2,"Flop",L574&lt;=5,"Average",L574&lt;=7,"Hit",L574&lt;=9,"Superhit",L574&gt;9,"BlockBuster")</f>
        <v>Superhit</v>
      </c>
      <c r="N574" s="6">
        <v>698491</v>
      </c>
      <c r="O574" s="6" t="str" cm="1">
        <f t="array" ref="O574">_xlfn.IFS(N574&lt;=100000,"Low",N574&lt;=500000,"Median",N574&lt;=1500000,"High",N574&gt;1500000,"Very High")</f>
        <v>High</v>
      </c>
      <c r="P574">
        <v>60000000</v>
      </c>
      <c r="Q574">
        <v>187436818</v>
      </c>
      <c r="R574">
        <f t="shared" si="82"/>
        <v>127436818</v>
      </c>
      <c r="S574" t="str">
        <f t="shared" si="83"/>
        <v>Profit</v>
      </c>
      <c r="T574" s="1">
        <v>35039</v>
      </c>
      <c r="U574" t="s">
        <v>651</v>
      </c>
      <c r="V574" s="14">
        <v>35039</v>
      </c>
      <c r="W574" t="str">
        <f t="shared" si="84"/>
        <v>December</v>
      </c>
      <c r="X574" s="4" t="str">
        <f t="shared" si="85"/>
        <v>1995</v>
      </c>
      <c r="Y574" s="6">
        <f t="shared" si="86"/>
        <v>1995</v>
      </c>
      <c r="Z574" s="4" t="str">
        <f t="shared" si="87"/>
        <v>6</v>
      </c>
      <c r="AA574" s="6">
        <f t="shared" si="88"/>
        <v>6</v>
      </c>
      <c r="AB574" t="str">
        <f t="shared" si="89"/>
        <v>Wednesday</v>
      </c>
    </row>
    <row r="575" spans="1:28" x14ac:dyDescent="0.25">
      <c r="A575" s="3" t="s">
        <v>1480</v>
      </c>
      <c r="B575" t="s">
        <v>1481</v>
      </c>
      <c r="C575" s="3" t="s">
        <v>1481</v>
      </c>
      <c r="D575" s="6">
        <v>0</v>
      </c>
      <c r="E575" s="6">
        <v>95</v>
      </c>
      <c r="F575" s="6">
        <f t="shared" si="80"/>
        <v>1</v>
      </c>
      <c r="G575" s="6">
        <f t="shared" si="81"/>
        <v>35</v>
      </c>
      <c r="H575" s="6" t="str" cm="1">
        <f t="array" ref="H575">_xlfn.IFS(E575&lt;=80,"Series",E575&lt;=120,"TV Movie",E575&gt;120,"Long Movie")</f>
        <v>TV Movie</v>
      </c>
      <c r="I575" t="s">
        <v>145</v>
      </c>
      <c r="J575" t="s">
        <v>8156</v>
      </c>
      <c r="K575" t="s">
        <v>83</v>
      </c>
      <c r="L575" s="5">
        <v>7.1</v>
      </c>
      <c r="M575" t="str" cm="1">
        <f t="array" ref="M575">_xlfn.IFS(L575&lt;=2,"Flop",L575&lt;=5,"Average",L575&lt;=7,"Hit",L575&lt;=9,"Superhit",L575&gt;9,"BlockBuster")</f>
        <v>Superhit</v>
      </c>
      <c r="N575" s="6">
        <v>76945</v>
      </c>
      <c r="O575" s="6" t="str" cm="1">
        <f t="array" ref="O575">_xlfn.IFS(N575&lt;=100000,"Low",N575&lt;=500000,"Median",N575&lt;=1500000,"High",N575&gt;1500000,"Very High")</f>
        <v>Low</v>
      </c>
      <c r="P575">
        <v>8000000</v>
      </c>
      <c r="Q575">
        <v>8924549</v>
      </c>
      <c r="R575">
        <f t="shared" si="82"/>
        <v>924549</v>
      </c>
      <c r="S575" t="str">
        <f t="shared" si="83"/>
        <v>Profit</v>
      </c>
      <c r="T575" s="1">
        <v>34556</v>
      </c>
      <c r="U575" t="s">
        <v>158</v>
      </c>
      <c r="V575" s="14">
        <v>34556</v>
      </c>
      <c r="W575" t="str">
        <f t="shared" si="84"/>
        <v>August</v>
      </c>
      <c r="X575" s="4" t="str">
        <f t="shared" si="85"/>
        <v>1994</v>
      </c>
      <c r="Y575" s="6">
        <f t="shared" si="86"/>
        <v>1994</v>
      </c>
      <c r="Z575" s="4" t="str">
        <f t="shared" si="87"/>
        <v>10</v>
      </c>
      <c r="AA575" s="6">
        <f t="shared" si="88"/>
        <v>10</v>
      </c>
      <c r="AB575" t="str">
        <f t="shared" si="89"/>
        <v>Wednesday</v>
      </c>
    </row>
    <row r="576" spans="1:28" x14ac:dyDescent="0.25">
      <c r="A576" s="3" t="s">
        <v>1482</v>
      </c>
      <c r="B576" t="s">
        <v>1483</v>
      </c>
      <c r="C576" s="3" t="s">
        <v>1483</v>
      </c>
      <c r="D576" s="6">
        <v>0</v>
      </c>
      <c r="E576" s="6">
        <v>103</v>
      </c>
      <c r="F576" s="6">
        <f t="shared" si="80"/>
        <v>1</v>
      </c>
      <c r="G576" s="6">
        <f t="shared" si="81"/>
        <v>43</v>
      </c>
      <c r="H576" s="6" t="str" cm="1">
        <f t="array" ref="H576">_xlfn.IFS(E576&lt;=80,"Series",E576&lt;=120,"TV Movie",E576&gt;120,"Long Movie")</f>
        <v>TV Movie</v>
      </c>
      <c r="I576" t="s">
        <v>5529</v>
      </c>
      <c r="J576" t="s">
        <v>145</v>
      </c>
      <c r="K576" t="s">
        <v>8161</v>
      </c>
      <c r="L576" s="5">
        <v>5.6</v>
      </c>
      <c r="M576" t="str" cm="1">
        <f t="array" ref="M576">_xlfn.IFS(L576&lt;=2,"Flop",L576&lt;=5,"Average",L576&lt;=7,"Hit",L576&lt;=9,"Superhit",L576&gt;9,"BlockBuster")</f>
        <v>Hit</v>
      </c>
      <c r="N576" s="6">
        <v>75206</v>
      </c>
      <c r="O576" s="6" t="str" cm="1">
        <f t="array" ref="O576">_xlfn.IFS(N576&lt;=100000,"Low",N576&lt;=500000,"Median",N576&lt;=1500000,"High",N576&gt;1500000,"Very High")</f>
        <v>Low</v>
      </c>
      <c r="P576">
        <v>26000000</v>
      </c>
      <c r="Q576">
        <v>19075720</v>
      </c>
      <c r="R576">
        <f t="shared" si="82"/>
        <v>-6924280</v>
      </c>
      <c r="S576" t="str">
        <f t="shared" si="83"/>
        <v>Loss</v>
      </c>
      <c r="T576" s="1">
        <v>34804</v>
      </c>
      <c r="U576" t="s">
        <v>1484</v>
      </c>
      <c r="V576" s="14">
        <v>34804</v>
      </c>
      <c r="W576" t="str">
        <f t="shared" si="84"/>
        <v>April</v>
      </c>
      <c r="X576" s="4" t="str">
        <f t="shared" si="85"/>
        <v>1995</v>
      </c>
      <c r="Y576" s="6">
        <f t="shared" si="86"/>
        <v>1995</v>
      </c>
      <c r="Z576" s="4" t="str">
        <f t="shared" si="87"/>
        <v>15</v>
      </c>
      <c r="AA576" s="6">
        <f t="shared" si="88"/>
        <v>15</v>
      </c>
      <c r="AB576" t="str">
        <f t="shared" si="89"/>
        <v>Saturday</v>
      </c>
    </row>
    <row r="577" spans="1:28" x14ac:dyDescent="0.25">
      <c r="A577" s="3" t="s">
        <v>1485</v>
      </c>
      <c r="B577" t="s">
        <v>1486</v>
      </c>
      <c r="C577" s="3" t="s">
        <v>1486</v>
      </c>
      <c r="D577" s="6">
        <v>0</v>
      </c>
      <c r="E577" s="6">
        <v>96</v>
      </c>
      <c r="F577" s="6">
        <f t="shared" si="80"/>
        <v>1</v>
      </c>
      <c r="G577" s="6">
        <f t="shared" si="81"/>
        <v>36</v>
      </c>
      <c r="H577" s="6" t="str" cm="1">
        <f t="array" ref="H577">_xlfn.IFS(E577&lt;=80,"Series",E577&lt;=120,"TV Movie",E577&gt;120,"Long Movie")</f>
        <v>TV Movie</v>
      </c>
      <c r="I577" t="s">
        <v>5529</v>
      </c>
      <c r="J577" t="s">
        <v>8162</v>
      </c>
      <c r="K577" t="s">
        <v>8161</v>
      </c>
      <c r="L577" s="5">
        <v>5.6</v>
      </c>
      <c r="M577" t="str" cm="1">
        <f t="array" ref="M577">_xlfn.IFS(L577&lt;=2,"Flop",L577&lt;=5,"Average",L577&lt;=7,"Hit",L577&lt;=9,"Superhit",L577&gt;9,"BlockBuster")</f>
        <v>Hit</v>
      </c>
      <c r="N577" s="6">
        <v>123044</v>
      </c>
      <c r="O577" s="6" t="str" cm="1">
        <f t="array" ref="O577">_xlfn.IFS(N577&lt;=100000,"Low",N577&lt;=500000,"Median",N577&lt;=1500000,"High",N577&gt;1500000,"Very High")</f>
        <v>Median</v>
      </c>
      <c r="P577">
        <v>90000000</v>
      </c>
      <c r="Q577">
        <v>113493481</v>
      </c>
      <c r="R577">
        <f t="shared" si="82"/>
        <v>23493481</v>
      </c>
      <c r="S577" t="str">
        <f t="shared" si="83"/>
        <v>Profit</v>
      </c>
      <c r="T577">
        <v>1995</v>
      </c>
      <c r="U577" t="s">
        <v>1487</v>
      </c>
      <c r="V577" s="14">
        <v>1995</v>
      </c>
      <c r="W577" t="str">
        <f t="shared" si="84"/>
        <v>June</v>
      </c>
      <c r="X577" s="4" t="str">
        <f t="shared" si="85"/>
        <v>1905</v>
      </c>
      <c r="Y577" s="6">
        <f t="shared" si="86"/>
        <v>1905</v>
      </c>
      <c r="Z577" s="4" t="str">
        <f t="shared" si="87"/>
        <v>17</v>
      </c>
      <c r="AA577" s="6">
        <f t="shared" si="88"/>
        <v>17</v>
      </c>
      <c r="AB577" t="str">
        <f t="shared" si="89"/>
        <v>Saturday</v>
      </c>
    </row>
    <row r="578" spans="1:28" x14ac:dyDescent="0.25">
      <c r="A578" s="3" t="s">
        <v>1488</v>
      </c>
      <c r="B578" t="s">
        <v>1489</v>
      </c>
      <c r="C578" s="3" t="s">
        <v>1489</v>
      </c>
      <c r="D578" s="6">
        <v>0</v>
      </c>
      <c r="E578" s="6">
        <v>104</v>
      </c>
      <c r="F578" s="6">
        <f t="shared" si="80"/>
        <v>1</v>
      </c>
      <c r="G578" s="6">
        <f t="shared" si="81"/>
        <v>44</v>
      </c>
      <c r="H578" s="6" t="str" cm="1">
        <f t="array" ref="H578">_xlfn.IFS(E578&lt;=80,"Series",E578&lt;=120,"TV Movie",E578&gt;120,"Long Movie")</f>
        <v>TV Movie</v>
      </c>
      <c r="I578" t="s">
        <v>8158</v>
      </c>
      <c r="J578" t="s">
        <v>132</v>
      </c>
      <c r="K578" t="s">
        <v>8163</v>
      </c>
      <c r="L578" s="5">
        <v>7.1</v>
      </c>
      <c r="M578" t="str" cm="1">
        <f t="array" ref="M578">_xlfn.IFS(L578&lt;=2,"Flop",L578&lt;=5,"Average",L578&lt;=7,"Hit",L578&lt;=9,"Superhit",L578&gt;9,"BlockBuster")</f>
        <v>Superhit</v>
      </c>
      <c r="N578" s="6">
        <v>366864</v>
      </c>
      <c r="O578" s="6" t="str" cm="1">
        <f t="array" ref="O578">_xlfn.IFS(N578&lt;=100000,"Low",N578&lt;=500000,"Median",N578&lt;=1500000,"High",N578&gt;1500000,"Very High")</f>
        <v>Median</v>
      </c>
      <c r="P578">
        <v>65000000</v>
      </c>
      <c r="Q578">
        <v>262821940</v>
      </c>
      <c r="R578">
        <f t="shared" si="82"/>
        <v>197821940</v>
      </c>
      <c r="S578" t="str">
        <f t="shared" si="83"/>
        <v>Profit</v>
      </c>
      <c r="T578" s="1">
        <v>35048</v>
      </c>
      <c r="U578" t="s">
        <v>875</v>
      </c>
      <c r="V578" s="14">
        <v>35048</v>
      </c>
      <c r="W578" t="str">
        <f t="shared" si="84"/>
        <v>December</v>
      </c>
      <c r="X578" s="4" t="str">
        <f t="shared" si="85"/>
        <v>1995</v>
      </c>
      <c r="Y578" s="6">
        <f t="shared" si="86"/>
        <v>1995</v>
      </c>
      <c r="Z578" s="4" t="str">
        <f t="shared" si="87"/>
        <v>15</v>
      </c>
      <c r="AA578" s="6">
        <f t="shared" si="88"/>
        <v>15</v>
      </c>
      <c r="AB578" t="str">
        <f t="shared" si="89"/>
        <v>Friday</v>
      </c>
    </row>
    <row r="579" spans="1:28" x14ac:dyDescent="0.25">
      <c r="A579" s="3" t="s">
        <v>1490</v>
      </c>
      <c r="B579" t="s">
        <v>1491</v>
      </c>
      <c r="C579" s="3" t="s">
        <v>1491</v>
      </c>
      <c r="D579" s="6">
        <v>0</v>
      </c>
      <c r="E579" s="6">
        <v>91</v>
      </c>
      <c r="F579" s="6">
        <f t="shared" ref="F579:F642" si="90">INT(E579/60)</f>
        <v>1</v>
      </c>
      <c r="G579" s="6">
        <f t="shared" ref="G579:G642" si="91">MOD(E579,60)</f>
        <v>31</v>
      </c>
      <c r="H579" s="6" t="str" cm="1">
        <f t="array" ref="H579">_xlfn.IFS(E579&lt;=80,"Series",E579&lt;=120,"TV Movie",E579&gt;120,"Long Movie")</f>
        <v>TV Movie</v>
      </c>
      <c r="I579" t="s">
        <v>145</v>
      </c>
      <c r="J579" t="s">
        <v>5802</v>
      </c>
      <c r="K579" t="s">
        <v>5802</v>
      </c>
      <c r="L579" s="5">
        <v>7</v>
      </c>
      <c r="M579" t="str" cm="1">
        <f t="array" ref="M579">_xlfn.IFS(L579&lt;=2,"Flop",L579&lt;=5,"Average",L579&lt;=7,"Hit",L579&lt;=9,"Superhit",L579&gt;9,"BlockBuster")</f>
        <v>Hit</v>
      </c>
      <c r="N579" s="6">
        <v>83052</v>
      </c>
      <c r="O579" s="6" t="str" cm="1">
        <f t="array" ref="O579">_xlfn.IFS(N579&lt;=100000,"Low",N579&lt;=500000,"Median",N579&lt;=1500000,"High",N579&gt;1500000,"Very High")</f>
        <v>Low</v>
      </c>
      <c r="P579">
        <v>1500000</v>
      </c>
      <c r="Q579">
        <v>7412216</v>
      </c>
      <c r="R579">
        <f t="shared" ref="R579:R642" si="92">Q579-P579</f>
        <v>5912216</v>
      </c>
      <c r="S579" t="str">
        <f t="shared" ref="S579:S642" si="93">IF(R579&gt;0,"Profit","Loss")</f>
        <v>Profit</v>
      </c>
      <c r="T579" s="2">
        <v>34700</v>
      </c>
      <c r="U579" t="s">
        <v>1492</v>
      </c>
      <c r="V579" s="14">
        <v>34700</v>
      </c>
      <c r="W579" t="str">
        <f t="shared" ref="W579:W642" si="94">TEXT(V579,"MMMM")</f>
        <v>January</v>
      </c>
      <c r="X579" s="4" t="str">
        <f t="shared" ref="X579:X642" si="95">TEXT(V579,"YYYY")</f>
        <v>1995</v>
      </c>
      <c r="Y579" s="6">
        <f t="shared" ref="Y579:Y642" si="96">VALUE(X579)</f>
        <v>1995</v>
      </c>
      <c r="Z579" s="4" t="str">
        <f t="shared" ref="Z579:Z642" si="97">TEXT(V579,"d")</f>
        <v>1</v>
      </c>
      <c r="AA579" s="6">
        <f t="shared" ref="AA579:AA642" si="98">VALUE(Z579)</f>
        <v>1</v>
      </c>
      <c r="AB579" t="str">
        <f t="shared" ref="AB579:AB642" si="99">TEXT(V579,"dddd")</f>
        <v>Sunday</v>
      </c>
    </row>
    <row r="580" spans="1:28" x14ac:dyDescent="0.25">
      <c r="A580" s="3" t="s">
        <v>1493</v>
      </c>
      <c r="B580" t="s">
        <v>1494</v>
      </c>
      <c r="C580" s="3" t="s">
        <v>1494</v>
      </c>
      <c r="D580" s="6">
        <v>0</v>
      </c>
      <c r="E580" s="6">
        <v>111</v>
      </c>
      <c r="F580" s="6">
        <f t="shared" si="90"/>
        <v>1</v>
      </c>
      <c r="G580" s="6">
        <f t="shared" si="91"/>
        <v>51</v>
      </c>
      <c r="H580" s="6" t="str" cm="1">
        <f t="array" ref="H580">_xlfn.IFS(E580&lt;=80,"Series",E580&lt;=120,"TV Movie",E580&gt;120,"Long Movie")</f>
        <v>TV Movie</v>
      </c>
      <c r="I580" t="s">
        <v>145</v>
      </c>
      <c r="J580" t="s">
        <v>8157</v>
      </c>
      <c r="K580" t="s">
        <v>5802</v>
      </c>
      <c r="L580" s="5">
        <v>7.5</v>
      </c>
      <c r="M580" t="str" cm="1">
        <f t="array" ref="M580">_xlfn.IFS(L580&lt;=2,"Flop",L580&lt;=5,"Average",L580&lt;=7,"Hit",L580&lt;=9,"Superhit",L580&gt;9,"BlockBuster")</f>
        <v>Superhit</v>
      </c>
      <c r="N580" s="6">
        <v>131646</v>
      </c>
      <c r="O580" s="6" t="str" cm="1">
        <f t="array" ref="O580">_xlfn.IFS(N580&lt;=100000,"Low",N580&lt;=500000,"Median",N580&lt;=1500000,"High",N580&gt;1500000,"Very High")</f>
        <v>Median</v>
      </c>
      <c r="P580">
        <v>3600000</v>
      </c>
      <c r="Q580">
        <v>32029928</v>
      </c>
      <c r="R580">
        <f t="shared" si="92"/>
        <v>28429928</v>
      </c>
      <c r="S580" t="str">
        <f t="shared" si="93"/>
        <v>Profit</v>
      </c>
      <c r="T580" s="1">
        <v>34957</v>
      </c>
      <c r="U580" t="s">
        <v>1495</v>
      </c>
      <c r="V580" s="14">
        <v>34957</v>
      </c>
      <c r="W580" t="str">
        <f t="shared" si="94"/>
        <v>September</v>
      </c>
      <c r="X580" s="4" t="str">
        <f t="shared" si="95"/>
        <v>1995</v>
      </c>
      <c r="Y580" s="6">
        <f t="shared" si="96"/>
        <v>1995</v>
      </c>
      <c r="Z580" s="4" t="str">
        <f t="shared" si="97"/>
        <v>15</v>
      </c>
      <c r="AA580" s="6">
        <f t="shared" si="98"/>
        <v>15</v>
      </c>
      <c r="AB580" t="str">
        <f t="shared" si="99"/>
        <v>Friday</v>
      </c>
    </row>
    <row r="581" spans="1:28" x14ac:dyDescent="0.25">
      <c r="A581" s="3" t="s">
        <v>1496</v>
      </c>
      <c r="B581" t="s">
        <v>1497</v>
      </c>
      <c r="C581" s="3" t="s">
        <v>1497</v>
      </c>
      <c r="D581" s="6">
        <v>0</v>
      </c>
      <c r="E581" s="6">
        <v>94</v>
      </c>
      <c r="F581" s="6">
        <f t="shared" si="90"/>
        <v>1</v>
      </c>
      <c r="G581" s="6">
        <f t="shared" si="91"/>
        <v>34</v>
      </c>
      <c r="H581" s="6" t="str" cm="1">
        <f t="array" ref="H581">_xlfn.IFS(E581&lt;=80,"Series",E581&lt;=120,"TV Movie",E581&gt;120,"Long Movie")</f>
        <v>TV Movie</v>
      </c>
      <c r="I581" t="s">
        <v>132</v>
      </c>
      <c r="J581" t="s">
        <v>8157</v>
      </c>
      <c r="K581" t="s">
        <v>5802</v>
      </c>
      <c r="L581" s="5">
        <v>7</v>
      </c>
      <c r="M581" t="str" cm="1">
        <f t="array" ref="M581">_xlfn.IFS(L581&lt;=2,"Flop",L581&lt;=5,"Average",L581&lt;=7,"Hit",L581&lt;=9,"Superhit",L581&gt;9,"BlockBuster")</f>
        <v>Hit</v>
      </c>
      <c r="N581" s="6">
        <v>127264</v>
      </c>
      <c r="O581" s="6" t="str" cm="1">
        <f t="array" ref="O581">_xlfn.IFS(N581&lt;=100000,"Low",N581&lt;=500000,"Median",N581&lt;=1500000,"High",N581&gt;1500000,"Very High")</f>
        <v>Median</v>
      </c>
      <c r="P581">
        <v>8000000</v>
      </c>
      <c r="Q581">
        <v>2122561</v>
      </c>
      <c r="R581">
        <f t="shared" si="92"/>
        <v>-5877439</v>
      </c>
      <c r="S581" t="str">
        <f t="shared" si="93"/>
        <v>Loss</v>
      </c>
      <c r="T581" s="1">
        <v>34992</v>
      </c>
      <c r="U581" t="s">
        <v>1299</v>
      </c>
      <c r="V581" s="14">
        <v>34992</v>
      </c>
      <c r="W581" t="str">
        <f t="shared" si="94"/>
        <v>October</v>
      </c>
      <c r="X581" s="4" t="str">
        <f t="shared" si="95"/>
        <v>1995</v>
      </c>
      <c r="Y581" s="6">
        <f t="shared" si="96"/>
        <v>1995</v>
      </c>
      <c r="Z581" s="4" t="str">
        <f t="shared" si="97"/>
        <v>20</v>
      </c>
      <c r="AA581" s="6">
        <f t="shared" si="98"/>
        <v>20</v>
      </c>
      <c r="AB581" t="str">
        <f t="shared" si="99"/>
        <v>Friday</v>
      </c>
    </row>
    <row r="582" spans="1:28" x14ac:dyDescent="0.25">
      <c r="A582" s="3" t="s">
        <v>1498</v>
      </c>
      <c r="B582" t="s">
        <v>1499</v>
      </c>
      <c r="C582" s="3" t="s">
        <v>1499</v>
      </c>
      <c r="D582" s="6">
        <v>0</v>
      </c>
      <c r="E582" s="6">
        <v>101</v>
      </c>
      <c r="F582" s="6">
        <f t="shared" si="90"/>
        <v>1</v>
      </c>
      <c r="G582" s="6">
        <f t="shared" si="91"/>
        <v>41</v>
      </c>
      <c r="H582" s="6" t="str" cm="1">
        <f t="array" ref="H582">_xlfn.IFS(E582&lt;=80,"Series",E582&lt;=120,"TV Movie",E582&gt;120,"Long Movie")</f>
        <v>TV Movie</v>
      </c>
      <c r="I582" t="s">
        <v>5529</v>
      </c>
      <c r="J582" t="s">
        <v>8158</v>
      </c>
      <c r="K582" t="s">
        <v>8156</v>
      </c>
      <c r="L582" s="5">
        <v>5.8</v>
      </c>
      <c r="M582" t="str" cm="1">
        <f t="array" ref="M582">_xlfn.IFS(L582&lt;=2,"Flop",L582&lt;=5,"Average",L582&lt;=7,"Hit",L582&lt;=9,"Superhit",L582&gt;9,"BlockBuster")</f>
        <v>Hit</v>
      </c>
      <c r="N582" s="6">
        <v>122989</v>
      </c>
      <c r="O582" s="6" t="str" cm="1">
        <f t="array" ref="O582">_xlfn.IFS(N582&lt;=100000,"Low",N582&lt;=500000,"Median",N582&lt;=1500000,"High",N582&gt;1500000,"Very High")</f>
        <v>Median</v>
      </c>
      <c r="P582">
        <v>18000000</v>
      </c>
      <c r="Q582">
        <v>122195920</v>
      </c>
      <c r="R582">
        <f t="shared" si="92"/>
        <v>104195920</v>
      </c>
      <c r="S582" t="str">
        <f t="shared" si="93"/>
        <v>Profit</v>
      </c>
      <c r="T582" s="1">
        <v>34893</v>
      </c>
      <c r="U582" t="s">
        <v>1500</v>
      </c>
      <c r="V582" s="14">
        <v>34893</v>
      </c>
      <c r="W582" t="str">
        <f t="shared" si="94"/>
        <v>July</v>
      </c>
      <c r="X582" s="4" t="str">
        <f t="shared" si="95"/>
        <v>1995</v>
      </c>
      <c r="Y582" s="6">
        <f t="shared" si="96"/>
        <v>1995</v>
      </c>
      <c r="Z582" s="4" t="str">
        <f t="shared" si="97"/>
        <v>13</v>
      </c>
      <c r="AA582" s="6">
        <f t="shared" si="98"/>
        <v>13</v>
      </c>
      <c r="AB582" t="str">
        <f t="shared" si="99"/>
        <v>Thursday</v>
      </c>
    </row>
    <row r="583" spans="1:28" x14ac:dyDescent="0.25">
      <c r="A583" s="3" t="s">
        <v>1501</v>
      </c>
      <c r="B583" t="s">
        <v>1502</v>
      </c>
      <c r="C583" s="3" t="s">
        <v>1502</v>
      </c>
      <c r="D583" s="6">
        <v>0</v>
      </c>
      <c r="E583" s="6">
        <v>114</v>
      </c>
      <c r="F583" s="6">
        <f t="shared" si="90"/>
        <v>1</v>
      </c>
      <c r="G583" s="6">
        <f t="shared" si="91"/>
        <v>54</v>
      </c>
      <c r="H583" s="6" t="str" cm="1">
        <f t="array" ref="H583">_xlfn.IFS(E583&lt;=80,"Series",E583&lt;=120,"TV Movie",E583&gt;120,"Long Movie")</f>
        <v>TV Movie</v>
      </c>
      <c r="I583" t="s">
        <v>5529</v>
      </c>
      <c r="J583" t="s">
        <v>8162</v>
      </c>
      <c r="K583" t="s">
        <v>145</v>
      </c>
      <c r="L583" s="5">
        <v>6</v>
      </c>
      <c r="M583" t="str" cm="1">
        <f t="array" ref="M583">_xlfn.IFS(L583&lt;=2,"Flop",L583&lt;=5,"Average",L583&lt;=7,"Hit",L583&lt;=9,"Superhit",L583&gt;9,"BlockBuster")</f>
        <v>Hit</v>
      </c>
      <c r="N583" s="6">
        <v>72436</v>
      </c>
      <c r="O583" s="6" t="str" cm="1">
        <f t="array" ref="O583">_xlfn.IFS(N583&lt;=100000,"Low",N583&lt;=500000,"Median",N583&lt;=1500000,"High",N583&gt;1500000,"Very High")</f>
        <v>Low</v>
      </c>
      <c r="P583">
        <v>22000000</v>
      </c>
      <c r="Q583">
        <v>110627965</v>
      </c>
      <c r="R583">
        <f t="shared" si="92"/>
        <v>88627965</v>
      </c>
      <c r="S583" t="str">
        <f t="shared" si="93"/>
        <v>Profit</v>
      </c>
      <c r="T583" s="1">
        <v>34905</v>
      </c>
      <c r="U583" t="s">
        <v>1503</v>
      </c>
      <c r="V583" s="14">
        <v>34905</v>
      </c>
      <c r="W583" t="str">
        <f t="shared" si="94"/>
        <v>July</v>
      </c>
      <c r="X583" s="4" t="str">
        <f t="shared" si="95"/>
        <v>1995</v>
      </c>
      <c r="Y583" s="6">
        <f t="shared" si="96"/>
        <v>1995</v>
      </c>
      <c r="Z583" s="4" t="str">
        <f t="shared" si="97"/>
        <v>25</v>
      </c>
      <c r="AA583" s="6">
        <f t="shared" si="98"/>
        <v>25</v>
      </c>
      <c r="AB583" t="str">
        <f t="shared" si="99"/>
        <v>Tuesday</v>
      </c>
    </row>
    <row r="584" spans="1:28" x14ac:dyDescent="0.25">
      <c r="A584" s="3" t="s">
        <v>1504</v>
      </c>
      <c r="B584" t="s">
        <v>1505</v>
      </c>
      <c r="C584" s="3" t="s">
        <v>1505</v>
      </c>
      <c r="D584" s="6">
        <v>0</v>
      </c>
      <c r="E584" s="6">
        <v>127</v>
      </c>
      <c r="F584" s="6">
        <f t="shared" si="90"/>
        <v>2</v>
      </c>
      <c r="G584" s="6">
        <f t="shared" si="91"/>
        <v>7</v>
      </c>
      <c r="H584" s="6" t="str" cm="1">
        <f t="array" ref="H584">_xlfn.IFS(E584&lt;=80,"Series",E584&lt;=120,"TV Movie",E584&gt;120,"Long Movie")</f>
        <v>Long Movie</v>
      </c>
      <c r="I584" t="s">
        <v>5529</v>
      </c>
      <c r="J584" t="s">
        <v>145</v>
      </c>
      <c r="K584" t="s">
        <v>3857</v>
      </c>
      <c r="L584" s="5">
        <v>6.6</v>
      </c>
      <c r="M584" t="str" cm="1">
        <f t="array" ref="M584">_xlfn.IFS(L584&lt;=2,"Flop",L584&lt;=5,"Average",L584&lt;=7,"Hit",L584&lt;=9,"Superhit",L584&gt;9,"BlockBuster")</f>
        <v>Hit</v>
      </c>
      <c r="N584" s="6">
        <v>135375</v>
      </c>
      <c r="O584" s="6" t="str" cm="1">
        <f t="array" ref="O584">_xlfn.IFS(N584&lt;=100000,"Low",N584&lt;=500000,"Median",N584&lt;=1500000,"High",N584&gt;1500000,"Very High")</f>
        <v>Median</v>
      </c>
      <c r="P584">
        <v>50000000</v>
      </c>
      <c r="Q584">
        <v>189859560</v>
      </c>
      <c r="R584">
        <f t="shared" si="92"/>
        <v>139859560</v>
      </c>
      <c r="S584" t="str">
        <f t="shared" si="93"/>
        <v>Profit</v>
      </c>
      <c r="T584" s="1">
        <v>34764</v>
      </c>
      <c r="U584" t="s">
        <v>524</v>
      </c>
      <c r="V584" s="14">
        <v>34764</v>
      </c>
      <c r="W584" t="str">
        <f t="shared" si="94"/>
        <v>March</v>
      </c>
      <c r="X584" s="4" t="str">
        <f t="shared" si="95"/>
        <v>1995</v>
      </c>
      <c r="Y584" s="6">
        <f t="shared" si="96"/>
        <v>1995</v>
      </c>
      <c r="Z584" s="4" t="str">
        <f t="shared" si="97"/>
        <v>6</v>
      </c>
      <c r="AA584" s="6">
        <f t="shared" si="98"/>
        <v>6</v>
      </c>
      <c r="AB584" t="str">
        <f t="shared" si="99"/>
        <v>Monday</v>
      </c>
    </row>
    <row r="585" spans="1:28" x14ac:dyDescent="0.25">
      <c r="A585" s="3" t="s">
        <v>1506</v>
      </c>
      <c r="B585" t="s">
        <v>1507</v>
      </c>
      <c r="C585" s="3" t="s">
        <v>1507</v>
      </c>
      <c r="D585" s="6">
        <v>0</v>
      </c>
      <c r="E585" s="6">
        <v>81</v>
      </c>
      <c r="F585" s="6">
        <f t="shared" si="90"/>
        <v>1</v>
      </c>
      <c r="G585" s="6">
        <f t="shared" si="91"/>
        <v>21</v>
      </c>
      <c r="H585" s="6" t="str" cm="1">
        <f t="array" ref="H585">_xlfn.IFS(E585&lt;=80,"Series",E585&lt;=120,"TV Movie",E585&gt;120,"Long Movie")</f>
        <v>TV Movie</v>
      </c>
      <c r="I585" t="s">
        <v>8158</v>
      </c>
      <c r="J585" t="s">
        <v>8159</v>
      </c>
      <c r="K585" t="s">
        <v>145</v>
      </c>
      <c r="L585" s="5">
        <v>6.7</v>
      </c>
      <c r="M585" t="str" cm="1">
        <f t="array" ref="M585">_xlfn.IFS(L585&lt;=2,"Flop",L585&lt;=5,"Average",L585&lt;=7,"Hit",L585&lt;=9,"Superhit",L585&gt;9,"BlockBuster")</f>
        <v>Hit</v>
      </c>
      <c r="N585" s="6">
        <v>198709</v>
      </c>
      <c r="O585" s="6" t="str" cm="1">
        <f t="array" ref="O585">_xlfn.IFS(N585&lt;=100000,"Low",N585&lt;=500000,"Median",N585&lt;=1500000,"High",N585&gt;1500000,"Very High")</f>
        <v>Median</v>
      </c>
      <c r="P585">
        <v>55000000</v>
      </c>
      <c r="Q585">
        <v>346079773</v>
      </c>
      <c r="R585">
        <f t="shared" si="92"/>
        <v>291079773</v>
      </c>
      <c r="S585" t="str">
        <f t="shared" si="93"/>
        <v>Profit</v>
      </c>
      <c r="T585" s="1">
        <v>34865</v>
      </c>
      <c r="U585" t="s">
        <v>1508</v>
      </c>
      <c r="V585" s="14">
        <v>34865</v>
      </c>
      <c r="W585" t="str">
        <f t="shared" si="94"/>
        <v>June</v>
      </c>
      <c r="X585" s="4" t="str">
        <f t="shared" si="95"/>
        <v>1995</v>
      </c>
      <c r="Y585" s="6">
        <f t="shared" si="96"/>
        <v>1995</v>
      </c>
      <c r="Z585" s="4" t="str">
        <f t="shared" si="97"/>
        <v>15</v>
      </c>
      <c r="AA585" s="6">
        <f t="shared" si="98"/>
        <v>15</v>
      </c>
      <c r="AB585" t="str">
        <f t="shared" si="99"/>
        <v>Thursday</v>
      </c>
    </row>
    <row r="586" spans="1:28" x14ac:dyDescent="0.25">
      <c r="A586" s="3" t="s">
        <v>1509</v>
      </c>
      <c r="B586" t="s">
        <v>1510</v>
      </c>
      <c r="C586" s="3" t="s">
        <v>1510</v>
      </c>
      <c r="D586" s="6">
        <v>0</v>
      </c>
      <c r="E586" s="6">
        <v>108</v>
      </c>
      <c r="F586" s="6">
        <f t="shared" si="90"/>
        <v>1</v>
      </c>
      <c r="G586" s="6">
        <f t="shared" si="91"/>
        <v>48</v>
      </c>
      <c r="H586" s="6" t="str" cm="1">
        <f t="array" ref="H586">_xlfn.IFS(E586&lt;=80,"Series",E586&lt;=120,"TV Movie",E586&gt;120,"Long Movie")</f>
        <v>TV Movie</v>
      </c>
      <c r="I586" t="s">
        <v>5529</v>
      </c>
      <c r="J586" t="s">
        <v>145</v>
      </c>
      <c r="K586" t="s">
        <v>8157</v>
      </c>
      <c r="L586" s="5">
        <v>6.5</v>
      </c>
      <c r="M586" t="str" cm="1">
        <f t="array" ref="M586">_xlfn.IFS(L586&lt;=2,"Flop",L586&lt;=5,"Average",L586&lt;=7,"Hit",L586&lt;=9,"Superhit",L586&gt;9,"BlockBuster")</f>
        <v>Hit</v>
      </c>
      <c r="N586" s="6">
        <v>100387</v>
      </c>
      <c r="O586" s="6" t="str" cm="1">
        <f t="array" ref="O586">_xlfn.IFS(N586&lt;=100000,"Low",N586&lt;=500000,"Median",N586&lt;=1500000,"High",N586&gt;1500000,"Very High")</f>
        <v>Median</v>
      </c>
      <c r="P586">
        <v>32000000</v>
      </c>
      <c r="Q586">
        <v>18636537</v>
      </c>
      <c r="R586">
        <f t="shared" si="92"/>
        <v>-13363463</v>
      </c>
      <c r="S586" t="str">
        <f t="shared" si="93"/>
        <v>Loss</v>
      </c>
      <c r="T586" s="1">
        <v>34740</v>
      </c>
      <c r="U586" t="s">
        <v>359</v>
      </c>
      <c r="V586" s="14">
        <v>34740</v>
      </c>
      <c r="W586" t="str">
        <f t="shared" si="94"/>
        <v>February</v>
      </c>
      <c r="X586" s="4" t="str">
        <f t="shared" si="95"/>
        <v>1995</v>
      </c>
      <c r="Y586" s="6">
        <f t="shared" si="96"/>
        <v>1995</v>
      </c>
      <c r="Z586" s="4" t="str">
        <f t="shared" si="97"/>
        <v>10</v>
      </c>
      <c r="AA586" s="6">
        <f t="shared" si="98"/>
        <v>10</v>
      </c>
      <c r="AB586" t="str">
        <f t="shared" si="99"/>
        <v>Friday</v>
      </c>
    </row>
    <row r="587" spans="1:28" x14ac:dyDescent="0.25">
      <c r="A587" s="3" t="s">
        <v>1511</v>
      </c>
      <c r="B587" t="s">
        <v>1512</v>
      </c>
      <c r="C587" s="3" t="s">
        <v>1512</v>
      </c>
      <c r="D587" s="6">
        <v>0</v>
      </c>
      <c r="E587" s="6">
        <v>127</v>
      </c>
      <c r="F587" s="6">
        <f t="shared" si="90"/>
        <v>2</v>
      </c>
      <c r="G587" s="6">
        <f t="shared" si="91"/>
        <v>7</v>
      </c>
      <c r="H587" s="6" t="str" cm="1">
        <f t="array" ref="H587">_xlfn.IFS(E587&lt;=80,"Series",E587&lt;=120,"TV Movie",E587&gt;120,"Long Movie")</f>
        <v>Long Movie</v>
      </c>
      <c r="I587" t="s">
        <v>8162</v>
      </c>
      <c r="J587" t="s">
        <v>145</v>
      </c>
      <c r="K587" t="s">
        <v>8166</v>
      </c>
      <c r="L587" s="5">
        <v>8.6</v>
      </c>
      <c r="M587" t="str" cm="1">
        <f t="array" ref="M587">_xlfn.IFS(L587&lt;=2,"Flop",L587&lt;=5,"Average",L587&lt;=7,"Hit",L587&lt;=9,"Superhit",L587&gt;9,"BlockBuster")</f>
        <v>Superhit</v>
      </c>
      <c r="N587" s="6">
        <v>1747022</v>
      </c>
      <c r="O587" s="6" t="str" cm="1">
        <f t="array" ref="O587">_xlfn.IFS(N587&lt;=100000,"Low",N587&lt;=500000,"Median",N587&lt;=1500000,"High",N587&gt;1500000,"Very High")</f>
        <v>Very High</v>
      </c>
      <c r="P587">
        <v>33000000</v>
      </c>
      <c r="Q587">
        <v>327333559</v>
      </c>
      <c r="R587">
        <f t="shared" si="92"/>
        <v>294333559</v>
      </c>
      <c r="S587" t="str">
        <f t="shared" si="93"/>
        <v>Profit</v>
      </c>
      <c r="T587" s="1">
        <v>34957</v>
      </c>
      <c r="U587" t="s">
        <v>1081</v>
      </c>
      <c r="V587" s="14">
        <v>34957</v>
      </c>
      <c r="W587" t="str">
        <f t="shared" si="94"/>
        <v>September</v>
      </c>
      <c r="X587" s="4" t="str">
        <f t="shared" si="95"/>
        <v>1995</v>
      </c>
      <c r="Y587" s="6">
        <f t="shared" si="96"/>
        <v>1995</v>
      </c>
      <c r="Z587" s="4" t="str">
        <f t="shared" si="97"/>
        <v>15</v>
      </c>
      <c r="AA587" s="6">
        <f t="shared" si="98"/>
        <v>15</v>
      </c>
      <c r="AB587" t="str">
        <f t="shared" si="99"/>
        <v>Friday</v>
      </c>
    </row>
    <row r="588" spans="1:28" x14ac:dyDescent="0.25">
      <c r="A588" s="3" t="s">
        <v>1513</v>
      </c>
      <c r="B588" t="s">
        <v>1514</v>
      </c>
      <c r="C588" s="3" t="s">
        <v>1514</v>
      </c>
      <c r="D588" s="6">
        <v>0</v>
      </c>
      <c r="E588" s="6">
        <v>136</v>
      </c>
      <c r="F588" s="6">
        <f t="shared" si="90"/>
        <v>2</v>
      </c>
      <c r="G588" s="6">
        <f t="shared" si="91"/>
        <v>16</v>
      </c>
      <c r="H588" s="6" t="str" cm="1">
        <f t="array" ref="H588">_xlfn.IFS(E588&lt;=80,"Series",E588&lt;=120,"TV Movie",E588&gt;120,"Long Movie")</f>
        <v>Long Movie</v>
      </c>
      <c r="I588" t="s">
        <v>145</v>
      </c>
      <c r="J588" t="s">
        <v>8157</v>
      </c>
      <c r="K588" t="s">
        <v>5802</v>
      </c>
      <c r="L588" s="5">
        <v>7.7</v>
      </c>
      <c r="M588" t="str" cm="1">
        <f t="array" ref="M588">_xlfn.IFS(L588&lt;=2,"Flop",L588&lt;=5,"Average",L588&lt;=7,"Hit",L588&lt;=9,"Superhit",L588&gt;9,"BlockBuster")</f>
        <v>Superhit</v>
      </c>
      <c r="N588" s="6">
        <v>122655</v>
      </c>
      <c r="O588" s="6" t="str" cm="1">
        <f t="array" ref="O588">_xlfn.IFS(N588&lt;=100000,"Low",N588&lt;=500000,"Median",N588&lt;=1500000,"High",N588&gt;1500000,"Very High")</f>
        <v>Median</v>
      </c>
      <c r="P588">
        <v>16000000</v>
      </c>
      <c r="Q588">
        <v>134582776</v>
      </c>
      <c r="R588">
        <f t="shared" si="92"/>
        <v>118582776</v>
      </c>
      <c r="S588" t="str">
        <f t="shared" si="93"/>
        <v>Profit</v>
      </c>
      <c r="T588" s="1">
        <v>35037</v>
      </c>
      <c r="U588" t="s">
        <v>1515</v>
      </c>
      <c r="V588" s="14">
        <v>35037</v>
      </c>
      <c r="W588" t="str">
        <f t="shared" si="94"/>
        <v>December</v>
      </c>
      <c r="X588" s="4" t="str">
        <f t="shared" si="95"/>
        <v>1995</v>
      </c>
      <c r="Y588" s="6">
        <f t="shared" si="96"/>
        <v>1995</v>
      </c>
      <c r="Z588" s="4" t="str">
        <f t="shared" si="97"/>
        <v>4</v>
      </c>
      <c r="AA588" s="6">
        <f t="shared" si="98"/>
        <v>4</v>
      </c>
      <c r="AB588" t="str">
        <f t="shared" si="99"/>
        <v>Monday</v>
      </c>
    </row>
    <row r="589" spans="1:28" x14ac:dyDescent="0.25">
      <c r="A589" s="3" t="s">
        <v>1516</v>
      </c>
      <c r="B589" t="s">
        <v>1517</v>
      </c>
      <c r="C589" s="3" t="s">
        <v>1517</v>
      </c>
      <c r="D589" s="6">
        <v>0</v>
      </c>
      <c r="E589" s="6">
        <v>128</v>
      </c>
      <c r="F589" s="6">
        <f t="shared" si="90"/>
        <v>2</v>
      </c>
      <c r="G589" s="6">
        <f t="shared" si="91"/>
        <v>8</v>
      </c>
      <c r="H589" s="6" t="str" cm="1">
        <f t="array" ref="H589">_xlfn.IFS(E589&lt;=80,"Series",E589&lt;=120,"TV Movie",E589&gt;120,"Long Movie")</f>
        <v>Long Movie</v>
      </c>
      <c r="I589" t="s">
        <v>145</v>
      </c>
      <c r="J589" t="s">
        <v>5802</v>
      </c>
      <c r="K589" t="s">
        <v>5802</v>
      </c>
      <c r="L589" s="5">
        <v>5</v>
      </c>
      <c r="M589" t="str" cm="1">
        <f t="array" ref="M589">_xlfn.IFS(L589&lt;=2,"Flop",L589&lt;=5,"Average",L589&lt;=7,"Hit",L589&lt;=9,"Superhit",L589&gt;9,"BlockBuster")</f>
        <v>Average</v>
      </c>
      <c r="N589" s="6">
        <v>72624</v>
      </c>
      <c r="O589" s="6" t="str" cm="1">
        <f t="array" ref="O589">_xlfn.IFS(N589&lt;=100000,"Low",N589&lt;=500000,"Median",N589&lt;=1500000,"High",N589&gt;1500000,"Very High")</f>
        <v>Low</v>
      </c>
      <c r="P589">
        <v>45000000</v>
      </c>
      <c r="Q589">
        <v>20358624</v>
      </c>
      <c r="R589">
        <f t="shared" si="92"/>
        <v>-24641376</v>
      </c>
      <c r="S589" t="str">
        <f t="shared" si="93"/>
        <v>Loss</v>
      </c>
      <c r="T589" s="1">
        <v>34963</v>
      </c>
      <c r="U589" t="s">
        <v>733</v>
      </c>
      <c r="V589" s="14">
        <v>34963</v>
      </c>
      <c r="W589" t="str">
        <f t="shared" si="94"/>
        <v>September</v>
      </c>
      <c r="X589" s="4" t="str">
        <f t="shared" si="95"/>
        <v>1995</v>
      </c>
      <c r="Y589" s="6">
        <f t="shared" si="96"/>
        <v>1995</v>
      </c>
      <c r="Z589" s="4" t="str">
        <f t="shared" si="97"/>
        <v>21</v>
      </c>
      <c r="AA589" s="6">
        <f t="shared" si="98"/>
        <v>21</v>
      </c>
      <c r="AB589" t="str">
        <f t="shared" si="99"/>
        <v>Thursday</v>
      </c>
    </row>
    <row r="590" spans="1:28" x14ac:dyDescent="0.25">
      <c r="A590" s="3" t="s">
        <v>1518</v>
      </c>
      <c r="B590" t="s">
        <v>1519</v>
      </c>
      <c r="C590" s="3" t="s">
        <v>1519</v>
      </c>
      <c r="D590" s="6">
        <v>0</v>
      </c>
      <c r="E590" s="6">
        <v>108</v>
      </c>
      <c r="F590" s="6">
        <f t="shared" si="90"/>
        <v>1</v>
      </c>
      <c r="G590" s="6">
        <f t="shared" si="91"/>
        <v>48</v>
      </c>
      <c r="H590" s="6" t="str" cm="1">
        <f t="array" ref="H590">_xlfn.IFS(E590&lt;=80,"Series",E590&lt;=120,"TV Movie",E590&gt;120,"Long Movie")</f>
        <v>TV Movie</v>
      </c>
      <c r="I590" t="s">
        <v>5529</v>
      </c>
      <c r="J590" t="s">
        <v>83</v>
      </c>
      <c r="K590" t="s">
        <v>8161</v>
      </c>
      <c r="L590" s="5">
        <v>5.9</v>
      </c>
      <c r="M590" t="str" cm="1">
        <f t="array" ref="M590">_xlfn.IFS(L590&lt;=2,"Flop",L590&lt;=5,"Average",L590&lt;=7,"Hit",L590&lt;=9,"Superhit",L590&gt;9,"BlockBuster")</f>
        <v>Hit</v>
      </c>
      <c r="N590" s="6">
        <v>83878</v>
      </c>
      <c r="O590" s="6" t="str" cm="1">
        <f t="array" ref="O590">_xlfn.IFS(N590&lt;=100000,"Low",N590&lt;=500000,"Median",N590&lt;=1500000,"High",N590&gt;1500000,"Very High")</f>
        <v>Low</v>
      </c>
      <c r="P590">
        <v>35000000</v>
      </c>
      <c r="Q590">
        <v>113374103</v>
      </c>
      <c r="R590">
        <f t="shared" si="92"/>
        <v>78374103</v>
      </c>
      <c r="S590" t="str">
        <f t="shared" si="93"/>
        <v>Profit</v>
      </c>
      <c r="T590" s="1">
        <v>34887</v>
      </c>
      <c r="U590" t="s">
        <v>763</v>
      </c>
      <c r="V590" s="14">
        <v>34887</v>
      </c>
      <c r="W590" t="str">
        <f t="shared" si="94"/>
        <v>July</v>
      </c>
      <c r="X590" s="4" t="str">
        <f t="shared" si="95"/>
        <v>1995</v>
      </c>
      <c r="Y590" s="6">
        <f t="shared" si="96"/>
        <v>1995</v>
      </c>
      <c r="Z590" s="4" t="str">
        <f t="shared" si="97"/>
        <v>7</v>
      </c>
      <c r="AA590" s="6">
        <f t="shared" si="98"/>
        <v>7</v>
      </c>
      <c r="AB590" t="str">
        <f t="shared" si="99"/>
        <v>Friday</v>
      </c>
    </row>
    <row r="591" spans="1:28" x14ac:dyDescent="0.25">
      <c r="A591" s="3" t="s">
        <v>1520</v>
      </c>
      <c r="B591" t="s">
        <v>1521</v>
      </c>
      <c r="C591" s="3" t="s">
        <v>1521</v>
      </c>
      <c r="D591" s="6">
        <v>0</v>
      </c>
      <c r="E591" s="6">
        <v>145</v>
      </c>
      <c r="F591" s="6">
        <f t="shared" si="90"/>
        <v>2</v>
      </c>
      <c r="G591" s="6">
        <f t="shared" si="91"/>
        <v>25</v>
      </c>
      <c r="H591" s="6" t="str" cm="1">
        <f t="array" ref="H591">_xlfn.IFS(E591&lt;=80,"Series",E591&lt;=120,"TV Movie",E591&gt;120,"Long Movie")</f>
        <v>Long Movie</v>
      </c>
      <c r="I591" t="s">
        <v>8162</v>
      </c>
      <c r="J591" t="s">
        <v>145</v>
      </c>
      <c r="K591" t="s">
        <v>8161</v>
      </c>
      <c r="L591" s="5">
        <v>7.2</v>
      </c>
      <c r="M591" t="str" cm="1">
        <f t="array" ref="M591">_xlfn.IFS(L591&lt;=2,"Flop",L591&lt;=5,"Average",L591&lt;=7,"Hit",L591&lt;=9,"Superhit",L591&gt;9,"BlockBuster")</f>
        <v>Superhit</v>
      </c>
      <c r="N591" s="6">
        <v>76753</v>
      </c>
      <c r="O591" s="6" t="str" cm="1">
        <f t="array" ref="O591">_xlfn.IFS(N591&lt;=100000,"Low",N591&lt;=500000,"Median",N591&lt;=1500000,"High",N591&gt;1500000,"Very High")</f>
        <v>Low</v>
      </c>
      <c r="P591">
        <v>42000000</v>
      </c>
      <c r="Q591">
        <v>7959291</v>
      </c>
      <c r="R591">
        <f t="shared" si="92"/>
        <v>-34040709</v>
      </c>
      <c r="S591" t="str">
        <f t="shared" si="93"/>
        <v>Loss</v>
      </c>
      <c r="T591" s="1">
        <v>34945</v>
      </c>
      <c r="U591" t="s">
        <v>1054</v>
      </c>
      <c r="V591" s="14">
        <v>34945</v>
      </c>
      <c r="W591" t="str">
        <f t="shared" si="94"/>
        <v>September</v>
      </c>
      <c r="X591" s="4" t="str">
        <f t="shared" si="95"/>
        <v>1995</v>
      </c>
      <c r="Y591" s="6">
        <f t="shared" si="96"/>
        <v>1995</v>
      </c>
      <c r="Z591" s="4" t="str">
        <f t="shared" si="97"/>
        <v>3</v>
      </c>
      <c r="AA591" s="6">
        <f t="shared" si="98"/>
        <v>3</v>
      </c>
      <c r="AB591" t="str">
        <f t="shared" si="99"/>
        <v>Sunday</v>
      </c>
    </row>
    <row r="592" spans="1:28" x14ac:dyDescent="0.25">
      <c r="A592" s="3" t="s">
        <v>1522</v>
      </c>
      <c r="B592" t="s">
        <v>1523</v>
      </c>
      <c r="C592" s="3" t="s">
        <v>1523</v>
      </c>
      <c r="D592" s="6">
        <v>0</v>
      </c>
      <c r="E592" s="6">
        <v>106</v>
      </c>
      <c r="F592" s="6">
        <f t="shared" si="90"/>
        <v>1</v>
      </c>
      <c r="G592" s="6">
        <f t="shared" si="91"/>
        <v>46</v>
      </c>
      <c r="H592" s="6" t="str" cm="1">
        <f t="array" ref="H592">_xlfn.IFS(E592&lt;=80,"Series",E592&lt;=120,"TV Movie",E592&gt;120,"Long Movie")</f>
        <v>TV Movie</v>
      </c>
      <c r="I592" t="s">
        <v>132</v>
      </c>
      <c r="J592" t="s">
        <v>8162</v>
      </c>
      <c r="K592" t="s">
        <v>145</v>
      </c>
      <c r="L592" s="5">
        <v>6.8</v>
      </c>
      <c r="M592" t="str" cm="1">
        <f t="array" ref="M592">_xlfn.IFS(L592&lt;=2,"Flop",L592&lt;=5,"Average",L592&lt;=7,"Hit",L592&lt;=9,"Superhit",L592&gt;9,"BlockBuster")</f>
        <v>Hit</v>
      </c>
      <c r="N592" s="6">
        <v>51481</v>
      </c>
      <c r="O592" s="6" t="str" cm="1">
        <f t="array" ref="O592">_xlfn.IFS(N592&lt;=100000,"Low",N592&lt;=500000,"Median",N592&lt;=1500000,"High",N592&gt;1500000,"Very High")</f>
        <v>Low</v>
      </c>
      <c r="P592">
        <v>20000000</v>
      </c>
      <c r="Q592">
        <v>21284514</v>
      </c>
      <c r="R592">
        <f t="shared" si="92"/>
        <v>1284514</v>
      </c>
      <c r="S592" t="str">
        <f t="shared" si="93"/>
        <v>Profit</v>
      </c>
      <c r="T592" s="1">
        <v>34839</v>
      </c>
      <c r="U592" t="s">
        <v>1045</v>
      </c>
      <c r="V592" s="14">
        <v>34839</v>
      </c>
      <c r="W592" t="str">
        <f t="shared" si="94"/>
        <v>May</v>
      </c>
      <c r="X592" s="4" t="str">
        <f t="shared" si="95"/>
        <v>1995</v>
      </c>
      <c r="Y592" s="6">
        <f t="shared" si="96"/>
        <v>1995</v>
      </c>
      <c r="Z592" s="4" t="str">
        <f t="shared" si="97"/>
        <v>20</v>
      </c>
      <c r="AA592" s="6">
        <f t="shared" si="98"/>
        <v>20</v>
      </c>
      <c r="AB592" t="str">
        <f t="shared" si="99"/>
        <v>Saturday</v>
      </c>
    </row>
    <row r="593" spans="1:28" x14ac:dyDescent="0.25">
      <c r="A593" s="3" t="s">
        <v>1524</v>
      </c>
      <c r="B593" t="s">
        <v>1525</v>
      </c>
      <c r="C593" s="3" t="s">
        <v>1525</v>
      </c>
      <c r="D593" s="6">
        <v>0</v>
      </c>
      <c r="E593" s="6">
        <v>97</v>
      </c>
      <c r="F593" s="6">
        <f t="shared" si="90"/>
        <v>1</v>
      </c>
      <c r="G593" s="6">
        <f t="shared" si="91"/>
        <v>37</v>
      </c>
      <c r="H593" s="6" t="str" cm="1">
        <f t="array" ref="H593">_xlfn.IFS(E593&lt;=80,"Series",E593&lt;=120,"TV Movie",E593&gt;120,"Long Movie")</f>
        <v>TV Movie</v>
      </c>
      <c r="I593" t="s">
        <v>8158</v>
      </c>
      <c r="J593" t="s">
        <v>132</v>
      </c>
      <c r="K593" t="s">
        <v>5802</v>
      </c>
      <c r="L593" s="5">
        <v>7.1</v>
      </c>
      <c r="M593" t="str" cm="1">
        <f t="array" ref="M593">_xlfn.IFS(L593&lt;=2,"Flop",L593&lt;=5,"Average",L593&lt;=7,"Hit",L593&lt;=9,"Superhit",L593&gt;9,"BlockBuster")</f>
        <v>Superhit</v>
      </c>
      <c r="N593" s="6">
        <v>94885</v>
      </c>
      <c r="O593" s="6" t="str" cm="1">
        <f t="array" ref="O593">_xlfn.IFS(N593&lt;=100000,"Low",N593&lt;=500000,"Median",N593&lt;=1500000,"High",N593&gt;1500000,"Very High")</f>
        <v>Low</v>
      </c>
      <c r="P593">
        <v>20000000</v>
      </c>
      <c r="Q593">
        <v>32679899</v>
      </c>
      <c r="R593">
        <f t="shared" si="92"/>
        <v>12679899</v>
      </c>
      <c r="S593" t="str">
        <f t="shared" si="93"/>
        <v>Profit</v>
      </c>
      <c r="T593" s="1">
        <v>34789</v>
      </c>
      <c r="U593" t="s">
        <v>1347</v>
      </c>
      <c r="V593" s="14">
        <v>34789</v>
      </c>
      <c r="W593" t="str">
        <f t="shared" si="94"/>
        <v>March</v>
      </c>
      <c r="X593" s="4" t="str">
        <f t="shared" si="95"/>
        <v>1995</v>
      </c>
      <c r="Y593" s="6">
        <f t="shared" si="96"/>
        <v>1995</v>
      </c>
      <c r="Z593" s="4" t="str">
        <f t="shared" si="97"/>
        <v>31</v>
      </c>
      <c r="AA593" s="6">
        <f t="shared" si="98"/>
        <v>31</v>
      </c>
      <c r="AB593" t="str">
        <f t="shared" si="99"/>
        <v>Friday</v>
      </c>
    </row>
    <row r="594" spans="1:28" x14ac:dyDescent="0.25">
      <c r="A594" s="3" t="s">
        <v>1526</v>
      </c>
      <c r="B594" t="s">
        <v>1527</v>
      </c>
      <c r="C594" s="3" t="s">
        <v>1527</v>
      </c>
      <c r="D594" s="6">
        <v>0</v>
      </c>
      <c r="E594" s="6">
        <v>81</v>
      </c>
      <c r="F594" s="6">
        <f t="shared" si="90"/>
        <v>1</v>
      </c>
      <c r="G594" s="6">
        <f t="shared" si="91"/>
        <v>21</v>
      </c>
      <c r="H594" s="6" t="str" cm="1">
        <f t="array" ref="H594">_xlfn.IFS(E594&lt;=80,"Series",E594&lt;=120,"TV Movie",E594&gt;120,"Long Movie")</f>
        <v>TV Movie</v>
      </c>
      <c r="I594" t="s">
        <v>8158</v>
      </c>
      <c r="J594" t="s">
        <v>8159</v>
      </c>
      <c r="K594" t="s">
        <v>132</v>
      </c>
      <c r="L594" s="5">
        <v>8.3000000000000007</v>
      </c>
      <c r="M594" t="str" cm="1">
        <f t="array" ref="M594">_xlfn.IFS(L594&lt;=2,"Flop",L594&lt;=5,"Average",L594&lt;=7,"Hit",L594&lt;=9,"Superhit",L594&gt;9,"BlockBuster")</f>
        <v>Superhit</v>
      </c>
      <c r="N594" s="6">
        <v>1043959</v>
      </c>
      <c r="O594" s="6" t="str" cm="1">
        <f t="array" ref="O594">_xlfn.IFS(N594&lt;=100000,"Low",N594&lt;=500000,"Median",N594&lt;=1500000,"High",N594&gt;1500000,"Very High")</f>
        <v>High</v>
      </c>
      <c r="P594">
        <v>30000000</v>
      </c>
      <c r="Q594">
        <v>394436586</v>
      </c>
      <c r="R594">
        <f t="shared" si="92"/>
        <v>364436586</v>
      </c>
      <c r="S594" t="str">
        <f t="shared" si="93"/>
        <v>Profit</v>
      </c>
      <c r="T594" s="1">
        <v>35022</v>
      </c>
      <c r="U594" t="s">
        <v>1528</v>
      </c>
      <c r="V594" s="14">
        <v>35022</v>
      </c>
      <c r="W594" t="str">
        <f t="shared" si="94"/>
        <v>November</v>
      </c>
      <c r="X594" s="4" t="str">
        <f t="shared" si="95"/>
        <v>1995</v>
      </c>
      <c r="Y594" s="6">
        <f t="shared" si="96"/>
        <v>1995</v>
      </c>
      <c r="Z594" s="4" t="str">
        <f t="shared" si="97"/>
        <v>19</v>
      </c>
      <c r="AA594" s="6">
        <f t="shared" si="98"/>
        <v>19</v>
      </c>
      <c r="AB594" t="str">
        <f t="shared" si="99"/>
        <v>Sunday</v>
      </c>
    </row>
    <row r="595" spans="1:28" x14ac:dyDescent="0.25">
      <c r="A595" s="3" t="s">
        <v>1529</v>
      </c>
      <c r="B595" t="s">
        <v>1530</v>
      </c>
      <c r="C595" s="3" t="s">
        <v>1531</v>
      </c>
      <c r="D595" s="6">
        <v>0</v>
      </c>
      <c r="E595" s="6">
        <v>129</v>
      </c>
      <c r="F595" s="6">
        <f t="shared" si="90"/>
        <v>2</v>
      </c>
      <c r="G595" s="6">
        <f t="shared" si="91"/>
        <v>9</v>
      </c>
      <c r="H595" s="6" t="str" cm="1">
        <f t="array" ref="H595">_xlfn.IFS(E595&lt;=80,"Series",E595&lt;=120,"TV Movie",E595&gt;120,"Long Movie")</f>
        <v>Long Movie</v>
      </c>
      <c r="I595" t="s">
        <v>8166</v>
      </c>
      <c r="J595" t="s">
        <v>8161</v>
      </c>
      <c r="K595" t="s">
        <v>3857</v>
      </c>
      <c r="L595" s="5">
        <v>8</v>
      </c>
      <c r="M595" t="str" cm="1">
        <f t="array" ref="M595">_xlfn.IFS(L595&lt;=2,"Flop",L595&lt;=5,"Average",L595&lt;=7,"Hit",L595&lt;=9,"Superhit",L595&gt;9,"BlockBuster")</f>
        <v>Superhit</v>
      </c>
      <c r="N595" s="6">
        <v>637535</v>
      </c>
      <c r="O595" s="6" t="str" cm="1">
        <f t="array" ref="O595">_xlfn.IFS(N595&lt;=100000,"Low",N595&lt;=500000,"Median",N595&lt;=1500000,"High",N595&gt;1500000,"Very High")</f>
        <v>High</v>
      </c>
      <c r="P595">
        <v>29000000</v>
      </c>
      <c r="Q595">
        <v>168839459</v>
      </c>
      <c r="R595">
        <f t="shared" si="92"/>
        <v>139839459</v>
      </c>
      <c r="S595" t="str">
        <f t="shared" si="93"/>
        <v>Profit</v>
      </c>
      <c r="T595">
        <v>1995</v>
      </c>
      <c r="U595" t="s">
        <v>305</v>
      </c>
      <c r="V595" s="14">
        <v>1995</v>
      </c>
      <c r="W595" t="str">
        <f t="shared" si="94"/>
        <v>June</v>
      </c>
      <c r="X595" s="4" t="str">
        <f t="shared" si="95"/>
        <v>1905</v>
      </c>
      <c r="Y595" s="6">
        <f t="shared" si="96"/>
        <v>1905</v>
      </c>
      <c r="Z595" s="4" t="str">
        <f t="shared" si="97"/>
        <v>17</v>
      </c>
      <c r="AA595" s="6">
        <f t="shared" si="98"/>
        <v>17</v>
      </c>
      <c r="AB595" t="str">
        <f t="shared" si="99"/>
        <v>Saturday</v>
      </c>
    </row>
    <row r="596" spans="1:28" x14ac:dyDescent="0.25">
      <c r="A596" s="3" t="s">
        <v>1532</v>
      </c>
      <c r="B596" t="s">
        <v>1533</v>
      </c>
      <c r="C596" s="3" t="s">
        <v>1533</v>
      </c>
      <c r="D596" s="6">
        <v>0</v>
      </c>
      <c r="E596" s="6">
        <v>170</v>
      </c>
      <c r="F596" s="6">
        <f t="shared" si="90"/>
        <v>2</v>
      </c>
      <c r="G596" s="6">
        <f t="shared" si="91"/>
        <v>50</v>
      </c>
      <c r="H596" s="6" t="str" cm="1">
        <f t="array" ref="H596">_xlfn.IFS(E596&lt;=80,"Series",E596&lt;=120,"TV Movie",E596&gt;120,"Long Movie")</f>
        <v>Long Movie</v>
      </c>
      <c r="I596" t="s">
        <v>132</v>
      </c>
      <c r="J596" t="s">
        <v>145</v>
      </c>
      <c r="K596" t="s">
        <v>8156</v>
      </c>
      <c r="L596" s="5">
        <v>8.1</v>
      </c>
      <c r="M596" t="str" cm="1">
        <f t="array" ref="M596">_xlfn.IFS(L596&lt;=2,"Flop",L596&lt;=5,"Average",L596&lt;=7,"Hit",L596&lt;=9,"Superhit",L596&gt;9,"BlockBuster")</f>
        <v>Superhit</v>
      </c>
      <c r="N596" s="6">
        <v>60364</v>
      </c>
      <c r="O596" s="6" t="str" cm="1">
        <f t="array" ref="O596">_xlfn.IFS(N596&lt;=100000,"Low",N596&lt;=500000,"Median",N596&lt;=1500000,"High",N596&gt;1500000,"Very High")</f>
        <v>Low</v>
      </c>
      <c r="P596">
        <v>14000000</v>
      </c>
      <c r="Q596">
        <v>171082</v>
      </c>
      <c r="R596">
        <f t="shared" si="92"/>
        <v>-13828918</v>
      </c>
      <c r="S596" t="str">
        <f t="shared" si="93"/>
        <v>Loss</v>
      </c>
      <c r="T596" s="1">
        <v>34790</v>
      </c>
      <c r="U596" t="s">
        <v>1534</v>
      </c>
      <c r="V596" s="14">
        <v>34790</v>
      </c>
      <c r="W596" t="str">
        <f t="shared" si="94"/>
        <v>April</v>
      </c>
      <c r="X596" s="4" t="str">
        <f t="shared" si="95"/>
        <v>1995</v>
      </c>
      <c r="Y596" s="6">
        <f t="shared" si="96"/>
        <v>1995</v>
      </c>
      <c r="Z596" s="4" t="str">
        <f t="shared" si="97"/>
        <v>1</v>
      </c>
      <c r="AA596" s="6">
        <f t="shared" si="98"/>
        <v>1</v>
      </c>
      <c r="AB596" t="str">
        <f t="shared" si="99"/>
        <v>Saturday</v>
      </c>
    </row>
    <row r="597" spans="1:28" x14ac:dyDescent="0.25">
      <c r="A597" s="3" t="s">
        <v>1535</v>
      </c>
      <c r="B597" t="s">
        <v>1536</v>
      </c>
      <c r="C597" s="3" t="s">
        <v>1536</v>
      </c>
      <c r="D597" s="6">
        <v>0</v>
      </c>
      <c r="E597" s="6">
        <v>106</v>
      </c>
      <c r="F597" s="6">
        <f t="shared" si="90"/>
        <v>1</v>
      </c>
      <c r="G597" s="6">
        <f t="shared" si="91"/>
        <v>46</v>
      </c>
      <c r="H597" s="6" t="str" cm="1">
        <f t="array" ref="H597">_xlfn.IFS(E597&lt;=80,"Series",E597&lt;=120,"TV Movie",E597&gt;120,"Long Movie")</f>
        <v>TV Movie</v>
      </c>
      <c r="I597" t="s">
        <v>8162</v>
      </c>
      <c r="J597" t="s">
        <v>145</v>
      </c>
      <c r="K597" t="s">
        <v>8166</v>
      </c>
      <c r="L597" s="5">
        <v>8.5</v>
      </c>
      <c r="M597" t="str" cm="1">
        <f t="array" ref="M597">_xlfn.IFS(L597&lt;=2,"Flop",L597&lt;=5,"Average",L597&lt;=7,"Hit",L597&lt;=9,"Superhit",L597&gt;9,"BlockBuster")</f>
        <v>Superhit</v>
      </c>
      <c r="N597" s="6">
        <v>1124483</v>
      </c>
      <c r="O597" s="6" t="str" cm="1">
        <f t="array" ref="O597">_xlfn.IFS(N597&lt;=100000,"Low",N597&lt;=500000,"Median",N597&lt;=1500000,"High",N597&gt;1500000,"Very High")</f>
        <v>High</v>
      </c>
      <c r="P597">
        <v>6000000</v>
      </c>
      <c r="Q597">
        <v>23341568</v>
      </c>
      <c r="R597">
        <f t="shared" si="92"/>
        <v>17341568</v>
      </c>
      <c r="S597" t="str">
        <f t="shared" si="93"/>
        <v>Profit</v>
      </c>
      <c r="T597">
        <v>1995</v>
      </c>
      <c r="U597" t="s">
        <v>1537</v>
      </c>
      <c r="V597" s="14">
        <v>1995</v>
      </c>
      <c r="W597" t="str">
        <f t="shared" si="94"/>
        <v>June</v>
      </c>
      <c r="X597" s="4" t="str">
        <f t="shared" si="95"/>
        <v>1905</v>
      </c>
      <c r="Y597" s="6">
        <f t="shared" si="96"/>
        <v>1905</v>
      </c>
      <c r="Z597" s="4" t="str">
        <f t="shared" si="97"/>
        <v>17</v>
      </c>
      <c r="AA597" s="6">
        <f t="shared" si="98"/>
        <v>17</v>
      </c>
      <c r="AB597" t="str">
        <f t="shared" si="99"/>
        <v>Saturday</v>
      </c>
    </row>
    <row r="598" spans="1:28" x14ac:dyDescent="0.25">
      <c r="A598" s="3" t="s">
        <v>1538</v>
      </c>
      <c r="B598" t="s">
        <v>1539</v>
      </c>
      <c r="C598" s="3" t="s">
        <v>1539</v>
      </c>
      <c r="D598" s="6">
        <v>0</v>
      </c>
      <c r="E598" s="6">
        <v>135</v>
      </c>
      <c r="F598" s="6">
        <f t="shared" si="90"/>
        <v>2</v>
      </c>
      <c r="G598" s="6">
        <f t="shared" si="91"/>
        <v>15</v>
      </c>
      <c r="H598" s="6" t="str" cm="1">
        <f t="array" ref="H598">_xlfn.IFS(E598&lt;=80,"Series",E598&lt;=120,"TV Movie",E598&gt;120,"Long Movie")</f>
        <v>Long Movie</v>
      </c>
      <c r="I598" t="s">
        <v>5529</v>
      </c>
      <c r="J598" t="s">
        <v>8158</v>
      </c>
      <c r="K598" t="s">
        <v>8161</v>
      </c>
      <c r="L598" s="5">
        <v>6.3</v>
      </c>
      <c r="M598" t="str" cm="1">
        <f t="array" ref="M598">_xlfn.IFS(L598&lt;=2,"Flop",L598&lt;=5,"Average",L598&lt;=7,"Hit",L598&lt;=9,"Superhit",L598&gt;9,"BlockBuster")</f>
        <v>Hit</v>
      </c>
      <c r="N598" s="6">
        <v>206057</v>
      </c>
      <c r="O598" s="6" t="str" cm="1">
        <f t="array" ref="O598">_xlfn.IFS(N598&lt;=100000,"Low",N598&lt;=500000,"Median",N598&lt;=1500000,"High",N598&gt;1500000,"Very High")</f>
        <v>Median</v>
      </c>
      <c r="P598">
        <v>175000000</v>
      </c>
      <c r="Q598">
        <v>264218220</v>
      </c>
      <c r="R598">
        <f t="shared" si="92"/>
        <v>89218220</v>
      </c>
      <c r="S598" t="str">
        <f t="shared" si="93"/>
        <v>Profit</v>
      </c>
      <c r="T598" s="1">
        <v>34908</v>
      </c>
      <c r="U598" t="s">
        <v>1057</v>
      </c>
      <c r="V598" s="14">
        <v>34908</v>
      </c>
      <c r="W598" t="str">
        <f t="shared" si="94"/>
        <v>July</v>
      </c>
      <c r="X598" s="4" t="str">
        <f t="shared" si="95"/>
        <v>1995</v>
      </c>
      <c r="Y598" s="6">
        <f t="shared" si="96"/>
        <v>1995</v>
      </c>
      <c r="Z598" s="4" t="str">
        <f t="shared" si="97"/>
        <v>28</v>
      </c>
      <c r="AA598" s="6">
        <f t="shared" si="98"/>
        <v>28</v>
      </c>
      <c r="AB598" t="str">
        <f t="shared" si="99"/>
        <v>Friday</v>
      </c>
    </row>
    <row r="599" spans="1:28" x14ac:dyDescent="0.25">
      <c r="A599" s="3" t="s">
        <v>1540</v>
      </c>
      <c r="B599" t="s">
        <v>1541</v>
      </c>
      <c r="C599" s="3" t="s">
        <v>1541</v>
      </c>
      <c r="D599" s="6">
        <v>0</v>
      </c>
      <c r="E599" s="6">
        <v>103</v>
      </c>
      <c r="F599" s="6">
        <f t="shared" si="90"/>
        <v>1</v>
      </c>
      <c r="G599" s="6">
        <f t="shared" si="91"/>
        <v>43</v>
      </c>
      <c r="H599" s="6" t="str" cm="1">
        <f t="array" ref="H599">_xlfn.IFS(E599&lt;=80,"Series",E599&lt;=120,"TV Movie",E599&gt;120,"Long Movie")</f>
        <v>TV Movie</v>
      </c>
      <c r="I599" t="s">
        <v>132</v>
      </c>
      <c r="J599" t="s">
        <v>145</v>
      </c>
      <c r="K599" t="s">
        <v>8157</v>
      </c>
      <c r="L599" s="5">
        <v>6.8</v>
      </c>
      <c r="M599" t="str" cm="1">
        <f t="array" ref="M599">_xlfn.IFS(L599&lt;=2,"Flop",L599&lt;=5,"Average",L599&lt;=7,"Hit",L599&lt;=9,"Superhit",L599&gt;9,"BlockBuster")</f>
        <v>Hit</v>
      </c>
      <c r="N599" s="6">
        <v>110228</v>
      </c>
      <c r="O599" s="6" t="str" cm="1">
        <f t="array" ref="O599">_xlfn.IFS(N599&lt;=100000,"Low",N599&lt;=500000,"Median",N599&lt;=1500000,"High",N599&gt;1500000,"Very High")</f>
        <v>Median</v>
      </c>
      <c r="P599">
        <v>17000000</v>
      </c>
      <c r="Q599">
        <v>182057016</v>
      </c>
      <c r="R599">
        <f t="shared" si="92"/>
        <v>165057016</v>
      </c>
      <c r="S599" t="str">
        <f t="shared" si="93"/>
        <v>Profit</v>
      </c>
      <c r="T599" s="1">
        <v>34798</v>
      </c>
      <c r="U599" t="s">
        <v>1188</v>
      </c>
      <c r="V599" s="14">
        <v>34798</v>
      </c>
      <c r="W599" t="str">
        <f t="shared" si="94"/>
        <v>April</v>
      </c>
      <c r="X599" s="4" t="str">
        <f t="shared" si="95"/>
        <v>1995</v>
      </c>
      <c r="Y599" s="6">
        <f t="shared" si="96"/>
        <v>1995</v>
      </c>
      <c r="Z599" s="4" t="str">
        <f t="shared" si="97"/>
        <v>9</v>
      </c>
      <c r="AA599" s="6">
        <f t="shared" si="98"/>
        <v>9</v>
      </c>
      <c r="AB599" t="str">
        <f t="shared" si="99"/>
        <v>Sunday</v>
      </c>
    </row>
    <row r="600" spans="1:28" x14ac:dyDescent="0.25">
      <c r="A600" s="3" t="s">
        <v>1542</v>
      </c>
      <c r="B600" t="s">
        <v>1543</v>
      </c>
      <c r="C600" s="3" t="s">
        <v>1543</v>
      </c>
      <c r="D600" s="6">
        <v>0</v>
      </c>
      <c r="E600" s="6">
        <v>103</v>
      </c>
      <c r="F600" s="6">
        <f t="shared" si="90"/>
        <v>1</v>
      </c>
      <c r="G600" s="6">
        <f t="shared" si="91"/>
        <v>43</v>
      </c>
      <c r="H600" s="6" t="str" cm="1">
        <f t="array" ref="H600">_xlfn.IFS(E600&lt;=80,"Series",E600&lt;=120,"TV Movie",E600&gt;120,"Long Movie")</f>
        <v>TV Movie</v>
      </c>
      <c r="I600" t="s">
        <v>8158</v>
      </c>
      <c r="J600" t="s">
        <v>132</v>
      </c>
      <c r="K600" t="s">
        <v>8162</v>
      </c>
      <c r="L600" s="5">
        <v>5.7</v>
      </c>
      <c r="M600" t="str" cm="1">
        <f t="array" ref="M600">_xlfn.IFS(L600&lt;=2,"Flop",L600&lt;=5,"Average",L600&lt;=7,"Hit",L600&lt;=9,"Superhit",L600&gt;9,"BlockBuster")</f>
        <v>Hit</v>
      </c>
      <c r="N600" s="6">
        <v>115734</v>
      </c>
      <c r="O600" s="6" t="str" cm="1">
        <f t="array" ref="O600">_xlfn.IFS(N600&lt;=100000,"Low",N600&lt;=500000,"Median",N600&lt;=1500000,"High",N600&gt;1500000,"Very High")</f>
        <v>Median</v>
      </c>
      <c r="P600">
        <v>75000000</v>
      </c>
      <c r="Q600">
        <v>320689294</v>
      </c>
      <c r="R600">
        <f t="shared" si="92"/>
        <v>245689294</v>
      </c>
      <c r="S600" t="str">
        <f t="shared" si="93"/>
        <v>Profit</v>
      </c>
      <c r="T600" s="1">
        <v>35387</v>
      </c>
      <c r="U600" t="s">
        <v>847</v>
      </c>
      <c r="V600" s="14">
        <v>35387</v>
      </c>
      <c r="W600" t="str">
        <f t="shared" si="94"/>
        <v>November</v>
      </c>
      <c r="X600" s="4" t="str">
        <f t="shared" si="95"/>
        <v>1996</v>
      </c>
      <c r="Y600" s="6">
        <f t="shared" si="96"/>
        <v>1996</v>
      </c>
      <c r="Z600" s="4" t="str">
        <f t="shared" si="97"/>
        <v>18</v>
      </c>
      <c r="AA600" s="6">
        <f t="shared" si="98"/>
        <v>18</v>
      </c>
      <c r="AB600" t="str">
        <f t="shared" si="99"/>
        <v>Monday</v>
      </c>
    </row>
    <row r="601" spans="1:28" x14ac:dyDescent="0.25">
      <c r="A601" s="3" t="s">
        <v>1544</v>
      </c>
      <c r="B601" t="s">
        <v>1545</v>
      </c>
      <c r="C601" s="3" t="s">
        <v>1545</v>
      </c>
      <c r="D601" s="6">
        <v>0</v>
      </c>
      <c r="E601" s="6">
        <v>81</v>
      </c>
      <c r="F601" s="6">
        <f t="shared" si="90"/>
        <v>1</v>
      </c>
      <c r="G601" s="6">
        <f t="shared" si="91"/>
        <v>21</v>
      </c>
      <c r="H601" s="6" t="str" cm="1">
        <f t="array" ref="H601">_xlfn.IFS(E601&lt;=80,"Series",E601&lt;=120,"TV Movie",E601&gt;120,"Long Movie")</f>
        <v>TV Movie</v>
      </c>
      <c r="I601" t="s">
        <v>8158</v>
      </c>
      <c r="J601" t="s">
        <v>8159</v>
      </c>
      <c r="K601" t="s">
        <v>132</v>
      </c>
      <c r="L601" s="5">
        <v>6.8</v>
      </c>
      <c r="M601" t="str" cm="1">
        <f t="array" ref="M601">_xlfn.IFS(L601&lt;=2,"Flop",L601&lt;=5,"Average",L601&lt;=7,"Hit",L601&lt;=9,"Superhit",L601&gt;9,"BlockBuster")</f>
        <v>Hit</v>
      </c>
      <c r="N601" s="6">
        <v>59768</v>
      </c>
      <c r="O601" s="6" t="str" cm="1">
        <f t="array" ref="O601">_xlfn.IFS(N601&lt;=100000,"Low",N601&lt;=500000,"Median",N601&lt;=1500000,"High",N601&gt;1500000,"Very High")</f>
        <v>Low</v>
      </c>
      <c r="P601">
        <v>12000000</v>
      </c>
      <c r="Q601">
        <v>63118386</v>
      </c>
      <c r="R601">
        <f t="shared" si="92"/>
        <v>51118386</v>
      </c>
      <c r="S601" t="str">
        <f t="shared" si="93"/>
        <v>Profit</v>
      </c>
      <c r="T601" s="1">
        <v>35414</v>
      </c>
      <c r="U601" t="s">
        <v>1546</v>
      </c>
      <c r="V601" s="14">
        <v>35414</v>
      </c>
      <c r="W601" t="str">
        <f t="shared" si="94"/>
        <v>December</v>
      </c>
      <c r="X601" s="4" t="str">
        <f t="shared" si="95"/>
        <v>1996</v>
      </c>
      <c r="Y601" s="6">
        <f t="shared" si="96"/>
        <v>1996</v>
      </c>
      <c r="Z601" s="4" t="str">
        <f t="shared" si="97"/>
        <v>15</v>
      </c>
      <c r="AA601" s="6">
        <f t="shared" si="98"/>
        <v>15</v>
      </c>
      <c r="AB601" t="str">
        <f t="shared" si="99"/>
        <v>Sunday</v>
      </c>
    </row>
    <row r="602" spans="1:28" x14ac:dyDescent="0.25">
      <c r="A602" s="3" t="s">
        <v>1547</v>
      </c>
      <c r="B602" t="s">
        <v>1548</v>
      </c>
      <c r="C602" s="3" t="s">
        <v>1548</v>
      </c>
      <c r="D602" s="6">
        <v>0</v>
      </c>
      <c r="E602" s="6">
        <v>117</v>
      </c>
      <c r="F602" s="6">
        <f t="shared" si="90"/>
        <v>1</v>
      </c>
      <c r="G602" s="6">
        <f t="shared" si="91"/>
        <v>57</v>
      </c>
      <c r="H602" s="6" t="str" cm="1">
        <f t="array" ref="H602">_xlfn.IFS(E602&lt;=80,"Series",E602&lt;=120,"TV Movie",E602&gt;120,"Long Movie")</f>
        <v>TV Movie</v>
      </c>
      <c r="I602" t="s">
        <v>132</v>
      </c>
      <c r="J602" t="s">
        <v>5802</v>
      </c>
      <c r="K602" t="s">
        <v>5802</v>
      </c>
      <c r="L602" s="5">
        <v>7.2</v>
      </c>
      <c r="M602" t="str" cm="1">
        <f t="array" ref="M602">_xlfn.IFS(L602&lt;=2,"Flop",L602&lt;=5,"Average",L602&lt;=7,"Hit",L602&lt;=9,"Superhit",L602&gt;9,"BlockBuster")</f>
        <v>Superhit</v>
      </c>
      <c r="N602" s="6">
        <v>97342</v>
      </c>
      <c r="O602" s="6" t="str" cm="1">
        <f t="array" ref="O602">_xlfn.IFS(N602&lt;=100000,"Low",N602&lt;=500000,"Median",N602&lt;=1500000,"High",N602&gt;1500000,"Very High")</f>
        <v>Low</v>
      </c>
      <c r="P602">
        <v>31000000</v>
      </c>
      <c r="Q602">
        <v>185260553</v>
      </c>
      <c r="R602">
        <f t="shared" si="92"/>
        <v>154260553</v>
      </c>
      <c r="S602" t="str">
        <f t="shared" si="93"/>
        <v>Profit</v>
      </c>
      <c r="T602" s="1">
        <v>35132</v>
      </c>
      <c r="U602" t="s">
        <v>831</v>
      </c>
      <c r="V602" s="14">
        <v>35132</v>
      </c>
      <c r="W602" t="str">
        <f t="shared" si="94"/>
        <v>March</v>
      </c>
      <c r="X602" s="4" t="str">
        <f t="shared" si="95"/>
        <v>1996</v>
      </c>
      <c r="Y602" s="6">
        <f t="shared" si="96"/>
        <v>1996</v>
      </c>
      <c r="Z602" s="4" t="str">
        <f t="shared" si="97"/>
        <v>8</v>
      </c>
      <c r="AA602" s="6">
        <f t="shared" si="98"/>
        <v>8</v>
      </c>
      <c r="AB602" t="str">
        <f t="shared" si="99"/>
        <v>Friday</v>
      </c>
    </row>
    <row r="603" spans="1:28" x14ac:dyDescent="0.25">
      <c r="A603" s="3" t="s">
        <v>1549</v>
      </c>
      <c r="B603" t="s">
        <v>1550</v>
      </c>
      <c r="C603" s="3" t="s">
        <v>1550</v>
      </c>
      <c r="D603" s="6">
        <v>0</v>
      </c>
      <c r="E603" s="6">
        <v>91</v>
      </c>
      <c r="F603" s="6">
        <f t="shared" si="90"/>
        <v>1</v>
      </c>
      <c r="G603" s="6">
        <f t="shared" si="91"/>
        <v>31</v>
      </c>
      <c r="H603" s="6" t="str" cm="1">
        <f t="array" ref="H603">_xlfn.IFS(E603&lt;=80,"Series",E603&lt;=120,"TV Movie",E603&gt;120,"Long Movie")</f>
        <v>TV Movie</v>
      </c>
      <c r="I603" t="s">
        <v>132</v>
      </c>
      <c r="J603" t="s">
        <v>8162</v>
      </c>
      <c r="K603" t="s">
        <v>145</v>
      </c>
      <c r="L603" s="5">
        <v>6.9</v>
      </c>
      <c r="M603" t="str" cm="1">
        <f t="array" ref="M603">_xlfn.IFS(L603&lt;=2,"Flop",L603&lt;=5,"Average",L603&lt;=7,"Hit",L603&lt;=9,"Superhit",L603&gt;9,"BlockBuster")</f>
        <v>Hit</v>
      </c>
      <c r="N603" s="6">
        <v>82215</v>
      </c>
      <c r="O603" s="6" t="str" cm="1">
        <f t="array" ref="O603">_xlfn.IFS(N603&lt;=100000,"Low",N603&lt;=500000,"Median",N603&lt;=1500000,"High",N603&gt;1500000,"Very High")</f>
        <v>Low</v>
      </c>
      <c r="P603">
        <v>7000000</v>
      </c>
      <c r="Q603">
        <v>560069</v>
      </c>
      <c r="R603">
        <f t="shared" si="92"/>
        <v>-6439931</v>
      </c>
      <c r="S603" t="str">
        <f t="shared" si="93"/>
        <v>Loss</v>
      </c>
      <c r="T603">
        <v>1996</v>
      </c>
      <c r="U603" t="s">
        <v>1551</v>
      </c>
      <c r="V603" s="14">
        <v>1996</v>
      </c>
      <c r="W603" t="str">
        <f t="shared" si="94"/>
        <v>June</v>
      </c>
      <c r="X603" s="4" t="str">
        <f t="shared" si="95"/>
        <v>1905</v>
      </c>
      <c r="Y603" s="6">
        <f t="shared" si="96"/>
        <v>1905</v>
      </c>
      <c r="Z603" s="4" t="str">
        <f t="shared" si="97"/>
        <v>18</v>
      </c>
      <c r="AA603" s="6">
        <f t="shared" si="98"/>
        <v>18</v>
      </c>
      <c r="AB603" t="str">
        <f t="shared" si="99"/>
        <v>Sunday</v>
      </c>
    </row>
    <row r="604" spans="1:28" x14ac:dyDescent="0.25">
      <c r="A604" s="3" t="s">
        <v>1552</v>
      </c>
      <c r="B604" t="s">
        <v>1553</v>
      </c>
      <c r="C604" s="3" t="s">
        <v>1553</v>
      </c>
      <c r="D604" s="6">
        <v>0</v>
      </c>
      <c r="E604" s="6">
        <v>109</v>
      </c>
      <c r="F604" s="6">
        <f t="shared" si="90"/>
        <v>1</v>
      </c>
      <c r="G604" s="6">
        <f t="shared" si="91"/>
        <v>49</v>
      </c>
      <c r="H604" s="6" t="str" cm="1">
        <f t="array" ref="H604">_xlfn.IFS(E604&lt;=80,"Series",E604&lt;=120,"TV Movie",E604&gt;120,"Long Movie")</f>
        <v>TV Movie</v>
      </c>
      <c r="I604" t="s">
        <v>8162</v>
      </c>
      <c r="J604" t="s">
        <v>3857</v>
      </c>
      <c r="K604" t="s">
        <v>5802</v>
      </c>
      <c r="L604" s="5">
        <v>7.3</v>
      </c>
      <c r="M604" t="str" cm="1">
        <f t="array" ref="M604">_xlfn.IFS(L604&lt;=2,"Flop",L604&lt;=5,"Average",L604&lt;=7,"Hit",L604&lt;=9,"Superhit",L604&gt;9,"BlockBuster")</f>
        <v>Superhit</v>
      </c>
      <c r="N604" s="6">
        <v>59403</v>
      </c>
      <c r="O604" s="6" t="str" cm="1">
        <f t="array" ref="O604">_xlfn.IFS(N604&lt;=100000,"Low",N604&lt;=500000,"Median",N604&lt;=1500000,"High",N604&gt;1500000,"Very High")</f>
        <v>Low</v>
      </c>
      <c r="P604">
        <v>4500000</v>
      </c>
      <c r="Q604">
        <v>3802260</v>
      </c>
      <c r="R604">
        <f t="shared" si="92"/>
        <v>-697740</v>
      </c>
      <c r="S604" t="str">
        <f t="shared" si="93"/>
        <v>Loss</v>
      </c>
      <c r="T604" s="1">
        <v>35308</v>
      </c>
      <c r="U604" t="s">
        <v>1554</v>
      </c>
      <c r="V604" s="14">
        <v>35308</v>
      </c>
      <c r="W604" t="str">
        <f t="shared" si="94"/>
        <v>August</v>
      </c>
      <c r="X604" s="4" t="str">
        <f t="shared" si="95"/>
        <v>1996</v>
      </c>
      <c r="Y604" s="6">
        <f t="shared" si="96"/>
        <v>1996</v>
      </c>
      <c r="Z604" s="4" t="str">
        <f t="shared" si="97"/>
        <v>31</v>
      </c>
      <c r="AA604" s="6">
        <f t="shared" si="98"/>
        <v>31</v>
      </c>
      <c r="AB604" t="str">
        <f t="shared" si="99"/>
        <v>Saturday</v>
      </c>
    </row>
    <row r="605" spans="1:28" x14ac:dyDescent="0.25">
      <c r="A605" s="3" t="s">
        <v>1555</v>
      </c>
      <c r="B605" t="s">
        <v>1556</v>
      </c>
      <c r="C605" s="3" t="s">
        <v>1556</v>
      </c>
      <c r="D605" s="6">
        <v>0</v>
      </c>
      <c r="E605" s="6">
        <v>108</v>
      </c>
      <c r="F605" s="6">
        <f t="shared" si="90"/>
        <v>1</v>
      </c>
      <c r="G605" s="6">
        <f t="shared" si="91"/>
        <v>48</v>
      </c>
      <c r="H605" s="6" t="str" cm="1">
        <f t="array" ref="H605">_xlfn.IFS(E605&lt;=80,"Series",E605&lt;=120,"TV Movie",E605&gt;120,"Long Movie")</f>
        <v>TV Movie</v>
      </c>
      <c r="I605" t="s">
        <v>5529</v>
      </c>
      <c r="J605" t="s">
        <v>8158</v>
      </c>
      <c r="K605" t="s">
        <v>3857</v>
      </c>
      <c r="L605" s="5">
        <v>6.1</v>
      </c>
      <c r="M605" t="str" cm="1">
        <f t="array" ref="M605">_xlfn.IFS(L605&lt;=2,"Flop",L605&lt;=5,"Average",L605&lt;=7,"Hit",L605&lt;=9,"Superhit",L605&gt;9,"BlockBuster")</f>
        <v>Hit</v>
      </c>
      <c r="N605" s="6">
        <v>103575</v>
      </c>
      <c r="O605" s="6" t="str" cm="1">
        <f t="array" ref="O605">_xlfn.IFS(N605&lt;=100000,"Low",N605&lt;=500000,"Median",N605&lt;=1500000,"High",N605&gt;1500000,"Very High")</f>
        <v>Median</v>
      </c>
      <c r="P605">
        <v>50000000</v>
      </c>
      <c r="Q605">
        <v>150270147</v>
      </c>
      <c r="R605">
        <f t="shared" si="92"/>
        <v>100270147</v>
      </c>
      <c r="S605" t="str">
        <f t="shared" si="93"/>
        <v>Profit</v>
      </c>
      <c r="T605" s="1">
        <v>35100</v>
      </c>
      <c r="U605" t="s">
        <v>1114</v>
      </c>
      <c r="V605" s="14">
        <v>35100</v>
      </c>
      <c r="W605" t="str">
        <f t="shared" si="94"/>
        <v>February</v>
      </c>
      <c r="X605" s="4" t="str">
        <f t="shared" si="95"/>
        <v>1996</v>
      </c>
      <c r="Y605" s="6">
        <f t="shared" si="96"/>
        <v>1996</v>
      </c>
      <c r="Z605" s="4" t="str">
        <f t="shared" si="97"/>
        <v>5</v>
      </c>
      <c r="AA605" s="6">
        <f t="shared" si="98"/>
        <v>5</v>
      </c>
      <c r="AB605" t="str">
        <f t="shared" si="99"/>
        <v>Monday</v>
      </c>
    </row>
    <row r="606" spans="1:28" x14ac:dyDescent="0.25">
      <c r="A606" s="3" t="s">
        <v>1557</v>
      </c>
      <c r="B606" t="s">
        <v>1558</v>
      </c>
      <c r="C606" s="3" t="s">
        <v>1558</v>
      </c>
      <c r="D606" s="6">
        <v>0</v>
      </c>
      <c r="E606" s="6">
        <v>96</v>
      </c>
      <c r="F606" s="6">
        <f t="shared" si="90"/>
        <v>1</v>
      </c>
      <c r="G606" s="6">
        <f t="shared" si="91"/>
        <v>36</v>
      </c>
      <c r="H606" s="6" t="str" cm="1">
        <f t="array" ref="H606">_xlfn.IFS(E606&lt;=80,"Series",E606&lt;=120,"TV Movie",E606&gt;120,"Long Movie")</f>
        <v>TV Movie</v>
      </c>
      <c r="I606" t="s">
        <v>132</v>
      </c>
      <c r="J606" t="s">
        <v>145</v>
      </c>
      <c r="K606" t="s">
        <v>3857</v>
      </c>
      <c r="L606" s="5">
        <v>6.1</v>
      </c>
      <c r="M606" t="str" cm="1">
        <f t="array" ref="M606">_xlfn.IFS(L606&lt;=2,"Flop",L606&lt;=5,"Average",L606&lt;=7,"Hit",L606&lt;=9,"Superhit",L606&gt;9,"BlockBuster")</f>
        <v>Hit</v>
      </c>
      <c r="N606" s="6">
        <v>174623</v>
      </c>
      <c r="O606" s="6" t="str" cm="1">
        <f t="array" ref="O606">_xlfn.IFS(N606&lt;=100000,"Low",N606&lt;=500000,"Median",N606&lt;=1500000,"High",N606&gt;1500000,"Very High")</f>
        <v>Median</v>
      </c>
      <c r="P606">
        <v>47000000</v>
      </c>
      <c r="Q606">
        <v>102825796</v>
      </c>
      <c r="R606">
        <f t="shared" si="92"/>
        <v>55825796</v>
      </c>
      <c r="S606" t="str">
        <f t="shared" si="93"/>
        <v>Profit</v>
      </c>
      <c r="T606">
        <v>1996</v>
      </c>
      <c r="U606" t="s">
        <v>1356</v>
      </c>
      <c r="V606" s="14">
        <v>1996</v>
      </c>
      <c r="W606" t="str">
        <f t="shared" si="94"/>
        <v>June</v>
      </c>
      <c r="X606" s="4" t="str">
        <f t="shared" si="95"/>
        <v>1905</v>
      </c>
      <c r="Y606" s="6">
        <f t="shared" si="96"/>
        <v>1905</v>
      </c>
      <c r="Z606" s="4" t="str">
        <f t="shared" si="97"/>
        <v>18</v>
      </c>
      <c r="AA606" s="6">
        <f t="shared" si="98"/>
        <v>18</v>
      </c>
      <c r="AB606" t="str">
        <f t="shared" si="99"/>
        <v>Sunday</v>
      </c>
    </row>
    <row r="607" spans="1:28" x14ac:dyDescent="0.25">
      <c r="A607" s="3" t="s">
        <v>1559</v>
      </c>
      <c r="B607" t="s">
        <v>1560</v>
      </c>
      <c r="C607" s="3" t="s">
        <v>1560</v>
      </c>
      <c r="D607" s="6">
        <v>0</v>
      </c>
      <c r="E607" s="6">
        <v>107</v>
      </c>
      <c r="F607" s="6">
        <f t="shared" si="90"/>
        <v>1</v>
      </c>
      <c r="G607" s="6">
        <f t="shared" si="91"/>
        <v>47</v>
      </c>
      <c r="H607" s="6" t="str" cm="1">
        <f t="array" ref="H607">_xlfn.IFS(E607&lt;=80,"Series",E607&lt;=120,"TV Movie",E607&gt;120,"Long Movie")</f>
        <v>TV Movie</v>
      </c>
      <c r="I607" t="s">
        <v>5529</v>
      </c>
      <c r="J607" t="s">
        <v>145</v>
      </c>
      <c r="K607" t="s">
        <v>8161</v>
      </c>
      <c r="L607" s="5">
        <v>5.6</v>
      </c>
      <c r="M607" t="str" cm="1">
        <f t="array" ref="M607">_xlfn.IFS(L607&lt;=2,"Flop",L607&lt;=5,"Average",L607&lt;=7,"Hit",L607&lt;=9,"Superhit",L607&gt;9,"BlockBuster")</f>
        <v>Hit</v>
      </c>
      <c r="N607" s="6">
        <v>55232</v>
      </c>
      <c r="O607" s="6" t="str" cm="1">
        <f t="array" ref="O607">_xlfn.IFS(N607&lt;=100000,"Low",N607&lt;=500000,"Median",N607&lt;=1500000,"High",N607&gt;1500000,"Very High")</f>
        <v>Low</v>
      </c>
      <c r="P607">
        <v>50000000</v>
      </c>
      <c r="Q607">
        <v>60209334</v>
      </c>
      <c r="R607">
        <f t="shared" si="92"/>
        <v>10209334</v>
      </c>
      <c r="S607" t="str">
        <f t="shared" si="93"/>
        <v>Profit</v>
      </c>
      <c r="T607" s="1">
        <v>35278</v>
      </c>
      <c r="U607" t="s">
        <v>1157</v>
      </c>
      <c r="V607" s="14">
        <v>35278</v>
      </c>
      <c r="W607" t="str">
        <f t="shared" si="94"/>
        <v>August</v>
      </c>
      <c r="X607" s="4" t="str">
        <f t="shared" si="95"/>
        <v>1996</v>
      </c>
      <c r="Y607" s="6">
        <f t="shared" si="96"/>
        <v>1996</v>
      </c>
      <c r="Z607" s="4" t="str">
        <f t="shared" si="97"/>
        <v>1</v>
      </c>
      <c r="AA607" s="6">
        <f t="shared" si="98"/>
        <v>1</v>
      </c>
      <c r="AB607" t="str">
        <f t="shared" si="99"/>
        <v>Thursday</v>
      </c>
    </row>
    <row r="608" spans="1:28" x14ac:dyDescent="0.25">
      <c r="A608" s="3" t="s">
        <v>1561</v>
      </c>
      <c r="B608" t="s">
        <v>1562</v>
      </c>
      <c r="C608" s="3" t="s">
        <v>1562</v>
      </c>
      <c r="D608" s="6">
        <v>0</v>
      </c>
      <c r="E608" s="6">
        <v>116</v>
      </c>
      <c r="F608" s="6">
        <f t="shared" si="90"/>
        <v>1</v>
      </c>
      <c r="G608" s="6">
        <f t="shared" si="91"/>
        <v>56</v>
      </c>
      <c r="H608" s="6" t="str" cm="1">
        <f t="array" ref="H608">_xlfn.IFS(E608&lt;=80,"Series",E608&lt;=120,"TV Movie",E608&gt;120,"Long Movie")</f>
        <v>TV Movie</v>
      </c>
      <c r="I608" t="s">
        <v>5529</v>
      </c>
      <c r="J608" t="s">
        <v>145</v>
      </c>
      <c r="K608" t="s">
        <v>8166</v>
      </c>
      <c r="L608" s="5">
        <v>6.6</v>
      </c>
      <c r="M608" t="str" cm="1">
        <f t="array" ref="M608">_xlfn.IFS(L608&lt;=2,"Flop",L608&lt;=5,"Average",L608&lt;=7,"Hit",L608&lt;=9,"Superhit",L608&gt;9,"BlockBuster")</f>
        <v>Hit</v>
      </c>
      <c r="N608" s="6">
        <v>58400</v>
      </c>
      <c r="O608" s="6" t="str" cm="1">
        <f t="array" ref="O608">_xlfn.IFS(N608&lt;=100000,"Low",N608&lt;=500000,"Median",N608&lt;=1500000,"High",N608&gt;1500000,"Very High")</f>
        <v>Low</v>
      </c>
      <c r="P608">
        <v>46000000</v>
      </c>
      <c r="Q608">
        <v>100860818</v>
      </c>
      <c r="R608">
        <f t="shared" si="92"/>
        <v>54860818</v>
      </c>
      <c r="S608" t="str">
        <f t="shared" si="93"/>
        <v>Profit</v>
      </c>
      <c r="T608" s="1">
        <v>35258</v>
      </c>
      <c r="U608" t="s">
        <v>869</v>
      </c>
      <c r="V608" s="14">
        <v>35258</v>
      </c>
      <c r="W608" t="str">
        <f t="shared" si="94"/>
        <v>July</v>
      </c>
      <c r="X608" s="4" t="str">
        <f t="shared" si="95"/>
        <v>1996</v>
      </c>
      <c r="Y608" s="6">
        <f t="shared" si="96"/>
        <v>1996</v>
      </c>
      <c r="Z608" s="4" t="str">
        <f t="shared" si="97"/>
        <v>12</v>
      </c>
      <c r="AA608" s="6">
        <f t="shared" si="98"/>
        <v>12</v>
      </c>
      <c r="AB608" t="str">
        <f t="shared" si="99"/>
        <v>Friday</v>
      </c>
    </row>
    <row r="609" spans="1:28" x14ac:dyDescent="0.25">
      <c r="A609" s="3" t="s">
        <v>1563</v>
      </c>
      <c r="B609" t="s">
        <v>1564</v>
      </c>
      <c r="C609" s="3" t="s">
        <v>1564</v>
      </c>
      <c r="D609" s="6">
        <v>0</v>
      </c>
      <c r="E609" s="6">
        <v>101</v>
      </c>
      <c r="F609" s="6">
        <f t="shared" si="90"/>
        <v>1</v>
      </c>
      <c r="G609" s="6">
        <f t="shared" si="91"/>
        <v>41</v>
      </c>
      <c r="H609" s="6" t="str" cm="1">
        <f t="array" ref="H609">_xlfn.IFS(E609&lt;=80,"Series",E609&lt;=120,"TV Movie",E609&gt;120,"Long Movie")</f>
        <v>TV Movie</v>
      </c>
      <c r="I609" t="s">
        <v>145</v>
      </c>
      <c r="J609" t="s">
        <v>8156</v>
      </c>
      <c r="K609" t="s">
        <v>83</v>
      </c>
      <c r="L609" s="5">
        <v>6.4</v>
      </c>
      <c r="M609" t="str" cm="1">
        <f t="array" ref="M609">_xlfn.IFS(L609&lt;=2,"Flop",L609&lt;=5,"Average",L609&lt;=7,"Hit",L609&lt;=9,"Superhit",L609&gt;9,"BlockBuster")</f>
        <v>Hit</v>
      </c>
      <c r="N609" s="6">
        <v>104750</v>
      </c>
      <c r="O609" s="6" t="str" cm="1">
        <f t="array" ref="O609">_xlfn.IFS(N609&lt;=100000,"Low",N609&lt;=500000,"Median",N609&lt;=1500000,"High",N609&gt;1500000,"Very High")</f>
        <v>Median</v>
      </c>
      <c r="P609">
        <v>15000000</v>
      </c>
      <c r="Q609">
        <v>24819936</v>
      </c>
      <c r="R609">
        <f t="shared" si="92"/>
        <v>9819936</v>
      </c>
      <c r="S609" t="str">
        <f t="shared" si="93"/>
        <v>Profit</v>
      </c>
      <c r="T609" s="1">
        <v>35181</v>
      </c>
      <c r="U609" t="s">
        <v>1565</v>
      </c>
      <c r="V609" s="14">
        <v>35181</v>
      </c>
      <c r="W609" t="str">
        <f t="shared" si="94"/>
        <v>April</v>
      </c>
      <c r="X609" s="4" t="str">
        <f t="shared" si="95"/>
        <v>1996</v>
      </c>
      <c r="Y609" s="6">
        <f t="shared" si="96"/>
        <v>1996</v>
      </c>
      <c r="Z609" s="4" t="str">
        <f t="shared" si="97"/>
        <v>26</v>
      </c>
      <c r="AA609" s="6">
        <f t="shared" si="98"/>
        <v>26</v>
      </c>
      <c r="AB609" t="str">
        <f t="shared" si="99"/>
        <v>Friday</v>
      </c>
    </row>
    <row r="610" spans="1:28" x14ac:dyDescent="0.25">
      <c r="A610" s="3" t="s">
        <v>1566</v>
      </c>
      <c r="B610" t="s">
        <v>1567</v>
      </c>
      <c r="C610" s="3" t="s">
        <v>1567</v>
      </c>
      <c r="D610" s="6">
        <v>0</v>
      </c>
      <c r="E610" s="6">
        <v>100</v>
      </c>
      <c r="F610" s="6">
        <f t="shared" si="90"/>
        <v>1</v>
      </c>
      <c r="G610" s="6">
        <f t="shared" si="91"/>
        <v>40</v>
      </c>
      <c r="H610" s="6" t="str" cm="1">
        <f t="array" ref="H610">_xlfn.IFS(E610&lt;=80,"Series",E610&lt;=120,"TV Movie",E610&gt;120,"Long Movie")</f>
        <v>TV Movie</v>
      </c>
      <c r="I610" t="s">
        <v>145</v>
      </c>
      <c r="J610" t="s">
        <v>5802</v>
      </c>
      <c r="K610" t="s">
        <v>5802</v>
      </c>
      <c r="L610" s="5">
        <v>6.4</v>
      </c>
      <c r="M610" t="str" cm="1">
        <f t="array" ref="M610">_xlfn.IFS(L610&lt;=2,"Flop",L610&lt;=5,"Average",L610&lt;=7,"Hit",L610&lt;=9,"Superhit",L610&gt;9,"BlockBuster")</f>
        <v>Hit</v>
      </c>
      <c r="N610" s="6">
        <v>64869</v>
      </c>
      <c r="O610" s="6" t="str" cm="1">
        <f t="array" ref="O610">_xlfn.IFS(N610&lt;=100000,"Low",N610&lt;=500000,"Median",N610&lt;=1500000,"High",N610&gt;1500000,"Very High")</f>
        <v>Low</v>
      </c>
      <c r="P610">
        <v>9000000</v>
      </c>
      <c r="Q610">
        <v>2671855</v>
      </c>
      <c r="R610">
        <f t="shared" si="92"/>
        <v>-6328145</v>
      </c>
      <c r="S610" t="str">
        <f t="shared" si="93"/>
        <v>Loss</v>
      </c>
      <c r="T610" s="1">
        <v>35202</v>
      </c>
      <c r="U610" t="s">
        <v>401</v>
      </c>
      <c r="V610" s="14">
        <v>35202</v>
      </c>
      <c r="W610" t="str">
        <f t="shared" si="94"/>
        <v>May</v>
      </c>
      <c r="X610" s="4" t="str">
        <f t="shared" si="95"/>
        <v>1996</v>
      </c>
      <c r="Y610" s="6">
        <f t="shared" si="96"/>
        <v>1996</v>
      </c>
      <c r="Z610" s="4" t="str">
        <f t="shared" si="97"/>
        <v>17</v>
      </c>
      <c r="AA610" s="6">
        <f t="shared" si="98"/>
        <v>17</v>
      </c>
      <c r="AB610" t="str">
        <f t="shared" si="99"/>
        <v>Friday</v>
      </c>
    </row>
    <row r="611" spans="1:28" x14ac:dyDescent="0.25">
      <c r="A611" s="3" t="s">
        <v>1568</v>
      </c>
      <c r="B611" t="s">
        <v>1569</v>
      </c>
      <c r="C611" s="3" t="s">
        <v>1569</v>
      </c>
      <c r="D611" s="6">
        <v>0</v>
      </c>
      <c r="E611" s="6">
        <v>114</v>
      </c>
      <c r="F611" s="6">
        <f t="shared" si="90"/>
        <v>1</v>
      </c>
      <c r="G611" s="6">
        <f t="shared" si="91"/>
        <v>54</v>
      </c>
      <c r="H611" s="6" t="str" cm="1">
        <f t="array" ref="H611">_xlfn.IFS(E611&lt;=80,"Series",E611&lt;=120,"TV Movie",E611&gt;120,"Long Movie")</f>
        <v>TV Movie</v>
      </c>
      <c r="I611" t="s">
        <v>5529</v>
      </c>
      <c r="J611" t="s">
        <v>8158</v>
      </c>
      <c r="K611" t="s">
        <v>145</v>
      </c>
      <c r="L611" s="5">
        <v>5.9</v>
      </c>
      <c r="M611" t="str" cm="1">
        <f t="array" ref="M611">_xlfn.IFS(L611&lt;=2,"Flop",L611&lt;=5,"Average",L611&lt;=7,"Hit",L611&lt;=9,"Superhit",L611&gt;9,"BlockBuster")</f>
        <v>Hit</v>
      </c>
      <c r="N611" s="6">
        <v>75660</v>
      </c>
      <c r="O611" s="6" t="str" cm="1">
        <f t="array" ref="O611">_xlfn.IFS(N611&lt;=100000,"Low",N611&lt;=500000,"Median",N611&lt;=1500000,"High",N611&gt;1500000,"Very High")</f>
        <v>Low</v>
      </c>
      <c r="P611">
        <v>80000000</v>
      </c>
      <c r="Q611">
        <v>159212469</v>
      </c>
      <c r="R611">
        <f t="shared" si="92"/>
        <v>79212469</v>
      </c>
      <c r="S611" t="str">
        <f t="shared" si="93"/>
        <v>Profit</v>
      </c>
      <c r="T611" s="1">
        <v>35404</v>
      </c>
      <c r="U611" t="s">
        <v>1570</v>
      </c>
      <c r="V611" s="14">
        <v>35404</v>
      </c>
      <c r="W611" t="str">
        <f t="shared" si="94"/>
        <v>December</v>
      </c>
      <c r="X611" s="4" t="str">
        <f t="shared" si="95"/>
        <v>1996</v>
      </c>
      <c r="Y611" s="6">
        <f t="shared" si="96"/>
        <v>1996</v>
      </c>
      <c r="Z611" s="4" t="str">
        <f t="shared" si="97"/>
        <v>5</v>
      </c>
      <c r="AA611" s="6">
        <f t="shared" si="98"/>
        <v>5</v>
      </c>
      <c r="AB611" t="str">
        <f t="shared" si="99"/>
        <v>Thursday</v>
      </c>
    </row>
    <row r="612" spans="1:28" x14ac:dyDescent="0.25">
      <c r="A612" s="3" t="s">
        <v>1571</v>
      </c>
      <c r="B612" t="s">
        <v>1572</v>
      </c>
      <c r="C612" s="3" t="s">
        <v>1572</v>
      </c>
      <c r="D612" s="6">
        <v>0</v>
      </c>
      <c r="E612" s="6">
        <v>89</v>
      </c>
      <c r="F612" s="6">
        <f t="shared" si="90"/>
        <v>1</v>
      </c>
      <c r="G612" s="6">
        <f t="shared" si="91"/>
        <v>29</v>
      </c>
      <c r="H612" s="6" t="str" cm="1">
        <f t="array" ref="H612">_xlfn.IFS(E612&lt;=80,"Series",E612&lt;=120,"TV Movie",E612&gt;120,"Long Movie")</f>
        <v>TV Movie</v>
      </c>
      <c r="I612" t="s">
        <v>132</v>
      </c>
      <c r="J612" t="s">
        <v>8162</v>
      </c>
      <c r="K612" t="s">
        <v>5802</v>
      </c>
      <c r="L612" s="5">
        <v>6.5</v>
      </c>
      <c r="M612" t="str" cm="1">
        <f t="array" ref="M612">_xlfn.IFS(L612&lt;=2,"Flop",L612&lt;=5,"Average",L612&lt;=7,"Hit",L612&lt;=9,"Superhit",L612&gt;9,"BlockBuster")</f>
        <v>Hit</v>
      </c>
      <c r="N612" s="6">
        <v>60105</v>
      </c>
      <c r="O612" s="6" t="str" cm="1">
        <f t="array" ref="O612">_xlfn.IFS(N612&lt;=100000,"Low",N612&lt;=500000,"Median",N612&lt;=1500000,"High",N612&gt;1500000,"Very High")</f>
        <v>Low</v>
      </c>
      <c r="P612">
        <v>3800000</v>
      </c>
      <c r="Q612">
        <v>20949601</v>
      </c>
      <c r="R612">
        <f t="shared" si="92"/>
        <v>17149601</v>
      </c>
      <c r="S612" t="str">
        <f t="shared" si="93"/>
        <v>Profit</v>
      </c>
      <c r="T612" s="1">
        <v>35076</v>
      </c>
      <c r="U612" t="s">
        <v>1573</v>
      </c>
      <c r="V612" s="14">
        <v>35076</v>
      </c>
      <c r="W612" t="str">
        <f t="shared" si="94"/>
        <v>January</v>
      </c>
      <c r="X612" s="4" t="str">
        <f t="shared" si="95"/>
        <v>1996</v>
      </c>
      <c r="Y612" s="6">
        <f t="shared" si="96"/>
        <v>1996</v>
      </c>
      <c r="Z612" s="4" t="str">
        <f t="shared" si="97"/>
        <v>12</v>
      </c>
      <c r="AA612" s="6">
        <f t="shared" si="98"/>
        <v>12</v>
      </c>
      <c r="AB612" t="str">
        <f t="shared" si="99"/>
        <v>Friday</v>
      </c>
    </row>
    <row r="613" spans="1:28" x14ac:dyDescent="0.25">
      <c r="A613" s="3" t="s">
        <v>1574</v>
      </c>
      <c r="B613" t="s">
        <v>1575</v>
      </c>
      <c r="C613" s="3" t="s">
        <v>1575</v>
      </c>
      <c r="D613" s="6">
        <v>0</v>
      </c>
      <c r="E613" s="6">
        <v>103</v>
      </c>
      <c r="F613" s="6">
        <f t="shared" si="90"/>
        <v>1</v>
      </c>
      <c r="G613" s="6">
        <f t="shared" si="91"/>
        <v>43</v>
      </c>
      <c r="H613" s="6" t="str" cm="1">
        <f t="array" ref="H613">_xlfn.IFS(E613&lt;=80,"Series",E613&lt;=120,"TV Movie",E613&gt;120,"Long Movie")</f>
        <v>TV Movie</v>
      </c>
      <c r="I613" t="s">
        <v>5529</v>
      </c>
      <c r="J613" t="s">
        <v>8158</v>
      </c>
      <c r="K613" t="s">
        <v>8156</v>
      </c>
      <c r="L613" s="5">
        <v>6.4</v>
      </c>
      <c r="M613" t="str" cm="1">
        <f t="array" ref="M613">_xlfn.IFS(L613&lt;=2,"Flop",L613&lt;=5,"Average",L613&lt;=7,"Hit",L613&lt;=9,"Superhit",L613&gt;9,"BlockBuster")</f>
        <v>Hit</v>
      </c>
      <c r="N613" s="6">
        <v>100673</v>
      </c>
      <c r="O613" s="6" t="str" cm="1">
        <f t="array" ref="O613">_xlfn.IFS(N613&lt;=100000,"Low",N613&lt;=500000,"Median",N613&lt;=1500000,"High",N613&gt;1500000,"Very High")</f>
        <v>Median</v>
      </c>
      <c r="P613">
        <v>57000000</v>
      </c>
      <c r="Q613">
        <v>115267375</v>
      </c>
      <c r="R613">
        <f t="shared" si="92"/>
        <v>58267375</v>
      </c>
      <c r="S613" t="str">
        <f t="shared" si="93"/>
        <v>Profit</v>
      </c>
      <c r="T613" s="1">
        <v>35216</v>
      </c>
      <c r="U613" t="s">
        <v>1570</v>
      </c>
      <c r="V613" s="14">
        <v>35216</v>
      </c>
      <c r="W613" t="str">
        <f t="shared" si="94"/>
        <v>May</v>
      </c>
      <c r="X613" s="4" t="str">
        <f t="shared" si="95"/>
        <v>1996</v>
      </c>
      <c r="Y613" s="6">
        <f t="shared" si="96"/>
        <v>1996</v>
      </c>
      <c r="Z613" s="4" t="str">
        <f t="shared" si="97"/>
        <v>31</v>
      </c>
      <c r="AA613" s="6">
        <f t="shared" si="98"/>
        <v>31</v>
      </c>
      <c r="AB613" t="str">
        <f t="shared" si="99"/>
        <v>Friday</v>
      </c>
    </row>
    <row r="614" spans="1:28" x14ac:dyDescent="0.25">
      <c r="A614" s="3" t="s">
        <v>1576</v>
      </c>
      <c r="B614" t="s">
        <v>1577</v>
      </c>
      <c r="C614" s="3" t="s">
        <v>1577</v>
      </c>
      <c r="D614" s="6">
        <v>0</v>
      </c>
      <c r="E614" s="6">
        <v>162</v>
      </c>
      <c r="F614" s="6">
        <f t="shared" si="90"/>
        <v>2</v>
      </c>
      <c r="G614" s="6">
        <f t="shared" si="91"/>
        <v>42</v>
      </c>
      <c r="H614" s="6" t="str" cm="1">
        <f t="array" ref="H614">_xlfn.IFS(E614&lt;=80,"Series",E614&lt;=120,"TV Movie",E614&gt;120,"Long Movie")</f>
        <v>Long Movie</v>
      </c>
      <c r="I614" t="s">
        <v>145</v>
      </c>
      <c r="J614" t="s">
        <v>8157</v>
      </c>
      <c r="K614" t="s">
        <v>4390</v>
      </c>
      <c r="L614" s="5">
        <v>7.4</v>
      </c>
      <c r="M614" t="str" cm="1">
        <f t="array" ref="M614">_xlfn.IFS(L614&lt;=2,"Flop",L614&lt;=5,"Average",L614&lt;=7,"Hit",L614&lt;=9,"Superhit",L614&gt;9,"BlockBuster")</f>
        <v>Superhit</v>
      </c>
      <c r="N614" s="6">
        <v>197248</v>
      </c>
      <c r="O614" s="6" t="str" cm="1">
        <f t="array" ref="O614">_xlfn.IFS(N614&lt;=100000,"Low",N614&lt;=500000,"Median",N614&lt;=1500000,"High",N614&gt;1500000,"Very High")</f>
        <v>Median</v>
      </c>
      <c r="P614">
        <v>27000000</v>
      </c>
      <c r="Q614">
        <v>231976425</v>
      </c>
      <c r="R614">
        <f t="shared" si="92"/>
        <v>204976425</v>
      </c>
      <c r="S614" t="str">
        <f t="shared" si="93"/>
        <v>Profit</v>
      </c>
      <c r="T614" s="2">
        <v>35339</v>
      </c>
      <c r="U614" t="s">
        <v>1578</v>
      </c>
      <c r="V614" s="14">
        <v>35339</v>
      </c>
      <c r="W614" t="str">
        <f t="shared" si="94"/>
        <v>October</v>
      </c>
      <c r="X614" s="4" t="str">
        <f t="shared" si="95"/>
        <v>1996</v>
      </c>
      <c r="Y614" s="6">
        <f t="shared" si="96"/>
        <v>1996</v>
      </c>
      <c r="Z614" s="4" t="str">
        <f t="shared" si="97"/>
        <v>1</v>
      </c>
      <c r="AA614" s="6">
        <f t="shared" si="98"/>
        <v>1</v>
      </c>
      <c r="AB614" t="str">
        <f t="shared" si="99"/>
        <v>Tuesday</v>
      </c>
    </row>
    <row r="615" spans="1:28" x14ac:dyDescent="0.25">
      <c r="A615" s="3" t="s">
        <v>1579</v>
      </c>
      <c r="B615" t="s">
        <v>1580</v>
      </c>
      <c r="C615" s="3" t="s">
        <v>1580</v>
      </c>
      <c r="D615" s="6">
        <v>0</v>
      </c>
      <c r="E615" s="6">
        <v>115</v>
      </c>
      <c r="F615" s="6">
        <f t="shared" si="90"/>
        <v>1</v>
      </c>
      <c r="G615" s="6">
        <f t="shared" si="91"/>
        <v>55</v>
      </c>
      <c r="H615" s="6" t="str" cm="1">
        <f t="array" ref="H615">_xlfn.IFS(E615&lt;=80,"Series",E615&lt;=120,"TV Movie",E615&gt;120,"Long Movie")</f>
        <v>TV Movie</v>
      </c>
      <c r="I615" t="s">
        <v>5529</v>
      </c>
      <c r="J615" t="s">
        <v>8162</v>
      </c>
      <c r="K615" t="s">
        <v>3857</v>
      </c>
      <c r="L615" s="5">
        <v>6.2</v>
      </c>
      <c r="M615" t="str" cm="1">
        <f t="array" ref="M615">_xlfn.IFS(L615&lt;=2,"Flop",L615&lt;=5,"Average",L615&lt;=7,"Hit",L615&lt;=9,"Superhit",L615&gt;9,"BlockBuster")</f>
        <v>Hit</v>
      </c>
      <c r="N615" s="6">
        <v>116738</v>
      </c>
      <c r="O615" s="6" t="str" cm="1">
        <f t="array" ref="O615">_xlfn.IFS(N615&lt;=100000,"Low",N615&lt;=500000,"Median",N615&lt;=1500000,"High",N615&gt;1500000,"Very High")</f>
        <v>Median</v>
      </c>
      <c r="P615">
        <v>100000000</v>
      </c>
      <c r="Q615">
        <v>242295562</v>
      </c>
      <c r="R615">
        <f t="shared" si="92"/>
        <v>142295562</v>
      </c>
      <c r="S615" t="str">
        <f t="shared" si="93"/>
        <v>Profit</v>
      </c>
      <c r="T615" s="1">
        <v>35227</v>
      </c>
      <c r="U615" t="s">
        <v>714</v>
      </c>
      <c r="V615" s="14">
        <v>35227</v>
      </c>
      <c r="W615" t="str">
        <f t="shared" si="94"/>
        <v>June</v>
      </c>
      <c r="X615" s="4" t="str">
        <f t="shared" si="95"/>
        <v>1996</v>
      </c>
      <c r="Y615" s="6">
        <f t="shared" si="96"/>
        <v>1996</v>
      </c>
      <c r="Z615" s="4" t="str">
        <f t="shared" si="97"/>
        <v>11</v>
      </c>
      <c r="AA615" s="6">
        <f t="shared" si="98"/>
        <v>11</v>
      </c>
      <c r="AB615" t="str">
        <f t="shared" si="99"/>
        <v>Tuesday</v>
      </c>
    </row>
    <row r="616" spans="1:28" x14ac:dyDescent="0.25">
      <c r="A616" s="3" t="s">
        <v>1581</v>
      </c>
      <c r="B616" t="s">
        <v>1582</v>
      </c>
      <c r="C616" s="3" t="s">
        <v>1582</v>
      </c>
      <c r="D616" s="6">
        <v>0</v>
      </c>
      <c r="E616" s="6">
        <v>101</v>
      </c>
      <c r="F616" s="6">
        <f t="shared" si="90"/>
        <v>1</v>
      </c>
      <c r="G616" s="6">
        <f t="shared" si="91"/>
        <v>41</v>
      </c>
      <c r="H616" s="6" t="str" cm="1">
        <f t="array" ref="H616">_xlfn.IFS(E616&lt;=80,"Series",E616&lt;=120,"TV Movie",E616&gt;120,"Long Movie")</f>
        <v>TV Movie</v>
      </c>
      <c r="I616" t="s">
        <v>5529</v>
      </c>
      <c r="J616" t="s">
        <v>8158</v>
      </c>
      <c r="K616" t="s">
        <v>8161</v>
      </c>
      <c r="L616" s="5">
        <v>5.7</v>
      </c>
      <c r="M616" t="str" cm="1">
        <f t="array" ref="M616">_xlfn.IFS(L616&lt;=2,"Flop",L616&lt;=5,"Average",L616&lt;=7,"Hit",L616&lt;=9,"Superhit",L616&gt;9,"BlockBuster")</f>
        <v>Hit</v>
      </c>
      <c r="N616" s="6">
        <v>78878</v>
      </c>
      <c r="O616" s="6" t="str" cm="1">
        <f t="array" ref="O616">_xlfn.IFS(N616&lt;=100000,"Low",N616&lt;=500000,"Median",N616&lt;=1500000,"High",N616&gt;1500000,"Very High")</f>
        <v>Low</v>
      </c>
      <c r="P616">
        <v>50000000</v>
      </c>
      <c r="Q616">
        <v>25477365</v>
      </c>
      <c r="R616">
        <f t="shared" si="92"/>
        <v>-24522635</v>
      </c>
      <c r="S616" t="str">
        <f t="shared" si="93"/>
        <v>Loss</v>
      </c>
      <c r="T616" s="1">
        <v>35286</v>
      </c>
      <c r="U616" t="s">
        <v>158</v>
      </c>
      <c r="V616" s="14">
        <v>35286</v>
      </c>
      <c r="W616" t="str">
        <f t="shared" si="94"/>
        <v>August</v>
      </c>
      <c r="X616" s="4" t="str">
        <f t="shared" si="95"/>
        <v>1996</v>
      </c>
      <c r="Y616" s="6">
        <f t="shared" si="96"/>
        <v>1996</v>
      </c>
      <c r="Z616" s="4" t="str">
        <f t="shared" si="97"/>
        <v>9</v>
      </c>
      <c r="AA616" s="6">
        <f t="shared" si="98"/>
        <v>9</v>
      </c>
      <c r="AB616" t="str">
        <f t="shared" si="99"/>
        <v>Friday</v>
      </c>
    </row>
    <row r="617" spans="1:28" x14ac:dyDescent="0.25">
      <c r="A617" s="3" t="s">
        <v>1583</v>
      </c>
      <c r="B617" t="s">
        <v>1584</v>
      </c>
      <c r="C617" s="3" t="s">
        <v>1584</v>
      </c>
      <c r="D617" s="6">
        <v>0</v>
      </c>
      <c r="E617" s="6">
        <v>133</v>
      </c>
      <c r="F617" s="6">
        <f t="shared" si="90"/>
        <v>2</v>
      </c>
      <c r="G617" s="6">
        <f t="shared" si="91"/>
        <v>13</v>
      </c>
      <c r="H617" s="6" t="str" cm="1">
        <f t="array" ref="H617">_xlfn.IFS(E617&lt;=80,"Series",E617&lt;=120,"TV Movie",E617&gt;120,"Long Movie")</f>
        <v>Long Movie</v>
      </c>
      <c r="I617" t="s">
        <v>5529</v>
      </c>
      <c r="J617" t="s">
        <v>8158</v>
      </c>
      <c r="K617" t="s">
        <v>3857</v>
      </c>
      <c r="L617" s="5">
        <v>6.5</v>
      </c>
      <c r="M617" t="str" cm="1">
        <f t="array" ref="M617">_xlfn.IFS(L617&lt;=2,"Flop",L617&lt;=5,"Average",L617&lt;=7,"Hit",L617&lt;=9,"Superhit",L617&gt;9,"BlockBuster")</f>
        <v>Hit</v>
      </c>
      <c r="N617" s="6">
        <v>60561</v>
      </c>
      <c r="O617" s="6" t="str" cm="1">
        <f t="array" ref="O617">_xlfn.IFS(N617&lt;=100000,"Low",N617&lt;=500000,"Median",N617&lt;=1500000,"High",N617&gt;1500000,"Very High")</f>
        <v>Low</v>
      </c>
      <c r="P617">
        <v>55000000</v>
      </c>
      <c r="Q617">
        <v>121969216</v>
      </c>
      <c r="R617">
        <f t="shared" si="92"/>
        <v>66969216</v>
      </c>
      <c r="S617" t="str">
        <f t="shared" si="93"/>
        <v>Profit</v>
      </c>
      <c r="T617" s="1">
        <v>35139</v>
      </c>
      <c r="U617" t="s">
        <v>1585</v>
      </c>
      <c r="V617" s="14">
        <v>35139</v>
      </c>
      <c r="W617" t="str">
        <f t="shared" si="94"/>
        <v>March</v>
      </c>
      <c r="X617" s="4" t="str">
        <f t="shared" si="95"/>
        <v>1996</v>
      </c>
      <c r="Y617" s="6">
        <f t="shared" si="96"/>
        <v>1996</v>
      </c>
      <c r="Z617" s="4" t="str">
        <f t="shared" si="97"/>
        <v>15</v>
      </c>
      <c r="AA617" s="6">
        <f t="shared" si="98"/>
        <v>15</v>
      </c>
      <c r="AB617" t="str">
        <f t="shared" si="99"/>
        <v>Friday</v>
      </c>
    </row>
    <row r="618" spans="1:28" x14ac:dyDescent="0.25">
      <c r="A618" s="3" t="s">
        <v>1586</v>
      </c>
      <c r="B618" t="s">
        <v>1587</v>
      </c>
      <c r="C618" s="3" t="s">
        <v>1587</v>
      </c>
      <c r="D618" s="6">
        <v>0</v>
      </c>
      <c r="E618" s="6">
        <v>116</v>
      </c>
      <c r="F618" s="6">
        <f t="shared" si="90"/>
        <v>1</v>
      </c>
      <c r="G618" s="6">
        <f t="shared" si="91"/>
        <v>56</v>
      </c>
      <c r="H618" s="6" t="str" cm="1">
        <f t="array" ref="H618">_xlfn.IFS(E618&lt;=80,"Series",E618&lt;=120,"TV Movie",E618&gt;120,"Long Movie")</f>
        <v>TV Movie</v>
      </c>
      <c r="I618" t="s">
        <v>5529</v>
      </c>
      <c r="J618" t="s">
        <v>145</v>
      </c>
      <c r="K618" t="s">
        <v>8168</v>
      </c>
      <c r="L618" s="5">
        <v>5.9</v>
      </c>
      <c r="M618" t="str" cm="1">
        <f t="array" ref="M618">_xlfn.IFS(L618&lt;=2,"Flop",L618&lt;=5,"Average",L618&lt;=7,"Hit",L618&lt;=9,"Superhit",L618&gt;9,"BlockBuster")</f>
        <v>Hit</v>
      </c>
      <c r="N618" s="6">
        <v>50632</v>
      </c>
      <c r="O618" s="6" t="str" cm="1">
        <f t="array" ref="O618">_xlfn.IFS(N618&lt;=100000,"Low",N618&lt;=500000,"Median",N618&lt;=1500000,"High",N618&gt;1500000,"Very High")</f>
        <v>Low</v>
      </c>
      <c r="P618">
        <v>55000000</v>
      </c>
      <c r="Q618">
        <v>18626419</v>
      </c>
      <c r="R618">
        <f t="shared" si="92"/>
        <v>-36373581</v>
      </c>
      <c r="S618" t="str">
        <f t="shared" si="93"/>
        <v>Loss</v>
      </c>
      <c r="T618" s="2">
        <v>35278</v>
      </c>
      <c r="U618" t="s">
        <v>676</v>
      </c>
      <c r="V618" s="14">
        <v>35278</v>
      </c>
      <c r="W618" t="str">
        <f t="shared" si="94"/>
        <v>August</v>
      </c>
      <c r="X618" s="4" t="str">
        <f t="shared" si="95"/>
        <v>1996</v>
      </c>
      <c r="Y618" s="6">
        <f t="shared" si="96"/>
        <v>1996</v>
      </c>
      <c r="Z618" s="4" t="str">
        <f t="shared" si="97"/>
        <v>1</v>
      </c>
      <c r="AA618" s="6">
        <f t="shared" si="98"/>
        <v>1</v>
      </c>
      <c r="AB618" t="str">
        <f t="shared" si="99"/>
        <v>Thursday</v>
      </c>
    </row>
    <row r="619" spans="1:28" x14ac:dyDescent="0.25">
      <c r="A619" s="3" t="s">
        <v>1588</v>
      </c>
      <c r="B619" t="s">
        <v>1589</v>
      </c>
      <c r="C619" s="3" t="s">
        <v>1589</v>
      </c>
      <c r="D619" s="6">
        <v>0</v>
      </c>
      <c r="E619" s="6">
        <v>98</v>
      </c>
      <c r="F619" s="6">
        <f t="shared" si="90"/>
        <v>1</v>
      </c>
      <c r="G619" s="6">
        <f t="shared" si="91"/>
        <v>38</v>
      </c>
      <c r="H619" s="6" t="str" cm="1">
        <f t="array" ref="H619">_xlfn.IFS(E619&lt;=80,"Series",E619&lt;=120,"TV Movie",E619&gt;120,"Long Movie")</f>
        <v>TV Movie</v>
      </c>
      <c r="I619" t="s">
        <v>8162</v>
      </c>
      <c r="J619" t="s">
        <v>3857</v>
      </c>
      <c r="K619" t="s">
        <v>5802</v>
      </c>
      <c r="L619" s="5">
        <v>8.1</v>
      </c>
      <c r="M619" t="str" cm="1">
        <f t="array" ref="M619">_xlfn.IFS(L619&lt;=2,"Flop",L619&lt;=5,"Average",L619&lt;=7,"Hit",L619&lt;=9,"Superhit",L619&gt;9,"BlockBuster")</f>
        <v>Superhit</v>
      </c>
      <c r="N619" s="6">
        <v>706949</v>
      </c>
      <c r="O619" s="6" t="str" cm="1">
        <f t="array" ref="O619">_xlfn.IFS(N619&lt;=100000,"Low",N619&lt;=500000,"Median",N619&lt;=1500000,"High",N619&gt;1500000,"Very High")</f>
        <v>High</v>
      </c>
      <c r="P619">
        <v>7000000</v>
      </c>
      <c r="Q619">
        <v>60611975</v>
      </c>
      <c r="R619">
        <f t="shared" si="92"/>
        <v>53611975</v>
      </c>
      <c r="S619" t="str">
        <f t="shared" si="93"/>
        <v>Profit</v>
      </c>
      <c r="T619" s="1">
        <v>35132</v>
      </c>
      <c r="U619" t="s">
        <v>452</v>
      </c>
      <c r="V619" s="14">
        <v>35132</v>
      </c>
      <c r="W619" t="str">
        <f t="shared" si="94"/>
        <v>March</v>
      </c>
      <c r="X619" s="4" t="str">
        <f t="shared" si="95"/>
        <v>1996</v>
      </c>
      <c r="Y619" s="6">
        <f t="shared" si="96"/>
        <v>1996</v>
      </c>
      <c r="Z619" s="4" t="str">
        <f t="shared" si="97"/>
        <v>8</v>
      </c>
      <c r="AA619" s="6">
        <f t="shared" si="98"/>
        <v>8</v>
      </c>
      <c r="AB619" t="str">
        <f t="shared" si="99"/>
        <v>Friday</v>
      </c>
    </row>
    <row r="620" spans="1:28" x14ac:dyDescent="0.25">
      <c r="A620" s="3" t="s">
        <v>1590</v>
      </c>
      <c r="B620" t="s">
        <v>1591</v>
      </c>
      <c r="C620" s="3" t="s">
        <v>1591</v>
      </c>
      <c r="D620" s="6">
        <v>0</v>
      </c>
      <c r="E620" s="6">
        <v>103</v>
      </c>
      <c r="F620" s="6">
        <f t="shared" si="90"/>
        <v>1</v>
      </c>
      <c r="G620" s="6">
        <f t="shared" si="91"/>
        <v>43</v>
      </c>
      <c r="H620" s="6" t="str" cm="1">
        <f t="array" ref="H620">_xlfn.IFS(E620&lt;=80,"Series",E620&lt;=120,"TV Movie",E620&gt;120,"Long Movie")</f>
        <v>TV Movie</v>
      </c>
      <c r="I620" t="s">
        <v>132</v>
      </c>
      <c r="J620" t="s">
        <v>5802</v>
      </c>
      <c r="K620" t="s">
        <v>5802</v>
      </c>
      <c r="L620" s="5">
        <v>6.4</v>
      </c>
      <c r="M620" t="str" cm="1">
        <f t="array" ref="M620">_xlfn.IFS(L620&lt;=2,"Flop",L620&lt;=5,"Average",L620&lt;=7,"Hit",L620&lt;=9,"Superhit",L620&gt;9,"BlockBuster")</f>
        <v>Hit</v>
      </c>
      <c r="N620" s="6">
        <v>52892</v>
      </c>
      <c r="O620" s="6" t="str" cm="1">
        <f t="array" ref="O620">_xlfn.IFS(N620&lt;=100000,"Low",N620&lt;=500000,"Median",N620&lt;=1500000,"High",N620&gt;1500000,"Very High")</f>
        <v>Low</v>
      </c>
      <c r="P620">
        <v>26000000</v>
      </c>
      <c r="Q620">
        <v>181489203</v>
      </c>
      <c r="R620">
        <f t="shared" si="92"/>
        <v>155489203</v>
      </c>
      <c r="S620" t="str">
        <f t="shared" si="93"/>
        <v>Profit</v>
      </c>
      <c r="T620" s="1">
        <v>35328</v>
      </c>
      <c r="U620" t="s">
        <v>493</v>
      </c>
      <c r="V620" s="14">
        <v>35328</v>
      </c>
      <c r="W620" t="str">
        <f t="shared" si="94"/>
        <v>September</v>
      </c>
      <c r="X620" s="4" t="str">
        <f t="shared" si="95"/>
        <v>1996</v>
      </c>
      <c r="Y620" s="6">
        <f t="shared" si="96"/>
        <v>1996</v>
      </c>
      <c r="Z620" s="4" t="str">
        <f t="shared" si="97"/>
        <v>20</v>
      </c>
      <c r="AA620" s="6">
        <f t="shared" si="98"/>
        <v>20</v>
      </c>
      <c r="AB620" t="str">
        <f t="shared" si="99"/>
        <v>Friday</v>
      </c>
    </row>
    <row r="621" spans="1:28" x14ac:dyDescent="0.25">
      <c r="A621" s="3" t="s">
        <v>1592</v>
      </c>
      <c r="B621" t="s">
        <v>1593</v>
      </c>
      <c r="C621" s="3" t="s">
        <v>1593</v>
      </c>
      <c r="D621" s="6">
        <v>0</v>
      </c>
      <c r="E621" s="6">
        <v>110</v>
      </c>
      <c r="F621" s="6">
        <f t="shared" si="90"/>
        <v>1</v>
      </c>
      <c r="G621" s="6">
        <f t="shared" si="91"/>
        <v>50</v>
      </c>
      <c r="H621" s="6" t="str" cm="1">
        <f t="array" ref="H621">_xlfn.IFS(E621&lt;=80,"Series",E621&lt;=120,"TV Movie",E621&gt;120,"Long Movie")</f>
        <v>TV Movie</v>
      </c>
      <c r="I621" t="s">
        <v>132</v>
      </c>
      <c r="J621" t="s">
        <v>8156</v>
      </c>
      <c r="K621" t="s">
        <v>83</v>
      </c>
      <c r="L621" s="5">
        <v>7.1</v>
      </c>
      <c r="M621" t="str" cm="1">
        <f t="array" ref="M621">_xlfn.IFS(L621&lt;=2,"Flop",L621&lt;=5,"Average",L621&lt;=7,"Hit",L621&lt;=9,"Superhit",L621&gt;9,"BlockBuster")</f>
        <v>Superhit</v>
      </c>
      <c r="N621" s="6">
        <v>94019</v>
      </c>
      <c r="O621" s="6" t="str" cm="1">
        <f t="array" ref="O621">_xlfn.IFS(N621&lt;=100000,"Low",N621&lt;=500000,"Median",N621&lt;=1500000,"High",N621&gt;1500000,"Very High")</f>
        <v>Low</v>
      </c>
      <c r="P621">
        <v>30000000</v>
      </c>
      <c r="Q621">
        <v>29359216</v>
      </c>
      <c r="R621">
        <f t="shared" si="92"/>
        <v>-640784</v>
      </c>
      <c r="S621" t="str">
        <f t="shared" si="93"/>
        <v>Loss</v>
      </c>
      <c r="T621" s="1">
        <v>35263</v>
      </c>
      <c r="U621" t="s">
        <v>1092</v>
      </c>
      <c r="V621" s="14">
        <v>35263</v>
      </c>
      <c r="W621" t="str">
        <f t="shared" si="94"/>
        <v>July</v>
      </c>
      <c r="X621" s="4" t="str">
        <f t="shared" si="95"/>
        <v>1996</v>
      </c>
      <c r="Y621" s="6">
        <f t="shared" si="96"/>
        <v>1996</v>
      </c>
      <c r="Z621" s="4" t="str">
        <f t="shared" si="97"/>
        <v>17</v>
      </c>
      <c r="AA621" s="6">
        <f t="shared" si="98"/>
        <v>17</v>
      </c>
      <c r="AB621" t="str">
        <f t="shared" si="99"/>
        <v>Wednesday</v>
      </c>
    </row>
    <row r="622" spans="1:28" x14ac:dyDescent="0.25">
      <c r="A622" s="3" t="s">
        <v>1594</v>
      </c>
      <c r="B622" t="s">
        <v>1595</v>
      </c>
      <c r="C622" s="3" t="s">
        <v>1595</v>
      </c>
      <c r="D622" s="6">
        <v>0</v>
      </c>
      <c r="E622" s="6">
        <v>108</v>
      </c>
      <c r="F622" s="6">
        <f t="shared" si="90"/>
        <v>1</v>
      </c>
      <c r="G622" s="6">
        <f t="shared" si="91"/>
        <v>48</v>
      </c>
      <c r="H622" s="6" t="str" cm="1">
        <f t="array" ref="H622">_xlfn.IFS(E622&lt;=80,"Series",E622&lt;=120,"TV Movie",E622&gt;120,"Long Movie")</f>
        <v>TV Movie</v>
      </c>
      <c r="I622" t="s">
        <v>5529</v>
      </c>
      <c r="J622" t="s">
        <v>8162</v>
      </c>
      <c r="K622" t="s">
        <v>83</v>
      </c>
      <c r="L622" s="5">
        <v>7.2</v>
      </c>
      <c r="M622" t="str" cm="1">
        <f t="array" ref="M622">_xlfn.IFS(L622&lt;=2,"Flop",L622&lt;=5,"Average",L622&lt;=7,"Hit",L622&lt;=9,"Superhit",L622&gt;9,"BlockBuster")</f>
        <v>Superhit</v>
      </c>
      <c r="N622" s="6">
        <v>332998</v>
      </c>
      <c r="O622" s="6" t="str" cm="1">
        <f t="array" ref="O622">_xlfn.IFS(N622&lt;=100000,"Low",N622&lt;=500000,"Median",N622&lt;=1500000,"High",N622&gt;1500000,"Very High")</f>
        <v>Median</v>
      </c>
      <c r="P622">
        <v>19000000</v>
      </c>
      <c r="Q622">
        <v>25837111</v>
      </c>
      <c r="R622">
        <f t="shared" si="92"/>
        <v>6837111</v>
      </c>
      <c r="S622" t="str">
        <f t="shared" si="93"/>
        <v>Profit</v>
      </c>
      <c r="T622" s="1">
        <v>35083</v>
      </c>
      <c r="U622" t="s">
        <v>1126</v>
      </c>
      <c r="V622" s="14">
        <v>35083</v>
      </c>
      <c r="W622" t="str">
        <f t="shared" si="94"/>
        <v>January</v>
      </c>
      <c r="X622" s="4" t="str">
        <f t="shared" si="95"/>
        <v>1996</v>
      </c>
      <c r="Y622" s="6">
        <f t="shared" si="96"/>
        <v>1996</v>
      </c>
      <c r="Z622" s="4" t="str">
        <f t="shared" si="97"/>
        <v>19</v>
      </c>
      <c r="AA622" s="6">
        <f t="shared" si="98"/>
        <v>19</v>
      </c>
      <c r="AB622" t="str">
        <f t="shared" si="99"/>
        <v>Friday</v>
      </c>
    </row>
    <row r="623" spans="1:28" x14ac:dyDescent="0.25">
      <c r="A623" s="3" t="s">
        <v>1596</v>
      </c>
      <c r="B623" t="s">
        <v>1597</v>
      </c>
      <c r="C623" s="3" t="s">
        <v>1597</v>
      </c>
      <c r="D623" s="6">
        <v>0</v>
      </c>
      <c r="E623" s="6">
        <v>110</v>
      </c>
      <c r="F623" s="6">
        <f t="shared" si="90"/>
        <v>1</v>
      </c>
      <c r="G623" s="6">
        <f t="shared" si="91"/>
        <v>50</v>
      </c>
      <c r="H623" s="6" t="str" cm="1">
        <f t="array" ref="H623">_xlfn.IFS(E623&lt;=80,"Series",E623&lt;=120,"TV Movie",E623&gt;120,"Long Movie")</f>
        <v>TV Movie</v>
      </c>
      <c r="I623" t="s">
        <v>8158</v>
      </c>
      <c r="J623" t="s">
        <v>145</v>
      </c>
      <c r="K623" t="s">
        <v>3857</v>
      </c>
      <c r="L623" s="5">
        <v>6.8</v>
      </c>
      <c r="M623" t="str" cm="1">
        <f t="array" ref="M623">_xlfn.IFS(L623&lt;=2,"Flop",L623&lt;=5,"Average",L623&lt;=7,"Hit",L623&lt;=9,"Superhit",L623&gt;9,"BlockBuster")</f>
        <v>Hit</v>
      </c>
      <c r="N623" s="6">
        <v>64953</v>
      </c>
      <c r="O623" s="6" t="str" cm="1">
        <f t="array" ref="O623">_xlfn.IFS(N623&lt;=100000,"Low",N623&lt;=500000,"Median",N623&lt;=1500000,"High",N623&gt;1500000,"Very High")</f>
        <v>Low</v>
      </c>
      <c r="P623">
        <v>55000000</v>
      </c>
      <c r="Q623">
        <v>38619405</v>
      </c>
      <c r="R623">
        <f t="shared" si="92"/>
        <v>-16380595</v>
      </c>
      <c r="S623" t="str">
        <f t="shared" si="93"/>
        <v>Loss</v>
      </c>
      <c r="T623" s="1">
        <v>35341</v>
      </c>
      <c r="U623" t="s">
        <v>979</v>
      </c>
      <c r="V623" s="14">
        <v>35341</v>
      </c>
      <c r="W623" t="str">
        <f t="shared" si="94"/>
        <v>October</v>
      </c>
      <c r="X623" s="4" t="str">
        <f t="shared" si="95"/>
        <v>1996</v>
      </c>
      <c r="Y623" s="6">
        <f t="shared" si="96"/>
        <v>1996</v>
      </c>
      <c r="Z623" s="4" t="str">
        <f t="shared" si="97"/>
        <v>3</v>
      </c>
      <c r="AA623" s="6">
        <f t="shared" si="98"/>
        <v>3</v>
      </c>
      <c r="AB623" t="str">
        <f t="shared" si="99"/>
        <v>Thursday</v>
      </c>
    </row>
    <row r="624" spans="1:28" x14ac:dyDescent="0.25">
      <c r="A624" s="3" t="s">
        <v>1598</v>
      </c>
      <c r="B624" t="s">
        <v>1599</v>
      </c>
      <c r="C624" s="3" t="s">
        <v>1599</v>
      </c>
      <c r="D624" s="6">
        <v>0</v>
      </c>
      <c r="E624" s="6">
        <v>92</v>
      </c>
      <c r="F624" s="6">
        <f t="shared" si="90"/>
        <v>1</v>
      </c>
      <c r="G624" s="6">
        <f t="shared" si="91"/>
        <v>32</v>
      </c>
      <c r="H624" s="6" t="str" cm="1">
        <f t="array" ref="H624">_xlfn.IFS(E624&lt;=80,"Series",E624&lt;=120,"TV Movie",E624&gt;120,"Long Movie")</f>
        <v>TV Movie</v>
      </c>
      <c r="I624" t="s">
        <v>132</v>
      </c>
      <c r="J624" t="s">
        <v>8168</v>
      </c>
      <c r="K624" t="s">
        <v>5802</v>
      </c>
      <c r="L624" s="5">
        <v>7</v>
      </c>
      <c r="M624" t="str" cm="1">
        <f t="array" ref="M624">_xlfn.IFS(L624&lt;=2,"Flop",L624&lt;=5,"Average",L624&lt;=7,"Hit",L624&lt;=9,"Superhit",L624&gt;9,"BlockBuster")</f>
        <v>Hit</v>
      </c>
      <c r="N624" s="6">
        <v>241485</v>
      </c>
      <c r="O624" s="6" t="str" cm="1">
        <f t="array" ref="O624">_xlfn.IFS(N624&lt;=100000,"Low",N624&lt;=500000,"Median",N624&lt;=1500000,"High",N624&gt;1500000,"Very High")</f>
        <v>Median</v>
      </c>
      <c r="P624">
        <v>12000000</v>
      </c>
      <c r="Q624">
        <v>41205099</v>
      </c>
      <c r="R624">
        <f t="shared" si="92"/>
        <v>29205099</v>
      </c>
      <c r="S624" t="str">
        <f t="shared" si="93"/>
        <v>Profit</v>
      </c>
      <c r="T624" s="1">
        <v>35102</v>
      </c>
      <c r="U624" t="s">
        <v>1600</v>
      </c>
      <c r="V624" s="14">
        <v>35102</v>
      </c>
      <c r="W624" t="str">
        <f t="shared" si="94"/>
        <v>February</v>
      </c>
      <c r="X624" s="4" t="str">
        <f t="shared" si="95"/>
        <v>1996</v>
      </c>
      <c r="Y624" s="6">
        <f t="shared" si="96"/>
        <v>1996</v>
      </c>
      <c r="Z624" s="4" t="str">
        <f t="shared" si="97"/>
        <v>7</v>
      </c>
      <c r="AA624" s="6">
        <f t="shared" si="98"/>
        <v>7</v>
      </c>
      <c r="AB624" t="str">
        <f t="shared" si="99"/>
        <v>Wednesday</v>
      </c>
    </row>
    <row r="625" spans="1:28" x14ac:dyDescent="0.25">
      <c r="A625" s="3" t="s">
        <v>1601</v>
      </c>
      <c r="B625" t="s">
        <v>1602</v>
      </c>
      <c r="C625" s="3" t="s">
        <v>1602</v>
      </c>
      <c r="D625" s="6">
        <v>0</v>
      </c>
      <c r="E625" s="6">
        <v>91</v>
      </c>
      <c r="F625" s="6">
        <f t="shared" si="90"/>
        <v>1</v>
      </c>
      <c r="G625" s="6">
        <f t="shared" si="91"/>
        <v>31</v>
      </c>
      <c r="H625" s="6" t="str" cm="1">
        <f t="array" ref="H625">_xlfn.IFS(E625&lt;=80,"Series",E625&lt;=120,"TV Movie",E625&gt;120,"Long Movie")</f>
        <v>TV Movie</v>
      </c>
      <c r="I625" t="s">
        <v>8159</v>
      </c>
      <c r="J625" t="s">
        <v>145</v>
      </c>
      <c r="K625" t="s">
        <v>8163</v>
      </c>
      <c r="L625" s="5">
        <v>7</v>
      </c>
      <c r="M625" t="str" cm="1">
        <f t="array" ref="M625">_xlfn.IFS(L625&lt;=2,"Flop",L625&lt;=5,"Average",L625&lt;=7,"Hit",L625&lt;=9,"Superhit",L625&gt;9,"BlockBuster")</f>
        <v>Hit</v>
      </c>
      <c r="N625" s="6">
        <v>167833</v>
      </c>
      <c r="O625" s="6" t="str" cm="1">
        <f t="array" ref="O625">_xlfn.IFS(N625&lt;=100000,"Low",N625&lt;=500000,"Median",N625&lt;=1500000,"High",N625&gt;1500000,"Very High")</f>
        <v>Median</v>
      </c>
      <c r="P625">
        <v>100000000</v>
      </c>
      <c r="Q625">
        <v>325338851</v>
      </c>
      <c r="R625">
        <f t="shared" si="92"/>
        <v>225338851</v>
      </c>
      <c r="S625" t="str">
        <f t="shared" si="93"/>
        <v>Profit</v>
      </c>
      <c r="T625" s="1">
        <v>35235</v>
      </c>
      <c r="U625" t="s">
        <v>1603</v>
      </c>
      <c r="V625" s="14">
        <v>35235</v>
      </c>
      <c r="W625" t="str">
        <f t="shared" si="94"/>
        <v>June</v>
      </c>
      <c r="X625" s="4" t="str">
        <f t="shared" si="95"/>
        <v>1996</v>
      </c>
      <c r="Y625" s="6">
        <f t="shared" si="96"/>
        <v>1996</v>
      </c>
      <c r="Z625" s="4" t="str">
        <f t="shared" si="97"/>
        <v>19</v>
      </c>
      <c r="AA625" s="6">
        <f t="shared" si="98"/>
        <v>19</v>
      </c>
      <c r="AB625" t="str">
        <f t="shared" si="99"/>
        <v>Wednesday</v>
      </c>
    </row>
    <row r="626" spans="1:28" x14ac:dyDescent="0.25">
      <c r="A626" s="3" t="s">
        <v>1604</v>
      </c>
      <c r="B626" t="s">
        <v>1605</v>
      </c>
      <c r="C626" s="3" t="s">
        <v>1605</v>
      </c>
      <c r="D626" s="6">
        <v>0</v>
      </c>
      <c r="E626" s="6">
        <v>145</v>
      </c>
      <c r="F626" s="6">
        <f t="shared" si="90"/>
        <v>2</v>
      </c>
      <c r="G626" s="6">
        <f t="shared" si="91"/>
        <v>25</v>
      </c>
      <c r="H626" s="6" t="str" cm="1">
        <f t="array" ref="H626">_xlfn.IFS(E626&lt;=80,"Series",E626&lt;=120,"TV Movie",E626&gt;120,"Long Movie")</f>
        <v>Long Movie</v>
      </c>
      <c r="I626" t="s">
        <v>5529</v>
      </c>
      <c r="J626" t="s">
        <v>8158</v>
      </c>
      <c r="K626" t="s">
        <v>8161</v>
      </c>
      <c r="L626" s="5">
        <v>7</v>
      </c>
      <c r="M626" t="str" cm="1">
        <f t="array" ref="M626">_xlfn.IFS(L626&lt;=2,"Flop",L626&lt;=5,"Average",L626&lt;=7,"Hit",L626&lt;=9,"Superhit",L626&gt;9,"BlockBuster")</f>
        <v>Hit</v>
      </c>
      <c r="N626" s="6">
        <v>596490</v>
      </c>
      <c r="O626" s="6" t="str" cm="1">
        <f t="array" ref="O626">_xlfn.IFS(N626&lt;=100000,"Low",N626&lt;=500000,"Median",N626&lt;=1500000,"High",N626&gt;1500000,"Very High")</f>
        <v>High</v>
      </c>
      <c r="P626">
        <v>75000000</v>
      </c>
      <c r="Q626">
        <v>817400891</v>
      </c>
      <c r="R626">
        <f t="shared" si="92"/>
        <v>742400891</v>
      </c>
      <c r="S626" t="str">
        <f t="shared" si="93"/>
        <v>Profit</v>
      </c>
      <c r="T626" s="1">
        <v>35241</v>
      </c>
      <c r="U626" t="s">
        <v>1162</v>
      </c>
      <c r="V626" s="14">
        <v>35241</v>
      </c>
      <c r="W626" t="str">
        <f t="shared" si="94"/>
        <v>June</v>
      </c>
      <c r="X626" s="4" t="str">
        <f t="shared" si="95"/>
        <v>1996</v>
      </c>
      <c r="Y626" s="6">
        <f t="shared" si="96"/>
        <v>1996</v>
      </c>
      <c r="Z626" s="4" t="str">
        <f t="shared" si="97"/>
        <v>25</v>
      </c>
      <c r="AA626" s="6">
        <f t="shared" si="98"/>
        <v>25</v>
      </c>
      <c r="AB626" t="str">
        <f t="shared" si="99"/>
        <v>Tuesday</v>
      </c>
    </row>
    <row r="627" spans="1:28" x14ac:dyDescent="0.25">
      <c r="A627" s="3" t="s">
        <v>1606</v>
      </c>
      <c r="B627" t="s">
        <v>1607</v>
      </c>
      <c r="C627" s="3" t="s">
        <v>1607</v>
      </c>
      <c r="D627" s="6">
        <v>0</v>
      </c>
      <c r="E627" s="6">
        <v>113</v>
      </c>
      <c r="F627" s="6">
        <f t="shared" si="90"/>
        <v>1</v>
      </c>
      <c r="G627" s="6">
        <f t="shared" si="91"/>
        <v>53</v>
      </c>
      <c r="H627" s="6" t="str" cm="1">
        <f t="array" ref="H627">_xlfn.IFS(E627&lt;=80,"Series",E627&lt;=120,"TV Movie",E627&gt;120,"Long Movie")</f>
        <v>TV Movie</v>
      </c>
      <c r="I627" t="s">
        <v>132</v>
      </c>
      <c r="J627" t="s">
        <v>145</v>
      </c>
      <c r="K627" t="s">
        <v>8156</v>
      </c>
      <c r="L627" s="5">
        <v>5.8</v>
      </c>
      <c r="M627" t="str" cm="1">
        <f t="array" ref="M627">_xlfn.IFS(L627&lt;=2,"Flop",L627&lt;=5,"Average",L627&lt;=7,"Hit",L627&lt;=9,"Superhit",L627&gt;9,"BlockBuster")</f>
        <v>Hit</v>
      </c>
      <c r="N627" s="6">
        <v>62954</v>
      </c>
      <c r="O627" s="6" t="str" cm="1">
        <f t="array" ref="O627">_xlfn.IFS(N627&lt;=100000,"Low",N627&lt;=500000,"Median",N627&lt;=1500000,"High",N627&gt;1500000,"Very High")</f>
        <v>Low</v>
      </c>
      <c r="P627">
        <v>45000000</v>
      </c>
      <c r="Q627">
        <v>58620973</v>
      </c>
      <c r="R627">
        <f t="shared" si="92"/>
        <v>13620973</v>
      </c>
      <c r="S627" t="str">
        <f t="shared" si="93"/>
        <v>Profit</v>
      </c>
      <c r="T627" s="1">
        <v>35276</v>
      </c>
      <c r="U627" t="s">
        <v>66</v>
      </c>
      <c r="V627" s="14">
        <v>35276</v>
      </c>
      <c r="W627" t="str">
        <f t="shared" si="94"/>
        <v>July</v>
      </c>
      <c r="X627" s="4" t="str">
        <f t="shared" si="95"/>
        <v>1996</v>
      </c>
      <c r="Y627" s="6">
        <f t="shared" si="96"/>
        <v>1996</v>
      </c>
      <c r="Z627" s="4" t="str">
        <f t="shared" si="97"/>
        <v>30</v>
      </c>
      <c r="AA627" s="6">
        <f t="shared" si="98"/>
        <v>30</v>
      </c>
      <c r="AB627" t="str">
        <f t="shared" si="99"/>
        <v>Tuesday</v>
      </c>
    </row>
    <row r="628" spans="1:28" x14ac:dyDescent="0.25">
      <c r="A628" s="3" t="s">
        <v>1608</v>
      </c>
      <c r="B628" t="s">
        <v>1609</v>
      </c>
      <c r="C628" s="3" t="s">
        <v>1609</v>
      </c>
      <c r="D628" s="6">
        <v>0</v>
      </c>
      <c r="E628" s="6">
        <v>79</v>
      </c>
      <c r="F628" s="6">
        <f t="shared" si="90"/>
        <v>1</v>
      </c>
      <c r="G628" s="6">
        <f t="shared" si="91"/>
        <v>19</v>
      </c>
      <c r="H628" s="6" t="str" cm="1">
        <f t="array" ref="H628">_xlfn.IFS(E628&lt;=80,"Series",E628&lt;=120,"TV Movie",E628&gt;120,"Long Movie")</f>
        <v>Series</v>
      </c>
      <c r="I628" t="s">
        <v>8158</v>
      </c>
      <c r="J628" t="s">
        <v>8159</v>
      </c>
      <c r="K628" t="s">
        <v>8163</v>
      </c>
      <c r="L628" s="5">
        <v>6.7</v>
      </c>
      <c r="M628" t="str" cm="1">
        <f t="array" ref="M628">_xlfn.IFS(L628&lt;=2,"Flop",L628&lt;=5,"Average",L628&lt;=7,"Hit",L628&lt;=9,"Superhit",L628&gt;9,"BlockBuster")</f>
        <v>Hit</v>
      </c>
      <c r="N628" s="6">
        <v>72714</v>
      </c>
      <c r="O628" s="6" t="str" cm="1">
        <f t="array" ref="O628">_xlfn.IFS(N628&lt;=100000,"Low",N628&lt;=500000,"Median",N628&lt;=1500000,"High",N628&gt;1500000,"Very High")</f>
        <v>Low</v>
      </c>
      <c r="P628">
        <v>38000000</v>
      </c>
      <c r="Q628">
        <v>28946127</v>
      </c>
      <c r="R628">
        <f t="shared" si="92"/>
        <v>-9053873</v>
      </c>
      <c r="S628" t="str">
        <f t="shared" si="93"/>
        <v>Loss</v>
      </c>
      <c r="T628" s="1">
        <v>35167</v>
      </c>
      <c r="U628" t="s">
        <v>1242</v>
      </c>
      <c r="V628" s="14">
        <v>35167</v>
      </c>
      <c r="W628" t="str">
        <f t="shared" si="94"/>
        <v>April</v>
      </c>
      <c r="X628" s="4" t="str">
        <f t="shared" si="95"/>
        <v>1996</v>
      </c>
      <c r="Y628" s="6">
        <f t="shared" si="96"/>
        <v>1996</v>
      </c>
      <c r="Z628" s="4" t="str">
        <f t="shared" si="97"/>
        <v>12</v>
      </c>
      <c r="AA628" s="6">
        <f t="shared" si="98"/>
        <v>12</v>
      </c>
      <c r="AB628" t="str">
        <f t="shared" si="99"/>
        <v>Friday</v>
      </c>
    </row>
    <row r="629" spans="1:28" x14ac:dyDescent="0.25">
      <c r="A629" s="3" t="s">
        <v>1610</v>
      </c>
      <c r="B629" t="s">
        <v>1611</v>
      </c>
      <c r="C629" s="3" t="s">
        <v>1611</v>
      </c>
      <c r="D629" s="6">
        <v>0</v>
      </c>
      <c r="E629" s="6">
        <v>139</v>
      </c>
      <c r="F629" s="6">
        <f t="shared" si="90"/>
        <v>2</v>
      </c>
      <c r="G629" s="6">
        <f t="shared" si="91"/>
        <v>19</v>
      </c>
      <c r="H629" s="6" t="str" cm="1">
        <f t="array" ref="H629">_xlfn.IFS(E629&lt;=80,"Series",E629&lt;=120,"TV Movie",E629&gt;120,"Long Movie")</f>
        <v>Long Movie</v>
      </c>
      <c r="I629" t="s">
        <v>132</v>
      </c>
      <c r="J629" t="s">
        <v>145</v>
      </c>
      <c r="K629" t="s">
        <v>8157</v>
      </c>
      <c r="L629" s="5">
        <v>7.3</v>
      </c>
      <c r="M629" t="str" cm="1">
        <f t="array" ref="M629">_xlfn.IFS(L629&lt;=2,"Flop",L629&lt;=5,"Average",L629&lt;=7,"Hit",L629&lt;=9,"Superhit",L629&gt;9,"BlockBuster")</f>
        <v>Superhit</v>
      </c>
      <c r="N629" s="6">
        <v>281319</v>
      </c>
      <c r="O629" s="6" t="str" cm="1">
        <f t="array" ref="O629">_xlfn.IFS(N629&lt;=100000,"Low",N629&lt;=500000,"Median",N629&lt;=1500000,"High",N629&gt;1500000,"Very High")</f>
        <v>Median</v>
      </c>
      <c r="P629">
        <v>50000000</v>
      </c>
      <c r="Q629">
        <v>273552592</v>
      </c>
      <c r="R629">
        <f t="shared" si="92"/>
        <v>223552592</v>
      </c>
      <c r="S629" t="str">
        <f t="shared" si="93"/>
        <v>Profit</v>
      </c>
      <c r="T629" s="1">
        <v>35405</v>
      </c>
      <c r="U629" t="s">
        <v>1612</v>
      </c>
      <c r="V629" s="14">
        <v>35405</v>
      </c>
      <c r="W629" t="str">
        <f t="shared" si="94"/>
        <v>December</v>
      </c>
      <c r="X629" s="4" t="str">
        <f t="shared" si="95"/>
        <v>1996</v>
      </c>
      <c r="Y629" s="6">
        <f t="shared" si="96"/>
        <v>1996</v>
      </c>
      <c r="Z629" s="4" t="str">
        <f t="shared" si="97"/>
        <v>6</v>
      </c>
      <c r="AA629" s="6">
        <f t="shared" si="98"/>
        <v>6</v>
      </c>
      <c r="AB629" t="str">
        <f t="shared" si="99"/>
        <v>Friday</v>
      </c>
    </row>
    <row r="630" spans="1:28" x14ac:dyDescent="0.25">
      <c r="A630" s="3" t="s">
        <v>1613</v>
      </c>
      <c r="B630" t="s">
        <v>1614</v>
      </c>
      <c r="C630" s="3" t="s">
        <v>1614</v>
      </c>
      <c r="D630" s="6">
        <v>0</v>
      </c>
      <c r="E630" s="6">
        <v>89</v>
      </c>
      <c r="F630" s="6">
        <f t="shared" si="90"/>
        <v>1</v>
      </c>
      <c r="G630" s="6">
        <f t="shared" si="91"/>
        <v>29</v>
      </c>
      <c r="H630" s="6" t="str" cm="1">
        <f t="array" ref="H630">_xlfn.IFS(E630&lt;=80,"Series",E630&lt;=120,"TV Movie",E630&gt;120,"Long Movie")</f>
        <v>TV Movie</v>
      </c>
      <c r="I630" t="s">
        <v>8158</v>
      </c>
      <c r="J630" t="s">
        <v>132</v>
      </c>
      <c r="K630" t="s">
        <v>8163</v>
      </c>
      <c r="L630" s="5">
        <v>5.7</v>
      </c>
      <c r="M630" t="str" cm="1">
        <f t="array" ref="M630">_xlfn.IFS(L630&lt;=2,"Flop",L630&lt;=5,"Average",L630&lt;=7,"Hit",L630&lt;=9,"Superhit",L630&gt;9,"BlockBuster")</f>
        <v>Hit</v>
      </c>
      <c r="N630" s="6">
        <v>110632</v>
      </c>
      <c r="O630" s="6" t="str" cm="1">
        <f t="array" ref="O630">_xlfn.IFS(N630&lt;=100000,"Low",N630&lt;=500000,"Median",N630&lt;=1500000,"High",N630&gt;1500000,"Very High")</f>
        <v>Median</v>
      </c>
      <c r="P630">
        <v>60000000</v>
      </c>
      <c r="Q630">
        <v>129832389</v>
      </c>
      <c r="R630">
        <f t="shared" si="92"/>
        <v>69832389</v>
      </c>
      <c r="S630" t="str">
        <f t="shared" si="93"/>
        <v>Profit</v>
      </c>
      <c r="T630" s="1">
        <v>35385</v>
      </c>
      <c r="U630" t="s">
        <v>1314</v>
      </c>
      <c r="V630" s="14">
        <v>35385</v>
      </c>
      <c r="W630" t="str">
        <f t="shared" si="94"/>
        <v>November</v>
      </c>
      <c r="X630" s="4" t="str">
        <f t="shared" si="95"/>
        <v>1996</v>
      </c>
      <c r="Y630" s="6">
        <f t="shared" si="96"/>
        <v>1996</v>
      </c>
      <c r="Z630" s="4" t="str">
        <f t="shared" si="97"/>
        <v>16</v>
      </c>
      <c r="AA630" s="6">
        <f t="shared" si="98"/>
        <v>16</v>
      </c>
      <c r="AB630" t="str">
        <f t="shared" si="99"/>
        <v>Saturday</v>
      </c>
    </row>
    <row r="631" spans="1:28" x14ac:dyDescent="0.25">
      <c r="A631" s="3" t="s">
        <v>1615</v>
      </c>
      <c r="B631" t="s">
        <v>1616</v>
      </c>
      <c r="C631" s="3" t="s">
        <v>1616</v>
      </c>
      <c r="D631" s="6">
        <v>0</v>
      </c>
      <c r="E631" s="6">
        <v>114</v>
      </c>
      <c r="F631" s="6">
        <f t="shared" si="90"/>
        <v>1</v>
      </c>
      <c r="G631" s="6">
        <f t="shared" si="91"/>
        <v>54</v>
      </c>
      <c r="H631" s="6" t="str" cm="1">
        <f t="array" ref="H631">_xlfn.IFS(E631&lt;=80,"Series",E631&lt;=120,"TV Movie",E631&gt;120,"Long Movie")</f>
        <v>TV Movie</v>
      </c>
      <c r="I631" t="s">
        <v>132</v>
      </c>
      <c r="J631" t="s">
        <v>8168</v>
      </c>
      <c r="K631" t="s">
        <v>5802</v>
      </c>
      <c r="L631" s="5">
        <v>6.9</v>
      </c>
      <c r="M631" t="str" cm="1">
        <f t="array" ref="M631">_xlfn.IFS(L631&lt;=2,"Flop",L631&lt;=5,"Average",L631&lt;=7,"Hit",L631&lt;=9,"Superhit",L631&gt;9,"BlockBuster")</f>
        <v>Hit</v>
      </c>
      <c r="N631" s="6">
        <v>89386</v>
      </c>
      <c r="O631" s="6" t="str" cm="1">
        <f t="array" ref="O631">_xlfn.IFS(N631&lt;=100000,"Low",N631&lt;=500000,"Median",N631&lt;=1500000,"High",N631&gt;1500000,"Very High")</f>
        <v>Low</v>
      </c>
      <c r="P631">
        <v>27000000</v>
      </c>
      <c r="Q631">
        <v>25023434</v>
      </c>
      <c r="R631">
        <f t="shared" si="92"/>
        <v>-1976566</v>
      </c>
      <c r="S631" t="str">
        <f t="shared" si="93"/>
        <v>Loss</v>
      </c>
      <c r="T631" s="1">
        <v>35250</v>
      </c>
      <c r="U631" t="s">
        <v>1617</v>
      </c>
      <c r="V631" s="14">
        <v>35250</v>
      </c>
      <c r="W631" t="str">
        <f t="shared" si="94"/>
        <v>July</v>
      </c>
      <c r="X631" s="4" t="str">
        <f t="shared" si="95"/>
        <v>1996</v>
      </c>
      <c r="Y631" s="6">
        <f t="shared" si="96"/>
        <v>1996</v>
      </c>
      <c r="Z631" s="4" t="str">
        <f t="shared" si="97"/>
        <v>4</v>
      </c>
      <c r="AA631" s="6">
        <f t="shared" si="98"/>
        <v>4</v>
      </c>
      <c r="AB631" t="str">
        <f t="shared" si="99"/>
        <v>Thursday</v>
      </c>
    </row>
    <row r="632" spans="1:28" x14ac:dyDescent="0.25">
      <c r="A632" s="3" t="s">
        <v>1618</v>
      </c>
      <c r="B632" t="s">
        <v>1619</v>
      </c>
      <c r="C632" s="3" t="s">
        <v>1619</v>
      </c>
      <c r="D632" s="6">
        <v>0</v>
      </c>
      <c r="E632" s="6">
        <v>101</v>
      </c>
      <c r="F632" s="6">
        <f t="shared" si="90"/>
        <v>1</v>
      </c>
      <c r="G632" s="6">
        <f t="shared" si="91"/>
        <v>41</v>
      </c>
      <c r="H632" s="6" t="str" cm="1">
        <f t="array" ref="H632">_xlfn.IFS(E632&lt;=80,"Series",E632&lt;=120,"TV Movie",E632&gt;120,"Long Movie")</f>
        <v>TV Movie</v>
      </c>
      <c r="I632" t="s">
        <v>5529</v>
      </c>
      <c r="J632" t="s">
        <v>8162</v>
      </c>
      <c r="K632" t="s">
        <v>145</v>
      </c>
      <c r="L632" s="5">
        <v>6.4</v>
      </c>
      <c r="M632" t="str" cm="1">
        <f t="array" ref="M632">_xlfn.IFS(L632&lt;=2,"Flop",L632&lt;=5,"Average",L632&lt;=7,"Hit",L632&lt;=9,"Superhit",L632&gt;9,"BlockBuster")</f>
        <v>Hit</v>
      </c>
      <c r="N632" s="6">
        <v>60296</v>
      </c>
      <c r="O632" s="6" t="str" cm="1">
        <f t="array" ref="O632">_xlfn.IFS(N632&lt;=100000,"Low",N632&lt;=500000,"Median",N632&lt;=1500000,"High",N632&gt;1500000,"Very High")</f>
        <v>Low</v>
      </c>
      <c r="P632">
        <v>67000000</v>
      </c>
      <c r="Q632">
        <v>47267001</v>
      </c>
      <c r="R632">
        <f t="shared" si="92"/>
        <v>-19732999</v>
      </c>
      <c r="S632" t="str">
        <f t="shared" si="93"/>
        <v>Loss</v>
      </c>
      <c r="T632" s="2">
        <v>35309</v>
      </c>
      <c r="U632" t="s">
        <v>266</v>
      </c>
      <c r="V632" s="14">
        <v>35309</v>
      </c>
      <c r="W632" t="str">
        <f t="shared" si="94"/>
        <v>September</v>
      </c>
      <c r="X632" s="4" t="str">
        <f t="shared" si="95"/>
        <v>1996</v>
      </c>
      <c r="Y632" s="6">
        <f t="shared" si="96"/>
        <v>1996</v>
      </c>
      <c r="Z632" s="4" t="str">
        <f t="shared" si="97"/>
        <v>1</v>
      </c>
      <c r="AA632" s="6">
        <f t="shared" si="98"/>
        <v>1</v>
      </c>
      <c r="AB632" t="str">
        <f t="shared" si="99"/>
        <v>Sunday</v>
      </c>
    </row>
    <row r="633" spans="1:28" x14ac:dyDescent="0.25">
      <c r="A633" s="3" t="s">
        <v>1620</v>
      </c>
      <c r="B633" t="s">
        <v>1621</v>
      </c>
      <c r="C633" s="3" t="s">
        <v>1621</v>
      </c>
      <c r="D633" s="6">
        <v>0</v>
      </c>
      <c r="E633" s="6">
        <v>121</v>
      </c>
      <c r="F633" s="6">
        <f t="shared" si="90"/>
        <v>2</v>
      </c>
      <c r="G633" s="6">
        <f t="shared" si="91"/>
        <v>1</v>
      </c>
      <c r="H633" s="6" t="str" cm="1">
        <f t="array" ref="H633">_xlfn.IFS(E633&lt;=80,"Series",E633&lt;=120,"TV Movie",E633&gt;120,"Long Movie")</f>
        <v>Long Movie</v>
      </c>
      <c r="I633" t="s">
        <v>5529</v>
      </c>
      <c r="J633" t="s">
        <v>8162</v>
      </c>
      <c r="K633" t="s">
        <v>145</v>
      </c>
      <c r="L633" s="5">
        <v>6.8</v>
      </c>
      <c r="M633" t="str" cm="1">
        <f t="array" ref="M633">_xlfn.IFS(L633&lt;=2,"Flop",L633&lt;=5,"Average",L633&lt;=7,"Hit",L633&lt;=9,"Superhit",L633&gt;9,"BlockBuster")</f>
        <v>Hit</v>
      </c>
      <c r="N633" s="6">
        <v>83667</v>
      </c>
      <c r="O633" s="6" t="str" cm="1">
        <f t="array" ref="O633">_xlfn.IFS(N633&lt;=100000,"Low",N633&lt;=500000,"Median",N633&lt;=1500000,"High",N633&gt;1500000,"Very High")</f>
        <v>Low</v>
      </c>
      <c r="P633">
        <v>65000000</v>
      </c>
      <c r="Q633">
        <v>89456761</v>
      </c>
      <c r="R633">
        <f t="shared" si="92"/>
        <v>24456761</v>
      </c>
      <c r="S633" t="str">
        <f t="shared" si="93"/>
        <v>Profit</v>
      </c>
      <c r="T633" s="1">
        <v>35345</v>
      </c>
      <c r="U633" t="s">
        <v>801</v>
      </c>
      <c r="V633" s="14">
        <v>35345</v>
      </c>
      <c r="W633" t="str">
        <f t="shared" si="94"/>
        <v>October</v>
      </c>
      <c r="X633" s="4" t="str">
        <f t="shared" si="95"/>
        <v>1996</v>
      </c>
      <c r="Y633" s="6">
        <f t="shared" si="96"/>
        <v>1996</v>
      </c>
      <c r="Z633" s="4" t="str">
        <f t="shared" si="97"/>
        <v>7</v>
      </c>
      <c r="AA633" s="6">
        <f t="shared" si="98"/>
        <v>7</v>
      </c>
      <c r="AB633" t="str">
        <f t="shared" si="99"/>
        <v>Monday</v>
      </c>
    </row>
    <row r="634" spans="1:28" x14ac:dyDescent="0.25">
      <c r="A634" s="3" t="s">
        <v>1622</v>
      </c>
      <c r="B634" t="s">
        <v>1623</v>
      </c>
      <c r="C634" s="3" t="s">
        <v>1623</v>
      </c>
      <c r="D634" s="6">
        <v>0</v>
      </c>
      <c r="E634" s="6">
        <v>134</v>
      </c>
      <c r="F634" s="6">
        <f t="shared" si="90"/>
        <v>2</v>
      </c>
      <c r="G634" s="6">
        <f t="shared" si="91"/>
        <v>14</v>
      </c>
      <c r="H634" s="6" t="str" cm="1">
        <f t="array" ref="H634">_xlfn.IFS(E634&lt;=80,"Series",E634&lt;=120,"TV Movie",E634&gt;120,"Long Movie")</f>
        <v>Long Movie</v>
      </c>
      <c r="I634" t="s">
        <v>8166</v>
      </c>
      <c r="J634" t="s">
        <v>3857</v>
      </c>
      <c r="K634" t="s">
        <v>5802</v>
      </c>
      <c r="L634" s="5">
        <v>7.6</v>
      </c>
      <c r="M634" t="str" cm="1">
        <f t="array" ref="M634">_xlfn.IFS(L634&lt;=2,"Flop",L634&lt;=5,"Average",L634&lt;=7,"Hit",L634&lt;=9,"Superhit",L634&gt;9,"BlockBuster")</f>
        <v>Superhit</v>
      </c>
      <c r="N634" s="6">
        <v>150138</v>
      </c>
      <c r="O634" s="6" t="str" cm="1">
        <f t="array" ref="O634">_xlfn.IFS(N634&lt;=100000,"Low",N634&lt;=500000,"Median",N634&lt;=1500000,"High",N634&gt;1500000,"Very High")</f>
        <v>Median</v>
      </c>
      <c r="P634">
        <v>15000000</v>
      </c>
      <c r="Q634">
        <v>3836807</v>
      </c>
      <c r="R634">
        <f t="shared" si="92"/>
        <v>-11163193</v>
      </c>
      <c r="S634" t="str">
        <f t="shared" si="93"/>
        <v>Loss</v>
      </c>
      <c r="T634" s="1">
        <v>35445</v>
      </c>
      <c r="U634" t="s">
        <v>164</v>
      </c>
      <c r="V634" s="14">
        <v>35445</v>
      </c>
      <c r="W634" t="str">
        <f t="shared" si="94"/>
        <v>January</v>
      </c>
      <c r="X634" s="4" t="str">
        <f t="shared" si="95"/>
        <v>1997</v>
      </c>
      <c r="Y634" s="6">
        <f t="shared" si="96"/>
        <v>1997</v>
      </c>
      <c r="Z634" s="4" t="str">
        <f t="shared" si="97"/>
        <v>15</v>
      </c>
      <c r="AA634" s="6">
        <f t="shared" si="98"/>
        <v>15</v>
      </c>
      <c r="AB634" t="str">
        <f t="shared" si="99"/>
        <v>Wednesday</v>
      </c>
    </row>
    <row r="635" spans="1:28" x14ac:dyDescent="0.25">
      <c r="A635" s="3" t="s">
        <v>1624</v>
      </c>
      <c r="B635" t="s">
        <v>1625</v>
      </c>
      <c r="C635" s="3" t="s">
        <v>1625</v>
      </c>
      <c r="D635" s="6">
        <v>0</v>
      </c>
      <c r="E635" s="6">
        <v>106</v>
      </c>
      <c r="F635" s="6">
        <f t="shared" si="90"/>
        <v>1</v>
      </c>
      <c r="G635" s="6">
        <f t="shared" si="91"/>
        <v>46</v>
      </c>
      <c r="H635" s="6" t="str" cm="1">
        <f t="array" ref="H635">_xlfn.IFS(E635&lt;=80,"Series",E635&lt;=120,"TV Movie",E635&gt;120,"Long Movie")</f>
        <v>TV Movie</v>
      </c>
      <c r="I635" t="s">
        <v>132</v>
      </c>
      <c r="J635" t="s">
        <v>8161</v>
      </c>
      <c r="K635" t="s">
        <v>5802</v>
      </c>
      <c r="L635" s="5">
        <v>6.4</v>
      </c>
      <c r="M635" t="str" cm="1">
        <f t="array" ref="M635">_xlfn.IFS(L635&lt;=2,"Flop",L635&lt;=5,"Average",L635&lt;=7,"Hit",L635&lt;=9,"Superhit",L635&gt;9,"BlockBuster")</f>
        <v>Hit</v>
      </c>
      <c r="N635" s="6">
        <v>239130</v>
      </c>
      <c r="O635" s="6" t="str" cm="1">
        <f t="array" ref="O635">_xlfn.IFS(N635&lt;=100000,"Low",N635&lt;=500000,"Median",N635&lt;=1500000,"High",N635&gt;1500000,"Very High")</f>
        <v>Median</v>
      </c>
      <c r="P635">
        <v>70000000</v>
      </c>
      <c r="Q635">
        <v>101381197</v>
      </c>
      <c r="R635">
        <f t="shared" si="92"/>
        <v>31381197</v>
      </c>
      <c r="S635" t="str">
        <f t="shared" si="93"/>
        <v>Profit</v>
      </c>
      <c r="T635" s="1">
        <v>35411</v>
      </c>
      <c r="U635" t="s">
        <v>575</v>
      </c>
      <c r="V635" s="14">
        <v>35411</v>
      </c>
      <c r="W635" t="str">
        <f t="shared" si="94"/>
        <v>December</v>
      </c>
      <c r="X635" s="4" t="str">
        <f t="shared" si="95"/>
        <v>1996</v>
      </c>
      <c r="Y635" s="6">
        <f t="shared" si="96"/>
        <v>1996</v>
      </c>
      <c r="Z635" s="4" t="str">
        <f t="shared" si="97"/>
        <v>12</v>
      </c>
      <c r="AA635" s="6">
        <f t="shared" si="98"/>
        <v>12</v>
      </c>
      <c r="AB635" t="str">
        <f t="shared" si="99"/>
        <v>Thursday</v>
      </c>
    </row>
    <row r="636" spans="1:28" x14ac:dyDescent="0.25">
      <c r="A636" s="3" t="s">
        <v>1626</v>
      </c>
      <c r="B636" t="s">
        <v>1627</v>
      </c>
      <c r="C636" s="3" t="s">
        <v>1627</v>
      </c>
      <c r="D636" s="6">
        <v>0</v>
      </c>
      <c r="E636" s="6">
        <v>98</v>
      </c>
      <c r="F636" s="6">
        <f t="shared" si="90"/>
        <v>1</v>
      </c>
      <c r="G636" s="6">
        <f t="shared" si="91"/>
        <v>38</v>
      </c>
      <c r="H636" s="6" t="str" cm="1">
        <f t="array" ref="H636">_xlfn.IFS(E636&lt;=80,"Series",E636&lt;=120,"TV Movie",E636&gt;120,"Long Movie")</f>
        <v>TV Movie</v>
      </c>
      <c r="I636" t="s">
        <v>132</v>
      </c>
      <c r="J636" t="s">
        <v>8163</v>
      </c>
      <c r="K636" t="s">
        <v>8156</v>
      </c>
      <c r="L636" s="5">
        <v>7</v>
      </c>
      <c r="M636" t="str" cm="1">
        <f t="array" ref="M636">_xlfn.IFS(L636&lt;=2,"Flop",L636&lt;=5,"Average",L636&lt;=7,"Hit",L636&lt;=9,"Superhit",L636&gt;9,"BlockBuster")</f>
        <v>Hit</v>
      </c>
      <c r="N636" s="6">
        <v>169200</v>
      </c>
      <c r="O636" s="6" t="str" cm="1">
        <f t="array" ref="O636">_xlfn.IFS(N636&lt;=100000,"Low",N636&lt;=500000,"Median",N636&lt;=1500000,"High",N636&gt;1500000,"Very High")</f>
        <v>Median</v>
      </c>
      <c r="P636">
        <v>36000000</v>
      </c>
      <c r="Q636">
        <v>33459416</v>
      </c>
      <c r="R636">
        <f t="shared" si="92"/>
        <v>-2540584</v>
      </c>
      <c r="S636" t="str">
        <f t="shared" si="93"/>
        <v>Loss</v>
      </c>
      <c r="T636" s="1">
        <v>35274</v>
      </c>
      <c r="U636" t="s">
        <v>919</v>
      </c>
      <c r="V636" s="14">
        <v>35274</v>
      </c>
      <c r="W636" t="str">
        <f t="shared" si="94"/>
        <v>July</v>
      </c>
      <c r="X636" s="4" t="str">
        <f t="shared" si="95"/>
        <v>1996</v>
      </c>
      <c r="Y636" s="6">
        <f t="shared" si="96"/>
        <v>1996</v>
      </c>
      <c r="Z636" s="4" t="str">
        <f t="shared" si="97"/>
        <v>28</v>
      </c>
      <c r="AA636" s="6">
        <f t="shared" si="98"/>
        <v>28</v>
      </c>
      <c r="AB636" t="str">
        <f t="shared" si="99"/>
        <v>Sunday</v>
      </c>
    </row>
    <row r="637" spans="1:28" x14ac:dyDescent="0.25">
      <c r="A637" s="3" t="s">
        <v>1628</v>
      </c>
      <c r="B637" t="s">
        <v>1629</v>
      </c>
      <c r="C637" s="3" t="s">
        <v>1629</v>
      </c>
      <c r="D637" s="6">
        <v>0</v>
      </c>
      <c r="E637" s="6">
        <v>110</v>
      </c>
      <c r="F637" s="6">
        <f t="shared" si="90"/>
        <v>1</v>
      </c>
      <c r="G637" s="6">
        <f t="shared" si="91"/>
        <v>50</v>
      </c>
      <c r="H637" s="6" t="str" cm="1">
        <f t="array" ref="H637">_xlfn.IFS(E637&lt;=80,"Series",E637&lt;=120,"TV Movie",E637&gt;120,"Long Movie")</f>
        <v>TV Movie</v>
      </c>
      <c r="I637" t="s">
        <v>5529</v>
      </c>
      <c r="J637" t="s">
        <v>8158</v>
      </c>
      <c r="K637" t="s">
        <v>3857</v>
      </c>
      <c r="L637" s="5">
        <v>7.2</v>
      </c>
      <c r="M637" t="str" cm="1">
        <f t="array" ref="M637">_xlfn.IFS(L637&lt;=2,"Flop",L637&lt;=5,"Average",L637&lt;=7,"Hit",L637&lt;=9,"Superhit",L637&gt;9,"BlockBuster")</f>
        <v>Superhit</v>
      </c>
      <c r="N637" s="6">
        <v>460380</v>
      </c>
      <c r="O637" s="6" t="str" cm="1">
        <f t="array" ref="O637">_xlfn.IFS(N637&lt;=100000,"Low",N637&lt;=500000,"Median",N637&lt;=1500000,"High",N637&gt;1500000,"Very High")</f>
        <v>Median</v>
      </c>
      <c r="P637">
        <v>80000000</v>
      </c>
      <c r="Q637">
        <v>457696391</v>
      </c>
      <c r="R637">
        <f t="shared" si="92"/>
        <v>377696391</v>
      </c>
      <c r="S637" t="str">
        <f t="shared" si="93"/>
        <v>Profit</v>
      </c>
      <c r="T637" s="1">
        <v>35205</v>
      </c>
      <c r="U637" t="s">
        <v>161</v>
      </c>
      <c r="V637" s="14">
        <v>35205</v>
      </c>
      <c r="W637" t="str">
        <f t="shared" si="94"/>
        <v>May</v>
      </c>
      <c r="X637" s="4" t="str">
        <f t="shared" si="95"/>
        <v>1996</v>
      </c>
      <c r="Y637" s="6">
        <f t="shared" si="96"/>
        <v>1996</v>
      </c>
      <c r="Z637" s="4" t="str">
        <f t="shared" si="97"/>
        <v>20</v>
      </c>
      <c r="AA637" s="6">
        <f t="shared" si="98"/>
        <v>20</v>
      </c>
      <c r="AB637" t="str">
        <f t="shared" si="99"/>
        <v>Monday</v>
      </c>
    </row>
    <row r="638" spans="1:28" x14ac:dyDescent="0.25">
      <c r="A638" s="3" t="s">
        <v>1630</v>
      </c>
      <c r="B638" t="s">
        <v>1631</v>
      </c>
      <c r="C638" s="3" t="s">
        <v>1631</v>
      </c>
      <c r="D638" s="6">
        <v>0</v>
      </c>
      <c r="E638" s="6">
        <v>95</v>
      </c>
      <c r="F638" s="6">
        <f t="shared" si="90"/>
        <v>1</v>
      </c>
      <c r="G638" s="6">
        <f t="shared" si="91"/>
        <v>35</v>
      </c>
      <c r="H638" s="6" t="str" cm="1">
        <f t="array" ref="H638">_xlfn.IFS(E638&lt;=80,"Series",E638&lt;=120,"TV Movie",E638&gt;120,"Long Movie")</f>
        <v>TV Movie</v>
      </c>
      <c r="I638" t="s">
        <v>132</v>
      </c>
      <c r="J638" t="s">
        <v>8157</v>
      </c>
      <c r="K638" t="s">
        <v>8161</v>
      </c>
      <c r="L638" s="5">
        <v>5.7</v>
      </c>
      <c r="M638" t="str" cm="1">
        <f t="array" ref="M638">_xlfn.IFS(L638&lt;=2,"Flop",L638&lt;=5,"Average",L638&lt;=7,"Hit",L638&lt;=9,"Superhit",L638&gt;9,"BlockBuster")</f>
        <v>Hit</v>
      </c>
      <c r="N638" s="6">
        <v>121901</v>
      </c>
      <c r="O638" s="6" t="str" cm="1">
        <f t="array" ref="O638">_xlfn.IFS(N638&lt;=100000,"Low",N638&lt;=500000,"Median",N638&lt;=1500000,"High",N638&gt;1500000,"Very High")</f>
        <v>Median</v>
      </c>
      <c r="P638">
        <v>54000000</v>
      </c>
      <c r="Q638">
        <v>273961019</v>
      </c>
      <c r="R638">
        <f t="shared" si="92"/>
        <v>219961019</v>
      </c>
      <c r="S638" t="str">
        <f t="shared" si="93"/>
        <v>Profit</v>
      </c>
      <c r="T638" s="1">
        <v>35243</v>
      </c>
      <c r="U638" t="s">
        <v>1289</v>
      </c>
      <c r="V638" s="14">
        <v>35243</v>
      </c>
      <c r="W638" t="str">
        <f t="shared" si="94"/>
        <v>June</v>
      </c>
      <c r="X638" s="4" t="str">
        <f t="shared" si="95"/>
        <v>1996</v>
      </c>
      <c r="Y638" s="6">
        <f t="shared" si="96"/>
        <v>1996</v>
      </c>
      <c r="Z638" s="4" t="str">
        <f t="shared" si="97"/>
        <v>27</v>
      </c>
      <c r="AA638" s="6">
        <f t="shared" si="98"/>
        <v>27</v>
      </c>
      <c r="AB638" t="str">
        <f t="shared" si="99"/>
        <v>Thursday</v>
      </c>
    </row>
    <row r="639" spans="1:28" x14ac:dyDescent="0.25">
      <c r="A639" s="3" t="s">
        <v>1632</v>
      </c>
      <c r="B639" t="s">
        <v>1633</v>
      </c>
      <c r="C639" s="3" t="s">
        <v>1633</v>
      </c>
      <c r="D639" s="6">
        <v>0</v>
      </c>
      <c r="E639" s="6">
        <v>130</v>
      </c>
      <c r="F639" s="6">
        <f t="shared" si="90"/>
        <v>2</v>
      </c>
      <c r="G639" s="6">
        <f t="shared" si="91"/>
        <v>10</v>
      </c>
      <c r="H639" s="6" t="str" cm="1">
        <f t="array" ref="H639">_xlfn.IFS(E639&lt;=80,"Series",E639&lt;=120,"TV Movie",E639&gt;120,"Long Movie")</f>
        <v>Long Movie</v>
      </c>
      <c r="I639" t="s">
        <v>8160</v>
      </c>
      <c r="J639" t="s">
        <v>145</v>
      </c>
      <c r="K639" t="s">
        <v>5802</v>
      </c>
      <c r="L639" s="5">
        <v>7.3</v>
      </c>
      <c r="M639" t="str" cm="1">
        <f t="array" ref="M639">_xlfn.IFS(L639&lt;=2,"Flop",L639&lt;=5,"Average",L639&lt;=7,"Hit",L639&lt;=9,"Superhit",L639&gt;9,"BlockBuster")</f>
        <v>Superhit</v>
      </c>
      <c r="N639" s="6">
        <v>99280</v>
      </c>
      <c r="O639" s="6" t="str" cm="1">
        <f t="array" ref="O639">_xlfn.IFS(N639&lt;=100000,"Low",N639&lt;=500000,"Median",N639&lt;=1500000,"High",N639&gt;1500000,"Very High")</f>
        <v>Low</v>
      </c>
      <c r="P639">
        <v>36000000</v>
      </c>
      <c r="Q639">
        <v>20300385</v>
      </c>
      <c r="R639">
        <f t="shared" si="92"/>
        <v>-15699615</v>
      </c>
      <c r="S639" t="str">
        <f t="shared" si="93"/>
        <v>Loss</v>
      </c>
      <c r="T639" s="1">
        <v>35351</v>
      </c>
      <c r="U639" t="s">
        <v>146</v>
      </c>
      <c r="V639" s="14">
        <v>35351</v>
      </c>
      <c r="W639" t="str">
        <f t="shared" si="94"/>
        <v>October</v>
      </c>
      <c r="X639" s="4" t="str">
        <f t="shared" si="95"/>
        <v>1996</v>
      </c>
      <c r="Y639" s="6">
        <f t="shared" si="96"/>
        <v>1996</v>
      </c>
      <c r="Z639" s="4" t="str">
        <f t="shared" si="97"/>
        <v>13</v>
      </c>
      <c r="AA639" s="6">
        <f t="shared" si="98"/>
        <v>13</v>
      </c>
      <c r="AB639" t="str">
        <f t="shared" si="99"/>
        <v>Sunday</v>
      </c>
    </row>
    <row r="640" spans="1:28" x14ac:dyDescent="0.25">
      <c r="A640" s="3" t="s">
        <v>1634</v>
      </c>
      <c r="B640" t="s">
        <v>1635</v>
      </c>
      <c r="C640" s="3" t="s">
        <v>1635</v>
      </c>
      <c r="D640" s="6">
        <v>0</v>
      </c>
      <c r="E640" s="6">
        <v>123</v>
      </c>
      <c r="F640" s="6">
        <f t="shared" si="90"/>
        <v>2</v>
      </c>
      <c r="G640" s="6">
        <f t="shared" si="91"/>
        <v>3</v>
      </c>
      <c r="H640" s="6" t="str" cm="1">
        <f t="array" ref="H640">_xlfn.IFS(E640&lt;=80,"Series",E640&lt;=120,"TV Movie",E640&gt;120,"Long Movie")</f>
        <v>Long Movie</v>
      </c>
      <c r="I640" t="s">
        <v>145</v>
      </c>
      <c r="J640" t="s">
        <v>8156</v>
      </c>
      <c r="K640" t="s">
        <v>8157</v>
      </c>
      <c r="L640" s="5">
        <v>6.4</v>
      </c>
      <c r="M640" t="str" cm="1">
        <f t="array" ref="M640">_xlfn.IFS(L640&lt;=2,"Flop",L640&lt;=5,"Average",L640&lt;=7,"Hit",L640&lt;=9,"Superhit",L640&gt;9,"BlockBuster")</f>
        <v>Hit</v>
      </c>
      <c r="N640" s="6">
        <v>82479</v>
      </c>
      <c r="O640" s="6" t="str" cm="1">
        <f t="array" ref="O640">_xlfn.IFS(N640&lt;=100000,"Low",N640&lt;=500000,"Median",N640&lt;=1500000,"High",N640&gt;1500000,"Very High")</f>
        <v>Low</v>
      </c>
      <c r="P640">
        <v>32000000</v>
      </c>
      <c r="Q640">
        <v>152036382</v>
      </c>
      <c r="R640">
        <f t="shared" si="92"/>
        <v>120036382</v>
      </c>
      <c r="S640" t="str">
        <f t="shared" si="93"/>
        <v>Profit</v>
      </c>
      <c r="T640" s="1">
        <v>35238</v>
      </c>
      <c r="U640" t="s">
        <v>1188</v>
      </c>
      <c r="V640" s="14">
        <v>35238</v>
      </c>
      <c r="W640" t="str">
        <f t="shared" si="94"/>
        <v>June</v>
      </c>
      <c r="X640" s="4" t="str">
        <f t="shared" si="95"/>
        <v>1996</v>
      </c>
      <c r="Y640" s="6">
        <f t="shared" si="96"/>
        <v>1996</v>
      </c>
      <c r="Z640" s="4" t="str">
        <f t="shared" si="97"/>
        <v>22</v>
      </c>
      <c r="AA640" s="6">
        <f t="shared" si="98"/>
        <v>22</v>
      </c>
      <c r="AB640" t="str">
        <f t="shared" si="99"/>
        <v>Saturday</v>
      </c>
    </row>
    <row r="641" spans="1:28" x14ac:dyDescent="0.25">
      <c r="A641" s="3" t="s">
        <v>1636</v>
      </c>
      <c r="B641" t="s">
        <v>1637</v>
      </c>
      <c r="C641" s="3" t="s">
        <v>1637</v>
      </c>
      <c r="D641" s="6">
        <v>0</v>
      </c>
      <c r="E641" s="6">
        <v>129</v>
      </c>
      <c r="F641" s="6">
        <f t="shared" si="90"/>
        <v>2</v>
      </c>
      <c r="G641" s="6">
        <f t="shared" si="91"/>
        <v>9</v>
      </c>
      <c r="H641" s="6" t="str" cm="1">
        <f t="array" ref="H641">_xlfn.IFS(E641&lt;=80,"Series",E641&lt;=120,"TV Movie",E641&gt;120,"Long Movie")</f>
        <v>Long Movie</v>
      </c>
      <c r="I641" t="s">
        <v>8162</v>
      </c>
      <c r="J641" t="s">
        <v>145</v>
      </c>
      <c r="K641" t="s">
        <v>8166</v>
      </c>
      <c r="L641" s="5">
        <v>7.7</v>
      </c>
      <c r="M641" t="str" cm="1">
        <f t="array" ref="M641">_xlfn.IFS(L641&lt;=2,"Flop",L641&lt;=5,"Average",L641&lt;=7,"Hit",L641&lt;=9,"Superhit",L641&gt;9,"BlockBuster")</f>
        <v>Superhit</v>
      </c>
      <c r="N641" s="6">
        <v>240004</v>
      </c>
      <c r="O641" s="6" t="str" cm="1">
        <f t="array" ref="O641">_xlfn.IFS(N641&lt;=100000,"Low",N641&lt;=500000,"Median",N641&lt;=1500000,"High",N641&gt;1500000,"Very High")</f>
        <v>Median</v>
      </c>
      <c r="P641">
        <v>30000000</v>
      </c>
      <c r="Q641">
        <v>102616183</v>
      </c>
      <c r="R641">
        <f t="shared" si="92"/>
        <v>72616183</v>
      </c>
      <c r="S641" t="str">
        <f t="shared" si="93"/>
        <v>Profit</v>
      </c>
      <c r="T641">
        <v>1996</v>
      </c>
      <c r="U641" t="s">
        <v>1638</v>
      </c>
      <c r="V641" s="14">
        <v>1996</v>
      </c>
      <c r="W641" t="str">
        <f t="shared" si="94"/>
        <v>June</v>
      </c>
      <c r="X641" s="4" t="str">
        <f t="shared" si="95"/>
        <v>1905</v>
      </c>
      <c r="Y641" s="6">
        <f t="shared" si="96"/>
        <v>1905</v>
      </c>
      <c r="Z641" s="4" t="str">
        <f t="shared" si="97"/>
        <v>18</v>
      </c>
      <c r="AA641" s="6">
        <f t="shared" si="98"/>
        <v>18</v>
      </c>
      <c r="AB641" t="str">
        <f t="shared" si="99"/>
        <v>Sunday</v>
      </c>
    </row>
    <row r="642" spans="1:28" x14ac:dyDescent="0.25">
      <c r="A642" s="3" t="s">
        <v>1639</v>
      </c>
      <c r="B642" t="s">
        <v>1640</v>
      </c>
      <c r="C642" s="3" t="s">
        <v>1640</v>
      </c>
      <c r="D642" s="6">
        <v>0</v>
      </c>
      <c r="E642" s="6">
        <v>121</v>
      </c>
      <c r="F642" s="6">
        <f t="shared" si="90"/>
        <v>2</v>
      </c>
      <c r="G642" s="6">
        <f t="shared" si="91"/>
        <v>1</v>
      </c>
      <c r="H642" s="6" t="str" cm="1">
        <f t="array" ref="H642">_xlfn.IFS(E642&lt;=80,"Series",E642&lt;=120,"TV Movie",E642&gt;120,"Long Movie")</f>
        <v>Long Movie</v>
      </c>
      <c r="I642" t="s">
        <v>5529</v>
      </c>
      <c r="J642" t="s">
        <v>8162</v>
      </c>
      <c r="K642" t="s">
        <v>3857</v>
      </c>
      <c r="L642" s="5">
        <v>6.7</v>
      </c>
      <c r="M642" t="str" cm="1">
        <f t="array" ref="M642">_xlfn.IFS(L642&lt;=2,"Flop",L642&lt;=5,"Average",L642&lt;=7,"Hit",L642&lt;=9,"Superhit",L642&gt;9,"BlockBuster")</f>
        <v>Hit</v>
      </c>
      <c r="N642" s="6">
        <v>133318</v>
      </c>
      <c r="O642" s="6" t="str" cm="1">
        <f t="array" ref="O642">_xlfn.IFS(N642&lt;=100000,"Low",N642&lt;=500000,"Median",N642&lt;=1500000,"High",N642&gt;1500000,"Very High")</f>
        <v>Median</v>
      </c>
      <c r="P642">
        <v>80000000</v>
      </c>
      <c r="Q642">
        <v>309492681</v>
      </c>
      <c r="R642">
        <f t="shared" si="92"/>
        <v>229492681</v>
      </c>
      <c r="S642" t="str">
        <f t="shared" si="93"/>
        <v>Profit</v>
      </c>
      <c r="T642" s="1">
        <v>35370</v>
      </c>
      <c r="U642" t="s">
        <v>507</v>
      </c>
      <c r="V642" s="14">
        <v>35370</v>
      </c>
      <c r="W642" t="str">
        <f t="shared" si="94"/>
        <v>November</v>
      </c>
      <c r="X642" s="4" t="str">
        <f t="shared" si="95"/>
        <v>1996</v>
      </c>
      <c r="Y642" s="6">
        <f t="shared" si="96"/>
        <v>1996</v>
      </c>
      <c r="Z642" s="4" t="str">
        <f t="shared" si="97"/>
        <v>1</v>
      </c>
      <c r="AA642" s="6">
        <f t="shared" si="98"/>
        <v>1</v>
      </c>
      <c r="AB642" t="str">
        <f t="shared" si="99"/>
        <v>Friday</v>
      </c>
    </row>
    <row r="643" spans="1:28" x14ac:dyDescent="0.25">
      <c r="A643" s="3" t="s">
        <v>1641</v>
      </c>
      <c r="B643" t="s">
        <v>1642</v>
      </c>
      <c r="C643" s="3" t="s">
        <v>1642</v>
      </c>
      <c r="D643" s="6">
        <v>0</v>
      </c>
      <c r="E643" s="6">
        <v>136</v>
      </c>
      <c r="F643" s="6">
        <f t="shared" ref="F643:F706" si="100">INT(E643/60)</f>
        <v>2</v>
      </c>
      <c r="G643" s="6">
        <f t="shared" ref="G643:G706" si="101">MOD(E643,60)</f>
        <v>16</v>
      </c>
      <c r="H643" s="6" t="str" cm="1">
        <f t="array" ref="H643">_xlfn.IFS(E643&lt;=80,"Series",E643&lt;=120,"TV Movie",E643&gt;120,"Long Movie")</f>
        <v>Long Movie</v>
      </c>
      <c r="I643" t="s">
        <v>5529</v>
      </c>
      <c r="J643" t="s">
        <v>8158</v>
      </c>
      <c r="K643" t="s">
        <v>3857</v>
      </c>
      <c r="L643" s="5">
        <v>7.4</v>
      </c>
      <c r="M643" t="str" cm="1">
        <f t="array" ref="M643">_xlfn.IFS(L643&lt;=2,"Flop",L643&lt;=5,"Average",L643&lt;=7,"Hit",L643&lt;=9,"Superhit",L643&gt;9,"BlockBuster")</f>
        <v>Superhit</v>
      </c>
      <c r="N643" s="6">
        <v>352392</v>
      </c>
      <c r="O643" s="6" t="str" cm="1">
        <f t="array" ref="O643">_xlfn.IFS(N643&lt;=100000,"Low",N643&lt;=500000,"Median",N643&lt;=1500000,"High",N643&gt;1500000,"Very High")</f>
        <v>Median</v>
      </c>
      <c r="P643">
        <v>75000000</v>
      </c>
      <c r="Q643">
        <v>335062621</v>
      </c>
      <c r="R643">
        <f t="shared" ref="R643:R706" si="102">Q643-P643</f>
        <v>260062621</v>
      </c>
      <c r="S643" t="str">
        <f t="shared" ref="S643:S706" si="103">IF(R643&gt;0,"Profit","Loss")</f>
        <v>Profit</v>
      </c>
      <c r="T643" s="2">
        <v>35217</v>
      </c>
      <c r="U643" t="s">
        <v>1410</v>
      </c>
      <c r="V643" s="14">
        <v>35217</v>
      </c>
      <c r="W643" t="str">
        <f t="shared" ref="W643:W706" si="104">TEXT(V643,"MMMM")</f>
        <v>June</v>
      </c>
      <c r="X643" s="4" t="str">
        <f t="shared" ref="X643:X706" si="105">TEXT(V643,"YYYY")</f>
        <v>1996</v>
      </c>
      <c r="Y643" s="6">
        <f t="shared" ref="Y643:Y706" si="106">VALUE(X643)</f>
        <v>1996</v>
      </c>
      <c r="Z643" s="4" t="str">
        <f t="shared" ref="Z643:Z706" si="107">TEXT(V643,"d")</f>
        <v>1</v>
      </c>
      <c r="AA643" s="6">
        <f t="shared" ref="AA643:AA706" si="108">VALUE(Z643)</f>
        <v>1</v>
      </c>
      <c r="AB643" t="str">
        <f t="shared" ref="AB643:AB706" si="109">TEXT(V643,"dddd")</f>
        <v>Saturday</v>
      </c>
    </row>
    <row r="644" spans="1:28" x14ac:dyDescent="0.25">
      <c r="A644" s="3" t="s">
        <v>1643</v>
      </c>
      <c r="B644" t="s">
        <v>1644</v>
      </c>
      <c r="C644" s="3" t="s">
        <v>1644</v>
      </c>
      <c r="D644" s="6">
        <v>0</v>
      </c>
      <c r="E644" s="6">
        <v>120</v>
      </c>
      <c r="F644" s="6">
        <f t="shared" si="100"/>
        <v>2</v>
      </c>
      <c r="G644" s="6">
        <f t="shared" si="101"/>
        <v>0</v>
      </c>
      <c r="H644" s="6" t="str" cm="1">
        <f t="array" ref="H644">_xlfn.IFS(E644&lt;=80,"Series",E644&lt;=120,"TV Movie",E644&gt;120,"Long Movie")</f>
        <v>TV Movie</v>
      </c>
      <c r="I644" t="s">
        <v>145</v>
      </c>
      <c r="J644" t="s">
        <v>8157</v>
      </c>
      <c r="K644" t="s">
        <v>5802</v>
      </c>
      <c r="L644" s="5">
        <v>6.7</v>
      </c>
      <c r="M644" t="str" cm="1">
        <f t="array" ref="M644">_xlfn.IFS(L644&lt;=2,"Flop",L644&lt;=5,"Average",L644&lt;=7,"Hit",L644&lt;=9,"Superhit",L644&gt;9,"BlockBuster")</f>
        <v>Hit</v>
      </c>
      <c r="N644" s="6">
        <v>239975</v>
      </c>
      <c r="O644" s="6" t="str" cm="1">
        <f t="array" ref="O644">_xlfn.IFS(N644&lt;=100000,"Low",N644&lt;=500000,"Median",N644&lt;=1500000,"High",N644&gt;1500000,"Very High")</f>
        <v>Median</v>
      </c>
      <c r="P644">
        <v>14500000</v>
      </c>
      <c r="Q644">
        <v>147554998</v>
      </c>
      <c r="R644">
        <f t="shared" si="102"/>
        <v>133054998</v>
      </c>
      <c r="S644" t="str">
        <f t="shared" si="103"/>
        <v>Profit</v>
      </c>
      <c r="T644" s="1">
        <v>35365</v>
      </c>
      <c r="U644" t="s">
        <v>1645</v>
      </c>
      <c r="V644" s="14">
        <v>35365</v>
      </c>
      <c r="W644" t="str">
        <f t="shared" si="104"/>
        <v>October</v>
      </c>
      <c r="X644" s="4" t="str">
        <f t="shared" si="105"/>
        <v>1996</v>
      </c>
      <c r="Y644" s="6">
        <f t="shared" si="106"/>
        <v>1996</v>
      </c>
      <c r="Z644" s="4" t="str">
        <f t="shared" si="107"/>
        <v>27</v>
      </c>
      <c r="AA644" s="6">
        <f t="shared" si="108"/>
        <v>27</v>
      </c>
      <c r="AB644" t="str">
        <f t="shared" si="109"/>
        <v>Sunday</v>
      </c>
    </row>
    <row r="645" spans="1:28" x14ac:dyDescent="0.25">
      <c r="A645" s="3" t="s">
        <v>1646</v>
      </c>
      <c r="B645" t="s">
        <v>1647</v>
      </c>
      <c r="C645" s="3" t="s">
        <v>1647</v>
      </c>
      <c r="D645" s="6">
        <v>0</v>
      </c>
      <c r="E645" s="6">
        <v>111</v>
      </c>
      <c r="F645" s="6">
        <f t="shared" si="100"/>
        <v>1</v>
      </c>
      <c r="G645" s="6">
        <f t="shared" si="101"/>
        <v>51</v>
      </c>
      <c r="H645" s="6" t="str" cm="1">
        <f t="array" ref="H645">_xlfn.IFS(E645&lt;=80,"Series",E645&lt;=120,"TV Movie",E645&gt;120,"Long Movie")</f>
        <v>TV Movie</v>
      </c>
      <c r="I645" t="s">
        <v>83</v>
      </c>
      <c r="J645" t="s">
        <v>8166</v>
      </c>
      <c r="K645" t="s">
        <v>5802</v>
      </c>
      <c r="L645" s="5">
        <v>7.4</v>
      </c>
      <c r="M645" t="str" cm="1">
        <f t="array" ref="M645">_xlfn.IFS(L645&lt;=2,"Flop",L645&lt;=5,"Average",L645&lt;=7,"Hit",L645&lt;=9,"Superhit",L645&gt;9,"BlockBuster")</f>
        <v>Superhit</v>
      </c>
      <c r="N645" s="6">
        <v>379232</v>
      </c>
      <c r="O645" s="6" t="str" cm="1">
        <f t="array" ref="O645">_xlfn.IFS(N645&lt;=100000,"Low",N645&lt;=500000,"Median",N645&lt;=1500000,"High",N645&gt;1500000,"Very High")</f>
        <v>Median</v>
      </c>
      <c r="P645">
        <v>14000000</v>
      </c>
      <c r="Q645">
        <v>173046663</v>
      </c>
      <c r="R645">
        <f t="shared" si="102"/>
        <v>159046663</v>
      </c>
      <c r="S645" t="str">
        <f t="shared" si="103"/>
        <v>Profit</v>
      </c>
      <c r="T645" s="1">
        <v>35417</v>
      </c>
      <c r="U645" t="s">
        <v>487</v>
      </c>
      <c r="V645" s="14">
        <v>35417</v>
      </c>
      <c r="W645" t="str">
        <f t="shared" si="104"/>
        <v>December</v>
      </c>
      <c r="X645" s="4" t="str">
        <f t="shared" si="105"/>
        <v>1996</v>
      </c>
      <c r="Y645" s="6">
        <f t="shared" si="106"/>
        <v>1996</v>
      </c>
      <c r="Z645" s="4" t="str">
        <f t="shared" si="107"/>
        <v>18</v>
      </c>
      <c r="AA645" s="6">
        <f t="shared" si="108"/>
        <v>18</v>
      </c>
      <c r="AB645" t="str">
        <f t="shared" si="109"/>
        <v>Wednesday</v>
      </c>
    </row>
    <row r="646" spans="1:28" x14ac:dyDescent="0.25">
      <c r="A646" s="3" t="s">
        <v>1648</v>
      </c>
      <c r="B646" t="s">
        <v>1649</v>
      </c>
      <c r="C646" s="3" t="s">
        <v>1649</v>
      </c>
      <c r="D646" s="6">
        <v>0</v>
      </c>
      <c r="E646" s="6">
        <v>105</v>
      </c>
      <c r="F646" s="6">
        <f t="shared" si="100"/>
        <v>1</v>
      </c>
      <c r="G646" s="6">
        <f t="shared" si="101"/>
        <v>45</v>
      </c>
      <c r="H646" s="6" t="str" cm="1">
        <f t="array" ref="H646">_xlfn.IFS(E646&lt;=80,"Series",E646&lt;=120,"TV Movie",E646&gt;120,"Long Movie")</f>
        <v>TV Movie</v>
      </c>
      <c r="I646" t="s">
        <v>8160</v>
      </c>
      <c r="J646" t="s">
        <v>145</v>
      </c>
      <c r="K646" t="s">
        <v>8165</v>
      </c>
      <c r="L646" s="5">
        <v>7.6</v>
      </c>
      <c r="M646" t="str" cm="1">
        <f t="array" ref="M646">_xlfn.IFS(L646&lt;=2,"Flop",L646&lt;=5,"Average",L646&lt;=7,"Hit",L646&lt;=9,"Superhit",L646&gt;9,"BlockBuster")</f>
        <v>Superhit</v>
      </c>
      <c r="N646" s="6">
        <v>55979</v>
      </c>
      <c r="O646" s="6" t="str" cm="1">
        <f t="array" ref="O646">_xlfn.IFS(N646&lt;=100000,"Low",N646&lt;=500000,"Median",N646&lt;=1500000,"High",N646&gt;1500000,"Very High")</f>
        <v>Low</v>
      </c>
      <c r="P646">
        <v>5500000</v>
      </c>
      <c r="Q646">
        <v>35999081</v>
      </c>
      <c r="R646">
        <f t="shared" si="102"/>
        <v>30499081</v>
      </c>
      <c r="S646" t="str">
        <f t="shared" si="103"/>
        <v>Profit</v>
      </c>
      <c r="T646">
        <v>1996</v>
      </c>
      <c r="U646" t="s">
        <v>1650</v>
      </c>
      <c r="V646" s="14">
        <v>1996</v>
      </c>
      <c r="W646" t="str">
        <f t="shared" si="104"/>
        <v>June</v>
      </c>
      <c r="X646" s="4" t="str">
        <f t="shared" si="105"/>
        <v>1905</v>
      </c>
      <c r="Y646" s="6">
        <f t="shared" si="106"/>
        <v>1905</v>
      </c>
      <c r="Z646" s="4" t="str">
        <f t="shared" si="107"/>
        <v>18</v>
      </c>
      <c r="AA646" s="6">
        <f t="shared" si="108"/>
        <v>18</v>
      </c>
      <c r="AB646" t="str">
        <f t="shared" si="109"/>
        <v>Sunday</v>
      </c>
    </row>
    <row r="647" spans="1:28" x14ac:dyDescent="0.25">
      <c r="A647" s="3" t="s">
        <v>1651</v>
      </c>
      <c r="B647" t="s">
        <v>1652</v>
      </c>
      <c r="C647" s="3" t="s">
        <v>1652</v>
      </c>
      <c r="D647" s="6">
        <v>0</v>
      </c>
      <c r="E647" s="6">
        <v>147</v>
      </c>
      <c r="F647" s="6">
        <f t="shared" si="100"/>
        <v>2</v>
      </c>
      <c r="G647" s="6">
        <f t="shared" si="101"/>
        <v>27</v>
      </c>
      <c r="H647" s="6" t="str" cm="1">
        <f t="array" ref="H647">_xlfn.IFS(E647&lt;=80,"Series",E647&lt;=120,"TV Movie",E647&gt;120,"Long Movie")</f>
        <v>Long Movie</v>
      </c>
      <c r="I647" t="s">
        <v>8162</v>
      </c>
      <c r="J647" t="s">
        <v>145</v>
      </c>
      <c r="K647" t="s">
        <v>3857</v>
      </c>
      <c r="L647" s="5">
        <v>7.5</v>
      </c>
      <c r="M647" t="str" cm="1">
        <f t="array" ref="M647">_xlfn.IFS(L647&lt;=2,"Flop",L647&lt;=5,"Average",L647&lt;=7,"Hit",L647&lt;=9,"Superhit",L647&gt;9,"BlockBuster")</f>
        <v>Superhit</v>
      </c>
      <c r="N647" s="6">
        <v>233728</v>
      </c>
      <c r="O647" s="6" t="str" cm="1">
        <f t="array" ref="O647">_xlfn.IFS(N647&lt;=100000,"Low",N647&lt;=500000,"Median",N647&lt;=1500000,"High",N647&gt;1500000,"Very High")</f>
        <v>Median</v>
      </c>
      <c r="P647">
        <v>44000000</v>
      </c>
      <c r="Q647">
        <v>165615285</v>
      </c>
      <c r="R647">
        <f t="shared" si="102"/>
        <v>121615285</v>
      </c>
      <c r="S647" t="str">
        <f t="shared" si="103"/>
        <v>Profit</v>
      </c>
      <c r="T647" s="1">
        <v>35305</v>
      </c>
      <c r="U647" t="s">
        <v>484</v>
      </c>
      <c r="V647" s="14">
        <v>35305</v>
      </c>
      <c r="W647" t="str">
        <f t="shared" si="104"/>
        <v>August</v>
      </c>
      <c r="X647" s="4" t="str">
        <f t="shared" si="105"/>
        <v>1996</v>
      </c>
      <c r="Y647" s="6">
        <f t="shared" si="106"/>
        <v>1996</v>
      </c>
      <c r="Z647" s="4" t="str">
        <f t="shared" si="107"/>
        <v>28</v>
      </c>
      <c r="AA647" s="6">
        <f t="shared" si="108"/>
        <v>28</v>
      </c>
      <c r="AB647" t="str">
        <f t="shared" si="109"/>
        <v>Wednesday</v>
      </c>
    </row>
    <row r="648" spans="1:28" x14ac:dyDescent="0.25">
      <c r="A648" s="3" t="s">
        <v>1653</v>
      </c>
      <c r="B648" t="s">
        <v>1654</v>
      </c>
      <c r="C648" s="3" t="s">
        <v>1654</v>
      </c>
      <c r="D648" s="6">
        <v>0</v>
      </c>
      <c r="E648" s="6">
        <v>135</v>
      </c>
      <c r="F648" s="6">
        <f t="shared" si="100"/>
        <v>2</v>
      </c>
      <c r="G648" s="6">
        <f t="shared" si="101"/>
        <v>15</v>
      </c>
      <c r="H648" s="6" t="str" cm="1">
        <f t="array" ref="H648">_xlfn.IFS(E648&lt;=80,"Series",E648&lt;=120,"TV Movie",E648&gt;120,"Long Movie")</f>
        <v>Long Movie</v>
      </c>
      <c r="I648" t="s">
        <v>145</v>
      </c>
      <c r="J648" t="s">
        <v>5802</v>
      </c>
      <c r="K648" t="s">
        <v>5802</v>
      </c>
      <c r="L648" s="5">
        <v>8</v>
      </c>
      <c r="M648" t="str" cm="1">
        <f t="array" ref="M648">_xlfn.IFS(L648&lt;=2,"Flop",L648&lt;=5,"Average",L648&lt;=7,"Hit",L648&lt;=9,"Superhit",L648&gt;9,"BlockBuster")</f>
        <v>Superhit</v>
      </c>
      <c r="N648" s="6">
        <v>97389</v>
      </c>
      <c r="O648" s="6" t="str" cm="1">
        <f t="array" ref="O648">_xlfn.IFS(N648&lt;=100000,"Low",N648&lt;=500000,"Median",N648&lt;=1500000,"High",N648&gt;1500000,"Very High")</f>
        <v>Low</v>
      </c>
      <c r="P648">
        <v>1000000</v>
      </c>
      <c r="Q648">
        <v>24444121</v>
      </c>
      <c r="R648">
        <f t="shared" si="102"/>
        <v>23444121</v>
      </c>
      <c r="S648" t="str">
        <f t="shared" si="103"/>
        <v>Profit</v>
      </c>
      <c r="T648" s="1">
        <v>35307</v>
      </c>
      <c r="U648" t="s">
        <v>1655</v>
      </c>
      <c r="V648" s="14">
        <v>35307</v>
      </c>
      <c r="W648" t="str">
        <f t="shared" si="104"/>
        <v>August</v>
      </c>
      <c r="X648" s="4" t="str">
        <f t="shared" si="105"/>
        <v>1996</v>
      </c>
      <c r="Y648" s="6">
        <f t="shared" si="106"/>
        <v>1996</v>
      </c>
      <c r="Z648" s="4" t="str">
        <f t="shared" si="107"/>
        <v>30</v>
      </c>
      <c r="AA648" s="6">
        <f t="shared" si="108"/>
        <v>30</v>
      </c>
      <c r="AB648" t="str">
        <f t="shared" si="109"/>
        <v>Friday</v>
      </c>
    </row>
    <row r="649" spans="1:28" x14ac:dyDescent="0.25">
      <c r="A649" s="3" t="s">
        <v>1656</v>
      </c>
      <c r="B649" t="s">
        <v>1657</v>
      </c>
      <c r="C649" s="3" t="s">
        <v>1657</v>
      </c>
      <c r="D649" s="6">
        <v>0</v>
      </c>
      <c r="E649" s="6">
        <v>88</v>
      </c>
      <c r="F649" s="6">
        <f t="shared" si="100"/>
        <v>1</v>
      </c>
      <c r="G649" s="6">
        <f t="shared" si="101"/>
        <v>28</v>
      </c>
      <c r="H649" s="6" t="str" cm="1">
        <f t="array" ref="H649">_xlfn.IFS(E649&lt;=80,"Series",E649&lt;=120,"TV Movie",E649&gt;120,"Long Movie")</f>
        <v>TV Movie</v>
      </c>
      <c r="I649" t="s">
        <v>8158</v>
      </c>
      <c r="J649" t="s">
        <v>132</v>
      </c>
      <c r="K649" t="s">
        <v>8163</v>
      </c>
      <c r="L649" s="5">
        <v>6.5</v>
      </c>
      <c r="M649" t="str" cm="1">
        <f t="array" ref="M649">_xlfn.IFS(L649&lt;=2,"Flop",L649&lt;=5,"Average",L649&lt;=7,"Hit",L649&lt;=9,"Superhit",L649&gt;9,"BlockBuster")</f>
        <v>Hit</v>
      </c>
      <c r="N649" s="6">
        <v>208764</v>
      </c>
      <c r="O649" s="6" t="str" cm="1">
        <f t="array" ref="O649">_xlfn.IFS(N649&lt;=100000,"Low",N649&lt;=500000,"Median",N649&lt;=1500000,"High",N649&gt;1500000,"Very High")</f>
        <v>Median</v>
      </c>
      <c r="P649">
        <v>80000000</v>
      </c>
      <c r="Q649">
        <v>230594962</v>
      </c>
      <c r="R649">
        <f t="shared" si="102"/>
        <v>150594962</v>
      </c>
      <c r="S649" t="str">
        <f t="shared" si="103"/>
        <v>Profit</v>
      </c>
      <c r="T649" s="1">
        <v>35379</v>
      </c>
      <c r="U649" t="s">
        <v>1658</v>
      </c>
      <c r="V649" s="14">
        <v>35379</v>
      </c>
      <c r="W649" t="str">
        <f t="shared" si="104"/>
        <v>November</v>
      </c>
      <c r="X649" s="4" t="str">
        <f t="shared" si="105"/>
        <v>1996</v>
      </c>
      <c r="Y649" s="6">
        <f t="shared" si="106"/>
        <v>1996</v>
      </c>
      <c r="Z649" s="4" t="str">
        <f t="shared" si="107"/>
        <v>10</v>
      </c>
      <c r="AA649" s="6">
        <f t="shared" si="108"/>
        <v>10</v>
      </c>
      <c r="AB649" t="str">
        <f t="shared" si="109"/>
        <v>Sunday</v>
      </c>
    </row>
    <row r="650" spans="1:28" x14ac:dyDescent="0.25">
      <c r="A650" s="3" t="s">
        <v>1659</v>
      </c>
      <c r="B650" t="s">
        <v>1660</v>
      </c>
      <c r="C650" s="3" t="s">
        <v>1660</v>
      </c>
      <c r="D650" s="6">
        <v>0</v>
      </c>
      <c r="E650" s="6">
        <v>111</v>
      </c>
      <c r="F650" s="6">
        <f t="shared" si="100"/>
        <v>1</v>
      </c>
      <c r="G650" s="6">
        <f t="shared" si="101"/>
        <v>51</v>
      </c>
      <c r="H650" s="6" t="str" cm="1">
        <f t="array" ref="H650">_xlfn.IFS(E650&lt;=80,"Series",E650&lt;=120,"TV Movie",E650&gt;120,"Long Movie")</f>
        <v>TV Movie</v>
      </c>
      <c r="I650" t="s">
        <v>5529</v>
      </c>
      <c r="J650" t="s">
        <v>8158</v>
      </c>
      <c r="K650" t="s">
        <v>145</v>
      </c>
      <c r="L650" s="5">
        <v>7.6</v>
      </c>
      <c r="M650" t="str" cm="1">
        <f t="array" ref="M650">_xlfn.IFS(L650&lt;=2,"Flop",L650&lt;=5,"Average",L650&lt;=7,"Hit",L650&lt;=9,"Superhit",L650&gt;9,"BlockBuster")</f>
        <v>Superhit</v>
      </c>
      <c r="N650" s="6">
        <v>130469</v>
      </c>
      <c r="O650" s="6" t="str" cm="1">
        <f t="array" ref="O650">_xlfn.IFS(N650&lt;=100000,"Low",N650&lt;=500000,"Median",N650&lt;=1500000,"High",N650&gt;1500000,"Very High")</f>
        <v>Median</v>
      </c>
      <c r="P650">
        <v>45000000</v>
      </c>
      <c r="Q650">
        <v>146027888</v>
      </c>
      <c r="R650">
        <f t="shared" si="102"/>
        <v>101027888</v>
      </c>
      <c r="S650" t="str">
        <f t="shared" si="103"/>
        <v>Profit</v>
      </c>
      <c r="T650" s="1">
        <v>35387</v>
      </c>
      <c r="U650" t="s">
        <v>1661</v>
      </c>
      <c r="V650" s="14">
        <v>35387</v>
      </c>
      <c r="W650" t="str">
        <f t="shared" si="104"/>
        <v>November</v>
      </c>
      <c r="X650" s="4" t="str">
        <f t="shared" si="105"/>
        <v>1996</v>
      </c>
      <c r="Y650" s="6">
        <f t="shared" si="106"/>
        <v>1996</v>
      </c>
      <c r="Z650" s="4" t="str">
        <f t="shared" si="107"/>
        <v>18</v>
      </c>
      <c r="AA650" s="6">
        <f t="shared" si="108"/>
        <v>18</v>
      </c>
      <c r="AB650" t="str">
        <f t="shared" si="109"/>
        <v>Monday</v>
      </c>
    </row>
    <row r="651" spans="1:28" x14ac:dyDescent="0.25">
      <c r="A651" s="3" t="s">
        <v>1662</v>
      </c>
      <c r="B651" t="s">
        <v>1663</v>
      </c>
      <c r="C651" s="3" t="s">
        <v>1663</v>
      </c>
      <c r="D651" s="6">
        <v>0</v>
      </c>
      <c r="E651" s="6">
        <v>96</v>
      </c>
      <c r="F651" s="6">
        <f t="shared" si="100"/>
        <v>1</v>
      </c>
      <c r="G651" s="6">
        <f t="shared" si="101"/>
        <v>36</v>
      </c>
      <c r="H651" s="6" t="str" cm="1">
        <f t="array" ref="H651">_xlfn.IFS(E651&lt;=80,"Series",E651&lt;=120,"TV Movie",E651&gt;120,"Long Movie")</f>
        <v>TV Movie</v>
      </c>
      <c r="I651" t="s">
        <v>132</v>
      </c>
      <c r="J651" t="s">
        <v>145</v>
      </c>
      <c r="K651" t="s">
        <v>5802</v>
      </c>
      <c r="L651" s="5">
        <v>7.2</v>
      </c>
      <c r="M651" t="str" cm="1">
        <f t="array" ref="M651">_xlfn.IFS(L651&lt;=2,"Flop",L651&lt;=5,"Average",L651&lt;=7,"Hit",L651&lt;=9,"Superhit",L651&gt;9,"BlockBuster")</f>
        <v>Superhit</v>
      </c>
      <c r="N651" s="6">
        <v>86711</v>
      </c>
      <c r="O651" s="6" t="str" cm="1">
        <f t="array" ref="O651">_xlfn.IFS(N651&lt;=100000,"Low",N651&lt;=500000,"Median",N651&lt;=1500000,"High",N651&gt;1500000,"Very High")</f>
        <v>Low</v>
      </c>
      <c r="P651">
        <v>200000</v>
      </c>
      <c r="Q651">
        <v>4555020</v>
      </c>
      <c r="R651">
        <f t="shared" si="102"/>
        <v>4355020</v>
      </c>
      <c r="S651" t="str">
        <f t="shared" si="103"/>
        <v>Profit</v>
      </c>
      <c r="T651" s="1">
        <v>35308</v>
      </c>
      <c r="U651" t="s">
        <v>1664</v>
      </c>
      <c r="V651" s="14">
        <v>35308</v>
      </c>
      <c r="W651" t="str">
        <f t="shared" si="104"/>
        <v>August</v>
      </c>
      <c r="X651" s="4" t="str">
        <f t="shared" si="105"/>
        <v>1996</v>
      </c>
      <c r="Y651" s="6">
        <f t="shared" si="106"/>
        <v>1996</v>
      </c>
      <c r="Z651" s="4" t="str">
        <f t="shared" si="107"/>
        <v>31</v>
      </c>
      <c r="AA651" s="6">
        <f t="shared" si="108"/>
        <v>31</v>
      </c>
      <c r="AB651" t="str">
        <f t="shared" si="109"/>
        <v>Saturday</v>
      </c>
    </row>
    <row r="652" spans="1:28" x14ac:dyDescent="0.25">
      <c r="A652" s="3" t="s">
        <v>1665</v>
      </c>
      <c r="B652" t="s">
        <v>1666</v>
      </c>
      <c r="C652" s="3" t="s">
        <v>1666</v>
      </c>
      <c r="D652" s="6">
        <v>0</v>
      </c>
      <c r="E652" s="6">
        <v>108</v>
      </c>
      <c r="F652" s="6">
        <f t="shared" si="100"/>
        <v>1</v>
      </c>
      <c r="G652" s="6">
        <f t="shared" si="101"/>
        <v>48</v>
      </c>
      <c r="H652" s="6" t="str" cm="1">
        <f t="array" ref="H652">_xlfn.IFS(E652&lt;=80,"Series",E652&lt;=120,"TV Movie",E652&gt;120,"Long Movie")</f>
        <v>TV Movie</v>
      </c>
      <c r="I652" t="s">
        <v>132</v>
      </c>
      <c r="J652" t="s">
        <v>145</v>
      </c>
      <c r="K652" t="s">
        <v>8165</v>
      </c>
      <c r="L652" s="5">
        <v>7</v>
      </c>
      <c r="M652" t="str" cm="1">
        <f t="array" ref="M652">_xlfn.IFS(L652&lt;=2,"Flop",L652&lt;=5,"Average",L652&lt;=7,"Hit",L652&lt;=9,"Superhit",L652&gt;9,"BlockBuster")</f>
        <v>Hit</v>
      </c>
      <c r="N652" s="6">
        <v>72446</v>
      </c>
      <c r="O652" s="6" t="str" cm="1">
        <f t="array" ref="O652">_xlfn.IFS(N652&lt;=100000,"Low",N652&lt;=500000,"Median",N652&lt;=1500000,"High",N652&gt;1500000,"Very High")</f>
        <v>Low</v>
      </c>
      <c r="P652">
        <v>26000000</v>
      </c>
      <c r="Q652">
        <v>34585416</v>
      </c>
      <c r="R652">
        <f t="shared" si="102"/>
        <v>8585416</v>
      </c>
      <c r="S652" t="str">
        <f t="shared" si="103"/>
        <v>Profit</v>
      </c>
      <c r="T652" s="1">
        <v>35159</v>
      </c>
      <c r="U652" t="s">
        <v>1667</v>
      </c>
      <c r="V652" s="14">
        <v>35159</v>
      </c>
      <c r="W652" t="str">
        <f t="shared" si="104"/>
        <v>April</v>
      </c>
      <c r="X652" s="4" t="str">
        <f t="shared" si="105"/>
        <v>1996</v>
      </c>
      <c r="Y652" s="6">
        <f t="shared" si="106"/>
        <v>1996</v>
      </c>
      <c r="Z652" s="4" t="str">
        <f t="shared" si="107"/>
        <v>4</v>
      </c>
      <c r="AA652" s="6">
        <f t="shared" si="108"/>
        <v>4</v>
      </c>
      <c r="AB652" t="str">
        <f t="shared" si="109"/>
        <v>Thursday</v>
      </c>
    </row>
    <row r="653" spans="1:28" x14ac:dyDescent="0.25">
      <c r="A653" s="3" t="s">
        <v>1668</v>
      </c>
      <c r="B653" t="s">
        <v>1669</v>
      </c>
      <c r="C653" s="3" t="s">
        <v>1669</v>
      </c>
      <c r="D653" s="6">
        <v>0</v>
      </c>
      <c r="E653" s="6">
        <v>149</v>
      </c>
      <c r="F653" s="6">
        <f t="shared" si="100"/>
        <v>2</v>
      </c>
      <c r="G653" s="6">
        <f t="shared" si="101"/>
        <v>29</v>
      </c>
      <c r="H653" s="6" t="str" cm="1">
        <f t="array" ref="H653">_xlfn.IFS(E653&lt;=80,"Series",E653&lt;=120,"TV Movie",E653&gt;120,"Long Movie")</f>
        <v>Long Movie</v>
      </c>
      <c r="I653" t="s">
        <v>8162</v>
      </c>
      <c r="J653" t="s">
        <v>145</v>
      </c>
      <c r="K653" t="s">
        <v>3857</v>
      </c>
      <c r="L653" s="5">
        <v>7.5</v>
      </c>
      <c r="M653" t="str" cm="1">
        <f t="array" ref="M653">_xlfn.IFS(L653&lt;=2,"Flop",L653&lt;=5,"Average",L653&lt;=7,"Hit",L653&lt;=9,"Superhit",L653&gt;9,"BlockBuster")</f>
        <v>Superhit</v>
      </c>
      <c r="N653" s="6">
        <v>176132</v>
      </c>
      <c r="O653" s="6" t="str" cm="1">
        <f t="array" ref="O653">_xlfn.IFS(N653&lt;=100000,"Low",N653&lt;=500000,"Median",N653&lt;=1500000,"High",N653&gt;1500000,"Very High")</f>
        <v>Median</v>
      </c>
      <c r="P653">
        <v>40000000</v>
      </c>
      <c r="Q653">
        <v>152266007</v>
      </c>
      <c r="R653">
        <f t="shared" si="102"/>
        <v>112266007</v>
      </c>
      <c r="S653" t="str">
        <f t="shared" si="103"/>
        <v>Profit</v>
      </c>
      <c r="T653">
        <v>1996</v>
      </c>
      <c r="U653" t="s">
        <v>708</v>
      </c>
      <c r="V653" s="14">
        <v>1996</v>
      </c>
      <c r="W653" t="str">
        <f t="shared" si="104"/>
        <v>June</v>
      </c>
      <c r="X653" s="4" t="str">
        <f t="shared" si="105"/>
        <v>1905</v>
      </c>
      <c r="Y653" s="6">
        <f t="shared" si="106"/>
        <v>1905</v>
      </c>
      <c r="Z653" s="4" t="str">
        <f t="shared" si="107"/>
        <v>18</v>
      </c>
      <c r="AA653" s="6">
        <f t="shared" si="108"/>
        <v>18</v>
      </c>
      <c r="AB653" t="str">
        <f t="shared" si="109"/>
        <v>Sunday</v>
      </c>
    </row>
    <row r="654" spans="1:28" x14ac:dyDescent="0.25">
      <c r="A654" s="3" t="s">
        <v>1670</v>
      </c>
      <c r="B654" t="s">
        <v>1671</v>
      </c>
      <c r="C654" s="3" t="s">
        <v>1671</v>
      </c>
      <c r="D654" s="6">
        <v>0</v>
      </c>
      <c r="E654" s="6">
        <v>135</v>
      </c>
      <c r="F654" s="6">
        <f t="shared" si="100"/>
        <v>2</v>
      </c>
      <c r="G654" s="6">
        <f t="shared" si="101"/>
        <v>15</v>
      </c>
      <c r="H654" s="6" t="str" cm="1">
        <f t="array" ref="H654">_xlfn.IFS(E654&lt;=80,"Series",E654&lt;=120,"TV Movie",E654&gt;120,"Long Movie")</f>
        <v>Long Movie</v>
      </c>
      <c r="I654" t="s">
        <v>132</v>
      </c>
      <c r="J654" t="s">
        <v>145</v>
      </c>
      <c r="K654" t="s">
        <v>8157</v>
      </c>
      <c r="L654" s="5">
        <v>6.4</v>
      </c>
      <c r="M654" t="str" cm="1">
        <f t="array" ref="M654">_xlfn.IFS(L654&lt;=2,"Flop",L654&lt;=5,"Average",L654&lt;=7,"Hit",L654&lt;=9,"Superhit",L654&gt;9,"BlockBuster")</f>
        <v>Hit</v>
      </c>
      <c r="N654" s="6">
        <v>52533</v>
      </c>
      <c r="O654" s="6" t="str" cm="1">
        <f t="array" ref="O654">_xlfn.IFS(N654&lt;=100000,"Low",N654&lt;=500000,"Median",N654&lt;=1500000,"High",N654&gt;1500000,"Very High")</f>
        <v>Low</v>
      </c>
      <c r="P654">
        <v>45000000</v>
      </c>
      <c r="Q654">
        <v>53854588</v>
      </c>
      <c r="R654">
        <f t="shared" si="102"/>
        <v>8854588</v>
      </c>
      <c r="S654" t="str">
        <f t="shared" si="103"/>
        <v>Profit</v>
      </c>
      <c r="T654" s="1">
        <v>35293</v>
      </c>
      <c r="U654" t="s">
        <v>758</v>
      </c>
      <c r="V654" s="14">
        <v>35293</v>
      </c>
      <c r="W654" t="str">
        <f t="shared" si="104"/>
        <v>August</v>
      </c>
      <c r="X654" s="4" t="str">
        <f t="shared" si="105"/>
        <v>1996</v>
      </c>
      <c r="Y654" s="6">
        <f t="shared" si="106"/>
        <v>1996</v>
      </c>
      <c r="Z654" s="4" t="str">
        <f t="shared" si="107"/>
        <v>16</v>
      </c>
      <c r="AA654" s="6">
        <f t="shared" si="108"/>
        <v>16</v>
      </c>
      <c r="AB654" t="str">
        <f t="shared" si="109"/>
        <v>Friday</v>
      </c>
    </row>
    <row r="655" spans="1:28" x14ac:dyDescent="0.25">
      <c r="A655" s="3" t="s">
        <v>1672</v>
      </c>
      <c r="B655" t="s">
        <v>1673</v>
      </c>
      <c r="C655" s="3" t="s">
        <v>1673</v>
      </c>
      <c r="D655" s="6">
        <v>0</v>
      </c>
      <c r="E655" s="6">
        <v>113</v>
      </c>
      <c r="F655" s="6">
        <f t="shared" si="100"/>
        <v>1</v>
      </c>
      <c r="G655" s="6">
        <f t="shared" si="101"/>
        <v>53</v>
      </c>
      <c r="H655" s="6" t="str" cm="1">
        <f t="array" ref="H655">_xlfn.IFS(E655&lt;=80,"Series",E655&lt;=120,"TV Movie",E655&gt;120,"Long Movie")</f>
        <v>TV Movie</v>
      </c>
      <c r="I655" t="s">
        <v>5529</v>
      </c>
      <c r="J655" t="s">
        <v>8158</v>
      </c>
      <c r="K655" t="s">
        <v>3857</v>
      </c>
      <c r="L655" s="5">
        <v>6.5</v>
      </c>
      <c r="M655" t="str" cm="1">
        <f t="array" ref="M655">_xlfn.IFS(L655&lt;=2,"Flop",L655&lt;=5,"Average",L655&lt;=7,"Hit",L655&lt;=9,"Superhit",L655&gt;9,"BlockBuster")</f>
        <v>Hit</v>
      </c>
      <c r="N655" s="6">
        <v>207769</v>
      </c>
      <c r="O655" s="6" t="str" cm="1">
        <f t="array" ref="O655">_xlfn.IFS(N655&lt;=100000,"Low",N655&lt;=500000,"Median",N655&lt;=1500000,"High",N655&gt;1500000,"Very High")</f>
        <v>Median</v>
      </c>
      <c r="P655">
        <v>92000000</v>
      </c>
      <c r="Q655">
        <v>494580615</v>
      </c>
      <c r="R655">
        <f t="shared" si="102"/>
        <v>402580615</v>
      </c>
      <c r="S655" t="str">
        <f t="shared" si="103"/>
        <v>Profit</v>
      </c>
      <c r="T655" s="1">
        <v>35193</v>
      </c>
      <c r="U655" t="s">
        <v>1375</v>
      </c>
      <c r="V655" s="14">
        <v>35193</v>
      </c>
      <c r="W655" t="str">
        <f t="shared" si="104"/>
        <v>May</v>
      </c>
      <c r="X655" s="4" t="str">
        <f t="shared" si="105"/>
        <v>1996</v>
      </c>
      <c r="Y655" s="6">
        <f t="shared" si="106"/>
        <v>1996</v>
      </c>
      <c r="Z655" s="4" t="str">
        <f t="shared" si="107"/>
        <v>8</v>
      </c>
      <c r="AA655" s="6">
        <f t="shared" si="108"/>
        <v>8</v>
      </c>
      <c r="AB655" t="str">
        <f t="shared" si="109"/>
        <v>Wednesday</v>
      </c>
    </row>
    <row r="656" spans="1:28" x14ac:dyDescent="0.25">
      <c r="A656" s="3" t="s">
        <v>1674</v>
      </c>
      <c r="B656" t="s">
        <v>1675</v>
      </c>
      <c r="C656" s="3" t="s">
        <v>1675</v>
      </c>
      <c r="D656" s="6">
        <v>0</v>
      </c>
      <c r="E656" s="6">
        <v>121</v>
      </c>
      <c r="F656" s="6">
        <f t="shared" si="100"/>
        <v>2</v>
      </c>
      <c r="G656" s="6">
        <f t="shared" si="101"/>
        <v>1</v>
      </c>
      <c r="H656" s="6" t="str" cm="1">
        <f t="array" ref="H656">_xlfn.IFS(E656&lt;=80,"Series",E656&lt;=120,"TV Movie",E656&gt;120,"Long Movie")</f>
        <v>Long Movie</v>
      </c>
      <c r="I656" t="s">
        <v>5529</v>
      </c>
      <c r="J656" t="s">
        <v>8162</v>
      </c>
      <c r="K656" t="s">
        <v>145</v>
      </c>
      <c r="L656" s="5">
        <v>6.7</v>
      </c>
      <c r="M656" t="str" cm="1">
        <f t="array" ref="M656">_xlfn.IFS(L656&lt;=2,"Flop",L656&lt;=5,"Average",L656&lt;=7,"Hit",L656&lt;=9,"Superhit",L656&gt;9,"BlockBuster")</f>
        <v>Hit</v>
      </c>
      <c r="N656" s="6">
        <v>58909</v>
      </c>
      <c r="O656" s="6" t="str" cm="1">
        <f t="array" ref="O656">_xlfn.IFS(N656&lt;=100000,"Low",N656&lt;=500000,"Median",N656&lt;=1500000,"High",N656&gt;1500000,"Very High")</f>
        <v>Low</v>
      </c>
      <c r="P656">
        <v>50000000</v>
      </c>
      <c r="Q656">
        <v>50068310</v>
      </c>
      <c r="R656">
        <f t="shared" si="102"/>
        <v>68310</v>
      </c>
      <c r="S656" t="str">
        <f t="shared" si="103"/>
        <v>Profit</v>
      </c>
      <c r="T656" s="1">
        <v>35465</v>
      </c>
      <c r="U656" t="s">
        <v>69</v>
      </c>
      <c r="V656" s="14">
        <v>35465</v>
      </c>
      <c r="W656" t="str">
        <f t="shared" si="104"/>
        <v>February</v>
      </c>
      <c r="X656" s="4" t="str">
        <f t="shared" si="105"/>
        <v>1997</v>
      </c>
      <c r="Y656" s="6">
        <f t="shared" si="106"/>
        <v>1997</v>
      </c>
      <c r="Z656" s="4" t="str">
        <f t="shared" si="107"/>
        <v>4</v>
      </c>
      <c r="AA656" s="6">
        <f t="shared" si="108"/>
        <v>4</v>
      </c>
      <c r="AB656" t="str">
        <f t="shared" si="109"/>
        <v>Tuesday</v>
      </c>
    </row>
    <row r="657" spans="1:28" x14ac:dyDescent="0.25">
      <c r="A657" s="3" t="s">
        <v>1676</v>
      </c>
      <c r="B657" t="s">
        <v>1677</v>
      </c>
      <c r="C657" s="3" t="s">
        <v>1677</v>
      </c>
      <c r="D657" s="6">
        <v>0</v>
      </c>
      <c r="E657" s="6">
        <v>124</v>
      </c>
      <c r="F657" s="6">
        <f t="shared" si="100"/>
        <v>2</v>
      </c>
      <c r="G657" s="6">
        <f t="shared" si="101"/>
        <v>4</v>
      </c>
      <c r="H657" s="6" t="str" cm="1">
        <f t="array" ref="H657">_xlfn.IFS(E657&lt;=80,"Series",E657&lt;=120,"TV Movie",E657&gt;120,"Long Movie")</f>
        <v>Long Movie</v>
      </c>
      <c r="I657" t="s">
        <v>5529</v>
      </c>
      <c r="J657" t="s">
        <v>145</v>
      </c>
      <c r="K657" t="s">
        <v>3857</v>
      </c>
      <c r="L657" s="5">
        <v>6.5</v>
      </c>
      <c r="M657" t="str" cm="1">
        <f t="array" ref="M657">_xlfn.IFS(L657&lt;=2,"Flop",L657&lt;=5,"Average",L657&lt;=7,"Hit",L657&lt;=9,"Superhit",L657&gt;9,"BlockBuster")</f>
        <v>Hit</v>
      </c>
      <c r="N657" s="6">
        <v>206337</v>
      </c>
      <c r="O657" s="6" t="str" cm="1">
        <f t="array" ref="O657">_xlfn.IFS(N657&lt;=100000,"Low",N657&lt;=500000,"Median",N657&lt;=1500000,"High",N657&gt;1500000,"Very High")</f>
        <v>Median</v>
      </c>
      <c r="P657">
        <v>85000000</v>
      </c>
      <c r="Q657">
        <v>315156409</v>
      </c>
      <c r="R657">
        <f t="shared" si="102"/>
        <v>230156409</v>
      </c>
      <c r="S657" t="str">
        <f t="shared" si="103"/>
        <v>Profit</v>
      </c>
      <c r="T657" s="1">
        <v>35632</v>
      </c>
      <c r="U657" t="s">
        <v>524</v>
      </c>
      <c r="V657" s="14">
        <v>35632</v>
      </c>
      <c r="W657" t="str">
        <f t="shared" si="104"/>
        <v>July</v>
      </c>
      <c r="X657" s="4" t="str">
        <f t="shared" si="105"/>
        <v>1997</v>
      </c>
      <c r="Y657" s="6">
        <f t="shared" si="106"/>
        <v>1997</v>
      </c>
      <c r="Z657" s="4" t="str">
        <f t="shared" si="107"/>
        <v>21</v>
      </c>
      <c r="AA657" s="6">
        <f t="shared" si="108"/>
        <v>21</v>
      </c>
      <c r="AB657" t="str">
        <f t="shared" si="109"/>
        <v>Monday</v>
      </c>
    </row>
    <row r="658" spans="1:28" x14ac:dyDescent="0.25">
      <c r="A658" s="3" t="s">
        <v>1678</v>
      </c>
      <c r="B658" t="s">
        <v>1679</v>
      </c>
      <c r="C658" s="3" t="s">
        <v>1680</v>
      </c>
      <c r="D658" s="6">
        <v>0</v>
      </c>
      <c r="E658" s="6">
        <v>109</v>
      </c>
      <c r="F658" s="6">
        <f t="shared" si="100"/>
        <v>1</v>
      </c>
      <c r="G658" s="6">
        <f t="shared" si="101"/>
        <v>49</v>
      </c>
      <c r="H658" s="6" t="str" cm="1">
        <f t="array" ref="H658">_xlfn.IFS(E658&lt;=80,"Series",E658&lt;=120,"TV Movie",E658&gt;120,"Long Movie")</f>
        <v>TV Movie</v>
      </c>
      <c r="I658" t="s">
        <v>5529</v>
      </c>
      <c r="J658" t="s">
        <v>83</v>
      </c>
      <c r="K658" t="s">
        <v>8161</v>
      </c>
      <c r="L658" s="5">
        <v>6.2</v>
      </c>
      <c r="M658" t="str" cm="1">
        <f t="array" ref="M658">_xlfn.IFS(L658&lt;=2,"Flop",L658&lt;=5,"Average",L658&lt;=7,"Hit",L658&lt;=9,"Superhit",L658&gt;9,"BlockBuster")</f>
        <v>Hit</v>
      </c>
      <c r="N658" s="6">
        <v>258726</v>
      </c>
      <c r="O658" s="6" t="str" cm="1">
        <f t="array" ref="O658">_xlfn.IFS(N658&lt;=100000,"Low",N658&lt;=500000,"Median",N658&lt;=1500000,"High",N658&gt;1500000,"Very High")</f>
        <v>Median</v>
      </c>
      <c r="P658">
        <v>75000000</v>
      </c>
      <c r="Q658">
        <v>161376069</v>
      </c>
      <c r="R658">
        <f t="shared" si="102"/>
        <v>86376069</v>
      </c>
      <c r="S658" t="str">
        <f t="shared" si="103"/>
        <v>Profit</v>
      </c>
      <c r="T658" s="1">
        <v>35740</v>
      </c>
      <c r="U658" t="s">
        <v>1681</v>
      </c>
      <c r="V658" s="14">
        <v>35740</v>
      </c>
      <c r="W658" t="str">
        <f t="shared" si="104"/>
        <v>November</v>
      </c>
      <c r="X658" s="4" t="str">
        <f t="shared" si="105"/>
        <v>1997</v>
      </c>
      <c r="Y658" s="6">
        <f t="shared" si="106"/>
        <v>1997</v>
      </c>
      <c r="Z658" s="4" t="str">
        <f t="shared" si="107"/>
        <v>6</v>
      </c>
      <c r="AA658" s="6">
        <f t="shared" si="108"/>
        <v>6</v>
      </c>
      <c r="AB658" t="str">
        <f t="shared" si="109"/>
        <v>Thursday</v>
      </c>
    </row>
    <row r="659" spans="1:28" x14ac:dyDescent="0.25">
      <c r="A659" s="3" t="s">
        <v>1682</v>
      </c>
      <c r="B659" t="s">
        <v>1683</v>
      </c>
      <c r="C659" s="3" t="s">
        <v>1683</v>
      </c>
      <c r="D659" s="6">
        <v>0</v>
      </c>
      <c r="E659" s="6">
        <v>155</v>
      </c>
      <c r="F659" s="6">
        <f t="shared" si="100"/>
        <v>2</v>
      </c>
      <c r="G659" s="6">
        <f t="shared" si="101"/>
        <v>35</v>
      </c>
      <c r="H659" s="6" t="str" cm="1">
        <f t="array" ref="H659">_xlfn.IFS(E659&lt;=80,"Series",E659&lt;=120,"TV Movie",E659&gt;120,"Long Movie")</f>
        <v>Long Movie</v>
      </c>
      <c r="I659" t="s">
        <v>8160</v>
      </c>
      <c r="J659" t="s">
        <v>145</v>
      </c>
      <c r="K659" t="s">
        <v>8167</v>
      </c>
      <c r="L659" s="5">
        <v>7.3</v>
      </c>
      <c r="M659" t="str" cm="1">
        <f t="array" ref="M659">_xlfn.IFS(L659&lt;=2,"Flop",L659&lt;=5,"Average",L659&lt;=7,"Hit",L659&lt;=9,"Superhit",L659&gt;9,"BlockBuster")</f>
        <v>Superhit</v>
      </c>
      <c r="N659" s="6">
        <v>81438</v>
      </c>
      <c r="O659" s="6" t="str" cm="1">
        <f t="array" ref="O659">_xlfn.IFS(N659&lt;=100000,"Low",N659&lt;=500000,"Median",N659&lt;=1500000,"High",N659&gt;1500000,"Very High")</f>
        <v>Low</v>
      </c>
      <c r="P659">
        <v>36000000</v>
      </c>
      <c r="Q659">
        <v>44229441</v>
      </c>
      <c r="R659">
        <f t="shared" si="102"/>
        <v>8229441</v>
      </c>
      <c r="S659" t="str">
        <f t="shared" si="103"/>
        <v>Profit</v>
      </c>
      <c r="T659" s="1">
        <v>35768</v>
      </c>
      <c r="U659" t="s">
        <v>139</v>
      </c>
      <c r="V659" s="14">
        <v>35768</v>
      </c>
      <c r="W659" t="str">
        <f t="shared" si="104"/>
        <v>December</v>
      </c>
      <c r="X659" s="4" t="str">
        <f t="shared" si="105"/>
        <v>1997</v>
      </c>
      <c r="Y659" s="6">
        <f t="shared" si="106"/>
        <v>1997</v>
      </c>
      <c r="Z659" s="4" t="str">
        <f t="shared" si="107"/>
        <v>4</v>
      </c>
      <c r="AA659" s="6">
        <f t="shared" si="108"/>
        <v>4</v>
      </c>
      <c r="AB659" t="str">
        <f t="shared" si="109"/>
        <v>Thursday</v>
      </c>
    </row>
    <row r="660" spans="1:28" x14ac:dyDescent="0.25">
      <c r="A660" s="3" t="s">
        <v>1684</v>
      </c>
      <c r="B660" t="s">
        <v>1685</v>
      </c>
      <c r="C660" s="3" t="s">
        <v>1685</v>
      </c>
      <c r="D660" s="6">
        <v>0</v>
      </c>
      <c r="E660" s="6">
        <v>89</v>
      </c>
      <c r="F660" s="6">
        <f t="shared" si="100"/>
        <v>1</v>
      </c>
      <c r="G660" s="6">
        <f t="shared" si="101"/>
        <v>29</v>
      </c>
      <c r="H660" s="6" t="str" cm="1">
        <f t="array" ref="H660">_xlfn.IFS(E660&lt;=80,"Series",E660&lt;=120,"TV Movie",E660&gt;120,"Long Movie")</f>
        <v>TV Movie</v>
      </c>
      <c r="I660" t="s">
        <v>5529</v>
      </c>
      <c r="J660" t="s">
        <v>8158</v>
      </c>
      <c r="K660" t="s">
        <v>83</v>
      </c>
      <c r="L660" s="5">
        <v>4.9000000000000004</v>
      </c>
      <c r="M660" t="str" cm="1">
        <f t="array" ref="M660">_xlfn.IFS(L660&lt;=2,"Flop",L660&lt;=5,"Average",L660&lt;=7,"Hit",L660&lt;=9,"Superhit",L660&gt;9,"BlockBuster")</f>
        <v>Average</v>
      </c>
      <c r="N660" s="6">
        <v>109832</v>
      </c>
      <c r="O660" s="6" t="str" cm="1">
        <f t="array" ref="O660">_xlfn.IFS(N660&lt;=100000,"Low",N660&lt;=500000,"Median",N660&lt;=1500000,"High",N660&gt;1500000,"Very High")</f>
        <v>Median</v>
      </c>
      <c r="P660">
        <v>45000000</v>
      </c>
      <c r="Q660">
        <v>136885767</v>
      </c>
      <c r="R660">
        <f t="shared" si="102"/>
        <v>91885767</v>
      </c>
      <c r="S660" t="str">
        <f t="shared" si="103"/>
        <v>Profit</v>
      </c>
      <c r="T660" s="1">
        <v>35531</v>
      </c>
      <c r="U660" t="s">
        <v>1372</v>
      </c>
      <c r="V660" s="14">
        <v>35531</v>
      </c>
      <c r="W660" t="str">
        <f t="shared" si="104"/>
        <v>April</v>
      </c>
      <c r="X660" s="4" t="str">
        <f t="shared" si="105"/>
        <v>1997</v>
      </c>
      <c r="Y660" s="6">
        <f t="shared" si="106"/>
        <v>1997</v>
      </c>
      <c r="Z660" s="4" t="str">
        <f t="shared" si="107"/>
        <v>11</v>
      </c>
      <c r="AA660" s="6">
        <f t="shared" si="108"/>
        <v>11</v>
      </c>
      <c r="AB660" t="str">
        <f t="shared" si="109"/>
        <v>Friday</v>
      </c>
    </row>
    <row r="661" spans="1:28" x14ac:dyDescent="0.25">
      <c r="A661" s="3" t="s">
        <v>1686</v>
      </c>
      <c r="B661" t="s">
        <v>1687</v>
      </c>
      <c r="C661" s="3" t="s">
        <v>1687</v>
      </c>
      <c r="D661" s="6">
        <v>0</v>
      </c>
      <c r="E661" s="6">
        <v>94</v>
      </c>
      <c r="F661" s="6">
        <f t="shared" si="100"/>
        <v>1</v>
      </c>
      <c r="G661" s="6">
        <f t="shared" si="101"/>
        <v>34</v>
      </c>
      <c r="H661" s="6" t="str" cm="1">
        <f t="array" ref="H661">_xlfn.IFS(E661&lt;=80,"Series",E661&lt;=120,"TV Movie",E661&gt;120,"Long Movie")</f>
        <v>TV Movie</v>
      </c>
      <c r="I661" t="s">
        <v>8158</v>
      </c>
      <c r="J661" t="s">
        <v>8159</v>
      </c>
      <c r="K661" t="s">
        <v>145</v>
      </c>
      <c r="L661" s="5">
        <v>7.1</v>
      </c>
      <c r="M661" t="str" cm="1">
        <f t="array" ref="M661">_xlfn.IFS(L661&lt;=2,"Flop",L661&lt;=5,"Average",L661&lt;=7,"Hit",L661&lt;=9,"Superhit",L661&gt;9,"BlockBuster")</f>
        <v>Superhit</v>
      </c>
      <c r="N661" s="6">
        <v>132638</v>
      </c>
      <c r="O661" s="6" t="str" cm="1">
        <f t="array" ref="O661">_xlfn.IFS(N661&lt;=100000,"Low",N661&lt;=500000,"Median",N661&lt;=1500000,"High",N661&gt;1500000,"Very High")</f>
        <v>Median</v>
      </c>
      <c r="P661">
        <v>50000000</v>
      </c>
      <c r="Q661">
        <v>139804348</v>
      </c>
      <c r="R661">
        <f t="shared" si="102"/>
        <v>89804348</v>
      </c>
      <c r="S661" t="str">
        <f t="shared" si="103"/>
        <v>Profit</v>
      </c>
      <c r="T661" s="1">
        <v>35748</v>
      </c>
      <c r="U661" t="s">
        <v>1688</v>
      </c>
      <c r="V661" s="14">
        <v>35748</v>
      </c>
      <c r="W661" t="str">
        <f t="shared" si="104"/>
        <v>November</v>
      </c>
      <c r="X661" s="4" t="str">
        <f t="shared" si="105"/>
        <v>1997</v>
      </c>
      <c r="Y661" s="6">
        <f t="shared" si="106"/>
        <v>1997</v>
      </c>
      <c r="Z661" s="4" t="str">
        <f t="shared" si="107"/>
        <v>14</v>
      </c>
      <c r="AA661" s="6">
        <f t="shared" si="108"/>
        <v>14</v>
      </c>
      <c r="AB661" t="str">
        <f t="shared" si="109"/>
        <v>Friday</v>
      </c>
    </row>
    <row r="662" spans="1:28" x14ac:dyDescent="0.25">
      <c r="A662" s="3" t="s">
        <v>1689</v>
      </c>
      <c r="B662" t="s">
        <v>1690</v>
      </c>
      <c r="C662" s="3" t="s">
        <v>1690</v>
      </c>
      <c r="D662" s="6">
        <v>0</v>
      </c>
      <c r="E662" s="6">
        <v>94</v>
      </c>
      <c r="F662" s="6">
        <f t="shared" si="100"/>
        <v>1</v>
      </c>
      <c r="G662" s="6">
        <f t="shared" si="101"/>
        <v>34</v>
      </c>
      <c r="H662" s="6" t="str" cm="1">
        <f t="array" ref="H662">_xlfn.IFS(E662&lt;=80,"Series",E662&lt;=120,"TV Movie",E662&gt;120,"Long Movie")</f>
        <v>TV Movie</v>
      </c>
      <c r="I662" t="s">
        <v>8158</v>
      </c>
      <c r="J662" t="s">
        <v>132</v>
      </c>
      <c r="K662" t="s">
        <v>5802</v>
      </c>
      <c r="L662" s="5">
        <v>7</v>
      </c>
      <c r="M662" t="str" cm="1">
        <f t="array" ref="M662">_xlfn.IFS(L662&lt;=2,"Flop",L662&lt;=5,"Average",L662&lt;=7,"Hit",L662&lt;=9,"Superhit",L662&gt;9,"BlockBuster")</f>
        <v>Hit</v>
      </c>
      <c r="N662" s="6">
        <v>252421</v>
      </c>
      <c r="O662" s="6" t="str" cm="1">
        <f t="array" ref="O662">_xlfn.IFS(N662&lt;=100000,"Low",N662&lt;=500000,"Median",N662&lt;=1500000,"High",N662&gt;1500000,"Very High")</f>
        <v>Median</v>
      </c>
      <c r="P662">
        <v>16500000</v>
      </c>
      <c r="Q662">
        <v>67711748</v>
      </c>
      <c r="R662">
        <f t="shared" si="102"/>
        <v>51211748</v>
      </c>
      <c r="S662" t="str">
        <f t="shared" si="103"/>
        <v>Profit</v>
      </c>
      <c r="T662" s="1">
        <v>35549</v>
      </c>
      <c r="U662" t="s">
        <v>1691</v>
      </c>
      <c r="V662" s="14">
        <v>35549</v>
      </c>
      <c r="W662" t="str">
        <f t="shared" si="104"/>
        <v>April</v>
      </c>
      <c r="X662" s="4" t="str">
        <f t="shared" si="105"/>
        <v>1997</v>
      </c>
      <c r="Y662" s="6">
        <f t="shared" si="106"/>
        <v>1997</v>
      </c>
      <c r="Z662" s="4" t="str">
        <f t="shared" si="107"/>
        <v>29</v>
      </c>
      <c r="AA662" s="6">
        <f t="shared" si="108"/>
        <v>29</v>
      </c>
      <c r="AB662" t="str">
        <f t="shared" si="109"/>
        <v>Tuesday</v>
      </c>
    </row>
    <row r="663" spans="1:28" x14ac:dyDescent="0.25">
      <c r="A663" s="3" t="s">
        <v>1692</v>
      </c>
      <c r="B663" t="s">
        <v>1693</v>
      </c>
      <c r="C663" s="3" t="s">
        <v>1693</v>
      </c>
      <c r="D663" s="6">
        <v>0</v>
      </c>
      <c r="E663" s="6">
        <v>125</v>
      </c>
      <c r="F663" s="6">
        <f t="shared" si="100"/>
        <v>2</v>
      </c>
      <c r="G663" s="6">
        <f t="shared" si="101"/>
        <v>5</v>
      </c>
      <c r="H663" s="6" t="str" cm="1">
        <f t="array" ref="H663">_xlfn.IFS(E663&lt;=80,"Series",E663&lt;=120,"TV Movie",E663&gt;120,"Long Movie")</f>
        <v>Long Movie</v>
      </c>
      <c r="I663" t="s">
        <v>5529</v>
      </c>
      <c r="J663" t="s">
        <v>8161</v>
      </c>
      <c r="K663" t="s">
        <v>5802</v>
      </c>
      <c r="L663" s="5">
        <v>3.8</v>
      </c>
      <c r="M663" t="str" cm="1">
        <f t="array" ref="M663">_xlfn.IFS(L663&lt;=2,"Flop",L663&lt;=5,"Average",L663&lt;=7,"Hit",L663&lt;=9,"Superhit",L663&gt;9,"BlockBuster")</f>
        <v>Average</v>
      </c>
      <c r="N663" s="6">
        <v>264396</v>
      </c>
      <c r="O663" s="6" t="str" cm="1">
        <f t="array" ref="O663">_xlfn.IFS(N663&lt;=100000,"Low",N663&lt;=500000,"Median",N663&lt;=1500000,"High",N663&gt;1500000,"Very High")</f>
        <v>Median</v>
      </c>
      <c r="P663">
        <v>125000000</v>
      </c>
      <c r="Q663">
        <v>238253988</v>
      </c>
      <c r="R663">
        <f t="shared" si="102"/>
        <v>113253988</v>
      </c>
      <c r="S663" t="str">
        <f t="shared" si="103"/>
        <v>Profit</v>
      </c>
      <c r="T663">
        <v>1997</v>
      </c>
      <c r="U663" t="s">
        <v>708</v>
      </c>
      <c r="V663" s="14">
        <v>1997</v>
      </c>
      <c r="W663" t="str">
        <f t="shared" si="104"/>
        <v>June</v>
      </c>
      <c r="X663" s="4" t="str">
        <f t="shared" si="105"/>
        <v>1905</v>
      </c>
      <c r="Y663" s="6">
        <f t="shared" si="106"/>
        <v>1905</v>
      </c>
      <c r="Z663" s="4" t="str">
        <f t="shared" si="107"/>
        <v>19</v>
      </c>
      <c r="AA663" s="6">
        <f t="shared" si="108"/>
        <v>19</v>
      </c>
      <c r="AB663" t="str">
        <f t="shared" si="109"/>
        <v>Monday</v>
      </c>
    </row>
    <row r="664" spans="1:28" x14ac:dyDescent="0.25">
      <c r="A664" s="3" t="s">
        <v>1694</v>
      </c>
      <c r="B664" t="s">
        <v>1695</v>
      </c>
      <c r="C664" s="3" t="s">
        <v>1695</v>
      </c>
      <c r="D664" s="6">
        <v>0</v>
      </c>
      <c r="E664" s="6">
        <v>89</v>
      </c>
      <c r="F664" s="6">
        <f t="shared" si="100"/>
        <v>1</v>
      </c>
      <c r="G664" s="6">
        <f t="shared" si="101"/>
        <v>29</v>
      </c>
      <c r="H664" s="6" t="str" cm="1">
        <f t="array" ref="H664">_xlfn.IFS(E664&lt;=80,"Series",E664&lt;=120,"TV Movie",E664&gt;120,"Long Movie")</f>
        <v>TV Movie</v>
      </c>
      <c r="I664" t="s">
        <v>8158</v>
      </c>
      <c r="J664" t="s">
        <v>132</v>
      </c>
      <c r="K664" t="s">
        <v>8163</v>
      </c>
      <c r="L664" s="5">
        <v>6.5</v>
      </c>
      <c r="M664" t="str" cm="1">
        <f t="array" ref="M664">_xlfn.IFS(L664&lt;=2,"Flop",L664&lt;=5,"Average",L664&lt;=7,"Hit",L664&lt;=9,"Superhit",L664&gt;9,"BlockBuster")</f>
        <v>Hit</v>
      </c>
      <c r="N664" s="6">
        <v>109420</v>
      </c>
      <c r="O664" s="6" t="str" cm="1">
        <f t="array" ref="O664">_xlfn.IFS(N664&lt;=100000,"Low",N664&lt;=500000,"Median",N664&lt;=1500000,"High",N664&gt;1500000,"Very High")</f>
        <v>Median</v>
      </c>
      <c r="P664">
        <v>18000000</v>
      </c>
      <c r="Q664">
        <v>251212670</v>
      </c>
      <c r="R664">
        <f t="shared" si="102"/>
        <v>233212670</v>
      </c>
      <c r="S664" t="str">
        <f t="shared" si="103"/>
        <v>Profit</v>
      </c>
      <c r="T664" s="1">
        <v>35614</v>
      </c>
      <c r="U664" t="s">
        <v>1696</v>
      </c>
      <c r="V664" s="14">
        <v>35614</v>
      </c>
      <c r="W664" t="str">
        <f t="shared" si="104"/>
        <v>July</v>
      </c>
      <c r="X664" s="4" t="str">
        <f t="shared" si="105"/>
        <v>1997</v>
      </c>
      <c r="Y664" s="6">
        <f t="shared" si="106"/>
        <v>1997</v>
      </c>
      <c r="Z664" s="4" t="str">
        <f t="shared" si="107"/>
        <v>3</v>
      </c>
      <c r="AA664" s="6">
        <f t="shared" si="108"/>
        <v>3</v>
      </c>
      <c r="AB664" t="str">
        <f t="shared" si="109"/>
        <v>Thursday</v>
      </c>
    </row>
    <row r="665" spans="1:28" x14ac:dyDescent="0.25">
      <c r="A665" s="3" t="s">
        <v>1697</v>
      </c>
      <c r="B665" t="s">
        <v>1698</v>
      </c>
      <c r="C665" s="3" t="s">
        <v>1698</v>
      </c>
      <c r="D665" s="6">
        <v>0</v>
      </c>
      <c r="E665" s="6">
        <v>117</v>
      </c>
      <c r="F665" s="6">
        <f t="shared" si="100"/>
        <v>1</v>
      </c>
      <c r="G665" s="6">
        <f t="shared" si="101"/>
        <v>57</v>
      </c>
      <c r="H665" s="6" t="str" cm="1">
        <f t="array" ref="H665">_xlfn.IFS(E665&lt;=80,"Series",E665&lt;=120,"TV Movie",E665&gt;120,"Long Movie")</f>
        <v>TV Movie</v>
      </c>
      <c r="I665" t="s">
        <v>132</v>
      </c>
      <c r="J665" t="s">
        <v>8162</v>
      </c>
      <c r="K665" t="s">
        <v>5802</v>
      </c>
      <c r="L665" s="5">
        <v>8.1</v>
      </c>
      <c r="M665" t="str" cm="1">
        <f t="array" ref="M665">_xlfn.IFS(L665&lt;=2,"Flop",L665&lt;=5,"Average",L665&lt;=7,"Hit",L665&lt;=9,"Superhit",L665&gt;9,"BlockBuster")</f>
        <v>Superhit</v>
      </c>
      <c r="N665" s="6">
        <v>842874</v>
      </c>
      <c r="O665" s="6" t="str" cm="1">
        <f t="array" ref="O665">_xlfn.IFS(N665&lt;=100000,"Low",N665&lt;=500000,"Median",N665&lt;=1500000,"High",N665&gt;1500000,"Very High")</f>
        <v>High</v>
      </c>
      <c r="P665">
        <v>15000000</v>
      </c>
      <c r="Q665">
        <v>47010480</v>
      </c>
      <c r="R665">
        <f t="shared" si="102"/>
        <v>32010480</v>
      </c>
      <c r="S665" t="str">
        <f t="shared" si="103"/>
        <v>Profit</v>
      </c>
      <c r="T665" s="1">
        <v>35813</v>
      </c>
      <c r="U665" t="s">
        <v>452</v>
      </c>
      <c r="V665" s="14">
        <v>35813</v>
      </c>
      <c r="W665" t="str">
        <f t="shared" si="104"/>
        <v>January</v>
      </c>
      <c r="X665" s="4" t="str">
        <f t="shared" si="105"/>
        <v>1998</v>
      </c>
      <c r="Y665" s="6">
        <f t="shared" si="106"/>
        <v>1998</v>
      </c>
      <c r="Z665" s="4" t="str">
        <f t="shared" si="107"/>
        <v>18</v>
      </c>
      <c r="AA665" s="6">
        <f t="shared" si="108"/>
        <v>18</v>
      </c>
      <c r="AB665" t="str">
        <f t="shared" si="109"/>
        <v>Sunday</v>
      </c>
    </row>
    <row r="666" spans="1:28" x14ac:dyDescent="0.25">
      <c r="A666" s="3" t="s">
        <v>1699</v>
      </c>
      <c r="B666" t="s">
        <v>1700</v>
      </c>
      <c r="C666" s="3" t="s">
        <v>1700</v>
      </c>
      <c r="D666" s="6">
        <v>0</v>
      </c>
      <c r="E666" s="6">
        <v>155</v>
      </c>
      <c r="F666" s="6">
        <f t="shared" si="100"/>
        <v>2</v>
      </c>
      <c r="G666" s="6">
        <f t="shared" si="101"/>
        <v>35</v>
      </c>
      <c r="H666" s="6" t="str" cm="1">
        <f t="array" ref="H666">_xlfn.IFS(E666&lt;=80,"Series",E666&lt;=120,"TV Movie",E666&gt;120,"Long Movie")</f>
        <v>Long Movie</v>
      </c>
      <c r="I666" t="s">
        <v>145</v>
      </c>
      <c r="J666" t="s">
        <v>5802</v>
      </c>
      <c r="K666" t="s">
        <v>5802</v>
      </c>
      <c r="L666" s="5">
        <v>7.9</v>
      </c>
      <c r="M666" t="str" cm="1">
        <f t="array" ref="M666">_xlfn.IFS(L666&lt;=2,"Flop",L666&lt;=5,"Average",L666&lt;=7,"Hit",L666&lt;=9,"Superhit",L666&gt;9,"BlockBuster")</f>
        <v>Superhit</v>
      </c>
      <c r="N666" s="6">
        <v>277235</v>
      </c>
      <c r="O666" s="6" t="str" cm="1">
        <f t="array" ref="O666">_xlfn.IFS(N666&lt;=100000,"Low",N666&lt;=500000,"Median",N666&lt;=1500000,"High",N666&gt;1500000,"Very High")</f>
        <v>Median</v>
      </c>
      <c r="P666">
        <v>15000000</v>
      </c>
      <c r="Q666">
        <v>43117303</v>
      </c>
      <c r="R666">
        <f t="shared" si="102"/>
        <v>28117303</v>
      </c>
      <c r="S666" t="str">
        <f t="shared" si="103"/>
        <v>Profit</v>
      </c>
      <c r="T666" s="1">
        <v>35684</v>
      </c>
      <c r="U666" t="s">
        <v>1701</v>
      </c>
      <c r="V666" s="14">
        <v>35684</v>
      </c>
      <c r="W666" t="str">
        <f t="shared" si="104"/>
        <v>September</v>
      </c>
      <c r="X666" s="4" t="str">
        <f t="shared" si="105"/>
        <v>1997</v>
      </c>
      <c r="Y666" s="6">
        <f t="shared" si="106"/>
        <v>1997</v>
      </c>
      <c r="Z666" s="4" t="str">
        <f t="shared" si="107"/>
        <v>11</v>
      </c>
      <c r="AA666" s="6">
        <f t="shared" si="108"/>
        <v>11</v>
      </c>
      <c r="AB666" t="str">
        <f t="shared" si="109"/>
        <v>Thursday</v>
      </c>
    </row>
    <row r="667" spans="1:28" x14ac:dyDescent="0.25">
      <c r="A667" s="3" t="s">
        <v>1702</v>
      </c>
      <c r="B667" t="s">
        <v>1703</v>
      </c>
      <c r="C667" s="3" t="s">
        <v>1703</v>
      </c>
      <c r="D667" s="6">
        <v>0</v>
      </c>
      <c r="E667" s="6">
        <v>93</v>
      </c>
      <c r="F667" s="6">
        <f t="shared" si="100"/>
        <v>1</v>
      </c>
      <c r="G667" s="6">
        <f t="shared" si="101"/>
        <v>33</v>
      </c>
      <c r="H667" s="6" t="str" cm="1">
        <f t="array" ref="H667">_xlfn.IFS(E667&lt;=80,"Series",E667&lt;=120,"TV Movie",E667&gt;120,"Long Movie")</f>
        <v>TV Movie</v>
      </c>
      <c r="I667" t="s">
        <v>8162</v>
      </c>
      <c r="J667" t="s">
        <v>145</v>
      </c>
      <c r="K667" t="s">
        <v>8166</v>
      </c>
      <c r="L667" s="5">
        <v>7</v>
      </c>
      <c r="M667" t="str" cm="1">
        <f t="array" ref="M667">_xlfn.IFS(L667&lt;=2,"Flop",L667&lt;=5,"Average",L667&lt;=7,"Hit",L667&lt;=9,"Superhit",L667&gt;9,"BlockBuster")</f>
        <v>Hit</v>
      </c>
      <c r="N667" s="6">
        <v>59766</v>
      </c>
      <c r="O667" s="6" t="str" cm="1">
        <f t="array" ref="O667">_xlfn.IFS(N667&lt;=100000,"Low",N667&lt;=500000,"Median",N667&lt;=1500000,"High",N667&gt;1500000,"Very High")</f>
        <v>Low</v>
      </c>
      <c r="P667">
        <v>36000000</v>
      </c>
      <c r="Q667">
        <v>50159144</v>
      </c>
      <c r="R667">
        <f t="shared" si="102"/>
        <v>14159144</v>
      </c>
      <c r="S667" t="str">
        <f t="shared" si="103"/>
        <v>Profit</v>
      </c>
      <c r="T667" s="1">
        <v>35544</v>
      </c>
      <c r="U667" t="s">
        <v>1704</v>
      </c>
      <c r="V667" s="14">
        <v>35544</v>
      </c>
      <c r="W667" t="str">
        <f t="shared" si="104"/>
        <v>April</v>
      </c>
      <c r="X667" s="4" t="str">
        <f t="shared" si="105"/>
        <v>1997</v>
      </c>
      <c r="Y667" s="6">
        <f t="shared" si="106"/>
        <v>1997</v>
      </c>
      <c r="Z667" s="4" t="str">
        <f t="shared" si="107"/>
        <v>24</v>
      </c>
      <c r="AA667" s="6">
        <f t="shared" si="108"/>
        <v>24</v>
      </c>
      <c r="AB667" t="str">
        <f t="shared" si="109"/>
        <v>Thursday</v>
      </c>
    </row>
    <row r="668" spans="1:28" x14ac:dyDescent="0.25">
      <c r="A668" s="3" t="s">
        <v>1705</v>
      </c>
      <c r="B668" t="s">
        <v>1706</v>
      </c>
      <c r="C668" s="3" t="s">
        <v>1706</v>
      </c>
      <c r="D668" s="6">
        <v>0</v>
      </c>
      <c r="E668" s="6">
        <v>110</v>
      </c>
      <c r="F668" s="6">
        <f t="shared" si="100"/>
        <v>1</v>
      </c>
      <c r="G668" s="6">
        <f t="shared" si="101"/>
        <v>50</v>
      </c>
      <c r="H668" s="6" t="str" cm="1">
        <f t="array" ref="H668">_xlfn.IFS(E668&lt;=80,"Series",E668&lt;=120,"TV Movie",E668&gt;120,"Long Movie")</f>
        <v>TV Movie</v>
      </c>
      <c r="I668" t="s">
        <v>132</v>
      </c>
      <c r="J668" t="s">
        <v>145</v>
      </c>
      <c r="K668" t="s">
        <v>8157</v>
      </c>
      <c r="L668" s="5">
        <v>7.4</v>
      </c>
      <c r="M668" t="str" cm="1">
        <f t="array" ref="M668">_xlfn.IFS(L668&lt;=2,"Flop",L668&lt;=5,"Average",L668&lt;=7,"Hit",L668&lt;=9,"Superhit",L668&gt;9,"BlockBuster")</f>
        <v>Superhit</v>
      </c>
      <c r="N668" s="6">
        <v>58310</v>
      </c>
      <c r="O668" s="6" t="str" cm="1">
        <f t="array" ref="O668">_xlfn.IFS(N668&lt;=100000,"Low",N668&lt;=500000,"Median",N668&lt;=1500000,"High",N668&gt;1500000,"Very High")</f>
        <v>Low</v>
      </c>
      <c r="P668">
        <v>1500000</v>
      </c>
      <c r="Q668">
        <v>2375718</v>
      </c>
      <c r="R668">
        <f t="shared" si="102"/>
        <v>875718</v>
      </c>
      <c r="S668" t="str">
        <f t="shared" si="103"/>
        <v>Profit</v>
      </c>
      <c r="T668" s="1">
        <v>35816</v>
      </c>
      <c r="U668" t="s">
        <v>1707</v>
      </c>
      <c r="V668" s="14">
        <v>35816</v>
      </c>
      <c r="W668" t="str">
        <f t="shared" si="104"/>
        <v>January</v>
      </c>
      <c r="X668" s="4" t="str">
        <f t="shared" si="105"/>
        <v>1998</v>
      </c>
      <c r="Y668" s="6">
        <f t="shared" si="106"/>
        <v>1998</v>
      </c>
      <c r="Z668" s="4" t="str">
        <f t="shared" si="107"/>
        <v>21</v>
      </c>
      <c r="AA668" s="6">
        <f t="shared" si="108"/>
        <v>21</v>
      </c>
      <c r="AB668" t="str">
        <f t="shared" si="109"/>
        <v>Wednesday</v>
      </c>
    </row>
    <row r="669" spans="1:28" x14ac:dyDescent="0.25">
      <c r="A669" s="3" t="s">
        <v>1708</v>
      </c>
      <c r="B669" t="s">
        <v>1709</v>
      </c>
      <c r="C669" s="3" t="s">
        <v>1710</v>
      </c>
      <c r="D669" s="6">
        <v>0</v>
      </c>
      <c r="E669" s="6">
        <v>116</v>
      </c>
      <c r="F669" s="6">
        <f t="shared" si="100"/>
        <v>1</v>
      </c>
      <c r="G669" s="6">
        <f t="shared" si="101"/>
        <v>56</v>
      </c>
      <c r="H669" s="6" t="str" cm="1">
        <f t="array" ref="H669">_xlfn.IFS(E669&lt;=80,"Series",E669&lt;=120,"TV Movie",E669&gt;120,"Long Movie")</f>
        <v>TV Movie</v>
      </c>
      <c r="I669" t="s">
        <v>132</v>
      </c>
      <c r="J669" t="s">
        <v>145</v>
      </c>
      <c r="K669" t="s">
        <v>8157</v>
      </c>
      <c r="L669" s="5">
        <v>8.6</v>
      </c>
      <c r="M669" t="str" cm="1">
        <f t="array" ref="M669">_xlfn.IFS(L669&lt;=2,"Flop",L669&lt;=5,"Average",L669&lt;=7,"Hit",L669&lt;=9,"Superhit",L669&gt;9,"BlockBuster")</f>
        <v>Superhit</v>
      </c>
      <c r="N669" s="6">
        <v>726881</v>
      </c>
      <c r="O669" s="6" t="str" cm="1">
        <f t="array" ref="O669">_xlfn.IFS(N669&lt;=100000,"Low",N669&lt;=500000,"Median",N669&lt;=1500000,"High",N669&gt;1500000,"Very High")</f>
        <v>High</v>
      </c>
      <c r="P669">
        <v>20000000</v>
      </c>
      <c r="Q669">
        <v>230099013</v>
      </c>
      <c r="R669">
        <f t="shared" si="102"/>
        <v>210099013</v>
      </c>
      <c r="S669" t="str">
        <f t="shared" si="103"/>
        <v>Profit</v>
      </c>
      <c r="T669" s="1">
        <v>35784</v>
      </c>
      <c r="U669" t="s">
        <v>1711</v>
      </c>
      <c r="V669" s="14">
        <v>35784</v>
      </c>
      <c r="W669" t="str">
        <f t="shared" si="104"/>
        <v>December</v>
      </c>
      <c r="X669" s="4" t="str">
        <f t="shared" si="105"/>
        <v>1997</v>
      </c>
      <c r="Y669" s="6">
        <f t="shared" si="106"/>
        <v>1997</v>
      </c>
      <c r="Z669" s="4" t="str">
        <f t="shared" si="107"/>
        <v>20</v>
      </c>
      <c r="AA669" s="6">
        <f t="shared" si="108"/>
        <v>20</v>
      </c>
      <c r="AB669" t="str">
        <f t="shared" si="109"/>
        <v>Saturday</v>
      </c>
    </row>
    <row r="670" spans="1:28" x14ac:dyDescent="0.25">
      <c r="A670" s="3" t="s">
        <v>1712</v>
      </c>
      <c r="B670" t="s">
        <v>1713</v>
      </c>
      <c r="C670" s="3" t="s">
        <v>1713</v>
      </c>
      <c r="D670" s="6">
        <v>0</v>
      </c>
      <c r="E670" s="6">
        <v>113</v>
      </c>
      <c r="F670" s="6">
        <f t="shared" si="100"/>
        <v>1</v>
      </c>
      <c r="G670" s="6">
        <f t="shared" si="101"/>
        <v>53</v>
      </c>
      <c r="H670" s="6" t="str" cm="1">
        <f t="array" ref="H670">_xlfn.IFS(E670&lt;=80,"Series",E670&lt;=120,"TV Movie",E670&gt;120,"Long Movie")</f>
        <v>TV Movie</v>
      </c>
      <c r="I670" t="s">
        <v>132</v>
      </c>
      <c r="J670" t="s">
        <v>145</v>
      </c>
      <c r="K670" t="s">
        <v>8157</v>
      </c>
      <c r="L670" s="5">
        <v>7.2</v>
      </c>
      <c r="M670" t="str" cm="1">
        <f t="array" ref="M670">_xlfn.IFS(L670&lt;=2,"Flop",L670&lt;=5,"Average",L670&lt;=7,"Hit",L670&lt;=9,"Superhit",L670&gt;9,"BlockBuster")</f>
        <v>Superhit</v>
      </c>
      <c r="N670" s="6">
        <v>142298</v>
      </c>
      <c r="O670" s="6" t="str" cm="1">
        <f t="array" ref="O670">_xlfn.IFS(N670&lt;=100000,"Low",N670&lt;=500000,"Median",N670&lt;=1500000,"High",N670&gt;1500000,"Very High")</f>
        <v>Median</v>
      </c>
      <c r="P670">
        <v>250000</v>
      </c>
      <c r="Q670">
        <v>12021272</v>
      </c>
      <c r="R670">
        <f t="shared" si="102"/>
        <v>11771272</v>
      </c>
      <c r="S670" t="str">
        <f t="shared" si="103"/>
        <v>Profit</v>
      </c>
      <c r="T670" s="1">
        <v>35453</v>
      </c>
      <c r="U670" t="s">
        <v>1299</v>
      </c>
      <c r="V670" s="14">
        <v>35453</v>
      </c>
      <c r="W670" t="str">
        <f t="shared" si="104"/>
        <v>January</v>
      </c>
      <c r="X670" s="4" t="str">
        <f t="shared" si="105"/>
        <v>1997</v>
      </c>
      <c r="Y670" s="6">
        <f t="shared" si="106"/>
        <v>1997</v>
      </c>
      <c r="Z670" s="4" t="str">
        <f t="shared" si="107"/>
        <v>23</v>
      </c>
      <c r="AA670" s="6">
        <f t="shared" si="108"/>
        <v>23</v>
      </c>
      <c r="AB670" t="str">
        <f t="shared" si="109"/>
        <v>Thursday</v>
      </c>
    </row>
    <row r="671" spans="1:28" x14ac:dyDescent="0.25">
      <c r="A671" s="3" t="s">
        <v>1714</v>
      </c>
      <c r="B671" t="s">
        <v>1715</v>
      </c>
      <c r="C671" s="3" t="s">
        <v>1716</v>
      </c>
      <c r="D671" s="6">
        <v>0</v>
      </c>
      <c r="E671" s="6">
        <v>89</v>
      </c>
      <c r="F671" s="6">
        <f t="shared" si="100"/>
        <v>1</v>
      </c>
      <c r="G671" s="6">
        <f t="shared" si="101"/>
        <v>29</v>
      </c>
      <c r="H671" s="6" t="str" cm="1">
        <f t="array" ref="H671">_xlfn.IFS(E671&lt;=80,"Series",E671&lt;=120,"TV Movie",E671&gt;120,"Long Movie")</f>
        <v>TV Movie</v>
      </c>
      <c r="I671" t="s">
        <v>145</v>
      </c>
      <c r="J671" t="s">
        <v>8163</v>
      </c>
      <c r="K671" t="s">
        <v>8168</v>
      </c>
      <c r="L671" s="5">
        <v>8.1999999999999993</v>
      </c>
      <c r="M671" t="str" cm="1">
        <f t="array" ref="M671">_xlfn.IFS(L671&lt;=2,"Flop",L671&lt;=5,"Average",L671&lt;=7,"Hit",L671&lt;=9,"Superhit",L671&gt;9,"BlockBuster")</f>
        <v>Superhit</v>
      </c>
      <c r="N671" s="6">
        <v>78779</v>
      </c>
      <c r="O671" s="6" t="str" cm="1">
        <f t="array" ref="O671">_xlfn.IFS(N671&lt;=100000,"Low",N671&lt;=500000,"Median",N671&lt;=1500000,"High",N671&gt;1500000,"Very High")</f>
        <v>Low</v>
      </c>
      <c r="P671">
        <v>180000</v>
      </c>
      <c r="Q671">
        <v>933933</v>
      </c>
      <c r="R671">
        <f t="shared" si="102"/>
        <v>753933</v>
      </c>
      <c r="S671" t="str">
        <f t="shared" si="103"/>
        <v>Profit</v>
      </c>
      <c r="T671">
        <v>1997</v>
      </c>
      <c r="U671" t="s">
        <v>1717</v>
      </c>
      <c r="V671" s="14">
        <v>1997</v>
      </c>
      <c r="W671" t="str">
        <f t="shared" si="104"/>
        <v>June</v>
      </c>
      <c r="X671" s="4" t="str">
        <f t="shared" si="105"/>
        <v>1905</v>
      </c>
      <c r="Y671" s="6">
        <f t="shared" si="106"/>
        <v>1905</v>
      </c>
      <c r="Z671" s="4" t="str">
        <f t="shared" si="107"/>
        <v>19</v>
      </c>
      <c r="AA671" s="6">
        <f t="shared" si="108"/>
        <v>19</v>
      </c>
      <c r="AB671" t="str">
        <f t="shared" si="109"/>
        <v>Monday</v>
      </c>
    </row>
    <row r="672" spans="1:28" x14ac:dyDescent="0.25">
      <c r="A672" s="3" t="s">
        <v>1718</v>
      </c>
      <c r="B672" t="s">
        <v>1719</v>
      </c>
      <c r="C672" s="3" t="s">
        <v>1719</v>
      </c>
      <c r="D672" s="6">
        <v>0</v>
      </c>
      <c r="E672" s="6">
        <v>115</v>
      </c>
      <c r="F672" s="6">
        <f t="shared" si="100"/>
        <v>1</v>
      </c>
      <c r="G672" s="6">
        <f t="shared" si="101"/>
        <v>55</v>
      </c>
      <c r="H672" s="6" t="str" cm="1">
        <f t="array" ref="H672">_xlfn.IFS(E672&lt;=80,"Series",E672&lt;=120,"TV Movie",E672&gt;120,"Long Movie")</f>
        <v>TV Movie</v>
      </c>
      <c r="I672" t="s">
        <v>5529</v>
      </c>
      <c r="J672" t="s">
        <v>8162</v>
      </c>
      <c r="K672" t="s">
        <v>3857</v>
      </c>
      <c r="L672" s="5">
        <v>6.9</v>
      </c>
      <c r="M672" t="str" cm="1">
        <f t="array" ref="M672">_xlfn.IFS(L672&lt;=2,"Flop",L672&lt;=5,"Average",L672&lt;=7,"Hit",L672&lt;=9,"Superhit",L672&gt;9,"BlockBuster")</f>
        <v>Hit</v>
      </c>
      <c r="N672" s="6">
        <v>313188</v>
      </c>
      <c r="O672" s="6" t="str" cm="1">
        <f t="array" ref="O672">_xlfn.IFS(N672&lt;=100000,"Low",N672&lt;=500000,"Median",N672&lt;=1500000,"High",N672&gt;1500000,"Very High")</f>
        <v>Median</v>
      </c>
      <c r="P672">
        <v>75000000</v>
      </c>
      <c r="Q672">
        <v>224012234</v>
      </c>
      <c r="R672">
        <f t="shared" si="102"/>
        <v>149012234</v>
      </c>
      <c r="S672" t="str">
        <f t="shared" si="103"/>
        <v>Profit</v>
      </c>
      <c r="T672" s="1">
        <v>35583</v>
      </c>
      <c r="U672" t="s">
        <v>1720</v>
      </c>
      <c r="V672" s="14">
        <v>35583</v>
      </c>
      <c r="W672" t="str">
        <f t="shared" si="104"/>
        <v>June</v>
      </c>
      <c r="X672" s="4" t="str">
        <f t="shared" si="105"/>
        <v>1997</v>
      </c>
      <c r="Y672" s="6">
        <f t="shared" si="106"/>
        <v>1997</v>
      </c>
      <c r="Z672" s="4" t="str">
        <f t="shared" si="107"/>
        <v>2</v>
      </c>
      <c r="AA672" s="6">
        <f t="shared" si="108"/>
        <v>2</v>
      </c>
      <c r="AB672" t="str">
        <f t="shared" si="109"/>
        <v>Monday</v>
      </c>
    </row>
    <row r="673" spans="1:28" x14ac:dyDescent="0.25">
      <c r="A673" s="3" t="s">
        <v>1721</v>
      </c>
      <c r="B673" t="s">
        <v>1722</v>
      </c>
      <c r="C673" s="3" t="s">
        <v>1722</v>
      </c>
      <c r="D673" s="6">
        <v>0</v>
      </c>
      <c r="E673" s="6">
        <v>135</v>
      </c>
      <c r="F673" s="6">
        <f t="shared" si="100"/>
        <v>2</v>
      </c>
      <c r="G673" s="6">
        <f t="shared" si="101"/>
        <v>15</v>
      </c>
      <c r="H673" s="6" t="str" cm="1">
        <f t="array" ref="H673">_xlfn.IFS(E673&lt;=80,"Series",E673&lt;=120,"TV Movie",E673&gt;120,"Long Movie")</f>
        <v>Long Movie</v>
      </c>
      <c r="I673" t="s">
        <v>5529</v>
      </c>
      <c r="J673" t="s">
        <v>145</v>
      </c>
      <c r="K673" t="s">
        <v>8166</v>
      </c>
      <c r="L673" s="5">
        <v>6.7</v>
      </c>
      <c r="M673" t="str" cm="1">
        <f t="array" ref="M673">_xlfn.IFS(L673&lt;=2,"Flop",L673&lt;=5,"Average",L673&lt;=7,"Hit",L673&lt;=9,"Superhit",L673&gt;9,"BlockBuster")</f>
        <v>Hit</v>
      </c>
      <c r="N673" s="6">
        <v>105380</v>
      </c>
      <c r="O673" s="6" t="str" cm="1">
        <f t="array" ref="O673">_xlfn.IFS(N673&lt;=100000,"Low",N673&lt;=500000,"Median",N673&lt;=1500000,"High",N673&gt;1500000,"Very High")</f>
        <v>Median</v>
      </c>
      <c r="P673">
        <v>75000000</v>
      </c>
      <c r="Q673">
        <v>136982834</v>
      </c>
      <c r="R673">
        <f t="shared" si="102"/>
        <v>61982834</v>
      </c>
      <c r="S673" t="str">
        <f t="shared" si="103"/>
        <v>Profit</v>
      </c>
      <c r="T673" s="1">
        <v>35646</v>
      </c>
      <c r="U673" t="s">
        <v>175</v>
      </c>
      <c r="V673" s="14">
        <v>35646</v>
      </c>
      <c r="W673" t="str">
        <f t="shared" si="104"/>
        <v>August</v>
      </c>
      <c r="X673" s="4" t="str">
        <f t="shared" si="105"/>
        <v>1997</v>
      </c>
      <c r="Y673" s="6">
        <f t="shared" si="106"/>
        <v>1997</v>
      </c>
      <c r="Z673" s="4" t="str">
        <f t="shared" si="107"/>
        <v>4</v>
      </c>
      <c r="AA673" s="6">
        <f t="shared" si="108"/>
        <v>4</v>
      </c>
      <c r="AB673" t="str">
        <f t="shared" si="109"/>
        <v>Monday</v>
      </c>
    </row>
    <row r="674" spans="1:28" x14ac:dyDescent="0.25">
      <c r="A674" s="3" t="s">
        <v>1723</v>
      </c>
      <c r="B674" t="s">
        <v>1724</v>
      </c>
      <c r="C674" s="3" t="s">
        <v>1724</v>
      </c>
      <c r="D674" s="6">
        <v>0</v>
      </c>
      <c r="E674" s="6">
        <v>150</v>
      </c>
      <c r="F674" s="6">
        <f t="shared" si="100"/>
        <v>2</v>
      </c>
      <c r="G674" s="6">
        <f t="shared" si="101"/>
        <v>30</v>
      </c>
      <c r="H674" s="6" t="str" cm="1">
        <f t="array" ref="H674">_xlfn.IFS(E674&lt;=80,"Series",E674&lt;=120,"TV Movie",E674&gt;120,"Long Movie")</f>
        <v>Long Movie</v>
      </c>
      <c r="I674" t="s">
        <v>145</v>
      </c>
      <c r="J674" t="s">
        <v>8166</v>
      </c>
      <c r="K674" t="s">
        <v>8161</v>
      </c>
      <c r="L674" s="5">
        <v>7.5</v>
      </c>
      <c r="M674" t="str" cm="1">
        <f t="array" ref="M674">_xlfn.IFS(L674&lt;=2,"Flop",L674&lt;=5,"Average",L674&lt;=7,"Hit",L674&lt;=9,"Superhit",L674&gt;9,"BlockBuster")</f>
        <v>Superhit</v>
      </c>
      <c r="N674" s="6">
        <v>287503</v>
      </c>
      <c r="O674" s="6" t="str" cm="1">
        <f t="array" ref="O674">_xlfn.IFS(N674&lt;=100000,"Low",N674&lt;=500000,"Median",N674&lt;=1500000,"High",N674&gt;1500000,"Very High")</f>
        <v>Median</v>
      </c>
      <c r="P674">
        <v>90000000</v>
      </c>
      <c r="Q674">
        <v>171120329</v>
      </c>
      <c r="R674">
        <f t="shared" si="102"/>
        <v>81120329</v>
      </c>
      <c r="S674" t="str">
        <f t="shared" si="103"/>
        <v>Profit</v>
      </c>
      <c r="T674" s="1">
        <v>35616</v>
      </c>
      <c r="U674" t="s">
        <v>501</v>
      </c>
      <c r="V674" s="14">
        <v>35616</v>
      </c>
      <c r="W674" t="str">
        <f t="shared" si="104"/>
        <v>July</v>
      </c>
      <c r="X674" s="4" t="str">
        <f t="shared" si="105"/>
        <v>1997</v>
      </c>
      <c r="Y674" s="6">
        <f t="shared" si="106"/>
        <v>1997</v>
      </c>
      <c r="Z674" s="4" t="str">
        <f t="shared" si="107"/>
        <v>5</v>
      </c>
      <c r="AA674" s="6">
        <f t="shared" si="108"/>
        <v>5</v>
      </c>
      <c r="AB674" t="str">
        <f t="shared" si="109"/>
        <v>Saturday</v>
      </c>
    </row>
    <row r="675" spans="1:28" x14ac:dyDescent="0.25">
      <c r="A675" s="3" t="s">
        <v>1725</v>
      </c>
      <c r="B675" t="s">
        <v>1726</v>
      </c>
      <c r="C675" s="3" t="s">
        <v>1726</v>
      </c>
      <c r="D675" s="6">
        <v>0</v>
      </c>
      <c r="E675" s="6">
        <v>105</v>
      </c>
      <c r="F675" s="6">
        <f t="shared" si="100"/>
        <v>1</v>
      </c>
      <c r="G675" s="6">
        <f t="shared" si="101"/>
        <v>45</v>
      </c>
      <c r="H675" s="6" t="str" cm="1">
        <f t="array" ref="H675">_xlfn.IFS(E675&lt;=80,"Series",E675&lt;=120,"TV Movie",E675&gt;120,"Long Movie")</f>
        <v>TV Movie</v>
      </c>
      <c r="I675" t="s">
        <v>8162</v>
      </c>
      <c r="J675" t="s">
        <v>145</v>
      </c>
      <c r="K675" t="s">
        <v>3857</v>
      </c>
      <c r="L675" s="5">
        <v>7</v>
      </c>
      <c r="M675" t="str" cm="1">
        <f t="array" ref="M675">_xlfn.IFS(L675&lt;=2,"Flop",L675&lt;=5,"Average",L675&lt;=7,"Hit",L675&lt;=9,"Superhit",L675&gt;9,"BlockBuster")</f>
        <v>Hit</v>
      </c>
      <c r="N675" s="6">
        <v>102797</v>
      </c>
      <c r="O675" s="6" t="str" cm="1">
        <f t="array" ref="O675">_xlfn.IFS(N675&lt;=100000,"Low",N675&lt;=500000,"Median",N675&lt;=1500000,"High",N675&gt;1500000,"Very High")</f>
        <v>Median</v>
      </c>
      <c r="P675">
        <v>15000000</v>
      </c>
      <c r="Q675">
        <v>44862187</v>
      </c>
      <c r="R675">
        <f t="shared" si="102"/>
        <v>29862187</v>
      </c>
      <c r="S675" t="str">
        <f t="shared" si="103"/>
        <v>Profit</v>
      </c>
      <c r="T675" s="1">
        <v>35648</v>
      </c>
      <c r="U675" t="s">
        <v>13</v>
      </c>
      <c r="V675" s="14">
        <v>35648</v>
      </c>
      <c r="W675" t="str">
        <f t="shared" si="104"/>
        <v>August</v>
      </c>
      <c r="X675" s="4" t="str">
        <f t="shared" si="105"/>
        <v>1997</v>
      </c>
      <c r="Y675" s="6">
        <f t="shared" si="106"/>
        <v>1997</v>
      </c>
      <c r="Z675" s="4" t="str">
        <f t="shared" si="107"/>
        <v>6</v>
      </c>
      <c r="AA675" s="6">
        <f t="shared" si="108"/>
        <v>6</v>
      </c>
      <c r="AB675" t="str">
        <f t="shared" si="109"/>
        <v>Wednesday</v>
      </c>
    </row>
    <row r="676" spans="1:28" x14ac:dyDescent="0.25">
      <c r="A676" s="3" t="s">
        <v>1727</v>
      </c>
      <c r="B676" t="s">
        <v>1728</v>
      </c>
      <c r="C676" s="3" t="s">
        <v>1728</v>
      </c>
      <c r="D676" s="6">
        <v>0</v>
      </c>
      <c r="E676" s="6">
        <v>108</v>
      </c>
      <c r="F676" s="6">
        <f t="shared" si="100"/>
        <v>1</v>
      </c>
      <c r="G676" s="6">
        <f t="shared" si="101"/>
        <v>48</v>
      </c>
      <c r="H676" s="6" t="str" cm="1">
        <f t="array" ref="H676">_xlfn.IFS(E676&lt;=80,"Series",E676&lt;=120,"TV Movie",E676&gt;120,"Long Movie")</f>
        <v>TV Movie</v>
      </c>
      <c r="I676" t="s">
        <v>5529</v>
      </c>
      <c r="J676" t="s">
        <v>8158</v>
      </c>
      <c r="K676" t="s">
        <v>3857</v>
      </c>
      <c r="L676" s="5">
        <v>6</v>
      </c>
      <c r="M676" t="str" cm="1">
        <f t="array" ref="M676">_xlfn.IFS(L676&lt;=2,"Flop",L676&lt;=5,"Average",L676&lt;=7,"Hit",L676&lt;=9,"Superhit",L676&gt;9,"BlockBuster")</f>
        <v>Hit</v>
      </c>
      <c r="N676" s="6">
        <v>96265</v>
      </c>
      <c r="O676" s="6" t="str" cm="1">
        <f t="array" ref="O676">_xlfn.IFS(N676&lt;=100000,"Low",N676&lt;=500000,"Median",N676&lt;=1500000,"High",N676&gt;1500000,"Very High")</f>
        <v>Low</v>
      </c>
      <c r="P676">
        <v>116000000</v>
      </c>
      <c r="Q676">
        <v>178127760</v>
      </c>
      <c r="R676">
        <f t="shared" si="102"/>
        <v>62127760</v>
      </c>
      <c r="S676" t="str">
        <f t="shared" si="103"/>
        <v>Profit</v>
      </c>
      <c r="T676">
        <v>1997</v>
      </c>
      <c r="U676" t="s">
        <v>763</v>
      </c>
      <c r="V676" s="14">
        <v>1997</v>
      </c>
      <c r="W676" t="str">
        <f t="shared" si="104"/>
        <v>June</v>
      </c>
      <c r="X676" s="4" t="str">
        <f t="shared" si="105"/>
        <v>1905</v>
      </c>
      <c r="Y676" s="6">
        <f t="shared" si="106"/>
        <v>1905</v>
      </c>
      <c r="Z676" s="4" t="str">
        <f t="shared" si="107"/>
        <v>19</v>
      </c>
      <c r="AA676" s="6">
        <f t="shared" si="108"/>
        <v>19</v>
      </c>
      <c r="AB676" t="str">
        <f t="shared" si="109"/>
        <v>Monday</v>
      </c>
    </row>
    <row r="677" spans="1:28" x14ac:dyDescent="0.25">
      <c r="A677" s="3" t="s">
        <v>1729</v>
      </c>
      <c r="B677" t="s">
        <v>1730</v>
      </c>
      <c r="C677" s="3" t="s">
        <v>1730</v>
      </c>
      <c r="D677" s="6">
        <v>0</v>
      </c>
      <c r="E677" s="6">
        <v>100</v>
      </c>
      <c r="F677" s="6">
        <f t="shared" si="100"/>
        <v>1</v>
      </c>
      <c r="G677" s="6">
        <f t="shared" si="101"/>
        <v>40</v>
      </c>
      <c r="H677" s="6" t="str" cm="1">
        <f t="array" ref="H677">_xlfn.IFS(E677&lt;=80,"Series",E677&lt;=120,"TV Movie",E677&gt;120,"Long Movie")</f>
        <v>TV Movie</v>
      </c>
      <c r="I677" t="s">
        <v>8156</v>
      </c>
      <c r="J677" t="s">
        <v>8166</v>
      </c>
      <c r="K677" t="s">
        <v>8161</v>
      </c>
      <c r="L677" s="5">
        <v>7.6</v>
      </c>
      <c r="M677" t="str" cm="1">
        <f t="array" ref="M677">_xlfn.IFS(L677&lt;=2,"Flop",L677&lt;=5,"Average",L677&lt;=7,"Hit",L677&lt;=9,"Superhit",L677&gt;9,"BlockBuster")</f>
        <v>Superhit</v>
      </c>
      <c r="N677" s="6">
        <v>208972</v>
      </c>
      <c r="O677" s="6" t="str" cm="1">
        <f t="array" ref="O677">_xlfn.IFS(N677&lt;=100000,"Low",N677&lt;=500000,"Median",N677&lt;=1500000,"High",N677&gt;1500000,"Very High")</f>
        <v>Median</v>
      </c>
      <c r="P677">
        <v>27000000</v>
      </c>
      <c r="Q677">
        <v>27200316</v>
      </c>
      <c r="R677">
        <f t="shared" si="102"/>
        <v>200316</v>
      </c>
      <c r="S677" t="str">
        <f t="shared" si="103"/>
        <v>Profit</v>
      </c>
      <c r="T677" s="1">
        <v>35851</v>
      </c>
      <c r="U677" t="s">
        <v>1304</v>
      </c>
      <c r="V677" s="14">
        <v>35851</v>
      </c>
      <c r="W677" t="str">
        <f t="shared" si="104"/>
        <v>February</v>
      </c>
      <c r="X677" s="4" t="str">
        <f t="shared" si="105"/>
        <v>1998</v>
      </c>
      <c r="Y677" s="6">
        <f t="shared" si="106"/>
        <v>1998</v>
      </c>
      <c r="Z677" s="4" t="str">
        <f t="shared" si="107"/>
        <v>25</v>
      </c>
      <c r="AA677" s="6">
        <f t="shared" si="108"/>
        <v>25</v>
      </c>
      <c r="AB677" t="str">
        <f t="shared" si="109"/>
        <v>Wednesday</v>
      </c>
    </row>
    <row r="678" spans="1:28" x14ac:dyDescent="0.25">
      <c r="A678" s="3" t="s">
        <v>1731</v>
      </c>
      <c r="B678" t="s">
        <v>1732</v>
      </c>
      <c r="C678" s="3" t="s">
        <v>1732</v>
      </c>
      <c r="D678" s="6">
        <v>0</v>
      </c>
      <c r="E678" s="6">
        <v>144</v>
      </c>
      <c r="F678" s="6">
        <f t="shared" si="100"/>
        <v>2</v>
      </c>
      <c r="G678" s="6">
        <f t="shared" si="101"/>
        <v>24</v>
      </c>
      <c r="H678" s="6" t="str" cm="1">
        <f t="array" ref="H678">_xlfn.IFS(E678&lt;=80,"Series",E678&lt;=120,"TV Movie",E678&gt;120,"Long Movie")</f>
        <v>Long Movie</v>
      </c>
      <c r="I678" t="s">
        <v>145</v>
      </c>
      <c r="J678" t="s">
        <v>8156</v>
      </c>
      <c r="K678" t="s">
        <v>8166</v>
      </c>
      <c r="L678" s="5">
        <v>7.5</v>
      </c>
      <c r="M678" t="str" cm="1">
        <f t="array" ref="M678">_xlfn.IFS(L678&lt;=2,"Flop",L678&lt;=5,"Average",L678&lt;=7,"Hit",L678&lt;=9,"Superhit",L678&gt;9,"BlockBuster")</f>
        <v>Superhit</v>
      </c>
      <c r="N678" s="6">
        <v>393396</v>
      </c>
      <c r="O678" s="6" t="str" cm="1">
        <f t="array" ref="O678">_xlfn.IFS(N678&lt;=100000,"Low",N678&lt;=500000,"Median",N678&lt;=1500000,"High",N678&gt;1500000,"Very High")</f>
        <v>Median</v>
      </c>
      <c r="P678">
        <v>57000000</v>
      </c>
      <c r="Q678">
        <v>152944660</v>
      </c>
      <c r="R678">
        <f t="shared" si="102"/>
        <v>95944660</v>
      </c>
      <c r="S678" t="str">
        <f t="shared" si="103"/>
        <v>Profit</v>
      </c>
      <c r="T678" s="1">
        <v>35716</v>
      </c>
      <c r="U678" t="s">
        <v>377</v>
      </c>
      <c r="V678" s="14">
        <v>35716</v>
      </c>
      <c r="W678" t="str">
        <f t="shared" si="104"/>
        <v>October</v>
      </c>
      <c r="X678" s="4" t="str">
        <f t="shared" si="105"/>
        <v>1997</v>
      </c>
      <c r="Y678" s="6">
        <f t="shared" si="106"/>
        <v>1997</v>
      </c>
      <c r="Z678" s="4" t="str">
        <f t="shared" si="107"/>
        <v>13</v>
      </c>
      <c r="AA678" s="6">
        <f t="shared" si="108"/>
        <v>13</v>
      </c>
      <c r="AB678" t="str">
        <f t="shared" si="109"/>
        <v>Monday</v>
      </c>
    </row>
    <row r="679" spans="1:28" x14ac:dyDescent="0.25">
      <c r="A679" s="3" t="s">
        <v>1733</v>
      </c>
      <c r="B679" t="s">
        <v>1734</v>
      </c>
      <c r="C679" s="3" t="s">
        <v>1734</v>
      </c>
      <c r="D679" s="6">
        <v>0</v>
      </c>
      <c r="E679" s="6">
        <v>111</v>
      </c>
      <c r="F679" s="6">
        <f t="shared" si="100"/>
        <v>1</v>
      </c>
      <c r="G679" s="6">
        <f t="shared" si="101"/>
        <v>51</v>
      </c>
      <c r="H679" s="6" t="str" cm="1">
        <f t="array" ref="H679">_xlfn.IFS(E679&lt;=80,"Series",E679&lt;=120,"TV Movie",E679&gt;120,"Long Movie")</f>
        <v>TV Movie</v>
      </c>
      <c r="I679" t="s">
        <v>5529</v>
      </c>
      <c r="J679" t="s">
        <v>8162</v>
      </c>
      <c r="K679" t="s">
        <v>145</v>
      </c>
      <c r="L679" s="5">
        <v>6.2</v>
      </c>
      <c r="M679" t="str" cm="1">
        <f t="array" ref="M679">_xlfn.IFS(L679&lt;=2,"Flop",L679&lt;=5,"Average",L679&lt;=7,"Hit",L679&lt;=9,"Superhit",L679&gt;9,"BlockBuster")</f>
        <v>Hit</v>
      </c>
      <c r="N679" s="6">
        <v>70197</v>
      </c>
      <c r="O679" s="6" t="str" cm="1">
        <f t="array" ref="O679">_xlfn.IFS(N679&lt;=100000,"Low",N679&lt;=500000,"Median",N679&lt;=1500000,"High",N679&gt;1500000,"Very High")</f>
        <v>Low</v>
      </c>
      <c r="P679">
        <v>90000000</v>
      </c>
      <c r="Q679">
        <v>140807547</v>
      </c>
      <c r="R679">
        <f t="shared" si="102"/>
        <v>50807547</v>
      </c>
      <c r="S679" t="str">
        <f t="shared" si="103"/>
        <v>Profit</v>
      </c>
      <c r="T679" s="1">
        <v>35502</v>
      </c>
      <c r="U679" t="s">
        <v>155</v>
      </c>
      <c r="V679" s="14">
        <v>35502</v>
      </c>
      <c r="W679" t="str">
        <f t="shared" si="104"/>
        <v>March</v>
      </c>
      <c r="X679" s="4" t="str">
        <f t="shared" si="105"/>
        <v>1997</v>
      </c>
      <c r="Y679" s="6">
        <f t="shared" si="106"/>
        <v>1997</v>
      </c>
      <c r="Z679" s="4" t="str">
        <f t="shared" si="107"/>
        <v>13</v>
      </c>
      <c r="AA679" s="6">
        <f t="shared" si="108"/>
        <v>13</v>
      </c>
      <c r="AB679" t="str">
        <f t="shared" si="109"/>
        <v>Thursday</v>
      </c>
    </row>
    <row r="680" spans="1:28" x14ac:dyDescent="0.25">
      <c r="A680" s="3" t="s">
        <v>1735</v>
      </c>
      <c r="B680" t="s">
        <v>1736</v>
      </c>
      <c r="C680" s="3" t="s">
        <v>1736</v>
      </c>
      <c r="D680" s="6">
        <v>0</v>
      </c>
      <c r="E680" s="6">
        <v>85</v>
      </c>
      <c r="F680" s="6">
        <f t="shared" si="100"/>
        <v>1</v>
      </c>
      <c r="G680" s="6">
        <f t="shared" si="101"/>
        <v>25</v>
      </c>
      <c r="H680" s="6" t="str" cm="1">
        <f t="array" ref="H680">_xlfn.IFS(E680&lt;=80,"Series",E680&lt;=120,"TV Movie",E680&gt;120,"Long Movie")</f>
        <v>TV Movie</v>
      </c>
      <c r="I680" t="s">
        <v>132</v>
      </c>
      <c r="J680" t="s">
        <v>8163</v>
      </c>
      <c r="K680" t="s">
        <v>8156</v>
      </c>
      <c r="L680" s="5">
        <v>5.4</v>
      </c>
      <c r="M680" t="str" cm="1">
        <f t="array" ref="M680">_xlfn.IFS(L680&lt;=2,"Flop",L680&lt;=5,"Average",L680&lt;=7,"Hit",L680&lt;=9,"Superhit",L680&gt;9,"BlockBuster")</f>
        <v>Hit</v>
      </c>
      <c r="N680" s="6">
        <v>100687</v>
      </c>
      <c r="O680" s="6" t="str" cm="1">
        <f t="array" ref="O680">_xlfn.IFS(N680&lt;=100000,"Low",N680&lt;=500000,"Median",N680&lt;=1500000,"High",N680&gt;1500000,"Very High")</f>
        <v>Median</v>
      </c>
      <c r="P680">
        <v>71500000</v>
      </c>
      <c r="Q680">
        <v>294456605</v>
      </c>
      <c r="R680">
        <f t="shared" si="102"/>
        <v>222956605</v>
      </c>
      <c r="S680" t="str">
        <f t="shared" si="103"/>
        <v>Profit</v>
      </c>
      <c r="T680" s="1">
        <v>35959</v>
      </c>
      <c r="U680" t="s">
        <v>1737</v>
      </c>
      <c r="V680" s="14">
        <v>35959</v>
      </c>
      <c r="W680" t="str">
        <f t="shared" si="104"/>
        <v>June</v>
      </c>
      <c r="X680" s="4" t="str">
        <f t="shared" si="105"/>
        <v>1998</v>
      </c>
      <c r="Y680" s="6">
        <f t="shared" si="106"/>
        <v>1998</v>
      </c>
      <c r="Z680" s="4" t="str">
        <f t="shared" si="107"/>
        <v>13</v>
      </c>
      <c r="AA680" s="6">
        <f t="shared" si="108"/>
        <v>13</v>
      </c>
      <c r="AB680" t="str">
        <f t="shared" si="109"/>
        <v>Saturday</v>
      </c>
    </row>
    <row r="681" spans="1:28" x14ac:dyDescent="0.25">
      <c r="A681" s="3" t="s">
        <v>1738</v>
      </c>
      <c r="B681" t="s">
        <v>1739</v>
      </c>
      <c r="C681" s="3" t="s">
        <v>1739</v>
      </c>
      <c r="D681" s="6">
        <v>0</v>
      </c>
      <c r="E681" s="6">
        <v>127</v>
      </c>
      <c r="F681" s="6">
        <f t="shared" si="100"/>
        <v>2</v>
      </c>
      <c r="G681" s="6">
        <f t="shared" si="101"/>
        <v>7</v>
      </c>
      <c r="H681" s="6" t="str" cm="1">
        <f t="array" ref="H681">_xlfn.IFS(E681&lt;=80,"Series",E681&lt;=120,"TV Movie",E681&gt;120,"Long Movie")</f>
        <v>Long Movie</v>
      </c>
      <c r="I681" t="s">
        <v>8160</v>
      </c>
      <c r="J681" t="s">
        <v>8162</v>
      </c>
      <c r="K681" t="s">
        <v>145</v>
      </c>
      <c r="L681" s="5">
        <v>7.7</v>
      </c>
      <c r="M681" t="str" cm="1">
        <f t="array" ref="M681">_xlfn.IFS(L681&lt;=2,"Flop",L681&lt;=5,"Average",L681&lt;=7,"Hit",L681&lt;=9,"Superhit",L681&gt;9,"BlockBuster")</f>
        <v>Superhit</v>
      </c>
      <c r="N681" s="6">
        <v>324583</v>
      </c>
      <c r="O681" s="6" t="str" cm="1">
        <f t="array" ref="O681">_xlfn.IFS(N681&lt;=100000,"Low",N681&lt;=500000,"Median",N681&lt;=1500000,"High",N681&gt;1500000,"Very High")</f>
        <v>Median</v>
      </c>
      <c r="P681">
        <v>35000000</v>
      </c>
      <c r="Q681">
        <v>124909762</v>
      </c>
      <c r="R681">
        <f t="shared" si="102"/>
        <v>89909762</v>
      </c>
      <c r="S681" t="str">
        <f t="shared" si="103"/>
        <v>Profit</v>
      </c>
      <c r="T681" s="1">
        <v>35485</v>
      </c>
      <c r="U681" t="s">
        <v>1319</v>
      </c>
      <c r="V681" s="14">
        <v>35485</v>
      </c>
      <c r="W681" t="str">
        <f t="shared" si="104"/>
        <v>February</v>
      </c>
      <c r="X681" s="4" t="str">
        <f t="shared" si="105"/>
        <v>1997</v>
      </c>
      <c r="Y681" s="6">
        <f t="shared" si="106"/>
        <v>1997</v>
      </c>
      <c r="Z681" s="4" t="str">
        <f t="shared" si="107"/>
        <v>24</v>
      </c>
      <c r="AA681" s="6">
        <f t="shared" si="108"/>
        <v>24</v>
      </c>
      <c r="AB681" t="str">
        <f t="shared" si="109"/>
        <v>Monday</v>
      </c>
    </row>
    <row r="682" spans="1:28" x14ac:dyDescent="0.25">
      <c r="A682" s="3" t="s">
        <v>1740</v>
      </c>
      <c r="B682" t="s">
        <v>1741</v>
      </c>
      <c r="C682" s="3" t="s">
        <v>1741</v>
      </c>
      <c r="D682" s="6">
        <v>0</v>
      </c>
      <c r="E682" s="6">
        <v>117</v>
      </c>
      <c r="F682" s="6">
        <f t="shared" si="100"/>
        <v>1</v>
      </c>
      <c r="G682" s="6">
        <f t="shared" si="101"/>
        <v>57</v>
      </c>
      <c r="H682" s="6" t="str" cm="1">
        <f t="array" ref="H682">_xlfn.IFS(E682&lt;=80,"Series",E682&lt;=120,"TV Movie",E682&gt;120,"Long Movie")</f>
        <v>TV Movie</v>
      </c>
      <c r="I682" t="s">
        <v>5529</v>
      </c>
      <c r="J682" t="s">
        <v>8158</v>
      </c>
      <c r="K682" t="s">
        <v>145</v>
      </c>
      <c r="L682" s="5">
        <v>6.9</v>
      </c>
      <c r="M682" t="str" cm="1">
        <f t="array" ref="M682">_xlfn.IFS(L682&lt;=2,"Flop",L682&lt;=5,"Average",L682&lt;=7,"Hit",L682&lt;=9,"Superhit",L682&gt;9,"BlockBuster")</f>
        <v>Hit</v>
      </c>
      <c r="N682" s="6">
        <v>77542</v>
      </c>
      <c r="O682" s="6" t="str" cm="1">
        <f t="array" ref="O682">_xlfn.IFS(N682&lt;=100000,"Low",N682&lt;=500000,"Median",N682&lt;=1500000,"High",N682&gt;1500000,"Very High")</f>
        <v>Low</v>
      </c>
      <c r="P682">
        <v>30000000</v>
      </c>
      <c r="Q682">
        <v>43312294</v>
      </c>
      <c r="R682">
        <f t="shared" si="102"/>
        <v>13312294</v>
      </c>
      <c r="S682" t="str">
        <f t="shared" si="103"/>
        <v>Profit</v>
      </c>
      <c r="T682" s="1">
        <v>35679</v>
      </c>
      <c r="U682" t="s">
        <v>1742</v>
      </c>
      <c r="V682" s="14">
        <v>35679</v>
      </c>
      <c r="W682" t="str">
        <f t="shared" si="104"/>
        <v>September</v>
      </c>
      <c r="X682" s="4" t="str">
        <f t="shared" si="105"/>
        <v>1997</v>
      </c>
      <c r="Y682" s="6">
        <f t="shared" si="106"/>
        <v>1997</v>
      </c>
      <c r="Z682" s="4" t="str">
        <f t="shared" si="107"/>
        <v>6</v>
      </c>
      <c r="AA682" s="6">
        <f t="shared" si="108"/>
        <v>6</v>
      </c>
      <c r="AB682" t="str">
        <f t="shared" si="109"/>
        <v>Saturday</v>
      </c>
    </row>
    <row r="683" spans="1:28" x14ac:dyDescent="0.25">
      <c r="A683" s="3" t="s">
        <v>1743</v>
      </c>
      <c r="B683" t="s">
        <v>1744</v>
      </c>
      <c r="C683" s="3" t="s">
        <v>1744</v>
      </c>
      <c r="D683" s="6">
        <v>0</v>
      </c>
      <c r="E683" s="6">
        <v>96</v>
      </c>
      <c r="F683" s="6">
        <f t="shared" si="100"/>
        <v>1</v>
      </c>
      <c r="G683" s="6">
        <f t="shared" si="101"/>
        <v>36</v>
      </c>
      <c r="H683" s="6" t="str" cm="1">
        <f t="array" ref="H683">_xlfn.IFS(E683&lt;=80,"Series",E683&lt;=120,"TV Movie",E683&gt;120,"Long Movie")</f>
        <v>TV Movie</v>
      </c>
      <c r="I683" t="s">
        <v>83</v>
      </c>
      <c r="J683" t="s">
        <v>8161</v>
      </c>
      <c r="K683" t="s">
        <v>3857</v>
      </c>
      <c r="L683" s="5">
        <v>6.6</v>
      </c>
      <c r="M683" t="str" cm="1">
        <f t="array" ref="M683">_xlfn.IFS(L683&lt;=2,"Flop",L683&lt;=5,"Average",L683&lt;=7,"Hit",L683&lt;=9,"Superhit",L683&gt;9,"BlockBuster")</f>
        <v>Hit</v>
      </c>
      <c r="N683" s="6">
        <v>192700</v>
      </c>
      <c r="O683" s="6" t="str" cm="1">
        <f t="array" ref="O683">_xlfn.IFS(N683&lt;=100000,"Low",N683&lt;=500000,"Median",N683&lt;=1500000,"High",N683&gt;1500000,"Very High")</f>
        <v>Median</v>
      </c>
      <c r="P683">
        <v>60000000</v>
      </c>
      <c r="Q683">
        <v>26673829</v>
      </c>
      <c r="R683">
        <f t="shared" si="102"/>
        <v>-33326171</v>
      </c>
      <c r="S683" t="str">
        <f t="shared" si="103"/>
        <v>Loss</v>
      </c>
      <c r="T683" s="1">
        <v>35657</v>
      </c>
      <c r="U683" t="s">
        <v>1500</v>
      </c>
      <c r="V683" s="14">
        <v>35657</v>
      </c>
      <c r="W683" t="str">
        <f t="shared" si="104"/>
        <v>August</v>
      </c>
      <c r="X683" s="4" t="str">
        <f t="shared" si="105"/>
        <v>1997</v>
      </c>
      <c r="Y683" s="6">
        <f t="shared" si="106"/>
        <v>1997</v>
      </c>
      <c r="Z683" s="4" t="str">
        <f t="shared" si="107"/>
        <v>15</v>
      </c>
      <c r="AA683" s="6">
        <f t="shared" si="108"/>
        <v>15</v>
      </c>
      <c r="AB683" t="str">
        <f t="shared" si="109"/>
        <v>Friday</v>
      </c>
    </row>
    <row r="684" spans="1:28" x14ac:dyDescent="0.25">
      <c r="A684" s="3" t="s">
        <v>1745</v>
      </c>
      <c r="B684" t="s">
        <v>1746</v>
      </c>
      <c r="C684" s="3" t="s">
        <v>1746</v>
      </c>
      <c r="D684" s="6">
        <v>0</v>
      </c>
      <c r="E684" s="6">
        <v>138</v>
      </c>
      <c r="F684" s="6">
        <f t="shared" si="100"/>
        <v>2</v>
      </c>
      <c r="G684" s="6">
        <f t="shared" si="101"/>
        <v>18</v>
      </c>
      <c r="H684" s="6" t="str" cm="1">
        <f t="array" ref="H684">_xlfn.IFS(E684&lt;=80,"Series",E684&lt;=120,"TV Movie",E684&gt;120,"Long Movie")</f>
        <v>Long Movie</v>
      </c>
      <c r="I684" t="s">
        <v>5529</v>
      </c>
      <c r="J684" t="s">
        <v>8162</v>
      </c>
      <c r="K684" t="s">
        <v>8161</v>
      </c>
      <c r="L684" s="5">
        <v>7.3</v>
      </c>
      <c r="M684" t="str" cm="1">
        <f t="array" ref="M684">_xlfn.IFS(L684&lt;=2,"Flop",L684&lt;=5,"Average",L684&lt;=7,"Hit",L684&lt;=9,"Superhit",L684&gt;9,"BlockBuster")</f>
        <v>Superhit</v>
      </c>
      <c r="N684" s="6">
        <v>393548</v>
      </c>
      <c r="O684" s="6" t="str" cm="1">
        <f t="array" ref="O684">_xlfn.IFS(N684&lt;=100000,"Low",N684&lt;=500000,"Median",N684&lt;=1500000,"High",N684&gt;1500000,"Very High")</f>
        <v>Median</v>
      </c>
      <c r="P684">
        <v>80000000</v>
      </c>
      <c r="Q684">
        <v>245676146</v>
      </c>
      <c r="R684">
        <f t="shared" si="102"/>
        <v>165676146</v>
      </c>
      <c r="S684" t="str">
        <f t="shared" si="103"/>
        <v>Profit</v>
      </c>
      <c r="T684" s="1">
        <v>35600</v>
      </c>
      <c r="U684" t="s">
        <v>1114</v>
      </c>
      <c r="V684" s="14">
        <v>35600</v>
      </c>
      <c r="W684" t="str">
        <f t="shared" si="104"/>
        <v>June</v>
      </c>
      <c r="X684" s="4" t="str">
        <f t="shared" si="105"/>
        <v>1997</v>
      </c>
      <c r="Y684" s="6">
        <f t="shared" si="106"/>
        <v>1997</v>
      </c>
      <c r="Z684" s="4" t="str">
        <f t="shared" si="107"/>
        <v>19</v>
      </c>
      <c r="AA684" s="6">
        <f t="shared" si="108"/>
        <v>19</v>
      </c>
      <c r="AB684" t="str">
        <f t="shared" si="109"/>
        <v>Thursday</v>
      </c>
    </row>
    <row r="685" spans="1:28" x14ac:dyDescent="0.25">
      <c r="A685" s="3" t="s">
        <v>1747</v>
      </c>
      <c r="B685" t="s">
        <v>1748</v>
      </c>
      <c r="C685" s="3" t="s">
        <v>1748</v>
      </c>
      <c r="D685" s="6">
        <v>0</v>
      </c>
      <c r="E685" s="6">
        <v>126</v>
      </c>
      <c r="F685" s="6">
        <f t="shared" si="100"/>
        <v>2</v>
      </c>
      <c r="G685" s="6">
        <f t="shared" si="101"/>
        <v>6</v>
      </c>
      <c r="H685" s="6" t="str" cm="1">
        <f t="array" ref="H685">_xlfn.IFS(E685&lt;=80,"Series",E685&lt;=120,"TV Movie",E685&gt;120,"Long Movie")</f>
        <v>Long Movie</v>
      </c>
      <c r="I685" t="s">
        <v>5529</v>
      </c>
      <c r="J685" t="s">
        <v>8158</v>
      </c>
      <c r="K685" t="s">
        <v>8161</v>
      </c>
      <c r="L685" s="5">
        <v>7.6</v>
      </c>
      <c r="M685" t="str" cm="1">
        <f t="array" ref="M685">_xlfn.IFS(L685&lt;=2,"Flop",L685&lt;=5,"Average",L685&lt;=7,"Hit",L685&lt;=9,"Superhit",L685&gt;9,"BlockBuster")</f>
        <v>Superhit</v>
      </c>
      <c r="N685" s="6">
        <v>494861</v>
      </c>
      <c r="O685" s="6" t="str" cm="1">
        <f t="array" ref="O685">_xlfn.IFS(N685&lt;=100000,"Low",N685&lt;=500000,"Median",N685&lt;=1500000,"High",N685&gt;1500000,"Very High")</f>
        <v>Median</v>
      </c>
      <c r="P685">
        <v>93000000</v>
      </c>
      <c r="Q685">
        <v>263920180</v>
      </c>
      <c r="R685">
        <f t="shared" si="102"/>
        <v>170920180</v>
      </c>
      <c r="S685" t="str">
        <f t="shared" si="103"/>
        <v>Profit</v>
      </c>
      <c r="T685" s="1">
        <v>35557</v>
      </c>
      <c r="U685" t="s">
        <v>1749</v>
      </c>
      <c r="V685" s="14">
        <v>35557</v>
      </c>
      <c r="W685" t="str">
        <f t="shared" si="104"/>
        <v>May</v>
      </c>
      <c r="X685" s="4" t="str">
        <f t="shared" si="105"/>
        <v>1997</v>
      </c>
      <c r="Y685" s="6">
        <f t="shared" si="106"/>
        <v>1997</v>
      </c>
      <c r="Z685" s="4" t="str">
        <f t="shared" si="107"/>
        <v>7</v>
      </c>
      <c r="AA685" s="6">
        <f t="shared" si="108"/>
        <v>7</v>
      </c>
      <c r="AB685" t="str">
        <f t="shared" si="109"/>
        <v>Wednesday</v>
      </c>
    </row>
    <row r="686" spans="1:28" x14ac:dyDescent="0.25">
      <c r="A686" s="3" t="s">
        <v>1750</v>
      </c>
      <c r="B686" t="s">
        <v>1751</v>
      </c>
      <c r="C686" s="3" t="s">
        <v>1751</v>
      </c>
      <c r="D686" s="6">
        <v>0</v>
      </c>
      <c r="E686" s="6">
        <v>93</v>
      </c>
      <c r="F686" s="6">
        <f t="shared" si="100"/>
        <v>1</v>
      </c>
      <c r="G686" s="6">
        <f t="shared" si="101"/>
        <v>33</v>
      </c>
      <c r="H686" s="6" t="str" cm="1">
        <f t="array" ref="H686">_xlfn.IFS(E686&lt;=80,"Series",E686&lt;=120,"TV Movie",E686&gt;120,"Long Movie")</f>
        <v>TV Movie</v>
      </c>
      <c r="I686" t="s">
        <v>132</v>
      </c>
      <c r="J686" t="s">
        <v>8163</v>
      </c>
      <c r="K686" t="s">
        <v>8161</v>
      </c>
      <c r="L686" s="5">
        <v>5.3</v>
      </c>
      <c r="M686" t="str" cm="1">
        <f t="array" ref="M686">_xlfn.IFS(L686&lt;=2,"Flop",L686&lt;=5,"Average",L686&lt;=7,"Hit",L686&lt;=9,"Superhit",L686&gt;9,"BlockBuster")</f>
        <v>Hit</v>
      </c>
      <c r="N686" s="6">
        <v>93299</v>
      </c>
      <c r="O686" s="6" t="str" cm="1">
        <f t="array" ref="O686">_xlfn.IFS(N686&lt;=100000,"Low",N686&lt;=500000,"Median",N686&lt;=1500000,"High",N686&gt;1500000,"Very High")</f>
        <v>Low</v>
      </c>
      <c r="P686">
        <v>80000000</v>
      </c>
      <c r="Q686">
        <v>177977226</v>
      </c>
      <c r="R686">
        <f t="shared" si="102"/>
        <v>97977226</v>
      </c>
      <c r="S686" t="str">
        <f t="shared" si="103"/>
        <v>Profit</v>
      </c>
      <c r="T686" s="1">
        <v>35750</v>
      </c>
      <c r="U686" t="s">
        <v>1752</v>
      </c>
      <c r="V686" s="14">
        <v>35750</v>
      </c>
      <c r="W686" t="str">
        <f t="shared" si="104"/>
        <v>November</v>
      </c>
      <c r="X686" s="4" t="str">
        <f t="shared" si="105"/>
        <v>1997</v>
      </c>
      <c r="Y686" s="6">
        <f t="shared" si="106"/>
        <v>1997</v>
      </c>
      <c r="Z686" s="4" t="str">
        <f t="shared" si="107"/>
        <v>16</v>
      </c>
      <c r="AA686" s="6">
        <f t="shared" si="108"/>
        <v>16</v>
      </c>
      <c r="AB686" t="str">
        <f t="shared" si="109"/>
        <v>Sunday</v>
      </c>
    </row>
    <row r="687" spans="1:28" x14ac:dyDescent="0.25">
      <c r="A687" s="3" t="s">
        <v>1753</v>
      </c>
      <c r="B687" t="s">
        <v>1754</v>
      </c>
      <c r="C687" s="3" t="s">
        <v>1754</v>
      </c>
      <c r="D687" s="6">
        <v>0</v>
      </c>
      <c r="E687" s="6">
        <v>91</v>
      </c>
      <c r="F687" s="6">
        <f t="shared" si="100"/>
        <v>1</v>
      </c>
      <c r="G687" s="6">
        <f t="shared" si="101"/>
        <v>31</v>
      </c>
      <c r="H687" s="6" t="str" cm="1">
        <f t="array" ref="H687">_xlfn.IFS(E687&lt;=80,"Series",E687&lt;=120,"TV Movie",E687&gt;120,"Long Movie")</f>
        <v>TV Movie</v>
      </c>
      <c r="I687" t="s">
        <v>132</v>
      </c>
      <c r="J687" t="s">
        <v>145</v>
      </c>
      <c r="K687" t="s">
        <v>5802</v>
      </c>
      <c r="L687" s="5">
        <v>7.2</v>
      </c>
      <c r="M687" t="str" cm="1">
        <f t="array" ref="M687">_xlfn.IFS(L687&lt;=2,"Flop",L687&lt;=5,"Average",L687&lt;=7,"Hit",L687&lt;=9,"Superhit",L687&gt;9,"BlockBuster")</f>
        <v>Superhit</v>
      </c>
      <c r="N687" s="6">
        <v>112303</v>
      </c>
      <c r="O687" s="6" t="str" cm="1">
        <f t="array" ref="O687">_xlfn.IFS(N687&lt;=100000,"Low",N687&lt;=500000,"Median",N687&lt;=1500000,"High",N687&gt;1500000,"Very High")</f>
        <v>Median</v>
      </c>
      <c r="P687">
        <v>3500000</v>
      </c>
      <c r="Q687">
        <v>257938649</v>
      </c>
      <c r="R687">
        <f t="shared" si="102"/>
        <v>254438649</v>
      </c>
      <c r="S687" t="str">
        <f t="shared" si="103"/>
        <v>Profit</v>
      </c>
      <c r="T687" s="1">
        <v>35655</v>
      </c>
      <c r="U687" t="s">
        <v>1755</v>
      </c>
      <c r="V687" s="14">
        <v>35655</v>
      </c>
      <c r="W687" t="str">
        <f t="shared" si="104"/>
        <v>August</v>
      </c>
      <c r="X687" s="4" t="str">
        <f t="shared" si="105"/>
        <v>1997</v>
      </c>
      <c r="Y687" s="6">
        <f t="shared" si="106"/>
        <v>1997</v>
      </c>
      <c r="Z687" s="4" t="str">
        <f t="shared" si="107"/>
        <v>13</v>
      </c>
      <c r="AA687" s="6">
        <f t="shared" si="108"/>
        <v>13</v>
      </c>
      <c r="AB687" t="str">
        <f t="shared" si="109"/>
        <v>Wednesday</v>
      </c>
    </row>
    <row r="688" spans="1:28" x14ac:dyDescent="0.25">
      <c r="A688" s="3" t="s">
        <v>1756</v>
      </c>
      <c r="B688" t="s">
        <v>1757</v>
      </c>
      <c r="C688" s="3" t="s">
        <v>1757</v>
      </c>
      <c r="D688" s="6">
        <v>0</v>
      </c>
      <c r="E688" s="6">
        <v>125</v>
      </c>
      <c r="F688" s="6">
        <f t="shared" si="100"/>
        <v>2</v>
      </c>
      <c r="G688" s="6">
        <f t="shared" si="101"/>
        <v>5</v>
      </c>
      <c r="H688" s="6" t="str" cm="1">
        <f t="array" ref="H688">_xlfn.IFS(E688&lt;=80,"Series",E688&lt;=120,"TV Movie",E688&gt;120,"Long Movie")</f>
        <v>Long Movie</v>
      </c>
      <c r="I688" t="s">
        <v>5529</v>
      </c>
      <c r="J688" t="s">
        <v>145</v>
      </c>
      <c r="K688" t="s">
        <v>4390</v>
      </c>
      <c r="L688" s="5">
        <v>6</v>
      </c>
      <c r="M688" t="str" cm="1">
        <f t="array" ref="M688">_xlfn.IFS(L688&lt;=2,"Flop",L688&lt;=5,"Average",L688&lt;=7,"Hit",L688&lt;=9,"Superhit",L688&gt;9,"BlockBuster")</f>
        <v>Hit</v>
      </c>
      <c r="N688" s="6">
        <v>85390</v>
      </c>
      <c r="O688" s="6" t="str" cm="1">
        <f t="array" ref="O688">_xlfn.IFS(N688&lt;=100000,"Low",N688&lt;=500000,"Median",N688&lt;=1500000,"High",N688&gt;1500000,"Very High")</f>
        <v>Low</v>
      </c>
      <c r="P688">
        <v>50000000</v>
      </c>
      <c r="Q688">
        <v>48169156</v>
      </c>
      <c r="R688">
        <f t="shared" si="102"/>
        <v>-1830844</v>
      </c>
      <c r="S688" t="str">
        <f t="shared" si="103"/>
        <v>Loss</v>
      </c>
      <c r="T688" s="1">
        <v>35664</v>
      </c>
      <c r="U688" t="s">
        <v>236</v>
      </c>
      <c r="V688" s="14">
        <v>35664</v>
      </c>
      <c r="W688" t="str">
        <f t="shared" si="104"/>
        <v>August</v>
      </c>
      <c r="X688" s="4" t="str">
        <f t="shared" si="105"/>
        <v>1997</v>
      </c>
      <c r="Y688" s="6">
        <f t="shared" si="106"/>
        <v>1997</v>
      </c>
      <c r="Z688" s="4" t="str">
        <f t="shared" si="107"/>
        <v>22</v>
      </c>
      <c r="AA688" s="6">
        <f t="shared" si="108"/>
        <v>22</v>
      </c>
      <c r="AB688" t="str">
        <f t="shared" si="109"/>
        <v>Friday</v>
      </c>
    </row>
    <row r="689" spans="1:28" x14ac:dyDescent="0.25">
      <c r="A689" s="3" t="s">
        <v>1758</v>
      </c>
      <c r="B689" t="s">
        <v>1759</v>
      </c>
      <c r="C689" s="3" t="s">
        <v>1759</v>
      </c>
      <c r="D689" s="6">
        <v>0</v>
      </c>
      <c r="E689" s="6">
        <v>129</v>
      </c>
      <c r="F689" s="6">
        <f t="shared" si="100"/>
        <v>2</v>
      </c>
      <c r="G689" s="6">
        <f t="shared" si="101"/>
        <v>9</v>
      </c>
      <c r="H689" s="6" t="str" cm="1">
        <f t="array" ref="H689">_xlfn.IFS(E689&lt;=80,"Series",E689&lt;=120,"TV Movie",E689&gt;120,"Long Movie")</f>
        <v>Long Movie</v>
      </c>
      <c r="I689" t="s">
        <v>145</v>
      </c>
      <c r="J689" t="s">
        <v>8166</v>
      </c>
      <c r="K689" t="s">
        <v>3857</v>
      </c>
      <c r="L689" s="5">
        <v>7.7</v>
      </c>
      <c r="M689" t="str" cm="1">
        <f t="array" ref="M689">_xlfn.IFS(L689&lt;=2,"Flop",L689&lt;=5,"Average",L689&lt;=7,"Hit",L689&lt;=9,"Superhit",L689&gt;9,"BlockBuster")</f>
        <v>Superhit</v>
      </c>
      <c r="N689" s="6">
        <v>418540</v>
      </c>
      <c r="O689" s="6" t="str" cm="1">
        <f t="array" ref="O689">_xlfn.IFS(N689&lt;=100000,"Low",N689&lt;=500000,"Median",N689&lt;=1500000,"High",N689&gt;1500000,"Very High")</f>
        <v>Median</v>
      </c>
      <c r="P689">
        <v>50000000</v>
      </c>
      <c r="Q689">
        <v>109423648</v>
      </c>
      <c r="R689">
        <f t="shared" si="102"/>
        <v>59423648</v>
      </c>
      <c r="S689" t="str">
        <f t="shared" si="103"/>
        <v>Profit</v>
      </c>
      <c r="T689" s="1">
        <v>35676</v>
      </c>
      <c r="U689" t="s">
        <v>1081</v>
      </c>
      <c r="V689" s="14">
        <v>35676</v>
      </c>
      <c r="W689" t="str">
        <f t="shared" si="104"/>
        <v>September</v>
      </c>
      <c r="X689" s="4" t="str">
        <f t="shared" si="105"/>
        <v>1997</v>
      </c>
      <c r="Y689" s="6">
        <f t="shared" si="106"/>
        <v>1997</v>
      </c>
      <c r="Z689" s="4" t="str">
        <f t="shared" si="107"/>
        <v>3</v>
      </c>
      <c r="AA689" s="6">
        <f t="shared" si="108"/>
        <v>3</v>
      </c>
      <c r="AB689" t="str">
        <f t="shared" si="109"/>
        <v>Wednesday</v>
      </c>
    </row>
    <row r="690" spans="1:28" x14ac:dyDescent="0.25">
      <c r="A690" s="3" t="s">
        <v>1760</v>
      </c>
      <c r="B690" t="s">
        <v>1761</v>
      </c>
      <c r="C690" s="3" t="s">
        <v>1762</v>
      </c>
      <c r="D690" s="6">
        <v>0</v>
      </c>
      <c r="E690" s="6">
        <v>106</v>
      </c>
      <c r="F690" s="6">
        <f t="shared" si="100"/>
        <v>1</v>
      </c>
      <c r="G690" s="6">
        <f t="shared" si="101"/>
        <v>46</v>
      </c>
      <c r="H690" s="6" t="str" cm="1">
        <f t="array" ref="H690">_xlfn.IFS(E690&lt;=80,"Series",E690&lt;=120,"TV Movie",E690&gt;120,"Long Movie")</f>
        <v>TV Movie</v>
      </c>
      <c r="I690" t="s">
        <v>145</v>
      </c>
      <c r="J690" t="s">
        <v>8161</v>
      </c>
      <c r="K690" t="s">
        <v>3857</v>
      </c>
      <c r="L690" s="5">
        <v>7.7</v>
      </c>
      <c r="M690" t="str" cm="1">
        <f t="array" ref="M690">_xlfn.IFS(L690&lt;=2,"Flop",L690&lt;=5,"Average",L690&lt;=7,"Hit",L690&lt;=9,"Superhit",L690&gt;9,"BlockBuster")</f>
        <v>Superhit</v>
      </c>
      <c r="N690" s="6">
        <v>317308</v>
      </c>
      <c r="O690" s="6" t="str" cm="1">
        <f t="array" ref="O690">_xlfn.IFS(N690&lt;=100000,"Low",N690&lt;=500000,"Median",N690&lt;=1500000,"High",N690&gt;1500000,"Very High")</f>
        <v>Median</v>
      </c>
      <c r="P690">
        <v>36000000</v>
      </c>
      <c r="Q690">
        <v>12532777</v>
      </c>
      <c r="R690">
        <f t="shared" si="102"/>
        <v>-23467223</v>
      </c>
      <c r="S690" t="str">
        <f t="shared" si="103"/>
        <v>Loss</v>
      </c>
      <c r="T690">
        <v>1997</v>
      </c>
      <c r="U690" t="s">
        <v>1763</v>
      </c>
      <c r="V690" s="14">
        <v>1997</v>
      </c>
      <c r="W690" t="str">
        <f t="shared" si="104"/>
        <v>June</v>
      </c>
      <c r="X690" s="4" t="str">
        <f t="shared" si="105"/>
        <v>1905</v>
      </c>
      <c r="Y690" s="6">
        <f t="shared" si="106"/>
        <v>1905</v>
      </c>
      <c r="Z690" s="4" t="str">
        <f t="shared" si="107"/>
        <v>19</v>
      </c>
      <c r="AA690" s="6">
        <f t="shared" si="108"/>
        <v>19</v>
      </c>
      <c r="AB690" t="str">
        <f t="shared" si="109"/>
        <v>Monday</v>
      </c>
    </row>
    <row r="691" spans="1:28" x14ac:dyDescent="0.25">
      <c r="A691" s="3" t="s">
        <v>1764</v>
      </c>
      <c r="B691" t="s">
        <v>1765</v>
      </c>
      <c r="C691" s="3" t="s">
        <v>1765</v>
      </c>
      <c r="D691" s="6">
        <v>0</v>
      </c>
      <c r="E691" s="6">
        <v>92</v>
      </c>
      <c r="F691" s="6">
        <f t="shared" si="100"/>
        <v>1</v>
      </c>
      <c r="G691" s="6">
        <f t="shared" si="101"/>
        <v>32</v>
      </c>
      <c r="H691" s="6" t="str" cm="1">
        <f t="array" ref="H691">_xlfn.IFS(E691&lt;=80,"Series",E691&lt;=120,"TV Movie",E691&gt;120,"Long Movie")</f>
        <v>TV Movie</v>
      </c>
      <c r="I691" t="s">
        <v>5529</v>
      </c>
      <c r="J691" t="s">
        <v>8158</v>
      </c>
      <c r="K691" t="s">
        <v>132</v>
      </c>
      <c r="L691" s="5">
        <v>5.5</v>
      </c>
      <c r="M691" t="str" cm="1">
        <f t="array" ref="M691">_xlfn.IFS(L691&lt;=2,"Flop",L691&lt;=5,"Average",L691&lt;=7,"Hit",L691&lt;=9,"Superhit",L691&gt;9,"BlockBuster")</f>
        <v>Hit</v>
      </c>
      <c r="N691" s="6">
        <v>82989</v>
      </c>
      <c r="O691" s="6" t="str" cm="1">
        <f t="array" ref="O691">_xlfn.IFS(N691&lt;=100000,"Low",N691&lt;=500000,"Median",N691&lt;=1500000,"High",N691&gt;1500000,"Very High")</f>
        <v>Low</v>
      </c>
      <c r="P691">
        <v>55000000</v>
      </c>
      <c r="Q691">
        <v>174463257</v>
      </c>
      <c r="R691">
        <f t="shared" si="102"/>
        <v>119463257</v>
      </c>
      <c r="S691" t="str">
        <f t="shared" si="103"/>
        <v>Profit</v>
      </c>
      <c r="T691" s="1">
        <v>35627</v>
      </c>
      <c r="U691" t="s">
        <v>1766</v>
      </c>
      <c r="V691" s="14">
        <v>35627</v>
      </c>
      <c r="W691" t="str">
        <f t="shared" si="104"/>
        <v>July</v>
      </c>
      <c r="X691" s="4" t="str">
        <f t="shared" si="105"/>
        <v>1997</v>
      </c>
      <c r="Y691" s="6">
        <f t="shared" si="106"/>
        <v>1997</v>
      </c>
      <c r="Z691" s="4" t="str">
        <f t="shared" si="107"/>
        <v>16</v>
      </c>
      <c r="AA691" s="6">
        <f t="shared" si="108"/>
        <v>16</v>
      </c>
      <c r="AB691" t="str">
        <f t="shared" si="109"/>
        <v>Wednesday</v>
      </c>
    </row>
    <row r="692" spans="1:28" x14ac:dyDescent="0.25">
      <c r="A692" s="3" t="s">
        <v>1767</v>
      </c>
      <c r="B692" t="s">
        <v>1768</v>
      </c>
      <c r="C692" s="3" t="s">
        <v>1768</v>
      </c>
      <c r="D692" s="6">
        <v>0</v>
      </c>
      <c r="E692" s="6">
        <v>126</v>
      </c>
      <c r="F692" s="6">
        <f t="shared" si="100"/>
        <v>2</v>
      </c>
      <c r="G692" s="6">
        <f t="shared" si="101"/>
        <v>6</v>
      </c>
      <c r="H692" s="6" t="str" cm="1">
        <f t="array" ref="H692">_xlfn.IFS(E692&lt;=80,"Series",E692&lt;=120,"TV Movie",E692&gt;120,"Long Movie")</f>
        <v>Long Movie</v>
      </c>
      <c r="I692" t="s">
        <v>145</v>
      </c>
      <c r="J692" t="s">
        <v>8157</v>
      </c>
      <c r="K692" t="s">
        <v>5802</v>
      </c>
      <c r="L692" s="5">
        <v>8.3000000000000007</v>
      </c>
      <c r="M692" t="str" cm="1">
        <f t="array" ref="M692">_xlfn.IFS(L692&lt;=2,"Flop",L692&lt;=5,"Average",L692&lt;=7,"Hit",L692&lt;=9,"Superhit",L692&gt;9,"BlockBuster")</f>
        <v>Superhit</v>
      </c>
      <c r="N692" s="6">
        <v>1029539</v>
      </c>
      <c r="O692" s="6" t="str" cm="1">
        <f t="array" ref="O692">_xlfn.IFS(N692&lt;=100000,"Low",N692&lt;=500000,"Median",N692&lt;=1500000,"High",N692&gt;1500000,"Very High")</f>
        <v>High</v>
      </c>
      <c r="P692">
        <v>10000000</v>
      </c>
      <c r="Q692">
        <v>225933435</v>
      </c>
      <c r="R692">
        <f t="shared" si="102"/>
        <v>215933435</v>
      </c>
      <c r="S692" t="str">
        <f t="shared" si="103"/>
        <v>Profit</v>
      </c>
      <c r="T692" s="1">
        <v>35766</v>
      </c>
      <c r="U692" t="s">
        <v>1045</v>
      </c>
      <c r="V692" s="14">
        <v>35766</v>
      </c>
      <c r="W692" t="str">
        <f t="shared" si="104"/>
        <v>December</v>
      </c>
      <c r="X692" s="4" t="str">
        <f t="shared" si="105"/>
        <v>1997</v>
      </c>
      <c r="Y692" s="6">
        <f t="shared" si="106"/>
        <v>1997</v>
      </c>
      <c r="Z692" s="4" t="str">
        <f t="shared" si="107"/>
        <v>2</v>
      </c>
      <c r="AA692" s="6">
        <f t="shared" si="108"/>
        <v>2</v>
      </c>
      <c r="AB692" t="str">
        <f t="shared" si="109"/>
        <v>Tuesday</v>
      </c>
    </row>
    <row r="693" spans="1:28" x14ac:dyDescent="0.25">
      <c r="A693" s="3" t="s">
        <v>1769</v>
      </c>
      <c r="B693" t="s">
        <v>1770</v>
      </c>
      <c r="C693" s="3" t="s">
        <v>1770</v>
      </c>
      <c r="D693" s="6">
        <v>0</v>
      </c>
      <c r="E693" s="6">
        <v>111</v>
      </c>
      <c r="F693" s="6">
        <f t="shared" si="100"/>
        <v>1</v>
      </c>
      <c r="G693" s="6">
        <f t="shared" si="101"/>
        <v>51</v>
      </c>
      <c r="H693" s="6" t="str" cm="1">
        <f t="array" ref="H693">_xlfn.IFS(E693&lt;=80,"Series",E693&lt;=120,"TV Movie",E693&gt;120,"Long Movie")</f>
        <v>TV Movie</v>
      </c>
      <c r="I693" t="s">
        <v>145</v>
      </c>
      <c r="J693" t="s">
        <v>8157</v>
      </c>
      <c r="K693" t="s">
        <v>5802</v>
      </c>
      <c r="L693" s="5">
        <v>6.8</v>
      </c>
      <c r="M693" t="str" cm="1">
        <f t="array" ref="M693">_xlfn.IFS(L693&lt;=2,"Flop",L693&lt;=5,"Average",L693&lt;=7,"Hit",L693&lt;=9,"Superhit",L693&gt;9,"BlockBuster")</f>
        <v>Hit</v>
      </c>
      <c r="N693" s="6">
        <v>56071</v>
      </c>
      <c r="O693" s="6" t="str" cm="1">
        <f t="array" ref="O693">_xlfn.IFS(N693&lt;=100000,"Low",N693&lt;=500000,"Median",N693&lt;=1500000,"High",N693&gt;1500000,"Very High")</f>
        <v>Low</v>
      </c>
      <c r="P693">
        <v>25000000</v>
      </c>
      <c r="Q693">
        <v>55494066</v>
      </c>
      <c r="R693">
        <f t="shared" si="102"/>
        <v>30494066</v>
      </c>
      <c r="S693" t="str">
        <f t="shared" si="103"/>
        <v>Profit</v>
      </c>
      <c r="T693">
        <v>1998</v>
      </c>
      <c r="U693" t="s">
        <v>1771</v>
      </c>
      <c r="V693" s="14">
        <v>1998</v>
      </c>
      <c r="W693" t="str">
        <f t="shared" si="104"/>
        <v>June</v>
      </c>
      <c r="X693" s="4" t="str">
        <f t="shared" si="105"/>
        <v>1905</v>
      </c>
      <c r="Y693" s="6">
        <f t="shared" si="106"/>
        <v>1905</v>
      </c>
      <c r="Z693" s="4" t="str">
        <f t="shared" si="107"/>
        <v>20</v>
      </c>
      <c r="AA693" s="6">
        <f t="shared" si="108"/>
        <v>20</v>
      </c>
      <c r="AB693" t="str">
        <f t="shared" si="109"/>
        <v>Tuesday</v>
      </c>
    </row>
    <row r="694" spans="1:28" x14ac:dyDescent="0.25">
      <c r="A694" s="3" t="s">
        <v>1772</v>
      </c>
      <c r="B694" t="s">
        <v>1773</v>
      </c>
      <c r="C694" s="3" t="s">
        <v>1773</v>
      </c>
      <c r="D694" s="6">
        <v>0</v>
      </c>
      <c r="E694" s="6">
        <v>107</v>
      </c>
      <c r="F694" s="6">
        <f t="shared" si="100"/>
        <v>1</v>
      </c>
      <c r="G694" s="6">
        <f t="shared" si="101"/>
        <v>47</v>
      </c>
      <c r="H694" s="6" t="str" cm="1">
        <f t="array" ref="H694">_xlfn.IFS(E694&lt;=80,"Series",E694&lt;=120,"TV Movie",E694&gt;120,"Long Movie")</f>
        <v>TV Movie</v>
      </c>
      <c r="I694" t="s">
        <v>5529</v>
      </c>
      <c r="J694" t="s">
        <v>132</v>
      </c>
      <c r="K694" t="s">
        <v>8162</v>
      </c>
      <c r="L694" s="5">
        <v>7.3</v>
      </c>
      <c r="M694" t="str" cm="1">
        <f t="array" ref="M694">_xlfn.IFS(L694&lt;=2,"Flop",L694&lt;=5,"Average",L694&lt;=7,"Hit",L694&lt;=9,"Superhit",L694&gt;9,"BlockBuster")</f>
        <v>Superhit</v>
      </c>
      <c r="N694" s="6">
        <v>98266</v>
      </c>
      <c r="O694" s="6" t="str" cm="1">
        <f t="array" ref="O694">_xlfn.IFS(N694&lt;=100000,"Low",N694&lt;=500000,"Median",N694&lt;=1500000,"High",N694&gt;1500000,"Very High")</f>
        <v>Low</v>
      </c>
      <c r="P694">
        <v>15000000</v>
      </c>
      <c r="Q694">
        <v>28084357</v>
      </c>
      <c r="R694">
        <f t="shared" si="102"/>
        <v>13084357</v>
      </c>
      <c r="S694" t="str">
        <f t="shared" si="103"/>
        <v>Profit</v>
      </c>
      <c r="T694" s="1">
        <v>35529</v>
      </c>
      <c r="U694" t="s">
        <v>1774</v>
      </c>
      <c r="V694" s="14">
        <v>35529</v>
      </c>
      <c r="W694" t="str">
        <f t="shared" si="104"/>
        <v>April</v>
      </c>
      <c r="X694" s="4" t="str">
        <f t="shared" si="105"/>
        <v>1997</v>
      </c>
      <c r="Y694" s="6">
        <f t="shared" si="106"/>
        <v>1997</v>
      </c>
      <c r="Z694" s="4" t="str">
        <f t="shared" si="107"/>
        <v>9</v>
      </c>
      <c r="AA694" s="6">
        <f t="shared" si="108"/>
        <v>9</v>
      </c>
      <c r="AB694" t="str">
        <f t="shared" si="109"/>
        <v>Wednesday</v>
      </c>
    </row>
    <row r="695" spans="1:28" x14ac:dyDescent="0.25">
      <c r="A695" s="3" t="s">
        <v>1775</v>
      </c>
      <c r="B695" t="s">
        <v>1776</v>
      </c>
      <c r="C695" s="3" t="s">
        <v>1777</v>
      </c>
      <c r="D695" s="6">
        <v>0</v>
      </c>
      <c r="E695" s="6">
        <v>102</v>
      </c>
      <c r="F695" s="6">
        <f t="shared" si="100"/>
        <v>1</v>
      </c>
      <c r="G695" s="6">
        <f t="shared" si="101"/>
        <v>42</v>
      </c>
      <c r="H695" s="6" t="str" cm="1">
        <f t="array" ref="H695">_xlfn.IFS(E695&lt;=80,"Series",E695&lt;=120,"TV Movie",E695&gt;120,"Long Movie")</f>
        <v>TV Movie</v>
      </c>
      <c r="I695" t="s">
        <v>8162</v>
      </c>
      <c r="J695" t="s">
        <v>145</v>
      </c>
      <c r="K695" t="s">
        <v>5802</v>
      </c>
      <c r="L695" s="5">
        <v>7.1</v>
      </c>
      <c r="M695" t="str" cm="1">
        <f t="array" ref="M695">_xlfn.IFS(L695&lt;=2,"Flop",L695&lt;=5,"Average",L695&lt;=7,"Hit",L695&lt;=9,"Superhit",L695&gt;9,"BlockBuster")</f>
        <v>Superhit</v>
      </c>
      <c r="N695" s="6">
        <v>53958</v>
      </c>
      <c r="O695" s="6" t="str" cm="1">
        <f t="array" ref="O695">_xlfn.IFS(N695&lt;=100000,"Low",N695&lt;=500000,"Median",N695&lt;=1500000,"High",N695&gt;1500000,"Very High")</f>
        <v>Low</v>
      </c>
      <c r="P695">
        <v>3000000</v>
      </c>
      <c r="Q695">
        <v>222559</v>
      </c>
      <c r="R695">
        <f t="shared" si="102"/>
        <v>-2777441</v>
      </c>
      <c r="S695" t="str">
        <f t="shared" si="103"/>
        <v>Loss</v>
      </c>
      <c r="T695" s="1">
        <v>35084</v>
      </c>
      <c r="U695" t="s">
        <v>1701</v>
      </c>
      <c r="V695" s="14">
        <v>35084</v>
      </c>
      <c r="W695" t="str">
        <f t="shared" si="104"/>
        <v>January</v>
      </c>
      <c r="X695" s="4" t="str">
        <f t="shared" si="105"/>
        <v>1996</v>
      </c>
      <c r="Y695" s="6">
        <f t="shared" si="106"/>
        <v>1996</v>
      </c>
      <c r="Z695" s="4" t="str">
        <f t="shared" si="107"/>
        <v>20</v>
      </c>
      <c r="AA695" s="6">
        <f t="shared" si="108"/>
        <v>20</v>
      </c>
      <c r="AB695" t="str">
        <f t="shared" si="109"/>
        <v>Saturday</v>
      </c>
    </row>
    <row r="696" spans="1:28" x14ac:dyDescent="0.25">
      <c r="A696" s="3" t="s">
        <v>1778</v>
      </c>
      <c r="B696" t="s">
        <v>1779</v>
      </c>
      <c r="C696" s="3" t="s">
        <v>1779</v>
      </c>
      <c r="D696" s="6">
        <v>0</v>
      </c>
      <c r="E696" s="6">
        <v>93</v>
      </c>
      <c r="F696" s="6">
        <f t="shared" si="100"/>
        <v>1</v>
      </c>
      <c r="G696" s="6">
        <f t="shared" si="101"/>
        <v>33</v>
      </c>
      <c r="H696" s="6" t="str" cm="1">
        <f t="array" ref="H696">_xlfn.IFS(E696&lt;=80,"Series",E696&lt;=120,"TV Movie",E696&gt;120,"Long Movie")</f>
        <v>TV Movie</v>
      </c>
      <c r="I696" t="s">
        <v>8158</v>
      </c>
      <c r="J696" t="s">
        <v>8159</v>
      </c>
      <c r="K696" t="s">
        <v>132</v>
      </c>
      <c r="L696" s="5">
        <v>7.3</v>
      </c>
      <c r="M696" t="str" cm="1">
        <f t="array" ref="M696">_xlfn.IFS(L696&lt;=2,"Flop",L696&lt;=5,"Average",L696&lt;=7,"Hit",L696&lt;=9,"Superhit",L696&gt;9,"BlockBuster")</f>
        <v>Superhit</v>
      </c>
      <c r="N696" s="6">
        <v>248217</v>
      </c>
      <c r="O696" s="6" t="str" cm="1">
        <f t="array" ref="O696">_xlfn.IFS(N696&lt;=100000,"Low",N696&lt;=500000,"Median",N696&lt;=1500000,"High",N696&gt;1500000,"Very High")</f>
        <v>Median</v>
      </c>
      <c r="P696">
        <v>85000000</v>
      </c>
      <c r="Q696">
        <v>252712101</v>
      </c>
      <c r="R696">
        <f t="shared" si="102"/>
        <v>167712101</v>
      </c>
      <c r="S696" t="str">
        <f t="shared" si="103"/>
        <v>Profit</v>
      </c>
      <c r="T696" s="1">
        <v>35594</v>
      </c>
      <c r="U696" t="s">
        <v>887</v>
      </c>
      <c r="V696" s="14">
        <v>35594</v>
      </c>
      <c r="W696" t="str">
        <f t="shared" si="104"/>
        <v>June</v>
      </c>
      <c r="X696" s="4" t="str">
        <f t="shared" si="105"/>
        <v>1997</v>
      </c>
      <c r="Y696" s="6">
        <f t="shared" si="106"/>
        <v>1997</v>
      </c>
      <c r="Z696" s="4" t="str">
        <f t="shared" si="107"/>
        <v>13</v>
      </c>
      <c r="AA696" s="6">
        <f t="shared" si="108"/>
        <v>13</v>
      </c>
      <c r="AB696" t="str">
        <f t="shared" si="109"/>
        <v>Friday</v>
      </c>
    </row>
    <row r="697" spans="1:28" x14ac:dyDescent="0.25">
      <c r="A697" s="3" t="s">
        <v>1780</v>
      </c>
      <c r="B697" t="s">
        <v>1781</v>
      </c>
      <c r="C697" s="3" t="s">
        <v>1781</v>
      </c>
      <c r="D697" s="6">
        <v>0</v>
      </c>
      <c r="E697" s="6">
        <v>102</v>
      </c>
      <c r="F697" s="6">
        <f t="shared" si="100"/>
        <v>1</v>
      </c>
      <c r="G697" s="6">
        <f t="shared" si="101"/>
        <v>42</v>
      </c>
      <c r="H697" s="6" t="str" cm="1">
        <f t="array" ref="H697">_xlfn.IFS(E697&lt;=80,"Series",E697&lt;=120,"TV Movie",E697&gt;120,"Long Movie")</f>
        <v>TV Movie</v>
      </c>
      <c r="I697" t="s">
        <v>5529</v>
      </c>
      <c r="J697" t="s">
        <v>132</v>
      </c>
      <c r="K697" t="s">
        <v>8162</v>
      </c>
      <c r="L697" s="5">
        <v>4.5999999999999996</v>
      </c>
      <c r="M697" t="str" cm="1">
        <f t="array" ref="M697">_xlfn.IFS(L697&lt;=2,"Flop",L697&lt;=5,"Average",L697&lt;=7,"Hit",L697&lt;=9,"Superhit",L697&gt;9,"BlockBuster")</f>
        <v>Average</v>
      </c>
      <c r="N697" s="6">
        <v>123120</v>
      </c>
      <c r="O697" s="6" t="str" cm="1">
        <f t="array" ref="O697">_xlfn.IFS(N697&lt;=100000,"Low",N697&lt;=500000,"Median",N697&lt;=1500000,"High",N697&gt;1500000,"Very High")</f>
        <v>Median</v>
      </c>
      <c r="P697">
        <v>32000000</v>
      </c>
      <c r="Q697">
        <v>79082515</v>
      </c>
      <c r="R697">
        <f t="shared" si="102"/>
        <v>47082515</v>
      </c>
      <c r="S697" t="str">
        <f t="shared" si="103"/>
        <v>Profit</v>
      </c>
      <c r="T697" s="1">
        <v>35774</v>
      </c>
      <c r="U697" t="s">
        <v>1782</v>
      </c>
      <c r="V697" s="14">
        <v>35774</v>
      </c>
      <c r="W697" t="str">
        <f t="shared" si="104"/>
        <v>December</v>
      </c>
      <c r="X697" s="4" t="str">
        <f t="shared" si="105"/>
        <v>1997</v>
      </c>
      <c r="Y697" s="6">
        <f t="shared" si="106"/>
        <v>1997</v>
      </c>
      <c r="Z697" s="4" t="str">
        <f t="shared" si="107"/>
        <v>10</v>
      </c>
      <c r="AA697" s="6">
        <f t="shared" si="108"/>
        <v>10</v>
      </c>
      <c r="AB697" t="str">
        <f t="shared" si="109"/>
        <v>Wednesday</v>
      </c>
    </row>
    <row r="698" spans="1:28" x14ac:dyDescent="0.25">
      <c r="A698" s="3" t="s">
        <v>1783</v>
      </c>
      <c r="B698" t="s">
        <v>1784</v>
      </c>
      <c r="C698" s="3" t="s">
        <v>1784</v>
      </c>
      <c r="D698" s="6">
        <v>0</v>
      </c>
      <c r="E698" s="6">
        <v>101</v>
      </c>
      <c r="F698" s="6">
        <f t="shared" si="100"/>
        <v>1</v>
      </c>
      <c r="G698" s="6">
        <f t="shared" si="101"/>
        <v>41</v>
      </c>
      <c r="H698" s="6" t="str" cm="1">
        <f t="array" ref="H698">_xlfn.IFS(E698&lt;=80,"Series",E698&lt;=120,"TV Movie",E698&gt;120,"Long Movie")</f>
        <v>TV Movie</v>
      </c>
      <c r="I698" t="s">
        <v>83</v>
      </c>
      <c r="J698" t="s">
        <v>8166</v>
      </c>
      <c r="K698" t="s">
        <v>5802</v>
      </c>
      <c r="L698" s="5">
        <v>5.8</v>
      </c>
      <c r="M698" t="str" cm="1">
        <f t="array" ref="M698">_xlfn.IFS(L698&lt;=2,"Flop",L698&lt;=5,"Average",L698&lt;=7,"Hit",L698&lt;=9,"Superhit",L698&gt;9,"BlockBuster")</f>
        <v>Hit</v>
      </c>
      <c r="N698" s="6">
        <v>155615</v>
      </c>
      <c r="O698" s="6" t="str" cm="1">
        <f t="array" ref="O698">_xlfn.IFS(N698&lt;=100000,"Low",N698&lt;=500000,"Median",N698&lt;=1500000,"High",N698&gt;1500000,"Very High")</f>
        <v>Median</v>
      </c>
      <c r="P698">
        <v>17000000</v>
      </c>
      <c r="Q698">
        <v>125586134</v>
      </c>
      <c r="R698">
        <f t="shared" si="102"/>
        <v>108586134</v>
      </c>
      <c r="S698" t="str">
        <f t="shared" si="103"/>
        <v>Profit</v>
      </c>
      <c r="T698" s="1">
        <v>35712</v>
      </c>
      <c r="U698" t="s">
        <v>1785</v>
      </c>
      <c r="V698" s="14">
        <v>35712</v>
      </c>
      <c r="W698" t="str">
        <f t="shared" si="104"/>
        <v>October</v>
      </c>
      <c r="X698" s="4" t="str">
        <f t="shared" si="105"/>
        <v>1997</v>
      </c>
      <c r="Y698" s="6">
        <f t="shared" si="106"/>
        <v>1997</v>
      </c>
      <c r="Z698" s="4" t="str">
        <f t="shared" si="107"/>
        <v>9</v>
      </c>
      <c r="AA698" s="6">
        <f t="shared" si="108"/>
        <v>9</v>
      </c>
      <c r="AB698" t="str">
        <f t="shared" si="109"/>
        <v>Thursday</v>
      </c>
    </row>
    <row r="699" spans="1:28" x14ac:dyDescent="0.25">
      <c r="A699" s="3" t="s">
        <v>1786</v>
      </c>
      <c r="B699" t="s">
        <v>1787</v>
      </c>
      <c r="C699" s="3" t="s">
        <v>1787</v>
      </c>
      <c r="D699" s="6">
        <v>0</v>
      </c>
      <c r="E699" s="6">
        <v>112</v>
      </c>
      <c r="F699" s="6">
        <f t="shared" si="100"/>
        <v>1</v>
      </c>
      <c r="G699" s="6">
        <f t="shared" si="101"/>
        <v>52</v>
      </c>
      <c r="H699" s="6" t="str" cm="1">
        <f t="array" ref="H699">_xlfn.IFS(E699&lt;=80,"Series",E699&lt;=120,"TV Movie",E699&gt;120,"Long Movie")</f>
        <v>TV Movie</v>
      </c>
      <c r="I699" t="s">
        <v>145</v>
      </c>
      <c r="J699" t="s">
        <v>5802</v>
      </c>
      <c r="K699" t="s">
        <v>5802</v>
      </c>
      <c r="L699" s="5">
        <v>7.3</v>
      </c>
      <c r="M699" t="str" cm="1">
        <f t="array" ref="M699">_xlfn.IFS(L699&lt;=2,"Flop",L699&lt;=5,"Average",L699&lt;=7,"Hit",L699&lt;=9,"Superhit",L699&gt;9,"BlockBuster")</f>
        <v>Superhit</v>
      </c>
      <c r="N699" s="6">
        <v>58885</v>
      </c>
      <c r="O699" s="6" t="str" cm="1">
        <f t="array" ref="O699">_xlfn.IFS(N699&lt;=100000,"Low",N699&lt;=500000,"Median",N699&lt;=1500000,"High",N699&gt;1500000,"Very High")</f>
        <v>Low</v>
      </c>
      <c r="P699">
        <v>18000000</v>
      </c>
      <c r="Q699">
        <v>8038061</v>
      </c>
      <c r="R699">
        <f t="shared" si="102"/>
        <v>-9961939</v>
      </c>
      <c r="S699" t="str">
        <f t="shared" si="103"/>
        <v>Loss</v>
      </c>
      <c r="T699" s="1">
        <v>35562</v>
      </c>
      <c r="U699" t="s">
        <v>1515</v>
      </c>
      <c r="V699" s="14">
        <v>35562</v>
      </c>
      <c r="W699" t="str">
        <f t="shared" si="104"/>
        <v>May</v>
      </c>
      <c r="X699" s="4" t="str">
        <f t="shared" si="105"/>
        <v>1997</v>
      </c>
      <c r="Y699" s="6">
        <f t="shared" si="106"/>
        <v>1997</v>
      </c>
      <c r="Z699" s="4" t="str">
        <f t="shared" si="107"/>
        <v>12</v>
      </c>
      <c r="AA699" s="6">
        <f t="shared" si="108"/>
        <v>12</v>
      </c>
      <c r="AB699" t="str">
        <f t="shared" si="109"/>
        <v>Monday</v>
      </c>
    </row>
    <row r="700" spans="1:28" x14ac:dyDescent="0.25">
      <c r="A700" s="3" t="s">
        <v>1788</v>
      </c>
      <c r="B700" t="s">
        <v>1789</v>
      </c>
      <c r="C700" s="3" t="s">
        <v>1789</v>
      </c>
      <c r="D700" s="6">
        <v>0</v>
      </c>
      <c r="E700" s="6">
        <v>124</v>
      </c>
      <c r="F700" s="6">
        <f t="shared" si="100"/>
        <v>2</v>
      </c>
      <c r="G700" s="6">
        <f t="shared" si="101"/>
        <v>4</v>
      </c>
      <c r="H700" s="6" t="str" cm="1">
        <f t="array" ref="H700">_xlfn.IFS(E700&lt;=80,"Series",E700&lt;=120,"TV Movie",E700&gt;120,"Long Movie")</f>
        <v>Long Movie</v>
      </c>
      <c r="I700" t="s">
        <v>5529</v>
      </c>
      <c r="J700" t="s">
        <v>8162</v>
      </c>
      <c r="K700" t="s">
        <v>145</v>
      </c>
      <c r="L700" s="5">
        <v>6.4</v>
      </c>
      <c r="M700" t="str" cm="1">
        <f t="array" ref="M700">_xlfn.IFS(L700&lt;=2,"Flop",L700&lt;=5,"Average",L700&lt;=7,"Hit",L700&lt;=9,"Superhit",L700&gt;9,"BlockBuster")</f>
        <v>Hit</v>
      </c>
      <c r="N700" s="6">
        <v>122248</v>
      </c>
      <c r="O700" s="6" t="str" cm="1">
        <f t="array" ref="O700">_xlfn.IFS(N700&lt;=100000,"Low",N700&lt;=500000,"Median",N700&lt;=1500000,"High",N700&gt;1500000,"Very High")</f>
        <v>Median</v>
      </c>
      <c r="P700">
        <v>60000000</v>
      </c>
      <c r="Q700">
        <v>159330280</v>
      </c>
      <c r="R700">
        <f t="shared" si="102"/>
        <v>99330280</v>
      </c>
      <c r="S700" t="str">
        <f t="shared" si="103"/>
        <v>Profit</v>
      </c>
      <c r="T700" s="1">
        <v>35748</v>
      </c>
      <c r="U700" t="s">
        <v>1790</v>
      </c>
      <c r="V700" s="14">
        <v>35748</v>
      </c>
      <c r="W700" t="str">
        <f t="shared" si="104"/>
        <v>November</v>
      </c>
      <c r="X700" s="4" t="str">
        <f t="shared" si="105"/>
        <v>1997</v>
      </c>
      <c r="Y700" s="6">
        <f t="shared" si="106"/>
        <v>1997</v>
      </c>
      <c r="Z700" s="4" t="str">
        <f t="shared" si="107"/>
        <v>14</v>
      </c>
      <c r="AA700" s="6">
        <f t="shared" si="108"/>
        <v>14</v>
      </c>
      <c r="AB700" t="str">
        <f t="shared" si="109"/>
        <v>Friday</v>
      </c>
    </row>
    <row r="701" spans="1:28" x14ac:dyDescent="0.25">
      <c r="A701" s="3" t="s">
        <v>1791</v>
      </c>
      <c r="B701" t="s">
        <v>1792</v>
      </c>
      <c r="C701" s="3" t="s">
        <v>1792</v>
      </c>
      <c r="D701" s="6">
        <v>0</v>
      </c>
      <c r="E701" s="6">
        <v>154</v>
      </c>
      <c r="F701" s="6">
        <f t="shared" si="100"/>
        <v>2</v>
      </c>
      <c r="G701" s="6">
        <f t="shared" si="101"/>
        <v>34</v>
      </c>
      <c r="H701" s="6" t="str" cm="1">
        <f t="array" ref="H701">_xlfn.IFS(E701&lt;=80,"Series",E701&lt;=120,"TV Movie",E701&gt;120,"Long Movie")</f>
        <v>Long Movie</v>
      </c>
      <c r="I701" t="s">
        <v>8162</v>
      </c>
      <c r="J701" t="s">
        <v>145</v>
      </c>
      <c r="K701" t="s">
        <v>3857</v>
      </c>
      <c r="L701" s="5">
        <v>7.5</v>
      </c>
      <c r="M701" t="str" cm="1">
        <f t="array" ref="M701">_xlfn.IFS(L701&lt;=2,"Flop",L701&lt;=5,"Average",L701&lt;=7,"Hit",L701&lt;=9,"Superhit",L701&gt;9,"BlockBuster")</f>
        <v>Superhit</v>
      </c>
      <c r="N701" s="6">
        <v>365708</v>
      </c>
      <c r="O701" s="6" t="str" cm="1">
        <f t="array" ref="O701">_xlfn.IFS(N701&lt;=100000,"Low",N701&lt;=500000,"Median",N701&lt;=1500000,"High",N701&gt;1500000,"Very High")</f>
        <v>Median</v>
      </c>
      <c r="P701">
        <v>12000000</v>
      </c>
      <c r="Q701">
        <v>39675292</v>
      </c>
      <c r="R701">
        <f t="shared" si="102"/>
        <v>27675292</v>
      </c>
      <c r="S701" t="str">
        <f t="shared" si="103"/>
        <v>Profit</v>
      </c>
      <c r="T701" s="1">
        <v>35772</v>
      </c>
      <c r="U701" t="s">
        <v>1144</v>
      </c>
      <c r="V701" s="14">
        <v>35772</v>
      </c>
      <c r="W701" t="str">
        <f t="shared" si="104"/>
        <v>December</v>
      </c>
      <c r="X701" s="4" t="str">
        <f t="shared" si="105"/>
        <v>1997</v>
      </c>
      <c r="Y701" s="6">
        <f t="shared" si="106"/>
        <v>1997</v>
      </c>
      <c r="Z701" s="4" t="str">
        <f t="shared" si="107"/>
        <v>8</v>
      </c>
      <c r="AA701" s="6">
        <f t="shared" si="108"/>
        <v>8</v>
      </c>
      <c r="AB701" t="str">
        <f t="shared" si="109"/>
        <v>Monday</v>
      </c>
    </row>
    <row r="702" spans="1:28" x14ac:dyDescent="0.25">
      <c r="A702" s="3" t="s">
        <v>1793</v>
      </c>
      <c r="B702" t="s">
        <v>1794</v>
      </c>
      <c r="C702" s="3" t="s">
        <v>1794</v>
      </c>
      <c r="D702" s="6">
        <v>0</v>
      </c>
      <c r="E702" s="6">
        <v>115</v>
      </c>
      <c r="F702" s="6">
        <f t="shared" si="100"/>
        <v>1</v>
      </c>
      <c r="G702" s="6">
        <f t="shared" si="101"/>
        <v>55</v>
      </c>
      <c r="H702" s="6" t="str" cm="1">
        <f t="array" ref="H702">_xlfn.IFS(E702&lt;=80,"Series",E702&lt;=120,"TV Movie",E702&gt;120,"Long Movie")</f>
        <v>TV Movie</v>
      </c>
      <c r="I702" t="s">
        <v>8162</v>
      </c>
      <c r="J702" t="s">
        <v>145</v>
      </c>
      <c r="K702" t="s">
        <v>8166</v>
      </c>
      <c r="L702" s="5">
        <v>6.6</v>
      </c>
      <c r="M702" t="str" cm="1">
        <f t="array" ref="M702">_xlfn.IFS(L702&lt;=2,"Flop",L702&lt;=5,"Average",L702&lt;=7,"Hit",L702&lt;=9,"Superhit",L702&gt;9,"BlockBuster")</f>
        <v>Hit</v>
      </c>
      <c r="N702" s="6">
        <v>79306</v>
      </c>
      <c r="O702" s="6" t="str" cm="1">
        <f t="array" ref="O702">_xlfn.IFS(N702&lt;=100000,"Low",N702&lt;=500000,"Median",N702&lt;=1500000,"High",N702&gt;1500000,"Very High")</f>
        <v>Low</v>
      </c>
      <c r="P702">
        <v>27000000</v>
      </c>
      <c r="Q702">
        <v>60527873</v>
      </c>
      <c r="R702">
        <f t="shared" si="102"/>
        <v>33527873</v>
      </c>
      <c r="S702" t="str">
        <f t="shared" si="103"/>
        <v>Profit</v>
      </c>
      <c r="T702">
        <v>1997</v>
      </c>
      <c r="U702" t="s">
        <v>1795</v>
      </c>
      <c r="V702" s="14">
        <v>1997</v>
      </c>
      <c r="W702" t="str">
        <f t="shared" si="104"/>
        <v>June</v>
      </c>
      <c r="X702" s="4" t="str">
        <f t="shared" si="105"/>
        <v>1905</v>
      </c>
      <c r="Y702" s="6">
        <f t="shared" si="106"/>
        <v>1905</v>
      </c>
      <c r="Z702" s="4" t="str">
        <f t="shared" si="107"/>
        <v>19</v>
      </c>
      <c r="AA702" s="6">
        <f t="shared" si="108"/>
        <v>19</v>
      </c>
      <c r="AB702" t="str">
        <f t="shared" si="109"/>
        <v>Monday</v>
      </c>
    </row>
    <row r="703" spans="1:28" x14ac:dyDescent="0.25">
      <c r="A703" s="3" t="s">
        <v>1796</v>
      </c>
      <c r="B703" t="s">
        <v>1797</v>
      </c>
      <c r="C703" s="3" t="s">
        <v>1797</v>
      </c>
      <c r="D703" s="6">
        <v>0</v>
      </c>
      <c r="E703" s="6">
        <v>138</v>
      </c>
      <c r="F703" s="6">
        <f t="shared" si="100"/>
        <v>2</v>
      </c>
      <c r="G703" s="6">
        <f t="shared" si="101"/>
        <v>18</v>
      </c>
      <c r="H703" s="6" t="str" cm="1">
        <f t="array" ref="H703">_xlfn.IFS(E703&lt;=80,"Series",E703&lt;=120,"TV Movie",E703&gt;120,"Long Movie")</f>
        <v>Long Movie</v>
      </c>
      <c r="I703" t="s">
        <v>8162</v>
      </c>
      <c r="J703" t="s">
        <v>145</v>
      </c>
      <c r="K703" t="s">
        <v>8166</v>
      </c>
      <c r="L703" s="5">
        <v>8.1999999999999993</v>
      </c>
      <c r="M703" t="str" cm="1">
        <f t="array" ref="M703">_xlfn.IFS(L703&lt;=2,"Flop",L703&lt;=5,"Average",L703&lt;=7,"Hit",L703&lt;=9,"Superhit",L703&gt;9,"BlockBuster")</f>
        <v>Superhit</v>
      </c>
      <c r="N703" s="6">
        <v>604260</v>
      </c>
      <c r="O703" s="6" t="str" cm="1">
        <f t="array" ref="O703">_xlfn.IFS(N703&lt;=100000,"Low",N703&lt;=500000,"Median",N703&lt;=1500000,"High",N703&gt;1500000,"Very High")</f>
        <v>High</v>
      </c>
      <c r="P703">
        <v>35000000</v>
      </c>
      <c r="Q703">
        <v>126216940</v>
      </c>
      <c r="R703">
        <f t="shared" si="102"/>
        <v>91216940</v>
      </c>
      <c r="S703" t="str">
        <f t="shared" si="103"/>
        <v>Profit</v>
      </c>
      <c r="T703" s="1">
        <v>35564</v>
      </c>
      <c r="U703" t="s">
        <v>1798</v>
      </c>
      <c r="V703" s="14">
        <v>35564</v>
      </c>
      <c r="W703" t="str">
        <f t="shared" si="104"/>
        <v>May</v>
      </c>
      <c r="X703" s="4" t="str">
        <f t="shared" si="105"/>
        <v>1997</v>
      </c>
      <c r="Y703" s="6">
        <f t="shared" si="106"/>
        <v>1997</v>
      </c>
      <c r="Z703" s="4" t="str">
        <f t="shared" si="107"/>
        <v>14</v>
      </c>
      <c r="AA703" s="6">
        <f t="shared" si="108"/>
        <v>14</v>
      </c>
      <c r="AB703" t="str">
        <f t="shared" si="109"/>
        <v>Wednesday</v>
      </c>
    </row>
    <row r="704" spans="1:28" x14ac:dyDescent="0.25">
      <c r="A704" s="3" t="s">
        <v>1799</v>
      </c>
      <c r="B704" t="s">
        <v>1800</v>
      </c>
      <c r="C704" s="3" t="s">
        <v>1800</v>
      </c>
      <c r="D704" s="6">
        <v>0</v>
      </c>
      <c r="E704" s="6">
        <v>86</v>
      </c>
      <c r="F704" s="6">
        <f t="shared" si="100"/>
        <v>1</v>
      </c>
      <c r="G704" s="6">
        <f t="shared" si="101"/>
        <v>26</v>
      </c>
      <c r="H704" s="6" t="str" cm="1">
        <f t="array" ref="H704">_xlfn.IFS(E704&lt;=80,"Series",E704&lt;=120,"TV Movie",E704&gt;120,"Long Movie")</f>
        <v>TV Movie</v>
      </c>
      <c r="I704" t="s">
        <v>132</v>
      </c>
      <c r="J704" t="s">
        <v>8156</v>
      </c>
      <c r="K704" t="s">
        <v>5802</v>
      </c>
      <c r="L704" s="5">
        <v>6.9</v>
      </c>
      <c r="M704" t="str" cm="1">
        <f t="array" ref="M704">_xlfn.IFS(L704&lt;=2,"Flop",L704&lt;=5,"Average",L704&lt;=7,"Hit",L704&lt;=9,"Superhit",L704&gt;9,"BlockBuster")</f>
        <v>Hit</v>
      </c>
      <c r="N704" s="6">
        <v>326533</v>
      </c>
      <c r="O704" s="6" t="str" cm="1">
        <f t="array" ref="O704">_xlfn.IFS(N704&lt;=100000,"Low",N704&lt;=500000,"Median",N704&lt;=1500000,"High",N704&gt;1500000,"Very High")</f>
        <v>Median</v>
      </c>
      <c r="P704">
        <v>45000000</v>
      </c>
      <c r="Q704">
        <v>302710615</v>
      </c>
      <c r="R704">
        <f t="shared" si="102"/>
        <v>257710615</v>
      </c>
      <c r="S704" t="str">
        <f t="shared" si="103"/>
        <v>Profit</v>
      </c>
      <c r="T704" s="1">
        <v>35507</v>
      </c>
      <c r="U704" t="s">
        <v>1289</v>
      </c>
      <c r="V704" s="14">
        <v>35507</v>
      </c>
      <c r="W704" t="str">
        <f t="shared" si="104"/>
        <v>March</v>
      </c>
      <c r="X704" s="4" t="str">
        <f t="shared" si="105"/>
        <v>1997</v>
      </c>
      <c r="Y704" s="6">
        <f t="shared" si="106"/>
        <v>1997</v>
      </c>
      <c r="Z704" s="4" t="str">
        <f t="shared" si="107"/>
        <v>18</v>
      </c>
      <c r="AA704" s="6">
        <f t="shared" si="108"/>
        <v>18</v>
      </c>
      <c r="AB704" t="str">
        <f t="shared" si="109"/>
        <v>Tuesday</v>
      </c>
    </row>
    <row r="705" spans="1:28" x14ac:dyDescent="0.25">
      <c r="A705" s="3" t="s">
        <v>1801</v>
      </c>
      <c r="B705" t="s">
        <v>1802</v>
      </c>
      <c r="C705" s="3" t="s">
        <v>1802</v>
      </c>
      <c r="D705" s="6">
        <v>0</v>
      </c>
      <c r="E705" s="6">
        <v>137</v>
      </c>
      <c r="F705" s="6">
        <f t="shared" si="100"/>
        <v>2</v>
      </c>
      <c r="G705" s="6">
        <f t="shared" si="101"/>
        <v>17</v>
      </c>
      <c r="H705" s="6" t="str" cm="1">
        <f t="array" ref="H705">_xlfn.IFS(E705&lt;=80,"Series",E705&lt;=120,"TV Movie",E705&gt;120,"Long Movie")</f>
        <v>Long Movie</v>
      </c>
      <c r="I705" t="s">
        <v>145</v>
      </c>
      <c r="J705" t="s">
        <v>8157</v>
      </c>
      <c r="K705" t="s">
        <v>5802</v>
      </c>
      <c r="L705" s="5">
        <v>6.8</v>
      </c>
      <c r="M705" t="str" cm="1">
        <f t="array" ref="M705">_xlfn.IFS(L705&lt;=2,"Flop",L705&lt;=5,"Average",L705&lt;=7,"Hit",L705&lt;=9,"Superhit",L705&gt;9,"BlockBuster")</f>
        <v>Hit</v>
      </c>
      <c r="N705" s="6">
        <v>64578</v>
      </c>
      <c r="O705" s="6" t="str" cm="1">
        <f t="array" ref="O705">_xlfn.IFS(N705&lt;=100000,"Low",N705&lt;=500000,"Median",N705&lt;=1500000,"High",N705&gt;1500000,"Very High")</f>
        <v>Low</v>
      </c>
      <c r="P705">
        <v>62000000</v>
      </c>
      <c r="Q705">
        <v>1071255</v>
      </c>
      <c r="R705">
        <f t="shared" si="102"/>
        <v>-60928745</v>
      </c>
      <c r="S705" t="str">
        <f t="shared" si="103"/>
        <v>Loss</v>
      </c>
      <c r="T705" s="1">
        <v>35698</v>
      </c>
      <c r="U705" t="s">
        <v>404</v>
      </c>
      <c r="V705" s="14">
        <v>35698</v>
      </c>
      <c r="W705" t="str">
        <f t="shared" si="104"/>
        <v>September</v>
      </c>
      <c r="X705" s="4" t="str">
        <f t="shared" si="105"/>
        <v>1997</v>
      </c>
      <c r="Y705" s="6">
        <f t="shared" si="106"/>
        <v>1997</v>
      </c>
      <c r="Z705" s="4" t="str">
        <f t="shared" si="107"/>
        <v>25</v>
      </c>
      <c r="AA705" s="6">
        <f t="shared" si="108"/>
        <v>25</v>
      </c>
      <c r="AB705" t="str">
        <f t="shared" si="109"/>
        <v>Thursday</v>
      </c>
    </row>
    <row r="706" spans="1:28" x14ac:dyDescent="0.25">
      <c r="A706" s="3" t="s">
        <v>1803</v>
      </c>
      <c r="B706" t="s">
        <v>1804</v>
      </c>
      <c r="C706" s="3" t="s">
        <v>1804</v>
      </c>
      <c r="D706" s="6">
        <v>0</v>
      </c>
      <c r="E706" s="6">
        <v>129</v>
      </c>
      <c r="F706" s="6">
        <f t="shared" si="100"/>
        <v>2</v>
      </c>
      <c r="G706" s="6">
        <f t="shared" si="101"/>
        <v>9</v>
      </c>
      <c r="H706" s="6" t="str" cm="1">
        <f t="array" ref="H706">_xlfn.IFS(E706&lt;=80,"Series",E706&lt;=120,"TV Movie",E706&gt;120,"Long Movie")</f>
        <v>Long Movie</v>
      </c>
      <c r="I706" t="s">
        <v>5529</v>
      </c>
      <c r="J706" t="s">
        <v>8158</v>
      </c>
      <c r="K706" t="s">
        <v>8161</v>
      </c>
      <c r="L706" s="5">
        <v>6.5</v>
      </c>
      <c r="M706" t="str" cm="1">
        <f t="array" ref="M706">_xlfn.IFS(L706&lt;=2,"Flop",L706&lt;=5,"Average",L706&lt;=7,"Hit",L706&lt;=9,"Superhit",L706&gt;9,"BlockBuster")</f>
        <v>Hit</v>
      </c>
      <c r="N706" s="6">
        <v>436422</v>
      </c>
      <c r="O706" s="6" t="str" cm="1">
        <f t="array" ref="O706">_xlfn.IFS(N706&lt;=100000,"Low",N706&lt;=500000,"Median",N706&lt;=1500000,"High",N706&gt;1500000,"Very High")</f>
        <v>Median</v>
      </c>
      <c r="P706">
        <v>73000000</v>
      </c>
      <c r="Q706">
        <v>618638999</v>
      </c>
      <c r="R706">
        <f t="shared" si="102"/>
        <v>545638999</v>
      </c>
      <c r="S706" t="str">
        <f t="shared" si="103"/>
        <v>Profit</v>
      </c>
      <c r="T706" s="1">
        <v>35569</v>
      </c>
      <c r="U706" t="s">
        <v>139</v>
      </c>
      <c r="V706" s="14">
        <v>35569</v>
      </c>
      <c r="W706" t="str">
        <f t="shared" si="104"/>
        <v>May</v>
      </c>
      <c r="X706" s="4" t="str">
        <f t="shared" si="105"/>
        <v>1997</v>
      </c>
      <c r="Y706" s="6">
        <f t="shared" si="106"/>
        <v>1997</v>
      </c>
      <c r="Z706" s="4" t="str">
        <f t="shared" si="107"/>
        <v>19</v>
      </c>
      <c r="AA706" s="6">
        <f t="shared" si="108"/>
        <v>19</v>
      </c>
      <c r="AB706" t="str">
        <f t="shared" si="109"/>
        <v>Monday</v>
      </c>
    </row>
    <row r="707" spans="1:28" x14ac:dyDescent="0.25">
      <c r="A707" s="3" t="s">
        <v>1805</v>
      </c>
      <c r="B707" t="s">
        <v>1806</v>
      </c>
      <c r="C707" s="3" t="s">
        <v>1806</v>
      </c>
      <c r="D707" s="6">
        <v>0</v>
      </c>
      <c r="E707" s="6">
        <v>178</v>
      </c>
      <c r="F707" s="6">
        <f t="shared" ref="F707:F770" si="110">INT(E707/60)</f>
        <v>2</v>
      </c>
      <c r="G707" s="6">
        <f t="shared" ref="G707:G770" si="111">MOD(E707,60)</f>
        <v>58</v>
      </c>
      <c r="H707" s="6" t="str" cm="1">
        <f t="array" ref="H707">_xlfn.IFS(E707&lt;=80,"Series",E707&lt;=120,"TV Movie",E707&gt;120,"Long Movie")</f>
        <v>Long Movie</v>
      </c>
      <c r="I707" t="s">
        <v>145</v>
      </c>
      <c r="J707" t="s">
        <v>8156</v>
      </c>
      <c r="K707" t="s">
        <v>8157</v>
      </c>
      <c r="L707" s="5">
        <v>7.2</v>
      </c>
      <c r="M707" t="str" cm="1">
        <f t="array" ref="M707">_xlfn.IFS(L707&lt;=2,"Flop",L707&lt;=5,"Average",L707&lt;=7,"Hit",L707&lt;=9,"Superhit",L707&gt;9,"BlockBuster")</f>
        <v>Superhit</v>
      </c>
      <c r="N707" s="6">
        <v>257781</v>
      </c>
      <c r="O707" s="6" t="str" cm="1">
        <f t="array" ref="O707">_xlfn.IFS(N707&lt;=100000,"Low",N707&lt;=500000,"Median",N707&lt;=1500000,"High",N707&gt;1500000,"Very High")</f>
        <v>Median</v>
      </c>
      <c r="P707">
        <v>90000000</v>
      </c>
      <c r="Q707">
        <v>142940100</v>
      </c>
      <c r="R707">
        <f t="shared" ref="R707:R770" si="112">Q707-P707</f>
        <v>52940100</v>
      </c>
      <c r="S707" t="str">
        <f t="shared" ref="S707:S770" si="113">IF(R707&gt;0,"Profit","Loss")</f>
        <v>Profit</v>
      </c>
      <c r="T707" s="1">
        <v>36101</v>
      </c>
      <c r="U707" t="s">
        <v>449</v>
      </c>
      <c r="V707" s="14">
        <v>36101</v>
      </c>
      <c r="W707" t="str">
        <f t="shared" ref="W707:W770" si="114">TEXT(V707,"MMMM")</f>
        <v>November</v>
      </c>
      <c r="X707" s="4" t="str">
        <f t="shared" ref="X707:X770" si="115">TEXT(V707,"YYYY")</f>
        <v>1998</v>
      </c>
      <c r="Y707" s="6">
        <f t="shared" ref="Y707:Y770" si="116">VALUE(X707)</f>
        <v>1998</v>
      </c>
      <c r="Z707" s="4" t="str">
        <f t="shared" ref="Z707:Z770" si="117">TEXT(V707,"d")</f>
        <v>2</v>
      </c>
      <c r="AA707" s="6">
        <f t="shared" ref="AA707:AA770" si="118">VALUE(Z707)</f>
        <v>2</v>
      </c>
      <c r="AB707" t="str">
        <f t="shared" ref="AB707:AB770" si="119">TEXT(V707,"dddd")</f>
        <v>Monday</v>
      </c>
    </row>
    <row r="708" spans="1:28" x14ac:dyDescent="0.25">
      <c r="A708" s="3" t="s">
        <v>1807</v>
      </c>
      <c r="B708" t="s">
        <v>1808</v>
      </c>
      <c r="C708" s="3" t="s">
        <v>1808</v>
      </c>
      <c r="D708" s="6">
        <v>0</v>
      </c>
      <c r="E708" s="6">
        <v>98</v>
      </c>
      <c r="F708" s="6">
        <f t="shared" si="110"/>
        <v>1</v>
      </c>
      <c r="G708" s="6">
        <f t="shared" si="111"/>
        <v>38</v>
      </c>
      <c r="H708" s="6" t="str" cm="1">
        <f t="array" ref="H708">_xlfn.IFS(E708&lt;=80,"Series",E708&lt;=120,"TV Movie",E708&gt;120,"Long Movie")</f>
        <v>TV Movie</v>
      </c>
      <c r="I708" t="s">
        <v>5529</v>
      </c>
      <c r="J708" t="s">
        <v>8158</v>
      </c>
      <c r="K708" t="s">
        <v>132</v>
      </c>
      <c r="L708" s="5">
        <v>7.3</v>
      </c>
      <c r="M708" t="str" cm="1">
        <f t="array" ref="M708">_xlfn.IFS(L708&lt;=2,"Flop",L708&lt;=5,"Average",L708&lt;=7,"Hit",L708&lt;=9,"Superhit",L708&gt;9,"BlockBuster")</f>
        <v>Superhit</v>
      </c>
      <c r="N708" s="6">
        <v>598125</v>
      </c>
      <c r="O708" s="6" t="str" cm="1">
        <f t="array" ref="O708">_xlfn.IFS(N708&lt;=100000,"Low",N708&lt;=500000,"Median",N708&lt;=1500000,"High",N708&gt;1500000,"Very High")</f>
        <v>High</v>
      </c>
      <c r="P708">
        <v>90000000</v>
      </c>
      <c r="Q708">
        <v>589390539</v>
      </c>
      <c r="R708">
        <f t="shared" si="112"/>
        <v>499390539</v>
      </c>
      <c r="S708" t="str">
        <f t="shared" si="113"/>
        <v>Profit</v>
      </c>
      <c r="T708" s="1">
        <v>35606</v>
      </c>
      <c r="U708" t="s">
        <v>998</v>
      </c>
      <c r="V708" s="14">
        <v>35606</v>
      </c>
      <c r="W708" t="str">
        <f t="shared" si="114"/>
        <v>June</v>
      </c>
      <c r="X708" s="4" t="str">
        <f t="shared" si="115"/>
        <v>1997</v>
      </c>
      <c r="Y708" s="6">
        <f t="shared" si="116"/>
        <v>1997</v>
      </c>
      <c r="Z708" s="4" t="str">
        <f t="shared" si="117"/>
        <v>25</v>
      </c>
      <c r="AA708" s="6">
        <f t="shared" si="118"/>
        <v>25</v>
      </c>
      <c r="AB708" t="str">
        <f t="shared" si="119"/>
        <v>Wednesday</v>
      </c>
    </row>
    <row r="709" spans="1:28" x14ac:dyDescent="0.25">
      <c r="A709" s="3" t="s">
        <v>1809</v>
      </c>
      <c r="B709" t="s">
        <v>1810</v>
      </c>
      <c r="C709" s="3" t="s">
        <v>1810</v>
      </c>
      <c r="D709" s="6">
        <v>0</v>
      </c>
      <c r="E709" s="6">
        <v>105</v>
      </c>
      <c r="F709" s="6">
        <f t="shared" si="110"/>
        <v>1</v>
      </c>
      <c r="G709" s="6">
        <f t="shared" si="111"/>
        <v>45</v>
      </c>
      <c r="H709" s="6" t="str" cm="1">
        <f t="array" ref="H709">_xlfn.IFS(E709&lt;=80,"Series",E709&lt;=120,"TV Movie",E709&gt;120,"Long Movie")</f>
        <v>TV Movie</v>
      </c>
      <c r="I709" t="s">
        <v>83</v>
      </c>
      <c r="J709" t="s">
        <v>8161</v>
      </c>
      <c r="K709" t="s">
        <v>5802</v>
      </c>
      <c r="L709" s="5">
        <v>6</v>
      </c>
      <c r="M709" t="str" cm="1">
        <f t="array" ref="M709">_xlfn.IFS(L709&lt;=2,"Flop",L709&lt;=5,"Average",L709&lt;=7,"Hit",L709&lt;=9,"Superhit",L709&gt;9,"BlockBuster")</f>
        <v>Hit</v>
      </c>
      <c r="N709" s="6">
        <v>54600</v>
      </c>
      <c r="O709" s="6" t="str" cm="1">
        <f t="array" ref="O709">_xlfn.IFS(N709&lt;=100000,"Low",N709&lt;=500000,"Median",N709&lt;=1500000,"High",N709&gt;1500000,"Very High")</f>
        <v>Low</v>
      </c>
      <c r="P709">
        <v>30000000</v>
      </c>
      <c r="Q709">
        <v>25480803</v>
      </c>
      <c r="R709">
        <f t="shared" si="112"/>
        <v>-4519197</v>
      </c>
      <c r="S709" t="str">
        <f t="shared" si="113"/>
        <v>Loss</v>
      </c>
      <c r="T709" s="2">
        <v>35582</v>
      </c>
      <c r="U709" t="s">
        <v>1811</v>
      </c>
      <c r="V709" s="14">
        <v>35582</v>
      </c>
      <c r="W709" t="str">
        <f t="shared" si="114"/>
        <v>June</v>
      </c>
      <c r="X709" s="4" t="str">
        <f t="shared" si="115"/>
        <v>1997</v>
      </c>
      <c r="Y709" s="6">
        <f t="shared" si="116"/>
        <v>1997</v>
      </c>
      <c r="Z709" s="4" t="str">
        <f t="shared" si="117"/>
        <v>1</v>
      </c>
      <c r="AA709" s="6">
        <f t="shared" si="118"/>
        <v>1</v>
      </c>
      <c r="AB709" t="str">
        <f t="shared" si="119"/>
        <v>Sunday</v>
      </c>
    </row>
    <row r="710" spans="1:28" x14ac:dyDescent="0.25">
      <c r="A710" s="3" t="s">
        <v>1812</v>
      </c>
      <c r="B710" t="s">
        <v>1813</v>
      </c>
      <c r="C710" s="3" t="s">
        <v>1813</v>
      </c>
      <c r="D710" s="6">
        <v>0</v>
      </c>
      <c r="E710" s="6">
        <v>95</v>
      </c>
      <c r="F710" s="6">
        <f t="shared" si="110"/>
        <v>1</v>
      </c>
      <c r="G710" s="6">
        <f t="shared" si="111"/>
        <v>35</v>
      </c>
      <c r="H710" s="6" t="str" cm="1">
        <f t="array" ref="H710">_xlfn.IFS(E710&lt;=80,"Series",E710&lt;=120,"TV Movie",E710&gt;120,"Long Movie")</f>
        <v>TV Movie</v>
      </c>
      <c r="I710" t="s">
        <v>5529</v>
      </c>
      <c r="J710" t="s">
        <v>8158</v>
      </c>
      <c r="K710" t="s">
        <v>8156</v>
      </c>
      <c r="L710" s="5">
        <v>3.6</v>
      </c>
      <c r="M710" t="str" cm="1">
        <f t="array" ref="M710">_xlfn.IFS(L710&lt;=2,"Flop",L710&lt;=5,"Average",L710&lt;=7,"Hit",L710&lt;=9,"Superhit",L710&gt;9,"BlockBuster")</f>
        <v>Average</v>
      </c>
      <c r="N710" s="6">
        <v>57337</v>
      </c>
      <c r="O710" s="6" t="str" cm="1">
        <f t="array" ref="O710">_xlfn.IFS(N710&lt;=100000,"Low",N710&lt;=500000,"Median",N710&lt;=1500000,"High",N710&gt;1500000,"Very High")</f>
        <v>Low</v>
      </c>
      <c r="P710">
        <v>30000000</v>
      </c>
      <c r="Q710">
        <v>51376861</v>
      </c>
      <c r="R710">
        <f t="shared" si="112"/>
        <v>21376861</v>
      </c>
      <c r="S710" t="str">
        <f t="shared" si="113"/>
        <v>Profit</v>
      </c>
      <c r="T710" s="1">
        <v>35755</v>
      </c>
      <c r="U710" t="s">
        <v>1814</v>
      </c>
      <c r="V710" s="14">
        <v>35755</v>
      </c>
      <c r="W710" t="str">
        <f t="shared" si="114"/>
        <v>November</v>
      </c>
      <c r="X710" s="4" t="str">
        <f t="shared" si="115"/>
        <v>1997</v>
      </c>
      <c r="Y710" s="6">
        <f t="shared" si="116"/>
        <v>1997</v>
      </c>
      <c r="Z710" s="4" t="str">
        <f t="shared" si="117"/>
        <v>21</v>
      </c>
      <c r="AA710" s="6">
        <f t="shared" si="118"/>
        <v>21</v>
      </c>
      <c r="AB710" t="str">
        <f t="shared" si="119"/>
        <v>Friday</v>
      </c>
    </row>
    <row r="711" spans="1:28" x14ac:dyDescent="0.25">
      <c r="A711" s="3" t="s">
        <v>1815</v>
      </c>
      <c r="B711" t="s">
        <v>1816</v>
      </c>
      <c r="C711" s="3" t="s">
        <v>1817</v>
      </c>
      <c r="D711" s="6">
        <v>0</v>
      </c>
      <c r="E711" s="6">
        <v>98</v>
      </c>
      <c r="F711" s="6">
        <f t="shared" si="110"/>
        <v>1</v>
      </c>
      <c r="G711" s="6">
        <f t="shared" si="111"/>
        <v>38</v>
      </c>
      <c r="H711" s="6" t="str" cm="1">
        <f t="array" ref="H711">_xlfn.IFS(E711&lt;=80,"Series",E711&lt;=120,"TV Movie",E711&gt;120,"Long Movie")</f>
        <v>TV Movie</v>
      </c>
      <c r="I711" t="s">
        <v>132</v>
      </c>
      <c r="J711" t="s">
        <v>5802</v>
      </c>
      <c r="K711" t="s">
        <v>5802</v>
      </c>
      <c r="L711" s="5">
        <v>6.5</v>
      </c>
      <c r="M711" t="str" cm="1">
        <f t="array" ref="M711">_xlfn.IFS(L711&lt;=2,"Flop",L711&lt;=5,"Average",L711&lt;=7,"Hit",L711&lt;=9,"Superhit",L711&gt;9,"BlockBuster")</f>
        <v>Hit</v>
      </c>
      <c r="N711" s="6">
        <v>59345</v>
      </c>
      <c r="O711" s="6" t="str" cm="1">
        <f t="array" ref="O711">_xlfn.IFS(N711&lt;=100000,"Low",N711&lt;=500000,"Median",N711&lt;=1500000,"High",N711&gt;1500000,"Very High")</f>
        <v>Low</v>
      </c>
      <c r="P711">
        <v>38000000</v>
      </c>
      <c r="Q711">
        <v>122417389</v>
      </c>
      <c r="R711">
        <f t="shared" si="112"/>
        <v>84417389</v>
      </c>
      <c r="S711" t="str">
        <f t="shared" si="113"/>
        <v>Profit</v>
      </c>
      <c r="T711" s="1">
        <v>35783</v>
      </c>
      <c r="U711" t="s">
        <v>1818</v>
      </c>
      <c r="V711" s="14">
        <v>35783</v>
      </c>
      <c r="W711" t="str">
        <f t="shared" si="114"/>
        <v>December</v>
      </c>
      <c r="X711" s="4" t="str">
        <f t="shared" si="115"/>
        <v>1997</v>
      </c>
      <c r="Y711" s="6">
        <f t="shared" si="116"/>
        <v>1997</v>
      </c>
      <c r="Z711" s="4" t="str">
        <f t="shared" si="117"/>
        <v>19</v>
      </c>
      <c r="AA711" s="6">
        <f t="shared" si="118"/>
        <v>19</v>
      </c>
      <c r="AB711" t="str">
        <f t="shared" si="119"/>
        <v>Friday</v>
      </c>
    </row>
    <row r="712" spans="1:28" x14ac:dyDescent="0.25">
      <c r="A712" s="3" t="s">
        <v>1819</v>
      </c>
      <c r="B712" t="s">
        <v>1820</v>
      </c>
      <c r="C712" s="3" t="s">
        <v>1820</v>
      </c>
      <c r="D712" s="6">
        <v>0</v>
      </c>
      <c r="E712" s="6">
        <v>105</v>
      </c>
      <c r="F712" s="6">
        <f t="shared" si="110"/>
        <v>1</v>
      </c>
      <c r="G712" s="6">
        <f t="shared" si="111"/>
        <v>45</v>
      </c>
      <c r="H712" s="6" t="str" cm="1">
        <f t="array" ref="H712">_xlfn.IFS(E712&lt;=80,"Series",E712&lt;=120,"TV Movie",E712&gt;120,"Long Movie")</f>
        <v>TV Movie</v>
      </c>
      <c r="I712" t="s">
        <v>132</v>
      </c>
      <c r="J712" t="s">
        <v>145</v>
      </c>
      <c r="K712" t="s">
        <v>8157</v>
      </c>
      <c r="L712" s="5">
        <v>6.3</v>
      </c>
      <c r="M712" t="str" cm="1">
        <f t="array" ref="M712">_xlfn.IFS(L712&lt;=2,"Flop",L712&lt;=5,"Average",L712&lt;=7,"Hit",L712&lt;=9,"Superhit",L712&gt;9,"BlockBuster")</f>
        <v>Hit</v>
      </c>
      <c r="N712" s="6">
        <v>151068</v>
      </c>
      <c r="O712" s="6" t="str" cm="1">
        <f t="array" ref="O712">_xlfn.IFS(N712&lt;=100000,"Low",N712&lt;=500000,"Median",N712&lt;=1500000,"High",N712&gt;1500000,"Very High")</f>
        <v>Median</v>
      </c>
      <c r="P712">
        <v>38000000</v>
      </c>
      <c r="Q712">
        <v>299288605</v>
      </c>
      <c r="R712">
        <f t="shared" si="112"/>
        <v>261288605</v>
      </c>
      <c r="S712" t="str">
        <f t="shared" si="113"/>
        <v>Profit</v>
      </c>
      <c r="T712" s="1">
        <v>35601</v>
      </c>
      <c r="U712" t="s">
        <v>1821</v>
      </c>
      <c r="V712" s="14">
        <v>35601</v>
      </c>
      <c r="W712" t="str">
        <f t="shared" si="114"/>
        <v>June</v>
      </c>
      <c r="X712" s="4" t="str">
        <f t="shared" si="115"/>
        <v>1997</v>
      </c>
      <c r="Y712" s="6">
        <f t="shared" si="116"/>
        <v>1997</v>
      </c>
      <c r="Z712" s="4" t="str">
        <f t="shared" si="117"/>
        <v>20</v>
      </c>
      <c r="AA712" s="6">
        <f t="shared" si="118"/>
        <v>20</v>
      </c>
      <c r="AB712" t="str">
        <f t="shared" si="119"/>
        <v>Friday</v>
      </c>
    </row>
    <row r="713" spans="1:28" x14ac:dyDescent="0.25">
      <c r="A713" s="3" t="s">
        <v>1822</v>
      </c>
      <c r="B713" t="s">
        <v>1823</v>
      </c>
      <c r="C713" s="3" t="s">
        <v>1823</v>
      </c>
      <c r="D713" s="6">
        <v>0</v>
      </c>
      <c r="E713" s="6">
        <v>139</v>
      </c>
      <c r="F713" s="6">
        <f t="shared" si="110"/>
        <v>2</v>
      </c>
      <c r="G713" s="6">
        <f t="shared" si="111"/>
        <v>19</v>
      </c>
      <c r="H713" s="6" t="str" cm="1">
        <f t="array" ref="H713">_xlfn.IFS(E713&lt;=80,"Series",E713&lt;=120,"TV Movie",E713&gt;120,"Long Movie")</f>
        <v>Long Movie</v>
      </c>
      <c r="I713" t="s">
        <v>132</v>
      </c>
      <c r="J713" t="s">
        <v>145</v>
      </c>
      <c r="K713" t="s">
        <v>8157</v>
      </c>
      <c r="L713" s="5">
        <v>7.7</v>
      </c>
      <c r="M713" t="str" cm="1">
        <f t="array" ref="M713">_xlfn.IFS(L713&lt;=2,"Flop",L713&lt;=5,"Average",L713&lt;=7,"Hit",L713&lt;=9,"Superhit",L713&gt;9,"BlockBuster")</f>
        <v>Superhit</v>
      </c>
      <c r="N713" s="6">
        <v>312819</v>
      </c>
      <c r="O713" s="6" t="str" cm="1">
        <f t="array" ref="O713">_xlfn.IFS(N713&lt;=100000,"Low",N713&lt;=500000,"Median",N713&lt;=1500000,"High",N713&gt;1500000,"Very High")</f>
        <v>Median</v>
      </c>
      <c r="P713">
        <v>50000000</v>
      </c>
      <c r="Q713">
        <v>314178011</v>
      </c>
      <c r="R713">
        <f t="shared" si="112"/>
        <v>264178011</v>
      </c>
      <c r="S713" t="str">
        <f t="shared" si="113"/>
        <v>Profit</v>
      </c>
      <c r="T713" s="1">
        <v>35770</v>
      </c>
      <c r="U713" t="s">
        <v>435</v>
      </c>
      <c r="V713" s="14">
        <v>35770</v>
      </c>
      <c r="W713" t="str">
        <f t="shared" si="114"/>
        <v>December</v>
      </c>
      <c r="X713" s="4" t="str">
        <f t="shared" si="115"/>
        <v>1997</v>
      </c>
      <c r="Y713" s="6">
        <f t="shared" si="116"/>
        <v>1997</v>
      </c>
      <c r="Z713" s="4" t="str">
        <f t="shared" si="117"/>
        <v>6</v>
      </c>
      <c r="AA713" s="6">
        <f t="shared" si="118"/>
        <v>6</v>
      </c>
      <c r="AB713" t="str">
        <f t="shared" si="119"/>
        <v>Saturday</v>
      </c>
    </row>
    <row r="714" spans="1:28" x14ac:dyDescent="0.25">
      <c r="A714" s="3" t="s">
        <v>1824</v>
      </c>
      <c r="B714" t="s">
        <v>1825</v>
      </c>
      <c r="C714" s="3" t="s">
        <v>1825</v>
      </c>
      <c r="D714" s="6">
        <v>0</v>
      </c>
      <c r="E714" s="6">
        <v>124</v>
      </c>
      <c r="F714" s="6">
        <f t="shared" si="110"/>
        <v>2</v>
      </c>
      <c r="G714" s="6">
        <f t="shared" si="111"/>
        <v>4</v>
      </c>
      <c r="H714" s="6" t="str" cm="1">
        <f t="array" ref="H714">_xlfn.IFS(E714&lt;=80,"Series",E714&lt;=120,"TV Movie",E714&gt;120,"Long Movie")</f>
        <v>Long Movie</v>
      </c>
      <c r="I714" t="s">
        <v>5529</v>
      </c>
      <c r="J714" t="s">
        <v>145</v>
      </c>
      <c r="K714" t="s">
        <v>3857</v>
      </c>
      <c r="L714" s="5">
        <v>6</v>
      </c>
      <c r="M714" t="str" cm="1">
        <f t="array" ref="M714">_xlfn.IFS(L714&lt;=2,"Flop",L714&lt;=5,"Average",L714&lt;=7,"Hit",L714&lt;=9,"Superhit",L714&gt;9,"BlockBuster")</f>
        <v>Hit</v>
      </c>
      <c r="N714" s="6">
        <v>60735</v>
      </c>
      <c r="O714" s="6" t="str" cm="1">
        <f t="array" ref="O714">_xlfn.IFS(N714&lt;=100000,"Low",N714&lt;=500000,"Median",N714&lt;=1500000,"High",N714&gt;1500000,"Very High")</f>
        <v>Low</v>
      </c>
      <c r="P714">
        <v>50000000</v>
      </c>
      <c r="Q714">
        <v>110463140</v>
      </c>
      <c r="R714">
        <f t="shared" si="112"/>
        <v>60463140</v>
      </c>
      <c r="S714" t="str">
        <f t="shared" si="113"/>
        <v>Profit</v>
      </c>
      <c r="T714" s="1">
        <v>35696</v>
      </c>
      <c r="U714" t="s">
        <v>1826</v>
      </c>
      <c r="V714" s="14">
        <v>35696</v>
      </c>
      <c r="W714" t="str">
        <f t="shared" si="114"/>
        <v>September</v>
      </c>
      <c r="X714" s="4" t="str">
        <f t="shared" si="115"/>
        <v>1997</v>
      </c>
      <c r="Y714" s="6">
        <f t="shared" si="116"/>
        <v>1997</v>
      </c>
      <c r="Z714" s="4" t="str">
        <f t="shared" si="117"/>
        <v>23</v>
      </c>
      <c r="AA714" s="6">
        <f t="shared" si="118"/>
        <v>23</v>
      </c>
      <c r="AB714" t="str">
        <f t="shared" si="119"/>
        <v>Tuesday</v>
      </c>
    </row>
    <row r="715" spans="1:28" x14ac:dyDescent="0.25">
      <c r="A715" s="3" t="s">
        <v>1827</v>
      </c>
      <c r="B715" t="s">
        <v>1828</v>
      </c>
      <c r="C715" s="3" t="s">
        <v>1828</v>
      </c>
      <c r="D715" s="6">
        <v>0</v>
      </c>
      <c r="E715" s="6">
        <v>177</v>
      </c>
      <c r="F715" s="6">
        <f t="shared" si="110"/>
        <v>2</v>
      </c>
      <c r="G715" s="6">
        <f t="shared" si="111"/>
        <v>57</v>
      </c>
      <c r="H715" s="6" t="str" cm="1">
        <f t="array" ref="H715">_xlfn.IFS(E715&lt;=80,"Series",E715&lt;=120,"TV Movie",E715&gt;120,"Long Movie")</f>
        <v>Long Movie</v>
      </c>
      <c r="I715" t="s">
        <v>5529</v>
      </c>
      <c r="J715" t="s">
        <v>8158</v>
      </c>
      <c r="K715" t="s">
        <v>145</v>
      </c>
      <c r="L715" s="5">
        <v>6.1</v>
      </c>
      <c r="M715" t="str" cm="1">
        <f t="array" ref="M715">_xlfn.IFS(L715&lt;=2,"Flop",L715&lt;=5,"Average",L715&lt;=7,"Hit",L715&lt;=9,"Superhit",L715&gt;9,"BlockBuster")</f>
        <v>Hit</v>
      </c>
      <c r="N715" s="6">
        <v>77010</v>
      </c>
      <c r="O715" s="6" t="str" cm="1">
        <f t="array" ref="O715">_xlfn.IFS(N715&lt;=100000,"Low",N715&lt;=500000,"Median",N715&lt;=1500000,"High",N715&gt;1500000,"Very High")</f>
        <v>Low</v>
      </c>
      <c r="P715">
        <v>80000000</v>
      </c>
      <c r="Q715">
        <v>17626234</v>
      </c>
      <c r="R715">
        <f t="shared" si="112"/>
        <v>-62373766</v>
      </c>
      <c r="S715" t="str">
        <f t="shared" si="113"/>
        <v>Loss</v>
      </c>
      <c r="T715" s="1">
        <v>35776</v>
      </c>
      <c r="U715" t="s">
        <v>940</v>
      </c>
      <c r="V715" s="14">
        <v>35776</v>
      </c>
      <c r="W715" t="str">
        <f t="shared" si="114"/>
        <v>December</v>
      </c>
      <c r="X715" s="4" t="str">
        <f t="shared" si="115"/>
        <v>1997</v>
      </c>
      <c r="Y715" s="6">
        <f t="shared" si="116"/>
        <v>1997</v>
      </c>
      <c r="Z715" s="4" t="str">
        <f t="shared" si="117"/>
        <v>12</v>
      </c>
      <c r="AA715" s="6">
        <f t="shared" si="118"/>
        <v>12</v>
      </c>
      <c r="AB715" t="str">
        <f t="shared" si="119"/>
        <v>Friday</v>
      </c>
    </row>
    <row r="716" spans="1:28" x14ac:dyDescent="0.25">
      <c r="A716" s="3" t="s">
        <v>1829</v>
      </c>
      <c r="B716" t="s">
        <v>1830</v>
      </c>
      <c r="C716" s="3" t="s">
        <v>1830</v>
      </c>
      <c r="D716" s="6">
        <v>0</v>
      </c>
      <c r="E716" s="6">
        <v>135</v>
      </c>
      <c r="F716" s="6">
        <f t="shared" si="110"/>
        <v>2</v>
      </c>
      <c r="G716" s="6">
        <f t="shared" si="111"/>
        <v>15</v>
      </c>
      <c r="H716" s="6" t="str" cm="1">
        <f t="array" ref="H716">_xlfn.IFS(E716&lt;=80,"Series",E716&lt;=120,"TV Movie",E716&gt;120,"Long Movie")</f>
        <v>Long Movie</v>
      </c>
      <c r="I716" t="s">
        <v>8162</v>
      </c>
      <c r="J716" t="s">
        <v>145</v>
      </c>
      <c r="K716" t="s">
        <v>3857</v>
      </c>
      <c r="L716" s="5">
        <v>7.2</v>
      </c>
      <c r="M716" t="str" cm="1">
        <f t="array" ref="M716">_xlfn.IFS(L716&lt;=2,"Flop",L716&lt;=5,"Average",L716&lt;=7,"Hit",L716&lt;=9,"Superhit",L716&gt;9,"BlockBuster")</f>
        <v>Superhit</v>
      </c>
      <c r="N716" s="6">
        <v>81333</v>
      </c>
      <c r="O716" s="6" t="str" cm="1">
        <f t="array" ref="O716">_xlfn.IFS(N716&lt;=100000,"Low",N716&lt;=500000,"Median",N716&lt;=1500000,"High",N716&gt;1500000,"Very High")</f>
        <v>Low</v>
      </c>
      <c r="P716">
        <v>40000000</v>
      </c>
      <c r="Q716">
        <v>45916769</v>
      </c>
      <c r="R716">
        <f t="shared" si="112"/>
        <v>5916769</v>
      </c>
      <c r="S716" t="str">
        <f t="shared" si="113"/>
        <v>Profit</v>
      </c>
      <c r="T716">
        <v>1997</v>
      </c>
      <c r="U716" t="s">
        <v>66</v>
      </c>
      <c r="V716" s="14">
        <v>1997</v>
      </c>
      <c r="W716" t="str">
        <f t="shared" si="114"/>
        <v>June</v>
      </c>
      <c r="X716" s="4" t="str">
        <f t="shared" si="115"/>
        <v>1905</v>
      </c>
      <c r="Y716" s="6">
        <f t="shared" si="116"/>
        <v>1905</v>
      </c>
      <c r="Z716" s="4" t="str">
        <f t="shared" si="117"/>
        <v>19</v>
      </c>
      <c r="AA716" s="6">
        <f t="shared" si="118"/>
        <v>19</v>
      </c>
      <c r="AB716" t="str">
        <f t="shared" si="119"/>
        <v>Monday</v>
      </c>
    </row>
    <row r="717" spans="1:28" x14ac:dyDescent="0.25">
      <c r="A717" s="3" t="s">
        <v>1831</v>
      </c>
      <c r="B717" t="s">
        <v>1832</v>
      </c>
      <c r="C717" s="3" t="s">
        <v>1832</v>
      </c>
      <c r="D717" s="6">
        <v>0</v>
      </c>
      <c r="E717" s="6">
        <v>116</v>
      </c>
      <c r="F717" s="6">
        <f t="shared" si="110"/>
        <v>1</v>
      </c>
      <c r="G717" s="6">
        <f t="shared" si="111"/>
        <v>56</v>
      </c>
      <c r="H717" s="6" t="str" cm="1">
        <f t="array" ref="H717">_xlfn.IFS(E717&lt;=80,"Series",E717&lt;=120,"TV Movie",E717&gt;120,"Long Movie")</f>
        <v>TV Movie</v>
      </c>
      <c r="I717" t="s">
        <v>5529</v>
      </c>
      <c r="J717" t="s">
        <v>8158</v>
      </c>
      <c r="K717" t="s">
        <v>8157</v>
      </c>
      <c r="L717" s="5">
        <v>6.2</v>
      </c>
      <c r="M717" t="str" cm="1">
        <f t="array" ref="M717">_xlfn.IFS(L717&lt;=2,"Flop",L717&lt;=5,"Average",L717&lt;=7,"Hit",L717&lt;=9,"Superhit",L717&gt;9,"BlockBuster")</f>
        <v>Hit</v>
      </c>
      <c r="N717" s="6">
        <v>71340</v>
      </c>
      <c r="O717" s="6" t="str" cm="1">
        <f t="array" ref="O717">_xlfn.IFS(N717&lt;=100000,"Low",N717&lt;=500000,"Median",N717&lt;=1500000,"High",N717&gt;1500000,"Very High")</f>
        <v>Low</v>
      </c>
      <c r="P717">
        <v>68000000</v>
      </c>
      <c r="Q717">
        <v>118063304</v>
      </c>
      <c r="R717">
        <f t="shared" si="112"/>
        <v>50063304</v>
      </c>
      <c r="S717" t="str">
        <f t="shared" si="113"/>
        <v>Profit</v>
      </c>
      <c r="T717" s="1">
        <v>35523</v>
      </c>
      <c r="U717" t="s">
        <v>1139</v>
      </c>
      <c r="V717" s="14">
        <v>35523</v>
      </c>
      <c r="W717" t="str">
        <f t="shared" si="114"/>
        <v>April</v>
      </c>
      <c r="X717" s="4" t="str">
        <f t="shared" si="115"/>
        <v>1997</v>
      </c>
      <c r="Y717" s="6">
        <f t="shared" si="116"/>
        <v>1997</v>
      </c>
      <c r="Z717" s="4" t="str">
        <f t="shared" si="117"/>
        <v>3</v>
      </c>
      <c r="AA717" s="6">
        <f t="shared" si="118"/>
        <v>3</v>
      </c>
      <c r="AB717" t="str">
        <f t="shared" si="119"/>
        <v>Thursday</v>
      </c>
    </row>
    <row r="718" spans="1:28" x14ac:dyDescent="0.25">
      <c r="A718" s="3" t="s">
        <v>1833</v>
      </c>
      <c r="B718" t="s">
        <v>1834</v>
      </c>
      <c r="C718" s="3" t="s">
        <v>1834</v>
      </c>
      <c r="D718" s="6">
        <v>0</v>
      </c>
      <c r="E718" s="6">
        <v>120</v>
      </c>
      <c r="F718" s="6">
        <f t="shared" si="110"/>
        <v>2</v>
      </c>
      <c r="G718" s="6">
        <f t="shared" si="111"/>
        <v>0</v>
      </c>
      <c r="H718" s="6" t="str" cm="1">
        <f t="array" ref="H718">_xlfn.IFS(E718&lt;=80,"Series",E718&lt;=120,"TV Movie",E718&gt;120,"Long Movie")</f>
        <v>TV Movie</v>
      </c>
      <c r="I718" t="s">
        <v>83</v>
      </c>
      <c r="J718" t="s">
        <v>8166</v>
      </c>
      <c r="K718" t="s">
        <v>5802</v>
      </c>
      <c r="L718" s="5">
        <v>6.3</v>
      </c>
      <c r="M718" t="str" cm="1">
        <f t="array" ref="M718">_xlfn.IFS(L718&lt;=2,"Flop",L718&lt;=5,"Average",L718&lt;=7,"Hit",L718&lt;=9,"Superhit",L718&gt;9,"BlockBuster")</f>
        <v>Hit</v>
      </c>
      <c r="N718" s="6">
        <v>205034</v>
      </c>
      <c r="O718" s="6" t="str" cm="1">
        <f t="array" ref="O718">_xlfn.IFS(N718&lt;=100000,"Low",N718&lt;=500000,"Median",N718&lt;=1500000,"High",N718&gt;1500000,"Very High")</f>
        <v>Median</v>
      </c>
      <c r="P718">
        <v>24000000</v>
      </c>
      <c r="Q718">
        <v>172363301</v>
      </c>
      <c r="R718">
        <f t="shared" si="112"/>
        <v>148363301</v>
      </c>
      <c r="S718" t="str">
        <f t="shared" si="113"/>
        <v>Profit</v>
      </c>
      <c r="T718" s="1">
        <v>35774</v>
      </c>
      <c r="U718" t="s">
        <v>487</v>
      </c>
      <c r="V718" s="14">
        <v>35774</v>
      </c>
      <c r="W718" t="str">
        <f t="shared" si="114"/>
        <v>December</v>
      </c>
      <c r="X718" s="4" t="str">
        <f t="shared" si="115"/>
        <v>1997</v>
      </c>
      <c r="Y718" s="6">
        <f t="shared" si="116"/>
        <v>1997</v>
      </c>
      <c r="Z718" s="4" t="str">
        <f t="shared" si="117"/>
        <v>10</v>
      </c>
      <c r="AA718" s="6">
        <f t="shared" si="118"/>
        <v>10</v>
      </c>
      <c r="AB718" t="str">
        <f t="shared" si="119"/>
        <v>Wednesday</v>
      </c>
    </row>
    <row r="719" spans="1:28" x14ac:dyDescent="0.25">
      <c r="A719" s="3" t="s">
        <v>1835</v>
      </c>
      <c r="B719" t="s">
        <v>1836</v>
      </c>
      <c r="C719" s="3" t="s">
        <v>1836</v>
      </c>
      <c r="D719" s="6">
        <v>0</v>
      </c>
      <c r="E719" s="6">
        <v>136</v>
      </c>
      <c r="F719" s="6">
        <f t="shared" si="110"/>
        <v>2</v>
      </c>
      <c r="G719" s="6">
        <f t="shared" si="111"/>
        <v>16</v>
      </c>
      <c r="H719" s="6" t="str" cm="1">
        <f t="array" ref="H719">_xlfn.IFS(E719&lt;=80,"Series",E719&lt;=120,"TV Movie",E719&gt;120,"Long Movie")</f>
        <v>Long Movie</v>
      </c>
      <c r="I719" t="s">
        <v>8158</v>
      </c>
      <c r="J719" t="s">
        <v>8160</v>
      </c>
      <c r="K719" t="s">
        <v>145</v>
      </c>
      <c r="L719" s="5">
        <v>7.1</v>
      </c>
      <c r="M719" t="str" cm="1">
        <f t="array" ref="M719">_xlfn.IFS(L719&lt;=2,"Flop",L719&lt;=5,"Average",L719&lt;=7,"Hit",L719&lt;=9,"Superhit",L719&gt;9,"BlockBuster")</f>
        <v>Superhit</v>
      </c>
      <c r="N719" s="6">
        <v>152381</v>
      </c>
      <c r="O719" s="6" t="str" cm="1">
        <f t="array" ref="O719">_xlfn.IFS(N719&lt;=100000,"Low",N719&lt;=500000,"Median",N719&lt;=1500000,"High",N719&gt;1500000,"Very High")</f>
        <v>Median</v>
      </c>
      <c r="P719">
        <v>70000000</v>
      </c>
      <c r="Q719">
        <v>131457682</v>
      </c>
      <c r="R719">
        <f t="shared" si="112"/>
        <v>61457682</v>
      </c>
      <c r="S719" t="str">
        <f t="shared" si="113"/>
        <v>Profit</v>
      </c>
      <c r="T719" s="1">
        <v>35686</v>
      </c>
      <c r="U719" t="s">
        <v>1837</v>
      </c>
      <c r="V719" s="14">
        <v>35686</v>
      </c>
      <c r="W719" t="str">
        <f t="shared" si="114"/>
        <v>September</v>
      </c>
      <c r="X719" s="4" t="str">
        <f t="shared" si="115"/>
        <v>1997</v>
      </c>
      <c r="Y719" s="6">
        <f t="shared" si="116"/>
        <v>1997</v>
      </c>
      <c r="Z719" s="4" t="str">
        <f t="shared" si="117"/>
        <v>13</v>
      </c>
      <c r="AA719" s="6">
        <f t="shared" si="118"/>
        <v>13</v>
      </c>
      <c r="AB719" t="str">
        <f t="shared" si="119"/>
        <v>Saturday</v>
      </c>
    </row>
    <row r="720" spans="1:28" x14ac:dyDescent="0.25">
      <c r="A720" s="3" t="s">
        <v>1838</v>
      </c>
      <c r="B720" t="s">
        <v>1839</v>
      </c>
      <c r="C720" s="3" t="s">
        <v>1839</v>
      </c>
      <c r="D720" s="6">
        <v>0</v>
      </c>
      <c r="E720" s="6">
        <v>99</v>
      </c>
      <c r="F720" s="6">
        <f t="shared" si="110"/>
        <v>1</v>
      </c>
      <c r="G720" s="6">
        <f t="shared" si="111"/>
        <v>39</v>
      </c>
      <c r="H720" s="6" t="str" cm="1">
        <f t="array" ref="H720">_xlfn.IFS(E720&lt;=80,"Series",E720&lt;=120,"TV Movie",E720&gt;120,"Long Movie")</f>
        <v>TV Movie</v>
      </c>
      <c r="I720" t="s">
        <v>132</v>
      </c>
      <c r="J720" t="s">
        <v>145</v>
      </c>
      <c r="K720" t="s">
        <v>8156</v>
      </c>
      <c r="L720" s="5">
        <v>6.7</v>
      </c>
      <c r="M720" t="str" cm="1">
        <f t="array" ref="M720">_xlfn.IFS(L720&lt;=2,"Flop",L720&lt;=5,"Average",L720&lt;=7,"Hit",L720&lt;=9,"Superhit",L720&gt;9,"BlockBuster")</f>
        <v>Hit</v>
      </c>
      <c r="N720" s="6">
        <v>70505</v>
      </c>
      <c r="O720" s="6" t="str" cm="1">
        <f t="array" ref="O720">_xlfn.IFS(N720&lt;=100000,"Low",N720&lt;=500000,"Median",N720&lt;=1500000,"High",N720&gt;1500000,"Very High")</f>
        <v>Low</v>
      </c>
      <c r="P720">
        <v>6000000</v>
      </c>
      <c r="Q720">
        <v>11841544</v>
      </c>
      <c r="R720">
        <f t="shared" si="112"/>
        <v>5841544</v>
      </c>
      <c r="S720" t="str">
        <f t="shared" si="113"/>
        <v>Profit</v>
      </c>
      <c r="T720" s="1">
        <v>35821</v>
      </c>
      <c r="U720" t="s">
        <v>1840</v>
      </c>
      <c r="V720" s="14">
        <v>35821</v>
      </c>
      <c r="W720" t="str">
        <f t="shared" si="114"/>
        <v>January</v>
      </c>
      <c r="X720" s="4" t="str">
        <f t="shared" si="115"/>
        <v>1998</v>
      </c>
      <c r="Y720" s="6">
        <f t="shared" si="116"/>
        <v>1998</v>
      </c>
      <c r="Z720" s="4" t="str">
        <f t="shared" si="117"/>
        <v>26</v>
      </c>
      <c r="AA720" s="6">
        <f t="shared" si="118"/>
        <v>26</v>
      </c>
      <c r="AB720" t="str">
        <f t="shared" si="119"/>
        <v>Monday</v>
      </c>
    </row>
    <row r="721" spans="1:28" x14ac:dyDescent="0.25">
      <c r="A721" s="3" t="s">
        <v>1841</v>
      </c>
      <c r="B721" t="s">
        <v>1842</v>
      </c>
      <c r="C721" s="3" t="s">
        <v>1842</v>
      </c>
      <c r="D721" s="6">
        <v>0</v>
      </c>
      <c r="E721" s="6">
        <v>99</v>
      </c>
      <c r="F721" s="6">
        <f t="shared" si="110"/>
        <v>1</v>
      </c>
      <c r="G721" s="6">
        <f t="shared" si="111"/>
        <v>39</v>
      </c>
      <c r="H721" s="6" t="str" cm="1">
        <f t="array" ref="H721">_xlfn.IFS(E721&lt;=80,"Series",E721&lt;=120,"TV Movie",E721&gt;120,"Long Movie")</f>
        <v>TV Movie</v>
      </c>
      <c r="I721" t="s">
        <v>5529</v>
      </c>
      <c r="J721" t="s">
        <v>145</v>
      </c>
      <c r="K721" t="s">
        <v>8161</v>
      </c>
      <c r="L721" s="5">
        <v>6</v>
      </c>
      <c r="M721" t="str" cm="1">
        <f t="array" ref="M721">_xlfn.IFS(L721&lt;=2,"Flop",L721&lt;=5,"Average",L721&lt;=7,"Hit",L721&lt;=9,"Superhit",L721&gt;9,"BlockBuster")</f>
        <v>Hit</v>
      </c>
      <c r="N721" s="6">
        <v>58801</v>
      </c>
      <c r="O721" s="6" t="str" cm="1">
        <f t="array" ref="O721">_xlfn.IFS(N721&lt;=100000,"Low",N721&lt;=500000,"Median",N721&lt;=1500000,"High",N721&gt;1500000,"Very High")</f>
        <v>Low</v>
      </c>
      <c r="P721">
        <v>60000000</v>
      </c>
      <c r="Q721">
        <v>14594226</v>
      </c>
      <c r="R721">
        <f t="shared" si="112"/>
        <v>-45405774</v>
      </c>
      <c r="S721" t="str">
        <f t="shared" si="113"/>
        <v>Loss</v>
      </c>
      <c r="T721" s="1">
        <v>36091</v>
      </c>
      <c r="U721" t="s">
        <v>1500</v>
      </c>
      <c r="V721" s="14">
        <v>36091</v>
      </c>
      <c r="W721" t="str">
        <f t="shared" si="114"/>
        <v>October</v>
      </c>
      <c r="X721" s="4" t="str">
        <f t="shared" si="115"/>
        <v>1998</v>
      </c>
      <c r="Y721" s="6">
        <f t="shared" si="116"/>
        <v>1998</v>
      </c>
      <c r="Z721" s="4" t="str">
        <f t="shared" si="117"/>
        <v>23</v>
      </c>
      <c r="AA721" s="6">
        <f t="shared" si="118"/>
        <v>23</v>
      </c>
      <c r="AB721" t="str">
        <f t="shared" si="119"/>
        <v>Friday</v>
      </c>
    </row>
    <row r="722" spans="1:28" x14ac:dyDescent="0.25">
      <c r="A722" s="3" t="s">
        <v>1843</v>
      </c>
      <c r="B722" t="s">
        <v>1844</v>
      </c>
      <c r="C722" s="3" t="s">
        <v>1844</v>
      </c>
      <c r="D722" s="6">
        <v>0</v>
      </c>
      <c r="E722" s="6">
        <v>96</v>
      </c>
      <c r="F722" s="6">
        <f t="shared" si="110"/>
        <v>1</v>
      </c>
      <c r="G722" s="6">
        <f t="shared" si="111"/>
        <v>36</v>
      </c>
      <c r="H722" s="6" t="str" cm="1">
        <f t="array" ref="H722">_xlfn.IFS(E722&lt;=80,"Series",E722&lt;=120,"TV Movie",E722&gt;120,"Long Movie")</f>
        <v>TV Movie</v>
      </c>
      <c r="I722" t="s">
        <v>5529</v>
      </c>
      <c r="J722" t="s">
        <v>8162</v>
      </c>
      <c r="K722" t="s">
        <v>145</v>
      </c>
      <c r="L722" s="5">
        <v>5.2</v>
      </c>
      <c r="M722" t="str" cm="1">
        <f t="array" ref="M722">_xlfn.IFS(L722&lt;=2,"Flop",L722&lt;=5,"Average",L722&lt;=7,"Hit",L722&lt;=9,"Superhit",L722&gt;9,"BlockBuster")</f>
        <v>Hit</v>
      </c>
      <c r="N722" s="6">
        <v>71370</v>
      </c>
      <c r="O722" s="6" t="str" cm="1">
        <f t="array" ref="O722">_xlfn.IFS(N722&lt;=100000,"Low",N722&lt;=500000,"Median",N722&lt;=1500000,"High",N722&gt;1500000,"Very High")</f>
        <v>Low</v>
      </c>
      <c r="P722">
        <v>40000000</v>
      </c>
      <c r="Q722">
        <v>87840042</v>
      </c>
      <c r="R722">
        <f t="shared" si="112"/>
        <v>47840042</v>
      </c>
      <c r="S722" t="str">
        <f t="shared" si="113"/>
        <v>Profit</v>
      </c>
      <c r="T722" s="2">
        <v>35612</v>
      </c>
      <c r="U722" t="s">
        <v>1845</v>
      </c>
      <c r="V722" s="14">
        <v>35612</v>
      </c>
      <c r="W722" t="str">
        <f t="shared" si="114"/>
        <v>July</v>
      </c>
      <c r="X722" s="4" t="str">
        <f t="shared" si="115"/>
        <v>1997</v>
      </c>
      <c r="Y722" s="6">
        <f t="shared" si="116"/>
        <v>1997</v>
      </c>
      <c r="Z722" s="4" t="str">
        <f t="shared" si="117"/>
        <v>1</v>
      </c>
      <c r="AA722" s="6">
        <f t="shared" si="118"/>
        <v>1</v>
      </c>
      <c r="AB722" t="str">
        <f t="shared" si="119"/>
        <v>Tuesday</v>
      </c>
    </row>
    <row r="723" spans="1:28" x14ac:dyDescent="0.25">
      <c r="A723" s="3" t="s">
        <v>1846</v>
      </c>
      <c r="B723" t="s">
        <v>1847</v>
      </c>
      <c r="C723" s="3" t="s">
        <v>1847</v>
      </c>
      <c r="D723" s="6">
        <v>0</v>
      </c>
      <c r="E723" s="6">
        <v>121</v>
      </c>
      <c r="F723" s="6">
        <f t="shared" si="110"/>
        <v>2</v>
      </c>
      <c r="G723" s="6">
        <f t="shared" si="111"/>
        <v>1</v>
      </c>
      <c r="H723" s="6" t="str" cm="1">
        <f t="array" ref="H723">_xlfn.IFS(E723&lt;=80,"Series",E723&lt;=120,"TV Movie",E723&gt;120,"Long Movie")</f>
        <v>Long Movie</v>
      </c>
      <c r="I723" t="s">
        <v>5529</v>
      </c>
      <c r="J723" t="s">
        <v>8158</v>
      </c>
      <c r="K723" t="s">
        <v>8162</v>
      </c>
      <c r="L723" s="5">
        <v>3.9</v>
      </c>
      <c r="M723" t="str" cm="1">
        <f t="array" ref="M723">_xlfn.IFS(L723&lt;=2,"Flop",L723&lt;=5,"Average",L723&lt;=7,"Hit",L723&lt;=9,"Superhit",L723&gt;9,"BlockBuster")</f>
        <v>Average</v>
      </c>
      <c r="N723" s="6">
        <v>84801</v>
      </c>
      <c r="O723" s="6" t="str" cm="1">
        <f t="array" ref="O723">_xlfn.IFS(N723&lt;=100000,"Low",N723&lt;=500000,"Median",N723&lt;=1500000,"High",N723&gt;1500000,"Very High")</f>
        <v>Low</v>
      </c>
      <c r="P723">
        <v>160000000</v>
      </c>
      <c r="Q723">
        <v>164508066</v>
      </c>
      <c r="R723">
        <f t="shared" si="112"/>
        <v>4508066</v>
      </c>
      <c r="S723" t="str">
        <f t="shared" si="113"/>
        <v>Profit</v>
      </c>
      <c r="T723">
        <v>1997</v>
      </c>
      <c r="U723" t="s">
        <v>1375</v>
      </c>
      <c r="V723" s="14">
        <v>1997</v>
      </c>
      <c r="W723" t="str">
        <f t="shared" si="114"/>
        <v>June</v>
      </c>
      <c r="X723" s="4" t="str">
        <f t="shared" si="115"/>
        <v>1905</v>
      </c>
      <c r="Y723" s="6">
        <f t="shared" si="116"/>
        <v>1905</v>
      </c>
      <c r="Z723" s="4" t="str">
        <f t="shared" si="117"/>
        <v>19</v>
      </c>
      <c r="AA723" s="6">
        <f t="shared" si="118"/>
        <v>19</v>
      </c>
      <c r="AB723" t="str">
        <f t="shared" si="119"/>
        <v>Monday</v>
      </c>
    </row>
    <row r="724" spans="1:28" x14ac:dyDescent="0.25">
      <c r="A724" s="3" t="s">
        <v>1848</v>
      </c>
      <c r="B724" t="s">
        <v>1849</v>
      </c>
      <c r="C724" s="3" t="s">
        <v>1849</v>
      </c>
      <c r="D724" s="6">
        <v>0</v>
      </c>
      <c r="E724" s="6">
        <v>134</v>
      </c>
      <c r="F724" s="6">
        <f t="shared" si="110"/>
        <v>2</v>
      </c>
      <c r="G724" s="6">
        <f t="shared" si="111"/>
        <v>14</v>
      </c>
      <c r="H724" s="6" t="str" cm="1">
        <f t="array" ref="H724">_xlfn.IFS(E724&lt;=80,"Series",E724&lt;=120,"TV Movie",E724&gt;120,"Long Movie")</f>
        <v>Long Movie</v>
      </c>
      <c r="I724" t="s">
        <v>5529</v>
      </c>
      <c r="J724" t="s">
        <v>8166</v>
      </c>
      <c r="K724" t="s">
        <v>8161</v>
      </c>
      <c r="L724" s="5">
        <v>6.1</v>
      </c>
      <c r="M724" t="str" cm="1">
        <f t="array" ref="M724">_xlfn.IFS(L724&lt;=2,"Flop",L724&lt;=5,"Average",L724&lt;=7,"Hit",L724&lt;=9,"Superhit",L724&gt;9,"BlockBuster")</f>
        <v>Hit</v>
      </c>
      <c r="N724" s="6">
        <v>110881</v>
      </c>
      <c r="O724" s="6" t="str" cm="1">
        <f t="array" ref="O724">_xlfn.IFS(N724&lt;=100000,"Low",N724&lt;=500000,"Median",N724&lt;=1500000,"High",N724&gt;1500000,"Very High")</f>
        <v>Median</v>
      </c>
      <c r="P724">
        <v>80000000</v>
      </c>
      <c r="Q724">
        <v>37020277</v>
      </c>
      <c r="R724">
        <f t="shared" si="112"/>
        <v>-42979723</v>
      </c>
      <c r="S724" t="str">
        <f t="shared" si="113"/>
        <v>Loss</v>
      </c>
      <c r="T724" s="1">
        <v>35837</v>
      </c>
      <c r="U724" t="s">
        <v>484</v>
      </c>
      <c r="V724" s="14">
        <v>35837</v>
      </c>
      <c r="W724" t="str">
        <f t="shared" si="114"/>
        <v>February</v>
      </c>
      <c r="X724" s="4" t="str">
        <f t="shared" si="115"/>
        <v>1998</v>
      </c>
      <c r="Y724" s="6">
        <f t="shared" si="116"/>
        <v>1998</v>
      </c>
      <c r="Z724" s="4" t="str">
        <f t="shared" si="117"/>
        <v>11</v>
      </c>
      <c r="AA724" s="6">
        <f t="shared" si="118"/>
        <v>11</v>
      </c>
      <c r="AB724" t="str">
        <f t="shared" si="119"/>
        <v>Wednesday</v>
      </c>
    </row>
    <row r="725" spans="1:28" x14ac:dyDescent="0.25">
      <c r="A725" s="3" t="s">
        <v>1850</v>
      </c>
      <c r="B725" t="s">
        <v>1851</v>
      </c>
      <c r="C725" s="3" t="s">
        <v>1851</v>
      </c>
      <c r="D725" s="6">
        <v>0</v>
      </c>
      <c r="E725" s="6">
        <v>114</v>
      </c>
      <c r="F725" s="6">
        <f t="shared" si="110"/>
        <v>1</v>
      </c>
      <c r="G725" s="6">
        <f t="shared" si="111"/>
        <v>54</v>
      </c>
      <c r="H725" s="6" t="str" cm="1">
        <f t="array" ref="H725">_xlfn.IFS(E725&lt;=80,"Series",E725&lt;=120,"TV Movie",E725&gt;120,"Long Movie")</f>
        <v>TV Movie</v>
      </c>
      <c r="I725" t="s">
        <v>5529</v>
      </c>
      <c r="J725" t="s">
        <v>8158</v>
      </c>
      <c r="K725" t="s">
        <v>132</v>
      </c>
      <c r="L725" s="5">
        <v>7.1</v>
      </c>
      <c r="M725" t="str" cm="1">
        <f t="array" ref="M725">_xlfn.IFS(L725&lt;=2,"Flop",L725&lt;=5,"Average",L725&lt;=7,"Hit",L725&lt;=9,"Superhit",L725&gt;9,"BlockBuster")</f>
        <v>Superhit</v>
      </c>
      <c r="N725" s="6">
        <v>178250</v>
      </c>
      <c r="O725" s="6" t="str" cm="1">
        <f t="array" ref="O725">_xlfn.IFS(N725&lt;=100000,"Low",N725&lt;=500000,"Median",N725&lt;=1500000,"High",N725&gt;1500000,"Very High")</f>
        <v>Median</v>
      </c>
      <c r="P725">
        <v>75000000</v>
      </c>
      <c r="Q725">
        <v>107752036</v>
      </c>
      <c r="R725">
        <f t="shared" si="112"/>
        <v>32752036</v>
      </c>
      <c r="S725" t="str">
        <f t="shared" si="113"/>
        <v>Profit</v>
      </c>
      <c r="T725" s="1">
        <v>36430</v>
      </c>
      <c r="U725" t="s">
        <v>1852</v>
      </c>
      <c r="V725" s="14">
        <v>36430</v>
      </c>
      <c r="W725" t="str">
        <f t="shared" si="114"/>
        <v>September</v>
      </c>
      <c r="X725" s="4" t="str">
        <f t="shared" si="115"/>
        <v>1999</v>
      </c>
      <c r="Y725" s="6">
        <f t="shared" si="116"/>
        <v>1999</v>
      </c>
      <c r="Z725" s="4" t="str">
        <f t="shared" si="117"/>
        <v>27</v>
      </c>
      <c r="AA725" s="6">
        <f t="shared" si="118"/>
        <v>27</v>
      </c>
      <c r="AB725" t="str">
        <f t="shared" si="119"/>
        <v>Monday</v>
      </c>
    </row>
    <row r="726" spans="1:28" x14ac:dyDescent="0.25">
      <c r="A726" s="3" t="s">
        <v>1853</v>
      </c>
      <c r="B726" t="s">
        <v>1854</v>
      </c>
      <c r="C726" s="3" t="s">
        <v>1854</v>
      </c>
      <c r="D726" s="6">
        <v>0</v>
      </c>
      <c r="E726" s="6">
        <v>129</v>
      </c>
      <c r="F726" s="6">
        <f t="shared" si="110"/>
        <v>2</v>
      </c>
      <c r="G726" s="6">
        <f t="shared" si="111"/>
        <v>9</v>
      </c>
      <c r="H726" s="6" t="str" cm="1">
        <f t="array" ref="H726">_xlfn.IFS(E726&lt;=80,"Series",E726&lt;=120,"TV Movie",E726&gt;120,"Long Movie")</f>
        <v>Long Movie</v>
      </c>
      <c r="I726" t="s">
        <v>5529</v>
      </c>
      <c r="J726" t="s">
        <v>8158</v>
      </c>
      <c r="K726" t="s">
        <v>8161</v>
      </c>
      <c r="L726" s="5">
        <v>7.3</v>
      </c>
      <c r="M726" t="str" cm="1">
        <f t="array" ref="M726">_xlfn.IFS(L726&lt;=2,"Flop",L726&lt;=5,"Average",L726&lt;=7,"Hit",L726&lt;=9,"Superhit",L726&gt;9,"BlockBuster")</f>
        <v>Superhit</v>
      </c>
      <c r="N726" s="6">
        <v>311677</v>
      </c>
      <c r="O726" s="6" t="str" cm="1">
        <f t="array" ref="O726">_xlfn.IFS(N726&lt;=100000,"Low",N726&lt;=500000,"Median",N726&lt;=1500000,"High",N726&gt;1500000,"Very High")</f>
        <v>Median</v>
      </c>
      <c r="P726">
        <v>105000000</v>
      </c>
      <c r="Q726">
        <v>121214377</v>
      </c>
      <c r="R726">
        <f t="shared" si="112"/>
        <v>16214377</v>
      </c>
      <c r="S726" t="str">
        <f t="shared" si="113"/>
        <v>Profit</v>
      </c>
      <c r="T726" s="1">
        <v>35738</v>
      </c>
      <c r="U726" t="s">
        <v>733</v>
      </c>
      <c r="V726" s="14">
        <v>35738</v>
      </c>
      <c r="W726" t="str">
        <f t="shared" si="114"/>
        <v>November</v>
      </c>
      <c r="X726" s="4" t="str">
        <f t="shared" si="115"/>
        <v>1997</v>
      </c>
      <c r="Y726" s="6">
        <f t="shared" si="116"/>
        <v>1997</v>
      </c>
      <c r="Z726" s="4" t="str">
        <f t="shared" si="117"/>
        <v>4</v>
      </c>
      <c r="AA726" s="6">
        <f t="shared" si="118"/>
        <v>4</v>
      </c>
      <c r="AB726" t="str">
        <f t="shared" si="119"/>
        <v>Tuesday</v>
      </c>
    </row>
    <row r="727" spans="1:28" x14ac:dyDescent="0.25">
      <c r="A727" s="3" t="s">
        <v>1855</v>
      </c>
      <c r="B727" t="s">
        <v>1856</v>
      </c>
      <c r="C727" s="3" t="s">
        <v>1856</v>
      </c>
      <c r="D727" s="6">
        <v>0</v>
      </c>
      <c r="E727" s="6">
        <v>121</v>
      </c>
      <c r="F727" s="6">
        <f t="shared" si="110"/>
        <v>2</v>
      </c>
      <c r="G727" s="6">
        <f t="shared" si="111"/>
        <v>1</v>
      </c>
      <c r="H727" s="6" t="str" cm="1">
        <f t="array" ref="H727">_xlfn.IFS(E727&lt;=80,"Series",E727&lt;=120,"TV Movie",E727&gt;120,"Long Movie")</f>
        <v>Long Movie</v>
      </c>
      <c r="I727" t="s">
        <v>8162</v>
      </c>
      <c r="J727" t="s">
        <v>145</v>
      </c>
      <c r="K727" t="s">
        <v>3857</v>
      </c>
      <c r="L727" s="5">
        <v>7.5</v>
      </c>
      <c r="M727" t="str" cm="1">
        <f t="array" ref="M727">_xlfn.IFS(L727&lt;=2,"Flop",L727&lt;=5,"Average",L727&lt;=7,"Hit",L727&lt;=9,"Superhit",L727&gt;9,"BlockBuster")</f>
        <v>Superhit</v>
      </c>
      <c r="N727" s="6">
        <v>74542</v>
      </c>
      <c r="O727" s="6" t="str" cm="1">
        <f t="array" ref="O727">_xlfn.IFS(N727&lt;=100000,"Low",N727&lt;=500000,"Median",N727&lt;=1500000,"High",N727&gt;1500000,"Very High")</f>
        <v>Low</v>
      </c>
      <c r="P727">
        <v>30000000</v>
      </c>
      <c r="Q727">
        <v>16316273</v>
      </c>
      <c r="R727">
        <f t="shared" si="112"/>
        <v>-13683727</v>
      </c>
      <c r="S727" t="str">
        <f t="shared" si="113"/>
        <v>Loss</v>
      </c>
      <c r="T727" s="1">
        <v>36050</v>
      </c>
      <c r="U727" t="s">
        <v>359</v>
      </c>
      <c r="V727" s="14">
        <v>36050</v>
      </c>
      <c r="W727" t="str">
        <f t="shared" si="114"/>
        <v>September</v>
      </c>
      <c r="X727" s="4" t="str">
        <f t="shared" si="115"/>
        <v>1998</v>
      </c>
      <c r="Y727" s="6">
        <f t="shared" si="116"/>
        <v>1998</v>
      </c>
      <c r="Z727" s="4" t="str">
        <f t="shared" si="117"/>
        <v>12</v>
      </c>
      <c r="AA727" s="6">
        <f t="shared" si="118"/>
        <v>12</v>
      </c>
      <c r="AB727" t="str">
        <f t="shared" si="119"/>
        <v>Saturday</v>
      </c>
    </row>
    <row r="728" spans="1:28" x14ac:dyDescent="0.25">
      <c r="A728" s="3" t="s">
        <v>1857</v>
      </c>
      <c r="B728" t="s">
        <v>1858</v>
      </c>
      <c r="C728" s="3" t="s">
        <v>1858</v>
      </c>
      <c r="D728" s="6">
        <v>0</v>
      </c>
      <c r="E728" s="6">
        <v>194</v>
      </c>
      <c r="F728" s="6">
        <f t="shared" si="110"/>
        <v>3</v>
      </c>
      <c r="G728" s="6">
        <f t="shared" si="111"/>
        <v>14</v>
      </c>
      <c r="H728" s="6" t="str" cm="1">
        <f t="array" ref="H728">_xlfn.IFS(E728&lt;=80,"Series",E728&lt;=120,"TV Movie",E728&gt;120,"Long Movie")</f>
        <v>Long Movie</v>
      </c>
      <c r="I728" t="s">
        <v>145</v>
      </c>
      <c r="J728" t="s">
        <v>8157</v>
      </c>
      <c r="K728" t="s">
        <v>5802</v>
      </c>
      <c r="L728" s="5">
        <v>7.9</v>
      </c>
      <c r="M728" t="str" cm="1">
        <f t="array" ref="M728">_xlfn.IFS(L728&lt;=2,"Flop",L728&lt;=5,"Average",L728&lt;=7,"Hit",L728&lt;=9,"Superhit",L728&gt;9,"BlockBuster")</f>
        <v>Superhit</v>
      </c>
      <c r="N728" s="6">
        <v>1252486</v>
      </c>
      <c r="O728" s="6" t="str" cm="1">
        <f t="array" ref="O728">_xlfn.IFS(N728&lt;=100000,"Low",N728&lt;=500000,"Median",N728&lt;=1500000,"High",N728&gt;1500000,"Very High")</f>
        <v>High</v>
      </c>
      <c r="P728">
        <v>200000000</v>
      </c>
      <c r="Q728">
        <v>2264743305</v>
      </c>
      <c r="R728">
        <f t="shared" si="112"/>
        <v>2064743305</v>
      </c>
      <c r="S728" t="str">
        <f t="shared" si="113"/>
        <v>Profit</v>
      </c>
      <c r="T728" s="1">
        <v>35735</v>
      </c>
      <c r="U728" t="s">
        <v>515</v>
      </c>
      <c r="V728" s="14">
        <v>35735</v>
      </c>
      <c r="W728" t="str">
        <f t="shared" si="114"/>
        <v>November</v>
      </c>
      <c r="X728" s="4" t="str">
        <f t="shared" si="115"/>
        <v>1997</v>
      </c>
      <c r="Y728" s="6">
        <f t="shared" si="116"/>
        <v>1997</v>
      </c>
      <c r="Z728" s="4" t="str">
        <f t="shared" si="117"/>
        <v>1</v>
      </c>
      <c r="AA728" s="6">
        <f t="shared" si="118"/>
        <v>1</v>
      </c>
      <c r="AB728" t="str">
        <f t="shared" si="119"/>
        <v>Saturday</v>
      </c>
    </row>
    <row r="729" spans="1:28" x14ac:dyDescent="0.25">
      <c r="A729" s="3" t="s">
        <v>1859</v>
      </c>
      <c r="B729" t="s">
        <v>1860</v>
      </c>
      <c r="C729" s="3" t="s">
        <v>1860</v>
      </c>
      <c r="D729" s="6">
        <v>0</v>
      </c>
      <c r="E729" s="6">
        <v>119</v>
      </c>
      <c r="F729" s="6">
        <f t="shared" si="110"/>
        <v>1</v>
      </c>
      <c r="G729" s="6">
        <f t="shared" si="111"/>
        <v>59</v>
      </c>
      <c r="H729" s="6" t="str" cm="1">
        <f t="array" ref="H729">_xlfn.IFS(E729&lt;=80,"Series",E729&lt;=120,"TV Movie",E729&gt;120,"Long Movie")</f>
        <v>TV Movie</v>
      </c>
      <c r="I729" t="s">
        <v>5529</v>
      </c>
      <c r="J729" t="s">
        <v>8158</v>
      </c>
      <c r="K729" t="s">
        <v>3857</v>
      </c>
      <c r="L729" s="5">
        <v>6.5</v>
      </c>
      <c r="M729" t="str" cm="1">
        <f t="array" ref="M729">_xlfn.IFS(L729&lt;=2,"Flop",L729&lt;=5,"Average",L729&lt;=7,"Hit",L729&lt;=9,"Superhit",L729&gt;9,"BlockBuster")</f>
        <v>Hit</v>
      </c>
      <c r="N729" s="6">
        <v>201921</v>
      </c>
      <c r="O729" s="6" t="str" cm="1">
        <f t="array" ref="O729">_xlfn.IFS(N729&lt;=100000,"Low",N729&lt;=500000,"Median",N729&lt;=1500000,"High",N729&gt;1500000,"Very High")</f>
        <v>Median</v>
      </c>
      <c r="P729">
        <v>110000000</v>
      </c>
      <c r="Q729">
        <v>333011068</v>
      </c>
      <c r="R729">
        <f t="shared" si="112"/>
        <v>223011068</v>
      </c>
      <c r="S729" t="str">
        <f t="shared" si="113"/>
        <v>Profit</v>
      </c>
      <c r="T729" s="1">
        <v>35773</v>
      </c>
      <c r="U729" t="s">
        <v>914</v>
      </c>
      <c r="V729" s="14">
        <v>35773</v>
      </c>
      <c r="W729" t="str">
        <f t="shared" si="114"/>
        <v>December</v>
      </c>
      <c r="X729" s="4" t="str">
        <f t="shared" si="115"/>
        <v>1997</v>
      </c>
      <c r="Y729" s="6">
        <f t="shared" si="116"/>
        <v>1997</v>
      </c>
      <c r="Z729" s="4" t="str">
        <f t="shared" si="117"/>
        <v>9</v>
      </c>
      <c r="AA729" s="6">
        <f t="shared" si="118"/>
        <v>9</v>
      </c>
      <c r="AB729" t="str">
        <f t="shared" si="119"/>
        <v>Tuesday</v>
      </c>
    </row>
    <row r="730" spans="1:28" x14ac:dyDescent="0.25">
      <c r="A730" s="3" t="s">
        <v>1861</v>
      </c>
      <c r="B730" t="s">
        <v>1862</v>
      </c>
      <c r="C730" s="3" t="s">
        <v>1862</v>
      </c>
      <c r="D730" s="6">
        <v>0</v>
      </c>
      <c r="E730" s="6">
        <v>92</v>
      </c>
      <c r="F730" s="6">
        <f t="shared" si="110"/>
        <v>1</v>
      </c>
      <c r="G730" s="6">
        <f t="shared" si="111"/>
        <v>32</v>
      </c>
      <c r="H730" s="6" t="str" cm="1">
        <f t="array" ref="H730">_xlfn.IFS(E730&lt;=80,"Series",E730&lt;=120,"TV Movie",E730&gt;120,"Long Movie")</f>
        <v>TV Movie</v>
      </c>
      <c r="I730" t="s">
        <v>8158</v>
      </c>
      <c r="J730" t="s">
        <v>8159</v>
      </c>
      <c r="K730" t="s">
        <v>132</v>
      </c>
      <c r="L730" s="5">
        <v>7.9</v>
      </c>
      <c r="M730" t="str" cm="1">
        <f t="array" ref="M730">_xlfn.IFS(L730&lt;=2,"Flop",L730&lt;=5,"Average",L730&lt;=7,"Hit",L730&lt;=9,"Superhit",L730&gt;9,"BlockBuster")</f>
        <v>Superhit</v>
      </c>
      <c r="N730" s="6">
        <v>607548</v>
      </c>
      <c r="O730" s="6" t="str" cm="1">
        <f t="array" ref="O730">_xlfn.IFS(N730&lt;=100000,"Low",N730&lt;=500000,"Median",N730&lt;=1500000,"High",N730&gt;1500000,"Very High")</f>
        <v>High</v>
      </c>
      <c r="P730">
        <v>90000000</v>
      </c>
      <c r="Q730">
        <v>497375381</v>
      </c>
      <c r="R730">
        <f t="shared" si="112"/>
        <v>407375381</v>
      </c>
      <c r="S730" t="str">
        <f t="shared" si="113"/>
        <v>Profit</v>
      </c>
      <c r="T730" s="1">
        <v>36477</v>
      </c>
      <c r="U730" t="s">
        <v>1863</v>
      </c>
      <c r="V730" s="14">
        <v>36477</v>
      </c>
      <c r="W730" t="str">
        <f t="shared" si="114"/>
        <v>November</v>
      </c>
      <c r="X730" s="4" t="str">
        <f t="shared" si="115"/>
        <v>1999</v>
      </c>
      <c r="Y730" s="6">
        <f t="shared" si="116"/>
        <v>1999</v>
      </c>
      <c r="Z730" s="4" t="str">
        <f t="shared" si="117"/>
        <v>13</v>
      </c>
      <c r="AA730" s="6">
        <f t="shared" si="118"/>
        <v>13</v>
      </c>
      <c r="AB730" t="str">
        <f t="shared" si="119"/>
        <v>Saturday</v>
      </c>
    </row>
    <row r="731" spans="1:28" x14ac:dyDescent="0.25">
      <c r="A731" s="3" t="s">
        <v>1864</v>
      </c>
      <c r="B731" t="s">
        <v>1865</v>
      </c>
      <c r="C731" s="3" t="s">
        <v>1865</v>
      </c>
      <c r="D731" s="6">
        <v>0</v>
      </c>
      <c r="E731" s="6">
        <v>103</v>
      </c>
      <c r="F731" s="6">
        <f t="shared" si="110"/>
        <v>1</v>
      </c>
      <c r="G731" s="6">
        <f t="shared" si="111"/>
        <v>43</v>
      </c>
      <c r="H731" s="6" t="str" cm="1">
        <f t="array" ref="H731">_xlfn.IFS(E731&lt;=80,"Series",E731&lt;=120,"TV Movie",E731&gt;120,"Long Movie")</f>
        <v>TV Movie</v>
      </c>
      <c r="I731" t="s">
        <v>132</v>
      </c>
      <c r="J731" t="s">
        <v>145</v>
      </c>
      <c r="K731" t="s">
        <v>5802</v>
      </c>
      <c r="L731" s="5">
        <v>8.1999999999999993</v>
      </c>
      <c r="M731" t="str" cm="1">
        <f t="array" ref="M731">_xlfn.IFS(L731&lt;=2,"Flop",L731&lt;=5,"Average",L731&lt;=7,"Hit",L731&lt;=9,"Superhit",L731&gt;9,"BlockBuster")</f>
        <v>Superhit</v>
      </c>
      <c r="N731" s="6">
        <v>1155713</v>
      </c>
      <c r="O731" s="6" t="str" cm="1">
        <f t="array" ref="O731">_xlfn.IFS(N731&lt;=100000,"Low",N731&lt;=500000,"Median",N731&lt;=1500000,"High",N731&gt;1500000,"Very High")</f>
        <v>High</v>
      </c>
      <c r="P731">
        <v>60000000</v>
      </c>
      <c r="Q731">
        <v>264118712</v>
      </c>
      <c r="R731">
        <f t="shared" si="112"/>
        <v>204118712</v>
      </c>
      <c r="S731" t="str">
        <f t="shared" si="113"/>
        <v>Profit</v>
      </c>
      <c r="T731">
        <v>1998</v>
      </c>
      <c r="U731" t="s">
        <v>603</v>
      </c>
      <c r="V731" s="14">
        <v>1998</v>
      </c>
      <c r="W731" t="str">
        <f t="shared" si="114"/>
        <v>June</v>
      </c>
      <c r="X731" s="4" t="str">
        <f t="shared" si="115"/>
        <v>1905</v>
      </c>
      <c r="Y731" s="6">
        <f t="shared" si="116"/>
        <v>1905</v>
      </c>
      <c r="Z731" s="4" t="str">
        <f t="shared" si="117"/>
        <v>20</v>
      </c>
      <c r="AA731" s="6">
        <f t="shared" si="118"/>
        <v>20</v>
      </c>
      <c r="AB731" t="str">
        <f t="shared" si="119"/>
        <v>Tuesday</v>
      </c>
    </row>
    <row r="732" spans="1:28" x14ac:dyDescent="0.25">
      <c r="A732" s="3" t="s">
        <v>1866</v>
      </c>
      <c r="B732" t="s">
        <v>1867</v>
      </c>
      <c r="C732" s="3" t="s">
        <v>1867</v>
      </c>
      <c r="D732" s="6">
        <v>0</v>
      </c>
      <c r="E732" s="6">
        <v>125</v>
      </c>
      <c r="F732" s="6">
        <f t="shared" si="110"/>
        <v>2</v>
      </c>
      <c r="G732" s="6">
        <f t="shared" si="111"/>
        <v>5</v>
      </c>
      <c r="H732" s="6" t="str" cm="1">
        <f t="array" ref="H732">_xlfn.IFS(E732&lt;=80,"Series",E732&lt;=120,"TV Movie",E732&gt;120,"Long Movie")</f>
        <v>Long Movie</v>
      </c>
      <c r="I732" t="s">
        <v>8162</v>
      </c>
      <c r="J732" t="s">
        <v>145</v>
      </c>
      <c r="K732" t="s">
        <v>3857</v>
      </c>
      <c r="L732" s="5">
        <v>6.7</v>
      </c>
      <c r="M732" t="str" cm="1">
        <f t="array" ref="M732">_xlfn.IFS(L732&lt;=2,"Flop",L732&lt;=5,"Average",L732&lt;=7,"Hit",L732&lt;=9,"Superhit",L732&gt;9,"BlockBuster")</f>
        <v>Hit</v>
      </c>
      <c r="N732" s="6">
        <v>53975</v>
      </c>
      <c r="O732" s="6" t="str" cm="1">
        <f t="array" ref="O732">_xlfn.IFS(N732&lt;=100000,"Low",N732&lt;=500000,"Median",N732&lt;=1500000,"High",N732&gt;1500000,"Very High")</f>
        <v>Low</v>
      </c>
      <c r="P732">
        <v>19000000</v>
      </c>
      <c r="Q732">
        <v>6682098</v>
      </c>
      <c r="R732">
        <f t="shared" si="112"/>
        <v>-12317902</v>
      </c>
      <c r="S732" t="str">
        <f t="shared" si="113"/>
        <v>Loss</v>
      </c>
      <c r="T732">
        <v>1997</v>
      </c>
      <c r="U732" t="s">
        <v>659</v>
      </c>
      <c r="V732" s="14">
        <v>1997</v>
      </c>
      <c r="W732" t="str">
        <f t="shared" si="114"/>
        <v>June</v>
      </c>
      <c r="X732" s="4" t="str">
        <f t="shared" si="115"/>
        <v>1905</v>
      </c>
      <c r="Y732" s="6">
        <f t="shared" si="116"/>
        <v>1905</v>
      </c>
      <c r="Z732" s="4" t="str">
        <f t="shared" si="117"/>
        <v>19</v>
      </c>
      <c r="AA732" s="6">
        <f t="shared" si="118"/>
        <v>19</v>
      </c>
      <c r="AB732" t="str">
        <f t="shared" si="119"/>
        <v>Monday</v>
      </c>
    </row>
    <row r="733" spans="1:28" x14ac:dyDescent="0.25">
      <c r="A733" s="3" t="s">
        <v>1868</v>
      </c>
      <c r="B733" t="s">
        <v>1869</v>
      </c>
      <c r="C733" s="3" t="s">
        <v>1869</v>
      </c>
      <c r="D733" s="6">
        <v>0</v>
      </c>
      <c r="E733" s="6">
        <v>93</v>
      </c>
      <c r="F733" s="6">
        <f t="shared" si="110"/>
        <v>1</v>
      </c>
      <c r="G733" s="6">
        <f t="shared" si="111"/>
        <v>33</v>
      </c>
      <c r="H733" s="6" t="str" cm="1">
        <f t="array" ref="H733">_xlfn.IFS(E733&lt;=80,"Series",E733&lt;=120,"TV Movie",E733&gt;120,"Long Movie")</f>
        <v>TV Movie</v>
      </c>
      <c r="I733" t="s">
        <v>132</v>
      </c>
      <c r="J733" t="s">
        <v>5802</v>
      </c>
      <c r="K733" t="s">
        <v>5802</v>
      </c>
      <c r="L733" s="5">
        <v>5.9</v>
      </c>
      <c r="M733" t="str" cm="1">
        <f t="array" ref="M733">_xlfn.IFS(L733&lt;=2,"Flop",L733&lt;=5,"Average",L733&lt;=7,"Hit",L733&lt;=9,"Superhit",L733&gt;9,"BlockBuster")</f>
        <v>Hit</v>
      </c>
      <c r="N733" s="6">
        <v>52178</v>
      </c>
      <c r="O733" s="6" t="str" cm="1">
        <f t="array" ref="O733">_xlfn.IFS(N733&lt;=100000,"Low",N733&lt;=500000,"Median",N733&lt;=1500000,"High",N733&gt;1500000,"Very High")</f>
        <v>Low</v>
      </c>
      <c r="P733">
        <v>25000000</v>
      </c>
      <c r="Q733">
        <v>36400360</v>
      </c>
      <c r="R733">
        <f t="shared" si="112"/>
        <v>11400360</v>
      </c>
      <c r="S733" t="str">
        <f t="shared" si="113"/>
        <v>Profit</v>
      </c>
      <c r="T733" s="1">
        <v>35475</v>
      </c>
      <c r="U733" t="s">
        <v>1870</v>
      </c>
      <c r="V733" s="14">
        <v>35475</v>
      </c>
      <c r="W733" t="str">
        <f t="shared" si="114"/>
        <v>February</v>
      </c>
      <c r="X733" s="4" t="str">
        <f t="shared" si="115"/>
        <v>1997</v>
      </c>
      <c r="Y733" s="6">
        <f t="shared" si="116"/>
        <v>1997</v>
      </c>
      <c r="Z733" s="4" t="str">
        <f t="shared" si="117"/>
        <v>14</v>
      </c>
      <c r="AA733" s="6">
        <f t="shared" si="118"/>
        <v>14</v>
      </c>
      <c r="AB733" t="str">
        <f t="shared" si="119"/>
        <v>Friday</v>
      </c>
    </row>
    <row r="734" spans="1:28" x14ac:dyDescent="0.25">
      <c r="A734" s="3" t="s">
        <v>1871</v>
      </c>
      <c r="B734" t="s">
        <v>1872</v>
      </c>
      <c r="C734" s="3" t="s">
        <v>1872</v>
      </c>
      <c r="D734" s="6">
        <v>0</v>
      </c>
      <c r="E734" s="6">
        <v>104</v>
      </c>
      <c r="F734" s="6">
        <f t="shared" si="110"/>
        <v>1</v>
      </c>
      <c r="G734" s="6">
        <f t="shared" si="111"/>
        <v>44</v>
      </c>
      <c r="H734" s="6" t="str" cm="1">
        <f t="array" ref="H734">_xlfn.IFS(E734&lt;=80,"Series",E734&lt;=120,"TV Movie",E734&gt;120,"Long Movie")</f>
        <v>TV Movie</v>
      </c>
      <c r="I734" t="s">
        <v>5529</v>
      </c>
      <c r="J734" t="s">
        <v>145</v>
      </c>
      <c r="K734" t="s">
        <v>8161</v>
      </c>
      <c r="L734" s="5">
        <v>5.5</v>
      </c>
      <c r="M734" t="str" cm="1">
        <f t="array" ref="M734">_xlfn.IFS(L734&lt;=2,"Flop",L734&lt;=5,"Average",L734&lt;=7,"Hit",L734&lt;=9,"Superhit",L734&gt;9,"BlockBuster")</f>
        <v>Hit</v>
      </c>
      <c r="N734" s="6">
        <v>80272</v>
      </c>
      <c r="O734" s="6" t="str" cm="1">
        <f t="array" ref="O734">_xlfn.IFS(N734&lt;=100000,"Low",N734&lt;=500000,"Median",N734&lt;=1500000,"High",N734&gt;1500000,"Very High")</f>
        <v>Low</v>
      </c>
      <c r="P734">
        <v>90000000</v>
      </c>
      <c r="Q734">
        <v>122823468</v>
      </c>
      <c r="R734">
        <f t="shared" si="112"/>
        <v>32823468</v>
      </c>
      <c r="S734" t="str">
        <f t="shared" si="113"/>
        <v>Profit</v>
      </c>
      <c r="T734" s="1">
        <v>35535</v>
      </c>
      <c r="U734" t="s">
        <v>1088</v>
      </c>
      <c r="V734" s="14">
        <v>35535</v>
      </c>
      <c r="W734" t="str">
        <f t="shared" si="114"/>
        <v>April</v>
      </c>
      <c r="X734" s="4" t="str">
        <f t="shared" si="115"/>
        <v>1997</v>
      </c>
      <c r="Y734" s="6">
        <f t="shared" si="116"/>
        <v>1997</v>
      </c>
      <c r="Z734" s="4" t="str">
        <f t="shared" si="117"/>
        <v>15</v>
      </c>
      <c r="AA734" s="6">
        <f t="shared" si="118"/>
        <v>15</v>
      </c>
      <c r="AB734" t="str">
        <f t="shared" si="119"/>
        <v>Tuesday</v>
      </c>
    </row>
    <row r="735" spans="1:28" x14ac:dyDescent="0.25">
      <c r="A735" s="3" t="s">
        <v>1873</v>
      </c>
      <c r="B735" t="s">
        <v>1874</v>
      </c>
      <c r="C735" s="3" t="s">
        <v>1874</v>
      </c>
      <c r="D735" s="6">
        <v>0</v>
      </c>
      <c r="E735" s="6">
        <v>90</v>
      </c>
      <c r="F735" s="6">
        <f t="shared" si="110"/>
        <v>1</v>
      </c>
      <c r="G735" s="6">
        <f t="shared" si="111"/>
        <v>30</v>
      </c>
      <c r="H735" s="6" t="str" cm="1">
        <f t="array" ref="H735">_xlfn.IFS(E735&lt;=80,"Series",E735&lt;=120,"TV Movie",E735&gt;120,"Long Movie")</f>
        <v>TV Movie</v>
      </c>
      <c r="I735" t="s">
        <v>132</v>
      </c>
      <c r="J735" t="s">
        <v>8168</v>
      </c>
      <c r="K735" t="s">
        <v>5802</v>
      </c>
      <c r="L735" s="5">
        <v>6.1</v>
      </c>
      <c r="M735" t="str" cm="1">
        <f t="array" ref="M735">_xlfn.IFS(L735&lt;=2,"Flop",L735&lt;=5,"Average",L735&lt;=7,"Hit",L735&lt;=9,"Superhit",L735&gt;9,"BlockBuster")</f>
        <v>Hit</v>
      </c>
      <c r="N735" s="6">
        <v>174289</v>
      </c>
      <c r="O735" s="6" t="str" cm="1">
        <f t="array" ref="O735">_xlfn.IFS(N735&lt;=100000,"Low",N735&lt;=500000,"Median",N735&lt;=1500000,"High",N735&gt;1500000,"Very High")</f>
        <v>Median</v>
      </c>
      <c r="P735">
        <v>23000000</v>
      </c>
      <c r="Q735">
        <v>185991646</v>
      </c>
      <c r="R735">
        <f t="shared" si="112"/>
        <v>162991646</v>
      </c>
      <c r="S735" t="str">
        <f t="shared" si="113"/>
        <v>Profit</v>
      </c>
      <c r="T735" s="1">
        <v>36105</v>
      </c>
      <c r="U735" t="s">
        <v>1875</v>
      </c>
      <c r="V735" s="14">
        <v>36105</v>
      </c>
      <c r="W735" t="str">
        <f t="shared" si="114"/>
        <v>November</v>
      </c>
      <c r="X735" s="4" t="str">
        <f t="shared" si="115"/>
        <v>1998</v>
      </c>
      <c r="Y735" s="6">
        <f t="shared" si="116"/>
        <v>1998</v>
      </c>
      <c r="Z735" s="4" t="str">
        <f t="shared" si="117"/>
        <v>6</v>
      </c>
      <c r="AA735" s="6">
        <f t="shared" si="118"/>
        <v>6</v>
      </c>
      <c r="AB735" t="str">
        <f t="shared" si="119"/>
        <v>Friday</v>
      </c>
    </row>
    <row r="736" spans="1:28" x14ac:dyDescent="0.25">
      <c r="A736" s="3" t="s">
        <v>1876</v>
      </c>
      <c r="B736" t="s">
        <v>1877</v>
      </c>
      <c r="C736" s="3" t="s">
        <v>1877</v>
      </c>
      <c r="D736" s="6">
        <v>0</v>
      </c>
      <c r="E736" s="6">
        <v>119</v>
      </c>
      <c r="F736" s="6">
        <f t="shared" si="110"/>
        <v>1</v>
      </c>
      <c r="G736" s="6">
        <f t="shared" si="111"/>
        <v>59</v>
      </c>
      <c r="H736" s="6" t="str" cm="1">
        <f t="array" ref="H736">_xlfn.IFS(E736&lt;=80,"Series",E736&lt;=120,"TV Movie",E736&gt;120,"Long Movie")</f>
        <v>TV Movie</v>
      </c>
      <c r="I736" t="s">
        <v>8162</v>
      </c>
      <c r="J736" t="s">
        <v>145</v>
      </c>
      <c r="K736" t="s">
        <v>5802</v>
      </c>
      <c r="L736" s="5">
        <v>8.5</v>
      </c>
      <c r="M736" t="str" cm="1">
        <f t="array" ref="M736">_xlfn.IFS(L736&lt;=2,"Flop",L736&lt;=5,"Average",L736&lt;=7,"Hit",L736&lt;=9,"Superhit",L736&gt;9,"BlockBuster")</f>
        <v>Superhit</v>
      </c>
      <c r="N736" s="6">
        <v>1164516</v>
      </c>
      <c r="O736" s="6" t="str" cm="1">
        <f t="array" ref="O736">_xlfn.IFS(N736&lt;=100000,"Low",N736&lt;=500000,"Median",N736&lt;=1500000,"High",N736&gt;1500000,"Very High")</f>
        <v>High</v>
      </c>
      <c r="P736">
        <v>20000000</v>
      </c>
      <c r="Q736">
        <v>23875127</v>
      </c>
      <c r="R736">
        <f t="shared" si="112"/>
        <v>3875127</v>
      </c>
      <c r="S736" t="str">
        <f t="shared" si="113"/>
        <v>Profit</v>
      </c>
      <c r="T736" s="1">
        <v>35977</v>
      </c>
      <c r="U736" t="s">
        <v>1878</v>
      </c>
      <c r="V736" s="14">
        <v>35977</v>
      </c>
      <c r="W736" t="str">
        <f t="shared" si="114"/>
        <v>July</v>
      </c>
      <c r="X736" s="4" t="str">
        <f t="shared" si="115"/>
        <v>1998</v>
      </c>
      <c r="Y736" s="6">
        <f t="shared" si="116"/>
        <v>1998</v>
      </c>
      <c r="Z736" s="4" t="str">
        <f t="shared" si="117"/>
        <v>1</v>
      </c>
      <c r="AA736" s="6">
        <f t="shared" si="118"/>
        <v>1</v>
      </c>
      <c r="AB736" t="str">
        <f t="shared" si="119"/>
        <v>Wednesday</v>
      </c>
    </row>
    <row r="737" spans="1:28" x14ac:dyDescent="0.25">
      <c r="A737" s="3" t="s">
        <v>1879</v>
      </c>
      <c r="B737" t="s">
        <v>1880</v>
      </c>
      <c r="C737" s="3" t="s">
        <v>1880</v>
      </c>
      <c r="D737" s="6">
        <v>0</v>
      </c>
      <c r="E737" s="6">
        <v>83</v>
      </c>
      <c r="F737" s="6">
        <f t="shared" si="110"/>
        <v>1</v>
      </c>
      <c r="G737" s="6">
        <f t="shared" si="111"/>
        <v>23</v>
      </c>
      <c r="H737" s="6" t="str" cm="1">
        <f t="array" ref="H737">_xlfn.IFS(E737&lt;=80,"Series",E737&lt;=120,"TV Movie",E737&gt;120,"Long Movie")</f>
        <v>TV Movie</v>
      </c>
      <c r="I737" t="s">
        <v>8158</v>
      </c>
      <c r="J737" t="s">
        <v>8159</v>
      </c>
      <c r="K737" t="s">
        <v>132</v>
      </c>
      <c r="L737" s="5">
        <v>6.5</v>
      </c>
      <c r="M737" t="str" cm="1">
        <f t="array" ref="M737">_xlfn.IFS(L737&lt;=2,"Flop",L737&lt;=5,"Average",L737&lt;=7,"Hit",L737&lt;=9,"Superhit",L737&gt;9,"BlockBuster")</f>
        <v>Hit</v>
      </c>
      <c r="N737" s="6">
        <v>161608</v>
      </c>
      <c r="O737" s="6" t="str" cm="1">
        <f t="array" ref="O737">_xlfn.IFS(N737&lt;=100000,"Low",N737&lt;=500000,"Median",N737&lt;=1500000,"High",N737&gt;1500000,"Very High")</f>
        <v>Median</v>
      </c>
      <c r="P737">
        <v>105000000</v>
      </c>
      <c r="Q737">
        <v>171757863</v>
      </c>
      <c r="R737">
        <f t="shared" si="112"/>
        <v>66757863</v>
      </c>
      <c r="S737" t="str">
        <f t="shared" si="113"/>
        <v>Profit</v>
      </c>
      <c r="T737" s="1">
        <v>36057</v>
      </c>
      <c r="U737" t="s">
        <v>1881</v>
      </c>
      <c r="V737" s="14">
        <v>36057</v>
      </c>
      <c r="W737" t="str">
        <f t="shared" si="114"/>
        <v>September</v>
      </c>
      <c r="X737" s="4" t="str">
        <f t="shared" si="115"/>
        <v>1998</v>
      </c>
      <c r="Y737" s="6">
        <f t="shared" si="116"/>
        <v>1998</v>
      </c>
      <c r="Z737" s="4" t="str">
        <f t="shared" si="117"/>
        <v>19</v>
      </c>
      <c r="AA737" s="6">
        <f t="shared" si="118"/>
        <v>19</v>
      </c>
      <c r="AB737" t="str">
        <f t="shared" si="119"/>
        <v>Saturday</v>
      </c>
    </row>
    <row r="738" spans="1:28" x14ac:dyDescent="0.25">
      <c r="A738" s="3" t="s">
        <v>1882</v>
      </c>
      <c r="B738" t="s">
        <v>1883</v>
      </c>
      <c r="C738" s="3" t="s">
        <v>1883</v>
      </c>
      <c r="D738" s="6">
        <v>0</v>
      </c>
      <c r="E738" s="6">
        <v>151</v>
      </c>
      <c r="F738" s="6">
        <f t="shared" si="110"/>
        <v>2</v>
      </c>
      <c r="G738" s="6">
        <f t="shared" si="111"/>
        <v>31</v>
      </c>
      <c r="H738" s="6" t="str" cm="1">
        <f t="array" ref="H738">_xlfn.IFS(E738&lt;=80,"Series",E738&lt;=120,"TV Movie",E738&gt;120,"Long Movie")</f>
        <v>Long Movie</v>
      </c>
      <c r="I738" t="s">
        <v>5529</v>
      </c>
      <c r="J738" t="s">
        <v>8158</v>
      </c>
      <c r="K738" t="s">
        <v>8161</v>
      </c>
      <c r="L738" s="5">
        <v>6.7</v>
      </c>
      <c r="M738" t="str" cm="1">
        <f t="array" ref="M738">_xlfn.IFS(L738&lt;=2,"Flop",L738&lt;=5,"Average",L738&lt;=7,"Hit",L738&lt;=9,"Superhit",L738&gt;9,"BlockBuster")</f>
        <v>Hit</v>
      </c>
      <c r="N738" s="6">
        <v>443251</v>
      </c>
      <c r="O738" s="6" t="str" cm="1">
        <f t="array" ref="O738">_xlfn.IFS(N738&lt;=100000,"Low",N738&lt;=500000,"Median",N738&lt;=1500000,"High",N738&gt;1500000,"Very High")</f>
        <v>Median</v>
      </c>
      <c r="P738">
        <v>140000000</v>
      </c>
      <c r="Q738">
        <v>553709788</v>
      </c>
      <c r="R738">
        <f t="shared" si="112"/>
        <v>413709788</v>
      </c>
      <c r="S738" t="str">
        <f t="shared" si="113"/>
        <v>Profit</v>
      </c>
      <c r="T738" s="1">
        <v>35976</v>
      </c>
      <c r="U738" t="s">
        <v>1410</v>
      </c>
      <c r="V738" s="14">
        <v>35976</v>
      </c>
      <c r="W738" t="str">
        <f t="shared" si="114"/>
        <v>June</v>
      </c>
      <c r="X738" s="4" t="str">
        <f t="shared" si="115"/>
        <v>1998</v>
      </c>
      <c r="Y738" s="6">
        <f t="shared" si="116"/>
        <v>1998</v>
      </c>
      <c r="Z738" s="4" t="str">
        <f t="shared" si="117"/>
        <v>30</v>
      </c>
      <c r="AA738" s="6">
        <f t="shared" si="118"/>
        <v>30</v>
      </c>
      <c r="AB738" t="str">
        <f t="shared" si="119"/>
        <v>Tuesday</v>
      </c>
    </row>
    <row r="739" spans="1:28" x14ac:dyDescent="0.25">
      <c r="A739" s="3" t="s">
        <v>1884</v>
      </c>
      <c r="B739" t="s">
        <v>1885</v>
      </c>
      <c r="C739" s="3" t="s">
        <v>1885</v>
      </c>
      <c r="D739" s="6">
        <v>0</v>
      </c>
      <c r="E739" s="6">
        <v>113</v>
      </c>
      <c r="F739" s="6">
        <f t="shared" si="110"/>
        <v>1</v>
      </c>
      <c r="G739" s="6">
        <f t="shared" si="111"/>
        <v>53</v>
      </c>
      <c r="H739" s="6" t="str" cm="1">
        <f t="array" ref="H739">_xlfn.IFS(E739&lt;=80,"Series",E739&lt;=120,"TV Movie",E739&gt;120,"Long Movie")</f>
        <v>TV Movie</v>
      </c>
      <c r="I739" t="s">
        <v>132</v>
      </c>
      <c r="J739" t="s">
        <v>145</v>
      </c>
      <c r="K739" t="s">
        <v>8156</v>
      </c>
      <c r="L739" s="5">
        <v>7.7</v>
      </c>
      <c r="M739" t="str" cm="1">
        <f t="array" ref="M739">_xlfn.IFS(L739&lt;=2,"Flop",L739&lt;=5,"Average",L739&lt;=7,"Hit",L739&lt;=9,"Superhit",L739&gt;9,"BlockBuster")</f>
        <v>Superhit</v>
      </c>
      <c r="N739" s="6">
        <v>348531</v>
      </c>
      <c r="O739" s="6" t="str" cm="1">
        <f t="array" ref="O739">_xlfn.IFS(N739&lt;=100000,"Low",N739&lt;=500000,"Median",N739&lt;=1500000,"High",N739&gt;1500000,"Very High")</f>
        <v>Median</v>
      </c>
      <c r="P739">
        <v>13000000</v>
      </c>
      <c r="Q739">
        <v>23106667</v>
      </c>
      <c r="R739">
        <f t="shared" si="112"/>
        <v>10106667</v>
      </c>
      <c r="S739" t="str">
        <f t="shared" si="113"/>
        <v>Profit</v>
      </c>
      <c r="T739" s="1">
        <v>36405</v>
      </c>
      <c r="U739" t="s">
        <v>1886</v>
      </c>
      <c r="V739" s="14">
        <v>36405</v>
      </c>
      <c r="W739" t="str">
        <f t="shared" si="114"/>
        <v>September</v>
      </c>
      <c r="X739" s="4" t="str">
        <f t="shared" si="115"/>
        <v>1999</v>
      </c>
      <c r="Y739" s="6">
        <f t="shared" si="116"/>
        <v>1999</v>
      </c>
      <c r="Z739" s="4" t="str">
        <f t="shared" si="117"/>
        <v>2</v>
      </c>
      <c r="AA739" s="6">
        <f t="shared" si="118"/>
        <v>2</v>
      </c>
      <c r="AB739" t="str">
        <f t="shared" si="119"/>
        <v>Thursday</v>
      </c>
    </row>
    <row r="740" spans="1:28" x14ac:dyDescent="0.25">
      <c r="A740" s="3" t="s">
        <v>1887</v>
      </c>
      <c r="B740" t="s">
        <v>1888</v>
      </c>
      <c r="C740" s="3" t="s">
        <v>1888</v>
      </c>
      <c r="D740" s="6">
        <v>0</v>
      </c>
      <c r="E740" s="6">
        <v>120</v>
      </c>
      <c r="F740" s="6">
        <f t="shared" si="110"/>
        <v>2</v>
      </c>
      <c r="G740" s="6">
        <f t="shared" si="111"/>
        <v>0</v>
      </c>
      <c r="H740" s="6" t="str" cm="1">
        <f t="array" ref="H740">_xlfn.IFS(E740&lt;=80,"Series",E740&lt;=120,"TV Movie",E740&gt;120,"Long Movie")</f>
        <v>TV Movie</v>
      </c>
      <c r="I740" t="s">
        <v>5529</v>
      </c>
      <c r="J740" t="s">
        <v>83</v>
      </c>
      <c r="K740" t="s">
        <v>8161</v>
      </c>
      <c r="L740" s="5">
        <v>7.1</v>
      </c>
      <c r="M740" t="str" cm="1">
        <f t="array" ref="M740">_xlfn.IFS(L740&lt;=2,"Flop",L740&lt;=5,"Average",L740&lt;=7,"Hit",L740&lt;=9,"Superhit",L740&gt;9,"BlockBuster")</f>
        <v>Superhit</v>
      </c>
      <c r="N740" s="6">
        <v>291981</v>
      </c>
      <c r="O740" s="6" t="str" cm="1">
        <f t="array" ref="O740">_xlfn.IFS(N740&lt;=100000,"Low",N740&lt;=500000,"Median",N740&lt;=1500000,"High",N740&gt;1500000,"Very High")</f>
        <v>Median</v>
      </c>
      <c r="P740">
        <v>45000000</v>
      </c>
      <c r="Q740">
        <v>131211377</v>
      </c>
      <c r="R740">
        <f t="shared" si="112"/>
        <v>86211377</v>
      </c>
      <c r="S740" t="str">
        <f t="shared" si="113"/>
        <v>Profit</v>
      </c>
      <c r="T740" s="1">
        <v>36026</v>
      </c>
      <c r="U740" t="s">
        <v>1889</v>
      </c>
      <c r="V740" s="14">
        <v>36026</v>
      </c>
      <c r="W740" t="str">
        <f t="shared" si="114"/>
        <v>August</v>
      </c>
      <c r="X740" s="4" t="str">
        <f t="shared" si="115"/>
        <v>1998</v>
      </c>
      <c r="Y740" s="6">
        <f t="shared" si="116"/>
        <v>1998</v>
      </c>
      <c r="Z740" s="4" t="str">
        <f t="shared" si="117"/>
        <v>19</v>
      </c>
      <c r="AA740" s="6">
        <f t="shared" si="118"/>
        <v>19</v>
      </c>
      <c r="AB740" t="str">
        <f t="shared" si="119"/>
        <v>Wednesday</v>
      </c>
    </row>
    <row r="741" spans="1:28" x14ac:dyDescent="0.25">
      <c r="A741" s="3" t="s">
        <v>1890</v>
      </c>
      <c r="B741" t="s">
        <v>1891</v>
      </c>
      <c r="C741" s="3" t="s">
        <v>1891</v>
      </c>
      <c r="D741" s="6">
        <v>0</v>
      </c>
      <c r="E741" s="6">
        <v>124</v>
      </c>
      <c r="F741" s="6">
        <f t="shared" si="110"/>
        <v>2</v>
      </c>
      <c r="G741" s="6">
        <f t="shared" si="111"/>
        <v>4</v>
      </c>
      <c r="H741" s="6" t="str" cm="1">
        <f t="array" ref="H741">_xlfn.IFS(E741&lt;=80,"Series",E741&lt;=120,"TV Movie",E741&gt;120,"Long Movie")</f>
        <v>Long Movie</v>
      </c>
      <c r="I741" t="s">
        <v>5529</v>
      </c>
      <c r="J741" t="s">
        <v>8158</v>
      </c>
      <c r="K741" t="s">
        <v>8156</v>
      </c>
      <c r="L741" s="5">
        <v>7.1</v>
      </c>
      <c r="M741" t="str" cm="1">
        <f t="array" ref="M741">_xlfn.IFS(L741&lt;=2,"Flop",L741&lt;=5,"Average",L741&lt;=7,"Hit",L741&lt;=9,"Superhit",L741&gt;9,"BlockBuster")</f>
        <v>Superhit</v>
      </c>
      <c r="N741" s="6">
        <v>451505</v>
      </c>
      <c r="O741" s="6" t="str" cm="1">
        <f t="array" ref="O741">_xlfn.IFS(N741&lt;=100000,"Low",N741&lt;=500000,"Median",N741&lt;=1500000,"High",N741&gt;1500000,"Very High")</f>
        <v>Median</v>
      </c>
      <c r="P741">
        <v>80000000</v>
      </c>
      <c r="Q741">
        <v>415933406</v>
      </c>
      <c r="R741">
        <f t="shared" si="112"/>
        <v>335933406</v>
      </c>
      <c r="S741" t="str">
        <f t="shared" si="113"/>
        <v>Profit</v>
      </c>
      <c r="T741" s="1">
        <v>36266</v>
      </c>
      <c r="U741" t="s">
        <v>1892</v>
      </c>
      <c r="V741" s="14">
        <v>36266</v>
      </c>
      <c r="W741" t="str">
        <f t="shared" si="114"/>
        <v>April</v>
      </c>
      <c r="X741" s="4" t="str">
        <f t="shared" si="115"/>
        <v>1999</v>
      </c>
      <c r="Y741" s="6">
        <f t="shared" si="116"/>
        <v>1999</v>
      </c>
      <c r="Z741" s="4" t="str">
        <f t="shared" si="117"/>
        <v>16</v>
      </c>
      <c r="AA741" s="6">
        <f t="shared" si="118"/>
        <v>16</v>
      </c>
      <c r="AB741" t="str">
        <f t="shared" si="119"/>
        <v>Friday</v>
      </c>
    </row>
    <row r="742" spans="1:28" x14ac:dyDescent="0.25">
      <c r="A742" s="3" t="s">
        <v>1893</v>
      </c>
      <c r="B742" t="s">
        <v>1894</v>
      </c>
      <c r="C742" s="3" t="s">
        <v>1894</v>
      </c>
      <c r="D742" s="6">
        <v>0</v>
      </c>
      <c r="E742" s="6">
        <v>95</v>
      </c>
      <c r="F742" s="6">
        <f t="shared" si="110"/>
        <v>1</v>
      </c>
      <c r="G742" s="6">
        <f t="shared" si="111"/>
        <v>35</v>
      </c>
      <c r="H742" s="6" t="str" cm="1">
        <f t="array" ref="H742">_xlfn.IFS(E742&lt;=80,"Series",E742&lt;=120,"TV Movie",E742&gt;120,"Long Movie")</f>
        <v>TV Movie</v>
      </c>
      <c r="I742" t="s">
        <v>8158</v>
      </c>
      <c r="J742" t="s">
        <v>8159</v>
      </c>
      <c r="K742" t="s">
        <v>132</v>
      </c>
      <c r="L742" s="5">
        <v>7.2</v>
      </c>
      <c r="M742" t="str" cm="1">
        <f t="array" ref="M742">_xlfn.IFS(L742&lt;=2,"Flop",L742&lt;=5,"Average",L742&lt;=7,"Hit",L742&lt;=9,"Superhit",L742&gt;9,"BlockBuster")</f>
        <v>Superhit</v>
      </c>
      <c r="N742" s="6">
        <v>308108</v>
      </c>
      <c r="O742" s="6" t="str" cm="1">
        <f t="array" ref="O742">_xlfn.IFS(N742&lt;=100000,"Low",N742&lt;=500000,"Median",N742&lt;=1500000,"High",N742&gt;1500000,"Very High")</f>
        <v>Median</v>
      </c>
      <c r="P742">
        <v>120000000</v>
      </c>
      <c r="Q742">
        <v>363258859</v>
      </c>
      <c r="R742">
        <f t="shared" si="112"/>
        <v>243258859</v>
      </c>
      <c r="S742" t="str">
        <f t="shared" si="113"/>
        <v>Profit</v>
      </c>
      <c r="T742" s="1">
        <v>36113</v>
      </c>
      <c r="U742" t="s">
        <v>1895</v>
      </c>
      <c r="V742" s="14">
        <v>36113</v>
      </c>
      <c r="W742" t="str">
        <f t="shared" si="114"/>
        <v>November</v>
      </c>
      <c r="X742" s="4" t="str">
        <f t="shared" si="115"/>
        <v>1998</v>
      </c>
      <c r="Y742" s="6">
        <f t="shared" si="116"/>
        <v>1998</v>
      </c>
      <c r="Z742" s="4" t="str">
        <f t="shared" si="117"/>
        <v>14</v>
      </c>
      <c r="AA742" s="6">
        <f t="shared" si="118"/>
        <v>14</v>
      </c>
      <c r="AB742" t="str">
        <f t="shared" si="119"/>
        <v>Saturday</v>
      </c>
    </row>
    <row r="743" spans="1:28" x14ac:dyDescent="0.25">
      <c r="A743" s="3" t="s">
        <v>1896</v>
      </c>
      <c r="B743" t="s">
        <v>1897</v>
      </c>
      <c r="C743" s="3" t="s">
        <v>1897</v>
      </c>
      <c r="D743" s="6">
        <v>0</v>
      </c>
      <c r="E743" s="6">
        <v>84</v>
      </c>
      <c r="F743" s="6">
        <f t="shared" si="110"/>
        <v>1</v>
      </c>
      <c r="G743" s="6">
        <f t="shared" si="111"/>
        <v>24</v>
      </c>
      <c r="H743" s="6" t="str" cm="1">
        <f t="array" ref="H743">_xlfn.IFS(E743&lt;=80,"Series",E743&lt;=120,"TV Movie",E743&gt;120,"Long Movie")</f>
        <v>TV Movie</v>
      </c>
      <c r="I743" t="s">
        <v>8158</v>
      </c>
      <c r="J743" t="s">
        <v>8159</v>
      </c>
      <c r="K743" t="s">
        <v>132</v>
      </c>
      <c r="L743" s="5">
        <v>7.1</v>
      </c>
      <c r="M743" t="str" cm="1">
        <f t="array" ref="M743">_xlfn.IFS(L743&lt;=2,"Flop",L743&lt;=5,"Average",L743&lt;=7,"Hit",L743&lt;=9,"Superhit",L743&gt;9,"BlockBuster")</f>
        <v>Superhit</v>
      </c>
      <c r="N743" s="6">
        <v>203928</v>
      </c>
      <c r="O743" s="6" t="str" cm="1">
        <f t="array" ref="O743">_xlfn.IFS(N743&lt;=100000,"Low",N743&lt;=500000,"Median",N743&lt;=1500000,"High",N743&gt;1500000,"Very High")</f>
        <v>Median</v>
      </c>
      <c r="P743">
        <v>45000000</v>
      </c>
      <c r="Q743">
        <v>224874960</v>
      </c>
      <c r="R743">
        <f t="shared" si="112"/>
        <v>179874960</v>
      </c>
      <c r="S743" t="str">
        <f t="shared" si="113"/>
        <v>Profit</v>
      </c>
      <c r="T743" s="1">
        <v>36694</v>
      </c>
      <c r="U743" t="s">
        <v>1898</v>
      </c>
      <c r="V743" s="14">
        <v>36694</v>
      </c>
      <c r="W743" t="str">
        <f t="shared" si="114"/>
        <v>June</v>
      </c>
      <c r="X743" s="4" t="str">
        <f t="shared" si="115"/>
        <v>2000</v>
      </c>
      <c r="Y743" s="6">
        <f t="shared" si="116"/>
        <v>2000</v>
      </c>
      <c r="Z743" s="4" t="str">
        <f t="shared" si="117"/>
        <v>17</v>
      </c>
      <c r="AA743" s="6">
        <f t="shared" si="118"/>
        <v>17</v>
      </c>
      <c r="AB743" t="str">
        <f t="shared" si="119"/>
        <v>Saturday</v>
      </c>
    </row>
    <row r="744" spans="1:28" x14ac:dyDescent="0.25">
      <c r="A744" s="3" t="s">
        <v>1899</v>
      </c>
      <c r="B744" t="s">
        <v>1900</v>
      </c>
      <c r="C744" s="3" t="s">
        <v>1901</v>
      </c>
      <c r="D744" s="6">
        <v>0</v>
      </c>
      <c r="E744" s="6">
        <v>121</v>
      </c>
      <c r="F744" s="6">
        <f t="shared" si="110"/>
        <v>2</v>
      </c>
      <c r="G744" s="6">
        <f t="shared" si="111"/>
        <v>1</v>
      </c>
      <c r="H744" s="6" t="str" cm="1">
        <f t="array" ref="H744">_xlfn.IFS(E744&lt;=80,"Series",E744&lt;=120,"TV Movie",E744&gt;120,"Long Movie")</f>
        <v>Long Movie</v>
      </c>
      <c r="I744" t="s">
        <v>145</v>
      </c>
      <c r="J744" t="s">
        <v>8157</v>
      </c>
      <c r="K744" t="s">
        <v>5802</v>
      </c>
      <c r="L744" s="5">
        <v>7.1</v>
      </c>
      <c r="M744" t="str" cm="1">
        <f t="array" ref="M744">_xlfn.IFS(L744&lt;=2,"Flop",L744&lt;=5,"Average",L744&lt;=7,"Hit",L744&lt;=9,"Superhit",L744&gt;9,"BlockBuster")</f>
        <v>Superhit</v>
      </c>
      <c r="N744" s="6">
        <v>80370</v>
      </c>
      <c r="O744" s="6" t="str" cm="1">
        <f t="array" ref="O744">_xlfn.IFS(N744&lt;=100000,"Low",N744&lt;=500000,"Median",N744&lt;=1500000,"High",N744&gt;1500000,"Very High")</f>
        <v>Low</v>
      </c>
      <c r="P744">
        <v>26000000</v>
      </c>
      <c r="Q744">
        <v>98005666</v>
      </c>
      <c r="R744">
        <f t="shared" si="112"/>
        <v>72005666</v>
      </c>
      <c r="S744" t="str">
        <f t="shared" si="113"/>
        <v>Profit</v>
      </c>
      <c r="T744" s="1">
        <v>36005</v>
      </c>
      <c r="U744" t="s">
        <v>1902</v>
      </c>
      <c r="V744" s="14">
        <v>36005</v>
      </c>
      <c r="W744" t="str">
        <f t="shared" si="114"/>
        <v>July</v>
      </c>
      <c r="X744" s="4" t="str">
        <f t="shared" si="115"/>
        <v>1998</v>
      </c>
      <c r="Y744" s="6">
        <f t="shared" si="116"/>
        <v>1998</v>
      </c>
      <c r="Z744" s="4" t="str">
        <f t="shared" si="117"/>
        <v>29</v>
      </c>
      <c r="AA744" s="6">
        <f t="shared" si="118"/>
        <v>29</v>
      </c>
      <c r="AB744" t="str">
        <f t="shared" si="119"/>
        <v>Wednesday</v>
      </c>
    </row>
    <row r="745" spans="1:28" x14ac:dyDescent="0.25">
      <c r="A745" s="3" t="s">
        <v>1903</v>
      </c>
      <c r="B745" t="s">
        <v>1904</v>
      </c>
      <c r="C745" s="3" t="s">
        <v>1904</v>
      </c>
      <c r="D745" s="6">
        <v>0</v>
      </c>
      <c r="E745" s="6">
        <v>114</v>
      </c>
      <c r="F745" s="6">
        <f t="shared" si="110"/>
        <v>1</v>
      </c>
      <c r="G745" s="6">
        <f t="shared" si="111"/>
        <v>54</v>
      </c>
      <c r="H745" s="6" t="str" cm="1">
        <f t="array" ref="H745">_xlfn.IFS(E745&lt;=80,"Series",E745&lt;=120,"TV Movie",E745&gt;120,"Long Movie")</f>
        <v>TV Movie</v>
      </c>
      <c r="I745" t="s">
        <v>145</v>
      </c>
      <c r="J745" t="s">
        <v>8156</v>
      </c>
      <c r="K745" t="s">
        <v>8157</v>
      </c>
      <c r="L745" s="5">
        <v>6.7</v>
      </c>
      <c r="M745" t="str" cm="1">
        <f t="array" ref="M745">_xlfn.IFS(L745&lt;=2,"Flop",L745&lt;=5,"Average",L745&lt;=7,"Hit",L745&lt;=9,"Superhit",L745&gt;9,"BlockBuster")</f>
        <v>Hit</v>
      </c>
      <c r="N745" s="6">
        <v>125838</v>
      </c>
      <c r="O745" s="6" t="str" cm="1">
        <f t="array" ref="O745">_xlfn.IFS(N745&lt;=100000,"Low",N745&lt;=500000,"Median",N745&lt;=1500000,"High",N745&gt;1500000,"Very High")</f>
        <v>Median</v>
      </c>
      <c r="P745">
        <v>55000000</v>
      </c>
      <c r="Q745">
        <v>198685114</v>
      </c>
      <c r="R745">
        <f t="shared" si="112"/>
        <v>143685114</v>
      </c>
      <c r="S745" t="str">
        <f t="shared" si="113"/>
        <v>Profit</v>
      </c>
      <c r="T745" s="1">
        <v>35895</v>
      </c>
      <c r="U745" t="s">
        <v>1430</v>
      </c>
      <c r="V745" s="14">
        <v>35895</v>
      </c>
      <c r="W745" t="str">
        <f t="shared" si="114"/>
        <v>April</v>
      </c>
      <c r="X745" s="4" t="str">
        <f t="shared" si="115"/>
        <v>1998</v>
      </c>
      <c r="Y745" s="6">
        <f t="shared" si="116"/>
        <v>1998</v>
      </c>
      <c r="Z745" s="4" t="str">
        <f t="shared" si="117"/>
        <v>10</v>
      </c>
      <c r="AA745" s="6">
        <f t="shared" si="118"/>
        <v>10</v>
      </c>
      <c r="AB745" t="str">
        <f t="shared" si="119"/>
        <v>Friday</v>
      </c>
    </row>
    <row r="746" spans="1:28" x14ac:dyDescent="0.25">
      <c r="A746" s="3" t="s">
        <v>1905</v>
      </c>
      <c r="B746" t="s">
        <v>1906</v>
      </c>
      <c r="C746" s="3" t="s">
        <v>1906</v>
      </c>
      <c r="D746" s="6">
        <v>0</v>
      </c>
      <c r="E746" s="6">
        <v>120</v>
      </c>
      <c r="F746" s="6">
        <f t="shared" si="110"/>
        <v>2</v>
      </c>
      <c r="G746" s="6">
        <f t="shared" si="111"/>
        <v>0</v>
      </c>
      <c r="H746" s="6" t="str" cm="1">
        <f t="array" ref="H746">_xlfn.IFS(E746&lt;=80,"Series",E746&lt;=120,"TV Movie",E746&gt;120,"Long Movie")</f>
        <v>TV Movie</v>
      </c>
      <c r="I746" t="s">
        <v>5529</v>
      </c>
      <c r="J746" t="s">
        <v>145</v>
      </c>
      <c r="K746" t="s">
        <v>8161</v>
      </c>
      <c r="L746" s="5">
        <v>6.2</v>
      </c>
      <c r="M746" t="str" cm="1">
        <f t="array" ref="M746">_xlfn.IFS(L746&lt;=2,"Flop",L746&lt;=5,"Average",L746&lt;=7,"Hit",L746&lt;=9,"Superhit",L746&gt;9,"BlockBuster")</f>
        <v>Hit</v>
      </c>
      <c r="N746" s="6">
        <v>186973</v>
      </c>
      <c r="O746" s="6" t="str" cm="1">
        <f t="array" ref="O746">_xlfn.IFS(N746&lt;=100000,"Low",N746&lt;=500000,"Median",N746&lt;=1500000,"High",N746&gt;1500000,"Very High")</f>
        <v>Median</v>
      </c>
      <c r="P746">
        <v>75000000</v>
      </c>
      <c r="Q746">
        <v>349464664</v>
      </c>
      <c r="R746">
        <f t="shared" si="112"/>
        <v>274464664</v>
      </c>
      <c r="S746" t="str">
        <f t="shared" si="113"/>
        <v>Profit</v>
      </c>
      <c r="T746" s="1">
        <v>35922</v>
      </c>
      <c r="U746" t="s">
        <v>1826</v>
      </c>
      <c r="V746" s="14">
        <v>35922</v>
      </c>
      <c r="W746" t="str">
        <f t="shared" si="114"/>
        <v>May</v>
      </c>
      <c r="X746" s="4" t="str">
        <f t="shared" si="115"/>
        <v>1998</v>
      </c>
      <c r="Y746" s="6">
        <f t="shared" si="116"/>
        <v>1998</v>
      </c>
      <c r="Z746" s="4" t="str">
        <f t="shared" si="117"/>
        <v>7</v>
      </c>
      <c r="AA746" s="6">
        <f t="shared" si="118"/>
        <v>7</v>
      </c>
      <c r="AB746" t="str">
        <f t="shared" si="119"/>
        <v>Thursday</v>
      </c>
    </row>
    <row r="747" spans="1:28" x14ac:dyDescent="0.25">
      <c r="A747" s="3" t="s">
        <v>1907</v>
      </c>
      <c r="B747" t="s">
        <v>1908</v>
      </c>
      <c r="C747" s="3" t="s">
        <v>1908</v>
      </c>
      <c r="D747" s="6">
        <v>0</v>
      </c>
      <c r="E747" s="6">
        <v>130</v>
      </c>
      <c r="F747" s="6">
        <f t="shared" si="110"/>
        <v>2</v>
      </c>
      <c r="G747" s="6">
        <f t="shared" si="111"/>
        <v>10</v>
      </c>
      <c r="H747" s="6" t="str" cm="1">
        <f t="array" ref="H747">_xlfn.IFS(E747&lt;=80,"Series",E747&lt;=120,"TV Movie",E747&gt;120,"Long Movie")</f>
        <v>Long Movie</v>
      </c>
      <c r="I747" t="s">
        <v>8158</v>
      </c>
      <c r="J747" t="s">
        <v>132</v>
      </c>
      <c r="K747" t="s">
        <v>145</v>
      </c>
      <c r="L747" s="5">
        <v>7.3</v>
      </c>
      <c r="M747" t="str" cm="1">
        <f t="array" ref="M747">_xlfn.IFS(L747&lt;=2,"Flop",L747&lt;=5,"Average",L747&lt;=7,"Hit",L747&lt;=9,"Superhit",L747&gt;9,"BlockBuster")</f>
        <v>Superhit</v>
      </c>
      <c r="N747" s="6">
        <v>225457</v>
      </c>
      <c r="O747" s="6" t="str" cm="1">
        <f t="array" ref="O747">_xlfn.IFS(N747&lt;=100000,"Low",N747&lt;=500000,"Median",N747&lt;=1500000,"High",N747&gt;1500000,"Very High")</f>
        <v>Median</v>
      </c>
      <c r="P747">
        <v>10000000</v>
      </c>
      <c r="Q747">
        <v>31429330</v>
      </c>
      <c r="R747">
        <f t="shared" si="112"/>
        <v>21429330</v>
      </c>
      <c r="S747" t="str">
        <f t="shared" si="113"/>
        <v>Profit</v>
      </c>
      <c r="T747" s="1">
        <v>36301</v>
      </c>
      <c r="U747" t="s">
        <v>1299</v>
      </c>
      <c r="V747" s="14">
        <v>36301</v>
      </c>
      <c r="W747" t="str">
        <f t="shared" si="114"/>
        <v>May</v>
      </c>
      <c r="X747" s="4" t="str">
        <f t="shared" si="115"/>
        <v>1999</v>
      </c>
      <c r="Y747" s="6">
        <f t="shared" si="116"/>
        <v>1999</v>
      </c>
      <c r="Z747" s="4" t="str">
        <f t="shared" si="117"/>
        <v>21</v>
      </c>
      <c r="AA747" s="6">
        <f t="shared" si="118"/>
        <v>21</v>
      </c>
      <c r="AB747" t="str">
        <f t="shared" si="119"/>
        <v>Friday</v>
      </c>
    </row>
    <row r="748" spans="1:28" x14ac:dyDescent="0.25">
      <c r="A748" s="3" t="s">
        <v>1909</v>
      </c>
      <c r="B748" t="s">
        <v>1910</v>
      </c>
      <c r="C748" s="3" t="s">
        <v>1910</v>
      </c>
      <c r="D748" s="6">
        <v>0</v>
      </c>
      <c r="E748" s="6">
        <v>102</v>
      </c>
      <c r="F748" s="6">
        <f t="shared" si="110"/>
        <v>1</v>
      </c>
      <c r="G748" s="6">
        <f t="shared" si="111"/>
        <v>42</v>
      </c>
      <c r="H748" s="6" t="str" cm="1">
        <f t="array" ref="H748">_xlfn.IFS(E748&lt;=80,"Series",E748&lt;=120,"TV Movie",E748&gt;120,"Long Movie")</f>
        <v>TV Movie</v>
      </c>
      <c r="I748" t="s">
        <v>5529</v>
      </c>
      <c r="J748" t="s">
        <v>8158</v>
      </c>
      <c r="K748" t="s">
        <v>8167</v>
      </c>
      <c r="L748" s="5">
        <v>6.6</v>
      </c>
      <c r="M748" t="str" cm="1">
        <f t="array" ref="M748">_xlfn.IFS(L748&lt;=2,"Flop",L748&lt;=5,"Average",L748&lt;=7,"Hit",L748&lt;=9,"Superhit",L748&gt;9,"BlockBuster")</f>
        <v>Hit</v>
      </c>
      <c r="N748" s="6">
        <v>130161</v>
      </c>
      <c r="O748" s="6" t="str" cm="1">
        <f t="array" ref="O748">_xlfn.IFS(N748&lt;=100000,"Low",N748&lt;=500000,"Median",N748&lt;=1500000,"High",N748&gt;1500000,"Very High")</f>
        <v>Median</v>
      </c>
      <c r="P748">
        <v>160000000</v>
      </c>
      <c r="Q748">
        <v>61698899</v>
      </c>
      <c r="R748">
        <f t="shared" si="112"/>
        <v>-98301101</v>
      </c>
      <c r="S748" t="str">
        <f t="shared" si="113"/>
        <v>Loss</v>
      </c>
      <c r="T748" s="1">
        <v>36385</v>
      </c>
      <c r="U748" t="s">
        <v>1911</v>
      </c>
      <c r="V748" s="14">
        <v>36385</v>
      </c>
      <c r="W748" t="str">
        <f t="shared" si="114"/>
        <v>August</v>
      </c>
      <c r="X748" s="4" t="str">
        <f t="shared" si="115"/>
        <v>1999</v>
      </c>
      <c r="Y748" s="6">
        <f t="shared" si="116"/>
        <v>1999</v>
      </c>
      <c r="Z748" s="4" t="str">
        <f t="shared" si="117"/>
        <v>13</v>
      </c>
      <c r="AA748" s="6">
        <f t="shared" si="118"/>
        <v>13</v>
      </c>
      <c r="AB748" t="str">
        <f t="shared" si="119"/>
        <v>Friday</v>
      </c>
    </row>
    <row r="749" spans="1:28" x14ac:dyDescent="0.25">
      <c r="A749" s="3" t="s">
        <v>1912</v>
      </c>
      <c r="B749" t="s">
        <v>1913</v>
      </c>
      <c r="C749" s="3" t="s">
        <v>1913</v>
      </c>
      <c r="D749" s="6">
        <v>0</v>
      </c>
      <c r="E749" s="6">
        <v>132</v>
      </c>
      <c r="F749" s="6">
        <f t="shared" si="110"/>
        <v>2</v>
      </c>
      <c r="G749" s="6">
        <f t="shared" si="111"/>
        <v>12</v>
      </c>
      <c r="H749" s="6" t="str" cm="1">
        <f t="array" ref="H749">_xlfn.IFS(E749&lt;=80,"Series",E749&lt;=120,"TV Movie",E749&gt;120,"Long Movie")</f>
        <v>Long Movie</v>
      </c>
      <c r="I749" t="s">
        <v>5529</v>
      </c>
      <c r="J749" t="s">
        <v>3857</v>
      </c>
      <c r="K749" t="s">
        <v>5802</v>
      </c>
      <c r="L749" s="5">
        <v>7.3</v>
      </c>
      <c r="M749" t="str" cm="1">
        <f t="array" ref="M749">_xlfn.IFS(L749&lt;=2,"Flop",L749&lt;=5,"Average",L749&lt;=7,"Hit",L749&lt;=9,"Superhit",L749&gt;9,"BlockBuster")</f>
        <v>Superhit</v>
      </c>
      <c r="N749" s="6">
        <v>254778</v>
      </c>
      <c r="O749" s="6" t="str" cm="1">
        <f t="array" ref="O749">_xlfn.IFS(N749&lt;=100000,"Low",N749&lt;=500000,"Median",N749&lt;=1500000,"High",N749&gt;1500000,"Very High")</f>
        <v>Median</v>
      </c>
      <c r="P749">
        <v>90000000</v>
      </c>
      <c r="Q749">
        <v>250849789</v>
      </c>
      <c r="R749">
        <f t="shared" si="112"/>
        <v>160849789</v>
      </c>
      <c r="S749" t="str">
        <f t="shared" si="113"/>
        <v>Profit</v>
      </c>
      <c r="T749">
        <v>1998</v>
      </c>
      <c r="U749" t="s">
        <v>676</v>
      </c>
      <c r="V749" s="14">
        <v>1998</v>
      </c>
      <c r="W749" t="str">
        <f t="shared" si="114"/>
        <v>June</v>
      </c>
      <c r="X749" s="4" t="str">
        <f t="shared" si="115"/>
        <v>1905</v>
      </c>
      <c r="Y749" s="6">
        <f t="shared" si="116"/>
        <v>1905</v>
      </c>
      <c r="Z749" s="4" t="str">
        <f t="shared" si="117"/>
        <v>20</v>
      </c>
      <c r="AA749" s="6">
        <f t="shared" si="118"/>
        <v>20</v>
      </c>
      <c r="AB749" t="str">
        <f t="shared" si="119"/>
        <v>Tuesday</v>
      </c>
    </row>
    <row r="750" spans="1:28" x14ac:dyDescent="0.25">
      <c r="A750" s="3" t="s">
        <v>1914</v>
      </c>
      <c r="B750" t="s">
        <v>1915</v>
      </c>
      <c r="C750" s="3" t="s">
        <v>1915</v>
      </c>
      <c r="D750" s="6">
        <v>0</v>
      </c>
      <c r="E750" s="6">
        <v>159</v>
      </c>
      <c r="F750" s="6">
        <f t="shared" si="110"/>
        <v>2</v>
      </c>
      <c r="G750" s="6">
        <f t="shared" si="111"/>
        <v>39</v>
      </c>
      <c r="H750" s="6" t="str" cm="1">
        <f t="array" ref="H750">_xlfn.IFS(E750&lt;=80,"Series",E750&lt;=120,"TV Movie",E750&gt;120,"Long Movie")</f>
        <v>Long Movie</v>
      </c>
      <c r="I750" t="s">
        <v>145</v>
      </c>
      <c r="J750" t="s">
        <v>8166</v>
      </c>
      <c r="K750" t="s">
        <v>3857</v>
      </c>
      <c r="L750" s="5">
        <v>7.5</v>
      </c>
      <c r="M750" t="str" cm="1">
        <f t="array" ref="M750">_xlfn.IFS(L750&lt;=2,"Flop",L750&lt;=5,"Average",L750&lt;=7,"Hit",L750&lt;=9,"Superhit",L750&gt;9,"BlockBuster")</f>
        <v>Superhit</v>
      </c>
      <c r="N750" s="6">
        <v>364210</v>
      </c>
      <c r="O750" s="6" t="str" cm="1">
        <f t="array" ref="O750">_xlfn.IFS(N750&lt;=100000,"Low",N750&lt;=500000,"Median",N750&lt;=1500000,"High",N750&gt;1500000,"Very High")</f>
        <v>Median</v>
      </c>
      <c r="P750">
        <v>65000000</v>
      </c>
      <c r="Q750">
        <v>162257226</v>
      </c>
      <c r="R750">
        <f t="shared" si="112"/>
        <v>97257226</v>
      </c>
      <c r="S750" t="str">
        <f t="shared" si="113"/>
        <v>Profit</v>
      </c>
      <c r="T750" s="1">
        <v>36354</v>
      </c>
      <c r="U750" t="s">
        <v>32</v>
      </c>
      <c r="V750" s="14">
        <v>36354</v>
      </c>
      <c r="W750" t="str">
        <f t="shared" si="114"/>
        <v>July</v>
      </c>
      <c r="X750" s="4" t="str">
        <f t="shared" si="115"/>
        <v>1999</v>
      </c>
      <c r="Y750" s="6">
        <f t="shared" si="116"/>
        <v>1999</v>
      </c>
      <c r="Z750" s="4" t="str">
        <f t="shared" si="117"/>
        <v>13</v>
      </c>
      <c r="AA750" s="6">
        <f t="shared" si="118"/>
        <v>13</v>
      </c>
      <c r="AB750" t="str">
        <f t="shared" si="119"/>
        <v>Tuesday</v>
      </c>
    </row>
    <row r="751" spans="1:28" x14ac:dyDescent="0.25">
      <c r="A751" s="3" t="s">
        <v>1916</v>
      </c>
      <c r="B751" t="s">
        <v>1917</v>
      </c>
      <c r="C751" s="3" t="s">
        <v>1917</v>
      </c>
      <c r="D751" s="6">
        <v>0</v>
      </c>
      <c r="E751" s="6">
        <v>106</v>
      </c>
      <c r="F751" s="6">
        <f t="shared" si="110"/>
        <v>1</v>
      </c>
      <c r="G751" s="6">
        <f t="shared" si="111"/>
        <v>46</v>
      </c>
      <c r="H751" s="6" t="str" cm="1">
        <f t="array" ref="H751">_xlfn.IFS(E751&lt;=80,"Series",E751&lt;=120,"TV Movie",E751&gt;120,"Long Movie")</f>
        <v>TV Movie</v>
      </c>
      <c r="I751" t="s">
        <v>5529</v>
      </c>
      <c r="J751" t="s">
        <v>8158</v>
      </c>
      <c r="K751" t="s">
        <v>8156</v>
      </c>
      <c r="L751" s="5">
        <v>5.7</v>
      </c>
      <c r="M751" t="str" cm="1">
        <f t="array" ref="M751">_xlfn.IFS(L751&lt;=2,"Flop",L751&lt;=5,"Average",L751&lt;=7,"Hit",L751&lt;=9,"Superhit",L751&gt;9,"BlockBuster")</f>
        <v>Hit</v>
      </c>
      <c r="N751" s="6">
        <v>339864</v>
      </c>
      <c r="O751" s="6" t="str" cm="1">
        <f t="array" ref="O751">_xlfn.IFS(N751&lt;=100000,"Low",N751&lt;=500000,"Median",N751&lt;=1500000,"High",N751&gt;1500000,"Very High")</f>
        <v>Median</v>
      </c>
      <c r="P751">
        <v>100000000</v>
      </c>
      <c r="Q751">
        <v>333535934</v>
      </c>
      <c r="R751">
        <f t="shared" si="112"/>
        <v>233535934</v>
      </c>
      <c r="S751" t="str">
        <f t="shared" si="113"/>
        <v>Profit</v>
      </c>
      <c r="T751" s="1">
        <v>38532</v>
      </c>
      <c r="U751" t="s">
        <v>1918</v>
      </c>
      <c r="V751" s="14">
        <v>38532</v>
      </c>
      <c r="W751" t="str">
        <f t="shared" si="114"/>
        <v>June</v>
      </c>
      <c r="X751" s="4" t="str">
        <f t="shared" si="115"/>
        <v>2005</v>
      </c>
      <c r="Y751" s="6">
        <f t="shared" si="116"/>
        <v>2005</v>
      </c>
      <c r="Z751" s="4" t="str">
        <f t="shared" si="117"/>
        <v>29</v>
      </c>
      <c r="AA751" s="6">
        <f t="shared" si="118"/>
        <v>29</v>
      </c>
      <c r="AB751" t="str">
        <f t="shared" si="119"/>
        <v>Wednesday</v>
      </c>
    </row>
    <row r="752" spans="1:28" x14ac:dyDescent="0.25">
      <c r="A752" s="3" t="s">
        <v>1919</v>
      </c>
      <c r="B752" t="s">
        <v>1920</v>
      </c>
      <c r="C752" s="3" t="s">
        <v>1920</v>
      </c>
      <c r="D752" s="6">
        <v>0</v>
      </c>
      <c r="E752" s="6">
        <v>118</v>
      </c>
      <c r="F752" s="6">
        <f t="shared" si="110"/>
        <v>1</v>
      </c>
      <c r="G752" s="6">
        <f t="shared" si="111"/>
        <v>58</v>
      </c>
      <c r="H752" s="6" t="str" cm="1">
        <f t="array" ref="H752">_xlfn.IFS(E752&lt;=80,"Series",E752&lt;=120,"TV Movie",E752&gt;120,"Long Movie")</f>
        <v>TV Movie</v>
      </c>
      <c r="I752" t="s">
        <v>8158</v>
      </c>
      <c r="J752" t="s">
        <v>132</v>
      </c>
      <c r="K752" t="s">
        <v>145</v>
      </c>
      <c r="L752" s="5">
        <v>7.5</v>
      </c>
      <c r="M752" t="str" cm="1">
        <f t="array" ref="M752">_xlfn.IFS(L752&lt;=2,"Flop",L752&lt;=5,"Average",L752&lt;=7,"Hit",L752&lt;=9,"Superhit",L752&gt;9,"BlockBuster")</f>
        <v>Superhit</v>
      </c>
      <c r="N752" s="6">
        <v>296644</v>
      </c>
      <c r="O752" s="6" t="str" cm="1">
        <f t="array" ref="O752">_xlfn.IFS(N752&lt;=100000,"Low",N752&lt;=500000,"Median",N752&lt;=1500000,"High",N752&gt;1500000,"Very High")</f>
        <v>Median</v>
      </c>
      <c r="P752">
        <v>18500000</v>
      </c>
      <c r="Q752">
        <v>10680275</v>
      </c>
      <c r="R752">
        <f t="shared" si="112"/>
        <v>-7819725</v>
      </c>
      <c r="S752" t="str">
        <f t="shared" si="113"/>
        <v>Loss</v>
      </c>
      <c r="T752" s="1">
        <v>35930</v>
      </c>
      <c r="U752" t="s">
        <v>305</v>
      </c>
      <c r="V752" s="14">
        <v>35930</v>
      </c>
      <c r="W752" t="str">
        <f t="shared" si="114"/>
        <v>May</v>
      </c>
      <c r="X752" s="4" t="str">
        <f t="shared" si="115"/>
        <v>1998</v>
      </c>
      <c r="Y752" s="6">
        <f t="shared" si="116"/>
        <v>1998</v>
      </c>
      <c r="Z752" s="4" t="str">
        <f t="shared" si="117"/>
        <v>15</v>
      </c>
      <c r="AA752" s="6">
        <f t="shared" si="118"/>
        <v>15</v>
      </c>
      <c r="AB752" t="str">
        <f t="shared" si="119"/>
        <v>Friday</v>
      </c>
    </row>
    <row r="753" spans="1:28" x14ac:dyDescent="0.25">
      <c r="A753" s="3" t="s">
        <v>1921</v>
      </c>
      <c r="B753" t="s">
        <v>1922</v>
      </c>
      <c r="C753" s="3" t="s">
        <v>1922</v>
      </c>
      <c r="D753" s="6">
        <v>0</v>
      </c>
      <c r="E753" s="6">
        <v>123</v>
      </c>
      <c r="F753" s="6">
        <f t="shared" si="110"/>
        <v>2</v>
      </c>
      <c r="G753" s="6">
        <f t="shared" si="111"/>
        <v>3</v>
      </c>
      <c r="H753" s="6" t="str" cm="1">
        <f t="array" ref="H753">_xlfn.IFS(E753&lt;=80,"Series",E753&lt;=120,"TV Movie",E753&gt;120,"Long Movie")</f>
        <v>Long Movie</v>
      </c>
      <c r="I753" t="s">
        <v>8160</v>
      </c>
      <c r="J753" t="s">
        <v>145</v>
      </c>
      <c r="K753" t="s">
        <v>8157</v>
      </c>
      <c r="L753" s="5">
        <v>7.3</v>
      </c>
      <c r="M753" t="str" cm="1">
        <f t="array" ref="M753">_xlfn.IFS(L753&lt;=2,"Flop",L753&lt;=5,"Average",L753&lt;=7,"Hit",L753&lt;=9,"Superhit",L753&gt;9,"BlockBuster")</f>
        <v>Superhit</v>
      </c>
      <c r="N753" s="6">
        <v>93921</v>
      </c>
      <c r="O753" s="6" t="str" cm="1">
        <f t="array" ref="O753">_xlfn.IFS(N753&lt;=100000,"Low",N753&lt;=500000,"Median",N753&lt;=1500000,"High",N753&gt;1500000,"Very High")</f>
        <v>Low</v>
      </c>
      <c r="P753">
        <v>12000000</v>
      </c>
      <c r="Q753">
        <v>56298474</v>
      </c>
      <c r="R753">
        <f t="shared" si="112"/>
        <v>44298474</v>
      </c>
      <c r="S753" t="str">
        <f t="shared" si="113"/>
        <v>Profit</v>
      </c>
      <c r="T753" s="1">
        <v>37497</v>
      </c>
      <c r="U753" t="s">
        <v>1923</v>
      </c>
      <c r="V753" s="14">
        <v>37497</v>
      </c>
      <c r="W753" t="str">
        <f t="shared" si="114"/>
        <v>August</v>
      </c>
      <c r="X753" s="4" t="str">
        <f t="shared" si="115"/>
        <v>2002</v>
      </c>
      <c r="Y753" s="6">
        <f t="shared" si="116"/>
        <v>2002</v>
      </c>
      <c r="Z753" s="4" t="str">
        <f t="shared" si="117"/>
        <v>29</v>
      </c>
      <c r="AA753" s="6">
        <f t="shared" si="118"/>
        <v>29</v>
      </c>
      <c r="AB753" t="str">
        <f t="shared" si="119"/>
        <v>Thursday</v>
      </c>
    </row>
    <row r="754" spans="1:28" x14ac:dyDescent="0.25">
      <c r="A754" s="3" t="s">
        <v>1924</v>
      </c>
      <c r="B754" t="s">
        <v>1925</v>
      </c>
      <c r="C754" s="3" t="s">
        <v>1925</v>
      </c>
      <c r="D754" s="6">
        <v>0</v>
      </c>
      <c r="E754" s="6">
        <v>122</v>
      </c>
      <c r="F754" s="6">
        <f t="shared" si="110"/>
        <v>2</v>
      </c>
      <c r="G754" s="6">
        <f t="shared" si="111"/>
        <v>2</v>
      </c>
      <c r="H754" s="6" t="str" cm="1">
        <f t="array" ref="H754">_xlfn.IFS(E754&lt;=80,"Series",E754&lt;=120,"TV Movie",E754&gt;120,"Long Movie")</f>
        <v>Long Movie</v>
      </c>
      <c r="I754" t="s">
        <v>83</v>
      </c>
      <c r="J754" t="s">
        <v>8166</v>
      </c>
      <c r="K754" t="s">
        <v>3857</v>
      </c>
      <c r="L754" s="5">
        <v>6.7</v>
      </c>
      <c r="M754" t="str" cm="1">
        <f t="array" ref="M754">_xlfn.IFS(L754&lt;=2,"Flop",L754&lt;=5,"Average",L754&lt;=7,"Hit",L754&lt;=9,"Superhit",L754&gt;9,"BlockBuster")</f>
        <v>Hit</v>
      </c>
      <c r="N754" s="6">
        <v>162161</v>
      </c>
      <c r="O754" s="6" t="str" cm="1">
        <f t="array" ref="O754">_xlfn.IFS(N754&lt;=100000,"Low",N754&lt;=500000,"Median",N754&lt;=1500000,"High",N754&gt;1500000,"Very High")</f>
        <v>Median</v>
      </c>
      <c r="P754">
        <v>35000000</v>
      </c>
      <c r="Q754">
        <v>74558115</v>
      </c>
      <c r="R754">
        <f t="shared" si="112"/>
        <v>39558115</v>
      </c>
      <c r="S754" t="str">
        <f t="shared" si="113"/>
        <v>Profit</v>
      </c>
      <c r="T754" s="1">
        <v>37142</v>
      </c>
      <c r="U754" t="s">
        <v>1231</v>
      </c>
      <c r="V754" s="14">
        <v>37142</v>
      </c>
      <c r="W754" t="str">
        <f t="shared" si="114"/>
        <v>September</v>
      </c>
      <c r="X754" s="4" t="str">
        <f t="shared" si="115"/>
        <v>2001</v>
      </c>
      <c r="Y754" s="6">
        <f t="shared" si="116"/>
        <v>2001</v>
      </c>
      <c r="Z754" s="4" t="str">
        <f t="shared" si="117"/>
        <v>8</v>
      </c>
      <c r="AA754" s="6">
        <f t="shared" si="118"/>
        <v>8</v>
      </c>
      <c r="AB754" t="str">
        <f t="shared" si="119"/>
        <v>Saturday</v>
      </c>
    </row>
    <row r="755" spans="1:28" x14ac:dyDescent="0.25">
      <c r="A755" s="3" t="s">
        <v>1926</v>
      </c>
      <c r="B755" t="s">
        <v>1927</v>
      </c>
      <c r="C755" s="3" t="s">
        <v>1927</v>
      </c>
      <c r="D755" s="6">
        <v>0</v>
      </c>
      <c r="E755" s="6">
        <v>139</v>
      </c>
      <c r="F755" s="6">
        <f t="shared" si="110"/>
        <v>2</v>
      </c>
      <c r="G755" s="6">
        <f t="shared" si="111"/>
        <v>19</v>
      </c>
      <c r="H755" s="6" t="str" cm="1">
        <f t="array" ref="H755">_xlfn.IFS(E755&lt;=80,"Series",E755&lt;=120,"TV Movie",E755&gt;120,"Long Movie")</f>
        <v>Long Movie</v>
      </c>
      <c r="I755" t="s">
        <v>5529</v>
      </c>
      <c r="J755" t="s">
        <v>8161</v>
      </c>
      <c r="K755" t="s">
        <v>3857</v>
      </c>
      <c r="L755" s="5">
        <v>5.4</v>
      </c>
      <c r="M755" t="str" cm="1">
        <f t="array" ref="M755">_xlfn.IFS(L755&lt;=2,"Flop",L755&lt;=5,"Average",L755&lt;=7,"Hit",L755&lt;=9,"Superhit",L755&gt;9,"BlockBuster")</f>
        <v>Hit</v>
      </c>
      <c r="N755" s="6">
        <v>199775</v>
      </c>
      <c r="O755" s="6" t="str" cm="1">
        <f t="array" ref="O755">_xlfn.IFS(N755&lt;=100000,"Low",N755&lt;=500000,"Median",N755&lt;=1500000,"High",N755&gt;1500000,"Very High")</f>
        <v>Median</v>
      </c>
      <c r="P755">
        <v>130000000</v>
      </c>
      <c r="Q755">
        <v>379014294</v>
      </c>
      <c r="R755">
        <f t="shared" si="112"/>
        <v>249014294</v>
      </c>
      <c r="S755" t="str">
        <f t="shared" si="113"/>
        <v>Profit</v>
      </c>
      <c r="T755" s="2">
        <v>35916</v>
      </c>
      <c r="U755" t="s">
        <v>1162</v>
      </c>
      <c r="V755" s="14">
        <v>35916</v>
      </c>
      <c r="W755" t="str">
        <f t="shared" si="114"/>
        <v>May</v>
      </c>
      <c r="X755" s="4" t="str">
        <f t="shared" si="115"/>
        <v>1998</v>
      </c>
      <c r="Y755" s="6">
        <f t="shared" si="116"/>
        <v>1998</v>
      </c>
      <c r="Z755" s="4" t="str">
        <f t="shared" si="117"/>
        <v>1</v>
      </c>
      <c r="AA755" s="6">
        <f t="shared" si="118"/>
        <v>1</v>
      </c>
      <c r="AB755" t="str">
        <f t="shared" si="119"/>
        <v>Friday</v>
      </c>
    </row>
    <row r="756" spans="1:28" x14ac:dyDescent="0.25">
      <c r="A756" s="3" t="s">
        <v>1928</v>
      </c>
      <c r="B756" t="s">
        <v>1929</v>
      </c>
      <c r="C756" s="3" t="s">
        <v>1929</v>
      </c>
      <c r="D756" s="6">
        <v>0</v>
      </c>
      <c r="E756" s="6">
        <v>125</v>
      </c>
      <c r="F756" s="6">
        <f t="shared" si="110"/>
        <v>2</v>
      </c>
      <c r="G756" s="6">
        <f t="shared" si="111"/>
        <v>5</v>
      </c>
      <c r="H756" s="6" t="str" cm="1">
        <f t="array" ref="H756">_xlfn.IFS(E756&lt;=80,"Series",E756&lt;=120,"TV Movie",E756&gt;120,"Long Movie")</f>
        <v>Long Movie</v>
      </c>
      <c r="I756" t="s">
        <v>132</v>
      </c>
      <c r="J756" t="s">
        <v>145</v>
      </c>
      <c r="K756" t="s">
        <v>5802</v>
      </c>
      <c r="L756" s="5">
        <v>6.8</v>
      </c>
      <c r="M756" t="str" cm="1">
        <f t="array" ref="M756">_xlfn.IFS(L756&lt;=2,"Flop",L756&lt;=5,"Average",L756&lt;=7,"Hit",L756&lt;=9,"Superhit",L756&gt;9,"BlockBuster")</f>
        <v>Hit</v>
      </c>
      <c r="N756" s="6">
        <v>73051</v>
      </c>
      <c r="O756" s="6" t="str" cm="1">
        <f t="array" ref="O756">_xlfn.IFS(N756&lt;=100000,"Low",N756&lt;=500000,"Median",N756&lt;=1500000,"High",N756&gt;1500000,"Very High")</f>
        <v>Low</v>
      </c>
      <c r="P756">
        <v>50000000</v>
      </c>
      <c r="Q756">
        <v>159710793</v>
      </c>
      <c r="R756">
        <f t="shared" si="112"/>
        <v>109710793</v>
      </c>
      <c r="S756" t="str">
        <f t="shared" si="113"/>
        <v>Profit</v>
      </c>
      <c r="T756" s="1">
        <v>36144</v>
      </c>
      <c r="U756" t="s">
        <v>966</v>
      </c>
      <c r="V756" s="14">
        <v>36144</v>
      </c>
      <c r="W756" t="str">
        <f t="shared" si="114"/>
        <v>December</v>
      </c>
      <c r="X756" s="4" t="str">
        <f t="shared" si="115"/>
        <v>1998</v>
      </c>
      <c r="Y756" s="6">
        <f t="shared" si="116"/>
        <v>1998</v>
      </c>
      <c r="Z756" s="4" t="str">
        <f t="shared" si="117"/>
        <v>15</v>
      </c>
      <c r="AA756" s="6">
        <f t="shared" si="118"/>
        <v>15</v>
      </c>
      <c r="AB756" t="str">
        <f t="shared" si="119"/>
        <v>Tuesday</v>
      </c>
    </row>
    <row r="757" spans="1:28" x14ac:dyDescent="0.25">
      <c r="A757" s="3" t="s">
        <v>1930</v>
      </c>
      <c r="B757" t="s">
        <v>1931</v>
      </c>
      <c r="C757" s="3" t="s">
        <v>1931</v>
      </c>
      <c r="D757" s="6">
        <v>0</v>
      </c>
      <c r="E757" s="6">
        <v>189</v>
      </c>
      <c r="F757" s="6">
        <f t="shared" si="110"/>
        <v>3</v>
      </c>
      <c r="G757" s="6">
        <f t="shared" si="111"/>
        <v>9</v>
      </c>
      <c r="H757" s="6" t="str" cm="1">
        <f t="array" ref="H757">_xlfn.IFS(E757&lt;=80,"Series",E757&lt;=120,"TV Movie",E757&gt;120,"Long Movie")</f>
        <v>Long Movie</v>
      </c>
      <c r="I757" t="s">
        <v>8162</v>
      </c>
      <c r="J757" t="s">
        <v>145</v>
      </c>
      <c r="K757" t="s">
        <v>8156</v>
      </c>
      <c r="L757" s="5">
        <v>8.6</v>
      </c>
      <c r="M757" t="str" cm="1">
        <f t="array" ref="M757">_xlfn.IFS(L757&lt;=2,"Flop",L757&lt;=5,"Average",L757&lt;=7,"Hit",L757&lt;=9,"Superhit",L757&gt;9,"BlockBuster")</f>
        <v>Superhit</v>
      </c>
      <c r="N757" s="6">
        <v>1370311</v>
      </c>
      <c r="O757" s="6" t="str" cm="1">
        <f t="array" ref="O757">_xlfn.IFS(N757&lt;=100000,"Low",N757&lt;=500000,"Median",N757&lt;=1500000,"High",N757&gt;1500000,"Very High")</f>
        <v>High</v>
      </c>
      <c r="P757">
        <v>60000000</v>
      </c>
      <c r="Q757">
        <v>286801374</v>
      </c>
      <c r="R757">
        <f t="shared" si="112"/>
        <v>226801374</v>
      </c>
      <c r="S757" t="str">
        <f t="shared" si="113"/>
        <v>Profit</v>
      </c>
      <c r="T757" s="1">
        <v>36500</v>
      </c>
      <c r="U757" t="s">
        <v>1369</v>
      </c>
      <c r="V757" s="14">
        <v>36500</v>
      </c>
      <c r="W757" t="str">
        <f t="shared" si="114"/>
        <v>December</v>
      </c>
      <c r="X757" s="4" t="str">
        <f t="shared" si="115"/>
        <v>1999</v>
      </c>
      <c r="Y757" s="6">
        <f t="shared" si="116"/>
        <v>1999</v>
      </c>
      <c r="Z757" s="4" t="str">
        <f t="shared" si="117"/>
        <v>6</v>
      </c>
      <c r="AA757" s="6">
        <f t="shared" si="118"/>
        <v>6</v>
      </c>
      <c r="AB757" t="str">
        <f t="shared" si="119"/>
        <v>Monday</v>
      </c>
    </row>
    <row r="758" spans="1:28" x14ac:dyDescent="0.25">
      <c r="A758" s="3" t="s">
        <v>1932</v>
      </c>
      <c r="B758" t="s">
        <v>1933</v>
      </c>
      <c r="C758" s="3" t="s">
        <v>1933</v>
      </c>
      <c r="D758" s="6">
        <v>0</v>
      </c>
      <c r="E758" s="6">
        <v>82</v>
      </c>
      <c r="F758" s="6">
        <f t="shared" si="110"/>
        <v>1</v>
      </c>
      <c r="G758" s="6">
        <f t="shared" si="111"/>
        <v>22</v>
      </c>
      <c r="H758" s="6" t="str" cm="1">
        <f t="array" ref="H758">_xlfn.IFS(E758&lt;=80,"Series",E758&lt;=120,"TV Movie",E758&gt;120,"Long Movie")</f>
        <v>TV Movie</v>
      </c>
      <c r="I758" t="s">
        <v>132</v>
      </c>
      <c r="J758" t="s">
        <v>8162</v>
      </c>
      <c r="K758" t="s">
        <v>5802</v>
      </c>
      <c r="L758" s="5">
        <v>6.6</v>
      </c>
      <c r="M758" t="str" cm="1">
        <f t="array" ref="M758">_xlfn.IFS(L758&lt;=2,"Flop",L758&lt;=5,"Average",L758&lt;=7,"Hit",L758&lt;=9,"Superhit",L758&gt;9,"BlockBuster")</f>
        <v>Hit</v>
      </c>
      <c r="N758" s="6">
        <v>66753</v>
      </c>
      <c r="O758" s="6" t="str" cm="1">
        <f t="array" ref="O758">_xlfn.IFS(N758&lt;=100000,"Low",N758&lt;=500000,"Median",N758&lt;=1500000,"High",N758&gt;1500000,"Very High")</f>
        <v>Low</v>
      </c>
      <c r="P758">
        <v>8000000</v>
      </c>
      <c r="Q758">
        <v>17460020</v>
      </c>
      <c r="R758">
        <f t="shared" si="112"/>
        <v>9460020</v>
      </c>
      <c r="S758" t="str">
        <f t="shared" si="113"/>
        <v>Profit</v>
      </c>
      <c r="T758" s="1">
        <v>35811</v>
      </c>
      <c r="U758" t="s">
        <v>1420</v>
      </c>
      <c r="V758" s="14">
        <v>35811</v>
      </c>
      <c r="W758" t="str">
        <f t="shared" si="114"/>
        <v>January</v>
      </c>
      <c r="X758" s="4" t="str">
        <f t="shared" si="115"/>
        <v>1998</v>
      </c>
      <c r="Y758" s="6">
        <f t="shared" si="116"/>
        <v>1998</v>
      </c>
      <c r="Z758" s="4" t="str">
        <f t="shared" si="117"/>
        <v>16</v>
      </c>
      <c r="AA758" s="6">
        <f t="shared" si="118"/>
        <v>16</v>
      </c>
      <c r="AB758" t="str">
        <f t="shared" si="119"/>
        <v>Friday</v>
      </c>
    </row>
    <row r="759" spans="1:28" x14ac:dyDescent="0.25">
      <c r="A759" s="3" t="s">
        <v>1934</v>
      </c>
      <c r="B759" t="s">
        <v>1935</v>
      </c>
      <c r="C759" s="3" t="s">
        <v>1935</v>
      </c>
      <c r="D759" s="6">
        <v>0</v>
      </c>
      <c r="E759" s="6">
        <v>86</v>
      </c>
      <c r="F759" s="6">
        <f t="shared" si="110"/>
        <v>1</v>
      </c>
      <c r="G759" s="6">
        <f t="shared" si="111"/>
        <v>26</v>
      </c>
      <c r="H759" s="6" t="str" cm="1">
        <f t="array" ref="H759">_xlfn.IFS(E759&lt;=80,"Series",E759&lt;=120,"TV Movie",E759&gt;120,"Long Movie")</f>
        <v>TV Movie</v>
      </c>
      <c r="I759" t="s">
        <v>83</v>
      </c>
      <c r="J759" t="s">
        <v>3857</v>
      </c>
      <c r="K759" t="s">
        <v>5802</v>
      </c>
      <c r="L759" s="5">
        <v>5.8</v>
      </c>
      <c r="M759" t="str" cm="1">
        <f t="array" ref="M759">_xlfn.IFS(L759&lt;=2,"Flop",L759&lt;=5,"Average",L759&lt;=7,"Hit",L759&lt;=9,"Superhit",L759&gt;9,"BlockBuster")</f>
        <v>Hit</v>
      </c>
      <c r="N759" s="6">
        <v>80780</v>
      </c>
      <c r="O759" s="6" t="str" cm="1">
        <f t="array" ref="O759">_xlfn.IFS(N759&lt;=100000,"Low",N759&lt;=500000,"Median",N759&lt;=1500000,"High",N759&gt;1500000,"Very High")</f>
        <v>Low</v>
      </c>
      <c r="P759">
        <v>17000000</v>
      </c>
      <c r="Q759">
        <v>55041738</v>
      </c>
      <c r="R759">
        <f t="shared" si="112"/>
        <v>38041738</v>
      </c>
      <c r="S759" t="str">
        <f t="shared" si="113"/>
        <v>Profit</v>
      </c>
      <c r="T759" s="1">
        <v>36003</v>
      </c>
      <c r="U759" t="s">
        <v>329</v>
      </c>
      <c r="V759" s="14">
        <v>36003</v>
      </c>
      <c r="W759" t="str">
        <f t="shared" si="114"/>
        <v>July</v>
      </c>
      <c r="X759" s="4" t="str">
        <f t="shared" si="115"/>
        <v>1998</v>
      </c>
      <c r="Y759" s="6">
        <f t="shared" si="116"/>
        <v>1998</v>
      </c>
      <c r="Z759" s="4" t="str">
        <f t="shared" si="117"/>
        <v>27</v>
      </c>
      <c r="AA759" s="6">
        <f t="shared" si="118"/>
        <v>27</v>
      </c>
      <c r="AB759" t="str">
        <f t="shared" si="119"/>
        <v>Monday</v>
      </c>
    </row>
    <row r="760" spans="1:28" x14ac:dyDescent="0.25">
      <c r="A760" s="3" t="s">
        <v>1936</v>
      </c>
      <c r="B760" t="s">
        <v>1937</v>
      </c>
      <c r="C760" s="3" t="s">
        <v>1938</v>
      </c>
      <c r="D760" s="6">
        <v>0</v>
      </c>
      <c r="E760" s="6">
        <v>169</v>
      </c>
      <c r="F760" s="6">
        <f t="shared" si="110"/>
        <v>2</v>
      </c>
      <c r="G760" s="6">
        <f t="shared" si="111"/>
        <v>49</v>
      </c>
      <c r="H760" s="6" t="str" cm="1">
        <f t="array" ref="H760">_xlfn.IFS(E760&lt;=80,"Series",E760&lt;=120,"TV Movie",E760&gt;120,"Long Movie")</f>
        <v>Long Movie</v>
      </c>
      <c r="I760" t="s">
        <v>145</v>
      </c>
      <c r="J760" t="s">
        <v>8165</v>
      </c>
      <c r="K760" t="s">
        <v>8157</v>
      </c>
      <c r="L760" s="5">
        <v>8</v>
      </c>
      <c r="M760" t="str" cm="1">
        <f t="array" ref="M760">_xlfn.IFS(L760&lt;=2,"Flop",L760&lt;=5,"Average",L760&lt;=7,"Hit",L760&lt;=9,"Superhit",L760&gt;9,"BlockBuster")</f>
        <v>Superhit</v>
      </c>
      <c r="N760" s="6">
        <v>67962</v>
      </c>
      <c r="O760" s="6" t="str" cm="1">
        <f t="array" ref="O760">_xlfn.IFS(N760&lt;=100000,"Low",N760&lt;=500000,"Median",N760&lt;=1500000,"High",N760&gt;1500000,"Very High")</f>
        <v>Low</v>
      </c>
      <c r="P760">
        <v>9000000</v>
      </c>
      <c r="Q760">
        <v>21061339</v>
      </c>
      <c r="R760">
        <f t="shared" si="112"/>
        <v>12061339</v>
      </c>
      <c r="S760" t="str">
        <f t="shared" si="113"/>
        <v>Profit</v>
      </c>
      <c r="T760" s="1">
        <v>36096</v>
      </c>
      <c r="U760" t="s">
        <v>805</v>
      </c>
      <c r="V760" s="14">
        <v>36096</v>
      </c>
      <c r="W760" t="str">
        <f t="shared" si="114"/>
        <v>October</v>
      </c>
      <c r="X760" s="4" t="str">
        <f t="shared" si="115"/>
        <v>1998</v>
      </c>
      <c r="Y760" s="6">
        <f t="shared" si="116"/>
        <v>1998</v>
      </c>
      <c r="Z760" s="4" t="str">
        <f t="shared" si="117"/>
        <v>28</v>
      </c>
      <c r="AA760" s="6">
        <f t="shared" si="118"/>
        <v>28</v>
      </c>
      <c r="AB760" t="str">
        <f t="shared" si="119"/>
        <v>Wednesday</v>
      </c>
    </row>
    <row r="761" spans="1:28" x14ac:dyDescent="0.25">
      <c r="A761" s="3" t="s">
        <v>1939</v>
      </c>
      <c r="B761" t="s">
        <v>1940</v>
      </c>
      <c r="C761" s="3" t="s">
        <v>1940</v>
      </c>
      <c r="D761" s="6">
        <v>0</v>
      </c>
      <c r="E761" s="6">
        <v>178</v>
      </c>
      <c r="F761" s="6">
        <f t="shared" si="110"/>
        <v>2</v>
      </c>
      <c r="G761" s="6">
        <f t="shared" si="111"/>
        <v>58</v>
      </c>
      <c r="H761" s="6" t="str" cm="1">
        <f t="array" ref="H761">_xlfn.IFS(E761&lt;=80,"Series",E761&lt;=120,"TV Movie",E761&gt;120,"Long Movie")</f>
        <v>Long Movie</v>
      </c>
      <c r="I761" t="s">
        <v>5529</v>
      </c>
      <c r="J761" t="s">
        <v>8158</v>
      </c>
      <c r="K761" t="s">
        <v>145</v>
      </c>
      <c r="L761" s="5">
        <v>8.8000000000000007</v>
      </c>
      <c r="M761" t="str" cm="1">
        <f t="array" ref="M761">_xlfn.IFS(L761&lt;=2,"Flop",L761&lt;=5,"Average",L761&lt;=7,"Hit",L761&lt;=9,"Superhit",L761&gt;9,"BlockBuster")</f>
        <v>Superhit</v>
      </c>
      <c r="N761" s="6">
        <v>1956438</v>
      </c>
      <c r="O761" s="6" t="str" cm="1">
        <f t="array" ref="O761">_xlfn.IFS(N761&lt;=100000,"Low",N761&lt;=500000,"Median",N761&lt;=1500000,"High",N761&gt;1500000,"Very High")</f>
        <v>Very High</v>
      </c>
      <c r="P761">
        <v>93000000</v>
      </c>
      <c r="Q761">
        <v>898523656</v>
      </c>
      <c r="R761">
        <f t="shared" si="112"/>
        <v>805523656</v>
      </c>
      <c r="S761" t="str">
        <f t="shared" si="113"/>
        <v>Profit</v>
      </c>
      <c r="T761" s="1">
        <v>37235</v>
      </c>
      <c r="U761" t="s">
        <v>1092</v>
      </c>
      <c r="V761" s="14">
        <v>37235</v>
      </c>
      <c r="W761" t="str">
        <f t="shared" si="114"/>
        <v>December</v>
      </c>
      <c r="X761" s="4" t="str">
        <f t="shared" si="115"/>
        <v>2001</v>
      </c>
      <c r="Y761" s="6">
        <f t="shared" si="116"/>
        <v>2001</v>
      </c>
      <c r="Z761" s="4" t="str">
        <f t="shared" si="117"/>
        <v>10</v>
      </c>
      <c r="AA761" s="6">
        <f t="shared" si="118"/>
        <v>10</v>
      </c>
      <c r="AB761" t="str">
        <f t="shared" si="119"/>
        <v>Monday</v>
      </c>
    </row>
    <row r="762" spans="1:28" x14ac:dyDescent="0.25">
      <c r="A762" s="3" t="s">
        <v>1941</v>
      </c>
      <c r="B762" t="s">
        <v>1942</v>
      </c>
      <c r="C762" s="3" t="s">
        <v>1942</v>
      </c>
      <c r="D762" s="6">
        <v>0</v>
      </c>
      <c r="E762" s="6">
        <v>130</v>
      </c>
      <c r="F762" s="6">
        <f t="shared" si="110"/>
        <v>2</v>
      </c>
      <c r="G762" s="6">
        <f t="shared" si="111"/>
        <v>10</v>
      </c>
      <c r="H762" s="6" t="str" cm="1">
        <f t="array" ref="H762">_xlfn.IFS(E762&lt;=80,"Series",E762&lt;=120,"TV Movie",E762&gt;120,"Long Movie")</f>
        <v>Long Movie</v>
      </c>
      <c r="I762" t="s">
        <v>5529</v>
      </c>
      <c r="J762" t="s">
        <v>8158</v>
      </c>
      <c r="K762" t="s">
        <v>8163</v>
      </c>
      <c r="L762" s="5">
        <v>5.2</v>
      </c>
      <c r="M762" t="str" cm="1">
        <f t="array" ref="M762">_xlfn.IFS(L762&lt;=2,"Flop",L762&lt;=5,"Average",L762&lt;=7,"Hit",L762&lt;=9,"Superhit",L762&gt;9,"BlockBuster")</f>
        <v>Hit</v>
      </c>
      <c r="N762" s="6">
        <v>74203</v>
      </c>
      <c r="O762" s="6" t="str" cm="1">
        <f t="array" ref="O762">_xlfn.IFS(N762&lt;=100000,"Low",N762&lt;=500000,"Median",N762&lt;=1500000,"High",N762&gt;1500000,"Very High")</f>
        <v>Low</v>
      </c>
      <c r="P762">
        <v>80000000</v>
      </c>
      <c r="Q762">
        <v>136159423</v>
      </c>
      <c r="R762">
        <f t="shared" si="112"/>
        <v>56159423</v>
      </c>
      <c r="S762" t="str">
        <f t="shared" si="113"/>
        <v>Profit</v>
      </c>
      <c r="T762" s="1">
        <v>35888</v>
      </c>
      <c r="U762" t="s">
        <v>979</v>
      </c>
      <c r="V762" s="14">
        <v>35888</v>
      </c>
      <c r="W762" t="str">
        <f t="shared" si="114"/>
        <v>April</v>
      </c>
      <c r="X762" s="4" t="str">
        <f t="shared" si="115"/>
        <v>1998</v>
      </c>
      <c r="Y762" s="6">
        <f t="shared" si="116"/>
        <v>1998</v>
      </c>
      <c r="Z762" s="4" t="str">
        <f t="shared" si="117"/>
        <v>3</v>
      </c>
      <c r="AA762" s="6">
        <f t="shared" si="118"/>
        <v>3</v>
      </c>
      <c r="AB762" t="str">
        <f t="shared" si="119"/>
        <v>Friday</v>
      </c>
    </row>
    <row r="763" spans="1:28" x14ac:dyDescent="0.25">
      <c r="A763" s="3" t="s">
        <v>1943</v>
      </c>
      <c r="B763" t="s">
        <v>1944</v>
      </c>
      <c r="C763" s="3" t="s">
        <v>1944</v>
      </c>
      <c r="D763" s="6">
        <v>0</v>
      </c>
      <c r="E763" s="6">
        <v>132</v>
      </c>
      <c r="F763" s="6">
        <f t="shared" si="110"/>
        <v>2</v>
      </c>
      <c r="G763" s="6">
        <f t="shared" si="111"/>
        <v>12</v>
      </c>
      <c r="H763" s="6" t="str" cm="1">
        <f t="array" ref="H763">_xlfn.IFS(E763&lt;=80,"Series",E763&lt;=120,"TV Movie",E763&gt;120,"Long Movie")</f>
        <v>Long Movie</v>
      </c>
      <c r="I763" t="s">
        <v>5529</v>
      </c>
      <c r="J763" t="s">
        <v>8158</v>
      </c>
      <c r="K763" t="s">
        <v>145</v>
      </c>
      <c r="L763" s="5">
        <v>6.5</v>
      </c>
      <c r="M763" t="str" cm="1">
        <f t="array" ref="M763">_xlfn.IFS(L763&lt;=2,"Flop",L763&lt;=5,"Average",L763&lt;=7,"Hit",L763&lt;=9,"Superhit",L763&gt;9,"BlockBuster")</f>
        <v>Hit</v>
      </c>
      <c r="N763" s="6">
        <v>175790</v>
      </c>
      <c r="O763" s="6" t="str" cm="1">
        <f t="array" ref="O763">_xlfn.IFS(N763&lt;=100000,"Low",N763&lt;=500000,"Median",N763&lt;=1500000,"High",N763&gt;1500000,"Very High")</f>
        <v>Median</v>
      </c>
      <c r="P763">
        <v>35000000</v>
      </c>
      <c r="Q763">
        <v>182968902</v>
      </c>
      <c r="R763">
        <f t="shared" si="112"/>
        <v>147968902</v>
      </c>
      <c r="S763" t="str">
        <f t="shared" si="113"/>
        <v>Profit</v>
      </c>
      <c r="T763">
        <v>1998</v>
      </c>
      <c r="U763" t="s">
        <v>1945</v>
      </c>
      <c r="V763" s="14">
        <v>1998</v>
      </c>
      <c r="W763" t="str">
        <f t="shared" si="114"/>
        <v>June</v>
      </c>
      <c r="X763" s="4" t="str">
        <f t="shared" si="115"/>
        <v>1905</v>
      </c>
      <c r="Y763" s="6">
        <f t="shared" si="116"/>
        <v>1905</v>
      </c>
      <c r="Z763" s="4" t="str">
        <f t="shared" si="117"/>
        <v>20</v>
      </c>
      <c r="AA763" s="6">
        <f t="shared" si="118"/>
        <v>20</v>
      </c>
      <c r="AB763" t="str">
        <f t="shared" si="119"/>
        <v>Tuesday</v>
      </c>
    </row>
    <row r="764" spans="1:28" x14ac:dyDescent="0.25">
      <c r="A764" s="3" t="s">
        <v>1946</v>
      </c>
      <c r="B764" t="s">
        <v>1947</v>
      </c>
      <c r="C764" s="3" t="s">
        <v>1947</v>
      </c>
      <c r="D764" s="6">
        <v>0</v>
      </c>
      <c r="E764" s="6">
        <v>136</v>
      </c>
      <c r="F764" s="6">
        <f t="shared" si="110"/>
        <v>2</v>
      </c>
      <c r="G764" s="6">
        <f t="shared" si="111"/>
        <v>16</v>
      </c>
      <c r="H764" s="6" t="str" cm="1">
        <f t="array" ref="H764">_xlfn.IFS(E764&lt;=80,"Series",E764&lt;=120,"TV Movie",E764&gt;120,"Long Movie")</f>
        <v>Long Movie</v>
      </c>
      <c r="I764" t="s">
        <v>5529</v>
      </c>
      <c r="J764" t="s">
        <v>8158</v>
      </c>
      <c r="K764" t="s">
        <v>132</v>
      </c>
      <c r="L764" s="5">
        <v>6.8</v>
      </c>
      <c r="M764" t="str" cm="1">
        <f t="array" ref="M764">_xlfn.IFS(L764&lt;=2,"Flop",L764&lt;=5,"Average",L764&lt;=7,"Hit",L764&lt;=9,"Superhit",L764&gt;9,"BlockBuster")</f>
        <v>Hit</v>
      </c>
      <c r="N764" s="6">
        <v>194191</v>
      </c>
      <c r="O764" s="6" t="str" cm="1">
        <f t="array" ref="O764">_xlfn.IFS(N764&lt;=100000,"Low",N764&lt;=500000,"Median",N764&lt;=1500000,"High",N764&gt;1500000,"Very High")</f>
        <v>Median</v>
      </c>
      <c r="P764">
        <v>95000000</v>
      </c>
      <c r="Q764">
        <v>250288523</v>
      </c>
      <c r="R764">
        <f t="shared" si="112"/>
        <v>155288523</v>
      </c>
      <c r="S764" t="str">
        <f t="shared" si="113"/>
        <v>Profit</v>
      </c>
      <c r="T764" s="1">
        <v>35986</v>
      </c>
      <c r="U764" t="s">
        <v>1471</v>
      </c>
      <c r="V764" s="14">
        <v>35986</v>
      </c>
      <c r="W764" t="str">
        <f t="shared" si="114"/>
        <v>July</v>
      </c>
      <c r="X764" s="4" t="str">
        <f t="shared" si="115"/>
        <v>1998</v>
      </c>
      <c r="Y764" s="6">
        <f t="shared" si="116"/>
        <v>1998</v>
      </c>
      <c r="Z764" s="4" t="str">
        <f t="shared" si="117"/>
        <v>10</v>
      </c>
      <c r="AA764" s="6">
        <f t="shared" si="118"/>
        <v>10</v>
      </c>
      <c r="AB764" t="str">
        <f t="shared" si="119"/>
        <v>Friday</v>
      </c>
    </row>
    <row r="765" spans="1:28" x14ac:dyDescent="0.25">
      <c r="A765" s="3" t="s">
        <v>1948</v>
      </c>
      <c r="B765" t="s">
        <v>1949</v>
      </c>
      <c r="C765" s="3" t="s">
        <v>1949</v>
      </c>
      <c r="D765" s="6">
        <v>0</v>
      </c>
      <c r="E765" s="6">
        <v>111</v>
      </c>
      <c r="F765" s="6">
        <f t="shared" si="110"/>
        <v>1</v>
      </c>
      <c r="G765" s="6">
        <f t="shared" si="111"/>
        <v>51</v>
      </c>
      <c r="H765" s="6" t="str" cm="1">
        <f t="array" ref="H765">_xlfn.IFS(E765&lt;=80,"Series",E765&lt;=120,"TV Movie",E765&gt;120,"Long Movie")</f>
        <v>TV Movie</v>
      </c>
      <c r="I765" t="s">
        <v>5529</v>
      </c>
      <c r="J765" t="s">
        <v>8162</v>
      </c>
      <c r="K765" t="s">
        <v>145</v>
      </c>
      <c r="L765" s="5">
        <v>6.1</v>
      </c>
      <c r="M765" t="str" cm="1">
        <f t="array" ref="M765">_xlfn.IFS(L765&lt;=2,"Flop",L765&lt;=5,"Average",L765&lt;=7,"Hit",L765&lt;=9,"Superhit",L765&gt;9,"BlockBuster")</f>
        <v>Hit</v>
      </c>
      <c r="N765" s="6">
        <v>76769</v>
      </c>
      <c r="O765" s="6" t="str" cm="1">
        <f t="array" ref="O765">_xlfn.IFS(N765&lt;=100000,"Low",N765&lt;=500000,"Median",N765&lt;=1500000,"High",N765&gt;1500000,"Very High")</f>
        <v>Low</v>
      </c>
      <c r="P765">
        <v>60000000</v>
      </c>
      <c r="Q765">
        <v>93107289</v>
      </c>
      <c r="R765">
        <f t="shared" si="112"/>
        <v>33107289</v>
      </c>
      <c r="S765" t="str">
        <f t="shared" si="113"/>
        <v>Profit</v>
      </c>
      <c r="T765" s="1">
        <v>35886</v>
      </c>
      <c r="U765" t="s">
        <v>1950</v>
      </c>
      <c r="V765" s="14">
        <v>35886</v>
      </c>
      <c r="W765" t="str">
        <f t="shared" si="114"/>
        <v>April</v>
      </c>
      <c r="X765" s="4" t="str">
        <f t="shared" si="115"/>
        <v>1998</v>
      </c>
      <c r="Y765" s="6">
        <f t="shared" si="116"/>
        <v>1998</v>
      </c>
      <c r="Z765" s="4" t="str">
        <f t="shared" si="117"/>
        <v>1</v>
      </c>
      <c r="AA765" s="6">
        <f t="shared" si="118"/>
        <v>1</v>
      </c>
      <c r="AB765" t="str">
        <f t="shared" si="119"/>
        <v>Wednesday</v>
      </c>
    </row>
    <row r="766" spans="1:28" x14ac:dyDescent="0.25">
      <c r="A766" s="3" t="s">
        <v>1951</v>
      </c>
      <c r="B766" t="s">
        <v>1952</v>
      </c>
      <c r="C766" s="3" t="s">
        <v>1952</v>
      </c>
      <c r="D766" s="6">
        <v>0</v>
      </c>
      <c r="E766" s="6">
        <v>123</v>
      </c>
      <c r="F766" s="6">
        <f t="shared" si="110"/>
        <v>2</v>
      </c>
      <c r="G766" s="6">
        <f t="shared" si="111"/>
        <v>3</v>
      </c>
      <c r="H766" s="6" t="str" cm="1">
        <f t="array" ref="H766">_xlfn.IFS(E766&lt;=80,"Series",E766&lt;=120,"TV Movie",E766&gt;120,"Long Movie")</f>
        <v>Long Movie</v>
      </c>
      <c r="I766" t="s">
        <v>5529</v>
      </c>
      <c r="J766" t="s">
        <v>8158</v>
      </c>
      <c r="K766" t="s">
        <v>3857</v>
      </c>
      <c r="L766" s="5">
        <v>6.1</v>
      </c>
      <c r="M766" t="str" cm="1">
        <f t="array" ref="M766">_xlfn.IFS(L766&lt;=2,"Flop",L766&lt;=5,"Average",L766&lt;=7,"Hit",L766&lt;=9,"Superhit",L766&gt;9,"BlockBuster")</f>
        <v>Hit</v>
      </c>
      <c r="N766" s="6">
        <v>369858</v>
      </c>
      <c r="O766" s="6" t="str" cm="1">
        <f t="array" ref="O766">_xlfn.IFS(N766&lt;=100000,"Low",N766&lt;=500000,"Median",N766&lt;=1500000,"High",N766&gt;1500000,"Very High")</f>
        <v>Median</v>
      </c>
      <c r="P766">
        <v>125000000</v>
      </c>
      <c r="Q766">
        <v>546388108</v>
      </c>
      <c r="R766">
        <f t="shared" si="112"/>
        <v>421388108</v>
      </c>
      <c r="S766" t="str">
        <f t="shared" si="113"/>
        <v>Profit</v>
      </c>
      <c r="T766" s="1">
        <v>36664</v>
      </c>
      <c r="U766" t="s">
        <v>1114</v>
      </c>
      <c r="V766" s="14">
        <v>36664</v>
      </c>
      <c r="W766" t="str">
        <f t="shared" si="114"/>
        <v>May</v>
      </c>
      <c r="X766" s="4" t="str">
        <f t="shared" si="115"/>
        <v>2000</v>
      </c>
      <c r="Y766" s="6">
        <f t="shared" si="116"/>
        <v>2000</v>
      </c>
      <c r="Z766" s="4" t="str">
        <f t="shared" si="117"/>
        <v>18</v>
      </c>
      <c r="AA766" s="6">
        <f t="shared" si="118"/>
        <v>18</v>
      </c>
      <c r="AB766" t="str">
        <f t="shared" si="119"/>
        <v>Thursday</v>
      </c>
    </row>
    <row r="767" spans="1:28" x14ac:dyDescent="0.25">
      <c r="A767" s="3" t="s">
        <v>1953</v>
      </c>
      <c r="B767" t="s">
        <v>1954</v>
      </c>
      <c r="C767" s="3" t="s">
        <v>1954</v>
      </c>
      <c r="D767" s="6">
        <v>0</v>
      </c>
      <c r="E767" s="6">
        <v>87</v>
      </c>
      <c r="F767" s="6">
        <f t="shared" si="110"/>
        <v>1</v>
      </c>
      <c r="G767" s="6">
        <f t="shared" si="111"/>
        <v>27</v>
      </c>
      <c r="H767" s="6" t="str" cm="1">
        <f t="array" ref="H767">_xlfn.IFS(E767&lt;=80,"Series",E767&lt;=120,"TV Movie",E767&gt;120,"Long Movie")</f>
        <v>TV Movie</v>
      </c>
      <c r="I767" t="s">
        <v>8158</v>
      </c>
      <c r="J767" t="s">
        <v>8159</v>
      </c>
      <c r="K767" t="s">
        <v>132</v>
      </c>
      <c r="L767" s="5">
        <v>7.7</v>
      </c>
      <c r="M767" t="str" cm="1">
        <f t="array" ref="M767">_xlfn.IFS(L767&lt;=2,"Flop",L767&lt;=5,"Average",L767&lt;=7,"Hit",L767&lt;=9,"Superhit",L767&gt;9,"BlockBuster")</f>
        <v>Superhit</v>
      </c>
      <c r="N767" s="6">
        <v>307603</v>
      </c>
      <c r="O767" s="6" t="str" cm="1">
        <f t="array" ref="O767">_xlfn.IFS(N767&lt;=100000,"Low",N767&lt;=500000,"Median",N767&lt;=1500000,"High",N767&gt;1500000,"Very High")</f>
        <v>Median</v>
      </c>
      <c r="P767">
        <v>90000000</v>
      </c>
      <c r="Q767">
        <v>304320254</v>
      </c>
      <c r="R767">
        <f t="shared" si="112"/>
        <v>214320254</v>
      </c>
      <c r="S767" t="str">
        <f t="shared" si="113"/>
        <v>Profit</v>
      </c>
      <c r="T767" s="1">
        <v>35951</v>
      </c>
      <c r="U767" t="s">
        <v>1955</v>
      </c>
      <c r="V767" s="14">
        <v>35951</v>
      </c>
      <c r="W767" t="str">
        <f t="shared" si="114"/>
        <v>June</v>
      </c>
      <c r="X767" s="4" t="str">
        <f t="shared" si="115"/>
        <v>1998</v>
      </c>
      <c r="Y767" s="6">
        <f t="shared" si="116"/>
        <v>1998</v>
      </c>
      <c r="Z767" s="4" t="str">
        <f t="shared" si="117"/>
        <v>5</v>
      </c>
      <c r="AA767" s="6">
        <f t="shared" si="118"/>
        <v>5</v>
      </c>
      <c r="AB767" t="str">
        <f t="shared" si="119"/>
        <v>Friday</v>
      </c>
    </row>
    <row r="768" spans="1:28" x14ac:dyDescent="0.25">
      <c r="A768" s="3" t="s">
        <v>1956</v>
      </c>
      <c r="B768" t="s">
        <v>1957</v>
      </c>
      <c r="C768" s="3" t="s">
        <v>1957</v>
      </c>
      <c r="D768" s="6">
        <v>0</v>
      </c>
      <c r="E768" s="6">
        <v>140</v>
      </c>
      <c r="F768" s="6">
        <f t="shared" si="110"/>
        <v>2</v>
      </c>
      <c r="G768" s="6">
        <f t="shared" si="111"/>
        <v>20</v>
      </c>
      <c r="H768" s="6" t="str" cm="1">
        <f t="array" ref="H768">_xlfn.IFS(E768&lt;=80,"Series",E768&lt;=120,"TV Movie",E768&gt;120,"Long Movie")</f>
        <v>Long Movie</v>
      </c>
      <c r="I768" t="s">
        <v>5529</v>
      </c>
      <c r="J768" t="s">
        <v>8162</v>
      </c>
      <c r="K768" t="s">
        <v>145</v>
      </c>
      <c r="L768" s="5">
        <v>7.3</v>
      </c>
      <c r="M768" t="str" cm="1">
        <f t="array" ref="M768">_xlfn.IFS(L768&lt;=2,"Flop",L768&lt;=5,"Average",L768&lt;=7,"Hit",L768&lt;=9,"Superhit",L768&gt;9,"BlockBuster")</f>
        <v>Superhit</v>
      </c>
      <c r="N768" s="6">
        <v>151718</v>
      </c>
      <c r="O768" s="6" t="str" cm="1">
        <f t="array" ref="O768">_xlfn.IFS(N768&lt;=100000,"Low",N768&lt;=500000,"Median",N768&lt;=1500000,"High",N768&gt;1500000,"Very High")</f>
        <v>Median</v>
      </c>
      <c r="P768">
        <v>50000000</v>
      </c>
      <c r="Q768">
        <v>44547681</v>
      </c>
      <c r="R768">
        <f t="shared" si="112"/>
        <v>-5452319</v>
      </c>
      <c r="S768" t="str">
        <f t="shared" si="113"/>
        <v>Loss</v>
      </c>
      <c r="T768" s="1">
        <v>36005</v>
      </c>
      <c r="U768" t="s">
        <v>1466</v>
      </c>
      <c r="V768" s="14">
        <v>36005</v>
      </c>
      <c r="W768" t="str">
        <f t="shared" si="114"/>
        <v>July</v>
      </c>
      <c r="X768" s="4" t="str">
        <f t="shared" si="115"/>
        <v>1998</v>
      </c>
      <c r="Y768" s="6">
        <f t="shared" si="116"/>
        <v>1998</v>
      </c>
      <c r="Z768" s="4" t="str">
        <f t="shared" si="117"/>
        <v>29</v>
      </c>
      <c r="AA768" s="6">
        <f t="shared" si="118"/>
        <v>29</v>
      </c>
      <c r="AB768" t="str">
        <f t="shared" si="119"/>
        <v>Wednesday</v>
      </c>
    </row>
    <row r="769" spans="1:28" x14ac:dyDescent="0.25">
      <c r="A769" s="3" t="s">
        <v>1958</v>
      </c>
      <c r="B769" t="s">
        <v>1959</v>
      </c>
      <c r="C769" s="3" t="s">
        <v>1959</v>
      </c>
      <c r="D769" s="6">
        <v>0</v>
      </c>
      <c r="E769" s="6">
        <v>82</v>
      </c>
      <c r="F769" s="6">
        <f t="shared" si="110"/>
        <v>1</v>
      </c>
      <c r="G769" s="6">
        <f t="shared" si="111"/>
        <v>22</v>
      </c>
      <c r="H769" s="6" t="str" cm="1">
        <f t="array" ref="H769">_xlfn.IFS(E769&lt;=80,"Series",E769&lt;=120,"TV Movie",E769&gt;120,"Long Movie")</f>
        <v>TV Movie</v>
      </c>
      <c r="I769" t="s">
        <v>132</v>
      </c>
      <c r="J769" t="s">
        <v>8165</v>
      </c>
      <c r="K769" t="s">
        <v>8157</v>
      </c>
      <c r="L769" s="5">
        <v>6.2</v>
      </c>
      <c r="M769" t="str" cm="1">
        <f t="array" ref="M769">_xlfn.IFS(L769&lt;=2,"Flop",L769&lt;=5,"Average",L769&lt;=7,"Hit",L769&lt;=9,"Superhit",L769&gt;9,"BlockBuster")</f>
        <v>Hit</v>
      </c>
      <c r="N769" s="6">
        <v>63313</v>
      </c>
      <c r="O769" s="6" t="str" cm="1">
        <f t="array" ref="O769">_xlfn.IFS(N769&lt;=100000,"Low",N769&lt;=500000,"Median",N769&lt;=1500000,"High",N769&gt;1500000,"Very High")</f>
        <v>Low</v>
      </c>
      <c r="P769">
        <v>17000000</v>
      </c>
      <c r="Q769">
        <v>30331165</v>
      </c>
      <c r="R769">
        <f t="shared" si="112"/>
        <v>13331165</v>
      </c>
      <c r="S769" t="str">
        <f t="shared" si="113"/>
        <v>Profit</v>
      </c>
      <c r="T769" s="1">
        <v>36069</v>
      </c>
      <c r="U769" t="s">
        <v>1960</v>
      </c>
      <c r="V769" s="14">
        <v>36069</v>
      </c>
      <c r="W769" t="str">
        <f t="shared" si="114"/>
        <v>October</v>
      </c>
      <c r="X769" s="4" t="str">
        <f t="shared" si="115"/>
        <v>1998</v>
      </c>
      <c r="Y769" s="6">
        <f t="shared" si="116"/>
        <v>1998</v>
      </c>
      <c r="Z769" s="4" t="str">
        <f t="shared" si="117"/>
        <v>1</v>
      </c>
      <c r="AA769" s="6">
        <f t="shared" si="118"/>
        <v>1</v>
      </c>
      <c r="AB769" t="str">
        <f t="shared" si="119"/>
        <v>Thursday</v>
      </c>
    </row>
    <row r="770" spans="1:28" x14ac:dyDescent="0.25">
      <c r="A770" s="3" t="s">
        <v>1961</v>
      </c>
      <c r="B770" t="s">
        <v>1962</v>
      </c>
      <c r="C770" s="3" t="s">
        <v>1962</v>
      </c>
      <c r="D770" s="6">
        <v>0</v>
      </c>
      <c r="E770" s="6">
        <v>123</v>
      </c>
      <c r="F770" s="6">
        <f t="shared" si="110"/>
        <v>2</v>
      </c>
      <c r="G770" s="6">
        <f t="shared" si="111"/>
        <v>3</v>
      </c>
      <c r="H770" s="6" t="str" cm="1">
        <f t="array" ref="H770">_xlfn.IFS(E770&lt;=80,"Series",E770&lt;=120,"TV Movie",E770&gt;120,"Long Movie")</f>
        <v>Long Movie</v>
      </c>
      <c r="I770" t="s">
        <v>132</v>
      </c>
      <c r="J770" t="s">
        <v>8162</v>
      </c>
      <c r="K770" t="s">
        <v>145</v>
      </c>
      <c r="L770" s="5">
        <v>7</v>
      </c>
      <c r="M770" t="str" cm="1">
        <f t="array" ref="M770">_xlfn.IFS(L770&lt;=2,"Flop",L770&lt;=5,"Average",L770&lt;=7,"Hit",L770&lt;=9,"Superhit",L770&gt;9,"BlockBuster")</f>
        <v>Hit</v>
      </c>
      <c r="N770" s="6">
        <v>97279</v>
      </c>
      <c r="O770" s="6" t="str" cm="1">
        <f t="array" ref="O770">_xlfn.IFS(N770&lt;=100000,"Low",N770&lt;=500000,"Median",N770&lt;=1500000,"High",N770&gt;1500000,"Very High")</f>
        <v>Low</v>
      </c>
      <c r="P770">
        <v>48000000</v>
      </c>
      <c r="Q770">
        <v>77745966</v>
      </c>
      <c r="R770">
        <f t="shared" si="112"/>
        <v>29745966</v>
      </c>
      <c r="S770" t="str">
        <f t="shared" si="113"/>
        <v>Profit</v>
      </c>
      <c r="T770" s="1">
        <v>35972</v>
      </c>
      <c r="U770" t="s">
        <v>924</v>
      </c>
      <c r="V770" s="14">
        <v>35972</v>
      </c>
      <c r="W770" t="str">
        <f t="shared" si="114"/>
        <v>June</v>
      </c>
      <c r="X770" s="4" t="str">
        <f t="shared" si="115"/>
        <v>1998</v>
      </c>
      <c r="Y770" s="6">
        <f t="shared" si="116"/>
        <v>1998</v>
      </c>
      <c r="Z770" s="4" t="str">
        <f t="shared" si="117"/>
        <v>26</v>
      </c>
      <c r="AA770" s="6">
        <f t="shared" si="118"/>
        <v>26</v>
      </c>
      <c r="AB770" t="str">
        <f t="shared" si="119"/>
        <v>Friday</v>
      </c>
    </row>
    <row r="771" spans="1:28" x14ac:dyDescent="0.25">
      <c r="A771" s="3" t="s">
        <v>1963</v>
      </c>
      <c r="B771" t="s">
        <v>1964</v>
      </c>
      <c r="C771" s="3" t="s">
        <v>1964</v>
      </c>
      <c r="D771" s="6">
        <v>0</v>
      </c>
      <c r="E771" s="6">
        <v>100</v>
      </c>
      <c r="F771" s="6">
        <f t="shared" ref="F771:F834" si="120">INT(E771/60)</f>
        <v>1</v>
      </c>
      <c r="G771" s="6">
        <f t="shared" ref="G771:G834" si="121">MOD(E771,60)</f>
        <v>40</v>
      </c>
      <c r="H771" s="6" t="str" cm="1">
        <f t="array" ref="H771">_xlfn.IFS(E771&lt;=80,"Series",E771&lt;=120,"TV Movie",E771&gt;120,"Long Movie")</f>
        <v>TV Movie</v>
      </c>
      <c r="I771" t="s">
        <v>5529</v>
      </c>
      <c r="J771" t="s">
        <v>8162</v>
      </c>
      <c r="K771" t="s">
        <v>145</v>
      </c>
      <c r="L771" s="5">
        <v>7.1</v>
      </c>
      <c r="M771" t="str" cm="1">
        <f t="array" ref="M771">_xlfn.IFS(L771&lt;=2,"Flop",L771&lt;=5,"Average",L771&lt;=7,"Hit",L771&lt;=9,"Superhit",L771&gt;9,"BlockBuster")</f>
        <v>Superhit</v>
      </c>
      <c r="N771" s="6">
        <v>142939</v>
      </c>
      <c r="O771" s="6" t="str" cm="1">
        <f t="array" ref="O771">_xlfn.IFS(N771&lt;=100000,"Low",N771&lt;=500000,"Median",N771&lt;=1500000,"High",N771&gt;1500000,"Very High")</f>
        <v>Median</v>
      </c>
      <c r="P771">
        <v>90000000</v>
      </c>
      <c r="Q771">
        <v>161626121</v>
      </c>
      <c r="R771">
        <f t="shared" ref="R771:R834" si="122">Q771-P771</f>
        <v>71626121</v>
      </c>
      <c r="S771" t="str">
        <f t="shared" ref="S771:S834" si="123">IF(R771&gt;0,"Profit","Loss")</f>
        <v>Profit</v>
      </c>
      <c r="T771" s="1">
        <v>36196</v>
      </c>
      <c r="U771" t="s">
        <v>1965</v>
      </c>
      <c r="V771" s="14">
        <v>36196</v>
      </c>
      <c r="W771" t="str">
        <f t="shared" ref="W771:W834" si="124">TEXT(V771,"MMMM")</f>
        <v>February</v>
      </c>
      <c r="X771" s="4" t="str">
        <f t="shared" ref="X771:X834" si="125">TEXT(V771,"YYYY")</f>
        <v>1999</v>
      </c>
      <c r="Y771" s="6">
        <f t="shared" ref="Y771:Y834" si="126">VALUE(X771)</f>
        <v>1999</v>
      </c>
      <c r="Z771" s="4" t="str">
        <f t="shared" ref="Z771:Z834" si="127">TEXT(V771,"d")</f>
        <v>5</v>
      </c>
      <c r="AA771" s="6">
        <f t="shared" ref="AA771:AA834" si="128">VALUE(Z771)</f>
        <v>5</v>
      </c>
      <c r="AB771" t="str">
        <f t="shared" ref="AB771:AB834" si="129">TEXT(V771,"dddd")</f>
        <v>Friday</v>
      </c>
    </row>
    <row r="772" spans="1:28" x14ac:dyDescent="0.25">
      <c r="A772" s="3" t="s">
        <v>1966</v>
      </c>
      <c r="B772" t="s">
        <v>1967</v>
      </c>
      <c r="C772" s="3" t="s">
        <v>1967</v>
      </c>
      <c r="D772" s="6">
        <v>0</v>
      </c>
      <c r="E772" s="6">
        <v>107</v>
      </c>
      <c r="F772" s="6">
        <f t="shared" si="120"/>
        <v>1</v>
      </c>
      <c r="G772" s="6">
        <f t="shared" si="121"/>
        <v>47</v>
      </c>
      <c r="H772" s="6" t="str" cm="1">
        <f t="array" ref="H772">_xlfn.IFS(E772&lt;=80,"Series",E772&lt;=120,"TV Movie",E772&gt;120,"Long Movie")</f>
        <v>TV Movie</v>
      </c>
      <c r="I772" t="s">
        <v>8162</v>
      </c>
      <c r="J772" t="s">
        <v>145</v>
      </c>
      <c r="K772" t="s">
        <v>3857</v>
      </c>
      <c r="L772" s="5">
        <v>6.6</v>
      </c>
      <c r="M772" t="str" cm="1">
        <f t="array" ref="M772">_xlfn.IFS(L772&lt;=2,"Flop",L772&lt;=5,"Average",L772&lt;=7,"Hit",L772&lt;=9,"Superhit",L772&gt;9,"BlockBuster")</f>
        <v>Hit</v>
      </c>
      <c r="N772" s="6">
        <v>90403</v>
      </c>
      <c r="O772" s="6" t="str" cm="1">
        <f t="array" ref="O772">_xlfn.IFS(N772&lt;=100000,"Low",N772&lt;=500000,"Median",N772&lt;=1500000,"High",N772&gt;1500000,"Very High")</f>
        <v>Low</v>
      </c>
      <c r="P772">
        <v>60000000</v>
      </c>
      <c r="Q772">
        <v>128038368</v>
      </c>
      <c r="R772">
        <f t="shared" si="122"/>
        <v>68038368</v>
      </c>
      <c r="S772" t="str">
        <f t="shared" si="123"/>
        <v>Profit</v>
      </c>
      <c r="T772" s="2">
        <v>35796</v>
      </c>
      <c r="U772" t="s">
        <v>1157</v>
      </c>
      <c r="V772" s="14">
        <v>35796</v>
      </c>
      <c r="W772" t="str">
        <f t="shared" si="124"/>
        <v>January</v>
      </c>
      <c r="X772" s="4" t="str">
        <f t="shared" si="125"/>
        <v>1998</v>
      </c>
      <c r="Y772" s="6">
        <f t="shared" si="126"/>
        <v>1998</v>
      </c>
      <c r="Z772" s="4" t="str">
        <f t="shared" si="127"/>
        <v>1</v>
      </c>
      <c r="AA772" s="6">
        <f t="shared" si="128"/>
        <v>1</v>
      </c>
      <c r="AB772" t="str">
        <f t="shared" si="129"/>
        <v>Thursday</v>
      </c>
    </row>
    <row r="773" spans="1:28" x14ac:dyDescent="0.25">
      <c r="A773" s="3" t="s">
        <v>1968</v>
      </c>
      <c r="B773" t="s">
        <v>1969</v>
      </c>
      <c r="C773" s="3" t="s">
        <v>1969</v>
      </c>
      <c r="D773" s="6">
        <v>0</v>
      </c>
      <c r="E773" s="6">
        <v>124</v>
      </c>
      <c r="F773" s="6">
        <f t="shared" si="120"/>
        <v>2</v>
      </c>
      <c r="G773" s="6">
        <f t="shared" si="121"/>
        <v>4</v>
      </c>
      <c r="H773" s="6" t="str" cm="1">
        <f t="array" ref="H773">_xlfn.IFS(E773&lt;=80,"Series",E773&lt;=120,"TV Movie",E773&gt;120,"Long Movie")</f>
        <v>Long Movie</v>
      </c>
      <c r="I773" t="s">
        <v>132</v>
      </c>
      <c r="J773" t="s">
        <v>145</v>
      </c>
      <c r="K773" t="s">
        <v>8156</v>
      </c>
      <c r="L773" s="5">
        <v>7.5</v>
      </c>
      <c r="M773" t="str" cm="1">
        <f t="array" ref="M773">_xlfn.IFS(L773&lt;=2,"Flop",L773&lt;=5,"Average",L773&lt;=7,"Hit",L773&lt;=9,"Superhit",L773&gt;9,"BlockBuster")</f>
        <v>Superhit</v>
      </c>
      <c r="N773" s="6">
        <v>134407</v>
      </c>
      <c r="O773" s="6" t="str" cm="1">
        <f t="array" ref="O773">_xlfn.IFS(N773&lt;=100000,"Low",N773&lt;=500000,"Median",N773&lt;=1500000,"High",N773&gt;1500000,"Very High")</f>
        <v>Median</v>
      </c>
      <c r="P773">
        <v>60000000</v>
      </c>
      <c r="Q773">
        <v>49805462</v>
      </c>
      <c r="R773">
        <f t="shared" si="122"/>
        <v>-10194538</v>
      </c>
      <c r="S773" t="str">
        <f t="shared" si="123"/>
        <v>Loss</v>
      </c>
      <c r="T773" s="1">
        <v>36055</v>
      </c>
      <c r="U773" t="s">
        <v>1970</v>
      </c>
      <c r="V773" s="14">
        <v>36055</v>
      </c>
      <c r="W773" t="str">
        <f t="shared" si="124"/>
        <v>September</v>
      </c>
      <c r="X773" s="4" t="str">
        <f t="shared" si="125"/>
        <v>1998</v>
      </c>
      <c r="Y773" s="6">
        <f t="shared" si="126"/>
        <v>1998</v>
      </c>
      <c r="Z773" s="4" t="str">
        <f t="shared" si="127"/>
        <v>17</v>
      </c>
      <c r="AA773" s="6">
        <f t="shared" si="128"/>
        <v>17</v>
      </c>
      <c r="AB773" t="str">
        <f t="shared" si="129"/>
        <v>Thursday</v>
      </c>
    </row>
    <row r="774" spans="1:28" x14ac:dyDescent="0.25">
      <c r="A774" s="3" t="s">
        <v>1971</v>
      </c>
      <c r="B774" t="s">
        <v>1972</v>
      </c>
      <c r="C774" s="3" t="s">
        <v>1972</v>
      </c>
      <c r="D774" s="6">
        <v>0</v>
      </c>
      <c r="E774" s="6">
        <v>104</v>
      </c>
      <c r="F774" s="6">
        <f t="shared" si="120"/>
        <v>1</v>
      </c>
      <c r="G774" s="6">
        <f t="shared" si="121"/>
        <v>44</v>
      </c>
      <c r="H774" s="6" t="str" cm="1">
        <f t="array" ref="H774">_xlfn.IFS(E774&lt;=80,"Series",E774&lt;=120,"TV Movie",E774&gt;120,"Long Movie")</f>
        <v>TV Movie</v>
      </c>
      <c r="I774" t="s">
        <v>132</v>
      </c>
      <c r="J774" t="s">
        <v>145</v>
      </c>
      <c r="K774" t="s">
        <v>8156</v>
      </c>
      <c r="L774" s="5">
        <v>6.3</v>
      </c>
      <c r="M774" t="str" cm="1">
        <f t="array" ref="M774">_xlfn.IFS(L774&lt;=2,"Flop",L774&lt;=5,"Average",L774&lt;=7,"Hit",L774&lt;=9,"Superhit",L774&gt;9,"BlockBuster")</f>
        <v>Hit</v>
      </c>
      <c r="N774" s="6">
        <v>91136</v>
      </c>
      <c r="O774" s="6" t="str" cm="1">
        <f t="array" ref="O774">_xlfn.IFS(N774&lt;=100000,"Low",N774&lt;=500000,"Median",N774&lt;=1500000,"High",N774&gt;1500000,"Very High")</f>
        <v>Low</v>
      </c>
      <c r="P774">
        <v>75000000</v>
      </c>
      <c r="Q774">
        <v>46733235</v>
      </c>
      <c r="R774">
        <f t="shared" si="122"/>
        <v>-28266765</v>
      </c>
      <c r="S774" t="str">
        <f t="shared" si="123"/>
        <v>Loss</v>
      </c>
      <c r="T774" s="1">
        <v>36084</v>
      </c>
      <c r="U774" t="s">
        <v>1973</v>
      </c>
      <c r="V774" s="14">
        <v>36084</v>
      </c>
      <c r="W774" t="str">
        <f t="shared" si="124"/>
        <v>October</v>
      </c>
      <c r="X774" s="4" t="str">
        <f t="shared" si="125"/>
        <v>1998</v>
      </c>
      <c r="Y774" s="6">
        <f t="shared" si="126"/>
        <v>1998</v>
      </c>
      <c r="Z774" s="4" t="str">
        <f t="shared" si="127"/>
        <v>16</v>
      </c>
      <c r="AA774" s="6">
        <f t="shared" si="128"/>
        <v>16</v>
      </c>
      <c r="AB774" t="str">
        <f t="shared" si="129"/>
        <v>Friday</v>
      </c>
    </row>
    <row r="775" spans="1:28" x14ac:dyDescent="0.25">
      <c r="A775" s="3" t="s">
        <v>1974</v>
      </c>
      <c r="B775" t="s">
        <v>1975</v>
      </c>
      <c r="C775" s="3" t="s">
        <v>1975</v>
      </c>
      <c r="D775" s="6">
        <v>0</v>
      </c>
      <c r="E775" s="6">
        <v>99</v>
      </c>
      <c r="F775" s="6">
        <f t="shared" si="120"/>
        <v>1</v>
      </c>
      <c r="G775" s="6">
        <f t="shared" si="121"/>
        <v>39</v>
      </c>
      <c r="H775" s="6" t="str" cm="1">
        <f t="array" ref="H775">_xlfn.IFS(E775&lt;=80,"Series",E775&lt;=120,"TV Movie",E775&gt;120,"Long Movie")</f>
        <v>TV Movie</v>
      </c>
      <c r="I775" t="s">
        <v>8158</v>
      </c>
      <c r="J775" t="s">
        <v>8159</v>
      </c>
      <c r="K775" t="s">
        <v>145</v>
      </c>
      <c r="L775" s="5">
        <v>7.2</v>
      </c>
      <c r="M775" t="str" cm="1">
        <f t="array" ref="M775">_xlfn.IFS(L775&lt;=2,"Flop",L775&lt;=5,"Average",L775&lt;=7,"Hit",L775&lt;=9,"Superhit",L775&gt;9,"BlockBuster")</f>
        <v>Superhit</v>
      </c>
      <c r="N775" s="6">
        <v>141932</v>
      </c>
      <c r="O775" s="6" t="str" cm="1">
        <f t="array" ref="O775">_xlfn.IFS(N775&lt;=100000,"Low",N775&lt;=500000,"Median",N775&lt;=1500000,"High",N775&gt;1500000,"Very High")</f>
        <v>Median</v>
      </c>
      <c r="P775">
        <v>70000000</v>
      </c>
      <c r="Q775">
        <v>218613188</v>
      </c>
      <c r="R775">
        <f t="shared" si="122"/>
        <v>148613188</v>
      </c>
      <c r="S775" t="str">
        <f t="shared" si="123"/>
        <v>Profit</v>
      </c>
      <c r="T775" s="1">
        <v>36145</v>
      </c>
      <c r="U775" t="s">
        <v>1976</v>
      </c>
      <c r="V775" s="14">
        <v>36145</v>
      </c>
      <c r="W775" t="str">
        <f t="shared" si="124"/>
        <v>December</v>
      </c>
      <c r="X775" s="4" t="str">
        <f t="shared" si="125"/>
        <v>1998</v>
      </c>
      <c r="Y775" s="6">
        <f t="shared" si="126"/>
        <v>1998</v>
      </c>
      <c r="Z775" s="4" t="str">
        <f t="shared" si="127"/>
        <v>16</v>
      </c>
      <c r="AA775" s="6">
        <f t="shared" si="128"/>
        <v>16</v>
      </c>
      <c r="AB775" t="str">
        <f t="shared" si="129"/>
        <v>Wednesday</v>
      </c>
    </row>
    <row r="776" spans="1:28" x14ac:dyDescent="0.25">
      <c r="A776" s="3" t="s">
        <v>1977</v>
      </c>
      <c r="B776" t="s">
        <v>1978</v>
      </c>
      <c r="C776" s="3" t="s">
        <v>1978</v>
      </c>
      <c r="D776" s="6">
        <v>0</v>
      </c>
      <c r="E776" s="6">
        <v>100</v>
      </c>
      <c r="F776" s="6">
        <f t="shared" si="120"/>
        <v>1</v>
      </c>
      <c r="G776" s="6">
        <f t="shared" si="121"/>
        <v>40</v>
      </c>
      <c r="H776" s="6" t="str" cm="1">
        <f t="array" ref="H776">_xlfn.IFS(E776&lt;=80,"Series",E776&lt;=120,"TV Movie",E776&gt;120,"Long Movie")</f>
        <v>TV Movie</v>
      </c>
      <c r="I776" t="s">
        <v>5529</v>
      </c>
      <c r="J776" t="s">
        <v>83</v>
      </c>
      <c r="K776" t="s">
        <v>8161</v>
      </c>
      <c r="L776" s="5">
        <v>6.6</v>
      </c>
      <c r="M776" t="str" cm="1">
        <f t="array" ref="M776">_xlfn.IFS(L776&lt;=2,"Flop",L776&lt;=5,"Average",L776&lt;=7,"Hit",L776&lt;=9,"Superhit",L776&gt;9,"BlockBuster")</f>
        <v>Hit</v>
      </c>
      <c r="N776" s="6">
        <v>283094</v>
      </c>
      <c r="O776" s="6" t="str" cm="1">
        <f t="array" ref="O776">_xlfn.IFS(N776&lt;=100000,"Low",N776&lt;=500000,"Median",N776&lt;=1500000,"High",N776&gt;1500000,"Very High")</f>
        <v>Median</v>
      </c>
      <c r="P776">
        <v>33000000</v>
      </c>
      <c r="Q776">
        <v>102984862</v>
      </c>
      <c r="R776">
        <f t="shared" si="122"/>
        <v>69984862</v>
      </c>
      <c r="S776" t="str">
        <f t="shared" si="123"/>
        <v>Profit</v>
      </c>
      <c r="T776" s="1">
        <v>37327</v>
      </c>
      <c r="U776" t="s">
        <v>1500</v>
      </c>
      <c r="V776" s="14">
        <v>37327</v>
      </c>
      <c r="W776" t="str">
        <f t="shared" si="124"/>
        <v>March</v>
      </c>
      <c r="X776" s="4" t="str">
        <f t="shared" si="125"/>
        <v>2002</v>
      </c>
      <c r="Y776" s="6">
        <f t="shared" si="126"/>
        <v>2002</v>
      </c>
      <c r="Z776" s="4" t="str">
        <f t="shared" si="127"/>
        <v>12</v>
      </c>
      <c r="AA776" s="6">
        <f t="shared" si="128"/>
        <v>12</v>
      </c>
      <c r="AB776" t="str">
        <f t="shared" si="129"/>
        <v>Tuesday</v>
      </c>
    </row>
    <row r="777" spans="1:28" x14ac:dyDescent="0.25">
      <c r="A777" s="3" t="s">
        <v>1979</v>
      </c>
      <c r="B777" t="s">
        <v>1980</v>
      </c>
      <c r="C777" s="3" t="s">
        <v>1980</v>
      </c>
      <c r="D777" s="6">
        <v>0</v>
      </c>
      <c r="E777" s="6">
        <v>98</v>
      </c>
      <c r="F777" s="6">
        <f t="shared" si="120"/>
        <v>1</v>
      </c>
      <c r="G777" s="6">
        <f t="shared" si="121"/>
        <v>38</v>
      </c>
      <c r="H777" s="6" t="str" cm="1">
        <f t="array" ref="H777">_xlfn.IFS(E777&lt;=80,"Series",E777&lt;=120,"TV Movie",E777&gt;120,"Long Movie")</f>
        <v>TV Movie</v>
      </c>
      <c r="I777" t="s">
        <v>5529</v>
      </c>
      <c r="J777" t="s">
        <v>132</v>
      </c>
      <c r="K777" t="s">
        <v>8162</v>
      </c>
      <c r="L777" s="5">
        <v>7</v>
      </c>
      <c r="M777" t="str" cm="1">
        <f t="array" ref="M777">_xlfn.IFS(L777&lt;=2,"Flop",L777&lt;=5,"Average",L777&lt;=7,"Hit",L777&lt;=9,"Superhit",L777&gt;9,"BlockBuster")</f>
        <v>Hit</v>
      </c>
      <c r="N777" s="6">
        <v>287176</v>
      </c>
      <c r="O777" s="6" t="str" cm="1">
        <f t="array" ref="O777">_xlfn.IFS(N777&lt;=100000,"Low",N777&lt;=500000,"Median",N777&lt;=1500000,"High",N777&gt;1500000,"Very High")</f>
        <v>Median</v>
      </c>
      <c r="P777">
        <v>33000000</v>
      </c>
      <c r="Q777">
        <v>244721064</v>
      </c>
      <c r="R777">
        <f t="shared" si="122"/>
        <v>211721064</v>
      </c>
      <c r="S777" t="str">
        <f t="shared" si="123"/>
        <v>Profit</v>
      </c>
      <c r="T777" s="1">
        <v>36056</v>
      </c>
      <c r="U777" t="s">
        <v>1981</v>
      </c>
      <c r="V777" s="14">
        <v>36056</v>
      </c>
      <c r="W777" t="str">
        <f t="shared" si="124"/>
        <v>September</v>
      </c>
      <c r="X777" s="4" t="str">
        <f t="shared" si="125"/>
        <v>1998</v>
      </c>
      <c r="Y777" s="6">
        <f t="shared" si="126"/>
        <v>1998</v>
      </c>
      <c r="Z777" s="4" t="str">
        <f t="shared" si="127"/>
        <v>18</v>
      </c>
      <c r="AA777" s="6">
        <f t="shared" si="128"/>
        <v>18</v>
      </c>
      <c r="AB777" t="str">
        <f t="shared" si="129"/>
        <v>Friday</v>
      </c>
    </row>
    <row r="778" spans="1:28" x14ac:dyDescent="0.25">
      <c r="A778" s="3" t="s">
        <v>1982</v>
      </c>
      <c r="B778" t="s">
        <v>1983</v>
      </c>
      <c r="C778" s="3" t="s">
        <v>1983</v>
      </c>
      <c r="D778" s="6">
        <v>0</v>
      </c>
      <c r="E778" s="6">
        <v>169</v>
      </c>
      <c r="F778" s="6">
        <f t="shared" si="120"/>
        <v>2</v>
      </c>
      <c r="G778" s="6">
        <f t="shared" si="121"/>
        <v>49</v>
      </c>
      <c r="H778" s="6" t="str" cm="1">
        <f t="array" ref="H778">_xlfn.IFS(E778&lt;=80,"Series",E778&lt;=120,"TV Movie",E778&gt;120,"Long Movie")</f>
        <v>Long Movie</v>
      </c>
      <c r="I778" t="s">
        <v>145</v>
      </c>
      <c r="J778" t="s">
        <v>4390</v>
      </c>
      <c r="K778" t="s">
        <v>5802</v>
      </c>
      <c r="L778" s="5">
        <v>8.6</v>
      </c>
      <c r="M778" t="str" cm="1">
        <f t="array" ref="M778">_xlfn.IFS(L778&lt;=2,"Flop",L778&lt;=5,"Average",L778&lt;=7,"Hit",L778&lt;=9,"Superhit",L778&gt;9,"BlockBuster")</f>
        <v>Superhit</v>
      </c>
      <c r="N778" s="6">
        <v>1459479</v>
      </c>
      <c r="O778" s="6" t="str" cm="1">
        <f t="array" ref="O778">_xlfn.IFS(N778&lt;=100000,"Low",N778&lt;=500000,"Median",N778&lt;=1500000,"High",N778&gt;1500000,"Very High")</f>
        <v>High</v>
      </c>
      <c r="P778">
        <v>70000000</v>
      </c>
      <c r="Q778">
        <v>482349603</v>
      </c>
      <c r="R778">
        <f t="shared" si="122"/>
        <v>412349603</v>
      </c>
      <c r="S778" t="str">
        <f t="shared" si="123"/>
        <v>Profit</v>
      </c>
      <c r="T778" s="1">
        <v>35997</v>
      </c>
      <c r="U778" t="s">
        <v>139</v>
      </c>
      <c r="V778" s="14">
        <v>35997</v>
      </c>
      <c r="W778" t="str">
        <f t="shared" si="124"/>
        <v>July</v>
      </c>
      <c r="X778" s="4" t="str">
        <f t="shared" si="125"/>
        <v>1998</v>
      </c>
      <c r="Y778" s="6">
        <f t="shared" si="126"/>
        <v>1998</v>
      </c>
      <c r="Z778" s="4" t="str">
        <f t="shared" si="127"/>
        <v>21</v>
      </c>
      <c r="AA778" s="6">
        <f t="shared" si="128"/>
        <v>21</v>
      </c>
      <c r="AB778" t="str">
        <f t="shared" si="129"/>
        <v>Tuesday</v>
      </c>
    </row>
    <row r="779" spans="1:28" x14ac:dyDescent="0.25">
      <c r="A779" s="3" t="s">
        <v>1984</v>
      </c>
      <c r="B779" t="s">
        <v>1985</v>
      </c>
      <c r="C779" s="3" t="s">
        <v>1985</v>
      </c>
      <c r="D779" s="6">
        <v>0</v>
      </c>
      <c r="E779" s="6">
        <v>102</v>
      </c>
      <c r="F779" s="6">
        <f t="shared" si="120"/>
        <v>1</v>
      </c>
      <c r="G779" s="6">
        <f t="shared" si="121"/>
        <v>42</v>
      </c>
      <c r="H779" s="6" t="str" cm="1">
        <f t="array" ref="H779">_xlfn.IFS(E779&lt;=80,"Series",E779&lt;=120,"TV Movie",E779&gt;120,"Long Movie")</f>
        <v>TV Movie</v>
      </c>
      <c r="I779" t="s">
        <v>5529</v>
      </c>
      <c r="J779" t="s">
        <v>8158</v>
      </c>
      <c r="K779" t="s">
        <v>132</v>
      </c>
      <c r="L779" s="5">
        <v>5.9</v>
      </c>
      <c r="M779" t="str" cm="1">
        <f t="array" ref="M779">_xlfn.IFS(L779&lt;=2,"Flop",L779&lt;=5,"Average",L779&lt;=7,"Hit",L779&lt;=9,"Superhit",L779&gt;9,"BlockBuster")</f>
        <v>Hit</v>
      </c>
      <c r="N779" s="6">
        <v>82038</v>
      </c>
      <c r="O779" s="6" t="str" cm="1">
        <f t="array" ref="O779">_xlfn.IFS(N779&lt;=100000,"Low",N779&lt;=500000,"Median",N779&lt;=1500000,"High",N779&gt;1500000,"Very High")</f>
        <v>Low</v>
      </c>
      <c r="P779">
        <v>70000000</v>
      </c>
      <c r="Q779">
        <v>164839294</v>
      </c>
      <c r="R779">
        <f t="shared" si="122"/>
        <v>94839294</v>
      </c>
      <c r="S779" t="str">
        <f t="shared" si="123"/>
        <v>Profit</v>
      </c>
      <c r="T779" s="1">
        <v>35958</v>
      </c>
      <c r="U779" t="s">
        <v>342</v>
      </c>
      <c r="V779" s="14">
        <v>35958</v>
      </c>
      <c r="W779" t="str">
        <f t="shared" si="124"/>
        <v>June</v>
      </c>
      <c r="X779" s="4" t="str">
        <f t="shared" si="125"/>
        <v>1998</v>
      </c>
      <c r="Y779" s="6">
        <f t="shared" si="126"/>
        <v>1998</v>
      </c>
      <c r="Z779" s="4" t="str">
        <f t="shared" si="127"/>
        <v>12</v>
      </c>
      <c r="AA779" s="6">
        <f t="shared" si="128"/>
        <v>12</v>
      </c>
      <c r="AB779" t="str">
        <f t="shared" si="129"/>
        <v>Friday</v>
      </c>
    </row>
    <row r="780" spans="1:28" x14ac:dyDescent="0.25">
      <c r="A780" s="3" t="s">
        <v>1986</v>
      </c>
      <c r="B780" t="s">
        <v>1987</v>
      </c>
      <c r="C780" s="3" t="s">
        <v>1987</v>
      </c>
      <c r="D780" s="6">
        <v>0</v>
      </c>
      <c r="E780" s="6">
        <v>98</v>
      </c>
      <c r="F780" s="6">
        <f t="shared" si="120"/>
        <v>1</v>
      </c>
      <c r="G780" s="6">
        <f t="shared" si="121"/>
        <v>38</v>
      </c>
      <c r="H780" s="6" t="str" cm="1">
        <f t="array" ref="H780">_xlfn.IFS(E780&lt;=80,"Series",E780&lt;=120,"TV Movie",E780&gt;120,"Long Movie")</f>
        <v>TV Movie</v>
      </c>
      <c r="I780" t="s">
        <v>8162</v>
      </c>
      <c r="J780" t="s">
        <v>8166</v>
      </c>
      <c r="K780" t="s">
        <v>3857</v>
      </c>
      <c r="L780" s="5">
        <v>6.1</v>
      </c>
      <c r="M780" t="str" cm="1">
        <f t="array" ref="M780">_xlfn.IFS(L780&lt;=2,"Flop",L780&lt;=5,"Average",L780&lt;=7,"Hit",L780&lt;=9,"Superhit",L780&gt;9,"BlockBuster")</f>
        <v>Hit</v>
      </c>
      <c r="N780" s="6">
        <v>85351</v>
      </c>
      <c r="O780" s="6" t="str" cm="1">
        <f t="array" ref="O780">_xlfn.IFS(N780&lt;=100000,"Low",N780&lt;=500000,"Median",N780&lt;=1500000,"High",N780&gt;1500000,"Very High")</f>
        <v>Low</v>
      </c>
      <c r="P780">
        <v>73000000</v>
      </c>
      <c r="Q780">
        <v>103891409</v>
      </c>
      <c r="R780">
        <f t="shared" si="122"/>
        <v>30891409</v>
      </c>
      <c r="S780" t="str">
        <f t="shared" si="123"/>
        <v>Profit</v>
      </c>
      <c r="T780" s="1">
        <v>36006</v>
      </c>
      <c r="U780" t="s">
        <v>161</v>
      </c>
      <c r="V780" s="14">
        <v>36006</v>
      </c>
      <c r="W780" t="str">
        <f t="shared" si="124"/>
        <v>July</v>
      </c>
      <c r="X780" s="4" t="str">
        <f t="shared" si="125"/>
        <v>1998</v>
      </c>
      <c r="Y780" s="6">
        <f t="shared" si="126"/>
        <v>1998</v>
      </c>
      <c r="Z780" s="4" t="str">
        <f t="shared" si="127"/>
        <v>30</v>
      </c>
      <c r="AA780" s="6">
        <f t="shared" si="128"/>
        <v>30</v>
      </c>
      <c r="AB780" t="str">
        <f t="shared" si="129"/>
        <v>Thursday</v>
      </c>
    </row>
    <row r="781" spans="1:28" x14ac:dyDescent="0.25">
      <c r="A781" s="3" t="s">
        <v>1988</v>
      </c>
      <c r="B781" t="s">
        <v>1989</v>
      </c>
      <c r="C781" s="3" t="s">
        <v>1989</v>
      </c>
      <c r="D781" s="6">
        <v>0</v>
      </c>
      <c r="E781" s="6">
        <v>103</v>
      </c>
      <c r="F781" s="6">
        <f t="shared" si="120"/>
        <v>1</v>
      </c>
      <c r="G781" s="6">
        <f t="shared" si="121"/>
        <v>43</v>
      </c>
      <c r="H781" s="6" t="str" cm="1">
        <f t="array" ref="H781">_xlfn.IFS(E781&lt;=80,"Series",E781&lt;=120,"TV Movie",E781&gt;120,"Long Movie")</f>
        <v>TV Movie</v>
      </c>
      <c r="I781" t="s">
        <v>5529</v>
      </c>
      <c r="J781" t="s">
        <v>8158</v>
      </c>
      <c r="K781" t="s">
        <v>8161</v>
      </c>
      <c r="L781" s="5">
        <v>6.4</v>
      </c>
      <c r="M781" t="str" cm="1">
        <f t="array" ref="M781">_xlfn.IFS(L781&lt;=2,"Flop",L781&lt;=5,"Average",L781&lt;=7,"Hit",L781&lt;=9,"Superhit",L781&gt;9,"BlockBuster")</f>
        <v>Hit</v>
      </c>
      <c r="N781" s="6">
        <v>78395</v>
      </c>
      <c r="O781" s="6" t="str" cm="1">
        <f t="array" ref="O781">_xlfn.IFS(N781&lt;=100000,"Low",N781&lt;=500000,"Median",N781&lt;=1500000,"High",N781&gt;1500000,"Very High")</f>
        <v>Low</v>
      </c>
      <c r="P781">
        <v>58000000</v>
      </c>
      <c r="Q781">
        <v>112587658</v>
      </c>
      <c r="R781">
        <f t="shared" si="122"/>
        <v>54587658</v>
      </c>
      <c r="S781" t="str">
        <f t="shared" si="123"/>
        <v>Profit</v>
      </c>
      <c r="T781" s="1">
        <v>36139</v>
      </c>
      <c r="U781" t="s">
        <v>1661</v>
      </c>
      <c r="V781" s="14">
        <v>36139</v>
      </c>
      <c r="W781" t="str">
        <f t="shared" si="124"/>
        <v>December</v>
      </c>
      <c r="X781" s="4" t="str">
        <f t="shared" si="125"/>
        <v>1998</v>
      </c>
      <c r="Y781" s="6">
        <f t="shared" si="126"/>
        <v>1998</v>
      </c>
      <c r="Z781" s="4" t="str">
        <f t="shared" si="127"/>
        <v>10</v>
      </c>
      <c r="AA781" s="6">
        <f t="shared" si="128"/>
        <v>10</v>
      </c>
      <c r="AB781" t="str">
        <f t="shared" si="129"/>
        <v>Thursday</v>
      </c>
    </row>
    <row r="782" spans="1:28" x14ac:dyDescent="0.25">
      <c r="A782" s="3" t="s">
        <v>1990</v>
      </c>
      <c r="B782" t="s">
        <v>1991</v>
      </c>
      <c r="C782" s="3" t="s">
        <v>1991</v>
      </c>
      <c r="D782" s="6">
        <v>0</v>
      </c>
      <c r="E782" s="6">
        <v>88</v>
      </c>
      <c r="F782" s="6">
        <f t="shared" si="120"/>
        <v>1</v>
      </c>
      <c r="G782" s="6">
        <f t="shared" si="121"/>
        <v>28</v>
      </c>
      <c r="H782" s="6" t="str" cm="1">
        <f t="array" ref="H782">_xlfn.IFS(E782&lt;=80,"Series",E782&lt;=120,"TV Movie",E782&gt;120,"Long Movie")</f>
        <v>TV Movie</v>
      </c>
      <c r="I782" t="s">
        <v>8158</v>
      </c>
      <c r="J782" t="s">
        <v>8159</v>
      </c>
      <c r="K782" t="s">
        <v>132</v>
      </c>
      <c r="L782" s="5">
        <v>7.3</v>
      </c>
      <c r="M782" t="str" cm="1">
        <f t="array" ref="M782">_xlfn.IFS(L782&lt;=2,"Flop",L782&lt;=5,"Average",L782&lt;=7,"Hit",L782&lt;=9,"Superhit",L782&gt;9,"BlockBuster")</f>
        <v>Superhit</v>
      </c>
      <c r="N782" s="6">
        <v>241239</v>
      </c>
      <c r="O782" s="6" t="str" cm="1">
        <f t="array" ref="O782">_xlfn.IFS(N782&lt;=100000,"Low",N782&lt;=500000,"Median",N782&lt;=1500000,"High",N782&gt;1500000,"Very High")</f>
        <v>Median</v>
      </c>
      <c r="P782">
        <v>130000000</v>
      </c>
      <c r="Q782">
        <v>448191819</v>
      </c>
      <c r="R782">
        <f t="shared" si="122"/>
        <v>318191819</v>
      </c>
      <c r="S782" t="str">
        <f t="shared" si="123"/>
        <v>Profit</v>
      </c>
      <c r="T782" s="1">
        <v>36323</v>
      </c>
      <c r="U782" t="s">
        <v>1992</v>
      </c>
      <c r="V782" s="14">
        <v>36323</v>
      </c>
      <c r="W782" t="str">
        <f t="shared" si="124"/>
        <v>June</v>
      </c>
      <c r="X782" s="4" t="str">
        <f t="shared" si="125"/>
        <v>1999</v>
      </c>
      <c r="Y782" s="6">
        <f t="shared" si="126"/>
        <v>1999</v>
      </c>
      <c r="Z782" s="4" t="str">
        <f t="shared" si="127"/>
        <v>12</v>
      </c>
      <c r="AA782" s="6">
        <f t="shared" si="128"/>
        <v>12</v>
      </c>
      <c r="AB782" t="str">
        <f t="shared" si="129"/>
        <v>Saturday</v>
      </c>
    </row>
    <row r="783" spans="1:28" x14ac:dyDescent="0.25">
      <c r="A783" s="3" t="s">
        <v>1993</v>
      </c>
      <c r="B783" t="s">
        <v>1994</v>
      </c>
      <c r="C783" s="3" t="s">
        <v>1994</v>
      </c>
      <c r="D783" s="6">
        <v>0</v>
      </c>
      <c r="E783" s="6">
        <v>170</v>
      </c>
      <c r="F783" s="6">
        <f t="shared" si="120"/>
        <v>2</v>
      </c>
      <c r="G783" s="6">
        <f t="shared" si="121"/>
        <v>50</v>
      </c>
      <c r="H783" s="6" t="str" cm="1">
        <f t="array" ref="H783">_xlfn.IFS(E783&lt;=80,"Series",E783&lt;=120,"TV Movie",E783&gt;120,"Long Movie")</f>
        <v>Long Movie</v>
      </c>
      <c r="I783" t="s">
        <v>145</v>
      </c>
      <c r="J783" t="s">
        <v>8167</v>
      </c>
      <c r="K783" t="s">
        <v>4390</v>
      </c>
      <c r="L783" s="5">
        <v>7.6</v>
      </c>
      <c r="M783" t="str" cm="1">
        <f t="array" ref="M783">_xlfn.IFS(L783&lt;=2,"Flop",L783&lt;=5,"Average",L783&lt;=7,"Hit",L783&lt;=9,"Superhit",L783&gt;9,"BlockBuster")</f>
        <v>Superhit</v>
      </c>
      <c r="N783" s="6">
        <v>196265</v>
      </c>
      <c r="O783" s="6" t="str" cm="1">
        <f t="array" ref="O783">_xlfn.IFS(N783&lt;=100000,"Low",N783&lt;=500000,"Median",N783&lt;=1500000,"High",N783&gt;1500000,"Very High")</f>
        <v>Median</v>
      </c>
      <c r="P783">
        <v>52000000</v>
      </c>
      <c r="Q783">
        <v>98126565</v>
      </c>
      <c r="R783">
        <f t="shared" si="122"/>
        <v>46126565</v>
      </c>
      <c r="S783" t="str">
        <f t="shared" si="123"/>
        <v>Profit</v>
      </c>
      <c r="T783" s="1">
        <v>36151</v>
      </c>
      <c r="U783" t="s">
        <v>74</v>
      </c>
      <c r="V783" s="14">
        <v>36151</v>
      </c>
      <c r="W783" t="str">
        <f t="shared" si="124"/>
        <v>December</v>
      </c>
      <c r="X783" s="4" t="str">
        <f t="shared" si="125"/>
        <v>1998</v>
      </c>
      <c r="Y783" s="6">
        <f t="shared" si="126"/>
        <v>1998</v>
      </c>
      <c r="Z783" s="4" t="str">
        <f t="shared" si="127"/>
        <v>22</v>
      </c>
      <c r="AA783" s="6">
        <f t="shared" si="128"/>
        <v>22</v>
      </c>
      <c r="AB783" t="str">
        <f t="shared" si="129"/>
        <v>Tuesday</v>
      </c>
    </row>
    <row r="784" spans="1:28" x14ac:dyDescent="0.25">
      <c r="A784" s="3" t="s">
        <v>1995</v>
      </c>
      <c r="B784" t="s">
        <v>1996</v>
      </c>
      <c r="C784" s="3" t="s">
        <v>1996</v>
      </c>
      <c r="D784" s="6">
        <v>0</v>
      </c>
      <c r="E784" s="6">
        <v>131</v>
      </c>
      <c r="F784" s="6">
        <f t="shared" si="120"/>
        <v>2</v>
      </c>
      <c r="G784" s="6">
        <f t="shared" si="121"/>
        <v>11</v>
      </c>
      <c r="H784" s="6" t="str" cm="1">
        <f t="array" ref="H784">_xlfn.IFS(E784&lt;=80,"Series",E784&lt;=120,"TV Movie",E784&gt;120,"Long Movie")</f>
        <v>Long Movie</v>
      </c>
      <c r="I784" t="s">
        <v>5529</v>
      </c>
      <c r="J784" t="s">
        <v>8162</v>
      </c>
      <c r="K784" t="s">
        <v>3857</v>
      </c>
      <c r="L784" s="5">
        <v>6.5</v>
      </c>
      <c r="M784" t="str" cm="1">
        <f t="array" ref="M784">_xlfn.IFS(L784&lt;=2,"Flop",L784&lt;=5,"Average",L784&lt;=7,"Hit",L784&lt;=9,"Superhit",L784&gt;9,"BlockBuster")</f>
        <v>Hit</v>
      </c>
      <c r="N784" s="6">
        <v>111428</v>
      </c>
      <c r="O784" s="6" t="str" cm="1">
        <f t="array" ref="O784">_xlfn.IFS(N784&lt;=100000,"Low",N784&lt;=500000,"Median",N784&lt;=1500000,"High",N784&gt;1500000,"Very High")</f>
        <v>Median</v>
      </c>
      <c r="P784">
        <v>60000000</v>
      </c>
      <c r="Q784">
        <v>102367405</v>
      </c>
      <c r="R784">
        <f t="shared" si="122"/>
        <v>42367405</v>
      </c>
      <c r="S784" t="str">
        <f t="shared" si="123"/>
        <v>Profit</v>
      </c>
      <c r="T784" s="1">
        <v>35860</v>
      </c>
      <c r="U784" t="s">
        <v>1585</v>
      </c>
      <c r="V784" s="14">
        <v>35860</v>
      </c>
      <c r="W784" t="str">
        <f t="shared" si="124"/>
        <v>March</v>
      </c>
      <c r="X784" s="4" t="str">
        <f t="shared" si="125"/>
        <v>1998</v>
      </c>
      <c r="Y784" s="6">
        <f t="shared" si="126"/>
        <v>1998</v>
      </c>
      <c r="Z784" s="4" t="str">
        <f t="shared" si="127"/>
        <v>6</v>
      </c>
      <c r="AA784" s="6">
        <f t="shared" si="128"/>
        <v>6</v>
      </c>
      <c r="AB784" t="str">
        <f t="shared" si="129"/>
        <v>Friday</v>
      </c>
    </row>
    <row r="785" spans="1:28" x14ac:dyDescent="0.25">
      <c r="A785" s="3" t="s">
        <v>1997</v>
      </c>
      <c r="B785" t="s">
        <v>1998</v>
      </c>
      <c r="C785" s="3" t="s">
        <v>1998</v>
      </c>
      <c r="D785" s="6">
        <v>0</v>
      </c>
      <c r="E785" s="6">
        <v>108</v>
      </c>
      <c r="F785" s="6">
        <f t="shared" si="120"/>
        <v>1</v>
      </c>
      <c r="G785" s="6">
        <f t="shared" si="121"/>
        <v>48</v>
      </c>
      <c r="H785" s="6" t="str" cm="1">
        <f t="array" ref="H785">_xlfn.IFS(E785&lt;=80,"Series",E785&lt;=120,"TV Movie",E785&gt;120,"Long Movie")</f>
        <v>TV Movie</v>
      </c>
      <c r="I785" t="s">
        <v>5529</v>
      </c>
      <c r="J785" t="s">
        <v>83</v>
      </c>
      <c r="K785" t="s">
        <v>3857</v>
      </c>
      <c r="L785" s="5">
        <v>6.1</v>
      </c>
      <c r="M785" t="str" cm="1">
        <f t="array" ref="M785">_xlfn.IFS(L785&lt;=2,"Flop",L785&lt;=5,"Average",L785&lt;=7,"Hit",L785&lt;=9,"Superhit",L785&gt;9,"BlockBuster")</f>
        <v>Hit</v>
      </c>
      <c r="N785" s="6">
        <v>62768</v>
      </c>
      <c r="O785" s="6" t="str" cm="1">
        <f t="array" ref="O785">_xlfn.IFS(N785&lt;=100000,"Low",N785&lt;=500000,"Median",N785&lt;=1500000,"High",N785&gt;1500000,"Very High")</f>
        <v>Low</v>
      </c>
      <c r="P785">
        <v>20000000</v>
      </c>
      <c r="Q785">
        <v>20308772</v>
      </c>
      <c r="R785">
        <f t="shared" si="122"/>
        <v>308772</v>
      </c>
      <c r="S785" t="str">
        <f t="shared" si="123"/>
        <v>Profit</v>
      </c>
      <c r="T785" s="1">
        <v>35900</v>
      </c>
      <c r="U785" t="s">
        <v>158</v>
      </c>
      <c r="V785" s="14">
        <v>35900</v>
      </c>
      <c r="W785" t="str">
        <f t="shared" si="124"/>
        <v>April</v>
      </c>
      <c r="X785" s="4" t="str">
        <f t="shared" si="125"/>
        <v>1998</v>
      </c>
      <c r="Y785" s="6">
        <f t="shared" si="126"/>
        <v>1998</v>
      </c>
      <c r="Z785" s="4" t="str">
        <f t="shared" si="127"/>
        <v>15</v>
      </c>
      <c r="AA785" s="6">
        <f t="shared" si="128"/>
        <v>15</v>
      </c>
      <c r="AB785" t="str">
        <f t="shared" si="129"/>
        <v>Wednesday</v>
      </c>
    </row>
    <row r="786" spans="1:28" x14ac:dyDescent="0.25">
      <c r="A786" s="3" t="s">
        <v>1999</v>
      </c>
      <c r="B786" t="s">
        <v>2000</v>
      </c>
      <c r="C786" s="3" t="s">
        <v>2000</v>
      </c>
      <c r="D786" s="6">
        <v>0</v>
      </c>
      <c r="E786" s="6">
        <v>97</v>
      </c>
      <c r="F786" s="6">
        <f t="shared" si="120"/>
        <v>1</v>
      </c>
      <c r="G786" s="6">
        <f t="shared" si="121"/>
        <v>37</v>
      </c>
      <c r="H786" s="6" t="str" cm="1">
        <f t="array" ref="H786">_xlfn.IFS(E786&lt;=80,"Series",E786&lt;=120,"TV Movie",E786&gt;120,"Long Movie")</f>
        <v>TV Movie</v>
      </c>
      <c r="I786" t="s">
        <v>132</v>
      </c>
      <c r="J786" t="s">
        <v>145</v>
      </c>
      <c r="K786" t="s">
        <v>5802</v>
      </c>
      <c r="L786" s="5">
        <v>7.1</v>
      </c>
      <c r="M786" t="str" cm="1">
        <f t="array" ref="M786">_xlfn.IFS(L786&lt;=2,"Flop",L786&lt;=5,"Average",L786&lt;=7,"Hit",L786&lt;=9,"Superhit",L786&gt;9,"BlockBuster")</f>
        <v>Superhit</v>
      </c>
      <c r="N786" s="6">
        <v>87322</v>
      </c>
      <c r="O786" s="6" t="str" cm="1">
        <f t="array" ref="O786">_xlfn.IFS(N786&lt;=100000,"Low",N786&lt;=500000,"Median",N786&lt;=1500000,"High",N786&gt;1500000,"Very High")</f>
        <v>Low</v>
      </c>
      <c r="P786">
        <v>15000000</v>
      </c>
      <c r="Q786">
        <v>64256513</v>
      </c>
      <c r="R786">
        <f t="shared" si="122"/>
        <v>49256513</v>
      </c>
      <c r="S786" t="str">
        <f t="shared" si="123"/>
        <v>Profit</v>
      </c>
      <c r="T786" s="1">
        <v>35781</v>
      </c>
      <c r="U786" t="s">
        <v>484</v>
      </c>
      <c r="V786" s="14">
        <v>35781</v>
      </c>
      <c r="W786" t="str">
        <f t="shared" si="124"/>
        <v>December</v>
      </c>
      <c r="X786" s="4" t="str">
        <f t="shared" si="125"/>
        <v>1997</v>
      </c>
      <c r="Y786" s="6">
        <f t="shared" si="126"/>
        <v>1997</v>
      </c>
      <c r="Z786" s="4" t="str">
        <f t="shared" si="127"/>
        <v>17</v>
      </c>
      <c r="AA786" s="6">
        <f t="shared" si="128"/>
        <v>17</v>
      </c>
      <c r="AB786" t="str">
        <f t="shared" si="129"/>
        <v>Wednesday</v>
      </c>
    </row>
    <row r="787" spans="1:28" x14ac:dyDescent="0.25">
      <c r="A787" s="3" t="s">
        <v>2001</v>
      </c>
      <c r="B787" t="s">
        <v>2002</v>
      </c>
      <c r="C787" s="3" t="s">
        <v>2002</v>
      </c>
      <c r="D787" s="6">
        <v>0</v>
      </c>
      <c r="E787" s="6">
        <v>97</v>
      </c>
      <c r="F787" s="6">
        <f t="shared" si="120"/>
        <v>1</v>
      </c>
      <c r="G787" s="6">
        <f t="shared" si="121"/>
        <v>37</v>
      </c>
      <c r="H787" s="6" t="str" cm="1">
        <f t="array" ref="H787">_xlfn.IFS(E787&lt;=80,"Series",E787&lt;=120,"TV Movie",E787&gt;120,"Long Movie")</f>
        <v>TV Movie</v>
      </c>
      <c r="I787" t="s">
        <v>132</v>
      </c>
      <c r="J787" t="s">
        <v>8165</v>
      </c>
      <c r="K787" t="s">
        <v>8157</v>
      </c>
      <c r="L787" s="5">
        <v>6.9</v>
      </c>
      <c r="M787" t="str" cm="1">
        <f t="array" ref="M787">_xlfn.IFS(L787&lt;=2,"Flop",L787&lt;=5,"Average",L787&lt;=7,"Hit",L787&lt;=9,"Superhit",L787&gt;9,"BlockBuster")</f>
        <v>Hit</v>
      </c>
      <c r="N787" s="6">
        <v>159064</v>
      </c>
      <c r="O787" s="6" t="str" cm="1">
        <f t="array" ref="O787">_xlfn.IFS(N787&lt;=100000,"Low",N787&lt;=500000,"Median",N787&lt;=1500000,"High",N787&gt;1500000,"Very High")</f>
        <v>Median</v>
      </c>
      <c r="P787">
        <v>18000000</v>
      </c>
      <c r="Q787">
        <v>123306987</v>
      </c>
      <c r="R787">
        <f t="shared" si="122"/>
        <v>105306987</v>
      </c>
      <c r="S787" t="str">
        <f t="shared" si="123"/>
        <v>Profit</v>
      </c>
      <c r="T787" s="1">
        <v>35838</v>
      </c>
      <c r="U787" t="s">
        <v>1875</v>
      </c>
      <c r="V787" s="14">
        <v>35838</v>
      </c>
      <c r="W787" t="str">
        <f t="shared" si="124"/>
        <v>February</v>
      </c>
      <c r="X787" s="4" t="str">
        <f t="shared" si="125"/>
        <v>1998</v>
      </c>
      <c r="Y787" s="6">
        <f t="shared" si="126"/>
        <v>1998</v>
      </c>
      <c r="Z787" s="4" t="str">
        <f t="shared" si="127"/>
        <v>12</v>
      </c>
      <c r="AA787" s="6">
        <f t="shared" si="128"/>
        <v>12</v>
      </c>
      <c r="AB787" t="str">
        <f t="shared" si="129"/>
        <v>Thursday</v>
      </c>
    </row>
    <row r="788" spans="1:28" x14ac:dyDescent="0.25">
      <c r="A788" s="3" t="s">
        <v>2003</v>
      </c>
      <c r="B788" t="s">
        <v>2004</v>
      </c>
      <c r="C788" s="3" t="s">
        <v>2004</v>
      </c>
      <c r="D788" s="6">
        <v>0</v>
      </c>
      <c r="E788" s="6">
        <v>113</v>
      </c>
      <c r="F788" s="6">
        <f t="shared" si="120"/>
        <v>1</v>
      </c>
      <c r="G788" s="6">
        <f t="shared" si="121"/>
        <v>53</v>
      </c>
      <c r="H788" s="6" t="str" cm="1">
        <f t="array" ref="H788">_xlfn.IFS(E788&lt;=80,"Series",E788&lt;=120,"TV Movie",E788&gt;120,"Long Movie")</f>
        <v>TV Movie</v>
      </c>
      <c r="I788" t="s">
        <v>145</v>
      </c>
      <c r="J788" t="s">
        <v>8156</v>
      </c>
      <c r="K788" t="s">
        <v>8157</v>
      </c>
      <c r="L788" s="5">
        <v>7</v>
      </c>
      <c r="M788" t="str" cm="1">
        <f t="array" ref="M788">_xlfn.IFS(L788&lt;=2,"Flop",L788&lt;=5,"Average",L788&lt;=7,"Hit",L788&lt;=9,"Superhit",L788&gt;9,"BlockBuster")</f>
        <v>Hit</v>
      </c>
      <c r="N788" s="6">
        <v>112787</v>
      </c>
      <c r="O788" s="6" t="str" cm="1">
        <f t="array" ref="O788">_xlfn.IFS(N788&lt;=100000,"Low",N788&lt;=500000,"Median",N788&lt;=1500000,"High",N788&gt;1500000,"Very High")</f>
        <v>Median</v>
      </c>
      <c r="P788">
        <v>85000000</v>
      </c>
      <c r="Q788">
        <v>55382927</v>
      </c>
      <c r="R788">
        <f t="shared" si="122"/>
        <v>-29617073</v>
      </c>
      <c r="S788" t="str">
        <f t="shared" si="123"/>
        <v>Loss</v>
      </c>
      <c r="T788" s="1">
        <v>36066</v>
      </c>
      <c r="U788" t="s">
        <v>2005</v>
      </c>
      <c r="V788" s="14">
        <v>36066</v>
      </c>
      <c r="W788" t="str">
        <f t="shared" si="124"/>
        <v>September</v>
      </c>
      <c r="X788" s="4" t="str">
        <f t="shared" si="125"/>
        <v>1998</v>
      </c>
      <c r="Y788" s="6">
        <f t="shared" si="126"/>
        <v>1998</v>
      </c>
      <c r="Z788" s="4" t="str">
        <f t="shared" si="127"/>
        <v>28</v>
      </c>
      <c r="AA788" s="6">
        <f t="shared" si="128"/>
        <v>28</v>
      </c>
      <c r="AB788" t="str">
        <f t="shared" si="129"/>
        <v>Monday</v>
      </c>
    </row>
    <row r="789" spans="1:28" x14ac:dyDescent="0.25">
      <c r="A789" s="3" t="s">
        <v>2006</v>
      </c>
      <c r="B789" t="s">
        <v>2007</v>
      </c>
      <c r="C789" s="3" t="s">
        <v>2007</v>
      </c>
      <c r="D789" s="6">
        <v>0</v>
      </c>
      <c r="E789" s="6">
        <v>108</v>
      </c>
      <c r="F789" s="6">
        <f t="shared" si="120"/>
        <v>1</v>
      </c>
      <c r="G789" s="6">
        <f t="shared" si="121"/>
        <v>48</v>
      </c>
      <c r="H789" s="6" t="str" cm="1">
        <f t="array" ref="H789">_xlfn.IFS(E789&lt;=80,"Series",E789&lt;=120,"TV Movie",E789&gt;120,"Long Movie")</f>
        <v>TV Movie</v>
      </c>
      <c r="I789" t="s">
        <v>8162</v>
      </c>
      <c r="J789" t="s">
        <v>145</v>
      </c>
      <c r="K789" t="s">
        <v>8166</v>
      </c>
      <c r="L789" s="5">
        <v>6.6</v>
      </c>
      <c r="M789" t="str" cm="1">
        <f t="array" ref="M789">_xlfn.IFS(L789&lt;=2,"Flop",L789&lt;=5,"Average",L789&lt;=7,"Hit",L789&lt;=9,"Superhit",L789&gt;9,"BlockBuster")</f>
        <v>Hit</v>
      </c>
      <c r="N789" s="6">
        <v>127687</v>
      </c>
      <c r="O789" s="6" t="str" cm="1">
        <f t="array" ref="O789">_xlfn.IFS(N789&lt;=100000,"Low",N789&lt;=500000,"Median",N789&lt;=1500000,"High",N789&gt;1500000,"Very High")</f>
        <v>Median</v>
      </c>
      <c r="P789">
        <v>20000000</v>
      </c>
      <c r="Q789">
        <v>30166293</v>
      </c>
      <c r="R789">
        <f t="shared" si="122"/>
        <v>10166293</v>
      </c>
      <c r="S789" t="str">
        <f t="shared" si="123"/>
        <v>Profit</v>
      </c>
      <c r="T789" s="1">
        <v>35874</v>
      </c>
      <c r="U789" t="s">
        <v>2008</v>
      </c>
      <c r="V789" s="14">
        <v>35874</v>
      </c>
      <c r="W789" t="str">
        <f t="shared" si="124"/>
        <v>March</v>
      </c>
      <c r="X789" s="4" t="str">
        <f t="shared" si="125"/>
        <v>1998</v>
      </c>
      <c r="Y789" s="6">
        <f t="shared" si="126"/>
        <v>1998</v>
      </c>
      <c r="Z789" s="4" t="str">
        <f t="shared" si="127"/>
        <v>20</v>
      </c>
      <c r="AA789" s="6">
        <f t="shared" si="128"/>
        <v>20</v>
      </c>
      <c r="AB789" t="str">
        <f t="shared" si="129"/>
        <v>Friday</v>
      </c>
    </row>
    <row r="790" spans="1:28" x14ac:dyDescent="0.25">
      <c r="A790" s="3" t="s">
        <v>2009</v>
      </c>
      <c r="B790" t="s">
        <v>2010</v>
      </c>
      <c r="C790" s="3" t="s">
        <v>2010</v>
      </c>
      <c r="D790" s="6">
        <v>0</v>
      </c>
      <c r="E790" s="6">
        <v>106</v>
      </c>
      <c r="F790" s="6">
        <f t="shared" si="120"/>
        <v>1</v>
      </c>
      <c r="G790" s="6">
        <f t="shared" si="121"/>
        <v>46</v>
      </c>
      <c r="H790" s="6" t="str" cm="1">
        <f t="array" ref="H790">_xlfn.IFS(E790&lt;=80,"Series",E790&lt;=120,"TV Movie",E790&gt;120,"Long Movie")</f>
        <v>TV Movie</v>
      </c>
      <c r="I790" t="s">
        <v>5529</v>
      </c>
      <c r="J790" t="s">
        <v>132</v>
      </c>
      <c r="K790" t="s">
        <v>8161</v>
      </c>
      <c r="L790" s="5">
        <v>4.9000000000000004</v>
      </c>
      <c r="M790" t="str" cm="1">
        <f t="array" ref="M790">_xlfn.IFS(L790&lt;=2,"Flop",L790&lt;=5,"Average",L790&lt;=7,"Hit",L790&lt;=9,"Superhit",L790&gt;9,"BlockBuster")</f>
        <v>Average</v>
      </c>
      <c r="N790" s="6">
        <v>165536</v>
      </c>
      <c r="O790" s="6" t="str" cm="1">
        <f t="array" ref="O790">_xlfn.IFS(N790&lt;=100000,"Low",N790&lt;=500000,"Median",N790&lt;=1500000,"High",N790&gt;1500000,"Very High")</f>
        <v>Median</v>
      </c>
      <c r="P790">
        <v>170000000</v>
      </c>
      <c r="Q790">
        <v>222104681</v>
      </c>
      <c r="R790">
        <f t="shared" si="122"/>
        <v>52104681</v>
      </c>
      <c r="S790" t="str">
        <f t="shared" si="123"/>
        <v>Profit</v>
      </c>
      <c r="T790" s="1">
        <v>36341</v>
      </c>
      <c r="U790" t="s">
        <v>998</v>
      </c>
      <c r="V790" s="14">
        <v>36341</v>
      </c>
      <c r="W790" t="str">
        <f t="shared" si="124"/>
        <v>June</v>
      </c>
      <c r="X790" s="4" t="str">
        <f t="shared" si="125"/>
        <v>1999</v>
      </c>
      <c r="Y790" s="6">
        <f t="shared" si="126"/>
        <v>1999</v>
      </c>
      <c r="Z790" s="4" t="str">
        <f t="shared" si="127"/>
        <v>30</v>
      </c>
      <c r="AA790" s="6">
        <f t="shared" si="128"/>
        <v>30</v>
      </c>
      <c r="AB790" t="str">
        <f t="shared" si="129"/>
        <v>Wednesday</v>
      </c>
    </row>
    <row r="791" spans="1:28" x14ac:dyDescent="0.25">
      <c r="A791" s="3" t="s">
        <v>2011</v>
      </c>
      <c r="B791" t="s">
        <v>2012</v>
      </c>
      <c r="C791" s="3" t="s">
        <v>2012</v>
      </c>
      <c r="D791" s="6">
        <v>0</v>
      </c>
      <c r="E791" s="6">
        <v>121</v>
      </c>
      <c r="F791" s="6">
        <f t="shared" si="120"/>
        <v>2</v>
      </c>
      <c r="G791" s="6">
        <f t="shared" si="121"/>
        <v>1</v>
      </c>
      <c r="H791" s="6" t="str" cm="1">
        <f t="array" ref="H791">_xlfn.IFS(E791&lt;=80,"Series",E791&lt;=120,"TV Movie",E791&gt;120,"Long Movie")</f>
        <v>Long Movie</v>
      </c>
      <c r="I791" t="s">
        <v>145</v>
      </c>
      <c r="J791" t="s">
        <v>8166</v>
      </c>
      <c r="K791" t="s">
        <v>8161</v>
      </c>
      <c r="L791" s="5">
        <v>7</v>
      </c>
      <c r="M791" t="str" cm="1">
        <f t="array" ref="M791">_xlfn.IFS(L791&lt;=2,"Flop",L791&lt;=5,"Average",L791&lt;=7,"Hit",L791&lt;=9,"Superhit",L791&gt;9,"BlockBuster")</f>
        <v>Hit</v>
      </c>
      <c r="N791" s="6">
        <v>108882</v>
      </c>
      <c r="O791" s="6" t="str" cm="1">
        <f t="array" ref="O791">_xlfn.IFS(N791&lt;=100000,"Low",N791&lt;=500000,"Median",N791&lt;=1500000,"High",N791&gt;1500000,"Very High")</f>
        <v>Median</v>
      </c>
      <c r="P791">
        <v>66000000</v>
      </c>
      <c r="Q791">
        <v>189176423</v>
      </c>
      <c r="R791">
        <f t="shared" si="122"/>
        <v>123176423</v>
      </c>
      <c r="S791" t="str">
        <f t="shared" si="123"/>
        <v>Profit</v>
      </c>
      <c r="T791" s="1">
        <v>35965</v>
      </c>
      <c r="U791" t="s">
        <v>2013</v>
      </c>
      <c r="V791" s="14">
        <v>35965</v>
      </c>
      <c r="W791" t="str">
        <f t="shared" si="124"/>
        <v>June</v>
      </c>
      <c r="X791" s="4" t="str">
        <f t="shared" si="125"/>
        <v>1998</v>
      </c>
      <c r="Y791" s="6">
        <f t="shared" si="126"/>
        <v>1998</v>
      </c>
      <c r="Z791" s="4" t="str">
        <f t="shared" si="127"/>
        <v>19</v>
      </c>
      <c r="AA791" s="6">
        <f t="shared" si="128"/>
        <v>19</v>
      </c>
      <c r="AB791" t="str">
        <f t="shared" si="129"/>
        <v>Friday</v>
      </c>
    </row>
    <row r="792" spans="1:28" x14ac:dyDescent="0.25">
      <c r="A792" s="3" t="s">
        <v>2014</v>
      </c>
      <c r="B792" t="s">
        <v>2015</v>
      </c>
      <c r="C792" s="3" t="s">
        <v>2015</v>
      </c>
      <c r="D792" s="6">
        <v>0</v>
      </c>
      <c r="E792" s="6">
        <v>104</v>
      </c>
      <c r="F792" s="6">
        <f t="shared" si="120"/>
        <v>1</v>
      </c>
      <c r="G792" s="6">
        <f t="shared" si="121"/>
        <v>44</v>
      </c>
      <c r="H792" s="6" t="str" cm="1">
        <f t="array" ref="H792">_xlfn.IFS(E792&lt;=80,"Series",E792&lt;=120,"TV Movie",E792&gt;120,"Long Movie")</f>
        <v>TV Movie</v>
      </c>
      <c r="I792" t="s">
        <v>5529</v>
      </c>
      <c r="J792" t="s">
        <v>8158</v>
      </c>
      <c r="K792" t="s">
        <v>8161</v>
      </c>
      <c r="L792" s="5">
        <v>7.3</v>
      </c>
      <c r="M792" t="str" cm="1">
        <f t="array" ref="M792">_xlfn.IFS(L792&lt;=2,"Flop",L792&lt;=5,"Average",L792&lt;=7,"Hit",L792&lt;=9,"Superhit",L792&gt;9,"BlockBuster")</f>
        <v>Superhit</v>
      </c>
      <c r="N792" s="6">
        <v>636039</v>
      </c>
      <c r="O792" s="6" t="str" cm="1">
        <f t="array" ref="O792">_xlfn.IFS(N792&lt;=100000,"Low",N792&lt;=500000,"Median",N792&lt;=1500000,"High",N792&gt;1500000,"Very High")</f>
        <v>High</v>
      </c>
      <c r="P792">
        <v>75000000</v>
      </c>
      <c r="Q792">
        <v>296339528</v>
      </c>
      <c r="R792">
        <f t="shared" si="122"/>
        <v>221339528</v>
      </c>
      <c r="S792" t="str">
        <f t="shared" si="123"/>
        <v>Profit</v>
      </c>
      <c r="T792" s="1">
        <v>36719</v>
      </c>
      <c r="U792" t="s">
        <v>1537</v>
      </c>
      <c r="V792" s="14">
        <v>36719</v>
      </c>
      <c r="W792" t="str">
        <f t="shared" si="124"/>
        <v>July</v>
      </c>
      <c r="X792" s="4" t="str">
        <f t="shared" si="125"/>
        <v>2000</v>
      </c>
      <c r="Y792" s="6">
        <f t="shared" si="126"/>
        <v>2000</v>
      </c>
      <c r="Z792" s="4" t="str">
        <f t="shared" si="127"/>
        <v>12</v>
      </c>
      <c r="AA792" s="6">
        <f t="shared" si="128"/>
        <v>12</v>
      </c>
      <c r="AB792" t="str">
        <f t="shared" si="129"/>
        <v>Wednesday</v>
      </c>
    </row>
    <row r="793" spans="1:28" x14ac:dyDescent="0.25">
      <c r="A793" s="3" t="s">
        <v>2016</v>
      </c>
      <c r="B793" t="s">
        <v>2017</v>
      </c>
      <c r="C793" s="3" t="s">
        <v>2017</v>
      </c>
      <c r="D793" s="6">
        <v>0</v>
      </c>
      <c r="E793" s="6">
        <v>97</v>
      </c>
      <c r="F793" s="6">
        <f t="shared" si="120"/>
        <v>1</v>
      </c>
      <c r="G793" s="6">
        <f t="shared" si="121"/>
        <v>37</v>
      </c>
      <c r="H793" s="6" t="str" cm="1">
        <f t="array" ref="H793">_xlfn.IFS(E793&lt;=80,"Series",E793&lt;=120,"TV Movie",E793&gt;120,"Long Movie")</f>
        <v>TV Movie</v>
      </c>
      <c r="I793" t="s">
        <v>83</v>
      </c>
      <c r="J793" t="s">
        <v>8166</v>
      </c>
      <c r="K793" t="s">
        <v>8161</v>
      </c>
      <c r="L793" s="5">
        <v>6.8</v>
      </c>
      <c r="M793" t="str" cm="1">
        <f t="array" ref="M793">_xlfn.IFS(L793&lt;=2,"Flop",L793&lt;=5,"Average",L793&lt;=7,"Hit",L793&lt;=9,"Superhit",L793&gt;9,"BlockBuster")</f>
        <v>Hit</v>
      </c>
      <c r="N793" s="6">
        <v>105232</v>
      </c>
      <c r="O793" s="6" t="str" cm="1">
        <f t="array" ref="O793">_xlfn.IFS(N793&lt;=100000,"Low",N793&lt;=500000,"Median",N793&lt;=1500000,"High",N793&gt;1500000,"Very High")</f>
        <v>Median</v>
      </c>
      <c r="P793">
        <v>15000000</v>
      </c>
      <c r="Q793">
        <v>2856712</v>
      </c>
      <c r="R793">
        <f t="shared" si="122"/>
        <v>-12143288</v>
      </c>
      <c r="S793" t="str">
        <f t="shared" si="123"/>
        <v>Loss</v>
      </c>
      <c r="T793" s="1">
        <v>36207</v>
      </c>
      <c r="U793" t="s">
        <v>401</v>
      </c>
      <c r="V793" s="14">
        <v>36207</v>
      </c>
      <c r="W793" t="str">
        <f t="shared" si="124"/>
        <v>February</v>
      </c>
      <c r="X793" s="4" t="str">
        <f t="shared" si="125"/>
        <v>1999</v>
      </c>
      <c r="Y793" s="6">
        <f t="shared" si="126"/>
        <v>1999</v>
      </c>
      <c r="Z793" s="4" t="str">
        <f t="shared" si="127"/>
        <v>16</v>
      </c>
      <c r="AA793" s="6">
        <f t="shared" si="128"/>
        <v>16</v>
      </c>
      <c r="AB793" t="str">
        <f t="shared" si="129"/>
        <v>Tuesday</v>
      </c>
    </row>
    <row r="794" spans="1:28" x14ac:dyDescent="0.25">
      <c r="A794" s="3" t="s">
        <v>2018</v>
      </c>
      <c r="B794" t="s">
        <v>2019</v>
      </c>
      <c r="C794" s="3" t="s">
        <v>2019</v>
      </c>
      <c r="D794" s="6">
        <v>0</v>
      </c>
      <c r="E794" s="6">
        <v>88</v>
      </c>
      <c r="F794" s="6">
        <f t="shared" si="120"/>
        <v>1</v>
      </c>
      <c r="G794" s="6">
        <f t="shared" si="121"/>
        <v>28</v>
      </c>
      <c r="H794" s="6" t="str" cm="1">
        <f t="array" ref="H794">_xlfn.IFS(E794&lt;=80,"Series",E794&lt;=120,"TV Movie",E794&gt;120,"Long Movie")</f>
        <v>TV Movie</v>
      </c>
      <c r="I794" t="s">
        <v>5529</v>
      </c>
      <c r="J794" t="s">
        <v>8158</v>
      </c>
      <c r="K794" t="s">
        <v>132</v>
      </c>
      <c r="L794" s="5">
        <v>6.2</v>
      </c>
      <c r="M794" t="str" cm="1">
        <f t="array" ref="M794">_xlfn.IFS(L794&lt;=2,"Flop",L794&lt;=5,"Average",L794&lt;=7,"Hit",L794&lt;=9,"Superhit",L794&gt;9,"BlockBuster")</f>
        <v>Hit</v>
      </c>
      <c r="N794" s="6">
        <v>395249</v>
      </c>
      <c r="O794" s="6" t="str" cm="1">
        <f t="array" ref="O794">_xlfn.IFS(N794&lt;=100000,"Low",N794&lt;=500000,"Median",N794&lt;=1500000,"High",N794&gt;1500000,"Very High")</f>
        <v>Median</v>
      </c>
      <c r="P794">
        <v>140000000</v>
      </c>
      <c r="Q794">
        <v>445135288</v>
      </c>
      <c r="R794">
        <f t="shared" si="122"/>
        <v>305135288</v>
      </c>
      <c r="S794" t="str">
        <f t="shared" si="123"/>
        <v>Profit</v>
      </c>
      <c r="T794" s="1">
        <v>37440</v>
      </c>
      <c r="U794" t="s">
        <v>998</v>
      </c>
      <c r="V794" s="14">
        <v>37440</v>
      </c>
      <c r="W794" t="str">
        <f t="shared" si="124"/>
        <v>July</v>
      </c>
      <c r="X794" s="4" t="str">
        <f t="shared" si="125"/>
        <v>2002</v>
      </c>
      <c r="Y794" s="6">
        <f t="shared" si="126"/>
        <v>2002</v>
      </c>
      <c r="Z794" s="4" t="str">
        <f t="shared" si="127"/>
        <v>3</v>
      </c>
      <c r="AA794" s="6">
        <f t="shared" si="128"/>
        <v>3</v>
      </c>
      <c r="AB794" t="str">
        <f t="shared" si="129"/>
        <v>Wednesday</v>
      </c>
    </row>
    <row r="795" spans="1:28" x14ac:dyDescent="0.25">
      <c r="A795" s="3" t="s">
        <v>2020</v>
      </c>
      <c r="B795" t="s">
        <v>2021</v>
      </c>
      <c r="C795" s="3" t="s">
        <v>2021</v>
      </c>
      <c r="D795" s="6">
        <v>0</v>
      </c>
      <c r="E795" s="6">
        <v>94</v>
      </c>
      <c r="F795" s="6">
        <f t="shared" si="120"/>
        <v>1</v>
      </c>
      <c r="G795" s="6">
        <f t="shared" si="121"/>
        <v>34</v>
      </c>
      <c r="H795" s="6" t="str" cm="1">
        <f t="array" ref="H795">_xlfn.IFS(E795&lt;=80,"Series",E795&lt;=120,"TV Movie",E795&gt;120,"Long Movie")</f>
        <v>TV Movie</v>
      </c>
      <c r="I795" t="s">
        <v>5529</v>
      </c>
      <c r="J795" t="s">
        <v>8158</v>
      </c>
      <c r="K795" t="s">
        <v>8159</v>
      </c>
      <c r="L795" s="5">
        <v>6.6</v>
      </c>
      <c r="M795" t="str" cm="1">
        <f t="array" ref="M795">_xlfn.IFS(L795&lt;=2,"Flop",L795&lt;=5,"Average",L795&lt;=7,"Hit",L795&lt;=9,"Superhit",L795&gt;9,"BlockBuster")</f>
        <v>Hit</v>
      </c>
      <c r="N795" s="6">
        <v>63246</v>
      </c>
      <c r="O795" s="6" t="str" cm="1">
        <f t="array" ref="O795">_xlfn.IFS(N795&lt;=100000,"Low",N795&lt;=500000,"Median",N795&lt;=1500000,"High",N795&gt;1500000,"Very High")</f>
        <v>Low</v>
      </c>
      <c r="P795">
        <v>75000000</v>
      </c>
      <c r="Q795">
        <v>36754634</v>
      </c>
      <c r="R795">
        <f t="shared" si="122"/>
        <v>-38245366</v>
      </c>
      <c r="S795" t="str">
        <f t="shared" si="123"/>
        <v>Loss</v>
      </c>
      <c r="T795" s="1">
        <v>36690</v>
      </c>
      <c r="U795" t="s">
        <v>1688</v>
      </c>
      <c r="V795" s="14">
        <v>36690</v>
      </c>
      <c r="W795" t="str">
        <f t="shared" si="124"/>
        <v>June</v>
      </c>
      <c r="X795" s="4" t="str">
        <f t="shared" si="125"/>
        <v>2000</v>
      </c>
      <c r="Y795" s="6">
        <f t="shared" si="126"/>
        <v>2000</v>
      </c>
      <c r="Z795" s="4" t="str">
        <f t="shared" si="127"/>
        <v>13</v>
      </c>
      <c r="AA795" s="6">
        <f t="shared" si="128"/>
        <v>13</v>
      </c>
      <c r="AB795" t="str">
        <f t="shared" si="129"/>
        <v>Tuesday</v>
      </c>
    </row>
    <row r="796" spans="1:28" x14ac:dyDescent="0.25">
      <c r="A796" s="3" t="s">
        <v>2022</v>
      </c>
      <c r="B796" t="s">
        <v>2023</v>
      </c>
      <c r="C796" s="3" t="s">
        <v>2023</v>
      </c>
      <c r="D796" s="6">
        <v>0</v>
      </c>
      <c r="E796" s="6">
        <v>136</v>
      </c>
      <c r="F796" s="6">
        <f t="shared" si="120"/>
        <v>2</v>
      </c>
      <c r="G796" s="6">
        <f t="shared" si="121"/>
        <v>16</v>
      </c>
      <c r="H796" s="6" t="str" cm="1">
        <f t="array" ref="H796">_xlfn.IFS(E796&lt;=80,"Series",E796&lt;=120,"TV Movie",E796&gt;120,"Long Movie")</f>
        <v>Long Movie</v>
      </c>
      <c r="I796" t="s">
        <v>5529</v>
      </c>
      <c r="J796" t="s">
        <v>8158</v>
      </c>
      <c r="K796" t="s">
        <v>8156</v>
      </c>
      <c r="L796" s="5">
        <v>6.5</v>
      </c>
      <c r="M796" t="str" cm="1">
        <f t="array" ref="M796">_xlfn.IFS(L796&lt;=2,"Flop",L796&lt;=5,"Average",L796&lt;=7,"Hit",L796&lt;=9,"Superhit",L796&gt;9,"BlockBuster")</f>
        <v>Hit</v>
      </c>
      <c r="N796" s="6">
        <v>839870</v>
      </c>
      <c r="O796" s="6" t="str" cm="1">
        <f t="array" ref="O796">_xlfn.IFS(N796&lt;=100000,"Low",N796&lt;=500000,"Median",N796&lt;=1500000,"High",N796&gt;1500000,"Very High")</f>
        <v>High</v>
      </c>
      <c r="P796">
        <v>115000000</v>
      </c>
      <c r="Q796">
        <v>1027082707</v>
      </c>
      <c r="R796">
        <f t="shared" si="122"/>
        <v>912082707</v>
      </c>
      <c r="S796" t="str">
        <f t="shared" si="123"/>
        <v>Profit</v>
      </c>
      <c r="T796" s="1">
        <v>36296</v>
      </c>
      <c r="U796" t="s">
        <v>29</v>
      </c>
      <c r="V796" s="14">
        <v>36296</v>
      </c>
      <c r="W796" t="str">
        <f t="shared" si="124"/>
        <v>May</v>
      </c>
      <c r="X796" s="4" t="str">
        <f t="shared" si="125"/>
        <v>1999</v>
      </c>
      <c r="Y796" s="6">
        <f t="shared" si="126"/>
        <v>1999</v>
      </c>
      <c r="Z796" s="4" t="str">
        <f t="shared" si="127"/>
        <v>16</v>
      </c>
      <c r="AA796" s="6">
        <f t="shared" si="128"/>
        <v>16</v>
      </c>
      <c r="AB796" t="str">
        <f t="shared" si="129"/>
        <v>Sunday</v>
      </c>
    </row>
    <row r="797" spans="1:28" x14ac:dyDescent="0.25">
      <c r="A797" s="3" t="s">
        <v>2024</v>
      </c>
      <c r="B797" t="s">
        <v>2025</v>
      </c>
      <c r="C797" s="3" t="s">
        <v>2025</v>
      </c>
      <c r="D797" s="6">
        <v>0</v>
      </c>
      <c r="E797" s="6">
        <v>78</v>
      </c>
      <c r="F797" s="6">
        <f t="shared" si="120"/>
        <v>1</v>
      </c>
      <c r="G797" s="6">
        <f t="shared" si="121"/>
        <v>18</v>
      </c>
      <c r="H797" s="6" t="str" cm="1">
        <f t="array" ref="H797">_xlfn.IFS(E797&lt;=80,"Series",E797&lt;=120,"TV Movie",E797&gt;120,"Long Movie")</f>
        <v>Series</v>
      </c>
      <c r="I797" t="s">
        <v>8158</v>
      </c>
      <c r="J797" t="s">
        <v>8159</v>
      </c>
      <c r="K797" t="s">
        <v>132</v>
      </c>
      <c r="L797" s="5">
        <v>7.4</v>
      </c>
      <c r="M797" t="str" cm="1">
        <f t="array" ref="M797">_xlfn.IFS(L797&lt;=2,"Flop",L797&lt;=5,"Average",L797&lt;=7,"Hit",L797&lt;=9,"Superhit",L797&gt;9,"BlockBuster")</f>
        <v>Superhit</v>
      </c>
      <c r="N797" s="6">
        <v>219111</v>
      </c>
      <c r="O797" s="6" t="str" cm="1">
        <f t="array" ref="O797">_xlfn.IFS(N797&lt;=100000,"Low",N797&lt;=500000,"Median",N797&lt;=1500000,"High",N797&gt;1500000,"Very High")</f>
        <v>Median</v>
      </c>
      <c r="P797">
        <v>100000000</v>
      </c>
      <c r="Q797">
        <v>169662340</v>
      </c>
      <c r="R797">
        <f t="shared" si="122"/>
        <v>69662340</v>
      </c>
      <c r="S797" t="str">
        <f t="shared" si="123"/>
        <v>Profit</v>
      </c>
      <c r="T797" s="1">
        <v>36852</v>
      </c>
      <c r="U797" t="s">
        <v>2026</v>
      </c>
      <c r="V797" s="14">
        <v>36852</v>
      </c>
      <c r="W797" t="str">
        <f t="shared" si="124"/>
        <v>November</v>
      </c>
      <c r="X797" s="4" t="str">
        <f t="shared" si="125"/>
        <v>2000</v>
      </c>
      <c r="Y797" s="6">
        <f t="shared" si="126"/>
        <v>2000</v>
      </c>
      <c r="Z797" s="4" t="str">
        <f t="shared" si="127"/>
        <v>22</v>
      </c>
      <c r="AA797" s="6">
        <f t="shared" si="128"/>
        <v>22</v>
      </c>
      <c r="AB797" t="str">
        <f t="shared" si="129"/>
        <v>Wednesday</v>
      </c>
    </row>
    <row r="798" spans="1:28" x14ac:dyDescent="0.25">
      <c r="A798" s="3" t="s">
        <v>2027</v>
      </c>
      <c r="B798" t="s">
        <v>2028</v>
      </c>
      <c r="C798" s="3" t="s">
        <v>2028</v>
      </c>
      <c r="D798" s="6">
        <v>0</v>
      </c>
      <c r="E798" s="6">
        <v>77</v>
      </c>
      <c r="F798" s="6">
        <f t="shared" si="120"/>
        <v>1</v>
      </c>
      <c r="G798" s="6">
        <f t="shared" si="121"/>
        <v>17</v>
      </c>
      <c r="H798" s="6" t="str" cm="1">
        <f t="array" ref="H798">_xlfn.IFS(E798&lt;=80,"Series",E798&lt;=120,"TV Movie",E798&gt;120,"Long Movie")</f>
        <v>Series</v>
      </c>
      <c r="I798" t="s">
        <v>8159</v>
      </c>
      <c r="J798" t="s">
        <v>145</v>
      </c>
      <c r="K798" t="s">
        <v>8163</v>
      </c>
      <c r="L798" s="5">
        <v>7.4</v>
      </c>
      <c r="M798" t="str" cm="1">
        <f t="array" ref="M798">_xlfn.IFS(L798&lt;=2,"Flop",L798&lt;=5,"Average",L798&lt;=7,"Hit",L798&lt;=9,"Superhit",L798&gt;9,"BlockBuster")</f>
        <v>Superhit</v>
      </c>
      <c r="N798" s="6">
        <v>292772</v>
      </c>
      <c r="O798" s="6" t="str" cm="1">
        <f t="array" ref="O798">_xlfn.IFS(N798&lt;=100000,"Low",N798&lt;=500000,"Median",N798&lt;=1500000,"High",N798&gt;1500000,"Very High")</f>
        <v>Median</v>
      </c>
      <c r="P798">
        <v>40000000</v>
      </c>
      <c r="Q798">
        <v>118133252</v>
      </c>
      <c r="R798">
        <f t="shared" si="122"/>
        <v>78133252</v>
      </c>
      <c r="S798" t="str">
        <f t="shared" si="123"/>
        <v>Profit</v>
      </c>
      <c r="T798" s="1">
        <v>38602</v>
      </c>
      <c r="U798" t="s">
        <v>2029</v>
      </c>
      <c r="V798" s="14">
        <v>38602</v>
      </c>
      <c r="W798" t="str">
        <f t="shared" si="124"/>
        <v>September</v>
      </c>
      <c r="X798" s="4" t="str">
        <f t="shared" si="125"/>
        <v>2005</v>
      </c>
      <c r="Y798" s="6">
        <f t="shared" si="126"/>
        <v>2005</v>
      </c>
      <c r="Z798" s="4" t="str">
        <f t="shared" si="127"/>
        <v>7</v>
      </c>
      <c r="AA798" s="6">
        <f t="shared" si="128"/>
        <v>7</v>
      </c>
      <c r="AB798" t="str">
        <f t="shared" si="129"/>
        <v>Wednesday</v>
      </c>
    </row>
    <row r="799" spans="1:28" x14ac:dyDescent="0.25">
      <c r="A799" s="3" t="s">
        <v>2030</v>
      </c>
      <c r="B799" t="s">
        <v>2031</v>
      </c>
      <c r="C799" s="3" t="s">
        <v>2031</v>
      </c>
      <c r="D799" s="6">
        <v>0</v>
      </c>
      <c r="E799" s="6">
        <v>142</v>
      </c>
      <c r="F799" s="6">
        <f t="shared" si="120"/>
        <v>2</v>
      </c>
      <c r="G799" s="6">
        <f t="shared" si="121"/>
        <v>22</v>
      </c>
      <c r="H799" s="6" t="str" cm="1">
        <f t="array" ref="H799">_xlfn.IFS(E799&lt;=80,"Series",E799&lt;=120,"TV Movie",E799&gt;120,"Long Movie")</f>
        <v>Long Movie</v>
      </c>
      <c r="I799" t="s">
        <v>5529</v>
      </c>
      <c r="J799" t="s">
        <v>8158</v>
      </c>
      <c r="K799" t="s">
        <v>8156</v>
      </c>
      <c r="L799" s="5">
        <v>6.6</v>
      </c>
      <c r="M799" t="str" cm="1">
        <f t="array" ref="M799">_xlfn.IFS(L799&lt;=2,"Flop",L799&lt;=5,"Average",L799&lt;=7,"Hit",L799&lt;=9,"Superhit",L799&gt;9,"BlockBuster")</f>
        <v>Hit</v>
      </c>
      <c r="N799" s="6">
        <v>743643</v>
      </c>
      <c r="O799" s="6" t="str" cm="1">
        <f t="array" ref="O799">_xlfn.IFS(N799&lt;=100000,"Low",N799&lt;=500000,"Median",N799&lt;=1500000,"High",N799&gt;1500000,"Very High")</f>
        <v>High</v>
      </c>
      <c r="P799">
        <v>115000000</v>
      </c>
      <c r="Q799">
        <v>653779970</v>
      </c>
      <c r="R799">
        <f t="shared" si="122"/>
        <v>538779970</v>
      </c>
      <c r="S799" t="str">
        <f t="shared" si="123"/>
        <v>Profit</v>
      </c>
      <c r="T799" s="1">
        <v>37388</v>
      </c>
      <c r="U799" t="s">
        <v>29</v>
      </c>
      <c r="V799" s="14">
        <v>37388</v>
      </c>
      <c r="W799" t="str">
        <f t="shared" si="124"/>
        <v>May</v>
      </c>
      <c r="X799" s="4" t="str">
        <f t="shared" si="125"/>
        <v>2002</v>
      </c>
      <c r="Y799" s="6">
        <f t="shared" si="126"/>
        <v>2002</v>
      </c>
      <c r="Z799" s="4" t="str">
        <f t="shared" si="127"/>
        <v>12</v>
      </c>
      <c r="AA799" s="6">
        <f t="shared" si="128"/>
        <v>12</v>
      </c>
      <c r="AB799" t="str">
        <f t="shared" si="129"/>
        <v>Sunday</v>
      </c>
    </row>
    <row r="800" spans="1:28" x14ac:dyDescent="0.25">
      <c r="A800" s="3" t="s">
        <v>2032</v>
      </c>
      <c r="B800" t="s">
        <v>2033</v>
      </c>
      <c r="C800" s="3" t="s">
        <v>2033</v>
      </c>
      <c r="D800" s="6">
        <v>0</v>
      </c>
      <c r="E800" s="6">
        <v>140</v>
      </c>
      <c r="F800" s="6">
        <f t="shared" si="120"/>
        <v>2</v>
      </c>
      <c r="G800" s="6">
        <f t="shared" si="121"/>
        <v>20</v>
      </c>
      <c r="H800" s="6" t="str" cm="1">
        <f t="array" ref="H800">_xlfn.IFS(E800&lt;=80,"Series",E800&lt;=120,"TV Movie",E800&gt;120,"Long Movie")</f>
        <v>Long Movie</v>
      </c>
      <c r="I800" t="s">
        <v>5529</v>
      </c>
      <c r="J800" t="s">
        <v>8158</v>
      </c>
      <c r="K800" t="s">
        <v>8156</v>
      </c>
      <c r="L800" s="5">
        <v>7.6</v>
      </c>
      <c r="M800" t="str" cm="1">
        <f t="array" ref="M800">_xlfn.IFS(L800&lt;=2,"Flop",L800&lt;=5,"Average",L800&lt;=7,"Hit",L800&lt;=9,"Superhit",L800&gt;9,"BlockBuster")</f>
        <v>Superhit</v>
      </c>
      <c r="N800" s="6">
        <v>828359</v>
      </c>
      <c r="O800" s="6" t="str" cm="1">
        <f t="array" ref="O800">_xlfn.IFS(N800&lt;=100000,"Low",N800&lt;=500000,"Median",N800&lt;=1500000,"High",N800&gt;1500000,"Very High")</f>
        <v>High</v>
      </c>
      <c r="P800">
        <v>113000000</v>
      </c>
      <c r="Q800">
        <v>868390560</v>
      </c>
      <c r="R800">
        <f t="shared" si="122"/>
        <v>755390560</v>
      </c>
      <c r="S800" t="str">
        <f t="shared" si="123"/>
        <v>Profit</v>
      </c>
      <c r="T800" s="1">
        <v>38484</v>
      </c>
      <c r="U800" t="s">
        <v>29</v>
      </c>
      <c r="V800" s="14">
        <v>38484</v>
      </c>
      <c r="W800" t="str">
        <f t="shared" si="124"/>
        <v>May</v>
      </c>
      <c r="X800" s="4" t="str">
        <f t="shared" si="125"/>
        <v>2005</v>
      </c>
      <c r="Y800" s="6">
        <f t="shared" si="126"/>
        <v>2005</v>
      </c>
      <c r="Z800" s="4" t="str">
        <f t="shared" si="127"/>
        <v>12</v>
      </c>
      <c r="AA800" s="6">
        <f t="shared" si="128"/>
        <v>12</v>
      </c>
      <c r="AB800" t="str">
        <f t="shared" si="129"/>
        <v>Thursday</v>
      </c>
    </row>
    <row r="801" spans="1:28" x14ac:dyDescent="0.25">
      <c r="A801" s="3" t="s">
        <v>2034</v>
      </c>
      <c r="B801" t="s">
        <v>2035</v>
      </c>
      <c r="C801" s="3" t="s">
        <v>2035</v>
      </c>
      <c r="D801" s="6">
        <v>0</v>
      </c>
      <c r="E801" s="6">
        <v>127</v>
      </c>
      <c r="F801" s="6">
        <f t="shared" si="120"/>
        <v>2</v>
      </c>
      <c r="G801" s="6">
        <f t="shared" si="121"/>
        <v>7</v>
      </c>
      <c r="H801" s="6" t="str" cm="1">
        <f t="array" ref="H801">_xlfn.IFS(E801&lt;=80,"Series",E801&lt;=120,"TV Movie",E801&gt;120,"Long Movie")</f>
        <v>Long Movie</v>
      </c>
      <c r="I801" t="s">
        <v>5529</v>
      </c>
      <c r="J801" t="s">
        <v>8162</v>
      </c>
      <c r="K801" t="s">
        <v>3857</v>
      </c>
      <c r="L801" s="5">
        <v>6.6</v>
      </c>
      <c r="M801" t="str" cm="1">
        <f t="array" ref="M801">_xlfn.IFS(L801&lt;=2,"Flop",L801&lt;=5,"Average",L801&lt;=7,"Hit",L801&lt;=9,"Superhit",L801&gt;9,"BlockBuster")</f>
        <v>Hit</v>
      </c>
      <c r="N801" s="6">
        <v>169780</v>
      </c>
      <c r="O801" s="6" t="str" cm="1">
        <f t="array" ref="O801">_xlfn.IFS(N801&lt;=100000,"Low",N801&lt;=500000,"Median",N801&lt;=1500000,"High",N801&gt;1500000,"Very High")</f>
        <v>Median</v>
      </c>
      <c r="P801">
        <v>140000000</v>
      </c>
      <c r="Q801">
        <v>285444603</v>
      </c>
      <c r="R801">
        <f t="shared" si="122"/>
        <v>145444603</v>
      </c>
      <c r="S801" t="str">
        <f t="shared" si="123"/>
        <v>Profit</v>
      </c>
      <c r="T801" s="1">
        <v>35983</v>
      </c>
      <c r="U801" t="s">
        <v>175</v>
      </c>
      <c r="V801" s="14">
        <v>35983</v>
      </c>
      <c r="W801" t="str">
        <f t="shared" si="124"/>
        <v>July</v>
      </c>
      <c r="X801" s="4" t="str">
        <f t="shared" si="125"/>
        <v>1998</v>
      </c>
      <c r="Y801" s="6">
        <f t="shared" si="126"/>
        <v>1998</v>
      </c>
      <c r="Z801" s="4" t="str">
        <f t="shared" si="127"/>
        <v>7</v>
      </c>
      <c r="AA801" s="6">
        <f t="shared" si="128"/>
        <v>7</v>
      </c>
      <c r="AB801" t="str">
        <f t="shared" si="129"/>
        <v>Tuesday</v>
      </c>
    </row>
    <row r="802" spans="1:28" x14ac:dyDescent="0.25">
      <c r="A802" s="3" t="s">
        <v>2036</v>
      </c>
      <c r="B802" t="s">
        <v>2037</v>
      </c>
      <c r="C802" s="3" t="s">
        <v>2037</v>
      </c>
      <c r="D802" s="6">
        <v>0</v>
      </c>
      <c r="E802" s="6">
        <v>122</v>
      </c>
      <c r="F802" s="6">
        <f t="shared" si="120"/>
        <v>2</v>
      </c>
      <c r="G802" s="6">
        <f t="shared" si="121"/>
        <v>2</v>
      </c>
      <c r="H802" s="6" t="str" cm="1">
        <f t="array" ref="H802">_xlfn.IFS(E802&lt;=80,"Series",E802&lt;=120,"TV Movie",E802&gt;120,"Long Movie")</f>
        <v>Long Movie</v>
      </c>
      <c r="I802" t="s">
        <v>5529</v>
      </c>
      <c r="J802" t="s">
        <v>8162</v>
      </c>
      <c r="K802" t="s">
        <v>3857</v>
      </c>
      <c r="L802" s="5">
        <v>7.2</v>
      </c>
      <c r="M802" t="str" cm="1">
        <f t="array" ref="M802">_xlfn.IFS(L802&lt;=2,"Flop",L802&lt;=5,"Average",L802&lt;=7,"Hit",L802&lt;=9,"Superhit",L802&gt;9,"BlockBuster")</f>
        <v>Superhit</v>
      </c>
      <c r="N802" s="6">
        <v>191526</v>
      </c>
      <c r="O802" s="6" t="str" cm="1">
        <f t="array" ref="O802">_xlfn.IFS(N802&lt;=100000,"Low",N802&lt;=500000,"Median",N802&lt;=1500000,"High",N802&gt;1500000,"Very High")</f>
        <v>Median</v>
      </c>
      <c r="P802">
        <v>55000000</v>
      </c>
      <c r="Q802">
        <v>41616262</v>
      </c>
      <c r="R802">
        <f t="shared" si="122"/>
        <v>-13383738</v>
      </c>
      <c r="S802" t="str">
        <f t="shared" si="123"/>
        <v>Loss</v>
      </c>
      <c r="T802">
        <v>1998</v>
      </c>
      <c r="U802" t="s">
        <v>2038</v>
      </c>
      <c r="V802" s="14">
        <v>1998</v>
      </c>
      <c r="W802" t="str">
        <f t="shared" si="124"/>
        <v>June</v>
      </c>
      <c r="X802" s="4" t="str">
        <f t="shared" si="125"/>
        <v>1905</v>
      </c>
      <c r="Y802" s="6">
        <f t="shared" si="126"/>
        <v>1905</v>
      </c>
      <c r="Z802" s="4" t="str">
        <f t="shared" si="127"/>
        <v>20</v>
      </c>
      <c r="AA802" s="6">
        <f t="shared" si="128"/>
        <v>20</v>
      </c>
      <c r="AB802" t="str">
        <f t="shared" si="129"/>
        <v>Tuesday</v>
      </c>
    </row>
    <row r="803" spans="1:28" x14ac:dyDescent="0.25">
      <c r="A803" s="3" t="s">
        <v>2039</v>
      </c>
      <c r="B803" t="s">
        <v>2040</v>
      </c>
      <c r="C803" s="3" t="s">
        <v>2040</v>
      </c>
      <c r="D803" s="6">
        <v>0</v>
      </c>
      <c r="E803" s="6">
        <v>108</v>
      </c>
      <c r="F803" s="6">
        <f t="shared" si="120"/>
        <v>1</v>
      </c>
      <c r="G803" s="6">
        <f t="shared" si="121"/>
        <v>48</v>
      </c>
      <c r="H803" s="6" t="str" cm="1">
        <f t="array" ref="H803">_xlfn.IFS(E803&lt;=80,"Series",E803&lt;=120,"TV Movie",E803&gt;120,"Long Movie")</f>
        <v>TV Movie</v>
      </c>
      <c r="I803" t="s">
        <v>5529</v>
      </c>
      <c r="J803" t="s">
        <v>8158</v>
      </c>
      <c r="K803" t="s">
        <v>132</v>
      </c>
      <c r="L803" s="5">
        <v>6.2</v>
      </c>
      <c r="M803" t="str" cm="1">
        <f t="array" ref="M803">_xlfn.IFS(L803&lt;=2,"Flop",L803&lt;=5,"Average",L803&lt;=7,"Hit",L803&lt;=9,"Superhit",L803&gt;9,"BlockBuster")</f>
        <v>Hit</v>
      </c>
      <c r="N803" s="6">
        <v>104118</v>
      </c>
      <c r="O803" s="6" t="str" cm="1">
        <f t="array" ref="O803">_xlfn.IFS(N803&lt;=100000,"Low",N803&lt;=500000,"Median",N803&lt;=1500000,"High",N803&gt;1500000,"Very High")</f>
        <v>Median</v>
      </c>
      <c r="P803">
        <v>40000000</v>
      </c>
      <c r="Q803">
        <v>54682547</v>
      </c>
      <c r="R803">
        <f t="shared" si="122"/>
        <v>14682547</v>
      </c>
      <c r="S803" t="str">
        <f t="shared" si="123"/>
        <v>Profit</v>
      </c>
      <c r="T803" s="1">
        <v>35986</v>
      </c>
      <c r="U803" t="s">
        <v>470</v>
      </c>
      <c r="V803" s="14">
        <v>35986</v>
      </c>
      <c r="W803" t="str">
        <f t="shared" si="124"/>
        <v>July</v>
      </c>
      <c r="X803" s="4" t="str">
        <f t="shared" si="125"/>
        <v>1998</v>
      </c>
      <c r="Y803" s="6">
        <f t="shared" si="126"/>
        <v>1998</v>
      </c>
      <c r="Z803" s="4" t="str">
        <f t="shared" si="127"/>
        <v>10</v>
      </c>
      <c r="AA803" s="6">
        <f t="shared" si="128"/>
        <v>10</v>
      </c>
      <c r="AB803" t="str">
        <f t="shared" si="129"/>
        <v>Friday</v>
      </c>
    </row>
    <row r="804" spans="1:28" x14ac:dyDescent="0.25">
      <c r="A804" s="3" t="s">
        <v>2041</v>
      </c>
      <c r="B804" t="s">
        <v>2042</v>
      </c>
      <c r="C804" s="3" t="s">
        <v>2042</v>
      </c>
      <c r="D804" s="6">
        <v>0</v>
      </c>
      <c r="E804" s="6">
        <v>103</v>
      </c>
      <c r="F804" s="6">
        <f t="shared" si="120"/>
        <v>1</v>
      </c>
      <c r="G804" s="6">
        <f t="shared" si="121"/>
        <v>43</v>
      </c>
      <c r="H804" s="6" t="str" cm="1">
        <f t="array" ref="H804">_xlfn.IFS(E804&lt;=80,"Series",E804&lt;=120,"TV Movie",E804&gt;120,"Long Movie")</f>
        <v>TV Movie</v>
      </c>
      <c r="I804" t="s">
        <v>132</v>
      </c>
      <c r="J804" t="s">
        <v>8162</v>
      </c>
      <c r="K804" t="s">
        <v>5802</v>
      </c>
      <c r="L804" s="5">
        <v>6.7</v>
      </c>
      <c r="M804" t="str" cm="1">
        <f t="array" ref="M804">_xlfn.IFS(L804&lt;=2,"Flop",L804&lt;=5,"Average",L804&lt;=7,"Hit",L804&lt;=9,"Superhit",L804&gt;9,"BlockBuster")</f>
        <v>Hit</v>
      </c>
      <c r="N804" s="6">
        <v>159720</v>
      </c>
      <c r="O804" s="6" t="str" cm="1">
        <f t="array" ref="O804">_xlfn.IFS(N804&lt;=100000,"Low",N804&lt;=500000,"Median",N804&lt;=1500000,"High",N804&gt;1500000,"Very High")</f>
        <v>Median</v>
      </c>
      <c r="P804">
        <v>80000000</v>
      </c>
      <c r="Q804">
        <v>176885658</v>
      </c>
      <c r="R804">
        <f t="shared" si="122"/>
        <v>96885658</v>
      </c>
      <c r="S804" t="str">
        <f t="shared" si="123"/>
        <v>Profit</v>
      </c>
      <c r="T804" s="1">
        <v>36224</v>
      </c>
      <c r="U804" t="s">
        <v>276</v>
      </c>
      <c r="V804" s="14">
        <v>36224</v>
      </c>
      <c r="W804" t="str">
        <f t="shared" si="124"/>
        <v>March</v>
      </c>
      <c r="X804" s="4" t="str">
        <f t="shared" si="125"/>
        <v>1999</v>
      </c>
      <c r="Y804" s="6">
        <f t="shared" si="126"/>
        <v>1999</v>
      </c>
      <c r="Z804" s="4" t="str">
        <f t="shared" si="127"/>
        <v>5</v>
      </c>
      <c r="AA804" s="6">
        <f t="shared" si="128"/>
        <v>5</v>
      </c>
      <c r="AB804" t="str">
        <f t="shared" si="129"/>
        <v>Friday</v>
      </c>
    </row>
    <row r="805" spans="1:28" x14ac:dyDescent="0.25">
      <c r="A805" s="3" t="s">
        <v>2043</v>
      </c>
      <c r="B805" t="s">
        <v>2044</v>
      </c>
      <c r="C805" s="3" t="s">
        <v>2044</v>
      </c>
      <c r="D805" s="6">
        <v>0</v>
      </c>
      <c r="E805" s="6">
        <v>108</v>
      </c>
      <c r="F805" s="6">
        <f t="shared" si="120"/>
        <v>1</v>
      </c>
      <c r="G805" s="6">
        <f t="shared" si="121"/>
        <v>48</v>
      </c>
      <c r="H805" s="6" t="str" cm="1">
        <f t="array" ref="H805">_xlfn.IFS(E805&lt;=80,"Series",E805&lt;=120,"TV Movie",E805&gt;120,"Long Movie")</f>
        <v>TV Movie</v>
      </c>
      <c r="I805" t="s">
        <v>132</v>
      </c>
      <c r="J805" t="s">
        <v>8162</v>
      </c>
      <c r="K805" t="s">
        <v>145</v>
      </c>
      <c r="L805" s="5">
        <v>6.8</v>
      </c>
      <c r="M805" t="str" cm="1">
        <f t="array" ref="M805">_xlfn.IFS(L805&lt;=2,"Flop",L805&lt;=5,"Average",L805&lt;=7,"Hit",L805&lt;=9,"Superhit",L805&gt;9,"BlockBuster")</f>
        <v>Hit</v>
      </c>
      <c r="N805" s="6">
        <v>53741</v>
      </c>
      <c r="O805" s="6" t="str" cm="1">
        <f t="array" ref="O805">_xlfn.IFS(N805&lt;=100000,"Low",N805&lt;=500000,"Median",N805&lt;=1500000,"High",N805&gt;1500000,"Very High")</f>
        <v>Low</v>
      </c>
      <c r="P805">
        <v>80000000</v>
      </c>
      <c r="Q805">
        <v>73475268</v>
      </c>
      <c r="R805">
        <f t="shared" si="122"/>
        <v>-6524732</v>
      </c>
      <c r="S805" t="str">
        <f t="shared" si="123"/>
        <v>Loss</v>
      </c>
      <c r="T805" s="1">
        <v>36263</v>
      </c>
      <c r="U805" t="s">
        <v>2045</v>
      </c>
      <c r="V805" s="14">
        <v>36263</v>
      </c>
      <c r="W805" t="str">
        <f t="shared" si="124"/>
        <v>April</v>
      </c>
      <c r="X805" s="4" t="str">
        <f t="shared" si="125"/>
        <v>1999</v>
      </c>
      <c r="Y805" s="6">
        <f t="shared" si="126"/>
        <v>1999</v>
      </c>
      <c r="Z805" s="4" t="str">
        <f t="shared" si="127"/>
        <v>13</v>
      </c>
      <c r="AA805" s="6">
        <f t="shared" si="128"/>
        <v>13</v>
      </c>
      <c r="AB805" t="str">
        <f t="shared" si="129"/>
        <v>Tuesday</v>
      </c>
    </row>
    <row r="806" spans="1:28" x14ac:dyDescent="0.25">
      <c r="A806" s="3" t="s">
        <v>2046</v>
      </c>
      <c r="B806" t="s">
        <v>2047</v>
      </c>
      <c r="C806" s="3" t="s">
        <v>2047</v>
      </c>
      <c r="D806" s="6">
        <v>0</v>
      </c>
      <c r="E806" s="6">
        <v>112</v>
      </c>
      <c r="F806" s="6">
        <f t="shared" si="120"/>
        <v>1</v>
      </c>
      <c r="G806" s="6">
        <f t="shared" si="121"/>
        <v>52</v>
      </c>
      <c r="H806" s="6" t="str" cm="1">
        <f t="array" ref="H806">_xlfn.IFS(E806&lt;=80,"Series",E806&lt;=120,"TV Movie",E806&gt;120,"Long Movie")</f>
        <v>TV Movie</v>
      </c>
      <c r="I806" t="s">
        <v>132</v>
      </c>
      <c r="J806" t="s">
        <v>145</v>
      </c>
      <c r="K806" t="s">
        <v>8157</v>
      </c>
      <c r="L806" s="5">
        <v>6.7</v>
      </c>
      <c r="M806" t="str" cm="1">
        <f t="array" ref="M806">_xlfn.IFS(L806&lt;=2,"Flop",L806&lt;=5,"Average",L806&lt;=7,"Hit",L806&lt;=9,"Superhit",L806&gt;9,"BlockBuster")</f>
        <v>Hit</v>
      </c>
      <c r="N806" s="6">
        <v>70147</v>
      </c>
      <c r="O806" s="6" t="str" cm="1">
        <f t="array" ref="O806">_xlfn.IFS(N806&lt;=100000,"Low",N806&lt;=500000,"Median",N806&lt;=1500000,"High",N806&gt;1500000,"Very High")</f>
        <v>Low</v>
      </c>
      <c r="P806">
        <v>35000000</v>
      </c>
      <c r="Q806">
        <v>40263020</v>
      </c>
      <c r="R806">
        <f t="shared" si="122"/>
        <v>5263020</v>
      </c>
      <c r="S806" t="str">
        <f t="shared" si="123"/>
        <v>Profit</v>
      </c>
      <c r="T806" s="1">
        <v>36187</v>
      </c>
      <c r="U806" t="s">
        <v>493</v>
      </c>
      <c r="V806" s="14">
        <v>36187</v>
      </c>
      <c r="W806" t="str">
        <f t="shared" si="124"/>
        <v>January</v>
      </c>
      <c r="X806" s="4" t="str">
        <f t="shared" si="125"/>
        <v>1999</v>
      </c>
      <c r="Y806" s="6">
        <f t="shared" si="126"/>
        <v>1999</v>
      </c>
      <c r="Z806" s="4" t="str">
        <f t="shared" si="127"/>
        <v>27</v>
      </c>
      <c r="AA806" s="6">
        <f t="shared" si="128"/>
        <v>27</v>
      </c>
      <c r="AB806" t="str">
        <f t="shared" si="129"/>
        <v>Wednesday</v>
      </c>
    </row>
    <row r="807" spans="1:28" x14ac:dyDescent="0.25">
      <c r="A807" s="3" t="s">
        <v>2048</v>
      </c>
      <c r="B807" t="s">
        <v>2049</v>
      </c>
      <c r="C807" s="3" t="s">
        <v>2049</v>
      </c>
      <c r="D807" s="6">
        <v>0</v>
      </c>
      <c r="E807" s="6">
        <v>126</v>
      </c>
      <c r="F807" s="6">
        <f t="shared" si="120"/>
        <v>2</v>
      </c>
      <c r="G807" s="6">
        <f t="shared" si="121"/>
        <v>6</v>
      </c>
      <c r="H807" s="6" t="str" cm="1">
        <f t="array" ref="H807">_xlfn.IFS(E807&lt;=80,"Series",E807&lt;=120,"TV Movie",E807&gt;120,"Long Movie")</f>
        <v>Long Movie</v>
      </c>
      <c r="I807" t="s">
        <v>145</v>
      </c>
      <c r="J807" t="s">
        <v>8157</v>
      </c>
      <c r="K807" t="s">
        <v>5802</v>
      </c>
      <c r="L807" s="5">
        <v>7.4</v>
      </c>
      <c r="M807" t="str" cm="1">
        <f t="array" ref="M807">_xlfn.IFS(L807&lt;=2,"Flop",L807&lt;=5,"Average",L807&lt;=7,"Hit",L807&lt;=9,"Superhit",L807&gt;9,"BlockBuster")</f>
        <v>Superhit</v>
      </c>
      <c r="N807" s="6">
        <v>103474</v>
      </c>
      <c r="O807" s="6" t="str" cm="1">
        <f t="array" ref="O807">_xlfn.IFS(N807&lt;=100000,"Low",N807&lt;=500000,"Median",N807&lt;=1500000,"High",N807&gt;1500000,"Very High")</f>
        <v>Median</v>
      </c>
      <c r="P807">
        <v>24000000</v>
      </c>
      <c r="Q807">
        <v>88545092</v>
      </c>
      <c r="R807">
        <f t="shared" si="122"/>
        <v>64545092</v>
      </c>
      <c r="S807" t="str">
        <f t="shared" si="123"/>
        <v>Profit</v>
      </c>
      <c r="T807" s="1">
        <v>36410</v>
      </c>
      <c r="U807" t="s">
        <v>1286</v>
      </c>
      <c r="V807" s="14">
        <v>36410</v>
      </c>
      <c r="W807" t="str">
        <f t="shared" si="124"/>
        <v>September</v>
      </c>
      <c r="X807" s="4" t="str">
        <f t="shared" si="125"/>
        <v>1999</v>
      </c>
      <c r="Y807" s="6">
        <f t="shared" si="126"/>
        <v>1999</v>
      </c>
      <c r="Z807" s="4" t="str">
        <f t="shared" si="127"/>
        <v>7</v>
      </c>
      <c r="AA807" s="6">
        <f t="shared" si="128"/>
        <v>7</v>
      </c>
      <c r="AB807" t="str">
        <f t="shared" si="129"/>
        <v>Tuesday</v>
      </c>
    </row>
    <row r="808" spans="1:28" x14ac:dyDescent="0.25">
      <c r="A808" s="3" t="s">
        <v>2050</v>
      </c>
      <c r="B808" t="s">
        <v>2051</v>
      </c>
      <c r="C808" s="3" t="s">
        <v>2051</v>
      </c>
      <c r="D808" s="6">
        <v>0</v>
      </c>
      <c r="E808" s="6">
        <v>136</v>
      </c>
      <c r="F808" s="6">
        <f t="shared" si="120"/>
        <v>2</v>
      </c>
      <c r="G808" s="6">
        <f t="shared" si="121"/>
        <v>16</v>
      </c>
      <c r="H808" s="6" t="str" cm="1">
        <f t="array" ref="H808">_xlfn.IFS(E808&lt;=80,"Series",E808&lt;=120,"TV Movie",E808&gt;120,"Long Movie")</f>
        <v>Long Movie</v>
      </c>
      <c r="I808" t="s">
        <v>145</v>
      </c>
      <c r="J808" t="s">
        <v>8168</v>
      </c>
      <c r="K808" t="s">
        <v>5802</v>
      </c>
      <c r="L808" s="5">
        <v>6.9</v>
      </c>
      <c r="M808" t="str" cm="1">
        <f t="array" ref="M808">_xlfn.IFS(L808&lt;=2,"Flop",L808&lt;=5,"Average",L808&lt;=7,"Hit",L808&lt;=9,"Superhit",L808&gt;9,"BlockBuster")</f>
        <v>Hit</v>
      </c>
      <c r="N808" s="6">
        <v>50627</v>
      </c>
      <c r="O808" s="6" t="str" cm="1">
        <f t="array" ref="O808">_xlfn.IFS(N808&lt;=100000,"Low",N808&lt;=500000,"Median",N808&lt;=1500000,"High",N808&gt;1500000,"Very High")</f>
        <v>Low</v>
      </c>
      <c r="P808">
        <v>25000000</v>
      </c>
      <c r="Q808">
        <v>21567853</v>
      </c>
      <c r="R808">
        <f t="shared" si="122"/>
        <v>-3432147</v>
      </c>
      <c r="S808" t="str">
        <f t="shared" si="123"/>
        <v>Loss</v>
      </c>
      <c r="T808" s="1">
        <v>35910</v>
      </c>
      <c r="U808" t="s">
        <v>858</v>
      </c>
      <c r="V808" s="14">
        <v>35910</v>
      </c>
      <c r="W808" t="str">
        <f t="shared" si="124"/>
        <v>April</v>
      </c>
      <c r="X808" s="4" t="str">
        <f t="shared" si="125"/>
        <v>1998</v>
      </c>
      <c r="Y808" s="6">
        <f t="shared" si="126"/>
        <v>1998</v>
      </c>
      <c r="Z808" s="4" t="str">
        <f t="shared" si="127"/>
        <v>25</v>
      </c>
      <c r="AA808" s="6">
        <f t="shared" si="128"/>
        <v>25</v>
      </c>
      <c r="AB808" t="str">
        <f t="shared" si="129"/>
        <v>Saturday</v>
      </c>
    </row>
    <row r="809" spans="1:28" x14ac:dyDescent="0.25">
      <c r="A809" s="3" t="s">
        <v>2052</v>
      </c>
      <c r="B809" t="s">
        <v>2053</v>
      </c>
      <c r="C809" s="3" t="s">
        <v>2053</v>
      </c>
      <c r="D809" s="6">
        <v>0</v>
      </c>
      <c r="E809" s="6">
        <v>123</v>
      </c>
      <c r="F809" s="6">
        <f t="shared" si="120"/>
        <v>2</v>
      </c>
      <c r="G809" s="6">
        <f t="shared" si="121"/>
        <v>3</v>
      </c>
      <c r="H809" s="6" t="str" cm="1">
        <f t="array" ref="H809">_xlfn.IFS(E809&lt;=80,"Series",E809&lt;=120,"TV Movie",E809&gt;120,"Long Movie")</f>
        <v>Long Movie</v>
      </c>
      <c r="I809" t="s">
        <v>132</v>
      </c>
      <c r="J809" t="s">
        <v>8162</v>
      </c>
      <c r="K809" t="s">
        <v>8157</v>
      </c>
      <c r="L809" s="5">
        <v>6.2</v>
      </c>
      <c r="M809" t="str" cm="1">
        <f t="array" ref="M809">_xlfn.IFS(L809&lt;=2,"Flop",L809&lt;=5,"Average",L809&lt;=7,"Hit",L809&lt;=9,"Superhit",L809&gt;9,"BlockBuster")</f>
        <v>Hit</v>
      </c>
      <c r="N809" s="6">
        <v>57064</v>
      </c>
      <c r="O809" s="6" t="str" cm="1">
        <f t="array" ref="O809">_xlfn.IFS(N809&lt;=100000,"Low",N809&lt;=500000,"Median",N809&lt;=1500000,"High",N809&gt;1500000,"Very High")</f>
        <v>Low</v>
      </c>
      <c r="P809">
        <v>35000000</v>
      </c>
      <c r="Q809">
        <v>57756408</v>
      </c>
      <c r="R809">
        <f t="shared" si="122"/>
        <v>22756408</v>
      </c>
      <c r="S809" t="str">
        <f t="shared" si="123"/>
        <v>Profit</v>
      </c>
      <c r="T809" s="1">
        <v>36973</v>
      </c>
      <c r="U809" t="s">
        <v>2054</v>
      </c>
      <c r="V809" s="14">
        <v>36973</v>
      </c>
      <c r="W809" t="str">
        <f t="shared" si="124"/>
        <v>March</v>
      </c>
      <c r="X809" s="4" t="str">
        <f t="shared" si="125"/>
        <v>2001</v>
      </c>
      <c r="Y809" s="6">
        <f t="shared" si="126"/>
        <v>2001</v>
      </c>
      <c r="Z809" s="4" t="str">
        <f t="shared" si="127"/>
        <v>23</v>
      </c>
      <c r="AA809" s="6">
        <f t="shared" si="128"/>
        <v>23</v>
      </c>
      <c r="AB809" t="str">
        <f t="shared" si="129"/>
        <v>Friday</v>
      </c>
    </row>
    <row r="810" spans="1:28" x14ac:dyDescent="0.25">
      <c r="A810" s="3" t="s">
        <v>2055</v>
      </c>
      <c r="B810" t="s">
        <v>2056</v>
      </c>
      <c r="C810" s="3" t="s">
        <v>2056</v>
      </c>
      <c r="D810" s="6">
        <v>0</v>
      </c>
      <c r="E810" s="6">
        <v>124</v>
      </c>
      <c r="F810" s="6">
        <f t="shared" si="120"/>
        <v>2</v>
      </c>
      <c r="G810" s="6">
        <f t="shared" si="121"/>
        <v>4</v>
      </c>
      <c r="H810" s="6" t="str" cm="1">
        <f t="array" ref="H810">_xlfn.IFS(E810&lt;=80,"Series",E810&lt;=120,"TV Movie",E810&gt;120,"Long Movie")</f>
        <v>Long Movie</v>
      </c>
      <c r="I810" t="s">
        <v>132</v>
      </c>
      <c r="J810" t="s">
        <v>145</v>
      </c>
      <c r="K810" t="s">
        <v>8157</v>
      </c>
      <c r="L810" s="5">
        <v>7.2</v>
      </c>
      <c r="M810" t="str" cm="1">
        <f t="array" ref="M810">_xlfn.IFS(L810&lt;=2,"Flop",L810&lt;=5,"Average",L810&lt;=7,"Hit",L810&lt;=9,"Superhit",L810&gt;9,"BlockBuster")</f>
        <v>Superhit</v>
      </c>
      <c r="N810" s="6">
        <v>331712</v>
      </c>
      <c r="O810" s="6" t="str" cm="1">
        <f t="array" ref="O810">_xlfn.IFS(N810&lt;=100000,"Low",N810&lt;=500000,"Median",N810&lt;=1500000,"High",N810&gt;1500000,"Very High")</f>
        <v>Median</v>
      </c>
      <c r="P810">
        <v>42000000</v>
      </c>
      <c r="Q810">
        <v>363889678</v>
      </c>
      <c r="R810">
        <f t="shared" si="122"/>
        <v>321889678</v>
      </c>
      <c r="S810" t="str">
        <f t="shared" si="123"/>
        <v>Profit</v>
      </c>
      <c r="T810" s="1">
        <v>36277</v>
      </c>
      <c r="U810" t="s">
        <v>2057</v>
      </c>
      <c r="V810" s="14">
        <v>36277</v>
      </c>
      <c r="W810" t="str">
        <f t="shared" si="124"/>
        <v>April</v>
      </c>
      <c r="X810" s="4" t="str">
        <f t="shared" si="125"/>
        <v>1999</v>
      </c>
      <c r="Y810" s="6">
        <f t="shared" si="126"/>
        <v>1999</v>
      </c>
      <c r="Z810" s="4" t="str">
        <f t="shared" si="127"/>
        <v>27</v>
      </c>
      <c r="AA810" s="6">
        <f t="shared" si="128"/>
        <v>27</v>
      </c>
      <c r="AB810" t="str">
        <f t="shared" si="129"/>
        <v>Tuesday</v>
      </c>
    </row>
    <row r="811" spans="1:28" x14ac:dyDescent="0.25">
      <c r="A811" s="3" t="s">
        <v>2058</v>
      </c>
      <c r="B811" t="s">
        <v>2059</v>
      </c>
      <c r="C811" s="3" t="s">
        <v>2059</v>
      </c>
      <c r="D811" s="6">
        <v>0</v>
      </c>
      <c r="E811" s="6">
        <v>118</v>
      </c>
      <c r="F811" s="6">
        <f t="shared" si="120"/>
        <v>1</v>
      </c>
      <c r="G811" s="6">
        <f t="shared" si="121"/>
        <v>58</v>
      </c>
      <c r="H811" s="6" t="str" cm="1">
        <f t="array" ref="H811">_xlfn.IFS(E811&lt;=80,"Series",E811&lt;=120,"TV Movie",E811&gt;120,"Long Movie")</f>
        <v>TV Movie</v>
      </c>
      <c r="I811" t="s">
        <v>8160</v>
      </c>
      <c r="J811" t="s">
        <v>132</v>
      </c>
      <c r="K811" t="s">
        <v>145</v>
      </c>
      <c r="L811" s="5">
        <v>7.4</v>
      </c>
      <c r="M811" t="str" cm="1">
        <f t="array" ref="M811">_xlfn.IFS(L811&lt;=2,"Flop",L811&lt;=5,"Average",L811&lt;=7,"Hit",L811&lt;=9,"Superhit",L811&gt;9,"BlockBuster")</f>
        <v>Superhit</v>
      </c>
      <c r="N811" s="6">
        <v>135534</v>
      </c>
      <c r="O811" s="6" t="str" cm="1">
        <f t="array" ref="O811">_xlfn.IFS(N811&lt;=100000,"Low",N811&lt;=500000,"Median",N811&lt;=1500000,"High",N811&gt;1500000,"Very High")</f>
        <v>Median</v>
      </c>
      <c r="P811">
        <v>82000000</v>
      </c>
      <c r="Q811">
        <v>47434430</v>
      </c>
      <c r="R811">
        <f t="shared" si="122"/>
        <v>-34565570</v>
      </c>
      <c r="S811" t="str">
        <f t="shared" si="123"/>
        <v>Loss</v>
      </c>
      <c r="T811" s="1">
        <v>36501</v>
      </c>
      <c r="U811" t="s">
        <v>146</v>
      </c>
      <c r="V811" s="14">
        <v>36501</v>
      </c>
      <c r="W811" t="str">
        <f t="shared" si="124"/>
        <v>December</v>
      </c>
      <c r="X811" s="4" t="str">
        <f t="shared" si="125"/>
        <v>1999</v>
      </c>
      <c r="Y811" s="6">
        <f t="shared" si="126"/>
        <v>1999</v>
      </c>
      <c r="Z811" s="4" t="str">
        <f t="shared" si="127"/>
        <v>7</v>
      </c>
      <c r="AA811" s="6">
        <f t="shared" si="128"/>
        <v>7</v>
      </c>
      <c r="AB811" t="str">
        <f t="shared" si="129"/>
        <v>Tuesday</v>
      </c>
    </row>
    <row r="812" spans="1:28" x14ac:dyDescent="0.25">
      <c r="A812" s="3" t="s">
        <v>2060</v>
      </c>
      <c r="B812" t="s">
        <v>2061</v>
      </c>
      <c r="C812" s="3" t="s">
        <v>2061</v>
      </c>
      <c r="D812" s="6">
        <v>0</v>
      </c>
      <c r="E812" s="6">
        <v>90</v>
      </c>
      <c r="F812" s="6">
        <f t="shared" si="120"/>
        <v>1</v>
      </c>
      <c r="G812" s="6">
        <f t="shared" si="121"/>
        <v>30</v>
      </c>
      <c r="H812" s="6" t="str" cm="1">
        <f t="array" ref="H812">_xlfn.IFS(E812&lt;=80,"Series",E812&lt;=120,"TV Movie",E812&gt;120,"Long Movie")</f>
        <v>TV Movie</v>
      </c>
      <c r="I812" t="s">
        <v>8158</v>
      </c>
      <c r="J812" t="s">
        <v>8159</v>
      </c>
      <c r="K812" t="s">
        <v>132</v>
      </c>
      <c r="L812" s="5">
        <v>7.9</v>
      </c>
      <c r="M812" t="str" cm="1">
        <f t="array" ref="M812">_xlfn.IFS(L812&lt;=2,"Flop",L812&lt;=5,"Average",L812&lt;=7,"Hit",L812&lt;=9,"Superhit",L812&gt;9,"BlockBuster")</f>
        <v>Superhit</v>
      </c>
      <c r="N812" s="6">
        <v>715143</v>
      </c>
      <c r="O812" s="6" t="str" cm="1">
        <f t="array" ref="O812">_xlfn.IFS(N812&lt;=100000,"Low",N812&lt;=500000,"Median",N812&lt;=1500000,"High",N812&gt;1500000,"Very High")</f>
        <v>High</v>
      </c>
      <c r="P812">
        <v>60000000</v>
      </c>
      <c r="Q812">
        <v>488441368</v>
      </c>
      <c r="R812">
        <f t="shared" si="122"/>
        <v>428441368</v>
      </c>
      <c r="S812" t="str">
        <f t="shared" si="123"/>
        <v>Profit</v>
      </c>
      <c r="T812" s="1">
        <v>37003</v>
      </c>
      <c r="U812" t="s">
        <v>2062</v>
      </c>
      <c r="V812" s="14">
        <v>37003</v>
      </c>
      <c r="W812" t="str">
        <f t="shared" si="124"/>
        <v>April</v>
      </c>
      <c r="X812" s="4" t="str">
        <f t="shared" si="125"/>
        <v>2001</v>
      </c>
      <c r="Y812" s="6">
        <f t="shared" si="126"/>
        <v>2001</v>
      </c>
      <c r="Z812" s="4" t="str">
        <f t="shared" si="127"/>
        <v>22</v>
      </c>
      <c r="AA812" s="6">
        <f t="shared" si="128"/>
        <v>22</v>
      </c>
      <c r="AB812" t="str">
        <f t="shared" si="129"/>
        <v>Sunday</v>
      </c>
    </row>
    <row r="813" spans="1:28" x14ac:dyDescent="0.25">
      <c r="A813" s="3" t="s">
        <v>2063</v>
      </c>
      <c r="B813" t="s">
        <v>2064</v>
      </c>
      <c r="C813" s="3" t="s">
        <v>2064</v>
      </c>
      <c r="D813" s="6">
        <v>0</v>
      </c>
      <c r="E813" s="6">
        <v>103</v>
      </c>
      <c r="F813" s="6">
        <f t="shared" si="120"/>
        <v>1</v>
      </c>
      <c r="G813" s="6">
        <f t="shared" si="121"/>
        <v>43</v>
      </c>
      <c r="H813" s="6" t="str" cm="1">
        <f t="array" ref="H813">_xlfn.IFS(E813&lt;=80,"Series",E813&lt;=120,"TV Movie",E813&gt;120,"Long Movie")</f>
        <v>TV Movie</v>
      </c>
      <c r="I813" t="s">
        <v>132</v>
      </c>
      <c r="J813" t="s">
        <v>8157</v>
      </c>
      <c r="K813" t="s">
        <v>5802</v>
      </c>
      <c r="L813" s="5">
        <v>7.3</v>
      </c>
      <c r="M813" t="str" cm="1">
        <f t="array" ref="M813">_xlfn.IFS(L813&lt;=2,"Flop",L813&lt;=5,"Average",L813&lt;=7,"Hit",L813&lt;=9,"Superhit",L813&gt;9,"BlockBuster")</f>
        <v>Superhit</v>
      </c>
      <c r="N813" s="6">
        <v>101980</v>
      </c>
      <c r="O813" s="6" t="str" cm="1">
        <f t="array" ref="O813">_xlfn.IFS(N813&lt;=100000,"Low",N813&lt;=500000,"Median",N813&lt;=1500000,"High",N813&gt;1500000,"Very High")</f>
        <v>Median</v>
      </c>
      <c r="P813">
        <v>25000000</v>
      </c>
      <c r="Q813">
        <v>14902041</v>
      </c>
      <c r="R813">
        <f t="shared" si="122"/>
        <v>-10097959</v>
      </c>
      <c r="S813" t="str">
        <f t="shared" si="123"/>
        <v>Loss</v>
      </c>
      <c r="T813" s="1">
        <v>36273</v>
      </c>
      <c r="U813" t="s">
        <v>2065</v>
      </c>
      <c r="V813" s="14">
        <v>36273</v>
      </c>
      <c r="W813" t="str">
        <f t="shared" si="124"/>
        <v>April</v>
      </c>
      <c r="X813" s="4" t="str">
        <f t="shared" si="125"/>
        <v>1999</v>
      </c>
      <c r="Y813" s="6">
        <f t="shared" si="126"/>
        <v>1999</v>
      </c>
      <c r="Z813" s="4" t="str">
        <f t="shared" si="127"/>
        <v>23</v>
      </c>
      <c r="AA813" s="6">
        <f t="shared" si="128"/>
        <v>23</v>
      </c>
      <c r="AB813" t="str">
        <f t="shared" si="129"/>
        <v>Friday</v>
      </c>
    </row>
    <row r="814" spans="1:28" x14ac:dyDescent="0.25">
      <c r="A814" s="3" t="s">
        <v>2066</v>
      </c>
      <c r="B814" t="s">
        <v>2067</v>
      </c>
      <c r="C814" s="3" t="s">
        <v>2067</v>
      </c>
      <c r="D814" s="6">
        <v>0</v>
      </c>
      <c r="E814" s="6">
        <v>124</v>
      </c>
      <c r="F814" s="6">
        <f t="shared" si="120"/>
        <v>2</v>
      </c>
      <c r="G814" s="6">
        <f t="shared" si="121"/>
        <v>4</v>
      </c>
      <c r="H814" s="6" t="str" cm="1">
        <f t="array" ref="H814">_xlfn.IFS(E814&lt;=80,"Series",E814&lt;=120,"TV Movie",E814&gt;120,"Long Movie")</f>
        <v>Long Movie</v>
      </c>
      <c r="I814" t="s">
        <v>8160</v>
      </c>
      <c r="J814" t="s">
        <v>145</v>
      </c>
      <c r="K814" t="s">
        <v>8167</v>
      </c>
      <c r="L814" s="5">
        <v>7.4</v>
      </c>
      <c r="M814" t="str" cm="1">
        <f t="array" ref="M814">_xlfn.IFS(L814&lt;=2,"Flop",L814&lt;=5,"Average",L814&lt;=7,"Hit",L814&lt;=9,"Superhit",L814&gt;9,"BlockBuster")</f>
        <v>Superhit</v>
      </c>
      <c r="N814" s="6">
        <v>103698</v>
      </c>
      <c r="O814" s="6" t="str" cm="1">
        <f t="array" ref="O814">_xlfn.IFS(N814&lt;=100000,"Low",N814&lt;=500000,"Median",N814&lt;=1500000,"High",N814&gt;1500000,"Very High")</f>
        <v>Median</v>
      </c>
      <c r="P814">
        <v>30000000</v>
      </c>
      <c r="Q814">
        <v>82150642</v>
      </c>
      <c r="R814">
        <f t="shared" si="122"/>
        <v>52150642</v>
      </c>
      <c r="S814" t="str">
        <f t="shared" si="123"/>
        <v>Profit</v>
      </c>
      <c r="T814" s="1">
        <v>36046</v>
      </c>
      <c r="U814" t="s">
        <v>2068</v>
      </c>
      <c r="V814" s="14">
        <v>36046</v>
      </c>
      <c r="W814" t="str">
        <f t="shared" si="124"/>
        <v>September</v>
      </c>
      <c r="X814" s="4" t="str">
        <f t="shared" si="125"/>
        <v>1998</v>
      </c>
      <c r="Y814" s="6">
        <f t="shared" si="126"/>
        <v>1998</v>
      </c>
      <c r="Z814" s="4" t="str">
        <f t="shared" si="127"/>
        <v>8</v>
      </c>
      <c r="AA814" s="6">
        <f t="shared" si="128"/>
        <v>8</v>
      </c>
      <c r="AB814" t="str">
        <f t="shared" si="129"/>
        <v>Tuesday</v>
      </c>
    </row>
    <row r="815" spans="1:28" x14ac:dyDescent="0.25">
      <c r="A815" s="3" t="s">
        <v>2069</v>
      </c>
      <c r="B815" t="s">
        <v>2070</v>
      </c>
      <c r="C815" s="3" t="s">
        <v>2070</v>
      </c>
      <c r="D815" s="6">
        <v>0</v>
      </c>
      <c r="E815" s="6">
        <v>100</v>
      </c>
      <c r="F815" s="6">
        <f t="shared" si="120"/>
        <v>1</v>
      </c>
      <c r="G815" s="6">
        <f t="shared" si="121"/>
        <v>40</v>
      </c>
      <c r="H815" s="6" t="str" cm="1">
        <f t="array" ref="H815">_xlfn.IFS(E815&lt;=80,"Series",E815&lt;=120,"TV Movie",E815&gt;120,"Long Movie")</f>
        <v>TV Movie</v>
      </c>
      <c r="I815" t="s">
        <v>132</v>
      </c>
      <c r="J815" t="s">
        <v>8157</v>
      </c>
      <c r="K815" t="s">
        <v>5802</v>
      </c>
      <c r="L815" s="5">
        <v>6.5</v>
      </c>
      <c r="M815" t="str" cm="1">
        <f t="array" ref="M815">_xlfn.IFS(L815&lt;=2,"Flop",L815&lt;=5,"Average",L815&lt;=7,"Hit",L815&lt;=9,"Superhit",L815&gt;9,"BlockBuster")</f>
        <v>Hit</v>
      </c>
      <c r="N815" s="6">
        <v>53237</v>
      </c>
      <c r="O815" s="6" t="str" cm="1">
        <f t="array" ref="O815">_xlfn.IFS(N815&lt;=100000,"Low",N815&lt;=500000,"Median",N815&lt;=1500000,"High",N815&gt;1500000,"Very High")</f>
        <v>Low</v>
      </c>
      <c r="P815">
        <v>10000000</v>
      </c>
      <c r="Q815">
        <v>25605015</v>
      </c>
      <c r="R815">
        <f t="shared" si="122"/>
        <v>15605015</v>
      </c>
      <c r="S815" t="str">
        <f t="shared" si="123"/>
        <v>Profit</v>
      </c>
      <c r="T815" s="1">
        <v>35958</v>
      </c>
      <c r="U815" t="s">
        <v>2071</v>
      </c>
      <c r="V815" s="14">
        <v>35958</v>
      </c>
      <c r="W815" t="str">
        <f t="shared" si="124"/>
        <v>June</v>
      </c>
      <c r="X815" s="4" t="str">
        <f t="shared" si="125"/>
        <v>1998</v>
      </c>
      <c r="Y815" s="6">
        <f t="shared" si="126"/>
        <v>1998</v>
      </c>
      <c r="Z815" s="4" t="str">
        <f t="shared" si="127"/>
        <v>12</v>
      </c>
      <c r="AA815" s="6">
        <f t="shared" si="128"/>
        <v>12</v>
      </c>
      <c r="AB815" t="str">
        <f t="shared" si="129"/>
        <v>Friday</v>
      </c>
    </row>
    <row r="816" spans="1:28" x14ac:dyDescent="0.25">
      <c r="A816" s="3" t="s">
        <v>2072</v>
      </c>
      <c r="B816" t="s">
        <v>2073</v>
      </c>
      <c r="C816" s="3" t="s">
        <v>2073</v>
      </c>
      <c r="D816" s="6">
        <v>0</v>
      </c>
      <c r="E816" s="6">
        <v>121</v>
      </c>
      <c r="F816" s="6">
        <f t="shared" si="120"/>
        <v>2</v>
      </c>
      <c r="G816" s="6">
        <f t="shared" si="121"/>
        <v>1</v>
      </c>
      <c r="H816" s="6" t="str" cm="1">
        <f t="array" ref="H816">_xlfn.IFS(E816&lt;=80,"Series",E816&lt;=120,"TV Movie",E816&gt;120,"Long Movie")</f>
        <v>Long Movie</v>
      </c>
      <c r="I816" t="s">
        <v>8162</v>
      </c>
      <c r="J816" t="s">
        <v>145</v>
      </c>
      <c r="K816" t="s">
        <v>5802</v>
      </c>
      <c r="L816" s="5">
        <v>7.3</v>
      </c>
      <c r="M816" t="str" cm="1">
        <f t="array" ref="M816">_xlfn.IFS(L816&lt;=2,"Flop",L816&lt;=5,"Average",L816&lt;=7,"Hit",L816&lt;=9,"Superhit",L816&gt;9,"BlockBuster")</f>
        <v>Superhit</v>
      </c>
      <c r="N816" s="6">
        <v>157785</v>
      </c>
      <c r="O816" s="6" t="str" cm="1">
        <f t="array" ref="O816">_xlfn.IFS(N816&lt;=100000,"Low",N816&lt;=500000,"Median",N816&lt;=1500000,"High",N816&gt;1500000,"Very High")</f>
        <v>Median</v>
      </c>
      <c r="P816">
        <v>12000000</v>
      </c>
      <c r="Q816">
        <v>22912409</v>
      </c>
      <c r="R816">
        <f t="shared" si="122"/>
        <v>10912409</v>
      </c>
      <c r="S816" t="str">
        <f t="shared" si="123"/>
        <v>Profit</v>
      </c>
      <c r="T816" s="1">
        <v>36032</v>
      </c>
      <c r="U816" t="s">
        <v>2074</v>
      </c>
      <c r="V816" s="14">
        <v>36032</v>
      </c>
      <c r="W816" t="str">
        <f t="shared" si="124"/>
        <v>August</v>
      </c>
      <c r="X816" s="4" t="str">
        <f t="shared" si="125"/>
        <v>1998</v>
      </c>
      <c r="Y816" s="6">
        <f t="shared" si="126"/>
        <v>1998</v>
      </c>
      <c r="Z816" s="4" t="str">
        <f t="shared" si="127"/>
        <v>25</v>
      </c>
      <c r="AA816" s="6">
        <f t="shared" si="128"/>
        <v>25</v>
      </c>
      <c r="AB816" t="str">
        <f t="shared" si="129"/>
        <v>Tuesday</v>
      </c>
    </row>
    <row r="817" spans="1:28" x14ac:dyDescent="0.25">
      <c r="A817" s="3" t="s">
        <v>2075</v>
      </c>
      <c r="B817" t="s">
        <v>2076</v>
      </c>
      <c r="C817" s="3" t="s">
        <v>2076</v>
      </c>
      <c r="D817" s="6">
        <v>0</v>
      </c>
      <c r="E817" s="6">
        <v>93</v>
      </c>
      <c r="F817" s="6">
        <f t="shared" si="120"/>
        <v>1</v>
      </c>
      <c r="G817" s="6">
        <f t="shared" si="121"/>
        <v>33</v>
      </c>
      <c r="H817" s="6" t="str" cm="1">
        <f t="array" ref="H817">_xlfn.IFS(E817&lt;=80,"Series",E817&lt;=120,"TV Movie",E817&gt;120,"Long Movie")</f>
        <v>TV Movie</v>
      </c>
      <c r="I817" t="s">
        <v>132</v>
      </c>
      <c r="J817" t="s">
        <v>145</v>
      </c>
      <c r="K817" t="s">
        <v>8157</v>
      </c>
      <c r="L817" s="5">
        <v>7.6</v>
      </c>
      <c r="M817" t="str" cm="1">
        <f t="array" ref="M817">_xlfn.IFS(L817&lt;=2,"Flop",L817&lt;=5,"Average",L817&lt;=7,"Hit",L817&lt;=9,"Superhit",L817&gt;9,"BlockBuster")</f>
        <v>Superhit</v>
      </c>
      <c r="N817" s="6">
        <v>194953</v>
      </c>
      <c r="O817" s="6" t="str" cm="1">
        <f t="array" ref="O817">_xlfn.IFS(N817&lt;=100000,"Low",N817&lt;=500000,"Median",N817&lt;=1500000,"High",N817&gt;1500000,"Very High")</f>
        <v>Median</v>
      </c>
      <c r="P817">
        <v>9000000</v>
      </c>
      <c r="Q817">
        <v>17196103</v>
      </c>
      <c r="R817">
        <f t="shared" si="122"/>
        <v>8196103</v>
      </c>
      <c r="S817" t="str">
        <f t="shared" si="123"/>
        <v>Profit</v>
      </c>
      <c r="T817" s="1">
        <v>36055</v>
      </c>
      <c r="U817" t="s">
        <v>1551</v>
      </c>
      <c r="V817" s="14">
        <v>36055</v>
      </c>
      <c r="W817" t="str">
        <f t="shared" si="124"/>
        <v>September</v>
      </c>
      <c r="X817" s="4" t="str">
        <f t="shared" si="125"/>
        <v>1998</v>
      </c>
      <c r="Y817" s="6">
        <f t="shared" si="126"/>
        <v>1998</v>
      </c>
      <c r="Z817" s="4" t="str">
        <f t="shared" si="127"/>
        <v>17</v>
      </c>
      <c r="AA817" s="6">
        <f t="shared" si="128"/>
        <v>17</v>
      </c>
      <c r="AB817" t="str">
        <f t="shared" si="129"/>
        <v>Thursday</v>
      </c>
    </row>
    <row r="818" spans="1:28" x14ac:dyDescent="0.25">
      <c r="A818" s="3" t="s">
        <v>2077</v>
      </c>
      <c r="B818" t="s">
        <v>2078</v>
      </c>
      <c r="C818" s="3" t="s">
        <v>2078</v>
      </c>
      <c r="D818" s="6">
        <v>0</v>
      </c>
      <c r="E818" s="6">
        <v>119</v>
      </c>
      <c r="F818" s="6">
        <f t="shared" si="120"/>
        <v>1</v>
      </c>
      <c r="G818" s="6">
        <f t="shared" si="121"/>
        <v>59</v>
      </c>
      <c r="H818" s="6" t="str" cm="1">
        <f t="array" ref="H818">_xlfn.IFS(E818&lt;=80,"Series",E818&lt;=120,"TV Movie",E818&gt;120,"Long Movie")</f>
        <v>TV Movie</v>
      </c>
      <c r="I818" t="s">
        <v>132</v>
      </c>
      <c r="J818" t="s">
        <v>145</v>
      </c>
      <c r="K818" t="s">
        <v>8157</v>
      </c>
      <c r="L818" s="5">
        <v>6.7</v>
      </c>
      <c r="M818" t="str" cm="1">
        <f t="array" ref="M818">_xlfn.IFS(L818&lt;=2,"Flop",L818&lt;=5,"Average",L818&lt;=7,"Hit",L818&lt;=9,"Superhit",L818&gt;9,"BlockBuster")</f>
        <v>Hit</v>
      </c>
      <c r="N818" s="6">
        <v>225057</v>
      </c>
      <c r="O818" s="6" t="str" cm="1">
        <f t="array" ref="O818">_xlfn.IFS(N818&lt;=100000,"Low",N818&lt;=500000,"Median",N818&lt;=1500000,"High",N818&gt;1500000,"Very High")</f>
        <v>Median</v>
      </c>
      <c r="P818">
        <v>65000000</v>
      </c>
      <c r="Q818">
        <v>250821495</v>
      </c>
      <c r="R818">
        <f t="shared" si="122"/>
        <v>185821495</v>
      </c>
      <c r="S818" t="str">
        <f t="shared" si="123"/>
        <v>Profit</v>
      </c>
      <c r="T818" s="1">
        <v>36147</v>
      </c>
      <c r="U818" t="s">
        <v>1270</v>
      </c>
      <c r="V818" s="14">
        <v>36147</v>
      </c>
      <c r="W818" t="str">
        <f t="shared" si="124"/>
        <v>December</v>
      </c>
      <c r="X818" s="4" t="str">
        <f t="shared" si="125"/>
        <v>1998</v>
      </c>
      <c r="Y818" s="6">
        <f t="shared" si="126"/>
        <v>1998</v>
      </c>
      <c r="Z818" s="4" t="str">
        <f t="shared" si="127"/>
        <v>18</v>
      </c>
      <c r="AA818" s="6">
        <f t="shared" si="128"/>
        <v>18</v>
      </c>
      <c r="AB818" t="str">
        <f t="shared" si="129"/>
        <v>Friday</v>
      </c>
    </row>
    <row r="819" spans="1:28" x14ac:dyDescent="0.25">
      <c r="A819" s="3" t="s">
        <v>2079</v>
      </c>
      <c r="B819" t="s">
        <v>2080</v>
      </c>
      <c r="C819" s="3" t="s">
        <v>2080</v>
      </c>
      <c r="D819" s="6">
        <v>0</v>
      </c>
      <c r="E819" s="6">
        <v>86</v>
      </c>
      <c r="F819" s="6">
        <f t="shared" si="120"/>
        <v>1</v>
      </c>
      <c r="G819" s="6">
        <f t="shared" si="121"/>
        <v>26</v>
      </c>
      <c r="H819" s="6" t="str" cm="1">
        <f t="array" ref="H819">_xlfn.IFS(E819&lt;=80,"Series",E819&lt;=120,"TV Movie",E819&gt;120,"Long Movie")</f>
        <v>TV Movie</v>
      </c>
      <c r="I819" t="s">
        <v>5529</v>
      </c>
      <c r="J819" t="s">
        <v>8158</v>
      </c>
      <c r="K819" t="s">
        <v>8159</v>
      </c>
      <c r="L819" s="5">
        <v>8.1</v>
      </c>
      <c r="M819" t="str" cm="1">
        <f t="array" ref="M819">_xlfn.IFS(L819&lt;=2,"Flop",L819&lt;=5,"Average",L819&lt;=7,"Hit",L819&lt;=9,"Superhit",L819&gt;9,"BlockBuster")</f>
        <v>Superhit</v>
      </c>
      <c r="N819" s="6">
        <v>218332</v>
      </c>
      <c r="O819" s="6" t="str" cm="1">
        <f t="array" ref="O819">_xlfn.IFS(N819&lt;=100000,"Low",N819&lt;=500000,"Median",N819&lt;=1500000,"High",N819&gt;1500000,"Very High")</f>
        <v>Median</v>
      </c>
      <c r="P819">
        <v>70000000</v>
      </c>
      <c r="Q819">
        <v>23335817</v>
      </c>
      <c r="R819">
        <f t="shared" si="122"/>
        <v>-46664183</v>
      </c>
      <c r="S819" t="str">
        <f t="shared" si="123"/>
        <v>Loss</v>
      </c>
      <c r="T819" s="1">
        <v>36372</v>
      </c>
      <c r="U819" t="s">
        <v>2081</v>
      </c>
      <c r="V819" s="14">
        <v>36372</v>
      </c>
      <c r="W819" t="str">
        <f t="shared" si="124"/>
        <v>July</v>
      </c>
      <c r="X819" s="4" t="str">
        <f t="shared" si="125"/>
        <v>1999</v>
      </c>
      <c r="Y819" s="6">
        <f t="shared" si="126"/>
        <v>1999</v>
      </c>
      <c r="Z819" s="4" t="str">
        <f t="shared" si="127"/>
        <v>31</v>
      </c>
      <c r="AA819" s="6">
        <f t="shared" si="128"/>
        <v>31</v>
      </c>
      <c r="AB819" t="str">
        <f t="shared" si="129"/>
        <v>Saturday</v>
      </c>
    </row>
    <row r="820" spans="1:28" x14ac:dyDescent="0.25">
      <c r="A820" s="3" t="s">
        <v>2082</v>
      </c>
      <c r="B820" t="s">
        <v>2083</v>
      </c>
      <c r="C820" s="3" t="s">
        <v>2083</v>
      </c>
      <c r="D820" s="6">
        <v>0</v>
      </c>
      <c r="E820" s="6">
        <v>115</v>
      </c>
      <c r="F820" s="6">
        <f t="shared" si="120"/>
        <v>1</v>
      </c>
      <c r="G820" s="6">
        <f t="shared" si="121"/>
        <v>55</v>
      </c>
      <c r="H820" s="6" t="str" cm="1">
        <f t="array" ref="H820">_xlfn.IFS(E820&lt;=80,"Series",E820&lt;=120,"TV Movie",E820&gt;120,"Long Movie")</f>
        <v>TV Movie</v>
      </c>
      <c r="I820" t="s">
        <v>8160</v>
      </c>
      <c r="J820" t="s">
        <v>132</v>
      </c>
      <c r="K820" t="s">
        <v>145</v>
      </c>
      <c r="L820" s="5">
        <v>6.8</v>
      </c>
      <c r="M820" t="str" cm="1">
        <f t="array" ref="M820">_xlfn.IFS(L820&lt;=2,"Flop",L820&lt;=5,"Average",L820&lt;=7,"Hit",L820&lt;=9,"Superhit",L820&gt;9,"BlockBuster")</f>
        <v>Hit</v>
      </c>
      <c r="N820" s="6">
        <v>120204</v>
      </c>
      <c r="O820" s="6" t="str" cm="1">
        <f t="array" ref="O820">_xlfn.IFS(N820&lt;=100000,"Low",N820&lt;=500000,"Median",N820&lt;=1500000,"High",N820&gt;1500000,"Very High")</f>
        <v>Median</v>
      </c>
      <c r="P820">
        <v>90000000</v>
      </c>
      <c r="Q820">
        <v>202292902</v>
      </c>
      <c r="R820">
        <f t="shared" si="122"/>
        <v>112292902</v>
      </c>
      <c r="S820" t="str">
        <f t="shared" si="123"/>
        <v>Profit</v>
      </c>
      <c r="T820" s="1">
        <v>36089</v>
      </c>
      <c r="U820" t="s">
        <v>1289</v>
      </c>
      <c r="V820" s="14">
        <v>36089</v>
      </c>
      <c r="W820" t="str">
        <f t="shared" si="124"/>
        <v>October</v>
      </c>
      <c r="X820" s="4" t="str">
        <f t="shared" si="125"/>
        <v>1998</v>
      </c>
      <c r="Y820" s="6">
        <f t="shared" si="126"/>
        <v>1998</v>
      </c>
      <c r="Z820" s="4" t="str">
        <f t="shared" si="127"/>
        <v>21</v>
      </c>
      <c r="AA820" s="6">
        <f t="shared" si="128"/>
        <v>21</v>
      </c>
      <c r="AB820" t="str">
        <f t="shared" si="129"/>
        <v>Wednesday</v>
      </c>
    </row>
    <row r="821" spans="1:28" x14ac:dyDescent="0.25">
      <c r="A821" s="3" t="s">
        <v>2084</v>
      </c>
      <c r="B821" t="s">
        <v>2085</v>
      </c>
      <c r="C821" s="3" t="s">
        <v>2085</v>
      </c>
      <c r="D821" s="6">
        <v>0</v>
      </c>
      <c r="E821" s="6">
        <v>119</v>
      </c>
      <c r="F821" s="6">
        <f t="shared" si="120"/>
        <v>1</v>
      </c>
      <c r="G821" s="6">
        <f t="shared" si="121"/>
        <v>59</v>
      </c>
      <c r="H821" s="6" t="str" cm="1">
        <f t="array" ref="H821">_xlfn.IFS(E821&lt;=80,"Series",E821&lt;=120,"TV Movie",E821&gt;120,"Long Movie")</f>
        <v>TV Movie</v>
      </c>
      <c r="I821" t="s">
        <v>132</v>
      </c>
      <c r="J821" t="s">
        <v>8157</v>
      </c>
      <c r="K821" t="s">
        <v>5802</v>
      </c>
      <c r="L821" s="5">
        <v>7.1</v>
      </c>
      <c r="M821" t="str" cm="1">
        <f t="array" ref="M821">_xlfn.IFS(L821&lt;=2,"Flop",L821&lt;=5,"Average",L821&lt;=7,"Hit",L821&lt;=9,"Superhit",L821&gt;9,"BlockBuster")</f>
        <v>Superhit</v>
      </c>
      <c r="N821" s="6">
        <v>323657</v>
      </c>
      <c r="O821" s="6" t="str" cm="1">
        <f t="array" ref="O821">_xlfn.IFS(N821&lt;=100000,"Low",N821&lt;=500000,"Median",N821&lt;=1500000,"High",N821&gt;1500000,"Very High")</f>
        <v>Median</v>
      </c>
      <c r="P821">
        <v>23000000</v>
      </c>
      <c r="Q821">
        <v>369884651</v>
      </c>
      <c r="R821">
        <f t="shared" si="122"/>
        <v>346884651</v>
      </c>
      <c r="S821" t="str">
        <f t="shared" si="123"/>
        <v>Profit</v>
      </c>
      <c r="T821" s="1">
        <v>35991</v>
      </c>
      <c r="U821" t="s">
        <v>1309</v>
      </c>
      <c r="V821" s="14">
        <v>35991</v>
      </c>
      <c r="W821" t="str">
        <f t="shared" si="124"/>
        <v>July</v>
      </c>
      <c r="X821" s="4" t="str">
        <f t="shared" si="125"/>
        <v>1998</v>
      </c>
      <c r="Y821" s="6">
        <f t="shared" si="126"/>
        <v>1998</v>
      </c>
      <c r="Z821" s="4" t="str">
        <f t="shared" si="127"/>
        <v>15</v>
      </c>
      <c r="AA821" s="6">
        <f t="shared" si="128"/>
        <v>15</v>
      </c>
      <c r="AB821" t="str">
        <f t="shared" si="129"/>
        <v>Wednesday</v>
      </c>
    </row>
    <row r="822" spans="1:28" x14ac:dyDescent="0.25">
      <c r="A822" s="3" t="s">
        <v>2086</v>
      </c>
      <c r="B822" t="s">
        <v>2087</v>
      </c>
      <c r="C822" s="3" t="s">
        <v>2087</v>
      </c>
      <c r="D822" s="6">
        <v>0</v>
      </c>
      <c r="E822" s="6">
        <v>100</v>
      </c>
      <c r="F822" s="6">
        <f t="shared" si="120"/>
        <v>1</v>
      </c>
      <c r="G822" s="6">
        <f t="shared" si="121"/>
        <v>40</v>
      </c>
      <c r="H822" s="6" t="str" cm="1">
        <f t="array" ref="H822">_xlfn.IFS(E822&lt;=80,"Series",E822&lt;=120,"TV Movie",E822&gt;120,"Long Movie")</f>
        <v>TV Movie</v>
      </c>
      <c r="I822" t="s">
        <v>83</v>
      </c>
      <c r="J822" t="s">
        <v>8166</v>
      </c>
      <c r="K822" t="s">
        <v>3857</v>
      </c>
      <c r="L822" s="5">
        <v>4.7</v>
      </c>
      <c r="M822" t="str" cm="1">
        <f t="array" ref="M822">_xlfn.IFS(L822&lt;=2,"Flop",L822&lt;=5,"Average",L822&lt;=7,"Hit",L822&lt;=9,"Superhit",L822&gt;9,"BlockBuster")</f>
        <v>Average</v>
      </c>
      <c r="N822" s="6">
        <v>77536</v>
      </c>
      <c r="O822" s="6" t="str" cm="1">
        <f t="array" ref="O822">_xlfn.IFS(N822&lt;=100000,"Low",N822&lt;=500000,"Median",N822&lt;=1500000,"High",N822&gt;1500000,"Very High")</f>
        <v>Low</v>
      </c>
      <c r="P822">
        <v>65000000</v>
      </c>
      <c r="Q822">
        <v>40002112</v>
      </c>
      <c r="R822">
        <f t="shared" si="122"/>
        <v>-24997888</v>
      </c>
      <c r="S822" t="str">
        <f t="shared" si="123"/>
        <v>Loss</v>
      </c>
      <c r="T822" s="1">
        <v>36112</v>
      </c>
      <c r="U822" t="s">
        <v>1487</v>
      </c>
      <c r="V822" s="14">
        <v>36112</v>
      </c>
      <c r="W822" t="str">
        <f t="shared" si="124"/>
        <v>November</v>
      </c>
      <c r="X822" s="4" t="str">
        <f t="shared" si="125"/>
        <v>1998</v>
      </c>
      <c r="Y822" s="6">
        <f t="shared" si="126"/>
        <v>1998</v>
      </c>
      <c r="Z822" s="4" t="str">
        <f t="shared" si="127"/>
        <v>13</v>
      </c>
      <c r="AA822" s="6">
        <f t="shared" si="128"/>
        <v>13</v>
      </c>
      <c r="AB822" t="str">
        <f t="shared" si="129"/>
        <v>Friday</v>
      </c>
    </row>
    <row r="823" spans="1:28" x14ac:dyDescent="0.25">
      <c r="A823" s="3" t="s">
        <v>2088</v>
      </c>
      <c r="B823" t="s">
        <v>2089</v>
      </c>
      <c r="C823" s="3" t="s">
        <v>2089</v>
      </c>
      <c r="D823" s="6">
        <v>0</v>
      </c>
      <c r="E823" s="6">
        <v>82</v>
      </c>
      <c r="F823" s="6">
        <f t="shared" si="120"/>
        <v>1</v>
      </c>
      <c r="G823" s="6">
        <f t="shared" si="121"/>
        <v>22</v>
      </c>
      <c r="H823" s="6" t="str" cm="1">
        <f t="array" ref="H823">_xlfn.IFS(E823&lt;=80,"Series",E823&lt;=120,"TV Movie",E823&gt;120,"Long Movie")</f>
        <v>TV Movie</v>
      </c>
      <c r="I823" t="s">
        <v>8158</v>
      </c>
      <c r="J823" t="s">
        <v>8159</v>
      </c>
      <c r="K823" t="s">
        <v>145</v>
      </c>
      <c r="L823" s="5">
        <v>6.4</v>
      </c>
      <c r="M823" t="str" cm="1">
        <f t="array" ref="M823">_xlfn.IFS(L823&lt;=2,"Flop",L823&lt;=5,"Average",L823&lt;=7,"Hit",L823&lt;=9,"Superhit",L823&gt;9,"BlockBuster")</f>
        <v>Hit</v>
      </c>
      <c r="N823" s="6">
        <v>65597</v>
      </c>
      <c r="O823" s="6" t="str" cm="1">
        <f t="array" ref="O823">_xlfn.IFS(N823&lt;=100000,"Low",N823&lt;=500000,"Median",N823&lt;=1500000,"High",N823&gt;1500000,"Very High")</f>
        <v>Low</v>
      </c>
      <c r="P823">
        <v>127500000</v>
      </c>
      <c r="Q823">
        <v>349822765</v>
      </c>
      <c r="R823">
        <f t="shared" si="122"/>
        <v>222322765</v>
      </c>
      <c r="S823" t="str">
        <f t="shared" si="123"/>
        <v>Profit</v>
      </c>
      <c r="T823" s="1">
        <v>36659</v>
      </c>
      <c r="U823" t="s">
        <v>2090</v>
      </c>
      <c r="V823" s="14">
        <v>36659</v>
      </c>
      <c r="W823" t="str">
        <f t="shared" si="124"/>
        <v>May</v>
      </c>
      <c r="X823" s="4" t="str">
        <f t="shared" si="125"/>
        <v>2000</v>
      </c>
      <c r="Y823" s="6">
        <f t="shared" si="126"/>
        <v>2000</v>
      </c>
      <c r="Z823" s="4" t="str">
        <f t="shared" si="127"/>
        <v>13</v>
      </c>
      <c r="AA823" s="6">
        <f t="shared" si="128"/>
        <v>13</v>
      </c>
      <c r="AB823" t="str">
        <f t="shared" si="129"/>
        <v>Saturday</v>
      </c>
    </row>
    <row r="824" spans="1:28" x14ac:dyDescent="0.25">
      <c r="A824" s="3" t="s">
        <v>2091</v>
      </c>
      <c r="B824" t="s">
        <v>2092</v>
      </c>
      <c r="C824" s="3" t="s">
        <v>2092</v>
      </c>
      <c r="D824" s="6">
        <v>0</v>
      </c>
      <c r="E824" s="6">
        <v>97</v>
      </c>
      <c r="F824" s="6">
        <f t="shared" si="120"/>
        <v>1</v>
      </c>
      <c r="G824" s="6">
        <f t="shared" si="121"/>
        <v>37</v>
      </c>
      <c r="H824" s="6" t="str" cm="1">
        <f t="array" ref="H824">_xlfn.IFS(E824&lt;=80,"Series",E824&lt;=120,"TV Movie",E824&gt;120,"Long Movie")</f>
        <v>TV Movie</v>
      </c>
      <c r="I824" t="s">
        <v>132</v>
      </c>
      <c r="J824" t="s">
        <v>5802</v>
      </c>
      <c r="K824" t="s">
        <v>5802</v>
      </c>
      <c r="L824" s="5">
        <v>6.5</v>
      </c>
      <c r="M824" t="str" cm="1">
        <f t="array" ref="M824">_xlfn.IFS(L824&lt;=2,"Flop",L824&lt;=5,"Average",L824&lt;=7,"Hit",L824&lt;=9,"Superhit",L824&gt;9,"BlockBuster")</f>
        <v>Hit</v>
      </c>
      <c r="N824" s="6">
        <v>73058</v>
      </c>
      <c r="O824" s="6" t="str" cm="1">
        <f t="array" ref="O824">_xlfn.IFS(N824&lt;=100000,"Low",N824&lt;=500000,"Median",N824&lt;=1500000,"High",N824&gt;1500000,"Very High")</f>
        <v>Low</v>
      </c>
      <c r="P824">
        <v>55000000</v>
      </c>
      <c r="Q824">
        <v>98625775</v>
      </c>
      <c r="R824">
        <f t="shared" si="122"/>
        <v>43625775</v>
      </c>
      <c r="S824" t="str">
        <f t="shared" si="123"/>
        <v>Profit</v>
      </c>
      <c r="T824" s="1">
        <v>36385</v>
      </c>
      <c r="U824" t="s">
        <v>648</v>
      </c>
      <c r="V824" s="14">
        <v>36385</v>
      </c>
      <c r="W824" t="str">
        <f t="shared" si="124"/>
        <v>August</v>
      </c>
      <c r="X824" s="4" t="str">
        <f t="shared" si="125"/>
        <v>1999</v>
      </c>
      <c r="Y824" s="6">
        <f t="shared" si="126"/>
        <v>1999</v>
      </c>
      <c r="Z824" s="4" t="str">
        <f t="shared" si="127"/>
        <v>13</v>
      </c>
      <c r="AA824" s="6">
        <f t="shared" si="128"/>
        <v>13</v>
      </c>
      <c r="AB824" t="str">
        <f t="shared" si="129"/>
        <v>Friday</v>
      </c>
    </row>
    <row r="825" spans="1:28" x14ac:dyDescent="0.25">
      <c r="A825" s="3" t="s">
        <v>2093</v>
      </c>
      <c r="B825" t="s">
        <v>2094</v>
      </c>
      <c r="C825" s="3" t="s">
        <v>2094</v>
      </c>
      <c r="D825" s="6">
        <v>0</v>
      </c>
      <c r="E825" s="6">
        <v>103</v>
      </c>
      <c r="F825" s="6">
        <f t="shared" si="120"/>
        <v>1</v>
      </c>
      <c r="G825" s="6">
        <f t="shared" si="121"/>
        <v>43</v>
      </c>
      <c r="H825" s="6" t="str" cm="1">
        <f t="array" ref="H825">_xlfn.IFS(E825&lt;=80,"Series",E825&lt;=120,"TV Movie",E825&gt;120,"Long Movie")</f>
        <v>TV Movie</v>
      </c>
      <c r="I825" t="s">
        <v>132</v>
      </c>
      <c r="J825" t="s">
        <v>8168</v>
      </c>
      <c r="K825" t="s">
        <v>5802</v>
      </c>
      <c r="L825" s="5">
        <v>6.5</v>
      </c>
      <c r="M825" t="str" cm="1">
        <f t="array" ref="M825">_xlfn.IFS(L825&lt;=2,"Flop",L825&lt;=5,"Average",L825&lt;=7,"Hit",L825&lt;=9,"Superhit",L825&gt;9,"BlockBuster")</f>
        <v>Hit</v>
      </c>
      <c r="N825" s="6">
        <v>65111</v>
      </c>
      <c r="O825" s="6" t="str" cm="1">
        <f t="array" ref="O825">_xlfn.IFS(N825&lt;=100000,"Low",N825&lt;=500000,"Median",N825&lt;=1500000,"High",N825&gt;1500000,"Very High")</f>
        <v>Low</v>
      </c>
      <c r="P825">
        <v>25000000</v>
      </c>
      <c r="Q825">
        <v>7027290</v>
      </c>
      <c r="R825">
        <f t="shared" si="122"/>
        <v>-17972710</v>
      </c>
      <c r="S825" t="str">
        <f t="shared" si="123"/>
        <v>Loss</v>
      </c>
      <c r="T825" s="1">
        <v>36004</v>
      </c>
      <c r="U825" t="s">
        <v>798</v>
      </c>
      <c r="V825" s="14">
        <v>36004</v>
      </c>
      <c r="W825" t="str">
        <f t="shared" si="124"/>
        <v>July</v>
      </c>
      <c r="X825" s="4" t="str">
        <f t="shared" si="125"/>
        <v>1998</v>
      </c>
      <c r="Y825" s="6">
        <f t="shared" si="126"/>
        <v>1998</v>
      </c>
      <c r="Z825" s="4" t="str">
        <f t="shared" si="127"/>
        <v>28</v>
      </c>
      <c r="AA825" s="6">
        <f t="shared" si="128"/>
        <v>28</v>
      </c>
      <c r="AB825" t="str">
        <f t="shared" si="129"/>
        <v>Tuesday</v>
      </c>
    </row>
    <row r="826" spans="1:28" x14ac:dyDescent="0.25">
      <c r="A826" s="3" t="s">
        <v>2095</v>
      </c>
      <c r="B826" t="s">
        <v>2096</v>
      </c>
      <c r="C826" s="3" t="s">
        <v>2096</v>
      </c>
      <c r="D826" s="6">
        <v>0</v>
      </c>
      <c r="E826" s="6">
        <v>121</v>
      </c>
      <c r="F826" s="6">
        <f t="shared" si="120"/>
        <v>2</v>
      </c>
      <c r="G826" s="6">
        <f t="shared" si="121"/>
        <v>1</v>
      </c>
      <c r="H826" s="6" t="str" cm="1">
        <f t="array" ref="H826">_xlfn.IFS(E826&lt;=80,"Series",E826&lt;=120,"TV Movie",E826&gt;120,"Long Movie")</f>
        <v>Long Movie</v>
      </c>
      <c r="I826" t="s">
        <v>5529</v>
      </c>
      <c r="J826" t="s">
        <v>132</v>
      </c>
      <c r="K826" t="s">
        <v>8156</v>
      </c>
      <c r="L826" s="5">
        <v>6.1</v>
      </c>
      <c r="M826" t="str" cm="1">
        <f t="array" ref="M826">_xlfn.IFS(L826&lt;=2,"Flop",L826&lt;=5,"Average",L826&lt;=7,"Hit",L826&lt;=9,"Superhit",L826&gt;9,"BlockBuster")</f>
        <v>Hit</v>
      </c>
      <c r="N826" s="6">
        <v>69798</v>
      </c>
      <c r="O826" s="6" t="str" cm="1">
        <f t="array" ref="O826">_xlfn.IFS(N826&lt;=100000,"Low",N826&lt;=500000,"Median",N826&lt;=1500000,"High",N826&gt;1500000,"Very High")</f>
        <v>Low</v>
      </c>
      <c r="P826">
        <v>68000000</v>
      </c>
      <c r="Q826">
        <v>33461011</v>
      </c>
      <c r="R826">
        <f t="shared" si="122"/>
        <v>-34538989</v>
      </c>
      <c r="S826" t="str">
        <f t="shared" si="123"/>
        <v>Loss</v>
      </c>
      <c r="T826" s="1">
        <v>36363</v>
      </c>
      <c r="U826" t="s">
        <v>2097</v>
      </c>
      <c r="V826" s="14">
        <v>36363</v>
      </c>
      <c r="W826" t="str">
        <f t="shared" si="124"/>
        <v>July</v>
      </c>
      <c r="X826" s="4" t="str">
        <f t="shared" si="125"/>
        <v>1999</v>
      </c>
      <c r="Y826" s="6">
        <f t="shared" si="126"/>
        <v>1999</v>
      </c>
      <c r="Z826" s="4" t="str">
        <f t="shared" si="127"/>
        <v>22</v>
      </c>
      <c r="AA826" s="6">
        <f t="shared" si="128"/>
        <v>22</v>
      </c>
      <c r="AB826" t="str">
        <f t="shared" si="129"/>
        <v>Thursday</v>
      </c>
    </row>
    <row r="827" spans="1:28" x14ac:dyDescent="0.25">
      <c r="A827" s="3" t="s">
        <v>2098</v>
      </c>
      <c r="B827" t="s">
        <v>2099</v>
      </c>
      <c r="C827" s="3" t="s">
        <v>2099</v>
      </c>
      <c r="D827" s="6">
        <v>0</v>
      </c>
      <c r="E827" s="6">
        <v>108</v>
      </c>
      <c r="F827" s="6">
        <f t="shared" si="120"/>
        <v>1</v>
      </c>
      <c r="G827" s="6">
        <f t="shared" si="121"/>
        <v>48</v>
      </c>
      <c r="H827" s="6" t="str" cm="1">
        <f t="array" ref="H827">_xlfn.IFS(E827&lt;=80,"Series",E827&lt;=120,"TV Movie",E827&gt;120,"Long Movie")</f>
        <v>TV Movie</v>
      </c>
      <c r="I827" t="s">
        <v>8160</v>
      </c>
      <c r="J827" t="s">
        <v>145</v>
      </c>
      <c r="K827" t="s">
        <v>8163</v>
      </c>
      <c r="L827" s="5">
        <v>7.8</v>
      </c>
      <c r="M827" t="str" cm="1">
        <f t="array" ref="M827">_xlfn.IFS(L827&lt;=2,"Flop",L827&lt;=5,"Average",L827&lt;=7,"Hit",L827&lt;=9,"Superhit",L827&gt;9,"BlockBuster")</f>
        <v>Superhit</v>
      </c>
      <c r="N827" s="6">
        <v>96276</v>
      </c>
      <c r="O827" s="6" t="str" cm="1">
        <f t="array" ref="O827">_xlfn.IFS(N827&lt;=100000,"Low",N827&lt;=500000,"Median",N827&lt;=1500000,"High",N827&gt;1500000,"Very High")</f>
        <v>Low</v>
      </c>
      <c r="P827">
        <v>25000000</v>
      </c>
      <c r="Q827">
        <v>34698753</v>
      </c>
      <c r="R827">
        <f t="shared" si="122"/>
        <v>9698753</v>
      </c>
      <c r="S827" t="str">
        <f t="shared" si="123"/>
        <v>Profit</v>
      </c>
      <c r="T827" s="1">
        <v>36210</v>
      </c>
      <c r="U827" t="s">
        <v>875</v>
      </c>
      <c r="V827" s="14">
        <v>36210</v>
      </c>
      <c r="W827" t="str">
        <f t="shared" si="124"/>
        <v>February</v>
      </c>
      <c r="X827" s="4" t="str">
        <f t="shared" si="125"/>
        <v>1999</v>
      </c>
      <c r="Y827" s="6">
        <f t="shared" si="126"/>
        <v>1999</v>
      </c>
      <c r="Z827" s="4" t="str">
        <f t="shared" si="127"/>
        <v>19</v>
      </c>
      <c r="AA827" s="6">
        <f t="shared" si="128"/>
        <v>19</v>
      </c>
      <c r="AB827" t="str">
        <f t="shared" si="129"/>
        <v>Friday</v>
      </c>
    </row>
    <row r="828" spans="1:28" x14ac:dyDescent="0.25">
      <c r="A828" s="3" t="s">
        <v>2100</v>
      </c>
      <c r="B828" t="s">
        <v>2101</v>
      </c>
      <c r="C828" s="3" t="s">
        <v>2101</v>
      </c>
      <c r="D828" s="6">
        <v>0</v>
      </c>
      <c r="E828" s="6">
        <v>136</v>
      </c>
      <c r="F828" s="6">
        <f t="shared" si="120"/>
        <v>2</v>
      </c>
      <c r="G828" s="6">
        <f t="shared" si="121"/>
        <v>16</v>
      </c>
      <c r="H828" s="6" t="str" cm="1">
        <f t="array" ref="H828">_xlfn.IFS(E828&lt;=80,"Series",E828&lt;=120,"TV Movie",E828&gt;120,"Long Movie")</f>
        <v>Long Movie</v>
      </c>
      <c r="I828" t="s">
        <v>5529</v>
      </c>
      <c r="J828" t="s">
        <v>8161</v>
      </c>
      <c r="K828" t="s">
        <v>5802</v>
      </c>
      <c r="L828" s="5">
        <v>8.6999999999999993</v>
      </c>
      <c r="M828" t="str" cm="1">
        <f t="array" ref="M828">_xlfn.IFS(L828&lt;=2,"Flop",L828&lt;=5,"Average",L828&lt;=7,"Hit",L828&lt;=9,"Superhit",L828&gt;9,"BlockBuster")</f>
        <v>Superhit</v>
      </c>
      <c r="N828" s="6">
        <v>2002929</v>
      </c>
      <c r="O828" s="6" t="str" cm="1">
        <f t="array" ref="O828">_xlfn.IFS(N828&lt;=100000,"Low",N828&lt;=500000,"Median",N828&lt;=1500000,"High",N828&gt;1500000,"Very High")</f>
        <v>Very High</v>
      </c>
      <c r="P828">
        <v>63000000</v>
      </c>
      <c r="Q828">
        <v>467222728</v>
      </c>
      <c r="R828">
        <f t="shared" si="122"/>
        <v>404222728</v>
      </c>
      <c r="S828" t="str">
        <f t="shared" si="123"/>
        <v>Profit</v>
      </c>
      <c r="T828" s="1">
        <v>36243</v>
      </c>
      <c r="U828" t="s">
        <v>1554</v>
      </c>
      <c r="V828" s="14">
        <v>36243</v>
      </c>
      <c r="W828" t="str">
        <f t="shared" si="124"/>
        <v>March</v>
      </c>
      <c r="X828" s="4" t="str">
        <f t="shared" si="125"/>
        <v>1999</v>
      </c>
      <c r="Y828" s="6">
        <f t="shared" si="126"/>
        <v>1999</v>
      </c>
      <c r="Z828" s="4" t="str">
        <f t="shared" si="127"/>
        <v>24</v>
      </c>
      <c r="AA828" s="6">
        <f t="shared" si="128"/>
        <v>24</v>
      </c>
      <c r="AB828" t="str">
        <f t="shared" si="129"/>
        <v>Wednesday</v>
      </c>
    </row>
    <row r="829" spans="1:28" x14ac:dyDescent="0.25">
      <c r="A829" s="3" t="s">
        <v>2102</v>
      </c>
      <c r="B829" t="s">
        <v>2103</v>
      </c>
      <c r="C829" s="3" t="s">
        <v>2103</v>
      </c>
      <c r="D829" s="6">
        <v>0</v>
      </c>
      <c r="E829" s="6">
        <v>120</v>
      </c>
      <c r="F829" s="6">
        <f t="shared" si="120"/>
        <v>2</v>
      </c>
      <c r="G829" s="6">
        <f t="shared" si="121"/>
        <v>0</v>
      </c>
      <c r="H829" s="6" t="str" cm="1">
        <f t="array" ref="H829">_xlfn.IFS(E829&lt;=80,"Series",E829&lt;=120,"TV Movie",E829&gt;120,"Long Movie")</f>
        <v>TV Movie</v>
      </c>
      <c r="I829" t="s">
        <v>5529</v>
      </c>
      <c r="J829" t="s">
        <v>8158</v>
      </c>
      <c r="K829" t="s">
        <v>8161</v>
      </c>
      <c r="L829" s="5">
        <v>5.7</v>
      </c>
      <c r="M829" t="str" cm="1">
        <f t="array" ref="M829">_xlfn.IFS(L829&lt;=2,"Flop",L829&lt;=5,"Average",L829&lt;=7,"Hit",L829&lt;=9,"Superhit",L829&gt;9,"BlockBuster")</f>
        <v>Hit</v>
      </c>
      <c r="N829" s="6">
        <v>225804</v>
      </c>
      <c r="O829" s="6" t="str" cm="1">
        <f t="array" ref="O829">_xlfn.IFS(N829&lt;=100000,"Low",N829&lt;=500000,"Median",N829&lt;=1500000,"High",N829&gt;1500000,"Very High")</f>
        <v>Median</v>
      </c>
      <c r="P829">
        <v>100000000</v>
      </c>
      <c r="Q829">
        <v>362211740</v>
      </c>
      <c r="R829">
        <f t="shared" si="122"/>
        <v>262211740</v>
      </c>
      <c r="S829" t="str">
        <f t="shared" si="123"/>
        <v>Profit</v>
      </c>
      <c r="T829" s="1">
        <v>37098</v>
      </c>
      <c r="U829" t="s">
        <v>575</v>
      </c>
      <c r="V829" s="14">
        <v>37098</v>
      </c>
      <c r="W829" t="str">
        <f t="shared" si="124"/>
        <v>July</v>
      </c>
      <c r="X829" s="4" t="str">
        <f t="shared" si="125"/>
        <v>2001</v>
      </c>
      <c r="Y829" s="6">
        <f t="shared" si="126"/>
        <v>2001</v>
      </c>
      <c r="Z829" s="4" t="str">
        <f t="shared" si="127"/>
        <v>26</v>
      </c>
      <c r="AA829" s="6">
        <f t="shared" si="128"/>
        <v>26</v>
      </c>
      <c r="AB829" t="str">
        <f t="shared" si="129"/>
        <v>Thursday</v>
      </c>
    </row>
    <row r="830" spans="1:28" x14ac:dyDescent="0.25">
      <c r="A830" s="3" t="s">
        <v>2104</v>
      </c>
      <c r="B830" t="s">
        <v>2105</v>
      </c>
      <c r="C830" s="3" t="s">
        <v>2105</v>
      </c>
      <c r="D830" s="6">
        <v>0</v>
      </c>
      <c r="E830" s="6">
        <v>95</v>
      </c>
      <c r="F830" s="6">
        <f t="shared" si="120"/>
        <v>1</v>
      </c>
      <c r="G830" s="6">
        <f t="shared" si="121"/>
        <v>35</v>
      </c>
      <c r="H830" s="6" t="str" cm="1">
        <f t="array" ref="H830">_xlfn.IFS(E830&lt;=80,"Series",E830&lt;=120,"TV Movie",E830&gt;120,"Long Movie")</f>
        <v>TV Movie</v>
      </c>
      <c r="I830" t="s">
        <v>8158</v>
      </c>
      <c r="J830" t="s">
        <v>8159</v>
      </c>
      <c r="K830" t="s">
        <v>8163</v>
      </c>
      <c r="L830" s="5">
        <v>7.2</v>
      </c>
      <c r="M830" t="str" cm="1">
        <f t="array" ref="M830">_xlfn.IFS(L830&lt;=2,"Flop",L830&lt;=5,"Average",L830&lt;=7,"Hit",L830&lt;=9,"Superhit",L830&gt;9,"BlockBuster")</f>
        <v>Superhit</v>
      </c>
      <c r="N830" s="6">
        <v>129009</v>
      </c>
      <c r="O830" s="6" t="str" cm="1">
        <f t="array" ref="O830">_xlfn.IFS(N830&lt;=100000,"Low",N830&lt;=500000,"Median",N830&lt;=1500000,"High",N830&gt;1500000,"Very High")</f>
        <v>Median</v>
      </c>
      <c r="P830">
        <v>140000000</v>
      </c>
      <c r="Q830">
        <v>110041363</v>
      </c>
      <c r="R830">
        <f t="shared" si="122"/>
        <v>-29958637</v>
      </c>
      <c r="S830" t="str">
        <f t="shared" si="123"/>
        <v>Loss</v>
      </c>
      <c r="T830" s="1">
        <v>37565</v>
      </c>
      <c r="U830" t="s">
        <v>2106</v>
      </c>
      <c r="V830" s="14">
        <v>37565</v>
      </c>
      <c r="W830" t="str">
        <f t="shared" si="124"/>
        <v>November</v>
      </c>
      <c r="X830" s="4" t="str">
        <f t="shared" si="125"/>
        <v>2002</v>
      </c>
      <c r="Y830" s="6">
        <f t="shared" si="126"/>
        <v>2002</v>
      </c>
      <c r="Z830" s="4" t="str">
        <f t="shared" si="127"/>
        <v>5</v>
      </c>
      <c r="AA830" s="6">
        <f t="shared" si="128"/>
        <v>5</v>
      </c>
      <c r="AB830" t="str">
        <f t="shared" si="129"/>
        <v>Tuesday</v>
      </c>
    </row>
    <row r="831" spans="1:28" x14ac:dyDescent="0.25">
      <c r="A831" s="3" t="s">
        <v>2107</v>
      </c>
      <c r="B831" t="s">
        <v>2108</v>
      </c>
      <c r="C831" s="3" t="s">
        <v>2108</v>
      </c>
      <c r="D831" s="6">
        <v>0</v>
      </c>
      <c r="E831" s="6">
        <v>104</v>
      </c>
      <c r="F831" s="6">
        <f t="shared" si="120"/>
        <v>1</v>
      </c>
      <c r="G831" s="6">
        <f t="shared" si="121"/>
        <v>44</v>
      </c>
      <c r="H831" s="6" t="str" cm="1">
        <f t="array" ref="H831">_xlfn.IFS(E831&lt;=80,"Series",E831&lt;=120,"TV Movie",E831&gt;120,"Long Movie")</f>
        <v>TV Movie</v>
      </c>
      <c r="I831" t="s">
        <v>83</v>
      </c>
      <c r="J831" t="s">
        <v>8166</v>
      </c>
      <c r="K831" t="s">
        <v>8161</v>
      </c>
      <c r="L831" s="5">
        <v>6.6</v>
      </c>
      <c r="M831" t="str" cm="1">
        <f t="array" ref="M831">_xlfn.IFS(L831&lt;=2,"Flop",L831&lt;=5,"Average",L831&lt;=7,"Hit",L831&lt;=9,"Superhit",L831&gt;9,"BlockBuster")</f>
        <v>Hit</v>
      </c>
      <c r="N831" s="6">
        <v>132501</v>
      </c>
      <c r="O831" s="6" t="str" cm="1">
        <f t="array" ref="O831">_xlfn.IFS(N831&lt;=100000,"Low",N831&lt;=500000,"Median",N831&lt;=1500000,"High",N831&gt;1500000,"Very High")</f>
        <v>Median</v>
      </c>
      <c r="P831">
        <v>15000000</v>
      </c>
      <c r="Q831">
        <v>40283786</v>
      </c>
      <c r="R831">
        <f t="shared" si="122"/>
        <v>25283786</v>
      </c>
      <c r="S831" t="str">
        <f t="shared" si="123"/>
        <v>Profit</v>
      </c>
      <c r="T831" s="1">
        <v>36111</v>
      </c>
      <c r="U831" t="s">
        <v>1126</v>
      </c>
      <c r="V831" s="14">
        <v>36111</v>
      </c>
      <c r="W831" t="str">
        <f t="shared" si="124"/>
        <v>November</v>
      </c>
      <c r="X831" s="4" t="str">
        <f t="shared" si="125"/>
        <v>1998</v>
      </c>
      <c r="Y831" s="6">
        <f t="shared" si="126"/>
        <v>1998</v>
      </c>
      <c r="Z831" s="4" t="str">
        <f t="shared" si="127"/>
        <v>12</v>
      </c>
      <c r="AA831" s="6">
        <f t="shared" si="128"/>
        <v>12</v>
      </c>
      <c r="AB831" t="str">
        <f t="shared" si="129"/>
        <v>Thursday</v>
      </c>
    </row>
    <row r="832" spans="1:28" x14ac:dyDescent="0.25">
      <c r="A832" s="3" t="s">
        <v>2109</v>
      </c>
      <c r="B832" t="s">
        <v>2110</v>
      </c>
      <c r="C832" s="3" t="s">
        <v>2110</v>
      </c>
      <c r="D832" s="6">
        <v>0</v>
      </c>
      <c r="E832" s="6">
        <v>116</v>
      </c>
      <c r="F832" s="6">
        <f t="shared" si="120"/>
        <v>1</v>
      </c>
      <c r="G832" s="6">
        <f t="shared" si="121"/>
        <v>56</v>
      </c>
      <c r="H832" s="6" t="str" cm="1">
        <f t="array" ref="H832">_xlfn.IFS(E832&lt;=80,"Series",E832&lt;=120,"TV Movie",E832&gt;120,"Long Movie")</f>
        <v>TV Movie</v>
      </c>
      <c r="I832" t="s">
        <v>5529</v>
      </c>
      <c r="J832" t="s">
        <v>3857</v>
      </c>
      <c r="K832" t="s">
        <v>5802</v>
      </c>
      <c r="L832" s="5">
        <v>6.4</v>
      </c>
      <c r="M832" t="str" cm="1">
        <f t="array" ref="M832">_xlfn.IFS(L832&lt;=2,"Flop",L832&lt;=5,"Average",L832&lt;=7,"Hit",L832&lt;=9,"Superhit",L832&gt;9,"BlockBuster")</f>
        <v>Hit</v>
      </c>
      <c r="N832" s="6">
        <v>76668</v>
      </c>
      <c r="O832" s="6" t="str" cm="1">
        <f t="array" ref="O832">_xlfn.IFS(N832&lt;=100000,"Low",N832&lt;=500000,"Median",N832&lt;=1500000,"High",N832&gt;1500000,"Very High")</f>
        <v>Low</v>
      </c>
      <c r="P832">
        <v>70000000</v>
      </c>
      <c r="Q832">
        <v>116672912</v>
      </c>
      <c r="R832">
        <f t="shared" si="122"/>
        <v>46672912</v>
      </c>
      <c r="S832" t="str">
        <f t="shared" si="123"/>
        <v>Profit</v>
      </c>
      <c r="T832" s="1">
        <v>36105</v>
      </c>
      <c r="U832" t="s">
        <v>869</v>
      </c>
      <c r="V832" s="14">
        <v>36105</v>
      </c>
      <c r="W832" t="str">
        <f t="shared" si="124"/>
        <v>November</v>
      </c>
      <c r="X832" s="4" t="str">
        <f t="shared" si="125"/>
        <v>1998</v>
      </c>
      <c r="Y832" s="6">
        <f t="shared" si="126"/>
        <v>1998</v>
      </c>
      <c r="Z832" s="4" t="str">
        <f t="shared" si="127"/>
        <v>6</v>
      </c>
      <c r="AA832" s="6">
        <f t="shared" si="128"/>
        <v>6</v>
      </c>
      <c r="AB832" t="str">
        <f t="shared" si="129"/>
        <v>Friday</v>
      </c>
    </row>
    <row r="833" spans="1:28" x14ac:dyDescent="0.25">
      <c r="A833" s="3" t="s">
        <v>2111</v>
      </c>
      <c r="B833" t="s">
        <v>2112</v>
      </c>
      <c r="C833" s="3" t="s">
        <v>2112</v>
      </c>
      <c r="D833" s="6">
        <v>0</v>
      </c>
      <c r="E833" s="6">
        <v>116</v>
      </c>
      <c r="F833" s="6">
        <f t="shared" si="120"/>
        <v>1</v>
      </c>
      <c r="G833" s="6">
        <f t="shared" si="121"/>
        <v>56</v>
      </c>
      <c r="H833" s="6" t="str" cm="1">
        <f t="array" ref="H833">_xlfn.IFS(E833&lt;=80,"Series",E833&lt;=120,"TV Movie",E833&gt;120,"Long Movie")</f>
        <v>TV Movie</v>
      </c>
      <c r="I833" t="s">
        <v>83</v>
      </c>
      <c r="J833" t="s">
        <v>8166</v>
      </c>
      <c r="K833" t="s">
        <v>5802</v>
      </c>
      <c r="L833" s="5">
        <v>5.6</v>
      </c>
      <c r="M833" t="str" cm="1">
        <f t="array" ref="M833">_xlfn.IFS(L833&lt;=2,"Flop",L833&lt;=5,"Average",L833&lt;=7,"Hit",L833&lt;=9,"Superhit",L833&gt;9,"BlockBuster")</f>
        <v>Hit</v>
      </c>
      <c r="N833" s="6">
        <v>160576</v>
      </c>
      <c r="O833" s="6" t="str" cm="1">
        <f t="array" ref="O833">_xlfn.IFS(N833&lt;=100000,"Low",N833&lt;=500000,"Median",N833&lt;=1500000,"High",N833&gt;1500000,"Very High")</f>
        <v>Median</v>
      </c>
      <c r="P833">
        <v>40000000</v>
      </c>
      <c r="Q833">
        <v>161834276</v>
      </c>
      <c r="R833">
        <f t="shared" si="122"/>
        <v>121834276</v>
      </c>
      <c r="S833" t="str">
        <f t="shared" si="123"/>
        <v>Profit</v>
      </c>
      <c r="T833" s="1">
        <v>36559</v>
      </c>
      <c r="U833" t="s">
        <v>487</v>
      </c>
      <c r="V833" s="14">
        <v>36559</v>
      </c>
      <c r="W833" t="str">
        <f t="shared" si="124"/>
        <v>February</v>
      </c>
      <c r="X833" s="4" t="str">
        <f t="shared" si="125"/>
        <v>2000</v>
      </c>
      <c r="Y833" s="6">
        <f t="shared" si="126"/>
        <v>2000</v>
      </c>
      <c r="Z833" s="4" t="str">
        <f t="shared" si="127"/>
        <v>3</v>
      </c>
      <c r="AA833" s="6">
        <f t="shared" si="128"/>
        <v>3</v>
      </c>
      <c r="AB833" t="str">
        <f t="shared" si="129"/>
        <v>Thursday</v>
      </c>
    </row>
    <row r="834" spans="1:28" x14ac:dyDescent="0.25">
      <c r="A834" s="3" t="s">
        <v>2113</v>
      </c>
      <c r="B834" t="s">
        <v>2114</v>
      </c>
      <c r="C834" s="3" t="s">
        <v>2114</v>
      </c>
      <c r="D834" s="6">
        <v>0</v>
      </c>
      <c r="E834" s="6">
        <v>139</v>
      </c>
      <c r="F834" s="6">
        <f t="shared" si="120"/>
        <v>2</v>
      </c>
      <c r="G834" s="6">
        <f t="shared" si="121"/>
        <v>19</v>
      </c>
      <c r="H834" s="6" t="str" cm="1">
        <f t="array" ref="H834">_xlfn.IFS(E834&lt;=80,"Series",E834&lt;=120,"TV Movie",E834&gt;120,"Long Movie")</f>
        <v>Long Movie</v>
      </c>
      <c r="I834" t="s">
        <v>8162</v>
      </c>
      <c r="J834" t="s">
        <v>145</v>
      </c>
      <c r="K834" t="s">
        <v>3857</v>
      </c>
      <c r="L834" s="5">
        <v>7.4</v>
      </c>
      <c r="M834" t="str" cm="1">
        <f t="array" ref="M834">_xlfn.IFS(L834&lt;=2,"Flop",L834&lt;=5,"Average",L834&lt;=7,"Hit",L834&lt;=9,"Superhit",L834&gt;9,"BlockBuster")</f>
        <v>Superhit</v>
      </c>
      <c r="N834" s="6">
        <v>226117</v>
      </c>
      <c r="O834" s="6" t="str" cm="1">
        <f t="array" ref="O834">_xlfn.IFS(N834&lt;=100000,"Low",N834&lt;=500000,"Median",N834&lt;=1500000,"High",N834&gt;1500000,"Very High")</f>
        <v>Median</v>
      </c>
      <c r="P834">
        <v>40000000</v>
      </c>
      <c r="Q834">
        <v>128799509</v>
      </c>
      <c r="R834">
        <f t="shared" si="122"/>
        <v>88799509</v>
      </c>
      <c r="S834" t="str">
        <f t="shared" si="123"/>
        <v>Profit</v>
      </c>
      <c r="T834">
        <v>1999</v>
      </c>
      <c r="U834" t="s">
        <v>1578</v>
      </c>
      <c r="V834" s="14">
        <v>1999</v>
      </c>
      <c r="W834" t="str">
        <f t="shared" si="124"/>
        <v>June</v>
      </c>
      <c r="X834" s="4" t="str">
        <f t="shared" si="125"/>
        <v>1905</v>
      </c>
      <c r="Y834" s="6">
        <f t="shared" si="126"/>
        <v>1905</v>
      </c>
      <c r="Z834" s="4" t="str">
        <f t="shared" si="127"/>
        <v>21</v>
      </c>
      <c r="AA834" s="6">
        <f t="shared" si="128"/>
        <v>21</v>
      </c>
      <c r="AB834" t="str">
        <f t="shared" si="129"/>
        <v>Wednesday</v>
      </c>
    </row>
    <row r="835" spans="1:28" x14ac:dyDescent="0.25">
      <c r="A835" s="3" t="s">
        <v>2115</v>
      </c>
      <c r="B835" t="s">
        <v>2116</v>
      </c>
      <c r="C835" s="3" t="s">
        <v>2116</v>
      </c>
      <c r="D835" s="6">
        <v>0</v>
      </c>
      <c r="E835" s="6">
        <v>123</v>
      </c>
      <c r="F835" s="6">
        <f t="shared" ref="F835:F898" si="130">INT(E835/60)</f>
        <v>2</v>
      </c>
      <c r="G835" s="6">
        <f t="shared" ref="G835:G898" si="131">MOD(E835,60)</f>
        <v>3</v>
      </c>
      <c r="H835" s="6" t="str" cm="1">
        <f t="array" ref="H835">_xlfn.IFS(E835&lt;=80,"Series",E835&lt;=120,"TV Movie",E835&gt;120,"Long Movie")</f>
        <v>Long Movie</v>
      </c>
      <c r="I835" t="s">
        <v>8162</v>
      </c>
      <c r="J835" t="s">
        <v>145</v>
      </c>
      <c r="K835" t="s">
        <v>8166</v>
      </c>
      <c r="L835" s="5">
        <v>6.6</v>
      </c>
      <c r="M835" t="str" cm="1">
        <f t="array" ref="M835">_xlfn.IFS(L835&lt;=2,"Flop",L835&lt;=5,"Average",L835&lt;=7,"Hit",L835&lt;=9,"Superhit",L835&gt;9,"BlockBuster")</f>
        <v>Hit</v>
      </c>
      <c r="N835" s="6">
        <v>139984</v>
      </c>
      <c r="O835" s="6" t="str" cm="1">
        <f t="array" ref="O835">_xlfn.IFS(N835&lt;=100000,"Low",N835&lt;=500000,"Median",N835&lt;=1500000,"High",N835&gt;1500000,"Very High")</f>
        <v>Median</v>
      </c>
      <c r="P835">
        <v>40000000</v>
      </c>
      <c r="Q835">
        <v>96618699</v>
      </c>
      <c r="R835">
        <f t="shared" ref="R835:R898" si="132">Q835-P835</f>
        <v>56618699</v>
      </c>
      <c r="S835" t="str">
        <f t="shared" ref="S835:S898" si="133">IF(R835&gt;0,"Profit","Loss")</f>
        <v>Profit</v>
      </c>
      <c r="T835" s="1">
        <v>36210</v>
      </c>
      <c r="U835" t="s">
        <v>708</v>
      </c>
      <c r="V835" s="14">
        <v>36210</v>
      </c>
      <c r="W835" t="str">
        <f t="shared" ref="W835:W898" si="134">TEXT(V835,"MMMM")</f>
        <v>February</v>
      </c>
      <c r="X835" s="4" t="str">
        <f t="shared" ref="X835:X898" si="135">TEXT(V835,"YYYY")</f>
        <v>1999</v>
      </c>
      <c r="Y835" s="6">
        <f t="shared" ref="Y835:Y898" si="136">VALUE(X835)</f>
        <v>1999</v>
      </c>
      <c r="Z835" s="4" t="str">
        <f t="shared" ref="Z835:Z898" si="137">TEXT(V835,"d")</f>
        <v>19</v>
      </c>
      <c r="AA835" s="6">
        <f t="shared" ref="AA835:AA898" si="138">VALUE(Z835)</f>
        <v>19</v>
      </c>
      <c r="AB835" t="str">
        <f t="shared" ref="AB835:AB898" si="139">TEXT(V835,"dddd")</f>
        <v>Friday</v>
      </c>
    </row>
    <row r="836" spans="1:28" x14ac:dyDescent="0.25">
      <c r="A836" s="3" t="s">
        <v>2117</v>
      </c>
      <c r="B836" t="s">
        <v>2118</v>
      </c>
      <c r="C836" s="3" t="s">
        <v>2118</v>
      </c>
      <c r="D836" s="6">
        <v>0</v>
      </c>
      <c r="E836" s="6">
        <v>109</v>
      </c>
      <c r="F836" s="6">
        <f t="shared" si="130"/>
        <v>1</v>
      </c>
      <c r="G836" s="6">
        <f t="shared" si="131"/>
        <v>49</v>
      </c>
      <c r="H836" s="6" t="str" cm="1">
        <f t="array" ref="H836">_xlfn.IFS(E836&lt;=80,"Series",E836&lt;=120,"TV Movie",E836&gt;120,"Long Movie")</f>
        <v>TV Movie</v>
      </c>
      <c r="I836" t="s">
        <v>5529</v>
      </c>
      <c r="J836" t="s">
        <v>83</v>
      </c>
      <c r="K836" t="s">
        <v>8161</v>
      </c>
      <c r="L836" s="5">
        <v>7</v>
      </c>
      <c r="M836" t="str" cm="1">
        <f t="array" ref="M836">_xlfn.IFS(L836&lt;=2,"Flop",L836&lt;=5,"Average",L836&lt;=7,"Hit",L836&lt;=9,"Superhit",L836&gt;9,"BlockBuster")</f>
        <v>Hit</v>
      </c>
      <c r="N836" s="6">
        <v>250080</v>
      </c>
      <c r="O836" s="6" t="str" cm="1">
        <f t="array" ref="O836">_xlfn.IFS(N836&lt;=100000,"Low",N836&lt;=500000,"Median",N836&lt;=1500000,"High",N836&gt;1500000,"Very High")</f>
        <v>Median</v>
      </c>
      <c r="P836">
        <v>23000000</v>
      </c>
      <c r="Q836">
        <v>53187659</v>
      </c>
      <c r="R836">
        <f t="shared" si="132"/>
        <v>30187659</v>
      </c>
      <c r="S836" t="str">
        <f t="shared" si="133"/>
        <v>Profit</v>
      </c>
      <c r="T836" s="1">
        <v>36574</v>
      </c>
      <c r="U836" t="s">
        <v>2119</v>
      </c>
      <c r="V836" s="14">
        <v>36574</v>
      </c>
      <c r="W836" t="str">
        <f t="shared" si="134"/>
        <v>February</v>
      </c>
      <c r="X836" s="4" t="str">
        <f t="shared" si="135"/>
        <v>2000</v>
      </c>
      <c r="Y836" s="6">
        <f t="shared" si="136"/>
        <v>2000</v>
      </c>
      <c r="Z836" s="4" t="str">
        <f t="shared" si="137"/>
        <v>18</v>
      </c>
      <c r="AA836" s="6">
        <f t="shared" si="138"/>
        <v>18</v>
      </c>
      <c r="AB836" t="str">
        <f t="shared" si="139"/>
        <v>Friday</v>
      </c>
    </row>
    <row r="837" spans="1:28" x14ac:dyDescent="0.25">
      <c r="A837" s="3" t="s">
        <v>2120</v>
      </c>
      <c r="B837" t="s">
        <v>2121</v>
      </c>
      <c r="C837" s="3" t="s">
        <v>2121</v>
      </c>
      <c r="D837" s="6">
        <v>0</v>
      </c>
      <c r="E837" s="6">
        <v>117</v>
      </c>
      <c r="F837" s="6">
        <f t="shared" si="130"/>
        <v>1</v>
      </c>
      <c r="G837" s="6">
        <f t="shared" si="131"/>
        <v>57</v>
      </c>
      <c r="H837" s="6" t="str" cm="1">
        <f t="array" ref="H837">_xlfn.IFS(E837&lt;=80,"Series",E837&lt;=120,"TV Movie",E837&gt;120,"Long Movie")</f>
        <v>TV Movie</v>
      </c>
      <c r="I837" t="s">
        <v>5529</v>
      </c>
      <c r="J837" t="s">
        <v>8162</v>
      </c>
      <c r="K837" t="s">
        <v>145</v>
      </c>
      <c r="L837" s="5">
        <v>7.2</v>
      </c>
      <c r="M837" t="str" cm="1">
        <f t="array" ref="M837">_xlfn.IFS(L837&lt;=2,"Flop",L837&lt;=5,"Average",L837&lt;=7,"Hit",L837&lt;=9,"Superhit",L837&gt;9,"BlockBuster")</f>
        <v>Superhit</v>
      </c>
      <c r="N837" s="6">
        <v>90696</v>
      </c>
      <c r="O837" s="6" t="str" cm="1">
        <f t="array" ref="O837">_xlfn.IFS(N837&lt;=100000,"Low",N837&lt;=500000,"Median",N837&lt;=1500000,"High",N837&gt;1500000,"Very High")</f>
        <v>Low</v>
      </c>
      <c r="P837">
        <v>31000000</v>
      </c>
      <c r="Q837">
        <v>41067311</v>
      </c>
      <c r="R837">
        <f t="shared" si="132"/>
        <v>10067311</v>
      </c>
      <c r="S837" t="str">
        <f t="shared" si="133"/>
        <v>Profit</v>
      </c>
      <c r="T837" s="1">
        <v>36238</v>
      </c>
      <c r="U837" t="s">
        <v>2122</v>
      </c>
      <c r="V837" s="14">
        <v>36238</v>
      </c>
      <c r="W837" t="str">
        <f t="shared" si="134"/>
        <v>March</v>
      </c>
      <c r="X837" s="4" t="str">
        <f t="shared" si="135"/>
        <v>1999</v>
      </c>
      <c r="Y837" s="6">
        <f t="shared" si="136"/>
        <v>1999</v>
      </c>
      <c r="Z837" s="4" t="str">
        <f t="shared" si="137"/>
        <v>19</v>
      </c>
      <c r="AA837" s="6">
        <f t="shared" si="138"/>
        <v>19</v>
      </c>
      <c r="AB837" t="str">
        <f t="shared" si="139"/>
        <v>Friday</v>
      </c>
    </row>
    <row r="838" spans="1:28" x14ac:dyDescent="0.25">
      <c r="A838" s="3" t="s">
        <v>2123</v>
      </c>
      <c r="B838" t="s">
        <v>2124</v>
      </c>
      <c r="C838" s="3" t="s">
        <v>2124</v>
      </c>
      <c r="D838" s="6">
        <v>0</v>
      </c>
      <c r="E838" s="6">
        <v>113</v>
      </c>
      <c r="F838" s="6">
        <f t="shared" si="130"/>
        <v>1</v>
      </c>
      <c r="G838" s="6">
        <f t="shared" si="131"/>
        <v>53</v>
      </c>
      <c r="H838" s="6" t="str" cm="1">
        <f t="array" ref="H838">_xlfn.IFS(E838&lt;=80,"Series",E838&lt;=120,"TV Movie",E838&gt;120,"Long Movie")</f>
        <v>TV Movie</v>
      </c>
      <c r="I838" t="s">
        <v>5529</v>
      </c>
      <c r="J838" t="s">
        <v>8162</v>
      </c>
      <c r="K838" t="s">
        <v>8157</v>
      </c>
      <c r="L838" s="5">
        <v>6.3</v>
      </c>
      <c r="M838" t="str" cm="1">
        <f t="array" ref="M838">_xlfn.IFS(L838&lt;=2,"Flop",L838&lt;=5,"Average",L838&lt;=7,"Hit",L838&lt;=9,"Superhit",L838&gt;9,"BlockBuster")</f>
        <v>Hit</v>
      </c>
      <c r="N838" s="6">
        <v>122139</v>
      </c>
      <c r="O838" s="6" t="str" cm="1">
        <f t="array" ref="O838">_xlfn.IFS(N838&lt;=100000,"Low",N838&lt;=500000,"Median",N838&lt;=1500000,"High",N838&gt;1500000,"Very High")</f>
        <v>Median</v>
      </c>
      <c r="P838">
        <v>66000000</v>
      </c>
      <c r="Q838">
        <v>212404396</v>
      </c>
      <c r="R838">
        <f t="shared" si="132"/>
        <v>146404396</v>
      </c>
      <c r="S838" t="str">
        <f t="shared" si="133"/>
        <v>Profit</v>
      </c>
      <c r="T838">
        <v>1999</v>
      </c>
      <c r="U838" t="s">
        <v>1439</v>
      </c>
      <c r="V838" s="14">
        <v>1999</v>
      </c>
      <c r="W838" t="str">
        <f t="shared" si="134"/>
        <v>June</v>
      </c>
      <c r="X838" s="4" t="str">
        <f t="shared" si="135"/>
        <v>1905</v>
      </c>
      <c r="Y838" s="6">
        <f t="shared" si="136"/>
        <v>1905</v>
      </c>
      <c r="Z838" s="4" t="str">
        <f t="shared" si="137"/>
        <v>21</v>
      </c>
      <c r="AA838" s="6">
        <f t="shared" si="138"/>
        <v>21</v>
      </c>
      <c r="AB838" t="str">
        <f t="shared" si="139"/>
        <v>Wednesday</v>
      </c>
    </row>
    <row r="839" spans="1:28" x14ac:dyDescent="0.25">
      <c r="A839" s="3" t="s">
        <v>2125</v>
      </c>
      <c r="B839" t="s">
        <v>2126</v>
      </c>
      <c r="C839" s="3" t="s">
        <v>2126</v>
      </c>
      <c r="D839" s="6">
        <v>0</v>
      </c>
      <c r="E839" s="6">
        <v>139</v>
      </c>
      <c r="F839" s="6">
        <f t="shared" si="130"/>
        <v>2</v>
      </c>
      <c r="G839" s="6">
        <f t="shared" si="131"/>
        <v>19</v>
      </c>
      <c r="H839" s="6" t="str" cm="1">
        <f t="array" ref="H839">_xlfn.IFS(E839&lt;=80,"Series",E839&lt;=120,"TV Movie",E839&gt;120,"Long Movie")</f>
        <v>Long Movie</v>
      </c>
      <c r="I839" t="s">
        <v>145</v>
      </c>
      <c r="J839" t="s">
        <v>5802</v>
      </c>
      <c r="K839" t="s">
        <v>5802</v>
      </c>
      <c r="L839" s="5">
        <v>8.8000000000000007</v>
      </c>
      <c r="M839" t="str" cm="1">
        <f t="array" ref="M839">_xlfn.IFS(L839&lt;=2,"Flop",L839&lt;=5,"Average",L839&lt;=7,"Hit",L839&lt;=9,"Superhit",L839&gt;9,"BlockBuster")</f>
        <v>Superhit</v>
      </c>
      <c r="N839" s="6">
        <v>2252204</v>
      </c>
      <c r="O839" s="6" t="str" cm="1">
        <f t="array" ref="O839">_xlfn.IFS(N839&lt;=100000,"Low",N839&lt;=500000,"Median",N839&lt;=1500000,"High",N839&gt;1500000,"Very High")</f>
        <v>Very High</v>
      </c>
      <c r="P839">
        <v>63000000</v>
      </c>
      <c r="Q839">
        <v>101209702</v>
      </c>
      <c r="R839">
        <f t="shared" si="132"/>
        <v>38209702</v>
      </c>
      <c r="S839" t="str">
        <f t="shared" si="133"/>
        <v>Profit</v>
      </c>
      <c r="T839" s="1">
        <v>36413</v>
      </c>
      <c r="U839" t="s">
        <v>1081</v>
      </c>
      <c r="V839" s="14">
        <v>36413</v>
      </c>
      <c r="W839" t="str">
        <f t="shared" si="134"/>
        <v>September</v>
      </c>
      <c r="X839" s="4" t="str">
        <f t="shared" si="135"/>
        <v>1999</v>
      </c>
      <c r="Y839" s="6">
        <f t="shared" si="136"/>
        <v>1999</v>
      </c>
      <c r="Z839" s="4" t="str">
        <f t="shared" si="137"/>
        <v>10</v>
      </c>
      <c r="AA839" s="6">
        <f t="shared" si="138"/>
        <v>10</v>
      </c>
      <c r="AB839" t="str">
        <f t="shared" si="139"/>
        <v>Friday</v>
      </c>
    </row>
    <row r="840" spans="1:28" x14ac:dyDescent="0.25">
      <c r="A840" s="3" t="s">
        <v>2127</v>
      </c>
      <c r="B840" t="s">
        <v>2128</v>
      </c>
      <c r="C840" s="3" t="s">
        <v>2128</v>
      </c>
      <c r="D840" s="6">
        <v>0</v>
      </c>
      <c r="E840" s="6">
        <v>123</v>
      </c>
      <c r="F840" s="6">
        <f t="shared" si="130"/>
        <v>2</v>
      </c>
      <c r="G840" s="6">
        <f t="shared" si="131"/>
        <v>3</v>
      </c>
      <c r="H840" s="6" t="str" cm="1">
        <f t="array" ref="H840">_xlfn.IFS(E840&lt;=80,"Series",E840&lt;=120,"TV Movie",E840&gt;120,"Long Movie")</f>
        <v>Long Movie</v>
      </c>
      <c r="I840" t="s">
        <v>132</v>
      </c>
      <c r="J840" t="s">
        <v>145</v>
      </c>
      <c r="K840" t="s">
        <v>8167</v>
      </c>
      <c r="L840" s="5">
        <v>7.1</v>
      </c>
      <c r="M840" t="str" cm="1">
        <f t="array" ref="M840">_xlfn.IFS(L840&lt;=2,"Flop",L840&lt;=5,"Average",L840&lt;=7,"Hit",L840&lt;=9,"Superhit",L840&gt;9,"BlockBuster")</f>
        <v>Superhit</v>
      </c>
      <c r="N840" s="6">
        <v>231620</v>
      </c>
      <c r="O840" s="6" t="str" cm="1">
        <f t="array" ref="O840">_xlfn.IFS(N840&lt;=100000,"Low",N840&lt;=500000,"Median",N840&lt;=1500000,"High",N840&gt;1500000,"Very High")</f>
        <v>Median</v>
      </c>
      <c r="P840">
        <v>25000000</v>
      </c>
      <c r="Q840">
        <v>289317794</v>
      </c>
      <c r="R840">
        <f t="shared" si="132"/>
        <v>264317794</v>
      </c>
      <c r="S840" t="str">
        <f t="shared" si="133"/>
        <v>Profit</v>
      </c>
      <c r="T840" s="1">
        <v>36132</v>
      </c>
      <c r="U840" t="s">
        <v>2129</v>
      </c>
      <c r="V840" s="14">
        <v>36132</v>
      </c>
      <c r="W840" t="str">
        <f t="shared" si="134"/>
        <v>December</v>
      </c>
      <c r="X840" s="4" t="str">
        <f t="shared" si="135"/>
        <v>1998</v>
      </c>
      <c r="Y840" s="6">
        <f t="shared" si="136"/>
        <v>1998</v>
      </c>
      <c r="Z840" s="4" t="str">
        <f t="shared" si="137"/>
        <v>3</v>
      </c>
      <c r="AA840" s="6">
        <f t="shared" si="138"/>
        <v>3</v>
      </c>
      <c r="AB840" t="str">
        <f t="shared" si="139"/>
        <v>Thursday</v>
      </c>
    </row>
    <row r="841" spans="1:28" x14ac:dyDescent="0.25">
      <c r="A841" s="3" t="s">
        <v>2130</v>
      </c>
      <c r="B841" t="s">
        <v>2131</v>
      </c>
      <c r="C841" s="3" t="s">
        <v>2131</v>
      </c>
      <c r="D841" s="6">
        <v>0</v>
      </c>
      <c r="E841" s="6">
        <v>109</v>
      </c>
      <c r="F841" s="6">
        <f t="shared" si="130"/>
        <v>1</v>
      </c>
      <c r="G841" s="6">
        <f t="shared" si="131"/>
        <v>49</v>
      </c>
      <c r="H841" s="6" t="str" cm="1">
        <f t="array" ref="H841">_xlfn.IFS(E841&lt;=80,"Series",E841&lt;=120,"TV Movie",E841&gt;120,"Long Movie")</f>
        <v>TV Movie</v>
      </c>
      <c r="I841" t="s">
        <v>145</v>
      </c>
      <c r="J841" t="s">
        <v>8161</v>
      </c>
      <c r="K841" t="s">
        <v>3857</v>
      </c>
      <c r="L841" s="5">
        <v>5.4</v>
      </c>
      <c r="M841" t="str" cm="1">
        <f t="array" ref="M841">_xlfn.IFS(L841&lt;=2,"Flop",L841&lt;=5,"Average",L841&lt;=7,"Hit",L841&lt;=9,"Superhit",L841&gt;9,"BlockBuster")</f>
        <v>Hit</v>
      </c>
      <c r="N841" s="6">
        <v>56968</v>
      </c>
      <c r="O841" s="6" t="str" cm="1">
        <f t="array" ref="O841">_xlfn.IFS(N841&lt;=100000,"Low",N841&lt;=500000,"Median",N841&lt;=1500000,"High",N841&gt;1500000,"Very High")</f>
        <v>Low</v>
      </c>
      <c r="P841">
        <v>75000000</v>
      </c>
      <c r="Q841">
        <v>19598588</v>
      </c>
      <c r="R841">
        <f t="shared" si="132"/>
        <v>-55401412</v>
      </c>
      <c r="S841" t="str">
        <f t="shared" si="133"/>
        <v>Loss</v>
      </c>
      <c r="T841" s="1">
        <v>36399</v>
      </c>
      <c r="U841" t="s">
        <v>2132</v>
      </c>
      <c r="V841" s="14">
        <v>36399</v>
      </c>
      <c r="W841" t="str">
        <f t="shared" si="134"/>
        <v>August</v>
      </c>
      <c r="X841" s="4" t="str">
        <f t="shared" si="135"/>
        <v>1999</v>
      </c>
      <c r="Y841" s="6">
        <f t="shared" si="136"/>
        <v>1999</v>
      </c>
      <c r="Z841" s="4" t="str">
        <f t="shared" si="137"/>
        <v>27</v>
      </c>
      <c r="AA841" s="6">
        <f t="shared" si="138"/>
        <v>27</v>
      </c>
      <c r="AB841" t="str">
        <f t="shared" si="139"/>
        <v>Friday</v>
      </c>
    </row>
    <row r="842" spans="1:28" x14ac:dyDescent="0.25">
      <c r="A842" s="3" t="s">
        <v>2133</v>
      </c>
      <c r="B842" t="s">
        <v>2134</v>
      </c>
      <c r="C842" s="3" t="s">
        <v>2134</v>
      </c>
      <c r="D842" s="6">
        <v>0</v>
      </c>
      <c r="E842" s="6">
        <v>100</v>
      </c>
      <c r="F842" s="6">
        <f t="shared" si="130"/>
        <v>1</v>
      </c>
      <c r="G842" s="6">
        <f t="shared" si="131"/>
        <v>40</v>
      </c>
      <c r="H842" s="6" t="str" cm="1">
        <f t="array" ref="H842">_xlfn.IFS(E842&lt;=80,"Series",E842&lt;=120,"TV Movie",E842&gt;120,"Long Movie")</f>
        <v>TV Movie</v>
      </c>
      <c r="I842" t="s">
        <v>132</v>
      </c>
      <c r="J842" t="s">
        <v>8162</v>
      </c>
      <c r="K842" t="s">
        <v>8157</v>
      </c>
      <c r="L842" s="5">
        <v>6.3</v>
      </c>
      <c r="M842" t="str" cm="1">
        <f t="array" ref="M842">_xlfn.IFS(L842&lt;=2,"Flop",L842&lt;=5,"Average",L842&lt;=7,"Hit",L842&lt;=9,"Superhit",L842&gt;9,"BlockBuster")</f>
        <v>Hit</v>
      </c>
      <c r="N842" s="6">
        <v>100633</v>
      </c>
      <c r="O842" s="6" t="str" cm="1">
        <f t="array" ref="O842">_xlfn.IFS(N842&lt;=100000,"Low",N842&lt;=500000,"Median",N842&lt;=1500000,"High",N842&gt;1500000,"Very High")</f>
        <v>Median</v>
      </c>
      <c r="P842">
        <v>60000000</v>
      </c>
      <c r="Q842">
        <v>120801243</v>
      </c>
      <c r="R842">
        <f t="shared" si="132"/>
        <v>60801243</v>
      </c>
      <c r="S842" t="str">
        <f t="shared" si="133"/>
        <v>Profit</v>
      </c>
      <c r="T842" s="1">
        <v>37866</v>
      </c>
      <c r="U842" t="s">
        <v>452</v>
      </c>
      <c r="V842" s="14">
        <v>37866</v>
      </c>
      <c r="W842" t="str">
        <f t="shared" si="134"/>
        <v>September</v>
      </c>
      <c r="X842" s="4" t="str">
        <f t="shared" si="135"/>
        <v>2003</v>
      </c>
      <c r="Y842" s="6">
        <f t="shared" si="136"/>
        <v>2003</v>
      </c>
      <c r="Z842" s="4" t="str">
        <f t="shared" si="137"/>
        <v>2</v>
      </c>
      <c r="AA842" s="6">
        <f t="shared" si="138"/>
        <v>2</v>
      </c>
      <c r="AB842" t="str">
        <f t="shared" si="139"/>
        <v>Tuesday</v>
      </c>
    </row>
    <row r="843" spans="1:28" x14ac:dyDescent="0.25">
      <c r="A843" s="3" t="s">
        <v>2135</v>
      </c>
      <c r="B843" t="s">
        <v>2136</v>
      </c>
      <c r="C843" s="3" t="s">
        <v>2136</v>
      </c>
      <c r="D843" s="6">
        <v>0</v>
      </c>
      <c r="E843" s="6">
        <v>84</v>
      </c>
      <c r="F843" s="6">
        <f t="shared" si="130"/>
        <v>1</v>
      </c>
      <c r="G843" s="6">
        <f t="shared" si="131"/>
        <v>24</v>
      </c>
      <c r="H843" s="6" t="str" cm="1">
        <f t="array" ref="H843">_xlfn.IFS(E843&lt;=80,"Series",E843&lt;=120,"TV Movie",E843&gt;120,"Long Movie")</f>
        <v>TV Movie</v>
      </c>
      <c r="I843" t="s">
        <v>145</v>
      </c>
      <c r="J843" t="s">
        <v>83</v>
      </c>
      <c r="K843" t="s">
        <v>8166</v>
      </c>
      <c r="L843" s="5">
        <v>7.3</v>
      </c>
      <c r="M843" t="str" cm="1">
        <f t="array" ref="M843">_xlfn.IFS(L843&lt;=2,"Flop",L843&lt;=5,"Average",L843&lt;=7,"Hit",L843&lt;=9,"Superhit",L843&gt;9,"BlockBuster")</f>
        <v>Superhit</v>
      </c>
      <c r="N843" s="6">
        <v>184638</v>
      </c>
      <c r="O843" s="6" t="str" cm="1">
        <f t="array" ref="O843">_xlfn.IFS(N843&lt;=100000,"Low",N843&lt;=500000,"Median",N843&lt;=1500000,"High",N843&gt;1500000,"Very High")</f>
        <v>Median</v>
      </c>
      <c r="P843">
        <v>60000</v>
      </c>
      <c r="Q843">
        <v>3221152</v>
      </c>
      <c r="R843">
        <f t="shared" si="132"/>
        <v>3161152</v>
      </c>
      <c r="S843" t="str">
        <f t="shared" si="133"/>
        <v>Profit</v>
      </c>
      <c r="T843" s="1">
        <v>35814</v>
      </c>
      <c r="U843" t="s">
        <v>2137</v>
      </c>
      <c r="V843" s="14">
        <v>35814</v>
      </c>
      <c r="W843" t="str">
        <f t="shared" si="134"/>
        <v>January</v>
      </c>
      <c r="X843" s="4" t="str">
        <f t="shared" si="135"/>
        <v>1998</v>
      </c>
      <c r="Y843" s="6">
        <f t="shared" si="136"/>
        <v>1998</v>
      </c>
      <c r="Z843" s="4" t="str">
        <f t="shared" si="137"/>
        <v>19</v>
      </c>
      <c r="AA843" s="6">
        <f t="shared" si="138"/>
        <v>19</v>
      </c>
      <c r="AB843" t="str">
        <f t="shared" si="139"/>
        <v>Monday</v>
      </c>
    </row>
    <row r="844" spans="1:28" x14ac:dyDescent="0.25">
      <c r="A844" s="3" t="s">
        <v>2138</v>
      </c>
      <c r="B844" t="s">
        <v>2139</v>
      </c>
      <c r="C844" s="3" t="s">
        <v>2139</v>
      </c>
      <c r="D844" s="6">
        <v>0</v>
      </c>
      <c r="E844" s="6">
        <v>89</v>
      </c>
      <c r="F844" s="6">
        <f t="shared" si="130"/>
        <v>1</v>
      </c>
      <c r="G844" s="6">
        <f t="shared" si="131"/>
        <v>29</v>
      </c>
      <c r="H844" s="6" t="str" cm="1">
        <f t="array" ref="H844">_xlfn.IFS(E844&lt;=80,"Series",E844&lt;=120,"TV Movie",E844&gt;120,"Long Movie")</f>
        <v>TV Movie</v>
      </c>
      <c r="I844" t="s">
        <v>8158</v>
      </c>
      <c r="J844" t="s">
        <v>8159</v>
      </c>
      <c r="K844" t="s">
        <v>132</v>
      </c>
      <c r="L844" s="5">
        <v>6.9</v>
      </c>
      <c r="M844" t="str" cm="1">
        <f t="array" ref="M844">_xlfn.IFS(L844&lt;=2,"Flop",L844&lt;=5,"Average",L844&lt;=7,"Hit",L844&lt;=9,"Superhit",L844&gt;9,"BlockBuster")</f>
        <v>Hit</v>
      </c>
      <c r="N844" s="6">
        <v>104727</v>
      </c>
      <c r="O844" s="6" t="str" cm="1">
        <f t="array" ref="O844">_xlfn.IFS(N844&lt;=100000,"Low",N844&lt;=500000,"Median",N844&lt;=1500000,"High",N844&gt;1500000,"Very High")</f>
        <v>Median</v>
      </c>
      <c r="P844">
        <v>95000000</v>
      </c>
      <c r="Q844">
        <v>76432727</v>
      </c>
      <c r="R844">
        <f t="shared" si="132"/>
        <v>-18567273</v>
      </c>
      <c r="S844" t="str">
        <f t="shared" si="133"/>
        <v>Loss</v>
      </c>
      <c r="T844" s="1">
        <v>36616</v>
      </c>
      <c r="U844" t="s">
        <v>2140</v>
      </c>
      <c r="V844" s="14">
        <v>36616</v>
      </c>
      <c r="W844" t="str">
        <f t="shared" si="134"/>
        <v>March</v>
      </c>
      <c r="X844" s="4" t="str">
        <f t="shared" si="135"/>
        <v>2000</v>
      </c>
      <c r="Y844" s="6">
        <f t="shared" si="136"/>
        <v>2000</v>
      </c>
      <c r="Z844" s="4" t="str">
        <f t="shared" si="137"/>
        <v>31</v>
      </c>
      <c r="AA844" s="6">
        <f t="shared" si="138"/>
        <v>31</v>
      </c>
      <c r="AB844" t="str">
        <f t="shared" si="139"/>
        <v>Friday</v>
      </c>
    </row>
    <row r="845" spans="1:28" x14ac:dyDescent="0.25">
      <c r="A845" s="3" t="s">
        <v>2141</v>
      </c>
      <c r="B845" t="s">
        <v>2142</v>
      </c>
      <c r="C845" s="3" t="s">
        <v>2142</v>
      </c>
      <c r="D845" s="6">
        <v>0</v>
      </c>
      <c r="E845" s="6">
        <v>97</v>
      </c>
      <c r="F845" s="6">
        <f t="shared" si="130"/>
        <v>1</v>
      </c>
      <c r="G845" s="6">
        <f t="shared" si="131"/>
        <v>37</v>
      </c>
      <c r="H845" s="6" t="str" cm="1">
        <f t="array" ref="H845">_xlfn.IFS(E845&lt;=80,"Series",E845&lt;=120,"TV Movie",E845&gt;120,"Long Movie")</f>
        <v>TV Movie</v>
      </c>
      <c r="I845" t="s">
        <v>145</v>
      </c>
      <c r="J845" t="s">
        <v>8157</v>
      </c>
      <c r="K845" t="s">
        <v>5802</v>
      </c>
      <c r="L845" s="5">
        <v>6.8</v>
      </c>
      <c r="M845" t="str" cm="1">
        <f t="array" ref="M845">_xlfn.IFS(L845&lt;=2,"Flop",L845&lt;=5,"Average",L845&lt;=7,"Hit",L845&lt;=9,"Superhit",L845&gt;9,"BlockBuster")</f>
        <v>Hit</v>
      </c>
      <c r="N845" s="6">
        <v>200891</v>
      </c>
      <c r="O845" s="6" t="str" cm="1">
        <f t="array" ref="O845">_xlfn.IFS(N845&lt;=100000,"Low",N845&lt;=500000,"Median",N845&lt;=1500000,"High",N845&gt;1500000,"Very High")</f>
        <v>Median</v>
      </c>
      <c r="P845">
        <v>10500000</v>
      </c>
      <c r="Q845">
        <v>76347426</v>
      </c>
      <c r="R845">
        <f t="shared" si="132"/>
        <v>65847426</v>
      </c>
      <c r="S845" t="str">
        <f t="shared" si="133"/>
        <v>Profit</v>
      </c>
      <c r="T845">
        <v>1999</v>
      </c>
      <c r="U845" t="s">
        <v>2143</v>
      </c>
      <c r="V845" s="14">
        <v>1999</v>
      </c>
      <c r="W845" t="str">
        <f t="shared" si="134"/>
        <v>June</v>
      </c>
      <c r="X845" s="4" t="str">
        <f t="shared" si="135"/>
        <v>1905</v>
      </c>
      <c r="Y845" s="6">
        <f t="shared" si="136"/>
        <v>1905</v>
      </c>
      <c r="Z845" s="4" t="str">
        <f t="shared" si="137"/>
        <v>21</v>
      </c>
      <c r="AA845" s="6">
        <f t="shared" si="138"/>
        <v>21</v>
      </c>
      <c r="AB845" t="str">
        <f t="shared" si="139"/>
        <v>Wednesday</v>
      </c>
    </row>
    <row r="846" spans="1:28" x14ac:dyDescent="0.25">
      <c r="A846" s="3" t="s">
        <v>2144</v>
      </c>
      <c r="B846" t="s">
        <v>2145</v>
      </c>
      <c r="C846" s="3" t="s">
        <v>2145</v>
      </c>
      <c r="D846" s="6">
        <v>0</v>
      </c>
      <c r="E846" s="6">
        <v>102</v>
      </c>
      <c r="F846" s="6">
        <f t="shared" si="130"/>
        <v>1</v>
      </c>
      <c r="G846" s="6">
        <f t="shared" si="131"/>
        <v>42</v>
      </c>
      <c r="H846" s="6" t="str" cm="1">
        <f t="array" ref="H846">_xlfn.IFS(E846&lt;=80,"Series",E846&lt;=120,"TV Movie",E846&gt;120,"Long Movie")</f>
        <v>TV Movie</v>
      </c>
      <c r="I846" t="s">
        <v>132</v>
      </c>
      <c r="J846" t="s">
        <v>8162</v>
      </c>
      <c r="K846" t="s">
        <v>5802</v>
      </c>
      <c r="L846" s="5">
        <v>7.2</v>
      </c>
      <c r="M846" t="str" cm="1">
        <f t="array" ref="M846">_xlfn.IFS(L846&lt;=2,"Flop",L846&lt;=5,"Average",L846&lt;=7,"Hit",L846&lt;=9,"Superhit",L846&gt;9,"BlockBuster")</f>
        <v>Superhit</v>
      </c>
      <c r="N846" s="6">
        <v>73919</v>
      </c>
      <c r="O846" s="6" t="str" cm="1">
        <f t="array" ref="O846">_xlfn.IFS(N846&lt;=100000,"Low",N846&lt;=500000,"Median",N846&lt;=1500000,"High",N846&gt;1500000,"Very High")</f>
        <v>Low</v>
      </c>
      <c r="P846">
        <v>20000000</v>
      </c>
      <c r="Q846">
        <v>28451622</v>
      </c>
      <c r="R846">
        <f t="shared" si="132"/>
        <v>8451622</v>
      </c>
      <c r="S846" t="str">
        <f t="shared" si="133"/>
        <v>Profit</v>
      </c>
      <c r="T846" s="1">
        <v>36211</v>
      </c>
      <c r="U846" t="s">
        <v>1664</v>
      </c>
      <c r="V846" s="14">
        <v>36211</v>
      </c>
      <c r="W846" t="str">
        <f t="shared" si="134"/>
        <v>February</v>
      </c>
      <c r="X846" s="4" t="str">
        <f t="shared" si="135"/>
        <v>1999</v>
      </c>
      <c r="Y846" s="6">
        <f t="shared" si="136"/>
        <v>1999</v>
      </c>
      <c r="Z846" s="4" t="str">
        <f t="shared" si="137"/>
        <v>20</v>
      </c>
      <c r="AA846" s="6">
        <f t="shared" si="138"/>
        <v>20</v>
      </c>
      <c r="AB846" t="str">
        <f t="shared" si="139"/>
        <v>Saturday</v>
      </c>
    </row>
    <row r="847" spans="1:28" x14ac:dyDescent="0.25">
      <c r="A847" s="3" t="s">
        <v>2146</v>
      </c>
      <c r="B847" t="s">
        <v>2147</v>
      </c>
      <c r="C847" s="3" t="s">
        <v>2147</v>
      </c>
      <c r="D847" s="6">
        <v>0</v>
      </c>
      <c r="E847" s="6">
        <v>82</v>
      </c>
      <c r="F847" s="6">
        <f t="shared" si="130"/>
        <v>1</v>
      </c>
      <c r="G847" s="6">
        <f t="shared" si="131"/>
        <v>22</v>
      </c>
      <c r="H847" s="6" t="str" cm="1">
        <f t="array" ref="H847">_xlfn.IFS(E847&lt;=80,"Series",E847&lt;=120,"TV Movie",E847&gt;120,"Long Movie")</f>
        <v>TV Movie</v>
      </c>
      <c r="I847" t="s">
        <v>5529</v>
      </c>
      <c r="J847" t="s">
        <v>132</v>
      </c>
      <c r="K847" t="s">
        <v>83</v>
      </c>
      <c r="L847" s="5">
        <v>5.8</v>
      </c>
      <c r="M847" t="str" cm="1">
        <f t="array" ref="M847">_xlfn.IFS(L847&lt;=2,"Flop",L847&lt;=5,"Average",L847&lt;=7,"Hit",L847&lt;=9,"Superhit",L847&gt;9,"BlockBuster")</f>
        <v>Hit</v>
      </c>
      <c r="N847" s="6">
        <v>64477</v>
      </c>
      <c r="O847" s="6" t="str" cm="1">
        <f t="array" ref="O847">_xlfn.IFS(N847&lt;=100000,"Low",N847&lt;=500000,"Median",N847&lt;=1500000,"High",N847&gt;1500000,"Very High")</f>
        <v>Low</v>
      </c>
      <c r="P847">
        <v>35000000</v>
      </c>
      <c r="Q847">
        <v>56870414</v>
      </c>
      <c r="R847">
        <f t="shared" si="132"/>
        <v>21870414</v>
      </c>
      <c r="S847" t="str">
        <f t="shared" si="133"/>
        <v>Profit</v>
      </c>
      <c r="T847" s="1">
        <v>36356</v>
      </c>
      <c r="U847" t="s">
        <v>329</v>
      </c>
      <c r="V847" s="14">
        <v>36356</v>
      </c>
      <c r="W847" t="str">
        <f t="shared" si="134"/>
        <v>July</v>
      </c>
      <c r="X847" s="4" t="str">
        <f t="shared" si="135"/>
        <v>1999</v>
      </c>
      <c r="Y847" s="6">
        <f t="shared" si="136"/>
        <v>1999</v>
      </c>
      <c r="Z847" s="4" t="str">
        <f t="shared" si="137"/>
        <v>15</v>
      </c>
      <c r="AA847" s="6">
        <f t="shared" si="138"/>
        <v>15</v>
      </c>
      <c r="AB847" t="str">
        <f t="shared" si="139"/>
        <v>Thursday</v>
      </c>
    </row>
    <row r="848" spans="1:28" x14ac:dyDescent="0.25">
      <c r="A848" s="3" t="s">
        <v>2148</v>
      </c>
      <c r="B848" t="s">
        <v>2149</v>
      </c>
      <c r="C848" s="3" t="s">
        <v>2149</v>
      </c>
      <c r="D848" s="6">
        <v>0</v>
      </c>
      <c r="E848" s="6">
        <v>122</v>
      </c>
      <c r="F848" s="6">
        <f t="shared" si="130"/>
        <v>2</v>
      </c>
      <c r="G848" s="6">
        <f t="shared" si="131"/>
        <v>2</v>
      </c>
      <c r="H848" s="6" t="str" cm="1">
        <f t="array" ref="H848">_xlfn.IFS(E848&lt;=80,"Series",E848&lt;=120,"TV Movie",E848&gt;120,"Long Movie")</f>
        <v>Long Movie</v>
      </c>
      <c r="I848" t="s">
        <v>8162</v>
      </c>
      <c r="J848" t="s">
        <v>145</v>
      </c>
      <c r="K848" t="s">
        <v>3857</v>
      </c>
      <c r="L848" s="5">
        <v>7.7</v>
      </c>
      <c r="M848" t="str" cm="1">
        <f t="array" ref="M848">_xlfn.IFS(L848&lt;=2,"Flop",L848&lt;=5,"Average",L848&lt;=7,"Hit",L848&lt;=9,"Superhit",L848&gt;9,"BlockBuster")</f>
        <v>Superhit</v>
      </c>
      <c r="N848" s="6">
        <v>461237</v>
      </c>
      <c r="O848" s="6" t="str" cm="1">
        <f t="array" ref="O848">_xlfn.IFS(N848&lt;=100000,"Low",N848&lt;=500000,"Median",N848&lt;=1500000,"High",N848&gt;1500000,"Very High")</f>
        <v>Median</v>
      </c>
      <c r="P848">
        <v>45000000</v>
      </c>
      <c r="Q848">
        <v>104876233</v>
      </c>
      <c r="R848">
        <f t="shared" si="132"/>
        <v>59876233</v>
      </c>
      <c r="S848" t="str">
        <f t="shared" si="133"/>
        <v>Profit</v>
      </c>
      <c r="T848" s="1">
        <v>37136</v>
      </c>
      <c r="U848" t="s">
        <v>2150</v>
      </c>
      <c r="V848" s="14">
        <v>37136</v>
      </c>
      <c r="W848" t="str">
        <f t="shared" si="134"/>
        <v>September</v>
      </c>
      <c r="X848" s="4" t="str">
        <f t="shared" si="135"/>
        <v>2001</v>
      </c>
      <c r="Y848" s="6">
        <f t="shared" si="136"/>
        <v>2001</v>
      </c>
      <c r="Z848" s="4" t="str">
        <f t="shared" si="137"/>
        <v>2</v>
      </c>
      <c r="AA848" s="6">
        <f t="shared" si="138"/>
        <v>2</v>
      </c>
      <c r="AB848" t="str">
        <f t="shared" si="139"/>
        <v>Sunday</v>
      </c>
    </row>
    <row r="849" spans="1:28" x14ac:dyDescent="0.25">
      <c r="A849" s="3" t="s">
        <v>2151</v>
      </c>
      <c r="B849" t="s">
        <v>2152</v>
      </c>
      <c r="C849" s="3" t="s">
        <v>2152</v>
      </c>
      <c r="D849" s="6">
        <v>0</v>
      </c>
      <c r="E849" s="6">
        <v>100</v>
      </c>
      <c r="F849" s="6">
        <f t="shared" si="130"/>
        <v>1</v>
      </c>
      <c r="G849" s="6">
        <f t="shared" si="131"/>
        <v>40</v>
      </c>
      <c r="H849" s="6" t="str" cm="1">
        <f t="array" ref="H849">_xlfn.IFS(E849&lt;=80,"Series",E849&lt;=120,"TV Movie",E849&gt;120,"Long Movie")</f>
        <v>TV Movie</v>
      </c>
      <c r="I849" t="s">
        <v>8166</v>
      </c>
      <c r="J849" t="s">
        <v>8161</v>
      </c>
      <c r="K849" t="s">
        <v>3857</v>
      </c>
      <c r="L849" s="5">
        <v>7</v>
      </c>
      <c r="M849" t="str" cm="1">
        <f t="array" ref="M849">_xlfn.IFS(L849&lt;=2,"Flop",L849&lt;=5,"Average",L849&lt;=7,"Hit",L849&lt;=9,"Superhit",L849&gt;9,"BlockBuster")</f>
        <v>Hit</v>
      </c>
      <c r="N849" s="6">
        <v>75833</v>
      </c>
      <c r="O849" s="6" t="str" cm="1">
        <f t="array" ref="O849">_xlfn.IFS(N849&lt;=100000,"Low",N849&lt;=500000,"Median",N849&lt;=1500000,"High",N849&gt;1500000,"Very High")</f>
        <v>Low</v>
      </c>
      <c r="P849">
        <v>16000000</v>
      </c>
      <c r="Q849">
        <v>18564088</v>
      </c>
      <c r="R849">
        <f t="shared" si="132"/>
        <v>2564088</v>
      </c>
      <c r="S849" t="str">
        <f t="shared" si="133"/>
        <v>Profit</v>
      </c>
      <c r="T849" s="1">
        <v>36266</v>
      </c>
      <c r="U849" t="s">
        <v>2153</v>
      </c>
      <c r="V849" s="14">
        <v>36266</v>
      </c>
      <c r="W849" t="str">
        <f t="shared" si="134"/>
        <v>April</v>
      </c>
      <c r="X849" s="4" t="str">
        <f t="shared" si="135"/>
        <v>1999</v>
      </c>
      <c r="Y849" s="6">
        <f t="shared" si="136"/>
        <v>1999</v>
      </c>
      <c r="Z849" s="4" t="str">
        <f t="shared" si="137"/>
        <v>16</v>
      </c>
      <c r="AA849" s="6">
        <f t="shared" si="138"/>
        <v>16</v>
      </c>
      <c r="AB849" t="str">
        <f t="shared" si="139"/>
        <v>Friday</v>
      </c>
    </row>
    <row r="850" spans="1:28" x14ac:dyDescent="0.25">
      <c r="A850" s="3" t="s">
        <v>2154</v>
      </c>
      <c r="B850" t="s">
        <v>2155</v>
      </c>
      <c r="C850" s="3" t="s">
        <v>2155</v>
      </c>
      <c r="D850" s="6">
        <v>0</v>
      </c>
      <c r="E850" s="6">
        <v>157</v>
      </c>
      <c r="F850" s="6">
        <f t="shared" si="130"/>
        <v>2</v>
      </c>
      <c r="G850" s="6">
        <f t="shared" si="131"/>
        <v>37</v>
      </c>
      <c r="H850" s="6" t="str" cm="1">
        <f t="array" ref="H850">_xlfn.IFS(E850&lt;=80,"Series",E850&lt;=120,"TV Movie",E850&gt;120,"Long Movie")</f>
        <v>Long Movie</v>
      </c>
      <c r="I850" t="s">
        <v>8160</v>
      </c>
      <c r="J850" t="s">
        <v>145</v>
      </c>
      <c r="K850" t="s">
        <v>3857</v>
      </c>
      <c r="L850" s="5">
        <v>7.8</v>
      </c>
      <c r="M850" t="str" cm="1">
        <f t="array" ref="M850">_xlfn.IFS(L850&lt;=2,"Flop",L850&lt;=5,"Average",L850&lt;=7,"Hit",L850&lt;=9,"Superhit",L850&gt;9,"BlockBuster")</f>
        <v>Superhit</v>
      </c>
      <c r="N850" s="6">
        <v>177538</v>
      </c>
      <c r="O850" s="6" t="str" cm="1">
        <f t="array" ref="O850">_xlfn.IFS(N850&lt;=100000,"Low",N850&lt;=500000,"Median",N850&lt;=1500000,"High",N850&gt;1500000,"Very High")</f>
        <v>Median</v>
      </c>
      <c r="P850">
        <v>90000000</v>
      </c>
      <c r="Q850">
        <v>60289912</v>
      </c>
      <c r="R850">
        <f t="shared" si="132"/>
        <v>-29710088</v>
      </c>
      <c r="S850" t="str">
        <f t="shared" si="133"/>
        <v>Loss</v>
      </c>
      <c r="T850" s="1">
        <v>36461</v>
      </c>
      <c r="U850" t="s">
        <v>651</v>
      </c>
      <c r="V850" s="14">
        <v>36461</v>
      </c>
      <c r="W850" t="str">
        <f t="shared" si="134"/>
        <v>October</v>
      </c>
      <c r="X850" s="4" t="str">
        <f t="shared" si="135"/>
        <v>1999</v>
      </c>
      <c r="Y850" s="6">
        <f t="shared" si="136"/>
        <v>1999</v>
      </c>
      <c r="Z850" s="4" t="str">
        <f t="shared" si="137"/>
        <v>28</v>
      </c>
      <c r="AA850" s="6">
        <f t="shared" si="138"/>
        <v>28</v>
      </c>
      <c r="AB850" t="str">
        <f t="shared" si="139"/>
        <v>Thursday</v>
      </c>
    </row>
    <row r="851" spans="1:28" x14ac:dyDescent="0.25">
      <c r="A851" s="3" t="s">
        <v>2156</v>
      </c>
      <c r="B851" t="s">
        <v>2157</v>
      </c>
      <c r="C851" s="3" t="s">
        <v>2157</v>
      </c>
      <c r="D851" s="6">
        <v>0</v>
      </c>
      <c r="E851" s="6">
        <v>78</v>
      </c>
      <c r="F851" s="6">
        <f t="shared" si="130"/>
        <v>1</v>
      </c>
      <c r="G851" s="6">
        <f t="shared" si="131"/>
        <v>18</v>
      </c>
      <c r="H851" s="6" t="str" cm="1">
        <f t="array" ref="H851">_xlfn.IFS(E851&lt;=80,"Series",E851&lt;=120,"TV Movie",E851&gt;120,"Long Movie")</f>
        <v>Series</v>
      </c>
      <c r="I851" t="s">
        <v>5529</v>
      </c>
      <c r="J851" t="s">
        <v>8158</v>
      </c>
      <c r="K851" t="s">
        <v>132</v>
      </c>
      <c r="L851" s="5">
        <v>4.2</v>
      </c>
      <c r="M851" t="str" cm="1">
        <f t="array" ref="M851">_xlfn.IFS(L851&lt;=2,"Flop",L851&lt;=5,"Average",L851&lt;=7,"Hit",L851&lt;=9,"Superhit",L851&gt;9,"BlockBuster")</f>
        <v>Average</v>
      </c>
      <c r="N851" s="6">
        <v>50210</v>
      </c>
      <c r="O851" s="6" t="str" cm="1">
        <f t="array" ref="O851">_xlfn.IFS(N851&lt;=100000,"Low",N851&lt;=500000,"Median",N851&lt;=1500000,"High",N851&gt;1500000,"Very High")</f>
        <v>Low</v>
      </c>
      <c r="P851">
        <v>90000000</v>
      </c>
      <c r="Q851">
        <v>134403112</v>
      </c>
      <c r="R851">
        <f t="shared" si="132"/>
        <v>44403112</v>
      </c>
      <c r="S851" t="str">
        <f t="shared" si="133"/>
        <v>Profit</v>
      </c>
      <c r="T851" s="1">
        <v>36359</v>
      </c>
      <c r="U851" t="s">
        <v>2158</v>
      </c>
      <c r="V851" s="14">
        <v>36359</v>
      </c>
      <c r="W851" t="str">
        <f t="shared" si="134"/>
        <v>July</v>
      </c>
      <c r="X851" s="4" t="str">
        <f t="shared" si="135"/>
        <v>1999</v>
      </c>
      <c r="Y851" s="6">
        <f t="shared" si="136"/>
        <v>1999</v>
      </c>
      <c r="Z851" s="4" t="str">
        <f t="shared" si="137"/>
        <v>18</v>
      </c>
      <c r="AA851" s="6">
        <f t="shared" si="138"/>
        <v>18</v>
      </c>
      <c r="AB851" t="str">
        <f t="shared" si="139"/>
        <v>Sunday</v>
      </c>
    </row>
    <row r="852" spans="1:28" x14ac:dyDescent="0.25">
      <c r="A852" s="3" t="s">
        <v>2159</v>
      </c>
      <c r="B852" t="s">
        <v>2160</v>
      </c>
      <c r="C852" s="3" t="s">
        <v>2160</v>
      </c>
      <c r="D852" s="6">
        <v>0</v>
      </c>
      <c r="E852" s="6">
        <v>116</v>
      </c>
      <c r="F852" s="6">
        <f t="shared" si="130"/>
        <v>1</v>
      </c>
      <c r="G852" s="6">
        <f t="shared" si="131"/>
        <v>56</v>
      </c>
      <c r="H852" s="6" t="str" cm="1">
        <f t="array" ref="H852">_xlfn.IFS(E852&lt;=80,"Series",E852&lt;=120,"TV Movie",E852&gt;120,"Long Movie")</f>
        <v>TV Movie</v>
      </c>
      <c r="I852" t="s">
        <v>5529</v>
      </c>
      <c r="J852" t="s">
        <v>4390</v>
      </c>
      <c r="K852" t="s">
        <v>5802</v>
      </c>
      <c r="L852" s="5">
        <v>6.6</v>
      </c>
      <c r="M852" t="str" cm="1">
        <f t="array" ref="M852">_xlfn.IFS(L852&lt;=2,"Flop",L852&lt;=5,"Average",L852&lt;=7,"Hit",L852&lt;=9,"Superhit",L852&gt;9,"BlockBuster")</f>
        <v>Hit</v>
      </c>
      <c r="N852" s="6">
        <v>85586</v>
      </c>
      <c r="O852" s="6" t="str" cm="1">
        <f t="array" ref="O852">_xlfn.IFS(N852&lt;=100000,"Low",N852&lt;=500000,"Median",N852&lt;=1500000,"High",N852&gt;1500000,"Very High")</f>
        <v>Low</v>
      </c>
      <c r="P852">
        <v>62000000</v>
      </c>
      <c r="Q852">
        <v>127666415</v>
      </c>
      <c r="R852">
        <f t="shared" si="132"/>
        <v>65666415</v>
      </c>
      <c r="S852" t="str">
        <f t="shared" si="133"/>
        <v>Profit</v>
      </c>
      <c r="T852" s="1">
        <v>36633</v>
      </c>
      <c r="U852" t="s">
        <v>1704</v>
      </c>
      <c r="V852" s="14">
        <v>36633</v>
      </c>
      <c r="W852" t="str">
        <f t="shared" si="134"/>
        <v>April</v>
      </c>
      <c r="X852" s="4" t="str">
        <f t="shared" si="135"/>
        <v>2000</v>
      </c>
      <c r="Y852" s="6">
        <f t="shared" si="136"/>
        <v>2000</v>
      </c>
      <c r="Z852" s="4" t="str">
        <f t="shared" si="137"/>
        <v>17</v>
      </c>
      <c r="AA852" s="6">
        <f t="shared" si="138"/>
        <v>17</v>
      </c>
      <c r="AB852" t="str">
        <f t="shared" si="139"/>
        <v>Monday</v>
      </c>
    </row>
    <row r="853" spans="1:28" x14ac:dyDescent="0.25">
      <c r="A853" s="3" t="s">
        <v>2161</v>
      </c>
      <c r="B853" t="s">
        <v>2162</v>
      </c>
      <c r="C853" s="3" t="s">
        <v>2162</v>
      </c>
      <c r="D853" s="6">
        <v>0</v>
      </c>
      <c r="E853" s="6">
        <v>93</v>
      </c>
      <c r="F853" s="6">
        <f t="shared" si="130"/>
        <v>1</v>
      </c>
      <c r="G853" s="6">
        <f t="shared" si="131"/>
        <v>33</v>
      </c>
      <c r="H853" s="6" t="str" cm="1">
        <f t="array" ref="H853">_xlfn.IFS(E853&lt;=80,"Series",E853&lt;=120,"TV Movie",E853&gt;120,"Long Movie")</f>
        <v>TV Movie</v>
      </c>
      <c r="I853" t="s">
        <v>132</v>
      </c>
      <c r="J853" t="s">
        <v>145</v>
      </c>
      <c r="K853" t="s">
        <v>5802</v>
      </c>
      <c r="L853" s="5">
        <v>6.4</v>
      </c>
      <c r="M853" t="str" cm="1">
        <f t="array" ref="M853">_xlfn.IFS(L853&lt;=2,"Flop",L853&lt;=5,"Average",L853&lt;=7,"Hit",L853&lt;=9,"Superhit",L853&gt;9,"BlockBuster")</f>
        <v>Hit</v>
      </c>
      <c r="N853" s="6">
        <v>229436</v>
      </c>
      <c r="O853" s="6" t="str" cm="1">
        <f t="array" ref="O853">_xlfn.IFS(N853&lt;=100000,"Low",N853&lt;=500000,"Median",N853&lt;=1500000,"High",N853&gt;1500000,"Very High")</f>
        <v>Median</v>
      </c>
      <c r="P853">
        <v>34200000</v>
      </c>
      <c r="Q853">
        <v>234801895</v>
      </c>
      <c r="R853">
        <f t="shared" si="132"/>
        <v>200601895</v>
      </c>
      <c r="S853" t="str">
        <f t="shared" si="133"/>
        <v>Profit</v>
      </c>
      <c r="T853" s="2">
        <v>36312</v>
      </c>
      <c r="U853" t="s">
        <v>1600</v>
      </c>
      <c r="V853" s="14">
        <v>36312</v>
      </c>
      <c r="W853" t="str">
        <f t="shared" si="134"/>
        <v>June</v>
      </c>
      <c r="X853" s="4" t="str">
        <f t="shared" si="135"/>
        <v>1999</v>
      </c>
      <c r="Y853" s="6">
        <f t="shared" si="136"/>
        <v>1999</v>
      </c>
      <c r="Z853" s="4" t="str">
        <f t="shared" si="137"/>
        <v>1</v>
      </c>
      <c r="AA853" s="6">
        <f t="shared" si="138"/>
        <v>1</v>
      </c>
      <c r="AB853" t="str">
        <f t="shared" si="139"/>
        <v>Tuesday</v>
      </c>
    </row>
    <row r="854" spans="1:28" x14ac:dyDescent="0.25">
      <c r="A854" s="3" t="s">
        <v>2163</v>
      </c>
      <c r="B854" t="s">
        <v>2164</v>
      </c>
      <c r="C854" s="3" t="s">
        <v>2164</v>
      </c>
      <c r="D854" s="6">
        <v>0</v>
      </c>
      <c r="E854" s="6">
        <v>133</v>
      </c>
      <c r="F854" s="6">
        <f t="shared" si="130"/>
        <v>2</v>
      </c>
      <c r="G854" s="6">
        <f t="shared" si="131"/>
        <v>13</v>
      </c>
      <c r="H854" s="6" t="str" cm="1">
        <f t="array" ref="H854">_xlfn.IFS(E854&lt;=80,"Series",E854&lt;=120,"TV Movie",E854&gt;120,"Long Movie")</f>
        <v>Long Movie</v>
      </c>
      <c r="I854" t="s">
        <v>8166</v>
      </c>
      <c r="J854" t="s">
        <v>3857</v>
      </c>
      <c r="K854" t="s">
        <v>5802</v>
      </c>
      <c r="L854" s="5">
        <v>6.7</v>
      </c>
      <c r="M854" t="str" cm="1">
        <f t="array" ref="M854">_xlfn.IFS(L854&lt;=2,"Flop",L854&lt;=5,"Average",L854&lt;=7,"Hit",L854&lt;=9,"Superhit",L854&gt;9,"BlockBuster")</f>
        <v>Hit</v>
      </c>
      <c r="N854" s="6">
        <v>193662</v>
      </c>
      <c r="O854" s="6" t="str" cm="1">
        <f t="array" ref="O854">_xlfn.IFS(N854&lt;=100000,"Low",N854&lt;=500000,"Median",N854&lt;=1500000,"High",N854&gt;1500000,"Very High")</f>
        <v>Median</v>
      </c>
      <c r="P854">
        <v>38000000</v>
      </c>
      <c r="Q854">
        <v>58401898</v>
      </c>
      <c r="R854">
        <f t="shared" si="132"/>
        <v>20401898</v>
      </c>
      <c r="S854" t="str">
        <f t="shared" si="133"/>
        <v>Profit</v>
      </c>
      <c r="T854" s="1">
        <v>36397</v>
      </c>
      <c r="U854" t="s">
        <v>120</v>
      </c>
      <c r="V854" s="14">
        <v>36397</v>
      </c>
      <c r="W854" t="str">
        <f t="shared" si="134"/>
        <v>August</v>
      </c>
      <c r="X854" s="4" t="str">
        <f t="shared" si="135"/>
        <v>1999</v>
      </c>
      <c r="Y854" s="6">
        <f t="shared" si="136"/>
        <v>1999</v>
      </c>
      <c r="Z854" s="4" t="str">
        <f t="shared" si="137"/>
        <v>25</v>
      </c>
      <c r="AA854" s="6">
        <f t="shared" si="138"/>
        <v>25</v>
      </c>
      <c r="AB854" t="str">
        <f t="shared" si="139"/>
        <v>Wednesday</v>
      </c>
    </row>
    <row r="855" spans="1:28" x14ac:dyDescent="0.25">
      <c r="A855" s="3" t="s">
        <v>2165</v>
      </c>
      <c r="B855" t="s">
        <v>2166</v>
      </c>
      <c r="C855" s="3" t="s">
        <v>2166</v>
      </c>
      <c r="D855" s="6">
        <v>0</v>
      </c>
      <c r="E855" s="6">
        <v>128</v>
      </c>
      <c r="F855" s="6">
        <f t="shared" si="130"/>
        <v>2</v>
      </c>
      <c r="G855" s="6">
        <f t="shared" si="131"/>
        <v>8</v>
      </c>
      <c r="H855" s="6" t="str" cm="1">
        <f t="array" ref="H855">_xlfn.IFS(E855&lt;=80,"Series",E855&lt;=120,"TV Movie",E855&gt;120,"Long Movie")</f>
        <v>Long Movie</v>
      </c>
      <c r="I855" t="s">
        <v>5529</v>
      </c>
      <c r="J855" t="s">
        <v>8158</v>
      </c>
      <c r="K855" t="s">
        <v>3857</v>
      </c>
      <c r="L855" s="5">
        <v>6.4</v>
      </c>
      <c r="M855" t="str" cm="1">
        <f t="array" ref="M855">_xlfn.IFS(L855&lt;=2,"Flop",L855&lt;=5,"Average",L855&lt;=7,"Hit",L855&lt;=9,"Superhit",L855&gt;9,"BlockBuster")</f>
        <v>Hit</v>
      </c>
      <c r="N855" s="6">
        <v>207354</v>
      </c>
      <c r="O855" s="6" t="str" cm="1">
        <f t="array" ref="O855">_xlfn.IFS(N855&lt;=100000,"Low",N855&lt;=500000,"Median",N855&lt;=1500000,"High",N855&gt;1500000,"Very High")</f>
        <v>Median</v>
      </c>
      <c r="P855">
        <v>135000000</v>
      </c>
      <c r="Q855">
        <v>361832400</v>
      </c>
      <c r="R855">
        <f t="shared" si="132"/>
        <v>226832400</v>
      </c>
      <c r="S855" t="str">
        <f t="shared" si="133"/>
        <v>Profit</v>
      </c>
      <c r="T855" s="1">
        <v>36472</v>
      </c>
      <c r="U855" t="s">
        <v>2167</v>
      </c>
      <c r="V855" s="14">
        <v>36472</v>
      </c>
      <c r="W855" t="str">
        <f t="shared" si="134"/>
        <v>November</v>
      </c>
      <c r="X855" s="4" t="str">
        <f t="shared" si="135"/>
        <v>1999</v>
      </c>
      <c r="Y855" s="6">
        <f t="shared" si="136"/>
        <v>1999</v>
      </c>
      <c r="Z855" s="4" t="str">
        <f t="shared" si="137"/>
        <v>8</v>
      </c>
      <c r="AA855" s="6">
        <f t="shared" si="138"/>
        <v>8</v>
      </c>
      <c r="AB855" t="str">
        <f t="shared" si="139"/>
        <v>Monday</v>
      </c>
    </row>
    <row r="856" spans="1:28" x14ac:dyDescent="0.25">
      <c r="A856" s="3" t="s">
        <v>2168</v>
      </c>
      <c r="B856" t="s">
        <v>2169</v>
      </c>
      <c r="C856" s="3" t="s">
        <v>2169</v>
      </c>
      <c r="D856" s="6">
        <v>0</v>
      </c>
      <c r="E856" s="6">
        <v>102</v>
      </c>
      <c r="F856" s="6">
        <f t="shared" si="130"/>
        <v>1</v>
      </c>
      <c r="G856" s="6">
        <f t="shared" si="131"/>
        <v>42</v>
      </c>
      <c r="H856" s="6" t="str" cm="1">
        <f t="array" ref="H856">_xlfn.IFS(E856&lt;=80,"Series",E856&lt;=120,"TV Movie",E856&gt;120,"Long Movie")</f>
        <v>TV Movie</v>
      </c>
      <c r="I856" t="s">
        <v>8162</v>
      </c>
      <c r="J856" t="s">
        <v>145</v>
      </c>
      <c r="K856" t="s">
        <v>83</v>
      </c>
      <c r="L856" s="5">
        <v>7.6</v>
      </c>
      <c r="M856" t="str" cm="1">
        <f t="array" ref="M856">_xlfn.IFS(L856&lt;=2,"Flop",L856&lt;=5,"Average",L856&lt;=7,"Hit",L856&lt;=9,"Superhit",L856&gt;9,"BlockBuster")</f>
        <v>Superhit</v>
      </c>
      <c r="N856" s="6">
        <v>684500</v>
      </c>
      <c r="O856" s="6" t="str" cm="1">
        <f t="array" ref="O856">_xlfn.IFS(N856&lt;=100000,"Low",N856&lt;=500000,"Median",N856&lt;=1500000,"High",N856&gt;1500000,"Very High")</f>
        <v>High</v>
      </c>
      <c r="P856">
        <v>7000000</v>
      </c>
      <c r="Q856">
        <v>34266564</v>
      </c>
      <c r="R856">
        <f t="shared" si="132"/>
        <v>27266564</v>
      </c>
      <c r="S856" t="str">
        <f t="shared" si="133"/>
        <v>Profit</v>
      </c>
      <c r="T856" s="1">
        <v>36546</v>
      </c>
      <c r="U856" t="s">
        <v>2170</v>
      </c>
      <c r="V856" s="14">
        <v>36546</v>
      </c>
      <c r="W856" t="str">
        <f t="shared" si="134"/>
        <v>January</v>
      </c>
      <c r="X856" s="4" t="str">
        <f t="shared" si="135"/>
        <v>2000</v>
      </c>
      <c r="Y856" s="6">
        <f t="shared" si="136"/>
        <v>2000</v>
      </c>
      <c r="Z856" s="4" t="str">
        <f t="shared" si="137"/>
        <v>21</v>
      </c>
      <c r="AA856" s="6">
        <f t="shared" si="138"/>
        <v>21</v>
      </c>
      <c r="AB856" t="str">
        <f t="shared" si="139"/>
        <v>Friday</v>
      </c>
    </row>
    <row r="857" spans="1:28" x14ac:dyDescent="0.25">
      <c r="A857" s="3" t="s">
        <v>2171</v>
      </c>
      <c r="B857" t="s">
        <v>2172</v>
      </c>
      <c r="C857" s="3" t="s">
        <v>2172</v>
      </c>
      <c r="D857" s="6">
        <v>0</v>
      </c>
      <c r="E857" s="6">
        <v>108</v>
      </c>
      <c r="F857" s="6">
        <f t="shared" si="130"/>
        <v>1</v>
      </c>
      <c r="G857" s="6">
        <f t="shared" si="131"/>
        <v>48</v>
      </c>
      <c r="H857" s="6" t="str" cm="1">
        <f t="array" ref="H857">_xlfn.IFS(E857&lt;=80,"Series",E857&lt;=120,"TV Movie",E857&gt;120,"Long Movie")</f>
        <v>TV Movie</v>
      </c>
      <c r="I857" t="s">
        <v>5529</v>
      </c>
      <c r="J857" t="s">
        <v>8162</v>
      </c>
      <c r="K857" t="s">
        <v>3857</v>
      </c>
      <c r="L857" s="5">
        <v>7.7</v>
      </c>
      <c r="M857" t="str" cm="1">
        <f t="array" ref="M857">_xlfn.IFS(L857&lt;=2,"Flop",L857&lt;=5,"Average",L857&lt;=7,"Hit",L857&lt;=9,"Superhit",L857&gt;9,"BlockBuster")</f>
        <v>Superhit</v>
      </c>
      <c r="N857" s="6">
        <v>246725</v>
      </c>
      <c r="O857" s="6" t="str" cm="1">
        <f t="array" ref="O857">_xlfn.IFS(N857&lt;=100000,"Low",N857&lt;=500000,"Median",N857&lt;=1500000,"High",N857&gt;1500000,"Very High")</f>
        <v>Median</v>
      </c>
      <c r="P857">
        <v>6000000</v>
      </c>
      <c r="Q857">
        <v>30471</v>
      </c>
      <c r="R857">
        <f t="shared" si="132"/>
        <v>-5969529</v>
      </c>
      <c r="S857" t="str">
        <f t="shared" si="133"/>
        <v>Loss</v>
      </c>
      <c r="T857" s="1">
        <v>36376</v>
      </c>
      <c r="U857" t="s">
        <v>2173</v>
      </c>
      <c r="V857" s="14">
        <v>36376</v>
      </c>
      <c r="W857" t="str">
        <f t="shared" si="134"/>
        <v>August</v>
      </c>
      <c r="X857" s="4" t="str">
        <f t="shared" si="135"/>
        <v>1999</v>
      </c>
      <c r="Y857" s="6">
        <f t="shared" si="136"/>
        <v>1999</v>
      </c>
      <c r="Z857" s="4" t="str">
        <f t="shared" si="137"/>
        <v>4</v>
      </c>
      <c r="AA857" s="6">
        <f t="shared" si="138"/>
        <v>4</v>
      </c>
      <c r="AB857" t="str">
        <f t="shared" si="139"/>
        <v>Wednesday</v>
      </c>
    </row>
    <row r="858" spans="1:28" x14ac:dyDescent="0.25">
      <c r="A858" s="3" t="s">
        <v>2174</v>
      </c>
      <c r="B858" t="s">
        <v>2175</v>
      </c>
      <c r="C858" s="3" t="s">
        <v>2175</v>
      </c>
      <c r="D858" s="6">
        <v>0</v>
      </c>
      <c r="E858" s="6">
        <v>89</v>
      </c>
      <c r="F858" s="6">
        <f t="shared" si="130"/>
        <v>1</v>
      </c>
      <c r="G858" s="6">
        <f t="shared" si="131"/>
        <v>29</v>
      </c>
      <c r="H858" s="6" t="str" cm="1">
        <f t="array" ref="H858">_xlfn.IFS(E858&lt;=80,"Series",E858&lt;=120,"TV Movie",E858&gt;120,"Long Movie")</f>
        <v>TV Movie</v>
      </c>
      <c r="I858" t="s">
        <v>132</v>
      </c>
      <c r="J858" t="s">
        <v>83</v>
      </c>
      <c r="K858" t="s">
        <v>3857</v>
      </c>
      <c r="L858" s="5">
        <v>5.6</v>
      </c>
      <c r="M858" t="str" cm="1">
        <f t="array" ref="M858">_xlfn.IFS(L858&lt;=2,"Flop",L858&lt;=5,"Average",L858&lt;=7,"Hit",L858&lt;=9,"Superhit",L858&gt;9,"BlockBuster")</f>
        <v>Hit</v>
      </c>
      <c r="N858" s="6">
        <v>63092</v>
      </c>
      <c r="O858" s="6" t="str" cm="1">
        <f t="array" ref="O858">_xlfn.IFS(N858&lt;=100000,"Low",N858&lt;=500000,"Median",N858&lt;=1500000,"High",N858&gt;1500000,"Very High")</f>
        <v>Low</v>
      </c>
      <c r="P858">
        <v>25000000</v>
      </c>
      <c r="Q858">
        <v>50688658</v>
      </c>
      <c r="R858">
        <f t="shared" si="132"/>
        <v>25688658</v>
      </c>
      <c r="S858" t="str">
        <f t="shared" si="133"/>
        <v>Profit</v>
      </c>
      <c r="T858" s="1">
        <v>36083</v>
      </c>
      <c r="U858" t="s">
        <v>2176</v>
      </c>
      <c r="V858" s="14">
        <v>36083</v>
      </c>
      <c r="W858" t="str">
        <f t="shared" si="134"/>
        <v>October</v>
      </c>
      <c r="X858" s="4" t="str">
        <f t="shared" si="135"/>
        <v>1998</v>
      </c>
      <c r="Y858" s="6">
        <f t="shared" si="136"/>
        <v>1998</v>
      </c>
      <c r="Z858" s="4" t="str">
        <f t="shared" si="137"/>
        <v>15</v>
      </c>
      <c r="AA858" s="6">
        <f t="shared" si="138"/>
        <v>15</v>
      </c>
      <c r="AB858" t="str">
        <f t="shared" si="139"/>
        <v>Thursday</v>
      </c>
    </row>
    <row r="859" spans="1:28" x14ac:dyDescent="0.25">
      <c r="A859" s="3" t="s">
        <v>2177</v>
      </c>
      <c r="B859" t="s">
        <v>2178</v>
      </c>
      <c r="C859" s="3" t="s">
        <v>2178</v>
      </c>
      <c r="D859" s="6">
        <v>0</v>
      </c>
      <c r="E859" s="6">
        <v>116</v>
      </c>
      <c r="F859" s="6">
        <f t="shared" si="130"/>
        <v>1</v>
      </c>
      <c r="G859" s="6">
        <f t="shared" si="131"/>
        <v>56</v>
      </c>
      <c r="H859" s="6" t="str" cm="1">
        <f t="array" ref="H859">_xlfn.IFS(E859&lt;=80,"Series",E859&lt;=120,"TV Movie",E859&gt;120,"Long Movie")</f>
        <v>TV Movie</v>
      </c>
      <c r="I859" t="s">
        <v>8162</v>
      </c>
      <c r="J859" t="s">
        <v>145</v>
      </c>
      <c r="K859" t="s">
        <v>8166</v>
      </c>
      <c r="L859" s="5">
        <v>6.4</v>
      </c>
      <c r="M859" t="str" cm="1">
        <f t="array" ref="M859">_xlfn.IFS(L859&lt;=2,"Flop",L859&lt;=5,"Average",L859&lt;=7,"Hit",L859&lt;=9,"Superhit",L859&gt;9,"BlockBuster")</f>
        <v>Hit</v>
      </c>
      <c r="N859" s="6">
        <v>62822</v>
      </c>
      <c r="O859" s="6" t="str" cm="1">
        <f t="array" ref="O859">_xlfn.IFS(N859&lt;=100000,"Low",N859&lt;=500000,"Median",N859&lt;=1500000,"High",N859&gt;1500000,"Very High")</f>
        <v>Low</v>
      </c>
      <c r="P859">
        <v>95000000</v>
      </c>
      <c r="Q859">
        <v>149705852</v>
      </c>
      <c r="R859">
        <f t="shared" si="132"/>
        <v>54705852</v>
      </c>
      <c r="S859" t="str">
        <f t="shared" si="133"/>
        <v>Profit</v>
      </c>
      <c r="T859" s="1">
        <v>36326</v>
      </c>
      <c r="U859" t="s">
        <v>1720</v>
      </c>
      <c r="V859" s="14">
        <v>36326</v>
      </c>
      <c r="W859" t="str">
        <f t="shared" si="134"/>
        <v>June</v>
      </c>
      <c r="X859" s="4" t="str">
        <f t="shared" si="135"/>
        <v>1999</v>
      </c>
      <c r="Y859" s="6">
        <f t="shared" si="136"/>
        <v>1999</v>
      </c>
      <c r="Z859" s="4" t="str">
        <f t="shared" si="137"/>
        <v>15</v>
      </c>
      <c r="AA859" s="6">
        <f t="shared" si="138"/>
        <v>15</v>
      </c>
      <c r="AB859" t="str">
        <f t="shared" si="139"/>
        <v>Tuesday</v>
      </c>
    </row>
    <row r="860" spans="1:28" x14ac:dyDescent="0.25">
      <c r="A860" s="3" t="s">
        <v>2179</v>
      </c>
      <c r="B860" t="s">
        <v>2180</v>
      </c>
      <c r="C860" s="3" t="s">
        <v>2180</v>
      </c>
      <c r="D860" s="6">
        <v>0</v>
      </c>
      <c r="E860" s="6">
        <v>106</v>
      </c>
      <c r="F860" s="6">
        <f t="shared" si="130"/>
        <v>1</v>
      </c>
      <c r="G860" s="6">
        <f t="shared" si="131"/>
        <v>46</v>
      </c>
      <c r="H860" s="6" t="str" cm="1">
        <f t="array" ref="H860">_xlfn.IFS(E860&lt;=80,"Series",E860&lt;=120,"TV Movie",E860&gt;120,"Long Movie")</f>
        <v>TV Movie</v>
      </c>
      <c r="I860" t="s">
        <v>132</v>
      </c>
      <c r="J860" t="s">
        <v>8157</v>
      </c>
      <c r="K860" t="s">
        <v>8161</v>
      </c>
      <c r="L860" s="5">
        <v>4.5</v>
      </c>
      <c r="M860" t="str" cm="1">
        <f t="array" ref="M860">_xlfn.IFS(L860&lt;=2,"Flop",L860&lt;=5,"Average",L860&lt;=7,"Hit",L860&lt;=9,"Superhit",L860&gt;9,"BlockBuster")</f>
        <v>Average</v>
      </c>
      <c r="N860" s="6">
        <v>52656</v>
      </c>
      <c r="O860" s="6" t="str" cm="1">
        <f t="array" ref="O860">_xlfn.IFS(N860&lt;=100000,"Low",N860&lt;=500000,"Median",N860&lt;=1500000,"High",N860&gt;1500000,"Very High")</f>
        <v>Low</v>
      </c>
      <c r="P860">
        <v>84000000</v>
      </c>
      <c r="Q860">
        <v>166339890</v>
      </c>
      <c r="R860">
        <f t="shared" si="132"/>
        <v>82339890</v>
      </c>
      <c r="S860" t="str">
        <f t="shared" si="133"/>
        <v>Profit</v>
      </c>
      <c r="T860" s="1">
        <v>36731</v>
      </c>
      <c r="U860" t="s">
        <v>1347</v>
      </c>
      <c r="V860" s="14">
        <v>36731</v>
      </c>
      <c r="W860" t="str">
        <f t="shared" si="134"/>
        <v>July</v>
      </c>
      <c r="X860" s="4" t="str">
        <f t="shared" si="135"/>
        <v>2000</v>
      </c>
      <c r="Y860" s="6">
        <f t="shared" si="136"/>
        <v>2000</v>
      </c>
      <c r="Z860" s="4" t="str">
        <f t="shared" si="137"/>
        <v>24</v>
      </c>
      <c r="AA860" s="6">
        <f t="shared" si="138"/>
        <v>24</v>
      </c>
      <c r="AB860" t="str">
        <f t="shared" si="139"/>
        <v>Monday</v>
      </c>
    </row>
    <row r="861" spans="1:28" x14ac:dyDescent="0.25">
      <c r="A861" s="3" t="s">
        <v>2181</v>
      </c>
      <c r="B861" t="s">
        <v>2182</v>
      </c>
      <c r="C861" s="3" t="s">
        <v>2182</v>
      </c>
      <c r="D861" s="6">
        <v>0</v>
      </c>
      <c r="E861" s="6">
        <v>121</v>
      </c>
      <c r="F861" s="6">
        <f t="shared" si="130"/>
        <v>2</v>
      </c>
      <c r="G861" s="6">
        <f t="shared" si="131"/>
        <v>1</v>
      </c>
      <c r="H861" s="6" t="str" cm="1">
        <f t="array" ref="H861">_xlfn.IFS(E861&lt;=80,"Series",E861&lt;=120,"TV Movie",E861&gt;120,"Long Movie")</f>
        <v>Long Movie</v>
      </c>
      <c r="I861" t="s">
        <v>5529</v>
      </c>
      <c r="J861" t="s">
        <v>8158</v>
      </c>
      <c r="K861" t="s">
        <v>8161</v>
      </c>
      <c r="L861" s="5">
        <v>7.4</v>
      </c>
      <c r="M861" t="str" cm="1">
        <f t="array" ref="M861">_xlfn.IFS(L861&lt;=2,"Flop",L861&lt;=5,"Average",L861&lt;=7,"Hit",L861&lt;=9,"Superhit",L861&gt;9,"BlockBuster")</f>
        <v>Superhit</v>
      </c>
      <c r="N861" s="6">
        <v>858624</v>
      </c>
      <c r="O861" s="6" t="str" cm="1">
        <f t="array" ref="O861">_xlfn.IFS(N861&lt;=100000,"Low",N861&lt;=500000,"Median",N861&lt;=1500000,"High",N861&gt;1500000,"Very High")</f>
        <v>High</v>
      </c>
      <c r="P861">
        <v>139000000</v>
      </c>
      <c r="Q861">
        <v>825025036</v>
      </c>
      <c r="R861">
        <f t="shared" si="132"/>
        <v>686025036</v>
      </c>
      <c r="S861" t="str">
        <f t="shared" si="133"/>
        <v>Profit</v>
      </c>
      <c r="T861" s="1">
        <v>37376</v>
      </c>
      <c r="U861" t="s">
        <v>359</v>
      </c>
      <c r="V861" s="14">
        <v>37376</v>
      </c>
      <c r="W861" t="str">
        <f t="shared" si="134"/>
        <v>April</v>
      </c>
      <c r="X861" s="4" t="str">
        <f t="shared" si="135"/>
        <v>2002</v>
      </c>
      <c r="Y861" s="6">
        <f t="shared" si="136"/>
        <v>2002</v>
      </c>
      <c r="Z861" s="4" t="str">
        <f t="shared" si="137"/>
        <v>30</v>
      </c>
      <c r="AA861" s="6">
        <f t="shared" si="138"/>
        <v>30</v>
      </c>
      <c r="AB861" t="str">
        <f t="shared" si="139"/>
        <v>Tuesday</v>
      </c>
    </row>
    <row r="862" spans="1:28" x14ac:dyDescent="0.25">
      <c r="A862" s="3" t="s">
        <v>2183</v>
      </c>
      <c r="B862" t="s">
        <v>2184</v>
      </c>
      <c r="C862" s="3" t="s">
        <v>2184</v>
      </c>
      <c r="D862" s="6">
        <v>0</v>
      </c>
      <c r="E862" s="6">
        <v>103</v>
      </c>
      <c r="F862" s="6">
        <f t="shared" si="130"/>
        <v>1</v>
      </c>
      <c r="G862" s="6">
        <f t="shared" si="131"/>
        <v>43</v>
      </c>
      <c r="H862" s="6" t="str" cm="1">
        <f t="array" ref="H862">_xlfn.IFS(E862&lt;=80,"Series",E862&lt;=120,"TV Movie",E862&gt;120,"Long Movie")</f>
        <v>TV Movie</v>
      </c>
      <c r="I862" t="s">
        <v>83</v>
      </c>
      <c r="J862" t="s">
        <v>8166</v>
      </c>
      <c r="K862" t="s">
        <v>5802</v>
      </c>
      <c r="L862" s="5">
        <v>6.2</v>
      </c>
      <c r="M862" t="str" cm="1">
        <f t="array" ref="M862">_xlfn.IFS(L862&lt;=2,"Flop",L862&lt;=5,"Average",L862&lt;=7,"Hit",L862&lt;=9,"Superhit",L862&gt;9,"BlockBuster")</f>
        <v>Hit</v>
      </c>
      <c r="N862" s="6">
        <v>71335</v>
      </c>
      <c r="O862" s="6" t="str" cm="1">
        <f t="array" ref="O862">_xlfn.IFS(N862&lt;=100000,"Low",N862&lt;=500000,"Median",N862&lt;=1500000,"High",N862&gt;1500000,"Very High")</f>
        <v>Low</v>
      </c>
      <c r="P862">
        <v>29000000</v>
      </c>
      <c r="Q862">
        <v>89446268</v>
      </c>
      <c r="R862">
        <f t="shared" si="132"/>
        <v>60446268</v>
      </c>
      <c r="S862" t="str">
        <f t="shared" si="133"/>
        <v>Profit</v>
      </c>
      <c r="T862" s="1">
        <v>36413</v>
      </c>
      <c r="U862" t="s">
        <v>2185</v>
      </c>
      <c r="V862" s="14">
        <v>36413</v>
      </c>
      <c r="W862" t="str">
        <f t="shared" si="134"/>
        <v>September</v>
      </c>
      <c r="X862" s="4" t="str">
        <f t="shared" si="135"/>
        <v>1999</v>
      </c>
      <c r="Y862" s="6">
        <f t="shared" si="136"/>
        <v>1999</v>
      </c>
      <c r="Z862" s="4" t="str">
        <f t="shared" si="137"/>
        <v>10</v>
      </c>
      <c r="AA862" s="6">
        <f t="shared" si="138"/>
        <v>10</v>
      </c>
      <c r="AB862" t="str">
        <f t="shared" si="139"/>
        <v>Friday</v>
      </c>
    </row>
    <row r="863" spans="1:28" x14ac:dyDescent="0.25">
      <c r="A863" s="3" t="s">
        <v>2186</v>
      </c>
      <c r="B863" t="s">
        <v>2187</v>
      </c>
      <c r="C863" s="3" t="s">
        <v>2187</v>
      </c>
      <c r="D863" s="6">
        <v>0</v>
      </c>
      <c r="E863" s="6">
        <v>95</v>
      </c>
      <c r="F863" s="6">
        <f t="shared" si="130"/>
        <v>1</v>
      </c>
      <c r="G863" s="6">
        <f t="shared" si="131"/>
        <v>35</v>
      </c>
      <c r="H863" s="6" t="str" cm="1">
        <f t="array" ref="H863">_xlfn.IFS(E863&lt;=80,"Series",E863&lt;=120,"TV Movie",E863&gt;120,"Long Movie")</f>
        <v>TV Movie</v>
      </c>
      <c r="I863" t="s">
        <v>5529</v>
      </c>
      <c r="J863" t="s">
        <v>8158</v>
      </c>
      <c r="K863" t="s">
        <v>132</v>
      </c>
      <c r="L863" s="5">
        <v>6.6</v>
      </c>
      <c r="M863" t="str" cm="1">
        <f t="array" ref="M863">_xlfn.IFS(L863&lt;=2,"Flop",L863&lt;=5,"Average",L863&lt;=7,"Hit",L863&lt;=9,"Superhit",L863&gt;9,"BlockBuster")</f>
        <v>Hit</v>
      </c>
      <c r="N863" s="6">
        <v>244474</v>
      </c>
      <c r="O863" s="6" t="str" cm="1">
        <f t="array" ref="O863">_xlfn.IFS(N863&lt;=100000,"Low",N863&lt;=500000,"Median",N863&lt;=1500000,"High",N863&gt;1500000,"Very High")</f>
        <v>Median</v>
      </c>
      <c r="P863">
        <v>33000000</v>
      </c>
      <c r="Q863">
        <v>313701294</v>
      </c>
      <c r="R863">
        <f t="shared" si="132"/>
        <v>280701294</v>
      </c>
      <c r="S863" t="str">
        <f t="shared" si="133"/>
        <v>Profit</v>
      </c>
      <c r="T863" s="1">
        <v>36319</v>
      </c>
      <c r="U863" t="s">
        <v>1691</v>
      </c>
      <c r="V863" s="14">
        <v>36319</v>
      </c>
      <c r="W863" t="str">
        <f t="shared" si="134"/>
        <v>June</v>
      </c>
      <c r="X863" s="4" t="str">
        <f t="shared" si="135"/>
        <v>1999</v>
      </c>
      <c r="Y863" s="6">
        <f t="shared" si="136"/>
        <v>1999</v>
      </c>
      <c r="Z863" s="4" t="str">
        <f t="shared" si="137"/>
        <v>8</v>
      </c>
      <c r="AA863" s="6">
        <f t="shared" si="138"/>
        <v>8</v>
      </c>
      <c r="AB863" t="str">
        <f t="shared" si="139"/>
        <v>Tuesday</v>
      </c>
    </row>
    <row r="864" spans="1:28" x14ac:dyDescent="0.25">
      <c r="A864" s="3" t="s">
        <v>2188</v>
      </c>
      <c r="B864" t="s">
        <v>2189</v>
      </c>
      <c r="C864" s="3" t="s">
        <v>2189</v>
      </c>
      <c r="D864" s="6">
        <v>0</v>
      </c>
      <c r="E864" s="6">
        <v>118</v>
      </c>
      <c r="F864" s="6">
        <f t="shared" si="130"/>
        <v>1</v>
      </c>
      <c r="G864" s="6">
        <f t="shared" si="131"/>
        <v>58</v>
      </c>
      <c r="H864" s="6" t="str" cm="1">
        <f t="array" ref="H864">_xlfn.IFS(E864&lt;=80,"Series",E864&lt;=120,"TV Movie",E864&gt;120,"Long Movie")</f>
        <v>TV Movie</v>
      </c>
      <c r="I864" t="s">
        <v>8162</v>
      </c>
      <c r="J864" t="s">
        <v>145</v>
      </c>
      <c r="K864" t="s">
        <v>8166</v>
      </c>
      <c r="L864" s="5">
        <v>6.7</v>
      </c>
      <c r="M864" t="str" cm="1">
        <f t="array" ref="M864">_xlfn.IFS(L864&lt;=2,"Flop",L864&lt;=5,"Average",L864&lt;=7,"Hit",L864&lt;=9,"Superhit",L864&gt;9,"BlockBuster")</f>
        <v>Hit</v>
      </c>
      <c r="N864" s="6">
        <v>180875</v>
      </c>
      <c r="O864" s="6" t="str" cm="1">
        <f t="array" ref="O864">_xlfn.IFS(N864&lt;=100000,"Low",N864&lt;=500000,"Median",N864&lt;=1500000,"High",N864&gt;1500000,"Very High")</f>
        <v>Median</v>
      </c>
      <c r="P864">
        <v>73000000</v>
      </c>
      <c r="Q864">
        <v>151493655</v>
      </c>
      <c r="R864">
        <f t="shared" si="132"/>
        <v>78493655</v>
      </c>
      <c r="S864" t="str">
        <f t="shared" si="133"/>
        <v>Profit</v>
      </c>
      <c r="T864" s="1">
        <v>36401</v>
      </c>
      <c r="U864" t="s">
        <v>1139</v>
      </c>
      <c r="V864" s="14">
        <v>36401</v>
      </c>
      <c r="W864" t="str">
        <f t="shared" si="134"/>
        <v>August</v>
      </c>
      <c r="X864" s="4" t="str">
        <f t="shared" si="135"/>
        <v>1999</v>
      </c>
      <c r="Y864" s="6">
        <f t="shared" si="136"/>
        <v>1999</v>
      </c>
      <c r="Z864" s="4" t="str">
        <f t="shared" si="137"/>
        <v>29</v>
      </c>
      <c r="AA864" s="6">
        <f t="shared" si="138"/>
        <v>29</v>
      </c>
      <c r="AB864" t="str">
        <f t="shared" si="139"/>
        <v>Sunday</v>
      </c>
    </row>
    <row r="865" spans="1:28" x14ac:dyDescent="0.25">
      <c r="A865" s="3" t="s">
        <v>2190</v>
      </c>
      <c r="B865" t="s">
        <v>2191</v>
      </c>
      <c r="C865" s="3" t="s">
        <v>2191</v>
      </c>
      <c r="D865" s="6">
        <v>0</v>
      </c>
      <c r="E865" s="6">
        <v>145</v>
      </c>
      <c r="F865" s="6">
        <f t="shared" si="130"/>
        <v>2</v>
      </c>
      <c r="G865" s="6">
        <f t="shared" si="131"/>
        <v>25</v>
      </c>
      <c r="H865" s="6" t="str" cm="1">
        <f t="array" ref="H865">_xlfn.IFS(E865&lt;=80,"Series",E865&lt;=120,"TV Movie",E865&gt;120,"Long Movie")</f>
        <v>Long Movie</v>
      </c>
      <c r="I865" t="s">
        <v>145</v>
      </c>
      <c r="J865" t="s">
        <v>8167</v>
      </c>
      <c r="K865" t="s">
        <v>3857</v>
      </c>
      <c r="L865" s="5">
        <v>7.3</v>
      </c>
      <c r="M865" t="str" cm="1">
        <f t="array" ref="M865">_xlfn.IFS(L865&lt;=2,"Flop",L865&lt;=5,"Average",L865&lt;=7,"Hit",L865&lt;=9,"Superhit",L865&gt;9,"BlockBuster")</f>
        <v>Superhit</v>
      </c>
      <c r="N865" s="6">
        <v>61719</v>
      </c>
      <c r="O865" s="6" t="str" cm="1">
        <f t="array" ref="O865">_xlfn.IFS(N865&lt;=100000,"Low",N865&lt;=500000,"Median",N865&lt;=1500000,"High",N865&gt;1500000,"Very High")</f>
        <v>Low</v>
      </c>
      <c r="P865">
        <v>80000000</v>
      </c>
      <c r="Q865">
        <v>66579890</v>
      </c>
      <c r="R865">
        <f t="shared" si="132"/>
        <v>-13420110</v>
      </c>
      <c r="S865" t="str">
        <f t="shared" si="133"/>
        <v>Loss</v>
      </c>
      <c r="T865" s="1">
        <v>36876</v>
      </c>
      <c r="U865" t="s">
        <v>763</v>
      </c>
      <c r="V865" s="14">
        <v>36876</v>
      </c>
      <c r="W865" t="str">
        <f t="shared" si="134"/>
        <v>December</v>
      </c>
      <c r="X865" s="4" t="str">
        <f t="shared" si="135"/>
        <v>2000</v>
      </c>
      <c r="Y865" s="6">
        <f t="shared" si="136"/>
        <v>2000</v>
      </c>
      <c r="Z865" s="4" t="str">
        <f t="shared" si="137"/>
        <v>16</v>
      </c>
      <c r="AA865" s="6">
        <f t="shared" si="138"/>
        <v>16</v>
      </c>
      <c r="AB865" t="str">
        <f t="shared" si="139"/>
        <v>Saturday</v>
      </c>
    </row>
    <row r="866" spans="1:28" x14ac:dyDescent="0.25">
      <c r="A866" s="3" t="s">
        <v>2192</v>
      </c>
      <c r="B866" t="s">
        <v>2193</v>
      </c>
      <c r="C866" s="3" t="s">
        <v>2193</v>
      </c>
      <c r="D866" s="6">
        <v>0</v>
      </c>
      <c r="E866" s="6">
        <v>100</v>
      </c>
      <c r="F866" s="6">
        <f t="shared" si="130"/>
        <v>1</v>
      </c>
      <c r="G866" s="6">
        <f t="shared" si="131"/>
        <v>40</v>
      </c>
      <c r="H866" s="6" t="str" cm="1">
        <f t="array" ref="H866">_xlfn.IFS(E866&lt;=80,"Series",E866&lt;=120,"TV Movie",E866&gt;120,"Long Movie")</f>
        <v>TV Movie</v>
      </c>
      <c r="I866" t="s">
        <v>5529</v>
      </c>
      <c r="J866" t="s">
        <v>8158</v>
      </c>
      <c r="K866" t="s">
        <v>8156</v>
      </c>
      <c r="L866" s="5">
        <v>5.7</v>
      </c>
      <c r="M866" t="str" cm="1">
        <f t="array" ref="M866">_xlfn.IFS(L866&lt;=2,"Flop",L866&lt;=5,"Average",L866&lt;=7,"Hit",L866&lt;=9,"Superhit",L866&gt;9,"BlockBuster")</f>
        <v>Hit</v>
      </c>
      <c r="N866" s="6">
        <v>216189</v>
      </c>
      <c r="O866" s="6" t="str" cm="1">
        <f t="array" ref="O866">_xlfn.IFS(N866&lt;=100000,"Low",N866&lt;=500000,"Median",N866&lt;=1500000,"High",N866&gt;1500000,"Very High")</f>
        <v>Median</v>
      </c>
      <c r="P866">
        <v>115000000</v>
      </c>
      <c r="Q866">
        <v>274703340</v>
      </c>
      <c r="R866">
        <f t="shared" si="132"/>
        <v>159703340</v>
      </c>
      <c r="S866" t="str">
        <f t="shared" si="133"/>
        <v>Profit</v>
      </c>
      <c r="T866" s="1">
        <v>37053</v>
      </c>
      <c r="U866" t="s">
        <v>1720</v>
      </c>
      <c r="V866" s="14">
        <v>37053</v>
      </c>
      <c r="W866" t="str">
        <f t="shared" si="134"/>
        <v>June</v>
      </c>
      <c r="X866" s="4" t="str">
        <f t="shared" si="135"/>
        <v>2001</v>
      </c>
      <c r="Y866" s="6">
        <f t="shared" si="136"/>
        <v>2001</v>
      </c>
      <c r="Z866" s="4" t="str">
        <f t="shared" si="137"/>
        <v>11</v>
      </c>
      <c r="AA866" s="6">
        <f t="shared" si="138"/>
        <v>11</v>
      </c>
      <c r="AB866" t="str">
        <f t="shared" si="139"/>
        <v>Monday</v>
      </c>
    </row>
    <row r="867" spans="1:28" x14ac:dyDescent="0.25">
      <c r="A867" s="3" t="s">
        <v>2194</v>
      </c>
      <c r="B867" t="s">
        <v>2195</v>
      </c>
      <c r="C867" s="3" t="s">
        <v>2195</v>
      </c>
      <c r="D867" s="6">
        <v>0</v>
      </c>
      <c r="E867" s="6">
        <v>99</v>
      </c>
      <c r="F867" s="6">
        <f t="shared" si="130"/>
        <v>1</v>
      </c>
      <c r="G867" s="6">
        <f t="shared" si="131"/>
        <v>39</v>
      </c>
      <c r="H867" s="6" t="str" cm="1">
        <f t="array" ref="H867">_xlfn.IFS(E867&lt;=80,"Series",E867&lt;=120,"TV Movie",E867&gt;120,"Long Movie")</f>
        <v>TV Movie</v>
      </c>
      <c r="I867" t="s">
        <v>83</v>
      </c>
      <c r="J867" t="s">
        <v>8166</v>
      </c>
      <c r="K867" t="s">
        <v>3857</v>
      </c>
      <c r="L867" s="5">
        <v>5.6</v>
      </c>
      <c r="M867" t="str" cm="1">
        <f t="array" ref="M867">_xlfn.IFS(L867&lt;=2,"Flop",L867&lt;=5,"Average",L867&lt;=7,"Hit",L867&lt;=9,"Superhit",L867&gt;9,"BlockBuster")</f>
        <v>Hit</v>
      </c>
      <c r="N867" s="6">
        <v>70483</v>
      </c>
      <c r="O867" s="6" t="str" cm="1">
        <f t="array" ref="O867">_xlfn.IFS(N867&lt;=100000,"Low",N867&lt;=500000,"Median",N867&lt;=1500000,"High",N867&gt;1500000,"Very High")</f>
        <v>Low</v>
      </c>
      <c r="P867">
        <v>14000000</v>
      </c>
      <c r="Q867">
        <v>72527595</v>
      </c>
      <c r="R867">
        <f t="shared" si="132"/>
        <v>58527595</v>
      </c>
      <c r="S867" t="str">
        <f t="shared" si="133"/>
        <v>Profit</v>
      </c>
      <c r="T867" s="1">
        <v>36063</v>
      </c>
      <c r="U867" t="s">
        <v>2196</v>
      </c>
      <c r="V867" s="14">
        <v>36063</v>
      </c>
      <c r="W867" t="str">
        <f t="shared" si="134"/>
        <v>September</v>
      </c>
      <c r="X867" s="4" t="str">
        <f t="shared" si="135"/>
        <v>1998</v>
      </c>
      <c r="Y867" s="6">
        <f t="shared" si="136"/>
        <v>1998</v>
      </c>
      <c r="Z867" s="4" t="str">
        <f t="shared" si="137"/>
        <v>25</v>
      </c>
      <c r="AA867" s="6">
        <f t="shared" si="138"/>
        <v>25</v>
      </c>
      <c r="AB867" t="str">
        <f t="shared" si="139"/>
        <v>Friday</v>
      </c>
    </row>
    <row r="868" spans="1:28" x14ac:dyDescent="0.25">
      <c r="A868" s="3" t="s">
        <v>2197</v>
      </c>
      <c r="B868" t="s">
        <v>2198</v>
      </c>
      <c r="C868" s="3" t="s">
        <v>2198</v>
      </c>
      <c r="D868" s="6">
        <v>0</v>
      </c>
      <c r="E868" s="6">
        <v>122</v>
      </c>
      <c r="F868" s="6">
        <f t="shared" si="130"/>
        <v>2</v>
      </c>
      <c r="G868" s="6">
        <f t="shared" si="131"/>
        <v>2</v>
      </c>
      <c r="H868" s="6" t="str" cm="1">
        <f t="array" ref="H868">_xlfn.IFS(E868&lt;=80,"Series",E868&lt;=120,"TV Movie",E868&gt;120,"Long Movie")</f>
        <v>Long Movie</v>
      </c>
      <c r="I868" t="s">
        <v>5529</v>
      </c>
      <c r="J868" t="s">
        <v>8156</v>
      </c>
      <c r="K868" t="s">
        <v>83</v>
      </c>
      <c r="L868" s="5">
        <v>5.8</v>
      </c>
      <c r="M868" t="str" cm="1">
        <f t="array" ref="M868">_xlfn.IFS(L868&lt;=2,"Flop",L868&lt;=5,"Average",L868&lt;=7,"Hit",L868&lt;=9,"Superhit",L868&gt;9,"BlockBuster")</f>
        <v>Hit</v>
      </c>
      <c r="N868" s="6">
        <v>115372</v>
      </c>
      <c r="O868" s="6" t="str" cm="1">
        <f t="array" ref="O868">_xlfn.IFS(N868&lt;=100000,"Low",N868&lt;=500000,"Median",N868&lt;=1500000,"High",N868&gt;1500000,"Very High")</f>
        <v>Median</v>
      </c>
      <c r="P868">
        <v>100000000</v>
      </c>
      <c r="Q868">
        <v>211989043</v>
      </c>
      <c r="R868">
        <f t="shared" si="132"/>
        <v>111989043</v>
      </c>
      <c r="S868" t="str">
        <f t="shared" si="133"/>
        <v>Profit</v>
      </c>
      <c r="T868" s="1">
        <v>36480</v>
      </c>
      <c r="U868" t="s">
        <v>444</v>
      </c>
      <c r="V868" s="14">
        <v>36480</v>
      </c>
      <c r="W868" t="str">
        <f t="shared" si="134"/>
        <v>November</v>
      </c>
      <c r="X868" s="4" t="str">
        <f t="shared" si="135"/>
        <v>1999</v>
      </c>
      <c r="Y868" s="6">
        <f t="shared" si="136"/>
        <v>1999</v>
      </c>
      <c r="Z868" s="4" t="str">
        <f t="shared" si="137"/>
        <v>16</v>
      </c>
      <c r="AA868" s="6">
        <f t="shared" si="138"/>
        <v>16</v>
      </c>
      <c r="AB868" t="str">
        <f t="shared" si="139"/>
        <v>Tuesday</v>
      </c>
    </row>
    <row r="869" spans="1:28" x14ac:dyDescent="0.25">
      <c r="A869" s="3" t="s">
        <v>2199</v>
      </c>
      <c r="B869" t="s">
        <v>2200</v>
      </c>
      <c r="C869" s="3" t="s">
        <v>2200</v>
      </c>
      <c r="D869" s="6">
        <v>0</v>
      </c>
      <c r="E869" s="6">
        <v>162</v>
      </c>
      <c r="F869" s="6">
        <f t="shared" si="130"/>
        <v>2</v>
      </c>
      <c r="G869" s="6">
        <f t="shared" si="131"/>
        <v>42</v>
      </c>
      <c r="H869" s="6" t="str" cm="1">
        <f t="array" ref="H869">_xlfn.IFS(E869&lt;=80,"Series",E869&lt;=120,"TV Movie",E869&gt;120,"Long Movie")</f>
        <v>Long Movie</v>
      </c>
      <c r="I869" t="s">
        <v>145</v>
      </c>
      <c r="J869" t="s">
        <v>8168</v>
      </c>
      <c r="K869" t="s">
        <v>5802</v>
      </c>
      <c r="L869" s="5">
        <v>6.9</v>
      </c>
      <c r="M869" t="str" cm="1">
        <f t="array" ref="M869">_xlfn.IFS(L869&lt;=2,"Flop",L869&lt;=5,"Average",L869&lt;=7,"Hit",L869&lt;=9,"Superhit",L869&gt;9,"BlockBuster")</f>
        <v>Hit</v>
      </c>
      <c r="N869" s="6">
        <v>124399</v>
      </c>
      <c r="O869" s="6" t="str" cm="1">
        <f t="array" ref="O869">_xlfn.IFS(N869&lt;=100000,"Low",N869&lt;=500000,"Median",N869&lt;=1500000,"High",N869&gt;1500000,"Very High")</f>
        <v>Median</v>
      </c>
      <c r="P869">
        <v>55000000</v>
      </c>
      <c r="Q869">
        <v>100230832</v>
      </c>
      <c r="R869">
        <f t="shared" si="132"/>
        <v>45230832</v>
      </c>
      <c r="S869" t="str">
        <f t="shared" si="133"/>
        <v>Profit</v>
      </c>
      <c r="T869" s="1">
        <v>36510</v>
      </c>
      <c r="U869" t="s">
        <v>659</v>
      </c>
      <c r="V869" s="14">
        <v>36510</v>
      </c>
      <c r="W869" t="str">
        <f t="shared" si="134"/>
        <v>December</v>
      </c>
      <c r="X869" s="4" t="str">
        <f t="shared" si="135"/>
        <v>1999</v>
      </c>
      <c r="Y869" s="6">
        <f t="shared" si="136"/>
        <v>1999</v>
      </c>
      <c r="Z869" s="4" t="str">
        <f t="shared" si="137"/>
        <v>16</v>
      </c>
      <c r="AA869" s="6">
        <f t="shared" si="138"/>
        <v>16</v>
      </c>
      <c r="AB869" t="str">
        <f t="shared" si="139"/>
        <v>Thursday</v>
      </c>
    </row>
    <row r="870" spans="1:28" x14ac:dyDescent="0.25">
      <c r="A870" s="3" t="s">
        <v>2201</v>
      </c>
      <c r="B870" t="s">
        <v>2202</v>
      </c>
      <c r="C870" s="3" t="s">
        <v>2202</v>
      </c>
      <c r="D870" s="6">
        <v>0</v>
      </c>
      <c r="E870" s="6">
        <v>113</v>
      </c>
      <c r="F870" s="6">
        <f t="shared" si="130"/>
        <v>1</v>
      </c>
      <c r="G870" s="6">
        <f t="shared" si="131"/>
        <v>53</v>
      </c>
      <c r="H870" s="6" t="str" cm="1">
        <f t="array" ref="H870">_xlfn.IFS(E870&lt;=80,"Series",E870&lt;=120,"TV Movie",E870&gt;120,"Long Movie")</f>
        <v>TV Movie</v>
      </c>
      <c r="I870" t="s">
        <v>132</v>
      </c>
      <c r="J870" t="s">
        <v>145</v>
      </c>
      <c r="K870" t="s">
        <v>8165</v>
      </c>
      <c r="L870" s="5">
        <v>7.4</v>
      </c>
      <c r="M870" t="str" cm="1">
        <f t="array" ref="M870">_xlfn.IFS(L870&lt;=2,"Flop",L870&lt;=5,"Average",L870&lt;=7,"Hit",L870&lt;=9,"Superhit",L870&gt;9,"BlockBuster")</f>
        <v>Superhit</v>
      </c>
      <c r="N870" s="6">
        <v>187168</v>
      </c>
      <c r="O870" s="6" t="str" cm="1">
        <f t="array" ref="O870">_xlfn.IFS(N870&lt;=100000,"Low",N870&lt;=500000,"Median",N870&lt;=1500000,"High",N870&gt;1500000,"Very High")</f>
        <v>Median</v>
      </c>
      <c r="P870">
        <v>30000000</v>
      </c>
      <c r="Q870">
        <v>47126295</v>
      </c>
      <c r="R870">
        <f t="shared" si="132"/>
        <v>17126295</v>
      </c>
      <c r="S870" t="str">
        <f t="shared" si="133"/>
        <v>Profit</v>
      </c>
      <c r="T870" s="1">
        <v>36602</v>
      </c>
      <c r="U870" t="s">
        <v>768</v>
      </c>
      <c r="V870" s="14">
        <v>36602</v>
      </c>
      <c r="W870" t="str">
        <f t="shared" si="134"/>
        <v>March</v>
      </c>
      <c r="X870" s="4" t="str">
        <f t="shared" si="135"/>
        <v>2000</v>
      </c>
      <c r="Y870" s="6">
        <f t="shared" si="136"/>
        <v>2000</v>
      </c>
      <c r="Z870" s="4" t="str">
        <f t="shared" si="137"/>
        <v>17</v>
      </c>
      <c r="AA870" s="6">
        <f t="shared" si="138"/>
        <v>17</v>
      </c>
      <c r="AB870" t="str">
        <f t="shared" si="139"/>
        <v>Friday</v>
      </c>
    </row>
    <row r="871" spans="1:28" x14ac:dyDescent="0.25">
      <c r="A871" s="3" t="s">
        <v>2203</v>
      </c>
      <c r="B871" t="s">
        <v>2204</v>
      </c>
      <c r="C871" s="3" t="s">
        <v>2204</v>
      </c>
      <c r="D871" s="6">
        <v>0</v>
      </c>
      <c r="E871" s="6">
        <v>126</v>
      </c>
      <c r="F871" s="6">
        <f t="shared" si="130"/>
        <v>2</v>
      </c>
      <c r="G871" s="6">
        <f t="shared" si="131"/>
        <v>6</v>
      </c>
      <c r="H871" s="6" t="str" cm="1">
        <f t="array" ref="H871">_xlfn.IFS(E871&lt;=80,"Series",E871&lt;=120,"TV Movie",E871&gt;120,"Long Movie")</f>
        <v>Long Movie</v>
      </c>
      <c r="I871" t="s">
        <v>145</v>
      </c>
      <c r="J871" t="s">
        <v>8156</v>
      </c>
      <c r="K871" t="s">
        <v>8168</v>
      </c>
      <c r="L871" s="5">
        <v>6.7</v>
      </c>
      <c r="M871" t="str" cm="1">
        <f t="array" ref="M871">_xlfn.IFS(L871&lt;=2,"Flop",L871&lt;=5,"Average",L871&lt;=7,"Hit",L871&lt;=9,"Superhit",L871&gt;9,"BlockBuster")</f>
        <v>Hit</v>
      </c>
      <c r="N871" s="6">
        <v>58773</v>
      </c>
      <c r="O871" s="6" t="str" cm="1">
        <f t="array" ref="O871">_xlfn.IFS(N871&lt;=100000,"Low",N871&lt;=500000,"Median",N871&lt;=1500000,"High",N871&gt;1500000,"Very High")</f>
        <v>Low</v>
      </c>
      <c r="P871">
        <v>80000000</v>
      </c>
      <c r="Q871">
        <v>39459427</v>
      </c>
      <c r="R871">
        <f t="shared" si="132"/>
        <v>-40540573</v>
      </c>
      <c r="S871" t="str">
        <f t="shared" si="133"/>
        <v>Loss</v>
      </c>
      <c r="T871" s="1">
        <v>36828</v>
      </c>
      <c r="U871" t="s">
        <v>295</v>
      </c>
      <c r="V871" s="14">
        <v>36828</v>
      </c>
      <c r="W871" t="str">
        <f t="shared" si="134"/>
        <v>October</v>
      </c>
      <c r="X871" s="4" t="str">
        <f t="shared" si="135"/>
        <v>2000</v>
      </c>
      <c r="Y871" s="6">
        <f t="shared" si="136"/>
        <v>2000</v>
      </c>
      <c r="Z871" s="4" t="str">
        <f t="shared" si="137"/>
        <v>29</v>
      </c>
      <c r="AA871" s="6">
        <f t="shared" si="138"/>
        <v>29</v>
      </c>
      <c r="AB871" t="str">
        <f t="shared" si="139"/>
        <v>Sunday</v>
      </c>
    </row>
    <row r="872" spans="1:28" x14ac:dyDescent="0.25">
      <c r="A872" s="3" t="s">
        <v>2205</v>
      </c>
      <c r="B872" t="s">
        <v>2206</v>
      </c>
      <c r="C872" s="3" t="s">
        <v>2206</v>
      </c>
      <c r="D872" s="6">
        <v>0</v>
      </c>
      <c r="E872" s="6">
        <v>134</v>
      </c>
      <c r="F872" s="6">
        <f t="shared" si="130"/>
        <v>2</v>
      </c>
      <c r="G872" s="6">
        <f t="shared" si="131"/>
        <v>14</v>
      </c>
      <c r="H872" s="6" t="str" cm="1">
        <f t="array" ref="H872">_xlfn.IFS(E872&lt;=80,"Series",E872&lt;=120,"TV Movie",E872&gt;120,"Long Movie")</f>
        <v>Long Movie</v>
      </c>
      <c r="I872" t="s">
        <v>132</v>
      </c>
      <c r="J872" t="s">
        <v>145</v>
      </c>
      <c r="K872" t="s">
        <v>5802</v>
      </c>
      <c r="L872" s="5">
        <v>7.7</v>
      </c>
      <c r="M872" t="str" cm="1">
        <f t="array" ref="M872">_xlfn.IFS(L872&lt;=2,"Flop",L872&lt;=5,"Average",L872&lt;=7,"Hit",L872&lt;=9,"Superhit",L872&gt;9,"BlockBuster")</f>
        <v>Superhit</v>
      </c>
      <c r="N872" s="6">
        <v>73294</v>
      </c>
      <c r="O872" s="6" t="str" cm="1">
        <f t="array" ref="O872">_xlfn.IFS(N872&lt;=100000,"Low",N872&lt;=500000,"Median",N872&lt;=1500000,"High",N872&gt;1500000,"Very High")</f>
        <v>Low</v>
      </c>
      <c r="P872">
        <v>2200000</v>
      </c>
      <c r="Q872">
        <v>2982011</v>
      </c>
      <c r="R872">
        <f t="shared" si="132"/>
        <v>782011</v>
      </c>
      <c r="S872" t="str">
        <f t="shared" si="133"/>
        <v>Profit</v>
      </c>
      <c r="T872" s="1">
        <v>35930</v>
      </c>
      <c r="U872" t="s">
        <v>2207</v>
      </c>
      <c r="V872" s="14">
        <v>35930</v>
      </c>
      <c r="W872" t="str">
        <f t="shared" si="134"/>
        <v>May</v>
      </c>
      <c r="X872" s="4" t="str">
        <f t="shared" si="135"/>
        <v>1998</v>
      </c>
      <c r="Y872" s="6">
        <f t="shared" si="136"/>
        <v>1998</v>
      </c>
      <c r="Z872" s="4" t="str">
        <f t="shared" si="137"/>
        <v>15</v>
      </c>
      <c r="AA872" s="6">
        <f t="shared" si="138"/>
        <v>15</v>
      </c>
      <c r="AB872" t="str">
        <f t="shared" si="139"/>
        <v>Friday</v>
      </c>
    </row>
    <row r="873" spans="1:28" x14ac:dyDescent="0.25">
      <c r="A873" s="3" t="s">
        <v>2208</v>
      </c>
      <c r="B873" t="s">
        <v>2209</v>
      </c>
      <c r="C873" s="3" t="s">
        <v>2209</v>
      </c>
      <c r="D873" s="6">
        <v>0</v>
      </c>
      <c r="E873" s="6">
        <v>97</v>
      </c>
      <c r="F873" s="6">
        <f t="shared" si="130"/>
        <v>1</v>
      </c>
      <c r="G873" s="6">
        <f t="shared" si="131"/>
        <v>37</v>
      </c>
      <c r="H873" s="6" t="str" cm="1">
        <f t="array" ref="H873">_xlfn.IFS(E873&lt;=80,"Series",E873&lt;=120,"TV Movie",E873&gt;120,"Long Movie")</f>
        <v>TV Movie</v>
      </c>
      <c r="I873" t="s">
        <v>132</v>
      </c>
      <c r="J873" t="s">
        <v>145</v>
      </c>
      <c r="K873" t="s">
        <v>8157</v>
      </c>
      <c r="L873" s="5">
        <v>7.3</v>
      </c>
      <c r="M873" t="str" cm="1">
        <f t="array" ref="M873">_xlfn.IFS(L873&lt;=2,"Flop",L873&lt;=5,"Average",L873&lt;=7,"Hit",L873&lt;=9,"Superhit",L873&gt;9,"BlockBuster")</f>
        <v>Superhit</v>
      </c>
      <c r="N873" s="6">
        <v>370412</v>
      </c>
      <c r="O873" s="6" t="str" cm="1">
        <f t="array" ref="O873">_xlfn.IFS(N873&lt;=100000,"Low",N873&lt;=500000,"Median",N873&lt;=1500000,"High",N873&gt;1500000,"Very High")</f>
        <v>Median</v>
      </c>
      <c r="P873">
        <v>30000000</v>
      </c>
      <c r="Q873">
        <v>53479734</v>
      </c>
      <c r="R873">
        <f t="shared" si="132"/>
        <v>23479734</v>
      </c>
      <c r="S873" t="str">
        <f t="shared" si="133"/>
        <v>Profit</v>
      </c>
      <c r="T873" s="1">
        <v>36250</v>
      </c>
      <c r="U873" t="s">
        <v>2210</v>
      </c>
      <c r="V873" s="14">
        <v>36250</v>
      </c>
      <c r="W873" t="str">
        <f t="shared" si="134"/>
        <v>March</v>
      </c>
      <c r="X873" s="4" t="str">
        <f t="shared" si="135"/>
        <v>1999</v>
      </c>
      <c r="Y873" s="6">
        <f t="shared" si="136"/>
        <v>1999</v>
      </c>
      <c r="Z873" s="4" t="str">
        <f t="shared" si="137"/>
        <v>31</v>
      </c>
      <c r="AA873" s="6">
        <f t="shared" si="138"/>
        <v>31</v>
      </c>
      <c r="AB873" t="str">
        <f t="shared" si="139"/>
        <v>Wednesday</v>
      </c>
    </row>
    <row r="874" spans="1:28" x14ac:dyDescent="0.25">
      <c r="A874" s="3" t="s">
        <v>2211</v>
      </c>
      <c r="B874" t="s">
        <v>2212</v>
      </c>
      <c r="C874" s="3" t="s">
        <v>2212</v>
      </c>
      <c r="D874" s="6">
        <v>0</v>
      </c>
      <c r="E874" s="6">
        <v>105</v>
      </c>
      <c r="F874" s="6">
        <f t="shared" si="130"/>
        <v>1</v>
      </c>
      <c r="G874" s="6">
        <f t="shared" si="131"/>
        <v>45</v>
      </c>
      <c r="H874" s="6" t="str" cm="1">
        <f t="array" ref="H874">_xlfn.IFS(E874&lt;=80,"Series",E874&lt;=120,"TV Movie",E874&gt;120,"Long Movie")</f>
        <v>TV Movie</v>
      </c>
      <c r="I874" t="s">
        <v>5529</v>
      </c>
      <c r="J874" t="s">
        <v>8158</v>
      </c>
      <c r="K874" t="s">
        <v>8161</v>
      </c>
      <c r="L874" s="5">
        <v>5.9</v>
      </c>
      <c r="M874" t="str" cm="1">
        <f t="array" ref="M874">_xlfn.IFS(L874&lt;=2,"Flop",L874&lt;=5,"Average",L874&lt;=7,"Hit",L874&lt;=9,"Superhit",L874&gt;9,"BlockBuster")</f>
        <v>Hit</v>
      </c>
      <c r="N874" s="6">
        <v>140629</v>
      </c>
      <c r="O874" s="6" t="str" cm="1">
        <f t="array" ref="O874">_xlfn.IFS(N874&lt;=100000,"Low",N874&lt;=500000,"Median",N874&lt;=1500000,"High",N874&gt;1500000,"Very High")</f>
        <v>Median</v>
      </c>
      <c r="P874">
        <v>60000000</v>
      </c>
      <c r="Q874">
        <v>164648142</v>
      </c>
      <c r="R874">
        <f t="shared" si="132"/>
        <v>104648142</v>
      </c>
      <c r="S874" t="str">
        <f t="shared" si="133"/>
        <v>Profit</v>
      </c>
      <c r="T874" s="1">
        <v>36367</v>
      </c>
      <c r="U874" t="s">
        <v>801</v>
      </c>
      <c r="V874" s="14">
        <v>36367</v>
      </c>
      <c r="W874" t="str">
        <f t="shared" si="134"/>
        <v>July</v>
      </c>
      <c r="X874" s="4" t="str">
        <f t="shared" si="135"/>
        <v>1999</v>
      </c>
      <c r="Y874" s="6">
        <f t="shared" si="136"/>
        <v>1999</v>
      </c>
      <c r="Z874" s="4" t="str">
        <f t="shared" si="137"/>
        <v>26</v>
      </c>
      <c r="AA874" s="6">
        <f t="shared" si="138"/>
        <v>26</v>
      </c>
      <c r="AB874" t="str">
        <f t="shared" si="139"/>
        <v>Monday</v>
      </c>
    </row>
    <row r="875" spans="1:28" x14ac:dyDescent="0.25">
      <c r="A875" s="3" t="s">
        <v>2213</v>
      </c>
      <c r="B875" t="s">
        <v>2214</v>
      </c>
      <c r="C875" s="3" t="s">
        <v>2214</v>
      </c>
      <c r="D875" s="6">
        <v>0</v>
      </c>
      <c r="E875" s="6">
        <v>105</v>
      </c>
      <c r="F875" s="6">
        <f t="shared" si="130"/>
        <v>1</v>
      </c>
      <c r="G875" s="6">
        <f t="shared" si="131"/>
        <v>45</v>
      </c>
      <c r="H875" s="6" t="str" cm="1">
        <f t="array" ref="H875">_xlfn.IFS(E875&lt;=80,"Series",E875&lt;=120,"TV Movie",E875&gt;120,"Long Movie")</f>
        <v>TV Movie</v>
      </c>
      <c r="I875" t="s">
        <v>8162</v>
      </c>
      <c r="J875" t="s">
        <v>145</v>
      </c>
      <c r="K875" t="s">
        <v>8166</v>
      </c>
      <c r="L875" s="5">
        <v>6.5</v>
      </c>
      <c r="M875" t="str" cm="1">
        <f t="array" ref="M875">_xlfn.IFS(L875&lt;=2,"Flop",L875&lt;=5,"Average",L875&lt;=7,"Hit",L875&lt;=9,"Superhit",L875&gt;9,"BlockBuster")</f>
        <v>Hit</v>
      </c>
      <c r="N875" s="6">
        <v>93162</v>
      </c>
      <c r="O875" s="6" t="str" cm="1">
        <f t="array" ref="O875">_xlfn.IFS(N875&lt;=100000,"Low",N875&lt;=500000,"Median",N875&lt;=1500000,"High",N875&gt;1500000,"Very High")</f>
        <v>Low</v>
      </c>
      <c r="P875">
        <v>70000000</v>
      </c>
      <c r="Q875">
        <v>177841558</v>
      </c>
      <c r="R875">
        <f t="shared" si="132"/>
        <v>107841558</v>
      </c>
      <c r="S875" t="str">
        <f t="shared" si="133"/>
        <v>Profit</v>
      </c>
      <c r="T875" s="1">
        <v>36424</v>
      </c>
      <c r="U875" t="s">
        <v>861</v>
      </c>
      <c r="V875" s="14">
        <v>36424</v>
      </c>
      <c r="W875" t="str">
        <f t="shared" si="134"/>
        <v>September</v>
      </c>
      <c r="X875" s="4" t="str">
        <f t="shared" si="135"/>
        <v>1999</v>
      </c>
      <c r="Y875" s="6">
        <f t="shared" si="136"/>
        <v>1999</v>
      </c>
      <c r="Z875" s="4" t="str">
        <f t="shared" si="137"/>
        <v>21</v>
      </c>
      <c r="AA875" s="6">
        <f t="shared" si="138"/>
        <v>21</v>
      </c>
      <c r="AB875" t="str">
        <f t="shared" si="139"/>
        <v>Tuesday</v>
      </c>
    </row>
    <row r="876" spans="1:28" x14ac:dyDescent="0.25">
      <c r="A876" s="3" t="s">
        <v>2215</v>
      </c>
      <c r="B876" t="s">
        <v>2216</v>
      </c>
      <c r="C876" s="3" t="s">
        <v>2217</v>
      </c>
      <c r="D876" s="6">
        <v>0</v>
      </c>
      <c r="E876" s="6">
        <v>158</v>
      </c>
      <c r="F876" s="6">
        <f t="shared" si="130"/>
        <v>2</v>
      </c>
      <c r="G876" s="6">
        <f t="shared" si="131"/>
        <v>38</v>
      </c>
      <c r="H876" s="6" t="str" cm="1">
        <f t="array" ref="H876">_xlfn.IFS(E876&lt;=80,"Series",E876&lt;=120,"TV Movie",E876&gt;120,"Long Movie")</f>
        <v>Long Movie</v>
      </c>
      <c r="I876" t="s">
        <v>8158</v>
      </c>
      <c r="J876" t="s">
        <v>8160</v>
      </c>
      <c r="K876" t="s">
        <v>145</v>
      </c>
      <c r="L876" s="5">
        <v>6.4</v>
      </c>
      <c r="M876" t="str" cm="1">
        <f t="array" ref="M876">_xlfn.IFS(L876&lt;=2,"Flop",L876&lt;=5,"Average",L876&lt;=7,"Hit",L876&lt;=9,"Superhit",L876&gt;9,"BlockBuster")</f>
        <v>Hit</v>
      </c>
      <c r="N876" s="6">
        <v>68875</v>
      </c>
      <c r="O876" s="6" t="str" cm="1">
        <f t="array" ref="O876">_xlfn.IFS(N876&lt;=100000,"Low",N876&lt;=500000,"Median",N876&lt;=1500000,"High",N876&gt;1500000,"Very High")</f>
        <v>Low</v>
      </c>
      <c r="P876">
        <v>85000000</v>
      </c>
      <c r="Q876">
        <v>66976317</v>
      </c>
      <c r="R876">
        <f t="shared" si="132"/>
        <v>-18023683</v>
      </c>
      <c r="S876" t="str">
        <f t="shared" si="133"/>
        <v>Loss</v>
      </c>
      <c r="T876" s="1">
        <v>36451</v>
      </c>
      <c r="U876" t="s">
        <v>1749</v>
      </c>
      <c r="V876" s="14">
        <v>36451</v>
      </c>
      <c r="W876" t="str">
        <f t="shared" si="134"/>
        <v>October</v>
      </c>
      <c r="X876" s="4" t="str">
        <f t="shared" si="135"/>
        <v>1999</v>
      </c>
      <c r="Y876" s="6">
        <f t="shared" si="136"/>
        <v>1999</v>
      </c>
      <c r="Z876" s="4" t="str">
        <f t="shared" si="137"/>
        <v>18</v>
      </c>
      <c r="AA876" s="6">
        <f t="shared" si="138"/>
        <v>18</v>
      </c>
      <c r="AB876" t="str">
        <f t="shared" si="139"/>
        <v>Monday</v>
      </c>
    </row>
    <row r="877" spans="1:28" x14ac:dyDescent="0.25">
      <c r="A877" s="3" t="s">
        <v>2218</v>
      </c>
      <c r="B877" t="s">
        <v>2219</v>
      </c>
      <c r="C877" s="3" t="s">
        <v>2219</v>
      </c>
      <c r="D877" s="6">
        <v>0</v>
      </c>
      <c r="E877" s="6">
        <v>107</v>
      </c>
      <c r="F877" s="6">
        <f t="shared" si="130"/>
        <v>1</v>
      </c>
      <c r="G877" s="6">
        <f t="shared" si="131"/>
        <v>47</v>
      </c>
      <c r="H877" s="6" t="str" cm="1">
        <f t="array" ref="H877">_xlfn.IFS(E877&lt;=80,"Series",E877&lt;=120,"TV Movie",E877&gt;120,"Long Movie")</f>
        <v>TV Movie</v>
      </c>
      <c r="I877" t="s">
        <v>132</v>
      </c>
      <c r="J877" t="s">
        <v>145</v>
      </c>
      <c r="K877" t="s">
        <v>8157</v>
      </c>
      <c r="L877" s="5">
        <v>6</v>
      </c>
      <c r="M877" t="str" cm="1">
        <f t="array" ref="M877">_xlfn.IFS(L877&lt;=2,"Flop",L877&lt;=5,"Average",L877&lt;=7,"Hit",L877&lt;=9,"Superhit",L877&gt;9,"BlockBuster")</f>
        <v>Hit</v>
      </c>
      <c r="N877" s="6">
        <v>95983</v>
      </c>
      <c r="O877" s="6" t="str" cm="1">
        <f t="array" ref="O877">_xlfn.IFS(N877&lt;=100000,"Low",N877&lt;=500000,"Median",N877&lt;=1500000,"High",N877&gt;1500000,"Very High")</f>
        <v>Low</v>
      </c>
      <c r="P877">
        <v>25000000</v>
      </c>
      <c r="Q877">
        <v>84565230</v>
      </c>
      <c r="R877">
        <f t="shared" si="132"/>
        <v>59565230</v>
      </c>
      <c r="S877" t="str">
        <f t="shared" si="133"/>
        <v>Profit</v>
      </c>
      <c r="T877" s="1">
        <v>36245</v>
      </c>
      <c r="U877" t="s">
        <v>1782</v>
      </c>
      <c r="V877" s="14">
        <v>36245</v>
      </c>
      <c r="W877" t="str">
        <f t="shared" si="134"/>
        <v>March</v>
      </c>
      <c r="X877" s="4" t="str">
        <f t="shared" si="135"/>
        <v>1999</v>
      </c>
      <c r="Y877" s="6">
        <f t="shared" si="136"/>
        <v>1999</v>
      </c>
      <c r="Z877" s="4" t="str">
        <f t="shared" si="137"/>
        <v>26</v>
      </c>
      <c r="AA877" s="6">
        <f t="shared" si="138"/>
        <v>26</v>
      </c>
      <c r="AB877" t="str">
        <f t="shared" si="139"/>
        <v>Friday</v>
      </c>
    </row>
    <row r="878" spans="1:28" x14ac:dyDescent="0.25">
      <c r="A878" s="3" t="s">
        <v>2220</v>
      </c>
      <c r="B878" t="s">
        <v>2221</v>
      </c>
      <c r="C878" s="3" t="s">
        <v>2221</v>
      </c>
      <c r="D878" s="6">
        <v>0</v>
      </c>
      <c r="E878" s="6">
        <v>89</v>
      </c>
      <c r="F878" s="6">
        <f t="shared" si="130"/>
        <v>1</v>
      </c>
      <c r="G878" s="6">
        <f t="shared" si="131"/>
        <v>29</v>
      </c>
      <c r="H878" s="6" t="str" cm="1">
        <f t="array" ref="H878">_xlfn.IFS(E878&lt;=80,"Series",E878&lt;=120,"TV Movie",E878&gt;120,"Long Movie")</f>
        <v>TV Movie</v>
      </c>
      <c r="I878" t="s">
        <v>132</v>
      </c>
      <c r="J878" t="s">
        <v>5802</v>
      </c>
      <c r="K878" t="s">
        <v>5802</v>
      </c>
      <c r="L878" s="5">
        <v>7.6</v>
      </c>
      <c r="M878" t="str" cm="1">
        <f t="array" ref="M878">_xlfn.IFS(L878&lt;=2,"Flop",L878&lt;=5,"Average",L878&lt;=7,"Hit",L878&lt;=9,"Superhit",L878&gt;9,"BlockBuster")</f>
        <v>Superhit</v>
      </c>
      <c r="N878" s="6">
        <v>281496</v>
      </c>
      <c r="O878" s="6" t="str" cm="1">
        <f t="array" ref="O878">_xlfn.IFS(N878&lt;=100000,"Low",N878&lt;=500000,"Median",N878&lt;=1500000,"High",N878&gt;1500000,"Very High")</f>
        <v>Median</v>
      </c>
      <c r="P878">
        <v>10000000</v>
      </c>
      <c r="Q878">
        <v>10828256</v>
      </c>
      <c r="R878">
        <f t="shared" si="132"/>
        <v>828256</v>
      </c>
      <c r="S878" t="str">
        <f t="shared" si="133"/>
        <v>Profit</v>
      </c>
      <c r="T878" s="1">
        <v>36210</v>
      </c>
      <c r="U878" t="s">
        <v>2222</v>
      </c>
      <c r="V878" s="14">
        <v>36210</v>
      </c>
      <c r="W878" t="str">
        <f t="shared" si="134"/>
        <v>February</v>
      </c>
      <c r="X878" s="4" t="str">
        <f t="shared" si="135"/>
        <v>1999</v>
      </c>
      <c r="Y878" s="6">
        <f t="shared" si="136"/>
        <v>1999</v>
      </c>
      <c r="Z878" s="4" t="str">
        <f t="shared" si="137"/>
        <v>19</v>
      </c>
      <c r="AA878" s="6">
        <f t="shared" si="138"/>
        <v>19</v>
      </c>
      <c r="AB878" t="str">
        <f t="shared" si="139"/>
        <v>Friday</v>
      </c>
    </row>
    <row r="879" spans="1:28" x14ac:dyDescent="0.25">
      <c r="A879" s="3" t="s">
        <v>2223</v>
      </c>
      <c r="B879" t="s">
        <v>2224</v>
      </c>
      <c r="C879" s="3" t="s">
        <v>2225</v>
      </c>
      <c r="D879" s="6">
        <v>0</v>
      </c>
      <c r="E879" s="6">
        <v>105</v>
      </c>
      <c r="F879" s="6">
        <f t="shared" si="130"/>
        <v>1</v>
      </c>
      <c r="G879" s="6">
        <f t="shared" si="131"/>
        <v>45</v>
      </c>
      <c r="H879" s="6" t="str" cm="1">
        <f t="array" ref="H879">_xlfn.IFS(E879&lt;=80,"Series",E879&lt;=120,"TV Movie",E879&gt;120,"Long Movie")</f>
        <v>TV Movie</v>
      </c>
      <c r="I879" t="s">
        <v>145</v>
      </c>
      <c r="J879" t="s">
        <v>5802</v>
      </c>
      <c r="K879" t="s">
        <v>5802</v>
      </c>
      <c r="L879" s="5">
        <v>8.1</v>
      </c>
      <c r="M879" t="str" cm="1">
        <f t="array" ref="M879">_xlfn.IFS(L879&lt;=2,"Flop",L879&lt;=5,"Average",L879&lt;=7,"Hit",L879&lt;=9,"Superhit",L879&gt;9,"BlockBuster")</f>
        <v>Superhit</v>
      </c>
      <c r="N879" s="6">
        <v>91873</v>
      </c>
      <c r="O879" s="6" t="str" cm="1">
        <f t="array" ref="O879">_xlfn.IFS(N879&lt;=100000,"Low",N879&lt;=500000,"Median",N879&lt;=1500000,"High",N879&gt;1500000,"Very High")</f>
        <v>Low</v>
      </c>
      <c r="P879">
        <v>1300000</v>
      </c>
      <c r="Q879">
        <v>1657778</v>
      </c>
      <c r="R879">
        <f t="shared" si="132"/>
        <v>357778</v>
      </c>
      <c r="S879" t="str">
        <f t="shared" si="133"/>
        <v>Profit</v>
      </c>
      <c r="T879" s="1">
        <v>35932</v>
      </c>
      <c r="U879" t="s">
        <v>2226</v>
      </c>
      <c r="V879" s="14">
        <v>35932</v>
      </c>
      <c r="W879" t="str">
        <f t="shared" si="134"/>
        <v>May</v>
      </c>
      <c r="X879" s="4" t="str">
        <f t="shared" si="135"/>
        <v>1998</v>
      </c>
      <c r="Y879" s="6">
        <f t="shared" si="136"/>
        <v>1998</v>
      </c>
      <c r="Z879" s="4" t="str">
        <f t="shared" si="137"/>
        <v>17</v>
      </c>
      <c r="AA879" s="6">
        <f t="shared" si="138"/>
        <v>17</v>
      </c>
      <c r="AB879" t="str">
        <f t="shared" si="139"/>
        <v>Sunday</v>
      </c>
    </row>
    <row r="880" spans="1:28" x14ac:dyDescent="0.25">
      <c r="A880" s="3" t="s">
        <v>2227</v>
      </c>
      <c r="B880" t="s">
        <v>2228</v>
      </c>
      <c r="C880" s="3" t="s">
        <v>2228</v>
      </c>
      <c r="D880" s="6">
        <v>0</v>
      </c>
      <c r="E880" s="6">
        <v>69</v>
      </c>
      <c r="F880" s="6">
        <f t="shared" si="130"/>
        <v>1</v>
      </c>
      <c r="G880" s="6">
        <f t="shared" si="131"/>
        <v>9</v>
      </c>
      <c r="H880" s="6" t="str" cm="1">
        <f t="array" ref="H880">_xlfn.IFS(E880&lt;=80,"Series",E880&lt;=120,"TV Movie",E880&gt;120,"Long Movie")</f>
        <v>Series</v>
      </c>
      <c r="I880" t="s">
        <v>8162</v>
      </c>
      <c r="J880" t="s">
        <v>8166</v>
      </c>
      <c r="K880" t="s">
        <v>3857</v>
      </c>
      <c r="L880" s="5">
        <v>7.5</v>
      </c>
      <c r="M880" t="str" cm="1">
        <f t="array" ref="M880">_xlfn.IFS(L880&lt;=2,"Flop",L880&lt;=5,"Average",L880&lt;=7,"Hit",L880&lt;=9,"Superhit",L880&gt;9,"BlockBuster")</f>
        <v>Superhit</v>
      </c>
      <c r="N880" s="6">
        <v>99219</v>
      </c>
      <c r="O880" s="6" t="str" cm="1">
        <f t="array" ref="O880">_xlfn.IFS(N880&lt;=100000,"Low",N880&lt;=500000,"Median",N880&lt;=1500000,"High",N880&gt;1500000,"Very High")</f>
        <v>Low</v>
      </c>
      <c r="P880">
        <v>6000</v>
      </c>
      <c r="Q880">
        <v>126052</v>
      </c>
      <c r="R880">
        <f t="shared" si="132"/>
        <v>120052</v>
      </c>
      <c r="S880" t="str">
        <f t="shared" si="133"/>
        <v>Profit</v>
      </c>
      <c r="T880" s="1">
        <v>35909</v>
      </c>
      <c r="U880" t="s">
        <v>2229</v>
      </c>
      <c r="V880" s="14">
        <v>35909</v>
      </c>
      <c r="W880" t="str">
        <f t="shared" si="134"/>
        <v>April</v>
      </c>
      <c r="X880" s="4" t="str">
        <f t="shared" si="135"/>
        <v>1998</v>
      </c>
      <c r="Y880" s="6">
        <f t="shared" si="136"/>
        <v>1998</v>
      </c>
      <c r="Z880" s="4" t="str">
        <f t="shared" si="137"/>
        <v>24</v>
      </c>
      <c r="AA880" s="6">
        <f t="shared" si="138"/>
        <v>24</v>
      </c>
      <c r="AB880" t="str">
        <f t="shared" si="139"/>
        <v>Friday</v>
      </c>
    </row>
    <row r="881" spans="1:28" x14ac:dyDescent="0.25">
      <c r="A881" s="3" t="s">
        <v>2230</v>
      </c>
      <c r="B881" t="s">
        <v>2231</v>
      </c>
      <c r="C881" s="3" t="s">
        <v>2231</v>
      </c>
      <c r="D881" s="6">
        <v>0</v>
      </c>
      <c r="E881" s="6">
        <v>113</v>
      </c>
      <c r="F881" s="6">
        <f t="shared" si="130"/>
        <v>1</v>
      </c>
      <c r="G881" s="6">
        <f t="shared" si="131"/>
        <v>53</v>
      </c>
      <c r="H881" s="6" t="str" cm="1">
        <f t="array" ref="H881">_xlfn.IFS(E881&lt;=80,"Series",E881&lt;=120,"TV Movie",E881&gt;120,"Long Movie")</f>
        <v>TV Movie</v>
      </c>
      <c r="I881" t="s">
        <v>8162</v>
      </c>
      <c r="J881" t="s">
        <v>8157</v>
      </c>
      <c r="K881" t="s">
        <v>3857</v>
      </c>
      <c r="L881" s="5">
        <v>6.8</v>
      </c>
      <c r="M881" t="str" cm="1">
        <f t="array" ref="M881">_xlfn.IFS(L881&lt;=2,"Flop",L881&lt;=5,"Average",L881&lt;=7,"Hit",L881&lt;=9,"Superhit",L881&gt;9,"BlockBuster")</f>
        <v>Hit</v>
      </c>
      <c r="N881" s="6">
        <v>98256</v>
      </c>
      <c r="O881" s="6" t="str" cm="1">
        <f t="array" ref="O881">_xlfn.IFS(N881&lt;=100000,"Low",N881&lt;=500000,"Median",N881&lt;=1500000,"High",N881&gt;1500000,"Very High")</f>
        <v>Low</v>
      </c>
      <c r="P881">
        <v>48000000</v>
      </c>
      <c r="Q881">
        <v>124305181</v>
      </c>
      <c r="R881">
        <f t="shared" si="132"/>
        <v>76305181</v>
      </c>
      <c r="S881" t="str">
        <f t="shared" si="133"/>
        <v>Profit</v>
      </c>
      <c r="T881" s="1">
        <v>36368</v>
      </c>
      <c r="U881" t="s">
        <v>725</v>
      </c>
      <c r="V881" s="14">
        <v>36368</v>
      </c>
      <c r="W881" t="str">
        <f t="shared" si="134"/>
        <v>July</v>
      </c>
      <c r="X881" s="4" t="str">
        <f t="shared" si="135"/>
        <v>1999</v>
      </c>
      <c r="Y881" s="6">
        <f t="shared" si="136"/>
        <v>1999</v>
      </c>
      <c r="Z881" s="4" t="str">
        <f t="shared" si="137"/>
        <v>27</v>
      </c>
      <c r="AA881" s="6">
        <f t="shared" si="138"/>
        <v>27</v>
      </c>
      <c r="AB881" t="str">
        <f t="shared" si="139"/>
        <v>Tuesday</v>
      </c>
    </row>
    <row r="882" spans="1:28" x14ac:dyDescent="0.25">
      <c r="A882" s="3" t="s">
        <v>2232</v>
      </c>
      <c r="B882" t="s">
        <v>2233</v>
      </c>
      <c r="C882" s="3" t="s">
        <v>2233</v>
      </c>
      <c r="D882" s="6">
        <v>0</v>
      </c>
      <c r="E882" s="6">
        <v>105</v>
      </c>
      <c r="F882" s="6">
        <f t="shared" si="130"/>
        <v>1</v>
      </c>
      <c r="G882" s="6">
        <f t="shared" si="131"/>
        <v>45</v>
      </c>
      <c r="H882" s="6" t="str" cm="1">
        <f t="array" ref="H882">_xlfn.IFS(E882&lt;=80,"Series",E882&lt;=120,"TV Movie",E882&gt;120,"Long Movie")</f>
        <v>TV Movie</v>
      </c>
      <c r="I882" t="s">
        <v>83</v>
      </c>
      <c r="J882" t="s">
        <v>8166</v>
      </c>
      <c r="K882" t="s">
        <v>3857</v>
      </c>
      <c r="L882" s="5">
        <v>4.5999999999999996</v>
      </c>
      <c r="M882" t="str" cm="1">
        <f t="array" ref="M882">_xlfn.IFS(L882&lt;=2,"Flop",L882&lt;=5,"Average",L882&lt;=7,"Hit",L882&lt;=9,"Superhit",L882&gt;9,"BlockBuster")</f>
        <v>Average</v>
      </c>
      <c r="N882" s="6">
        <v>50128</v>
      </c>
      <c r="O882" s="6" t="str" cm="1">
        <f t="array" ref="O882">_xlfn.IFS(N882&lt;=100000,"Low",N882&lt;=500000,"Median",N882&lt;=1500000,"High",N882&gt;1500000,"Very High")</f>
        <v>Low</v>
      </c>
      <c r="P882">
        <v>60000000</v>
      </c>
      <c r="Q882">
        <v>37170655</v>
      </c>
      <c r="R882">
        <f t="shared" si="132"/>
        <v>-22829345</v>
      </c>
      <c r="S882" t="str">
        <f t="shared" si="133"/>
        <v>Loss</v>
      </c>
      <c r="T882">
        <v>1998</v>
      </c>
      <c r="U882" t="s">
        <v>1045</v>
      </c>
      <c r="V882" s="14">
        <v>1998</v>
      </c>
      <c r="W882" t="str">
        <f t="shared" si="134"/>
        <v>June</v>
      </c>
      <c r="X882" s="4" t="str">
        <f t="shared" si="135"/>
        <v>1905</v>
      </c>
      <c r="Y882" s="6">
        <f t="shared" si="136"/>
        <v>1905</v>
      </c>
      <c r="Z882" s="4" t="str">
        <f t="shared" si="137"/>
        <v>20</v>
      </c>
      <c r="AA882" s="6">
        <f t="shared" si="138"/>
        <v>20</v>
      </c>
      <c r="AB882" t="str">
        <f t="shared" si="139"/>
        <v>Tuesday</v>
      </c>
    </row>
    <row r="883" spans="1:28" x14ac:dyDescent="0.25">
      <c r="A883" s="3" t="s">
        <v>2234</v>
      </c>
      <c r="B883" t="s">
        <v>2235</v>
      </c>
      <c r="C883" s="3" t="s">
        <v>2235</v>
      </c>
      <c r="D883" s="6">
        <v>0</v>
      </c>
      <c r="E883" s="6">
        <v>81</v>
      </c>
      <c r="F883" s="6">
        <f t="shared" si="130"/>
        <v>1</v>
      </c>
      <c r="G883" s="6">
        <f t="shared" si="131"/>
        <v>21</v>
      </c>
      <c r="H883" s="6" t="str" cm="1">
        <f t="array" ref="H883">_xlfn.IFS(E883&lt;=80,"Series",E883&lt;=120,"TV Movie",E883&gt;120,"Long Movie")</f>
        <v>TV Movie</v>
      </c>
      <c r="I883" t="s">
        <v>8159</v>
      </c>
      <c r="J883" t="s">
        <v>132</v>
      </c>
      <c r="K883" t="s">
        <v>8156</v>
      </c>
      <c r="L883" s="5">
        <v>7.7</v>
      </c>
      <c r="M883" t="str" cm="1">
        <f t="array" ref="M883">_xlfn.IFS(L883&lt;=2,"Flop",L883&lt;=5,"Average",L883&lt;=7,"Hit",L883&lt;=9,"Superhit",L883&gt;9,"BlockBuster")</f>
        <v>Superhit</v>
      </c>
      <c r="N883" s="6">
        <v>212252</v>
      </c>
      <c r="O883" s="6" t="str" cm="1">
        <f t="array" ref="O883">_xlfn.IFS(N883&lt;=100000,"Low",N883&lt;=500000,"Median",N883&lt;=1500000,"High",N883&gt;1500000,"Very High")</f>
        <v>Median</v>
      </c>
      <c r="P883">
        <v>21000000</v>
      </c>
      <c r="Q883">
        <v>83137603</v>
      </c>
      <c r="R883">
        <f t="shared" si="132"/>
        <v>62137603</v>
      </c>
      <c r="S883" t="str">
        <f t="shared" si="133"/>
        <v>Profit</v>
      </c>
      <c r="T883" s="1">
        <v>36328</v>
      </c>
      <c r="U883" t="s">
        <v>2236</v>
      </c>
      <c r="V883" s="14">
        <v>36328</v>
      </c>
      <c r="W883" t="str">
        <f t="shared" si="134"/>
        <v>June</v>
      </c>
      <c r="X883" s="4" t="str">
        <f t="shared" si="135"/>
        <v>1999</v>
      </c>
      <c r="Y883" s="6">
        <f t="shared" si="136"/>
        <v>1999</v>
      </c>
      <c r="Z883" s="4" t="str">
        <f t="shared" si="137"/>
        <v>17</v>
      </c>
      <c r="AA883" s="6">
        <f t="shared" si="138"/>
        <v>17</v>
      </c>
      <c r="AB883" t="str">
        <f t="shared" si="139"/>
        <v>Thursday</v>
      </c>
    </row>
    <row r="884" spans="1:28" x14ac:dyDescent="0.25">
      <c r="A884" s="3" t="s">
        <v>2237</v>
      </c>
      <c r="B884" t="s">
        <v>2238</v>
      </c>
      <c r="C884" s="3" t="s">
        <v>2238</v>
      </c>
      <c r="D884" s="6">
        <v>0</v>
      </c>
      <c r="E884" s="6">
        <v>97</v>
      </c>
      <c r="F884" s="6">
        <f t="shared" si="130"/>
        <v>1</v>
      </c>
      <c r="G884" s="6">
        <f t="shared" si="131"/>
        <v>37</v>
      </c>
      <c r="H884" s="6" t="str" cm="1">
        <f t="array" ref="H884">_xlfn.IFS(E884&lt;=80,"Series",E884&lt;=120,"TV Movie",E884&gt;120,"Long Movie")</f>
        <v>TV Movie</v>
      </c>
      <c r="I884" t="s">
        <v>145</v>
      </c>
      <c r="J884" t="s">
        <v>8157</v>
      </c>
      <c r="K884" t="s">
        <v>5802</v>
      </c>
      <c r="L884" s="5">
        <v>7.2</v>
      </c>
      <c r="M884" t="str" cm="1">
        <f t="array" ref="M884">_xlfn.IFS(L884&lt;=2,"Flop",L884&lt;=5,"Average",L884&lt;=7,"Hit",L884&lt;=9,"Superhit",L884&gt;9,"BlockBuster")</f>
        <v>Superhit</v>
      </c>
      <c r="N884" s="6">
        <v>164684</v>
      </c>
      <c r="O884" s="6" t="str" cm="1">
        <f t="array" ref="O884">_xlfn.IFS(N884&lt;=100000,"Low",N884&lt;=500000,"Median",N884&lt;=1500000,"High",N884&gt;1500000,"Very High")</f>
        <v>Median</v>
      </c>
      <c r="P884">
        <v>9000000</v>
      </c>
      <c r="Q884">
        <v>10410044</v>
      </c>
      <c r="R884">
        <f t="shared" si="132"/>
        <v>1410044</v>
      </c>
      <c r="S884" t="str">
        <f t="shared" si="133"/>
        <v>Profit</v>
      </c>
      <c r="T884" s="1">
        <v>36299</v>
      </c>
      <c r="U884" t="s">
        <v>2239</v>
      </c>
      <c r="V884" s="14">
        <v>36299</v>
      </c>
      <c r="W884" t="str">
        <f t="shared" si="134"/>
        <v>May</v>
      </c>
      <c r="X884" s="4" t="str">
        <f t="shared" si="135"/>
        <v>1999</v>
      </c>
      <c r="Y884" s="6">
        <f t="shared" si="136"/>
        <v>1999</v>
      </c>
      <c r="Z884" s="4" t="str">
        <f t="shared" si="137"/>
        <v>19</v>
      </c>
      <c r="AA884" s="6">
        <f t="shared" si="138"/>
        <v>19</v>
      </c>
      <c r="AB884" t="str">
        <f t="shared" si="139"/>
        <v>Wednesday</v>
      </c>
    </row>
    <row r="885" spans="1:28" x14ac:dyDescent="0.25">
      <c r="A885" s="3" t="s">
        <v>2240</v>
      </c>
      <c r="B885" t="s">
        <v>2241</v>
      </c>
      <c r="C885" s="3" t="s">
        <v>2241</v>
      </c>
      <c r="D885" s="6">
        <v>0</v>
      </c>
      <c r="E885" s="6">
        <v>106</v>
      </c>
      <c r="F885" s="6">
        <f t="shared" si="130"/>
        <v>1</v>
      </c>
      <c r="G885" s="6">
        <f t="shared" si="131"/>
        <v>46</v>
      </c>
      <c r="H885" s="6" t="str" cm="1">
        <f t="array" ref="H885">_xlfn.IFS(E885&lt;=80,"Series",E885&lt;=120,"TV Movie",E885&gt;120,"Long Movie")</f>
        <v>TV Movie</v>
      </c>
      <c r="I885" t="s">
        <v>5529</v>
      </c>
      <c r="J885" t="s">
        <v>145</v>
      </c>
      <c r="K885" t="s">
        <v>3857</v>
      </c>
      <c r="L885" s="5">
        <v>6.4</v>
      </c>
      <c r="M885" t="str" cm="1">
        <f t="array" ref="M885">_xlfn.IFS(L885&lt;=2,"Flop",L885&lt;=5,"Average",L885&lt;=7,"Hit",L885&lt;=9,"Superhit",L885&gt;9,"BlockBuster")</f>
        <v>Hit</v>
      </c>
      <c r="N885" s="6">
        <v>110865</v>
      </c>
      <c r="O885" s="6" t="str" cm="1">
        <f t="array" ref="O885">_xlfn.IFS(N885&lt;=100000,"Low",N885&lt;=500000,"Median",N885&lt;=1500000,"High",N885&gt;1500000,"Very High")</f>
        <v>Median</v>
      </c>
      <c r="P885">
        <v>40000000</v>
      </c>
      <c r="Q885">
        <v>91753202</v>
      </c>
      <c r="R885">
        <f t="shared" si="132"/>
        <v>51753202</v>
      </c>
      <c r="S885" t="str">
        <f t="shared" si="133"/>
        <v>Profit</v>
      </c>
      <c r="T885" s="1">
        <v>37212</v>
      </c>
      <c r="U885" t="s">
        <v>2242</v>
      </c>
      <c r="V885" s="14">
        <v>37212</v>
      </c>
      <c r="W885" t="str">
        <f t="shared" si="134"/>
        <v>November</v>
      </c>
      <c r="X885" s="4" t="str">
        <f t="shared" si="135"/>
        <v>2001</v>
      </c>
      <c r="Y885" s="6">
        <f t="shared" si="136"/>
        <v>2001</v>
      </c>
      <c r="Z885" s="4" t="str">
        <f t="shared" si="137"/>
        <v>17</v>
      </c>
      <c r="AA885" s="6">
        <f t="shared" si="138"/>
        <v>17</v>
      </c>
      <c r="AB885" t="str">
        <f t="shared" si="139"/>
        <v>Saturday</v>
      </c>
    </row>
    <row r="886" spans="1:28" x14ac:dyDescent="0.25">
      <c r="A886" s="3" t="s">
        <v>2243</v>
      </c>
      <c r="B886" t="s">
        <v>2244</v>
      </c>
      <c r="C886" s="3" t="s">
        <v>2244</v>
      </c>
      <c r="D886" s="6">
        <v>0</v>
      </c>
      <c r="E886" s="6">
        <v>154</v>
      </c>
      <c r="F886" s="6">
        <f t="shared" si="130"/>
        <v>2</v>
      </c>
      <c r="G886" s="6">
        <f t="shared" si="131"/>
        <v>34</v>
      </c>
      <c r="H886" s="6" t="str" cm="1">
        <f t="array" ref="H886">_xlfn.IFS(E886&lt;=80,"Series",E886&lt;=120,"TV Movie",E886&gt;120,"Long Movie")</f>
        <v>Long Movie</v>
      </c>
      <c r="I886" t="s">
        <v>8158</v>
      </c>
      <c r="J886" t="s">
        <v>145</v>
      </c>
      <c r="K886" t="s">
        <v>8157</v>
      </c>
      <c r="L886" s="5">
        <v>7.2</v>
      </c>
      <c r="M886" t="str" cm="1">
        <f t="array" ref="M886">_xlfn.IFS(L886&lt;=2,"Flop",L886&lt;=5,"Average",L886&lt;=7,"Hit",L886&lt;=9,"Superhit",L886&gt;9,"BlockBuster")</f>
        <v>Superhit</v>
      </c>
      <c r="N886" s="6">
        <v>153901</v>
      </c>
      <c r="O886" s="6" t="str" cm="1">
        <f t="array" ref="O886">_xlfn.IFS(N886&lt;=100000,"Low",N886&lt;=500000,"Median",N886&lt;=1500000,"High",N886&gt;1500000,"Very High")</f>
        <v>Median</v>
      </c>
      <c r="P886">
        <v>79000000</v>
      </c>
      <c r="Q886">
        <v>173013509</v>
      </c>
      <c r="R886">
        <f t="shared" si="132"/>
        <v>94013509</v>
      </c>
      <c r="S886" t="str">
        <f t="shared" si="133"/>
        <v>Profit</v>
      </c>
      <c r="T886" s="1">
        <v>37962</v>
      </c>
      <c r="U886" t="s">
        <v>1578</v>
      </c>
      <c r="V886" s="14">
        <v>37962</v>
      </c>
      <c r="W886" t="str">
        <f t="shared" si="134"/>
        <v>December</v>
      </c>
      <c r="X886" s="4" t="str">
        <f t="shared" si="135"/>
        <v>2003</v>
      </c>
      <c r="Y886" s="6">
        <f t="shared" si="136"/>
        <v>2003</v>
      </c>
      <c r="Z886" s="4" t="str">
        <f t="shared" si="137"/>
        <v>7</v>
      </c>
      <c r="AA886" s="6">
        <f t="shared" si="138"/>
        <v>7</v>
      </c>
      <c r="AB886" t="str">
        <f t="shared" si="139"/>
        <v>Sunday</v>
      </c>
    </row>
    <row r="887" spans="1:28" x14ac:dyDescent="0.25">
      <c r="A887" s="3" t="s">
        <v>2245</v>
      </c>
      <c r="B887" t="s">
        <v>2246</v>
      </c>
      <c r="C887" s="3" t="s">
        <v>2246</v>
      </c>
      <c r="D887" s="6">
        <v>0</v>
      </c>
      <c r="E887" s="6">
        <v>98</v>
      </c>
      <c r="F887" s="6">
        <f t="shared" si="130"/>
        <v>1</v>
      </c>
      <c r="G887" s="6">
        <f t="shared" si="131"/>
        <v>38</v>
      </c>
      <c r="H887" s="6" t="str" cm="1">
        <f t="array" ref="H887">_xlfn.IFS(E887&lt;=80,"Series",E887&lt;=120,"TV Movie",E887&gt;120,"Long Movie")</f>
        <v>TV Movie</v>
      </c>
      <c r="I887" t="s">
        <v>5529</v>
      </c>
      <c r="J887" t="s">
        <v>8158</v>
      </c>
      <c r="K887" t="s">
        <v>132</v>
      </c>
      <c r="L887" s="5">
        <v>5.6</v>
      </c>
      <c r="M887" t="str" cm="1">
        <f t="array" ref="M887">_xlfn.IFS(L887&lt;=2,"Flop",L887&lt;=5,"Average",L887&lt;=7,"Hit",L887&lt;=9,"Superhit",L887&gt;9,"BlockBuster")</f>
        <v>Hit</v>
      </c>
      <c r="N887" s="6">
        <v>193633</v>
      </c>
      <c r="O887" s="6" t="str" cm="1">
        <f t="array" ref="O887">_xlfn.IFS(N887&lt;=100000,"Low",N887&lt;=500000,"Median",N887&lt;=1500000,"High",N887&gt;1500000,"Very High")</f>
        <v>Median</v>
      </c>
      <c r="P887">
        <v>93000000</v>
      </c>
      <c r="Q887">
        <v>264105545</v>
      </c>
      <c r="R887">
        <f t="shared" si="132"/>
        <v>171105545</v>
      </c>
      <c r="S887" t="str">
        <f t="shared" si="133"/>
        <v>Profit</v>
      </c>
      <c r="T887" s="1">
        <v>36821</v>
      </c>
      <c r="U887" t="s">
        <v>2247</v>
      </c>
      <c r="V887" s="14">
        <v>36821</v>
      </c>
      <c r="W887" t="str">
        <f t="shared" si="134"/>
        <v>October</v>
      </c>
      <c r="X887" s="4" t="str">
        <f t="shared" si="135"/>
        <v>2000</v>
      </c>
      <c r="Y887" s="6">
        <f t="shared" si="136"/>
        <v>2000</v>
      </c>
      <c r="Z887" s="4" t="str">
        <f t="shared" si="137"/>
        <v>22</v>
      </c>
      <c r="AA887" s="6">
        <f t="shared" si="138"/>
        <v>22</v>
      </c>
      <c r="AB887" t="str">
        <f t="shared" si="139"/>
        <v>Sunday</v>
      </c>
    </row>
    <row r="888" spans="1:28" x14ac:dyDescent="0.25">
      <c r="A888" s="3" t="s">
        <v>2248</v>
      </c>
      <c r="B888" t="s">
        <v>2249</v>
      </c>
      <c r="C888" s="3" t="s">
        <v>2249</v>
      </c>
      <c r="D888" s="6">
        <v>0</v>
      </c>
      <c r="E888" s="6">
        <v>95</v>
      </c>
      <c r="F888" s="6">
        <f t="shared" si="130"/>
        <v>1</v>
      </c>
      <c r="G888" s="6">
        <f t="shared" si="131"/>
        <v>35</v>
      </c>
      <c r="H888" s="6" t="str" cm="1">
        <f t="array" ref="H888">_xlfn.IFS(E888&lt;=80,"Series",E888&lt;=120,"TV Movie",E888&gt;120,"Long Movie")</f>
        <v>TV Movie</v>
      </c>
      <c r="I888" t="s">
        <v>132</v>
      </c>
      <c r="J888" t="s">
        <v>8157</v>
      </c>
      <c r="K888" t="s">
        <v>5802</v>
      </c>
      <c r="L888" s="5">
        <v>5.9</v>
      </c>
      <c r="M888" t="str" cm="1">
        <f t="array" ref="M888">_xlfn.IFS(L888&lt;=2,"Flop",L888&lt;=5,"Average",L888&lt;=7,"Hit",L888&lt;=9,"Superhit",L888&gt;9,"BlockBuster")</f>
        <v>Hit</v>
      </c>
      <c r="N888" s="6">
        <v>101190</v>
      </c>
      <c r="O888" s="6" t="str" cm="1">
        <f t="array" ref="O888">_xlfn.IFS(N888&lt;=100000,"Low",N888&lt;=500000,"Median",N888&lt;=1500000,"High",N888&gt;1500000,"Very High")</f>
        <v>Median</v>
      </c>
      <c r="P888">
        <v>10000000</v>
      </c>
      <c r="Q888">
        <v>103166989</v>
      </c>
      <c r="R888">
        <f t="shared" si="132"/>
        <v>93166989</v>
      </c>
      <c r="S888" t="str">
        <f t="shared" si="133"/>
        <v>Profit</v>
      </c>
      <c r="T888" s="1">
        <v>36179</v>
      </c>
      <c r="U888" t="s">
        <v>2250</v>
      </c>
      <c r="V888" s="14">
        <v>36179</v>
      </c>
      <c r="W888" t="str">
        <f t="shared" si="134"/>
        <v>January</v>
      </c>
      <c r="X888" s="4" t="str">
        <f t="shared" si="135"/>
        <v>1999</v>
      </c>
      <c r="Y888" s="6">
        <f t="shared" si="136"/>
        <v>1999</v>
      </c>
      <c r="Z888" s="4" t="str">
        <f t="shared" si="137"/>
        <v>19</v>
      </c>
      <c r="AA888" s="6">
        <f t="shared" si="138"/>
        <v>19</v>
      </c>
      <c r="AB888" t="str">
        <f t="shared" si="139"/>
        <v>Tuesday</v>
      </c>
    </row>
    <row r="889" spans="1:28" x14ac:dyDescent="0.25">
      <c r="A889" s="3" t="s">
        <v>2251</v>
      </c>
      <c r="B889" t="s">
        <v>2252</v>
      </c>
      <c r="C889" s="3" t="s">
        <v>2252</v>
      </c>
      <c r="D889" s="6">
        <v>0</v>
      </c>
      <c r="E889" s="6">
        <v>130</v>
      </c>
      <c r="F889" s="6">
        <f t="shared" si="130"/>
        <v>2</v>
      </c>
      <c r="G889" s="6">
        <f t="shared" si="131"/>
        <v>10</v>
      </c>
      <c r="H889" s="6" t="str" cm="1">
        <f t="array" ref="H889">_xlfn.IFS(E889&lt;=80,"Series",E889&lt;=120,"TV Movie",E889&gt;120,"Long Movie")</f>
        <v>Long Movie</v>
      </c>
      <c r="I889" t="s">
        <v>145</v>
      </c>
      <c r="J889" t="s">
        <v>83</v>
      </c>
      <c r="K889" t="s">
        <v>8166</v>
      </c>
      <c r="L889" s="5">
        <v>6.6</v>
      </c>
      <c r="M889" t="str" cm="1">
        <f t="array" ref="M889">_xlfn.IFS(L889&lt;=2,"Flop",L889&lt;=5,"Average",L889&lt;=7,"Hit",L889&lt;=9,"Superhit",L889&gt;9,"BlockBuster")</f>
        <v>Hit</v>
      </c>
      <c r="N889" s="6">
        <v>133490</v>
      </c>
      <c r="O889" s="6" t="str" cm="1">
        <f t="array" ref="O889">_xlfn.IFS(N889&lt;=100000,"Low",N889&lt;=500000,"Median",N889&lt;=1500000,"High",N889&gt;1500000,"Very High")</f>
        <v>Median</v>
      </c>
      <c r="P889">
        <v>100000000</v>
      </c>
      <c r="Q889">
        <v>291420351</v>
      </c>
      <c r="R889">
        <f t="shared" si="132"/>
        <v>191420351</v>
      </c>
      <c r="S889" t="str">
        <f t="shared" si="133"/>
        <v>Profit</v>
      </c>
      <c r="T889" s="1">
        <v>36725</v>
      </c>
      <c r="U889" t="s">
        <v>501</v>
      </c>
      <c r="V889" s="14">
        <v>36725</v>
      </c>
      <c r="W889" t="str">
        <f t="shared" si="134"/>
        <v>July</v>
      </c>
      <c r="X889" s="4" t="str">
        <f t="shared" si="135"/>
        <v>2000</v>
      </c>
      <c r="Y889" s="6">
        <f t="shared" si="136"/>
        <v>2000</v>
      </c>
      <c r="Z889" s="4" t="str">
        <f t="shared" si="137"/>
        <v>18</v>
      </c>
      <c r="AA889" s="6">
        <f t="shared" si="138"/>
        <v>18</v>
      </c>
      <c r="AB889" t="str">
        <f t="shared" si="139"/>
        <v>Tuesday</v>
      </c>
    </row>
    <row r="890" spans="1:28" x14ac:dyDescent="0.25">
      <c r="A890" s="3" t="s">
        <v>2253</v>
      </c>
      <c r="B890" t="s">
        <v>2254</v>
      </c>
      <c r="C890" s="3" t="s">
        <v>2254</v>
      </c>
      <c r="D890" s="6">
        <v>0</v>
      </c>
      <c r="E890" s="6">
        <v>143</v>
      </c>
      <c r="F890" s="6">
        <f t="shared" si="130"/>
        <v>2</v>
      </c>
      <c r="G890" s="6">
        <f t="shared" si="131"/>
        <v>23</v>
      </c>
      <c r="H890" s="6" t="str" cm="1">
        <f t="array" ref="H890">_xlfn.IFS(E890&lt;=80,"Series",E890&lt;=120,"TV Movie",E890&gt;120,"Long Movie")</f>
        <v>Long Movie</v>
      </c>
      <c r="I890" t="s">
        <v>8158</v>
      </c>
      <c r="J890" t="s">
        <v>145</v>
      </c>
      <c r="K890" t="s">
        <v>8157</v>
      </c>
      <c r="L890" s="5">
        <v>7.8</v>
      </c>
      <c r="M890" t="str" cm="1">
        <f t="array" ref="M890">_xlfn.IFS(L890&lt;=2,"Flop",L890&lt;=5,"Average",L890&lt;=7,"Hit",L890&lt;=9,"Superhit",L890&gt;9,"BlockBuster")</f>
        <v>Superhit</v>
      </c>
      <c r="N890" s="6">
        <v>623747</v>
      </c>
      <c r="O890" s="6" t="str" cm="1">
        <f t="array" ref="O890">_xlfn.IFS(N890&lt;=100000,"Low",N890&lt;=500000,"Median",N890&lt;=1500000,"High",N890&gt;1500000,"Very High")</f>
        <v>High</v>
      </c>
      <c r="P890">
        <v>90000000</v>
      </c>
      <c r="Q890">
        <v>429632142</v>
      </c>
      <c r="R890">
        <f t="shared" si="132"/>
        <v>339632142</v>
      </c>
      <c r="S890" t="str">
        <f t="shared" si="133"/>
        <v>Profit</v>
      </c>
      <c r="T890" s="1">
        <v>36867</v>
      </c>
      <c r="U890" t="s">
        <v>501</v>
      </c>
      <c r="V890" s="14">
        <v>36867</v>
      </c>
      <c r="W890" t="str">
        <f t="shared" si="134"/>
        <v>December</v>
      </c>
      <c r="X890" s="4" t="str">
        <f t="shared" si="135"/>
        <v>2000</v>
      </c>
      <c r="Y890" s="6">
        <f t="shared" si="136"/>
        <v>2000</v>
      </c>
      <c r="Z890" s="4" t="str">
        <f t="shared" si="137"/>
        <v>7</v>
      </c>
      <c r="AA890" s="6">
        <f t="shared" si="138"/>
        <v>7</v>
      </c>
      <c r="AB890" t="str">
        <f t="shared" si="139"/>
        <v>Thursday</v>
      </c>
    </row>
    <row r="891" spans="1:28" x14ac:dyDescent="0.25">
      <c r="A891" s="3" t="s">
        <v>2255</v>
      </c>
      <c r="B891" t="s">
        <v>2256</v>
      </c>
      <c r="C891" s="3" t="s">
        <v>2256</v>
      </c>
      <c r="D891" s="6">
        <v>0</v>
      </c>
      <c r="E891" s="6">
        <v>111</v>
      </c>
      <c r="F891" s="6">
        <f t="shared" si="130"/>
        <v>1</v>
      </c>
      <c r="G891" s="6">
        <f t="shared" si="131"/>
        <v>51</v>
      </c>
      <c r="H891" s="6" t="str" cm="1">
        <f t="array" ref="H891">_xlfn.IFS(E891&lt;=80,"Series",E891&lt;=120,"TV Movie",E891&gt;120,"Long Movie")</f>
        <v>TV Movie</v>
      </c>
      <c r="I891" t="s">
        <v>132</v>
      </c>
      <c r="J891" t="s">
        <v>145</v>
      </c>
      <c r="K891" t="s">
        <v>5802</v>
      </c>
      <c r="L891" s="5">
        <v>7.3</v>
      </c>
      <c r="M891" t="str" cm="1">
        <f t="array" ref="M891">_xlfn.IFS(L891&lt;=2,"Flop",L891&lt;=5,"Average",L891&lt;=7,"Hit",L891&lt;=9,"Superhit",L891&gt;9,"BlockBuster")</f>
        <v>Superhit</v>
      </c>
      <c r="N891" s="6">
        <v>125108</v>
      </c>
      <c r="O891" s="6" t="str" cm="1">
        <f t="array" ref="O891">_xlfn.IFS(N891&lt;=100000,"Low",N891&lt;=500000,"Median",N891&lt;=1500000,"High",N891&gt;1500000,"Very High")</f>
        <v>Median</v>
      </c>
      <c r="P891">
        <v>7000000</v>
      </c>
      <c r="Q891">
        <v>8764389</v>
      </c>
      <c r="R891">
        <f t="shared" si="132"/>
        <v>1764389</v>
      </c>
      <c r="S891" t="str">
        <f t="shared" si="133"/>
        <v>Profit</v>
      </c>
      <c r="T891" s="1">
        <v>37058</v>
      </c>
      <c r="U891" t="s">
        <v>2257</v>
      </c>
      <c r="V891" s="14">
        <v>37058</v>
      </c>
      <c r="W891" t="str">
        <f t="shared" si="134"/>
        <v>June</v>
      </c>
      <c r="X891" s="4" t="str">
        <f t="shared" si="135"/>
        <v>2001</v>
      </c>
      <c r="Y891" s="6">
        <f t="shared" si="136"/>
        <v>2001</v>
      </c>
      <c r="Z891" s="4" t="str">
        <f t="shared" si="137"/>
        <v>16</v>
      </c>
      <c r="AA891" s="6">
        <f t="shared" si="138"/>
        <v>16</v>
      </c>
      <c r="AB891" t="str">
        <f t="shared" si="139"/>
        <v>Saturday</v>
      </c>
    </row>
    <row r="892" spans="1:28" x14ac:dyDescent="0.25">
      <c r="A892" s="3" t="s">
        <v>2258</v>
      </c>
      <c r="B892" t="s">
        <v>2259</v>
      </c>
      <c r="C892" s="3" t="s">
        <v>2259</v>
      </c>
      <c r="D892" s="6">
        <v>0</v>
      </c>
      <c r="E892" s="6">
        <v>99</v>
      </c>
      <c r="F892" s="6">
        <f t="shared" si="130"/>
        <v>1</v>
      </c>
      <c r="G892" s="6">
        <f t="shared" si="131"/>
        <v>39</v>
      </c>
      <c r="H892" s="6" t="str" cm="1">
        <f t="array" ref="H892">_xlfn.IFS(E892&lt;=80,"Series",E892&lt;=120,"TV Movie",E892&gt;120,"Long Movie")</f>
        <v>TV Movie</v>
      </c>
      <c r="I892" t="s">
        <v>5529</v>
      </c>
      <c r="J892" t="s">
        <v>8162</v>
      </c>
      <c r="K892" t="s">
        <v>3857</v>
      </c>
      <c r="L892" s="5">
        <v>6</v>
      </c>
      <c r="M892" t="str" cm="1">
        <f t="array" ref="M892">_xlfn.IFS(L892&lt;=2,"Flop",L892&lt;=5,"Average",L892&lt;=7,"Hit",L892&lt;=9,"Superhit",L892&gt;9,"BlockBuster")</f>
        <v>Hit</v>
      </c>
      <c r="N892" s="6">
        <v>79802</v>
      </c>
      <c r="O892" s="6" t="str" cm="1">
        <f t="array" ref="O892">_xlfn.IFS(N892&lt;=100000,"Low",N892&lt;=500000,"Median",N892&lt;=1500000,"High",N892&gt;1500000,"Very High")</f>
        <v>Low</v>
      </c>
      <c r="P892">
        <v>46000000</v>
      </c>
      <c r="Q892">
        <v>107626125</v>
      </c>
      <c r="R892">
        <f t="shared" si="132"/>
        <v>61626125</v>
      </c>
      <c r="S892" t="str">
        <f t="shared" si="133"/>
        <v>Profit</v>
      </c>
      <c r="T892" s="1">
        <v>36693</v>
      </c>
      <c r="U892" t="s">
        <v>1011</v>
      </c>
      <c r="V892" s="14">
        <v>36693</v>
      </c>
      <c r="W892" t="str">
        <f t="shared" si="134"/>
        <v>June</v>
      </c>
      <c r="X892" s="4" t="str">
        <f t="shared" si="135"/>
        <v>2000</v>
      </c>
      <c r="Y892" s="6">
        <f t="shared" si="136"/>
        <v>2000</v>
      </c>
      <c r="Z892" s="4" t="str">
        <f t="shared" si="137"/>
        <v>16</v>
      </c>
      <c r="AA892" s="6">
        <f t="shared" si="138"/>
        <v>16</v>
      </c>
      <c r="AB892" t="str">
        <f t="shared" si="139"/>
        <v>Friday</v>
      </c>
    </row>
    <row r="893" spans="1:28" x14ac:dyDescent="0.25">
      <c r="A893" s="3" t="s">
        <v>2260</v>
      </c>
      <c r="B893" t="s">
        <v>2261</v>
      </c>
      <c r="C893" s="3" t="s">
        <v>2261</v>
      </c>
      <c r="D893" s="6">
        <v>0</v>
      </c>
      <c r="E893" s="6">
        <v>105</v>
      </c>
      <c r="F893" s="6">
        <f t="shared" si="130"/>
        <v>1</v>
      </c>
      <c r="G893" s="6">
        <f t="shared" si="131"/>
        <v>45</v>
      </c>
      <c r="H893" s="6" t="str" cm="1">
        <f t="array" ref="H893">_xlfn.IFS(E893&lt;=80,"Series",E893&lt;=120,"TV Movie",E893&gt;120,"Long Movie")</f>
        <v>TV Movie</v>
      </c>
      <c r="I893" t="s">
        <v>8156</v>
      </c>
      <c r="J893" t="s">
        <v>83</v>
      </c>
      <c r="K893" t="s">
        <v>8166</v>
      </c>
      <c r="L893" s="5">
        <v>7.3</v>
      </c>
      <c r="M893" t="str" cm="1">
        <f t="array" ref="M893">_xlfn.IFS(L893&lt;=2,"Flop",L893&lt;=5,"Average",L893&lt;=7,"Hit",L893&lt;=9,"Superhit",L893&gt;9,"BlockBuster")</f>
        <v>Superhit</v>
      </c>
      <c r="N893" s="6">
        <v>377939</v>
      </c>
      <c r="O893" s="6" t="str" cm="1">
        <f t="array" ref="O893">_xlfn.IFS(N893&lt;=100000,"Low",N893&lt;=500000,"Median",N893&lt;=1500000,"High",N893&gt;1500000,"Very High")</f>
        <v>Median</v>
      </c>
      <c r="P893">
        <v>100000000</v>
      </c>
      <c r="Q893">
        <v>206071502</v>
      </c>
      <c r="R893">
        <f t="shared" si="132"/>
        <v>106071502</v>
      </c>
      <c r="S893" t="str">
        <f t="shared" si="133"/>
        <v>Profit</v>
      </c>
      <c r="T893">
        <v>1999</v>
      </c>
      <c r="U893" t="s">
        <v>575</v>
      </c>
      <c r="V893" s="14">
        <v>1999</v>
      </c>
      <c r="W893" t="str">
        <f t="shared" si="134"/>
        <v>June</v>
      </c>
      <c r="X893" s="4" t="str">
        <f t="shared" si="135"/>
        <v>1905</v>
      </c>
      <c r="Y893" s="6">
        <f t="shared" si="136"/>
        <v>1905</v>
      </c>
      <c r="Z893" s="4" t="str">
        <f t="shared" si="137"/>
        <v>21</v>
      </c>
      <c r="AA893" s="6">
        <f t="shared" si="138"/>
        <v>21</v>
      </c>
      <c r="AB893" t="str">
        <f t="shared" si="139"/>
        <v>Wednesday</v>
      </c>
    </row>
    <row r="894" spans="1:28" x14ac:dyDescent="0.25">
      <c r="A894" s="3" t="s">
        <v>2262</v>
      </c>
      <c r="B894" t="s">
        <v>2263</v>
      </c>
      <c r="C894" s="3" t="s">
        <v>2263</v>
      </c>
      <c r="D894" s="6">
        <v>0</v>
      </c>
      <c r="E894" s="6">
        <v>92</v>
      </c>
      <c r="F894" s="6">
        <f t="shared" si="130"/>
        <v>1</v>
      </c>
      <c r="G894" s="6">
        <f t="shared" si="131"/>
        <v>32</v>
      </c>
      <c r="H894" s="6" t="str" cm="1">
        <f t="array" ref="H894">_xlfn.IFS(E894&lt;=80,"Series",E894&lt;=120,"TV Movie",E894&gt;120,"Long Movie")</f>
        <v>TV Movie</v>
      </c>
      <c r="I894" t="s">
        <v>5529</v>
      </c>
      <c r="J894" t="s">
        <v>8158</v>
      </c>
      <c r="K894" t="s">
        <v>8161</v>
      </c>
      <c r="L894" s="5">
        <v>5.9</v>
      </c>
      <c r="M894" t="str" cm="1">
        <f t="array" ref="M894">_xlfn.IFS(L894&lt;=2,"Flop",L894&lt;=5,"Average",L894&lt;=7,"Hit",L894&lt;=9,"Superhit",L894&gt;9,"BlockBuster")</f>
        <v>Hit</v>
      </c>
      <c r="N894" s="6">
        <v>335709</v>
      </c>
      <c r="O894" s="6" t="str" cm="1">
        <f t="array" ref="O894">_xlfn.IFS(N894&lt;=100000,"Low",N894&lt;=500000,"Median",N894&lt;=1500000,"High",N894&gt;1500000,"Very High")</f>
        <v>Median</v>
      </c>
      <c r="P894">
        <v>93000000</v>
      </c>
      <c r="Q894">
        <v>368780809</v>
      </c>
      <c r="R894">
        <f t="shared" si="132"/>
        <v>275780809</v>
      </c>
      <c r="S894" t="str">
        <f t="shared" si="133"/>
        <v>Profit</v>
      </c>
      <c r="T894" s="1">
        <v>37088</v>
      </c>
      <c r="U894" t="s">
        <v>875</v>
      </c>
      <c r="V894" s="14">
        <v>37088</v>
      </c>
      <c r="W894" t="str">
        <f t="shared" si="134"/>
        <v>July</v>
      </c>
      <c r="X894" s="4" t="str">
        <f t="shared" si="135"/>
        <v>2001</v>
      </c>
      <c r="Y894" s="6">
        <f t="shared" si="136"/>
        <v>2001</v>
      </c>
      <c r="Z894" s="4" t="str">
        <f t="shared" si="137"/>
        <v>16</v>
      </c>
      <c r="AA894" s="6">
        <f t="shared" si="138"/>
        <v>16</v>
      </c>
      <c r="AB894" t="str">
        <f t="shared" si="139"/>
        <v>Monday</v>
      </c>
    </row>
    <row r="895" spans="1:28" x14ac:dyDescent="0.25">
      <c r="A895" s="3" t="s">
        <v>2264</v>
      </c>
      <c r="B895" t="s">
        <v>2265</v>
      </c>
      <c r="C895" s="3" t="s">
        <v>2265</v>
      </c>
      <c r="D895" s="6">
        <v>0</v>
      </c>
      <c r="E895" s="6">
        <v>116</v>
      </c>
      <c r="F895" s="6">
        <f t="shared" si="130"/>
        <v>1</v>
      </c>
      <c r="G895" s="6">
        <f t="shared" si="131"/>
        <v>56</v>
      </c>
      <c r="H895" s="6" t="str" cm="1">
        <f t="array" ref="H895">_xlfn.IFS(E895&lt;=80,"Series",E895&lt;=120,"TV Movie",E895&gt;120,"Long Movie")</f>
        <v>TV Movie</v>
      </c>
      <c r="I895" t="s">
        <v>132</v>
      </c>
      <c r="J895" t="s">
        <v>8157</v>
      </c>
      <c r="K895" t="s">
        <v>5802</v>
      </c>
      <c r="L895" s="5">
        <v>5.6</v>
      </c>
      <c r="M895" t="str" cm="1">
        <f t="array" ref="M895">_xlfn.IFS(L895&lt;=2,"Flop",L895&lt;=5,"Average",L895&lt;=7,"Hit",L895&lt;=9,"Superhit",L895&gt;9,"BlockBuster")</f>
        <v>Hit</v>
      </c>
      <c r="N895" s="6">
        <v>102774</v>
      </c>
      <c r="O895" s="6" t="str" cm="1">
        <f t="array" ref="O895">_xlfn.IFS(N895&lt;=100000,"Low",N895&lt;=500000,"Median",N895&lt;=1500000,"High",N895&gt;1500000,"Very High")</f>
        <v>Median</v>
      </c>
      <c r="P895">
        <v>70000000</v>
      </c>
      <c r="Q895">
        <v>309460292</v>
      </c>
      <c r="R895">
        <f t="shared" si="132"/>
        <v>239460292</v>
      </c>
      <c r="S895" t="str">
        <f t="shared" si="133"/>
        <v>Profit</v>
      </c>
      <c r="T895" s="1">
        <v>36366</v>
      </c>
      <c r="U895" t="s">
        <v>720</v>
      </c>
      <c r="V895" s="14">
        <v>36366</v>
      </c>
      <c r="W895" t="str">
        <f t="shared" si="134"/>
        <v>July</v>
      </c>
      <c r="X895" s="4" t="str">
        <f t="shared" si="135"/>
        <v>1999</v>
      </c>
      <c r="Y895" s="6">
        <f t="shared" si="136"/>
        <v>1999</v>
      </c>
      <c r="Z895" s="4" t="str">
        <f t="shared" si="137"/>
        <v>25</v>
      </c>
      <c r="AA895" s="6">
        <f t="shared" si="138"/>
        <v>25</v>
      </c>
      <c r="AB895" t="str">
        <f t="shared" si="139"/>
        <v>Sunday</v>
      </c>
    </row>
    <row r="896" spans="1:28" x14ac:dyDescent="0.25">
      <c r="A896" s="3" t="s">
        <v>2266</v>
      </c>
      <c r="B896" t="s">
        <v>2267</v>
      </c>
      <c r="C896" s="3" t="s">
        <v>2267</v>
      </c>
      <c r="D896" s="6">
        <v>0</v>
      </c>
      <c r="E896" s="6">
        <v>95</v>
      </c>
      <c r="F896" s="6">
        <f t="shared" si="130"/>
        <v>1</v>
      </c>
      <c r="G896" s="6">
        <f t="shared" si="131"/>
        <v>35</v>
      </c>
      <c r="H896" s="6" t="str" cm="1">
        <f t="array" ref="H896">_xlfn.IFS(E896&lt;=80,"Series",E896&lt;=120,"TV Movie",E896&gt;120,"Long Movie")</f>
        <v>TV Movie</v>
      </c>
      <c r="I896" t="s">
        <v>132</v>
      </c>
      <c r="J896" t="s">
        <v>5802</v>
      </c>
      <c r="K896" t="s">
        <v>5802</v>
      </c>
      <c r="L896" s="5">
        <v>7</v>
      </c>
      <c r="M896" t="str" cm="1">
        <f t="array" ref="M896">_xlfn.IFS(L896&lt;=2,"Flop",L896&lt;=5,"Average",L896&lt;=7,"Hit",L896&lt;=9,"Superhit",L896&gt;9,"BlockBuster")</f>
        <v>Hit</v>
      </c>
      <c r="N896" s="6">
        <v>425310</v>
      </c>
      <c r="O896" s="6" t="str" cm="1">
        <f t="array" ref="O896">_xlfn.IFS(N896&lt;=100000,"Low",N896&lt;=500000,"Median",N896&lt;=1500000,"High",N896&gt;1500000,"Very High")</f>
        <v>Median</v>
      </c>
      <c r="P896">
        <v>11000000</v>
      </c>
      <c r="Q896">
        <v>235483004</v>
      </c>
      <c r="R896">
        <f t="shared" si="132"/>
        <v>224483004</v>
      </c>
      <c r="S896" t="str">
        <f t="shared" si="133"/>
        <v>Profit</v>
      </c>
      <c r="T896" s="1">
        <v>36348</v>
      </c>
      <c r="U896" t="s">
        <v>2268</v>
      </c>
      <c r="V896" s="14">
        <v>36348</v>
      </c>
      <c r="W896" t="str">
        <f t="shared" si="134"/>
        <v>July</v>
      </c>
      <c r="X896" s="4" t="str">
        <f t="shared" si="135"/>
        <v>1999</v>
      </c>
      <c r="Y896" s="6">
        <f t="shared" si="136"/>
        <v>1999</v>
      </c>
      <c r="Z896" s="4" t="str">
        <f t="shared" si="137"/>
        <v>7</v>
      </c>
      <c r="AA896" s="6">
        <f t="shared" si="138"/>
        <v>7</v>
      </c>
      <c r="AB896" t="str">
        <f t="shared" si="139"/>
        <v>Wednesday</v>
      </c>
    </row>
    <row r="897" spans="1:28" x14ac:dyDescent="0.25">
      <c r="A897" s="3" t="s">
        <v>2269</v>
      </c>
      <c r="B897" t="s">
        <v>2270</v>
      </c>
      <c r="C897" s="3" t="s">
        <v>2270</v>
      </c>
      <c r="D897" s="6">
        <v>0</v>
      </c>
      <c r="E897" s="6">
        <v>119</v>
      </c>
      <c r="F897" s="6">
        <f t="shared" si="130"/>
        <v>1</v>
      </c>
      <c r="G897" s="6">
        <f t="shared" si="131"/>
        <v>59</v>
      </c>
      <c r="H897" s="6" t="str" cm="1">
        <f t="array" ref="H897">_xlfn.IFS(E897&lt;=80,"Series",E897&lt;=120,"TV Movie",E897&gt;120,"Long Movie")</f>
        <v>TV Movie</v>
      </c>
      <c r="I897" t="s">
        <v>8158</v>
      </c>
      <c r="J897" t="s">
        <v>145</v>
      </c>
      <c r="K897" t="s">
        <v>8157</v>
      </c>
      <c r="L897" s="5">
        <v>6.6</v>
      </c>
      <c r="M897" t="str" cm="1">
        <f t="array" ref="M897">_xlfn.IFS(L897&lt;=2,"Flop",L897&lt;=5,"Average",L897&lt;=7,"Hit",L897&lt;=9,"Superhit",L897&gt;9,"BlockBuster")</f>
        <v>Hit</v>
      </c>
      <c r="N897" s="6">
        <v>249691</v>
      </c>
      <c r="O897" s="6" t="str" cm="1">
        <f t="array" ref="O897">_xlfn.IFS(N897&lt;=100000,"Low",N897&lt;=500000,"Median",N897&lt;=1500000,"High",N897&gt;1500000,"Very High")</f>
        <v>Median</v>
      </c>
      <c r="P897">
        <v>50000000</v>
      </c>
      <c r="Q897">
        <v>144056873</v>
      </c>
      <c r="R897">
        <f t="shared" si="132"/>
        <v>94056873</v>
      </c>
      <c r="S897" t="str">
        <f t="shared" si="133"/>
        <v>Profit</v>
      </c>
      <c r="T897" s="1">
        <v>36558</v>
      </c>
      <c r="U897" t="s">
        <v>1366</v>
      </c>
      <c r="V897" s="14">
        <v>36558</v>
      </c>
      <c r="W897" t="str">
        <f t="shared" si="134"/>
        <v>February</v>
      </c>
      <c r="X897" s="4" t="str">
        <f t="shared" si="135"/>
        <v>2000</v>
      </c>
      <c r="Y897" s="6">
        <f t="shared" si="136"/>
        <v>2000</v>
      </c>
      <c r="Z897" s="4" t="str">
        <f t="shared" si="137"/>
        <v>2</v>
      </c>
      <c r="AA897" s="6">
        <f t="shared" si="138"/>
        <v>2</v>
      </c>
      <c r="AB897" t="str">
        <f t="shared" si="139"/>
        <v>Wednesday</v>
      </c>
    </row>
    <row r="898" spans="1:28" x14ac:dyDescent="0.25">
      <c r="A898" s="3" t="s">
        <v>2271</v>
      </c>
      <c r="B898" t="s">
        <v>2272</v>
      </c>
      <c r="C898" s="3" t="s">
        <v>2272</v>
      </c>
      <c r="D898" s="6">
        <v>0</v>
      </c>
      <c r="E898" s="6">
        <v>121</v>
      </c>
      <c r="F898" s="6">
        <f t="shared" si="130"/>
        <v>2</v>
      </c>
      <c r="G898" s="6">
        <f t="shared" si="131"/>
        <v>1</v>
      </c>
      <c r="H898" s="6" t="str" cm="1">
        <f t="array" ref="H898">_xlfn.IFS(E898&lt;=80,"Series",E898&lt;=120,"TV Movie",E898&gt;120,"Long Movie")</f>
        <v>Long Movie</v>
      </c>
      <c r="I898" t="s">
        <v>145</v>
      </c>
      <c r="J898" t="s">
        <v>3857</v>
      </c>
      <c r="K898" t="s">
        <v>5802</v>
      </c>
      <c r="L898" s="5">
        <v>6.8</v>
      </c>
      <c r="M898" t="str" cm="1">
        <f t="array" ref="M898">_xlfn.IFS(L898&lt;=2,"Flop",L898&lt;=5,"Average",L898&lt;=7,"Hit",L898&lt;=9,"Superhit",L898&gt;9,"BlockBuster")</f>
        <v>Hit</v>
      </c>
      <c r="N898" s="6">
        <v>74581</v>
      </c>
      <c r="O898" s="6" t="str" cm="1">
        <f t="array" ref="O898">_xlfn.IFS(N898&lt;=100000,"Low",N898&lt;=500000,"Median",N898&lt;=1500000,"High",N898&gt;1500000,"Very High")</f>
        <v>Low</v>
      </c>
      <c r="P898">
        <v>55000000</v>
      </c>
      <c r="Q898">
        <v>16797191</v>
      </c>
      <c r="R898">
        <f t="shared" si="132"/>
        <v>-38202809</v>
      </c>
      <c r="S898" t="str">
        <f t="shared" si="133"/>
        <v>Loss</v>
      </c>
      <c r="T898" s="1">
        <v>36455</v>
      </c>
      <c r="U898" t="s">
        <v>88</v>
      </c>
      <c r="V898" s="14">
        <v>36455</v>
      </c>
      <c r="W898" t="str">
        <f t="shared" si="134"/>
        <v>October</v>
      </c>
      <c r="X898" s="4" t="str">
        <f t="shared" si="135"/>
        <v>1999</v>
      </c>
      <c r="Y898" s="6">
        <f t="shared" si="136"/>
        <v>1999</v>
      </c>
      <c r="Z898" s="4" t="str">
        <f t="shared" si="137"/>
        <v>22</v>
      </c>
      <c r="AA898" s="6">
        <f t="shared" si="138"/>
        <v>22</v>
      </c>
      <c r="AB898" t="str">
        <f t="shared" si="139"/>
        <v>Friday</v>
      </c>
    </row>
    <row r="899" spans="1:28" x14ac:dyDescent="0.25">
      <c r="A899" s="3" t="s">
        <v>2273</v>
      </c>
      <c r="B899" t="s">
        <v>2274</v>
      </c>
      <c r="C899" s="3" t="s">
        <v>2274</v>
      </c>
      <c r="D899" s="6">
        <v>0</v>
      </c>
      <c r="E899" s="6">
        <v>112</v>
      </c>
      <c r="F899" s="6">
        <f t="shared" ref="F899:F962" si="140">INT(E899/60)</f>
        <v>1</v>
      </c>
      <c r="G899" s="6">
        <f t="shared" ref="G899:G962" si="141">MOD(E899,60)</f>
        <v>52</v>
      </c>
      <c r="H899" s="6" t="str" cm="1">
        <f t="array" ref="H899">_xlfn.IFS(E899&lt;=80,"Series",E899&lt;=120,"TV Movie",E899&gt;120,"Long Movie")</f>
        <v>TV Movie</v>
      </c>
      <c r="I899" t="s">
        <v>5529</v>
      </c>
      <c r="J899" t="s">
        <v>83</v>
      </c>
      <c r="K899" t="s">
        <v>8161</v>
      </c>
      <c r="L899" s="5">
        <v>5.8</v>
      </c>
      <c r="M899" t="str" cm="1">
        <f t="array" ref="M899">_xlfn.IFS(L899&lt;=2,"Flop",L899&lt;=5,"Average",L899&lt;=7,"Hit",L899&lt;=9,"Superhit",L899&gt;9,"BlockBuster")</f>
        <v>Hit</v>
      </c>
      <c r="N899" s="6">
        <v>136378</v>
      </c>
      <c r="O899" s="6" t="str" cm="1">
        <f t="array" ref="O899">_xlfn.IFS(N899&lt;=100000,"Low",N899&lt;=500000,"Median",N899&lt;=1500000,"High",N899&gt;1500000,"Very High")</f>
        <v>Median</v>
      </c>
      <c r="P899">
        <v>95000000</v>
      </c>
      <c r="Q899">
        <v>190213455</v>
      </c>
      <c r="R899">
        <f t="shared" ref="R899:R962" si="142">Q899-P899</f>
        <v>95213455</v>
      </c>
      <c r="S899" t="str">
        <f t="shared" ref="S899:S962" si="143">IF(R899&gt;0,"Profit","Loss")</f>
        <v>Profit</v>
      </c>
      <c r="T899" s="1">
        <v>36740</v>
      </c>
      <c r="U899" t="s">
        <v>733</v>
      </c>
      <c r="V899" s="14">
        <v>36740</v>
      </c>
      <c r="W899" t="str">
        <f t="shared" ref="W899:W962" si="144">TEXT(V899,"MMMM")</f>
        <v>August</v>
      </c>
      <c r="X899" s="4" t="str">
        <f t="shared" ref="X899:X962" si="145">TEXT(V899,"YYYY")</f>
        <v>2000</v>
      </c>
      <c r="Y899" s="6">
        <f t="shared" ref="Y899:Y962" si="146">VALUE(X899)</f>
        <v>2000</v>
      </c>
      <c r="Z899" s="4" t="str">
        <f t="shared" ref="Z899:Z962" si="147">TEXT(V899,"d")</f>
        <v>2</v>
      </c>
      <c r="AA899" s="6">
        <f t="shared" ref="AA899:AA962" si="148">VALUE(Z899)</f>
        <v>2</v>
      </c>
      <c r="AB899" t="str">
        <f t="shared" ref="AB899:AB962" si="149">TEXT(V899,"dddd")</f>
        <v>Wednesday</v>
      </c>
    </row>
    <row r="900" spans="1:28" x14ac:dyDescent="0.25">
      <c r="A900" s="3" t="s">
        <v>2275</v>
      </c>
      <c r="B900" t="s">
        <v>2276</v>
      </c>
      <c r="C900" s="3" t="s">
        <v>2276</v>
      </c>
      <c r="D900" s="6">
        <v>0</v>
      </c>
      <c r="E900" s="6">
        <v>99</v>
      </c>
      <c r="F900" s="6">
        <f t="shared" si="140"/>
        <v>1</v>
      </c>
      <c r="G900" s="6">
        <f t="shared" si="141"/>
        <v>39</v>
      </c>
      <c r="H900" s="6" t="str" cm="1">
        <f t="array" ref="H900">_xlfn.IFS(E900&lt;=80,"Series",E900&lt;=120,"TV Movie",E900&gt;120,"Long Movie")</f>
        <v>TV Movie</v>
      </c>
      <c r="I900" t="s">
        <v>83</v>
      </c>
      <c r="J900" t="s">
        <v>8166</v>
      </c>
      <c r="K900" t="s">
        <v>3857</v>
      </c>
      <c r="L900" s="5">
        <v>6.9</v>
      </c>
      <c r="M900" t="str" cm="1">
        <f t="array" ref="M900">_xlfn.IFS(L900&lt;=2,"Flop",L900&lt;=5,"Average",L900&lt;=7,"Hit",L900&lt;=9,"Superhit",L900&gt;9,"BlockBuster")</f>
        <v>Hit</v>
      </c>
      <c r="N900" s="6">
        <v>85842</v>
      </c>
      <c r="O900" s="6" t="str" cm="1">
        <f t="array" ref="O900">_xlfn.IFS(N900&lt;=100000,"Low",N900&lt;=500000,"Median",N900&lt;=1500000,"High",N900&gt;1500000,"Very High")</f>
        <v>Low</v>
      </c>
      <c r="P900">
        <v>12000000</v>
      </c>
      <c r="Q900">
        <v>21142914</v>
      </c>
      <c r="R900">
        <f t="shared" si="142"/>
        <v>9142914</v>
      </c>
      <c r="S900" t="str">
        <f t="shared" si="143"/>
        <v>Profit</v>
      </c>
      <c r="T900" s="1">
        <v>36369</v>
      </c>
      <c r="U900" t="s">
        <v>2277</v>
      </c>
      <c r="V900" s="14">
        <v>36369</v>
      </c>
      <c r="W900" t="str">
        <f t="shared" si="144"/>
        <v>July</v>
      </c>
      <c r="X900" s="4" t="str">
        <f t="shared" si="145"/>
        <v>1999</v>
      </c>
      <c r="Y900" s="6">
        <f t="shared" si="146"/>
        <v>1999</v>
      </c>
      <c r="Z900" s="4" t="str">
        <f t="shared" si="147"/>
        <v>28</v>
      </c>
      <c r="AA900" s="6">
        <f t="shared" si="148"/>
        <v>28</v>
      </c>
      <c r="AB900" t="str">
        <f t="shared" si="149"/>
        <v>Wednesday</v>
      </c>
    </row>
    <row r="901" spans="1:28" x14ac:dyDescent="0.25">
      <c r="A901" s="3" t="s">
        <v>2278</v>
      </c>
      <c r="B901" t="s">
        <v>2279</v>
      </c>
      <c r="C901" s="3" t="s">
        <v>2279</v>
      </c>
      <c r="D901" s="6">
        <v>0</v>
      </c>
      <c r="E901" s="6">
        <v>124</v>
      </c>
      <c r="F901" s="6">
        <f t="shared" si="140"/>
        <v>2</v>
      </c>
      <c r="G901" s="6">
        <f t="shared" si="141"/>
        <v>4</v>
      </c>
      <c r="H901" s="6" t="str" cm="1">
        <f t="array" ref="H901">_xlfn.IFS(E901&lt;=80,"Series",E901&lt;=120,"TV Movie",E901&gt;120,"Long Movie")</f>
        <v>Long Movie</v>
      </c>
      <c r="I901" t="s">
        <v>5529</v>
      </c>
      <c r="J901" t="s">
        <v>145</v>
      </c>
      <c r="K901" t="s">
        <v>3857</v>
      </c>
      <c r="L901" s="5">
        <v>6.4</v>
      </c>
      <c r="M901" t="str" cm="1">
        <f t="array" ref="M901">_xlfn.IFS(L901&lt;=2,"Flop",L901&lt;=5,"Average",L901&lt;=7,"Hit",L901&lt;=9,"Superhit",L901&gt;9,"BlockBuster")</f>
        <v>Hit</v>
      </c>
      <c r="N901" s="6">
        <v>122549</v>
      </c>
      <c r="O901" s="6" t="str" cm="1">
        <f t="array" ref="O901">_xlfn.IFS(N901&lt;=100000,"Low",N901&lt;=500000,"Median",N901&lt;=1500000,"High",N901&gt;1500000,"Very High")</f>
        <v>Median</v>
      </c>
      <c r="P901">
        <v>68000000</v>
      </c>
      <c r="Q901">
        <v>193921372</v>
      </c>
      <c r="R901">
        <f t="shared" si="142"/>
        <v>125921372</v>
      </c>
      <c r="S901" t="str">
        <f t="shared" si="143"/>
        <v>Profit</v>
      </c>
      <c r="T901" s="1">
        <v>37405</v>
      </c>
      <c r="U901" t="s">
        <v>864</v>
      </c>
      <c r="V901" s="14">
        <v>37405</v>
      </c>
      <c r="W901" t="str">
        <f t="shared" si="144"/>
        <v>May</v>
      </c>
      <c r="X901" s="4" t="str">
        <f t="shared" si="145"/>
        <v>2002</v>
      </c>
      <c r="Y901" s="6">
        <f t="shared" si="146"/>
        <v>2002</v>
      </c>
      <c r="Z901" s="4" t="str">
        <f t="shared" si="147"/>
        <v>29</v>
      </c>
      <c r="AA901" s="6">
        <f t="shared" si="148"/>
        <v>29</v>
      </c>
      <c r="AB901" t="str">
        <f t="shared" si="149"/>
        <v>Wednesday</v>
      </c>
    </row>
    <row r="902" spans="1:28" x14ac:dyDescent="0.25">
      <c r="A902" s="3" t="s">
        <v>2280</v>
      </c>
      <c r="B902" t="s">
        <v>2281</v>
      </c>
      <c r="C902" s="3" t="s">
        <v>2281</v>
      </c>
      <c r="D902" s="6">
        <v>0</v>
      </c>
      <c r="E902" s="6">
        <v>104</v>
      </c>
      <c r="F902" s="6">
        <f t="shared" si="140"/>
        <v>1</v>
      </c>
      <c r="G902" s="6">
        <f t="shared" si="141"/>
        <v>44</v>
      </c>
      <c r="H902" s="6" t="str" cm="1">
        <f t="array" ref="H902">_xlfn.IFS(E902&lt;=80,"Series",E902&lt;=120,"TV Movie",E902&gt;120,"Long Movie")</f>
        <v>TV Movie</v>
      </c>
      <c r="I902" t="s">
        <v>145</v>
      </c>
      <c r="J902" t="s">
        <v>3857</v>
      </c>
      <c r="K902" t="s">
        <v>5802</v>
      </c>
      <c r="L902" s="5">
        <v>6.4</v>
      </c>
      <c r="M902" t="str" cm="1">
        <f t="array" ref="M902">_xlfn.IFS(L902&lt;=2,"Flop",L902&lt;=5,"Average",L902&lt;=7,"Hit",L902&lt;=9,"Superhit",L902&gt;9,"BlockBuster")</f>
        <v>Hit</v>
      </c>
      <c r="N902" s="6">
        <v>94136</v>
      </c>
      <c r="O902" s="6" t="str" cm="1">
        <f t="array" ref="O902">_xlfn.IFS(N902&lt;=100000,"Low",N902&lt;=500000,"Median",N902&lt;=1500000,"High",N902&gt;1500000,"Very High")</f>
        <v>Low</v>
      </c>
      <c r="P902">
        <v>60000000</v>
      </c>
      <c r="Q902">
        <v>105178561</v>
      </c>
      <c r="R902">
        <f t="shared" si="142"/>
        <v>45178561</v>
      </c>
      <c r="S902" t="str">
        <f t="shared" si="143"/>
        <v>Profit</v>
      </c>
      <c r="T902" s="1">
        <v>36983</v>
      </c>
      <c r="U902" t="s">
        <v>1742</v>
      </c>
      <c r="V902" s="14">
        <v>36983</v>
      </c>
      <c r="W902" t="str">
        <f t="shared" si="144"/>
        <v>April</v>
      </c>
      <c r="X902" s="4" t="str">
        <f t="shared" si="145"/>
        <v>2001</v>
      </c>
      <c r="Y902" s="6">
        <f t="shared" si="146"/>
        <v>2001</v>
      </c>
      <c r="Z902" s="4" t="str">
        <f t="shared" si="147"/>
        <v>2</v>
      </c>
      <c r="AA902" s="6">
        <f t="shared" si="148"/>
        <v>2</v>
      </c>
      <c r="AB902" t="str">
        <f t="shared" si="149"/>
        <v>Monday</v>
      </c>
    </row>
    <row r="903" spans="1:28" x14ac:dyDescent="0.25">
      <c r="A903" s="3" t="s">
        <v>2282</v>
      </c>
      <c r="B903" t="s">
        <v>2283</v>
      </c>
      <c r="C903" s="3" t="s">
        <v>2283</v>
      </c>
      <c r="D903" s="6">
        <v>0</v>
      </c>
      <c r="E903" s="6">
        <v>84</v>
      </c>
      <c r="F903" s="6">
        <f t="shared" si="140"/>
        <v>1</v>
      </c>
      <c r="G903" s="6">
        <f t="shared" si="141"/>
        <v>24</v>
      </c>
      <c r="H903" s="6" t="str" cm="1">
        <f t="array" ref="H903">_xlfn.IFS(E903&lt;=80,"Series",E903&lt;=120,"TV Movie",E903&gt;120,"Long Movie")</f>
        <v>TV Movie</v>
      </c>
      <c r="I903" t="s">
        <v>8158</v>
      </c>
      <c r="J903" t="s">
        <v>132</v>
      </c>
      <c r="K903" t="s">
        <v>8163</v>
      </c>
      <c r="L903" s="5">
        <v>6</v>
      </c>
      <c r="M903" t="str" cm="1">
        <f t="array" ref="M903">_xlfn.IFS(L903&lt;=2,"Flop",L903&lt;=5,"Average",L903&lt;=7,"Hit",L903&lt;=9,"Superhit",L903&gt;9,"BlockBuster")</f>
        <v>Hit</v>
      </c>
      <c r="N903" s="6">
        <v>145291</v>
      </c>
      <c r="O903" s="6" t="str" cm="1">
        <f t="array" ref="O903">_xlfn.IFS(N903&lt;=100000,"Low",N903&lt;=500000,"Median",N903&lt;=1500000,"High",N903&gt;1500000,"Very High")</f>
        <v>Median</v>
      </c>
      <c r="P903">
        <v>133000000</v>
      </c>
      <c r="Q903">
        <v>300135367</v>
      </c>
      <c r="R903">
        <f t="shared" si="142"/>
        <v>167135367</v>
      </c>
      <c r="S903" t="str">
        <f t="shared" si="143"/>
        <v>Profit</v>
      </c>
      <c r="T903" s="1">
        <v>36499</v>
      </c>
      <c r="U903" t="s">
        <v>2284</v>
      </c>
      <c r="V903" s="14">
        <v>36499</v>
      </c>
      <c r="W903" t="str">
        <f t="shared" si="144"/>
        <v>December</v>
      </c>
      <c r="X903" s="4" t="str">
        <f t="shared" si="145"/>
        <v>1999</v>
      </c>
      <c r="Y903" s="6">
        <f t="shared" si="146"/>
        <v>1999</v>
      </c>
      <c r="Z903" s="4" t="str">
        <f t="shared" si="147"/>
        <v>5</v>
      </c>
      <c r="AA903" s="6">
        <f t="shared" si="148"/>
        <v>5</v>
      </c>
      <c r="AB903" t="str">
        <f t="shared" si="149"/>
        <v>Sunday</v>
      </c>
    </row>
    <row r="904" spans="1:28" x14ac:dyDescent="0.25">
      <c r="A904" s="3" t="s">
        <v>2285</v>
      </c>
      <c r="B904" t="s">
        <v>2286</v>
      </c>
      <c r="C904" s="3" t="s">
        <v>2286</v>
      </c>
      <c r="D904" s="6">
        <v>0</v>
      </c>
      <c r="E904" s="6">
        <v>115</v>
      </c>
      <c r="F904" s="6">
        <f t="shared" si="140"/>
        <v>1</v>
      </c>
      <c r="G904" s="6">
        <f t="shared" si="141"/>
        <v>55</v>
      </c>
      <c r="H904" s="6" t="str" cm="1">
        <f t="array" ref="H904">_xlfn.IFS(E904&lt;=80,"Series",E904&lt;=120,"TV Movie",E904&gt;120,"Long Movie")</f>
        <v>TV Movie</v>
      </c>
      <c r="I904" t="s">
        <v>5529</v>
      </c>
      <c r="J904" t="s">
        <v>8162</v>
      </c>
      <c r="K904" t="s">
        <v>3857</v>
      </c>
      <c r="L904" s="5">
        <v>6.1</v>
      </c>
      <c r="M904" t="str" cm="1">
        <f t="array" ref="M904">_xlfn.IFS(L904&lt;=2,"Flop",L904&lt;=5,"Average",L904&lt;=7,"Hit",L904&lt;=9,"Superhit",L904&gt;9,"BlockBuster")</f>
        <v>Hit</v>
      </c>
      <c r="N904" s="6">
        <v>72842</v>
      </c>
      <c r="O904" s="6" t="str" cm="1">
        <f t="array" ref="O904">_xlfn.IFS(N904&lt;=100000,"Low",N904&lt;=500000,"Median",N904&lt;=1500000,"High",N904&gt;1500000,"Very High")</f>
        <v>Low</v>
      </c>
      <c r="P904">
        <v>25000000</v>
      </c>
      <c r="Q904">
        <v>91036760</v>
      </c>
      <c r="R904">
        <f t="shared" si="142"/>
        <v>66036760</v>
      </c>
      <c r="S904" t="str">
        <f t="shared" si="143"/>
        <v>Profit</v>
      </c>
      <c r="T904" s="1">
        <v>36605</v>
      </c>
      <c r="U904" t="s">
        <v>2287</v>
      </c>
      <c r="V904" s="14">
        <v>36605</v>
      </c>
      <c r="W904" t="str">
        <f t="shared" si="144"/>
        <v>March</v>
      </c>
      <c r="X904" s="4" t="str">
        <f t="shared" si="145"/>
        <v>2000</v>
      </c>
      <c r="Y904" s="6">
        <f t="shared" si="146"/>
        <v>2000</v>
      </c>
      <c r="Z904" s="4" t="str">
        <f t="shared" si="147"/>
        <v>20</v>
      </c>
      <c r="AA904" s="6">
        <f t="shared" si="148"/>
        <v>20</v>
      </c>
      <c r="AB904" t="str">
        <f t="shared" si="149"/>
        <v>Monday</v>
      </c>
    </row>
    <row r="905" spans="1:28" x14ac:dyDescent="0.25">
      <c r="A905" s="3" t="s">
        <v>2288</v>
      </c>
      <c r="B905" t="s">
        <v>2289</v>
      </c>
      <c r="C905" s="3" t="s">
        <v>2289</v>
      </c>
      <c r="D905" s="6">
        <v>0</v>
      </c>
      <c r="E905" s="6">
        <v>88</v>
      </c>
      <c r="F905" s="6">
        <f t="shared" si="140"/>
        <v>1</v>
      </c>
      <c r="G905" s="6">
        <f t="shared" si="141"/>
        <v>28</v>
      </c>
      <c r="H905" s="6" t="str" cm="1">
        <f t="array" ref="H905">_xlfn.IFS(E905&lt;=80,"Series",E905&lt;=120,"TV Movie",E905&gt;120,"Long Movie")</f>
        <v>TV Movie</v>
      </c>
      <c r="I905" t="s">
        <v>8158</v>
      </c>
      <c r="J905" t="s">
        <v>8159</v>
      </c>
      <c r="K905" t="s">
        <v>132</v>
      </c>
      <c r="L905" s="5">
        <v>6.7</v>
      </c>
      <c r="M905" t="str" cm="1">
        <f t="array" ref="M905">_xlfn.IFS(L905&lt;=2,"Flop",L905&lt;=5,"Average",L905&lt;=7,"Hit",L905&lt;=9,"Superhit",L905&gt;9,"BlockBuster")</f>
        <v>Hit</v>
      </c>
      <c r="N905" s="6">
        <v>58182</v>
      </c>
      <c r="O905" s="6" t="str" cm="1">
        <f t="array" ref="O905">_xlfn.IFS(N905&lt;=100000,"Low",N905&lt;=500000,"Median",N905&lt;=1500000,"High",N905&gt;1500000,"Very High")</f>
        <v>Low</v>
      </c>
      <c r="P905">
        <v>60000000</v>
      </c>
      <c r="Q905">
        <v>80773077</v>
      </c>
      <c r="R905">
        <f t="shared" si="142"/>
        <v>20773077</v>
      </c>
      <c r="S905" t="str">
        <f t="shared" si="143"/>
        <v>Profit</v>
      </c>
      <c r="T905" s="1">
        <v>37794</v>
      </c>
      <c r="U905" t="s">
        <v>2290</v>
      </c>
      <c r="V905" s="14">
        <v>37794</v>
      </c>
      <c r="W905" t="str">
        <f t="shared" si="144"/>
        <v>June</v>
      </c>
      <c r="X905" s="4" t="str">
        <f t="shared" si="145"/>
        <v>2003</v>
      </c>
      <c r="Y905" s="6">
        <f t="shared" si="146"/>
        <v>2003</v>
      </c>
      <c r="Z905" s="4" t="str">
        <f t="shared" si="147"/>
        <v>22</v>
      </c>
      <c r="AA905" s="6">
        <f t="shared" si="148"/>
        <v>22</v>
      </c>
      <c r="AB905" t="str">
        <f t="shared" si="149"/>
        <v>Sunday</v>
      </c>
    </row>
    <row r="906" spans="1:28" x14ac:dyDescent="0.25">
      <c r="A906" s="3" t="s">
        <v>2291</v>
      </c>
      <c r="B906" t="s">
        <v>2292</v>
      </c>
      <c r="C906" s="3" t="s">
        <v>2292</v>
      </c>
      <c r="D906" s="6">
        <v>0</v>
      </c>
      <c r="E906" s="6">
        <v>83</v>
      </c>
      <c r="F906" s="6">
        <f t="shared" si="140"/>
        <v>1</v>
      </c>
      <c r="G906" s="6">
        <f t="shared" si="141"/>
        <v>23</v>
      </c>
      <c r="H906" s="6" t="str" cm="1">
        <f t="array" ref="H906">_xlfn.IFS(E906&lt;=80,"Series",E906&lt;=120,"TV Movie",E906&gt;120,"Long Movie")</f>
        <v>TV Movie</v>
      </c>
      <c r="I906" t="s">
        <v>8158</v>
      </c>
      <c r="J906" t="s">
        <v>8159</v>
      </c>
      <c r="K906" t="s">
        <v>145</v>
      </c>
      <c r="L906" s="5">
        <v>7.2</v>
      </c>
      <c r="M906" t="str" cm="1">
        <f t="array" ref="M906">_xlfn.IFS(L906&lt;=2,"Flop",L906&lt;=5,"Average",L906&lt;=7,"Hit",L906&lt;=9,"Superhit",L906&gt;9,"BlockBuster")</f>
        <v>Superhit</v>
      </c>
      <c r="N906" s="6">
        <v>82910</v>
      </c>
      <c r="O906" s="6" t="str" cm="1">
        <f t="array" ref="O906">_xlfn.IFS(N906&lt;=100000,"Low",N906&lt;=500000,"Median",N906&lt;=1500000,"High",N906&gt;1500000,"Very High")</f>
        <v>Low</v>
      </c>
      <c r="P906">
        <v>80000000</v>
      </c>
      <c r="Q906">
        <v>122563539</v>
      </c>
      <c r="R906">
        <f t="shared" si="142"/>
        <v>42563539</v>
      </c>
      <c r="S906" t="str">
        <f t="shared" si="143"/>
        <v>Profit</v>
      </c>
      <c r="T906" s="1">
        <v>37394</v>
      </c>
      <c r="U906" t="s">
        <v>2293</v>
      </c>
      <c r="V906" s="14">
        <v>37394</v>
      </c>
      <c r="W906" t="str">
        <f t="shared" si="144"/>
        <v>May</v>
      </c>
      <c r="X906" s="4" t="str">
        <f t="shared" si="145"/>
        <v>2002</v>
      </c>
      <c r="Y906" s="6">
        <f t="shared" si="146"/>
        <v>2002</v>
      </c>
      <c r="Z906" s="4" t="str">
        <f t="shared" si="147"/>
        <v>18</v>
      </c>
      <c r="AA906" s="6">
        <f t="shared" si="148"/>
        <v>18</v>
      </c>
      <c r="AB906" t="str">
        <f t="shared" si="149"/>
        <v>Saturday</v>
      </c>
    </row>
    <row r="907" spans="1:28" x14ac:dyDescent="0.25">
      <c r="A907" s="3" t="s">
        <v>2294</v>
      </c>
      <c r="B907" t="s">
        <v>2295</v>
      </c>
      <c r="C907" s="3" t="s">
        <v>2295</v>
      </c>
      <c r="D907" s="6">
        <v>0</v>
      </c>
      <c r="E907" s="6">
        <v>112</v>
      </c>
      <c r="F907" s="6">
        <f t="shared" si="140"/>
        <v>1</v>
      </c>
      <c r="G907" s="6">
        <f t="shared" si="141"/>
        <v>52</v>
      </c>
      <c r="H907" s="6" t="str" cm="1">
        <f t="array" ref="H907">_xlfn.IFS(E907&lt;=80,"Series",E907&lt;=120,"TV Movie",E907&gt;120,"Long Movie")</f>
        <v>TV Movie</v>
      </c>
      <c r="I907" t="s">
        <v>8160</v>
      </c>
      <c r="J907" t="s">
        <v>145</v>
      </c>
      <c r="K907" t="s">
        <v>5802</v>
      </c>
      <c r="L907" s="5">
        <v>8</v>
      </c>
      <c r="M907" t="str" cm="1">
        <f t="array" ref="M907">_xlfn.IFS(L907&lt;=2,"Flop",L907&lt;=5,"Average",L907&lt;=7,"Hit",L907&lt;=9,"Superhit",L907&gt;9,"BlockBuster")</f>
        <v>Superhit</v>
      </c>
      <c r="N907" s="6">
        <v>95160</v>
      </c>
      <c r="O907" s="6" t="str" cm="1">
        <f t="array" ref="O907">_xlfn.IFS(N907&lt;=100000,"Low",N907&lt;=500000,"Median",N907&lt;=1500000,"High",N907&gt;1500000,"Very High")</f>
        <v>Low</v>
      </c>
      <c r="P907">
        <v>10000000</v>
      </c>
      <c r="Q907">
        <v>6416569</v>
      </c>
      <c r="R907">
        <f t="shared" si="142"/>
        <v>-3583431</v>
      </c>
      <c r="S907" t="str">
        <f t="shared" si="143"/>
        <v>Loss</v>
      </c>
      <c r="T907" s="1">
        <v>36301</v>
      </c>
      <c r="U907" t="s">
        <v>164</v>
      </c>
      <c r="V907" s="14">
        <v>36301</v>
      </c>
      <c r="W907" t="str">
        <f t="shared" si="144"/>
        <v>May</v>
      </c>
      <c r="X907" s="4" t="str">
        <f t="shared" si="145"/>
        <v>1999</v>
      </c>
      <c r="Y907" s="6">
        <f t="shared" si="146"/>
        <v>1999</v>
      </c>
      <c r="Z907" s="4" t="str">
        <f t="shared" si="147"/>
        <v>21</v>
      </c>
      <c r="AA907" s="6">
        <f t="shared" si="148"/>
        <v>21</v>
      </c>
      <c r="AB907" t="str">
        <f t="shared" si="149"/>
        <v>Friday</v>
      </c>
    </row>
    <row r="908" spans="1:28" x14ac:dyDescent="0.25">
      <c r="A908" s="3" t="s">
        <v>2296</v>
      </c>
      <c r="B908" t="s">
        <v>2297</v>
      </c>
      <c r="C908" s="3" t="s">
        <v>2298</v>
      </c>
      <c r="D908" s="6">
        <v>0</v>
      </c>
      <c r="E908" s="6">
        <v>147</v>
      </c>
      <c r="F908" s="6">
        <f t="shared" si="140"/>
        <v>2</v>
      </c>
      <c r="G908" s="6">
        <f t="shared" si="141"/>
        <v>27</v>
      </c>
      <c r="H908" s="6" t="str" cm="1">
        <f t="array" ref="H908">_xlfn.IFS(E908&lt;=80,"Series",E908&lt;=120,"TV Movie",E908&gt;120,"Long Movie")</f>
        <v>Long Movie</v>
      </c>
      <c r="I908" t="s">
        <v>145</v>
      </c>
      <c r="J908" t="s">
        <v>8166</v>
      </c>
      <c r="K908" t="s">
        <v>3857</v>
      </c>
      <c r="L908" s="5">
        <v>7.9</v>
      </c>
      <c r="M908" t="str" cm="1">
        <f t="array" ref="M908">_xlfn.IFS(L908&lt;=2,"Flop",L908&lt;=5,"Average",L908&lt;=7,"Hit",L908&lt;=9,"Superhit",L908&gt;9,"BlockBuster")</f>
        <v>Superhit</v>
      </c>
      <c r="N908" s="6">
        <v>375213</v>
      </c>
      <c r="O908" s="6" t="str" cm="1">
        <f t="array" ref="O908">_xlfn.IFS(N908&lt;=100000,"Low",N908&lt;=500000,"Median",N908&lt;=1500000,"High",N908&gt;1500000,"Very High")</f>
        <v>Median</v>
      </c>
      <c r="P908">
        <v>15000000</v>
      </c>
      <c r="Q908">
        <v>20271953</v>
      </c>
      <c r="R908">
        <f t="shared" si="142"/>
        <v>5271953</v>
      </c>
      <c r="S908" t="str">
        <f t="shared" si="143"/>
        <v>Profit</v>
      </c>
      <c r="T908" s="1">
        <v>37027</v>
      </c>
      <c r="U908" t="s">
        <v>164</v>
      </c>
      <c r="V908" s="14">
        <v>37027</v>
      </c>
      <c r="W908" t="str">
        <f t="shared" si="144"/>
        <v>May</v>
      </c>
      <c r="X908" s="4" t="str">
        <f t="shared" si="145"/>
        <v>2001</v>
      </c>
      <c r="Y908" s="6">
        <f t="shared" si="146"/>
        <v>2001</v>
      </c>
      <c r="Z908" s="4" t="str">
        <f t="shared" si="147"/>
        <v>16</v>
      </c>
      <c r="AA908" s="6">
        <f t="shared" si="148"/>
        <v>16</v>
      </c>
      <c r="AB908" t="str">
        <f t="shared" si="149"/>
        <v>Wednesday</v>
      </c>
    </row>
    <row r="909" spans="1:28" x14ac:dyDescent="0.25">
      <c r="A909" s="3" t="s">
        <v>2299</v>
      </c>
      <c r="B909" t="s">
        <v>2300</v>
      </c>
      <c r="C909" s="3" t="s">
        <v>2300</v>
      </c>
      <c r="D909" s="6">
        <v>0</v>
      </c>
      <c r="E909" s="6">
        <v>122</v>
      </c>
      <c r="F909" s="6">
        <f t="shared" si="140"/>
        <v>2</v>
      </c>
      <c r="G909" s="6">
        <f t="shared" si="141"/>
        <v>2</v>
      </c>
      <c r="H909" s="6" t="str" cm="1">
        <f t="array" ref="H909">_xlfn.IFS(E909&lt;=80,"Series",E909&lt;=120,"TV Movie",E909&gt;120,"Long Movie")</f>
        <v>Long Movie</v>
      </c>
      <c r="I909" t="s">
        <v>5529</v>
      </c>
      <c r="J909" t="s">
        <v>8158</v>
      </c>
      <c r="K909" t="s">
        <v>8156</v>
      </c>
      <c r="L909" s="5">
        <v>6.8</v>
      </c>
      <c r="M909" t="str" cm="1">
        <f t="array" ref="M909">_xlfn.IFS(L909&lt;=2,"Flop",L909&lt;=5,"Average",L909&lt;=7,"Hit",L909&lt;=9,"Superhit",L909&gt;9,"BlockBuster")</f>
        <v>Hit</v>
      </c>
      <c r="N909" s="6">
        <v>344058</v>
      </c>
      <c r="O909" s="6" t="str" cm="1">
        <f t="array" ref="O909">_xlfn.IFS(N909&lt;=100000,"Low",N909&lt;=500000,"Median",N909&lt;=1500000,"High",N909&gt;1500000,"Very High")</f>
        <v>Median</v>
      </c>
      <c r="P909">
        <v>66000000</v>
      </c>
      <c r="Q909">
        <v>99378985</v>
      </c>
      <c r="R909">
        <f t="shared" si="142"/>
        <v>33378985</v>
      </c>
      <c r="S909" t="str">
        <f t="shared" si="143"/>
        <v>Profit</v>
      </c>
      <c r="T909" s="1">
        <v>38076</v>
      </c>
      <c r="U909" t="s">
        <v>1811</v>
      </c>
      <c r="V909" s="14">
        <v>38076</v>
      </c>
      <c r="W909" t="str">
        <f t="shared" si="144"/>
        <v>March</v>
      </c>
      <c r="X909" s="4" t="str">
        <f t="shared" si="145"/>
        <v>2004</v>
      </c>
      <c r="Y909" s="6">
        <f t="shared" si="146"/>
        <v>2004</v>
      </c>
      <c r="Z909" s="4" t="str">
        <f t="shared" si="147"/>
        <v>30</v>
      </c>
      <c r="AA909" s="6">
        <f t="shared" si="148"/>
        <v>30</v>
      </c>
      <c r="AB909" t="str">
        <f t="shared" si="149"/>
        <v>Tuesday</v>
      </c>
    </row>
    <row r="910" spans="1:28" x14ac:dyDescent="0.25">
      <c r="A910" s="3" t="s">
        <v>2301</v>
      </c>
      <c r="B910" t="s">
        <v>2302</v>
      </c>
      <c r="C910" s="3" t="s">
        <v>2302</v>
      </c>
      <c r="D910" s="6">
        <v>0</v>
      </c>
      <c r="E910" s="6">
        <v>201</v>
      </c>
      <c r="F910" s="6">
        <f t="shared" si="140"/>
        <v>3</v>
      </c>
      <c r="G910" s="6">
        <f t="shared" si="141"/>
        <v>21</v>
      </c>
      <c r="H910" s="6" t="str" cm="1">
        <f t="array" ref="H910">_xlfn.IFS(E910&lt;=80,"Series",E910&lt;=120,"TV Movie",E910&gt;120,"Long Movie")</f>
        <v>Long Movie</v>
      </c>
      <c r="I910" t="s">
        <v>5529</v>
      </c>
      <c r="J910" t="s">
        <v>8158</v>
      </c>
      <c r="K910" t="s">
        <v>145</v>
      </c>
      <c r="L910" s="5">
        <v>9</v>
      </c>
      <c r="M910" t="str" cm="1">
        <f t="array" ref="M910">_xlfn.IFS(L910&lt;=2,"Flop",L910&lt;=5,"Average",L910&lt;=7,"Hit",L910&lt;=9,"Superhit",L910&gt;9,"BlockBuster")</f>
        <v>Superhit</v>
      </c>
      <c r="N910" s="6">
        <v>1929275</v>
      </c>
      <c r="O910" s="6" t="str" cm="1">
        <f t="array" ref="O910">_xlfn.IFS(N910&lt;=100000,"Low",N910&lt;=500000,"Median",N910&lt;=1500000,"High",N910&gt;1500000,"Very High")</f>
        <v>Very High</v>
      </c>
      <c r="P910">
        <v>94000000</v>
      </c>
      <c r="Q910">
        <v>1155595040</v>
      </c>
      <c r="R910">
        <f t="shared" si="142"/>
        <v>1061595040</v>
      </c>
      <c r="S910" t="str">
        <f t="shared" si="143"/>
        <v>Profit</v>
      </c>
      <c r="T910" s="1">
        <v>37956</v>
      </c>
      <c r="U910" t="s">
        <v>1092</v>
      </c>
      <c r="V910" s="14">
        <v>37956</v>
      </c>
      <c r="W910" t="str">
        <f t="shared" si="144"/>
        <v>December</v>
      </c>
      <c r="X910" s="4" t="str">
        <f t="shared" si="145"/>
        <v>2003</v>
      </c>
      <c r="Y910" s="6">
        <f t="shared" si="146"/>
        <v>2003</v>
      </c>
      <c r="Z910" s="4" t="str">
        <f t="shared" si="147"/>
        <v>1</v>
      </c>
      <c r="AA910" s="6">
        <f t="shared" si="148"/>
        <v>1</v>
      </c>
      <c r="AB910" t="str">
        <f t="shared" si="149"/>
        <v>Monday</v>
      </c>
    </row>
    <row r="911" spans="1:28" x14ac:dyDescent="0.25">
      <c r="A911" s="3" t="s">
        <v>2303</v>
      </c>
      <c r="B911" t="s">
        <v>2304</v>
      </c>
      <c r="C911" s="3" t="s">
        <v>2304</v>
      </c>
      <c r="D911" s="6">
        <v>0</v>
      </c>
      <c r="E911" s="6">
        <v>179</v>
      </c>
      <c r="F911" s="6">
        <f t="shared" si="140"/>
        <v>2</v>
      </c>
      <c r="G911" s="6">
        <f t="shared" si="141"/>
        <v>59</v>
      </c>
      <c r="H911" s="6" t="str" cm="1">
        <f t="array" ref="H911">_xlfn.IFS(E911&lt;=80,"Series",E911&lt;=120,"TV Movie",E911&gt;120,"Long Movie")</f>
        <v>Long Movie</v>
      </c>
      <c r="I911" t="s">
        <v>5529</v>
      </c>
      <c r="J911" t="s">
        <v>8158</v>
      </c>
      <c r="K911" t="s">
        <v>145</v>
      </c>
      <c r="L911" s="5">
        <v>8.8000000000000007</v>
      </c>
      <c r="M911" t="str" cm="1">
        <f t="array" ref="M911">_xlfn.IFS(L911&lt;=2,"Flop",L911&lt;=5,"Average",L911&lt;=7,"Hit",L911&lt;=9,"Superhit",L911&gt;9,"BlockBuster")</f>
        <v>Superhit</v>
      </c>
      <c r="N911" s="6">
        <v>1739800</v>
      </c>
      <c r="O911" s="6" t="str" cm="1">
        <f t="array" ref="O911">_xlfn.IFS(N911&lt;=100000,"Low",N911&lt;=500000,"Median",N911&lt;=1500000,"High",N911&gt;1500000,"Very High")</f>
        <v>Very High</v>
      </c>
      <c r="P911">
        <v>94000000</v>
      </c>
      <c r="Q911">
        <v>948734205</v>
      </c>
      <c r="R911">
        <f t="shared" si="142"/>
        <v>854734205</v>
      </c>
      <c r="S911" t="str">
        <f t="shared" si="143"/>
        <v>Profit</v>
      </c>
      <c r="T911" s="1">
        <v>37595</v>
      </c>
      <c r="U911" t="s">
        <v>1092</v>
      </c>
      <c r="V911" s="14">
        <v>37595</v>
      </c>
      <c r="W911" t="str">
        <f t="shared" si="144"/>
        <v>December</v>
      </c>
      <c r="X911" s="4" t="str">
        <f t="shared" si="145"/>
        <v>2002</v>
      </c>
      <c r="Y911" s="6">
        <f t="shared" si="146"/>
        <v>2002</v>
      </c>
      <c r="Z911" s="4" t="str">
        <f t="shared" si="147"/>
        <v>5</v>
      </c>
      <c r="AA911" s="6">
        <f t="shared" si="148"/>
        <v>5</v>
      </c>
      <c r="AB911" t="str">
        <f t="shared" si="149"/>
        <v>Thursday</v>
      </c>
    </row>
    <row r="912" spans="1:28" x14ac:dyDescent="0.25">
      <c r="A912" s="3" t="s">
        <v>2305</v>
      </c>
      <c r="B912" t="s">
        <v>2306</v>
      </c>
      <c r="C912" s="3" t="s">
        <v>2306</v>
      </c>
      <c r="D912" s="6">
        <v>0</v>
      </c>
      <c r="E912" s="6">
        <v>107</v>
      </c>
      <c r="F912" s="6">
        <f t="shared" si="140"/>
        <v>1</v>
      </c>
      <c r="G912" s="6">
        <f t="shared" si="141"/>
        <v>47</v>
      </c>
      <c r="H912" s="6" t="str" cm="1">
        <f t="array" ref="H912">_xlfn.IFS(E912&lt;=80,"Series",E912&lt;=120,"TV Movie",E912&gt;120,"Long Movie")</f>
        <v>TV Movie</v>
      </c>
      <c r="I912" t="s">
        <v>145</v>
      </c>
      <c r="J912" t="s">
        <v>8166</v>
      </c>
      <c r="K912" t="s">
        <v>3857</v>
      </c>
      <c r="L912" s="5">
        <v>8.1999999999999993</v>
      </c>
      <c r="M912" t="str" cm="1">
        <f t="array" ref="M912">_xlfn.IFS(L912&lt;=2,"Flop",L912&lt;=5,"Average",L912&lt;=7,"Hit",L912&lt;=9,"Superhit",L912&gt;9,"BlockBuster")</f>
        <v>Superhit</v>
      </c>
      <c r="N912" s="6">
        <v>1030294</v>
      </c>
      <c r="O912" s="6" t="str" cm="1">
        <f t="array" ref="O912">_xlfn.IFS(N912&lt;=100000,"Low",N912&lt;=500000,"Median",N912&lt;=1500000,"High",N912&gt;1500000,"Very High")</f>
        <v>High</v>
      </c>
      <c r="P912">
        <v>40000000</v>
      </c>
      <c r="Q912">
        <v>672806432</v>
      </c>
      <c r="R912">
        <f t="shared" si="142"/>
        <v>632806432</v>
      </c>
      <c r="S912" t="str">
        <f t="shared" si="143"/>
        <v>Profit</v>
      </c>
      <c r="T912" s="1">
        <v>36374</v>
      </c>
      <c r="U912" t="s">
        <v>2307</v>
      </c>
      <c r="V912" s="14">
        <v>36374</v>
      </c>
      <c r="W912" t="str">
        <f t="shared" si="144"/>
        <v>August</v>
      </c>
      <c r="X912" s="4" t="str">
        <f t="shared" si="145"/>
        <v>1999</v>
      </c>
      <c r="Y912" s="6">
        <f t="shared" si="146"/>
        <v>1999</v>
      </c>
      <c r="Z912" s="4" t="str">
        <f t="shared" si="147"/>
        <v>2</v>
      </c>
      <c r="AA912" s="6">
        <f t="shared" si="148"/>
        <v>2</v>
      </c>
      <c r="AB912" t="str">
        <f t="shared" si="149"/>
        <v>Monday</v>
      </c>
    </row>
    <row r="913" spans="1:28" x14ac:dyDescent="0.25">
      <c r="A913" s="3" t="s">
        <v>2308</v>
      </c>
      <c r="B913" t="s">
        <v>2309</v>
      </c>
      <c r="C913" s="3" t="s">
        <v>2309</v>
      </c>
      <c r="D913" s="6">
        <v>0</v>
      </c>
      <c r="E913" s="6">
        <v>140</v>
      </c>
      <c r="F913" s="6">
        <f t="shared" si="140"/>
        <v>2</v>
      </c>
      <c r="G913" s="6">
        <f t="shared" si="141"/>
        <v>20</v>
      </c>
      <c r="H913" s="6" t="str" cm="1">
        <f t="array" ref="H913">_xlfn.IFS(E913&lt;=80,"Series",E913&lt;=120,"TV Movie",E913&gt;120,"Long Movie")</f>
        <v>Long Movie</v>
      </c>
      <c r="I913" t="s">
        <v>8162</v>
      </c>
      <c r="J913" t="s">
        <v>145</v>
      </c>
      <c r="K913" t="s">
        <v>8164</v>
      </c>
      <c r="L913" s="5">
        <v>7.9</v>
      </c>
      <c r="M913" t="str" cm="1">
        <f t="array" ref="M913">_xlfn.IFS(L913&lt;=2,"Flop",L913&lt;=5,"Average",L913&lt;=7,"Hit",L913&lt;=9,"Superhit",L913&gt;9,"BlockBuster")</f>
        <v>Superhit</v>
      </c>
      <c r="N913" s="6">
        <v>114813</v>
      </c>
      <c r="O913" s="6" t="str" cm="1">
        <f t="array" ref="O913">_xlfn.IFS(N913&lt;=100000,"Low",N913&lt;=500000,"Median",N913&lt;=1500000,"High",N913&gt;1500000,"Very High")</f>
        <v>Median</v>
      </c>
      <c r="P913">
        <v>12800000</v>
      </c>
      <c r="Q913">
        <v>40061153</v>
      </c>
      <c r="R913">
        <f t="shared" si="142"/>
        <v>27261153</v>
      </c>
      <c r="S913" t="str">
        <f t="shared" si="143"/>
        <v>Profit</v>
      </c>
      <c r="T913" s="1">
        <v>36663</v>
      </c>
      <c r="U913" t="s">
        <v>2310</v>
      </c>
      <c r="V913" s="14">
        <v>36663</v>
      </c>
      <c r="W913" t="str">
        <f t="shared" si="144"/>
        <v>May</v>
      </c>
      <c r="X913" s="4" t="str">
        <f t="shared" si="145"/>
        <v>2000</v>
      </c>
      <c r="Y913" s="6">
        <f t="shared" si="146"/>
        <v>2000</v>
      </c>
      <c r="Z913" s="4" t="str">
        <f t="shared" si="147"/>
        <v>17</v>
      </c>
      <c r="AA913" s="6">
        <f t="shared" si="148"/>
        <v>17</v>
      </c>
      <c r="AB913" t="str">
        <f t="shared" si="149"/>
        <v>Wednesday</v>
      </c>
    </row>
    <row r="914" spans="1:28" x14ac:dyDescent="0.25">
      <c r="A914" s="3" t="s">
        <v>2311</v>
      </c>
      <c r="B914" t="s">
        <v>2312</v>
      </c>
      <c r="C914" s="3" t="s">
        <v>2312</v>
      </c>
      <c r="D914" s="6">
        <v>0</v>
      </c>
      <c r="E914" s="6">
        <v>122</v>
      </c>
      <c r="F914" s="6">
        <f t="shared" si="140"/>
        <v>2</v>
      </c>
      <c r="G914" s="6">
        <f t="shared" si="141"/>
        <v>2</v>
      </c>
      <c r="H914" s="6" t="str" cm="1">
        <f t="array" ref="H914">_xlfn.IFS(E914&lt;=80,"Series",E914&lt;=120,"TV Movie",E914&gt;120,"Long Movie")</f>
        <v>Long Movie</v>
      </c>
      <c r="I914" t="s">
        <v>145</v>
      </c>
      <c r="J914" t="s">
        <v>5802</v>
      </c>
      <c r="K914" t="s">
        <v>5802</v>
      </c>
      <c r="L914" s="5">
        <v>8.3000000000000007</v>
      </c>
      <c r="M914" t="str" cm="1">
        <f t="array" ref="M914">_xlfn.IFS(L914&lt;=2,"Flop",L914&lt;=5,"Average",L914&lt;=7,"Hit",L914&lt;=9,"Superhit",L914&gt;9,"BlockBuster")</f>
        <v>Superhit</v>
      </c>
      <c r="N914" s="6">
        <v>1191296</v>
      </c>
      <c r="O914" s="6" t="str" cm="1">
        <f t="array" ref="O914">_xlfn.IFS(N914&lt;=100000,"Low",N914&lt;=500000,"Median",N914&lt;=1500000,"High",N914&gt;1500000,"Very High")</f>
        <v>High</v>
      </c>
      <c r="P914">
        <v>15000000</v>
      </c>
      <c r="Q914">
        <v>356296601</v>
      </c>
      <c r="R914">
        <f t="shared" si="142"/>
        <v>341296601</v>
      </c>
      <c r="S914" t="str">
        <f t="shared" si="143"/>
        <v>Profit</v>
      </c>
      <c r="T914" s="1">
        <v>36411</v>
      </c>
      <c r="U914" t="s">
        <v>2313</v>
      </c>
      <c r="V914" s="14">
        <v>36411</v>
      </c>
      <c r="W914" t="str">
        <f t="shared" si="144"/>
        <v>September</v>
      </c>
      <c r="X914" s="4" t="str">
        <f t="shared" si="145"/>
        <v>1999</v>
      </c>
      <c r="Y914" s="6">
        <f t="shared" si="146"/>
        <v>1999</v>
      </c>
      <c r="Z914" s="4" t="str">
        <f t="shared" si="147"/>
        <v>8</v>
      </c>
      <c r="AA914" s="6">
        <f t="shared" si="148"/>
        <v>8</v>
      </c>
      <c r="AB914" t="str">
        <f t="shared" si="149"/>
        <v>Wednesday</v>
      </c>
    </row>
    <row r="915" spans="1:28" x14ac:dyDescent="0.25">
      <c r="A915" s="3" t="s">
        <v>2314</v>
      </c>
      <c r="B915" t="s">
        <v>2315</v>
      </c>
      <c r="C915" s="3" t="s">
        <v>2315</v>
      </c>
      <c r="D915" s="6">
        <v>0</v>
      </c>
      <c r="E915" s="6">
        <v>104</v>
      </c>
      <c r="F915" s="6">
        <f t="shared" si="140"/>
        <v>1</v>
      </c>
      <c r="G915" s="6">
        <f t="shared" si="141"/>
        <v>44</v>
      </c>
      <c r="H915" s="6" t="str" cm="1">
        <f t="array" ref="H915">_xlfn.IFS(E915&lt;=80,"Series",E915&lt;=120,"TV Movie",E915&gt;120,"Long Movie")</f>
        <v>TV Movie</v>
      </c>
      <c r="I915" t="s">
        <v>132</v>
      </c>
      <c r="J915" t="s">
        <v>8163</v>
      </c>
      <c r="K915" t="s">
        <v>8156</v>
      </c>
      <c r="L915" s="5">
        <v>6.3</v>
      </c>
      <c r="M915" t="str" cm="1">
        <f t="array" ref="M915">_xlfn.IFS(L915&lt;=2,"Flop",L915&lt;=5,"Average",L915&lt;=7,"Hit",L915&lt;=9,"Superhit",L915&gt;9,"BlockBuster")</f>
        <v>Hit</v>
      </c>
      <c r="N915" s="6">
        <v>273532</v>
      </c>
      <c r="O915" s="6" t="str" cm="1">
        <f t="array" ref="O915">_xlfn.IFS(N915&lt;=100000,"Low",N915&lt;=500000,"Median",N915&lt;=1500000,"High",N915&gt;1500000,"Very High")</f>
        <v>Median</v>
      </c>
      <c r="P915">
        <v>123000000</v>
      </c>
      <c r="Q915">
        <v>345823032</v>
      </c>
      <c r="R915">
        <f t="shared" si="142"/>
        <v>222823032</v>
      </c>
      <c r="S915" t="str">
        <f t="shared" si="143"/>
        <v>Profit</v>
      </c>
      <c r="T915" s="1">
        <v>36838</v>
      </c>
      <c r="U915" t="s">
        <v>507</v>
      </c>
      <c r="V915" s="14">
        <v>36838</v>
      </c>
      <c r="W915" t="str">
        <f t="shared" si="144"/>
        <v>November</v>
      </c>
      <c r="X915" s="4" t="str">
        <f t="shared" si="145"/>
        <v>2000</v>
      </c>
      <c r="Y915" s="6">
        <f t="shared" si="146"/>
        <v>2000</v>
      </c>
      <c r="Z915" s="4" t="str">
        <f t="shared" si="147"/>
        <v>8</v>
      </c>
      <c r="AA915" s="6">
        <f t="shared" si="148"/>
        <v>8</v>
      </c>
      <c r="AB915" t="str">
        <f t="shared" si="149"/>
        <v>Wednesday</v>
      </c>
    </row>
    <row r="916" spans="1:28" x14ac:dyDescent="0.25">
      <c r="A916" s="3" t="s">
        <v>2316</v>
      </c>
      <c r="B916" t="s">
        <v>2317</v>
      </c>
      <c r="C916" s="3" t="s">
        <v>2317</v>
      </c>
      <c r="D916" s="6">
        <v>0</v>
      </c>
      <c r="E916" s="6">
        <v>113</v>
      </c>
      <c r="F916" s="6">
        <f t="shared" si="140"/>
        <v>1</v>
      </c>
      <c r="G916" s="6">
        <f t="shared" si="141"/>
        <v>53</v>
      </c>
      <c r="H916" s="6" t="str" cm="1">
        <f t="array" ref="H916">_xlfn.IFS(E916&lt;=80,"Series",E916&lt;=120,"TV Movie",E916&gt;120,"Long Movie")</f>
        <v>TV Movie</v>
      </c>
      <c r="I916" t="s">
        <v>8156</v>
      </c>
      <c r="J916" t="s">
        <v>83</v>
      </c>
      <c r="K916" t="s">
        <v>8166</v>
      </c>
      <c r="L916" s="5">
        <v>5</v>
      </c>
      <c r="M916" t="str" cm="1">
        <f t="array" ref="M916">_xlfn.IFS(L916&lt;=2,"Flop",L916&lt;=5,"Average",L916&lt;=7,"Hit",L916&lt;=9,"Superhit",L916&gt;9,"BlockBuster")</f>
        <v>Average</v>
      </c>
      <c r="N916" s="6">
        <v>79582</v>
      </c>
      <c r="O916" s="6" t="str" cm="1">
        <f t="array" ref="O916">_xlfn.IFS(N916&lt;=100000,"Low",N916&lt;=500000,"Median",N916&lt;=1500000,"High",N916&gt;1500000,"Very High")</f>
        <v>Low</v>
      </c>
      <c r="P916">
        <v>80000000</v>
      </c>
      <c r="Q916">
        <v>177311151</v>
      </c>
      <c r="R916">
        <f t="shared" si="142"/>
        <v>97311151</v>
      </c>
      <c r="S916" t="str">
        <f t="shared" si="143"/>
        <v>Profit</v>
      </c>
      <c r="T916" s="1">
        <v>36361</v>
      </c>
      <c r="U916" t="s">
        <v>1375</v>
      </c>
      <c r="V916" s="14">
        <v>36361</v>
      </c>
      <c r="W916" t="str">
        <f t="shared" si="144"/>
        <v>July</v>
      </c>
      <c r="X916" s="4" t="str">
        <f t="shared" si="145"/>
        <v>1999</v>
      </c>
      <c r="Y916" s="6">
        <f t="shared" si="146"/>
        <v>1999</v>
      </c>
      <c r="Z916" s="4" t="str">
        <f t="shared" si="147"/>
        <v>20</v>
      </c>
      <c r="AA916" s="6">
        <f t="shared" si="148"/>
        <v>20</v>
      </c>
      <c r="AB916" t="str">
        <f t="shared" si="149"/>
        <v>Tuesday</v>
      </c>
    </row>
    <row r="917" spans="1:28" x14ac:dyDescent="0.25">
      <c r="A917" s="3" t="s">
        <v>2318</v>
      </c>
      <c r="B917" t="s">
        <v>2319</v>
      </c>
      <c r="C917" s="3" t="s">
        <v>2319</v>
      </c>
      <c r="D917" s="6">
        <v>0</v>
      </c>
      <c r="E917" s="6">
        <v>128</v>
      </c>
      <c r="F917" s="6">
        <f t="shared" si="140"/>
        <v>2</v>
      </c>
      <c r="G917" s="6">
        <f t="shared" si="141"/>
        <v>8</v>
      </c>
      <c r="H917" s="6" t="str" cm="1">
        <f t="array" ref="H917">_xlfn.IFS(E917&lt;=80,"Series",E917&lt;=120,"TV Movie",E917&gt;120,"Long Movie")</f>
        <v>Long Movie</v>
      </c>
      <c r="I917" t="s">
        <v>132</v>
      </c>
      <c r="J917" t="s">
        <v>145</v>
      </c>
      <c r="K917" t="s">
        <v>8157</v>
      </c>
      <c r="L917" s="5">
        <v>6.4</v>
      </c>
      <c r="M917" t="str" cm="1">
        <f t="array" ref="M917">_xlfn.IFS(L917&lt;=2,"Flop",L917&lt;=5,"Average",L917&lt;=7,"Hit",L917&lt;=9,"Superhit",L917&gt;9,"BlockBuster")</f>
        <v>Hit</v>
      </c>
      <c r="N917" s="6">
        <v>52904</v>
      </c>
      <c r="O917" s="6" t="str" cm="1">
        <f t="array" ref="O917">_xlfn.IFS(N917&lt;=100000,"Low",N917&lt;=500000,"Median",N917&lt;=1500000,"High",N917&gt;1500000,"Very High")</f>
        <v>Low</v>
      </c>
      <c r="P917">
        <v>29000000</v>
      </c>
      <c r="Q917">
        <v>59945183</v>
      </c>
      <c r="R917">
        <f t="shared" si="142"/>
        <v>30945183</v>
      </c>
      <c r="S917" t="str">
        <f t="shared" si="143"/>
        <v>Profit</v>
      </c>
      <c r="T917" s="1">
        <v>36630</v>
      </c>
      <c r="U917" t="s">
        <v>2320</v>
      </c>
      <c r="V917" s="14">
        <v>36630</v>
      </c>
      <c r="W917" t="str">
        <f t="shared" si="144"/>
        <v>April</v>
      </c>
      <c r="X917" s="4" t="str">
        <f t="shared" si="145"/>
        <v>2000</v>
      </c>
      <c r="Y917" s="6">
        <f t="shared" si="146"/>
        <v>2000</v>
      </c>
      <c r="Z917" s="4" t="str">
        <f t="shared" si="147"/>
        <v>14</v>
      </c>
      <c r="AA917" s="6">
        <f t="shared" si="148"/>
        <v>14</v>
      </c>
      <c r="AB917" t="str">
        <f t="shared" si="149"/>
        <v>Friday</v>
      </c>
    </row>
    <row r="918" spans="1:28" x14ac:dyDescent="0.25">
      <c r="A918" s="3" t="s">
        <v>2321</v>
      </c>
      <c r="B918" t="s">
        <v>2322</v>
      </c>
      <c r="C918" s="3" t="s">
        <v>2322</v>
      </c>
      <c r="D918" s="6">
        <v>0</v>
      </c>
      <c r="E918" s="6">
        <v>118</v>
      </c>
      <c r="F918" s="6">
        <f t="shared" si="140"/>
        <v>1</v>
      </c>
      <c r="G918" s="6">
        <f t="shared" si="141"/>
        <v>58</v>
      </c>
      <c r="H918" s="6" t="str" cm="1">
        <f t="array" ref="H918">_xlfn.IFS(E918&lt;=80,"Series",E918&lt;=120,"TV Movie",E918&gt;120,"Long Movie")</f>
        <v>TV Movie</v>
      </c>
      <c r="I918" t="s">
        <v>8160</v>
      </c>
      <c r="J918" t="s">
        <v>8162</v>
      </c>
      <c r="K918" t="s">
        <v>145</v>
      </c>
      <c r="L918" s="5">
        <v>7.5</v>
      </c>
      <c r="M918" t="str" cm="1">
        <f t="array" ref="M918">_xlfn.IFS(L918&lt;=2,"Flop",L918&lt;=5,"Average",L918&lt;=7,"Hit",L918&lt;=9,"Superhit",L918&gt;9,"BlockBuster")</f>
        <v>Superhit</v>
      </c>
      <c r="N918" s="6">
        <v>101931</v>
      </c>
      <c r="O918" s="6" t="str" cm="1">
        <f t="array" ref="O918">_xlfn.IFS(N918&lt;=100000,"Low",N918&lt;=500000,"Median",N918&lt;=1500000,"High",N918&gt;1500000,"Very High")</f>
        <v>Median</v>
      </c>
      <c r="P918">
        <v>2000000</v>
      </c>
      <c r="Q918">
        <v>11540607</v>
      </c>
      <c r="R918">
        <f t="shared" si="142"/>
        <v>9540607</v>
      </c>
      <c r="S918" t="str">
        <f t="shared" si="143"/>
        <v>Profit</v>
      </c>
      <c r="T918">
        <v>1999</v>
      </c>
      <c r="U918" t="s">
        <v>2323</v>
      </c>
      <c r="V918" s="14">
        <v>1999</v>
      </c>
      <c r="W918" t="str">
        <f t="shared" si="144"/>
        <v>June</v>
      </c>
      <c r="X918" s="4" t="str">
        <f t="shared" si="145"/>
        <v>1905</v>
      </c>
      <c r="Y918" s="6">
        <f t="shared" si="146"/>
        <v>1905</v>
      </c>
      <c r="Z918" s="4" t="str">
        <f t="shared" si="147"/>
        <v>21</v>
      </c>
      <c r="AA918" s="6">
        <f t="shared" si="148"/>
        <v>21</v>
      </c>
      <c r="AB918" t="str">
        <f t="shared" si="149"/>
        <v>Wednesday</v>
      </c>
    </row>
    <row r="919" spans="1:28" x14ac:dyDescent="0.25">
      <c r="A919" s="3" t="s">
        <v>2324</v>
      </c>
      <c r="B919" t="s">
        <v>2325</v>
      </c>
      <c r="C919" s="3" t="s">
        <v>2325</v>
      </c>
      <c r="D919" s="6">
        <v>0</v>
      </c>
      <c r="E919" s="6">
        <v>147</v>
      </c>
      <c r="F919" s="6">
        <f t="shared" si="140"/>
        <v>2</v>
      </c>
      <c r="G919" s="6">
        <f t="shared" si="141"/>
        <v>27</v>
      </c>
      <c r="H919" s="6" t="str" cm="1">
        <f t="array" ref="H919">_xlfn.IFS(E919&lt;=80,"Series",E919&lt;=120,"TV Movie",E919&gt;120,"Long Movie")</f>
        <v>Long Movie</v>
      </c>
      <c r="I919" t="s">
        <v>5529</v>
      </c>
      <c r="J919" t="s">
        <v>132</v>
      </c>
      <c r="K919" t="s">
        <v>8162</v>
      </c>
      <c r="L919" s="5">
        <v>6.6</v>
      </c>
      <c r="M919" t="str" cm="1">
        <f t="array" ref="M919">_xlfn.IFS(L919&lt;=2,"Flop",L919&lt;=5,"Average",L919&lt;=7,"Hit",L919&lt;=9,"Superhit",L919&gt;9,"BlockBuster")</f>
        <v>Hit</v>
      </c>
      <c r="N919" s="6">
        <v>262476</v>
      </c>
      <c r="O919" s="6" t="str" cm="1">
        <f t="array" ref="O919">_xlfn.IFS(N919&lt;=100000,"Low",N919&lt;=500000,"Median",N919&lt;=1500000,"High",N919&gt;1500000,"Very High")</f>
        <v>Median</v>
      </c>
      <c r="P919">
        <v>130000000</v>
      </c>
      <c r="Q919">
        <v>273339556</v>
      </c>
      <c r="R919">
        <f t="shared" si="142"/>
        <v>143339556</v>
      </c>
      <c r="S919" t="str">
        <f t="shared" si="143"/>
        <v>Profit</v>
      </c>
      <c r="T919" s="1">
        <v>37811</v>
      </c>
      <c r="U919" t="s">
        <v>1410</v>
      </c>
      <c r="V919" s="14">
        <v>37811</v>
      </c>
      <c r="W919" t="str">
        <f t="shared" si="144"/>
        <v>July</v>
      </c>
      <c r="X919" s="4" t="str">
        <f t="shared" si="145"/>
        <v>2003</v>
      </c>
      <c r="Y919" s="6">
        <f t="shared" si="146"/>
        <v>2003</v>
      </c>
      <c r="Z919" s="4" t="str">
        <f t="shared" si="147"/>
        <v>9</v>
      </c>
      <c r="AA919" s="6">
        <f t="shared" si="148"/>
        <v>9</v>
      </c>
      <c r="AB919" t="str">
        <f t="shared" si="149"/>
        <v>Wednesday</v>
      </c>
    </row>
    <row r="920" spans="1:28" x14ac:dyDescent="0.25">
      <c r="A920" s="3" t="s">
        <v>2326</v>
      </c>
      <c r="B920" t="s">
        <v>2327</v>
      </c>
      <c r="C920" s="3" t="s">
        <v>2327</v>
      </c>
      <c r="D920" s="6">
        <v>0</v>
      </c>
      <c r="E920" s="6">
        <v>127</v>
      </c>
      <c r="F920" s="6">
        <f t="shared" si="140"/>
        <v>2</v>
      </c>
      <c r="G920" s="6">
        <f t="shared" si="141"/>
        <v>7</v>
      </c>
      <c r="H920" s="6" t="str" cm="1">
        <f t="array" ref="H920">_xlfn.IFS(E920&lt;=80,"Series",E920&lt;=120,"TV Movie",E920&gt;120,"Long Movie")</f>
        <v>Long Movie</v>
      </c>
      <c r="I920" t="s">
        <v>8160</v>
      </c>
      <c r="J920" t="s">
        <v>145</v>
      </c>
      <c r="K920" t="s">
        <v>5802</v>
      </c>
      <c r="L920" s="5">
        <v>7.3</v>
      </c>
      <c r="M920" t="str" cm="1">
        <f t="array" ref="M920">_xlfn.IFS(L920&lt;=2,"Flop",L920&lt;=5,"Average",L920&lt;=7,"Hit",L920&lt;=9,"Superhit",L920&gt;9,"BlockBuster")</f>
        <v>Superhit</v>
      </c>
      <c r="N920" s="6">
        <v>204574</v>
      </c>
      <c r="O920" s="6" t="str" cm="1">
        <f t="array" ref="O920">_xlfn.IFS(N920&lt;=100000,"Low",N920&lt;=500000,"Median",N920&lt;=1500000,"High",N920&gt;1500000,"Very High")</f>
        <v>Median</v>
      </c>
      <c r="P920">
        <v>40000000</v>
      </c>
      <c r="Q920">
        <v>48350205</v>
      </c>
      <c r="R920">
        <f t="shared" si="142"/>
        <v>8350205</v>
      </c>
      <c r="S920" t="str">
        <f t="shared" si="143"/>
        <v>Profit</v>
      </c>
      <c r="T920" s="1">
        <v>36502</v>
      </c>
      <c r="U920" t="s">
        <v>13</v>
      </c>
      <c r="V920" s="14">
        <v>36502</v>
      </c>
      <c r="W920" t="str">
        <f t="shared" si="144"/>
        <v>December</v>
      </c>
      <c r="X920" s="4" t="str">
        <f t="shared" si="145"/>
        <v>1999</v>
      </c>
      <c r="Y920" s="6">
        <f t="shared" si="146"/>
        <v>1999</v>
      </c>
      <c r="Z920" s="4" t="str">
        <f t="shared" si="147"/>
        <v>8</v>
      </c>
      <c r="AA920" s="6">
        <f t="shared" si="148"/>
        <v>8</v>
      </c>
      <c r="AB920" t="str">
        <f t="shared" si="149"/>
        <v>Wednesday</v>
      </c>
    </row>
    <row r="921" spans="1:28" x14ac:dyDescent="0.25">
      <c r="A921" s="3" t="s">
        <v>2328</v>
      </c>
      <c r="B921" t="s">
        <v>2329</v>
      </c>
      <c r="C921" s="3" t="s">
        <v>2329</v>
      </c>
      <c r="D921" s="6">
        <v>0</v>
      </c>
      <c r="E921" s="6">
        <v>155</v>
      </c>
      <c r="F921" s="6">
        <f t="shared" si="140"/>
        <v>2</v>
      </c>
      <c r="G921" s="6">
        <f t="shared" si="141"/>
        <v>35</v>
      </c>
      <c r="H921" s="6" t="str" cm="1">
        <f t="array" ref="H921">_xlfn.IFS(E921&lt;=80,"Series",E921&lt;=120,"TV Movie",E921&gt;120,"Long Movie")</f>
        <v>Long Movie</v>
      </c>
      <c r="I921" t="s">
        <v>5529</v>
      </c>
      <c r="J921" t="s">
        <v>8158</v>
      </c>
      <c r="K921" t="s">
        <v>145</v>
      </c>
      <c r="L921" s="5">
        <v>8.5</v>
      </c>
      <c r="M921" t="str" cm="1">
        <f t="array" ref="M921">_xlfn.IFS(L921&lt;=2,"Flop",L921&lt;=5,"Average",L921&lt;=7,"Hit",L921&lt;=9,"Superhit",L921&gt;9,"BlockBuster")</f>
        <v>Superhit</v>
      </c>
      <c r="N921" s="6">
        <v>1573937</v>
      </c>
      <c r="O921" s="6" t="str" cm="1">
        <f t="array" ref="O921">_xlfn.IFS(N921&lt;=100000,"Low",N921&lt;=500000,"Median",N921&lt;=1500000,"High",N921&gt;1500000,"Very High")</f>
        <v>Very High</v>
      </c>
      <c r="P921">
        <v>103000000</v>
      </c>
      <c r="Q921">
        <v>503162313</v>
      </c>
      <c r="R921">
        <f t="shared" si="142"/>
        <v>400162313</v>
      </c>
      <c r="S921" t="str">
        <f t="shared" si="143"/>
        <v>Profit</v>
      </c>
      <c r="T921" s="1">
        <v>36647</v>
      </c>
      <c r="U921" t="s">
        <v>236</v>
      </c>
      <c r="V921" s="14">
        <v>36647</v>
      </c>
      <c r="W921" t="str">
        <f t="shared" si="144"/>
        <v>May</v>
      </c>
      <c r="X921" s="4" t="str">
        <f t="shared" si="145"/>
        <v>2000</v>
      </c>
      <c r="Y921" s="6">
        <f t="shared" si="146"/>
        <v>2000</v>
      </c>
      <c r="Z921" s="4" t="str">
        <f t="shared" si="147"/>
        <v>1</v>
      </c>
      <c r="AA921" s="6">
        <f t="shared" si="148"/>
        <v>1</v>
      </c>
      <c r="AB921" t="str">
        <f t="shared" si="149"/>
        <v>Monday</v>
      </c>
    </row>
    <row r="922" spans="1:28" x14ac:dyDescent="0.25">
      <c r="A922" s="3" t="s">
        <v>2330</v>
      </c>
      <c r="B922" t="s">
        <v>2331</v>
      </c>
      <c r="C922" s="3" t="s">
        <v>2331</v>
      </c>
      <c r="D922" s="6">
        <v>0</v>
      </c>
      <c r="E922" s="6">
        <v>106</v>
      </c>
      <c r="F922" s="6">
        <f t="shared" si="140"/>
        <v>1</v>
      </c>
      <c r="G922" s="6">
        <f t="shared" si="141"/>
        <v>46</v>
      </c>
      <c r="H922" s="6" t="str" cm="1">
        <f t="array" ref="H922">_xlfn.IFS(E922&lt;=80,"Series",E922&lt;=120,"TV Movie",E922&gt;120,"Long Movie")</f>
        <v>TV Movie</v>
      </c>
      <c r="I922" t="s">
        <v>5529</v>
      </c>
      <c r="J922" t="s">
        <v>8158</v>
      </c>
      <c r="K922" t="s">
        <v>8159</v>
      </c>
      <c r="L922" s="5">
        <v>6.4</v>
      </c>
      <c r="M922" t="str" cm="1">
        <f t="array" ref="M922">_xlfn.IFS(L922&lt;=2,"Flop",L922&lt;=5,"Average",L922&lt;=7,"Hit",L922&lt;=9,"Superhit",L922&gt;9,"BlockBuster")</f>
        <v>Hit</v>
      </c>
      <c r="N922" s="6">
        <v>83537</v>
      </c>
      <c r="O922" s="6" t="str" cm="1">
        <f t="array" ref="O922">_xlfn.IFS(N922&lt;=100000,"Low",N922&lt;=500000,"Median",N922&lt;=1500000,"High",N922&gt;1500000,"Very High")</f>
        <v>Low</v>
      </c>
      <c r="P922">
        <v>137000000</v>
      </c>
      <c r="Q922">
        <v>85131830</v>
      </c>
      <c r="R922">
        <f t="shared" si="142"/>
        <v>-51868170</v>
      </c>
      <c r="S922" t="str">
        <f t="shared" si="143"/>
        <v>Loss</v>
      </c>
      <c r="T922" s="1">
        <v>37074</v>
      </c>
      <c r="U922" t="s">
        <v>2332</v>
      </c>
      <c r="V922" s="14">
        <v>37074</v>
      </c>
      <c r="W922" t="str">
        <f t="shared" si="144"/>
        <v>July</v>
      </c>
      <c r="X922" s="4" t="str">
        <f t="shared" si="145"/>
        <v>2001</v>
      </c>
      <c r="Y922" s="6">
        <f t="shared" si="146"/>
        <v>2001</v>
      </c>
      <c r="Z922" s="4" t="str">
        <f t="shared" si="147"/>
        <v>2</v>
      </c>
      <c r="AA922" s="6">
        <f t="shared" si="148"/>
        <v>2</v>
      </c>
      <c r="AB922" t="str">
        <f t="shared" si="149"/>
        <v>Monday</v>
      </c>
    </row>
    <row r="923" spans="1:28" x14ac:dyDescent="0.25">
      <c r="A923" s="3" t="s">
        <v>2333</v>
      </c>
      <c r="B923" t="s">
        <v>2334</v>
      </c>
      <c r="C923" s="3" t="s">
        <v>2334</v>
      </c>
      <c r="D923" s="6">
        <v>0</v>
      </c>
      <c r="E923" s="6">
        <v>146</v>
      </c>
      <c r="F923" s="6">
        <f t="shared" si="140"/>
        <v>2</v>
      </c>
      <c r="G923" s="6">
        <f t="shared" si="141"/>
        <v>26</v>
      </c>
      <c r="H923" s="6" t="str" cm="1">
        <f t="array" ref="H923">_xlfn.IFS(E923&lt;=80,"Series",E923&lt;=120,"TV Movie",E923&gt;120,"Long Movie")</f>
        <v>Long Movie</v>
      </c>
      <c r="I923" t="s">
        <v>8160</v>
      </c>
      <c r="J923" t="s">
        <v>145</v>
      </c>
      <c r="K923" t="s">
        <v>8168</v>
      </c>
      <c r="L923" s="5">
        <v>7.6</v>
      </c>
      <c r="M923" t="str" cm="1">
        <f t="array" ref="M923">_xlfn.IFS(L923&lt;=2,"Flop",L923&lt;=5,"Average",L923&lt;=7,"Hit",L923&lt;=9,"Superhit",L923&gt;9,"BlockBuster")</f>
        <v>Superhit</v>
      </c>
      <c r="N923" s="6">
        <v>100932</v>
      </c>
      <c r="O923" s="6" t="str" cm="1">
        <f t="array" ref="O923">_xlfn.IFS(N923&lt;=100000,"Low",N923&lt;=500000,"Median",N923&lt;=1500000,"High",N923&gt;1500000,"Very High")</f>
        <v>Median</v>
      </c>
      <c r="P923">
        <v>50000000</v>
      </c>
      <c r="Q923">
        <v>73956241</v>
      </c>
      <c r="R923">
        <f t="shared" si="142"/>
        <v>23956241</v>
      </c>
      <c r="S923" t="str">
        <f t="shared" si="143"/>
        <v>Profit</v>
      </c>
      <c r="T923" s="1">
        <v>36420</v>
      </c>
      <c r="U923" t="s">
        <v>711</v>
      </c>
      <c r="V923" s="14">
        <v>36420</v>
      </c>
      <c r="W923" t="str">
        <f t="shared" si="144"/>
        <v>September</v>
      </c>
      <c r="X923" s="4" t="str">
        <f t="shared" si="145"/>
        <v>1999</v>
      </c>
      <c r="Y923" s="6">
        <f t="shared" si="146"/>
        <v>1999</v>
      </c>
      <c r="Z923" s="4" t="str">
        <f t="shared" si="147"/>
        <v>17</v>
      </c>
      <c r="AA923" s="6">
        <f t="shared" si="148"/>
        <v>17</v>
      </c>
      <c r="AB923" t="str">
        <f t="shared" si="149"/>
        <v>Friday</v>
      </c>
    </row>
    <row r="924" spans="1:28" x14ac:dyDescent="0.25">
      <c r="A924" s="3" t="s">
        <v>2335</v>
      </c>
      <c r="B924" t="s">
        <v>2336</v>
      </c>
      <c r="C924" s="3" t="s">
        <v>2336</v>
      </c>
      <c r="D924" s="6">
        <v>0</v>
      </c>
      <c r="E924" s="6">
        <v>88</v>
      </c>
      <c r="F924" s="6">
        <f t="shared" si="140"/>
        <v>1</v>
      </c>
      <c r="G924" s="6">
        <f t="shared" si="141"/>
        <v>28</v>
      </c>
      <c r="H924" s="6" t="str" cm="1">
        <f t="array" ref="H924">_xlfn.IFS(E924&lt;=80,"Series",E924&lt;=120,"TV Movie",E924&gt;120,"Long Movie")</f>
        <v>TV Movie</v>
      </c>
      <c r="I924" t="s">
        <v>132</v>
      </c>
      <c r="J924" t="s">
        <v>5802</v>
      </c>
      <c r="K924" t="s">
        <v>5802</v>
      </c>
      <c r="L924" s="5">
        <v>6.3</v>
      </c>
      <c r="M924" t="str" cm="1">
        <f t="array" ref="M924">_xlfn.IFS(L924&lt;=2,"Flop",L924&lt;=5,"Average",L924&lt;=7,"Hit",L924&lt;=9,"Superhit",L924&gt;9,"BlockBuster")</f>
        <v>Hit</v>
      </c>
      <c r="N924" s="6">
        <v>279668</v>
      </c>
      <c r="O924" s="6" t="str" cm="1">
        <f t="array" ref="O924">_xlfn.IFS(N924&lt;=100000,"Low",N924&lt;=500000,"Median",N924&lt;=1500000,"High",N924&gt;1500000,"Very High")</f>
        <v>Median</v>
      </c>
      <c r="P924">
        <v>19000000</v>
      </c>
      <c r="Q924">
        <v>278019771</v>
      </c>
      <c r="R924">
        <f t="shared" si="142"/>
        <v>259019771</v>
      </c>
      <c r="S924" t="str">
        <f t="shared" si="143"/>
        <v>Profit</v>
      </c>
      <c r="T924" s="1">
        <v>36714</v>
      </c>
      <c r="U924" t="s">
        <v>2337</v>
      </c>
      <c r="V924" s="14">
        <v>36714</v>
      </c>
      <c r="W924" t="str">
        <f t="shared" si="144"/>
        <v>July</v>
      </c>
      <c r="X924" s="4" t="str">
        <f t="shared" si="145"/>
        <v>2000</v>
      </c>
      <c r="Y924" s="6">
        <f t="shared" si="146"/>
        <v>2000</v>
      </c>
      <c r="Z924" s="4" t="str">
        <f t="shared" si="147"/>
        <v>7</v>
      </c>
      <c r="AA924" s="6">
        <f t="shared" si="148"/>
        <v>7</v>
      </c>
      <c r="AB924" t="str">
        <f t="shared" si="149"/>
        <v>Friday</v>
      </c>
    </row>
    <row r="925" spans="1:28" x14ac:dyDescent="0.25">
      <c r="A925" s="3" t="s">
        <v>2338</v>
      </c>
      <c r="B925" t="s">
        <v>2339</v>
      </c>
      <c r="C925" s="3" t="s">
        <v>2339</v>
      </c>
      <c r="D925" s="6">
        <v>0</v>
      </c>
      <c r="E925" s="6">
        <v>188</v>
      </c>
      <c r="F925" s="6">
        <f t="shared" si="140"/>
        <v>3</v>
      </c>
      <c r="G925" s="6">
        <f t="shared" si="141"/>
        <v>8</v>
      </c>
      <c r="H925" s="6" t="str" cm="1">
        <f t="array" ref="H925">_xlfn.IFS(E925&lt;=80,"Series",E925&lt;=120,"TV Movie",E925&gt;120,"Long Movie")</f>
        <v>Long Movie</v>
      </c>
      <c r="I925" t="s">
        <v>145</v>
      </c>
      <c r="J925" t="s">
        <v>5802</v>
      </c>
      <c r="K925" t="s">
        <v>5802</v>
      </c>
      <c r="L925" s="5">
        <v>8</v>
      </c>
      <c r="M925" t="str" cm="1">
        <f t="array" ref="M925">_xlfn.IFS(L925&lt;=2,"Flop",L925&lt;=5,"Average",L925&lt;=7,"Hit",L925&lt;=9,"Superhit",L925&gt;9,"BlockBuster")</f>
        <v>Superhit</v>
      </c>
      <c r="N925" s="6">
        <v>323967</v>
      </c>
      <c r="O925" s="6" t="str" cm="1">
        <f t="array" ref="O925">_xlfn.IFS(N925&lt;=100000,"Low",N925&lt;=500000,"Median",N925&lt;=1500000,"High",N925&gt;1500000,"Very High")</f>
        <v>Median</v>
      </c>
      <c r="P925">
        <v>37000000</v>
      </c>
      <c r="Q925">
        <v>48451803</v>
      </c>
      <c r="R925">
        <f t="shared" si="142"/>
        <v>11451803</v>
      </c>
      <c r="S925" t="str">
        <f t="shared" si="143"/>
        <v>Profit</v>
      </c>
      <c r="T925" s="1">
        <v>36502</v>
      </c>
      <c r="U925" t="s">
        <v>1701</v>
      </c>
      <c r="V925" s="14">
        <v>36502</v>
      </c>
      <c r="W925" t="str">
        <f t="shared" si="144"/>
        <v>December</v>
      </c>
      <c r="X925" s="4" t="str">
        <f t="shared" si="145"/>
        <v>1999</v>
      </c>
      <c r="Y925" s="6">
        <f t="shared" si="146"/>
        <v>1999</v>
      </c>
      <c r="Z925" s="4" t="str">
        <f t="shared" si="147"/>
        <v>8</v>
      </c>
      <c r="AA925" s="6">
        <f t="shared" si="148"/>
        <v>8</v>
      </c>
      <c r="AB925" t="str">
        <f t="shared" si="149"/>
        <v>Wednesday</v>
      </c>
    </row>
    <row r="926" spans="1:28" x14ac:dyDescent="0.25">
      <c r="A926" s="3" t="s">
        <v>2340</v>
      </c>
      <c r="B926" t="s">
        <v>2341</v>
      </c>
      <c r="C926" s="3" t="s">
        <v>2341</v>
      </c>
      <c r="D926" s="6">
        <v>0</v>
      </c>
      <c r="E926" s="6">
        <v>102</v>
      </c>
      <c r="F926" s="6">
        <f t="shared" si="140"/>
        <v>1</v>
      </c>
      <c r="G926" s="6">
        <f t="shared" si="141"/>
        <v>42</v>
      </c>
      <c r="H926" s="6" t="str" cm="1">
        <f t="array" ref="H926">_xlfn.IFS(E926&lt;=80,"Series",E926&lt;=120,"TV Movie",E926&gt;120,"Long Movie")</f>
        <v>TV Movie</v>
      </c>
      <c r="I926" t="s">
        <v>8158</v>
      </c>
      <c r="J926" t="s">
        <v>132</v>
      </c>
      <c r="K926" t="s">
        <v>8161</v>
      </c>
      <c r="L926" s="5">
        <v>7.4</v>
      </c>
      <c r="M926" t="str" cm="1">
        <f t="array" ref="M926">_xlfn.IFS(L926&lt;=2,"Flop",L926&lt;=5,"Average",L926&lt;=7,"Hit",L926&lt;=9,"Superhit",L926&gt;9,"BlockBuster")</f>
        <v>Superhit</v>
      </c>
      <c r="N926" s="6">
        <v>172505</v>
      </c>
      <c r="O926" s="6" t="str" cm="1">
        <f t="array" ref="O926">_xlfn.IFS(N926&lt;=100000,"Low",N926&lt;=500000,"Median",N926&lt;=1500000,"High",N926&gt;1500000,"Very High")</f>
        <v>Median</v>
      </c>
      <c r="P926">
        <v>45000000</v>
      </c>
      <c r="Q926">
        <v>90683916</v>
      </c>
      <c r="R926">
        <f t="shared" si="142"/>
        <v>45683916</v>
      </c>
      <c r="S926" t="str">
        <f t="shared" si="143"/>
        <v>Profit</v>
      </c>
      <c r="T926" s="1">
        <v>36517</v>
      </c>
      <c r="U926" t="s">
        <v>2342</v>
      </c>
      <c r="V926" s="14">
        <v>36517</v>
      </c>
      <c r="W926" t="str">
        <f t="shared" si="144"/>
        <v>December</v>
      </c>
      <c r="X926" s="4" t="str">
        <f t="shared" si="145"/>
        <v>1999</v>
      </c>
      <c r="Y926" s="6">
        <f t="shared" si="146"/>
        <v>1999</v>
      </c>
      <c r="Z926" s="4" t="str">
        <f t="shared" si="147"/>
        <v>23</v>
      </c>
      <c r="AA926" s="6">
        <f t="shared" si="148"/>
        <v>23</v>
      </c>
      <c r="AB926" t="str">
        <f t="shared" si="149"/>
        <v>Thursday</v>
      </c>
    </row>
    <row r="927" spans="1:28" x14ac:dyDescent="0.25">
      <c r="A927" s="3" t="s">
        <v>2343</v>
      </c>
      <c r="B927" t="s">
        <v>2344</v>
      </c>
      <c r="C927" s="3" t="s">
        <v>2344</v>
      </c>
      <c r="D927" s="6">
        <v>0</v>
      </c>
      <c r="E927" s="6">
        <v>130</v>
      </c>
      <c r="F927" s="6">
        <f t="shared" si="140"/>
        <v>2</v>
      </c>
      <c r="G927" s="6">
        <f t="shared" si="141"/>
        <v>10</v>
      </c>
      <c r="H927" s="6" t="str" cm="1">
        <f t="array" ref="H927">_xlfn.IFS(E927&lt;=80,"Series",E927&lt;=120,"TV Movie",E927&gt;120,"Long Movie")</f>
        <v>Long Movie</v>
      </c>
      <c r="I927" t="s">
        <v>5529</v>
      </c>
      <c r="J927" t="s">
        <v>8158</v>
      </c>
      <c r="K927" t="s">
        <v>145</v>
      </c>
      <c r="L927" s="5">
        <v>6.5</v>
      </c>
      <c r="M927" t="str" cm="1">
        <f t="array" ref="M927">_xlfn.IFS(L927&lt;=2,"Flop",L927&lt;=5,"Average",L927&lt;=7,"Hit",L927&lt;=9,"Superhit",L927&gt;9,"BlockBuster")</f>
        <v>Hit</v>
      </c>
      <c r="N927" s="6">
        <v>175272</v>
      </c>
      <c r="O927" s="6" t="str" cm="1">
        <f t="array" ref="O927">_xlfn.IFS(N927&lt;=100000,"Low",N927&lt;=500000,"Median",N927&lt;=1500000,"High",N927&gt;1500000,"Very High")</f>
        <v>Median</v>
      </c>
      <c r="P927">
        <v>140000000</v>
      </c>
      <c r="Q927">
        <v>328718434</v>
      </c>
      <c r="R927">
        <f t="shared" si="142"/>
        <v>188718434</v>
      </c>
      <c r="S927" t="str">
        <f t="shared" si="143"/>
        <v>Profit</v>
      </c>
      <c r="T927" s="1">
        <v>36703</v>
      </c>
      <c r="U927" t="s">
        <v>524</v>
      </c>
      <c r="V927" s="14">
        <v>36703</v>
      </c>
      <c r="W927" t="str">
        <f t="shared" si="144"/>
        <v>June</v>
      </c>
      <c r="X927" s="4" t="str">
        <f t="shared" si="145"/>
        <v>2000</v>
      </c>
      <c r="Y927" s="6">
        <f t="shared" si="146"/>
        <v>2000</v>
      </c>
      <c r="Z927" s="4" t="str">
        <f t="shared" si="147"/>
        <v>26</v>
      </c>
      <c r="AA927" s="6">
        <f t="shared" si="148"/>
        <v>26</v>
      </c>
      <c r="AB927" t="str">
        <f t="shared" si="149"/>
        <v>Monday</v>
      </c>
    </row>
    <row r="928" spans="1:28" x14ac:dyDescent="0.25">
      <c r="A928" s="3" t="s">
        <v>2345</v>
      </c>
      <c r="B928" t="s">
        <v>2346</v>
      </c>
      <c r="C928" s="3" t="s">
        <v>2346</v>
      </c>
      <c r="D928" s="6">
        <v>0</v>
      </c>
      <c r="E928" s="6">
        <v>96</v>
      </c>
      <c r="F928" s="6">
        <f t="shared" si="140"/>
        <v>1</v>
      </c>
      <c r="G928" s="6">
        <f t="shared" si="141"/>
        <v>36</v>
      </c>
      <c r="H928" s="6" t="str" cm="1">
        <f t="array" ref="H928">_xlfn.IFS(E928&lt;=80,"Series",E928&lt;=120,"TV Movie",E928&gt;120,"Long Movie")</f>
        <v>TV Movie</v>
      </c>
      <c r="I928" t="s">
        <v>83</v>
      </c>
      <c r="J928" t="s">
        <v>8166</v>
      </c>
      <c r="K928" t="s">
        <v>5802</v>
      </c>
      <c r="L928" s="5">
        <v>7.2</v>
      </c>
      <c r="M928" t="str" cm="1">
        <f t="array" ref="M928">_xlfn.IFS(L928&lt;=2,"Flop",L928&lt;=5,"Average",L928&lt;=7,"Hit",L928&lt;=9,"Superhit",L928&gt;9,"BlockBuster")</f>
        <v>Superhit</v>
      </c>
      <c r="N928" s="6">
        <v>75670</v>
      </c>
      <c r="O928" s="6" t="str" cm="1">
        <f t="array" ref="O928">_xlfn.IFS(N928&lt;=100000,"Low",N928&lt;=500000,"Median",N928&lt;=1500000,"High",N928&gt;1500000,"Very High")</f>
        <v>Low</v>
      </c>
      <c r="P928">
        <v>1200000</v>
      </c>
      <c r="Q928">
        <v>143998</v>
      </c>
      <c r="R928">
        <f t="shared" si="142"/>
        <v>-1056002</v>
      </c>
      <c r="S928" t="str">
        <f t="shared" si="143"/>
        <v>Loss</v>
      </c>
      <c r="T928" s="1">
        <v>35826</v>
      </c>
      <c r="U928" t="s">
        <v>2347</v>
      </c>
      <c r="V928" s="14">
        <v>35826</v>
      </c>
      <c r="W928" t="str">
        <f t="shared" si="144"/>
        <v>January</v>
      </c>
      <c r="X928" s="4" t="str">
        <f t="shared" si="145"/>
        <v>1998</v>
      </c>
      <c r="Y928" s="6">
        <f t="shared" si="146"/>
        <v>1998</v>
      </c>
      <c r="Z928" s="4" t="str">
        <f t="shared" si="147"/>
        <v>31</v>
      </c>
      <c r="AA928" s="6">
        <f t="shared" si="148"/>
        <v>31</v>
      </c>
      <c r="AB928" t="str">
        <f t="shared" si="149"/>
        <v>Saturday</v>
      </c>
    </row>
    <row r="929" spans="1:28" x14ac:dyDescent="0.25">
      <c r="A929" s="3" t="s">
        <v>2348</v>
      </c>
      <c r="B929" t="s">
        <v>2349</v>
      </c>
      <c r="C929" s="3" t="s">
        <v>2349</v>
      </c>
      <c r="D929" s="6">
        <v>0</v>
      </c>
      <c r="E929" s="6">
        <v>120</v>
      </c>
      <c r="F929" s="6">
        <f t="shared" si="140"/>
        <v>2</v>
      </c>
      <c r="G929" s="6">
        <f t="shared" si="141"/>
        <v>0</v>
      </c>
      <c r="H929" s="6" t="str" cm="1">
        <f t="array" ref="H929">_xlfn.IFS(E929&lt;=80,"Series",E929&lt;=120,"TV Movie",E929&gt;120,"Long Movie")</f>
        <v>TV Movie</v>
      </c>
      <c r="I929" t="s">
        <v>5529</v>
      </c>
      <c r="J929" t="s">
        <v>8162</v>
      </c>
      <c r="K929" t="s">
        <v>145</v>
      </c>
      <c r="L929" s="5">
        <v>6.1</v>
      </c>
      <c r="M929" t="str" cm="1">
        <f t="array" ref="M929">_xlfn.IFS(L929&lt;=2,"Flop",L929&lt;=5,"Average",L929&lt;=7,"Hit",L929&lt;=9,"Superhit",L929&gt;9,"BlockBuster")</f>
        <v>Hit</v>
      </c>
      <c r="N929" s="6">
        <v>51520</v>
      </c>
      <c r="O929" s="6" t="str" cm="1">
        <f t="array" ref="O929">_xlfn.IFS(N929&lt;=100000,"Low",N929&lt;=500000,"Median",N929&lt;=1500000,"High",N929&gt;1500000,"Very High")</f>
        <v>Low</v>
      </c>
      <c r="P929">
        <v>60000000</v>
      </c>
      <c r="Q929">
        <v>56359980</v>
      </c>
      <c r="R929">
        <f t="shared" si="142"/>
        <v>-3640020</v>
      </c>
      <c r="S929" t="str">
        <f t="shared" si="143"/>
        <v>Loss</v>
      </c>
      <c r="T929" s="1">
        <v>36951</v>
      </c>
      <c r="U929" t="s">
        <v>2350</v>
      </c>
      <c r="V929" s="14">
        <v>36951</v>
      </c>
      <c r="W929" t="str">
        <f t="shared" si="144"/>
        <v>March</v>
      </c>
      <c r="X929" s="4" t="str">
        <f t="shared" si="145"/>
        <v>2001</v>
      </c>
      <c r="Y929" s="6">
        <f t="shared" si="146"/>
        <v>2001</v>
      </c>
      <c r="Z929" s="4" t="str">
        <f t="shared" si="147"/>
        <v>1</v>
      </c>
      <c r="AA929" s="6">
        <f t="shared" si="148"/>
        <v>1</v>
      </c>
      <c r="AB929" t="str">
        <f t="shared" si="149"/>
        <v>Thursday</v>
      </c>
    </row>
    <row r="930" spans="1:28" x14ac:dyDescent="0.25">
      <c r="A930" s="3" t="s">
        <v>2351</v>
      </c>
      <c r="B930" t="s">
        <v>2352</v>
      </c>
      <c r="C930" s="3" t="s">
        <v>2352</v>
      </c>
      <c r="D930" s="6">
        <v>0</v>
      </c>
      <c r="E930" s="6">
        <v>124</v>
      </c>
      <c r="F930" s="6">
        <f t="shared" si="140"/>
        <v>2</v>
      </c>
      <c r="G930" s="6">
        <f t="shared" si="141"/>
        <v>4</v>
      </c>
      <c r="H930" s="6" t="str" cm="1">
        <f t="array" ref="H930">_xlfn.IFS(E930&lt;=80,"Series",E930&lt;=120,"TV Movie",E930&gt;120,"Long Movie")</f>
        <v>Long Movie</v>
      </c>
      <c r="I930" t="s">
        <v>8160</v>
      </c>
      <c r="J930" t="s">
        <v>145</v>
      </c>
      <c r="K930" t="s">
        <v>5802</v>
      </c>
      <c r="L930" s="5">
        <v>7.2</v>
      </c>
      <c r="M930" t="str" cm="1">
        <f t="array" ref="M930">_xlfn.IFS(L930&lt;=2,"Flop",L930&lt;=5,"Average",L930&lt;=7,"Hit",L930&lt;=9,"Superhit",L930&gt;9,"BlockBuster")</f>
        <v>Superhit</v>
      </c>
      <c r="N930" s="6">
        <v>56090</v>
      </c>
      <c r="O930" s="6" t="str" cm="1">
        <f t="array" ref="O930">_xlfn.IFS(N930&lt;=100000,"Low",N930&lt;=500000,"Median",N930&lt;=1500000,"High",N930&gt;1500000,"Very High")</f>
        <v>Low</v>
      </c>
      <c r="P930">
        <v>13500000</v>
      </c>
      <c r="Q930">
        <v>17989227</v>
      </c>
      <c r="R930">
        <f t="shared" si="142"/>
        <v>4489227</v>
      </c>
      <c r="S930" t="str">
        <f t="shared" si="143"/>
        <v>Profit</v>
      </c>
      <c r="T930">
        <v>2000</v>
      </c>
      <c r="U930" t="s">
        <v>222</v>
      </c>
      <c r="V930" s="14">
        <v>2000</v>
      </c>
      <c r="W930" t="str">
        <f t="shared" si="144"/>
        <v>June</v>
      </c>
      <c r="X930" s="4" t="str">
        <f t="shared" si="145"/>
        <v>1905</v>
      </c>
      <c r="Y930" s="6">
        <f t="shared" si="146"/>
        <v>1905</v>
      </c>
      <c r="Z930" s="4" t="str">
        <f t="shared" si="147"/>
        <v>22</v>
      </c>
      <c r="AA930" s="6">
        <f t="shared" si="148"/>
        <v>22</v>
      </c>
      <c r="AB930" t="str">
        <f t="shared" si="149"/>
        <v>Thursday</v>
      </c>
    </row>
    <row r="931" spans="1:28" x14ac:dyDescent="0.25">
      <c r="A931" s="3" t="s">
        <v>2353</v>
      </c>
      <c r="B931" t="s">
        <v>2354</v>
      </c>
      <c r="C931" s="3" t="s">
        <v>2354</v>
      </c>
      <c r="D931" s="6">
        <v>0</v>
      </c>
      <c r="E931" s="6">
        <v>102</v>
      </c>
      <c r="F931" s="6">
        <f t="shared" si="140"/>
        <v>1</v>
      </c>
      <c r="G931" s="6">
        <f t="shared" si="141"/>
        <v>42</v>
      </c>
      <c r="H931" s="6" t="str" cm="1">
        <f t="array" ref="H931">_xlfn.IFS(E931&lt;=80,"Series",E931&lt;=120,"TV Movie",E931&gt;120,"Long Movie")</f>
        <v>TV Movie</v>
      </c>
      <c r="I931" t="s">
        <v>145</v>
      </c>
      <c r="J931" t="s">
        <v>5802</v>
      </c>
      <c r="K931" t="s">
        <v>5802</v>
      </c>
      <c r="L931" s="5">
        <v>8.3000000000000007</v>
      </c>
      <c r="M931" t="str" cm="1">
        <f t="array" ref="M931">_xlfn.IFS(L931&lt;=2,"Flop",L931&lt;=5,"Average",L931&lt;=7,"Hit",L931&lt;=9,"Superhit",L931&gt;9,"BlockBuster")</f>
        <v>Superhit</v>
      </c>
      <c r="N931" s="6">
        <v>879910</v>
      </c>
      <c r="O931" s="6" t="str" cm="1">
        <f t="array" ref="O931">_xlfn.IFS(N931&lt;=100000,"Low",N931&lt;=500000,"Median",N931&lt;=1500000,"High",N931&gt;1500000,"Very High")</f>
        <v>High</v>
      </c>
      <c r="P931">
        <v>4500000</v>
      </c>
      <c r="Q931">
        <v>7390108</v>
      </c>
      <c r="R931">
        <f t="shared" si="142"/>
        <v>2890108</v>
      </c>
      <c r="S931" t="str">
        <f t="shared" si="143"/>
        <v>Profit</v>
      </c>
      <c r="T931" s="1">
        <v>36660</v>
      </c>
      <c r="U931" t="s">
        <v>2137</v>
      </c>
      <c r="V931" s="14">
        <v>36660</v>
      </c>
      <c r="W931" t="str">
        <f t="shared" si="144"/>
        <v>May</v>
      </c>
      <c r="X931" s="4" t="str">
        <f t="shared" si="145"/>
        <v>2000</v>
      </c>
      <c r="Y931" s="6">
        <f t="shared" si="146"/>
        <v>2000</v>
      </c>
      <c r="Z931" s="4" t="str">
        <f t="shared" si="147"/>
        <v>14</v>
      </c>
      <c r="AA931" s="6">
        <f t="shared" si="148"/>
        <v>14</v>
      </c>
      <c r="AB931" t="str">
        <f t="shared" si="149"/>
        <v>Sunday</v>
      </c>
    </row>
    <row r="932" spans="1:28" x14ac:dyDescent="0.25">
      <c r="A932" s="3" t="s">
        <v>2355</v>
      </c>
      <c r="B932" t="s">
        <v>2356</v>
      </c>
      <c r="C932" s="3" t="s">
        <v>2356</v>
      </c>
      <c r="D932" s="6">
        <v>0</v>
      </c>
      <c r="E932" s="6">
        <v>93</v>
      </c>
      <c r="F932" s="6">
        <f t="shared" si="140"/>
        <v>1</v>
      </c>
      <c r="G932" s="6">
        <f t="shared" si="141"/>
        <v>33</v>
      </c>
      <c r="H932" s="6" t="str" cm="1">
        <f t="array" ref="H932">_xlfn.IFS(E932&lt;=80,"Series",E932&lt;=120,"TV Movie",E932&gt;120,"Long Movie")</f>
        <v>TV Movie</v>
      </c>
      <c r="I932" t="s">
        <v>5529</v>
      </c>
      <c r="J932" t="s">
        <v>132</v>
      </c>
      <c r="K932" t="s">
        <v>8162</v>
      </c>
      <c r="L932" s="5">
        <v>6.3</v>
      </c>
      <c r="M932" t="str" cm="1">
        <f t="array" ref="M932">_xlfn.IFS(L932&lt;=2,"Flop",L932&lt;=5,"Average",L932&lt;=7,"Hit",L932&lt;=9,"Superhit",L932&gt;9,"BlockBuster")</f>
        <v>Hit</v>
      </c>
      <c r="N932" s="6">
        <v>87335</v>
      </c>
      <c r="O932" s="6" t="str" cm="1">
        <f t="array" ref="O932">_xlfn.IFS(N932&lt;=100000,"Low",N932&lt;=500000,"Median",N932&lt;=1500000,"High",N932&gt;1500000,"Very High")</f>
        <v>Low</v>
      </c>
      <c r="P932">
        <v>65000000</v>
      </c>
      <c r="Q932">
        <v>117758500</v>
      </c>
      <c r="R932">
        <f t="shared" si="142"/>
        <v>52758500</v>
      </c>
      <c r="S932" t="str">
        <f t="shared" si="143"/>
        <v>Profit</v>
      </c>
      <c r="T932" s="1">
        <v>36420</v>
      </c>
      <c r="U932" t="s">
        <v>1752</v>
      </c>
      <c r="V932" s="14">
        <v>36420</v>
      </c>
      <c r="W932" t="str">
        <f t="shared" si="144"/>
        <v>September</v>
      </c>
      <c r="X932" s="4" t="str">
        <f t="shared" si="145"/>
        <v>1999</v>
      </c>
      <c r="Y932" s="6">
        <f t="shared" si="146"/>
        <v>1999</v>
      </c>
      <c r="Z932" s="4" t="str">
        <f t="shared" si="147"/>
        <v>17</v>
      </c>
      <c r="AA932" s="6">
        <f t="shared" si="148"/>
        <v>17</v>
      </c>
      <c r="AB932" t="str">
        <f t="shared" si="149"/>
        <v>Friday</v>
      </c>
    </row>
    <row r="933" spans="1:28" x14ac:dyDescent="0.25">
      <c r="A933" s="3" t="s">
        <v>2357</v>
      </c>
      <c r="B933" t="s">
        <v>2358</v>
      </c>
      <c r="C933" s="3" t="s">
        <v>2358</v>
      </c>
      <c r="D933" s="6">
        <v>0</v>
      </c>
      <c r="E933" s="6">
        <v>136</v>
      </c>
      <c r="F933" s="6">
        <f t="shared" si="140"/>
        <v>2</v>
      </c>
      <c r="G933" s="6">
        <f t="shared" si="141"/>
        <v>16</v>
      </c>
      <c r="H933" s="6" t="str" cm="1">
        <f t="array" ref="H933">_xlfn.IFS(E933&lt;=80,"Series",E933&lt;=120,"TV Movie",E933&gt;120,"Long Movie")</f>
        <v>Long Movie</v>
      </c>
      <c r="I933" t="s">
        <v>145</v>
      </c>
      <c r="J933" t="s">
        <v>5802</v>
      </c>
      <c r="K933" t="s">
        <v>5802</v>
      </c>
      <c r="L933" s="5">
        <v>7.3</v>
      </c>
      <c r="M933" t="str" cm="1">
        <f t="array" ref="M933">_xlfn.IFS(L933&lt;=2,"Flop",L933&lt;=5,"Average",L933&lt;=7,"Hit",L933&lt;=9,"Superhit",L933&gt;9,"BlockBuster")</f>
        <v>Superhit</v>
      </c>
      <c r="N933" s="6">
        <v>88526</v>
      </c>
      <c r="O933" s="6" t="str" cm="1">
        <f t="array" ref="O933">_xlfn.IFS(N933&lt;=100000,"Low",N933&lt;=500000,"Median",N933&lt;=1500000,"High",N933&gt;1500000,"Very High")</f>
        <v>Low</v>
      </c>
      <c r="P933">
        <v>43000000</v>
      </c>
      <c r="Q933">
        <v>80049764</v>
      </c>
      <c r="R933">
        <f t="shared" si="142"/>
        <v>37049764</v>
      </c>
      <c r="S933" t="str">
        <f t="shared" si="143"/>
        <v>Profit</v>
      </c>
      <c r="T933" s="1">
        <v>36861</v>
      </c>
      <c r="U933" t="s">
        <v>1045</v>
      </c>
      <c r="V933" s="14">
        <v>36861</v>
      </c>
      <c r="W933" t="str">
        <f t="shared" si="144"/>
        <v>December</v>
      </c>
      <c r="X933" s="4" t="str">
        <f t="shared" si="145"/>
        <v>2000</v>
      </c>
      <c r="Y933" s="6">
        <f t="shared" si="146"/>
        <v>2000</v>
      </c>
      <c r="Z933" s="4" t="str">
        <f t="shared" si="147"/>
        <v>1</v>
      </c>
      <c r="AA933" s="6">
        <f t="shared" si="148"/>
        <v>1</v>
      </c>
      <c r="AB933" t="str">
        <f t="shared" si="149"/>
        <v>Friday</v>
      </c>
    </row>
    <row r="934" spans="1:28" x14ac:dyDescent="0.25">
      <c r="A934" s="3" t="s">
        <v>2359</v>
      </c>
      <c r="B934" t="s">
        <v>2360</v>
      </c>
      <c r="C934" s="3" t="s">
        <v>2360</v>
      </c>
      <c r="D934" s="6">
        <v>0</v>
      </c>
      <c r="E934" s="6">
        <v>145</v>
      </c>
      <c r="F934" s="6">
        <f t="shared" si="140"/>
        <v>2</v>
      </c>
      <c r="G934" s="6">
        <f t="shared" si="141"/>
        <v>25</v>
      </c>
      <c r="H934" s="6" t="str" cm="1">
        <f t="array" ref="H934">_xlfn.IFS(E934&lt;=80,"Series",E934&lt;=120,"TV Movie",E934&gt;120,"Long Movie")</f>
        <v>Long Movie</v>
      </c>
      <c r="I934" t="s">
        <v>5529</v>
      </c>
      <c r="J934" t="s">
        <v>8162</v>
      </c>
      <c r="K934" t="s">
        <v>8166</v>
      </c>
      <c r="L934" s="5">
        <v>7.6</v>
      </c>
      <c r="M934" t="str" cm="1">
        <f t="array" ref="M934">_xlfn.IFS(L934&lt;=2,"Flop",L934&lt;=5,"Average",L934&lt;=7,"Hit",L934&lt;=9,"Superhit",L934&gt;9,"BlockBuster")</f>
        <v>Superhit</v>
      </c>
      <c r="N934" s="6">
        <v>574290</v>
      </c>
      <c r="O934" s="6" t="str" cm="1">
        <f t="array" ref="O934">_xlfn.IFS(N934&lt;=100000,"Low",N934&lt;=500000,"Median",N934&lt;=1500000,"High",N934&gt;1500000,"Very High")</f>
        <v>High</v>
      </c>
      <c r="P934">
        <v>102000000</v>
      </c>
      <c r="Q934">
        <v>358372926</v>
      </c>
      <c r="R934">
        <f t="shared" si="142"/>
        <v>256372926</v>
      </c>
      <c r="S934" t="str">
        <f t="shared" si="143"/>
        <v>Profit</v>
      </c>
      <c r="T934" s="1">
        <v>37424</v>
      </c>
      <c r="U934" t="s">
        <v>139</v>
      </c>
      <c r="V934" s="14">
        <v>37424</v>
      </c>
      <c r="W934" t="str">
        <f t="shared" si="144"/>
        <v>June</v>
      </c>
      <c r="X934" s="4" t="str">
        <f t="shared" si="145"/>
        <v>2002</v>
      </c>
      <c r="Y934" s="6">
        <f t="shared" si="146"/>
        <v>2002</v>
      </c>
      <c r="Z934" s="4" t="str">
        <f t="shared" si="147"/>
        <v>17</v>
      </c>
      <c r="AA934" s="6">
        <f t="shared" si="148"/>
        <v>17</v>
      </c>
      <c r="AB934" t="str">
        <f t="shared" si="149"/>
        <v>Monday</v>
      </c>
    </row>
    <row r="935" spans="1:28" x14ac:dyDescent="0.25">
      <c r="A935" s="3" t="s">
        <v>2361</v>
      </c>
      <c r="B935" t="s">
        <v>2362</v>
      </c>
      <c r="C935" s="3" t="s">
        <v>2362</v>
      </c>
      <c r="D935" s="6">
        <v>0</v>
      </c>
      <c r="E935" s="6">
        <v>109</v>
      </c>
      <c r="F935" s="6">
        <f t="shared" si="140"/>
        <v>1</v>
      </c>
      <c r="G935" s="6">
        <f t="shared" si="141"/>
        <v>49</v>
      </c>
      <c r="H935" s="6" t="str" cm="1">
        <f t="array" ref="H935">_xlfn.IFS(E935&lt;=80,"Series",E935&lt;=120,"TV Movie",E935&gt;120,"Long Movie")</f>
        <v>TV Movie</v>
      </c>
      <c r="I935" t="s">
        <v>5529</v>
      </c>
      <c r="J935" t="s">
        <v>8161</v>
      </c>
      <c r="K935" t="s">
        <v>5802</v>
      </c>
      <c r="L935" s="5">
        <v>6.3</v>
      </c>
      <c r="M935" t="str" cm="1">
        <f t="array" ref="M935">_xlfn.IFS(L935&lt;=2,"Flop",L935&lt;=5,"Average",L935&lt;=7,"Hit",L935&lt;=9,"Superhit",L935&gt;9,"BlockBuster")</f>
        <v>Hit</v>
      </c>
      <c r="N935" s="6">
        <v>413519</v>
      </c>
      <c r="O935" s="6" t="str" cm="1">
        <f t="array" ref="O935">_xlfn.IFS(N935&lt;=100000,"Low",N935&lt;=500000,"Median",N935&lt;=1500000,"High",N935&gt;1500000,"Very High")</f>
        <v>Median</v>
      </c>
      <c r="P935">
        <v>200000000</v>
      </c>
      <c r="Q935">
        <v>433371112</v>
      </c>
      <c r="R935">
        <f t="shared" si="142"/>
        <v>233371112</v>
      </c>
      <c r="S935" t="str">
        <f t="shared" si="143"/>
        <v>Profit</v>
      </c>
      <c r="T935" s="1">
        <v>37802</v>
      </c>
      <c r="U935" t="s">
        <v>1704</v>
      </c>
      <c r="V935" s="14">
        <v>37802</v>
      </c>
      <c r="W935" t="str">
        <f t="shared" si="144"/>
        <v>June</v>
      </c>
      <c r="X935" s="4" t="str">
        <f t="shared" si="145"/>
        <v>2003</v>
      </c>
      <c r="Y935" s="6">
        <f t="shared" si="146"/>
        <v>2003</v>
      </c>
      <c r="Z935" s="4" t="str">
        <f t="shared" si="147"/>
        <v>30</v>
      </c>
      <c r="AA935" s="6">
        <f t="shared" si="148"/>
        <v>30</v>
      </c>
      <c r="AB935" t="str">
        <f t="shared" si="149"/>
        <v>Monday</v>
      </c>
    </row>
    <row r="936" spans="1:28" x14ac:dyDescent="0.25">
      <c r="A936" s="3" t="s">
        <v>2363</v>
      </c>
      <c r="B936" t="s">
        <v>2364</v>
      </c>
      <c r="C936" s="3" t="s">
        <v>2364</v>
      </c>
      <c r="D936" s="6">
        <v>0</v>
      </c>
      <c r="E936" s="6">
        <v>147</v>
      </c>
      <c r="F936" s="6">
        <f t="shared" si="140"/>
        <v>2</v>
      </c>
      <c r="G936" s="6">
        <f t="shared" si="141"/>
        <v>27</v>
      </c>
      <c r="H936" s="6" t="str" cm="1">
        <f t="array" ref="H936">_xlfn.IFS(E936&lt;=80,"Series",E936&lt;=120,"TV Movie",E936&gt;120,"Long Movie")</f>
        <v>Long Movie</v>
      </c>
      <c r="I936" t="s">
        <v>8162</v>
      </c>
      <c r="J936" t="s">
        <v>145</v>
      </c>
      <c r="K936" t="s">
        <v>3857</v>
      </c>
      <c r="L936" s="5">
        <v>7.6</v>
      </c>
      <c r="M936" t="str" cm="1">
        <f t="array" ref="M936">_xlfn.IFS(L936&lt;=2,"Flop",L936&lt;=5,"Average",L936&lt;=7,"Hit",L936&lt;=9,"Superhit",L936&gt;9,"BlockBuster")</f>
        <v>Superhit</v>
      </c>
      <c r="N936" s="6">
        <v>216735</v>
      </c>
      <c r="O936" s="6" t="str" cm="1">
        <f t="array" ref="O936">_xlfn.IFS(N936&lt;=100000,"Low",N936&lt;=500000,"Median",N936&lt;=1500000,"High",N936&gt;1500000,"Very High")</f>
        <v>Median</v>
      </c>
      <c r="P936">
        <v>48000000</v>
      </c>
      <c r="Q936">
        <v>207515725</v>
      </c>
      <c r="R936">
        <f t="shared" si="142"/>
        <v>159515725</v>
      </c>
      <c r="S936" t="str">
        <f t="shared" si="143"/>
        <v>Profit</v>
      </c>
      <c r="T936" s="1">
        <v>36866</v>
      </c>
      <c r="U936" t="s">
        <v>924</v>
      </c>
      <c r="V936" s="14">
        <v>36866</v>
      </c>
      <c r="W936" t="str">
        <f t="shared" si="144"/>
        <v>December</v>
      </c>
      <c r="X936" s="4" t="str">
        <f t="shared" si="145"/>
        <v>2000</v>
      </c>
      <c r="Y936" s="6">
        <f t="shared" si="146"/>
        <v>2000</v>
      </c>
      <c r="Z936" s="4" t="str">
        <f t="shared" si="147"/>
        <v>6</v>
      </c>
      <c r="AA936" s="6">
        <f t="shared" si="148"/>
        <v>6</v>
      </c>
      <c r="AB936" t="str">
        <f t="shared" si="149"/>
        <v>Wednesday</v>
      </c>
    </row>
    <row r="937" spans="1:28" x14ac:dyDescent="0.25">
      <c r="A937" s="3" t="s">
        <v>2365</v>
      </c>
      <c r="B937" t="s">
        <v>2366</v>
      </c>
      <c r="C937" s="3" t="s">
        <v>2366</v>
      </c>
      <c r="D937" s="6">
        <v>0</v>
      </c>
      <c r="E937" s="6">
        <v>122</v>
      </c>
      <c r="F937" s="6">
        <f t="shared" si="140"/>
        <v>2</v>
      </c>
      <c r="G937" s="6">
        <f t="shared" si="141"/>
        <v>2</v>
      </c>
      <c r="H937" s="6" t="str" cm="1">
        <f t="array" ref="H937">_xlfn.IFS(E937&lt;=80,"Series",E937&lt;=120,"TV Movie",E937&gt;120,"Long Movie")</f>
        <v>Long Movie</v>
      </c>
      <c r="I937" t="s">
        <v>8158</v>
      </c>
      <c r="J937" t="s">
        <v>132</v>
      </c>
      <c r="K937" t="s">
        <v>145</v>
      </c>
      <c r="L937" s="5">
        <v>7.9</v>
      </c>
      <c r="M937" t="str" cm="1">
        <f t="array" ref="M937">_xlfn.IFS(L937&lt;=2,"Flop",L937&lt;=5,"Average",L937&lt;=7,"Hit",L937&lt;=9,"Superhit",L937&gt;9,"BlockBuster")</f>
        <v>Superhit</v>
      </c>
      <c r="N937" s="6">
        <v>288454</v>
      </c>
      <c r="O937" s="6" t="str" cm="1">
        <f t="array" ref="O937">_xlfn.IFS(N937&lt;=100000,"Low",N937&lt;=500000,"Median",N937&lt;=1500000,"High",N937&gt;1500000,"Very High")</f>
        <v>Median</v>
      </c>
      <c r="P937">
        <v>60000000</v>
      </c>
      <c r="Q937">
        <v>47386287</v>
      </c>
      <c r="R937">
        <f t="shared" si="142"/>
        <v>-12613713</v>
      </c>
      <c r="S937" t="str">
        <f t="shared" si="143"/>
        <v>Loss</v>
      </c>
      <c r="T937" s="1">
        <v>36777</v>
      </c>
      <c r="U937" t="s">
        <v>1612</v>
      </c>
      <c r="V937" s="14">
        <v>36777</v>
      </c>
      <c r="W937" t="str">
        <f t="shared" si="144"/>
        <v>September</v>
      </c>
      <c r="X937" s="4" t="str">
        <f t="shared" si="145"/>
        <v>2000</v>
      </c>
      <c r="Y937" s="6">
        <f t="shared" si="146"/>
        <v>2000</v>
      </c>
      <c r="Z937" s="4" t="str">
        <f t="shared" si="147"/>
        <v>8</v>
      </c>
      <c r="AA937" s="6">
        <f t="shared" si="148"/>
        <v>8</v>
      </c>
      <c r="AB937" t="str">
        <f t="shared" si="149"/>
        <v>Friday</v>
      </c>
    </row>
    <row r="938" spans="1:28" x14ac:dyDescent="0.25">
      <c r="A938" s="3" t="s">
        <v>2367</v>
      </c>
      <c r="B938" t="s">
        <v>2368</v>
      </c>
      <c r="C938" s="3" t="s">
        <v>2368</v>
      </c>
      <c r="D938" s="6">
        <v>0</v>
      </c>
      <c r="E938" s="6">
        <v>120</v>
      </c>
      <c r="F938" s="6">
        <f t="shared" si="140"/>
        <v>2</v>
      </c>
      <c r="G938" s="6">
        <f t="shared" si="141"/>
        <v>0</v>
      </c>
      <c r="H938" s="6" t="str" cm="1">
        <f t="array" ref="H938">_xlfn.IFS(E938&lt;=80,"Series",E938&lt;=120,"TV Movie",E938&gt;120,"Long Movie")</f>
        <v>TV Movie</v>
      </c>
      <c r="I938" t="s">
        <v>8162</v>
      </c>
      <c r="J938" t="s">
        <v>145</v>
      </c>
      <c r="K938" t="s">
        <v>3857</v>
      </c>
      <c r="L938" s="5">
        <v>7</v>
      </c>
      <c r="M938" t="str" cm="1">
        <f t="array" ref="M938">_xlfn.IFS(L938&lt;=2,"Flop",L938&lt;=5,"Average",L938&lt;=7,"Hit",L938&lt;=9,"Superhit",L938&gt;9,"BlockBuster")</f>
        <v>Hit</v>
      </c>
      <c r="N938" s="6">
        <v>55708</v>
      </c>
      <c r="O938" s="6" t="str" cm="1">
        <f t="array" ref="O938">_xlfn.IFS(N938&lt;=100000,"Low",N938&lt;=500000,"Median",N938&lt;=1500000,"High",N938&gt;1500000,"Very High")</f>
        <v>Low</v>
      </c>
      <c r="P938">
        <v>7000000</v>
      </c>
      <c r="Q938">
        <v>28780255</v>
      </c>
      <c r="R938">
        <f t="shared" si="142"/>
        <v>21780255</v>
      </c>
      <c r="S938" t="str">
        <f t="shared" si="143"/>
        <v>Profit</v>
      </c>
      <c r="T938">
        <v>2000</v>
      </c>
      <c r="U938" t="s">
        <v>2369</v>
      </c>
      <c r="V938" s="14">
        <v>2000</v>
      </c>
      <c r="W938" t="str">
        <f t="shared" si="144"/>
        <v>June</v>
      </c>
      <c r="X938" s="4" t="str">
        <f t="shared" si="145"/>
        <v>1905</v>
      </c>
      <c r="Y938" s="6">
        <f t="shared" si="146"/>
        <v>1905</v>
      </c>
      <c r="Z938" s="4" t="str">
        <f t="shared" si="147"/>
        <v>22</v>
      </c>
      <c r="AA938" s="6">
        <f t="shared" si="148"/>
        <v>22</v>
      </c>
      <c r="AB938" t="str">
        <f t="shared" si="149"/>
        <v>Thursday</v>
      </c>
    </row>
    <row r="939" spans="1:28" x14ac:dyDescent="0.25">
      <c r="A939" s="3" t="s">
        <v>2370</v>
      </c>
      <c r="B939" t="s">
        <v>2371</v>
      </c>
      <c r="C939" s="3" t="s">
        <v>2371</v>
      </c>
      <c r="D939" s="6">
        <v>0</v>
      </c>
      <c r="E939" s="6">
        <v>132</v>
      </c>
      <c r="F939" s="6">
        <f t="shared" si="140"/>
        <v>2</v>
      </c>
      <c r="G939" s="6">
        <f t="shared" si="141"/>
        <v>12</v>
      </c>
      <c r="H939" s="6" t="str" cm="1">
        <f t="array" ref="H939">_xlfn.IFS(E939&lt;=80,"Series",E939&lt;=120,"TV Movie",E939&gt;120,"Long Movie")</f>
        <v>Long Movie</v>
      </c>
      <c r="I939" t="s">
        <v>145</v>
      </c>
      <c r="J939" t="s">
        <v>8157</v>
      </c>
      <c r="K939" t="s">
        <v>8161</v>
      </c>
      <c r="L939" s="5">
        <v>6.9</v>
      </c>
      <c r="M939" t="str" cm="1">
        <f t="array" ref="M939">_xlfn.IFS(L939&lt;=2,"Flop",L939&lt;=5,"Average",L939&lt;=7,"Hit",L939&lt;=9,"Superhit",L939&gt;9,"BlockBuster")</f>
        <v>Hit</v>
      </c>
      <c r="N939" s="6">
        <v>122713</v>
      </c>
      <c r="O939" s="6" t="str" cm="1">
        <f t="array" ref="O939">_xlfn.IFS(N939&lt;=100000,"Low",N939&lt;=500000,"Median",N939&lt;=1500000,"High",N939&gt;1500000,"Very High")</f>
        <v>Median</v>
      </c>
      <c r="P939">
        <v>100000000</v>
      </c>
      <c r="Q939">
        <v>87423861</v>
      </c>
      <c r="R939">
        <f t="shared" si="142"/>
        <v>-12576139</v>
      </c>
      <c r="S939" t="str">
        <f t="shared" si="143"/>
        <v>Loss</v>
      </c>
      <c r="T939" s="1">
        <v>36507</v>
      </c>
      <c r="U939" t="s">
        <v>966</v>
      </c>
      <c r="V939" s="14">
        <v>36507</v>
      </c>
      <c r="W939" t="str">
        <f t="shared" si="144"/>
        <v>December</v>
      </c>
      <c r="X939" s="4" t="str">
        <f t="shared" si="145"/>
        <v>1999</v>
      </c>
      <c r="Y939" s="6">
        <f t="shared" si="146"/>
        <v>1999</v>
      </c>
      <c r="Z939" s="4" t="str">
        <f t="shared" si="147"/>
        <v>13</v>
      </c>
      <c r="AA939" s="6">
        <f t="shared" si="148"/>
        <v>13</v>
      </c>
      <c r="AB939" t="str">
        <f t="shared" si="149"/>
        <v>Monday</v>
      </c>
    </row>
    <row r="940" spans="1:28" x14ac:dyDescent="0.25">
      <c r="A940" s="3" t="s">
        <v>2372</v>
      </c>
      <c r="B940" t="s">
        <v>2373</v>
      </c>
      <c r="C940" s="3" t="s">
        <v>2373</v>
      </c>
      <c r="D940" s="6">
        <v>0</v>
      </c>
      <c r="E940" s="6">
        <v>116</v>
      </c>
      <c r="F940" s="6">
        <f t="shared" si="140"/>
        <v>1</v>
      </c>
      <c r="G940" s="6">
        <f t="shared" si="141"/>
        <v>56</v>
      </c>
      <c r="H940" s="6" t="str" cm="1">
        <f t="array" ref="H940">_xlfn.IFS(E940&lt;=80,"Series",E940&lt;=120,"TV Movie",E940&gt;120,"Long Movie")</f>
        <v>TV Movie</v>
      </c>
      <c r="I940" t="s">
        <v>132</v>
      </c>
      <c r="J940" t="s">
        <v>5802</v>
      </c>
      <c r="K940" t="s">
        <v>5802</v>
      </c>
      <c r="L940" s="5">
        <v>6.6</v>
      </c>
      <c r="M940" t="str" cm="1">
        <f t="array" ref="M940">_xlfn.IFS(L940&lt;=2,"Flop",L940&lt;=5,"Average",L940&lt;=7,"Hit",L940&lt;=9,"Superhit",L940&gt;9,"BlockBuster")</f>
        <v>Hit</v>
      </c>
      <c r="N940" s="6">
        <v>247223</v>
      </c>
      <c r="O940" s="6" t="str" cm="1">
        <f t="array" ref="O940">_xlfn.IFS(N940&lt;=100000,"Low",N940&lt;=500000,"Median",N940&lt;=1500000,"High",N940&gt;1500000,"Very High")</f>
        <v>Median</v>
      </c>
      <c r="P940">
        <v>51000000</v>
      </c>
      <c r="Q940">
        <v>149270999</v>
      </c>
      <c r="R940">
        <f t="shared" si="142"/>
        <v>98270999</v>
      </c>
      <c r="S940" t="str">
        <f t="shared" si="143"/>
        <v>Profit</v>
      </c>
      <c r="T940">
        <v>2000</v>
      </c>
      <c r="U940" t="s">
        <v>1617</v>
      </c>
      <c r="V940" s="14">
        <v>2000</v>
      </c>
      <c r="W940" t="str">
        <f t="shared" si="144"/>
        <v>June</v>
      </c>
      <c r="X940" s="4" t="str">
        <f t="shared" si="145"/>
        <v>1905</v>
      </c>
      <c r="Y940" s="6">
        <f t="shared" si="146"/>
        <v>1905</v>
      </c>
      <c r="Z940" s="4" t="str">
        <f t="shared" si="147"/>
        <v>22</v>
      </c>
      <c r="AA940" s="6">
        <f t="shared" si="148"/>
        <v>22</v>
      </c>
      <c r="AB940" t="str">
        <f t="shared" si="149"/>
        <v>Thursday</v>
      </c>
    </row>
    <row r="941" spans="1:28" x14ac:dyDescent="0.25">
      <c r="A941" s="3" t="s">
        <v>2374</v>
      </c>
      <c r="B941" t="s">
        <v>2375</v>
      </c>
      <c r="C941" s="3" t="s">
        <v>2375</v>
      </c>
      <c r="D941" s="6">
        <v>0</v>
      </c>
      <c r="E941" s="6">
        <v>114</v>
      </c>
      <c r="F941" s="6">
        <f t="shared" si="140"/>
        <v>1</v>
      </c>
      <c r="G941" s="6">
        <f t="shared" si="141"/>
        <v>54</v>
      </c>
      <c r="H941" s="6" t="str" cm="1">
        <f t="array" ref="H941">_xlfn.IFS(E941&lt;=80,"Series",E941&lt;=120,"TV Movie",E941&gt;120,"Long Movie")</f>
        <v>TV Movie</v>
      </c>
      <c r="I941" t="s">
        <v>8158</v>
      </c>
      <c r="J941" t="s">
        <v>8161</v>
      </c>
      <c r="K941" t="s">
        <v>3857</v>
      </c>
      <c r="L941" s="5">
        <v>5.7</v>
      </c>
      <c r="M941" t="str" cm="1">
        <f t="array" ref="M941">_xlfn.IFS(L941&lt;=2,"Flop",L941&lt;=5,"Average",L941&lt;=7,"Hit",L941&lt;=9,"Superhit",L941&gt;9,"BlockBuster")</f>
        <v>Hit</v>
      </c>
      <c r="N941" s="6">
        <v>75692</v>
      </c>
      <c r="O941" s="6" t="str" cm="1">
        <f t="array" ref="O941">_xlfn.IFS(N941&lt;=100000,"Low",N941&lt;=500000,"Median",N941&lt;=1500000,"High",N941&gt;1500000,"Very High")</f>
        <v>Low</v>
      </c>
      <c r="P941">
        <v>100000000</v>
      </c>
      <c r="Q941">
        <v>110983407</v>
      </c>
      <c r="R941">
        <f t="shared" si="142"/>
        <v>10983407</v>
      </c>
      <c r="S941" t="str">
        <f t="shared" si="143"/>
        <v>Profit</v>
      </c>
      <c r="T941" s="1">
        <v>36591</v>
      </c>
      <c r="U941" t="s">
        <v>161</v>
      </c>
      <c r="V941" s="14">
        <v>36591</v>
      </c>
      <c r="W941" t="str">
        <f t="shared" si="144"/>
        <v>March</v>
      </c>
      <c r="X941" s="4" t="str">
        <f t="shared" si="145"/>
        <v>2000</v>
      </c>
      <c r="Y941" s="6">
        <f t="shared" si="146"/>
        <v>2000</v>
      </c>
      <c r="Z941" s="4" t="str">
        <f t="shared" si="147"/>
        <v>6</v>
      </c>
      <c r="AA941" s="6">
        <f t="shared" si="148"/>
        <v>6</v>
      </c>
      <c r="AB941" t="str">
        <f t="shared" si="149"/>
        <v>Monday</v>
      </c>
    </row>
    <row r="942" spans="1:28" x14ac:dyDescent="0.25">
      <c r="A942" s="3" t="s">
        <v>2376</v>
      </c>
      <c r="B942" t="s">
        <v>2377</v>
      </c>
      <c r="C942" s="3" t="s">
        <v>2377</v>
      </c>
      <c r="D942" s="6">
        <v>0</v>
      </c>
      <c r="E942" s="6">
        <v>81</v>
      </c>
      <c r="F942" s="6">
        <f t="shared" si="140"/>
        <v>1</v>
      </c>
      <c r="G942" s="6">
        <f t="shared" si="141"/>
        <v>21</v>
      </c>
      <c r="H942" s="6" t="str" cm="1">
        <f t="array" ref="H942">_xlfn.IFS(E942&lt;=80,"Series",E942&lt;=120,"TV Movie",E942&gt;120,"Long Movie")</f>
        <v>TV Movie</v>
      </c>
      <c r="I942" t="s">
        <v>8162</v>
      </c>
      <c r="J942" t="s">
        <v>3857</v>
      </c>
      <c r="K942" t="s">
        <v>5802</v>
      </c>
      <c r="L942" s="5">
        <v>7.1</v>
      </c>
      <c r="M942" t="str" cm="1">
        <f t="array" ref="M942">_xlfn.IFS(L942&lt;=2,"Flop",L942&lt;=5,"Average",L942&lt;=7,"Hit",L942&lt;=9,"Superhit",L942&gt;9,"BlockBuster")</f>
        <v>Superhit</v>
      </c>
      <c r="N942" s="6">
        <v>281056</v>
      </c>
      <c r="O942" s="6" t="str" cm="1">
        <f t="array" ref="O942">_xlfn.IFS(N942&lt;=100000,"Low",N942&lt;=500000,"Median",N942&lt;=1500000,"High",N942&gt;1500000,"Very High")</f>
        <v>Median</v>
      </c>
      <c r="P942">
        <v>13000000</v>
      </c>
      <c r="Q942">
        <v>97837138</v>
      </c>
      <c r="R942">
        <f t="shared" si="142"/>
        <v>84837138</v>
      </c>
      <c r="S942" t="str">
        <f t="shared" si="143"/>
        <v>Profit</v>
      </c>
      <c r="T942" s="1">
        <v>37509</v>
      </c>
      <c r="U942" t="s">
        <v>708</v>
      </c>
      <c r="V942" s="14">
        <v>37509</v>
      </c>
      <c r="W942" t="str">
        <f t="shared" si="144"/>
        <v>September</v>
      </c>
      <c r="X942" s="4" t="str">
        <f t="shared" si="145"/>
        <v>2002</v>
      </c>
      <c r="Y942" s="6">
        <f t="shared" si="146"/>
        <v>2002</v>
      </c>
      <c r="Z942" s="4" t="str">
        <f t="shared" si="147"/>
        <v>10</v>
      </c>
      <c r="AA942" s="6">
        <f t="shared" si="148"/>
        <v>10</v>
      </c>
      <c r="AB942" t="str">
        <f t="shared" si="149"/>
        <v>Tuesday</v>
      </c>
    </row>
    <row r="943" spans="1:28" x14ac:dyDescent="0.25">
      <c r="A943" s="3" t="s">
        <v>2378</v>
      </c>
      <c r="B943" t="s">
        <v>2379</v>
      </c>
      <c r="C943" s="3" t="s">
        <v>2379</v>
      </c>
      <c r="D943" s="6">
        <v>0</v>
      </c>
      <c r="E943" s="6">
        <v>132</v>
      </c>
      <c r="F943" s="6">
        <f t="shared" si="140"/>
        <v>2</v>
      </c>
      <c r="G943" s="6">
        <f t="shared" si="141"/>
        <v>12</v>
      </c>
      <c r="H943" s="6" t="str" cm="1">
        <f t="array" ref="H943">_xlfn.IFS(E943&lt;=80,"Series",E943&lt;=120,"TV Movie",E943&gt;120,"Long Movie")</f>
        <v>Long Movie</v>
      </c>
      <c r="I943" t="s">
        <v>5529</v>
      </c>
      <c r="J943" t="s">
        <v>8158</v>
      </c>
      <c r="K943" t="s">
        <v>8157</v>
      </c>
      <c r="L943" s="5">
        <v>6.9</v>
      </c>
      <c r="M943" t="str" cm="1">
        <f t="array" ref="M943">_xlfn.IFS(L943&lt;=2,"Flop",L943&lt;=5,"Average",L943&lt;=7,"Hit",L943&lt;=9,"Superhit",L943&gt;9,"BlockBuster")</f>
        <v>Hit</v>
      </c>
      <c r="N943" s="6">
        <v>197386</v>
      </c>
      <c r="O943" s="6" t="str" cm="1">
        <f t="array" ref="O943">_xlfn.IFS(N943&lt;=100000,"Low",N943&lt;=500000,"Median",N943&lt;=1500000,"High",N943&gt;1500000,"Very High")</f>
        <v>Median</v>
      </c>
      <c r="P943">
        <v>65000000</v>
      </c>
      <c r="Q943">
        <v>117487473</v>
      </c>
      <c r="R943">
        <f t="shared" si="142"/>
        <v>52487473</v>
      </c>
      <c r="S943" t="str">
        <f t="shared" si="143"/>
        <v>Profit</v>
      </c>
      <c r="T943" s="1">
        <v>36958</v>
      </c>
      <c r="U943" t="s">
        <v>1965</v>
      </c>
      <c r="V943" s="14">
        <v>36958</v>
      </c>
      <c r="W943" t="str">
        <f t="shared" si="144"/>
        <v>March</v>
      </c>
      <c r="X943" s="4" t="str">
        <f t="shared" si="145"/>
        <v>2001</v>
      </c>
      <c r="Y943" s="6">
        <f t="shared" si="146"/>
        <v>2001</v>
      </c>
      <c r="Z943" s="4" t="str">
        <f t="shared" si="147"/>
        <v>8</v>
      </c>
      <c r="AA943" s="6">
        <f t="shared" si="148"/>
        <v>8</v>
      </c>
      <c r="AB943" t="str">
        <f t="shared" si="149"/>
        <v>Thursday</v>
      </c>
    </row>
    <row r="944" spans="1:28" x14ac:dyDescent="0.25">
      <c r="A944" s="3" t="s">
        <v>2380</v>
      </c>
      <c r="B944" t="s">
        <v>2381</v>
      </c>
      <c r="C944" s="3" t="s">
        <v>2381</v>
      </c>
      <c r="D944" s="6">
        <v>0</v>
      </c>
      <c r="E944" s="6">
        <v>110</v>
      </c>
      <c r="F944" s="6">
        <f t="shared" si="140"/>
        <v>1</v>
      </c>
      <c r="G944" s="6">
        <f t="shared" si="141"/>
        <v>50</v>
      </c>
      <c r="H944" s="6" t="str" cm="1">
        <f t="array" ref="H944">_xlfn.IFS(E944&lt;=80,"Series",E944&lt;=120,"TV Movie",E944&gt;120,"Long Movie")</f>
        <v>TV Movie</v>
      </c>
      <c r="I944" t="s">
        <v>5529</v>
      </c>
      <c r="J944" t="s">
        <v>8158</v>
      </c>
      <c r="K944" t="s">
        <v>132</v>
      </c>
      <c r="L944" s="5">
        <v>6.6</v>
      </c>
      <c r="M944" t="str" cm="1">
        <f t="array" ref="M944">_xlfn.IFS(L944&lt;=2,"Flop",L944&lt;=5,"Average",L944&lt;=7,"Hit",L944&lt;=9,"Superhit",L944&gt;9,"BlockBuster")</f>
        <v>Hit</v>
      </c>
      <c r="N944" s="6">
        <v>133388</v>
      </c>
      <c r="O944" s="6" t="str" cm="1">
        <f t="array" ref="O944">_xlfn.IFS(N944&lt;=100000,"Low",N944&lt;=500000,"Median",N944&lt;=1500000,"High",N944&gt;1500000,"Very High")</f>
        <v>Median</v>
      </c>
      <c r="P944">
        <v>55000000</v>
      </c>
      <c r="Q944">
        <v>99274467</v>
      </c>
      <c r="R944">
        <f t="shared" si="142"/>
        <v>44274467</v>
      </c>
      <c r="S944" t="str">
        <f t="shared" si="143"/>
        <v>Profit</v>
      </c>
      <c r="T944" s="1">
        <v>36665</v>
      </c>
      <c r="U944" t="s">
        <v>2382</v>
      </c>
      <c r="V944" s="14">
        <v>36665</v>
      </c>
      <c r="W944" t="str">
        <f t="shared" si="144"/>
        <v>May</v>
      </c>
      <c r="X944" s="4" t="str">
        <f t="shared" si="145"/>
        <v>2000</v>
      </c>
      <c r="Y944" s="6">
        <f t="shared" si="146"/>
        <v>2000</v>
      </c>
      <c r="Z944" s="4" t="str">
        <f t="shared" si="147"/>
        <v>19</v>
      </c>
      <c r="AA944" s="6">
        <f t="shared" si="148"/>
        <v>19</v>
      </c>
      <c r="AB944" t="str">
        <f t="shared" si="149"/>
        <v>Friday</v>
      </c>
    </row>
    <row r="945" spans="1:28" x14ac:dyDescent="0.25">
      <c r="A945" s="3" t="s">
        <v>2383</v>
      </c>
      <c r="B945" t="s">
        <v>2384</v>
      </c>
      <c r="C945" s="3" t="s">
        <v>2384</v>
      </c>
      <c r="D945" s="6">
        <v>0</v>
      </c>
      <c r="E945" s="6">
        <v>107</v>
      </c>
      <c r="F945" s="6">
        <f t="shared" si="140"/>
        <v>1</v>
      </c>
      <c r="G945" s="6">
        <f t="shared" si="141"/>
        <v>47</v>
      </c>
      <c r="H945" s="6" t="str" cm="1">
        <f t="array" ref="H945">_xlfn.IFS(E945&lt;=80,"Series",E945&lt;=120,"TV Movie",E945&gt;120,"Long Movie")</f>
        <v>TV Movie</v>
      </c>
      <c r="I945" t="s">
        <v>132</v>
      </c>
      <c r="J945" t="s">
        <v>145</v>
      </c>
      <c r="K945" t="s">
        <v>5802</v>
      </c>
      <c r="L945" s="5">
        <v>7.2</v>
      </c>
      <c r="M945" t="str" cm="1">
        <f t="array" ref="M945">_xlfn.IFS(L945&lt;=2,"Flop",L945&lt;=5,"Average",L945&lt;=7,"Hit",L945&lt;=9,"Superhit",L945&gt;9,"BlockBuster")</f>
        <v>Superhit</v>
      </c>
      <c r="N945" s="6">
        <v>65993</v>
      </c>
      <c r="O945" s="6" t="str" cm="1">
        <f t="array" ref="O945">_xlfn.IFS(N945&lt;=100000,"Low",N945&lt;=500000,"Median",N945&lt;=1500000,"High",N945&gt;1500000,"Very High")</f>
        <v>Low</v>
      </c>
      <c r="P945">
        <v>55000000</v>
      </c>
      <c r="Q945">
        <v>33426588</v>
      </c>
      <c r="R945">
        <f t="shared" si="142"/>
        <v>-21573412</v>
      </c>
      <c r="S945" t="str">
        <f t="shared" si="143"/>
        <v>Loss</v>
      </c>
      <c r="T945" s="1">
        <v>36578</v>
      </c>
      <c r="U945" t="s">
        <v>1798</v>
      </c>
      <c r="V945" s="14">
        <v>36578</v>
      </c>
      <c r="W945" t="str">
        <f t="shared" si="144"/>
        <v>February</v>
      </c>
      <c r="X945" s="4" t="str">
        <f t="shared" si="145"/>
        <v>2000</v>
      </c>
      <c r="Y945" s="6">
        <f t="shared" si="146"/>
        <v>2000</v>
      </c>
      <c r="Z945" s="4" t="str">
        <f t="shared" si="147"/>
        <v>22</v>
      </c>
      <c r="AA945" s="6">
        <f t="shared" si="148"/>
        <v>22</v>
      </c>
      <c r="AB945" t="str">
        <f t="shared" si="149"/>
        <v>Tuesday</v>
      </c>
    </row>
    <row r="946" spans="1:28" x14ac:dyDescent="0.25">
      <c r="A946" s="3" t="s">
        <v>2385</v>
      </c>
      <c r="B946" t="s">
        <v>2386</v>
      </c>
      <c r="C946" s="3" t="s">
        <v>2386</v>
      </c>
      <c r="D946" s="6">
        <v>0</v>
      </c>
      <c r="E946" s="6">
        <v>117</v>
      </c>
      <c r="F946" s="6">
        <f t="shared" si="140"/>
        <v>1</v>
      </c>
      <c r="G946" s="6">
        <f t="shared" si="141"/>
        <v>57</v>
      </c>
      <c r="H946" s="6" t="str" cm="1">
        <f t="array" ref="H946">_xlfn.IFS(E946&lt;=80,"Series",E946&lt;=120,"TV Movie",E946&gt;120,"Long Movie")</f>
        <v>TV Movie</v>
      </c>
      <c r="I946" t="s">
        <v>5529</v>
      </c>
      <c r="J946" t="s">
        <v>8158</v>
      </c>
      <c r="K946" t="s">
        <v>8161</v>
      </c>
      <c r="L946" s="5">
        <v>2.5</v>
      </c>
      <c r="M946" t="str" cm="1">
        <f t="array" ref="M946">_xlfn.IFS(L946&lt;=2,"Flop",L946&lt;=5,"Average",L946&lt;=7,"Hit",L946&lt;=9,"Superhit",L946&gt;9,"BlockBuster")</f>
        <v>Average</v>
      </c>
      <c r="N946" s="6">
        <v>82348</v>
      </c>
      <c r="O946" s="6" t="str" cm="1">
        <f t="array" ref="O946">_xlfn.IFS(N946&lt;=100000,"Low",N946&lt;=500000,"Median",N946&lt;=1500000,"High",N946&gt;1500000,"Very High")</f>
        <v>Low</v>
      </c>
      <c r="P946">
        <v>73000000</v>
      </c>
      <c r="Q946">
        <v>29725663</v>
      </c>
      <c r="R946">
        <f t="shared" si="142"/>
        <v>-43274337</v>
      </c>
      <c r="S946" t="str">
        <f t="shared" si="143"/>
        <v>Loss</v>
      </c>
      <c r="T946" s="1">
        <v>36656</v>
      </c>
      <c r="U946" t="s">
        <v>2387</v>
      </c>
      <c r="V946" s="14">
        <v>36656</v>
      </c>
      <c r="W946" t="str">
        <f t="shared" si="144"/>
        <v>May</v>
      </c>
      <c r="X946" s="4" t="str">
        <f t="shared" si="145"/>
        <v>2000</v>
      </c>
      <c r="Y946" s="6">
        <f t="shared" si="146"/>
        <v>2000</v>
      </c>
      <c r="Z946" s="4" t="str">
        <f t="shared" si="147"/>
        <v>10</v>
      </c>
      <c r="AA946" s="6">
        <f t="shared" si="148"/>
        <v>10</v>
      </c>
      <c r="AB946" t="str">
        <f t="shared" si="149"/>
        <v>Wednesday</v>
      </c>
    </row>
    <row r="947" spans="1:28" x14ac:dyDescent="0.25">
      <c r="A947" s="3" t="s">
        <v>2388</v>
      </c>
      <c r="B947" t="s">
        <v>2389</v>
      </c>
      <c r="C947" s="3" t="s">
        <v>2389</v>
      </c>
      <c r="D947" s="6">
        <v>0</v>
      </c>
      <c r="E947" s="6">
        <v>93</v>
      </c>
      <c r="F947" s="6">
        <f t="shared" si="140"/>
        <v>1</v>
      </c>
      <c r="G947" s="6">
        <f t="shared" si="141"/>
        <v>33</v>
      </c>
      <c r="H947" s="6" t="str" cm="1">
        <f t="array" ref="H947">_xlfn.IFS(E947&lt;=80,"Series",E947&lt;=120,"TV Movie",E947&gt;120,"Long Movie")</f>
        <v>TV Movie</v>
      </c>
      <c r="I947" t="s">
        <v>83</v>
      </c>
      <c r="J947" t="s">
        <v>8166</v>
      </c>
      <c r="K947" t="s">
        <v>3857</v>
      </c>
      <c r="L947" s="5">
        <v>5.6</v>
      </c>
      <c r="M947" t="str" cm="1">
        <f t="array" ref="M947">_xlfn.IFS(L947&lt;=2,"Flop",L947&lt;=5,"Average",L947&lt;=7,"Hit",L947&lt;=9,"Superhit",L947&gt;9,"BlockBuster")</f>
        <v>Hit</v>
      </c>
      <c r="N947" s="6">
        <v>59487</v>
      </c>
      <c r="O947" s="6" t="str" cm="1">
        <f t="array" ref="O947">_xlfn.IFS(N947&lt;=100000,"Low",N947&lt;=500000,"Median",N947&lt;=1500000,"High",N947&gt;1500000,"Very High")</f>
        <v>Low</v>
      </c>
      <c r="P947">
        <v>37000000</v>
      </c>
      <c r="Q947">
        <v>42593455</v>
      </c>
      <c r="R947">
        <f t="shared" si="142"/>
        <v>5593455</v>
      </c>
      <c r="S947" t="str">
        <f t="shared" si="143"/>
        <v>Profit</v>
      </c>
      <c r="T947" s="1">
        <v>36460</v>
      </c>
      <c r="U947" t="s">
        <v>2390</v>
      </c>
      <c r="V947" s="14">
        <v>36460</v>
      </c>
      <c r="W947" t="str">
        <f t="shared" si="144"/>
        <v>October</v>
      </c>
      <c r="X947" s="4" t="str">
        <f t="shared" si="145"/>
        <v>1999</v>
      </c>
      <c r="Y947" s="6">
        <f t="shared" si="146"/>
        <v>1999</v>
      </c>
      <c r="Z947" s="4" t="str">
        <f t="shared" si="147"/>
        <v>27</v>
      </c>
      <c r="AA947" s="6">
        <f t="shared" si="148"/>
        <v>27</v>
      </c>
      <c r="AB947" t="str">
        <f t="shared" si="149"/>
        <v>Wednesday</v>
      </c>
    </row>
    <row r="948" spans="1:28" x14ac:dyDescent="0.25">
      <c r="A948" s="3" t="s">
        <v>2391</v>
      </c>
      <c r="B948" t="s">
        <v>2392</v>
      </c>
      <c r="C948" s="3" t="s">
        <v>2392</v>
      </c>
      <c r="D948" s="6">
        <v>0</v>
      </c>
      <c r="E948" s="6">
        <v>90</v>
      </c>
      <c r="F948" s="6">
        <f t="shared" si="140"/>
        <v>1</v>
      </c>
      <c r="G948" s="6">
        <f t="shared" si="141"/>
        <v>30</v>
      </c>
      <c r="H948" s="6" t="str" cm="1">
        <f t="array" ref="H948">_xlfn.IFS(E948&lt;=80,"Series",E948&lt;=120,"TV Movie",E948&gt;120,"Long Movie")</f>
        <v>TV Movie</v>
      </c>
      <c r="I948" t="s">
        <v>132</v>
      </c>
      <c r="J948" t="s">
        <v>8156</v>
      </c>
      <c r="K948" t="s">
        <v>5802</v>
      </c>
      <c r="L948" s="5">
        <v>5.3</v>
      </c>
      <c r="M948" t="str" cm="1">
        <f t="array" ref="M948">_xlfn.IFS(L948&lt;=2,"Flop",L948&lt;=5,"Average",L948&lt;=7,"Hit",L948&lt;=9,"Superhit",L948&gt;9,"BlockBuster")</f>
        <v>Hit</v>
      </c>
      <c r="N948" s="6">
        <v>110606</v>
      </c>
      <c r="O948" s="6" t="str" cm="1">
        <f t="array" ref="O948">_xlfn.IFS(N948&lt;=100000,"Low",N948&lt;=500000,"Median",N948&lt;=1500000,"High",N948&gt;1500000,"Very High")</f>
        <v>Median</v>
      </c>
      <c r="P948">
        <v>85000000</v>
      </c>
      <c r="Q948">
        <v>58292295</v>
      </c>
      <c r="R948">
        <f t="shared" si="142"/>
        <v>-26707705</v>
      </c>
      <c r="S948" t="str">
        <f t="shared" si="143"/>
        <v>Loss</v>
      </c>
      <c r="T948" s="1">
        <v>36832</v>
      </c>
      <c r="U948" t="s">
        <v>2393</v>
      </c>
      <c r="V948" s="14">
        <v>36832</v>
      </c>
      <c r="W948" t="str">
        <f t="shared" si="144"/>
        <v>November</v>
      </c>
      <c r="X948" s="4" t="str">
        <f t="shared" si="145"/>
        <v>2000</v>
      </c>
      <c r="Y948" s="6">
        <f t="shared" si="146"/>
        <v>2000</v>
      </c>
      <c r="Z948" s="4" t="str">
        <f t="shared" si="147"/>
        <v>2</v>
      </c>
      <c r="AA948" s="6">
        <f t="shared" si="148"/>
        <v>2</v>
      </c>
      <c r="AB948" t="str">
        <f t="shared" si="149"/>
        <v>Thursday</v>
      </c>
    </row>
    <row r="949" spans="1:28" x14ac:dyDescent="0.25">
      <c r="A949" s="3" t="s">
        <v>2394</v>
      </c>
      <c r="B949" t="s">
        <v>2395</v>
      </c>
      <c r="C949" s="3" t="s">
        <v>2395</v>
      </c>
      <c r="D949" s="6">
        <v>0</v>
      </c>
      <c r="E949" s="6">
        <v>81</v>
      </c>
      <c r="F949" s="6">
        <f t="shared" si="140"/>
        <v>1</v>
      </c>
      <c r="G949" s="6">
        <f t="shared" si="141"/>
        <v>21</v>
      </c>
      <c r="H949" s="6" t="str" cm="1">
        <f t="array" ref="H949">_xlfn.IFS(E949&lt;=80,"Series",E949&lt;=120,"TV Movie",E949&gt;120,"Long Movie")</f>
        <v>TV Movie</v>
      </c>
      <c r="I949" t="s">
        <v>83</v>
      </c>
      <c r="J949" t="s">
        <v>8166</v>
      </c>
      <c r="K949" t="s">
        <v>5802</v>
      </c>
      <c r="L949" s="5">
        <v>6.5</v>
      </c>
      <c r="M949" t="str" cm="1">
        <f t="array" ref="M949">_xlfn.IFS(L949&lt;=2,"Flop",L949&lt;=5,"Average",L949&lt;=7,"Hit",L949&lt;=9,"Superhit",L949&gt;9,"BlockBuster")</f>
        <v>Hit</v>
      </c>
      <c r="N949" s="6">
        <v>278925</v>
      </c>
      <c r="O949" s="6" t="str" cm="1">
        <f t="array" ref="O949">_xlfn.IFS(N949&lt;=100000,"Low",N949&lt;=500000,"Median",N949&lt;=1500000,"High",N949&gt;1500000,"Very High")</f>
        <v>Median</v>
      </c>
      <c r="P949">
        <v>60000</v>
      </c>
      <c r="Q949">
        <v>248639099</v>
      </c>
      <c r="R949">
        <f t="shared" si="142"/>
        <v>248579099</v>
      </c>
      <c r="S949" t="str">
        <f t="shared" si="143"/>
        <v>Profit</v>
      </c>
      <c r="T949" s="1">
        <v>36185</v>
      </c>
      <c r="U949" t="s">
        <v>2396</v>
      </c>
      <c r="V949" s="14">
        <v>36185</v>
      </c>
      <c r="W949" t="str">
        <f t="shared" si="144"/>
        <v>January</v>
      </c>
      <c r="X949" s="4" t="str">
        <f t="shared" si="145"/>
        <v>1999</v>
      </c>
      <c r="Y949" s="6">
        <f t="shared" si="146"/>
        <v>1999</v>
      </c>
      <c r="Z949" s="4" t="str">
        <f t="shared" si="147"/>
        <v>25</v>
      </c>
      <c r="AA949" s="6">
        <f t="shared" si="148"/>
        <v>25</v>
      </c>
      <c r="AB949" t="str">
        <f t="shared" si="149"/>
        <v>Monday</v>
      </c>
    </row>
    <row r="950" spans="1:28" x14ac:dyDescent="0.25">
      <c r="A950" s="3" t="s">
        <v>2397</v>
      </c>
      <c r="B950" t="s">
        <v>2398</v>
      </c>
      <c r="C950" s="3" t="s">
        <v>2398</v>
      </c>
      <c r="D950" s="6">
        <v>0</v>
      </c>
      <c r="E950" s="6">
        <v>118</v>
      </c>
      <c r="F950" s="6">
        <f t="shared" si="140"/>
        <v>1</v>
      </c>
      <c r="G950" s="6">
        <f t="shared" si="141"/>
        <v>58</v>
      </c>
      <c r="H950" s="6" t="str" cm="1">
        <f t="array" ref="H950">_xlfn.IFS(E950&lt;=80,"Series",E950&lt;=120,"TV Movie",E950&gt;120,"Long Movie")</f>
        <v>TV Movie</v>
      </c>
      <c r="I950" t="s">
        <v>8162</v>
      </c>
      <c r="J950" t="s">
        <v>145</v>
      </c>
      <c r="K950" t="s">
        <v>8166</v>
      </c>
      <c r="L950" s="5">
        <v>7.4</v>
      </c>
      <c r="M950" t="str" cm="1">
        <f t="array" ref="M950">_xlfn.IFS(L950&lt;=2,"Flop",L950&lt;=5,"Average",L950&lt;=7,"Hit",L950&lt;=9,"Superhit",L950&gt;9,"BlockBuster")</f>
        <v>Superhit</v>
      </c>
      <c r="N950" s="6">
        <v>113830</v>
      </c>
      <c r="O950" s="6" t="str" cm="1">
        <f t="array" ref="O950">_xlfn.IFS(N950&lt;=100000,"Low",N950&lt;=500000,"Median",N950&lt;=1500000,"High",N950&gt;1500000,"Very High")</f>
        <v>Median</v>
      </c>
      <c r="P950">
        <v>31000000</v>
      </c>
      <c r="Q950">
        <v>68106245</v>
      </c>
      <c r="R950">
        <f t="shared" si="142"/>
        <v>37106245</v>
      </c>
      <c r="S950" t="str">
        <f t="shared" si="143"/>
        <v>Profit</v>
      </c>
      <c r="T950">
        <v>2000</v>
      </c>
      <c r="U950" t="s">
        <v>1638</v>
      </c>
      <c r="V950" s="14">
        <v>2000</v>
      </c>
      <c r="W950" t="str">
        <f t="shared" si="144"/>
        <v>June</v>
      </c>
      <c r="X950" s="4" t="str">
        <f t="shared" si="145"/>
        <v>1905</v>
      </c>
      <c r="Y950" s="6">
        <f t="shared" si="146"/>
        <v>1905</v>
      </c>
      <c r="Z950" s="4" t="str">
        <f t="shared" si="147"/>
        <v>22</v>
      </c>
      <c r="AA950" s="6">
        <f t="shared" si="148"/>
        <v>22</v>
      </c>
      <c r="AB950" t="str">
        <f t="shared" si="149"/>
        <v>Thursday</v>
      </c>
    </row>
    <row r="951" spans="1:28" x14ac:dyDescent="0.25">
      <c r="A951" s="3" t="s">
        <v>2399</v>
      </c>
      <c r="B951" t="s">
        <v>2400</v>
      </c>
      <c r="C951" s="3" t="s">
        <v>2400</v>
      </c>
      <c r="D951" s="6">
        <v>0</v>
      </c>
      <c r="E951" s="6">
        <v>130</v>
      </c>
      <c r="F951" s="6">
        <f t="shared" si="140"/>
        <v>2</v>
      </c>
      <c r="G951" s="6">
        <f t="shared" si="141"/>
        <v>10</v>
      </c>
      <c r="H951" s="6" t="str" cm="1">
        <f t="array" ref="H951">_xlfn.IFS(E951&lt;=80,"Series",E951&lt;=120,"TV Movie",E951&gt;120,"Long Movie")</f>
        <v>Long Movie</v>
      </c>
      <c r="I951" t="s">
        <v>5529</v>
      </c>
      <c r="J951" t="s">
        <v>8158</v>
      </c>
      <c r="K951" t="s">
        <v>3857</v>
      </c>
      <c r="L951" s="5">
        <v>6.5</v>
      </c>
      <c r="M951" t="str" cm="1">
        <f t="array" ref="M951">_xlfn.IFS(L951&lt;=2,"Flop",L951&lt;=5,"Average",L951&lt;=7,"Hit",L951&lt;=9,"Superhit",L951&gt;9,"BlockBuster")</f>
        <v>Hit</v>
      </c>
      <c r="N951" s="6">
        <v>84896</v>
      </c>
      <c r="O951" s="6" t="str" cm="1">
        <f t="array" ref="O951">_xlfn.IFS(N951&lt;=100000,"Low",N951&lt;=500000,"Median",N951&lt;=1500000,"High",N951&gt;1500000,"Very High")</f>
        <v>Low</v>
      </c>
      <c r="P951">
        <v>65000000</v>
      </c>
      <c r="Q951">
        <v>128884132</v>
      </c>
      <c r="R951">
        <f t="shared" si="142"/>
        <v>63884132</v>
      </c>
      <c r="S951" t="str">
        <f t="shared" si="143"/>
        <v>Profit</v>
      </c>
      <c r="T951" s="1">
        <v>36739</v>
      </c>
      <c r="U951" t="s">
        <v>69</v>
      </c>
      <c r="V951" s="14">
        <v>36739</v>
      </c>
      <c r="W951" t="str">
        <f t="shared" si="144"/>
        <v>August</v>
      </c>
      <c r="X951" s="4" t="str">
        <f t="shared" si="145"/>
        <v>2000</v>
      </c>
      <c r="Y951" s="6">
        <f t="shared" si="146"/>
        <v>2000</v>
      </c>
      <c r="Z951" s="4" t="str">
        <f t="shared" si="147"/>
        <v>1</v>
      </c>
      <c r="AA951" s="6">
        <f t="shared" si="148"/>
        <v>1</v>
      </c>
      <c r="AB951" t="str">
        <f t="shared" si="149"/>
        <v>Tuesday</v>
      </c>
    </row>
    <row r="952" spans="1:28" x14ac:dyDescent="0.25">
      <c r="A952" s="3" t="s">
        <v>2401</v>
      </c>
      <c r="B952" t="s">
        <v>2402</v>
      </c>
      <c r="C952" s="3" t="s">
        <v>2403</v>
      </c>
      <c r="D952" s="6">
        <v>0</v>
      </c>
      <c r="E952" s="6">
        <v>118</v>
      </c>
      <c r="F952" s="6">
        <f t="shared" si="140"/>
        <v>1</v>
      </c>
      <c r="G952" s="6">
        <f t="shared" si="141"/>
        <v>58</v>
      </c>
      <c r="H952" s="6" t="str" cm="1">
        <f t="array" ref="H952">_xlfn.IFS(E952&lt;=80,"Series",E952&lt;=120,"TV Movie",E952&gt;120,"Long Movie")</f>
        <v>TV Movie</v>
      </c>
      <c r="I952" t="s">
        <v>5529</v>
      </c>
      <c r="J952" t="s">
        <v>8162</v>
      </c>
      <c r="K952" t="s">
        <v>3857</v>
      </c>
      <c r="L952" s="5">
        <v>6.5</v>
      </c>
      <c r="M952" t="str" cm="1">
        <f t="array" ref="M952">_xlfn.IFS(L952&lt;=2,"Flop",L952&lt;=5,"Average",L952&lt;=7,"Hit",L952&lt;=9,"Superhit",L952&gt;9,"BlockBuster")</f>
        <v>Hit</v>
      </c>
      <c r="N952" s="6">
        <v>290003</v>
      </c>
      <c r="O952" s="6" t="str" cm="1">
        <f t="array" ref="O952">_xlfn.IFS(N952&lt;=100000,"Low",N952&lt;=500000,"Median",N952&lt;=1500000,"High",N952&gt;1500000,"Very High")</f>
        <v>Median</v>
      </c>
      <c r="P952">
        <v>90000000</v>
      </c>
      <c r="Q952">
        <v>237202299</v>
      </c>
      <c r="R952">
        <f t="shared" si="142"/>
        <v>147202299</v>
      </c>
      <c r="S952" t="str">
        <f t="shared" si="143"/>
        <v>Profit</v>
      </c>
      <c r="T952" s="1">
        <v>36682</v>
      </c>
      <c r="U952" t="s">
        <v>1226</v>
      </c>
      <c r="V952" s="14">
        <v>36682</v>
      </c>
      <c r="W952" t="str">
        <f t="shared" si="144"/>
        <v>June</v>
      </c>
      <c r="X952" s="4" t="str">
        <f t="shared" si="145"/>
        <v>2000</v>
      </c>
      <c r="Y952" s="6">
        <f t="shared" si="146"/>
        <v>2000</v>
      </c>
      <c r="Z952" s="4" t="str">
        <f t="shared" si="147"/>
        <v>5</v>
      </c>
      <c r="AA952" s="6">
        <f t="shared" si="148"/>
        <v>5</v>
      </c>
      <c r="AB952" t="str">
        <f t="shared" si="149"/>
        <v>Monday</v>
      </c>
    </row>
    <row r="953" spans="1:28" x14ac:dyDescent="0.25">
      <c r="A953" s="3" t="s">
        <v>2404</v>
      </c>
      <c r="B953" t="s">
        <v>2405</v>
      </c>
      <c r="C953" s="3" t="s">
        <v>2405</v>
      </c>
      <c r="D953" s="6">
        <v>0</v>
      </c>
      <c r="E953" s="6">
        <v>165</v>
      </c>
      <c r="F953" s="6">
        <f t="shared" si="140"/>
        <v>2</v>
      </c>
      <c r="G953" s="6">
        <f t="shared" si="141"/>
        <v>45</v>
      </c>
      <c r="H953" s="6" t="str" cm="1">
        <f t="array" ref="H953">_xlfn.IFS(E953&lt;=80,"Series",E953&lt;=120,"TV Movie",E953&gt;120,"Long Movie")</f>
        <v>Long Movie</v>
      </c>
      <c r="I953" t="s">
        <v>5529</v>
      </c>
      <c r="J953" t="s">
        <v>145</v>
      </c>
      <c r="K953" t="s">
        <v>8167</v>
      </c>
      <c r="L953" s="5">
        <v>7.2</v>
      </c>
      <c r="M953" t="str" cm="1">
        <f t="array" ref="M953">_xlfn.IFS(L953&lt;=2,"Flop",L953&lt;=5,"Average",L953&lt;=7,"Hit",L953&lt;=9,"Superhit",L953&gt;9,"BlockBuster")</f>
        <v>Superhit</v>
      </c>
      <c r="N953" s="6">
        <v>288206</v>
      </c>
      <c r="O953" s="6" t="str" cm="1">
        <f t="array" ref="O953">_xlfn.IFS(N953&lt;=100000,"Low",N953&lt;=500000,"Median",N953&lt;=1500000,"High",N953&gt;1500000,"Very High")</f>
        <v>Median</v>
      </c>
      <c r="P953">
        <v>110000000</v>
      </c>
      <c r="Q953">
        <v>215294342</v>
      </c>
      <c r="R953">
        <f t="shared" si="142"/>
        <v>105294342</v>
      </c>
      <c r="S953" t="str">
        <f t="shared" si="143"/>
        <v>Profit</v>
      </c>
      <c r="T953" s="1">
        <v>36704</v>
      </c>
      <c r="U953" t="s">
        <v>1162</v>
      </c>
      <c r="V953" s="14">
        <v>36704</v>
      </c>
      <c r="W953" t="str">
        <f t="shared" si="144"/>
        <v>June</v>
      </c>
      <c r="X953" s="4" t="str">
        <f t="shared" si="145"/>
        <v>2000</v>
      </c>
      <c r="Y953" s="6">
        <f t="shared" si="146"/>
        <v>2000</v>
      </c>
      <c r="Z953" s="4" t="str">
        <f t="shared" si="147"/>
        <v>27</v>
      </c>
      <c r="AA953" s="6">
        <f t="shared" si="148"/>
        <v>27</v>
      </c>
      <c r="AB953" t="str">
        <f t="shared" si="149"/>
        <v>Tuesday</v>
      </c>
    </row>
    <row r="954" spans="1:28" x14ac:dyDescent="0.25">
      <c r="A954" s="3" t="s">
        <v>2406</v>
      </c>
      <c r="B954" t="s">
        <v>2407</v>
      </c>
      <c r="C954" s="3" t="s">
        <v>2407</v>
      </c>
      <c r="D954" s="6">
        <v>0</v>
      </c>
      <c r="E954" s="6">
        <v>117</v>
      </c>
      <c r="F954" s="6">
        <f t="shared" si="140"/>
        <v>1</v>
      </c>
      <c r="G954" s="6">
        <f t="shared" si="141"/>
        <v>57</v>
      </c>
      <c r="H954" s="6" t="str" cm="1">
        <f t="array" ref="H954">_xlfn.IFS(E954&lt;=80,"Series",E954&lt;=120,"TV Movie",E954&gt;120,"Long Movie")</f>
        <v>TV Movie</v>
      </c>
      <c r="I954" t="s">
        <v>5529</v>
      </c>
      <c r="J954" t="s">
        <v>83</v>
      </c>
      <c r="K954" t="s">
        <v>8161</v>
      </c>
      <c r="L954" s="5">
        <v>6.7</v>
      </c>
      <c r="M954" t="str" cm="1">
        <f t="array" ref="M954">_xlfn.IFS(L954&lt;=2,"Flop",L954&lt;=5,"Average",L954&lt;=7,"Hit",L954&lt;=9,"Superhit",L954&gt;9,"BlockBuster")</f>
        <v>Hit</v>
      </c>
      <c r="N954" s="6">
        <v>230138</v>
      </c>
      <c r="O954" s="6" t="str" cm="1">
        <f t="array" ref="O954">_xlfn.IFS(N954&lt;=100000,"Low",N954&lt;=500000,"Median",N954&lt;=1500000,"High",N954&gt;1500000,"Very High")</f>
        <v>Median</v>
      </c>
      <c r="P954">
        <v>54000000</v>
      </c>
      <c r="Q954">
        <v>155010032</v>
      </c>
      <c r="R954">
        <f t="shared" si="142"/>
        <v>101010032</v>
      </c>
      <c r="S954" t="str">
        <f t="shared" si="143"/>
        <v>Profit</v>
      </c>
      <c r="T954" s="1">
        <v>37336</v>
      </c>
      <c r="U954" t="s">
        <v>1811</v>
      </c>
      <c r="V954" s="14">
        <v>37336</v>
      </c>
      <c r="W954" t="str">
        <f t="shared" si="144"/>
        <v>March</v>
      </c>
      <c r="X954" s="4" t="str">
        <f t="shared" si="145"/>
        <v>2002</v>
      </c>
      <c r="Y954" s="6">
        <f t="shared" si="146"/>
        <v>2002</v>
      </c>
      <c r="Z954" s="4" t="str">
        <f t="shared" si="147"/>
        <v>21</v>
      </c>
      <c r="AA954" s="6">
        <f t="shared" si="148"/>
        <v>21</v>
      </c>
      <c r="AB954" t="str">
        <f t="shared" si="149"/>
        <v>Thursday</v>
      </c>
    </row>
    <row r="955" spans="1:28" x14ac:dyDescent="0.25">
      <c r="A955" s="3" t="s">
        <v>2408</v>
      </c>
      <c r="B955" t="s">
        <v>2409</v>
      </c>
      <c r="C955" s="3" t="s">
        <v>2409</v>
      </c>
      <c r="D955" s="6">
        <v>0</v>
      </c>
      <c r="E955" s="6">
        <v>98</v>
      </c>
      <c r="F955" s="6">
        <f t="shared" si="140"/>
        <v>1</v>
      </c>
      <c r="G955" s="6">
        <f t="shared" si="141"/>
        <v>38</v>
      </c>
      <c r="H955" s="6" t="str" cm="1">
        <f t="array" ref="H955">_xlfn.IFS(E955&lt;=80,"Series",E955&lt;=120,"TV Movie",E955&gt;120,"Long Movie")</f>
        <v>TV Movie</v>
      </c>
      <c r="I955" t="s">
        <v>132</v>
      </c>
      <c r="J955" t="s">
        <v>8162</v>
      </c>
      <c r="K955" t="s">
        <v>5802</v>
      </c>
      <c r="L955" s="5">
        <v>6.7</v>
      </c>
      <c r="M955" t="str" cm="1">
        <f t="array" ref="M955">_xlfn.IFS(L955&lt;=2,"Flop",L955&lt;=5,"Average",L955&lt;=7,"Hit",L955&lt;=9,"Superhit",L955&gt;9,"BlockBuster")</f>
        <v>Hit</v>
      </c>
      <c r="N955" s="6">
        <v>126715</v>
      </c>
      <c r="O955" s="6" t="str" cm="1">
        <f t="array" ref="O955">_xlfn.IFS(N955&lt;=100000,"Low",N955&lt;=500000,"Median",N955&lt;=1500000,"High",N955&gt;1500000,"Very High")</f>
        <v>Median</v>
      </c>
      <c r="P955">
        <v>41300000</v>
      </c>
      <c r="Q955">
        <v>106371651</v>
      </c>
      <c r="R955">
        <f t="shared" si="142"/>
        <v>65071651</v>
      </c>
      <c r="S955" t="str">
        <f t="shared" si="143"/>
        <v>Profit</v>
      </c>
      <c r="T955" s="1">
        <v>36573</v>
      </c>
      <c r="U955" t="s">
        <v>535</v>
      </c>
      <c r="V955" s="14">
        <v>36573</v>
      </c>
      <c r="W955" t="str">
        <f t="shared" si="144"/>
        <v>February</v>
      </c>
      <c r="X955" s="4" t="str">
        <f t="shared" si="145"/>
        <v>2000</v>
      </c>
      <c r="Y955" s="6">
        <f t="shared" si="146"/>
        <v>2000</v>
      </c>
      <c r="Z955" s="4" t="str">
        <f t="shared" si="147"/>
        <v>17</v>
      </c>
      <c r="AA955" s="6">
        <f t="shared" si="148"/>
        <v>17</v>
      </c>
      <c r="AB955" t="str">
        <f t="shared" si="149"/>
        <v>Thursday</v>
      </c>
    </row>
    <row r="956" spans="1:28" x14ac:dyDescent="0.25">
      <c r="A956" s="3" t="s">
        <v>2410</v>
      </c>
      <c r="B956" t="s">
        <v>2411</v>
      </c>
      <c r="C956" s="3" t="s">
        <v>2412</v>
      </c>
      <c r="D956" s="6">
        <v>0</v>
      </c>
      <c r="E956" s="6">
        <v>120</v>
      </c>
      <c r="F956" s="6">
        <f t="shared" si="140"/>
        <v>2</v>
      </c>
      <c r="G956" s="6">
        <f t="shared" si="141"/>
        <v>0</v>
      </c>
      <c r="H956" s="6" t="str" cm="1">
        <f t="array" ref="H956">_xlfn.IFS(E956&lt;=80,"Series",E956&lt;=120,"TV Movie",E956&gt;120,"Long Movie")</f>
        <v>TV Movie</v>
      </c>
      <c r="I956" t="s">
        <v>5529</v>
      </c>
      <c r="J956" t="s">
        <v>8158</v>
      </c>
      <c r="K956" t="s">
        <v>145</v>
      </c>
      <c r="L956" s="5">
        <v>7.9</v>
      </c>
      <c r="M956" t="str" cm="1">
        <f t="array" ref="M956">_xlfn.IFS(L956&lt;=2,"Flop",L956&lt;=5,"Average",L956&lt;=7,"Hit",L956&lt;=9,"Superhit",L956&gt;9,"BlockBuster")</f>
        <v>Superhit</v>
      </c>
      <c r="N956" s="6">
        <v>278334</v>
      </c>
      <c r="O956" s="6" t="str" cm="1">
        <f t="array" ref="O956">_xlfn.IFS(N956&lt;=100000,"Low",N956&lt;=500000,"Median",N956&lt;=1500000,"High",N956&gt;1500000,"Very High")</f>
        <v>Median</v>
      </c>
      <c r="P956">
        <v>17000000</v>
      </c>
      <c r="Q956">
        <v>213977285</v>
      </c>
      <c r="R956">
        <f t="shared" si="142"/>
        <v>196977285</v>
      </c>
      <c r="S956" t="str">
        <f t="shared" si="143"/>
        <v>Profit</v>
      </c>
      <c r="T956" s="1">
        <v>36664</v>
      </c>
      <c r="U956" t="s">
        <v>1515</v>
      </c>
      <c r="V956" s="14">
        <v>36664</v>
      </c>
      <c r="W956" t="str">
        <f t="shared" si="144"/>
        <v>May</v>
      </c>
      <c r="X956" s="4" t="str">
        <f t="shared" si="145"/>
        <v>2000</v>
      </c>
      <c r="Y956" s="6">
        <f t="shared" si="146"/>
        <v>2000</v>
      </c>
      <c r="Z956" s="4" t="str">
        <f t="shared" si="147"/>
        <v>18</v>
      </c>
      <c r="AA956" s="6">
        <f t="shared" si="148"/>
        <v>18</v>
      </c>
      <c r="AB956" t="str">
        <f t="shared" si="149"/>
        <v>Thursday</v>
      </c>
    </row>
    <row r="957" spans="1:28" x14ac:dyDescent="0.25">
      <c r="A957" s="3" t="s">
        <v>2413</v>
      </c>
      <c r="B957" t="s">
        <v>2414</v>
      </c>
      <c r="C957" s="3" t="s">
        <v>2414</v>
      </c>
      <c r="D957" s="6">
        <v>0</v>
      </c>
      <c r="E957" s="6">
        <v>107</v>
      </c>
      <c r="F957" s="6">
        <f t="shared" si="140"/>
        <v>1</v>
      </c>
      <c r="G957" s="6">
        <f t="shared" si="141"/>
        <v>47</v>
      </c>
      <c r="H957" s="6" t="str" cm="1">
        <f t="array" ref="H957">_xlfn.IFS(E957&lt;=80,"Series",E957&lt;=120,"TV Movie",E957&gt;120,"Long Movie")</f>
        <v>TV Movie</v>
      </c>
      <c r="I957" t="s">
        <v>8158</v>
      </c>
      <c r="J957" t="s">
        <v>132</v>
      </c>
      <c r="K957" t="s">
        <v>8162</v>
      </c>
      <c r="L957" s="5">
        <v>7.7</v>
      </c>
      <c r="M957" t="str" cm="1">
        <f t="array" ref="M957">_xlfn.IFS(L957&lt;=2,"Flop",L957&lt;=5,"Average",L957&lt;=7,"Hit",L957&lt;=9,"Superhit",L957&gt;9,"BlockBuster")</f>
        <v>Superhit</v>
      </c>
      <c r="N957" s="6">
        <v>324917</v>
      </c>
      <c r="O957" s="6" t="str" cm="1">
        <f t="array" ref="O957">_xlfn.IFS(N957&lt;=100000,"Low",N957&lt;=500000,"Median",N957&lt;=1500000,"High",N957&gt;1500000,"Very High")</f>
        <v>Median</v>
      </c>
      <c r="P957">
        <v>26000000</v>
      </c>
      <c r="Q957">
        <v>71870729</v>
      </c>
      <c r="R957">
        <f t="shared" si="142"/>
        <v>45870729</v>
      </c>
      <c r="S957" t="str">
        <f t="shared" si="143"/>
        <v>Profit</v>
      </c>
      <c r="T957" s="1">
        <v>36659</v>
      </c>
      <c r="U957" t="s">
        <v>452</v>
      </c>
      <c r="V957" s="14">
        <v>36659</v>
      </c>
      <c r="W957" t="str">
        <f t="shared" si="144"/>
        <v>May</v>
      </c>
      <c r="X957" s="4" t="str">
        <f t="shared" si="145"/>
        <v>2000</v>
      </c>
      <c r="Y957" s="6">
        <f t="shared" si="146"/>
        <v>2000</v>
      </c>
      <c r="Z957" s="4" t="str">
        <f t="shared" si="147"/>
        <v>13</v>
      </c>
      <c r="AA957" s="6">
        <f t="shared" si="148"/>
        <v>13</v>
      </c>
      <c r="AB957" t="str">
        <f t="shared" si="149"/>
        <v>Saturday</v>
      </c>
    </row>
    <row r="958" spans="1:28" x14ac:dyDescent="0.25">
      <c r="A958" s="3" t="s">
        <v>2415</v>
      </c>
      <c r="B958" t="s">
        <v>2416</v>
      </c>
      <c r="C958" s="3" t="s">
        <v>2416</v>
      </c>
      <c r="D958" s="6">
        <v>0</v>
      </c>
      <c r="E958" s="6">
        <v>124</v>
      </c>
      <c r="F958" s="6">
        <f t="shared" si="140"/>
        <v>2</v>
      </c>
      <c r="G958" s="6">
        <f t="shared" si="141"/>
        <v>4</v>
      </c>
      <c r="H958" s="6" t="str" cm="1">
        <f t="array" ref="H958">_xlfn.IFS(E958&lt;=80,"Series",E958&lt;=120,"TV Movie",E958&gt;120,"Long Movie")</f>
        <v>Long Movie</v>
      </c>
      <c r="I958" t="s">
        <v>5529</v>
      </c>
      <c r="J958" t="s">
        <v>8158</v>
      </c>
      <c r="K958" t="s">
        <v>145</v>
      </c>
      <c r="L958" s="5">
        <v>5.9</v>
      </c>
      <c r="M958" t="str" cm="1">
        <f t="array" ref="M958">_xlfn.IFS(L958&lt;=2,"Flop",L958&lt;=5,"Average",L958&lt;=7,"Hit",L958&lt;=9,"Superhit",L958&gt;9,"BlockBuster")</f>
        <v>Hit</v>
      </c>
      <c r="N958" s="6">
        <v>64366</v>
      </c>
      <c r="O958" s="6" t="str" cm="1">
        <f t="array" ref="O958">_xlfn.IFS(N958&lt;=100000,"Low",N958&lt;=500000,"Median",N958&lt;=1500000,"High",N958&gt;1500000,"Very High")</f>
        <v>Low</v>
      </c>
      <c r="P958">
        <v>75000000</v>
      </c>
      <c r="Q958">
        <v>215663859</v>
      </c>
      <c r="R958">
        <f t="shared" si="142"/>
        <v>140663859</v>
      </c>
      <c r="S958" t="str">
        <f t="shared" si="143"/>
        <v>Profit</v>
      </c>
      <c r="T958" s="1">
        <v>36863</v>
      </c>
      <c r="U958" t="s">
        <v>1471</v>
      </c>
      <c r="V958" s="14">
        <v>36863</v>
      </c>
      <c r="W958" t="str">
        <f t="shared" si="144"/>
        <v>December</v>
      </c>
      <c r="X958" s="4" t="str">
        <f t="shared" si="145"/>
        <v>2000</v>
      </c>
      <c r="Y958" s="6">
        <f t="shared" si="146"/>
        <v>2000</v>
      </c>
      <c r="Z958" s="4" t="str">
        <f t="shared" si="147"/>
        <v>3</v>
      </c>
      <c r="AA958" s="6">
        <f t="shared" si="148"/>
        <v>3</v>
      </c>
      <c r="AB958" t="str">
        <f t="shared" si="149"/>
        <v>Sunday</v>
      </c>
    </row>
    <row r="959" spans="1:28" x14ac:dyDescent="0.25">
      <c r="A959" s="3" t="s">
        <v>2417</v>
      </c>
      <c r="B959" t="s">
        <v>2418</v>
      </c>
      <c r="C959" s="3" t="s">
        <v>2418</v>
      </c>
      <c r="D959" s="6">
        <v>0</v>
      </c>
      <c r="E959" s="6">
        <v>118</v>
      </c>
      <c r="F959" s="6">
        <f t="shared" si="140"/>
        <v>1</v>
      </c>
      <c r="G959" s="6">
        <f t="shared" si="141"/>
        <v>58</v>
      </c>
      <c r="H959" s="6" t="str" cm="1">
        <f t="array" ref="H959">_xlfn.IFS(E959&lt;=80,"Series",E959&lt;=120,"TV Movie",E959&gt;120,"Long Movie")</f>
        <v>TV Movie</v>
      </c>
      <c r="I959" t="s">
        <v>132</v>
      </c>
      <c r="J959" t="s">
        <v>8168</v>
      </c>
      <c r="K959" t="s">
        <v>5802</v>
      </c>
      <c r="L959" s="5">
        <v>6.6</v>
      </c>
      <c r="M959" t="str" cm="1">
        <f t="array" ref="M959">_xlfn.IFS(L959&lt;=2,"Flop",L959&lt;=5,"Average",L959&lt;=7,"Hit",L959&lt;=9,"Superhit",L959&gt;9,"BlockBuster")</f>
        <v>Hit</v>
      </c>
      <c r="N959" s="6">
        <v>68336</v>
      </c>
      <c r="O959" s="6" t="str" cm="1">
        <f t="array" ref="O959">_xlfn.IFS(N959&lt;=100000,"Low",N959&lt;=500000,"Median",N959&lt;=1500000,"High",N959&gt;1500000,"Very High")</f>
        <v>Low</v>
      </c>
      <c r="P959">
        <v>50000000</v>
      </c>
      <c r="Q959">
        <v>50054511</v>
      </c>
      <c r="R959">
        <f t="shared" si="142"/>
        <v>54511</v>
      </c>
      <c r="S959" t="str">
        <f t="shared" si="143"/>
        <v>Profit</v>
      </c>
      <c r="T959" s="1">
        <v>36745</v>
      </c>
      <c r="U959" t="s">
        <v>662</v>
      </c>
      <c r="V959" s="14">
        <v>36745</v>
      </c>
      <c r="W959" t="str">
        <f t="shared" si="144"/>
        <v>August</v>
      </c>
      <c r="X959" s="4" t="str">
        <f t="shared" si="145"/>
        <v>2000</v>
      </c>
      <c r="Y959" s="6">
        <f t="shared" si="146"/>
        <v>2000</v>
      </c>
      <c r="Z959" s="4" t="str">
        <f t="shared" si="147"/>
        <v>7</v>
      </c>
      <c r="AA959" s="6">
        <f t="shared" si="148"/>
        <v>7</v>
      </c>
      <c r="AB959" t="str">
        <f t="shared" si="149"/>
        <v>Monday</v>
      </c>
    </row>
    <row r="960" spans="1:28" x14ac:dyDescent="0.25">
      <c r="A960" s="3" t="s">
        <v>2419</v>
      </c>
      <c r="B960" t="s">
        <v>2420</v>
      </c>
      <c r="C960" s="3" t="s">
        <v>2420</v>
      </c>
      <c r="D960" s="6">
        <v>0</v>
      </c>
      <c r="E960" s="6">
        <v>103</v>
      </c>
      <c r="F960" s="6">
        <f t="shared" si="140"/>
        <v>1</v>
      </c>
      <c r="G960" s="6">
        <f t="shared" si="141"/>
        <v>43</v>
      </c>
      <c r="H960" s="6" t="str" cm="1">
        <f t="array" ref="H960">_xlfn.IFS(E960&lt;=80,"Series",E960&lt;=120,"TV Movie",E960&gt;120,"Long Movie")</f>
        <v>TV Movie</v>
      </c>
      <c r="I960" t="s">
        <v>132</v>
      </c>
      <c r="J960" t="s">
        <v>145</v>
      </c>
      <c r="K960" t="s">
        <v>5802</v>
      </c>
      <c r="L960" s="5">
        <v>6.1</v>
      </c>
      <c r="M960" t="str" cm="1">
        <f t="array" ref="M960">_xlfn.IFS(L960&lt;=2,"Flop",L960&lt;=5,"Average",L960&lt;=7,"Hit",L960&lt;=9,"Superhit",L960&gt;9,"BlockBuster")</f>
        <v>Hit</v>
      </c>
      <c r="N960" s="6">
        <v>53162</v>
      </c>
      <c r="O960" s="6" t="str" cm="1">
        <f t="array" ref="O960">_xlfn.IFS(N960&lt;=100000,"Low",N960&lt;=500000,"Median",N960&lt;=1500000,"High",N960&gt;1500000,"Very High")</f>
        <v>Low</v>
      </c>
      <c r="P960">
        <v>43000000</v>
      </c>
      <c r="Q960">
        <v>62198945</v>
      </c>
      <c r="R960">
        <f t="shared" si="142"/>
        <v>19198945</v>
      </c>
      <c r="S960" t="str">
        <f t="shared" si="143"/>
        <v>Profit</v>
      </c>
      <c r="T960" s="1">
        <v>36564</v>
      </c>
      <c r="U960" t="s">
        <v>1737</v>
      </c>
      <c r="V960" s="14">
        <v>36564</v>
      </c>
      <c r="W960" t="str">
        <f t="shared" si="144"/>
        <v>February</v>
      </c>
      <c r="X960" s="4" t="str">
        <f t="shared" si="145"/>
        <v>2000</v>
      </c>
      <c r="Y960" s="6">
        <f t="shared" si="146"/>
        <v>2000</v>
      </c>
      <c r="Z960" s="4" t="str">
        <f t="shared" si="147"/>
        <v>8</v>
      </c>
      <c r="AA960" s="6">
        <f t="shared" si="148"/>
        <v>8</v>
      </c>
      <c r="AB960" t="str">
        <f t="shared" si="149"/>
        <v>Tuesday</v>
      </c>
    </row>
    <row r="961" spans="1:28" x14ac:dyDescent="0.25">
      <c r="A961" s="3" t="s">
        <v>2421</v>
      </c>
      <c r="B961" t="s">
        <v>2422</v>
      </c>
      <c r="C961" s="3" t="s">
        <v>2422</v>
      </c>
      <c r="D961" s="6">
        <v>0</v>
      </c>
      <c r="E961" s="6">
        <v>131</v>
      </c>
      <c r="F961" s="6">
        <f t="shared" si="140"/>
        <v>2</v>
      </c>
      <c r="G961" s="6">
        <f t="shared" si="141"/>
        <v>11</v>
      </c>
      <c r="H961" s="6" t="str" cm="1">
        <f t="array" ref="H961">_xlfn.IFS(E961&lt;=80,"Series",E961&lt;=120,"TV Movie",E961&gt;120,"Long Movie")</f>
        <v>Long Movie</v>
      </c>
      <c r="I961" t="s">
        <v>8160</v>
      </c>
      <c r="J961" t="s">
        <v>145</v>
      </c>
      <c r="K961" t="s">
        <v>5802</v>
      </c>
      <c r="L961" s="5">
        <v>7.4</v>
      </c>
      <c r="M961" t="str" cm="1">
        <f t="array" ref="M961">_xlfn.IFS(L961&lt;=2,"Flop",L961&lt;=5,"Average",L961&lt;=7,"Hit",L961&lt;=9,"Superhit",L961&gt;9,"BlockBuster")</f>
        <v>Superhit</v>
      </c>
      <c r="N961" s="6">
        <v>213218</v>
      </c>
      <c r="O961" s="6" t="str" cm="1">
        <f t="array" ref="O961">_xlfn.IFS(N961&lt;=100000,"Low",N961&lt;=500000,"Median",N961&lt;=1500000,"High",N961&gt;1500000,"Very High")</f>
        <v>Median</v>
      </c>
      <c r="P961">
        <v>52000000</v>
      </c>
      <c r="Q961">
        <v>256271286</v>
      </c>
      <c r="R961">
        <f t="shared" si="142"/>
        <v>204271286</v>
      </c>
      <c r="S961" t="str">
        <f t="shared" si="143"/>
        <v>Profit</v>
      </c>
      <c r="T961">
        <v>2000</v>
      </c>
      <c r="U961" t="s">
        <v>924</v>
      </c>
      <c r="V961" s="14">
        <v>2000</v>
      </c>
      <c r="W961" t="str">
        <f t="shared" si="144"/>
        <v>June</v>
      </c>
      <c r="X961" s="4" t="str">
        <f t="shared" si="145"/>
        <v>1905</v>
      </c>
      <c r="Y961" s="6">
        <f t="shared" si="146"/>
        <v>1905</v>
      </c>
      <c r="Z961" s="4" t="str">
        <f t="shared" si="147"/>
        <v>22</v>
      </c>
      <c r="AA961" s="6">
        <f t="shared" si="148"/>
        <v>22</v>
      </c>
      <c r="AB961" t="str">
        <f t="shared" si="149"/>
        <v>Thursday</v>
      </c>
    </row>
    <row r="962" spans="1:28" x14ac:dyDescent="0.25">
      <c r="A962" s="3" t="s">
        <v>2423</v>
      </c>
      <c r="B962" t="s">
        <v>2424</v>
      </c>
      <c r="C962" s="3" t="s">
        <v>2424</v>
      </c>
      <c r="D962" s="6">
        <v>0</v>
      </c>
      <c r="E962" s="6">
        <v>98</v>
      </c>
      <c r="F962" s="6">
        <f t="shared" si="140"/>
        <v>1</v>
      </c>
      <c r="G962" s="6">
        <f t="shared" si="141"/>
        <v>38</v>
      </c>
      <c r="H962" s="6" t="str" cm="1">
        <f t="array" ref="H962">_xlfn.IFS(E962&lt;=80,"Series",E962&lt;=120,"TV Movie",E962&gt;120,"Long Movie")</f>
        <v>TV Movie</v>
      </c>
      <c r="I962" t="s">
        <v>83</v>
      </c>
      <c r="J962" t="s">
        <v>3857</v>
      </c>
      <c r="K962" t="s">
        <v>5802</v>
      </c>
      <c r="L962" s="5">
        <v>6.7</v>
      </c>
      <c r="M962" t="str" cm="1">
        <f t="array" ref="M962">_xlfn.IFS(L962&lt;=2,"Flop",L962&lt;=5,"Average",L962&lt;=7,"Hit",L962&lt;=9,"Superhit",L962&gt;9,"BlockBuster")</f>
        <v>Hit</v>
      </c>
      <c r="N962" s="6">
        <v>273327</v>
      </c>
      <c r="O962" s="6" t="str" cm="1">
        <f t="array" ref="O962">_xlfn.IFS(N962&lt;=100000,"Low",N962&lt;=500000,"Median",N962&lt;=1500000,"High",N962&gt;1500000,"Very High")</f>
        <v>Median</v>
      </c>
      <c r="P962">
        <v>23000000</v>
      </c>
      <c r="Q962">
        <v>112880294</v>
      </c>
      <c r="R962">
        <f t="shared" si="142"/>
        <v>89880294</v>
      </c>
      <c r="S962" t="str">
        <f t="shared" si="143"/>
        <v>Profit</v>
      </c>
      <c r="T962" s="1">
        <v>36601</v>
      </c>
      <c r="U962" t="s">
        <v>2425</v>
      </c>
      <c r="V962" s="14">
        <v>36601</v>
      </c>
      <c r="W962" t="str">
        <f t="shared" si="144"/>
        <v>March</v>
      </c>
      <c r="X962" s="4" t="str">
        <f t="shared" si="145"/>
        <v>2000</v>
      </c>
      <c r="Y962" s="6">
        <f t="shared" si="146"/>
        <v>2000</v>
      </c>
      <c r="Z962" s="4" t="str">
        <f t="shared" si="147"/>
        <v>16</v>
      </c>
      <c r="AA962" s="6">
        <f t="shared" si="148"/>
        <v>16</v>
      </c>
      <c r="AB962" t="str">
        <f t="shared" si="149"/>
        <v>Thursday</v>
      </c>
    </row>
    <row r="963" spans="1:28" x14ac:dyDescent="0.25">
      <c r="A963" s="3" t="s">
        <v>2426</v>
      </c>
      <c r="B963" t="s">
        <v>2427</v>
      </c>
      <c r="C963" s="3" t="s">
        <v>2427</v>
      </c>
      <c r="D963" s="6">
        <v>0</v>
      </c>
      <c r="E963" s="6">
        <v>90</v>
      </c>
      <c r="F963" s="6">
        <f t="shared" ref="F963:F1026" si="150">INT(E963/60)</f>
        <v>1</v>
      </c>
      <c r="G963" s="6">
        <f t="shared" ref="G963:G1026" si="151">MOD(E963,60)</f>
        <v>30</v>
      </c>
      <c r="H963" s="6" t="str" cm="1">
        <f t="array" ref="H963">_xlfn.IFS(E963&lt;=80,"Series",E963&lt;=120,"TV Movie",E963&gt;120,"Long Movie")</f>
        <v>TV Movie</v>
      </c>
      <c r="I963" t="s">
        <v>132</v>
      </c>
      <c r="J963" t="s">
        <v>5802</v>
      </c>
      <c r="K963" t="s">
        <v>5802</v>
      </c>
      <c r="L963" s="5">
        <v>6.5</v>
      </c>
      <c r="M963" t="str" cm="1">
        <f t="array" ref="M963">_xlfn.IFS(L963&lt;=2,"Flop",L963&lt;=5,"Average",L963&lt;=7,"Hit",L963&lt;=9,"Superhit",L963&gt;9,"BlockBuster")</f>
        <v>Hit</v>
      </c>
      <c r="N963" s="6">
        <v>286088</v>
      </c>
      <c r="O963" s="6" t="str" cm="1">
        <f t="array" ref="O963">_xlfn.IFS(N963&lt;=100000,"Low",N963&lt;=500000,"Median",N963&lt;=1500000,"High",N963&gt;1500000,"Very High")</f>
        <v>Median</v>
      </c>
      <c r="P963">
        <v>28000000</v>
      </c>
      <c r="Q963">
        <v>60780981</v>
      </c>
      <c r="R963">
        <f t="shared" ref="R963:R1026" si="152">Q963-P963</f>
        <v>32780981</v>
      </c>
      <c r="S963" t="str">
        <f t="shared" ref="S963:S1026" si="153">IF(R963&gt;0,"Profit","Loss")</f>
        <v>Profit</v>
      </c>
      <c r="T963" s="1">
        <v>37162</v>
      </c>
      <c r="U963" t="s">
        <v>1356</v>
      </c>
      <c r="V963" s="14">
        <v>37162</v>
      </c>
      <c r="W963" t="str">
        <f t="shared" ref="W963:W1026" si="154">TEXT(V963,"MMMM")</f>
        <v>September</v>
      </c>
      <c r="X963" s="4" t="str">
        <f t="shared" ref="X963:X1026" si="155">TEXT(V963,"YYYY")</f>
        <v>2001</v>
      </c>
      <c r="Y963" s="6">
        <f t="shared" ref="Y963:Y1026" si="156">VALUE(X963)</f>
        <v>2001</v>
      </c>
      <c r="Z963" s="4" t="str">
        <f t="shared" ref="Z963:Z1026" si="157">TEXT(V963,"d")</f>
        <v>28</v>
      </c>
      <c r="AA963" s="6">
        <f t="shared" ref="AA963:AA1026" si="158">VALUE(Z963)</f>
        <v>28</v>
      </c>
      <c r="AB963" t="str">
        <f t="shared" ref="AB963:AB1026" si="159">TEXT(V963,"dddd")</f>
        <v>Friday</v>
      </c>
    </row>
    <row r="964" spans="1:28" x14ac:dyDescent="0.25">
      <c r="A964" s="3" t="s">
        <v>2428</v>
      </c>
      <c r="B964" t="s">
        <v>2429</v>
      </c>
      <c r="C964" s="3" t="s">
        <v>2429</v>
      </c>
      <c r="D964" s="6">
        <v>0</v>
      </c>
      <c r="E964" s="6">
        <v>92</v>
      </c>
      <c r="F964" s="6">
        <f t="shared" si="150"/>
        <v>1</v>
      </c>
      <c r="G964" s="6">
        <f t="shared" si="151"/>
        <v>32</v>
      </c>
      <c r="H964" s="6" t="str" cm="1">
        <f t="array" ref="H964">_xlfn.IFS(E964&lt;=80,"Series",E964&lt;=120,"TV Movie",E964&gt;120,"Long Movie")</f>
        <v>TV Movie</v>
      </c>
      <c r="I964" t="s">
        <v>8158</v>
      </c>
      <c r="J964" t="s">
        <v>8159</v>
      </c>
      <c r="K964" t="s">
        <v>132</v>
      </c>
      <c r="L964" s="5">
        <v>8.1</v>
      </c>
      <c r="M964" t="str" cm="1">
        <f t="array" ref="M964">_xlfn.IFS(L964&lt;=2,"Flop",L964&lt;=5,"Average",L964&lt;=7,"Hit",L964&lt;=9,"Superhit",L964&gt;9,"BlockBuster")</f>
        <v>Superhit</v>
      </c>
      <c r="N964" s="6">
        <v>955443</v>
      </c>
      <c r="O964" s="6" t="str" cm="1">
        <f t="array" ref="O964">_xlfn.IFS(N964&lt;=100000,"Low",N964&lt;=500000,"Median",N964&lt;=1500000,"High",N964&gt;1500000,"Very High")</f>
        <v>High</v>
      </c>
      <c r="P964">
        <v>115000000</v>
      </c>
      <c r="Q964">
        <v>579707738</v>
      </c>
      <c r="R964">
        <f t="shared" si="152"/>
        <v>464707738</v>
      </c>
      <c r="S964" t="str">
        <f t="shared" si="153"/>
        <v>Profit</v>
      </c>
      <c r="T964" s="1">
        <v>37192</v>
      </c>
      <c r="U964" t="s">
        <v>2430</v>
      </c>
      <c r="V964" s="14">
        <v>37192</v>
      </c>
      <c r="W964" t="str">
        <f t="shared" si="154"/>
        <v>October</v>
      </c>
      <c r="X964" s="4" t="str">
        <f t="shared" si="155"/>
        <v>2001</v>
      </c>
      <c r="Y964" s="6">
        <f t="shared" si="156"/>
        <v>2001</v>
      </c>
      <c r="Z964" s="4" t="str">
        <f t="shared" si="157"/>
        <v>28</v>
      </c>
      <c r="AA964" s="6">
        <f t="shared" si="158"/>
        <v>28</v>
      </c>
      <c r="AB964" t="str">
        <f t="shared" si="159"/>
        <v>Sunday</v>
      </c>
    </row>
    <row r="965" spans="1:28" x14ac:dyDescent="0.25">
      <c r="A965" s="3" t="s">
        <v>2431</v>
      </c>
      <c r="B965" t="s">
        <v>2432</v>
      </c>
      <c r="C965" s="3" t="s">
        <v>2432</v>
      </c>
      <c r="D965" s="6">
        <v>0</v>
      </c>
      <c r="E965" s="6">
        <v>106</v>
      </c>
      <c r="F965" s="6">
        <f t="shared" si="150"/>
        <v>1</v>
      </c>
      <c r="G965" s="6">
        <f t="shared" si="151"/>
        <v>46</v>
      </c>
      <c r="H965" s="6" t="str" cm="1">
        <f t="array" ref="H965">_xlfn.IFS(E965&lt;=80,"Series",E965&lt;=120,"TV Movie",E965&gt;120,"Long Movie")</f>
        <v>TV Movie</v>
      </c>
      <c r="I965" t="s">
        <v>5529</v>
      </c>
      <c r="J965" t="s">
        <v>8161</v>
      </c>
      <c r="K965" t="s">
        <v>3857</v>
      </c>
      <c r="L965" s="5">
        <v>5.7</v>
      </c>
      <c r="M965" t="str" cm="1">
        <f t="array" ref="M965">_xlfn.IFS(L965&lt;=2,"Flop",L965&lt;=5,"Average",L965&lt;=7,"Hit",L965&lt;=9,"Superhit",L965&gt;9,"BlockBuster")</f>
        <v>Hit</v>
      </c>
      <c r="N965" s="6">
        <v>59453</v>
      </c>
      <c r="O965" s="6" t="str" cm="1">
        <f t="array" ref="O965">_xlfn.IFS(N965&lt;=100000,"Low",N965&lt;=500000,"Median",N965&lt;=1500000,"High",N965&gt;1500000,"Very High")</f>
        <v>Low</v>
      </c>
      <c r="P965">
        <v>80000000</v>
      </c>
      <c r="Q965">
        <v>33463969</v>
      </c>
      <c r="R965">
        <f t="shared" si="152"/>
        <v>-46536031</v>
      </c>
      <c r="S965" t="str">
        <f t="shared" si="153"/>
        <v>Loss</v>
      </c>
      <c r="T965" s="1">
        <v>36836</v>
      </c>
      <c r="U965" t="s">
        <v>2433</v>
      </c>
      <c r="V965" s="14">
        <v>36836</v>
      </c>
      <c r="W965" t="str">
        <f t="shared" si="154"/>
        <v>November</v>
      </c>
      <c r="X965" s="4" t="str">
        <f t="shared" si="155"/>
        <v>2000</v>
      </c>
      <c r="Y965" s="6">
        <f t="shared" si="156"/>
        <v>2000</v>
      </c>
      <c r="Z965" s="4" t="str">
        <f t="shared" si="157"/>
        <v>6</v>
      </c>
      <c r="AA965" s="6">
        <f t="shared" si="158"/>
        <v>6</v>
      </c>
      <c r="AB965" t="str">
        <f t="shared" si="159"/>
        <v>Monday</v>
      </c>
    </row>
    <row r="966" spans="1:28" x14ac:dyDescent="0.25">
      <c r="A966" s="3" t="s">
        <v>2434</v>
      </c>
      <c r="B966" t="s">
        <v>2435</v>
      </c>
      <c r="C966" s="3" t="s">
        <v>2435</v>
      </c>
      <c r="D966" s="6">
        <v>0</v>
      </c>
      <c r="E966" s="6">
        <v>111</v>
      </c>
      <c r="F966" s="6">
        <f t="shared" si="150"/>
        <v>1</v>
      </c>
      <c r="G966" s="6">
        <f t="shared" si="151"/>
        <v>51</v>
      </c>
      <c r="H966" s="6" t="str" cm="1">
        <f t="array" ref="H966">_xlfn.IFS(E966&lt;=80,"Series",E966&lt;=120,"TV Movie",E966&gt;120,"Long Movie")</f>
        <v>TV Movie</v>
      </c>
      <c r="I966" t="s">
        <v>8162</v>
      </c>
      <c r="J966" t="s">
        <v>145</v>
      </c>
      <c r="K966" t="s">
        <v>3857</v>
      </c>
      <c r="L966" s="5">
        <v>7.2</v>
      </c>
      <c r="M966" t="str" cm="1">
        <f t="array" ref="M966">_xlfn.IFS(L966&lt;=2,"Flop",L966&lt;=5,"Average",L966&lt;=7,"Hit",L966&lt;=9,"Superhit",L966&gt;9,"BlockBuster")</f>
        <v>Superhit</v>
      </c>
      <c r="N966" s="6">
        <v>187146</v>
      </c>
      <c r="O966" s="6" t="str" cm="1">
        <f t="array" ref="O966">_xlfn.IFS(N966&lt;=100000,"Low",N966&lt;=500000,"Median",N966&lt;=1500000,"High",N966&gt;1500000,"Very High")</f>
        <v>Median</v>
      </c>
      <c r="P966">
        <v>20000000</v>
      </c>
      <c r="Q966">
        <v>64828421</v>
      </c>
      <c r="R966">
        <f t="shared" si="152"/>
        <v>44828421</v>
      </c>
      <c r="S966" t="str">
        <f t="shared" si="153"/>
        <v>Profit</v>
      </c>
      <c r="T966" s="1">
        <v>39497</v>
      </c>
      <c r="U966" t="s">
        <v>763</v>
      </c>
      <c r="V966" s="14">
        <v>39497</v>
      </c>
      <c r="W966" t="str">
        <f t="shared" si="154"/>
        <v>February</v>
      </c>
      <c r="X966" s="4" t="str">
        <f t="shared" si="155"/>
        <v>2008</v>
      </c>
      <c r="Y966" s="6">
        <f t="shared" si="156"/>
        <v>2008</v>
      </c>
      <c r="Z966" s="4" t="str">
        <f t="shared" si="157"/>
        <v>19</v>
      </c>
      <c r="AA966" s="6">
        <f t="shared" si="158"/>
        <v>19</v>
      </c>
      <c r="AB966" t="str">
        <f t="shared" si="159"/>
        <v>Tuesday</v>
      </c>
    </row>
    <row r="967" spans="1:28" x14ac:dyDescent="0.25">
      <c r="A967" s="3" t="s">
        <v>2436</v>
      </c>
      <c r="B967" t="s">
        <v>2437</v>
      </c>
      <c r="C967" s="3" t="s">
        <v>2437</v>
      </c>
      <c r="D967" s="6">
        <v>0</v>
      </c>
      <c r="E967" s="6">
        <v>100</v>
      </c>
      <c r="F967" s="6">
        <f t="shared" si="150"/>
        <v>1</v>
      </c>
      <c r="G967" s="6">
        <f t="shared" si="151"/>
        <v>40</v>
      </c>
      <c r="H967" s="6" t="str" cm="1">
        <f t="array" ref="H967">_xlfn.IFS(E967&lt;=80,"Series",E967&lt;=120,"TV Movie",E967&gt;120,"Long Movie")</f>
        <v>TV Movie</v>
      </c>
      <c r="I967" t="s">
        <v>132</v>
      </c>
      <c r="J967" t="s">
        <v>145</v>
      </c>
      <c r="K967" t="s">
        <v>8165</v>
      </c>
      <c r="L967" s="5">
        <v>5.7</v>
      </c>
      <c r="M967" t="str" cm="1">
        <f t="array" ref="M967">_xlfn.IFS(L967&lt;=2,"Flop",L967&lt;=5,"Average",L967&lt;=7,"Hit",L967&lt;=9,"Superhit",L967&gt;9,"BlockBuster")</f>
        <v>Hit</v>
      </c>
      <c r="N967" s="6">
        <v>119400</v>
      </c>
      <c r="O967" s="6" t="str" cm="1">
        <f t="array" ref="O967">_xlfn.IFS(N967&lt;=100000,"Low",N967&lt;=500000,"Median",N967&lt;=1500000,"High",N967&gt;1500000,"Very High")</f>
        <v>Median</v>
      </c>
      <c r="P967">
        <v>45000000</v>
      </c>
      <c r="Q967">
        <v>113916474</v>
      </c>
      <c r="R967">
        <f t="shared" si="152"/>
        <v>68916474</v>
      </c>
      <c r="S967" t="str">
        <f t="shared" si="153"/>
        <v>Profit</v>
      </c>
      <c r="T967" s="1">
        <v>36738</v>
      </c>
      <c r="U967" t="s">
        <v>2438</v>
      </c>
      <c r="V967" s="14">
        <v>36738</v>
      </c>
      <c r="W967" t="str">
        <f t="shared" si="154"/>
        <v>July</v>
      </c>
      <c r="X967" s="4" t="str">
        <f t="shared" si="155"/>
        <v>2000</v>
      </c>
      <c r="Y967" s="6">
        <f t="shared" si="156"/>
        <v>2000</v>
      </c>
      <c r="Z967" s="4" t="str">
        <f t="shared" si="157"/>
        <v>31</v>
      </c>
      <c r="AA967" s="6">
        <f t="shared" si="158"/>
        <v>31</v>
      </c>
      <c r="AB967" t="str">
        <f t="shared" si="159"/>
        <v>Monday</v>
      </c>
    </row>
    <row r="968" spans="1:28" x14ac:dyDescent="0.25">
      <c r="A968" s="3" t="s">
        <v>2439</v>
      </c>
      <c r="B968" t="s">
        <v>2440</v>
      </c>
      <c r="C968" s="3" t="s">
        <v>2440</v>
      </c>
      <c r="D968" s="6">
        <v>0</v>
      </c>
      <c r="E968" s="6">
        <v>127</v>
      </c>
      <c r="F968" s="6">
        <f t="shared" si="150"/>
        <v>2</v>
      </c>
      <c r="G968" s="6">
        <f t="shared" si="151"/>
        <v>7</v>
      </c>
      <c r="H968" s="6" t="str" cm="1">
        <f t="array" ref="H968">_xlfn.IFS(E968&lt;=80,"Series",E968&lt;=120,"TV Movie",E968&gt;120,"Long Movie")</f>
        <v>Long Movie</v>
      </c>
      <c r="I968" t="s">
        <v>145</v>
      </c>
      <c r="J968" t="s">
        <v>8164</v>
      </c>
      <c r="K968" t="s">
        <v>8157</v>
      </c>
      <c r="L968" s="5">
        <v>7.6</v>
      </c>
      <c r="M968" t="str" cm="1">
        <f t="array" ref="M968">_xlfn.IFS(L968&lt;=2,"Flop",L968&lt;=5,"Average",L968&lt;=7,"Hit",L968&lt;=9,"Superhit",L968&gt;9,"BlockBuster")</f>
        <v>Superhit</v>
      </c>
      <c r="N968" s="6">
        <v>295193</v>
      </c>
      <c r="O968" s="6" t="str" cm="1">
        <f t="array" ref="O968">_xlfn.IFS(N968&lt;=100000,"Low",N968&lt;=500000,"Median",N968&lt;=1500000,"High",N968&gt;1500000,"Very High")</f>
        <v>Median</v>
      </c>
      <c r="P968">
        <v>50000000</v>
      </c>
      <c r="Q968">
        <v>184928542</v>
      </c>
      <c r="R968">
        <f t="shared" si="152"/>
        <v>134928542</v>
      </c>
      <c r="S968" t="str">
        <f t="shared" si="153"/>
        <v>Profit</v>
      </c>
      <c r="T968" s="1">
        <v>37020</v>
      </c>
      <c r="U968" t="s">
        <v>1645</v>
      </c>
      <c r="V968" s="14">
        <v>37020</v>
      </c>
      <c r="W968" t="str">
        <f t="shared" si="154"/>
        <v>May</v>
      </c>
      <c r="X968" s="4" t="str">
        <f t="shared" si="155"/>
        <v>2001</v>
      </c>
      <c r="Y968" s="6">
        <f t="shared" si="156"/>
        <v>2001</v>
      </c>
      <c r="Z968" s="4" t="str">
        <f t="shared" si="157"/>
        <v>9</v>
      </c>
      <c r="AA968" s="6">
        <f t="shared" si="158"/>
        <v>9</v>
      </c>
      <c r="AB968" t="str">
        <f t="shared" si="159"/>
        <v>Wednesday</v>
      </c>
    </row>
    <row r="969" spans="1:28" x14ac:dyDescent="0.25">
      <c r="A969" s="3" t="s">
        <v>2441</v>
      </c>
      <c r="B969" t="s">
        <v>2442</v>
      </c>
      <c r="C969" s="3" t="s">
        <v>2442</v>
      </c>
      <c r="D969" s="6">
        <v>0</v>
      </c>
      <c r="E969" s="6">
        <v>129</v>
      </c>
      <c r="F969" s="6">
        <f t="shared" si="150"/>
        <v>2</v>
      </c>
      <c r="G969" s="6">
        <f t="shared" si="151"/>
        <v>9</v>
      </c>
      <c r="H969" s="6" t="str" cm="1">
        <f t="array" ref="H969">_xlfn.IFS(E969&lt;=80,"Series",E969&lt;=120,"TV Movie",E969&gt;120,"Long Movie")</f>
        <v>Long Movie</v>
      </c>
      <c r="I969" t="s">
        <v>8160</v>
      </c>
      <c r="J969" t="s">
        <v>145</v>
      </c>
      <c r="K969" t="s">
        <v>5802</v>
      </c>
      <c r="L969" s="5">
        <v>7.2</v>
      </c>
      <c r="M969" t="str" cm="1">
        <f t="array" ref="M969">_xlfn.IFS(L969&lt;=2,"Flop",L969&lt;=5,"Average",L969&lt;=7,"Hit",L969&lt;=9,"Superhit",L969&gt;9,"BlockBuster")</f>
        <v>Superhit</v>
      </c>
      <c r="N969" s="6">
        <v>123101</v>
      </c>
      <c r="O969" s="6" t="str" cm="1">
        <f t="array" ref="O969">_xlfn.IFS(N969&lt;=100000,"Low",N969&lt;=500000,"Median",N969&lt;=1500000,"High",N969&gt;1500000,"Very High")</f>
        <v>Median</v>
      </c>
      <c r="P969">
        <v>32000000</v>
      </c>
      <c r="Q969">
        <v>82343495</v>
      </c>
      <c r="R969">
        <f t="shared" si="152"/>
        <v>50343495</v>
      </c>
      <c r="S969" t="str">
        <f t="shared" si="153"/>
        <v>Profit</v>
      </c>
      <c r="T969" s="1">
        <v>36783</v>
      </c>
      <c r="U969" t="s">
        <v>2443</v>
      </c>
      <c r="V969" s="14">
        <v>36783</v>
      </c>
      <c r="W969" t="str">
        <f t="shared" si="154"/>
        <v>September</v>
      </c>
      <c r="X969" s="4" t="str">
        <f t="shared" si="155"/>
        <v>2000</v>
      </c>
      <c r="Y969" s="6">
        <f t="shared" si="156"/>
        <v>2000</v>
      </c>
      <c r="Z969" s="4" t="str">
        <f t="shared" si="157"/>
        <v>14</v>
      </c>
      <c r="AA969" s="6">
        <f t="shared" si="158"/>
        <v>14</v>
      </c>
      <c r="AB969" t="str">
        <f t="shared" si="159"/>
        <v>Thursday</v>
      </c>
    </row>
    <row r="970" spans="1:28" x14ac:dyDescent="0.25">
      <c r="A970" s="3" t="s">
        <v>2444</v>
      </c>
      <c r="B970" t="s">
        <v>2445</v>
      </c>
      <c r="C970" s="3" t="s">
        <v>2445</v>
      </c>
      <c r="D970" s="6">
        <v>0</v>
      </c>
      <c r="E970" s="6">
        <v>98</v>
      </c>
      <c r="F970" s="6">
        <f t="shared" si="150"/>
        <v>1</v>
      </c>
      <c r="G970" s="6">
        <f t="shared" si="151"/>
        <v>38</v>
      </c>
      <c r="H970" s="6" t="str" cm="1">
        <f t="array" ref="H970">_xlfn.IFS(E970&lt;=80,"Series",E970&lt;=120,"TV Movie",E970&gt;120,"Long Movie")</f>
        <v>TV Movie</v>
      </c>
      <c r="I970" t="s">
        <v>132</v>
      </c>
      <c r="J970" t="s">
        <v>8157</v>
      </c>
      <c r="K970" t="s">
        <v>8168</v>
      </c>
      <c r="L970" s="5">
        <v>6.1</v>
      </c>
      <c r="M970" t="str" cm="1">
        <f t="array" ref="M970">_xlfn.IFS(L970&lt;=2,"Flop",L970&lt;=5,"Average",L970&lt;=7,"Hit",L970&lt;=9,"Superhit",L970&gt;9,"BlockBuster")</f>
        <v>Hit</v>
      </c>
      <c r="N970" s="6">
        <v>102902</v>
      </c>
      <c r="O970" s="6" t="str" cm="1">
        <f t="array" ref="O970">_xlfn.IFS(N970&lt;=100000,"Low",N970&lt;=500000,"Median",N970&lt;=1500000,"High",N970&gt;1500000,"Very High")</f>
        <v>Median</v>
      </c>
      <c r="P970">
        <v>11000000</v>
      </c>
      <c r="Q970">
        <v>90449929</v>
      </c>
      <c r="R970">
        <f t="shared" si="152"/>
        <v>79449929</v>
      </c>
      <c r="S970" t="str">
        <f t="shared" si="153"/>
        <v>Profit</v>
      </c>
      <c r="T970" s="1">
        <v>36760</v>
      </c>
      <c r="U970" t="s">
        <v>2446</v>
      </c>
      <c r="V970" s="14">
        <v>36760</v>
      </c>
      <c r="W970" t="str">
        <f t="shared" si="154"/>
        <v>August</v>
      </c>
      <c r="X970" s="4" t="str">
        <f t="shared" si="155"/>
        <v>2000</v>
      </c>
      <c r="Y970" s="6">
        <f t="shared" si="156"/>
        <v>2000</v>
      </c>
      <c r="Z970" s="4" t="str">
        <f t="shared" si="157"/>
        <v>22</v>
      </c>
      <c r="AA970" s="6">
        <f t="shared" si="158"/>
        <v>22</v>
      </c>
      <c r="AB970" t="str">
        <f t="shared" si="159"/>
        <v>Tuesday</v>
      </c>
    </row>
    <row r="971" spans="1:28" x14ac:dyDescent="0.25">
      <c r="A971" s="3" t="s">
        <v>2447</v>
      </c>
      <c r="B971" t="s">
        <v>2448</v>
      </c>
      <c r="C971" s="3" t="s">
        <v>2448</v>
      </c>
      <c r="D971" s="6">
        <v>0</v>
      </c>
      <c r="E971" s="6">
        <v>88</v>
      </c>
      <c r="F971" s="6">
        <f t="shared" si="150"/>
        <v>1</v>
      </c>
      <c r="G971" s="6">
        <f t="shared" si="151"/>
        <v>28</v>
      </c>
      <c r="H971" s="6" t="str" cm="1">
        <f t="array" ref="H971">_xlfn.IFS(E971&lt;=80,"Series",E971&lt;=120,"TV Movie",E971&gt;120,"Long Movie")</f>
        <v>TV Movie</v>
      </c>
      <c r="I971" t="s">
        <v>132</v>
      </c>
      <c r="J971" t="s">
        <v>8157</v>
      </c>
      <c r="K971" t="s">
        <v>5802</v>
      </c>
      <c r="L971" s="5">
        <v>5.7</v>
      </c>
      <c r="M971" t="str" cm="1">
        <f t="array" ref="M971">_xlfn.IFS(L971&lt;=2,"Flop",L971&lt;=5,"Average",L971&lt;=7,"Hit",L971&lt;=9,"Superhit",L971&gt;9,"BlockBuster")</f>
        <v>Hit</v>
      </c>
      <c r="N971" s="6">
        <v>78700</v>
      </c>
      <c r="O971" s="6" t="str" cm="1">
        <f t="array" ref="O971">_xlfn.IFS(N971&lt;=100000,"Low",N971&lt;=500000,"Median",N971&lt;=1500000,"High",N971&gt;1500000,"Very High")</f>
        <v>Low</v>
      </c>
      <c r="P971">
        <v>17000000</v>
      </c>
      <c r="Q971">
        <v>92938755</v>
      </c>
      <c r="R971">
        <f t="shared" si="152"/>
        <v>75938755</v>
      </c>
      <c r="S971" t="str">
        <f t="shared" si="153"/>
        <v>Profit</v>
      </c>
      <c r="T971" s="1">
        <v>36496</v>
      </c>
      <c r="U971" t="s">
        <v>2449</v>
      </c>
      <c r="V971" s="14">
        <v>36496</v>
      </c>
      <c r="W971" t="str">
        <f t="shared" si="154"/>
        <v>December</v>
      </c>
      <c r="X971" s="4" t="str">
        <f t="shared" si="155"/>
        <v>1999</v>
      </c>
      <c r="Y971" s="6">
        <f t="shared" si="156"/>
        <v>1999</v>
      </c>
      <c r="Z971" s="4" t="str">
        <f t="shared" si="157"/>
        <v>2</v>
      </c>
      <c r="AA971" s="6">
        <f t="shared" si="158"/>
        <v>2</v>
      </c>
      <c r="AB971" t="str">
        <f t="shared" si="159"/>
        <v>Thursday</v>
      </c>
    </row>
    <row r="972" spans="1:28" x14ac:dyDescent="0.25">
      <c r="A972" s="3" t="s">
        <v>2450</v>
      </c>
      <c r="B972" t="s">
        <v>2451</v>
      </c>
      <c r="C972" s="3" t="s">
        <v>2451</v>
      </c>
      <c r="D972" s="6">
        <v>0</v>
      </c>
      <c r="E972" s="6">
        <v>112</v>
      </c>
      <c r="F972" s="6">
        <f t="shared" si="150"/>
        <v>1</v>
      </c>
      <c r="G972" s="6">
        <f t="shared" si="151"/>
        <v>52</v>
      </c>
      <c r="H972" s="6" t="str" cm="1">
        <f t="array" ref="H972">_xlfn.IFS(E972&lt;=80,"Series",E972&lt;=120,"TV Movie",E972&gt;120,"Long Movie")</f>
        <v>TV Movie</v>
      </c>
      <c r="I972" t="s">
        <v>145</v>
      </c>
      <c r="J972" t="s">
        <v>8165</v>
      </c>
      <c r="K972" t="s">
        <v>8157</v>
      </c>
      <c r="L972" s="5">
        <v>6.2</v>
      </c>
      <c r="M972" t="str" cm="1">
        <f t="array" ref="M972">_xlfn.IFS(L972&lt;=2,"Flop",L972&lt;=5,"Average",L972&lt;=7,"Hit",L972&lt;=9,"Superhit",L972&gt;9,"BlockBuster")</f>
        <v>Hit</v>
      </c>
      <c r="N972" s="6">
        <v>65053</v>
      </c>
      <c r="O972" s="6" t="str" cm="1">
        <f t="array" ref="O972">_xlfn.IFS(N972&lt;=100000,"Low",N972&lt;=500000,"Median",N972&lt;=1500000,"High",N972&gt;1500000,"Very High")</f>
        <v>Low</v>
      </c>
      <c r="P972">
        <v>13000000</v>
      </c>
      <c r="Q972">
        <v>131706809</v>
      </c>
      <c r="R972">
        <f t="shared" si="152"/>
        <v>118706809</v>
      </c>
      <c r="S972" t="str">
        <f t="shared" si="153"/>
        <v>Profit</v>
      </c>
      <c r="T972" s="1">
        <v>36900</v>
      </c>
      <c r="U972" t="s">
        <v>2452</v>
      </c>
      <c r="V972" s="14">
        <v>36900</v>
      </c>
      <c r="W972" t="str">
        <f t="shared" si="154"/>
        <v>January</v>
      </c>
      <c r="X972" s="4" t="str">
        <f t="shared" si="155"/>
        <v>2001</v>
      </c>
      <c r="Y972" s="6">
        <f t="shared" si="156"/>
        <v>2001</v>
      </c>
      <c r="Z972" s="4" t="str">
        <f t="shared" si="157"/>
        <v>9</v>
      </c>
      <c r="AA972" s="6">
        <f t="shared" si="158"/>
        <v>9</v>
      </c>
      <c r="AB972" t="str">
        <f t="shared" si="159"/>
        <v>Tuesday</v>
      </c>
    </row>
    <row r="973" spans="1:28" x14ac:dyDescent="0.25">
      <c r="A973" s="3" t="s">
        <v>2453</v>
      </c>
      <c r="B973" t="s">
        <v>2454</v>
      </c>
      <c r="C973" s="3" t="s">
        <v>2454</v>
      </c>
      <c r="D973" s="6">
        <v>0</v>
      </c>
      <c r="E973" s="6">
        <v>97</v>
      </c>
      <c r="F973" s="6">
        <f t="shared" si="150"/>
        <v>1</v>
      </c>
      <c r="G973" s="6">
        <f t="shared" si="151"/>
        <v>37</v>
      </c>
      <c r="H973" s="6" t="str" cm="1">
        <f t="array" ref="H973">_xlfn.IFS(E973&lt;=80,"Series",E973&lt;=120,"TV Movie",E973&gt;120,"Long Movie")</f>
        <v>TV Movie</v>
      </c>
      <c r="I973" t="s">
        <v>5529</v>
      </c>
      <c r="J973" t="s">
        <v>8166</v>
      </c>
      <c r="K973" t="s">
        <v>3857</v>
      </c>
      <c r="L973" s="5">
        <v>6.6</v>
      </c>
      <c r="M973" t="str" cm="1">
        <f t="array" ref="M973">_xlfn.IFS(L973&lt;=2,"Flop",L973&lt;=5,"Average",L973&lt;=7,"Hit",L973&lt;=9,"Superhit",L973&gt;9,"BlockBuster")</f>
        <v>Hit</v>
      </c>
      <c r="N973" s="6">
        <v>74446</v>
      </c>
      <c r="O973" s="6" t="str" cm="1">
        <f t="array" ref="O973">_xlfn.IFS(N973&lt;=100000,"Low",N973&lt;=500000,"Median",N973&lt;=1500000,"High",N973&gt;1500000,"Very High")</f>
        <v>Low</v>
      </c>
      <c r="P973">
        <v>23000000</v>
      </c>
      <c r="Q973">
        <v>36642838</v>
      </c>
      <c r="R973">
        <f t="shared" si="152"/>
        <v>13642838</v>
      </c>
      <c r="S973" t="str">
        <f t="shared" si="153"/>
        <v>Profit</v>
      </c>
      <c r="T973" s="1">
        <v>37143</v>
      </c>
      <c r="U973" t="s">
        <v>2074</v>
      </c>
      <c r="V973" s="14">
        <v>37143</v>
      </c>
      <c r="W973" t="str">
        <f t="shared" si="154"/>
        <v>September</v>
      </c>
      <c r="X973" s="4" t="str">
        <f t="shared" si="155"/>
        <v>2001</v>
      </c>
      <c r="Y973" s="6">
        <f t="shared" si="156"/>
        <v>2001</v>
      </c>
      <c r="Z973" s="4" t="str">
        <f t="shared" si="157"/>
        <v>9</v>
      </c>
      <c r="AA973" s="6">
        <f t="shared" si="158"/>
        <v>9</v>
      </c>
      <c r="AB973" t="str">
        <f t="shared" si="159"/>
        <v>Sunday</v>
      </c>
    </row>
    <row r="974" spans="1:28" x14ac:dyDescent="0.25">
      <c r="A974" s="3" t="s">
        <v>2455</v>
      </c>
      <c r="B974" t="s">
        <v>2456</v>
      </c>
      <c r="C974" s="3" t="s">
        <v>2456</v>
      </c>
      <c r="D974" s="6">
        <v>0</v>
      </c>
      <c r="E974" s="6">
        <v>109</v>
      </c>
      <c r="F974" s="6">
        <f t="shared" si="150"/>
        <v>1</v>
      </c>
      <c r="G974" s="6">
        <f t="shared" si="151"/>
        <v>49</v>
      </c>
      <c r="H974" s="6" t="str" cm="1">
        <f t="array" ref="H974">_xlfn.IFS(E974&lt;=80,"Series",E974&lt;=120,"TV Movie",E974&gt;120,"Long Movie")</f>
        <v>TV Movie</v>
      </c>
      <c r="I974" t="s">
        <v>5529</v>
      </c>
      <c r="J974" t="s">
        <v>145</v>
      </c>
      <c r="K974" t="s">
        <v>8161</v>
      </c>
      <c r="L974" s="5">
        <v>7.9</v>
      </c>
      <c r="M974" t="str" cm="1">
        <f t="array" ref="M974">_xlfn.IFS(L974&lt;=2,"Flop",L974&lt;=5,"Average",L974&lt;=7,"Hit",L974&lt;=9,"Superhit",L974&gt;9,"BlockBuster")</f>
        <v>Superhit</v>
      </c>
      <c r="N974" s="6">
        <v>520165</v>
      </c>
      <c r="O974" s="6" t="str" cm="1">
        <f t="array" ref="O974">_xlfn.IFS(N974&lt;=100000,"Low",N974&lt;=500000,"Median",N974&lt;=1500000,"High",N974&gt;1500000,"Very High")</f>
        <v>High</v>
      </c>
      <c r="P974">
        <v>76000000</v>
      </c>
      <c r="Q974">
        <v>70595464</v>
      </c>
      <c r="R974">
        <f t="shared" si="152"/>
        <v>-5404536</v>
      </c>
      <c r="S974" t="str">
        <f t="shared" si="153"/>
        <v>Loss</v>
      </c>
      <c r="T974" s="1">
        <v>38963</v>
      </c>
      <c r="U974" t="s">
        <v>1771</v>
      </c>
      <c r="V974" s="14">
        <v>38963</v>
      </c>
      <c r="W974" t="str">
        <f t="shared" si="154"/>
        <v>September</v>
      </c>
      <c r="X974" s="4" t="str">
        <f t="shared" si="155"/>
        <v>2006</v>
      </c>
      <c r="Y974" s="6">
        <f t="shared" si="156"/>
        <v>2006</v>
      </c>
      <c r="Z974" s="4" t="str">
        <f t="shared" si="157"/>
        <v>3</v>
      </c>
      <c r="AA974" s="6">
        <f t="shared" si="158"/>
        <v>3</v>
      </c>
      <c r="AB974" t="str">
        <f t="shared" si="159"/>
        <v>Sunday</v>
      </c>
    </row>
    <row r="975" spans="1:28" x14ac:dyDescent="0.25">
      <c r="A975" s="3" t="s">
        <v>2457</v>
      </c>
      <c r="B975" t="s">
        <v>2458</v>
      </c>
      <c r="C975" s="3" t="s">
        <v>2458</v>
      </c>
      <c r="D975" s="6">
        <v>0</v>
      </c>
      <c r="E975" s="6">
        <v>127</v>
      </c>
      <c r="F975" s="6">
        <f t="shared" si="150"/>
        <v>2</v>
      </c>
      <c r="G975" s="6">
        <f t="shared" si="151"/>
        <v>7</v>
      </c>
      <c r="H975" s="6" t="str" cm="1">
        <f t="array" ref="H975">_xlfn.IFS(E975&lt;=80,"Series",E975&lt;=120,"TV Movie",E975&gt;120,"Long Movie")</f>
        <v>Long Movie</v>
      </c>
      <c r="I975" t="s">
        <v>132</v>
      </c>
      <c r="J975" t="s">
        <v>8156</v>
      </c>
      <c r="K975" t="s">
        <v>8157</v>
      </c>
      <c r="L975" s="5">
        <v>6.4</v>
      </c>
      <c r="M975" t="str" cm="1">
        <f t="array" ref="M975">_xlfn.IFS(L975&lt;=2,"Flop",L975&lt;=5,"Average",L975&lt;=7,"Hit",L975&lt;=9,"Superhit",L975&gt;9,"BlockBuster")</f>
        <v>Hit</v>
      </c>
      <c r="N975" s="6">
        <v>218108</v>
      </c>
      <c r="O975" s="6" t="str" cm="1">
        <f t="array" ref="O975">_xlfn.IFS(N975&lt;=100000,"Low",N975&lt;=500000,"Median",N975&lt;=1500000,"High",N975&gt;1500000,"Very High")</f>
        <v>Median</v>
      </c>
      <c r="P975">
        <v>70000000</v>
      </c>
      <c r="Q975">
        <v>374111707</v>
      </c>
      <c r="R975">
        <f t="shared" si="152"/>
        <v>304111707</v>
      </c>
      <c r="S975" t="str">
        <f t="shared" si="153"/>
        <v>Profit</v>
      </c>
      <c r="T975" s="1">
        <v>36873</v>
      </c>
      <c r="U975" t="s">
        <v>2459</v>
      </c>
      <c r="V975" s="14">
        <v>36873</v>
      </c>
      <c r="W975" t="str">
        <f t="shared" si="154"/>
        <v>December</v>
      </c>
      <c r="X975" s="4" t="str">
        <f t="shared" si="155"/>
        <v>2000</v>
      </c>
      <c r="Y975" s="6">
        <f t="shared" si="156"/>
        <v>2000</v>
      </c>
      <c r="Z975" s="4" t="str">
        <f t="shared" si="157"/>
        <v>13</v>
      </c>
      <c r="AA975" s="6">
        <f t="shared" si="158"/>
        <v>13</v>
      </c>
      <c r="AB975" t="str">
        <f t="shared" si="159"/>
        <v>Wednesday</v>
      </c>
    </row>
    <row r="976" spans="1:28" x14ac:dyDescent="0.25">
      <c r="A976" s="3" t="s">
        <v>2460</v>
      </c>
      <c r="B976" t="s">
        <v>2461</v>
      </c>
      <c r="C976" s="3" t="s">
        <v>2461</v>
      </c>
      <c r="D976" s="6">
        <v>0</v>
      </c>
      <c r="E976" s="6">
        <v>99</v>
      </c>
      <c r="F976" s="6">
        <f t="shared" si="150"/>
        <v>1</v>
      </c>
      <c r="G976" s="6">
        <f t="shared" si="151"/>
        <v>39</v>
      </c>
      <c r="H976" s="6" t="str" cm="1">
        <f t="array" ref="H976">_xlfn.IFS(E976&lt;=80,"Series",E976&lt;=120,"TV Movie",E976&gt;120,"Long Movie")</f>
        <v>TV Movie</v>
      </c>
      <c r="I976" t="s">
        <v>5529</v>
      </c>
      <c r="J976" t="s">
        <v>132</v>
      </c>
      <c r="K976" t="s">
        <v>8162</v>
      </c>
      <c r="L976" s="5">
        <v>5.2</v>
      </c>
      <c r="M976" t="str" cm="1">
        <f t="array" ref="M976">_xlfn.IFS(L976&lt;=2,"Flop",L976&lt;=5,"Average",L976&lt;=7,"Hit",L976&lt;=9,"Superhit",L976&gt;9,"BlockBuster")</f>
        <v>Hit</v>
      </c>
      <c r="N976" s="6">
        <v>89418</v>
      </c>
      <c r="O976" s="6" t="str" cm="1">
        <f t="array" ref="O976">_xlfn.IFS(N976&lt;=100000,"Low",N976&lt;=500000,"Median",N976&lt;=1500000,"High",N976&gt;1500000,"Very High")</f>
        <v>Low</v>
      </c>
      <c r="P976">
        <v>30000000</v>
      </c>
      <c r="Q976">
        <v>173959438</v>
      </c>
      <c r="R976">
        <f t="shared" si="152"/>
        <v>143959438</v>
      </c>
      <c r="S976" t="str">
        <f t="shared" si="153"/>
        <v>Profit</v>
      </c>
      <c r="T976" s="1">
        <v>36677</v>
      </c>
      <c r="U976" t="s">
        <v>1782</v>
      </c>
      <c r="V976" s="14">
        <v>36677</v>
      </c>
      <c r="W976" t="str">
        <f t="shared" si="154"/>
        <v>May</v>
      </c>
      <c r="X976" s="4" t="str">
        <f t="shared" si="155"/>
        <v>2000</v>
      </c>
      <c r="Y976" s="6">
        <f t="shared" si="156"/>
        <v>2000</v>
      </c>
      <c r="Z976" s="4" t="str">
        <f t="shared" si="157"/>
        <v>31</v>
      </c>
      <c r="AA976" s="6">
        <f t="shared" si="158"/>
        <v>31</v>
      </c>
      <c r="AB976" t="str">
        <f t="shared" si="159"/>
        <v>Wednesday</v>
      </c>
    </row>
    <row r="977" spans="1:28" x14ac:dyDescent="0.25">
      <c r="A977" s="3" t="s">
        <v>2462</v>
      </c>
      <c r="B977" t="s">
        <v>2463</v>
      </c>
      <c r="C977" s="3" t="s">
        <v>2463</v>
      </c>
      <c r="D977" s="6">
        <v>0</v>
      </c>
      <c r="E977" s="6">
        <v>113</v>
      </c>
      <c r="F977" s="6">
        <f t="shared" si="150"/>
        <v>1</v>
      </c>
      <c r="G977" s="6">
        <f t="shared" si="151"/>
        <v>53</v>
      </c>
      <c r="H977" s="6" t="str" cm="1">
        <f t="array" ref="H977">_xlfn.IFS(E977&lt;=80,"Series",E977&lt;=120,"TV Movie",E977&gt;120,"Long Movie")</f>
        <v>TV Movie</v>
      </c>
      <c r="I977" t="s">
        <v>8166</v>
      </c>
      <c r="J977" t="s">
        <v>3857</v>
      </c>
      <c r="K977" t="s">
        <v>5802</v>
      </c>
      <c r="L977" s="5">
        <v>8.4</v>
      </c>
      <c r="M977" t="str" cm="1">
        <f t="array" ref="M977">_xlfn.IFS(L977&lt;=2,"Flop",L977&lt;=5,"Average",L977&lt;=7,"Hit",L977&lt;=9,"Superhit",L977&gt;9,"BlockBuster")</f>
        <v>Superhit</v>
      </c>
      <c r="N977" s="6">
        <v>1294446</v>
      </c>
      <c r="O977" s="6" t="str" cm="1">
        <f t="array" ref="O977">_xlfn.IFS(N977&lt;=100000,"Low",N977&lt;=500000,"Median",N977&lt;=1500000,"High",N977&gt;1500000,"Very High")</f>
        <v>High</v>
      </c>
      <c r="P977">
        <v>9000000</v>
      </c>
      <c r="Q977">
        <v>40047078</v>
      </c>
      <c r="R977">
        <f t="shared" si="152"/>
        <v>31047078</v>
      </c>
      <c r="S977" t="str">
        <f t="shared" si="153"/>
        <v>Profit</v>
      </c>
      <c r="T977" s="1">
        <v>36774</v>
      </c>
      <c r="U977" t="s">
        <v>2229</v>
      </c>
      <c r="V977" s="14">
        <v>36774</v>
      </c>
      <c r="W977" t="str">
        <f t="shared" si="154"/>
        <v>September</v>
      </c>
      <c r="X977" s="4" t="str">
        <f t="shared" si="155"/>
        <v>2000</v>
      </c>
      <c r="Y977" s="6">
        <f t="shared" si="156"/>
        <v>2000</v>
      </c>
      <c r="Z977" s="4" t="str">
        <f t="shared" si="157"/>
        <v>5</v>
      </c>
      <c r="AA977" s="6">
        <f t="shared" si="158"/>
        <v>5</v>
      </c>
      <c r="AB977" t="str">
        <f t="shared" si="159"/>
        <v>Tuesday</v>
      </c>
    </row>
    <row r="978" spans="1:28" x14ac:dyDescent="0.25">
      <c r="A978" s="3" t="s">
        <v>2464</v>
      </c>
      <c r="B978" t="s">
        <v>2465</v>
      </c>
      <c r="C978" s="3" t="s">
        <v>2465</v>
      </c>
      <c r="D978" s="6">
        <v>0</v>
      </c>
      <c r="E978" s="6">
        <v>130</v>
      </c>
      <c r="F978" s="6">
        <f t="shared" si="150"/>
        <v>2</v>
      </c>
      <c r="G978" s="6">
        <f t="shared" si="151"/>
        <v>10</v>
      </c>
      <c r="H978" s="6" t="str" cm="1">
        <f t="array" ref="H978">_xlfn.IFS(E978&lt;=80,"Series",E978&lt;=120,"TV Movie",E978&gt;120,"Long Movie")</f>
        <v>Long Movie</v>
      </c>
      <c r="I978" t="s">
        <v>5529</v>
      </c>
      <c r="J978" t="s">
        <v>8158</v>
      </c>
      <c r="K978" t="s">
        <v>8156</v>
      </c>
      <c r="L978" s="5">
        <v>6.4</v>
      </c>
      <c r="M978" t="str" cm="1">
        <f t="array" ref="M978">_xlfn.IFS(L978&lt;=2,"Flop",L978&lt;=5,"Average",L978&lt;=7,"Hit",L978&lt;=9,"Superhit",L978&gt;9,"BlockBuster")</f>
        <v>Hit</v>
      </c>
      <c r="N978" s="6">
        <v>340423</v>
      </c>
      <c r="O978" s="6" t="str" cm="1">
        <f t="array" ref="O978">_xlfn.IFS(N978&lt;=100000,"Low",N978&lt;=500000,"Median",N978&lt;=1500000,"High",N978&gt;1500000,"Very High")</f>
        <v>Median</v>
      </c>
      <c r="P978">
        <v>98000000</v>
      </c>
      <c r="Q978">
        <v>443280904</v>
      </c>
      <c r="R978">
        <f t="shared" si="152"/>
        <v>345280904</v>
      </c>
      <c r="S978" t="str">
        <f t="shared" si="153"/>
        <v>Profit</v>
      </c>
      <c r="T978" s="1">
        <v>37010</v>
      </c>
      <c r="U978" t="s">
        <v>1892</v>
      </c>
      <c r="V978" s="14">
        <v>37010</v>
      </c>
      <c r="W978" t="str">
        <f t="shared" si="154"/>
        <v>April</v>
      </c>
      <c r="X978" s="4" t="str">
        <f t="shared" si="155"/>
        <v>2001</v>
      </c>
      <c r="Y978" s="6">
        <f t="shared" si="156"/>
        <v>2001</v>
      </c>
      <c r="Z978" s="4" t="str">
        <f t="shared" si="157"/>
        <v>29</v>
      </c>
      <c r="AA978" s="6">
        <f t="shared" si="158"/>
        <v>29</v>
      </c>
      <c r="AB978" t="str">
        <f t="shared" si="159"/>
        <v>Sunday</v>
      </c>
    </row>
    <row r="979" spans="1:28" x14ac:dyDescent="0.25">
      <c r="A979" s="3" t="s">
        <v>2466</v>
      </c>
      <c r="B979" t="s">
        <v>2467</v>
      </c>
      <c r="C979" s="3" t="s">
        <v>2467</v>
      </c>
      <c r="D979" s="6">
        <v>0</v>
      </c>
      <c r="E979" s="6">
        <v>103</v>
      </c>
      <c r="F979" s="6">
        <f t="shared" si="150"/>
        <v>1</v>
      </c>
      <c r="G979" s="6">
        <f t="shared" si="151"/>
        <v>43</v>
      </c>
      <c r="H979" s="6" t="str" cm="1">
        <f t="array" ref="H979">_xlfn.IFS(E979&lt;=80,"Series",E979&lt;=120,"TV Movie",E979&gt;120,"Long Movie")</f>
        <v>TV Movie</v>
      </c>
      <c r="I979" t="s">
        <v>132</v>
      </c>
      <c r="J979" t="s">
        <v>8157</v>
      </c>
      <c r="K979" t="s">
        <v>5802</v>
      </c>
      <c r="L979" s="5">
        <v>5.3</v>
      </c>
      <c r="M979" t="str" cm="1">
        <f t="array" ref="M979">_xlfn.IFS(L979&lt;=2,"Flop",L979&lt;=5,"Average",L979&lt;=7,"Hit",L979&lt;=9,"Superhit",L979&gt;9,"BlockBuster")</f>
        <v>Hit</v>
      </c>
      <c r="N979" s="6">
        <v>84871</v>
      </c>
      <c r="O979" s="6" t="str" cm="1">
        <f t="array" ref="O979">_xlfn.IFS(N979&lt;=100000,"Low",N979&lt;=500000,"Median",N979&lt;=1500000,"High",N979&gt;1500000,"Very High")</f>
        <v>Low</v>
      </c>
      <c r="P979">
        <v>35000000</v>
      </c>
      <c r="Q979">
        <v>94728529</v>
      </c>
      <c r="R979">
        <f t="shared" si="152"/>
        <v>59728529</v>
      </c>
      <c r="S979" t="str">
        <f t="shared" si="153"/>
        <v>Profit</v>
      </c>
      <c r="T979" s="1">
        <v>36917</v>
      </c>
      <c r="U979" t="s">
        <v>2468</v>
      </c>
      <c r="V979" s="14">
        <v>36917</v>
      </c>
      <c r="W979" t="str">
        <f t="shared" si="154"/>
        <v>January</v>
      </c>
      <c r="X979" s="4" t="str">
        <f t="shared" si="155"/>
        <v>2001</v>
      </c>
      <c r="Y979" s="6">
        <f t="shared" si="156"/>
        <v>2001</v>
      </c>
      <c r="Z979" s="4" t="str">
        <f t="shared" si="157"/>
        <v>26</v>
      </c>
      <c r="AA979" s="6">
        <f t="shared" si="158"/>
        <v>26</v>
      </c>
      <c r="AB979" t="str">
        <f t="shared" si="159"/>
        <v>Friday</v>
      </c>
    </row>
    <row r="980" spans="1:28" x14ac:dyDescent="0.25">
      <c r="A980" s="3" t="s">
        <v>2469</v>
      </c>
      <c r="B980" t="s">
        <v>2470</v>
      </c>
      <c r="C980" s="3" t="s">
        <v>2470</v>
      </c>
      <c r="D980" s="6">
        <v>0</v>
      </c>
      <c r="E980" s="6">
        <v>107</v>
      </c>
      <c r="F980" s="6">
        <f t="shared" si="150"/>
        <v>1</v>
      </c>
      <c r="G980" s="6">
        <f t="shared" si="151"/>
        <v>47</v>
      </c>
      <c r="H980" s="6" t="str" cm="1">
        <f t="array" ref="H980">_xlfn.IFS(E980&lt;=80,"Series",E980&lt;=120,"TV Movie",E980&gt;120,"Long Movie")</f>
        <v>TV Movie</v>
      </c>
      <c r="I980" t="s">
        <v>8162</v>
      </c>
      <c r="J980" t="s">
        <v>83</v>
      </c>
      <c r="K980" t="s">
        <v>8161</v>
      </c>
      <c r="L980" s="5">
        <v>6.4</v>
      </c>
      <c r="M980" t="str" cm="1">
        <f t="array" ref="M980">_xlfn.IFS(L980&lt;=2,"Flop",L980&lt;=5,"Average",L980&lt;=7,"Hit",L980&lt;=9,"Superhit",L980&gt;9,"BlockBuster")</f>
        <v>Hit</v>
      </c>
      <c r="N980" s="6">
        <v>107334</v>
      </c>
      <c r="O980" s="6" t="str" cm="1">
        <f t="array" ref="O980">_xlfn.IFS(N980&lt;=100000,"Low",N980&lt;=500000,"Median",N980&lt;=1500000,"High",N980&gt;1500000,"Very High")</f>
        <v>Median</v>
      </c>
      <c r="P980">
        <v>33000000</v>
      </c>
      <c r="Q980">
        <v>104155843</v>
      </c>
      <c r="R980">
        <f t="shared" si="152"/>
        <v>71155843</v>
      </c>
      <c r="S980" t="str">
        <f t="shared" si="153"/>
        <v>Profit</v>
      </c>
      <c r="T980" s="1">
        <v>36755</v>
      </c>
      <c r="U980" t="s">
        <v>2471</v>
      </c>
      <c r="V980" s="14">
        <v>36755</v>
      </c>
      <c r="W980" t="str">
        <f t="shared" si="154"/>
        <v>August</v>
      </c>
      <c r="X980" s="4" t="str">
        <f t="shared" si="155"/>
        <v>2000</v>
      </c>
      <c r="Y980" s="6">
        <f t="shared" si="156"/>
        <v>2000</v>
      </c>
      <c r="Z980" s="4" t="str">
        <f t="shared" si="157"/>
        <v>17</v>
      </c>
      <c r="AA980" s="6">
        <f t="shared" si="158"/>
        <v>17</v>
      </c>
      <c r="AB980" t="str">
        <f t="shared" si="159"/>
        <v>Thursday</v>
      </c>
    </row>
    <row r="981" spans="1:28" x14ac:dyDescent="0.25">
      <c r="A981" s="3" t="s">
        <v>2472</v>
      </c>
      <c r="B981" t="s">
        <v>2473</v>
      </c>
      <c r="C981" s="3" t="s">
        <v>2473</v>
      </c>
      <c r="D981" s="6">
        <v>0</v>
      </c>
      <c r="E981" s="6">
        <v>108</v>
      </c>
      <c r="F981" s="6">
        <f t="shared" si="150"/>
        <v>1</v>
      </c>
      <c r="G981" s="6">
        <f t="shared" si="151"/>
        <v>48</v>
      </c>
      <c r="H981" s="6" t="str" cm="1">
        <f t="array" ref="H981">_xlfn.IFS(E981&lt;=80,"Series",E981&lt;=120,"TV Movie",E981&gt;120,"Long Movie")</f>
        <v>TV Movie</v>
      </c>
      <c r="I981" t="s">
        <v>145</v>
      </c>
      <c r="J981" t="s">
        <v>8156</v>
      </c>
      <c r="K981" t="s">
        <v>83</v>
      </c>
      <c r="L981" s="5">
        <v>6.8</v>
      </c>
      <c r="M981" t="str" cm="1">
        <f t="array" ref="M981">_xlfn.IFS(L981&lt;=2,"Flop",L981&lt;=5,"Average",L981&lt;=7,"Hit",L981&lt;=9,"Superhit",L981&gt;9,"BlockBuster")</f>
        <v>Hit</v>
      </c>
      <c r="N981" s="6">
        <v>51152</v>
      </c>
      <c r="O981" s="6" t="str" cm="1">
        <f t="array" ref="O981">_xlfn.IFS(N981&lt;=100000,"Low",N981&lt;=500000,"Median",N981&lt;=1500000,"High",N981&gt;1500000,"Very High")</f>
        <v>Low</v>
      </c>
      <c r="P981">
        <v>5000000</v>
      </c>
      <c r="Q981">
        <v>2554</v>
      </c>
      <c r="R981">
        <f t="shared" si="152"/>
        <v>-4997446</v>
      </c>
      <c r="S981" t="str">
        <f t="shared" si="153"/>
        <v>Loss</v>
      </c>
      <c r="T981" s="1">
        <v>36739</v>
      </c>
      <c r="U981" t="s">
        <v>2474</v>
      </c>
      <c r="V981" s="14">
        <v>36739</v>
      </c>
      <c r="W981" t="str">
        <f t="shared" si="154"/>
        <v>August</v>
      </c>
      <c r="X981" s="4" t="str">
        <f t="shared" si="155"/>
        <v>2000</v>
      </c>
      <c r="Y981" s="6">
        <f t="shared" si="156"/>
        <v>2000</v>
      </c>
      <c r="Z981" s="4" t="str">
        <f t="shared" si="157"/>
        <v>1</v>
      </c>
      <c r="AA981" s="6">
        <f t="shared" si="158"/>
        <v>1</v>
      </c>
      <c r="AB981" t="str">
        <f t="shared" si="159"/>
        <v>Tuesday</v>
      </c>
    </row>
    <row r="982" spans="1:28" x14ac:dyDescent="0.25">
      <c r="A982" s="3" t="s">
        <v>2475</v>
      </c>
      <c r="B982" t="s">
        <v>2476</v>
      </c>
      <c r="C982" s="3" t="s">
        <v>2476</v>
      </c>
      <c r="D982" s="6">
        <v>0</v>
      </c>
      <c r="E982" s="6">
        <v>113</v>
      </c>
      <c r="F982" s="6">
        <f t="shared" si="150"/>
        <v>1</v>
      </c>
      <c r="G982" s="6">
        <f t="shared" si="151"/>
        <v>53</v>
      </c>
      <c r="H982" s="6" t="str" cm="1">
        <f t="array" ref="H982">_xlfn.IFS(E982&lt;=80,"Series",E982&lt;=120,"TV Movie",E982&gt;120,"Long Movie")</f>
        <v>TV Movie</v>
      </c>
      <c r="I982" t="s">
        <v>8160</v>
      </c>
      <c r="J982" t="s">
        <v>145</v>
      </c>
      <c r="K982" t="s">
        <v>8168</v>
      </c>
      <c r="L982" s="5">
        <v>7.8</v>
      </c>
      <c r="M982" t="str" cm="1">
        <f t="array" ref="M982">_xlfn.IFS(L982&lt;=2,"Flop",L982&lt;=5,"Average",L982&lt;=7,"Hit",L982&lt;=9,"Superhit",L982&gt;9,"BlockBuster")</f>
        <v>Superhit</v>
      </c>
      <c r="N982" s="6">
        <v>227342</v>
      </c>
      <c r="O982" s="6" t="str" cm="1">
        <f t="array" ref="O982">_xlfn.IFS(N982&lt;=100000,"Low",N982&lt;=500000,"Median",N982&lt;=1500000,"High",N982&gt;1500000,"Very High")</f>
        <v>Median</v>
      </c>
      <c r="P982">
        <v>30000000</v>
      </c>
      <c r="Q982">
        <v>136771683</v>
      </c>
      <c r="R982">
        <f t="shared" si="152"/>
        <v>106771683</v>
      </c>
      <c r="S982" t="str">
        <f t="shared" si="153"/>
        <v>Profit</v>
      </c>
      <c r="T982" s="1">
        <v>36792</v>
      </c>
      <c r="U982" t="s">
        <v>2477</v>
      </c>
      <c r="V982" s="14">
        <v>36792</v>
      </c>
      <c r="W982" t="str">
        <f t="shared" si="154"/>
        <v>September</v>
      </c>
      <c r="X982" s="4" t="str">
        <f t="shared" si="155"/>
        <v>2000</v>
      </c>
      <c r="Y982" s="6">
        <f t="shared" si="156"/>
        <v>2000</v>
      </c>
      <c r="Z982" s="4" t="str">
        <f t="shared" si="157"/>
        <v>23</v>
      </c>
      <c r="AA982" s="6">
        <f t="shared" si="158"/>
        <v>23</v>
      </c>
      <c r="AB982" t="str">
        <f t="shared" si="159"/>
        <v>Saturday</v>
      </c>
    </row>
    <row r="983" spans="1:28" x14ac:dyDescent="0.25">
      <c r="A983" s="3" t="s">
        <v>2478</v>
      </c>
      <c r="B983" t="s">
        <v>2479</v>
      </c>
      <c r="C983" s="3" t="s">
        <v>2479</v>
      </c>
      <c r="D983" s="6">
        <v>0</v>
      </c>
      <c r="E983" s="6">
        <v>92</v>
      </c>
      <c r="F983" s="6">
        <f t="shared" si="150"/>
        <v>1</v>
      </c>
      <c r="G983" s="6">
        <f t="shared" si="151"/>
        <v>32</v>
      </c>
      <c r="H983" s="6" t="str" cm="1">
        <f t="array" ref="H983">_xlfn.IFS(E983&lt;=80,"Series",E983&lt;=120,"TV Movie",E983&gt;120,"Long Movie")</f>
        <v>TV Movie</v>
      </c>
      <c r="I983" t="s">
        <v>5529</v>
      </c>
      <c r="J983" t="s">
        <v>83</v>
      </c>
      <c r="K983" t="s">
        <v>8161</v>
      </c>
      <c r="L983" s="5">
        <v>4.4000000000000004</v>
      </c>
      <c r="M983" t="str" cm="1">
        <f t="array" ref="M983">_xlfn.IFS(L983&lt;=2,"Flop",L983&lt;=5,"Average",L983&lt;=7,"Hit",L983&lt;=9,"Superhit",L983&gt;9,"BlockBuster")</f>
        <v>Average</v>
      </c>
      <c r="N983" s="6">
        <v>60406</v>
      </c>
      <c r="O983" s="6" t="str" cm="1">
        <f t="array" ref="O983">_xlfn.IFS(N983&lt;=100000,"Low",N983&lt;=500000,"Median",N983&lt;=1500000,"High",N983&gt;1500000,"Very High")</f>
        <v>Low</v>
      </c>
      <c r="P983">
        <v>11000000</v>
      </c>
      <c r="Q983">
        <v>17077882</v>
      </c>
      <c r="R983">
        <f t="shared" si="152"/>
        <v>6077882</v>
      </c>
      <c r="S983" t="str">
        <f t="shared" si="153"/>
        <v>Profit</v>
      </c>
      <c r="T983" s="1">
        <v>37096</v>
      </c>
      <c r="U983" t="s">
        <v>2480</v>
      </c>
      <c r="V983" s="14">
        <v>37096</v>
      </c>
      <c r="W983" t="str">
        <f t="shared" si="154"/>
        <v>July</v>
      </c>
      <c r="X983" s="4" t="str">
        <f t="shared" si="155"/>
        <v>2001</v>
      </c>
      <c r="Y983" s="6">
        <f t="shared" si="156"/>
        <v>2001</v>
      </c>
      <c r="Z983" s="4" t="str">
        <f t="shared" si="157"/>
        <v>24</v>
      </c>
      <c r="AA983" s="6">
        <f t="shared" si="158"/>
        <v>24</v>
      </c>
      <c r="AB983" t="str">
        <f t="shared" si="159"/>
        <v>Tuesday</v>
      </c>
    </row>
    <row r="984" spans="1:28" x14ac:dyDescent="0.25">
      <c r="A984" s="3" t="s">
        <v>2481</v>
      </c>
      <c r="B984" t="s">
        <v>2482</v>
      </c>
      <c r="C984" s="3" t="s">
        <v>2483</v>
      </c>
      <c r="D984" s="6">
        <v>0</v>
      </c>
      <c r="E984" s="6">
        <v>122</v>
      </c>
      <c r="F984" s="6">
        <f t="shared" si="150"/>
        <v>2</v>
      </c>
      <c r="G984" s="6">
        <f t="shared" si="151"/>
        <v>2</v>
      </c>
      <c r="H984" s="6" t="str" cm="1">
        <f t="array" ref="H984">_xlfn.IFS(E984&lt;=80,"Series",E984&lt;=120,"TV Movie",E984&gt;120,"Long Movie")</f>
        <v>Long Movie</v>
      </c>
      <c r="I984" t="s">
        <v>132</v>
      </c>
      <c r="J984" t="s">
        <v>8157</v>
      </c>
      <c r="K984" t="s">
        <v>5802</v>
      </c>
      <c r="L984" s="5">
        <v>8.3000000000000007</v>
      </c>
      <c r="M984" t="str" cm="1">
        <f t="array" ref="M984">_xlfn.IFS(L984&lt;=2,"Flop",L984&lt;=5,"Average",L984&lt;=7,"Hit",L984&lt;=9,"Superhit",L984&gt;9,"BlockBuster")</f>
        <v>Superhit</v>
      </c>
      <c r="N984" s="6">
        <v>781609</v>
      </c>
      <c r="O984" s="6" t="str" cm="1">
        <f t="array" ref="O984">_xlfn.IFS(N984&lt;=100000,"Low",N984&lt;=500000,"Median",N984&lt;=1500000,"High",N984&gt;1500000,"Very High")</f>
        <v>High</v>
      </c>
      <c r="P984">
        <v>10000000</v>
      </c>
      <c r="Q984">
        <v>174276724</v>
      </c>
      <c r="R984">
        <f t="shared" si="152"/>
        <v>164276724</v>
      </c>
      <c r="S984" t="str">
        <f t="shared" si="153"/>
        <v>Profit</v>
      </c>
      <c r="T984" s="1">
        <v>37006</v>
      </c>
      <c r="U984" t="s">
        <v>1681</v>
      </c>
      <c r="V984" s="14">
        <v>37006</v>
      </c>
      <c r="W984" t="str">
        <f t="shared" si="154"/>
        <v>April</v>
      </c>
      <c r="X984" s="4" t="str">
        <f t="shared" si="155"/>
        <v>2001</v>
      </c>
      <c r="Y984" s="6">
        <f t="shared" si="156"/>
        <v>2001</v>
      </c>
      <c r="Z984" s="4" t="str">
        <f t="shared" si="157"/>
        <v>25</v>
      </c>
      <c r="AA984" s="6">
        <f t="shared" si="158"/>
        <v>25</v>
      </c>
      <c r="AB984" t="str">
        <f t="shared" si="159"/>
        <v>Wednesday</v>
      </c>
    </row>
    <row r="985" spans="1:28" x14ac:dyDescent="0.25">
      <c r="A985" s="3" t="s">
        <v>2484</v>
      </c>
      <c r="B985" t="s">
        <v>2485</v>
      </c>
      <c r="C985" s="3" t="s">
        <v>2485</v>
      </c>
      <c r="D985" s="6">
        <v>0</v>
      </c>
      <c r="E985" s="6">
        <v>84</v>
      </c>
      <c r="F985" s="6">
        <f t="shared" si="150"/>
        <v>1</v>
      </c>
      <c r="G985" s="6">
        <f t="shared" si="151"/>
        <v>24</v>
      </c>
      <c r="H985" s="6" t="str" cm="1">
        <f t="array" ref="H985">_xlfn.IFS(E985&lt;=80,"Series",E985&lt;=120,"TV Movie",E985&gt;120,"Long Movie")</f>
        <v>TV Movie</v>
      </c>
      <c r="I985" t="s">
        <v>8162</v>
      </c>
      <c r="J985" t="s">
        <v>145</v>
      </c>
      <c r="K985" t="s">
        <v>8166</v>
      </c>
      <c r="L985" s="5">
        <v>6.5</v>
      </c>
      <c r="M985" t="str" cm="1">
        <f t="array" ref="M985">_xlfn.IFS(L985&lt;=2,"Flop",L985&lt;=5,"Average",L985&lt;=7,"Hit",L985&lt;=9,"Superhit",L985&gt;9,"BlockBuster")</f>
        <v>Hit</v>
      </c>
      <c r="N985" s="6">
        <v>79426</v>
      </c>
      <c r="O985" s="6" t="str" cm="1">
        <f t="array" ref="O985">_xlfn.IFS(N985&lt;=100000,"Low",N985&lt;=500000,"Median",N985&lt;=1500000,"High",N985&gt;1500000,"Very High")</f>
        <v>Low</v>
      </c>
      <c r="P985">
        <v>8600000</v>
      </c>
      <c r="Q985">
        <v>32730062</v>
      </c>
      <c r="R985">
        <f t="shared" si="152"/>
        <v>24130062</v>
      </c>
      <c r="S985" t="str">
        <f t="shared" si="153"/>
        <v>Profit</v>
      </c>
      <c r="T985" s="1">
        <v>39400</v>
      </c>
      <c r="U985" t="s">
        <v>2486</v>
      </c>
      <c r="V985" s="14">
        <v>39400</v>
      </c>
      <c r="W985" t="str">
        <f t="shared" si="154"/>
        <v>November</v>
      </c>
      <c r="X985" s="4" t="str">
        <f t="shared" si="155"/>
        <v>2007</v>
      </c>
      <c r="Y985" s="6">
        <f t="shared" si="156"/>
        <v>2007</v>
      </c>
      <c r="Z985" s="4" t="str">
        <f t="shared" si="157"/>
        <v>14</v>
      </c>
      <c r="AA985" s="6">
        <f t="shared" si="158"/>
        <v>14</v>
      </c>
      <c r="AB985" t="str">
        <f t="shared" si="159"/>
        <v>Wednesday</v>
      </c>
    </row>
    <row r="986" spans="1:28" x14ac:dyDescent="0.25">
      <c r="A986" s="3" t="s">
        <v>2487</v>
      </c>
      <c r="B986" t="s">
        <v>2488</v>
      </c>
      <c r="C986" s="3" t="s">
        <v>2488</v>
      </c>
      <c r="D986" s="6">
        <v>0</v>
      </c>
      <c r="E986" s="6">
        <v>108</v>
      </c>
      <c r="F986" s="6">
        <f t="shared" si="150"/>
        <v>1</v>
      </c>
      <c r="G986" s="6">
        <f t="shared" si="151"/>
        <v>48</v>
      </c>
      <c r="H986" s="6" t="str" cm="1">
        <f t="array" ref="H986">_xlfn.IFS(E986&lt;=80,"Series",E986&lt;=120,"TV Movie",E986&gt;120,"Long Movie")</f>
        <v>TV Movie</v>
      </c>
      <c r="I986" t="s">
        <v>132</v>
      </c>
      <c r="J986" t="s">
        <v>8157</v>
      </c>
      <c r="K986" t="s">
        <v>5802</v>
      </c>
      <c r="L986" s="5">
        <v>7</v>
      </c>
      <c r="M986" t="str" cm="1">
        <f t="array" ref="M986">_xlfn.IFS(L986&lt;=2,"Flop",L986&lt;=5,"Average",L986&lt;=7,"Hit",L986&lt;=9,"Superhit",L986&gt;9,"BlockBuster")</f>
        <v>Hit</v>
      </c>
      <c r="N986" s="6">
        <v>348738</v>
      </c>
      <c r="O986" s="6" t="str" cm="1">
        <f t="array" ref="O986">_xlfn.IFS(N986&lt;=100000,"Low",N986&lt;=500000,"Median",N986&lt;=1500000,"High",N986&gt;1500000,"Very High")</f>
        <v>Median</v>
      </c>
      <c r="P986">
        <v>55000000</v>
      </c>
      <c r="Q986">
        <v>330444045</v>
      </c>
      <c r="R986">
        <f t="shared" si="152"/>
        <v>275444045</v>
      </c>
      <c r="S986" t="str">
        <f t="shared" si="153"/>
        <v>Profit</v>
      </c>
      <c r="T986" s="1">
        <v>36805</v>
      </c>
      <c r="U986" t="s">
        <v>1691</v>
      </c>
      <c r="V986" s="14">
        <v>36805</v>
      </c>
      <c r="W986" t="str">
        <f t="shared" si="154"/>
        <v>October</v>
      </c>
      <c r="X986" s="4" t="str">
        <f t="shared" si="155"/>
        <v>2000</v>
      </c>
      <c r="Y986" s="6">
        <f t="shared" si="156"/>
        <v>2000</v>
      </c>
      <c r="Z986" s="4" t="str">
        <f t="shared" si="157"/>
        <v>6</v>
      </c>
      <c r="AA986" s="6">
        <f t="shared" si="158"/>
        <v>6</v>
      </c>
      <c r="AB986" t="str">
        <f t="shared" si="159"/>
        <v>Friday</v>
      </c>
    </row>
    <row r="987" spans="1:28" x14ac:dyDescent="0.25">
      <c r="A987" s="3" t="s">
        <v>2489</v>
      </c>
      <c r="B987" t="s">
        <v>2490</v>
      </c>
      <c r="C987" s="3" t="s">
        <v>2490</v>
      </c>
      <c r="D987" s="6">
        <v>0</v>
      </c>
      <c r="E987" s="6">
        <v>109</v>
      </c>
      <c r="F987" s="6">
        <f t="shared" si="150"/>
        <v>1</v>
      </c>
      <c r="G987" s="6">
        <f t="shared" si="151"/>
        <v>49</v>
      </c>
      <c r="H987" s="6" t="str" cm="1">
        <f t="array" ref="H987">_xlfn.IFS(E987&lt;=80,"Series",E987&lt;=120,"TV Movie",E987&gt;120,"Long Movie")</f>
        <v>TV Movie</v>
      </c>
      <c r="I987" t="s">
        <v>5529</v>
      </c>
      <c r="J987" t="s">
        <v>132</v>
      </c>
      <c r="K987" t="s">
        <v>8162</v>
      </c>
      <c r="L987" s="5">
        <v>6.3</v>
      </c>
      <c r="M987" t="str" cm="1">
        <f t="array" ref="M987">_xlfn.IFS(L987&lt;=2,"Flop",L987&lt;=5,"Average",L987&lt;=7,"Hit",L987&lt;=9,"Superhit",L987&gt;9,"BlockBuster")</f>
        <v>Hit</v>
      </c>
      <c r="N987" s="6">
        <v>224537</v>
      </c>
      <c r="O987" s="6" t="str" cm="1">
        <f t="array" ref="O987">_xlfn.IFS(N987&lt;=100000,"Low",N987&lt;=500000,"Median",N987&lt;=1500000,"High",N987&gt;1500000,"Very High")</f>
        <v>Median</v>
      </c>
      <c r="P987">
        <v>45000000</v>
      </c>
      <c r="Q987">
        <v>212742720</v>
      </c>
      <c r="R987">
        <f t="shared" si="152"/>
        <v>167742720</v>
      </c>
      <c r="S987" t="str">
        <f t="shared" si="153"/>
        <v>Profit</v>
      </c>
      <c r="T987" s="1">
        <v>36874</v>
      </c>
      <c r="U987" t="s">
        <v>1360</v>
      </c>
      <c r="V987" s="14">
        <v>36874</v>
      </c>
      <c r="W987" t="str">
        <f t="shared" si="154"/>
        <v>December</v>
      </c>
      <c r="X987" s="4" t="str">
        <f t="shared" si="155"/>
        <v>2000</v>
      </c>
      <c r="Y987" s="6">
        <f t="shared" si="156"/>
        <v>2000</v>
      </c>
      <c r="Z987" s="4" t="str">
        <f t="shared" si="157"/>
        <v>14</v>
      </c>
      <c r="AA987" s="6">
        <f t="shared" si="158"/>
        <v>14</v>
      </c>
      <c r="AB987" t="str">
        <f t="shared" si="159"/>
        <v>Thursday</v>
      </c>
    </row>
    <row r="988" spans="1:28" x14ac:dyDescent="0.25">
      <c r="A988" s="3" t="s">
        <v>2491</v>
      </c>
      <c r="B988">
        <v>2046</v>
      </c>
      <c r="C988" s="3">
        <v>2046</v>
      </c>
      <c r="D988" s="6">
        <v>0</v>
      </c>
      <c r="E988" s="6">
        <v>129</v>
      </c>
      <c r="F988" s="6">
        <f t="shared" si="150"/>
        <v>2</v>
      </c>
      <c r="G988" s="6">
        <f t="shared" si="151"/>
        <v>9</v>
      </c>
      <c r="H988" s="6" t="str" cm="1">
        <f t="array" ref="H988">_xlfn.IFS(E988&lt;=80,"Series",E988&lt;=120,"TV Movie",E988&gt;120,"Long Movie")</f>
        <v>Long Movie</v>
      </c>
      <c r="I988" t="s">
        <v>145</v>
      </c>
      <c r="J988" t="s">
        <v>8157</v>
      </c>
      <c r="K988" t="s">
        <v>8161</v>
      </c>
      <c r="L988" s="5">
        <v>7.4</v>
      </c>
      <c r="M988" t="str" cm="1">
        <f t="array" ref="M988">_xlfn.IFS(L988&lt;=2,"Flop",L988&lt;=5,"Average",L988&lt;=7,"Hit",L988&lt;=9,"Superhit",L988&gt;9,"BlockBuster")</f>
        <v>Superhit</v>
      </c>
      <c r="N988" s="6">
        <v>60667</v>
      </c>
      <c r="O988" s="6" t="str" cm="1">
        <f t="array" ref="O988">_xlfn.IFS(N988&lt;=100000,"Low",N988&lt;=500000,"Median",N988&lt;=1500000,"High",N988&gt;1500000,"Very High")</f>
        <v>Low</v>
      </c>
      <c r="P988">
        <v>12000000</v>
      </c>
      <c r="Q988">
        <v>20205757</v>
      </c>
      <c r="R988">
        <f t="shared" si="152"/>
        <v>8205757</v>
      </c>
      <c r="S988" t="str">
        <f t="shared" si="153"/>
        <v>Profit</v>
      </c>
      <c r="T988" s="1">
        <v>38127</v>
      </c>
      <c r="U988" t="s">
        <v>2492</v>
      </c>
      <c r="V988" s="14">
        <v>38127</v>
      </c>
      <c r="W988" t="str">
        <f t="shared" si="154"/>
        <v>May</v>
      </c>
      <c r="X988" s="4" t="str">
        <f t="shared" si="155"/>
        <v>2004</v>
      </c>
      <c r="Y988" s="6">
        <f t="shared" si="156"/>
        <v>2004</v>
      </c>
      <c r="Z988" s="4" t="str">
        <f t="shared" si="157"/>
        <v>20</v>
      </c>
      <c r="AA988" s="6">
        <f t="shared" si="158"/>
        <v>20</v>
      </c>
      <c r="AB988" t="str">
        <f t="shared" si="159"/>
        <v>Thursday</v>
      </c>
    </row>
    <row r="989" spans="1:28" x14ac:dyDescent="0.25">
      <c r="A989" s="3" t="s">
        <v>2493</v>
      </c>
      <c r="B989" t="s">
        <v>2494</v>
      </c>
      <c r="C989" s="3" t="s">
        <v>2494</v>
      </c>
      <c r="D989" s="6">
        <v>0</v>
      </c>
      <c r="E989" s="6">
        <v>146</v>
      </c>
      <c r="F989" s="6">
        <f t="shared" si="150"/>
        <v>2</v>
      </c>
      <c r="G989" s="6">
        <f t="shared" si="151"/>
        <v>26</v>
      </c>
      <c r="H989" s="6" t="str" cm="1">
        <f t="array" ref="H989">_xlfn.IFS(E989&lt;=80,"Series",E989&lt;=120,"TV Movie",E989&gt;120,"Long Movie")</f>
        <v>Long Movie</v>
      </c>
      <c r="I989" t="s">
        <v>145</v>
      </c>
      <c r="J989" t="s">
        <v>8161</v>
      </c>
      <c r="K989" t="s">
        <v>5802</v>
      </c>
      <c r="L989" s="5">
        <v>7.2</v>
      </c>
      <c r="M989" t="str" cm="1">
        <f t="array" ref="M989">_xlfn.IFS(L989&lt;=2,"Flop",L989&lt;=5,"Average",L989&lt;=7,"Hit",L989&lt;=9,"Superhit",L989&gt;9,"BlockBuster")</f>
        <v>Superhit</v>
      </c>
      <c r="N989" s="6">
        <v>318645</v>
      </c>
      <c r="O989" s="6" t="str" cm="1">
        <f t="array" ref="O989">_xlfn.IFS(N989&lt;=100000,"Low",N989&lt;=500000,"Median",N989&lt;=1500000,"High",N989&gt;1500000,"Very High")</f>
        <v>Median</v>
      </c>
      <c r="P989">
        <v>100000000</v>
      </c>
      <c r="Q989">
        <v>235926552</v>
      </c>
      <c r="R989">
        <f t="shared" si="152"/>
        <v>135926552</v>
      </c>
      <c r="S989" t="str">
        <f t="shared" si="153"/>
        <v>Profit</v>
      </c>
      <c r="T989" s="1">
        <v>37068</v>
      </c>
      <c r="U989" t="s">
        <v>139</v>
      </c>
      <c r="V989" s="14">
        <v>37068</v>
      </c>
      <c r="W989" t="str">
        <f t="shared" si="154"/>
        <v>June</v>
      </c>
      <c r="X989" s="4" t="str">
        <f t="shared" si="155"/>
        <v>2001</v>
      </c>
      <c r="Y989" s="6">
        <f t="shared" si="156"/>
        <v>2001</v>
      </c>
      <c r="Z989" s="4" t="str">
        <f t="shared" si="157"/>
        <v>26</v>
      </c>
      <c r="AA989" s="6">
        <f t="shared" si="158"/>
        <v>26</v>
      </c>
      <c r="AB989" t="str">
        <f t="shared" si="159"/>
        <v>Tuesday</v>
      </c>
    </row>
    <row r="990" spans="1:28" x14ac:dyDescent="0.25">
      <c r="A990" s="3" t="s">
        <v>2495</v>
      </c>
      <c r="B990" t="s">
        <v>2496</v>
      </c>
      <c r="C990" s="3" t="s">
        <v>2496</v>
      </c>
      <c r="D990" s="6">
        <v>0</v>
      </c>
      <c r="E990" s="6">
        <v>131</v>
      </c>
      <c r="F990" s="6">
        <f t="shared" si="150"/>
        <v>2</v>
      </c>
      <c r="G990" s="6">
        <f t="shared" si="151"/>
        <v>11</v>
      </c>
      <c r="H990" s="6" t="str" cm="1">
        <f t="array" ref="H990">_xlfn.IFS(E990&lt;=80,"Series",E990&lt;=120,"TV Movie",E990&gt;120,"Long Movie")</f>
        <v>Long Movie</v>
      </c>
      <c r="I990" t="s">
        <v>8162</v>
      </c>
      <c r="J990" t="s">
        <v>145</v>
      </c>
      <c r="K990" t="s">
        <v>3857</v>
      </c>
      <c r="L990" s="5">
        <v>6.8</v>
      </c>
      <c r="M990" t="str" cm="1">
        <f t="array" ref="M990">_xlfn.IFS(L990&lt;=2,"Flop",L990&lt;=5,"Average",L990&lt;=7,"Hit",L990&lt;=9,"Superhit",L990&gt;9,"BlockBuster")</f>
        <v>Hit</v>
      </c>
      <c r="N990" s="6">
        <v>287505</v>
      </c>
      <c r="O990" s="6" t="str" cm="1">
        <f t="array" ref="O990">_xlfn.IFS(N990&lt;=100000,"Low",N990&lt;=500000,"Median",N990&lt;=1500000,"High",N990&gt;1500000,"Very High")</f>
        <v>Median</v>
      </c>
      <c r="P990">
        <v>87000000</v>
      </c>
      <c r="Q990">
        <v>351692268</v>
      </c>
      <c r="R990">
        <f t="shared" si="152"/>
        <v>264692268</v>
      </c>
      <c r="S990" t="str">
        <f t="shared" si="153"/>
        <v>Profit</v>
      </c>
      <c r="T990" s="1">
        <v>36931</v>
      </c>
      <c r="U990" t="s">
        <v>236</v>
      </c>
      <c r="V990" s="14">
        <v>36931</v>
      </c>
      <c r="W990" t="str">
        <f t="shared" si="154"/>
        <v>February</v>
      </c>
      <c r="X990" s="4" t="str">
        <f t="shared" si="155"/>
        <v>2001</v>
      </c>
      <c r="Y990" s="6">
        <f t="shared" si="156"/>
        <v>2001</v>
      </c>
      <c r="Z990" s="4" t="str">
        <f t="shared" si="157"/>
        <v>9</v>
      </c>
      <c r="AA990" s="6">
        <f t="shared" si="158"/>
        <v>9</v>
      </c>
      <c r="AB990" t="str">
        <f t="shared" si="159"/>
        <v>Friday</v>
      </c>
    </row>
    <row r="991" spans="1:28" x14ac:dyDescent="0.25">
      <c r="A991" s="3" t="s">
        <v>2497</v>
      </c>
      <c r="B991" t="s">
        <v>2498</v>
      </c>
      <c r="C991" s="3" t="s">
        <v>2498</v>
      </c>
      <c r="D991" s="6">
        <v>0</v>
      </c>
      <c r="E991" s="6">
        <v>183</v>
      </c>
      <c r="F991" s="6">
        <f t="shared" si="150"/>
        <v>3</v>
      </c>
      <c r="G991" s="6">
        <f t="shared" si="151"/>
        <v>3</v>
      </c>
      <c r="H991" s="6" t="str" cm="1">
        <f t="array" ref="H991">_xlfn.IFS(E991&lt;=80,"Series",E991&lt;=120,"TV Movie",E991&gt;120,"Long Movie")</f>
        <v>Long Movie</v>
      </c>
      <c r="I991" t="s">
        <v>5529</v>
      </c>
      <c r="J991" t="s">
        <v>145</v>
      </c>
      <c r="K991" t="s">
        <v>8167</v>
      </c>
      <c r="L991" s="5">
        <v>6.2</v>
      </c>
      <c r="M991" t="str" cm="1">
        <f t="array" ref="M991">_xlfn.IFS(L991&lt;=2,"Flop",L991&lt;=5,"Average",L991&lt;=7,"Hit",L991&lt;=9,"Superhit",L991&gt;9,"BlockBuster")</f>
        <v>Hit</v>
      </c>
      <c r="N991" s="6">
        <v>346541</v>
      </c>
      <c r="O991" s="6" t="str" cm="1">
        <f t="array" ref="O991">_xlfn.IFS(N991&lt;=100000,"Low",N991&lt;=500000,"Median",N991&lt;=1500000,"High",N991&gt;1500000,"Very High")</f>
        <v>Median</v>
      </c>
      <c r="P991">
        <v>140000000</v>
      </c>
      <c r="Q991">
        <v>449220945</v>
      </c>
      <c r="R991">
        <f t="shared" si="152"/>
        <v>309220945</v>
      </c>
      <c r="S991" t="str">
        <f t="shared" si="153"/>
        <v>Profit</v>
      </c>
      <c r="T991" s="1">
        <v>37032</v>
      </c>
      <c r="U991" t="s">
        <v>1410</v>
      </c>
      <c r="V991" s="14">
        <v>37032</v>
      </c>
      <c r="W991" t="str">
        <f t="shared" si="154"/>
        <v>May</v>
      </c>
      <c r="X991" s="4" t="str">
        <f t="shared" si="155"/>
        <v>2001</v>
      </c>
      <c r="Y991" s="6">
        <f t="shared" si="156"/>
        <v>2001</v>
      </c>
      <c r="Z991" s="4" t="str">
        <f t="shared" si="157"/>
        <v>21</v>
      </c>
      <c r="AA991" s="6">
        <f t="shared" si="158"/>
        <v>21</v>
      </c>
      <c r="AB991" t="str">
        <f t="shared" si="159"/>
        <v>Monday</v>
      </c>
    </row>
    <row r="992" spans="1:28" x14ac:dyDescent="0.25">
      <c r="A992" s="3" t="s">
        <v>2499</v>
      </c>
      <c r="B992" t="s">
        <v>2500</v>
      </c>
      <c r="C992" s="3" t="s">
        <v>2500</v>
      </c>
      <c r="D992" s="6">
        <v>0</v>
      </c>
      <c r="E992" s="6">
        <v>93</v>
      </c>
      <c r="F992" s="6">
        <f t="shared" si="150"/>
        <v>1</v>
      </c>
      <c r="G992" s="6">
        <f t="shared" si="151"/>
        <v>33</v>
      </c>
      <c r="H992" s="6" t="str" cm="1">
        <f t="array" ref="H992">_xlfn.IFS(E992&lt;=80,"Series",E992&lt;=120,"TV Movie",E992&gt;120,"Long Movie")</f>
        <v>TV Movie</v>
      </c>
      <c r="I992" t="s">
        <v>132</v>
      </c>
      <c r="J992" t="s">
        <v>5802</v>
      </c>
      <c r="K992" t="s">
        <v>5802</v>
      </c>
      <c r="L992" s="5">
        <v>6.5</v>
      </c>
      <c r="M992" t="str" cm="1">
        <f t="array" ref="M992">_xlfn.IFS(L992&lt;=2,"Flop",L992&lt;=5,"Average",L992&lt;=7,"Hit",L992&lt;=9,"Superhit",L992&gt;9,"BlockBuster")</f>
        <v>Hit</v>
      </c>
      <c r="N992" s="6">
        <v>175502</v>
      </c>
      <c r="O992" s="6" t="str" cm="1">
        <f t="array" ref="O992">_xlfn.IFS(N992&lt;=100000,"Low",N992&lt;=500000,"Median",N992&lt;=1500000,"High",N992&gt;1500000,"Very High")</f>
        <v>Median</v>
      </c>
      <c r="P992">
        <v>16000000</v>
      </c>
      <c r="Q992">
        <v>119754278</v>
      </c>
      <c r="R992">
        <f t="shared" si="152"/>
        <v>103754278</v>
      </c>
      <c r="S992" t="str">
        <f t="shared" si="153"/>
        <v>Profit</v>
      </c>
      <c r="T992" s="1">
        <v>36657</v>
      </c>
      <c r="U992" t="s">
        <v>2501</v>
      </c>
      <c r="V992" s="14">
        <v>36657</v>
      </c>
      <c r="W992" t="str">
        <f t="shared" si="154"/>
        <v>May</v>
      </c>
      <c r="X992" s="4" t="str">
        <f t="shared" si="155"/>
        <v>2000</v>
      </c>
      <c r="Y992" s="6">
        <f t="shared" si="156"/>
        <v>2000</v>
      </c>
      <c r="Z992" s="4" t="str">
        <f t="shared" si="157"/>
        <v>11</v>
      </c>
      <c r="AA992" s="6">
        <f t="shared" si="158"/>
        <v>11</v>
      </c>
      <c r="AB992" t="str">
        <f t="shared" si="159"/>
        <v>Thursday</v>
      </c>
    </row>
    <row r="993" spans="1:28" x14ac:dyDescent="0.25">
      <c r="A993" s="3" t="s">
        <v>2502</v>
      </c>
      <c r="B993" t="s">
        <v>2503</v>
      </c>
      <c r="C993" s="3" t="s">
        <v>2503</v>
      </c>
      <c r="D993" s="6">
        <v>0</v>
      </c>
      <c r="E993" s="6">
        <v>131</v>
      </c>
      <c r="F993" s="6">
        <f t="shared" si="150"/>
        <v>2</v>
      </c>
      <c r="G993" s="6">
        <f t="shared" si="151"/>
        <v>11</v>
      </c>
      <c r="H993" s="6" t="str" cm="1">
        <f t="array" ref="H993">_xlfn.IFS(E993&lt;=80,"Series",E993&lt;=120,"TV Movie",E993&gt;120,"Long Movie")</f>
        <v>Long Movie</v>
      </c>
      <c r="I993" t="s">
        <v>5529</v>
      </c>
      <c r="J993" t="s">
        <v>145</v>
      </c>
      <c r="K993" t="s">
        <v>4390</v>
      </c>
      <c r="L993" s="5">
        <v>7.5</v>
      </c>
      <c r="M993" t="str" cm="1">
        <f t="array" ref="M993">_xlfn.IFS(L993&lt;=2,"Flop",L993&lt;=5,"Average",L993&lt;=7,"Hit",L993&lt;=9,"Superhit",L993&gt;9,"BlockBuster")</f>
        <v>Superhit</v>
      </c>
      <c r="N993" s="6">
        <v>273308</v>
      </c>
      <c r="O993" s="6" t="str" cm="1">
        <f t="array" ref="O993">_xlfn.IFS(N993&lt;=100000,"Low",N993&lt;=500000,"Median",N993&lt;=1500000,"High",N993&gt;1500000,"Very High")</f>
        <v>Median</v>
      </c>
      <c r="P993">
        <v>68000000</v>
      </c>
      <c r="Q993">
        <v>96976270</v>
      </c>
      <c r="R993">
        <f t="shared" si="152"/>
        <v>28976270</v>
      </c>
      <c r="S993" t="str">
        <f t="shared" si="153"/>
        <v>Profit</v>
      </c>
      <c r="T993" s="1">
        <v>36929</v>
      </c>
      <c r="U993" t="s">
        <v>1837</v>
      </c>
      <c r="V993" s="14">
        <v>36929</v>
      </c>
      <c r="W993" t="str">
        <f t="shared" si="154"/>
        <v>February</v>
      </c>
      <c r="X993" s="4" t="str">
        <f t="shared" si="155"/>
        <v>2001</v>
      </c>
      <c r="Y993" s="6">
        <f t="shared" si="156"/>
        <v>2001</v>
      </c>
      <c r="Z993" s="4" t="str">
        <f t="shared" si="157"/>
        <v>7</v>
      </c>
      <c r="AA993" s="6">
        <f t="shared" si="158"/>
        <v>7</v>
      </c>
      <c r="AB993" t="str">
        <f t="shared" si="159"/>
        <v>Wednesday</v>
      </c>
    </row>
    <row r="994" spans="1:28" x14ac:dyDescent="0.25">
      <c r="A994" s="3" t="s">
        <v>2504</v>
      </c>
      <c r="B994" t="s">
        <v>2505</v>
      </c>
      <c r="C994" s="3" t="s">
        <v>2505</v>
      </c>
      <c r="D994" s="6">
        <v>0</v>
      </c>
      <c r="E994" s="6">
        <v>123</v>
      </c>
      <c r="F994" s="6">
        <f t="shared" si="150"/>
        <v>2</v>
      </c>
      <c r="G994" s="6">
        <f t="shared" si="151"/>
        <v>3</v>
      </c>
      <c r="H994" s="6" t="str" cm="1">
        <f t="array" ref="H994">_xlfn.IFS(E994&lt;=80,"Series",E994&lt;=120,"TV Movie",E994&gt;120,"Long Movie")</f>
        <v>Long Movie</v>
      </c>
      <c r="I994" t="s">
        <v>5529</v>
      </c>
      <c r="J994" t="s">
        <v>8166</v>
      </c>
      <c r="K994" t="s">
        <v>8161</v>
      </c>
      <c r="L994" s="5">
        <v>5.9</v>
      </c>
      <c r="M994" t="str" cm="1">
        <f t="array" ref="M994">_xlfn.IFS(L994&lt;=2,"Flop",L994&lt;=5,"Average",L994&lt;=7,"Hit",L994&lt;=9,"Superhit",L994&gt;9,"BlockBuster")</f>
        <v>Hit</v>
      </c>
      <c r="N994" s="6">
        <v>126471</v>
      </c>
      <c r="O994" s="6" t="str" cm="1">
        <f t="array" ref="O994">_xlfn.IFS(N994&lt;=100000,"Low",N994&lt;=500000,"Median",N994&lt;=1500000,"High",N994&gt;1500000,"Very High")</f>
        <v>Median</v>
      </c>
      <c r="P994">
        <v>82000000</v>
      </c>
      <c r="Q994">
        <v>96085477</v>
      </c>
      <c r="R994">
        <f t="shared" si="152"/>
        <v>14085477</v>
      </c>
      <c r="S994" t="str">
        <f t="shared" si="153"/>
        <v>Profit</v>
      </c>
      <c r="T994" s="1">
        <v>36827</v>
      </c>
      <c r="U994" t="s">
        <v>914</v>
      </c>
      <c r="V994" s="14">
        <v>36827</v>
      </c>
      <c r="W994" t="str">
        <f t="shared" si="154"/>
        <v>October</v>
      </c>
      <c r="X994" s="4" t="str">
        <f t="shared" si="155"/>
        <v>2000</v>
      </c>
      <c r="Y994" s="6">
        <f t="shared" si="156"/>
        <v>2000</v>
      </c>
      <c r="Z994" s="4" t="str">
        <f t="shared" si="157"/>
        <v>28</v>
      </c>
      <c r="AA994" s="6">
        <f t="shared" si="158"/>
        <v>28</v>
      </c>
      <c r="AB994" t="str">
        <f t="shared" si="159"/>
        <v>Saturday</v>
      </c>
    </row>
    <row r="995" spans="1:28" x14ac:dyDescent="0.25">
      <c r="A995" s="3" t="s">
        <v>2506</v>
      </c>
      <c r="B995" t="s">
        <v>2507</v>
      </c>
      <c r="C995" s="3" t="s">
        <v>2507</v>
      </c>
      <c r="D995" s="6">
        <v>0</v>
      </c>
      <c r="E995" s="6">
        <v>167</v>
      </c>
      <c r="F995" s="6">
        <f t="shared" si="150"/>
        <v>2</v>
      </c>
      <c r="G995" s="6">
        <f t="shared" si="151"/>
        <v>47</v>
      </c>
      <c r="H995" s="6" t="str" cm="1">
        <f t="array" ref="H995">_xlfn.IFS(E995&lt;=80,"Series",E995&lt;=120,"TV Movie",E995&gt;120,"Long Movie")</f>
        <v>Long Movie</v>
      </c>
      <c r="I995" t="s">
        <v>8162</v>
      </c>
      <c r="J995" t="s">
        <v>145</v>
      </c>
      <c r="K995" t="s">
        <v>5802</v>
      </c>
      <c r="L995" s="5">
        <v>7.5</v>
      </c>
      <c r="M995" t="str" cm="1">
        <f t="array" ref="M995">_xlfn.IFS(L995&lt;=2,"Flop",L995&lt;=5,"Average",L995&lt;=7,"Hit",L995&lt;=9,"Superhit",L995&gt;9,"BlockBuster")</f>
        <v>Superhit</v>
      </c>
      <c r="N995" s="6">
        <v>463841</v>
      </c>
      <c r="O995" s="6" t="str" cm="1">
        <f t="array" ref="O995">_xlfn.IFS(N995&lt;=100000,"Low",N995&lt;=500000,"Median",N995&lt;=1500000,"High",N995&gt;1500000,"Very High")</f>
        <v>Median</v>
      </c>
      <c r="P995">
        <v>100000000</v>
      </c>
      <c r="Q995">
        <v>193772504</v>
      </c>
      <c r="R995">
        <f t="shared" si="152"/>
        <v>93772504</v>
      </c>
      <c r="S995" t="str">
        <f t="shared" si="153"/>
        <v>Profit</v>
      </c>
      <c r="T995" s="1">
        <v>37599</v>
      </c>
      <c r="U995" t="s">
        <v>88</v>
      </c>
      <c r="V995" s="14">
        <v>37599</v>
      </c>
      <c r="W995" t="str">
        <f t="shared" si="154"/>
        <v>December</v>
      </c>
      <c r="X995" s="4" t="str">
        <f t="shared" si="155"/>
        <v>2002</v>
      </c>
      <c r="Y995" s="6">
        <f t="shared" si="156"/>
        <v>2002</v>
      </c>
      <c r="Z995" s="4" t="str">
        <f t="shared" si="157"/>
        <v>9</v>
      </c>
      <c r="AA995" s="6">
        <f t="shared" si="158"/>
        <v>9</v>
      </c>
      <c r="AB995" t="str">
        <f t="shared" si="159"/>
        <v>Monday</v>
      </c>
    </row>
    <row r="996" spans="1:28" x14ac:dyDescent="0.25">
      <c r="A996" s="3" t="s">
        <v>2508</v>
      </c>
      <c r="B996" t="s">
        <v>2509</v>
      </c>
      <c r="C996" s="3" t="s">
        <v>2509</v>
      </c>
      <c r="D996" s="6">
        <v>0</v>
      </c>
      <c r="E996" s="6">
        <v>106</v>
      </c>
      <c r="F996" s="6">
        <f t="shared" si="150"/>
        <v>1</v>
      </c>
      <c r="G996" s="6">
        <f t="shared" si="151"/>
        <v>46</v>
      </c>
      <c r="H996" s="6" t="str" cm="1">
        <f t="array" ref="H996">_xlfn.IFS(E996&lt;=80,"Series",E996&lt;=120,"TV Movie",E996&gt;120,"Long Movie")</f>
        <v>TV Movie</v>
      </c>
      <c r="I996" t="s">
        <v>145</v>
      </c>
      <c r="J996" t="s">
        <v>8166</v>
      </c>
      <c r="K996" t="s">
        <v>8161</v>
      </c>
      <c r="L996" s="5">
        <v>7.3</v>
      </c>
      <c r="M996" t="str" cm="1">
        <f t="array" ref="M996">_xlfn.IFS(L996&lt;=2,"Flop",L996&lt;=5,"Average",L996&lt;=7,"Hit",L996&lt;=9,"Superhit",L996&gt;9,"BlockBuster")</f>
        <v>Superhit</v>
      </c>
      <c r="N996" s="6">
        <v>434233</v>
      </c>
      <c r="O996" s="6" t="str" cm="1">
        <f t="array" ref="O996">_xlfn.IFS(N996&lt;=100000,"Low",N996&lt;=500000,"Median",N996&lt;=1500000,"High",N996&gt;1500000,"Very High")</f>
        <v>Median</v>
      </c>
      <c r="P996">
        <v>75000000</v>
      </c>
      <c r="Q996">
        <v>248118121</v>
      </c>
      <c r="R996">
        <f t="shared" si="152"/>
        <v>173118121</v>
      </c>
      <c r="S996" t="str">
        <f t="shared" si="153"/>
        <v>Profit</v>
      </c>
      <c r="T996" s="1">
        <v>36844</v>
      </c>
      <c r="U996" t="s">
        <v>2307</v>
      </c>
      <c r="V996" s="14">
        <v>36844</v>
      </c>
      <c r="W996" t="str">
        <f t="shared" si="154"/>
        <v>November</v>
      </c>
      <c r="X996" s="4" t="str">
        <f t="shared" si="155"/>
        <v>2000</v>
      </c>
      <c r="Y996" s="6">
        <f t="shared" si="156"/>
        <v>2000</v>
      </c>
      <c r="Z996" s="4" t="str">
        <f t="shared" si="157"/>
        <v>14</v>
      </c>
      <c r="AA996" s="6">
        <f t="shared" si="158"/>
        <v>14</v>
      </c>
      <c r="AB996" t="str">
        <f t="shared" si="159"/>
        <v>Tuesday</v>
      </c>
    </row>
    <row r="997" spans="1:28" x14ac:dyDescent="0.25">
      <c r="A997" s="3" t="s">
        <v>2510</v>
      </c>
      <c r="B997" t="s">
        <v>2511</v>
      </c>
      <c r="C997" s="3" t="s">
        <v>2511</v>
      </c>
      <c r="D997" s="6">
        <v>0</v>
      </c>
      <c r="E997" s="6">
        <v>90</v>
      </c>
      <c r="F997" s="6">
        <f t="shared" si="150"/>
        <v>1</v>
      </c>
      <c r="G997" s="6">
        <f t="shared" si="151"/>
        <v>30</v>
      </c>
      <c r="H997" s="6" t="str" cm="1">
        <f t="array" ref="H997">_xlfn.IFS(E997&lt;=80,"Series",E997&lt;=120,"TV Movie",E997&gt;120,"Long Movie")</f>
        <v>TV Movie</v>
      </c>
      <c r="I997" t="s">
        <v>132</v>
      </c>
      <c r="J997" t="s">
        <v>5802</v>
      </c>
      <c r="K997" t="s">
        <v>5802</v>
      </c>
      <c r="L997" s="5">
        <v>7.4</v>
      </c>
      <c r="M997" t="str" cm="1">
        <f t="array" ref="M997">_xlfn.IFS(L997&lt;=2,"Flop",L997&lt;=5,"Average",L997&lt;=7,"Hit",L997&lt;=9,"Superhit",L997&gt;9,"BlockBuster")</f>
        <v>Superhit</v>
      </c>
      <c r="N997" s="6">
        <v>65456</v>
      </c>
      <c r="O997" s="6" t="str" cm="1">
        <f t="array" ref="O997">_xlfn.IFS(N997&lt;=100000,"Low",N997&lt;=500000,"Median",N997&lt;=1500000,"High",N997&gt;1500000,"Very High")</f>
        <v>Low</v>
      </c>
      <c r="P997">
        <v>10000000</v>
      </c>
      <c r="Q997">
        <v>20789556</v>
      </c>
      <c r="R997">
        <f t="shared" si="152"/>
        <v>10789556</v>
      </c>
      <c r="S997" t="str">
        <f t="shared" si="153"/>
        <v>Profit</v>
      </c>
      <c r="T997" s="1">
        <v>36777</v>
      </c>
      <c r="U997" t="s">
        <v>2512</v>
      </c>
      <c r="V997" s="14">
        <v>36777</v>
      </c>
      <c r="W997" t="str">
        <f t="shared" si="154"/>
        <v>September</v>
      </c>
      <c r="X997" s="4" t="str">
        <f t="shared" si="155"/>
        <v>2000</v>
      </c>
      <c r="Y997" s="6">
        <f t="shared" si="156"/>
        <v>2000</v>
      </c>
      <c r="Z997" s="4" t="str">
        <f t="shared" si="157"/>
        <v>8</v>
      </c>
      <c r="AA997" s="6">
        <f t="shared" si="158"/>
        <v>8</v>
      </c>
      <c r="AB997" t="str">
        <f t="shared" si="159"/>
        <v>Friday</v>
      </c>
    </row>
    <row r="998" spans="1:28" x14ac:dyDescent="0.25">
      <c r="A998" s="3" t="s">
        <v>2513</v>
      </c>
      <c r="B998" t="s">
        <v>2514</v>
      </c>
      <c r="C998" s="3" t="s">
        <v>2514</v>
      </c>
      <c r="D998" s="6">
        <v>0</v>
      </c>
      <c r="E998" s="6">
        <v>116</v>
      </c>
      <c r="F998" s="6">
        <f t="shared" si="150"/>
        <v>1</v>
      </c>
      <c r="G998" s="6">
        <f t="shared" si="151"/>
        <v>56</v>
      </c>
      <c r="H998" s="6" t="str" cm="1">
        <f t="array" ref="H998">_xlfn.IFS(E998&lt;=80,"Series",E998&lt;=120,"TV Movie",E998&gt;120,"Long Movie")</f>
        <v>TV Movie</v>
      </c>
      <c r="I998" t="s">
        <v>145</v>
      </c>
      <c r="J998" t="s">
        <v>8166</v>
      </c>
      <c r="K998" t="s">
        <v>8157</v>
      </c>
      <c r="L998" s="5">
        <v>6</v>
      </c>
      <c r="M998" t="str" cm="1">
        <f t="array" ref="M998">_xlfn.IFS(L998&lt;=2,"Flop",L998&lt;=5,"Average",L998&lt;=7,"Hit",L998&lt;=9,"Superhit",L998&gt;9,"BlockBuster")</f>
        <v>Hit</v>
      </c>
      <c r="N998" s="6">
        <v>58920</v>
      </c>
      <c r="O998" s="6" t="str" cm="1">
        <f t="array" ref="O998">_xlfn.IFS(N998&lt;=100000,"Low",N998&lt;=500000,"Median",N998&lt;=1500000,"High",N998&gt;1500000,"Very High")</f>
        <v>Low</v>
      </c>
      <c r="P998">
        <v>42000000</v>
      </c>
      <c r="Q998">
        <v>35402320</v>
      </c>
      <c r="R998">
        <f t="shared" si="152"/>
        <v>-6597680</v>
      </c>
      <c r="S998" t="str">
        <f t="shared" si="153"/>
        <v>Loss</v>
      </c>
      <c r="T998" s="1">
        <v>37083</v>
      </c>
      <c r="U998" t="s">
        <v>2515</v>
      </c>
      <c r="V998" s="14">
        <v>37083</v>
      </c>
      <c r="W998" t="str">
        <f t="shared" si="154"/>
        <v>July</v>
      </c>
      <c r="X998" s="4" t="str">
        <f t="shared" si="155"/>
        <v>2001</v>
      </c>
      <c r="Y998" s="6">
        <f t="shared" si="156"/>
        <v>2001</v>
      </c>
      <c r="Z998" s="4" t="str">
        <f t="shared" si="157"/>
        <v>11</v>
      </c>
      <c r="AA998" s="6">
        <f t="shared" si="158"/>
        <v>11</v>
      </c>
      <c r="AB998" t="str">
        <f t="shared" si="159"/>
        <v>Wednesday</v>
      </c>
    </row>
    <row r="999" spans="1:28" x14ac:dyDescent="0.25">
      <c r="A999" s="3" t="s">
        <v>2516</v>
      </c>
      <c r="B999" t="s">
        <v>2517</v>
      </c>
      <c r="C999" s="3" t="s">
        <v>2517</v>
      </c>
      <c r="D999" s="6">
        <v>0</v>
      </c>
      <c r="E999" s="6">
        <v>125</v>
      </c>
      <c r="F999" s="6">
        <f t="shared" si="150"/>
        <v>2</v>
      </c>
      <c r="G999" s="6">
        <f t="shared" si="151"/>
        <v>5</v>
      </c>
      <c r="H999" s="6" t="str" cm="1">
        <f t="array" ref="H999">_xlfn.IFS(E999&lt;=80,"Series",E999&lt;=120,"TV Movie",E999&gt;120,"Long Movie")</f>
        <v>Long Movie</v>
      </c>
      <c r="I999" t="s">
        <v>132</v>
      </c>
      <c r="J999" t="s">
        <v>145</v>
      </c>
      <c r="K999" t="s">
        <v>8156</v>
      </c>
      <c r="L999" s="5">
        <v>6.8</v>
      </c>
      <c r="M999" t="str" cm="1">
        <f t="array" ref="M999">_xlfn.IFS(L999&lt;=2,"Flop",L999&lt;=5,"Average",L999&lt;=7,"Hit",L999&lt;=9,"Superhit",L999&gt;9,"BlockBuster")</f>
        <v>Hit</v>
      </c>
      <c r="N999" s="6">
        <v>115632</v>
      </c>
      <c r="O999" s="6" t="str" cm="1">
        <f t="array" ref="O999">_xlfn.IFS(N999&lt;=100000,"Low",N999&lt;=500000,"Median",N999&lt;=1500000,"High",N999&gt;1500000,"Very High")</f>
        <v>Median</v>
      </c>
      <c r="P999">
        <v>60000000</v>
      </c>
      <c r="Q999">
        <v>124745083</v>
      </c>
      <c r="R999">
        <f t="shared" si="152"/>
        <v>64745083</v>
      </c>
      <c r="S999" t="str">
        <f t="shared" si="153"/>
        <v>Profit</v>
      </c>
      <c r="T999" s="1">
        <v>36872</v>
      </c>
      <c r="U999" t="s">
        <v>1981</v>
      </c>
      <c r="V999" s="14">
        <v>36872</v>
      </c>
      <c r="W999" t="str">
        <f t="shared" si="154"/>
        <v>December</v>
      </c>
      <c r="X999" s="4" t="str">
        <f t="shared" si="155"/>
        <v>2000</v>
      </c>
      <c r="Y999" s="6">
        <f t="shared" si="156"/>
        <v>2000</v>
      </c>
      <c r="Z999" s="4" t="str">
        <f t="shared" si="157"/>
        <v>12</v>
      </c>
      <c r="AA999" s="6">
        <f t="shared" si="158"/>
        <v>12</v>
      </c>
      <c r="AB999" t="str">
        <f t="shared" si="159"/>
        <v>Tuesday</v>
      </c>
    </row>
    <row r="1000" spans="1:28" x14ac:dyDescent="0.25">
      <c r="A1000" s="3" t="s">
        <v>2518</v>
      </c>
      <c r="B1000" t="s">
        <v>2519</v>
      </c>
      <c r="C1000" s="3" t="s">
        <v>2519</v>
      </c>
      <c r="D1000" s="6">
        <v>0</v>
      </c>
      <c r="E1000" s="6">
        <v>112</v>
      </c>
      <c r="F1000" s="6">
        <f t="shared" si="150"/>
        <v>1</v>
      </c>
      <c r="G1000" s="6">
        <f t="shared" si="151"/>
        <v>52</v>
      </c>
      <c r="H1000" s="6" t="str" cm="1">
        <f t="array" ref="H1000">_xlfn.IFS(E1000&lt;=80,"Series",E1000&lt;=120,"TV Movie",E1000&gt;120,"Long Movie")</f>
        <v>TV Movie</v>
      </c>
      <c r="I1000" t="s">
        <v>145</v>
      </c>
      <c r="J1000" t="s">
        <v>8156</v>
      </c>
      <c r="K1000" t="s">
        <v>83</v>
      </c>
      <c r="L1000" s="5">
        <v>6.7</v>
      </c>
      <c r="M1000" t="str" cm="1">
        <f t="array" ref="M1000">_xlfn.IFS(L1000&lt;=2,"Flop",L1000&lt;=5,"Average",L1000&lt;=7,"Hit",L1000&lt;=9,"Superhit",L1000&gt;9,"BlockBuster")</f>
        <v>Hit</v>
      </c>
      <c r="N1000" s="6">
        <v>73540</v>
      </c>
      <c r="O1000" s="6" t="str" cm="1">
        <f t="array" ref="O1000">_xlfn.IFS(N1000&lt;=100000,"Low",N1000&lt;=500000,"Median",N1000&lt;=1500000,"High",N1000&gt;1500000,"Very High")</f>
        <v>Low</v>
      </c>
      <c r="P1000">
        <v>10000000</v>
      </c>
      <c r="Q1000">
        <v>44567606</v>
      </c>
      <c r="R1000">
        <f t="shared" si="152"/>
        <v>34567606</v>
      </c>
      <c r="S1000" t="str">
        <f t="shared" si="153"/>
        <v>Profit</v>
      </c>
      <c r="T1000" s="1">
        <v>36878</v>
      </c>
      <c r="U1000" t="s">
        <v>359</v>
      </c>
      <c r="V1000" s="14">
        <v>36878</v>
      </c>
      <c r="W1000" t="str">
        <f t="shared" si="154"/>
        <v>December</v>
      </c>
      <c r="X1000" s="4" t="str">
        <f t="shared" si="155"/>
        <v>2000</v>
      </c>
      <c r="Y1000" s="6">
        <f t="shared" si="156"/>
        <v>2000</v>
      </c>
      <c r="Z1000" s="4" t="str">
        <f t="shared" si="157"/>
        <v>18</v>
      </c>
      <c r="AA1000" s="6">
        <f t="shared" si="158"/>
        <v>18</v>
      </c>
      <c r="AB1000" t="str">
        <f t="shared" si="159"/>
        <v>Monday</v>
      </c>
    </row>
    <row r="1001" spans="1:28" x14ac:dyDescent="0.25">
      <c r="A1001" s="3" t="s">
        <v>2520</v>
      </c>
      <c r="B1001" t="s">
        <v>2521</v>
      </c>
      <c r="C1001" s="3" t="s">
        <v>2521</v>
      </c>
      <c r="D1001" s="6">
        <v>0</v>
      </c>
      <c r="E1001" s="6">
        <v>123</v>
      </c>
      <c r="F1001" s="6">
        <f t="shared" si="150"/>
        <v>2</v>
      </c>
      <c r="G1001" s="6">
        <f t="shared" si="151"/>
        <v>3</v>
      </c>
      <c r="H1001" s="6" t="str" cm="1">
        <f t="array" ref="H1001">_xlfn.IFS(E1001&lt;=80,"Series",E1001&lt;=120,"TV Movie",E1001&gt;120,"Long Movie")</f>
        <v>Long Movie</v>
      </c>
      <c r="I1001" t="s">
        <v>132</v>
      </c>
      <c r="J1001" t="s">
        <v>8162</v>
      </c>
      <c r="K1001" t="s">
        <v>145</v>
      </c>
      <c r="L1001" s="5">
        <v>6.5</v>
      </c>
      <c r="M1001" t="str" cm="1">
        <f t="array" ref="M1001">_xlfn.IFS(L1001&lt;=2,"Flop",L1001&lt;=5,"Average",L1001&lt;=7,"Hit",L1001&lt;=9,"Superhit",L1001&gt;9,"BlockBuster")</f>
        <v>Hit</v>
      </c>
      <c r="N1001" s="6">
        <v>70200</v>
      </c>
      <c r="O1001" s="6" t="str" cm="1">
        <f t="array" ref="O1001">_xlfn.IFS(N1001&lt;=100000,"Low",N1001&lt;=500000,"Median",N1001&lt;=1500000,"High",N1001&gt;1500000,"Very High")</f>
        <v>Low</v>
      </c>
      <c r="P1001">
        <v>75000000</v>
      </c>
      <c r="Q1001">
        <v>67631903</v>
      </c>
      <c r="R1001">
        <f t="shared" si="152"/>
        <v>-7368097</v>
      </c>
      <c r="S1001" t="str">
        <f t="shared" si="153"/>
        <v>Loss</v>
      </c>
      <c r="T1001" s="1">
        <v>37176</v>
      </c>
      <c r="U1001" t="s">
        <v>484</v>
      </c>
      <c r="V1001" s="14">
        <v>37176</v>
      </c>
      <c r="W1001" t="str">
        <f t="shared" si="154"/>
        <v>October</v>
      </c>
      <c r="X1001" s="4" t="str">
        <f t="shared" si="155"/>
        <v>2001</v>
      </c>
      <c r="Y1001" s="6">
        <f t="shared" si="156"/>
        <v>2001</v>
      </c>
      <c r="Z1001" s="4" t="str">
        <f t="shared" si="157"/>
        <v>12</v>
      </c>
      <c r="AA1001" s="6">
        <f t="shared" si="158"/>
        <v>12</v>
      </c>
      <c r="AB1001" t="str">
        <f t="shared" si="159"/>
        <v>Friday</v>
      </c>
    </row>
    <row r="1002" spans="1:28" x14ac:dyDescent="0.25">
      <c r="A1002" s="3" t="s">
        <v>2522</v>
      </c>
      <c r="B1002" t="s">
        <v>2523</v>
      </c>
      <c r="C1002" s="3" t="s">
        <v>2523</v>
      </c>
      <c r="D1002" s="6">
        <v>0</v>
      </c>
      <c r="E1002" s="6">
        <v>124</v>
      </c>
      <c r="F1002" s="6">
        <f t="shared" si="150"/>
        <v>2</v>
      </c>
      <c r="G1002" s="6">
        <f t="shared" si="151"/>
        <v>4</v>
      </c>
      <c r="H1002" s="6" t="str" cm="1">
        <f t="array" ref="H1002">_xlfn.IFS(E1002&lt;=80,"Series",E1002&lt;=120,"TV Movie",E1002&gt;120,"Long Movie")</f>
        <v>Long Movie</v>
      </c>
      <c r="I1002" t="s">
        <v>8160</v>
      </c>
      <c r="J1002" t="s">
        <v>8162</v>
      </c>
      <c r="K1002" t="s">
        <v>145</v>
      </c>
      <c r="L1002" s="5">
        <v>7.5</v>
      </c>
      <c r="M1002" t="str" cm="1">
        <f t="array" ref="M1002">_xlfn.IFS(L1002&lt;=2,"Flop",L1002&lt;=5,"Average",L1002&lt;=7,"Hit",L1002&lt;=9,"Superhit",L1002&gt;9,"BlockBuster")</f>
        <v>Superhit</v>
      </c>
      <c r="N1002" s="6">
        <v>271106</v>
      </c>
      <c r="O1002" s="6" t="str" cm="1">
        <f t="array" ref="O1002">_xlfn.IFS(N1002&lt;=100000,"Low",N1002&lt;=500000,"Median",N1002&lt;=1500000,"High",N1002&gt;1500000,"Very High")</f>
        <v>Median</v>
      </c>
      <c r="P1002">
        <v>53000000</v>
      </c>
      <c r="Q1002">
        <v>83282296</v>
      </c>
      <c r="R1002">
        <f t="shared" si="152"/>
        <v>30282296</v>
      </c>
      <c r="S1002" t="str">
        <f t="shared" si="153"/>
        <v>Profit</v>
      </c>
      <c r="T1002" s="1">
        <v>36979</v>
      </c>
      <c r="U1002" t="s">
        <v>2045</v>
      </c>
      <c r="V1002" s="14">
        <v>36979</v>
      </c>
      <c r="W1002" t="str">
        <f t="shared" si="154"/>
        <v>March</v>
      </c>
      <c r="X1002" s="4" t="str">
        <f t="shared" si="155"/>
        <v>2001</v>
      </c>
      <c r="Y1002" s="6">
        <f t="shared" si="156"/>
        <v>2001</v>
      </c>
      <c r="Z1002" s="4" t="str">
        <f t="shared" si="157"/>
        <v>29</v>
      </c>
      <c r="AA1002" s="6">
        <f t="shared" si="158"/>
        <v>29</v>
      </c>
      <c r="AB1002" t="str">
        <f t="shared" si="159"/>
        <v>Thursday</v>
      </c>
    </row>
    <row r="1003" spans="1:28" x14ac:dyDescent="0.25">
      <c r="A1003" s="3" t="s">
        <v>2524</v>
      </c>
      <c r="B1003" t="s">
        <v>2525</v>
      </c>
      <c r="C1003" s="3" t="s">
        <v>2525</v>
      </c>
      <c r="D1003" s="6">
        <v>0</v>
      </c>
      <c r="E1003" s="6">
        <v>123</v>
      </c>
      <c r="F1003" s="6">
        <f t="shared" si="150"/>
        <v>2</v>
      </c>
      <c r="G1003" s="6">
        <f t="shared" si="151"/>
        <v>3</v>
      </c>
      <c r="H1003" s="6" t="str" cm="1">
        <f t="array" ref="H1003">_xlfn.IFS(E1003&lt;=80,"Series",E1003&lt;=120,"TV Movie",E1003&gt;120,"Long Movie")</f>
        <v>Long Movie</v>
      </c>
      <c r="I1003" t="s">
        <v>145</v>
      </c>
      <c r="J1003" t="s">
        <v>5802</v>
      </c>
      <c r="K1003" t="s">
        <v>5802</v>
      </c>
      <c r="L1003" s="5">
        <v>7.2</v>
      </c>
      <c r="M1003" t="str" cm="1">
        <f t="array" ref="M1003">_xlfn.IFS(L1003&lt;=2,"Flop",L1003&lt;=5,"Average",L1003&lt;=7,"Hit",L1003&lt;=9,"Superhit",L1003&gt;9,"BlockBuster")</f>
        <v>Superhit</v>
      </c>
      <c r="N1003" s="6">
        <v>122617</v>
      </c>
      <c r="O1003" s="6" t="str" cm="1">
        <f t="array" ref="O1003">_xlfn.IFS(N1003&lt;=100000,"Low",N1003&lt;=500000,"Median",N1003&lt;=1500000,"High",N1003&gt;1500000,"Very High")</f>
        <v>Median</v>
      </c>
      <c r="P1003">
        <v>40000000</v>
      </c>
      <c r="Q1003">
        <v>55707411</v>
      </c>
      <c r="R1003">
        <f t="shared" si="152"/>
        <v>15707411</v>
      </c>
      <c r="S1003" t="str">
        <f t="shared" si="153"/>
        <v>Profit</v>
      </c>
      <c r="T1003" s="1">
        <v>36811</v>
      </c>
      <c r="U1003" t="s">
        <v>1826</v>
      </c>
      <c r="V1003" s="14">
        <v>36811</v>
      </c>
      <c r="W1003" t="str">
        <f t="shared" si="154"/>
        <v>October</v>
      </c>
      <c r="X1003" s="4" t="str">
        <f t="shared" si="155"/>
        <v>2000</v>
      </c>
      <c r="Y1003" s="6">
        <f t="shared" si="156"/>
        <v>2000</v>
      </c>
      <c r="Z1003" s="4" t="str">
        <f t="shared" si="157"/>
        <v>12</v>
      </c>
      <c r="AA1003" s="6">
        <f t="shared" si="158"/>
        <v>12</v>
      </c>
      <c r="AB1003" t="str">
        <f t="shared" si="159"/>
        <v>Thursday</v>
      </c>
    </row>
    <row r="1004" spans="1:28" x14ac:dyDescent="0.25">
      <c r="A1004" s="3" t="s">
        <v>2526</v>
      </c>
      <c r="B1004" t="s">
        <v>2527</v>
      </c>
      <c r="C1004" s="3" t="s">
        <v>2527</v>
      </c>
      <c r="D1004" s="6">
        <v>0</v>
      </c>
      <c r="E1004" s="6">
        <v>124</v>
      </c>
      <c r="F1004" s="6">
        <f t="shared" si="150"/>
        <v>2</v>
      </c>
      <c r="G1004" s="6">
        <f t="shared" si="151"/>
        <v>4</v>
      </c>
      <c r="H1004" s="6" t="str" cm="1">
        <f t="array" ref="H1004">_xlfn.IFS(E1004&lt;=80,"Series",E1004&lt;=120,"TV Movie",E1004&gt;120,"Long Movie")</f>
        <v>Long Movie</v>
      </c>
      <c r="I1004" t="s">
        <v>5529</v>
      </c>
      <c r="J1004" t="s">
        <v>8162</v>
      </c>
      <c r="K1004" t="s">
        <v>145</v>
      </c>
      <c r="L1004" s="5">
        <v>6.8</v>
      </c>
      <c r="M1004" t="str" cm="1">
        <f t="array" ref="M1004">_xlfn.IFS(L1004&lt;=2,"Flop",L1004&lt;=5,"Average",L1004&lt;=7,"Hit",L1004&lt;=9,"Superhit",L1004&gt;9,"BlockBuster")</f>
        <v>Hit</v>
      </c>
      <c r="N1004" s="6">
        <v>132417</v>
      </c>
      <c r="O1004" s="6" t="str" cm="1">
        <f t="array" ref="O1004">_xlfn.IFS(N1004&lt;=100000,"Low",N1004&lt;=500000,"Median",N1004&lt;=1500000,"High",N1004&gt;1500000,"Very High")</f>
        <v>Median</v>
      </c>
      <c r="P1004">
        <v>68000000</v>
      </c>
      <c r="Q1004">
        <v>113579918</v>
      </c>
      <c r="R1004">
        <f t="shared" si="152"/>
        <v>45579918</v>
      </c>
      <c r="S1004" t="str">
        <f t="shared" si="153"/>
        <v>Profit</v>
      </c>
      <c r="T1004" s="1">
        <v>37081</v>
      </c>
      <c r="U1004" t="s">
        <v>648</v>
      </c>
      <c r="V1004" s="14">
        <v>37081</v>
      </c>
      <c r="W1004" t="str">
        <f t="shared" si="154"/>
        <v>July</v>
      </c>
      <c r="X1004" s="4" t="str">
        <f t="shared" si="155"/>
        <v>2001</v>
      </c>
      <c r="Y1004" s="6">
        <f t="shared" si="156"/>
        <v>2001</v>
      </c>
      <c r="Z1004" s="4" t="str">
        <f t="shared" si="157"/>
        <v>9</v>
      </c>
      <c r="AA1004" s="6">
        <f t="shared" si="158"/>
        <v>9</v>
      </c>
      <c r="AB1004" t="str">
        <f t="shared" si="159"/>
        <v>Monday</v>
      </c>
    </row>
    <row r="1005" spans="1:28" x14ac:dyDescent="0.25">
      <c r="A1005" s="3" t="s">
        <v>2528</v>
      </c>
      <c r="B1005" t="s">
        <v>2529</v>
      </c>
      <c r="C1005" s="3" t="s">
        <v>2529</v>
      </c>
      <c r="D1005" s="6">
        <v>0</v>
      </c>
      <c r="E1005" s="6">
        <v>88</v>
      </c>
      <c r="F1005" s="6">
        <f t="shared" si="150"/>
        <v>1</v>
      </c>
      <c r="G1005" s="6">
        <f t="shared" si="151"/>
        <v>28</v>
      </c>
      <c r="H1005" s="6" t="str" cm="1">
        <f t="array" ref="H1005">_xlfn.IFS(E1005&lt;=80,"Series",E1005&lt;=120,"TV Movie",E1005&gt;120,"Long Movie")</f>
        <v>TV Movie</v>
      </c>
      <c r="I1005" t="s">
        <v>5529</v>
      </c>
      <c r="J1005" t="s">
        <v>8158</v>
      </c>
      <c r="K1005" t="s">
        <v>132</v>
      </c>
      <c r="L1005" s="5">
        <v>5.6</v>
      </c>
      <c r="M1005" t="str" cm="1">
        <f t="array" ref="M1005">_xlfn.IFS(L1005&lt;=2,"Flop",L1005&lt;=5,"Average",L1005&lt;=7,"Hit",L1005&lt;=9,"Superhit",L1005&gt;9,"BlockBuster")</f>
        <v>Hit</v>
      </c>
      <c r="N1005" s="6">
        <v>124807</v>
      </c>
      <c r="O1005" s="6" t="str" cm="1">
        <f t="array" ref="O1005">_xlfn.IFS(N1005&lt;=100000,"Low",N1005&lt;=500000,"Median",N1005&lt;=1500000,"High",N1005&gt;1500000,"Very High")</f>
        <v>Median</v>
      </c>
      <c r="P1005">
        <v>35000000</v>
      </c>
      <c r="Q1005">
        <v>147934180</v>
      </c>
      <c r="R1005">
        <f t="shared" si="152"/>
        <v>112934180</v>
      </c>
      <c r="S1005" t="str">
        <f t="shared" si="153"/>
        <v>Profit</v>
      </c>
      <c r="T1005" s="1">
        <v>36968</v>
      </c>
      <c r="U1005" t="s">
        <v>1126</v>
      </c>
      <c r="V1005" s="14">
        <v>36968</v>
      </c>
      <c r="W1005" t="str">
        <f t="shared" si="154"/>
        <v>March</v>
      </c>
      <c r="X1005" s="4" t="str">
        <f t="shared" si="155"/>
        <v>2001</v>
      </c>
      <c r="Y1005" s="6">
        <f t="shared" si="156"/>
        <v>2001</v>
      </c>
      <c r="Z1005" s="4" t="str">
        <f t="shared" si="157"/>
        <v>18</v>
      </c>
      <c r="AA1005" s="6">
        <f t="shared" si="158"/>
        <v>18</v>
      </c>
      <c r="AB1005" t="str">
        <f t="shared" si="159"/>
        <v>Sunday</v>
      </c>
    </row>
    <row r="1006" spans="1:28" x14ac:dyDescent="0.25">
      <c r="A1006" s="3" t="s">
        <v>2530</v>
      </c>
      <c r="B1006" t="s">
        <v>2531</v>
      </c>
      <c r="C1006" s="3" t="s">
        <v>2532</v>
      </c>
      <c r="D1006" s="6">
        <v>0</v>
      </c>
      <c r="E1006" s="6">
        <v>93</v>
      </c>
      <c r="F1006" s="6">
        <f t="shared" si="150"/>
        <v>1</v>
      </c>
      <c r="G1006" s="6">
        <f t="shared" si="151"/>
        <v>33</v>
      </c>
      <c r="H1006" s="6" t="str" cm="1">
        <f t="array" ref="H1006">_xlfn.IFS(E1006&lt;=80,"Series",E1006&lt;=120,"TV Movie",E1006&gt;120,"Long Movie")</f>
        <v>TV Movie</v>
      </c>
      <c r="I1006" t="s">
        <v>5529</v>
      </c>
      <c r="J1006" t="s">
        <v>132</v>
      </c>
      <c r="K1006" t="s">
        <v>8162</v>
      </c>
      <c r="L1006" s="5">
        <v>6.3</v>
      </c>
      <c r="M1006" t="str" cm="1">
        <f t="array" ref="M1006">_xlfn.IFS(L1006&lt;=2,"Flop",L1006&lt;=5,"Average",L1006&lt;=7,"Hit",L1006&lt;=9,"Superhit",L1006&gt;9,"BlockBuster")</f>
        <v>Hit</v>
      </c>
      <c r="N1006" s="6">
        <v>50543</v>
      </c>
      <c r="O1006" s="6" t="str" cm="1">
        <f t="array" ref="O1006">_xlfn.IFS(N1006&lt;=100000,"Low",N1006&lt;=500000,"Median",N1006&lt;=1500000,"High",N1006&gt;1500000,"Very High")</f>
        <v>Low</v>
      </c>
      <c r="P1006">
        <v>27000000</v>
      </c>
      <c r="Q1006">
        <v>12881605</v>
      </c>
      <c r="R1006">
        <f t="shared" si="152"/>
        <v>-14118395</v>
      </c>
      <c r="S1006" t="str">
        <f t="shared" si="153"/>
        <v>Loss</v>
      </c>
      <c r="T1006" s="1">
        <v>37232</v>
      </c>
      <c r="U1006" t="s">
        <v>2176</v>
      </c>
      <c r="V1006" s="14">
        <v>37232</v>
      </c>
      <c r="W1006" t="str">
        <f t="shared" si="154"/>
        <v>December</v>
      </c>
      <c r="X1006" s="4" t="str">
        <f t="shared" si="155"/>
        <v>2001</v>
      </c>
      <c r="Y1006" s="6">
        <f t="shared" si="156"/>
        <v>2001</v>
      </c>
      <c r="Z1006" s="4" t="str">
        <f t="shared" si="157"/>
        <v>7</v>
      </c>
      <c r="AA1006" s="6">
        <f t="shared" si="158"/>
        <v>7</v>
      </c>
      <c r="AB1006" t="str">
        <f t="shared" si="159"/>
        <v>Friday</v>
      </c>
    </row>
    <row r="1007" spans="1:28" x14ac:dyDescent="0.25">
      <c r="A1007" s="3" t="s">
        <v>2533</v>
      </c>
      <c r="B1007" t="s">
        <v>2534</v>
      </c>
      <c r="C1007" s="3" t="s">
        <v>2534</v>
      </c>
      <c r="D1007" s="6">
        <v>0</v>
      </c>
      <c r="E1007" s="6">
        <v>98</v>
      </c>
      <c r="F1007" s="6">
        <f t="shared" si="150"/>
        <v>1</v>
      </c>
      <c r="G1007" s="6">
        <f t="shared" si="151"/>
        <v>38</v>
      </c>
      <c r="H1007" s="6" t="str" cm="1">
        <f t="array" ref="H1007">_xlfn.IFS(E1007&lt;=80,"Series",E1007&lt;=120,"TV Movie",E1007&gt;120,"Long Movie")</f>
        <v>TV Movie</v>
      </c>
      <c r="I1007" t="s">
        <v>5529</v>
      </c>
      <c r="J1007" t="s">
        <v>83</v>
      </c>
      <c r="K1007" t="s">
        <v>8161</v>
      </c>
      <c r="L1007" s="5">
        <v>4.9000000000000004</v>
      </c>
      <c r="M1007" t="str" cm="1">
        <f t="array" ref="M1007">_xlfn.IFS(L1007&lt;=2,"Flop",L1007&lt;=5,"Average",L1007&lt;=7,"Hit",L1007&lt;=9,"Superhit",L1007&gt;9,"BlockBuster")</f>
        <v>Average</v>
      </c>
      <c r="N1007" s="6">
        <v>56918</v>
      </c>
      <c r="O1007" s="6" t="str" cm="1">
        <f t="array" ref="O1007">_xlfn.IFS(N1007&lt;=100000,"Low",N1007&lt;=500000,"Median",N1007&lt;=1500000,"High",N1007&gt;1500000,"Very High")</f>
        <v>Low</v>
      </c>
      <c r="P1007">
        <v>28000000</v>
      </c>
      <c r="Q1007">
        <v>14010832</v>
      </c>
      <c r="R1007">
        <f t="shared" si="152"/>
        <v>-13989168</v>
      </c>
      <c r="S1007" t="str">
        <f t="shared" si="153"/>
        <v>Loss</v>
      </c>
      <c r="T1007" s="1">
        <v>37127</v>
      </c>
      <c r="U1007" t="s">
        <v>158</v>
      </c>
      <c r="V1007" s="14">
        <v>37127</v>
      </c>
      <c r="W1007" t="str">
        <f t="shared" si="154"/>
        <v>August</v>
      </c>
      <c r="X1007" s="4" t="str">
        <f t="shared" si="155"/>
        <v>2001</v>
      </c>
      <c r="Y1007" s="6">
        <f t="shared" si="156"/>
        <v>2001</v>
      </c>
      <c r="Z1007" s="4" t="str">
        <f t="shared" si="157"/>
        <v>24</v>
      </c>
      <c r="AA1007" s="6">
        <f t="shared" si="158"/>
        <v>24</v>
      </c>
      <c r="AB1007" t="str">
        <f t="shared" si="159"/>
        <v>Friday</v>
      </c>
    </row>
    <row r="1008" spans="1:28" x14ac:dyDescent="0.25">
      <c r="A1008" s="3" t="s">
        <v>2535</v>
      </c>
      <c r="B1008" t="s">
        <v>2536</v>
      </c>
      <c r="C1008" s="3" t="s">
        <v>2536</v>
      </c>
      <c r="D1008" s="6">
        <v>0</v>
      </c>
      <c r="E1008" s="6">
        <v>135</v>
      </c>
      <c r="F1008" s="6">
        <f t="shared" si="150"/>
        <v>2</v>
      </c>
      <c r="G1008" s="6">
        <f t="shared" si="151"/>
        <v>15</v>
      </c>
      <c r="H1008" s="6" t="str" cm="1">
        <f t="array" ref="H1008">_xlfn.IFS(E1008&lt;=80,"Series",E1008&lt;=120,"TV Movie",E1008&gt;120,"Long Movie")</f>
        <v>Long Movie</v>
      </c>
      <c r="I1008" t="s">
        <v>5529</v>
      </c>
      <c r="J1008" t="s">
        <v>145</v>
      </c>
      <c r="K1008" t="s">
        <v>3857</v>
      </c>
      <c r="L1008" s="5">
        <v>6.3</v>
      </c>
      <c r="M1008" t="str" cm="1">
        <f t="array" ref="M1008">_xlfn.IFS(L1008&lt;=2,"Flop",L1008&lt;=5,"Average",L1008&lt;=7,"Hit",L1008&lt;=9,"Superhit",L1008&gt;9,"BlockBuster")</f>
        <v>Hit</v>
      </c>
      <c r="N1008" s="6">
        <v>58453</v>
      </c>
      <c r="O1008" s="6" t="str" cm="1">
        <f t="array" ref="O1008">_xlfn.IFS(N1008&lt;=100000,"Low",N1008&lt;=500000,"Median",N1008&lt;=1500000,"High",N1008&gt;1500000,"Very High")</f>
        <v>Low</v>
      </c>
      <c r="P1008">
        <v>65000000</v>
      </c>
      <c r="Q1008">
        <v>62761005</v>
      </c>
      <c r="R1008">
        <f t="shared" si="152"/>
        <v>-2238995</v>
      </c>
      <c r="S1008" t="str">
        <f t="shared" si="153"/>
        <v>Loss</v>
      </c>
      <c r="T1008" s="1">
        <v>36864</v>
      </c>
      <c r="U1008" t="s">
        <v>377</v>
      </c>
      <c r="V1008" s="14">
        <v>36864</v>
      </c>
      <c r="W1008" t="str">
        <f t="shared" si="154"/>
        <v>December</v>
      </c>
      <c r="X1008" s="4" t="str">
        <f t="shared" si="155"/>
        <v>2000</v>
      </c>
      <c r="Y1008" s="6">
        <f t="shared" si="156"/>
        <v>2000</v>
      </c>
      <c r="Z1008" s="4" t="str">
        <f t="shared" si="157"/>
        <v>4</v>
      </c>
      <c r="AA1008" s="6">
        <f t="shared" si="158"/>
        <v>4</v>
      </c>
      <c r="AB1008" t="str">
        <f t="shared" si="159"/>
        <v>Monday</v>
      </c>
    </row>
    <row r="1009" spans="1:28" x14ac:dyDescent="0.25">
      <c r="A1009" s="3" t="s">
        <v>2537</v>
      </c>
      <c r="B1009" t="s">
        <v>2538</v>
      </c>
      <c r="C1009" s="3" t="s">
        <v>2539</v>
      </c>
      <c r="D1009" s="6">
        <v>0</v>
      </c>
      <c r="E1009" s="6">
        <v>106</v>
      </c>
      <c r="F1009" s="6">
        <f t="shared" si="150"/>
        <v>1</v>
      </c>
      <c r="G1009" s="6">
        <f t="shared" si="151"/>
        <v>46</v>
      </c>
      <c r="H1009" s="6" t="str" cm="1">
        <f t="array" ref="H1009">_xlfn.IFS(E1009&lt;=80,"Series",E1009&lt;=120,"TV Movie",E1009&gt;120,"Long Movie")</f>
        <v>TV Movie</v>
      </c>
      <c r="I1009" t="s">
        <v>8162</v>
      </c>
      <c r="J1009" t="s">
        <v>8166</v>
      </c>
      <c r="K1009" t="s">
        <v>3857</v>
      </c>
      <c r="L1009" s="5">
        <v>6.9</v>
      </c>
      <c r="M1009" t="str" cm="1">
        <f t="array" ref="M1009">_xlfn.IFS(L1009&lt;=2,"Flop",L1009&lt;=5,"Average",L1009&lt;=7,"Hit",L1009&lt;=9,"Superhit",L1009&gt;9,"BlockBuster")</f>
        <v>Hit</v>
      </c>
      <c r="N1009" s="6">
        <v>64595</v>
      </c>
      <c r="O1009" s="6" t="str" cm="1">
        <f t="array" ref="O1009">_xlfn.IFS(N1009&lt;=100000,"Low",N1009&lt;=500000,"Median",N1009&lt;=1500000,"High",N1009&gt;1500000,"Very High")</f>
        <v>Low</v>
      </c>
      <c r="P1009">
        <v>14000000</v>
      </c>
      <c r="Q1009">
        <v>60103680</v>
      </c>
      <c r="R1009">
        <f t="shared" si="152"/>
        <v>46103680</v>
      </c>
      <c r="S1009" t="str">
        <f t="shared" si="153"/>
        <v>Profit</v>
      </c>
      <c r="T1009" s="1">
        <v>36796</v>
      </c>
      <c r="U1009" t="s">
        <v>2540</v>
      </c>
      <c r="V1009" s="14">
        <v>36796</v>
      </c>
      <c r="W1009" t="str">
        <f t="shared" si="154"/>
        <v>September</v>
      </c>
      <c r="X1009" s="4" t="str">
        <f t="shared" si="155"/>
        <v>2000</v>
      </c>
      <c r="Y1009" s="6">
        <f t="shared" si="156"/>
        <v>2000</v>
      </c>
      <c r="Z1009" s="4" t="str">
        <f t="shared" si="157"/>
        <v>27</v>
      </c>
      <c r="AA1009" s="6">
        <f t="shared" si="158"/>
        <v>27</v>
      </c>
      <c r="AB1009" t="str">
        <f t="shared" si="159"/>
        <v>Wednesday</v>
      </c>
    </row>
    <row r="1010" spans="1:28" x14ac:dyDescent="0.25">
      <c r="A1010" s="3" t="s">
        <v>2541</v>
      </c>
      <c r="B1010" t="s">
        <v>2542</v>
      </c>
      <c r="C1010" s="3" t="s">
        <v>2542</v>
      </c>
      <c r="D1010" s="6">
        <v>0</v>
      </c>
      <c r="E1010" s="6">
        <v>95</v>
      </c>
      <c r="F1010" s="6">
        <f t="shared" si="150"/>
        <v>1</v>
      </c>
      <c r="G1010" s="6">
        <f t="shared" si="151"/>
        <v>35</v>
      </c>
      <c r="H1010" s="6" t="str" cm="1">
        <f t="array" ref="H1010">_xlfn.IFS(E1010&lt;=80,"Series",E1010&lt;=120,"TV Movie",E1010&gt;120,"Long Movie")</f>
        <v>TV Movie</v>
      </c>
      <c r="I1010" t="s">
        <v>5529</v>
      </c>
      <c r="J1010" t="s">
        <v>8158</v>
      </c>
      <c r="K1010" t="s">
        <v>8159</v>
      </c>
      <c r="L1010" s="5">
        <v>6.9</v>
      </c>
      <c r="M1010" t="str" cm="1">
        <f t="array" ref="M1010">_xlfn.IFS(L1010&lt;=2,"Flop",L1010&lt;=5,"Average",L1010&lt;=7,"Hit",L1010&lt;=9,"Superhit",L1010&gt;9,"BlockBuster")</f>
        <v>Hit</v>
      </c>
      <c r="N1010" s="6">
        <v>130200</v>
      </c>
      <c r="O1010" s="6" t="str" cm="1">
        <f t="array" ref="O1010">_xlfn.IFS(N1010&lt;=100000,"Low",N1010&lt;=500000,"Median",N1010&lt;=1500000,"High",N1010&gt;1500000,"Very High")</f>
        <v>Median</v>
      </c>
      <c r="P1010">
        <v>120000000</v>
      </c>
      <c r="Q1010">
        <v>186053725</v>
      </c>
      <c r="R1010">
        <f t="shared" si="152"/>
        <v>66053725</v>
      </c>
      <c r="S1010" t="str">
        <f t="shared" si="153"/>
        <v>Profit</v>
      </c>
      <c r="T1010" s="1">
        <v>37044</v>
      </c>
      <c r="U1010" t="s">
        <v>1603</v>
      </c>
      <c r="V1010" s="14">
        <v>37044</v>
      </c>
      <c r="W1010" t="str">
        <f t="shared" si="154"/>
        <v>June</v>
      </c>
      <c r="X1010" s="4" t="str">
        <f t="shared" si="155"/>
        <v>2001</v>
      </c>
      <c r="Y1010" s="6">
        <f t="shared" si="156"/>
        <v>2001</v>
      </c>
      <c r="Z1010" s="4" t="str">
        <f t="shared" si="157"/>
        <v>2</v>
      </c>
      <c r="AA1010" s="6">
        <f t="shared" si="158"/>
        <v>2</v>
      </c>
      <c r="AB1010" t="str">
        <f t="shared" si="159"/>
        <v>Saturday</v>
      </c>
    </row>
    <row r="1011" spans="1:28" x14ac:dyDescent="0.25">
      <c r="A1011" s="3" t="s">
        <v>2543</v>
      </c>
      <c r="B1011" t="s">
        <v>2544</v>
      </c>
      <c r="C1011" s="3" t="s">
        <v>2544</v>
      </c>
      <c r="D1011" s="6">
        <v>0</v>
      </c>
      <c r="E1011" s="6">
        <v>93</v>
      </c>
      <c r="F1011" s="6">
        <f t="shared" si="150"/>
        <v>1</v>
      </c>
      <c r="G1011" s="6">
        <f t="shared" si="151"/>
        <v>33</v>
      </c>
      <c r="H1011" s="6" t="str" cm="1">
        <f t="array" ref="H1011">_xlfn.IFS(E1011&lt;=80,"Series",E1011&lt;=120,"TV Movie",E1011&gt;120,"Long Movie")</f>
        <v>TV Movie</v>
      </c>
      <c r="I1011" t="s">
        <v>132</v>
      </c>
      <c r="J1011" t="s">
        <v>8156</v>
      </c>
      <c r="K1011" t="s">
        <v>5802</v>
      </c>
      <c r="L1011" s="5">
        <v>6.1</v>
      </c>
      <c r="M1011" t="str" cm="1">
        <f t="array" ref="M1011">_xlfn.IFS(L1011&lt;=2,"Flop",L1011&lt;=5,"Average",L1011&lt;=7,"Hit",L1011&lt;=9,"Superhit",L1011&gt;9,"BlockBuster")</f>
        <v>Hit</v>
      </c>
      <c r="N1011" s="6">
        <v>110390</v>
      </c>
      <c r="O1011" s="6" t="str" cm="1">
        <f t="array" ref="O1011">_xlfn.IFS(N1011&lt;=100000,"Low",N1011&lt;=500000,"Median",N1011&lt;=1500000,"High",N1011&gt;1500000,"Very High")</f>
        <v>Median</v>
      </c>
      <c r="P1011">
        <v>48000000</v>
      </c>
      <c r="Q1011">
        <v>90383208</v>
      </c>
      <c r="R1011">
        <f t="shared" si="152"/>
        <v>42383208</v>
      </c>
      <c r="S1011" t="str">
        <f t="shared" si="153"/>
        <v>Profit</v>
      </c>
      <c r="T1011" s="1">
        <v>36816</v>
      </c>
      <c r="U1011" t="s">
        <v>276</v>
      </c>
      <c r="V1011" s="14">
        <v>36816</v>
      </c>
      <c r="W1011" t="str">
        <f t="shared" si="154"/>
        <v>October</v>
      </c>
      <c r="X1011" s="4" t="str">
        <f t="shared" si="155"/>
        <v>2000</v>
      </c>
      <c r="Y1011" s="6">
        <f t="shared" si="156"/>
        <v>2000</v>
      </c>
      <c r="Z1011" s="4" t="str">
        <f t="shared" si="157"/>
        <v>17</v>
      </c>
      <c r="AA1011" s="6">
        <f t="shared" si="158"/>
        <v>17</v>
      </c>
      <c r="AB1011" t="str">
        <f t="shared" si="159"/>
        <v>Tuesday</v>
      </c>
    </row>
    <row r="1012" spans="1:28" x14ac:dyDescent="0.25">
      <c r="A1012" s="3" t="s">
        <v>2545</v>
      </c>
      <c r="B1012" t="s">
        <v>2546</v>
      </c>
      <c r="C1012" s="3" t="s">
        <v>2546</v>
      </c>
      <c r="D1012" s="6">
        <v>0</v>
      </c>
      <c r="E1012" s="6">
        <v>101</v>
      </c>
      <c r="F1012" s="6">
        <f t="shared" si="150"/>
        <v>1</v>
      </c>
      <c r="G1012" s="6">
        <f t="shared" si="151"/>
        <v>41</v>
      </c>
      <c r="H1012" s="6" t="str" cm="1">
        <f t="array" ref="H1012">_xlfn.IFS(E1012&lt;=80,"Series",E1012&lt;=120,"TV Movie",E1012&gt;120,"Long Movie")</f>
        <v>TV Movie</v>
      </c>
      <c r="I1012" t="s">
        <v>83</v>
      </c>
      <c r="J1012" t="s">
        <v>8166</v>
      </c>
      <c r="K1012" t="s">
        <v>3857</v>
      </c>
      <c r="L1012" s="5">
        <v>7.6</v>
      </c>
      <c r="M1012" t="str" cm="1">
        <f t="array" ref="M1012">_xlfn.IFS(L1012&lt;=2,"Flop",L1012&lt;=5,"Average",L1012&lt;=7,"Hit",L1012&lt;=9,"Superhit",L1012&gt;9,"BlockBuster")</f>
        <v>Superhit</v>
      </c>
      <c r="N1012" s="6">
        <v>385562</v>
      </c>
      <c r="O1012" s="6" t="str" cm="1">
        <f t="array" ref="O1012">_xlfn.IFS(N1012&lt;=100000,"Low",N1012&lt;=500000,"Median",N1012&lt;=1500000,"High",N1012&gt;1500000,"Very High")</f>
        <v>Median</v>
      </c>
      <c r="P1012">
        <v>17000000</v>
      </c>
      <c r="Q1012">
        <v>210002852</v>
      </c>
      <c r="R1012">
        <f t="shared" si="152"/>
        <v>193002852</v>
      </c>
      <c r="S1012" t="str">
        <f t="shared" si="153"/>
        <v>Profit</v>
      </c>
      <c r="T1012" s="1">
        <v>37105</v>
      </c>
      <c r="U1012" t="s">
        <v>2547</v>
      </c>
      <c r="V1012" s="14">
        <v>37105</v>
      </c>
      <c r="W1012" t="str">
        <f t="shared" si="154"/>
        <v>August</v>
      </c>
      <c r="X1012" s="4" t="str">
        <f t="shared" si="155"/>
        <v>2001</v>
      </c>
      <c r="Y1012" s="6">
        <f t="shared" si="156"/>
        <v>2001</v>
      </c>
      <c r="Z1012" s="4" t="str">
        <f t="shared" si="157"/>
        <v>2</v>
      </c>
      <c r="AA1012" s="6">
        <f t="shared" si="158"/>
        <v>2</v>
      </c>
      <c r="AB1012" t="str">
        <f t="shared" si="159"/>
        <v>Thursday</v>
      </c>
    </row>
    <row r="1013" spans="1:28" x14ac:dyDescent="0.25">
      <c r="A1013" s="3" t="s">
        <v>2548</v>
      </c>
      <c r="B1013" t="s">
        <v>2549</v>
      </c>
      <c r="C1013" s="3" t="s">
        <v>2549</v>
      </c>
      <c r="D1013" s="6">
        <v>0</v>
      </c>
      <c r="E1013" s="6">
        <v>119</v>
      </c>
      <c r="F1013" s="6">
        <f t="shared" si="150"/>
        <v>1</v>
      </c>
      <c r="G1013" s="6">
        <f t="shared" si="151"/>
        <v>59</v>
      </c>
      <c r="H1013" s="6" t="str" cm="1">
        <f t="array" ref="H1013">_xlfn.IFS(E1013&lt;=80,"Series",E1013&lt;=120,"TV Movie",E1013&gt;120,"Long Movie")</f>
        <v>TV Movie</v>
      </c>
      <c r="I1013" t="s">
        <v>145</v>
      </c>
      <c r="J1013" t="s">
        <v>8157</v>
      </c>
      <c r="K1013" t="s">
        <v>5802</v>
      </c>
      <c r="L1013" s="5">
        <v>6.7</v>
      </c>
      <c r="M1013" t="str" cm="1">
        <f t="array" ref="M1013">_xlfn.IFS(L1013&lt;=2,"Flop",L1013&lt;=5,"Average",L1013&lt;=7,"Hit",L1013&lt;=9,"Superhit",L1013&gt;9,"BlockBuster")</f>
        <v>Hit</v>
      </c>
      <c r="N1013" s="6">
        <v>93555</v>
      </c>
      <c r="O1013" s="6" t="str" cm="1">
        <f t="array" ref="O1013">_xlfn.IFS(N1013&lt;=100000,"Low",N1013&lt;=500000,"Median",N1013&lt;=1500000,"High",N1013&gt;1500000,"Very High")</f>
        <v>Low</v>
      </c>
      <c r="P1013">
        <v>40000000</v>
      </c>
      <c r="Q1013">
        <v>65754228</v>
      </c>
      <c r="R1013">
        <f t="shared" si="152"/>
        <v>25754228</v>
      </c>
      <c r="S1013" t="str">
        <f t="shared" si="153"/>
        <v>Profit</v>
      </c>
      <c r="T1013" s="1">
        <v>36934</v>
      </c>
      <c r="U1013" t="s">
        <v>2550</v>
      </c>
      <c r="V1013" s="14">
        <v>36934</v>
      </c>
      <c r="W1013" t="str">
        <f t="shared" si="154"/>
        <v>February</v>
      </c>
      <c r="X1013" s="4" t="str">
        <f t="shared" si="155"/>
        <v>2001</v>
      </c>
      <c r="Y1013" s="6">
        <f t="shared" si="156"/>
        <v>2001</v>
      </c>
      <c r="Z1013" s="4" t="str">
        <f t="shared" si="157"/>
        <v>12</v>
      </c>
      <c r="AA1013" s="6">
        <f t="shared" si="158"/>
        <v>12</v>
      </c>
      <c r="AB1013" t="str">
        <f t="shared" si="159"/>
        <v>Monday</v>
      </c>
    </row>
    <row r="1014" spans="1:28" x14ac:dyDescent="0.25">
      <c r="A1014" s="3" t="s">
        <v>2551</v>
      </c>
      <c r="B1014" t="s">
        <v>2552</v>
      </c>
      <c r="C1014" s="3" t="s">
        <v>2552</v>
      </c>
      <c r="D1014" s="6">
        <v>0</v>
      </c>
      <c r="E1014" s="6">
        <v>106</v>
      </c>
      <c r="F1014" s="6">
        <f t="shared" si="150"/>
        <v>1</v>
      </c>
      <c r="G1014" s="6">
        <f t="shared" si="151"/>
        <v>46</v>
      </c>
      <c r="H1014" s="6" t="str" cm="1">
        <f t="array" ref="H1014">_xlfn.IFS(E1014&lt;=80,"Series",E1014&lt;=120,"TV Movie",E1014&gt;120,"Long Movie")</f>
        <v>TV Movie</v>
      </c>
      <c r="I1014" t="s">
        <v>5529</v>
      </c>
      <c r="J1014" t="s">
        <v>8162</v>
      </c>
      <c r="K1014" t="s">
        <v>3857</v>
      </c>
      <c r="L1014" s="5">
        <v>6.8</v>
      </c>
      <c r="M1014" t="str" cm="1">
        <f t="array" ref="M1014">_xlfn.IFS(L1014&lt;=2,"Flop",L1014&lt;=5,"Average",L1014&lt;=7,"Hit",L1014&lt;=9,"Superhit",L1014&gt;9,"BlockBuster")</f>
        <v>Hit</v>
      </c>
      <c r="N1014" s="6">
        <v>409943</v>
      </c>
      <c r="O1014" s="6" t="str" cm="1">
        <f t="array" ref="O1014">_xlfn.IFS(N1014&lt;=100000,"Low",N1014&lt;=500000,"Median",N1014&lt;=1500000,"High",N1014&gt;1500000,"Very High")</f>
        <v>Median</v>
      </c>
      <c r="P1014">
        <v>38000000</v>
      </c>
      <c r="Q1014">
        <v>207517509</v>
      </c>
      <c r="R1014">
        <f t="shared" si="152"/>
        <v>169517509</v>
      </c>
      <c r="S1014" t="str">
        <f t="shared" si="153"/>
        <v>Profit</v>
      </c>
      <c r="T1014" s="1">
        <v>37060</v>
      </c>
      <c r="U1014" t="s">
        <v>1570</v>
      </c>
      <c r="V1014" s="14">
        <v>37060</v>
      </c>
      <c r="W1014" t="str">
        <f t="shared" si="154"/>
        <v>June</v>
      </c>
      <c r="X1014" s="4" t="str">
        <f t="shared" si="155"/>
        <v>2001</v>
      </c>
      <c r="Y1014" s="6">
        <f t="shared" si="156"/>
        <v>2001</v>
      </c>
      <c r="Z1014" s="4" t="str">
        <f t="shared" si="157"/>
        <v>18</v>
      </c>
      <c r="AA1014" s="6">
        <f t="shared" si="158"/>
        <v>18</v>
      </c>
      <c r="AB1014" t="str">
        <f t="shared" si="159"/>
        <v>Monday</v>
      </c>
    </row>
    <row r="1015" spans="1:28" x14ac:dyDescent="0.25">
      <c r="A1015" s="3" t="s">
        <v>2553</v>
      </c>
      <c r="B1015" t="s">
        <v>2554</v>
      </c>
      <c r="C1015" s="3" t="s">
        <v>2554</v>
      </c>
      <c r="D1015" s="6">
        <v>0</v>
      </c>
      <c r="E1015" s="6">
        <v>108</v>
      </c>
      <c r="F1015" s="6">
        <f t="shared" si="150"/>
        <v>1</v>
      </c>
      <c r="G1015" s="6">
        <f t="shared" si="151"/>
        <v>48</v>
      </c>
      <c r="H1015" s="6" t="str" cm="1">
        <f t="array" ref="H1015">_xlfn.IFS(E1015&lt;=80,"Series",E1015&lt;=120,"TV Movie",E1015&gt;120,"Long Movie")</f>
        <v>TV Movie</v>
      </c>
      <c r="I1015" t="s">
        <v>5529</v>
      </c>
      <c r="J1015" t="s">
        <v>145</v>
      </c>
      <c r="K1015" t="s">
        <v>3857</v>
      </c>
      <c r="L1015" s="5">
        <v>5.5</v>
      </c>
      <c r="M1015" t="str" cm="1">
        <f t="array" ref="M1015">_xlfn.IFS(L1015&lt;=2,"Flop",L1015&lt;=5,"Average",L1015&lt;=7,"Hit",L1015&lt;=9,"Superhit",L1015&gt;9,"BlockBuster")</f>
        <v>Hit</v>
      </c>
      <c r="N1015" s="6">
        <v>77254</v>
      </c>
      <c r="O1015" s="6" t="str" cm="1">
        <f t="array" ref="O1015">_xlfn.IFS(N1015&lt;=100000,"Low",N1015&lt;=500000,"Median",N1015&lt;=1500000,"High",N1015&gt;1500000,"Very High")</f>
        <v>Low</v>
      </c>
      <c r="P1015">
        <v>85000000</v>
      </c>
      <c r="Q1015">
        <v>78382433</v>
      </c>
      <c r="R1015">
        <f t="shared" si="152"/>
        <v>-6617567</v>
      </c>
      <c r="S1015" t="str">
        <f t="shared" si="153"/>
        <v>Loss</v>
      </c>
      <c r="T1015" s="1">
        <v>37291</v>
      </c>
      <c r="U1015" t="s">
        <v>1157</v>
      </c>
      <c r="V1015" s="14">
        <v>37291</v>
      </c>
      <c r="W1015" t="str">
        <f t="shared" si="154"/>
        <v>February</v>
      </c>
      <c r="X1015" s="4" t="str">
        <f t="shared" si="155"/>
        <v>2002</v>
      </c>
      <c r="Y1015" s="6">
        <f t="shared" si="156"/>
        <v>2002</v>
      </c>
      <c r="Z1015" s="4" t="str">
        <f t="shared" si="157"/>
        <v>4</v>
      </c>
      <c r="AA1015" s="6">
        <f t="shared" si="158"/>
        <v>4</v>
      </c>
      <c r="AB1015" t="str">
        <f t="shared" si="159"/>
        <v>Monday</v>
      </c>
    </row>
    <row r="1016" spans="1:28" x14ac:dyDescent="0.25">
      <c r="A1016" s="3" t="s">
        <v>2555</v>
      </c>
      <c r="B1016" t="s">
        <v>2556</v>
      </c>
      <c r="C1016" s="3" t="s">
        <v>2556</v>
      </c>
      <c r="D1016" s="6">
        <v>0</v>
      </c>
      <c r="E1016" s="6">
        <v>138</v>
      </c>
      <c r="F1016" s="6">
        <f t="shared" si="150"/>
        <v>2</v>
      </c>
      <c r="G1016" s="6">
        <f t="shared" si="151"/>
        <v>18</v>
      </c>
      <c r="H1016" s="6" t="str" cm="1">
        <f t="array" ref="H1016">_xlfn.IFS(E1016&lt;=80,"Series",E1016&lt;=120,"TV Movie",E1016&gt;120,"Long Movie")</f>
        <v>Long Movie</v>
      </c>
      <c r="I1016" t="s">
        <v>5529</v>
      </c>
      <c r="J1016" t="s">
        <v>8161</v>
      </c>
      <c r="K1016" t="s">
        <v>5802</v>
      </c>
      <c r="L1016" s="5">
        <v>7.2</v>
      </c>
      <c r="M1016" t="str" cm="1">
        <f t="array" ref="M1016">_xlfn.IFS(L1016&lt;=2,"Flop",L1016&lt;=5,"Average",L1016&lt;=7,"Hit",L1016&lt;=9,"Superhit",L1016&gt;9,"BlockBuster")</f>
        <v>Superhit</v>
      </c>
      <c r="N1016" s="6">
        <v>618970</v>
      </c>
      <c r="O1016" s="6" t="str" cm="1">
        <f t="array" ref="O1016">_xlfn.IFS(N1016&lt;=100000,"Low",N1016&lt;=500000,"Median",N1016&lt;=1500000,"High",N1016&gt;1500000,"Very High")</f>
        <v>High</v>
      </c>
      <c r="P1016">
        <v>150000000</v>
      </c>
      <c r="Q1016">
        <v>741847937</v>
      </c>
      <c r="R1016">
        <f t="shared" si="152"/>
        <v>591847937</v>
      </c>
      <c r="S1016" t="str">
        <f t="shared" si="153"/>
        <v>Profit</v>
      </c>
      <c r="T1016" s="1">
        <v>37748</v>
      </c>
      <c r="U1016" t="s">
        <v>1554</v>
      </c>
      <c r="V1016" s="14">
        <v>37748</v>
      </c>
      <c r="W1016" t="str">
        <f t="shared" si="154"/>
        <v>May</v>
      </c>
      <c r="X1016" s="4" t="str">
        <f t="shared" si="155"/>
        <v>2003</v>
      </c>
      <c r="Y1016" s="6">
        <f t="shared" si="156"/>
        <v>2003</v>
      </c>
      <c r="Z1016" s="4" t="str">
        <f t="shared" si="157"/>
        <v>7</v>
      </c>
      <c r="AA1016" s="6">
        <f t="shared" si="158"/>
        <v>7</v>
      </c>
      <c r="AB1016" t="str">
        <f t="shared" si="159"/>
        <v>Wednesday</v>
      </c>
    </row>
    <row r="1017" spans="1:28" x14ac:dyDescent="0.25">
      <c r="A1017" s="3" t="s">
        <v>2557</v>
      </c>
      <c r="B1017" t="s">
        <v>2558</v>
      </c>
      <c r="C1017" s="3" t="s">
        <v>2558</v>
      </c>
      <c r="D1017" s="6">
        <v>0</v>
      </c>
      <c r="E1017" s="6">
        <v>123</v>
      </c>
      <c r="F1017" s="6">
        <f t="shared" si="150"/>
        <v>2</v>
      </c>
      <c r="G1017" s="6">
        <f t="shared" si="151"/>
        <v>3</v>
      </c>
      <c r="H1017" s="6" t="str" cm="1">
        <f t="array" ref="H1017">_xlfn.IFS(E1017&lt;=80,"Series",E1017&lt;=120,"TV Movie",E1017&gt;120,"Long Movie")</f>
        <v>Long Movie</v>
      </c>
      <c r="I1017" t="s">
        <v>8158</v>
      </c>
      <c r="J1017" t="s">
        <v>132</v>
      </c>
      <c r="K1017" t="s">
        <v>145</v>
      </c>
      <c r="L1017" s="5">
        <v>6.1</v>
      </c>
      <c r="M1017" t="str" cm="1">
        <f t="array" ref="M1017">_xlfn.IFS(L1017&lt;=2,"Flop",L1017&lt;=5,"Average",L1017&lt;=7,"Hit",L1017&lt;=9,"Superhit",L1017&gt;9,"BlockBuster")</f>
        <v>Hit</v>
      </c>
      <c r="N1017" s="6">
        <v>111699</v>
      </c>
      <c r="O1017" s="6" t="str" cm="1">
        <f t="array" ref="O1017">_xlfn.IFS(N1017&lt;=100000,"Low",N1017&lt;=500000,"Median",N1017&lt;=1500000,"High",N1017&gt;1500000,"Very High")</f>
        <v>Median</v>
      </c>
      <c r="P1017">
        <v>57000000</v>
      </c>
      <c r="Q1017">
        <v>147845033</v>
      </c>
      <c r="R1017">
        <f t="shared" si="152"/>
        <v>90845033</v>
      </c>
      <c r="S1017" t="str">
        <f t="shared" si="153"/>
        <v>Profit</v>
      </c>
      <c r="T1017" s="1">
        <v>36952</v>
      </c>
      <c r="U1017" t="s">
        <v>1818</v>
      </c>
      <c r="V1017" s="14">
        <v>36952</v>
      </c>
      <c r="W1017" t="str">
        <f t="shared" si="154"/>
        <v>March</v>
      </c>
      <c r="X1017" s="4" t="str">
        <f t="shared" si="155"/>
        <v>2001</v>
      </c>
      <c r="Y1017" s="6">
        <f t="shared" si="156"/>
        <v>2001</v>
      </c>
      <c r="Z1017" s="4" t="str">
        <f t="shared" si="157"/>
        <v>2</v>
      </c>
      <c r="AA1017" s="6">
        <f t="shared" si="158"/>
        <v>2</v>
      </c>
      <c r="AB1017" t="str">
        <f t="shared" si="159"/>
        <v>Friday</v>
      </c>
    </row>
    <row r="1018" spans="1:28" x14ac:dyDescent="0.25">
      <c r="A1018" s="3" t="s">
        <v>2559</v>
      </c>
      <c r="B1018" t="s">
        <v>2560</v>
      </c>
      <c r="C1018" s="3" t="s">
        <v>2561</v>
      </c>
      <c r="D1018" s="6">
        <v>0</v>
      </c>
      <c r="E1018" s="6">
        <v>142</v>
      </c>
      <c r="F1018" s="6">
        <f t="shared" si="150"/>
        <v>2</v>
      </c>
      <c r="G1018" s="6">
        <f t="shared" si="151"/>
        <v>22</v>
      </c>
      <c r="H1018" s="6" t="str" cm="1">
        <f t="array" ref="H1018">_xlfn.IFS(E1018&lt;=80,"Series",E1018&lt;=120,"TV Movie",E1018&gt;120,"Long Movie")</f>
        <v>Long Movie</v>
      </c>
      <c r="I1018" t="s">
        <v>5529</v>
      </c>
      <c r="J1018" t="s">
        <v>8158</v>
      </c>
      <c r="K1018" t="s">
        <v>145</v>
      </c>
      <c r="L1018" s="5">
        <v>7</v>
      </c>
      <c r="M1018" t="str" cm="1">
        <f t="array" ref="M1018">_xlfn.IFS(L1018&lt;=2,"Flop",L1018&lt;=5,"Average",L1018&lt;=7,"Hit",L1018&lt;=9,"Superhit",L1018&gt;9,"BlockBuster")</f>
        <v>Hit</v>
      </c>
      <c r="N1018" s="6">
        <v>69925</v>
      </c>
      <c r="O1018" s="6" t="str" cm="1">
        <f t="array" ref="O1018">_xlfn.IFS(N1018&lt;=100000,"Low",N1018&lt;=500000,"Median",N1018&lt;=1500000,"High",N1018&gt;1500000,"Very High")</f>
        <v>Low</v>
      </c>
      <c r="P1018">
        <v>29000000</v>
      </c>
      <c r="Q1018">
        <v>70767418</v>
      </c>
      <c r="R1018">
        <f t="shared" si="152"/>
        <v>41767418</v>
      </c>
      <c r="S1018" t="str">
        <f t="shared" si="153"/>
        <v>Profit</v>
      </c>
      <c r="T1018" s="1">
        <v>36922</v>
      </c>
      <c r="U1018" t="s">
        <v>2562</v>
      </c>
      <c r="V1018" s="14">
        <v>36922</v>
      </c>
      <c r="W1018" t="str">
        <f t="shared" si="154"/>
        <v>January</v>
      </c>
      <c r="X1018" s="4" t="str">
        <f t="shared" si="155"/>
        <v>2001</v>
      </c>
      <c r="Y1018" s="6">
        <f t="shared" si="156"/>
        <v>2001</v>
      </c>
      <c r="Z1018" s="4" t="str">
        <f t="shared" si="157"/>
        <v>31</v>
      </c>
      <c r="AA1018" s="6">
        <f t="shared" si="158"/>
        <v>31</v>
      </c>
      <c r="AB1018" t="str">
        <f t="shared" si="159"/>
        <v>Wednesday</v>
      </c>
    </row>
    <row r="1019" spans="1:28" x14ac:dyDescent="0.25">
      <c r="A1019" s="3" t="s">
        <v>2563</v>
      </c>
      <c r="B1019" t="s">
        <v>2564</v>
      </c>
      <c r="C1019" s="3" t="s">
        <v>2564</v>
      </c>
      <c r="D1019" s="6">
        <v>0</v>
      </c>
      <c r="E1019" s="6">
        <v>124</v>
      </c>
      <c r="F1019" s="6">
        <f t="shared" si="150"/>
        <v>2</v>
      </c>
      <c r="G1019" s="6">
        <f t="shared" si="151"/>
        <v>4</v>
      </c>
      <c r="H1019" s="6" t="str" cm="1">
        <f t="array" ref="H1019">_xlfn.IFS(E1019&lt;=80,"Series",E1019&lt;=120,"TV Movie",E1019&gt;120,"Long Movie")</f>
        <v>Long Movie</v>
      </c>
      <c r="I1019" t="s">
        <v>8162</v>
      </c>
      <c r="J1019" t="s">
        <v>145</v>
      </c>
      <c r="K1019" t="s">
        <v>8166</v>
      </c>
      <c r="L1019" s="5">
        <v>6.8</v>
      </c>
      <c r="M1019" t="str" cm="1">
        <f t="array" ref="M1019">_xlfn.IFS(L1019&lt;=2,"Flop",L1019&lt;=5,"Average",L1019&lt;=7,"Hit",L1019&lt;=9,"Superhit",L1019&gt;9,"BlockBuster")</f>
        <v>Hit</v>
      </c>
      <c r="N1019" s="6">
        <v>65007</v>
      </c>
      <c r="O1019" s="6" t="str" cm="1">
        <f t="array" ref="O1019">_xlfn.IFS(N1019&lt;=100000,"Low",N1019&lt;=500000,"Median",N1019&lt;=1500000,"High",N1019&gt;1500000,"Very High")</f>
        <v>Low</v>
      </c>
      <c r="P1019">
        <v>35000000</v>
      </c>
      <c r="Q1019">
        <v>29419291</v>
      </c>
      <c r="R1019">
        <f t="shared" si="152"/>
        <v>-5580709</v>
      </c>
      <c r="S1019" t="str">
        <f t="shared" si="153"/>
        <v>Loss</v>
      </c>
      <c r="T1019" s="1">
        <v>36900</v>
      </c>
      <c r="U1019" t="s">
        <v>2565</v>
      </c>
      <c r="V1019" s="14">
        <v>36900</v>
      </c>
      <c r="W1019" t="str">
        <f t="shared" si="154"/>
        <v>January</v>
      </c>
      <c r="X1019" s="4" t="str">
        <f t="shared" si="155"/>
        <v>2001</v>
      </c>
      <c r="Y1019" s="6">
        <f t="shared" si="156"/>
        <v>2001</v>
      </c>
      <c r="Z1019" s="4" t="str">
        <f t="shared" si="157"/>
        <v>9</v>
      </c>
      <c r="AA1019" s="6">
        <f t="shared" si="158"/>
        <v>9</v>
      </c>
      <c r="AB1019" t="str">
        <f t="shared" si="159"/>
        <v>Tuesday</v>
      </c>
    </row>
    <row r="1020" spans="1:28" x14ac:dyDescent="0.25">
      <c r="A1020" s="3" t="s">
        <v>2566</v>
      </c>
      <c r="B1020" t="s">
        <v>2567</v>
      </c>
      <c r="C1020" s="3" t="s">
        <v>2567</v>
      </c>
      <c r="D1020" s="6">
        <v>0</v>
      </c>
      <c r="E1020" s="6">
        <v>107</v>
      </c>
      <c r="F1020" s="6">
        <f t="shared" si="150"/>
        <v>1</v>
      </c>
      <c r="G1020" s="6">
        <f t="shared" si="151"/>
        <v>47</v>
      </c>
      <c r="H1020" s="6" t="str" cm="1">
        <f t="array" ref="H1020">_xlfn.IFS(E1020&lt;=80,"Series",E1020&lt;=120,"TV Movie",E1020&gt;120,"Long Movie")</f>
        <v>TV Movie</v>
      </c>
      <c r="I1020" t="s">
        <v>5529</v>
      </c>
      <c r="J1020" t="s">
        <v>145</v>
      </c>
      <c r="K1020" t="s">
        <v>8161</v>
      </c>
      <c r="L1020" s="5">
        <v>7.3</v>
      </c>
      <c r="M1020" t="str" cm="1">
        <f t="array" ref="M1020">_xlfn.IFS(L1020&lt;=2,"Flop",L1020&lt;=5,"Average",L1020&lt;=7,"Hit",L1020&lt;=9,"Superhit",L1020&gt;9,"BlockBuster")</f>
        <v>Superhit</v>
      </c>
      <c r="N1020" s="6">
        <v>342664</v>
      </c>
      <c r="O1020" s="6" t="str" cm="1">
        <f t="array" ref="O1020">_xlfn.IFS(N1020&lt;=100000,"Low",N1020&lt;=500000,"Median",N1020&lt;=1500000,"High",N1020&gt;1500000,"Very High")</f>
        <v>Median</v>
      </c>
      <c r="P1020">
        <v>20000000</v>
      </c>
      <c r="Q1020">
        <v>5368217</v>
      </c>
      <c r="R1020">
        <f t="shared" si="152"/>
        <v>-14631783</v>
      </c>
      <c r="S1020" t="str">
        <f t="shared" si="153"/>
        <v>Loss</v>
      </c>
      <c r="T1020" s="1">
        <v>37596</v>
      </c>
      <c r="U1020" t="s">
        <v>2568</v>
      </c>
      <c r="V1020" s="14">
        <v>37596</v>
      </c>
      <c r="W1020" t="str">
        <f t="shared" si="154"/>
        <v>December</v>
      </c>
      <c r="X1020" s="4" t="str">
        <f t="shared" si="155"/>
        <v>2002</v>
      </c>
      <c r="Y1020" s="6">
        <f t="shared" si="156"/>
        <v>2002</v>
      </c>
      <c r="Z1020" s="4" t="str">
        <f t="shared" si="157"/>
        <v>6</v>
      </c>
      <c r="AA1020" s="6">
        <f t="shared" si="158"/>
        <v>6</v>
      </c>
      <c r="AB1020" t="str">
        <f t="shared" si="159"/>
        <v>Friday</v>
      </c>
    </row>
    <row r="1021" spans="1:28" x14ac:dyDescent="0.25">
      <c r="A1021" s="3" t="s">
        <v>2569</v>
      </c>
      <c r="B1021" t="s">
        <v>2570</v>
      </c>
      <c r="C1021" s="3" t="s">
        <v>2570</v>
      </c>
      <c r="D1021" s="6">
        <v>0</v>
      </c>
      <c r="E1021" s="6">
        <v>101</v>
      </c>
      <c r="F1021" s="6">
        <f t="shared" si="150"/>
        <v>1</v>
      </c>
      <c r="G1021" s="6">
        <f t="shared" si="151"/>
        <v>41</v>
      </c>
      <c r="H1021" s="6" t="str" cm="1">
        <f t="array" ref="H1021">_xlfn.IFS(E1021&lt;=80,"Series",E1021&lt;=120,"TV Movie",E1021&gt;120,"Long Movie")</f>
        <v>TV Movie</v>
      </c>
      <c r="I1021" t="s">
        <v>145</v>
      </c>
      <c r="J1021" t="s">
        <v>8156</v>
      </c>
      <c r="K1021" t="s">
        <v>83</v>
      </c>
      <c r="L1021" s="5">
        <v>5.2</v>
      </c>
      <c r="M1021" t="str" cm="1">
        <f t="array" ref="M1021">_xlfn.IFS(L1021&lt;=2,"Flop",L1021&lt;=5,"Average",L1021&lt;=7,"Hit",L1021&lt;=9,"Superhit",L1021&gt;9,"BlockBuster")</f>
        <v>Hit</v>
      </c>
      <c r="N1021" s="6">
        <v>59090</v>
      </c>
      <c r="O1021" s="6" t="str" cm="1">
        <f t="array" ref="O1021">_xlfn.IFS(N1021&lt;=100000,"Low",N1021&lt;=500000,"Median",N1021&lt;=1500000,"High",N1021&gt;1500000,"Very High")</f>
        <v>Low</v>
      </c>
      <c r="P1021">
        <v>35000000</v>
      </c>
      <c r="Q1021">
        <v>45479110</v>
      </c>
      <c r="R1021">
        <f t="shared" si="152"/>
        <v>10479110</v>
      </c>
      <c r="S1021" t="str">
        <f t="shared" si="153"/>
        <v>Profit</v>
      </c>
      <c r="T1021" s="1">
        <v>37266</v>
      </c>
      <c r="U1021" t="s">
        <v>2571</v>
      </c>
      <c r="V1021" s="14">
        <v>37266</v>
      </c>
      <c r="W1021" t="str">
        <f t="shared" si="154"/>
        <v>January</v>
      </c>
      <c r="X1021" s="4" t="str">
        <f t="shared" si="155"/>
        <v>2002</v>
      </c>
      <c r="Y1021" s="6">
        <f t="shared" si="156"/>
        <v>2002</v>
      </c>
      <c r="Z1021" s="4" t="str">
        <f t="shared" si="157"/>
        <v>10</v>
      </c>
      <c r="AA1021" s="6">
        <f t="shared" si="158"/>
        <v>10</v>
      </c>
      <c r="AB1021" t="str">
        <f t="shared" si="159"/>
        <v>Thursday</v>
      </c>
    </row>
    <row r="1022" spans="1:28" x14ac:dyDescent="0.25">
      <c r="A1022" s="3" t="s">
        <v>2572</v>
      </c>
      <c r="B1022" t="s">
        <v>2573</v>
      </c>
      <c r="C1022" s="3" t="s">
        <v>2573</v>
      </c>
      <c r="D1022" s="6">
        <v>0</v>
      </c>
      <c r="E1022" s="6">
        <v>87</v>
      </c>
      <c r="F1022" s="6">
        <f t="shared" si="150"/>
        <v>1</v>
      </c>
      <c r="G1022" s="6">
        <f t="shared" si="151"/>
        <v>27</v>
      </c>
      <c r="H1022" s="6" t="str" cm="1">
        <f t="array" ref="H1022">_xlfn.IFS(E1022&lt;=80,"Series",E1022&lt;=120,"TV Movie",E1022&gt;120,"Long Movie")</f>
        <v>TV Movie</v>
      </c>
      <c r="I1022" t="s">
        <v>5529</v>
      </c>
      <c r="J1022" t="s">
        <v>8158</v>
      </c>
      <c r="K1022" t="s">
        <v>132</v>
      </c>
      <c r="L1022" s="5">
        <v>5.0999999999999996</v>
      </c>
      <c r="M1022" t="str" cm="1">
        <f t="array" ref="M1022">_xlfn.IFS(L1022&lt;=2,"Flop",L1022&lt;=5,"Average",L1022&lt;=7,"Hit",L1022&lt;=9,"Superhit",L1022&gt;9,"BlockBuster")</f>
        <v>Hit</v>
      </c>
      <c r="N1022" s="6">
        <v>61735</v>
      </c>
      <c r="O1022" s="6" t="str" cm="1">
        <f t="array" ref="O1022">_xlfn.IFS(N1022&lt;=100000,"Low",N1022&lt;=500000,"Median",N1022&lt;=1500000,"High",N1022&gt;1500000,"Very High")</f>
        <v>Low</v>
      </c>
      <c r="P1022">
        <v>60000000</v>
      </c>
      <c r="Q1022">
        <v>200687492</v>
      </c>
      <c r="R1022">
        <f t="shared" si="152"/>
        <v>140687492</v>
      </c>
      <c r="S1022" t="str">
        <f t="shared" si="153"/>
        <v>Profit</v>
      </c>
      <c r="T1022" s="1">
        <v>37065</v>
      </c>
      <c r="U1022" t="s">
        <v>2574</v>
      </c>
      <c r="V1022" s="14">
        <v>37065</v>
      </c>
      <c r="W1022" t="str">
        <f t="shared" si="154"/>
        <v>June</v>
      </c>
      <c r="X1022" s="4" t="str">
        <f t="shared" si="155"/>
        <v>2001</v>
      </c>
      <c r="Y1022" s="6">
        <f t="shared" si="156"/>
        <v>2001</v>
      </c>
      <c r="Z1022" s="4" t="str">
        <f t="shared" si="157"/>
        <v>23</v>
      </c>
      <c r="AA1022" s="6">
        <f t="shared" si="158"/>
        <v>23</v>
      </c>
      <c r="AB1022" t="str">
        <f t="shared" si="159"/>
        <v>Saturday</v>
      </c>
    </row>
    <row r="1023" spans="1:28" x14ac:dyDescent="0.25">
      <c r="A1023" s="3" t="s">
        <v>2575</v>
      </c>
      <c r="B1023" t="s">
        <v>2576</v>
      </c>
      <c r="C1023" s="3" t="s">
        <v>2576</v>
      </c>
      <c r="D1023" s="6">
        <v>0</v>
      </c>
      <c r="E1023" s="6">
        <v>87</v>
      </c>
      <c r="F1023" s="6">
        <f t="shared" si="150"/>
        <v>1</v>
      </c>
      <c r="G1023" s="6">
        <f t="shared" si="151"/>
        <v>27</v>
      </c>
      <c r="H1023" s="6" t="str" cm="1">
        <f t="array" ref="H1023">_xlfn.IFS(E1023&lt;=80,"Series",E1023&lt;=120,"TV Movie",E1023&gt;120,"Long Movie")</f>
        <v>TV Movie</v>
      </c>
      <c r="I1023" t="s">
        <v>132</v>
      </c>
      <c r="J1023" t="s">
        <v>5802</v>
      </c>
      <c r="K1023" t="s">
        <v>5802</v>
      </c>
      <c r="L1023" s="5">
        <v>4.5999999999999996</v>
      </c>
      <c r="M1023" t="str" cm="1">
        <f t="array" ref="M1023">_xlfn.IFS(L1023&lt;=2,"Flop",L1023&lt;=5,"Average",L1023&lt;=7,"Hit",L1023&lt;=9,"Superhit",L1023&gt;9,"BlockBuster")</f>
        <v>Average</v>
      </c>
      <c r="N1023" s="6">
        <v>50508</v>
      </c>
      <c r="O1023" s="6" t="str" cm="1">
        <f t="array" ref="O1023">_xlfn.IFS(N1023&lt;=100000,"Low",N1023&lt;=500000,"Median",N1023&lt;=1500000,"High",N1023&gt;1500000,"Very High")</f>
        <v>Low</v>
      </c>
      <c r="P1023">
        <v>14000000</v>
      </c>
      <c r="Q1023">
        <v>14343028</v>
      </c>
      <c r="R1023">
        <f t="shared" si="152"/>
        <v>343028</v>
      </c>
      <c r="S1023" t="str">
        <f t="shared" si="153"/>
        <v>Profit</v>
      </c>
      <c r="T1023" s="1">
        <v>36999</v>
      </c>
      <c r="U1023" t="s">
        <v>2577</v>
      </c>
      <c r="V1023" s="14">
        <v>36999</v>
      </c>
      <c r="W1023" t="str">
        <f t="shared" si="154"/>
        <v>April</v>
      </c>
      <c r="X1023" s="4" t="str">
        <f t="shared" si="155"/>
        <v>2001</v>
      </c>
      <c r="Y1023" s="6">
        <f t="shared" si="156"/>
        <v>2001</v>
      </c>
      <c r="Z1023" s="4" t="str">
        <f t="shared" si="157"/>
        <v>18</v>
      </c>
      <c r="AA1023" s="6">
        <f t="shared" si="158"/>
        <v>18</v>
      </c>
      <c r="AB1023" t="str">
        <f t="shared" si="159"/>
        <v>Wednesday</v>
      </c>
    </row>
    <row r="1024" spans="1:28" x14ac:dyDescent="0.25">
      <c r="A1024" s="3" t="s">
        <v>2578</v>
      </c>
      <c r="B1024" t="s">
        <v>2579</v>
      </c>
      <c r="C1024" s="3" t="s">
        <v>2579</v>
      </c>
      <c r="D1024" s="6">
        <v>0</v>
      </c>
      <c r="E1024" s="6">
        <v>116</v>
      </c>
      <c r="F1024" s="6">
        <f t="shared" si="150"/>
        <v>1</v>
      </c>
      <c r="G1024" s="6">
        <f t="shared" si="151"/>
        <v>56</v>
      </c>
      <c r="H1024" s="6" t="str" cm="1">
        <f t="array" ref="H1024">_xlfn.IFS(E1024&lt;=80,"Series",E1024&lt;=120,"TV Movie",E1024&gt;120,"Long Movie")</f>
        <v>TV Movie</v>
      </c>
      <c r="I1024" t="s">
        <v>8162</v>
      </c>
      <c r="J1024" t="s">
        <v>3857</v>
      </c>
      <c r="K1024" t="s">
        <v>5802</v>
      </c>
      <c r="L1024" s="5">
        <v>7.7</v>
      </c>
      <c r="M1024" t="str" cm="1">
        <f t="array" ref="M1024">_xlfn.IFS(L1024&lt;=2,"Flop",L1024&lt;=5,"Average",L1024&lt;=7,"Hit",L1024&lt;=9,"Superhit",L1024&gt;9,"BlockBuster")</f>
        <v>Superhit</v>
      </c>
      <c r="N1024" s="6">
        <v>604846</v>
      </c>
      <c r="O1024" s="6" t="str" cm="1">
        <f t="array" ref="O1024">_xlfn.IFS(N1024&lt;=100000,"Low",N1024&lt;=500000,"Median",N1024&lt;=1500000,"High",N1024&gt;1500000,"Very High")</f>
        <v>High</v>
      </c>
      <c r="P1024">
        <v>85000000</v>
      </c>
      <c r="Q1024">
        <v>450717150</v>
      </c>
      <c r="R1024">
        <f t="shared" si="152"/>
        <v>365717150</v>
      </c>
      <c r="S1024" t="str">
        <f t="shared" si="153"/>
        <v>Profit</v>
      </c>
      <c r="T1024" s="1">
        <v>37230</v>
      </c>
      <c r="U1024" t="s">
        <v>924</v>
      </c>
      <c r="V1024" s="14">
        <v>37230</v>
      </c>
      <c r="W1024" t="str">
        <f t="shared" si="154"/>
        <v>December</v>
      </c>
      <c r="X1024" s="4" t="str">
        <f t="shared" si="155"/>
        <v>2001</v>
      </c>
      <c r="Y1024" s="6">
        <f t="shared" si="156"/>
        <v>2001</v>
      </c>
      <c r="Z1024" s="4" t="str">
        <f t="shared" si="157"/>
        <v>5</v>
      </c>
      <c r="AA1024" s="6">
        <f t="shared" si="158"/>
        <v>5</v>
      </c>
      <c r="AB1024" t="str">
        <f t="shared" si="159"/>
        <v>Wednesday</v>
      </c>
    </row>
    <row r="1025" spans="1:28" x14ac:dyDescent="0.25">
      <c r="A1025" s="3" t="s">
        <v>2580</v>
      </c>
      <c r="B1025" t="s">
        <v>2581</v>
      </c>
      <c r="C1025" s="3" t="s">
        <v>2581</v>
      </c>
      <c r="D1025" s="6">
        <v>0</v>
      </c>
      <c r="E1025" s="6">
        <v>90</v>
      </c>
      <c r="F1025" s="6">
        <f t="shared" si="150"/>
        <v>1</v>
      </c>
      <c r="G1025" s="6">
        <f t="shared" si="151"/>
        <v>30</v>
      </c>
      <c r="H1025" s="6" t="str" cm="1">
        <f t="array" ref="H1025">_xlfn.IFS(E1025&lt;=80,"Series",E1025&lt;=120,"TV Movie",E1025&gt;120,"Long Movie")</f>
        <v>TV Movie</v>
      </c>
      <c r="I1025" t="s">
        <v>132</v>
      </c>
      <c r="J1025" t="s">
        <v>8157</v>
      </c>
      <c r="K1025" t="s">
        <v>5802</v>
      </c>
      <c r="L1025" s="5">
        <v>6.8</v>
      </c>
      <c r="M1025" t="str" cm="1">
        <f t="array" ref="M1025">_xlfn.IFS(L1025&lt;=2,"Flop",L1025&lt;=5,"Average",L1025&lt;=7,"Hit",L1025&lt;=9,"Superhit",L1025&gt;9,"BlockBuster")</f>
        <v>Hit</v>
      </c>
      <c r="N1025" s="6">
        <v>118611</v>
      </c>
      <c r="O1025" s="6" t="str" cm="1">
        <f t="array" ref="O1025">_xlfn.IFS(N1025&lt;=100000,"Low",N1025&lt;=500000,"Median",N1025&lt;=1500000,"High",N1025&gt;1500000,"Very High")</f>
        <v>Median</v>
      </c>
      <c r="P1025">
        <v>28000000</v>
      </c>
      <c r="Q1025">
        <v>77516304</v>
      </c>
      <c r="R1025">
        <f t="shared" si="152"/>
        <v>49516304</v>
      </c>
      <c r="S1025" t="str">
        <f t="shared" si="153"/>
        <v>Profit</v>
      </c>
      <c r="T1025" s="1">
        <v>37147</v>
      </c>
      <c r="U1025" t="s">
        <v>2582</v>
      </c>
      <c r="V1025" s="14">
        <v>37147</v>
      </c>
      <c r="W1025" t="str">
        <f t="shared" si="154"/>
        <v>September</v>
      </c>
      <c r="X1025" s="4" t="str">
        <f t="shared" si="155"/>
        <v>2001</v>
      </c>
      <c r="Y1025" s="6">
        <f t="shared" si="156"/>
        <v>2001</v>
      </c>
      <c r="Z1025" s="4" t="str">
        <f t="shared" si="157"/>
        <v>13</v>
      </c>
      <c r="AA1025" s="6">
        <f t="shared" si="158"/>
        <v>13</v>
      </c>
      <c r="AB1025" t="str">
        <f t="shared" si="159"/>
        <v>Thursday</v>
      </c>
    </row>
    <row r="1026" spans="1:28" x14ac:dyDescent="0.25">
      <c r="A1026" s="3" t="s">
        <v>2583</v>
      </c>
      <c r="B1026" t="s">
        <v>2584</v>
      </c>
      <c r="C1026" s="3" t="s">
        <v>2584</v>
      </c>
      <c r="D1026" s="6">
        <v>0</v>
      </c>
      <c r="E1026" s="6">
        <v>121</v>
      </c>
      <c r="F1026" s="6">
        <f t="shared" si="150"/>
        <v>2</v>
      </c>
      <c r="G1026" s="6">
        <f t="shared" si="151"/>
        <v>1</v>
      </c>
      <c r="H1026" s="6" t="str" cm="1">
        <f t="array" ref="H1026">_xlfn.IFS(E1026&lt;=80,"Series",E1026&lt;=120,"TV Movie",E1026&gt;120,"Long Movie")</f>
        <v>Long Movie</v>
      </c>
      <c r="I1026" t="s">
        <v>145</v>
      </c>
      <c r="J1026" t="s">
        <v>8157</v>
      </c>
      <c r="K1026" t="s">
        <v>5802</v>
      </c>
      <c r="L1026" s="5">
        <v>7.3</v>
      </c>
      <c r="M1026" t="str" cm="1">
        <f t="array" ref="M1026">_xlfn.IFS(L1026&lt;=2,"Flop",L1026&lt;=5,"Average",L1026&lt;=7,"Hit",L1026&lt;=9,"Superhit",L1026&gt;9,"BlockBuster")</f>
        <v>Superhit</v>
      </c>
      <c r="N1026" s="6">
        <v>198801</v>
      </c>
      <c r="O1026" s="6" t="str" cm="1">
        <f t="array" ref="O1026">_xlfn.IFS(N1026&lt;=100000,"Low",N1026&lt;=500000,"Median",N1026&lt;=1500000,"High",N1026&gt;1500000,"Very High")</f>
        <v>Median</v>
      </c>
      <c r="P1026">
        <v>25000000</v>
      </c>
      <c r="Q1026">
        <v>152700626</v>
      </c>
      <c r="R1026">
        <f t="shared" si="152"/>
        <v>127700626</v>
      </c>
      <c r="S1026" t="str">
        <f t="shared" si="153"/>
        <v>Profit</v>
      </c>
      <c r="T1026" s="1">
        <v>36875</v>
      </c>
      <c r="U1026" t="s">
        <v>1286</v>
      </c>
      <c r="V1026" s="14">
        <v>36875</v>
      </c>
      <c r="W1026" t="str">
        <f t="shared" si="154"/>
        <v>December</v>
      </c>
      <c r="X1026" s="4" t="str">
        <f t="shared" si="155"/>
        <v>2000</v>
      </c>
      <c r="Y1026" s="6">
        <f t="shared" si="156"/>
        <v>2000</v>
      </c>
      <c r="Z1026" s="4" t="str">
        <f t="shared" si="157"/>
        <v>15</v>
      </c>
      <c r="AA1026" s="6">
        <f t="shared" si="158"/>
        <v>15</v>
      </c>
      <c r="AB1026" t="str">
        <f t="shared" si="159"/>
        <v>Friday</v>
      </c>
    </row>
    <row r="1027" spans="1:28" x14ac:dyDescent="0.25">
      <c r="A1027" s="3" t="s">
        <v>2585</v>
      </c>
      <c r="B1027" t="s">
        <v>2586</v>
      </c>
      <c r="C1027" s="3" t="s">
        <v>2586</v>
      </c>
      <c r="D1027" s="6">
        <v>0</v>
      </c>
      <c r="E1027" s="6">
        <v>152</v>
      </c>
      <c r="F1027" s="6">
        <f t="shared" ref="F1027:F1090" si="160">INT(E1027/60)</f>
        <v>2</v>
      </c>
      <c r="G1027" s="6">
        <f t="shared" ref="G1027:G1090" si="161">MOD(E1027,60)</f>
        <v>32</v>
      </c>
      <c r="H1027" s="6" t="str" cm="1">
        <f t="array" ref="H1027">_xlfn.IFS(E1027&lt;=80,"Series",E1027&lt;=120,"TV Movie",E1027&gt;120,"Long Movie")</f>
        <v>Long Movie</v>
      </c>
      <c r="I1027" t="s">
        <v>8158</v>
      </c>
      <c r="J1027" t="s">
        <v>8163</v>
      </c>
      <c r="K1027" t="s">
        <v>8156</v>
      </c>
      <c r="L1027" s="5">
        <v>7.6</v>
      </c>
      <c r="M1027" t="str" cm="1">
        <f t="array" ref="M1027">_xlfn.IFS(L1027&lt;=2,"Flop",L1027&lt;=5,"Average",L1027&lt;=7,"Hit",L1027&lt;=9,"Superhit",L1027&gt;9,"BlockBuster")</f>
        <v>Superhit</v>
      </c>
      <c r="N1027" s="6">
        <v>831666</v>
      </c>
      <c r="O1027" s="6" t="str" cm="1">
        <f t="array" ref="O1027">_xlfn.IFS(N1027&lt;=100000,"Low",N1027&lt;=500000,"Median",N1027&lt;=1500000,"High",N1027&gt;1500000,"Very High")</f>
        <v>High</v>
      </c>
      <c r="P1027">
        <v>125000000</v>
      </c>
      <c r="Q1027">
        <v>1024254401</v>
      </c>
      <c r="R1027">
        <f t="shared" ref="R1027:R1090" si="162">Q1027-P1027</f>
        <v>899254401</v>
      </c>
      <c r="S1027" t="str">
        <f t="shared" ref="S1027:S1090" si="163">IF(R1027&gt;0,"Profit","Loss")</f>
        <v>Profit</v>
      </c>
      <c r="T1027" s="1">
        <v>37199</v>
      </c>
      <c r="U1027" t="s">
        <v>966</v>
      </c>
      <c r="V1027" s="14">
        <v>37199</v>
      </c>
      <c r="W1027" t="str">
        <f t="shared" ref="W1027:W1090" si="164">TEXT(V1027,"MMMM")</f>
        <v>November</v>
      </c>
      <c r="X1027" s="4" t="str">
        <f t="shared" ref="X1027:X1090" si="165">TEXT(V1027,"YYYY")</f>
        <v>2001</v>
      </c>
      <c r="Y1027" s="6">
        <f t="shared" ref="Y1027:Y1090" si="166">VALUE(X1027)</f>
        <v>2001</v>
      </c>
      <c r="Z1027" s="4" t="str">
        <f t="shared" ref="Z1027:Z1090" si="167">TEXT(V1027,"d")</f>
        <v>4</v>
      </c>
      <c r="AA1027" s="6">
        <f t="shared" ref="AA1027:AA1090" si="168">VALUE(Z1027)</f>
        <v>4</v>
      </c>
      <c r="AB1027" t="str">
        <f t="shared" ref="AB1027:AB1090" si="169">TEXT(V1027,"dddd")</f>
        <v>Sunday</v>
      </c>
    </row>
    <row r="1028" spans="1:28" x14ac:dyDescent="0.25">
      <c r="A1028" s="3" t="s">
        <v>2587</v>
      </c>
      <c r="B1028" t="s">
        <v>2588</v>
      </c>
      <c r="C1028" s="3" t="s">
        <v>2588</v>
      </c>
      <c r="D1028" s="6">
        <v>0</v>
      </c>
      <c r="E1028" s="6">
        <v>83</v>
      </c>
      <c r="F1028" s="6">
        <f t="shared" si="160"/>
        <v>1</v>
      </c>
      <c r="G1028" s="6">
        <f t="shared" si="161"/>
        <v>23</v>
      </c>
      <c r="H1028" s="6" t="str" cm="1">
        <f t="array" ref="H1028">_xlfn.IFS(E1028&lt;=80,"Series",E1028&lt;=120,"TV Movie",E1028&gt;120,"Long Movie")</f>
        <v>TV Movie</v>
      </c>
      <c r="I1028" t="s">
        <v>132</v>
      </c>
      <c r="J1028" t="s">
        <v>8166</v>
      </c>
      <c r="K1028" t="s">
        <v>8161</v>
      </c>
      <c r="L1028" s="5">
        <v>5.5</v>
      </c>
      <c r="M1028" t="str" cm="1">
        <f t="array" ref="M1028">_xlfn.IFS(L1028&lt;=2,"Flop",L1028&lt;=5,"Average",L1028&lt;=7,"Hit",L1028&lt;=9,"Superhit",L1028&gt;9,"BlockBuster")</f>
        <v>Hit</v>
      </c>
      <c r="N1028" s="6">
        <v>144189</v>
      </c>
      <c r="O1028" s="6" t="str" cm="1">
        <f t="array" ref="O1028">_xlfn.IFS(N1028&lt;=100000,"Low",N1028&lt;=500000,"Median",N1028&lt;=1500000,"High",N1028&gt;1500000,"Very High")</f>
        <v>Median</v>
      </c>
      <c r="P1028">
        <v>13000000</v>
      </c>
      <c r="Q1028">
        <v>73180723</v>
      </c>
      <c r="R1028">
        <f t="shared" si="162"/>
        <v>60180723</v>
      </c>
      <c r="S1028" t="str">
        <f t="shared" si="163"/>
        <v>Profit</v>
      </c>
      <c r="T1028" s="1">
        <v>36870</v>
      </c>
      <c r="U1028" t="s">
        <v>2589</v>
      </c>
      <c r="V1028" s="14">
        <v>36870</v>
      </c>
      <c r="W1028" t="str">
        <f t="shared" si="164"/>
        <v>December</v>
      </c>
      <c r="X1028" s="4" t="str">
        <f t="shared" si="165"/>
        <v>2000</v>
      </c>
      <c r="Y1028" s="6">
        <f t="shared" si="166"/>
        <v>2000</v>
      </c>
      <c r="Z1028" s="4" t="str">
        <f t="shared" si="167"/>
        <v>10</v>
      </c>
      <c r="AA1028" s="6">
        <f t="shared" si="168"/>
        <v>10</v>
      </c>
      <c r="AB1028" t="str">
        <f t="shared" si="169"/>
        <v>Sunday</v>
      </c>
    </row>
    <row r="1029" spans="1:28" x14ac:dyDescent="0.25">
      <c r="A1029" s="3" t="s">
        <v>2590</v>
      </c>
      <c r="B1029" t="s">
        <v>2591</v>
      </c>
      <c r="C1029" s="3" t="s">
        <v>2591</v>
      </c>
      <c r="D1029" s="6">
        <v>0</v>
      </c>
      <c r="E1029" s="6">
        <v>129</v>
      </c>
      <c r="F1029" s="6">
        <f t="shared" si="160"/>
        <v>2</v>
      </c>
      <c r="G1029" s="6">
        <f t="shared" si="161"/>
        <v>9</v>
      </c>
      <c r="H1029" s="6" t="str" cm="1">
        <f t="array" ref="H1029">_xlfn.IFS(E1029&lt;=80,"Series",E1029&lt;=120,"TV Movie",E1029&gt;120,"Long Movie")</f>
        <v>Long Movie</v>
      </c>
      <c r="I1029" t="s">
        <v>5529</v>
      </c>
      <c r="J1029" t="s">
        <v>8161</v>
      </c>
      <c r="K1029" t="s">
        <v>5802</v>
      </c>
      <c r="L1029" s="5">
        <v>6.7</v>
      </c>
      <c r="M1029" t="str" cm="1">
        <f t="array" ref="M1029">_xlfn.IFS(L1029&lt;=2,"Flop",L1029&lt;=5,"Average",L1029&lt;=7,"Hit",L1029&lt;=9,"Superhit",L1029&gt;9,"BlockBuster")</f>
        <v>Hit</v>
      </c>
      <c r="N1029" s="6">
        <v>534199</v>
      </c>
      <c r="O1029" s="6" t="str" cm="1">
        <f t="array" ref="O1029">_xlfn.IFS(N1029&lt;=100000,"Low",N1029&lt;=500000,"Median",N1029&lt;=1500000,"High",N1029&gt;1500000,"Very High")</f>
        <v>High</v>
      </c>
      <c r="P1029">
        <v>150000000</v>
      </c>
      <c r="Q1029">
        <v>427344325</v>
      </c>
      <c r="R1029">
        <f t="shared" si="162"/>
        <v>277344325</v>
      </c>
      <c r="S1029" t="str">
        <f t="shared" si="163"/>
        <v>Profit</v>
      </c>
      <c r="T1029" s="1">
        <v>37910</v>
      </c>
      <c r="U1029" t="s">
        <v>1554</v>
      </c>
      <c r="V1029" s="14">
        <v>37910</v>
      </c>
      <c r="W1029" t="str">
        <f t="shared" si="164"/>
        <v>October</v>
      </c>
      <c r="X1029" s="4" t="str">
        <f t="shared" si="165"/>
        <v>2003</v>
      </c>
      <c r="Y1029" s="6">
        <f t="shared" si="166"/>
        <v>2003</v>
      </c>
      <c r="Z1029" s="4" t="str">
        <f t="shared" si="167"/>
        <v>16</v>
      </c>
      <c r="AA1029" s="6">
        <f t="shared" si="168"/>
        <v>16</v>
      </c>
      <c r="AB1029" t="str">
        <f t="shared" si="169"/>
        <v>Thursday</v>
      </c>
    </row>
    <row r="1030" spans="1:28" x14ac:dyDescent="0.25">
      <c r="A1030" s="3" t="s">
        <v>2592</v>
      </c>
      <c r="B1030" t="s">
        <v>2593</v>
      </c>
      <c r="C1030" s="3" t="s">
        <v>2593</v>
      </c>
      <c r="D1030" s="6">
        <v>0</v>
      </c>
      <c r="E1030" s="6">
        <v>116</v>
      </c>
      <c r="F1030" s="6">
        <f t="shared" si="160"/>
        <v>1</v>
      </c>
      <c r="G1030" s="6">
        <f t="shared" si="161"/>
        <v>56</v>
      </c>
      <c r="H1030" s="6" t="str" cm="1">
        <f t="array" ref="H1030">_xlfn.IFS(E1030&lt;=80,"Series",E1030&lt;=120,"TV Movie",E1030&gt;120,"Long Movie")</f>
        <v>TV Movie</v>
      </c>
      <c r="I1030" t="s">
        <v>8162</v>
      </c>
      <c r="J1030" t="s">
        <v>145</v>
      </c>
      <c r="K1030" t="s">
        <v>5802</v>
      </c>
      <c r="L1030" s="5">
        <v>7.5</v>
      </c>
      <c r="M1030" t="str" cm="1">
        <f t="array" ref="M1030">_xlfn.IFS(L1030&lt;=2,"Flop",L1030&lt;=5,"Average",L1030&lt;=7,"Hit",L1030&lt;=9,"Superhit",L1030&gt;9,"BlockBuster")</f>
        <v>Superhit</v>
      </c>
      <c r="N1030" s="6">
        <v>113536</v>
      </c>
      <c r="O1030" s="6" t="str" cm="1">
        <f t="array" ref="O1030">_xlfn.IFS(N1030&lt;=100000,"Low",N1030&lt;=500000,"Median",N1030&lt;=1500000,"High",N1030&gt;1500000,"Very High")</f>
        <v>Median</v>
      </c>
      <c r="P1030">
        <v>20000000</v>
      </c>
      <c r="Q1030">
        <v>18916623</v>
      </c>
      <c r="R1030">
        <f t="shared" si="162"/>
        <v>-1083377</v>
      </c>
      <c r="S1030" t="str">
        <f t="shared" si="163"/>
        <v>Loss</v>
      </c>
      <c r="T1030" s="1">
        <v>37024</v>
      </c>
      <c r="U1030" t="s">
        <v>2594</v>
      </c>
      <c r="V1030" s="14">
        <v>37024</v>
      </c>
      <c r="W1030" t="str">
        <f t="shared" si="164"/>
        <v>May</v>
      </c>
      <c r="X1030" s="4" t="str">
        <f t="shared" si="165"/>
        <v>2001</v>
      </c>
      <c r="Y1030" s="6">
        <f t="shared" si="166"/>
        <v>2001</v>
      </c>
      <c r="Z1030" s="4" t="str">
        <f t="shared" si="167"/>
        <v>13</v>
      </c>
      <c r="AA1030" s="6">
        <f t="shared" si="168"/>
        <v>13</v>
      </c>
      <c r="AB1030" t="str">
        <f t="shared" si="169"/>
        <v>Sunday</v>
      </c>
    </row>
    <row r="1031" spans="1:28" x14ac:dyDescent="0.25">
      <c r="A1031" s="3" t="s">
        <v>2595</v>
      </c>
      <c r="B1031" t="s">
        <v>2596</v>
      </c>
      <c r="C1031" s="3" t="s">
        <v>2596</v>
      </c>
      <c r="D1031" s="6">
        <v>0</v>
      </c>
      <c r="E1031" s="6">
        <v>97</v>
      </c>
      <c r="F1031" s="6">
        <f t="shared" si="160"/>
        <v>1</v>
      </c>
      <c r="G1031" s="6">
        <f t="shared" si="161"/>
        <v>37</v>
      </c>
      <c r="H1031" s="6" t="str" cm="1">
        <f t="array" ref="H1031">_xlfn.IFS(E1031&lt;=80,"Series",E1031&lt;=120,"TV Movie",E1031&gt;120,"Long Movie")</f>
        <v>TV Movie</v>
      </c>
      <c r="I1031" t="s">
        <v>132</v>
      </c>
      <c r="J1031" t="s">
        <v>145</v>
      </c>
      <c r="K1031" t="s">
        <v>8157</v>
      </c>
      <c r="L1031" s="5">
        <v>6.8</v>
      </c>
      <c r="M1031" t="str" cm="1">
        <f t="array" ref="M1031">_xlfn.IFS(L1031&lt;=2,"Flop",L1031&lt;=5,"Average",L1031&lt;=7,"Hit",L1031&lt;=9,"Superhit",L1031&gt;9,"BlockBuster")</f>
        <v>Hit</v>
      </c>
      <c r="N1031" s="6">
        <v>256684</v>
      </c>
      <c r="O1031" s="6" t="str" cm="1">
        <f t="array" ref="O1031">_xlfn.IFS(N1031&lt;=100000,"Low",N1031&lt;=500000,"Median",N1031&lt;=1500000,"High",N1031&gt;1500000,"Very High")</f>
        <v>Median</v>
      </c>
      <c r="P1031">
        <v>25000000</v>
      </c>
      <c r="Q1031">
        <v>334272563</v>
      </c>
      <c r="R1031">
        <f t="shared" si="162"/>
        <v>309272563</v>
      </c>
      <c r="S1031" t="str">
        <f t="shared" si="163"/>
        <v>Profit</v>
      </c>
      <c r="T1031" s="1">
        <v>36985</v>
      </c>
      <c r="U1031" t="s">
        <v>2597</v>
      </c>
      <c r="V1031" s="14">
        <v>36985</v>
      </c>
      <c r="W1031" t="str">
        <f t="shared" si="164"/>
        <v>April</v>
      </c>
      <c r="X1031" s="4" t="str">
        <f t="shared" si="165"/>
        <v>2001</v>
      </c>
      <c r="Y1031" s="6">
        <f t="shared" si="166"/>
        <v>2001</v>
      </c>
      <c r="Z1031" s="4" t="str">
        <f t="shared" si="167"/>
        <v>4</v>
      </c>
      <c r="AA1031" s="6">
        <f t="shared" si="168"/>
        <v>4</v>
      </c>
      <c r="AB1031" t="str">
        <f t="shared" si="169"/>
        <v>Wednesday</v>
      </c>
    </row>
    <row r="1032" spans="1:28" x14ac:dyDescent="0.25">
      <c r="A1032" s="3" t="s">
        <v>2598</v>
      </c>
      <c r="B1032" t="s">
        <v>2599</v>
      </c>
      <c r="C1032" s="3" t="s">
        <v>2599</v>
      </c>
      <c r="D1032" s="6">
        <v>0</v>
      </c>
      <c r="E1032" s="6">
        <v>77</v>
      </c>
      <c r="F1032" s="6">
        <f t="shared" si="160"/>
        <v>1</v>
      </c>
      <c r="G1032" s="6">
        <f t="shared" si="161"/>
        <v>17</v>
      </c>
      <c r="H1032" s="6" t="str" cm="1">
        <f t="array" ref="H1032">_xlfn.IFS(E1032&lt;=80,"Series",E1032&lt;=120,"TV Movie",E1032&gt;120,"Long Movie")</f>
        <v>Series</v>
      </c>
      <c r="I1032" t="s">
        <v>8158</v>
      </c>
      <c r="J1032" t="s">
        <v>132</v>
      </c>
      <c r="K1032" t="s">
        <v>8163</v>
      </c>
      <c r="L1032" s="5">
        <v>5.5</v>
      </c>
      <c r="M1032" t="str" cm="1">
        <f t="array" ref="M1032">_xlfn.IFS(L1032&lt;=2,"Flop",L1032&lt;=5,"Average",L1032&lt;=7,"Hit",L1032&lt;=9,"Superhit",L1032&gt;9,"BlockBuster")</f>
        <v>Hit</v>
      </c>
      <c r="N1032" s="6">
        <v>57442</v>
      </c>
      <c r="O1032" s="6" t="str" cm="1">
        <f t="array" ref="O1032">_xlfn.IFS(N1032&lt;=100000,"Low",N1032&lt;=500000,"Median",N1032&lt;=1500000,"High",N1032&gt;1500000,"Very High")</f>
        <v>Low</v>
      </c>
      <c r="P1032">
        <v>120000000</v>
      </c>
      <c r="Q1032">
        <v>169956806</v>
      </c>
      <c r="R1032">
        <f t="shared" si="162"/>
        <v>49956806</v>
      </c>
      <c r="S1032" t="str">
        <f t="shared" si="163"/>
        <v>Profit</v>
      </c>
      <c r="T1032" s="1">
        <v>37451</v>
      </c>
      <c r="U1032" t="s">
        <v>2284</v>
      </c>
      <c r="V1032" s="14">
        <v>37451</v>
      </c>
      <c r="W1032" t="str">
        <f t="shared" si="164"/>
        <v>July</v>
      </c>
      <c r="X1032" s="4" t="str">
        <f t="shared" si="165"/>
        <v>2002</v>
      </c>
      <c r="Y1032" s="6">
        <f t="shared" si="166"/>
        <v>2002</v>
      </c>
      <c r="Z1032" s="4" t="str">
        <f t="shared" si="167"/>
        <v>14</v>
      </c>
      <c r="AA1032" s="6">
        <f t="shared" si="168"/>
        <v>14</v>
      </c>
      <c r="AB1032" t="str">
        <f t="shared" si="169"/>
        <v>Sunday</v>
      </c>
    </row>
    <row r="1033" spans="1:28" x14ac:dyDescent="0.25">
      <c r="A1033" s="3" t="s">
        <v>2600</v>
      </c>
      <c r="B1033" t="s">
        <v>2601</v>
      </c>
      <c r="C1033" s="3" t="s">
        <v>2601</v>
      </c>
      <c r="D1033" s="6">
        <v>0</v>
      </c>
      <c r="E1033" s="6">
        <v>97</v>
      </c>
      <c r="F1033" s="6">
        <f t="shared" si="160"/>
        <v>1</v>
      </c>
      <c r="G1033" s="6">
        <f t="shared" si="161"/>
        <v>37</v>
      </c>
      <c r="H1033" s="6" t="str" cm="1">
        <f t="array" ref="H1033">_xlfn.IFS(E1033&lt;=80,"Series",E1033&lt;=120,"TV Movie",E1033&gt;120,"Long Movie")</f>
        <v>TV Movie</v>
      </c>
      <c r="I1033" t="s">
        <v>132</v>
      </c>
      <c r="J1033" t="s">
        <v>8157</v>
      </c>
      <c r="K1033" t="s">
        <v>5802</v>
      </c>
      <c r="L1033" s="5">
        <v>6.5</v>
      </c>
      <c r="M1033" t="str" cm="1">
        <f t="array" ref="M1033">_xlfn.IFS(L1033&lt;=2,"Flop",L1033&lt;=5,"Average",L1033&lt;=7,"Hit",L1033&lt;=9,"Superhit",L1033&gt;9,"BlockBuster")</f>
        <v>Hit</v>
      </c>
      <c r="N1033" s="6">
        <v>59896</v>
      </c>
      <c r="O1033" s="6" t="str" cm="1">
        <f t="array" ref="O1033">_xlfn.IFS(N1033&lt;=100000,"Low",N1033&lt;=500000,"Median",N1033&lt;=1500000,"High",N1033&gt;1500000,"Very High")</f>
        <v>Low</v>
      </c>
      <c r="P1033">
        <v>5000000</v>
      </c>
      <c r="Q1033">
        <v>295206</v>
      </c>
      <c r="R1033">
        <f t="shared" si="162"/>
        <v>-4704794</v>
      </c>
      <c r="S1033" t="str">
        <f t="shared" si="163"/>
        <v>Loss</v>
      </c>
      <c r="T1033" s="1">
        <v>36914</v>
      </c>
      <c r="U1033" t="s">
        <v>2602</v>
      </c>
      <c r="V1033" s="14">
        <v>36914</v>
      </c>
      <c r="W1033" t="str">
        <f t="shared" si="164"/>
        <v>January</v>
      </c>
      <c r="X1033" s="4" t="str">
        <f t="shared" si="165"/>
        <v>2001</v>
      </c>
      <c r="Y1033" s="6">
        <f t="shared" si="166"/>
        <v>2001</v>
      </c>
      <c r="Z1033" s="4" t="str">
        <f t="shared" si="167"/>
        <v>23</v>
      </c>
      <c r="AA1033" s="6">
        <f t="shared" si="168"/>
        <v>23</v>
      </c>
      <c r="AB1033" t="str">
        <f t="shared" si="169"/>
        <v>Tuesday</v>
      </c>
    </row>
    <row r="1034" spans="1:28" x14ac:dyDescent="0.25">
      <c r="A1034" s="3" t="s">
        <v>2603</v>
      </c>
      <c r="B1034" t="s">
        <v>2604</v>
      </c>
      <c r="C1034" s="3" t="s">
        <v>2604</v>
      </c>
      <c r="D1034" s="6">
        <v>0</v>
      </c>
      <c r="E1034" s="6">
        <v>96</v>
      </c>
      <c r="F1034" s="6">
        <f t="shared" si="160"/>
        <v>1</v>
      </c>
      <c r="G1034" s="6">
        <f t="shared" si="161"/>
        <v>36</v>
      </c>
      <c r="H1034" s="6" t="str" cm="1">
        <f t="array" ref="H1034">_xlfn.IFS(E1034&lt;=80,"Series",E1034&lt;=120,"TV Movie",E1034&gt;120,"Long Movie")</f>
        <v>TV Movie</v>
      </c>
      <c r="I1034" t="s">
        <v>132</v>
      </c>
      <c r="J1034" t="s">
        <v>8157</v>
      </c>
      <c r="K1034" t="s">
        <v>5802</v>
      </c>
      <c r="L1034" s="5">
        <v>5.6</v>
      </c>
      <c r="M1034" t="str" cm="1">
        <f t="array" ref="M1034">_xlfn.IFS(L1034&lt;=2,"Flop",L1034&lt;=5,"Average",L1034&lt;=7,"Hit",L1034&lt;=9,"Superhit",L1034&gt;9,"BlockBuster")</f>
        <v>Hit</v>
      </c>
      <c r="N1034" s="6">
        <v>75198</v>
      </c>
      <c r="O1034" s="6" t="str" cm="1">
        <f t="array" ref="O1034">_xlfn.IFS(N1034&lt;=100000,"Low",N1034&lt;=500000,"Median",N1034&lt;=1500000,"High",N1034&gt;1500000,"Very High")</f>
        <v>Low</v>
      </c>
      <c r="P1034">
        <v>17000000</v>
      </c>
      <c r="Q1034">
        <v>95146283</v>
      </c>
      <c r="R1034">
        <f t="shared" si="162"/>
        <v>78146283</v>
      </c>
      <c r="S1034" t="str">
        <f t="shared" si="163"/>
        <v>Profit</v>
      </c>
      <c r="T1034" s="1">
        <v>37316</v>
      </c>
      <c r="U1034" t="s">
        <v>872</v>
      </c>
      <c r="V1034" s="14">
        <v>37316</v>
      </c>
      <c r="W1034" t="str">
        <f t="shared" si="164"/>
        <v>March</v>
      </c>
      <c r="X1034" s="4" t="str">
        <f t="shared" si="165"/>
        <v>2002</v>
      </c>
      <c r="Y1034" s="6">
        <f t="shared" si="166"/>
        <v>2002</v>
      </c>
      <c r="Z1034" s="4" t="str">
        <f t="shared" si="167"/>
        <v>1</v>
      </c>
      <c r="AA1034" s="6">
        <f t="shared" si="168"/>
        <v>1</v>
      </c>
      <c r="AB1034" t="str">
        <f t="shared" si="169"/>
        <v>Friday</v>
      </c>
    </row>
    <row r="1035" spans="1:28" x14ac:dyDescent="0.25">
      <c r="A1035" s="3" t="s">
        <v>2605</v>
      </c>
      <c r="B1035" t="s">
        <v>2606</v>
      </c>
      <c r="C1035" s="3" t="s">
        <v>2606</v>
      </c>
      <c r="D1035" s="6">
        <v>0</v>
      </c>
      <c r="E1035" s="6">
        <v>99</v>
      </c>
      <c r="F1035" s="6">
        <f t="shared" si="160"/>
        <v>1</v>
      </c>
      <c r="G1035" s="6">
        <f t="shared" si="161"/>
        <v>39</v>
      </c>
      <c r="H1035" s="6" t="str" cm="1">
        <f t="array" ref="H1035">_xlfn.IFS(E1035&lt;=80,"Series",E1035&lt;=120,"TV Movie",E1035&gt;120,"Long Movie")</f>
        <v>TV Movie</v>
      </c>
      <c r="I1035" t="s">
        <v>5529</v>
      </c>
      <c r="J1035" t="s">
        <v>8162</v>
      </c>
      <c r="K1035" t="s">
        <v>3857</v>
      </c>
      <c r="L1035" s="5">
        <v>6.5</v>
      </c>
      <c r="M1035" t="str" cm="1">
        <f t="array" ref="M1035">_xlfn.IFS(L1035&lt;=2,"Flop",L1035&lt;=5,"Average",L1035&lt;=7,"Hit",L1035&lt;=9,"Superhit",L1035&gt;9,"BlockBuster")</f>
        <v>Hit</v>
      </c>
      <c r="N1035" s="6">
        <v>194003</v>
      </c>
      <c r="O1035" s="6" t="str" cm="1">
        <f t="array" ref="O1035">_xlfn.IFS(N1035&lt;=100000,"Low",N1035&lt;=500000,"Median",N1035&lt;=1500000,"High",N1035&gt;1500000,"Very High")</f>
        <v>Median</v>
      </c>
      <c r="P1035">
        <v>102000000</v>
      </c>
      <c r="Q1035">
        <v>147080413</v>
      </c>
      <c r="R1035">
        <f t="shared" si="162"/>
        <v>45080413</v>
      </c>
      <c r="S1035" t="str">
        <f t="shared" si="163"/>
        <v>Profit</v>
      </c>
      <c r="T1035" s="1">
        <v>37022</v>
      </c>
      <c r="U1035" t="s">
        <v>1226</v>
      </c>
      <c r="V1035" s="14">
        <v>37022</v>
      </c>
      <c r="W1035" t="str">
        <f t="shared" si="164"/>
        <v>May</v>
      </c>
      <c r="X1035" s="4" t="str">
        <f t="shared" si="165"/>
        <v>2001</v>
      </c>
      <c r="Y1035" s="6">
        <f t="shared" si="166"/>
        <v>2001</v>
      </c>
      <c r="Z1035" s="4" t="str">
        <f t="shared" si="167"/>
        <v>11</v>
      </c>
      <c r="AA1035" s="6">
        <f t="shared" si="168"/>
        <v>11</v>
      </c>
      <c r="AB1035" t="str">
        <f t="shared" si="169"/>
        <v>Friday</v>
      </c>
    </row>
    <row r="1036" spans="1:28" x14ac:dyDescent="0.25">
      <c r="A1036" s="3" t="s">
        <v>2607</v>
      </c>
      <c r="B1036" t="s">
        <v>2608</v>
      </c>
      <c r="C1036" s="3" t="s">
        <v>2609</v>
      </c>
      <c r="D1036" s="6">
        <v>0</v>
      </c>
      <c r="E1036" s="6">
        <v>125</v>
      </c>
      <c r="F1036" s="6">
        <f t="shared" si="160"/>
        <v>2</v>
      </c>
      <c r="G1036" s="6">
        <f t="shared" si="161"/>
        <v>5</v>
      </c>
      <c r="H1036" s="6" t="str" cm="1">
        <f t="array" ref="H1036">_xlfn.IFS(E1036&lt;=80,"Series",E1036&lt;=120,"TV Movie",E1036&gt;120,"Long Movie")</f>
        <v>Long Movie</v>
      </c>
      <c r="I1036" t="s">
        <v>8158</v>
      </c>
      <c r="J1036" t="s">
        <v>8159</v>
      </c>
      <c r="K1036" t="s">
        <v>8163</v>
      </c>
      <c r="L1036" s="5">
        <v>8.6</v>
      </c>
      <c r="M1036" t="str" cm="1">
        <f t="array" ref="M1036">_xlfn.IFS(L1036&lt;=2,"Flop",L1036&lt;=5,"Average",L1036&lt;=7,"Hit",L1036&lt;=9,"Superhit",L1036&gt;9,"BlockBuster")</f>
        <v>Superhit</v>
      </c>
      <c r="N1036" s="6">
        <v>817323</v>
      </c>
      <c r="O1036" s="6" t="str" cm="1">
        <f t="array" ref="O1036">_xlfn.IFS(N1036&lt;=100000,"Low",N1036&lt;=500000,"Median",N1036&lt;=1500000,"High",N1036&gt;1500000,"Very High")</f>
        <v>High</v>
      </c>
      <c r="P1036">
        <v>19000000</v>
      </c>
      <c r="Q1036">
        <v>357277400</v>
      </c>
      <c r="R1036">
        <f t="shared" si="162"/>
        <v>338277400</v>
      </c>
      <c r="S1036" t="str">
        <f t="shared" si="163"/>
        <v>Profit</v>
      </c>
      <c r="T1036" s="1">
        <v>37092</v>
      </c>
      <c r="U1036" t="s">
        <v>478</v>
      </c>
      <c r="V1036" s="14">
        <v>37092</v>
      </c>
      <c r="W1036" t="str">
        <f t="shared" si="164"/>
        <v>July</v>
      </c>
      <c r="X1036" s="4" t="str">
        <f t="shared" si="165"/>
        <v>2001</v>
      </c>
      <c r="Y1036" s="6">
        <f t="shared" si="166"/>
        <v>2001</v>
      </c>
      <c r="Z1036" s="4" t="str">
        <f t="shared" si="167"/>
        <v>20</v>
      </c>
      <c r="AA1036" s="6">
        <f t="shared" si="168"/>
        <v>20</v>
      </c>
      <c r="AB1036" t="str">
        <f t="shared" si="169"/>
        <v>Friday</v>
      </c>
    </row>
    <row r="1037" spans="1:28" x14ac:dyDescent="0.25">
      <c r="A1037" s="3" t="s">
        <v>2610</v>
      </c>
      <c r="B1037" t="s">
        <v>2611</v>
      </c>
      <c r="C1037" s="3" t="s">
        <v>2611</v>
      </c>
      <c r="D1037" s="6">
        <v>0</v>
      </c>
      <c r="E1037" s="6">
        <v>134</v>
      </c>
      <c r="F1037" s="6">
        <f t="shared" si="160"/>
        <v>2</v>
      </c>
      <c r="G1037" s="6">
        <f t="shared" si="161"/>
        <v>14</v>
      </c>
      <c r="H1037" s="6" t="str" cm="1">
        <f t="array" ref="H1037">_xlfn.IFS(E1037&lt;=80,"Series",E1037&lt;=120,"TV Movie",E1037&gt;120,"Long Movie")</f>
        <v>Long Movie</v>
      </c>
      <c r="I1037" t="s">
        <v>5529</v>
      </c>
      <c r="J1037" t="s">
        <v>145</v>
      </c>
      <c r="K1037" t="s">
        <v>4390</v>
      </c>
      <c r="L1037" s="5">
        <v>6.1</v>
      </c>
      <c r="M1037" t="str" cm="1">
        <f t="array" ref="M1037">_xlfn.IFS(L1037&lt;=2,"Flop",L1037&lt;=5,"Average",L1037&lt;=7,"Hit",L1037&lt;=9,"Superhit",L1037&gt;9,"BlockBuster")</f>
        <v>Hit</v>
      </c>
      <c r="N1037" s="6">
        <v>72402</v>
      </c>
      <c r="O1037" s="6" t="str" cm="1">
        <f t="array" ref="O1037">_xlfn.IFS(N1037&lt;=100000,"Low",N1037&lt;=500000,"Median",N1037&lt;=1500000,"High",N1037&gt;1500000,"Very High")</f>
        <v>Low</v>
      </c>
      <c r="P1037">
        <v>115000000</v>
      </c>
      <c r="Q1037">
        <v>77628265</v>
      </c>
      <c r="R1037">
        <f t="shared" si="162"/>
        <v>-37371735</v>
      </c>
      <c r="S1037" t="str">
        <f t="shared" si="163"/>
        <v>Loss</v>
      </c>
      <c r="T1037" s="1">
        <v>37421</v>
      </c>
      <c r="U1037" t="s">
        <v>1114</v>
      </c>
      <c r="V1037" s="14">
        <v>37421</v>
      </c>
      <c r="W1037" t="str">
        <f t="shared" si="164"/>
        <v>June</v>
      </c>
      <c r="X1037" s="4" t="str">
        <f t="shared" si="165"/>
        <v>2002</v>
      </c>
      <c r="Y1037" s="6">
        <f t="shared" si="166"/>
        <v>2002</v>
      </c>
      <c r="Z1037" s="4" t="str">
        <f t="shared" si="167"/>
        <v>14</v>
      </c>
      <c r="AA1037" s="6">
        <f t="shared" si="168"/>
        <v>14</v>
      </c>
      <c r="AB1037" t="str">
        <f t="shared" si="169"/>
        <v>Friday</v>
      </c>
    </row>
    <row r="1038" spans="1:28" x14ac:dyDescent="0.25">
      <c r="A1038" s="3" t="s">
        <v>2612</v>
      </c>
      <c r="B1038" t="s">
        <v>2613</v>
      </c>
      <c r="C1038" s="3" t="s">
        <v>2613</v>
      </c>
      <c r="D1038" s="6">
        <v>0</v>
      </c>
      <c r="E1038" s="6">
        <v>106</v>
      </c>
      <c r="F1038" s="6">
        <f t="shared" si="160"/>
        <v>1</v>
      </c>
      <c r="G1038" s="6">
        <f t="shared" si="161"/>
        <v>46</v>
      </c>
      <c r="H1038" s="6" t="str" cm="1">
        <f t="array" ref="H1038">_xlfn.IFS(E1038&lt;=80,"Series",E1038&lt;=120,"TV Movie",E1038&gt;120,"Long Movie")</f>
        <v>TV Movie</v>
      </c>
      <c r="I1038" t="s">
        <v>145</v>
      </c>
      <c r="J1038" t="s">
        <v>5802</v>
      </c>
      <c r="K1038" t="s">
        <v>5802</v>
      </c>
      <c r="L1038" s="5">
        <v>7.7</v>
      </c>
      <c r="M1038" t="str" cm="1">
        <f t="array" ref="M1038">_xlfn.IFS(L1038&lt;=2,"Flop",L1038&lt;=5,"Average",L1038&lt;=7,"Hit",L1038&lt;=9,"Superhit",L1038&gt;9,"BlockBuster")</f>
        <v>Superhit</v>
      </c>
      <c r="N1038" s="6">
        <v>127420</v>
      </c>
      <c r="O1038" s="6" t="str" cm="1">
        <f t="array" ref="O1038">_xlfn.IFS(N1038&lt;=100000,"Low",N1038&lt;=500000,"Median",N1038&lt;=1500000,"High",N1038&gt;1500000,"Very High")</f>
        <v>Median</v>
      </c>
      <c r="P1038">
        <v>2000000</v>
      </c>
      <c r="Q1038">
        <v>33616692</v>
      </c>
      <c r="R1038">
        <f t="shared" si="162"/>
        <v>31616692</v>
      </c>
      <c r="S1038" t="str">
        <f t="shared" si="163"/>
        <v>Profit</v>
      </c>
      <c r="T1038" s="1">
        <v>37050</v>
      </c>
      <c r="U1038" t="s">
        <v>1771</v>
      </c>
      <c r="V1038" s="14">
        <v>37050</v>
      </c>
      <c r="W1038" t="str">
        <f t="shared" si="164"/>
        <v>June</v>
      </c>
      <c r="X1038" s="4" t="str">
        <f t="shared" si="165"/>
        <v>2001</v>
      </c>
      <c r="Y1038" s="6">
        <f t="shared" si="166"/>
        <v>2001</v>
      </c>
      <c r="Z1038" s="4" t="str">
        <f t="shared" si="167"/>
        <v>8</v>
      </c>
      <c r="AA1038" s="6">
        <f t="shared" si="168"/>
        <v>8</v>
      </c>
      <c r="AB1038" t="str">
        <f t="shared" si="169"/>
        <v>Friday</v>
      </c>
    </row>
    <row r="1039" spans="1:28" x14ac:dyDescent="0.25">
      <c r="A1039" s="3" t="s">
        <v>2614</v>
      </c>
      <c r="B1039" t="s">
        <v>2615</v>
      </c>
      <c r="C1039" s="3" t="s">
        <v>2615</v>
      </c>
      <c r="D1039" s="6">
        <v>0</v>
      </c>
      <c r="E1039" s="6">
        <v>91</v>
      </c>
      <c r="F1039" s="6">
        <f t="shared" si="160"/>
        <v>1</v>
      </c>
      <c r="G1039" s="6">
        <f t="shared" si="161"/>
        <v>31</v>
      </c>
      <c r="H1039" s="6" t="str" cm="1">
        <f t="array" ref="H1039">_xlfn.IFS(E1039&lt;=80,"Series",E1039&lt;=120,"TV Movie",E1039&gt;120,"Long Movie")</f>
        <v>TV Movie</v>
      </c>
      <c r="I1039" t="s">
        <v>8156</v>
      </c>
      <c r="J1039" t="s">
        <v>83</v>
      </c>
      <c r="K1039" t="s">
        <v>5802</v>
      </c>
      <c r="L1039" s="5">
        <v>5.6</v>
      </c>
      <c r="M1039" t="str" cm="1">
        <f t="array" ref="M1039">_xlfn.IFS(L1039&lt;=2,"Flop",L1039&lt;=5,"Average",L1039&lt;=7,"Hit",L1039&lt;=9,"Superhit",L1039&gt;9,"BlockBuster")</f>
        <v>Hit</v>
      </c>
      <c r="N1039" s="6">
        <v>92241</v>
      </c>
      <c r="O1039" s="6" t="str" cm="1">
        <f t="array" ref="O1039">_xlfn.IFS(N1039&lt;=100000,"Low",N1039&lt;=500000,"Median",N1039&lt;=1500000,"High",N1039&gt;1500000,"Very High")</f>
        <v>Low</v>
      </c>
      <c r="P1039">
        <v>42000000</v>
      </c>
      <c r="Q1039">
        <v>68467960</v>
      </c>
      <c r="R1039">
        <f t="shared" si="162"/>
        <v>26467960</v>
      </c>
      <c r="S1039" t="str">
        <f t="shared" si="163"/>
        <v>Profit</v>
      </c>
      <c r="T1039" s="1">
        <v>37187</v>
      </c>
      <c r="U1039" t="s">
        <v>2616</v>
      </c>
      <c r="V1039" s="14">
        <v>37187</v>
      </c>
      <c r="W1039" t="str">
        <f t="shared" si="164"/>
        <v>October</v>
      </c>
      <c r="X1039" s="4" t="str">
        <f t="shared" si="165"/>
        <v>2001</v>
      </c>
      <c r="Y1039" s="6">
        <f t="shared" si="166"/>
        <v>2001</v>
      </c>
      <c r="Z1039" s="4" t="str">
        <f t="shared" si="167"/>
        <v>23</v>
      </c>
      <c r="AA1039" s="6">
        <f t="shared" si="168"/>
        <v>23</v>
      </c>
      <c r="AB1039" t="str">
        <f t="shared" si="169"/>
        <v>Tuesday</v>
      </c>
    </row>
    <row r="1040" spans="1:28" x14ac:dyDescent="0.25">
      <c r="A1040" s="3" t="s">
        <v>2617</v>
      </c>
      <c r="B1040" t="s">
        <v>2618</v>
      </c>
      <c r="C1040" s="3" t="s">
        <v>2618</v>
      </c>
      <c r="D1040" s="6">
        <v>0</v>
      </c>
      <c r="E1040" s="6">
        <v>91</v>
      </c>
      <c r="F1040" s="6">
        <f t="shared" si="160"/>
        <v>1</v>
      </c>
      <c r="G1040" s="6">
        <f t="shared" si="161"/>
        <v>31</v>
      </c>
      <c r="H1040" s="6" t="str" cm="1">
        <f t="array" ref="H1040">_xlfn.IFS(E1040&lt;=80,"Series",E1040&lt;=120,"TV Movie",E1040&gt;120,"Long Movie")</f>
        <v>TV Movie</v>
      </c>
      <c r="I1040" t="s">
        <v>8158</v>
      </c>
      <c r="J1040" t="s">
        <v>132</v>
      </c>
      <c r="K1040" t="s">
        <v>145</v>
      </c>
      <c r="L1040" s="5">
        <v>6</v>
      </c>
      <c r="M1040" t="str" cm="1">
        <f t="array" ref="M1040">_xlfn.IFS(L1040&lt;=2,"Flop",L1040&lt;=5,"Average",L1040&lt;=7,"Hit",L1040&lt;=9,"Superhit",L1040&gt;9,"BlockBuster")</f>
        <v>Hit</v>
      </c>
      <c r="N1040" s="6">
        <v>59978</v>
      </c>
      <c r="O1040" s="6" t="str" cm="1">
        <f t="array" ref="O1040">_xlfn.IFS(N1040&lt;=100000,"Low",N1040&lt;=500000,"Median",N1040&lt;=1500000,"High",N1040&gt;1500000,"Very High")</f>
        <v>Low</v>
      </c>
      <c r="P1040">
        <v>17700000</v>
      </c>
      <c r="Q1040">
        <v>30987695</v>
      </c>
      <c r="R1040">
        <f t="shared" si="162"/>
        <v>13287695</v>
      </c>
      <c r="S1040" t="str">
        <f t="shared" si="163"/>
        <v>Profit</v>
      </c>
      <c r="T1040">
        <v>2001</v>
      </c>
      <c r="U1040" t="s">
        <v>2619</v>
      </c>
      <c r="V1040" s="14">
        <v>2001</v>
      </c>
      <c r="W1040" t="str">
        <f t="shared" si="164"/>
        <v>June</v>
      </c>
      <c r="X1040" s="4" t="str">
        <f t="shared" si="165"/>
        <v>1905</v>
      </c>
      <c r="Y1040" s="6">
        <f t="shared" si="166"/>
        <v>1905</v>
      </c>
      <c r="Z1040" s="4" t="str">
        <f t="shared" si="167"/>
        <v>23</v>
      </c>
      <c r="AA1040" s="6">
        <f t="shared" si="168"/>
        <v>23</v>
      </c>
      <c r="AB1040" t="str">
        <f t="shared" si="169"/>
        <v>Friday</v>
      </c>
    </row>
    <row r="1041" spans="1:28" x14ac:dyDescent="0.25">
      <c r="A1041" s="3" t="s">
        <v>2620</v>
      </c>
      <c r="B1041" t="s">
        <v>2621</v>
      </c>
      <c r="C1041" s="3" t="s">
        <v>2622</v>
      </c>
      <c r="D1041" s="6">
        <v>0</v>
      </c>
      <c r="E1041" s="6">
        <v>154</v>
      </c>
      <c r="F1041" s="6">
        <f t="shared" si="160"/>
        <v>2</v>
      </c>
      <c r="G1041" s="6">
        <f t="shared" si="161"/>
        <v>34</v>
      </c>
      <c r="H1041" s="6" t="str" cm="1">
        <f t="array" ref="H1041">_xlfn.IFS(E1041&lt;=80,"Series",E1041&lt;=120,"TV Movie",E1041&gt;120,"Long Movie")</f>
        <v>Long Movie</v>
      </c>
      <c r="I1041" t="s">
        <v>145</v>
      </c>
      <c r="J1041" t="s">
        <v>3857</v>
      </c>
      <c r="K1041" t="s">
        <v>5802</v>
      </c>
      <c r="L1041" s="5">
        <v>8.1</v>
      </c>
      <c r="M1041" t="str" cm="1">
        <f t="array" ref="M1041">_xlfn.IFS(L1041&lt;=2,"Flop",L1041&lt;=5,"Average",L1041&lt;=7,"Hit",L1041&lt;=9,"Superhit",L1041&gt;9,"BlockBuster")</f>
        <v>Superhit</v>
      </c>
      <c r="N1041" s="6">
        <v>249479</v>
      </c>
      <c r="O1041" s="6" t="str" cm="1">
        <f t="array" ref="O1041">_xlfn.IFS(N1041&lt;=100000,"Low",N1041&lt;=500000,"Median",N1041&lt;=1500000,"High",N1041&gt;1500000,"Very High")</f>
        <v>Median</v>
      </c>
      <c r="P1041">
        <v>2000000</v>
      </c>
      <c r="Q1041">
        <v>20908467</v>
      </c>
      <c r="R1041">
        <f t="shared" si="162"/>
        <v>18908467</v>
      </c>
      <c r="S1041" t="str">
        <f t="shared" si="163"/>
        <v>Profit</v>
      </c>
      <c r="T1041" s="1">
        <v>36660</v>
      </c>
      <c r="U1041" t="s">
        <v>2623</v>
      </c>
      <c r="V1041" s="14">
        <v>36660</v>
      </c>
      <c r="W1041" t="str">
        <f t="shared" si="164"/>
        <v>May</v>
      </c>
      <c r="X1041" s="4" t="str">
        <f t="shared" si="165"/>
        <v>2000</v>
      </c>
      <c r="Y1041" s="6">
        <f t="shared" si="166"/>
        <v>2000</v>
      </c>
      <c r="Z1041" s="4" t="str">
        <f t="shared" si="167"/>
        <v>14</v>
      </c>
      <c r="AA1041" s="6">
        <f t="shared" si="168"/>
        <v>14</v>
      </c>
      <c r="AB1041" t="str">
        <f t="shared" si="169"/>
        <v>Sunday</v>
      </c>
    </row>
    <row r="1042" spans="1:28" x14ac:dyDescent="0.25">
      <c r="A1042" s="3" t="s">
        <v>2624</v>
      </c>
      <c r="B1042" t="s">
        <v>2625</v>
      </c>
      <c r="C1042" s="3" t="s">
        <v>2625</v>
      </c>
      <c r="D1042" s="6">
        <v>0</v>
      </c>
      <c r="E1042" s="6">
        <v>104</v>
      </c>
      <c r="F1042" s="6">
        <f t="shared" si="160"/>
        <v>1</v>
      </c>
      <c r="G1042" s="6">
        <f t="shared" si="161"/>
        <v>44</v>
      </c>
      <c r="H1042" s="6" t="str" cm="1">
        <f t="array" ref="H1042">_xlfn.IFS(E1042&lt;=80,"Series",E1042&lt;=120,"TV Movie",E1042&gt;120,"Long Movie")</f>
        <v>TV Movie</v>
      </c>
      <c r="I1042" t="s">
        <v>5529</v>
      </c>
      <c r="J1042" t="s">
        <v>132</v>
      </c>
      <c r="K1042" t="s">
        <v>8156</v>
      </c>
      <c r="L1042" s="5">
        <v>5.4</v>
      </c>
      <c r="M1042" t="str" cm="1">
        <f t="array" ref="M1042">_xlfn.IFS(L1042&lt;=2,"Flop",L1042&lt;=5,"Average",L1042&lt;=7,"Hit",L1042&lt;=9,"Superhit",L1042&gt;9,"BlockBuster")</f>
        <v>Hit</v>
      </c>
      <c r="N1042" s="6">
        <v>51668</v>
      </c>
      <c r="O1042" s="6" t="str" cm="1">
        <f t="array" ref="O1042">_xlfn.IFS(N1042&lt;=100000,"Low",N1042&lt;=500000,"Median",N1042&lt;=1500000,"High",N1042&gt;1500000,"Very High")</f>
        <v>Low</v>
      </c>
      <c r="P1042">
        <v>52000000</v>
      </c>
      <c r="Q1042">
        <v>37713879</v>
      </c>
      <c r="R1042">
        <f t="shared" si="162"/>
        <v>-14286121</v>
      </c>
      <c r="S1042" t="str">
        <f t="shared" si="163"/>
        <v>Loss</v>
      </c>
      <c r="T1042" s="1">
        <v>37727</v>
      </c>
      <c r="U1042" t="s">
        <v>2626</v>
      </c>
      <c r="V1042" s="14">
        <v>37727</v>
      </c>
      <c r="W1042" t="str">
        <f t="shared" si="164"/>
        <v>April</v>
      </c>
      <c r="X1042" s="4" t="str">
        <f t="shared" si="165"/>
        <v>2003</v>
      </c>
      <c r="Y1042" s="6">
        <f t="shared" si="166"/>
        <v>2003</v>
      </c>
      <c r="Z1042" s="4" t="str">
        <f t="shared" si="167"/>
        <v>16</v>
      </c>
      <c r="AA1042" s="6">
        <f t="shared" si="168"/>
        <v>16</v>
      </c>
      <c r="AB1042" t="str">
        <f t="shared" si="169"/>
        <v>Wednesday</v>
      </c>
    </row>
    <row r="1043" spans="1:28" x14ac:dyDescent="0.25">
      <c r="A1043" s="3" t="s">
        <v>2627</v>
      </c>
      <c r="B1043" t="s">
        <v>2628</v>
      </c>
      <c r="C1043" s="3" t="s">
        <v>2628</v>
      </c>
      <c r="D1043" s="6">
        <v>0</v>
      </c>
      <c r="E1043" s="6">
        <v>131</v>
      </c>
      <c r="F1043" s="6">
        <f t="shared" si="160"/>
        <v>2</v>
      </c>
      <c r="G1043" s="6">
        <f t="shared" si="161"/>
        <v>11</v>
      </c>
      <c r="H1043" s="6" t="str" cm="1">
        <f t="array" ref="H1043">_xlfn.IFS(E1043&lt;=80,"Series",E1043&lt;=120,"TV Movie",E1043&gt;120,"Long Movie")</f>
        <v>Long Movie</v>
      </c>
      <c r="I1043" t="s">
        <v>5529</v>
      </c>
      <c r="J1043" t="s">
        <v>8158</v>
      </c>
      <c r="K1043" t="s">
        <v>145</v>
      </c>
      <c r="L1043" s="5">
        <v>7.7</v>
      </c>
      <c r="M1043" t="str" cm="1">
        <f t="array" ref="M1043">_xlfn.IFS(L1043&lt;=2,"Flop",L1043&lt;=5,"Average",L1043&lt;=7,"Hit",L1043&lt;=9,"Superhit",L1043&gt;9,"BlockBuster")</f>
        <v>Superhit</v>
      </c>
      <c r="N1043" s="6">
        <v>145794</v>
      </c>
      <c r="O1043" s="6" t="str" cm="1">
        <f t="array" ref="O1043">_xlfn.IFS(N1043&lt;=100000,"Low",N1043&lt;=500000,"Median",N1043&lt;=1500000,"High",N1043&gt;1500000,"Very High")</f>
        <v>Median</v>
      </c>
      <c r="P1043">
        <v>35000000</v>
      </c>
      <c r="Q1043">
        <v>75395048</v>
      </c>
      <c r="R1043">
        <f t="shared" si="162"/>
        <v>40395048</v>
      </c>
      <c r="S1043" t="str">
        <f t="shared" si="163"/>
        <v>Profit</v>
      </c>
      <c r="T1043" s="1">
        <v>37279</v>
      </c>
      <c r="U1043" t="s">
        <v>1057</v>
      </c>
      <c r="V1043" s="14">
        <v>37279</v>
      </c>
      <c r="W1043" t="str">
        <f t="shared" si="164"/>
        <v>January</v>
      </c>
      <c r="X1043" s="4" t="str">
        <f t="shared" si="165"/>
        <v>2002</v>
      </c>
      <c r="Y1043" s="6">
        <f t="shared" si="166"/>
        <v>2002</v>
      </c>
      <c r="Z1043" s="4" t="str">
        <f t="shared" si="167"/>
        <v>23</v>
      </c>
      <c r="AA1043" s="6">
        <f t="shared" si="168"/>
        <v>23</v>
      </c>
      <c r="AB1043" t="str">
        <f t="shared" si="169"/>
        <v>Wednesday</v>
      </c>
    </row>
    <row r="1044" spans="1:28" x14ac:dyDescent="0.25">
      <c r="A1044" s="3" t="s">
        <v>2629</v>
      </c>
      <c r="B1044" t="s">
        <v>2630</v>
      </c>
      <c r="C1044" s="3" t="s">
        <v>2630</v>
      </c>
      <c r="D1044" s="6">
        <v>0</v>
      </c>
      <c r="E1044" s="6">
        <v>133</v>
      </c>
      <c r="F1044" s="6">
        <f t="shared" si="160"/>
        <v>2</v>
      </c>
      <c r="G1044" s="6">
        <f t="shared" si="161"/>
        <v>13</v>
      </c>
      <c r="H1044" s="6" t="str" cm="1">
        <f t="array" ref="H1044">_xlfn.IFS(E1044&lt;=80,"Series",E1044&lt;=120,"TV Movie",E1044&gt;120,"Long Movie")</f>
        <v>Long Movie</v>
      </c>
      <c r="I1044" t="s">
        <v>5529</v>
      </c>
      <c r="J1044" t="s">
        <v>8158</v>
      </c>
      <c r="K1044" t="s">
        <v>3857</v>
      </c>
      <c r="L1044" s="5">
        <v>6.1</v>
      </c>
      <c r="M1044" t="str" cm="1">
        <f t="array" ref="M1044">_xlfn.IFS(L1044&lt;=2,"Flop",L1044&lt;=5,"Average",L1044&lt;=7,"Hit",L1044&lt;=9,"Superhit",L1044&gt;9,"BlockBuster")</f>
        <v>Hit</v>
      </c>
      <c r="N1044" s="6">
        <v>226201</v>
      </c>
      <c r="O1044" s="6" t="str" cm="1">
        <f t="array" ref="O1044">_xlfn.IFS(N1044&lt;=100000,"Low",N1044&lt;=500000,"Median",N1044&lt;=1500000,"High",N1044&gt;1500000,"Very High")</f>
        <v>Median</v>
      </c>
      <c r="P1044">
        <v>142000000</v>
      </c>
      <c r="Q1044">
        <v>431971116</v>
      </c>
      <c r="R1044">
        <f t="shared" si="162"/>
        <v>289971116</v>
      </c>
      <c r="S1044" t="str">
        <f t="shared" si="163"/>
        <v>Profit</v>
      </c>
      <c r="T1044" s="1">
        <v>37571</v>
      </c>
      <c r="U1044" t="s">
        <v>1742</v>
      </c>
      <c r="V1044" s="14">
        <v>37571</v>
      </c>
      <c r="W1044" t="str">
        <f t="shared" si="164"/>
        <v>November</v>
      </c>
      <c r="X1044" s="4" t="str">
        <f t="shared" si="165"/>
        <v>2002</v>
      </c>
      <c r="Y1044" s="6">
        <f t="shared" si="166"/>
        <v>2002</v>
      </c>
      <c r="Z1044" s="4" t="str">
        <f t="shared" si="167"/>
        <v>11</v>
      </c>
      <c r="AA1044" s="6">
        <f t="shared" si="168"/>
        <v>11</v>
      </c>
      <c r="AB1044" t="str">
        <f t="shared" si="169"/>
        <v>Monday</v>
      </c>
    </row>
    <row r="1045" spans="1:28" x14ac:dyDescent="0.25">
      <c r="A1045" s="3" t="s">
        <v>2631</v>
      </c>
      <c r="B1045" t="s">
        <v>2632</v>
      </c>
      <c r="C1045" s="3" t="s">
        <v>2632</v>
      </c>
      <c r="D1045" s="6">
        <v>0</v>
      </c>
      <c r="E1045" s="6">
        <v>113</v>
      </c>
      <c r="F1045" s="6">
        <f t="shared" si="160"/>
        <v>1</v>
      </c>
      <c r="G1045" s="6">
        <f t="shared" si="161"/>
        <v>53</v>
      </c>
      <c r="H1045" s="6" t="str" cm="1">
        <f t="array" ref="H1045">_xlfn.IFS(E1045&lt;=80,"Series",E1045&lt;=120,"TV Movie",E1045&gt;120,"Long Movie")</f>
        <v>TV Movie</v>
      </c>
      <c r="I1045" t="s">
        <v>145</v>
      </c>
      <c r="J1045" t="s">
        <v>8166</v>
      </c>
      <c r="K1045" t="s">
        <v>8161</v>
      </c>
      <c r="L1045" s="5">
        <v>8</v>
      </c>
      <c r="M1045" t="str" cm="1">
        <f t="array" ref="M1045">_xlfn.IFS(L1045&lt;=2,"Flop",L1045&lt;=5,"Average",L1045&lt;=7,"Hit",L1045&lt;=9,"Superhit",L1045&gt;9,"BlockBuster")</f>
        <v>Superhit</v>
      </c>
      <c r="N1045" s="6">
        <v>834474</v>
      </c>
      <c r="O1045" s="6" t="str" cm="1">
        <f t="array" ref="O1045">_xlfn.IFS(N1045&lt;=100000,"Low",N1045&lt;=500000,"Median",N1045&lt;=1500000,"High",N1045&gt;1500000,"Very High")</f>
        <v>High</v>
      </c>
      <c r="P1045">
        <v>6000000</v>
      </c>
      <c r="Q1045">
        <v>7081449</v>
      </c>
      <c r="R1045">
        <f t="shared" si="162"/>
        <v>1081449</v>
      </c>
      <c r="S1045" t="str">
        <f t="shared" si="163"/>
        <v>Profit</v>
      </c>
      <c r="T1045" s="1">
        <v>36910</v>
      </c>
      <c r="U1045" t="s">
        <v>2633</v>
      </c>
      <c r="V1045" s="14">
        <v>36910</v>
      </c>
      <c r="W1045" t="str">
        <f t="shared" si="164"/>
        <v>January</v>
      </c>
      <c r="X1045" s="4" t="str">
        <f t="shared" si="165"/>
        <v>2001</v>
      </c>
      <c r="Y1045" s="6">
        <f t="shared" si="166"/>
        <v>2001</v>
      </c>
      <c r="Z1045" s="4" t="str">
        <f t="shared" si="167"/>
        <v>19</v>
      </c>
      <c r="AA1045" s="6">
        <f t="shared" si="168"/>
        <v>19</v>
      </c>
      <c r="AB1045" t="str">
        <f t="shared" si="169"/>
        <v>Friday</v>
      </c>
    </row>
    <row r="1046" spans="1:28" x14ac:dyDescent="0.25">
      <c r="A1046" s="3" t="s">
        <v>2634</v>
      </c>
      <c r="B1046" t="s">
        <v>2635</v>
      </c>
      <c r="C1046" s="3" t="s">
        <v>2636</v>
      </c>
      <c r="D1046" s="6">
        <v>0</v>
      </c>
      <c r="E1046" s="6">
        <v>114</v>
      </c>
      <c r="F1046" s="6">
        <f t="shared" si="160"/>
        <v>1</v>
      </c>
      <c r="G1046" s="6">
        <f t="shared" si="161"/>
        <v>54</v>
      </c>
      <c r="H1046" s="6" t="str" cm="1">
        <f t="array" ref="H1046">_xlfn.IFS(E1046&lt;=80,"Series",E1046&lt;=120,"TV Movie",E1046&gt;120,"Long Movie")</f>
        <v>TV Movie</v>
      </c>
      <c r="I1046" t="s">
        <v>8162</v>
      </c>
      <c r="J1046" t="s">
        <v>145</v>
      </c>
      <c r="K1046" t="s">
        <v>3857</v>
      </c>
      <c r="L1046" s="5">
        <v>7.9</v>
      </c>
      <c r="M1046" t="str" cm="1">
        <f t="array" ref="M1046">_xlfn.IFS(L1046&lt;=2,"Flop",L1046&lt;=5,"Average",L1046&lt;=7,"Hit",L1046&lt;=9,"Superhit",L1046&gt;9,"BlockBuster")</f>
        <v>Superhit</v>
      </c>
      <c r="N1046" s="6">
        <v>55844</v>
      </c>
      <c r="O1046" s="6" t="str" cm="1">
        <f t="array" ref="O1046">_xlfn.IFS(N1046&lt;=100000,"Low",N1046&lt;=500000,"Median",N1046&lt;=1500000,"High",N1046&gt;1500000,"Very High")</f>
        <v>Low</v>
      </c>
      <c r="P1046">
        <v>1500000</v>
      </c>
      <c r="Q1046">
        <v>12413888</v>
      </c>
      <c r="R1046">
        <f t="shared" si="162"/>
        <v>10913888</v>
      </c>
      <c r="S1046" t="str">
        <f t="shared" si="163"/>
        <v>Profit</v>
      </c>
      <c r="T1046" s="1">
        <v>36769</v>
      </c>
      <c r="U1046" t="s">
        <v>2637</v>
      </c>
      <c r="V1046" s="14">
        <v>36769</v>
      </c>
      <c r="W1046" t="str">
        <f t="shared" si="164"/>
        <v>August</v>
      </c>
      <c r="X1046" s="4" t="str">
        <f t="shared" si="165"/>
        <v>2000</v>
      </c>
      <c r="Y1046" s="6">
        <f t="shared" si="166"/>
        <v>2000</v>
      </c>
      <c r="Z1046" s="4" t="str">
        <f t="shared" si="167"/>
        <v>31</v>
      </c>
      <c r="AA1046" s="6">
        <f t="shared" si="168"/>
        <v>31</v>
      </c>
      <c r="AB1046" t="str">
        <f t="shared" si="169"/>
        <v>Thursday</v>
      </c>
    </row>
    <row r="1047" spans="1:28" x14ac:dyDescent="0.25">
      <c r="A1047" s="3" t="s">
        <v>2638</v>
      </c>
      <c r="B1047" t="s">
        <v>2639</v>
      </c>
      <c r="C1047" s="3" t="s">
        <v>2639</v>
      </c>
      <c r="D1047" s="6">
        <v>0</v>
      </c>
      <c r="E1047" s="6">
        <v>115</v>
      </c>
      <c r="F1047" s="6">
        <f t="shared" si="160"/>
        <v>1</v>
      </c>
      <c r="G1047" s="6">
        <f t="shared" si="161"/>
        <v>55</v>
      </c>
      <c r="H1047" s="6" t="str" cm="1">
        <f t="array" ref="H1047">_xlfn.IFS(E1047&lt;=80,"Series",E1047&lt;=120,"TV Movie",E1047&gt;120,"Long Movie")</f>
        <v>TV Movie</v>
      </c>
      <c r="I1047" t="s">
        <v>132</v>
      </c>
      <c r="J1047" t="s">
        <v>8163</v>
      </c>
      <c r="K1047" t="s">
        <v>8157</v>
      </c>
      <c r="L1047" s="5">
        <v>6.4</v>
      </c>
      <c r="M1047" t="str" cm="1">
        <f t="array" ref="M1047">_xlfn.IFS(L1047&lt;=2,"Flop",L1047&lt;=5,"Average",L1047&lt;=7,"Hit",L1047&lt;=9,"Superhit",L1047&gt;9,"BlockBuster")</f>
        <v>Hit</v>
      </c>
      <c r="N1047" s="6">
        <v>158779</v>
      </c>
      <c r="O1047" s="6" t="str" cm="1">
        <f t="array" ref="O1047">_xlfn.IFS(N1047&lt;=100000,"Low",N1047&lt;=500000,"Median",N1047&lt;=1500000,"High",N1047&gt;1500000,"Very High")</f>
        <v>Median</v>
      </c>
      <c r="P1047">
        <v>26000000</v>
      </c>
      <c r="Q1047">
        <v>165335153</v>
      </c>
      <c r="R1047">
        <f t="shared" si="162"/>
        <v>139335153</v>
      </c>
      <c r="S1047" t="str">
        <f t="shared" si="163"/>
        <v>Profit</v>
      </c>
      <c r="T1047" s="1">
        <v>37101</v>
      </c>
      <c r="U1047" t="s">
        <v>720</v>
      </c>
      <c r="V1047" s="14">
        <v>37101</v>
      </c>
      <c r="W1047" t="str">
        <f t="shared" si="164"/>
        <v>July</v>
      </c>
      <c r="X1047" s="4" t="str">
        <f t="shared" si="165"/>
        <v>2001</v>
      </c>
      <c r="Y1047" s="6">
        <f t="shared" si="166"/>
        <v>2001</v>
      </c>
      <c r="Z1047" s="4" t="str">
        <f t="shared" si="167"/>
        <v>29</v>
      </c>
      <c r="AA1047" s="6">
        <f t="shared" si="168"/>
        <v>29</v>
      </c>
      <c r="AB1047" t="str">
        <f t="shared" si="169"/>
        <v>Sunday</v>
      </c>
    </row>
    <row r="1048" spans="1:28" x14ac:dyDescent="0.25">
      <c r="A1048" s="3" t="s">
        <v>2640</v>
      </c>
      <c r="B1048" t="s">
        <v>2641</v>
      </c>
      <c r="C1048" s="3" t="s">
        <v>2641</v>
      </c>
      <c r="D1048" s="6">
        <v>0</v>
      </c>
      <c r="E1048" s="6">
        <v>100</v>
      </c>
      <c r="F1048" s="6">
        <f t="shared" si="160"/>
        <v>1</v>
      </c>
      <c r="G1048" s="6">
        <f t="shared" si="161"/>
        <v>40</v>
      </c>
      <c r="H1048" s="6" t="str" cm="1">
        <f t="array" ref="H1048">_xlfn.IFS(E1048&lt;=80,"Series",E1048&lt;=120,"TV Movie",E1048&gt;120,"Long Movie")</f>
        <v>TV Movie</v>
      </c>
      <c r="I1048" t="s">
        <v>132</v>
      </c>
      <c r="J1048" t="s">
        <v>8162</v>
      </c>
      <c r="K1048" t="s">
        <v>8166</v>
      </c>
      <c r="L1048" s="5">
        <v>7</v>
      </c>
      <c r="M1048" t="str" cm="1">
        <f t="array" ref="M1048">_xlfn.IFS(L1048&lt;=2,"Flop",L1048&lt;=5,"Average",L1048&lt;=7,"Hit",L1048&lt;=9,"Superhit",L1048&gt;9,"BlockBuster")</f>
        <v>Hit</v>
      </c>
      <c r="N1048" s="6">
        <v>110652</v>
      </c>
      <c r="O1048" s="6" t="str" cm="1">
        <f t="array" ref="O1048">_xlfn.IFS(N1048&lt;=100000,"Low",N1048&lt;=500000,"Median",N1048&lt;=1500000,"High",N1048&gt;1500000,"Very High")</f>
        <v>Median</v>
      </c>
      <c r="P1048">
        <v>3000000</v>
      </c>
      <c r="Q1048">
        <v>23182223</v>
      </c>
      <c r="R1048">
        <f t="shared" si="162"/>
        <v>20182223</v>
      </c>
      <c r="S1048" t="str">
        <f t="shared" si="163"/>
        <v>Profit</v>
      </c>
      <c r="T1048" s="1">
        <v>36910</v>
      </c>
      <c r="U1048" t="s">
        <v>2642</v>
      </c>
      <c r="V1048" s="14">
        <v>36910</v>
      </c>
      <c r="W1048" t="str">
        <f t="shared" si="164"/>
        <v>January</v>
      </c>
      <c r="X1048" s="4" t="str">
        <f t="shared" si="165"/>
        <v>2001</v>
      </c>
      <c r="Y1048" s="6">
        <f t="shared" si="166"/>
        <v>2001</v>
      </c>
      <c r="Z1048" s="4" t="str">
        <f t="shared" si="167"/>
        <v>19</v>
      </c>
      <c r="AA1048" s="6">
        <f t="shared" si="168"/>
        <v>19</v>
      </c>
      <c r="AB1048" t="str">
        <f t="shared" si="169"/>
        <v>Friday</v>
      </c>
    </row>
    <row r="1049" spans="1:28" x14ac:dyDescent="0.25">
      <c r="A1049" s="3" t="s">
        <v>2643</v>
      </c>
      <c r="B1049" t="s">
        <v>2644</v>
      </c>
      <c r="C1049" s="3" t="s">
        <v>2644</v>
      </c>
      <c r="D1049" s="6">
        <v>0</v>
      </c>
      <c r="E1049" s="6">
        <v>210</v>
      </c>
      <c r="F1049" s="6">
        <f t="shared" si="160"/>
        <v>3</v>
      </c>
      <c r="G1049" s="6">
        <f t="shared" si="161"/>
        <v>30</v>
      </c>
      <c r="H1049" s="6" t="str" cm="1">
        <f t="array" ref="H1049">_xlfn.IFS(E1049&lt;=80,"Series",E1049&lt;=120,"TV Movie",E1049&gt;120,"Long Movie")</f>
        <v>Long Movie</v>
      </c>
      <c r="I1049" t="s">
        <v>145</v>
      </c>
      <c r="J1049" t="s">
        <v>8164</v>
      </c>
      <c r="K1049" t="s">
        <v>8157</v>
      </c>
      <c r="L1049" s="5">
        <v>7.4</v>
      </c>
      <c r="M1049" t="str" cm="1">
        <f t="array" ref="M1049">_xlfn.IFS(L1049&lt;=2,"Flop",L1049&lt;=5,"Average",L1049&lt;=7,"Hit",L1049&lt;=9,"Superhit",L1049&gt;9,"BlockBuster")</f>
        <v>Superhit</v>
      </c>
      <c r="N1049" s="6">
        <v>53841</v>
      </c>
      <c r="O1049" s="6" t="str" cm="1">
        <f t="array" ref="O1049">_xlfn.IFS(N1049&lt;=100000,"Low",N1049&lt;=500000,"Median",N1049&lt;=1500000,"High",N1049&gt;1500000,"Very High")</f>
        <v>Low</v>
      </c>
      <c r="P1049">
        <v>7500000</v>
      </c>
      <c r="Q1049">
        <v>11336308</v>
      </c>
      <c r="R1049">
        <f t="shared" si="162"/>
        <v>3836308</v>
      </c>
      <c r="S1049" t="str">
        <f t="shared" si="163"/>
        <v>Profit</v>
      </c>
      <c r="T1049" s="1">
        <v>37239</v>
      </c>
      <c r="U1049" t="s">
        <v>2645</v>
      </c>
      <c r="V1049" s="14">
        <v>37239</v>
      </c>
      <c r="W1049" t="str">
        <f t="shared" si="164"/>
        <v>December</v>
      </c>
      <c r="X1049" s="4" t="str">
        <f t="shared" si="165"/>
        <v>2001</v>
      </c>
      <c r="Y1049" s="6">
        <f t="shared" si="166"/>
        <v>2001</v>
      </c>
      <c r="Z1049" s="4" t="str">
        <f t="shared" si="167"/>
        <v>14</v>
      </c>
      <c r="AA1049" s="6">
        <f t="shared" si="168"/>
        <v>14</v>
      </c>
      <c r="AB1049" t="str">
        <f t="shared" si="169"/>
        <v>Friday</v>
      </c>
    </row>
    <row r="1050" spans="1:28" x14ac:dyDescent="0.25">
      <c r="A1050" s="3" t="s">
        <v>2646</v>
      </c>
      <c r="B1050" t="s">
        <v>2647</v>
      </c>
      <c r="C1050" s="3" t="s">
        <v>2647</v>
      </c>
      <c r="D1050" s="6">
        <v>0</v>
      </c>
      <c r="E1050" s="6">
        <v>157</v>
      </c>
      <c r="F1050" s="6">
        <f t="shared" si="160"/>
        <v>2</v>
      </c>
      <c r="G1050" s="6">
        <f t="shared" si="161"/>
        <v>37</v>
      </c>
      <c r="H1050" s="6" t="str" cm="1">
        <f t="array" ref="H1050">_xlfn.IFS(E1050&lt;=80,"Series",E1050&lt;=120,"TV Movie",E1050&gt;120,"Long Movie")</f>
        <v>Long Movie</v>
      </c>
      <c r="I1050" t="s">
        <v>8160</v>
      </c>
      <c r="J1050" t="s">
        <v>145</v>
      </c>
      <c r="K1050" t="s">
        <v>8168</v>
      </c>
      <c r="L1050" s="5">
        <v>6.7</v>
      </c>
      <c r="M1050" t="str" cm="1">
        <f t="array" ref="M1050">_xlfn.IFS(L1050&lt;=2,"Flop",L1050&lt;=5,"Average",L1050&lt;=7,"Hit",L1050&lt;=9,"Superhit",L1050&gt;9,"BlockBuster")</f>
        <v>Hit</v>
      </c>
      <c r="N1050" s="6">
        <v>104037</v>
      </c>
      <c r="O1050" s="6" t="str" cm="1">
        <f t="array" ref="O1050">_xlfn.IFS(N1050&lt;=100000,"Low",N1050&lt;=500000,"Median",N1050&lt;=1500000,"High",N1050&gt;1500000,"Very High")</f>
        <v>Median</v>
      </c>
      <c r="P1050">
        <v>107000000</v>
      </c>
      <c r="Q1050">
        <v>87812729</v>
      </c>
      <c r="R1050">
        <f t="shared" si="162"/>
        <v>-19187271</v>
      </c>
      <c r="S1050" t="str">
        <f t="shared" si="163"/>
        <v>Loss</v>
      </c>
      <c r="T1050" s="1">
        <v>37236</v>
      </c>
      <c r="U1050" t="s">
        <v>651</v>
      </c>
      <c r="V1050" s="14">
        <v>37236</v>
      </c>
      <c r="W1050" t="str">
        <f t="shared" si="164"/>
        <v>December</v>
      </c>
      <c r="X1050" s="4" t="str">
        <f t="shared" si="165"/>
        <v>2001</v>
      </c>
      <c r="Y1050" s="6">
        <f t="shared" si="166"/>
        <v>2001</v>
      </c>
      <c r="Z1050" s="4" t="str">
        <f t="shared" si="167"/>
        <v>11</v>
      </c>
      <c r="AA1050" s="6">
        <f t="shared" si="168"/>
        <v>11</v>
      </c>
      <c r="AB1050" t="str">
        <f t="shared" si="169"/>
        <v>Tuesday</v>
      </c>
    </row>
    <row r="1051" spans="1:28" x14ac:dyDescent="0.25">
      <c r="A1051" s="3" t="s">
        <v>2648</v>
      </c>
      <c r="B1051" t="s">
        <v>2649</v>
      </c>
      <c r="C1051" s="3" t="s">
        <v>2649</v>
      </c>
      <c r="D1051" s="6">
        <v>0</v>
      </c>
      <c r="E1051" s="6">
        <v>110</v>
      </c>
      <c r="F1051" s="6">
        <f t="shared" si="160"/>
        <v>1</v>
      </c>
      <c r="G1051" s="6">
        <f t="shared" si="161"/>
        <v>50</v>
      </c>
      <c r="H1051" s="6" t="str" cm="1">
        <f t="array" ref="H1051">_xlfn.IFS(E1051&lt;=80,"Series",E1051&lt;=120,"TV Movie",E1051&gt;120,"Long Movie")</f>
        <v>TV Movie</v>
      </c>
      <c r="I1051" t="s">
        <v>145</v>
      </c>
      <c r="J1051" t="s">
        <v>8165</v>
      </c>
      <c r="K1051" t="s">
        <v>5802</v>
      </c>
      <c r="L1051" s="5">
        <v>7.7</v>
      </c>
      <c r="M1051" t="str" cm="1">
        <f t="array" ref="M1051">_xlfn.IFS(L1051&lt;=2,"Flop",L1051&lt;=5,"Average",L1051&lt;=7,"Hit",L1051&lt;=9,"Superhit",L1051&gt;9,"BlockBuster")</f>
        <v>Superhit</v>
      </c>
      <c r="N1051" s="6">
        <v>140374</v>
      </c>
      <c r="O1051" s="6" t="str" cm="1">
        <f t="array" ref="O1051">_xlfn.IFS(N1051&lt;=100000,"Low",N1051&lt;=500000,"Median",N1051&lt;=1500000,"High",N1051&gt;1500000,"Very High")</f>
        <v>Median</v>
      </c>
      <c r="P1051">
        <v>5000000</v>
      </c>
      <c r="Q1051">
        <v>109283018</v>
      </c>
      <c r="R1051">
        <f t="shared" si="162"/>
        <v>104283018</v>
      </c>
      <c r="S1051" t="str">
        <f t="shared" si="163"/>
        <v>Profit</v>
      </c>
      <c r="T1051" s="1">
        <v>36665</v>
      </c>
      <c r="U1051" t="s">
        <v>2650</v>
      </c>
      <c r="V1051" s="14">
        <v>36665</v>
      </c>
      <c r="W1051" t="str">
        <f t="shared" si="164"/>
        <v>May</v>
      </c>
      <c r="X1051" s="4" t="str">
        <f t="shared" si="165"/>
        <v>2000</v>
      </c>
      <c r="Y1051" s="6">
        <f t="shared" si="166"/>
        <v>2000</v>
      </c>
      <c r="Z1051" s="4" t="str">
        <f t="shared" si="167"/>
        <v>19</v>
      </c>
      <c r="AA1051" s="6">
        <f t="shared" si="168"/>
        <v>19</v>
      </c>
      <c r="AB1051" t="str">
        <f t="shared" si="169"/>
        <v>Friday</v>
      </c>
    </row>
    <row r="1052" spans="1:28" x14ac:dyDescent="0.25">
      <c r="A1052" s="3" t="s">
        <v>2651</v>
      </c>
      <c r="B1052" t="s">
        <v>2652</v>
      </c>
      <c r="C1052" s="3" t="s">
        <v>2652</v>
      </c>
      <c r="D1052" s="6">
        <v>0</v>
      </c>
      <c r="E1052" s="6">
        <v>96</v>
      </c>
      <c r="F1052" s="6">
        <f t="shared" si="160"/>
        <v>1</v>
      </c>
      <c r="G1052" s="6">
        <f t="shared" si="161"/>
        <v>36</v>
      </c>
      <c r="H1052" s="6" t="str" cm="1">
        <f t="array" ref="H1052">_xlfn.IFS(E1052&lt;=80,"Series",E1052&lt;=120,"TV Movie",E1052&gt;120,"Long Movie")</f>
        <v>TV Movie</v>
      </c>
      <c r="I1052" t="s">
        <v>132</v>
      </c>
      <c r="J1052" t="s">
        <v>8157</v>
      </c>
      <c r="K1052" t="s">
        <v>5802</v>
      </c>
      <c r="L1052" s="5">
        <v>6.4</v>
      </c>
      <c r="M1052" t="str" cm="1">
        <f t="array" ref="M1052">_xlfn.IFS(L1052&lt;=2,"Flop",L1052&lt;=5,"Average",L1052&lt;=7,"Hit",L1052&lt;=9,"Superhit",L1052&gt;9,"BlockBuster")</f>
        <v>Hit</v>
      </c>
      <c r="N1052" s="6">
        <v>238297</v>
      </c>
      <c r="O1052" s="6" t="str" cm="1">
        <f t="array" ref="O1052">_xlfn.IFS(N1052&lt;=100000,"Low",N1052&lt;=500000,"Median",N1052&lt;=1500000,"High",N1052&gt;1500000,"Very High")</f>
        <v>Median</v>
      </c>
      <c r="P1052">
        <v>18000000</v>
      </c>
      <c r="Q1052">
        <v>141774679</v>
      </c>
      <c r="R1052">
        <f t="shared" si="162"/>
        <v>123774679</v>
      </c>
      <c r="S1052" t="str">
        <f t="shared" si="163"/>
        <v>Profit</v>
      </c>
      <c r="T1052" s="1">
        <v>37068</v>
      </c>
      <c r="U1052" t="s">
        <v>2653</v>
      </c>
      <c r="V1052" s="14">
        <v>37068</v>
      </c>
      <c r="W1052" t="str">
        <f t="shared" si="164"/>
        <v>June</v>
      </c>
      <c r="X1052" s="4" t="str">
        <f t="shared" si="165"/>
        <v>2001</v>
      </c>
      <c r="Y1052" s="6">
        <f t="shared" si="166"/>
        <v>2001</v>
      </c>
      <c r="Z1052" s="4" t="str">
        <f t="shared" si="167"/>
        <v>26</v>
      </c>
      <c r="AA1052" s="6">
        <f t="shared" si="168"/>
        <v>26</v>
      </c>
      <c r="AB1052" t="str">
        <f t="shared" si="169"/>
        <v>Tuesday</v>
      </c>
    </row>
    <row r="1053" spans="1:28" x14ac:dyDescent="0.25">
      <c r="A1053" s="3" t="s">
        <v>2654</v>
      </c>
      <c r="B1053" t="s">
        <v>2655</v>
      </c>
      <c r="C1053" s="3" t="s">
        <v>2655</v>
      </c>
      <c r="D1053" s="6">
        <v>0</v>
      </c>
      <c r="E1053" s="6">
        <v>112</v>
      </c>
      <c r="F1053" s="6">
        <f t="shared" si="160"/>
        <v>1</v>
      </c>
      <c r="G1053" s="6">
        <f t="shared" si="161"/>
        <v>52</v>
      </c>
      <c r="H1053" s="6" t="str" cm="1">
        <f t="array" ref="H1053">_xlfn.IFS(E1053&lt;=80,"Series",E1053&lt;=120,"TV Movie",E1053&gt;120,"Long Movie")</f>
        <v>TV Movie</v>
      </c>
      <c r="I1053" t="s">
        <v>5529</v>
      </c>
      <c r="J1053" t="s">
        <v>8158</v>
      </c>
      <c r="K1053" t="s">
        <v>132</v>
      </c>
      <c r="L1053" s="5">
        <v>6.4</v>
      </c>
      <c r="M1053" t="str" cm="1">
        <f t="array" ref="M1053">_xlfn.IFS(L1053&lt;=2,"Flop",L1053&lt;=5,"Average",L1053&lt;=7,"Hit",L1053&lt;=9,"Superhit",L1053&gt;9,"BlockBuster")</f>
        <v>Hit</v>
      </c>
      <c r="N1053" s="6">
        <v>121200</v>
      </c>
      <c r="O1053" s="6" t="str" cm="1">
        <f t="array" ref="O1053">_xlfn.IFS(N1053&lt;=100000,"Low",N1053&lt;=500000,"Median",N1053&lt;=1500000,"High",N1053&gt;1500000,"Very High")</f>
        <v>Median</v>
      </c>
      <c r="P1053">
        <v>48000000</v>
      </c>
      <c r="Q1053">
        <v>85498534</v>
      </c>
      <c r="R1053">
        <f t="shared" si="162"/>
        <v>37498534</v>
      </c>
      <c r="S1053" t="str">
        <f t="shared" si="163"/>
        <v>Profit</v>
      </c>
      <c r="T1053" s="1">
        <v>37102</v>
      </c>
      <c r="U1053" t="s">
        <v>956</v>
      </c>
      <c r="V1053" s="14">
        <v>37102</v>
      </c>
      <c r="W1053" t="str">
        <f t="shared" si="164"/>
        <v>July</v>
      </c>
      <c r="X1053" s="4" t="str">
        <f t="shared" si="165"/>
        <v>2001</v>
      </c>
      <c r="Y1053" s="6">
        <f t="shared" si="166"/>
        <v>2001</v>
      </c>
      <c r="Z1053" s="4" t="str">
        <f t="shared" si="167"/>
        <v>30</v>
      </c>
      <c r="AA1053" s="6">
        <f t="shared" si="168"/>
        <v>30</v>
      </c>
      <c r="AB1053" t="str">
        <f t="shared" si="169"/>
        <v>Monday</v>
      </c>
    </row>
    <row r="1054" spans="1:28" x14ac:dyDescent="0.25">
      <c r="A1054" s="3" t="s">
        <v>2656</v>
      </c>
      <c r="B1054" t="s">
        <v>2657</v>
      </c>
      <c r="C1054" s="3" t="s">
        <v>2657</v>
      </c>
      <c r="D1054" s="6">
        <v>0</v>
      </c>
      <c r="E1054" s="6">
        <v>124</v>
      </c>
      <c r="F1054" s="6">
        <f t="shared" si="160"/>
        <v>2</v>
      </c>
      <c r="G1054" s="6">
        <f t="shared" si="161"/>
        <v>4</v>
      </c>
      <c r="H1054" s="6" t="str" cm="1">
        <f t="array" ref="H1054">_xlfn.IFS(E1054&lt;=80,"Series",E1054&lt;=120,"TV Movie",E1054&gt;120,"Long Movie")</f>
        <v>Long Movie</v>
      </c>
      <c r="I1054" t="s">
        <v>145</v>
      </c>
      <c r="J1054" t="s">
        <v>8157</v>
      </c>
      <c r="K1054" t="s">
        <v>3857</v>
      </c>
      <c r="L1054" s="5">
        <v>6.7</v>
      </c>
      <c r="M1054" t="str" cm="1">
        <f t="array" ref="M1054">_xlfn.IFS(L1054&lt;=2,"Flop",L1054&lt;=5,"Average",L1054&lt;=7,"Hit",L1054&lt;=9,"Superhit",L1054&gt;9,"BlockBuster")</f>
        <v>Hit</v>
      </c>
      <c r="N1054" s="6">
        <v>95589</v>
      </c>
      <c r="O1054" s="6" t="str" cm="1">
        <f t="array" ref="O1054">_xlfn.IFS(N1054&lt;=100000,"Low",N1054&lt;=500000,"Median",N1054&lt;=1500000,"High",N1054&gt;1500000,"Very High")</f>
        <v>Low</v>
      </c>
      <c r="P1054">
        <v>50000000</v>
      </c>
      <c r="Q1054">
        <v>119137784</v>
      </c>
      <c r="R1054">
        <f t="shared" si="162"/>
        <v>69137784</v>
      </c>
      <c r="S1054" t="str">
        <f t="shared" si="163"/>
        <v>Profit</v>
      </c>
      <c r="T1054" s="1">
        <v>37384</v>
      </c>
      <c r="U1054" t="s">
        <v>404</v>
      </c>
      <c r="V1054" s="14">
        <v>37384</v>
      </c>
      <c r="W1054" t="str">
        <f t="shared" si="164"/>
        <v>May</v>
      </c>
      <c r="X1054" s="4" t="str">
        <f t="shared" si="165"/>
        <v>2002</v>
      </c>
      <c r="Y1054" s="6">
        <f t="shared" si="166"/>
        <v>2002</v>
      </c>
      <c r="Z1054" s="4" t="str">
        <f t="shared" si="167"/>
        <v>8</v>
      </c>
      <c r="AA1054" s="6">
        <f t="shared" si="168"/>
        <v>8</v>
      </c>
      <c r="AB1054" t="str">
        <f t="shared" si="169"/>
        <v>Wednesday</v>
      </c>
    </row>
    <row r="1055" spans="1:28" x14ac:dyDescent="0.25">
      <c r="A1055" s="3" t="s">
        <v>2658</v>
      </c>
      <c r="B1055" t="s">
        <v>2659</v>
      </c>
      <c r="C1055" s="3" t="s">
        <v>2659</v>
      </c>
      <c r="D1055" s="6">
        <v>0</v>
      </c>
      <c r="E1055" s="6">
        <v>101</v>
      </c>
      <c r="F1055" s="6">
        <f t="shared" si="160"/>
        <v>1</v>
      </c>
      <c r="G1055" s="6">
        <f t="shared" si="161"/>
        <v>41</v>
      </c>
      <c r="H1055" s="6" t="str" cm="1">
        <f t="array" ref="H1055">_xlfn.IFS(E1055&lt;=80,"Series",E1055&lt;=120,"TV Movie",E1055&gt;120,"Long Movie")</f>
        <v>TV Movie</v>
      </c>
      <c r="I1055" t="s">
        <v>132</v>
      </c>
      <c r="J1055" t="s">
        <v>8161</v>
      </c>
      <c r="K1055" t="s">
        <v>5802</v>
      </c>
      <c r="L1055" s="5">
        <v>6.1</v>
      </c>
      <c r="M1055" t="str" cm="1">
        <f t="array" ref="M1055">_xlfn.IFS(L1055&lt;=2,"Flop",L1055&lt;=5,"Average",L1055&lt;=7,"Hit",L1055&lt;=9,"Superhit",L1055&gt;9,"BlockBuster")</f>
        <v>Hit</v>
      </c>
      <c r="N1055" s="6">
        <v>134155</v>
      </c>
      <c r="O1055" s="6" t="str" cm="1">
        <f t="array" ref="O1055">_xlfn.IFS(N1055&lt;=100000,"Low",N1055&lt;=500000,"Median",N1055&lt;=1500000,"High",N1055&gt;1500000,"Very High")</f>
        <v>Median</v>
      </c>
      <c r="P1055">
        <v>80000000</v>
      </c>
      <c r="Q1055">
        <v>98376292</v>
      </c>
      <c r="R1055">
        <f t="shared" si="162"/>
        <v>18376292</v>
      </c>
      <c r="S1055" t="str">
        <f t="shared" si="163"/>
        <v>Profit</v>
      </c>
      <c r="T1055" s="1">
        <v>37050</v>
      </c>
      <c r="U1055" t="s">
        <v>342</v>
      </c>
      <c r="V1055" s="14">
        <v>37050</v>
      </c>
      <c r="W1055" t="str">
        <f t="shared" si="164"/>
        <v>June</v>
      </c>
      <c r="X1055" s="4" t="str">
        <f t="shared" si="165"/>
        <v>2001</v>
      </c>
      <c r="Y1055" s="6">
        <f t="shared" si="166"/>
        <v>2001</v>
      </c>
      <c r="Z1055" s="4" t="str">
        <f t="shared" si="167"/>
        <v>8</v>
      </c>
      <c r="AA1055" s="6">
        <f t="shared" si="168"/>
        <v>8</v>
      </c>
      <c r="AB1055" t="str">
        <f t="shared" si="169"/>
        <v>Friday</v>
      </c>
    </row>
    <row r="1056" spans="1:28" x14ac:dyDescent="0.25">
      <c r="A1056" s="3" t="s">
        <v>2660</v>
      </c>
      <c r="B1056" t="s">
        <v>2661</v>
      </c>
      <c r="C1056" s="3" t="s">
        <v>2661</v>
      </c>
      <c r="D1056" s="6">
        <v>0</v>
      </c>
      <c r="E1056" s="6">
        <v>125</v>
      </c>
      <c r="F1056" s="6">
        <f t="shared" si="160"/>
        <v>2</v>
      </c>
      <c r="G1056" s="6">
        <f t="shared" si="161"/>
        <v>5</v>
      </c>
      <c r="H1056" s="6" t="str" cm="1">
        <f t="array" ref="H1056">_xlfn.IFS(E1056&lt;=80,"Series",E1056&lt;=120,"TV Movie",E1056&gt;120,"Long Movie")</f>
        <v>Long Movie</v>
      </c>
      <c r="I1056" t="s">
        <v>145</v>
      </c>
      <c r="J1056" t="s">
        <v>4390</v>
      </c>
      <c r="K1056" t="s">
        <v>5802</v>
      </c>
      <c r="L1056" s="5">
        <v>6.3</v>
      </c>
      <c r="M1056" t="str" cm="1">
        <f t="array" ref="M1056">_xlfn.IFS(L1056&lt;=2,"Flop",L1056&lt;=5,"Average",L1056&lt;=7,"Hit",L1056&lt;=9,"Superhit",L1056&gt;9,"BlockBuster")</f>
        <v>Hit</v>
      </c>
      <c r="N1056" s="6">
        <v>54691</v>
      </c>
      <c r="O1056" s="6" t="str" cm="1">
        <f t="array" ref="O1056">_xlfn.IFS(N1056&lt;=100000,"Low",N1056&lt;=500000,"Median",N1056&lt;=1500000,"High",N1056&gt;1500000,"Very High")</f>
        <v>Low</v>
      </c>
      <c r="P1056">
        <v>70000000</v>
      </c>
      <c r="Q1056">
        <v>32287044</v>
      </c>
      <c r="R1056">
        <f t="shared" si="162"/>
        <v>-37712956</v>
      </c>
      <c r="S1056" t="str">
        <f t="shared" si="163"/>
        <v>Loss</v>
      </c>
      <c r="T1056" s="1">
        <v>37302</v>
      </c>
      <c r="U1056" t="s">
        <v>1638</v>
      </c>
      <c r="V1056" s="14">
        <v>37302</v>
      </c>
      <c r="W1056" t="str">
        <f t="shared" si="164"/>
        <v>February</v>
      </c>
      <c r="X1056" s="4" t="str">
        <f t="shared" si="165"/>
        <v>2002</v>
      </c>
      <c r="Y1056" s="6">
        <f t="shared" si="166"/>
        <v>2002</v>
      </c>
      <c r="Z1056" s="4" t="str">
        <f t="shared" si="167"/>
        <v>15</v>
      </c>
      <c r="AA1056" s="6">
        <f t="shared" si="168"/>
        <v>15</v>
      </c>
      <c r="AB1056" t="str">
        <f t="shared" si="169"/>
        <v>Friday</v>
      </c>
    </row>
    <row r="1057" spans="1:28" x14ac:dyDescent="0.25">
      <c r="A1057" s="3" t="s">
        <v>2662</v>
      </c>
      <c r="B1057" t="s">
        <v>2663</v>
      </c>
      <c r="C1057" s="3" t="s">
        <v>2663</v>
      </c>
      <c r="D1057" s="6">
        <v>0</v>
      </c>
      <c r="E1057" s="6">
        <v>116</v>
      </c>
      <c r="F1057" s="6">
        <f t="shared" si="160"/>
        <v>1</v>
      </c>
      <c r="G1057" s="6">
        <f t="shared" si="161"/>
        <v>56</v>
      </c>
      <c r="H1057" s="6" t="str" cm="1">
        <f t="array" ref="H1057">_xlfn.IFS(E1057&lt;=80,"Series",E1057&lt;=120,"TV Movie",E1057&gt;120,"Long Movie")</f>
        <v>TV Movie</v>
      </c>
      <c r="I1057" t="s">
        <v>132</v>
      </c>
      <c r="J1057" t="s">
        <v>8157</v>
      </c>
      <c r="K1057" t="s">
        <v>5802</v>
      </c>
      <c r="L1057" s="5">
        <v>6.5</v>
      </c>
      <c r="M1057" t="str" cm="1">
        <f t="array" ref="M1057">_xlfn.IFS(L1057&lt;=2,"Flop",L1057&lt;=5,"Average",L1057&lt;=7,"Hit",L1057&lt;=9,"Superhit",L1057&gt;9,"BlockBuster")</f>
        <v>Hit</v>
      </c>
      <c r="N1057" s="6">
        <v>259900</v>
      </c>
      <c r="O1057" s="6" t="str" cm="1">
        <f t="array" ref="O1057">_xlfn.IFS(N1057&lt;=100000,"Low",N1057&lt;=500000,"Median",N1057&lt;=1500000,"High",N1057&gt;1500000,"Very High")</f>
        <v>Median</v>
      </c>
      <c r="P1057">
        <v>50000000</v>
      </c>
      <c r="Q1057">
        <v>177502387</v>
      </c>
      <c r="R1057">
        <f t="shared" si="162"/>
        <v>127502387</v>
      </c>
      <c r="S1057" t="str">
        <f t="shared" si="163"/>
        <v>Profit</v>
      </c>
      <c r="T1057" s="1">
        <v>37648</v>
      </c>
      <c r="U1057" t="s">
        <v>1360</v>
      </c>
      <c r="V1057" s="14">
        <v>37648</v>
      </c>
      <c r="W1057" t="str">
        <f t="shared" si="164"/>
        <v>January</v>
      </c>
      <c r="X1057" s="4" t="str">
        <f t="shared" si="165"/>
        <v>2003</v>
      </c>
      <c r="Y1057" s="6">
        <f t="shared" si="166"/>
        <v>2003</v>
      </c>
      <c r="Z1057" s="4" t="str">
        <f t="shared" si="167"/>
        <v>27</v>
      </c>
      <c r="AA1057" s="6">
        <f t="shared" si="168"/>
        <v>27</v>
      </c>
      <c r="AB1057" t="str">
        <f t="shared" si="169"/>
        <v>Monday</v>
      </c>
    </row>
    <row r="1058" spans="1:28" x14ac:dyDescent="0.25">
      <c r="A1058" s="3" t="s">
        <v>2664</v>
      </c>
      <c r="B1058" t="s">
        <v>2665</v>
      </c>
      <c r="C1058" s="3" t="s">
        <v>2665</v>
      </c>
      <c r="D1058" s="6">
        <v>0</v>
      </c>
      <c r="E1058" s="6">
        <v>116</v>
      </c>
      <c r="F1058" s="6">
        <f t="shared" si="160"/>
        <v>1</v>
      </c>
      <c r="G1058" s="6">
        <f t="shared" si="161"/>
        <v>56</v>
      </c>
      <c r="H1058" s="6" t="str" cm="1">
        <f t="array" ref="H1058">_xlfn.IFS(E1058&lt;=80,"Series",E1058&lt;=120,"TV Movie",E1058&gt;120,"Long Movie")</f>
        <v>TV Movie</v>
      </c>
      <c r="I1058" t="s">
        <v>8162</v>
      </c>
      <c r="J1058" t="s">
        <v>145</v>
      </c>
      <c r="K1058" t="s">
        <v>3857</v>
      </c>
      <c r="L1058" s="5">
        <v>7.1</v>
      </c>
      <c r="M1058" t="str" cm="1">
        <f t="array" ref="M1058">_xlfn.IFS(L1058&lt;=2,"Flop",L1058&lt;=5,"Average",L1058&lt;=7,"Hit",L1058&lt;=9,"Superhit",L1058&gt;9,"BlockBuster")</f>
        <v>Superhit</v>
      </c>
      <c r="N1058" s="6">
        <v>141261</v>
      </c>
      <c r="O1058" s="6" t="str" cm="1">
        <f t="array" ref="O1058">_xlfn.IFS(N1058&lt;=100000,"Low",N1058&lt;=500000,"Median",N1058&lt;=1500000,"High",N1058&gt;1500000,"Very High")</f>
        <v>Median</v>
      </c>
      <c r="P1058">
        <v>36000000</v>
      </c>
      <c r="Q1058">
        <v>102244770</v>
      </c>
      <c r="R1058">
        <f t="shared" si="162"/>
        <v>66244770</v>
      </c>
      <c r="S1058" t="str">
        <f t="shared" si="163"/>
        <v>Profit</v>
      </c>
      <c r="T1058" s="1">
        <v>37302</v>
      </c>
      <c r="U1058" t="s">
        <v>2666</v>
      </c>
      <c r="V1058" s="14">
        <v>37302</v>
      </c>
      <c r="W1058" t="str">
        <f t="shared" si="164"/>
        <v>February</v>
      </c>
      <c r="X1058" s="4" t="str">
        <f t="shared" si="165"/>
        <v>2002</v>
      </c>
      <c r="Y1058" s="6">
        <f t="shared" si="166"/>
        <v>2002</v>
      </c>
      <c r="Z1058" s="4" t="str">
        <f t="shared" si="167"/>
        <v>15</v>
      </c>
      <c r="AA1058" s="6">
        <f t="shared" si="168"/>
        <v>15</v>
      </c>
      <c r="AB1058" t="str">
        <f t="shared" si="169"/>
        <v>Friday</v>
      </c>
    </row>
    <row r="1059" spans="1:28" x14ac:dyDescent="0.25">
      <c r="A1059" s="3" t="s">
        <v>2667</v>
      </c>
      <c r="B1059" t="s">
        <v>2668</v>
      </c>
      <c r="C1059" s="3" t="s">
        <v>2668</v>
      </c>
      <c r="D1059" s="6">
        <v>0</v>
      </c>
      <c r="E1059" s="6">
        <v>89</v>
      </c>
      <c r="F1059" s="6">
        <f t="shared" si="160"/>
        <v>1</v>
      </c>
      <c r="G1059" s="6">
        <f t="shared" si="161"/>
        <v>29</v>
      </c>
      <c r="H1059" s="6" t="str" cm="1">
        <f t="array" ref="H1059">_xlfn.IFS(E1059&lt;=80,"Series",E1059&lt;=120,"TV Movie",E1059&gt;120,"Long Movie")</f>
        <v>TV Movie</v>
      </c>
      <c r="I1059" t="s">
        <v>83</v>
      </c>
      <c r="J1059" t="s">
        <v>5802</v>
      </c>
      <c r="K1059" t="s">
        <v>5802</v>
      </c>
      <c r="L1059" s="5">
        <v>6</v>
      </c>
      <c r="M1059" t="str" cm="1">
        <f t="array" ref="M1059">_xlfn.IFS(L1059&lt;=2,"Flop",L1059&lt;=5,"Average",L1059&lt;=7,"Hit",L1059&lt;=9,"Superhit",L1059&gt;9,"BlockBuster")</f>
        <v>Hit</v>
      </c>
      <c r="N1059" s="6">
        <v>91783</v>
      </c>
      <c r="O1059" s="6" t="str" cm="1">
        <f t="array" ref="O1059">_xlfn.IFS(N1059&lt;=100000,"Low",N1059&lt;=500000,"Median",N1059&lt;=1500000,"High",N1059&gt;1500000,"Very High")</f>
        <v>Low</v>
      </c>
      <c r="P1059">
        <v>7000000</v>
      </c>
      <c r="Q1059">
        <v>16829545</v>
      </c>
      <c r="R1059">
        <f t="shared" si="162"/>
        <v>9829545</v>
      </c>
      <c r="S1059" t="str">
        <f t="shared" si="163"/>
        <v>Profit</v>
      </c>
      <c r="T1059" s="1">
        <v>37693</v>
      </c>
      <c r="U1059" t="s">
        <v>2669</v>
      </c>
      <c r="V1059" s="14">
        <v>37693</v>
      </c>
      <c r="W1059" t="str">
        <f t="shared" si="164"/>
        <v>March</v>
      </c>
      <c r="X1059" s="4" t="str">
        <f t="shared" si="165"/>
        <v>2003</v>
      </c>
      <c r="Y1059" s="6">
        <f t="shared" si="166"/>
        <v>2003</v>
      </c>
      <c r="Z1059" s="4" t="str">
        <f t="shared" si="167"/>
        <v>13</v>
      </c>
      <c r="AA1059" s="6">
        <f t="shared" si="168"/>
        <v>13</v>
      </c>
      <c r="AB1059" t="str">
        <f t="shared" si="169"/>
        <v>Thursday</v>
      </c>
    </row>
    <row r="1060" spans="1:28" x14ac:dyDescent="0.25">
      <c r="A1060" s="3" t="s">
        <v>2670</v>
      </c>
      <c r="B1060" t="s">
        <v>2671</v>
      </c>
      <c r="C1060" s="3" t="s">
        <v>2671</v>
      </c>
      <c r="D1060" s="6">
        <v>0</v>
      </c>
      <c r="E1060" s="6">
        <v>105</v>
      </c>
      <c r="F1060" s="6">
        <f t="shared" si="160"/>
        <v>1</v>
      </c>
      <c r="G1060" s="6">
        <f t="shared" si="161"/>
        <v>45</v>
      </c>
      <c r="H1060" s="6" t="str" cm="1">
        <f t="array" ref="H1060">_xlfn.IFS(E1060&lt;=80,"Series",E1060&lt;=120,"TV Movie",E1060&gt;120,"Long Movie")</f>
        <v>TV Movie</v>
      </c>
      <c r="I1060" t="s">
        <v>132</v>
      </c>
      <c r="J1060" t="s">
        <v>145</v>
      </c>
      <c r="K1060" t="s">
        <v>8157</v>
      </c>
      <c r="L1060" s="5">
        <v>5.4</v>
      </c>
      <c r="M1060" t="str" cm="1">
        <f t="array" ref="M1060">_xlfn.IFS(L1060&lt;=2,"Flop",L1060&lt;=5,"Average",L1060&lt;=7,"Hit",L1060&lt;=9,"Superhit",L1060&gt;9,"BlockBuster")</f>
        <v>Hit</v>
      </c>
      <c r="N1060" s="6">
        <v>94486</v>
      </c>
      <c r="O1060" s="6" t="str" cm="1">
        <f t="array" ref="O1060">_xlfn.IFS(N1060&lt;=100000,"Low",N1060&lt;=500000,"Median",N1060&lt;=1500000,"High",N1060&gt;1500000,"Very High")</f>
        <v>Low</v>
      </c>
      <c r="P1060">
        <v>55000000</v>
      </c>
      <c r="Q1060">
        <v>154906693</v>
      </c>
      <c r="R1060">
        <f t="shared" si="162"/>
        <v>99906693</v>
      </c>
      <c r="S1060" t="str">
        <f t="shared" si="163"/>
        <v>Profit</v>
      </c>
      <c r="T1060" s="1">
        <v>37603</v>
      </c>
      <c r="U1060" t="s">
        <v>2672</v>
      </c>
      <c r="V1060" s="14">
        <v>37603</v>
      </c>
      <c r="W1060" t="str">
        <f t="shared" si="164"/>
        <v>December</v>
      </c>
      <c r="X1060" s="4" t="str">
        <f t="shared" si="165"/>
        <v>2002</v>
      </c>
      <c r="Y1060" s="6">
        <f t="shared" si="166"/>
        <v>2002</v>
      </c>
      <c r="Z1060" s="4" t="str">
        <f t="shared" si="167"/>
        <v>13</v>
      </c>
      <c r="AA1060" s="6">
        <f t="shared" si="168"/>
        <v>13</v>
      </c>
      <c r="AB1060" t="str">
        <f t="shared" si="169"/>
        <v>Friday</v>
      </c>
    </row>
    <row r="1061" spans="1:28" x14ac:dyDescent="0.25">
      <c r="A1061" s="3" t="s">
        <v>2673</v>
      </c>
      <c r="B1061" t="s">
        <v>2674</v>
      </c>
      <c r="C1061" s="3" t="s">
        <v>2674</v>
      </c>
      <c r="D1061" s="6">
        <v>0</v>
      </c>
      <c r="E1061" s="6">
        <v>108</v>
      </c>
      <c r="F1061" s="6">
        <f t="shared" si="160"/>
        <v>1</v>
      </c>
      <c r="G1061" s="6">
        <f t="shared" si="161"/>
        <v>48</v>
      </c>
      <c r="H1061" s="6" t="str" cm="1">
        <f t="array" ref="H1061">_xlfn.IFS(E1061&lt;=80,"Series",E1061&lt;=120,"TV Movie",E1061&gt;120,"Long Movie")</f>
        <v>TV Movie</v>
      </c>
      <c r="I1061" t="s">
        <v>132</v>
      </c>
      <c r="J1061" t="s">
        <v>5802</v>
      </c>
      <c r="K1061" t="s">
        <v>5802</v>
      </c>
      <c r="L1061" s="5">
        <v>6.4</v>
      </c>
      <c r="M1061" t="str" cm="1">
        <f t="array" ref="M1061">_xlfn.IFS(L1061&lt;=2,"Flop",L1061&lt;=5,"Average",L1061&lt;=7,"Hit",L1061&lt;=9,"Superhit",L1061&gt;9,"BlockBuster")</f>
        <v>Hit</v>
      </c>
      <c r="N1061" s="6">
        <v>266355</v>
      </c>
      <c r="O1061" s="6" t="str" cm="1">
        <f t="array" ref="O1061">_xlfn.IFS(N1061&lt;=100000,"Low",N1061&lt;=500000,"Median",N1061&lt;=1500000,"High",N1061&gt;1500000,"Very High")</f>
        <v>Median</v>
      </c>
      <c r="P1061">
        <v>30000000</v>
      </c>
      <c r="Q1061">
        <v>287553595</v>
      </c>
      <c r="R1061">
        <f t="shared" si="162"/>
        <v>257553595</v>
      </c>
      <c r="S1061" t="str">
        <f t="shared" si="163"/>
        <v>Profit</v>
      </c>
      <c r="T1061" s="1">
        <v>37109</v>
      </c>
      <c r="U1061" t="s">
        <v>2675</v>
      </c>
      <c r="V1061" s="14">
        <v>37109</v>
      </c>
      <c r="W1061" t="str">
        <f t="shared" si="164"/>
        <v>August</v>
      </c>
      <c r="X1061" s="4" t="str">
        <f t="shared" si="165"/>
        <v>2001</v>
      </c>
      <c r="Y1061" s="6">
        <f t="shared" si="166"/>
        <v>2001</v>
      </c>
      <c r="Z1061" s="4" t="str">
        <f t="shared" si="167"/>
        <v>6</v>
      </c>
      <c r="AA1061" s="6">
        <f t="shared" si="168"/>
        <v>6</v>
      </c>
      <c r="AB1061" t="str">
        <f t="shared" si="169"/>
        <v>Monday</v>
      </c>
    </row>
    <row r="1062" spans="1:28" x14ac:dyDescent="0.25">
      <c r="A1062" s="3" t="s">
        <v>2676</v>
      </c>
      <c r="B1062" t="s">
        <v>2677</v>
      </c>
      <c r="C1062" s="3" t="s">
        <v>2677</v>
      </c>
      <c r="D1062" s="6">
        <v>0</v>
      </c>
      <c r="E1062" s="6">
        <v>150</v>
      </c>
      <c r="F1062" s="6">
        <f t="shared" si="160"/>
        <v>2</v>
      </c>
      <c r="G1062" s="6">
        <f t="shared" si="161"/>
        <v>30</v>
      </c>
      <c r="H1062" s="6" t="str" cm="1">
        <f t="array" ref="H1062">_xlfn.IFS(E1062&lt;=80,"Series",E1062&lt;=120,"TV Movie",E1062&gt;120,"Long Movie")</f>
        <v>Long Movie</v>
      </c>
      <c r="I1062" t="s">
        <v>8160</v>
      </c>
      <c r="J1062" t="s">
        <v>145</v>
      </c>
      <c r="K1062" t="s">
        <v>8165</v>
      </c>
      <c r="L1062" s="5">
        <v>8.5</v>
      </c>
      <c r="M1062" t="str" cm="1">
        <f t="array" ref="M1062">_xlfn.IFS(L1062&lt;=2,"Flop",L1062&lt;=5,"Average",L1062&lt;=7,"Hit",L1062&lt;=9,"Superhit",L1062&gt;9,"BlockBuster")</f>
        <v>Superhit</v>
      </c>
      <c r="N1062" s="6">
        <v>885165</v>
      </c>
      <c r="O1062" s="6" t="str" cm="1">
        <f t="array" ref="O1062">_xlfn.IFS(N1062&lt;=100000,"Low",N1062&lt;=500000,"Median",N1062&lt;=1500000,"High",N1062&gt;1500000,"Very High")</f>
        <v>High</v>
      </c>
      <c r="P1062">
        <v>35000000</v>
      </c>
      <c r="Q1062">
        <v>120072577</v>
      </c>
      <c r="R1062">
        <f t="shared" si="162"/>
        <v>85072577</v>
      </c>
      <c r="S1062" t="str">
        <f t="shared" si="163"/>
        <v>Profit</v>
      </c>
      <c r="T1062" s="1">
        <v>37400</v>
      </c>
      <c r="U1062" t="s">
        <v>120</v>
      </c>
      <c r="V1062" s="14">
        <v>37400</v>
      </c>
      <c r="W1062" t="str">
        <f t="shared" si="164"/>
        <v>May</v>
      </c>
      <c r="X1062" s="4" t="str">
        <f t="shared" si="165"/>
        <v>2002</v>
      </c>
      <c r="Y1062" s="6">
        <f t="shared" si="166"/>
        <v>2002</v>
      </c>
      <c r="Z1062" s="4" t="str">
        <f t="shared" si="167"/>
        <v>24</v>
      </c>
      <c r="AA1062" s="6">
        <f t="shared" si="168"/>
        <v>24</v>
      </c>
      <c r="AB1062" t="str">
        <f t="shared" si="169"/>
        <v>Friday</v>
      </c>
    </row>
    <row r="1063" spans="1:28" x14ac:dyDescent="0.25">
      <c r="A1063" s="3" t="s">
        <v>2678</v>
      </c>
      <c r="B1063" t="s">
        <v>2679</v>
      </c>
      <c r="C1063" s="3" t="s">
        <v>2679</v>
      </c>
      <c r="D1063" s="6">
        <v>0</v>
      </c>
      <c r="E1063" s="6">
        <v>101</v>
      </c>
      <c r="F1063" s="6">
        <f t="shared" si="160"/>
        <v>1</v>
      </c>
      <c r="G1063" s="6">
        <f t="shared" si="161"/>
        <v>41</v>
      </c>
      <c r="H1063" s="6" t="str" cm="1">
        <f t="array" ref="H1063">_xlfn.IFS(E1063&lt;=80,"Series",E1063&lt;=120,"TV Movie",E1063&gt;120,"Long Movie")</f>
        <v>TV Movie</v>
      </c>
      <c r="I1063" t="s">
        <v>5529</v>
      </c>
      <c r="J1063" t="s">
        <v>8158</v>
      </c>
      <c r="K1063" t="s">
        <v>8156</v>
      </c>
      <c r="L1063" s="5">
        <v>6.2</v>
      </c>
      <c r="M1063" t="str" cm="1">
        <f t="array" ref="M1063">_xlfn.IFS(L1063&lt;=2,"Flop",L1063&lt;=5,"Average",L1063&lt;=7,"Hit",L1063&lt;=9,"Superhit",L1063&gt;9,"BlockBuster")</f>
        <v>Hit</v>
      </c>
      <c r="N1063" s="6">
        <v>143337</v>
      </c>
      <c r="O1063" s="6" t="str" cm="1">
        <f t="array" ref="O1063">_xlfn.IFS(N1063&lt;=100000,"Low",N1063&lt;=500000,"Median",N1063&lt;=1500000,"High",N1063&gt;1500000,"Very High")</f>
        <v>Median</v>
      </c>
      <c r="P1063">
        <v>60000000</v>
      </c>
      <c r="Q1063">
        <v>82150183</v>
      </c>
      <c r="R1063">
        <f t="shared" si="162"/>
        <v>22150183</v>
      </c>
      <c r="S1063" t="str">
        <f t="shared" si="163"/>
        <v>Profit</v>
      </c>
      <c r="T1063" s="1">
        <v>37446</v>
      </c>
      <c r="U1063" t="s">
        <v>2013</v>
      </c>
      <c r="V1063" s="14">
        <v>37446</v>
      </c>
      <c r="W1063" t="str">
        <f t="shared" si="164"/>
        <v>July</v>
      </c>
      <c r="X1063" s="4" t="str">
        <f t="shared" si="165"/>
        <v>2002</v>
      </c>
      <c r="Y1063" s="6">
        <f t="shared" si="166"/>
        <v>2002</v>
      </c>
      <c r="Z1063" s="4" t="str">
        <f t="shared" si="167"/>
        <v>9</v>
      </c>
      <c r="AA1063" s="6">
        <f t="shared" si="168"/>
        <v>9</v>
      </c>
      <c r="AB1063" t="str">
        <f t="shared" si="169"/>
        <v>Tuesday</v>
      </c>
    </row>
    <row r="1064" spans="1:28" x14ac:dyDescent="0.25">
      <c r="A1064" s="3" t="s">
        <v>2680</v>
      </c>
      <c r="B1064" t="s">
        <v>2681</v>
      </c>
      <c r="C1064" s="3" t="s">
        <v>2681</v>
      </c>
      <c r="D1064" s="6">
        <v>0</v>
      </c>
      <c r="E1064" s="6">
        <v>116</v>
      </c>
      <c r="F1064" s="6">
        <f t="shared" si="160"/>
        <v>1</v>
      </c>
      <c r="G1064" s="6">
        <f t="shared" si="161"/>
        <v>56</v>
      </c>
      <c r="H1064" s="6" t="str" cm="1">
        <f t="array" ref="H1064">_xlfn.IFS(E1064&lt;=80,"Series",E1064&lt;=120,"TV Movie",E1064&gt;120,"Long Movie")</f>
        <v>TV Movie</v>
      </c>
      <c r="I1064" t="s">
        <v>5529</v>
      </c>
      <c r="J1064" t="s">
        <v>8158</v>
      </c>
      <c r="K1064" t="s">
        <v>8161</v>
      </c>
      <c r="L1064" s="5">
        <v>6.4</v>
      </c>
      <c r="M1064" t="str" cm="1">
        <f t="array" ref="M1064">_xlfn.IFS(L1064&lt;=2,"Flop",L1064&lt;=5,"Average",L1064&lt;=7,"Hit",L1064&lt;=9,"Superhit",L1064&gt;9,"BlockBuster")</f>
        <v>Hit</v>
      </c>
      <c r="N1064" s="6">
        <v>82807</v>
      </c>
      <c r="O1064" s="6" t="str" cm="1">
        <f t="array" ref="O1064">_xlfn.IFS(N1064&lt;=100000,"Low",N1064&lt;=500000,"Median",N1064&lt;=1500000,"High",N1064&gt;1500000,"Very High")</f>
        <v>Low</v>
      </c>
      <c r="P1064">
        <v>60000000</v>
      </c>
      <c r="Q1064">
        <v>67336470</v>
      </c>
      <c r="R1064">
        <f t="shared" si="162"/>
        <v>7336470</v>
      </c>
      <c r="S1064" t="str">
        <f t="shared" si="163"/>
        <v>Profit</v>
      </c>
      <c r="T1064" s="1">
        <v>37599</v>
      </c>
      <c r="U1064" t="s">
        <v>1585</v>
      </c>
      <c r="V1064" s="14">
        <v>37599</v>
      </c>
      <c r="W1064" t="str">
        <f t="shared" si="164"/>
        <v>December</v>
      </c>
      <c r="X1064" s="4" t="str">
        <f t="shared" si="165"/>
        <v>2002</v>
      </c>
      <c r="Y1064" s="6">
        <f t="shared" si="166"/>
        <v>2002</v>
      </c>
      <c r="Z1064" s="4" t="str">
        <f t="shared" si="167"/>
        <v>9</v>
      </c>
      <c r="AA1064" s="6">
        <f t="shared" si="168"/>
        <v>9</v>
      </c>
      <c r="AB1064" t="str">
        <f t="shared" si="169"/>
        <v>Monday</v>
      </c>
    </row>
    <row r="1065" spans="1:28" x14ac:dyDescent="0.25">
      <c r="A1065" s="3" t="s">
        <v>2682</v>
      </c>
      <c r="B1065" t="s">
        <v>2683</v>
      </c>
      <c r="C1065" s="3" t="s">
        <v>2683</v>
      </c>
      <c r="D1065" s="6">
        <v>0</v>
      </c>
      <c r="E1065" s="6">
        <v>84</v>
      </c>
      <c r="F1065" s="6">
        <f t="shared" si="160"/>
        <v>1</v>
      </c>
      <c r="G1065" s="6">
        <f t="shared" si="161"/>
        <v>24</v>
      </c>
      <c r="H1065" s="6" t="str" cm="1">
        <f t="array" ref="H1065">_xlfn.IFS(E1065&lt;=80,"Series",E1065&lt;=120,"TV Movie",E1065&gt;120,"Long Movie")</f>
        <v>TV Movie</v>
      </c>
      <c r="I1065" t="s">
        <v>132</v>
      </c>
      <c r="J1065" t="s">
        <v>8157</v>
      </c>
      <c r="K1065" t="s">
        <v>5802</v>
      </c>
      <c r="L1065" s="5">
        <v>5.2</v>
      </c>
      <c r="M1065" t="str" cm="1">
        <f t="array" ref="M1065">_xlfn.IFS(L1065&lt;=2,"Flop",L1065&lt;=5,"Average",L1065&lt;=7,"Hit",L1065&lt;=9,"Superhit",L1065&gt;9,"BlockBuster")</f>
        <v>Hit</v>
      </c>
      <c r="N1065" s="6">
        <v>61483</v>
      </c>
      <c r="O1065" s="6" t="str" cm="1">
        <f t="array" ref="O1065">_xlfn.IFS(N1065&lt;=100000,"Low",N1065&lt;=500000,"Median",N1065&lt;=1500000,"High",N1065&gt;1500000,"Very High")</f>
        <v>Low</v>
      </c>
      <c r="P1065">
        <v>43000000</v>
      </c>
      <c r="Q1065">
        <v>69319426</v>
      </c>
      <c r="R1065">
        <f t="shared" si="162"/>
        <v>26319426</v>
      </c>
      <c r="S1065" t="str">
        <f t="shared" si="163"/>
        <v>Profit</v>
      </c>
      <c r="T1065" s="1">
        <v>37358</v>
      </c>
      <c r="U1065" t="s">
        <v>2143</v>
      </c>
      <c r="V1065" s="14">
        <v>37358</v>
      </c>
      <c r="W1065" t="str">
        <f t="shared" si="164"/>
        <v>April</v>
      </c>
      <c r="X1065" s="4" t="str">
        <f t="shared" si="165"/>
        <v>2002</v>
      </c>
      <c r="Y1065" s="6">
        <f t="shared" si="166"/>
        <v>2002</v>
      </c>
      <c r="Z1065" s="4" t="str">
        <f t="shared" si="167"/>
        <v>12</v>
      </c>
      <c r="AA1065" s="6">
        <f t="shared" si="168"/>
        <v>12</v>
      </c>
      <c r="AB1065" t="str">
        <f t="shared" si="169"/>
        <v>Friday</v>
      </c>
    </row>
    <row r="1066" spans="1:28" x14ac:dyDescent="0.25">
      <c r="A1066" s="3" t="s">
        <v>2684</v>
      </c>
      <c r="B1066" t="s">
        <v>2685</v>
      </c>
      <c r="C1066" s="3" t="s">
        <v>2685</v>
      </c>
      <c r="D1066" s="6">
        <v>0</v>
      </c>
      <c r="E1066" s="6">
        <v>84</v>
      </c>
      <c r="F1066" s="6">
        <f t="shared" si="160"/>
        <v>1</v>
      </c>
      <c r="G1066" s="6">
        <f t="shared" si="161"/>
        <v>24</v>
      </c>
      <c r="H1066" s="6" t="str" cm="1">
        <f t="array" ref="H1066">_xlfn.IFS(E1066&lt;=80,"Series",E1066&lt;=120,"TV Movie",E1066&gt;120,"Long Movie")</f>
        <v>TV Movie</v>
      </c>
      <c r="I1066" t="s">
        <v>132</v>
      </c>
      <c r="J1066" t="s">
        <v>8161</v>
      </c>
      <c r="K1066" t="s">
        <v>5802</v>
      </c>
      <c r="L1066" s="5">
        <v>4.8</v>
      </c>
      <c r="M1066" t="str" cm="1">
        <f t="array" ref="M1066">_xlfn.IFS(L1066&lt;=2,"Flop",L1066&lt;=5,"Average",L1066&lt;=7,"Hit",L1066&lt;=9,"Superhit",L1066&gt;9,"BlockBuster")</f>
        <v>Average</v>
      </c>
      <c r="N1066" s="6">
        <v>62619</v>
      </c>
      <c r="O1066" s="6" t="str" cm="1">
        <f t="array" ref="O1066">_xlfn.IFS(N1066&lt;=100000,"Low",N1066&lt;=500000,"Median",N1066&lt;=1500000,"High",N1066&gt;1500000,"Very High")</f>
        <v>Low</v>
      </c>
      <c r="P1066">
        <v>47000000</v>
      </c>
      <c r="Q1066">
        <v>85191134</v>
      </c>
      <c r="R1066">
        <f t="shared" si="162"/>
        <v>38191134</v>
      </c>
      <c r="S1066" t="str">
        <f t="shared" si="163"/>
        <v>Profit</v>
      </c>
      <c r="T1066" s="1">
        <v>36971</v>
      </c>
      <c r="U1066" t="s">
        <v>2686</v>
      </c>
      <c r="V1066" s="14">
        <v>36971</v>
      </c>
      <c r="W1066" t="str">
        <f t="shared" si="164"/>
        <v>March</v>
      </c>
      <c r="X1066" s="4" t="str">
        <f t="shared" si="165"/>
        <v>2001</v>
      </c>
      <c r="Y1066" s="6">
        <f t="shared" si="166"/>
        <v>2001</v>
      </c>
      <c r="Z1066" s="4" t="str">
        <f t="shared" si="167"/>
        <v>21</v>
      </c>
      <c r="AA1066" s="6">
        <f t="shared" si="168"/>
        <v>21</v>
      </c>
      <c r="AB1066" t="str">
        <f t="shared" si="169"/>
        <v>Wednesday</v>
      </c>
    </row>
    <row r="1067" spans="1:28" x14ac:dyDescent="0.25">
      <c r="A1067" s="3" t="s">
        <v>2687</v>
      </c>
      <c r="B1067" t="s">
        <v>2688</v>
      </c>
      <c r="C1067" s="3" t="s">
        <v>2689</v>
      </c>
      <c r="D1067" s="6">
        <v>0</v>
      </c>
      <c r="E1067" s="6">
        <v>106</v>
      </c>
      <c r="F1067" s="6">
        <f t="shared" si="160"/>
        <v>1</v>
      </c>
      <c r="G1067" s="6">
        <f t="shared" si="161"/>
        <v>46</v>
      </c>
      <c r="H1067" s="6" t="str" cm="1">
        <f t="array" ref="H1067">_xlfn.IFS(E1067&lt;=80,"Series",E1067&lt;=120,"TV Movie",E1067&gt;120,"Long Movie")</f>
        <v>TV Movie</v>
      </c>
      <c r="I1067" t="s">
        <v>145</v>
      </c>
      <c r="J1067" t="s">
        <v>83</v>
      </c>
      <c r="K1067" t="s">
        <v>3857</v>
      </c>
      <c r="L1067" s="5">
        <v>7.4</v>
      </c>
      <c r="M1067" t="str" cm="1">
        <f t="array" ref="M1067">_xlfn.IFS(L1067&lt;=2,"Flop",L1067&lt;=5,"Average",L1067&lt;=7,"Hit",L1067&lt;=9,"Superhit",L1067&gt;9,"BlockBuster")</f>
        <v>Superhit</v>
      </c>
      <c r="N1067" s="6">
        <v>69974</v>
      </c>
      <c r="O1067" s="6" t="str" cm="1">
        <f t="array" ref="O1067">_xlfn.IFS(N1067&lt;=100000,"Low",N1067&lt;=500000,"Median",N1067&lt;=1500000,"High",N1067&gt;1500000,"Very High")</f>
        <v>Low</v>
      </c>
      <c r="P1067">
        <v>4500000</v>
      </c>
      <c r="Q1067">
        <v>6582065</v>
      </c>
      <c r="R1067">
        <f t="shared" si="162"/>
        <v>2082065</v>
      </c>
      <c r="S1067" t="str">
        <f t="shared" si="163"/>
        <v>Profit</v>
      </c>
      <c r="T1067" s="1">
        <v>37001</v>
      </c>
      <c r="U1067" t="s">
        <v>1811</v>
      </c>
      <c r="V1067" s="14">
        <v>37001</v>
      </c>
      <c r="W1067" t="str">
        <f t="shared" si="164"/>
        <v>April</v>
      </c>
      <c r="X1067" s="4" t="str">
        <f t="shared" si="165"/>
        <v>2001</v>
      </c>
      <c r="Y1067" s="6">
        <f t="shared" si="166"/>
        <v>2001</v>
      </c>
      <c r="Z1067" s="4" t="str">
        <f t="shared" si="167"/>
        <v>20</v>
      </c>
      <c r="AA1067" s="6">
        <f t="shared" si="168"/>
        <v>20</v>
      </c>
      <c r="AB1067" t="str">
        <f t="shared" si="169"/>
        <v>Friday</v>
      </c>
    </row>
    <row r="1068" spans="1:28" x14ac:dyDescent="0.25">
      <c r="A1068" s="3" t="s">
        <v>2690</v>
      </c>
      <c r="B1068" t="s">
        <v>2691</v>
      </c>
      <c r="C1068" s="3" t="s">
        <v>2691</v>
      </c>
      <c r="D1068" s="6">
        <v>0</v>
      </c>
      <c r="E1068" s="6">
        <v>114</v>
      </c>
      <c r="F1068" s="6">
        <f t="shared" si="160"/>
        <v>1</v>
      </c>
      <c r="G1068" s="6">
        <f t="shared" si="161"/>
        <v>54</v>
      </c>
      <c r="H1068" s="6" t="str" cm="1">
        <f t="array" ref="H1068">_xlfn.IFS(E1068&lt;=80,"Series",E1068&lt;=120,"TV Movie",E1068&gt;120,"Long Movie")</f>
        <v>TV Movie</v>
      </c>
      <c r="I1068" t="s">
        <v>132</v>
      </c>
      <c r="J1068" t="s">
        <v>145</v>
      </c>
      <c r="K1068" t="s">
        <v>8156</v>
      </c>
      <c r="L1068" s="5">
        <v>6</v>
      </c>
      <c r="M1068" t="str" cm="1">
        <f t="array" ref="M1068">_xlfn.IFS(L1068&lt;=2,"Flop",L1068&lt;=5,"Average",L1068&lt;=7,"Hit",L1068&lt;=9,"Superhit",L1068&gt;9,"BlockBuster")</f>
        <v>Hit</v>
      </c>
      <c r="N1068" s="6">
        <v>141306</v>
      </c>
      <c r="O1068" s="6" t="str" cm="1">
        <f t="array" ref="O1068">_xlfn.IFS(N1068&lt;=100000,"Low",N1068&lt;=500000,"Median",N1068&lt;=1500000,"High",N1068&gt;1500000,"Very High")</f>
        <v>Median</v>
      </c>
      <c r="P1068">
        <v>40000000</v>
      </c>
      <c r="Q1068">
        <v>141069860</v>
      </c>
      <c r="R1068">
        <f t="shared" si="162"/>
        <v>101069860</v>
      </c>
      <c r="S1068" t="str">
        <f t="shared" si="163"/>
        <v>Profit</v>
      </c>
      <c r="T1068" s="1">
        <v>37196</v>
      </c>
      <c r="U1068" t="s">
        <v>1617</v>
      </c>
      <c r="V1068" s="14">
        <v>37196</v>
      </c>
      <c r="W1068" t="str">
        <f t="shared" si="164"/>
        <v>November</v>
      </c>
      <c r="X1068" s="4" t="str">
        <f t="shared" si="165"/>
        <v>2001</v>
      </c>
      <c r="Y1068" s="6">
        <f t="shared" si="166"/>
        <v>2001</v>
      </c>
      <c r="Z1068" s="4" t="str">
        <f t="shared" si="167"/>
        <v>1</v>
      </c>
      <c r="AA1068" s="6">
        <f t="shared" si="168"/>
        <v>1</v>
      </c>
      <c r="AB1068" t="str">
        <f t="shared" si="169"/>
        <v>Thursday</v>
      </c>
    </row>
    <row r="1069" spans="1:28" x14ac:dyDescent="0.25">
      <c r="A1069" s="3" t="s">
        <v>2692</v>
      </c>
      <c r="B1069" t="s">
        <v>2693</v>
      </c>
      <c r="C1069" s="3" t="s">
        <v>2693</v>
      </c>
      <c r="D1069" s="6">
        <v>0</v>
      </c>
      <c r="E1069" s="6">
        <v>108</v>
      </c>
      <c r="F1069" s="6">
        <f t="shared" si="160"/>
        <v>1</v>
      </c>
      <c r="G1069" s="6">
        <f t="shared" si="161"/>
        <v>48</v>
      </c>
      <c r="H1069" s="6" t="str" cm="1">
        <f t="array" ref="H1069">_xlfn.IFS(E1069&lt;=80,"Series",E1069&lt;=120,"TV Movie",E1069&gt;120,"Long Movie")</f>
        <v>TV Movie</v>
      </c>
      <c r="I1069" t="s">
        <v>132</v>
      </c>
      <c r="J1069" t="s">
        <v>8157</v>
      </c>
      <c r="K1069" t="s">
        <v>5802</v>
      </c>
      <c r="L1069" s="5">
        <v>6.2</v>
      </c>
      <c r="M1069" t="str" cm="1">
        <f t="array" ref="M1069">_xlfn.IFS(L1069&lt;=2,"Flop",L1069&lt;=5,"Average",L1069&lt;=7,"Hit",L1069&lt;=9,"Superhit",L1069&gt;9,"BlockBuster")</f>
        <v>Hit</v>
      </c>
      <c r="N1069" s="6">
        <v>120895</v>
      </c>
      <c r="O1069" s="6" t="str" cm="1">
        <f t="array" ref="O1069">_xlfn.IFS(N1069&lt;=100000,"Low",N1069&lt;=500000,"Median",N1069&lt;=1500000,"High",N1069&gt;1500000,"Very High")</f>
        <v>Median</v>
      </c>
      <c r="P1069">
        <v>30000000</v>
      </c>
      <c r="Q1069">
        <v>180622424</v>
      </c>
      <c r="R1069">
        <f t="shared" si="162"/>
        <v>150622424</v>
      </c>
      <c r="S1069" t="str">
        <f t="shared" si="163"/>
        <v>Profit</v>
      </c>
      <c r="T1069" s="1">
        <v>37519</v>
      </c>
      <c r="U1069" t="s">
        <v>1902</v>
      </c>
      <c r="V1069" s="14">
        <v>37519</v>
      </c>
      <c r="W1069" t="str">
        <f t="shared" si="164"/>
        <v>September</v>
      </c>
      <c r="X1069" s="4" t="str">
        <f t="shared" si="165"/>
        <v>2002</v>
      </c>
      <c r="Y1069" s="6">
        <f t="shared" si="166"/>
        <v>2002</v>
      </c>
      <c r="Z1069" s="4" t="str">
        <f t="shared" si="167"/>
        <v>20</v>
      </c>
      <c r="AA1069" s="6">
        <f t="shared" si="168"/>
        <v>20</v>
      </c>
      <c r="AB1069" t="str">
        <f t="shared" si="169"/>
        <v>Friday</v>
      </c>
    </row>
    <row r="1070" spans="1:28" x14ac:dyDescent="0.25">
      <c r="A1070" s="3" t="s">
        <v>2694</v>
      </c>
      <c r="B1070" t="s">
        <v>2695</v>
      </c>
      <c r="C1070" s="3" t="s">
        <v>2695</v>
      </c>
      <c r="D1070" s="6">
        <v>0</v>
      </c>
      <c r="E1070" s="6">
        <v>117</v>
      </c>
      <c r="F1070" s="6">
        <f t="shared" si="160"/>
        <v>1</v>
      </c>
      <c r="G1070" s="6">
        <f t="shared" si="161"/>
        <v>57</v>
      </c>
      <c r="H1070" s="6" t="str" cm="1">
        <f t="array" ref="H1070">_xlfn.IFS(E1070&lt;=80,"Series",E1070&lt;=120,"TV Movie",E1070&gt;120,"Long Movie")</f>
        <v>TV Movie</v>
      </c>
      <c r="I1070" t="s">
        <v>8162</v>
      </c>
      <c r="J1070" t="s">
        <v>145</v>
      </c>
      <c r="K1070" t="s">
        <v>3857</v>
      </c>
      <c r="L1070" s="5">
        <v>7.7</v>
      </c>
      <c r="M1070" t="str" cm="1">
        <f t="array" ref="M1070">_xlfn.IFS(L1070&lt;=2,"Flop",L1070&lt;=5,"Average",L1070&lt;=7,"Hit",L1070&lt;=9,"Superhit",L1070&gt;9,"BlockBuster")</f>
        <v>Superhit</v>
      </c>
      <c r="N1070" s="6">
        <v>279973</v>
      </c>
      <c r="O1070" s="6" t="str" cm="1">
        <f t="array" ref="O1070">_xlfn.IFS(N1070&lt;=100000,"Low",N1070&lt;=500000,"Median",N1070&lt;=1500000,"High",N1070&gt;1500000,"Very High")</f>
        <v>Median</v>
      </c>
      <c r="P1070">
        <v>80000000</v>
      </c>
      <c r="Q1070">
        <v>181001478</v>
      </c>
      <c r="R1070">
        <f t="shared" si="162"/>
        <v>101001478</v>
      </c>
      <c r="S1070" t="str">
        <f t="shared" si="163"/>
        <v>Profit</v>
      </c>
      <c r="T1070" s="1">
        <v>37446</v>
      </c>
      <c r="U1070" t="s">
        <v>2313</v>
      </c>
      <c r="V1070" s="14">
        <v>37446</v>
      </c>
      <c r="W1070" t="str">
        <f t="shared" si="164"/>
        <v>July</v>
      </c>
      <c r="X1070" s="4" t="str">
        <f t="shared" si="165"/>
        <v>2002</v>
      </c>
      <c r="Y1070" s="6">
        <f t="shared" si="166"/>
        <v>2002</v>
      </c>
      <c r="Z1070" s="4" t="str">
        <f t="shared" si="167"/>
        <v>9</v>
      </c>
      <c r="AA1070" s="6">
        <f t="shared" si="168"/>
        <v>9</v>
      </c>
      <c r="AB1070" t="str">
        <f t="shared" si="169"/>
        <v>Tuesday</v>
      </c>
    </row>
    <row r="1071" spans="1:28" x14ac:dyDescent="0.25">
      <c r="A1071" s="3" t="s">
        <v>2696</v>
      </c>
      <c r="B1071" t="s">
        <v>2697</v>
      </c>
      <c r="C1071" s="3" t="s">
        <v>2697</v>
      </c>
      <c r="D1071" s="6">
        <v>0</v>
      </c>
      <c r="E1071" s="6">
        <v>117</v>
      </c>
      <c r="F1071" s="6">
        <f t="shared" si="160"/>
        <v>1</v>
      </c>
      <c r="G1071" s="6">
        <f t="shared" si="161"/>
        <v>57</v>
      </c>
      <c r="H1071" s="6" t="str" cm="1">
        <f t="array" ref="H1071">_xlfn.IFS(E1071&lt;=80,"Series",E1071&lt;=120,"TV Movie",E1071&gt;120,"Long Movie")</f>
        <v>TV Movie</v>
      </c>
      <c r="I1071" t="s">
        <v>5529</v>
      </c>
      <c r="J1071" t="s">
        <v>8158</v>
      </c>
      <c r="K1071" t="s">
        <v>8162</v>
      </c>
      <c r="L1071" s="5">
        <v>6</v>
      </c>
      <c r="M1071" t="str" cm="1">
        <f t="array" ref="M1071">_xlfn.IFS(L1071&lt;=2,"Flop",L1071&lt;=5,"Average",L1071&lt;=7,"Hit",L1071&lt;=9,"Superhit",L1071&gt;9,"BlockBuster")</f>
        <v>Hit</v>
      </c>
      <c r="N1071" s="6">
        <v>152431</v>
      </c>
      <c r="O1071" s="6" t="str" cm="1">
        <f t="array" ref="O1071">_xlfn.IFS(N1071&lt;=100000,"Low",N1071&lt;=500000,"Median",N1071&lt;=1500000,"High",N1071&gt;1500000,"Very High")</f>
        <v>Median</v>
      </c>
      <c r="P1071">
        <v>80000000</v>
      </c>
      <c r="Q1071">
        <v>207725639</v>
      </c>
      <c r="R1071">
        <f t="shared" si="162"/>
        <v>127725639</v>
      </c>
      <c r="S1071" t="str">
        <f t="shared" si="163"/>
        <v>Profit</v>
      </c>
      <c r="T1071" s="1">
        <v>37841</v>
      </c>
      <c r="U1071" t="s">
        <v>2698</v>
      </c>
      <c r="V1071" s="14">
        <v>37841</v>
      </c>
      <c r="W1071" t="str">
        <f t="shared" si="164"/>
        <v>August</v>
      </c>
      <c r="X1071" s="4" t="str">
        <f t="shared" si="165"/>
        <v>2003</v>
      </c>
      <c r="Y1071" s="6">
        <f t="shared" si="166"/>
        <v>2003</v>
      </c>
      <c r="Z1071" s="4" t="str">
        <f t="shared" si="167"/>
        <v>8</v>
      </c>
      <c r="AA1071" s="6">
        <f t="shared" si="168"/>
        <v>8</v>
      </c>
      <c r="AB1071" t="str">
        <f t="shared" si="169"/>
        <v>Friday</v>
      </c>
    </row>
    <row r="1072" spans="1:28" x14ac:dyDescent="0.25">
      <c r="A1072" s="3" t="s">
        <v>2699</v>
      </c>
      <c r="B1072" t="s">
        <v>2700</v>
      </c>
      <c r="C1072" s="3" t="s">
        <v>2700</v>
      </c>
      <c r="D1072" s="6">
        <v>0</v>
      </c>
      <c r="E1072" s="6">
        <v>83</v>
      </c>
      <c r="F1072" s="6">
        <f t="shared" si="160"/>
        <v>1</v>
      </c>
      <c r="G1072" s="6">
        <f t="shared" si="161"/>
        <v>23</v>
      </c>
      <c r="H1072" s="6" t="str" cm="1">
        <f t="array" ref="H1072">_xlfn.IFS(E1072&lt;=80,"Series",E1072&lt;=120,"TV Movie",E1072&gt;120,"Long Movie")</f>
        <v>TV Movie</v>
      </c>
      <c r="I1072" t="s">
        <v>132</v>
      </c>
      <c r="J1072" t="s">
        <v>83</v>
      </c>
      <c r="K1072" t="s">
        <v>5802</v>
      </c>
      <c r="L1072" s="5">
        <v>5.3</v>
      </c>
      <c r="M1072" t="str" cm="1">
        <f t="array" ref="M1072">_xlfn.IFS(L1072&lt;=2,"Flop",L1072&lt;=5,"Average",L1072&lt;=7,"Hit",L1072&lt;=9,"Superhit",L1072&gt;9,"BlockBuster")</f>
        <v>Hit</v>
      </c>
      <c r="N1072" s="6">
        <v>171594</v>
      </c>
      <c r="O1072" s="6" t="str" cm="1">
        <f t="array" ref="O1072">_xlfn.IFS(N1072&lt;=100000,"Low",N1072&lt;=500000,"Median",N1072&lt;=1500000,"High",N1072&gt;1500000,"Very High")</f>
        <v>Median</v>
      </c>
      <c r="P1072">
        <v>45000000</v>
      </c>
      <c r="Q1072">
        <v>141220678</v>
      </c>
      <c r="R1072">
        <f t="shared" si="162"/>
        <v>96220678</v>
      </c>
      <c r="S1072" t="str">
        <f t="shared" si="163"/>
        <v>Profit</v>
      </c>
      <c r="T1072" s="1">
        <v>37076</v>
      </c>
      <c r="U1072" t="s">
        <v>2337</v>
      </c>
      <c r="V1072" s="14">
        <v>37076</v>
      </c>
      <c r="W1072" t="str">
        <f t="shared" si="164"/>
        <v>July</v>
      </c>
      <c r="X1072" s="4" t="str">
        <f t="shared" si="165"/>
        <v>2001</v>
      </c>
      <c r="Y1072" s="6">
        <f t="shared" si="166"/>
        <v>2001</v>
      </c>
      <c r="Z1072" s="4" t="str">
        <f t="shared" si="167"/>
        <v>4</v>
      </c>
      <c r="AA1072" s="6">
        <f t="shared" si="168"/>
        <v>4</v>
      </c>
      <c r="AB1072" t="str">
        <f t="shared" si="169"/>
        <v>Wednesday</v>
      </c>
    </row>
    <row r="1073" spans="1:28" x14ac:dyDescent="0.25">
      <c r="A1073" s="3" t="s">
        <v>2701</v>
      </c>
      <c r="B1073" t="s">
        <v>2702</v>
      </c>
      <c r="C1073" s="3" t="s">
        <v>2702</v>
      </c>
      <c r="D1073" s="6">
        <v>0</v>
      </c>
      <c r="E1073" s="6">
        <v>125</v>
      </c>
      <c r="F1073" s="6">
        <f t="shared" si="160"/>
        <v>2</v>
      </c>
      <c r="G1073" s="6">
        <f t="shared" si="161"/>
        <v>5</v>
      </c>
      <c r="H1073" s="6" t="str" cm="1">
        <f t="array" ref="H1073">_xlfn.IFS(E1073&lt;=80,"Series",E1073&lt;=120,"TV Movie",E1073&gt;120,"Long Movie")</f>
        <v>Long Movie</v>
      </c>
      <c r="I1073" t="s">
        <v>145</v>
      </c>
      <c r="J1073" t="s">
        <v>5802</v>
      </c>
      <c r="K1073" t="s">
        <v>5802</v>
      </c>
      <c r="L1073" s="5">
        <v>7.2</v>
      </c>
      <c r="M1073" t="str" cm="1">
        <f t="array" ref="M1073">_xlfn.IFS(L1073&lt;=2,"Flop",L1073&lt;=5,"Average",L1073&lt;=7,"Hit",L1073&lt;=9,"Superhit",L1073&gt;9,"BlockBuster")</f>
        <v>Superhit</v>
      </c>
      <c r="N1073" s="6">
        <v>131945</v>
      </c>
      <c r="O1073" s="6" t="str" cm="1">
        <f t="array" ref="O1073">_xlfn.IFS(N1073&lt;=100000,"Low",N1073&lt;=500000,"Median",N1073&lt;=1500000,"High",N1073&gt;1500000,"Very High")</f>
        <v>Median</v>
      </c>
      <c r="P1073">
        <v>30000000</v>
      </c>
      <c r="Q1073">
        <v>105834556</v>
      </c>
      <c r="R1073">
        <f t="shared" si="162"/>
        <v>75834556</v>
      </c>
      <c r="S1073" t="str">
        <f t="shared" si="163"/>
        <v>Profit</v>
      </c>
      <c r="T1073" s="1">
        <v>37398</v>
      </c>
      <c r="U1073" t="s">
        <v>2065</v>
      </c>
      <c r="V1073" s="14">
        <v>37398</v>
      </c>
      <c r="W1073" t="str">
        <f t="shared" si="164"/>
        <v>May</v>
      </c>
      <c r="X1073" s="4" t="str">
        <f t="shared" si="165"/>
        <v>2002</v>
      </c>
      <c r="Y1073" s="6">
        <f t="shared" si="166"/>
        <v>2002</v>
      </c>
      <c r="Z1073" s="4" t="str">
        <f t="shared" si="167"/>
        <v>22</v>
      </c>
      <c r="AA1073" s="6">
        <f t="shared" si="168"/>
        <v>22</v>
      </c>
      <c r="AB1073" t="str">
        <f t="shared" si="169"/>
        <v>Wednesday</v>
      </c>
    </row>
    <row r="1074" spans="1:28" x14ac:dyDescent="0.25">
      <c r="A1074" s="3" t="s">
        <v>2703</v>
      </c>
      <c r="B1074" t="s">
        <v>2704</v>
      </c>
      <c r="C1074" s="3" t="s">
        <v>2704</v>
      </c>
      <c r="D1074" s="6">
        <v>0</v>
      </c>
      <c r="E1074" s="6">
        <v>112</v>
      </c>
      <c r="F1074" s="6">
        <f t="shared" si="160"/>
        <v>1</v>
      </c>
      <c r="G1074" s="6">
        <f t="shared" si="161"/>
        <v>52</v>
      </c>
      <c r="H1074" s="6" t="str" cm="1">
        <f t="array" ref="H1074">_xlfn.IFS(E1074&lt;=80,"Series",E1074&lt;=120,"TV Movie",E1074&gt;120,"Long Movie")</f>
        <v>TV Movie</v>
      </c>
      <c r="I1074" t="s">
        <v>8162</v>
      </c>
      <c r="J1074" t="s">
        <v>145</v>
      </c>
      <c r="K1074" t="s">
        <v>3857</v>
      </c>
      <c r="L1074" s="5">
        <v>6.8</v>
      </c>
      <c r="M1074" t="str" cm="1">
        <f t="array" ref="M1074">_xlfn.IFS(L1074&lt;=2,"Flop",L1074&lt;=5,"Average",L1074&lt;=7,"Hit",L1074&lt;=9,"Superhit",L1074&gt;9,"BlockBuster")</f>
        <v>Hit</v>
      </c>
      <c r="N1074" s="6">
        <v>291377</v>
      </c>
      <c r="O1074" s="6" t="str" cm="1">
        <f t="array" ref="O1074">_xlfn.IFS(N1074&lt;=100000,"Low",N1074&lt;=500000,"Median",N1074&lt;=1500000,"High",N1074&gt;1500000,"Very High")</f>
        <v>Median</v>
      </c>
      <c r="P1074">
        <v>48000000</v>
      </c>
      <c r="Q1074">
        <v>197079546</v>
      </c>
      <c r="R1074">
        <f t="shared" si="162"/>
        <v>149079546</v>
      </c>
      <c r="S1074" t="str">
        <f t="shared" si="163"/>
        <v>Profit</v>
      </c>
      <c r="T1074" s="1">
        <v>37333</v>
      </c>
      <c r="U1074" t="s">
        <v>1081</v>
      </c>
      <c r="V1074" s="14">
        <v>37333</v>
      </c>
      <c r="W1074" t="str">
        <f t="shared" si="164"/>
        <v>March</v>
      </c>
      <c r="X1074" s="4" t="str">
        <f t="shared" si="165"/>
        <v>2002</v>
      </c>
      <c r="Y1074" s="6">
        <f t="shared" si="166"/>
        <v>2002</v>
      </c>
      <c r="Z1074" s="4" t="str">
        <f t="shared" si="167"/>
        <v>18</v>
      </c>
      <c r="AA1074" s="6">
        <f t="shared" si="168"/>
        <v>18</v>
      </c>
      <c r="AB1074" t="str">
        <f t="shared" si="169"/>
        <v>Monday</v>
      </c>
    </row>
    <row r="1075" spans="1:28" x14ac:dyDescent="0.25">
      <c r="A1075" s="3" t="s">
        <v>2705</v>
      </c>
      <c r="B1075" t="s">
        <v>2706</v>
      </c>
      <c r="C1075" s="3" t="s">
        <v>2706</v>
      </c>
      <c r="D1075" s="6">
        <v>0</v>
      </c>
      <c r="E1075" s="6">
        <v>117</v>
      </c>
      <c r="F1075" s="6">
        <f t="shared" si="160"/>
        <v>1</v>
      </c>
      <c r="G1075" s="6">
        <f t="shared" si="161"/>
        <v>57</v>
      </c>
      <c r="H1075" s="6" t="str" cm="1">
        <f t="array" ref="H1075">_xlfn.IFS(E1075&lt;=80,"Series",E1075&lt;=120,"TV Movie",E1075&gt;120,"Long Movie")</f>
        <v>TV Movie</v>
      </c>
      <c r="I1075" t="s">
        <v>132</v>
      </c>
      <c r="J1075" t="s">
        <v>145</v>
      </c>
      <c r="K1075" t="s">
        <v>8161</v>
      </c>
      <c r="L1075" s="5">
        <v>6.1</v>
      </c>
      <c r="M1075" t="str" cm="1">
        <f t="array" ref="M1075">_xlfn.IFS(L1075&lt;=2,"Flop",L1075&lt;=5,"Average",L1075&lt;=7,"Hit",L1075&lt;=9,"Superhit",L1075&gt;9,"BlockBuster")</f>
        <v>Hit</v>
      </c>
      <c r="N1075" s="6">
        <v>62022</v>
      </c>
      <c r="O1075" s="6" t="str" cm="1">
        <f t="array" ref="O1075">_xlfn.IFS(N1075&lt;=100000,"Low",N1075&lt;=500000,"Median",N1075&lt;=1500000,"High",N1075&gt;1500000,"Very High")</f>
        <v>Low</v>
      </c>
      <c r="P1075">
        <v>10000000</v>
      </c>
      <c r="Q1075">
        <v>19576023</v>
      </c>
      <c r="R1075">
        <f t="shared" si="162"/>
        <v>9576023</v>
      </c>
      <c r="S1075" t="str">
        <f t="shared" si="163"/>
        <v>Profit</v>
      </c>
      <c r="T1075" s="1">
        <v>37491</v>
      </c>
      <c r="U1075" t="s">
        <v>1763</v>
      </c>
      <c r="V1075" s="14">
        <v>37491</v>
      </c>
      <c r="W1075" t="str">
        <f t="shared" si="164"/>
        <v>August</v>
      </c>
      <c r="X1075" s="4" t="str">
        <f t="shared" si="165"/>
        <v>2002</v>
      </c>
      <c r="Y1075" s="6">
        <f t="shared" si="166"/>
        <v>2002</v>
      </c>
      <c r="Z1075" s="4" t="str">
        <f t="shared" si="167"/>
        <v>23</v>
      </c>
      <c r="AA1075" s="6">
        <f t="shared" si="168"/>
        <v>23</v>
      </c>
      <c r="AB1075" t="str">
        <f t="shared" si="169"/>
        <v>Friday</v>
      </c>
    </row>
    <row r="1076" spans="1:28" x14ac:dyDescent="0.25">
      <c r="A1076" s="3" t="s">
        <v>2707</v>
      </c>
      <c r="B1076" t="s">
        <v>2708</v>
      </c>
      <c r="C1076" s="3" t="s">
        <v>2708</v>
      </c>
      <c r="D1076" s="6">
        <v>0</v>
      </c>
      <c r="E1076" s="6">
        <v>119</v>
      </c>
      <c r="F1076" s="6">
        <f t="shared" si="160"/>
        <v>1</v>
      </c>
      <c r="G1076" s="6">
        <f t="shared" si="161"/>
        <v>59</v>
      </c>
      <c r="H1076" s="6" t="str" cm="1">
        <f t="array" ref="H1076">_xlfn.IFS(E1076&lt;=80,"Series",E1076&lt;=120,"TV Movie",E1076&gt;120,"Long Movie")</f>
        <v>TV Movie</v>
      </c>
      <c r="I1076" t="s">
        <v>5529</v>
      </c>
      <c r="J1076" t="s">
        <v>8166</v>
      </c>
      <c r="K1076" t="s">
        <v>3857</v>
      </c>
      <c r="L1076" s="5">
        <v>7.8</v>
      </c>
      <c r="M1076" t="str" cm="1">
        <f t="array" ref="M1076">_xlfn.IFS(L1076&lt;=2,"Flop",L1076&lt;=5,"Average",L1076&lt;=7,"Hit",L1076&lt;=9,"Superhit",L1076&gt;9,"BlockBuster")</f>
        <v>Superhit</v>
      </c>
      <c r="N1076" s="6">
        <v>567022</v>
      </c>
      <c r="O1076" s="6" t="str" cm="1">
        <f t="array" ref="O1076">_xlfn.IFS(N1076&lt;=100000,"Low",N1076&lt;=500000,"Median",N1076&lt;=1500000,"High",N1076&gt;1500000,"Very High")</f>
        <v>High</v>
      </c>
      <c r="P1076">
        <v>60000000</v>
      </c>
      <c r="Q1076">
        <v>214034224</v>
      </c>
      <c r="R1076">
        <f t="shared" si="162"/>
        <v>154034224</v>
      </c>
      <c r="S1076" t="str">
        <f t="shared" si="163"/>
        <v>Profit</v>
      </c>
      <c r="T1076" s="1">
        <v>37413</v>
      </c>
      <c r="U1076" t="s">
        <v>1664</v>
      </c>
      <c r="V1076" s="14">
        <v>37413</v>
      </c>
      <c r="W1076" t="str">
        <f t="shared" si="164"/>
        <v>June</v>
      </c>
      <c r="X1076" s="4" t="str">
        <f t="shared" si="165"/>
        <v>2002</v>
      </c>
      <c r="Y1076" s="6">
        <f t="shared" si="166"/>
        <v>2002</v>
      </c>
      <c r="Z1076" s="4" t="str">
        <f t="shared" si="167"/>
        <v>6</v>
      </c>
      <c r="AA1076" s="6">
        <f t="shared" si="168"/>
        <v>6</v>
      </c>
      <c r="AB1076" t="str">
        <f t="shared" si="169"/>
        <v>Thursday</v>
      </c>
    </row>
    <row r="1077" spans="1:28" x14ac:dyDescent="0.25">
      <c r="A1077" s="3" t="s">
        <v>2709</v>
      </c>
      <c r="B1077" t="s">
        <v>2710</v>
      </c>
      <c r="C1077" s="3" t="s">
        <v>2710</v>
      </c>
      <c r="D1077" s="6">
        <v>0</v>
      </c>
      <c r="E1077" s="6">
        <v>110</v>
      </c>
      <c r="F1077" s="6">
        <f t="shared" si="160"/>
        <v>1</v>
      </c>
      <c r="G1077" s="6">
        <f t="shared" si="161"/>
        <v>50</v>
      </c>
      <c r="H1077" s="6" t="str" cm="1">
        <f t="array" ref="H1077">_xlfn.IFS(E1077&lt;=80,"Series",E1077&lt;=120,"TV Movie",E1077&gt;120,"Long Movie")</f>
        <v>TV Movie</v>
      </c>
      <c r="I1077" t="s">
        <v>5529</v>
      </c>
      <c r="J1077" t="s">
        <v>8156</v>
      </c>
      <c r="K1077" t="s">
        <v>3857</v>
      </c>
      <c r="L1077" s="5">
        <v>5.3</v>
      </c>
      <c r="M1077" t="str" cm="1">
        <f t="array" ref="M1077">_xlfn.IFS(L1077&lt;=2,"Flop",L1077&lt;=5,"Average",L1077&lt;=7,"Hit",L1077&lt;=9,"Superhit",L1077&gt;9,"BlockBuster")</f>
        <v>Hit</v>
      </c>
      <c r="N1077" s="6">
        <v>248519</v>
      </c>
      <c r="O1077" s="6" t="str" cm="1">
        <f t="array" ref="O1077">_xlfn.IFS(N1077&lt;=100000,"Low",N1077&lt;=500000,"Median",N1077&lt;=1500000,"High",N1077&gt;1500000,"Very High")</f>
        <v>Median</v>
      </c>
      <c r="P1077">
        <v>110000000</v>
      </c>
      <c r="Q1077">
        <v>228738393</v>
      </c>
      <c r="R1077">
        <f t="shared" si="162"/>
        <v>118738393</v>
      </c>
      <c r="S1077" t="str">
        <f t="shared" si="163"/>
        <v>Profit</v>
      </c>
      <c r="T1077" s="1">
        <v>39127</v>
      </c>
      <c r="U1077" t="s">
        <v>2711</v>
      </c>
      <c r="V1077" s="14">
        <v>39127</v>
      </c>
      <c r="W1077" t="str">
        <f t="shared" si="164"/>
        <v>February</v>
      </c>
      <c r="X1077" s="4" t="str">
        <f t="shared" si="165"/>
        <v>2007</v>
      </c>
      <c r="Y1077" s="6">
        <f t="shared" si="166"/>
        <v>2007</v>
      </c>
      <c r="Z1077" s="4" t="str">
        <f t="shared" si="167"/>
        <v>14</v>
      </c>
      <c r="AA1077" s="6">
        <f t="shared" si="168"/>
        <v>14</v>
      </c>
      <c r="AB1077" t="str">
        <f t="shared" si="169"/>
        <v>Wednesday</v>
      </c>
    </row>
    <row r="1078" spans="1:28" x14ac:dyDescent="0.25">
      <c r="A1078" s="3" t="s">
        <v>2712</v>
      </c>
      <c r="B1078" t="s">
        <v>2713</v>
      </c>
      <c r="C1078" s="3" t="s">
        <v>2713</v>
      </c>
      <c r="D1078" s="6">
        <v>0</v>
      </c>
      <c r="E1078" s="6">
        <v>95</v>
      </c>
      <c r="F1078" s="6">
        <f t="shared" si="160"/>
        <v>1</v>
      </c>
      <c r="G1078" s="6">
        <f t="shared" si="161"/>
        <v>35</v>
      </c>
      <c r="H1078" s="6" t="str" cm="1">
        <f t="array" ref="H1078">_xlfn.IFS(E1078&lt;=80,"Series",E1078&lt;=120,"TV Movie",E1078&gt;120,"Long Movie")</f>
        <v>TV Movie</v>
      </c>
      <c r="I1078" t="s">
        <v>132</v>
      </c>
      <c r="J1078" t="s">
        <v>145</v>
      </c>
      <c r="K1078" t="s">
        <v>8157</v>
      </c>
      <c r="L1078" s="5">
        <v>6.6</v>
      </c>
      <c r="M1078" t="str" cm="1">
        <f t="array" ref="M1078">_xlfn.IFS(L1078&lt;=2,"Flop",L1078&lt;=5,"Average",L1078&lt;=7,"Hit",L1078&lt;=9,"Superhit",L1078&gt;9,"BlockBuster")</f>
        <v>Hit</v>
      </c>
      <c r="N1078" s="6">
        <v>141965</v>
      </c>
      <c r="O1078" s="6" t="str" cm="1">
        <f t="array" ref="O1078">_xlfn.IFS(N1078&lt;=100000,"Low",N1078&lt;=500000,"Median",N1078&lt;=1500000,"High",N1078&gt;1500000,"Very High")</f>
        <v>Median</v>
      </c>
      <c r="P1078">
        <v>5000000</v>
      </c>
      <c r="Q1078">
        <v>368744044</v>
      </c>
      <c r="R1078">
        <f t="shared" si="162"/>
        <v>363744044</v>
      </c>
      <c r="S1078" t="str">
        <f t="shared" si="163"/>
        <v>Profit</v>
      </c>
      <c r="T1078" s="1">
        <v>37309</v>
      </c>
      <c r="U1078" t="s">
        <v>2714</v>
      </c>
      <c r="V1078" s="14">
        <v>37309</v>
      </c>
      <c r="W1078" t="str">
        <f t="shared" si="164"/>
        <v>February</v>
      </c>
      <c r="X1078" s="4" t="str">
        <f t="shared" si="165"/>
        <v>2002</v>
      </c>
      <c r="Y1078" s="6">
        <f t="shared" si="166"/>
        <v>2002</v>
      </c>
      <c r="Z1078" s="4" t="str">
        <f t="shared" si="167"/>
        <v>22</v>
      </c>
      <c r="AA1078" s="6">
        <f t="shared" si="168"/>
        <v>22</v>
      </c>
      <c r="AB1078" t="str">
        <f t="shared" si="169"/>
        <v>Friday</v>
      </c>
    </row>
    <row r="1079" spans="1:28" x14ac:dyDescent="0.25">
      <c r="A1079" s="3" t="s">
        <v>2715</v>
      </c>
      <c r="B1079" t="s">
        <v>2716</v>
      </c>
      <c r="C1079" s="3" t="s">
        <v>2716</v>
      </c>
      <c r="D1079" s="6">
        <v>0</v>
      </c>
      <c r="E1079" s="6">
        <v>136</v>
      </c>
      <c r="F1079" s="6">
        <f t="shared" si="160"/>
        <v>2</v>
      </c>
      <c r="G1079" s="6">
        <f t="shared" si="161"/>
        <v>16</v>
      </c>
      <c r="H1079" s="6" t="str" cm="1">
        <f t="array" ref="H1079">_xlfn.IFS(E1079&lt;=80,"Series",E1079&lt;=120,"TV Movie",E1079&gt;120,"Long Movie")</f>
        <v>Long Movie</v>
      </c>
      <c r="I1079" t="s">
        <v>8156</v>
      </c>
      <c r="J1079" t="s">
        <v>8166</v>
      </c>
      <c r="K1079" t="s">
        <v>8157</v>
      </c>
      <c r="L1079" s="5">
        <v>6.9</v>
      </c>
      <c r="M1079" t="str" cm="1">
        <f t="array" ref="M1079">_xlfn.IFS(L1079&lt;=2,"Flop",L1079&lt;=5,"Average",L1079&lt;=7,"Hit",L1079&lt;=9,"Superhit",L1079&gt;9,"BlockBuster")</f>
        <v>Hit</v>
      </c>
      <c r="N1079" s="6">
        <v>281174</v>
      </c>
      <c r="O1079" s="6" t="str" cm="1">
        <f t="array" ref="O1079">_xlfn.IFS(N1079&lt;=100000,"Low",N1079&lt;=500000,"Median",N1079&lt;=1500000,"High",N1079&gt;1500000,"Very High")</f>
        <v>Median</v>
      </c>
      <c r="P1079">
        <v>68000000</v>
      </c>
      <c r="Q1079">
        <v>203388341</v>
      </c>
      <c r="R1079">
        <f t="shared" si="162"/>
        <v>135388341</v>
      </c>
      <c r="S1079" t="str">
        <f t="shared" si="163"/>
        <v>Profit</v>
      </c>
      <c r="T1079" s="1">
        <v>37235</v>
      </c>
      <c r="U1079" t="s">
        <v>1612</v>
      </c>
      <c r="V1079" s="14">
        <v>37235</v>
      </c>
      <c r="W1079" t="str">
        <f t="shared" si="164"/>
        <v>December</v>
      </c>
      <c r="X1079" s="4" t="str">
        <f t="shared" si="165"/>
        <v>2001</v>
      </c>
      <c r="Y1079" s="6">
        <f t="shared" si="166"/>
        <v>2001</v>
      </c>
      <c r="Z1079" s="4" t="str">
        <f t="shared" si="167"/>
        <v>10</v>
      </c>
      <c r="AA1079" s="6">
        <f t="shared" si="168"/>
        <v>10</v>
      </c>
      <c r="AB1079" t="str">
        <f t="shared" si="169"/>
        <v>Monday</v>
      </c>
    </row>
    <row r="1080" spans="1:28" x14ac:dyDescent="0.25">
      <c r="A1080" s="3" t="s">
        <v>2717</v>
      </c>
      <c r="B1080" t="s">
        <v>2718</v>
      </c>
      <c r="C1080" s="3" t="s">
        <v>2718</v>
      </c>
      <c r="D1080" s="6">
        <v>0</v>
      </c>
      <c r="E1080" s="6">
        <v>113</v>
      </c>
      <c r="F1080" s="6">
        <f t="shared" si="160"/>
        <v>1</v>
      </c>
      <c r="G1080" s="6">
        <f t="shared" si="161"/>
        <v>53</v>
      </c>
      <c r="H1080" s="6" t="str" cm="1">
        <f t="array" ref="H1080">_xlfn.IFS(E1080&lt;=80,"Series",E1080&lt;=120,"TV Movie",E1080&gt;120,"Long Movie")</f>
        <v>TV Movie</v>
      </c>
      <c r="I1080" t="s">
        <v>145</v>
      </c>
      <c r="J1080" t="s">
        <v>8166</v>
      </c>
      <c r="K1080" t="s">
        <v>3857</v>
      </c>
      <c r="L1080" s="5">
        <v>6.3</v>
      </c>
      <c r="M1080" t="str" cm="1">
        <f t="array" ref="M1080">_xlfn.IFS(L1080&lt;=2,"Flop",L1080&lt;=5,"Average",L1080&lt;=7,"Hit",L1080&lt;=9,"Superhit",L1080&gt;9,"BlockBuster")</f>
        <v>Hit</v>
      </c>
      <c r="N1080" s="6">
        <v>56224</v>
      </c>
      <c r="O1080" s="6" t="str" cm="1">
        <f t="array" ref="O1080">_xlfn.IFS(N1080&lt;=100000,"Low",N1080&lt;=500000,"Median",N1080&lt;=1500000,"High",N1080&gt;1500000,"Very High")</f>
        <v>Low</v>
      </c>
      <c r="P1080">
        <v>50000000</v>
      </c>
      <c r="Q1080">
        <v>100020092</v>
      </c>
      <c r="R1080">
        <f t="shared" si="162"/>
        <v>50020092</v>
      </c>
      <c r="S1080" t="str">
        <f t="shared" si="163"/>
        <v>Profit</v>
      </c>
      <c r="T1080" s="1">
        <v>37158</v>
      </c>
      <c r="U1080" t="s">
        <v>1795</v>
      </c>
      <c r="V1080" s="14">
        <v>37158</v>
      </c>
      <c r="W1080" t="str">
        <f t="shared" si="164"/>
        <v>September</v>
      </c>
      <c r="X1080" s="4" t="str">
        <f t="shared" si="165"/>
        <v>2001</v>
      </c>
      <c r="Y1080" s="6">
        <f t="shared" si="166"/>
        <v>2001</v>
      </c>
      <c r="Z1080" s="4" t="str">
        <f t="shared" si="167"/>
        <v>24</v>
      </c>
      <c r="AA1080" s="6">
        <f t="shared" si="168"/>
        <v>24</v>
      </c>
      <c r="AB1080" t="str">
        <f t="shared" si="169"/>
        <v>Monday</v>
      </c>
    </row>
    <row r="1081" spans="1:28" x14ac:dyDescent="0.25">
      <c r="A1081" s="3" t="s">
        <v>2719</v>
      </c>
      <c r="B1081" t="s">
        <v>2720</v>
      </c>
      <c r="C1081" s="3" t="s">
        <v>2720</v>
      </c>
      <c r="D1081" s="6">
        <v>0</v>
      </c>
      <c r="E1081" s="6">
        <v>104</v>
      </c>
      <c r="F1081" s="6">
        <f t="shared" si="160"/>
        <v>1</v>
      </c>
      <c r="G1081" s="6">
        <f t="shared" si="161"/>
        <v>44</v>
      </c>
      <c r="H1081" s="6" t="str" cm="1">
        <f t="array" ref="H1081">_xlfn.IFS(E1081&lt;=80,"Series",E1081&lt;=120,"TV Movie",E1081&gt;120,"Long Movie")</f>
        <v>TV Movie</v>
      </c>
      <c r="I1081" t="s">
        <v>132</v>
      </c>
      <c r="J1081" t="s">
        <v>5802</v>
      </c>
      <c r="K1081" t="s">
        <v>5802</v>
      </c>
      <c r="L1081" s="5">
        <v>6.8</v>
      </c>
      <c r="M1081" t="str" cm="1">
        <f t="array" ref="M1081">_xlfn.IFS(L1081&lt;=2,"Flop",L1081&lt;=5,"Average",L1081&lt;=7,"Hit",L1081&lt;=9,"Superhit",L1081&gt;9,"BlockBuster")</f>
        <v>Hit</v>
      </c>
      <c r="N1081" s="6">
        <v>159413</v>
      </c>
      <c r="O1081" s="6" t="str" cm="1">
        <f t="array" ref="O1081">_xlfn.IFS(N1081&lt;=100000,"Low",N1081&lt;=500000,"Median",N1081&lt;=1500000,"High",N1081&gt;1500000,"Very High")</f>
        <v>Median</v>
      </c>
      <c r="P1081">
        <v>22000000</v>
      </c>
      <c r="Q1081">
        <v>33788161</v>
      </c>
      <c r="R1081">
        <f t="shared" si="162"/>
        <v>11788161</v>
      </c>
      <c r="S1081" t="str">
        <f t="shared" si="163"/>
        <v>Profit</v>
      </c>
      <c r="T1081" s="1">
        <v>37125</v>
      </c>
      <c r="U1081" t="s">
        <v>1299</v>
      </c>
      <c r="V1081" s="14">
        <v>37125</v>
      </c>
      <c r="W1081" t="str">
        <f t="shared" si="164"/>
        <v>August</v>
      </c>
      <c r="X1081" s="4" t="str">
        <f t="shared" si="165"/>
        <v>2001</v>
      </c>
      <c r="Y1081" s="6">
        <f t="shared" si="166"/>
        <v>2001</v>
      </c>
      <c r="Z1081" s="4" t="str">
        <f t="shared" si="167"/>
        <v>22</v>
      </c>
      <c r="AA1081" s="6">
        <f t="shared" si="168"/>
        <v>22</v>
      </c>
      <c r="AB1081" t="str">
        <f t="shared" si="169"/>
        <v>Wednesday</v>
      </c>
    </row>
    <row r="1082" spans="1:28" x14ac:dyDescent="0.25">
      <c r="A1082" s="3" t="s">
        <v>2721</v>
      </c>
      <c r="B1082" t="s">
        <v>2722</v>
      </c>
      <c r="C1082" s="3" t="s">
        <v>2722</v>
      </c>
      <c r="D1082" s="6">
        <v>0</v>
      </c>
      <c r="E1082" s="6">
        <v>100</v>
      </c>
      <c r="F1082" s="6">
        <f t="shared" si="160"/>
        <v>1</v>
      </c>
      <c r="G1082" s="6">
        <f t="shared" si="161"/>
        <v>40</v>
      </c>
      <c r="H1082" s="6" t="str" cm="1">
        <f t="array" ref="H1082">_xlfn.IFS(E1082&lt;=80,"Series",E1082&lt;=120,"TV Movie",E1082&gt;120,"Long Movie")</f>
        <v>TV Movie</v>
      </c>
      <c r="I1082" t="s">
        <v>145</v>
      </c>
      <c r="J1082" t="s">
        <v>83</v>
      </c>
      <c r="K1082" t="s">
        <v>8166</v>
      </c>
      <c r="L1082" s="5">
        <v>6.4</v>
      </c>
      <c r="M1082" t="str" cm="1">
        <f t="array" ref="M1082">_xlfn.IFS(L1082&lt;=2,"Flop",L1082&lt;=5,"Average",L1082&lt;=7,"Hit",L1082&lt;=9,"Superhit",L1082&gt;9,"BlockBuster")</f>
        <v>Hit</v>
      </c>
      <c r="N1082" s="6">
        <v>61949</v>
      </c>
      <c r="O1082" s="6" t="str" cm="1">
        <f t="array" ref="O1082">_xlfn.IFS(N1082&lt;=100000,"Low",N1082&lt;=500000,"Median",N1082&lt;=1500000,"High",N1082&gt;1500000,"Very High")</f>
        <v>Low</v>
      </c>
      <c r="P1082">
        <v>1500000</v>
      </c>
      <c r="Q1082">
        <v>1612259</v>
      </c>
      <c r="R1082">
        <f t="shared" si="162"/>
        <v>112259</v>
      </c>
      <c r="S1082" t="str">
        <f t="shared" si="163"/>
        <v>Profit</v>
      </c>
      <c r="T1082" s="1">
        <v>37103</v>
      </c>
      <c r="U1082" t="s">
        <v>2723</v>
      </c>
      <c r="V1082" s="14">
        <v>37103</v>
      </c>
      <c r="W1082" t="str">
        <f t="shared" si="164"/>
        <v>July</v>
      </c>
      <c r="X1082" s="4" t="str">
        <f t="shared" si="165"/>
        <v>2001</v>
      </c>
      <c r="Y1082" s="6">
        <f t="shared" si="166"/>
        <v>2001</v>
      </c>
      <c r="Z1082" s="4" t="str">
        <f t="shared" si="167"/>
        <v>31</v>
      </c>
      <c r="AA1082" s="6">
        <f t="shared" si="168"/>
        <v>31</v>
      </c>
      <c r="AB1082" t="str">
        <f t="shared" si="169"/>
        <v>Tuesday</v>
      </c>
    </row>
    <row r="1083" spans="1:28" x14ac:dyDescent="0.25">
      <c r="A1083" s="3" t="s">
        <v>2724</v>
      </c>
      <c r="B1083" t="s">
        <v>2725</v>
      </c>
      <c r="C1083" s="3" t="s">
        <v>2725</v>
      </c>
      <c r="D1083" s="6">
        <v>0</v>
      </c>
      <c r="E1083" s="6">
        <v>90</v>
      </c>
      <c r="F1083" s="6">
        <f t="shared" si="160"/>
        <v>1</v>
      </c>
      <c r="G1083" s="6">
        <f t="shared" si="161"/>
        <v>30</v>
      </c>
      <c r="H1083" s="6" t="str" cm="1">
        <f t="array" ref="H1083">_xlfn.IFS(E1083&lt;=80,"Series",E1083&lt;=120,"TV Movie",E1083&gt;120,"Long Movie")</f>
        <v>TV Movie</v>
      </c>
      <c r="I1083" t="s">
        <v>83</v>
      </c>
      <c r="J1083" t="s">
        <v>8166</v>
      </c>
      <c r="K1083" t="s">
        <v>5802</v>
      </c>
      <c r="L1083" s="5">
        <v>6.2</v>
      </c>
      <c r="M1083" t="str" cm="1">
        <f t="array" ref="M1083">_xlfn.IFS(L1083&lt;=2,"Flop",L1083&lt;=5,"Average",L1083&lt;=7,"Hit",L1083&lt;=9,"Superhit",L1083&gt;9,"BlockBuster")</f>
        <v>Hit</v>
      </c>
      <c r="N1083" s="6">
        <v>139405</v>
      </c>
      <c r="O1083" s="6" t="str" cm="1">
        <f t="array" ref="O1083">_xlfn.IFS(N1083&lt;=100000,"Low",N1083&lt;=500000,"Median",N1083&lt;=1500000,"High",N1083&gt;1500000,"Very High")</f>
        <v>Median</v>
      </c>
      <c r="P1083">
        <v>10000000</v>
      </c>
      <c r="Q1083">
        <v>59371303</v>
      </c>
      <c r="R1083">
        <f t="shared" si="162"/>
        <v>49371303</v>
      </c>
      <c r="S1083" t="str">
        <f t="shared" si="163"/>
        <v>Profit</v>
      </c>
      <c r="T1083" s="2">
        <v>37073</v>
      </c>
      <c r="U1083" t="s">
        <v>2726</v>
      </c>
      <c r="V1083" s="14">
        <v>37073</v>
      </c>
      <c r="W1083" t="str">
        <f t="shared" si="164"/>
        <v>July</v>
      </c>
      <c r="X1083" s="4" t="str">
        <f t="shared" si="165"/>
        <v>2001</v>
      </c>
      <c r="Y1083" s="6">
        <f t="shared" si="166"/>
        <v>2001</v>
      </c>
      <c r="Z1083" s="4" t="str">
        <f t="shared" si="167"/>
        <v>1</v>
      </c>
      <c r="AA1083" s="6">
        <f t="shared" si="168"/>
        <v>1</v>
      </c>
      <c r="AB1083" t="str">
        <f t="shared" si="169"/>
        <v>Sunday</v>
      </c>
    </row>
    <row r="1084" spans="1:28" x14ac:dyDescent="0.25">
      <c r="A1084" s="3" t="s">
        <v>2727</v>
      </c>
      <c r="B1084" t="s">
        <v>2728</v>
      </c>
      <c r="C1084" s="3" t="s">
        <v>2728</v>
      </c>
      <c r="D1084" s="6">
        <v>0</v>
      </c>
      <c r="E1084" s="6">
        <v>98</v>
      </c>
      <c r="F1084" s="6">
        <f t="shared" si="160"/>
        <v>1</v>
      </c>
      <c r="G1084" s="6">
        <f t="shared" si="161"/>
        <v>38</v>
      </c>
      <c r="H1084" s="6" t="str" cm="1">
        <f t="array" ref="H1084">_xlfn.IFS(E1084&lt;=80,"Series",E1084&lt;=120,"TV Movie",E1084&gt;120,"Long Movie")</f>
        <v>TV Movie</v>
      </c>
      <c r="I1084" t="s">
        <v>5529</v>
      </c>
      <c r="J1084" t="s">
        <v>8162</v>
      </c>
      <c r="K1084" t="s">
        <v>145</v>
      </c>
      <c r="L1084" s="5">
        <v>6.4</v>
      </c>
      <c r="M1084" t="str" cm="1">
        <f t="array" ref="M1084">_xlfn.IFS(L1084&lt;=2,"Flop",L1084&lt;=5,"Average",L1084&lt;=7,"Hit",L1084&lt;=9,"Superhit",L1084&gt;9,"BlockBuster")</f>
        <v>Hit</v>
      </c>
      <c r="N1084" s="6">
        <v>65533</v>
      </c>
      <c r="O1084" s="6" t="str" cm="1">
        <f t="array" ref="O1084">_xlfn.IFS(N1084&lt;=100000,"Low",N1084&lt;=500000,"Median",N1084&lt;=1500000,"High",N1084&gt;1500000,"Very High")</f>
        <v>Low</v>
      </c>
      <c r="P1084">
        <v>50000000</v>
      </c>
      <c r="Q1084">
        <v>42792561</v>
      </c>
      <c r="R1084">
        <f t="shared" si="162"/>
        <v>-7207439</v>
      </c>
      <c r="S1084" t="str">
        <f t="shared" si="163"/>
        <v>Loss</v>
      </c>
      <c r="T1084" s="1">
        <v>37708</v>
      </c>
      <c r="U1084" t="s">
        <v>725</v>
      </c>
      <c r="V1084" s="14">
        <v>37708</v>
      </c>
      <c r="W1084" t="str">
        <f t="shared" si="164"/>
        <v>March</v>
      </c>
      <c r="X1084" s="4" t="str">
        <f t="shared" si="165"/>
        <v>2003</v>
      </c>
      <c r="Y1084" s="6">
        <f t="shared" si="166"/>
        <v>2003</v>
      </c>
      <c r="Z1084" s="4" t="str">
        <f t="shared" si="167"/>
        <v>28</v>
      </c>
      <c r="AA1084" s="6">
        <f t="shared" si="168"/>
        <v>28</v>
      </c>
      <c r="AB1084" t="str">
        <f t="shared" si="169"/>
        <v>Friday</v>
      </c>
    </row>
    <row r="1085" spans="1:28" x14ac:dyDescent="0.25">
      <c r="A1085" s="3" t="s">
        <v>2729</v>
      </c>
      <c r="B1085" t="s">
        <v>2730</v>
      </c>
      <c r="C1085" s="3" t="s">
        <v>2730</v>
      </c>
      <c r="D1085" s="6">
        <v>0</v>
      </c>
      <c r="E1085" s="6">
        <v>141</v>
      </c>
      <c r="F1085" s="6">
        <f t="shared" si="160"/>
        <v>2</v>
      </c>
      <c r="G1085" s="6">
        <f t="shared" si="161"/>
        <v>21</v>
      </c>
      <c r="H1085" s="6" t="str" cm="1">
        <f t="array" ref="H1085">_xlfn.IFS(E1085&lt;=80,"Series",E1085&lt;=120,"TV Movie",E1085&gt;120,"Long Movie")</f>
        <v>Long Movie</v>
      </c>
      <c r="I1085" t="s">
        <v>8160</v>
      </c>
      <c r="J1085" t="s">
        <v>8162</v>
      </c>
      <c r="K1085" t="s">
        <v>145</v>
      </c>
      <c r="L1085" s="5">
        <v>8.1</v>
      </c>
      <c r="M1085" t="str" cm="1">
        <f t="array" ref="M1085">_xlfn.IFS(L1085&lt;=2,"Flop",L1085&lt;=5,"Average",L1085&lt;=7,"Hit",L1085&lt;=9,"Superhit",L1085&gt;9,"BlockBuster")</f>
        <v>Superhit</v>
      </c>
      <c r="N1085" s="6">
        <v>1057400</v>
      </c>
      <c r="O1085" s="6" t="str" cm="1">
        <f t="array" ref="O1085">_xlfn.IFS(N1085&lt;=100000,"Low",N1085&lt;=500000,"Median",N1085&lt;=1500000,"High",N1085&gt;1500000,"Very High")</f>
        <v>High</v>
      </c>
      <c r="P1085">
        <v>52000000</v>
      </c>
      <c r="Q1085">
        <v>352114312</v>
      </c>
      <c r="R1085">
        <f t="shared" si="162"/>
        <v>300114312</v>
      </c>
      <c r="S1085" t="str">
        <f t="shared" si="163"/>
        <v>Profit</v>
      </c>
      <c r="T1085" s="1">
        <v>37606</v>
      </c>
      <c r="U1085" t="s">
        <v>139</v>
      </c>
      <c r="V1085" s="14">
        <v>37606</v>
      </c>
      <c r="W1085" t="str">
        <f t="shared" si="164"/>
        <v>December</v>
      </c>
      <c r="X1085" s="4" t="str">
        <f t="shared" si="165"/>
        <v>2002</v>
      </c>
      <c r="Y1085" s="6">
        <f t="shared" si="166"/>
        <v>2002</v>
      </c>
      <c r="Z1085" s="4" t="str">
        <f t="shared" si="167"/>
        <v>16</v>
      </c>
      <c r="AA1085" s="6">
        <f t="shared" si="168"/>
        <v>16</v>
      </c>
      <c r="AB1085" t="str">
        <f t="shared" si="169"/>
        <v>Monday</v>
      </c>
    </row>
    <row r="1086" spans="1:28" x14ac:dyDescent="0.25">
      <c r="A1086" s="3" t="s">
        <v>2731</v>
      </c>
      <c r="B1086" t="s">
        <v>2732</v>
      </c>
      <c r="C1086" s="3" t="s">
        <v>2732</v>
      </c>
      <c r="D1086" s="6">
        <v>0</v>
      </c>
      <c r="E1086" s="6">
        <v>98</v>
      </c>
      <c r="F1086" s="6">
        <f t="shared" si="160"/>
        <v>1</v>
      </c>
      <c r="G1086" s="6">
        <f t="shared" si="161"/>
        <v>38</v>
      </c>
      <c r="H1086" s="6" t="str" cm="1">
        <f t="array" ref="H1086">_xlfn.IFS(E1086&lt;=80,"Series",E1086&lt;=120,"TV Movie",E1086&gt;120,"Long Movie")</f>
        <v>TV Movie</v>
      </c>
      <c r="I1086" t="s">
        <v>145</v>
      </c>
      <c r="J1086" t="s">
        <v>3857</v>
      </c>
      <c r="K1086" t="s">
        <v>5802</v>
      </c>
      <c r="L1086" s="5">
        <v>6.5</v>
      </c>
      <c r="M1086" t="str" cm="1">
        <f t="array" ref="M1086">_xlfn.IFS(L1086&lt;=2,"Flop",L1086&lt;=5,"Average",L1086&lt;=7,"Hit",L1086&lt;=9,"Superhit",L1086&gt;9,"BlockBuster")</f>
        <v>Hit</v>
      </c>
      <c r="N1086" s="6">
        <v>73712</v>
      </c>
      <c r="O1086" s="6" t="str" cm="1">
        <f t="array" ref="O1086">_xlfn.IFS(N1086&lt;=100000,"Low",N1086&lt;=500000,"Median",N1086&lt;=1500000,"High",N1086&gt;1500000,"Very High")</f>
        <v>Low</v>
      </c>
      <c r="P1086">
        <v>45000000</v>
      </c>
      <c r="Q1086">
        <v>94935764</v>
      </c>
      <c r="R1086">
        <f t="shared" si="162"/>
        <v>49935764</v>
      </c>
      <c r="S1086" t="str">
        <f t="shared" si="163"/>
        <v>Profit</v>
      </c>
      <c r="T1086" s="1">
        <v>37353</v>
      </c>
      <c r="U1086" t="s">
        <v>2057</v>
      </c>
      <c r="V1086" s="14">
        <v>37353</v>
      </c>
      <c r="W1086" t="str">
        <f t="shared" si="164"/>
        <v>April</v>
      </c>
      <c r="X1086" s="4" t="str">
        <f t="shared" si="165"/>
        <v>2002</v>
      </c>
      <c r="Y1086" s="6">
        <f t="shared" si="166"/>
        <v>2002</v>
      </c>
      <c r="Z1086" s="4" t="str">
        <f t="shared" si="167"/>
        <v>7</v>
      </c>
      <c r="AA1086" s="6">
        <f t="shared" si="168"/>
        <v>7</v>
      </c>
      <c r="AB1086" t="str">
        <f t="shared" si="169"/>
        <v>Sunday</v>
      </c>
    </row>
    <row r="1087" spans="1:28" x14ac:dyDescent="0.25">
      <c r="A1087" s="3" t="s">
        <v>2733</v>
      </c>
      <c r="B1087" t="s">
        <v>2734</v>
      </c>
      <c r="C1087" s="3" t="s">
        <v>2734</v>
      </c>
      <c r="D1087" s="6">
        <v>0</v>
      </c>
      <c r="E1087" s="6">
        <v>100</v>
      </c>
      <c r="F1087" s="6">
        <f t="shared" si="160"/>
        <v>1</v>
      </c>
      <c r="G1087" s="6">
        <f t="shared" si="161"/>
        <v>40</v>
      </c>
      <c r="H1087" s="6" t="str" cm="1">
        <f t="array" ref="H1087">_xlfn.IFS(E1087&lt;=80,"Series",E1087&lt;=120,"TV Movie",E1087&gt;120,"Long Movie")</f>
        <v>TV Movie</v>
      </c>
      <c r="I1087" t="s">
        <v>8162</v>
      </c>
      <c r="J1087" t="s">
        <v>145</v>
      </c>
      <c r="K1087" t="s">
        <v>3857</v>
      </c>
      <c r="L1087" s="5">
        <v>7.2</v>
      </c>
      <c r="M1087" t="str" cm="1">
        <f t="array" ref="M1087">_xlfn.IFS(L1087&lt;=2,"Flop",L1087&lt;=5,"Average",L1087&lt;=7,"Hit",L1087&lt;=9,"Superhit",L1087&gt;9,"BlockBuster")</f>
        <v>Superhit</v>
      </c>
      <c r="N1087" s="6">
        <v>89071</v>
      </c>
      <c r="O1087" s="6" t="str" cm="1">
        <f t="array" ref="O1087">_xlfn.IFS(N1087&lt;=100000,"Low",N1087&lt;=500000,"Median",N1087&lt;=1500000,"High",N1087&gt;1500000,"Very High")</f>
        <v>Low</v>
      </c>
      <c r="P1087">
        <v>11000000</v>
      </c>
      <c r="Q1087">
        <v>17423030</v>
      </c>
      <c r="R1087">
        <f t="shared" si="162"/>
        <v>6423030</v>
      </c>
      <c r="S1087" t="str">
        <f t="shared" si="163"/>
        <v>Profit</v>
      </c>
      <c r="T1087" s="1">
        <v>37212</v>
      </c>
      <c r="U1087" t="s">
        <v>2735</v>
      </c>
      <c r="V1087" s="14">
        <v>37212</v>
      </c>
      <c r="W1087" t="str">
        <f t="shared" si="164"/>
        <v>November</v>
      </c>
      <c r="X1087" s="4" t="str">
        <f t="shared" si="165"/>
        <v>2001</v>
      </c>
      <c r="Y1087" s="6">
        <f t="shared" si="166"/>
        <v>2001</v>
      </c>
      <c r="Z1087" s="4" t="str">
        <f t="shared" si="167"/>
        <v>17</v>
      </c>
      <c r="AA1087" s="6">
        <f t="shared" si="168"/>
        <v>17</v>
      </c>
      <c r="AB1087" t="str">
        <f t="shared" si="169"/>
        <v>Saturday</v>
      </c>
    </row>
    <row r="1088" spans="1:28" x14ac:dyDescent="0.25">
      <c r="A1088" s="3" t="s">
        <v>2736</v>
      </c>
      <c r="B1088" t="s">
        <v>2737</v>
      </c>
      <c r="C1088" s="3" t="s">
        <v>2737</v>
      </c>
      <c r="D1088" s="6">
        <v>0</v>
      </c>
      <c r="E1088" s="6">
        <v>115</v>
      </c>
      <c r="F1088" s="6">
        <f t="shared" si="160"/>
        <v>1</v>
      </c>
      <c r="G1088" s="6">
        <f t="shared" si="161"/>
        <v>55</v>
      </c>
      <c r="H1088" s="6" t="str" cm="1">
        <f t="array" ref="H1088">_xlfn.IFS(E1088&lt;=80,"Series",E1088&lt;=120,"TV Movie",E1088&gt;120,"Long Movie")</f>
        <v>TV Movie</v>
      </c>
      <c r="I1088" t="s">
        <v>8162</v>
      </c>
      <c r="J1088" t="s">
        <v>8166</v>
      </c>
      <c r="K1088" t="s">
        <v>3857</v>
      </c>
      <c r="L1088" s="5">
        <v>6.1</v>
      </c>
      <c r="M1088" t="str" cm="1">
        <f t="array" ref="M1088">_xlfn.IFS(L1088&lt;=2,"Flop",L1088&lt;=5,"Average",L1088&lt;=7,"Hit",L1088&lt;=9,"Superhit",L1088&gt;9,"BlockBuster")</f>
        <v>Hit</v>
      </c>
      <c r="N1088" s="6">
        <v>61252</v>
      </c>
      <c r="O1088" s="6" t="str" cm="1">
        <f t="array" ref="O1088">_xlfn.IFS(N1088&lt;=100000,"Low",N1088&lt;=500000,"Median",N1088&lt;=1500000,"High",N1088&gt;1500000,"Very High")</f>
        <v>Low</v>
      </c>
      <c r="P1088">
        <v>50000000</v>
      </c>
      <c r="Q1088">
        <v>56714147</v>
      </c>
      <c r="R1088">
        <f t="shared" si="162"/>
        <v>6714147</v>
      </c>
      <c r="S1088" t="str">
        <f t="shared" si="163"/>
        <v>Profit</v>
      </c>
      <c r="T1088" s="1">
        <v>37365</v>
      </c>
      <c r="U1088" t="s">
        <v>2738</v>
      </c>
      <c r="V1088" s="14">
        <v>37365</v>
      </c>
      <c r="W1088" t="str">
        <f t="shared" si="164"/>
        <v>April</v>
      </c>
      <c r="X1088" s="4" t="str">
        <f t="shared" si="165"/>
        <v>2002</v>
      </c>
      <c r="Y1088" s="6">
        <f t="shared" si="166"/>
        <v>2002</v>
      </c>
      <c r="Z1088" s="4" t="str">
        <f t="shared" si="167"/>
        <v>19</v>
      </c>
      <c r="AA1088" s="6">
        <f t="shared" si="168"/>
        <v>19</v>
      </c>
      <c r="AB1088" t="str">
        <f t="shared" si="169"/>
        <v>Friday</v>
      </c>
    </row>
    <row r="1089" spans="1:28" x14ac:dyDescent="0.25">
      <c r="A1089" s="3" t="s">
        <v>2739</v>
      </c>
      <c r="B1089" t="s">
        <v>2740</v>
      </c>
      <c r="C1089" s="3" t="s">
        <v>2740</v>
      </c>
      <c r="D1089" s="6">
        <v>0</v>
      </c>
      <c r="E1089" s="6">
        <v>102</v>
      </c>
      <c r="F1089" s="6">
        <f t="shared" si="160"/>
        <v>1</v>
      </c>
      <c r="G1089" s="6">
        <f t="shared" si="161"/>
        <v>42</v>
      </c>
      <c r="H1089" s="6" t="str" cm="1">
        <f t="array" ref="H1089">_xlfn.IFS(E1089&lt;=80,"Series",E1089&lt;=120,"TV Movie",E1089&gt;120,"Long Movie")</f>
        <v>TV Movie</v>
      </c>
      <c r="I1089" t="s">
        <v>132</v>
      </c>
      <c r="J1089" t="s">
        <v>8157</v>
      </c>
      <c r="K1089" t="s">
        <v>5802</v>
      </c>
      <c r="L1089" s="5">
        <v>5.7</v>
      </c>
      <c r="M1089" t="str" cm="1">
        <f t="array" ref="M1089">_xlfn.IFS(L1089&lt;=2,"Flop",L1089&lt;=5,"Average",L1089&lt;=7,"Hit",L1089&lt;=9,"Superhit",L1089&gt;9,"BlockBuster")</f>
        <v>Hit</v>
      </c>
      <c r="N1089" s="6">
        <v>59494</v>
      </c>
      <c r="O1089" s="6" t="str" cm="1">
        <f t="array" ref="O1089">_xlfn.IFS(N1089&lt;=100000,"Low",N1089&lt;=500000,"Median",N1089&lt;=1500000,"High",N1089&gt;1500000,"Very High")</f>
        <v>Low</v>
      </c>
      <c r="P1089">
        <v>46000000</v>
      </c>
      <c r="Q1089">
        <v>138307673</v>
      </c>
      <c r="R1089">
        <f t="shared" si="162"/>
        <v>92307673</v>
      </c>
      <c r="S1089" t="str">
        <f t="shared" si="163"/>
        <v>Profit</v>
      </c>
      <c r="T1089" s="1">
        <v>37089</v>
      </c>
      <c r="U1089" t="s">
        <v>2741</v>
      </c>
      <c r="V1089" s="14">
        <v>37089</v>
      </c>
      <c r="W1089" t="str">
        <f t="shared" si="164"/>
        <v>July</v>
      </c>
      <c r="X1089" s="4" t="str">
        <f t="shared" si="165"/>
        <v>2001</v>
      </c>
      <c r="Y1089" s="6">
        <f t="shared" si="166"/>
        <v>2001</v>
      </c>
      <c r="Z1089" s="4" t="str">
        <f t="shared" si="167"/>
        <v>17</v>
      </c>
      <c r="AA1089" s="6">
        <f t="shared" si="168"/>
        <v>17</v>
      </c>
      <c r="AB1089" t="str">
        <f t="shared" si="169"/>
        <v>Tuesday</v>
      </c>
    </row>
    <row r="1090" spans="1:28" x14ac:dyDescent="0.25">
      <c r="A1090" s="3" t="s">
        <v>2742</v>
      </c>
      <c r="B1090" t="s">
        <v>2743</v>
      </c>
      <c r="C1090" s="3" t="s">
        <v>2743</v>
      </c>
      <c r="D1090" s="6">
        <v>0</v>
      </c>
      <c r="E1090" s="6">
        <v>144</v>
      </c>
      <c r="F1090" s="6">
        <f t="shared" si="160"/>
        <v>2</v>
      </c>
      <c r="G1090" s="6">
        <f t="shared" si="161"/>
        <v>24</v>
      </c>
      <c r="H1090" s="6" t="str" cm="1">
        <f t="array" ref="H1090">_xlfn.IFS(E1090&lt;=80,"Series",E1090&lt;=120,"TV Movie",E1090&gt;120,"Long Movie")</f>
        <v>Long Movie</v>
      </c>
      <c r="I1090" t="s">
        <v>5529</v>
      </c>
      <c r="J1090" t="s">
        <v>145</v>
      </c>
      <c r="K1090" t="s">
        <v>8167</v>
      </c>
      <c r="L1090" s="5">
        <v>7.7</v>
      </c>
      <c r="M1090" t="str" cm="1">
        <f t="array" ref="M1090">_xlfn.IFS(L1090&lt;=2,"Flop",L1090&lt;=5,"Average",L1090&lt;=7,"Hit",L1090&lt;=9,"Superhit",L1090&gt;9,"BlockBuster")</f>
        <v>Superhit</v>
      </c>
      <c r="N1090" s="6">
        <v>415423</v>
      </c>
      <c r="O1090" s="6" t="str" cm="1">
        <f t="array" ref="O1090">_xlfn.IFS(N1090&lt;=100000,"Low",N1090&lt;=500000,"Median",N1090&lt;=1500000,"High",N1090&gt;1500000,"Very High")</f>
        <v>Median</v>
      </c>
      <c r="P1090">
        <v>92000000</v>
      </c>
      <c r="Q1090">
        <v>172989651</v>
      </c>
      <c r="R1090">
        <f t="shared" si="162"/>
        <v>80989651</v>
      </c>
      <c r="S1090" t="str">
        <f t="shared" si="163"/>
        <v>Profit</v>
      </c>
      <c r="T1090" s="1">
        <v>37243</v>
      </c>
      <c r="U1090" t="s">
        <v>236</v>
      </c>
      <c r="V1090" s="14">
        <v>37243</v>
      </c>
      <c r="W1090" t="str">
        <f t="shared" si="164"/>
        <v>December</v>
      </c>
      <c r="X1090" s="4" t="str">
        <f t="shared" si="165"/>
        <v>2001</v>
      </c>
      <c r="Y1090" s="6">
        <f t="shared" si="166"/>
        <v>2001</v>
      </c>
      <c r="Z1090" s="4" t="str">
        <f t="shared" si="167"/>
        <v>18</v>
      </c>
      <c r="AA1090" s="6">
        <f t="shared" si="168"/>
        <v>18</v>
      </c>
      <c r="AB1090" t="str">
        <f t="shared" si="169"/>
        <v>Tuesday</v>
      </c>
    </row>
    <row r="1091" spans="1:28" x14ac:dyDescent="0.25">
      <c r="A1091" s="3" t="s">
        <v>2744</v>
      </c>
      <c r="B1091" t="s">
        <v>2745</v>
      </c>
      <c r="C1091" s="3" t="s">
        <v>2745</v>
      </c>
      <c r="D1091" s="6">
        <v>0</v>
      </c>
      <c r="E1091" s="6">
        <v>109</v>
      </c>
      <c r="F1091" s="6">
        <f t="shared" ref="F1091:F1154" si="170">INT(E1091/60)</f>
        <v>1</v>
      </c>
      <c r="G1091" s="6">
        <f t="shared" ref="G1091:G1154" si="171">MOD(E1091,60)</f>
        <v>49</v>
      </c>
      <c r="H1091" s="6" t="str" cm="1">
        <f t="array" ref="H1091">_xlfn.IFS(E1091&lt;=80,"Series",E1091&lt;=120,"TV Movie",E1091&gt;120,"Long Movie")</f>
        <v>TV Movie</v>
      </c>
      <c r="I1091" t="s">
        <v>132</v>
      </c>
      <c r="J1091" t="s">
        <v>145</v>
      </c>
      <c r="K1091" t="s">
        <v>8157</v>
      </c>
      <c r="L1091" s="5">
        <v>6.7</v>
      </c>
      <c r="M1091" t="str" cm="1">
        <f t="array" ref="M1091">_xlfn.IFS(L1091&lt;=2,"Flop",L1091&lt;=5,"Average",L1091&lt;=7,"Hit",L1091&lt;=9,"Superhit",L1091&gt;9,"BlockBuster")</f>
        <v>Hit</v>
      </c>
      <c r="N1091" s="6">
        <v>235136</v>
      </c>
      <c r="O1091" s="6" t="str" cm="1">
        <f t="array" ref="O1091">_xlfn.IFS(N1091&lt;=100000,"Low",N1091&lt;=500000,"Median",N1091&lt;=1500000,"High",N1091&gt;1500000,"Very High")</f>
        <v>Median</v>
      </c>
      <c r="P1091">
        <v>25000000</v>
      </c>
      <c r="Q1091">
        <v>30381722</v>
      </c>
      <c r="R1091">
        <f t="shared" ref="R1091:R1154" si="172">Q1091-P1091</f>
        <v>5381722</v>
      </c>
      <c r="S1091" t="str">
        <f t="shared" ref="S1091:S1154" si="173">IF(R1091&gt;0,"Profit","Loss")</f>
        <v>Profit</v>
      </c>
      <c r="T1091" s="1">
        <v>38035</v>
      </c>
      <c r="U1091" t="s">
        <v>2686</v>
      </c>
      <c r="V1091" s="14">
        <v>38035</v>
      </c>
      <c r="W1091" t="str">
        <f t="shared" ref="W1091:W1154" si="174">TEXT(V1091,"MMMM")</f>
        <v>February</v>
      </c>
      <c r="X1091" s="4" t="str">
        <f t="shared" ref="X1091:X1154" si="175">TEXT(V1091,"YYYY")</f>
        <v>2004</v>
      </c>
      <c r="Y1091" s="6">
        <f t="shared" ref="Y1091:Y1154" si="176">VALUE(X1091)</f>
        <v>2004</v>
      </c>
      <c r="Z1091" s="4" t="str">
        <f t="shared" ref="Z1091:Z1154" si="177">TEXT(V1091,"d")</f>
        <v>18</v>
      </c>
      <c r="AA1091" s="6">
        <f t="shared" ref="AA1091:AA1154" si="178">VALUE(Z1091)</f>
        <v>18</v>
      </c>
      <c r="AB1091" t="str">
        <f t="shared" ref="AB1091:AB1154" si="179">TEXT(V1091,"dddd")</f>
        <v>Wednesday</v>
      </c>
    </row>
    <row r="1092" spans="1:28" x14ac:dyDescent="0.25">
      <c r="A1092" s="3" t="s">
        <v>2746</v>
      </c>
      <c r="B1092" t="s">
        <v>2747</v>
      </c>
      <c r="C1092" s="3" t="s">
        <v>2747</v>
      </c>
      <c r="D1092" s="6">
        <v>0</v>
      </c>
      <c r="E1092" s="6">
        <v>119</v>
      </c>
      <c r="F1092" s="6">
        <f t="shared" si="170"/>
        <v>1</v>
      </c>
      <c r="G1092" s="6">
        <f t="shared" si="171"/>
        <v>59</v>
      </c>
      <c r="H1092" s="6" t="str" cm="1">
        <f t="array" ref="H1092">_xlfn.IFS(E1092&lt;=80,"Series",E1092&lt;=120,"TV Movie",E1092&gt;120,"Long Movie")</f>
        <v>TV Movie</v>
      </c>
      <c r="I1092" t="s">
        <v>145</v>
      </c>
      <c r="J1092" t="s">
        <v>83</v>
      </c>
      <c r="K1092" t="s">
        <v>8166</v>
      </c>
      <c r="L1092" s="5">
        <v>6.4</v>
      </c>
      <c r="M1092" t="str" cm="1">
        <f t="array" ref="M1092">_xlfn.IFS(L1092&lt;=2,"Flop",L1092&lt;=5,"Average",L1092&lt;=7,"Hit",L1092&lt;=9,"Superhit",L1092&gt;9,"BlockBuster")</f>
        <v>Hit</v>
      </c>
      <c r="N1092" s="6">
        <v>83608</v>
      </c>
      <c r="O1092" s="6" t="str" cm="1">
        <f t="array" ref="O1092">_xlfn.IFS(N1092&lt;=100000,"Low",N1092&lt;=500000,"Median",N1092&lt;=1500000,"High",N1092&gt;1500000,"Very High")</f>
        <v>Low</v>
      </c>
      <c r="P1092">
        <v>32000000</v>
      </c>
      <c r="Q1092">
        <v>55305279</v>
      </c>
      <c r="R1092">
        <f t="shared" si="172"/>
        <v>23305279</v>
      </c>
      <c r="S1092" t="str">
        <f t="shared" si="173"/>
        <v>Profit</v>
      </c>
      <c r="T1092" s="1">
        <v>37281</v>
      </c>
      <c r="U1092" t="s">
        <v>2122</v>
      </c>
      <c r="V1092" s="14">
        <v>37281</v>
      </c>
      <c r="W1092" t="str">
        <f t="shared" si="174"/>
        <v>January</v>
      </c>
      <c r="X1092" s="4" t="str">
        <f t="shared" si="175"/>
        <v>2002</v>
      </c>
      <c r="Y1092" s="6">
        <f t="shared" si="176"/>
        <v>2002</v>
      </c>
      <c r="Z1092" s="4" t="str">
        <f t="shared" si="177"/>
        <v>25</v>
      </c>
      <c r="AA1092" s="6">
        <f t="shared" si="178"/>
        <v>25</v>
      </c>
      <c r="AB1092" t="str">
        <f t="shared" si="179"/>
        <v>Friday</v>
      </c>
    </row>
    <row r="1093" spans="1:28" x14ac:dyDescent="0.25">
      <c r="A1093" s="3" t="s">
        <v>2748</v>
      </c>
      <c r="B1093" t="s">
        <v>2749</v>
      </c>
      <c r="C1093" s="3" t="s">
        <v>2749</v>
      </c>
      <c r="D1093" s="6">
        <v>0</v>
      </c>
      <c r="E1093" s="6">
        <v>96</v>
      </c>
      <c r="F1093" s="6">
        <f t="shared" si="170"/>
        <v>1</v>
      </c>
      <c r="G1093" s="6">
        <f t="shared" si="171"/>
        <v>36</v>
      </c>
      <c r="H1093" s="6" t="str" cm="1">
        <f t="array" ref="H1093">_xlfn.IFS(E1093&lt;=80,"Series",E1093&lt;=120,"TV Movie",E1093&gt;120,"Long Movie")</f>
        <v>TV Movie</v>
      </c>
      <c r="I1093" t="s">
        <v>145</v>
      </c>
      <c r="J1093" t="s">
        <v>3857</v>
      </c>
      <c r="K1093" t="s">
        <v>5802</v>
      </c>
      <c r="L1093" s="5">
        <v>6.8</v>
      </c>
      <c r="M1093" t="str" cm="1">
        <f t="array" ref="M1093">_xlfn.IFS(L1093&lt;=2,"Flop",L1093&lt;=5,"Average",L1093&lt;=7,"Hit",L1093&lt;=9,"Superhit",L1093&gt;9,"BlockBuster")</f>
        <v>Hit</v>
      </c>
      <c r="N1093" s="6">
        <v>129790</v>
      </c>
      <c r="O1093" s="6" t="str" cm="1">
        <f t="array" ref="O1093">_xlfn.IFS(N1093&lt;=100000,"Low",N1093&lt;=500000,"Median",N1093&lt;=1500000,"High",N1093&gt;1500000,"Very High")</f>
        <v>Median</v>
      </c>
      <c r="P1093">
        <v>12000000</v>
      </c>
      <c r="Q1093">
        <v>52223306</v>
      </c>
      <c r="R1093">
        <f t="shared" si="172"/>
        <v>40223306</v>
      </c>
      <c r="S1093" t="str">
        <f t="shared" si="173"/>
        <v>Profit</v>
      </c>
      <c r="T1093" s="1">
        <v>37269</v>
      </c>
      <c r="U1093" t="s">
        <v>2750</v>
      </c>
      <c r="V1093" s="14">
        <v>37269</v>
      </c>
      <c r="W1093" t="str">
        <f t="shared" si="174"/>
        <v>January</v>
      </c>
      <c r="X1093" s="4" t="str">
        <f t="shared" si="175"/>
        <v>2002</v>
      </c>
      <c r="Y1093" s="6">
        <f t="shared" si="176"/>
        <v>2002</v>
      </c>
      <c r="Z1093" s="4" t="str">
        <f t="shared" si="177"/>
        <v>13</v>
      </c>
      <c r="AA1093" s="6">
        <f t="shared" si="178"/>
        <v>13</v>
      </c>
      <c r="AB1093" t="str">
        <f t="shared" si="179"/>
        <v>Sunday</v>
      </c>
    </row>
    <row r="1094" spans="1:28" x14ac:dyDescent="0.25">
      <c r="A1094" s="3" t="s">
        <v>2751</v>
      </c>
      <c r="B1094" t="s">
        <v>2752</v>
      </c>
      <c r="C1094" s="3" t="s">
        <v>2752</v>
      </c>
      <c r="D1094" s="6">
        <v>0</v>
      </c>
      <c r="E1094" s="6">
        <v>110</v>
      </c>
      <c r="F1094" s="6">
        <f t="shared" si="170"/>
        <v>1</v>
      </c>
      <c r="G1094" s="6">
        <f t="shared" si="171"/>
        <v>50</v>
      </c>
      <c r="H1094" s="6" t="str" cm="1">
        <f t="array" ref="H1094">_xlfn.IFS(E1094&lt;=80,"Series",E1094&lt;=120,"TV Movie",E1094&gt;120,"Long Movie")</f>
        <v>TV Movie</v>
      </c>
      <c r="I1094" t="s">
        <v>132</v>
      </c>
      <c r="J1094" t="s">
        <v>145</v>
      </c>
      <c r="K1094" t="s">
        <v>5802</v>
      </c>
      <c r="L1094" s="5">
        <v>7.6</v>
      </c>
      <c r="M1094" t="str" cm="1">
        <f t="array" ref="M1094">_xlfn.IFS(L1094&lt;=2,"Flop",L1094&lt;=5,"Average",L1094&lt;=7,"Hit",L1094&lt;=9,"Superhit",L1094&gt;9,"BlockBuster")</f>
        <v>Superhit</v>
      </c>
      <c r="N1094" s="6">
        <v>308042</v>
      </c>
      <c r="O1094" s="6" t="str" cm="1">
        <f t="array" ref="O1094">_xlfn.IFS(N1094&lt;=100000,"Low",N1094&lt;=500000,"Median",N1094&lt;=1500000,"High",N1094&gt;1500000,"Very High")</f>
        <v>Median</v>
      </c>
      <c r="P1094">
        <v>21000000</v>
      </c>
      <c r="Q1094">
        <v>71441655</v>
      </c>
      <c r="R1094">
        <f t="shared" si="172"/>
        <v>50441655</v>
      </c>
      <c r="S1094" t="str">
        <f t="shared" si="173"/>
        <v>Profit</v>
      </c>
      <c r="T1094" s="1">
        <v>37169</v>
      </c>
      <c r="U1094" t="s">
        <v>1551</v>
      </c>
      <c r="V1094" s="14">
        <v>37169</v>
      </c>
      <c r="W1094" t="str">
        <f t="shared" si="174"/>
        <v>October</v>
      </c>
      <c r="X1094" s="4" t="str">
        <f t="shared" si="175"/>
        <v>2001</v>
      </c>
      <c r="Y1094" s="6">
        <f t="shared" si="176"/>
        <v>2001</v>
      </c>
      <c r="Z1094" s="4" t="str">
        <f t="shared" si="177"/>
        <v>5</v>
      </c>
      <c r="AA1094" s="6">
        <f t="shared" si="178"/>
        <v>5</v>
      </c>
      <c r="AB1094" t="str">
        <f t="shared" si="179"/>
        <v>Friday</v>
      </c>
    </row>
    <row r="1095" spans="1:28" x14ac:dyDescent="0.25">
      <c r="A1095" s="3" t="s">
        <v>2753</v>
      </c>
      <c r="B1095" t="s">
        <v>2754</v>
      </c>
      <c r="C1095" s="3" t="s">
        <v>2755</v>
      </c>
      <c r="D1095" s="6">
        <v>0</v>
      </c>
      <c r="E1095" s="6">
        <v>114</v>
      </c>
      <c r="F1095" s="6">
        <f t="shared" si="170"/>
        <v>1</v>
      </c>
      <c r="G1095" s="6">
        <f t="shared" si="171"/>
        <v>54</v>
      </c>
      <c r="H1095" s="6" t="str" cm="1">
        <f t="array" ref="H1095">_xlfn.IFS(E1095&lt;=80,"Series",E1095&lt;=120,"TV Movie",E1095&gt;120,"Long Movie")</f>
        <v>TV Movie</v>
      </c>
      <c r="I1095" t="s">
        <v>5529</v>
      </c>
      <c r="J1095" t="s">
        <v>8158</v>
      </c>
      <c r="K1095" t="s">
        <v>145</v>
      </c>
      <c r="L1095" s="5">
        <v>7.5</v>
      </c>
      <c r="M1095" t="str" cm="1">
        <f t="array" ref="M1095">_xlfn.IFS(L1095&lt;=2,"Flop",L1095&lt;=5,"Average",L1095&lt;=7,"Hit",L1095&lt;=9,"Superhit",L1095&gt;9,"BlockBuster")</f>
        <v>Superhit</v>
      </c>
      <c r="N1095" s="6">
        <v>191406</v>
      </c>
      <c r="O1095" s="6" t="str" cm="1">
        <f t="array" ref="O1095">_xlfn.IFS(N1095&lt;=100000,"Low",N1095&lt;=500000,"Median",N1095&lt;=1500000,"High",N1095&gt;1500000,"Very High")</f>
        <v>Median</v>
      </c>
      <c r="P1095">
        <v>4500000</v>
      </c>
      <c r="Q1095">
        <v>1340715</v>
      </c>
      <c r="R1095">
        <f t="shared" si="172"/>
        <v>-3159285</v>
      </c>
      <c r="S1095" t="str">
        <f t="shared" si="173"/>
        <v>Loss</v>
      </c>
      <c r="T1095" s="2">
        <v>36800</v>
      </c>
      <c r="U1095" t="s">
        <v>2756</v>
      </c>
      <c r="V1095" s="14">
        <v>36800</v>
      </c>
      <c r="W1095" t="str">
        <f t="shared" si="174"/>
        <v>October</v>
      </c>
      <c r="X1095" s="4" t="str">
        <f t="shared" si="175"/>
        <v>2000</v>
      </c>
      <c r="Y1095" s="6">
        <f t="shared" si="176"/>
        <v>2000</v>
      </c>
      <c r="Z1095" s="4" t="str">
        <f t="shared" si="177"/>
        <v>1</v>
      </c>
      <c r="AA1095" s="6">
        <f t="shared" si="178"/>
        <v>1</v>
      </c>
      <c r="AB1095" t="str">
        <f t="shared" si="179"/>
        <v>Sunday</v>
      </c>
    </row>
    <row r="1096" spans="1:28" x14ac:dyDescent="0.25">
      <c r="A1096" s="3" t="s">
        <v>2757</v>
      </c>
      <c r="B1096" t="s">
        <v>2758</v>
      </c>
      <c r="C1096" s="3" t="s">
        <v>2758</v>
      </c>
      <c r="D1096" s="6">
        <v>0</v>
      </c>
      <c r="E1096" s="6">
        <v>89</v>
      </c>
      <c r="F1096" s="6">
        <f t="shared" si="170"/>
        <v>1</v>
      </c>
      <c r="G1096" s="6">
        <f t="shared" si="171"/>
        <v>29</v>
      </c>
      <c r="H1096" s="6" t="str" cm="1">
        <f t="array" ref="H1096">_xlfn.IFS(E1096&lt;=80,"Series",E1096&lt;=120,"TV Movie",E1096&gt;120,"Long Movie")</f>
        <v>TV Movie</v>
      </c>
      <c r="I1096" t="s">
        <v>132</v>
      </c>
      <c r="J1096" t="s">
        <v>5802</v>
      </c>
      <c r="K1096" t="s">
        <v>5802</v>
      </c>
      <c r="L1096" s="5">
        <v>5.9</v>
      </c>
      <c r="M1096" t="str" cm="1">
        <f t="array" ref="M1096">_xlfn.IFS(L1096&lt;=2,"Flop",L1096&lt;=5,"Average",L1096&lt;=7,"Hit",L1096&lt;=9,"Superhit",L1096&gt;9,"BlockBuster")</f>
        <v>Hit</v>
      </c>
      <c r="N1096" s="6">
        <v>59949</v>
      </c>
      <c r="O1096" s="6" t="str" cm="1">
        <f t="array" ref="O1096">_xlfn.IFS(N1096&lt;=100000,"Low",N1096&lt;=500000,"Median",N1096&lt;=1500000,"High",N1096&gt;1500000,"Very High")</f>
        <v>Low</v>
      </c>
      <c r="P1096">
        <v>40000000</v>
      </c>
      <c r="Q1096">
        <v>19322135</v>
      </c>
      <c r="R1096">
        <f t="shared" si="172"/>
        <v>-20677865</v>
      </c>
      <c r="S1096" t="str">
        <f t="shared" si="173"/>
        <v>Loss</v>
      </c>
      <c r="T1096" s="1">
        <v>37890</v>
      </c>
      <c r="U1096" t="s">
        <v>919</v>
      </c>
      <c r="V1096" s="14">
        <v>37890</v>
      </c>
      <c r="W1096" t="str">
        <f t="shared" si="174"/>
        <v>September</v>
      </c>
      <c r="X1096" s="4" t="str">
        <f t="shared" si="175"/>
        <v>2003</v>
      </c>
      <c r="Y1096" s="6">
        <f t="shared" si="176"/>
        <v>2003</v>
      </c>
      <c r="Z1096" s="4" t="str">
        <f t="shared" si="177"/>
        <v>26</v>
      </c>
      <c r="AA1096" s="6">
        <f t="shared" si="178"/>
        <v>26</v>
      </c>
      <c r="AB1096" t="str">
        <f t="shared" si="179"/>
        <v>Friday</v>
      </c>
    </row>
    <row r="1097" spans="1:28" x14ac:dyDescent="0.25">
      <c r="A1097" s="3" t="s">
        <v>2759</v>
      </c>
      <c r="B1097" t="s">
        <v>2760</v>
      </c>
      <c r="C1097" s="3" t="s">
        <v>2760</v>
      </c>
      <c r="D1097" s="6">
        <v>0</v>
      </c>
      <c r="E1097" s="6">
        <v>100</v>
      </c>
      <c r="F1097" s="6">
        <f t="shared" si="170"/>
        <v>1</v>
      </c>
      <c r="G1097" s="6">
        <f t="shared" si="171"/>
        <v>40</v>
      </c>
      <c r="H1097" s="6" t="str" cm="1">
        <f t="array" ref="H1097">_xlfn.IFS(E1097&lt;=80,"Series",E1097&lt;=120,"TV Movie",E1097&gt;120,"Long Movie")</f>
        <v>TV Movie</v>
      </c>
      <c r="I1097" t="s">
        <v>8158</v>
      </c>
      <c r="J1097" t="s">
        <v>8159</v>
      </c>
      <c r="K1097" t="s">
        <v>132</v>
      </c>
      <c r="L1097" s="5">
        <v>8.1999999999999993</v>
      </c>
      <c r="M1097" t="str" cm="1">
        <f t="array" ref="M1097">_xlfn.IFS(L1097&lt;=2,"Flop",L1097&lt;=5,"Average",L1097&lt;=7,"Hit",L1097&lt;=9,"Superhit",L1097&gt;9,"BlockBuster")</f>
        <v>Superhit</v>
      </c>
      <c r="N1097" s="6">
        <v>1089445</v>
      </c>
      <c r="O1097" s="6" t="str" cm="1">
        <f t="array" ref="O1097">_xlfn.IFS(N1097&lt;=100000,"Low",N1097&lt;=500000,"Median",N1097&lt;=1500000,"High",N1097&gt;1500000,"Very High")</f>
        <v>High</v>
      </c>
      <c r="P1097">
        <v>94000000</v>
      </c>
      <c r="Q1097">
        <v>941637960</v>
      </c>
      <c r="R1097">
        <f t="shared" si="172"/>
        <v>847637960</v>
      </c>
      <c r="S1097" t="str">
        <f t="shared" si="173"/>
        <v>Profit</v>
      </c>
      <c r="T1097" s="1">
        <v>37759</v>
      </c>
      <c r="U1097" t="s">
        <v>2761</v>
      </c>
      <c r="V1097" s="14">
        <v>37759</v>
      </c>
      <c r="W1097" t="str">
        <f t="shared" si="174"/>
        <v>May</v>
      </c>
      <c r="X1097" s="4" t="str">
        <f t="shared" si="175"/>
        <v>2003</v>
      </c>
      <c r="Y1097" s="6">
        <f t="shared" si="176"/>
        <v>2003</v>
      </c>
      <c r="Z1097" s="4" t="str">
        <f t="shared" si="177"/>
        <v>18</v>
      </c>
      <c r="AA1097" s="6">
        <f t="shared" si="178"/>
        <v>18</v>
      </c>
      <c r="AB1097" t="str">
        <f t="shared" si="179"/>
        <v>Sunday</v>
      </c>
    </row>
    <row r="1098" spans="1:28" x14ac:dyDescent="0.25">
      <c r="A1098" s="3" t="s">
        <v>2762</v>
      </c>
      <c r="B1098" t="s">
        <v>2763</v>
      </c>
      <c r="C1098" s="3" t="s">
        <v>2763</v>
      </c>
      <c r="D1098" s="6">
        <v>0</v>
      </c>
      <c r="E1098" s="6">
        <v>111</v>
      </c>
      <c r="F1098" s="6">
        <f t="shared" si="170"/>
        <v>1</v>
      </c>
      <c r="G1098" s="6">
        <f t="shared" si="171"/>
        <v>51</v>
      </c>
      <c r="H1098" s="6" t="str" cm="1">
        <f t="array" ref="H1098">_xlfn.IFS(E1098&lt;=80,"Series",E1098&lt;=120,"TV Movie",E1098&gt;120,"Long Movie")</f>
        <v>TV Movie</v>
      </c>
      <c r="I1098" t="s">
        <v>5529</v>
      </c>
      <c r="J1098" t="s">
        <v>8162</v>
      </c>
      <c r="K1098" t="s">
        <v>3857</v>
      </c>
      <c r="L1098" s="5">
        <v>8.1999999999999993</v>
      </c>
      <c r="M1098" t="str" cm="1">
        <f t="array" ref="M1098">_xlfn.IFS(L1098&lt;=2,"Flop",L1098&lt;=5,"Average",L1098&lt;=7,"Hit",L1098&lt;=9,"Superhit",L1098&gt;9,"BlockBuster")</f>
        <v>Superhit</v>
      </c>
      <c r="N1098" s="6">
        <v>1165299</v>
      </c>
      <c r="O1098" s="6" t="str" cm="1">
        <f t="array" ref="O1098">_xlfn.IFS(N1098&lt;=100000,"Low",N1098&lt;=500000,"Median",N1098&lt;=1500000,"High",N1098&gt;1500000,"Very High")</f>
        <v>High</v>
      </c>
      <c r="P1098">
        <v>30000000</v>
      </c>
      <c r="Q1098">
        <v>180906076</v>
      </c>
      <c r="R1098">
        <f t="shared" si="172"/>
        <v>150906076</v>
      </c>
      <c r="S1098" t="str">
        <f t="shared" si="173"/>
        <v>Profit</v>
      </c>
      <c r="T1098" s="1">
        <v>37893</v>
      </c>
      <c r="U1098" t="s">
        <v>1144</v>
      </c>
      <c r="V1098" s="14">
        <v>37893</v>
      </c>
      <c r="W1098" t="str">
        <f t="shared" si="174"/>
        <v>September</v>
      </c>
      <c r="X1098" s="4" t="str">
        <f t="shared" si="175"/>
        <v>2003</v>
      </c>
      <c r="Y1098" s="6">
        <f t="shared" si="176"/>
        <v>2003</v>
      </c>
      <c r="Z1098" s="4" t="str">
        <f t="shared" si="177"/>
        <v>29</v>
      </c>
      <c r="AA1098" s="6">
        <f t="shared" si="178"/>
        <v>29</v>
      </c>
      <c r="AB1098" t="str">
        <f t="shared" si="179"/>
        <v>Monday</v>
      </c>
    </row>
    <row r="1099" spans="1:28" x14ac:dyDescent="0.25">
      <c r="A1099" s="3" t="s">
        <v>2764</v>
      </c>
      <c r="B1099" t="s">
        <v>2765</v>
      </c>
      <c r="C1099" s="3" t="s">
        <v>2765</v>
      </c>
      <c r="D1099" s="6">
        <v>0</v>
      </c>
      <c r="E1099" s="6">
        <v>90</v>
      </c>
      <c r="F1099" s="6">
        <f t="shared" si="170"/>
        <v>1</v>
      </c>
      <c r="G1099" s="6">
        <f t="shared" si="171"/>
        <v>30</v>
      </c>
      <c r="H1099" s="6" t="str" cm="1">
        <f t="array" ref="H1099">_xlfn.IFS(E1099&lt;=80,"Series",E1099&lt;=120,"TV Movie",E1099&gt;120,"Long Movie")</f>
        <v>TV Movie</v>
      </c>
      <c r="I1099" t="s">
        <v>5529</v>
      </c>
      <c r="J1099" t="s">
        <v>132</v>
      </c>
      <c r="K1099" t="s">
        <v>8162</v>
      </c>
      <c r="L1099" s="5">
        <v>6.7</v>
      </c>
      <c r="M1099" t="str" cm="1">
        <f t="array" ref="M1099">_xlfn.IFS(L1099&lt;=2,"Flop",L1099&lt;=5,"Average",L1099&lt;=7,"Hit",L1099&lt;=9,"Superhit",L1099&gt;9,"BlockBuster")</f>
        <v>Hit</v>
      </c>
      <c r="N1099" s="6">
        <v>234090</v>
      </c>
      <c r="O1099" s="6" t="str" cm="1">
        <f t="array" ref="O1099">_xlfn.IFS(N1099&lt;=100000,"Low",N1099&lt;=500000,"Median",N1099&lt;=1500000,"High",N1099&gt;1500000,"Very High")</f>
        <v>Median</v>
      </c>
      <c r="P1099">
        <v>90000000</v>
      </c>
      <c r="Q1099">
        <v>347325802</v>
      </c>
      <c r="R1099">
        <f t="shared" si="172"/>
        <v>257325802</v>
      </c>
      <c r="S1099" t="str">
        <f t="shared" si="173"/>
        <v>Profit</v>
      </c>
      <c r="T1099" s="1">
        <v>37098</v>
      </c>
      <c r="U1099" t="s">
        <v>1981</v>
      </c>
      <c r="V1099" s="14">
        <v>37098</v>
      </c>
      <c r="W1099" t="str">
        <f t="shared" si="174"/>
        <v>July</v>
      </c>
      <c r="X1099" s="4" t="str">
        <f t="shared" si="175"/>
        <v>2001</v>
      </c>
      <c r="Y1099" s="6">
        <f t="shared" si="176"/>
        <v>2001</v>
      </c>
      <c r="Z1099" s="4" t="str">
        <f t="shared" si="177"/>
        <v>26</v>
      </c>
      <c r="AA1099" s="6">
        <f t="shared" si="178"/>
        <v>26</v>
      </c>
      <c r="AB1099" t="str">
        <f t="shared" si="179"/>
        <v>Thursday</v>
      </c>
    </row>
    <row r="1100" spans="1:28" x14ac:dyDescent="0.25">
      <c r="A1100" s="3" t="s">
        <v>2766</v>
      </c>
      <c r="B1100" t="s">
        <v>2767</v>
      </c>
      <c r="C1100" s="3" t="s">
        <v>2767</v>
      </c>
      <c r="D1100" s="6">
        <v>0</v>
      </c>
      <c r="E1100" s="6">
        <v>126</v>
      </c>
      <c r="F1100" s="6">
        <f t="shared" si="170"/>
        <v>2</v>
      </c>
      <c r="G1100" s="6">
        <f t="shared" si="171"/>
        <v>6</v>
      </c>
      <c r="H1100" s="6" t="str" cm="1">
        <f t="array" ref="H1100">_xlfn.IFS(E1100&lt;=80,"Series",E1100&lt;=120,"TV Movie",E1100&gt;120,"Long Movie")</f>
        <v>Long Movie</v>
      </c>
      <c r="I1100" t="s">
        <v>5529</v>
      </c>
      <c r="J1100" t="s">
        <v>8162</v>
      </c>
      <c r="K1100" t="s">
        <v>3857</v>
      </c>
      <c r="L1100" s="5">
        <v>7.1</v>
      </c>
      <c r="M1100" t="str" cm="1">
        <f t="array" ref="M1100">_xlfn.IFS(L1100&lt;=2,"Flop",L1100&lt;=5,"Average",L1100&lt;=7,"Hit",L1100&lt;=9,"Superhit",L1100&gt;9,"BlockBuster")</f>
        <v>Superhit</v>
      </c>
      <c r="N1100" s="6">
        <v>164060</v>
      </c>
      <c r="O1100" s="6" t="str" cm="1">
        <f t="array" ref="O1100">_xlfn.IFS(N1100&lt;=100000,"Low",N1100&lt;=500000,"Median",N1100&lt;=1500000,"High",N1100&gt;1500000,"Very High")</f>
        <v>Median</v>
      </c>
      <c r="P1100">
        <v>115000000</v>
      </c>
      <c r="Q1100">
        <v>143049560</v>
      </c>
      <c r="R1100">
        <f t="shared" si="172"/>
        <v>28049560</v>
      </c>
      <c r="S1100" t="str">
        <f t="shared" si="173"/>
        <v>Profit</v>
      </c>
      <c r="T1100" s="1">
        <v>37214</v>
      </c>
      <c r="U1100" t="s">
        <v>676</v>
      </c>
      <c r="V1100" s="14">
        <v>37214</v>
      </c>
      <c r="W1100" t="str">
        <f t="shared" si="174"/>
        <v>November</v>
      </c>
      <c r="X1100" s="4" t="str">
        <f t="shared" si="175"/>
        <v>2001</v>
      </c>
      <c r="Y1100" s="6">
        <f t="shared" si="176"/>
        <v>2001</v>
      </c>
      <c r="Z1100" s="4" t="str">
        <f t="shared" si="177"/>
        <v>19</v>
      </c>
      <c r="AA1100" s="6">
        <f t="shared" si="178"/>
        <v>19</v>
      </c>
      <c r="AB1100" t="str">
        <f t="shared" si="179"/>
        <v>Monday</v>
      </c>
    </row>
    <row r="1101" spans="1:28" x14ac:dyDescent="0.25">
      <c r="A1101" s="3" t="s">
        <v>2768</v>
      </c>
      <c r="B1101" t="s">
        <v>2769</v>
      </c>
      <c r="C1101" s="3" t="s">
        <v>2769</v>
      </c>
      <c r="D1101" s="6">
        <v>0</v>
      </c>
      <c r="E1101" s="6">
        <v>138</v>
      </c>
      <c r="F1101" s="6">
        <f t="shared" si="170"/>
        <v>2</v>
      </c>
      <c r="G1101" s="6">
        <f t="shared" si="171"/>
        <v>18</v>
      </c>
      <c r="H1101" s="6" t="str" cm="1">
        <f t="array" ref="H1101">_xlfn.IFS(E1101&lt;=80,"Series",E1101&lt;=120,"TV Movie",E1101&gt;120,"Long Movie")</f>
        <v>Long Movie</v>
      </c>
      <c r="I1101" t="s">
        <v>145</v>
      </c>
      <c r="J1101" t="s">
        <v>8167</v>
      </c>
      <c r="K1101" t="s">
        <v>3857</v>
      </c>
      <c r="L1101" s="5">
        <v>6.7</v>
      </c>
      <c r="M1101" t="str" cm="1">
        <f t="array" ref="M1101">_xlfn.IFS(L1101&lt;=2,"Flop",L1101&lt;=5,"Average",L1101&lt;=7,"Hit",L1101&lt;=9,"Superhit",L1101&gt;9,"BlockBuster")</f>
        <v>Hit</v>
      </c>
      <c r="N1101" s="6">
        <v>66251</v>
      </c>
      <c r="O1101" s="6" t="str" cm="1">
        <f t="array" ref="O1101">_xlfn.IFS(N1101&lt;=100000,"Low",N1101&lt;=500000,"Median",N1101&lt;=1500000,"High",N1101&gt;1500000,"Very High")</f>
        <v>Low</v>
      </c>
      <c r="P1101">
        <v>100000000</v>
      </c>
      <c r="Q1101">
        <v>65716126</v>
      </c>
      <c r="R1101">
        <f t="shared" si="172"/>
        <v>-34283874</v>
      </c>
      <c r="S1101" t="str">
        <f t="shared" si="173"/>
        <v>Loss</v>
      </c>
      <c r="T1101" s="1">
        <v>37456</v>
      </c>
      <c r="U1101" t="s">
        <v>1054</v>
      </c>
      <c r="V1101" s="14">
        <v>37456</v>
      </c>
      <c r="W1101" t="str">
        <f t="shared" si="174"/>
        <v>July</v>
      </c>
      <c r="X1101" s="4" t="str">
        <f t="shared" si="175"/>
        <v>2002</v>
      </c>
      <c r="Y1101" s="6">
        <f t="shared" si="176"/>
        <v>2002</v>
      </c>
      <c r="Z1101" s="4" t="str">
        <f t="shared" si="177"/>
        <v>19</v>
      </c>
      <c r="AA1101" s="6">
        <f t="shared" si="178"/>
        <v>19</v>
      </c>
      <c r="AB1101" t="str">
        <f t="shared" si="179"/>
        <v>Friday</v>
      </c>
    </row>
    <row r="1102" spans="1:28" x14ac:dyDescent="0.25">
      <c r="A1102" s="3" t="s">
        <v>2770</v>
      </c>
      <c r="B1102" t="s">
        <v>2771</v>
      </c>
      <c r="C1102" s="3" t="s">
        <v>2771</v>
      </c>
      <c r="D1102" s="6">
        <v>0</v>
      </c>
      <c r="E1102" s="6">
        <v>87</v>
      </c>
      <c r="F1102" s="6">
        <f t="shared" si="170"/>
        <v>1</v>
      </c>
      <c r="G1102" s="6">
        <f t="shared" si="171"/>
        <v>27</v>
      </c>
      <c r="H1102" s="6" t="str" cm="1">
        <f t="array" ref="H1102">_xlfn.IFS(E1102&lt;=80,"Series",E1102&lt;=120,"TV Movie",E1102&gt;120,"Long Movie")</f>
        <v>TV Movie</v>
      </c>
      <c r="I1102" t="s">
        <v>5529</v>
      </c>
      <c r="J1102" t="s">
        <v>8161</v>
      </c>
      <c r="K1102" t="s">
        <v>3857</v>
      </c>
      <c r="L1102" s="5">
        <v>5.9</v>
      </c>
      <c r="M1102" t="str" cm="1">
        <f t="array" ref="M1102">_xlfn.IFS(L1102&lt;=2,"Flop",L1102&lt;=5,"Average",L1102&lt;=7,"Hit",L1102&lt;=9,"Superhit",L1102&gt;9,"BlockBuster")</f>
        <v>Hit</v>
      </c>
      <c r="N1102" s="6">
        <v>94969</v>
      </c>
      <c r="O1102" s="6" t="str" cm="1">
        <f t="array" ref="O1102">_xlfn.IFS(N1102&lt;=100000,"Low",N1102&lt;=500000,"Median",N1102&lt;=1500000,"High",N1102&gt;1500000,"Very High")</f>
        <v>Low</v>
      </c>
      <c r="P1102">
        <v>49000000</v>
      </c>
      <c r="Q1102">
        <v>79630178</v>
      </c>
      <c r="R1102">
        <f t="shared" si="172"/>
        <v>30630178</v>
      </c>
      <c r="S1102" t="str">
        <f t="shared" si="173"/>
        <v>Profit</v>
      </c>
      <c r="T1102" s="1">
        <v>37197</v>
      </c>
      <c r="U1102" t="s">
        <v>2425</v>
      </c>
      <c r="V1102" s="14">
        <v>37197</v>
      </c>
      <c r="W1102" t="str">
        <f t="shared" si="174"/>
        <v>November</v>
      </c>
      <c r="X1102" s="4" t="str">
        <f t="shared" si="175"/>
        <v>2001</v>
      </c>
      <c r="Y1102" s="6">
        <f t="shared" si="176"/>
        <v>2001</v>
      </c>
      <c r="Z1102" s="4" t="str">
        <f t="shared" si="177"/>
        <v>2</v>
      </c>
      <c r="AA1102" s="6">
        <f t="shared" si="178"/>
        <v>2</v>
      </c>
      <c r="AB1102" t="str">
        <f t="shared" si="179"/>
        <v>Friday</v>
      </c>
    </row>
    <row r="1103" spans="1:28" x14ac:dyDescent="0.25">
      <c r="A1103" s="3" t="s">
        <v>2772</v>
      </c>
      <c r="B1103" t="s">
        <v>2773</v>
      </c>
      <c r="C1103" s="3" t="s">
        <v>2773</v>
      </c>
      <c r="D1103" s="6">
        <v>0</v>
      </c>
      <c r="E1103" s="6">
        <v>89</v>
      </c>
      <c r="F1103" s="6">
        <f t="shared" si="170"/>
        <v>1</v>
      </c>
      <c r="G1103" s="6">
        <f t="shared" si="171"/>
        <v>29</v>
      </c>
      <c r="H1103" s="6" t="str" cm="1">
        <f t="array" ref="H1103">_xlfn.IFS(E1103&lt;=80,"Series",E1103&lt;=120,"TV Movie",E1103&gt;120,"Long Movie")</f>
        <v>TV Movie</v>
      </c>
      <c r="I1103" t="s">
        <v>8158</v>
      </c>
      <c r="J1103" t="s">
        <v>132</v>
      </c>
      <c r="K1103" t="s">
        <v>8163</v>
      </c>
      <c r="L1103" s="5">
        <v>5.3</v>
      </c>
      <c r="M1103" t="str" cm="1">
        <f t="array" ref="M1103">_xlfn.IFS(L1103&lt;=2,"Flop",L1103&lt;=5,"Average",L1103&lt;=7,"Hit",L1103&lt;=9,"Superhit",L1103&gt;9,"BlockBuster")</f>
        <v>Hit</v>
      </c>
      <c r="N1103" s="6">
        <v>122482</v>
      </c>
      <c r="O1103" s="6" t="str" cm="1">
        <f t="array" ref="O1103">_xlfn.IFS(N1103&lt;=100000,"Low",N1103&lt;=500000,"Median",N1103&lt;=1500000,"High",N1103&gt;1500000,"Very High")</f>
        <v>Median</v>
      </c>
      <c r="P1103">
        <v>84000000</v>
      </c>
      <c r="Q1103">
        <v>275678613</v>
      </c>
      <c r="R1103">
        <f t="shared" si="172"/>
        <v>191678613</v>
      </c>
      <c r="S1103" t="str">
        <f t="shared" si="173"/>
        <v>Profit</v>
      </c>
      <c r="T1103" s="1">
        <v>37415</v>
      </c>
      <c r="U1103" t="s">
        <v>1782</v>
      </c>
      <c r="V1103" s="14">
        <v>37415</v>
      </c>
      <c r="W1103" t="str">
        <f t="shared" si="174"/>
        <v>June</v>
      </c>
      <c r="X1103" s="4" t="str">
        <f t="shared" si="175"/>
        <v>2002</v>
      </c>
      <c r="Y1103" s="6">
        <f t="shared" si="176"/>
        <v>2002</v>
      </c>
      <c r="Z1103" s="4" t="str">
        <f t="shared" si="177"/>
        <v>8</v>
      </c>
      <c r="AA1103" s="6">
        <f t="shared" si="178"/>
        <v>8</v>
      </c>
      <c r="AB1103" t="str">
        <f t="shared" si="179"/>
        <v>Saturday</v>
      </c>
    </row>
    <row r="1104" spans="1:28" x14ac:dyDescent="0.25">
      <c r="A1104" s="3" t="s">
        <v>2774</v>
      </c>
      <c r="B1104" t="s">
        <v>2775</v>
      </c>
      <c r="C1104" s="3" t="s">
        <v>2775</v>
      </c>
      <c r="D1104" s="6">
        <v>0</v>
      </c>
      <c r="E1104" s="6">
        <v>115</v>
      </c>
      <c r="F1104" s="6">
        <f t="shared" si="170"/>
        <v>1</v>
      </c>
      <c r="G1104" s="6">
        <f t="shared" si="171"/>
        <v>55</v>
      </c>
      <c r="H1104" s="6" t="str" cm="1">
        <f t="array" ref="H1104">_xlfn.IFS(E1104&lt;=80,"Series",E1104&lt;=120,"TV Movie",E1104&gt;120,"Long Movie")</f>
        <v>TV Movie</v>
      </c>
      <c r="I1104" t="s">
        <v>132</v>
      </c>
      <c r="J1104" t="s">
        <v>145</v>
      </c>
      <c r="K1104" t="s">
        <v>5802</v>
      </c>
      <c r="L1104" s="5">
        <v>7.7</v>
      </c>
      <c r="M1104" t="str" cm="1">
        <f t="array" ref="M1104">_xlfn.IFS(L1104&lt;=2,"Flop",L1104&lt;=5,"Average",L1104&lt;=7,"Hit",L1104&lt;=9,"Superhit",L1104&gt;9,"BlockBuster")</f>
        <v>Superhit</v>
      </c>
      <c r="N1104" s="6">
        <v>199763</v>
      </c>
      <c r="O1104" s="6" t="str" cm="1">
        <f t="array" ref="O1104">_xlfn.IFS(N1104&lt;=100000,"Low",N1104&lt;=500000,"Median",N1104&lt;=1500000,"High",N1104&gt;1500000,"Very High")</f>
        <v>Median</v>
      </c>
      <c r="P1104">
        <v>19000000</v>
      </c>
      <c r="Q1104">
        <v>32801173</v>
      </c>
      <c r="R1104">
        <f t="shared" si="172"/>
        <v>13801173</v>
      </c>
      <c r="S1104" t="str">
        <f t="shared" si="173"/>
        <v>Profit</v>
      </c>
      <c r="T1104" s="1">
        <v>37593</v>
      </c>
      <c r="U1104" t="s">
        <v>1886</v>
      </c>
      <c r="V1104" s="14">
        <v>37593</v>
      </c>
      <c r="W1104" t="str">
        <f t="shared" si="174"/>
        <v>December</v>
      </c>
      <c r="X1104" s="4" t="str">
        <f t="shared" si="175"/>
        <v>2002</v>
      </c>
      <c r="Y1104" s="6">
        <f t="shared" si="176"/>
        <v>2002</v>
      </c>
      <c r="Z1104" s="4" t="str">
        <f t="shared" si="177"/>
        <v>3</v>
      </c>
      <c r="AA1104" s="6">
        <f t="shared" si="178"/>
        <v>3</v>
      </c>
      <c r="AB1104" t="str">
        <f t="shared" si="179"/>
        <v>Tuesday</v>
      </c>
    </row>
    <row r="1105" spans="1:28" x14ac:dyDescent="0.25">
      <c r="A1105" s="3" t="s">
        <v>2776</v>
      </c>
      <c r="B1105" t="s">
        <v>2777</v>
      </c>
      <c r="C1105" s="3" t="s">
        <v>2777</v>
      </c>
      <c r="D1105" s="6">
        <v>0</v>
      </c>
      <c r="E1105" s="6">
        <v>81</v>
      </c>
      <c r="F1105" s="6">
        <f t="shared" si="170"/>
        <v>1</v>
      </c>
      <c r="G1105" s="6">
        <f t="shared" si="171"/>
        <v>21</v>
      </c>
      <c r="H1105" s="6" t="str" cm="1">
        <f t="array" ref="H1105">_xlfn.IFS(E1105&lt;=80,"Series",E1105&lt;=120,"TV Movie",E1105&gt;120,"Long Movie")</f>
        <v>TV Movie</v>
      </c>
      <c r="I1105" t="s">
        <v>8158</v>
      </c>
      <c r="J1105" t="s">
        <v>8159</v>
      </c>
      <c r="K1105" t="s">
        <v>132</v>
      </c>
      <c r="L1105" s="5">
        <v>7.5</v>
      </c>
      <c r="M1105" t="str" cm="1">
        <f t="array" ref="M1105">_xlfn.IFS(L1105&lt;=2,"Flop",L1105&lt;=5,"Average",L1105&lt;=7,"Hit",L1105&lt;=9,"Superhit",L1105&gt;9,"BlockBuster")</f>
        <v>Superhit</v>
      </c>
      <c r="N1105" s="6">
        <v>506137</v>
      </c>
      <c r="O1105" s="6" t="str" cm="1">
        <f t="array" ref="O1105">_xlfn.IFS(N1105&lt;=100000,"Low",N1105&lt;=500000,"Median",N1105&lt;=1500000,"High",N1105&gt;1500000,"Very High")</f>
        <v>High</v>
      </c>
      <c r="P1105">
        <v>59000000</v>
      </c>
      <c r="Q1105">
        <v>383257136</v>
      </c>
      <c r="R1105">
        <f t="shared" si="172"/>
        <v>324257136</v>
      </c>
      <c r="S1105" t="str">
        <f t="shared" si="173"/>
        <v>Profit</v>
      </c>
      <c r="T1105" s="1">
        <v>37327</v>
      </c>
      <c r="U1105" t="s">
        <v>2778</v>
      </c>
      <c r="V1105" s="14">
        <v>37327</v>
      </c>
      <c r="W1105" t="str">
        <f t="shared" si="174"/>
        <v>March</v>
      </c>
      <c r="X1105" s="4" t="str">
        <f t="shared" si="175"/>
        <v>2002</v>
      </c>
      <c r="Y1105" s="6">
        <f t="shared" si="176"/>
        <v>2002</v>
      </c>
      <c r="Z1105" s="4" t="str">
        <f t="shared" si="177"/>
        <v>12</v>
      </c>
      <c r="AA1105" s="6">
        <f t="shared" si="178"/>
        <v>12</v>
      </c>
      <c r="AB1105" t="str">
        <f t="shared" si="179"/>
        <v>Tuesday</v>
      </c>
    </row>
    <row r="1106" spans="1:28" x14ac:dyDescent="0.25">
      <c r="A1106" s="3" t="s">
        <v>2779</v>
      </c>
      <c r="B1106" t="s">
        <v>2780</v>
      </c>
      <c r="C1106" s="3" t="s">
        <v>2780</v>
      </c>
      <c r="D1106" s="6">
        <v>0</v>
      </c>
      <c r="E1106" s="6">
        <v>96</v>
      </c>
      <c r="F1106" s="6">
        <f t="shared" si="170"/>
        <v>1</v>
      </c>
      <c r="G1106" s="6">
        <f t="shared" si="171"/>
        <v>36</v>
      </c>
      <c r="H1106" s="6" t="str" cm="1">
        <f t="array" ref="H1106">_xlfn.IFS(E1106&lt;=80,"Series",E1106&lt;=120,"TV Movie",E1106&gt;120,"Long Movie")</f>
        <v>TV Movie</v>
      </c>
      <c r="I1106" t="s">
        <v>5529</v>
      </c>
      <c r="J1106" t="s">
        <v>8158</v>
      </c>
      <c r="K1106" t="s">
        <v>8161</v>
      </c>
      <c r="L1106" s="5">
        <v>6</v>
      </c>
      <c r="M1106" t="str" cm="1">
        <f t="array" ref="M1106">_xlfn.IFS(L1106&lt;=2,"Flop",L1106&lt;=5,"Average",L1106&lt;=7,"Hit",L1106&lt;=9,"Superhit",L1106&gt;9,"BlockBuster")</f>
        <v>Hit</v>
      </c>
      <c r="N1106" s="6">
        <v>128709</v>
      </c>
      <c r="O1106" s="6" t="str" cm="1">
        <f t="array" ref="O1106">_xlfn.IFS(N1106&lt;=100000,"Low",N1106&lt;=500000,"Median",N1106&lt;=1500000,"High",N1106&gt;1500000,"Very High")</f>
        <v>Median</v>
      </c>
      <c r="P1106">
        <v>80000000</v>
      </c>
      <c r="Q1106">
        <v>123729176</v>
      </c>
      <c r="R1106">
        <f t="shared" si="172"/>
        <v>43729176</v>
      </c>
      <c r="S1106" t="str">
        <f t="shared" si="173"/>
        <v>Profit</v>
      </c>
      <c r="T1106" s="1">
        <v>37319</v>
      </c>
      <c r="U1106" t="s">
        <v>2781</v>
      </c>
      <c r="V1106" s="14">
        <v>37319</v>
      </c>
      <c r="W1106" t="str">
        <f t="shared" si="174"/>
        <v>March</v>
      </c>
      <c r="X1106" s="4" t="str">
        <f t="shared" si="175"/>
        <v>2002</v>
      </c>
      <c r="Y1106" s="6">
        <f t="shared" si="176"/>
        <v>2002</v>
      </c>
      <c r="Z1106" s="4" t="str">
        <f t="shared" si="177"/>
        <v>4</v>
      </c>
      <c r="AA1106" s="6">
        <f t="shared" si="178"/>
        <v>4</v>
      </c>
      <c r="AB1106" t="str">
        <f t="shared" si="179"/>
        <v>Monday</v>
      </c>
    </row>
    <row r="1107" spans="1:28" x14ac:dyDescent="0.25">
      <c r="A1107" s="3" t="s">
        <v>2782</v>
      </c>
      <c r="B1107" t="s">
        <v>2783</v>
      </c>
      <c r="C1107" s="3" t="s">
        <v>2783</v>
      </c>
      <c r="D1107" s="6">
        <v>0</v>
      </c>
      <c r="E1107" s="6">
        <v>135</v>
      </c>
      <c r="F1107" s="6">
        <f t="shared" si="170"/>
        <v>2</v>
      </c>
      <c r="G1107" s="6">
        <f t="shared" si="171"/>
        <v>15</v>
      </c>
      <c r="H1107" s="6" t="str" cm="1">
        <f t="array" ref="H1107">_xlfn.IFS(E1107&lt;=80,"Series",E1107&lt;=120,"TV Movie",E1107&gt;120,"Long Movie")</f>
        <v>Long Movie</v>
      </c>
      <c r="I1107" t="s">
        <v>8160</v>
      </c>
      <c r="J1107" t="s">
        <v>145</v>
      </c>
      <c r="K1107" t="s">
        <v>5802</v>
      </c>
      <c r="L1107" s="5">
        <v>8.1999999999999993</v>
      </c>
      <c r="M1107" t="str" cm="1">
        <f t="array" ref="M1107">_xlfn.IFS(L1107&lt;=2,"Flop",L1107&lt;=5,"Average",L1107&lt;=7,"Hit",L1107&lt;=9,"Superhit",L1107&gt;9,"BlockBuster")</f>
        <v>Superhit</v>
      </c>
      <c r="N1107" s="6">
        <v>967825</v>
      </c>
      <c r="O1107" s="6" t="str" cm="1">
        <f t="array" ref="O1107">_xlfn.IFS(N1107&lt;=100000,"Low",N1107&lt;=500000,"Median",N1107&lt;=1500000,"High",N1107&gt;1500000,"Very High")</f>
        <v>High</v>
      </c>
      <c r="P1107">
        <v>58000000</v>
      </c>
      <c r="Q1107">
        <v>316791257</v>
      </c>
      <c r="R1107">
        <f t="shared" si="172"/>
        <v>258791257</v>
      </c>
      <c r="S1107" t="str">
        <f t="shared" si="173"/>
        <v>Profit</v>
      </c>
      <c r="T1107" s="1">
        <v>37238</v>
      </c>
      <c r="U1107" t="s">
        <v>507</v>
      </c>
      <c r="V1107" s="14">
        <v>37238</v>
      </c>
      <c r="W1107" t="str">
        <f t="shared" si="174"/>
        <v>December</v>
      </c>
      <c r="X1107" s="4" t="str">
        <f t="shared" si="175"/>
        <v>2001</v>
      </c>
      <c r="Y1107" s="6">
        <f t="shared" si="176"/>
        <v>2001</v>
      </c>
      <c r="Z1107" s="4" t="str">
        <f t="shared" si="177"/>
        <v>13</v>
      </c>
      <c r="AA1107" s="6">
        <f t="shared" si="178"/>
        <v>13</v>
      </c>
      <c r="AB1107" t="str">
        <f t="shared" si="179"/>
        <v>Thursday</v>
      </c>
    </row>
    <row r="1108" spans="1:28" x14ac:dyDescent="0.25">
      <c r="A1108" s="3" t="s">
        <v>2784</v>
      </c>
      <c r="B1108" t="s">
        <v>2785</v>
      </c>
      <c r="C1108" s="3" t="s">
        <v>2785</v>
      </c>
      <c r="D1108" s="6">
        <v>0</v>
      </c>
      <c r="E1108" s="6">
        <v>152</v>
      </c>
      <c r="F1108" s="6">
        <f t="shared" si="170"/>
        <v>2</v>
      </c>
      <c r="G1108" s="6">
        <f t="shared" si="171"/>
        <v>32</v>
      </c>
      <c r="H1108" s="6" t="str" cm="1">
        <f t="array" ref="H1108">_xlfn.IFS(E1108&lt;=80,"Series",E1108&lt;=120,"TV Movie",E1108&gt;120,"Long Movie")</f>
        <v>Long Movie</v>
      </c>
      <c r="I1108" t="s">
        <v>145</v>
      </c>
      <c r="J1108" t="s">
        <v>8157</v>
      </c>
      <c r="K1108" t="s">
        <v>5802</v>
      </c>
      <c r="L1108" s="5">
        <v>6.9</v>
      </c>
      <c r="M1108" t="str" cm="1">
        <f t="array" ref="M1108">_xlfn.IFS(L1108&lt;=2,"Flop",L1108&lt;=5,"Average",L1108&lt;=7,"Hit",L1108&lt;=9,"Superhit",L1108&gt;9,"BlockBuster")</f>
        <v>Hit</v>
      </c>
      <c r="N1108" s="6">
        <v>56783</v>
      </c>
      <c r="O1108" s="6" t="str" cm="1">
        <f t="array" ref="O1108">_xlfn.IFS(N1108&lt;=100000,"Low",N1108&lt;=500000,"Median",N1108&lt;=1500000,"High",N1108&gt;1500000,"Very High")</f>
        <v>Low</v>
      </c>
      <c r="P1108">
        <v>72000000</v>
      </c>
      <c r="Q1108">
        <v>37317673</v>
      </c>
      <c r="R1108">
        <f t="shared" si="172"/>
        <v>-34682327</v>
      </c>
      <c r="S1108" t="str">
        <f t="shared" si="173"/>
        <v>Loss</v>
      </c>
      <c r="T1108" s="1">
        <v>37236</v>
      </c>
      <c r="U1108" t="s">
        <v>1369</v>
      </c>
      <c r="V1108" s="14">
        <v>37236</v>
      </c>
      <c r="W1108" t="str">
        <f t="shared" si="174"/>
        <v>December</v>
      </c>
      <c r="X1108" s="4" t="str">
        <f t="shared" si="175"/>
        <v>2001</v>
      </c>
      <c r="Y1108" s="6">
        <f t="shared" si="176"/>
        <v>2001</v>
      </c>
      <c r="Z1108" s="4" t="str">
        <f t="shared" si="177"/>
        <v>11</v>
      </c>
      <c r="AA1108" s="6">
        <f t="shared" si="178"/>
        <v>11</v>
      </c>
      <c r="AB1108" t="str">
        <f t="shared" si="179"/>
        <v>Tuesday</v>
      </c>
    </row>
    <row r="1109" spans="1:28" x14ac:dyDescent="0.25">
      <c r="A1109" s="3" t="s">
        <v>2786</v>
      </c>
      <c r="B1109" t="s">
        <v>2787</v>
      </c>
      <c r="C1109" s="3" t="s">
        <v>2787</v>
      </c>
      <c r="D1109" s="6">
        <v>0</v>
      </c>
      <c r="E1109" s="6">
        <v>94</v>
      </c>
      <c r="F1109" s="6">
        <f t="shared" si="170"/>
        <v>1</v>
      </c>
      <c r="G1109" s="6">
        <f t="shared" si="171"/>
        <v>34</v>
      </c>
      <c r="H1109" s="6" t="str" cm="1">
        <f t="array" ref="H1109">_xlfn.IFS(E1109&lt;=80,"Series",E1109&lt;=120,"TV Movie",E1109&gt;120,"Long Movie")</f>
        <v>TV Movie</v>
      </c>
      <c r="I1109" t="s">
        <v>5529</v>
      </c>
      <c r="J1109" t="s">
        <v>8162</v>
      </c>
      <c r="K1109" t="s">
        <v>145</v>
      </c>
      <c r="L1109" s="5">
        <v>6.1</v>
      </c>
      <c r="M1109" t="str" cm="1">
        <f t="array" ref="M1109">_xlfn.IFS(L1109&lt;=2,"Flop",L1109&lt;=5,"Average",L1109&lt;=7,"Hit",L1109&lt;=9,"Superhit",L1109&gt;9,"BlockBuster")</f>
        <v>Hit</v>
      </c>
      <c r="N1109" s="6">
        <v>50402</v>
      </c>
      <c r="O1109" s="6" t="str" cm="1">
        <f t="array" ref="O1109">_xlfn.IFS(N1109&lt;=100000,"Low",N1109&lt;=500000,"Median",N1109&lt;=1500000,"High",N1109&gt;1500000,"Very High")</f>
        <v>Low</v>
      </c>
      <c r="P1109">
        <v>55000000</v>
      </c>
      <c r="Q1109">
        <v>46061847</v>
      </c>
      <c r="R1109">
        <f t="shared" si="172"/>
        <v>-8938153</v>
      </c>
      <c r="S1109" t="str">
        <f t="shared" si="173"/>
        <v>Loss</v>
      </c>
      <c r="T1109" s="1">
        <v>37691</v>
      </c>
      <c r="U1109" t="s">
        <v>41</v>
      </c>
      <c r="V1109" s="14">
        <v>37691</v>
      </c>
      <c r="W1109" t="str">
        <f t="shared" si="174"/>
        <v>March</v>
      </c>
      <c r="X1109" s="4" t="str">
        <f t="shared" si="175"/>
        <v>2003</v>
      </c>
      <c r="Y1109" s="6">
        <f t="shared" si="176"/>
        <v>2003</v>
      </c>
      <c r="Z1109" s="4" t="str">
        <f t="shared" si="177"/>
        <v>11</v>
      </c>
      <c r="AA1109" s="6">
        <f t="shared" si="178"/>
        <v>11</v>
      </c>
      <c r="AB1109" t="str">
        <f t="shared" si="179"/>
        <v>Tuesday</v>
      </c>
    </row>
    <row r="1110" spans="1:28" x14ac:dyDescent="0.25">
      <c r="A1110" s="3" t="s">
        <v>2788</v>
      </c>
      <c r="B1110" t="s">
        <v>2789</v>
      </c>
      <c r="C1110" s="3" t="s">
        <v>2789</v>
      </c>
      <c r="D1110" s="6">
        <v>0</v>
      </c>
      <c r="E1110" s="6">
        <v>113</v>
      </c>
      <c r="F1110" s="6">
        <f t="shared" si="170"/>
        <v>1</v>
      </c>
      <c r="G1110" s="6">
        <f t="shared" si="171"/>
        <v>53</v>
      </c>
      <c r="H1110" s="6" t="str" cm="1">
        <f t="array" ref="H1110">_xlfn.IFS(E1110&lt;=80,"Series",E1110&lt;=120,"TV Movie",E1110&gt;120,"Long Movie")</f>
        <v>TV Movie</v>
      </c>
      <c r="I1110" t="s">
        <v>8160</v>
      </c>
      <c r="J1110" t="s">
        <v>132</v>
      </c>
      <c r="K1110" t="s">
        <v>8162</v>
      </c>
      <c r="L1110" s="5">
        <v>7</v>
      </c>
      <c r="M1110" t="str" cm="1">
        <f t="array" ref="M1110">_xlfn.IFS(L1110&lt;=2,"Flop",L1110&lt;=5,"Average",L1110&lt;=7,"Hit",L1110&lt;=9,"Superhit",L1110&gt;9,"BlockBuster")</f>
        <v>Hit</v>
      </c>
      <c r="N1110" s="6">
        <v>90992</v>
      </c>
      <c r="O1110" s="6" t="str" cm="1">
        <f t="array" ref="O1110">_xlfn.IFS(N1110&lt;=100000,"Low",N1110&lt;=500000,"Median",N1110&lt;=1500000,"High",N1110&gt;1500000,"Very High")</f>
        <v>Low</v>
      </c>
      <c r="P1110">
        <v>30000000</v>
      </c>
      <c r="Q1110">
        <v>33013805</v>
      </c>
      <c r="R1110">
        <f t="shared" si="172"/>
        <v>3013805</v>
      </c>
      <c r="S1110" t="str">
        <f t="shared" si="173"/>
        <v>Profit</v>
      </c>
      <c r="T1110" s="1">
        <v>37601</v>
      </c>
      <c r="U1110" t="s">
        <v>2790</v>
      </c>
      <c r="V1110" s="14">
        <v>37601</v>
      </c>
      <c r="W1110" t="str">
        <f t="shared" si="174"/>
        <v>December</v>
      </c>
      <c r="X1110" s="4" t="str">
        <f t="shared" si="175"/>
        <v>2002</v>
      </c>
      <c r="Y1110" s="6">
        <f t="shared" si="176"/>
        <v>2002</v>
      </c>
      <c r="Z1110" s="4" t="str">
        <f t="shared" si="177"/>
        <v>11</v>
      </c>
      <c r="AA1110" s="6">
        <f t="shared" si="178"/>
        <v>11</v>
      </c>
      <c r="AB1110" t="str">
        <f t="shared" si="179"/>
        <v>Wednesday</v>
      </c>
    </row>
    <row r="1111" spans="1:28" x14ac:dyDescent="0.25">
      <c r="A1111" s="3" t="s">
        <v>2791</v>
      </c>
      <c r="B1111" t="s">
        <v>2792</v>
      </c>
      <c r="C1111" s="3" t="s">
        <v>2792</v>
      </c>
      <c r="D1111" s="6">
        <v>0</v>
      </c>
      <c r="E1111" s="6">
        <v>98</v>
      </c>
      <c r="F1111" s="6">
        <f t="shared" si="170"/>
        <v>1</v>
      </c>
      <c r="G1111" s="6">
        <f t="shared" si="171"/>
        <v>38</v>
      </c>
      <c r="H1111" s="6" t="str" cm="1">
        <f t="array" ref="H1111">_xlfn.IFS(E1111&lt;=80,"Series",E1111&lt;=120,"TV Movie",E1111&gt;120,"Long Movie")</f>
        <v>TV Movie</v>
      </c>
      <c r="I1111" t="s">
        <v>5529</v>
      </c>
      <c r="J1111" t="s">
        <v>8162</v>
      </c>
      <c r="K1111" t="s">
        <v>3857</v>
      </c>
      <c r="L1111" s="5">
        <v>6.6</v>
      </c>
      <c r="M1111" t="str" cm="1">
        <f t="array" ref="M1111">_xlfn.IFS(L1111&lt;=2,"Flop",L1111&lt;=5,"Average",L1111&lt;=7,"Hit",L1111&lt;=9,"Superhit",L1111&gt;9,"BlockBuster")</f>
        <v>Hit</v>
      </c>
      <c r="N1111" s="6">
        <v>65859</v>
      </c>
      <c r="O1111" s="6" t="str" cm="1">
        <f t="array" ref="O1111">_xlfn.IFS(N1111&lt;=100000,"Low",N1111&lt;=500000,"Median",N1111&lt;=1500000,"High",N1111&gt;1500000,"Very High")</f>
        <v>Low</v>
      </c>
      <c r="P1111">
        <v>25000000</v>
      </c>
      <c r="Q1111">
        <v>64437847</v>
      </c>
      <c r="R1111">
        <f t="shared" si="172"/>
        <v>39437847</v>
      </c>
      <c r="S1111" t="str">
        <f t="shared" si="173"/>
        <v>Profit</v>
      </c>
      <c r="T1111" s="1">
        <v>37067</v>
      </c>
      <c r="U1111" t="s">
        <v>2793</v>
      </c>
      <c r="V1111" s="14">
        <v>37067</v>
      </c>
      <c r="W1111" t="str">
        <f t="shared" si="174"/>
        <v>June</v>
      </c>
      <c r="X1111" s="4" t="str">
        <f t="shared" si="175"/>
        <v>2001</v>
      </c>
      <c r="Y1111" s="6">
        <f t="shared" si="176"/>
        <v>2001</v>
      </c>
      <c r="Z1111" s="4" t="str">
        <f t="shared" si="177"/>
        <v>25</v>
      </c>
      <c r="AA1111" s="6">
        <f t="shared" si="178"/>
        <v>25</v>
      </c>
      <c r="AB1111" t="str">
        <f t="shared" si="179"/>
        <v>Monday</v>
      </c>
    </row>
    <row r="1112" spans="1:28" x14ac:dyDescent="0.25">
      <c r="A1112" s="3" t="s">
        <v>2794</v>
      </c>
      <c r="B1112" t="s">
        <v>2795</v>
      </c>
      <c r="C1112" s="3" t="s">
        <v>2795</v>
      </c>
      <c r="D1112" s="6">
        <v>0</v>
      </c>
      <c r="E1112" s="6">
        <v>99</v>
      </c>
      <c r="F1112" s="6">
        <f t="shared" si="170"/>
        <v>1</v>
      </c>
      <c r="G1112" s="6">
        <f t="shared" si="171"/>
        <v>39</v>
      </c>
      <c r="H1112" s="6" t="str" cm="1">
        <f t="array" ref="H1112">_xlfn.IFS(E1112&lt;=80,"Series",E1112&lt;=120,"TV Movie",E1112&gt;120,"Long Movie")</f>
        <v>TV Movie</v>
      </c>
      <c r="I1112" t="s">
        <v>5529</v>
      </c>
      <c r="J1112" t="s">
        <v>8158</v>
      </c>
      <c r="K1112" t="s">
        <v>132</v>
      </c>
      <c r="L1112" s="5">
        <v>5.5</v>
      </c>
      <c r="M1112" t="str" cm="1">
        <f t="array" ref="M1112">_xlfn.IFS(L1112&lt;=2,"Flop",L1112&lt;=5,"Average",L1112&lt;=7,"Hit",L1112&lt;=9,"Superhit",L1112&gt;9,"BlockBuster")</f>
        <v>Hit</v>
      </c>
      <c r="N1112" s="6">
        <v>59534</v>
      </c>
      <c r="O1112" s="6" t="str" cm="1">
        <f t="array" ref="O1112">_xlfn.IFS(N1112&lt;=100000,"Low",N1112&lt;=500000,"Median",N1112&lt;=1500000,"High",N1112&gt;1500000,"Very High")</f>
        <v>Low</v>
      </c>
      <c r="P1112">
        <v>30000000</v>
      </c>
      <c r="Q1112">
        <v>45867333</v>
      </c>
      <c r="R1112">
        <f t="shared" si="172"/>
        <v>15867333</v>
      </c>
      <c r="S1112" t="str">
        <f t="shared" si="173"/>
        <v>Profit</v>
      </c>
      <c r="T1112" s="1">
        <v>37406</v>
      </c>
      <c r="U1112" t="s">
        <v>2796</v>
      </c>
      <c r="V1112" s="14">
        <v>37406</v>
      </c>
      <c r="W1112" t="str">
        <f t="shared" si="174"/>
        <v>May</v>
      </c>
      <c r="X1112" s="4" t="str">
        <f t="shared" si="175"/>
        <v>2002</v>
      </c>
      <c r="Y1112" s="6">
        <f t="shared" si="176"/>
        <v>2002</v>
      </c>
      <c r="Z1112" s="4" t="str">
        <f t="shared" si="177"/>
        <v>30</v>
      </c>
      <c r="AA1112" s="6">
        <f t="shared" si="178"/>
        <v>30</v>
      </c>
      <c r="AB1112" t="str">
        <f t="shared" si="179"/>
        <v>Thursday</v>
      </c>
    </row>
    <row r="1113" spans="1:28" x14ac:dyDescent="0.25">
      <c r="A1113" s="3" t="s">
        <v>2797</v>
      </c>
      <c r="B1113" t="s">
        <v>2798</v>
      </c>
      <c r="C1113" s="3" t="s">
        <v>2798</v>
      </c>
      <c r="D1113" s="6">
        <v>0</v>
      </c>
      <c r="E1113" s="6">
        <v>131</v>
      </c>
      <c r="F1113" s="6">
        <f t="shared" si="170"/>
        <v>2</v>
      </c>
      <c r="G1113" s="6">
        <f t="shared" si="171"/>
        <v>11</v>
      </c>
      <c r="H1113" s="6" t="str" cm="1">
        <f t="array" ref="H1113">_xlfn.IFS(E1113&lt;=80,"Series",E1113&lt;=120,"TV Movie",E1113&gt;120,"Long Movie")</f>
        <v>Long Movie</v>
      </c>
      <c r="I1113" t="s">
        <v>5529</v>
      </c>
      <c r="J1113" t="s">
        <v>145</v>
      </c>
      <c r="K1113" t="s">
        <v>3857</v>
      </c>
      <c r="L1113" s="5">
        <v>6.9</v>
      </c>
      <c r="M1113" t="str" cm="1">
        <f t="array" ref="M1113">_xlfn.IFS(L1113&lt;=2,"Flop",L1113&lt;=5,"Average",L1113&lt;=7,"Hit",L1113&lt;=9,"Superhit",L1113&gt;9,"BlockBuster")</f>
        <v>Hit</v>
      </c>
      <c r="N1113" s="6">
        <v>84085</v>
      </c>
      <c r="O1113" s="6" t="str" cm="1">
        <f t="array" ref="O1113">_xlfn.IFS(N1113&lt;=100000,"Low",N1113&lt;=500000,"Median",N1113&lt;=1500000,"High",N1113&gt;1500000,"Very High")</f>
        <v>Low</v>
      </c>
      <c r="P1113">
        <v>72000000</v>
      </c>
      <c r="Q1113">
        <v>27642707</v>
      </c>
      <c r="R1113">
        <f t="shared" si="172"/>
        <v>-44357293</v>
      </c>
      <c r="S1113" t="str">
        <f t="shared" si="173"/>
        <v>Loss</v>
      </c>
      <c r="T1113" s="1">
        <v>37183</v>
      </c>
      <c r="U1113" t="s">
        <v>2799</v>
      </c>
      <c r="V1113" s="14">
        <v>37183</v>
      </c>
      <c r="W1113" t="str">
        <f t="shared" si="174"/>
        <v>October</v>
      </c>
      <c r="X1113" s="4" t="str">
        <f t="shared" si="175"/>
        <v>2001</v>
      </c>
      <c r="Y1113" s="6">
        <f t="shared" si="176"/>
        <v>2001</v>
      </c>
      <c r="Z1113" s="4" t="str">
        <f t="shared" si="177"/>
        <v>19</v>
      </c>
      <c r="AA1113" s="6">
        <f t="shared" si="178"/>
        <v>19</v>
      </c>
      <c r="AB1113" t="str">
        <f t="shared" si="179"/>
        <v>Friday</v>
      </c>
    </row>
    <row r="1114" spans="1:28" x14ac:dyDescent="0.25">
      <c r="A1114" s="3" t="s">
        <v>2800</v>
      </c>
      <c r="B1114" t="s">
        <v>2801</v>
      </c>
      <c r="C1114" s="3" t="s">
        <v>2801</v>
      </c>
      <c r="D1114" s="6">
        <v>0</v>
      </c>
      <c r="E1114" s="6">
        <v>120</v>
      </c>
      <c r="F1114" s="6">
        <f t="shared" si="170"/>
        <v>2</v>
      </c>
      <c r="G1114" s="6">
        <f t="shared" si="171"/>
        <v>0</v>
      </c>
      <c r="H1114" s="6" t="str" cm="1">
        <f t="array" ref="H1114">_xlfn.IFS(E1114&lt;=80,"Series",E1114&lt;=120,"TV Movie",E1114&gt;120,"Long Movie")</f>
        <v>TV Movie</v>
      </c>
      <c r="I1114" t="s">
        <v>145</v>
      </c>
      <c r="J1114" t="s">
        <v>8166</v>
      </c>
      <c r="K1114" t="s">
        <v>8161</v>
      </c>
      <c r="L1114" s="5">
        <v>7.4</v>
      </c>
      <c r="M1114" t="str" cm="1">
        <f t="array" ref="M1114">_xlfn.IFS(L1114&lt;=2,"Flop",L1114&lt;=5,"Average",L1114&lt;=7,"Hit",L1114&lt;=9,"Superhit",L1114&gt;9,"BlockBuster")</f>
        <v>Superhit</v>
      </c>
      <c r="N1114" s="6">
        <v>190762</v>
      </c>
      <c r="O1114" s="6" t="str" cm="1">
        <f t="array" ref="O1114">_xlfn.IFS(N1114&lt;=100000,"Low",N1114&lt;=500000,"Median",N1114&lt;=1500000,"High",N1114&gt;1500000,"Very High")</f>
        <v>Median</v>
      </c>
      <c r="P1114">
        <v>68000000</v>
      </c>
      <c r="Q1114">
        <v>65001485</v>
      </c>
      <c r="R1114">
        <f t="shared" si="172"/>
        <v>-2998515</v>
      </c>
      <c r="S1114" t="str">
        <f t="shared" si="173"/>
        <v>Loss</v>
      </c>
      <c r="T1114" s="1">
        <v>37186</v>
      </c>
      <c r="U1114" t="s">
        <v>1477</v>
      </c>
      <c r="V1114" s="14">
        <v>37186</v>
      </c>
      <c r="W1114" t="str">
        <f t="shared" si="174"/>
        <v>October</v>
      </c>
      <c r="X1114" s="4" t="str">
        <f t="shared" si="175"/>
        <v>2001</v>
      </c>
      <c r="Y1114" s="6">
        <f t="shared" si="176"/>
        <v>2001</v>
      </c>
      <c r="Z1114" s="4" t="str">
        <f t="shared" si="177"/>
        <v>22</v>
      </c>
      <c r="AA1114" s="6">
        <f t="shared" si="178"/>
        <v>22</v>
      </c>
      <c r="AB1114" t="str">
        <f t="shared" si="179"/>
        <v>Monday</v>
      </c>
    </row>
    <row r="1115" spans="1:28" x14ac:dyDescent="0.25">
      <c r="A1115" s="3" t="s">
        <v>2802</v>
      </c>
      <c r="B1115" t="s">
        <v>2803</v>
      </c>
      <c r="C1115" s="3" t="s">
        <v>2803</v>
      </c>
      <c r="D1115" s="6">
        <v>0</v>
      </c>
      <c r="E1115" s="6">
        <v>95</v>
      </c>
      <c r="F1115" s="6">
        <f t="shared" si="170"/>
        <v>1</v>
      </c>
      <c r="G1115" s="6">
        <f t="shared" si="171"/>
        <v>35</v>
      </c>
      <c r="H1115" s="6" t="str" cm="1">
        <f t="array" ref="H1115">_xlfn.IFS(E1115&lt;=80,"Series",E1115&lt;=120,"TV Movie",E1115&gt;120,"Long Movie")</f>
        <v>TV Movie</v>
      </c>
      <c r="I1115" t="s">
        <v>132</v>
      </c>
      <c r="J1115" t="s">
        <v>145</v>
      </c>
      <c r="K1115" t="s">
        <v>8157</v>
      </c>
      <c r="L1115" s="5">
        <v>7.3</v>
      </c>
      <c r="M1115" t="str" cm="1">
        <f t="array" ref="M1115">_xlfn.IFS(L1115&lt;=2,"Flop",L1115&lt;=5,"Average",L1115&lt;=7,"Hit",L1115&lt;=9,"Superhit",L1115&gt;9,"BlockBuster")</f>
        <v>Superhit</v>
      </c>
      <c r="N1115" s="6">
        <v>173297</v>
      </c>
      <c r="O1115" s="6" t="str" cm="1">
        <f t="array" ref="O1115">_xlfn.IFS(N1115&lt;=100000,"Low",N1115&lt;=500000,"Median",N1115&lt;=1500000,"High",N1115&gt;1500000,"Very High")</f>
        <v>Median</v>
      </c>
      <c r="P1115">
        <v>25000000</v>
      </c>
      <c r="Q1115">
        <v>24675714</v>
      </c>
      <c r="R1115">
        <f t="shared" si="172"/>
        <v>-324286</v>
      </c>
      <c r="S1115" t="str">
        <f t="shared" si="173"/>
        <v>Loss</v>
      </c>
      <c r="T1115" s="1">
        <v>37395</v>
      </c>
      <c r="U1115" t="s">
        <v>1701</v>
      </c>
      <c r="V1115" s="14">
        <v>37395</v>
      </c>
      <c r="W1115" t="str">
        <f t="shared" si="174"/>
        <v>May</v>
      </c>
      <c r="X1115" s="4" t="str">
        <f t="shared" si="175"/>
        <v>2002</v>
      </c>
      <c r="Y1115" s="6">
        <f t="shared" si="176"/>
        <v>2002</v>
      </c>
      <c r="Z1115" s="4" t="str">
        <f t="shared" si="177"/>
        <v>19</v>
      </c>
      <c r="AA1115" s="6">
        <f t="shared" si="178"/>
        <v>19</v>
      </c>
      <c r="AB1115" t="str">
        <f t="shared" si="179"/>
        <v>Sunday</v>
      </c>
    </row>
    <row r="1116" spans="1:28" x14ac:dyDescent="0.25">
      <c r="A1116" s="3" t="s">
        <v>2804</v>
      </c>
      <c r="B1116" t="s">
        <v>2805</v>
      </c>
      <c r="C1116" s="3" t="s">
        <v>2805</v>
      </c>
      <c r="D1116" s="6">
        <v>0</v>
      </c>
      <c r="E1116" s="6">
        <v>82</v>
      </c>
      <c r="F1116" s="6">
        <f t="shared" si="170"/>
        <v>1</v>
      </c>
      <c r="G1116" s="6">
        <f t="shared" si="171"/>
        <v>22</v>
      </c>
      <c r="H1116" s="6" t="str" cm="1">
        <f t="array" ref="H1116">_xlfn.IFS(E1116&lt;=80,"Series",E1116&lt;=120,"TV Movie",E1116&gt;120,"Long Movie")</f>
        <v>TV Movie</v>
      </c>
      <c r="I1116" t="s">
        <v>132</v>
      </c>
      <c r="J1116" t="s">
        <v>145</v>
      </c>
      <c r="K1116" t="s">
        <v>5802</v>
      </c>
      <c r="L1116" s="5">
        <v>6.2</v>
      </c>
      <c r="M1116" t="str" cm="1">
        <f t="array" ref="M1116">_xlfn.IFS(L1116&lt;=2,"Flop",L1116&lt;=5,"Average",L1116&lt;=7,"Hit",L1116&lt;=9,"Superhit",L1116&gt;9,"BlockBuster")</f>
        <v>Hit</v>
      </c>
      <c r="N1116" s="6">
        <v>51506</v>
      </c>
      <c r="O1116" s="6" t="str" cm="1">
        <f t="array" ref="O1116">_xlfn.IFS(N1116&lt;=100000,"Low",N1116&lt;=500000,"Median",N1116&lt;=1500000,"High",N1116&gt;1500000,"Very High")</f>
        <v>Low</v>
      </c>
      <c r="P1116">
        <v>18000000</v>
      </c>
      <c r="Q1116">
        <v>43325009</v>
      </c>
      <c r="R1116">
        <f t="shared" si="172"/>
        <v>25325009</v>
      </c>
      <c r="S1116" t="str">
        <f t="shared" si="173"/>
        <v>Profit</v>
      </c>
      <c r="T1116" s="1">
        <v>37263</v>
      </c>
      <c r="U1116" t="s">
        <v>2806</v>
      </c>
      <c r="V1116" s="14">
        <v>37263</v>
      </c>
      <c r="W1116" t="str">
        <f t="shared" si="174"/>
        <v>January</v>
      </c>
      <c r="X1116" s="4" t="str">
        <f t="shared" si="175"/>
        <v>2002</v>
      </c>
      <c r="Y1116" s="6">
        <f t="shared" si="176"/>
        <v>2002</v>
      </c>
      <c r="Z1116" s="4" t="str">
        <f t="shared" si="177"/>
        <v>7</v>
      </c>
      <c r="AA1116" s="6">
        <f t="shared" si="178"/>
        <v>7</v>
      </c>
      <c r="AB1116" t="str">
        <f t="shared" si="179"/>
        <v>Monday</v>
      </c>
    </row>
    <row r="1117" spans="1:28" x14ac:dyDescent="0.25">
      <c r="A1117" s="3" t="s">
        <v>2807</v>
      </c>
      <c r="B1117" t="s">
        <v>2808</v>
      </c>
      <c r="C1117" s="3" t="s">
        <v>2808</v>
      </c>
      <c r="D1117" s="6">
        <v>0</v>
      </c>
      <c r="E1117" s="6">
        <v>89</v>
      </c>
      <c r="F1117" s="6">
        <f t="shared" si="170"/>
        <v>1</v>
      </c>
      <c r="G1117" s="6">
        <f t="shared" si="171"/>
        <v>29</v>
      </c>
      <c r="H1117" s="6" t="str" cm="1">
        <f t="array" ref="H1117">_xlfn.IFS(E1117&lt;=80,"Series",E1117&lt;=120,"TV Movie",E1117&gt;120,"Long Movie")</f>
        <v>TV Movie</v>
      </c>
      <c r="I1117" t="s">
        <v>5529</v>
      </c>
      <c r="J1117" t="s">
        <v>8158</v>
      </c>
      <c r="K1117" t="s">
        <v>132</v>
      </c>
      <c r="L1117" s="5">
        <v>6.2</v>
      </c>
      <c r="M1117" t="str" cm="1">
        <f t="array" ref="M1117">_xlfn.IFS(L1117&lt;=2,"Flop",L1117&lt;=5,"Average",L1117&lt;=7,"Hit",L1117&lt;=9,"Superhit",L1117&gt;9,"BlockBuster")</f>
        <v>Hit</v>
      </c>
      <c r="N1117" s="6">
        <v>170838</v>
      </c>
      <c r="O1117" s="6" t="str" cm="1">
        <f t="array" ref="O1117">_xlfn.IFS(N1117&lt;=100000,"Low",N1117&lt;=500000,"Median",N1117&lt;=1500000,"High",N1117&gt;1500000,"Very High")</f>
        <v>Median</v>
      </c>
      <c r="P1117">
        <v>40000000</v>
      </c>
      <c r="Q1117">
        <v>160466000</v>
      </c>
      <c r="R1117">
        <f t="shared" si="172"/>
        <v>120466000</v>
      </c>
      <c r="S1117" t="str">
        <f t="shared" si="173"/>
        <v>Profit</v>
      </c>
      <c r="T1117" s="1">
        <v>37717</v>
      </c>
      <c r="U1117" t="s">
        <v>1840</v>
      </c>
      <c r="V1117" s="14">
        <v>37717</v>
      </c>
      <c r="W1117" t="str">
        <f t="shared" si="174"/>
        <v>April</v>
      </c>
      <c r="X1117" s="4" t="str">
        <f t="shared" si="175"/>
        <v>2003</v>
      </c>
      <c r="Y1117" s="6">
        <f t="shared" si="176"/>
        <v>2003</v>
      </c>
      <c r="Z1117" s="4" t="str">
        <f t="shared" si="177"/>
        <v>6</v>
      </c>
      <c r="AA1117" s="6">
        <f t="shared" si="178"/>
        <v>6</v>
      </c>
      <c r="AB1117" t="str">
        <f t="shared" si="179"/>
        <v>Sunday</v>
      </c>
    </row>
    <row r="1118" spans="1:28" x14ac:dyDescent="0.25">
      <c r="A1118" s="3" t="s">
        <v>2809</v>
      </c>
      <c r="B1118" t="s">
        <v>2810</v>
      </c>
      <c r="C1118" s="3" t="s">
        <v>2810</v>
      </c>
      <c r="D1118" s="6">
        <v>0</v>
      </c>
      <c r="E1118" s="6">
        <v>110</v>
      </c>
      <c r="F1118" s="6">
        <f t="shared" si="170"/>
        <v>1</v>
      </c>
      <c r="G1118" s="6">
        <f t="shared" si="171"/>
        <v>50</v>
      </c>
      <c r="H1118" s="6" t="str" cm="1">
        <f t="array" ref="H1118">_xlfn.IFS(E1118&lt;=80,"Series",E1118&lt;=120,"TV Movie",E1118&gt;120,"Long Movie")</f>
        <v>TV Movie</v>
      </c>
      <c r="I1118" t="s">
        <v>145</v>
      </c>
      <c r="J1118" t="s">
        <v>8157</v>
      </c>
      <c r="K1118" t="s">
        <v>5802</v>
      </c>
      <c r="L1118" s="5">
        <v>7.5</v>
      </c>
      <c r="M1118" t="str" cm="1">
        <f t="array" ref="M1118">_xlfn.IFS(L1118&lt;=2,"Flop",L1118&lt;=5,"Average",L1118&lt;=7,"Hit",L1118&lt;=9,"Superhit",L1118&gt;9,"BlockBuster")</f>
        <v>Superhit</v>
      </c>
      <c r="N1118" s="6">
        <v>136859</v>
      </c>
      <c r="O1118" s="6" t="str" cm="1">
        <f t="array" ref="O1118">_xlfn.IFS(N1118&lt;=100000,"Low",N1118&lt;=500000,"Median",N1118&lt;=1500000,"High",N1118&gt;1500000,"Very High")</f>
        <v>Median</v>
      </c>
      <c r="P1118">
        <v>25000000</v>
      </c>
      <c r="Q1118">
        <v>108846072</v>
      </c>
      <c r="R1118">
        <f t="shared" si="172"/>
        <v>83846072</v>
      </c>
      <c r="S1118" t="str">
        <f t="shared" si="173"/>
        <v>Profit</v>
      </c>
      <c r="T1118" s="1">
        <v>37605</v>
      </c>
      <c r="U1118" t="s">
        <v>2650</v>
      </c>
      <c r="V1118" s="14">
        <v>37605</v>
      </c>
      <c r="W1118" t="str">
        <f t="shared" si="174"/>
        <v>December</v>
      </c>
      <c r="X1118" s="4" t="str">
        <f t="shared" si="175"/>
        <v>2002</v>
      </c>
      <c r="Y1118" s="6">
        <f t="shared" si="176"/>
        <v>2002</v>
      </c>
      <c r="Z1118" s="4" t="str">
        <f t="shared" si="177"/>
        <v>15</v>
      </c>
      <c r="AA1118" s="6">
        <f t="shared" si="178"/>
        <v>15</v>
      </c>
      <c r="AB1118" t="str">
        <f t="shared" si="179"/>
        <v>Sunday</v>
      </c>
    </row>
    <row r="1119" spans="1:28" x14ac:dyDescent="0.25">
      <c r="A1119" s="3" t="s">
        <v>2811</v>
      </c>
      <c r="B1119" t="s">
        <v>2812</v>
      </c>
      <c r="C1119" s="3" t="s">
        <v>2812</v>
      </c>
      <c r="D1119" s="6">
        <v>0</v>
      </c>
      <c r="E1119" s="6">
        <v>107</v>
      </c>
      <c r="F1119" s="6">
        <f t="shared" si="170"/>
        <v>1</v>
      </c>
      <c r="G1119" s="6">
        <f t="shared" si="171"/>
        <v>47</v>
      </c>
      <c r="H1119" s="6" t="str" cm="1">
        <f t="array" ref="H1119">_xlfn.IFS(E1119&lt;=80,"Series",E1119&lt;=120,"TV Movie",E1119&gt;120,"Long Movie")</f>
        <v>TV Movie</v>
      </c>
      <c r="I1119" t="s">
        <v>132</v>
      </c>
      <c r="J1119" t="s">
        <v>145</v>
      </c>
      <c r="K1119" t="s">
        <v>8157</v>
      </c>
      <c r="L1119" s="5">
        <v>6.9</v>
      </c>
      <c r="M1119" t="str" cm="1">
        <f t="array" ref="M1119">_xlfn.IFS(L1119&lt;=2,"Flop",L1119&lt;=5,"Average",L1119&lt;=7,"Hit",L1119&lt;=9,"Superhit",L1119&gt;9,"BlockBuster")</f>
        <v>Hit</v>
      </c>
      <c r="N1119" s="6">
        <v>96263</v>
      </c>
      <c r="O1119" s="6" t="str" cm="1">
        <f t="array" ref="O1119">_xlfn.IFS(N1119&lt;=100000,"Low",N1119&lt;=500000,"Median",N1119&lt;=1500000,"High",N1119&gt;1500000,"Very High")</f>
        <v>Low</v>
      </c>
      <c r="P1119">
        <v>4000000</v>
      </c>
      <c r="Q1119">
        <v>9304609</v>
      </c>
      <c r="R1119">
        <f t="shared" si="172"/>
        <v>5304609</v>
      </c>
      <c r="S1119" t="str">
        <f t="shared" si="173"/>
        <v>Profit</v>
      </c>
      <c r="T1119" s="1">
        <v>37267</v>
      </c>
      <c r="U1119" t="s">
        <v>2813</v>
      </c>
      <c r="V1119" s="14">
        <v>37267</v>
      </c>
      <c r="W1119" t="str">
        <f t="shared" si="174"/>
        <v>January</v>
      </c>
      <c r="X1119" s="4" t="str">
        <f t="shared" si="175"/>
        <v>2002</v>
      </c>
      <c r="Y1119" s="6">
        <f t="shared" si="176"/>
        <v>2002</v>
      </c>
      <c r="Z1119" s="4" t="str">
        <f t="shared" si="177"/>
        <v>11</v>
      </c>
      <c r="AA1119" s="6">
        <f t="shared" si="178"/>
        <v>11</v>
      </c>
      <c r="AB1119" t="str">
        <f t="shared" si="179"/>
        <v>Friday</v>
      </c>
    </row>
    <row r="1120" spans="1:28" x14ac:dyDescent="0.25">
      <c r="A1120" s="3" t="s">
        <v>2814</v>
      </c>
      <c r="B1120" t="s">
        <v>2815</v>
      </c>
      <c r="C1120" s="3" t="s">
        <v>2816</v>
      </c>
      <c r="D1120" s="6">
        <v>0</v>
      </c>
      <c r="E1120" s="6">
        <v>106</v>
      </c>
      <c r="F1120" s="6">
        <f t="shared" si="170"/>
        <v>1</v>
      </c>
      <c r="G1120" s="6">
        <f t="shared" si="171"/>
        <v>46</v>
      </c>
      <c r="H1120" s="6" t="str" cm="1">
        <f t="array" ref="H1120">_xlfn.IFS(E1120&lt;=80,"Series",E1120&lt;=120,"TV Movie",E1120&gt;120,"Long Movie")</f>
        <v>TV Movie</v>
      </c>
      <c r="I1120" t="s">
        <v>8162</v>
      </c>
      <c r="J1120" t="s">
        <v>145</v>
      </c>
      <c r="K1120" t="s">
        <v>5802</v>
      </c>
      <c r="L1120" s="5">
        <v>7.4</v>
      </c>
      <c r="M1120" t="str" cm="1">
        <f t="array" ref="M1120">_xlfn.IFS(L1120&lt;=2,"Flop",L1120&lt;=5,"Average",L1120&lt;=7,"Hit",L1120&lt;=9,"Superhit",L1120&gt;9,"BlockBuster")</f>
        <v>Superhit</v>
      </c>
      <c r="N1120" s="6">
        <v>62684</v>
      </c>
      <c r="O1120" s="6" t="str" cm="1">
        <f t="array" ref="O1120">_xlfn.IFS(N1120&lt;=100000,"Low",N1120&lt;=500000,"Median",N1120&lt;=1500000,"High",N1120&gt;1500000,"Very High")</f>
        <v>Low</v>
      </c>
      <c r="P1120">
        <v>5000000</v>
      </c>
      <c r="Q1120">
        <v>40431100</v>
      </c>
      <c r="R1120">
        <f t="shared" si="172"/>
        <v>35431100</v>
      </c>
      <c r="S1120" t="str">
        <f t="shared" si="173"/>
        <v>Profit</v>
      </c>
      <c r="T1120" s="1">
        <v>38065</v>
      </c>
      <c r="U1120" t="s">
        <v>2817</v>
      </c>
      <c r="V1120" s="14">
        <v>38065</v>
      </c>
      <c r="W1120" t="str">
        <f t="shared" si="174"/>
        <v>March</v>
      </c>
      <c r="X1120" s="4" t="str">
        <f t="shared" si="175"/>
        <v>2004</v>
      </c>
      <c r="Y1120" s="6">
        <f t="shared" si="176"/>
        <v>2004</v>
      </c>
      <c r="Z1120" s="4" t="str">
        <f t="shared" si="177"/>
        <v>19</v>
      </c>
      <c r="AA1120" s="6">
        <f t="shared" si="178"/>
        <v>19</v>
      </c>
      <c r="AB1120" t="str">
        <f t="shared" si="179"/>
        <v>Friday</v>
      </c>
    </row>
    <row r="1121" spans="1:28" x14ac:dyDescent="0.25">
      <c r="A1121" s="3" t="s">
        <v>2818</v>
      </c>
      <c r="B1121" t="s">
        <v>2819</v>
      </c>
      <c r="C1121" s="3" t="s">
        <v>2819</v>
      </c>
      <c r="D1121" s="6">
        <v>0</v>
      </c>
      <c r="E1121" s="6">
        <v>85</v>
      </c>
      <c r="F1121" s="6">
        <f t="shared" si="170"/>
        <v>1</v>
      </c>
      <c r="G1121" s="6">
        <f t="shared" si="171"/>
        <v>25</v>
      </c>
      <c r="H1121" s="6" t="str" cm="1">
        <f t="array" ref="H1121">_xlfn.IFS(E1121&lt;=80,"Series",E1121&lt;=120,"TV Movie",E1121&gt;120,"Long Movie")</f>
        <v>TV Movie</v>
      </c>
      <c r="I1121" t="s">
        <v>8158</v>
      </c>
      <c r="J1121" t="s">
        <v>8159</v>
      </c>
      <c r="K1121" t="s">
        <v>132</v>
      </c>
      <c r="L1121" s="5">
        <v>7.3</v>
      </c>
      <c r="M1121" t="str" cm="1">
        <f t="array" ref="M1121">_xlfn.IFS(L1121&lt;=2,"Flop",L1121&lt;=5,"Average",L1121&lt;=7,"Hit",L1121&lt;=9,"Superhit",L1121&gt;9,"BlockBuster")</f>
        <v>Superhit</v>
      </c>
      <c r="N1121" s="6">
        <v>205861</v>
      </c>
      <c r="O1121" s="6" t="str" cm="1">
        <f t="array" ref="O1121">_xlfn.IFS(N1121&lt;=100000,"Low",N1121&lt;=500000,"Median",N1121&lt;=1500000,"High",N1121&gt;1500000,"Very High")</f>
        <v>Median</v>
      </c>
      <c r="P1121">
        <v>80000000</v>
      </c>
      <c r="Q1121">
        <v>273144151</v>
      </c>
      <c r="R1121">
        <f t="shared" si="172"/>
        <v>193144151</v>
      </c>
      <c r="S1121" t="str">
        <f t="shared" si="173"/>
        <v>Profit</v>
      </c>
      <c r="T1121" s="1">
        <v>37423</v>
      </c>
      <c r="U1121" t="s">
        <v>2820</v>
      </c>
      <c r="V1121" s="14">
        <v>37423</v>
      </c>
      <c r="W1121" t="str">
        <f t="shared" si="174"/>
        <v>June</v>
      </c>
      <c r="X1121" s="4" t="str">
        <f t="shared" si="175"/>
        <v>2002</v>
      </c>
      <c r="Y1121" s="6">
        <f t="shared" si="176"/>
        <v>2002</v>
      </c>
      <c r="Z1121" s="4" t="str">
        <f t="shared" si="177"/>
        <v>16</v>
      </c>
      <c r="AA1121" s="6">
        <f t="shared" si="178"/>
        <v>16</v>
      </c>
      <c r="AB1121" t="str">
        <f t="shared" si="179"/>
        <v>Sunday</v>
      </c>
    </row>
    <row r="1122" spans="1:28" x14ac:dyDescent="0.25">
      <c r="A1122" s="3" t="s">
        <v>2821</v>
      </c>
      <c r="B1122" t="s">
        <v>2822</v>
      </c>
      <c r="C1122" s="3" t="s">
        <v>2822</v>
      </c>
      <c r="D1122" s="6">
        <v>0</v>
      </c>
      <c r="E1122" s="6">
        <v>101</v>
      </c>
      <c r="F1122" s="6">
        <f t="shared" si="170"/>
        <v>1</v>
      </c>
      <c r="G1122" s="6">
        <f t="shared" si="171"/>
        <v>41</v>
      </c>
      <c r="H1122" s="6" t="str" cm="1">
        <f t="array" ref="H1122">_xlfn.IFS(E1122&lt;=80,"Series",E1122&lt;=120,"TV Movie",E1122&gt;120,"Long Movie")</f>
        <v>TV Movie</v>
      </c>
      <c r="I1122" t="s">
        <v>132</v>
      </c>
      <c r="J1122" t="s">
        <v>145</v>
      </c>
      <c r="K1122" t="s">
        <v>8157</v>
      </c>
      <c r="L1122" s="5">
        <v>7.1</v>
      </c>
      <c r="M1122" t="str" cm="1">
        <f t="array" ref="M1122">_xlfn.IFS(L1122&lt;=2,"Flop",L1122&lt;=5,"Average",L1122&lt;=7,"Hit",L1122&lt;=9,"Superhit",L1122&gt;9,"BlockBuster")</f>
        <v>Superhit</v>
      </c>
      <c r="N1122" s="6">
        <v>189494</v>
      </c>
      <c r="O1122" s="6" t="str" cm="1">
        <f t="array" ref="O1122">_xlfn.IFS(N1122&lt;=100000,"Low",N1122&lt;=500000,"Median",N1122&lt;=1500000,"High",N1122&gt;1500000,"Very High")</f>
        <v>Median</v>
      </c>
      <c r="P1122">
        <v>30000000</v>
      </c>
      <c r="Q1122">
        <v>130549455</v>
      </c>
      <c r="R1122">
        <f t="shared" si="172"/>
        <v>100549455</v>
      </c>
      <c r="S1122" t="str">
        <f t="shared" si="173"/>
        <v>Profit</v>
      </c>
      <c r="T1122" s="1">
        <v>37372</v>
      </c>
      <c r="U1122" t="s">
        <v>2823</v>
      </c>
      <c r="V1122" s="14">
        <v>37372</v>
      </c>
      <c r="W1122" t="str">
        <f t="shared" si="174"/>
        <v>April</v>
      </c>
      <c r="X1122" s="4" t="str">
        <f t="shared" si="175"/>
        <v>2002</v>
      </c>
      <c r="Y1122" s="6">
        <f t="shared" si="176"/>
        <v>2002</v>
      </c>
      <c r="Z1122" s="4" t="str">
        <f t="shared" si="177"/>
        <v>26</v>
      </c>
      <c r="AA1122" s="6">
        <f t="shared" si="178"/>
        <v>26</v>
      </c>
      <c r="AB1122" t="str">
        <f t="shared" si="179"/>
        <v>Friday</v>
      </c>
    </row>
    <row r="1123" spans="1:28" x14ac:dyDescent="0.25">
      <c r="A1123" s="3" t="s">
        <v>2824</v>
      </c>
      <c r="B1123" t="s">
        <v>2825</v>
      </c>
      <c r="C1123" s="3" t="s">
        <v>2825</v>
      </c>
      <c r="D1123" s="6">
        <v>0</v>
      </c>
      <c r="E1123" s="6">
        <v>178</v>
      </c>
      <c r="F1123" s="6">
        <f t="shared" si="170"/>
        <v>2</v>
      </c>
      <c r="G1123" s="6">
        <f t="shared" si="171"/>
        <v>58</v>
      </c>
      <c r="H1123" s="6" t="str" cm="1">
        <f t="array" ref="H1123">_xlfn.IFS(E1123&lt;=80,"Series",E1123&lt;=120,"TV Movie",E1123&gt;120,"Long Movie")</f>
        <v>Long Movie</v>
      </c>
      <c r="I1123" t="s">
        <v>8162</v>
      </c>
      <c r="J1123" t="s">
        <v>145</v>
      </c>
      <c r="K1123" t="s">
        <v>5802</v>
      </c>
      <c r="L1123" s="5">
        <v>8</v>
      </c>
      <c r="M1123" t="str" cm="1">
        <f t="array" ref="M1123">_xlfn.IFS(L1123&lt;=2,"Flop",L1123&lt;=5,"Average",L1123&lt;=7,"Hit",L1123&lt;=9,"Superhit",L1123&gt;9,"BlockBuster")</f>
        <v>Superhit</v>
      </c>
      <c r="N1123" s="6">
        <v>155869</v>
      </c>
      <c r="O1123" s="6" t="str" cm="1">
        <f t="array" ref="O1123">_xlfn.IFS(N1123&lt;=100000,"Low",N1123&lt;=500000,"Median",N1123&lt;=1500000,"High",N1123&gt;1500000,"Very High")</f>
        <v>Median</v>
      </c>
      <c r="P1123">
        <v>10000000</v>
      </c>
      <c r="Q1123">
        <v>16690617</v>
      </c>
      <c r="R1123">
        <f t="shared" si="172"/>
        <v>6690617</v>
      </c>
      <c r="S1123" t="str">
        <f t="shared" si="173"/>
        <v>Profit</v>
      </c>
      <c r="T1123" s="1">
        <v>37760</v>
      </c>
      <c r="U1123" t="s">
        <v>2310</v>
      </c>
      <c r="V1123" s="14">
        <v>37760</v>
      </c>
      <c r="W1123" t="str">
        <f t="shared" si="174"/>
        <v>May</v>
      </c>
      <c r="X1123" s="4" t="str">
        <f t="shared" si="175"/>
        <v>2003</v>
      </c>
      <c r="Y1123" s="6">
        <f t="shared" si="176"/>
        <v>2003</v>
      </c>
      <c r="Z1123" s="4" t="str">
        <f t="shared" si="177"/>
        <v>19</v>
      </c>
      <c r="AA1123" s="6">
        <f t="shared" si="178"/>
        <v>19</v>
      </c>
      <c r="AB1123" t="str">
        <f t="shared" si="179"/>
        <v>Monday</v>
      </c>
    </row>
    <row r="1124" spans="1:28" x14ac:dyDescent="0.25">
      <c r="A1124" s="3" t="s">
        <v>2826</v>
      </c>
      <c r="B1124" t="s">
        <v>2827</v>
      </c>
      <c r="C1124" s="3" t="s">
        <v>2827</v>
      </c>
      <c r="D1124" s="6">
        <v>0</v>
      </c>
      <c r="E1124" s="6">
        <v>132</v>
      </c>
      <c r="F1124" s="6">
        <f t="shared" si="170"/>
        <v>2</v>
      </c>
      <c r="G1124" s="6">
        <f t="shared" si="171"/>
        <v>12</v>
      </c>
      <c r="H1124" s="6" t="str" cm="1">
        <f t="array" ref="H1124">_xlfn.IFS(E1124&lt;=80,"Series",E1124&lt;=120,"TV Movie",E1124&gt;120,"Long Movie")</f>
        <v>Long Movie</v>
      </c>
      <c r="I1124" t="s">
        <v>145</v>
      </c>
      <c r="J1124" t="s">
        <v>5802</v>
      </c>
      <c r="K1124" t="s">
        <v>5802</v>
      </c>
      <c r="L1124" s="5">
        <v>7.6</v>
      </c>
      <c r="M1124" t="str" cm="1">
        <f t="array" ref="M1124">_xlfn.IFS(L1124&lt;=2,"Flop",L1124&lt;=5,"Average",L1124&lt;=7,"Hit",L1124&lt;=9,"Superhit",L1124&gt;9,"BlockBuster")</f>
        <v>Superhit</v>
      </c>
      <c r="N1124" s="6">
        <v>153780</v>
      </c>
      <c r="O1124" s="6" t="str" cm="1">
        <f t="array" ref="O1124">_xlfn.IFS(N1124&lt;=100000,"Low",N1124&lt;=500000,"Median",N1124&lt;=1500000,"High",N1124&gt;1500000,"Very High")</f>
        <v>Median</v>
      </c>
      <c r="P1124">
        <v>22000000</v>
      </c>
      <c r="Q1124">
        <v>97818139</v>
      </c>
      <c r="R1124">
        <f t="shared" si="172"/>
        <v>75818139</v>
      </c>
      <c r="S1124" t="str">
        <f t="shared" si="173"/>
        <v>Profit</v>
      </c>
      <c r="T1124" s="1">
        <v>37228</v>
      </c>
      <c r="U1124" t="s">
        <v>2828</v>
      </c>
      <c r="V1124" s="14">
        <v>37228</v>
      </c>
      <c r="W1124" t="str">
        <f t="shared" si="174"/>
        <v>December</v>
      </c>
      <c r="X1124" s="4" t="str">
        <f t="shared" si="175"/>
        <v>2001</v>
      </c>
      <c r="Y1124" s="6">
        <f t="shared" si="176"/>
        <v>2001</v>
      </c>
      <c r="Z1124" s="4" t="str">
        <f t="shared" si="177"/>
        <v>3</v>
      </c>
      <c r="AA1124" s="6">
        <f t="shared" si="178"/>
        <v>3</v>
      </c>
      <c r="AB1124" t="str">
        <f t="shared" si="179"/>
        <v>Monday</v>
      </c>
    </row>
    <row r="1125" spans="1:28" x14ac:dyDescent="0.25">
      <c r="A1125" s="3" t="s">
        <v>2829</v>
      </c>
      <c r="B1125" t="s">
        <v>2830</v>
      </c>
      <c r="C1125" s="3" t="s">
        <v>2830</v>
      </c>
      <c r="D1125" s="6">
        <v>0</v>
      </c>
      <c r="E1125" s="6">
        <v>92</v>
      </c>
      <c r="F1125" s="6">
        <f t="shared" si="170"/>
        <v>1</v>
      </c>
      <c r="G1125" s="6">
        <f t="shared" si="171"/>
        <v>32</v>
      </c>
      <c r="H1125" s="6" t="str" cm="1">
        <f t="array" ref="H1125">_xlfn.IFS(E1125&lt;=80,"Series",E1125&lt;=120,"TV Movie",E1125&gt;120,"Long Movie")</f>
        <v>TV Movie</v>
      </c>
      <c r="I1125" t="s">
        <v>5529</v>
      </c>
      <c r="J1125" t="s">
        <v>8158</v>
      </c>
      <c r="K1125" t="s">
        <v>8156</v>
      </c>
      <c r="L1125" s="5">
        <v>5.5</v>
      </c>
      <c r="M1125" t="str" cm="1">
        <f t="array" ref="M1125">_xlfn.IFS(L1125&lt;=2,"Flop",L1125&lt;=5,"Average",L1125&lt;=7,"Hit",L1125&lt;=9,"Superhit",L1125&gt;9,"BlockBuster")</f>
        <v>Hit</v>
      </c>
      <c r="N1125" s="6">
        <v>143726</v>
      </c>
      <c r="O1125" s="6" t="str" cm="1">
        <f t="array" ref="O1125">_xlfn.IFS(N1125&lt;=100000,"Low",N1125&lt;=500000,"Median",N1125&lt;=1500000,"High",N1125&gt;1500000,"Very High")</f>
        <v>Median</v>
      </c>
      <c r="P1125">
        <v>60000000</v>
      </c>
      <c r="Q1125">
        <v>180630907</v>
      </c>
      <c r="R1125">
        <f t="shared" si="172"/>
        <v>120630907</v>
      </c>
      <c r="S1125" t="str">
        <f t="shared" si="173"/>
        <v>Profit</v>
      </c>
      <c r="T1125" s="1">
        <v>37361</v>
      </c>
      <c r="U1125" t="s">
        <v>714</v>
      </c>
      <c r="V1125" s="14">
        <v>37361</v>
      </c>
      <c r="W1125" t="str">
        <f t="shared" si="174"/>
        <v>April</v>
      </c>
      <c r="X1125" s="4" t="str">
        <f t="shared" si="175"/>
        <v>2002</v>
      </c>
      <c r="Y1125" s="6">
        <f t="shared" si="176"/>
        <v>2002</v>
      </c>
      <c r="Z1125" s="4" t="str">
        <f t="shared" si="177"/>
        <v>15</v>
      </c>
      <c r="AA1125" s="6">
        <f t="shared" si="178"/>
        <v>15</v>
      </c>
      <c r="AB1125" t="str">
        <f t="shared" si="179"/>
        <v>Monday</v>
      </c>
    </row>
    <row r="1126" spans="1:28" x14ac:dyDescent="0.25">
      <c r="A1126" s="3" t="s">
        <v>2831</v>
      </c>
      <c r="B1126" t="s">
        <v>2832</v>
      </c>
      <c r="C1126" s="3" t="s">
        <v>2832</v>
      </c>
      <c r="D1126" s="6">
        <v>0</v>
      </c>
      <c r="E1126" s="6">
        <v>89</v>
      </c>
      <c r="F1126" s="6">
        <f t="shared" si="170"/>
        <v>1</v>
      </c>
      <c r="G1126" s="6">
        <f t="shared" si="171"/>
        <v>29</v>
      </c>
      <c r="H1126" s="6" t="str" cm="1">
        <f t="array" ref="H1126">_xlfn.IFS(E1126&lt;=80,"Series",E1126&lt;=120,"TV Movie",E1126&gt;120,"Long Movie")</f>
        <v>TV Movie</v>
      </c>
      <c r="I1126" t="s">
        <v>132</v>
      </c>
      <c r="J1126" t="s">
        <v>5802</v>
      </c>
      <c r="K1126" t="s">
        <v>5802</v>
      </c>
      <c r="L1126" s="5">
        <v>5.7</v>
      </c>
      <c r="M1126" t="str" cm="1">
        <f t="array" ref="M1126">_xlfn.IFS(L1126&lt;=2,"Flop",L1126&lt;=5,"Average",L1126&lt;=7,"Hit",L1126&lt;=9,"Superhit",L1126&gt;9,"BlockBuster")</f>
        <v>Hit</v>
      </c>
      <c r="N1126" s="6">
        <v>112990</v>
      </c>
      <c r="O1126" s="6" t="str" cm="1">
        <f t="array" ref="O1126">_xlfn.IFS(N1126&lt;=100000,"Low",N1126&lt;=500000,"Median",N1126&lt;=1500000,"High",N1126&gt;1500000,"Very High")</f>
        <v>Median</v>
      </c>
      <c r="P1126">
        <v>15000000</v>
      </c>
      <c r="Q1126">
        <v>66468985</v>
      </c>
      <c r="R1126">
        <f t="shared" si="172"/>
        <v>51468985</v>
      </c>
      <c r="S1126" t="str">
        <f t="shared" si="173"/>
        <v>Profit</v>
      </c>
      <c r="T1126">
        <v>2001</v>
      </c>
      <c r="U1126" t="s">
        <v>2833</v>
      </c>
      <c r="V1126" s="14">
        <v>2001</v>
      </c>
      <c r="W1126" t="str">
        <f t="shared" si="174"/>
        <v>June</v>
      </c>
      <c r="X1126" s="4" t="str">
        <f t="shared" si="175"/>
        <v>1905</v>
      </c>
      <c r="Y1126" s="6">
        <f t="shared" si="176"/>
        <v>1905</v>
      </c>
      <c r="Z1126" s="4" t="str">
        <f t="shared" si="177"/>
        <v>23</v>
      </c>
      <c r="AA1126" s="6">
        <f t="shared" si="178"/>
        <v>23</v>
      </c>
      <c r="AB1126" t="str">
        <f t="shared" si="179"/>
        <v>Friday</v>
      </c>
    </row>
    <row r="1127" spans="1:28" x14ac:dyDescent="0.25">
      <c r="A1127" s="3" t="s">
        <v>2834</v>
      </c>
      <c r="B1127" t="s">
        <v>2835</v>
      </c>
      <c r="C1127" s="3" t="s">
        <v>2835</v>
      </c>
      <c r="D1127" s="6">
        <v>0</v>
      </c>
      <c r="E1127" s="6">
        <v>138</v>
      </c>
      <c r="F1127" s="6">
        <f t="shared" si="170"/>
        <v>2</v>
      </c>
      <c r="G1127" s="6">
        <f t="shared" si="171"/>
        <v>18</v>
      </c>
      <c r="H1127" s="6" t="str" cm="1">
        <f t="array" ref="H1127">_xlfn.IFS(E1127&lt;=80,"Series",E1127&lt;=120,"TV Movie",E1127&gt;120,"Long Movie")</f>
        <v>Long Movie</v>
      </c>
      <c r="I1127" t="s">
        <v>5529</v>
      </c>
      <c r="J1127" t="s">
        <v>145</v>
      </c>
      <c r="K1127" t="s">
        <v>8167</v>
      </c>
      <c r="L1127" s="5">
        <v>7.2</v>
      </c>
      <c r="M1127" t="str" cm="1">
        <f t="array" ref="M1127">_xlfn.IFS(L1127&lt;=2,"Flop",L1127&lt;=5,"Average",L1127&lt;=7,"Hit",L1127&lt;=9,"Superhit",L1127&gt;9,"BlockBuster")</f>
        <v>Superhit</v>
      </c>
      <c r="N1127" s="6">
        <v>148790</v>
      </c>
      <c r="O1127" s="6" t="str" cm="1">
        <f t="array" ref="O1127">_xlfn.IFS(N1127&lt;=100000,"Low",N1127&lt;=500000,"Median",N1127&lt;=1500000,"High",N1127&gt;1500000,"Very High")</f>
        <v>Median</v>
      </c>
      <c r="P1127">
        <v>75000000</v>
      </c>
      <c r="Q1127">
        <v>115374915</v>
      </c>
      <c r="R1127">
        <f t="shared" si="172"/>
        <v>40374915</v>
      </c>
      <c r="S1127" t="str">
        <f t="shared" si="173"/>
        <v>Profit</v>
      </c>
      <c r="T1127" s="1">
        <v>37312</v>
      </c>
      <c r="U1127" t="s">
        <v>1945</v>
      </c>
      <c r="V1127" s="14">
        <v>37312</v>
      </c>
      <c r="W1127" t="str">
        <f t="shared" si="174"/>
        <v>February</v>
      </c>
      <c r="X1127" s="4" t="str">
        <f t="shared" si="175"/>
        <v>2002</v>
      </c>
      <c r="Y1127" s="6">
        <f t="shared" si="176"/>
        <v>2002</v>
      </c>
      <c r="Z1127" s="4" t="str">
        <f t="shared" si="177"/>
        <v>25</v>
      </c>
      <c r="AA1127" s="6">
        <f t="shared" si="178"/>
        <v>25</v>
      </c>
      <c r="AB1127" t="str">
        <f t="shared" si="179"/>
        <v>Monday</v>
      </c>
    </row>
    <row r="1128" spans="1:28" x14ac:dyDescent="0.25">
      <c r="A1128" s="3" t="s">
        <v>2836</v>
      </c>
      <c r="B1128" t="s">
        <v>2837</v>
      </c>
      <c r="C1128" s="3" t="s">
        <v>2837</v>
      </c>
      <c r="D1128" s="6">
        <v>0</v>
      </c>
      <c r="E1128" s="6">
        <v>93</v>
      </c>
      <c r="F1128" s="6">
        <f t="shared" si="170"/>
        <v>1</v>
      </c>
      <c r="G1128" s="6">
        <f t="shared" si="171"/>
        <v>33</v>
      </c>
      <c r="H1128" s="6" t="str" cm="1">
        <f t="array" ref="H1128">_xlfn.IFS(E1128&lt;=80,"Series",E1128&lt;=120,"TV Movie",E1128&gt;120,"Long Movie")</f>
        <v>TV Movie</v>
      </c>
      <c r="I1128" t="s">
        <v>132</v>
      </c>
      <c r="J1128" t="s">
        <v>8156</v>
      </c>
      <c r="K1128" t="s">
        <v>5802</v>
      </c>
      <c r="L1128" s="5">
        <v>6.2</v>
      </c>
      <c r="M1128" t="str" cm="1">
        <f t="array" ref="M1128">_xlfn.IFS(L1128&lt;=2,"Flop",L1128&lt;=5,"Average",L1128&lt;=7,"Hit",L1128&lt;=9,"Superhit",L1128&gt;9,"BlockBuster")</f>
        <v>Hit</v>
      </c>
      <c r="N1128" s="6">
        <v>60943</v>
      </c>
      <c r="O1128" s="6" t="str" cm="1">
        <f t="array" ref="O1128">_xlfn.IFS(N1128&lt;=100000,"Low",N1128&lt;=500000,"Median",N1128&lt;=1500000,"High",N1128&gt;1500000,"Very High")</f>
        <v>Low</v>
      </c>
      <c r="P1128">
        <v>20000000</v>
      </c>
      <c r="Q1128">
        <v>31283740</v>
      </c>
      <c r="R1128">
        <f t="shared" si="172"/>
        <v>11283740</v>
      </c>
      <c r="S1128" t="str">
        <f t="shared" si="173"/>
        <v>Profit</v>
      </c>
      <c r="T1128" s="1">
        <v>37242</v>
      </c>
      <c r="U1128" t="s">
        <v>2838</v>
      </c>
      <c r="V1128" s="14">
        <v>37242</v>
      </c>
      <c r="W1128" t="str">
        <f t="shared" si="174"/>
        <v>December</v>
      </c>
      <c r="X1128" s="4" t="str">
        <f t="shared" si="175"/>
        <v>2001</v>
      </c>
      <c r="Y1128" s="6">
        <f t="shared" si="176"/>
        <v>2001</v>
      </c>
      <c r="Z1128" s="4" t="str">
        <f t="shared" si="177"/>
        <v>17</v>
      </c>
      <c r="AA1128" s="6">
        <f t="shared" si="178"/>
        <v>17</v>
      </c>
      <c r="AB1128" t="str">
        <f t="shared" si="179"/>
        <v>Monday</v>
      </c>
    </row>
    <row r="1129" spans="1:28" x14ac:dyDescent="0.25">
      <c r="A1129" s="3" t="s">
        <v>2839</v>
      </c>
      <c r="B1129" t="s">
        <v>2840</v>
      </c>
      <c r="C1129" s="3" t="s">
        <v>2840</v>
      </c>
      <c r="D1129" s="6">
        <v>0</v>
      </c>
      <c r="E1129" s="6">
        <v>118</v>
      </c>
      <c r="F1129" s="6">
        <f t="shared" si="170"/>
        <v>1</v>
      </c>
      <c r="G1129" s="6">
        <f t="shared" si="171"/>
        <v>58</v>
      </c>
      <c r="H1129" s="6" t="str" cm="1">
        <f t="array" ref="H1129">_xlfn.IFS(E1129&lt;=80,"Series",E1129&lt;=120,"TV Movie",E1129&gt;120,"Long Movie")</f>
        <v>TV Movie</v>
      </c>
      <c r="I1129" t="s">
        <v>145</v>
      </c>
      <c r="J1129" t="s">
        <v>8166</v>
      </c>
      <c r="K1129" t="s">
        <v>3857</v>
      </c>
      <c r="L1129" s="5">
        <v>7.2</v>
      </c>
      <c r="M1129" t="str" cm="1">
        <f t="array" ref="M1129">_xlfn.IFS(L1129&lt;=2,"Flop",L1129&lt;=5,"Average",L1129&lt;=7,"Hit",L1129&lt;=9,"Superhit",L1129&gt;9,"BlockBuster")</f>
        <v>Superhit</v>
      </c>
      <c r="N1129" s="6">
        <v>312127</v>
      </c>
      <c r="O1129" s="6" t="str" cm="1">
        <f t="array" ref="O1129">_xlfn.IFS(N1129&lt;=100000,"Low",N1129&lt;=500000,"Median",N1129&lt;=1500000,"High",N1129&gt;1500000,"Very High")</f>
        <v>Median</v>
      </c>
      <c r="P1129">
        <v>46000000</v>
      </c>
      <c r="Q1129">
        <v>113758770</v>
      </c>
      <c r="R1129">
        <f t="shared" si="172"/>
        <v>67758770</v>
      </c>
      <c r="S1129" t="str">
        <f t="shared" si="173"/>
        <v>Profit</v>
      </c>
      <c r="T1129" s="1">
        <v>37379</v>
      </c>
      <c r="U1129" t="s">
        <v>2229</v>
      </c>
      <c r="V1129" s="14">
        <v>37379</v>
      </c>
      <c r="W1129" t="str">
        <f t="shared" si="174"/>
        <v>May</v>
      </c>
      <c r="X1129" s="4" t="str">
        <f t="shared" si="175"/>
        <v>2002</v>
      </c>
      <c r="Y1129" s="6">
        <f t="shared" si="176"/>
        <v>2002</v>
      </c>
      <c r="Z1129" s="4" t="str">
        <f t="shared" si="177"/>
        <v>3</v>
      </c>
      <c r="AA1129" s="6">
        <f t="shared" si="178"/>
        <v>3</v>
      </c>
      <c r="AB1129" t="str">
        <f t="shared" si="179"/>
        <v>Friday</v>
      </c>
    </row>
    <row r="1130" spans="1:28" x14ac:dyDescent="0.25">
      <c r="A1130" s="3" t="s">
        <v>2841</v>
      </c>
      <c r="B1130" t="s">
        <v>2842</v>
      </c>
      <c r="C1130" s="3" t="s">
        <v>2842</v>
      </c>
      <c r="D1130" s="6">
        <v>0</v>
      </c>
      <c r="E1130" s="6">
        <v>96</v>
      </c>
      <c r="F1130" s="6">
        <f t="shared" si="170"/>
        <v>1</v>
      </c>
      <c r="G1130" s="6">
        <f t="shared" si="171"/>
        <v>36</v>
      </c>
      <c r="H1130" s="6" t="str" cm="1">
        <f t="array" ref="H1130">_xlfn.IFS(E1130&lt;=80,"Series",E1130&lt;=120,"TV Movie",E1130&gt;120,"Long Movie")</f>
        <v>TV Movie</v>
      </c>
      <c r="I1130" t="s">
        <v>132</v>
      </c>
      <c r="J1130" t="s">
        <v>8157</v>
      </c>
      <c r="K1130" t="s">
        <v>5802</v>
      </c>
      <c r="L1130" s="5">
        <v>5.8</v>
      </c>
      <c r="M1130" t="str" cm="1">
        <f t="array" ref="M1130">_xlfn.IFS(L1130&lt;=2,"Flop",L1130&lt;=5,"Average",L1130&lt;=7,"Hit",L1130&lt;=9,"Superhit",L1130&gt;9,"BlockBuster")</f>
        <v>Hit</v>
      </c>
      <c r="N1130" s="6">
        <v>150183</v>
      </c>
      <c r="O1130" s="6" t="str" cm="1">
        <f t="array" ref="O1130">_xlfn.IFS(N1130&lt;=100000,"Low",N1130&lt;=500000,"Median",N1130&lt;=1500000,"High",N1130&gt;1500000,"Very High")</f>
        <v>Median</v>
      </c>
      <c r="P1130">
        <v>50000000</v>
      </c>
      <c r="Q1130">
        <v>171269535</v>
      </c>
      <c r="R1130">
        <f t="shared" si="172"/>
        <v>121269535</v>
      </c>
      <c r="S1130" t="str">
        <f t="shared" si="173"/>
        <v>Profit</v>
      </c>
      <c r="T1130" s="1">
        <v>37435</v>
      </c>
      <c r="U1130" t="s">
        <v>2393</v>
      </c>
      <c r="V1130" s="14">
        <v>37435</v>
      </c>
      <c r="W1130" t="str">
        <f t="shared" si="174"/>
        <v>June</v>
      </c>
      <c r="X1130" s="4" t="str">
        <f t="shared" si="175"/>
        <v>2002</v>
      </c>
      <c r="Y1130" s="6">
        <f t="shared" si="176"/>
        <v>2002</v>
      </c>
      <c r="Z1130" s="4" t="str">
        <f t="shared" si="177"/>
        <v>28</v>
      </c>
      <c r="AA1130" s="6">
        <f t="shared" si="178"/>
        <v>28</v>
      </c>
      <c r="AB1130" t="str">
        <f t="shared" si="179"/>
        <v>Friday</v>
      </c>
    </row>
    <row r="1131" spans="1:28" x14ac:dyDescent="0.25">
      <c r="A1131" s="3" t="s">
        <v>2843</v>
      </c>
      <c r="B1131" t="s">
        <v>2844</v>
      </c>
      <c r="C1131" s="3" t="s">
        <v>2844</v>
      </c>
      <c r="D1131" s="6">
        <v>0</v>
      </c>
      <c r="E1131" s="6">
        <v>105</v>
      </c>
      <c r="F1131" s="6">
        <f t="shared" si="170"/>
        <v>1</v>
      </c>
      <c r="G1131" s="6">
        <f t="shared" si="171"/>
        <v>45</v>
      </c>
      <c r="H1131" s="6" t="str" cm="1">
        <f t="array" ref="H1131">_xlfn.IFS(E1131&lt;=80,"Series",E1131&lt;=120,"TV Movie",E1131&gt;120,"Long Movie")</f>
        <v>TV Movie</v>
      </c>
      <c r="I1131" t="s">
        <v>5529</v>
      </c>
      <c r="J1131" t="s">
        <v>83</v>
      </c>
      <c r="K1131" t="s">
        <v>3857</v>
      </c>
      <c r="L1131" s="5">
        <v>6.8</v>
      </c>
      <c r="M1131" t="str" cm="1">
        <f t="array" ref="M1131">_xlfn.IFS(L1131&lt;=2,"Flop",L1131&lt;=5,"Average",L1131&lt;=7,"Hit",L1131&lt;=9,"Superhit",L1131&gt;9,"BlockBuster")</f>
        <v>Hit</v>
      </c>
      <c r="N1131" s="6">
        <v>64566</v>
      </c>
      <c r="O1131" s="6" t="str" cm="1">
        <f t="array" ref="O1131">_xlfn.IFS(N1131&lt;=100000,"Low",N1131&lt;=500000,"Median",N1131&lt;=1500000,"High",N1131&gt;1500000,"Very High")</f>
        <v>Low</v>
      </c>
      <c r="P1131">
        <v>2000000</v>
      </c>
      <c r="Q1131">
        <v>3537283</v>
      </c>
      <c r="R1131">
        <f t="shared" si="172"/>
        <v>1537283</v>
      </c>
      <c r="S1131" t="str">
        <f t="shared" si="173"/>
        <v>Profit</v>
      </c>
      <c r="T1131" s="1">
        <v>37337</v>
      </c>
      <c r="U1131" t="s">
        <v>2845</v>
      </c>
      <c r="V1131" s="14">
        <v>37337</v>
      </c>
      <c r="W1131" t="str">
        <f t="shared" si="174"/>
        <v>March</v>
      </c>
      <c r="X1131" s="4" t="str">
        <f t="shared" si="175"/>
        <v>2002</v>
      </c>
      <c r="Y1131" s="6">
        <f t="shared" si="176"/>
        <v>2002</v>
      </c>
      <c r="Z1131" s="4" t="str">
        <f t="shared" si="177"/>
        <v>22</v>
      </c>
      <c r="AA1131" s="6">
        <f t="shared" si="178"/>
        <v>22</v>
      </c>
      <c r="AB1131" t="str">
        <f t="shared" si="179"/>
        <v>Friday</v>
      </c>
    </row>
    <row r="1132" spans="1:28" x14ac:dyDescent="0.25">
      <c r="A1132" s="3" t="s">
        <v>2846</v>
      </c>
      <c r="B1132" t="s">
        <v>2847</v>
      </c>
      <c r="C1132" s="3" t="s">
        <v>2847</v>
      </c>
      <c r="D1132" s="6">
        <v>0</v>
      </c>
      <c r="E1132" s="6">
        <v>137</v>
      </c>
      <c r="F1132" s="6">
        <f t="shared" si="170"/>
        <v>2</v>
      </c>
      <c r="G1132" s="6">
        <f t="shared" si="171"/>
        <v>17</v>
      </c>
      <c r="H1132" s="6" t="str" cm="1">
        <f t="array" ref="H1132">_xlfn.IFS(E1132&lt;=80,"Series",E1132&lt;=120,"TV Movie",E1132&gt;120,"Long Movie")</f>
        <v>Long Movie</v>
      </c>
      <c r="I1132" t="s">
        <v>132</v>
      </c>
      <c r="J1132" t="s">
        <v>145</v>
      </c>
      <c r="K1132" t="s">
        <v>8166</v>
      </c>
      <c r="L1132" s="5">
        <v>7.2</v>
      </c>
      <c r="M1132" t="str" cm="1">
        <f t="array" ref="M1132">_xlfn.IFS(L1132&lt;=2,"Flop",L1132&lt;=5,"Average",L1132&lt;=7,"Hit",L1132&lt;=9,"Superhit",L1132&gt;9,"BlockBuster")</f>
        <v>Superhit</v>
      </c>
      <c r="N1132" s="6">
        <v>92204</v>
      </c>
      <c r="O1132" s="6" t="str" cm="1">
        <f t="array" ref="O1132">_xlfn.IFS(N1132&lt;=100000,"Low",N1132&lt;=500000,"Median",N1132&lt;=1500000,"High",N1132&gt;1500000,"Very High")</f>
        <v>Low</v>
      </c>
      <c r="P1132">
        <v>19800000</v>
      </c>
      <c r="Q1132">
        <v>87754044</v>
      </c>
      <c r="R1132">
        <f t="shared" si="172"/>
        <v>67954044</v>
      </c>
      <c r="S1132" t="str">
        <f t="shared" si="173"/>
        <v>Profit</v>
      </c>
      <c r="T1132" s="1">
        <v>37202</v>
      </c>
      <c r="U1132" t="s">
        <v>23</v>
      </c>
      <c r="V1132" s="14">
        <v>37202</v>
      </c>
      <c r="W1132" t="str">
        <f t="shared" si="174"/>
        <v>November</v>
      </c>
      <c r="X1132" s="4" t="str">
        <f t="shared" si="175"/>
        <v>2001</v>
      </c>
      <c r="Y1132" s="6">
        <f t="shared" si="176"/>
        <v>2001</v>
      </c>
      <c r="Z1132" s="4" t="str">
        <f t="shared" si="177"/>
        <v>7</v>
      </c>
      <c r="AA1132" s="6">
        <f t="shared" si="178"/>
        <v>7</v>
      </c>
      <c r="AB1132" t="str">
        <f t="shared" si="179"/>
        <v>Wednesday</v>
      </c>
    </row>
    <row r="1133" spans="1:28" x14ac:dyDescent="0.25">
      <c r="A1133" s="3" t="s">
        <v>2848</v>
      </c>
      <c r="B1133" t="s">
        <v>2849</v>
      </c>
      <c r="C1133" s="3" t="s">
        <v>2849</v>
      </c>
      <c r="D1133" s="6">
        <v>0</v>
      </c>
      <c r="E1133" s="6">
        <v>101</v>
      </c>
      <c r="F1133" s="6">
        <f t="shared" si="170"/>
        <v>1</v>
      </c>
      <c r="G1133" s="6">
        <f t="shared" si="171"/>
        <v>41</v>
      </c>
      <c r="H1133" s="6" t="str" cm="1">
        <f t="array" ref="H1133">_xlfn.IFS(E1133&lt;=80,"Series",E1133&lt;=120,"TV Movie",E1133&gt;120,"Long Movie")</f>
        <v>TV Movie</v>
      </c>
      <c r="I1133" t="s">
        <v>145</v>
      </c>
      <c r="J1133" t="s">
        <v>8157</v>
      </c>
      <c r="K1133" t="s">
        <v>5802</v>
      </c>
      <c r="L1133" s="5">
        <v>7.3</v>
      </c>
      <c r="M1133" t="str" cm="1">
        <f t="array" ref="M1133">_xlfn.IFS(L1133&lt;=2,"Flop",L1133&lt;=5,"Average",L1133&lt;=7,"Hit",L1133&lt;=9,"Superhit",L1133&gt;9,"BlockBuster")</f>
        <v>Superhit</v>
      </c>
      <c r="N1133" s="6">
        <v>218374</v>
      </c>
      <c r="O1133" s="6" t="str" cm="1">
        <f t="array" ref="O1133">_xlfn.IFS(N1133&lt;=100000,"Low",N1133&lt;=500000,"Median",N1133&lt;=1500000,"High",N1133&gt;1500000,"Very High")</f>
        <v>Median</v>
      </c>
      <c r="P1133">
        <v>11800000</v>
      </c>
      <c r="Q1133">
        <v>47494916</v>
      </c>
      <c r="R1133">
        <f t="shared" si="172"/>
        <v>35694916</v>
      </c>
      <c r="S1133" t="str">
        <f t="shared" si="173"/>
        <v>Profit</v>
      </c>
      <c r="T1133" s="1">
        <v>37279</v>
      </c>
      <c r="U1133" t="s">
        <v>2468</v>
      </c>
      <c r="V1133" s="14">
        <v>37279</v>
      </c>
      <c r="W1133" t="str">
        <f t="shared" si="174"/>
        <v>January</v>
      </c>
      <c r="X1133" s="4" t="str">
        <f t="shared" si="175"/>
        <v>2002</v>
      </c>
      <c r="Y1133" s="6">
        <f t="shared" si="176"/>
        <v>2002</v>
      </c>
      <c r="Z1133" s="4" t="str">
        <f t="shared" si="177"/>
        <v>23</v>
      </c>
      <c r="AA1133" s="6">
        <f t="shared" si="178"/>
        <v>23</v>
      </c>
      <c r="AB1133" t="str">
        <f t="shared" si="179"/>
        <v>Wednesday</v>
      </c>
    </row>
    <row r="1134" spans="1:28" x14ac:dyDescent="0.25">
      <c r="A1134" s="3" t="s">
        <v>2850</v>
      </c>
      <c r="B1134" t="s">
        <v>2851</v>
      </c>
      <c r="C1134" s="3" t="s">
        <v>2851</v>
      </c>
      <c r="D1134" s="6">
        <v>0</v>
      </c>
      <c r="E1134" s="6">
        <v>92</v>
      </c>
      <c r="F1134" s="6">
        <f t="shared" si="170"/>
        <v>1</v>
      </c>
      <c r="G1134" s="6">
        <f t="shared" si="171"/>
        <v>32</v>
      </c>
      <c r="H1134" s="6" t="str" cm="1">
        <f t="array" ref="H1134">_xlfn.IFS(E1134&lt;=80,"Series",E1134&lt;=120,"TV Movie",E1134&gt;120,"Long Movie")</f>
        <v>TV Movie</v>
      </c>
      <c r="I1134" t="s">
        <v>132</v>
      </c>
      <c r="J1134" t="s">
        <v>8156</v>
      </c>
      <c r="K1134" t="s">
        <v>83</v>
      </c>
      <c r="L1134" s="5">
        <v>6.9</v>
      </c>
      <c r="M1134" t="str" cm="1">
        <f t="array" ref="M1134">_xlfn.IFS(L1134&lt;=2,"Flop",L1134&lt;=5,"Average",L1134&lt;=7,"Hit",L1134&lt;=9,"Superhit",L1134&gt;9,"BlockBuster")</f>
        <v>Hit</v>
      </c>
      <c r="N1134" s="6">
        <v>50877</v>
      </c>
      <c r="O1134" s="6" t="str" cm="1">
        <f t="array" ref="O1134">_xlfn.IFS(N1134&lt;=100000,"Low",N1134&lt;=500000,"Median",N1134&lt;=1500000,"High",N1134&gt;1500000,"Very High")</f>
        <v>Low</v>
      </c>
      <c r="P1134">
        <v>1000000</v>
      </c>
      <c r="Q1134">
        <v>1239183</v>
      </c>
      <c r="R1134">
        <f t="shared" si="172"/>
        <v>239183</v>
      </c>
      <c r="S1134" t="str">
        <f t="shared" si="173"/>
        <v>Profit</v>
      </c>
      <c r="T1134" s="1">
        <v>37416</v>
      </c>
      <c r="U1134" t="s">
        <v>2852</v>
      </c>
      <c r="V1134" s="14">
        <v>37416</v>
      </c>
      <c r="W1134" t="str">
        <f t="shared" si="174"/>
        <v>June</v>
      </c>
      <c r="X1134" s="4" t="str">
        <f t="shared" si="175"/>
        <v>2002</v>
      </c>
      <c r="Y1134" s="6">
        <f t="shared" si="176"/>
        <v>2002</v>
      </c>
      <c r="Z1134" s="4" t="str">
        <f t="shared" si="177"/>
        <v>9</v>
      </c>
      <c r="AA1134" s="6">
        <f t="shared" si="178"/>
        <v>9</v>
      </c>
      <c r="AB1134" t="str">
        <f t="shared" si="179"/>
        <v>Sunday</v>
      </c>
    </row>
    <row r="1135" spans="1:28" x14ac:dyDescent="0.25">
      <c r="A1135" s="3" t="s">
        <v>2853</v>
      </c>
      <c r="B1135" t="s">
        <v>2854</v>
      </c>
      <c r="C1135" s="3" t="s">
        <v>2854</v>
      </c>
      <c r="D1135" s="6">
        <v>0</v>
      </c>
      <c r="E1135" s="6">
        <v>92</v>
      </c>
      <c r="F1135" s="6">
        <f t="shared" si="170"/>
        <v>1</v>
      </c>
      <c r="G1135" s="6">
        <f t="shared" si="171"/>
        <v>32</v>
      </c>
      <c r="H1135" s="6" t="str" cm="1">
        <f t="array" ref="H1135">_xlfn.IFS(E1135&lt;=80,"Series",E1135&lt;=120,"TV Movie",E1135&gt;120,"Long Movie")</f>
        <v>TV Movie</v>
      </c>
      <c r="I1135" t="s">
        <v>132</v>
      </c>
      <c r="J1135" t="s">
        <v>8157</v>
      </c>
      <c r="K1135" t="s">
        <v>5802</v>
      </c>
      <c r="L1135" s="5">
        <v>6.4</v>
      </c>
      <c r="M1135" t="str" cm="1">
        <f t="array" ref="M1135">_xlfn.IFS(L1135&lt;=2,"Flop",L1135&lt;=5,"Average",L1135&lt;=7,"Hit",L1135&lt;=9,"Superhit",L1135&gt;9,"BlockBuster")</f>
        <v>Hit</v>
      </c>
      <c r="N1135" s="6">
        <v>113821</v>
      </c>
      <c r="O1135" s="6" t="str" cm="1">
        <f t="array" ref="O1135">_xlfn.IFS(N1135&lt;=100000,"Low",N1135&lt;=500000,"Median",N1135&lt;=1500000,"High",N1135&gt;1500000,"Very High")</f>
        <v>Median</v>
      </c>
      <c r="P1135">
        <v>5000000</v>
      </c>
      <c r="Q1135">
        <v>38275483</v>
      </c>
      <c r="R1135">
        <f t="shared" si="172"/>
        <v>33275483</v>
      </c>
      <c r="S1135" t="str">
        <f t="shared" si="173"/>
        <v>Profit</v>
      </c>
      <c r="T1135" s="1">
        <v>37350</v>
      </c>
      <c r="U1135" t="s">
        <v>2855</v>
      </c>
      <c r="V1135" s="14">
        <v>37350</v>
      </c>
      <c r="W1135" t="str">
        <f t="shared" si="174"/>
        <v>April</v>
      </c>
      <c r="X1135" s="4" t="str">
        <f t="shared" si="175"/>
        <v>2002</v>
      </c>
      <c r="Y1135" s="6">
        <f t="shared" si="176"/>
        <v>2002</v>
      </c>
      <c r="Z1135" s="4" t="str">
        <f t="shared" si="177"/>
        <v>4</v>
      </c>
      <c r="AA1135" s="6">
        <f t="shared" si="178"/>
        <v>4</v>
      </c>
      <c r="AB1135" t="str">
        <f t="shared" si="179"/>
        <v>Thursday</v>
      </c>
    </row>
    <row r="1136" spans="1:28" x14ac:dyDescent="0.25">
      <c r="A1136" s="3" t="s">
        <v>2856</v>
      </c>
      <c r="B1136" t="s">
        <v>2857</v>
      </c>
      <c r="C1136" s="3" t="s">
        <v>2857</v>
      </c>
      <c r="D1136" s="6">
        <v>0</v>
      </c>
      <c r="E1136" s="6">
        <v>95</v>
      </c>
      <c r="F1136" s="6">
        <f t="shared" si="170"/>
        <v>1</v>
      </c>
      <c r="G1136" s="6">
        <f t="shared" si="171"/>
        <v>35</v>
      </c>
      <c r="H1136" s="6" t="str" cm="1">
        <f t="array" ref="H1136">_xlfn.IFS(E1136&lt;=80,"Series",E1136&lt;=120,"TV Movie",E1136&gt;120,"Long Movie")</f>
        <v>TV Movie</v>
      </c>
      <c r="I1136" t="s">
        <v>5529</v>
      </c>
      <c r="J1136" t="s">
        <v>132</v>
      </c>
      <c r="K1136" t="s">
        <v>8162</v>
      </c>
      <c r="L1136" s="5">
        <v>5.5</v>
      </c>
      <c r="M1136" t="str" cm="1">
        <f t="array" ref="M1136">_xlfn.IFS(L1136&lt;=2,"Flop",L1136&lt;=5,"Average",L1136&lt;=7,"Hit",L1136&lt;=9,"Superhit",L1136&gt;9,"BlockBuster")</f>
        <v>Hit</v>
      </c>
      <c r="N1136" s="6">
        <v>64617</v>
      </c>
      <c r="O1136" s="6" t="str" cm="1">
        <f t="array" ref="O1136">_xlfn.IFS(N1136&lt;=100000,"Low",N1136&lt;=500000,"Median",N1136&lt;=1500000,"High",N1136&gt;1500000,"Very High")</f>
        <v>Low</v>
      </c>
      <c r="P1136">
        <v>85000000</v>
      </c>
      <c r="Q1136">
        <v>77885672</v>
      </c>
      <c r="R1136">
        <f t="shared" si="172"/>
        <v>-7114328</v>
      </c>
      <c r="S1136" t="str">
        <f t="shared" si="173"/>
        <v>Loss</v>
      </c>
      <c r="T1136" s="1">
        <v>37326</v>
      </c>
      <c r="U1136" t="s">
        <v>2382</v>
      </c>
      <c r="V1136" s="14">
        <v>37326</v>
      </c>
      <c r="W1136" t="str">
        <f t="shared" si="174"/>
        <v>March</v>
      </c>
      <c r="X1136" s="4" t="str">
        <f t="shared" si="175"/>
        <v>2002</v>
      </c>
      <c r="Y1136" s="6">
        <f t="shared" si="176"/>
        <v>2002</v>
      </c>
      <c r="Z1136" s="4" t="str">
        <f t="shared" si="177"/>
        <v>11</v>
      </c>
      <c r="AA1136" s="6">
        <f t="shared" si="178"/>
        <v>11</v>
      </c>
      <c r="AB1136" t="str">
        <f t="shared" si="179"/>
        <v>Monday</v>
      </c>
    </row>
    <row r="1137" spans="1:28" x14ac:dyDescent="0.25">
      <c r="A1137" s="3" t="s">
        <v>2858</v>
      </c>
      <c r="B1137" t="s">
        <v>2859</v>
      </c>
      <c r="C1137" s="3" t="s">
        <v>2859</v>
      </c>
      <c r="D1137" s="6">
        <v>0</v>
      </c>
      <c r="E1137" s="6">
        <v>136</v>
      </c>
      <c r="F1137" s="6">
        <f t="shared" si="170"/>
        <v>2</v>
      </c>
      <c r="G1137" s="6">
        <f t="shared" si="171"/>
        <v>16</v>
      </c>
      <c r="H1137" s="6" t="str" cm="1">
        <f t="array" ref="H1137">_xlfn.IFS(E1137&lt;=80,"Series",E1137&lt;=120,"TV Movie",E1137&gt;120,"Long Movie")</f>
        <v>Long Movie</v>
      </c>
      <c r="I1137" t="s">
        <v>145</v>
      </c>
      <c r="J1137" t="s">
        <v>83</v>
      </c>
      <c r="K1137" t="s">
        <v>8161</v>
      </c>
      <c r="L1137" s="5">
        <v>5.5</v>
      </c>
      <c r="M1137" t="str" cm="1">
        <f t="array" ref="M1137">_xlfn.IFS(L1137&lt;=2,"Flop",L1137&lt;=5,"Average",L1137&lt;=7,"Hit",L1137&lt;=9,"Superhit",L1137&gt;9,"BlockBuster")</f>
        <v>Hit</v>
      </c>
      <c r="N1137" s="6">
        <v>95445</v>
      </c>
      <c r="O1137" s="6" t="str" cm="1">
        <f t="array" ref="O1137">_xlfn.IFS(N1137&lt;=100000,"Low",N1137&lt;=500000,"Median",N1137&lt;=1500000,"High",N1137&gt;1500000,"Very High")</f>
        <v>Low</v>
      </c>
      <c r="P1137">
        <v>68000000</v>
      </c>
      <c r="Q1137">
        <v>81240406</v>
      </c>
      <c r="R1137">
        <f t="shared" si="172"/>
        <v>13240406</v>
      </c>
      <c r="S1137" t="str">
        <f t="shared" si="173"/>
        <v>Profit</v>
      </c>
      <c r="T1137" s="1">
        <v>37686</v>
      </c>
      <c r="U1137" t="s">
        <v>1395</v>
      </c>
      <c r="V1137" s="14">
        <v>37686</v>
      </c>
      <c r="W1137" t="str">
        <f t="shared" si="174"/>
        <v>March</v>
      </c>
      <c r="X1137" s="4" t="str">
        <f t="shared" si="175"/>
        <v>2003</v>
      </c>
      <c r="Y1137" s="6">
        <f t="shared" si="176"/>
        <v>2003</v>
      </c>
      <c r="Z1137" s="4" t="str">
        <f t="shared" si="177"/>
        <v>6</v>
      </c>
      <c r="AA1137" s="6">
        <f t="shared" si="178"/>
        <v>6</v>
      </c>
      <c r="AB1137" t="str">
        <f t="shared" si="179"/>
        <v>Thursday</v>
      </c>
    </row>
    <row r="1138" spans="1:28" x14ac:dyDescent="0.25">
      <c r="A1138" s="3" t="s">
        <v>2860</v>
      </c>
      <c r="B1138" t="s">
        <v>2861</v>
      </c>
      <c r="C1138" s="3" t="s">
        <v>2861</v>
      </c>
      <c r="D1138" s="6">
        <v>0</v>
      </c>
      <c r="E1138" s="6">
        <v>111</v>
      </c>
      <c r="F1138" s="6">
        <f t="shared" si="170"/>
        <v>1</v>
      </c>
      <c r="G1138" s="6">
        <f t="shared" si="171"/>
        <v>51</v>
      </c>
      <c r="H1138" s="6" t="str" cm="1">
        <f t="array" ref="H1138">_xlfn.IFS(E1138&lt;=80,"Series",E1138&lt;=120,"TV Movie",E1138&gt;120,"Long Movie")</f>
        <v>TV Movie</v>
      </c>
      <c r="I1138" t="s">
        <v>145</v>
      </c>
      <c r="J1138" t="s">
        <v>8157</v>
      </c>
      <c r="K1138" t="s">
        <v>5802</v>
      </c>
      <c r="L1138" s="5">
        <v>7.1</v>
      </c>
      <c r="M1138" t="str" cm="1">
        <f t="array" ref="M1138">_xlfn.IFS(L1138&lt;=2,"Flop",L1138&lt;=5,"Average",L1138&lt;=7,"Hit",L1138&lt;=9,"Superhit",L1138&gt;9,"BlockBuster")</f>
        <v>Superhit</v>
      </c>
      <c r="N1138" s="6">
        <v>92838</v>
      </c>
      <c r="O1138" s="6" t="str" cm="1">
        <f t="array" ref="O1138">_xlfn.IFS(N1138&lt;=100000,"Low",N1138&lt;=500000,"Median",N1138&lt;=1500000,"High",N1138&gt;1500000,"Very High")</f>
        <v>Low</v>
      </c>
      <c r="P1138">
        <v>4000000</v>
      </c>
      <c r="Q1138">
        <v>45011434</v>
      </c>
      <c r="R1138">
        <f t="shared" si="172"/>
        <v>41011434</v>
      </c>
      <c r="S1138" t="str">
        <f t="shared" si="173"/>
        <v>Profit</v>
      </c>
      <c r="T1138" s="1">
        <v>37206</v>
      </c>
      <c r="U1138" t="s">
        <v>2862</v>
      </c>
      <c r="V1138" s="14">
        <v>37206</v>
      </c>
      <c r="W1138" t="str">
        <f t="shared" si="174"/>
        <v>November</v>
      </c>
      <c r="X1138" s="4" t="str">
        <f t="shared" si="175"/>
        <v>2001</v>
      </c>
      <c r="Y1138" s="6">
        <f t="shared" si="176"/>
        <v>2001</v>
      </c>
      <c r="Z1138" s="4" t="str">
        <f t="shared" si="177"/>
        <v>11</v>
      </c>
      <c r="AA1138" s="6">
        <f t="shared" si="178"/>
        <v>11</v>
      </c>
      <c r="AB1138" t="str">
        <f t="shared" si="179"/>
        <v>Sunday</v>
      </c>
    </row>
    <row r="1139" spans="1:28" x14ac:dyDescent="0.25">
      <c r="A1139" s="3" t="s">
        <v>2863</v>
      </c>
      <c r="B1139" t="s">
        <v>2864</v>
      </c>
      <c r="C1139" s="3" t="s">
        <v>2864</v>
      </c>
      <c r="D1139" s="6">
        <v>0</v>
      </c>
      <c r="E1139" s="6">
        <v>102</v>
      </c>
      <c r="F1139" s="6">
        <f t="shared" si="170"/>
        <v>1</v>
      </c>
      <c r="G1139" s="6">
        <f t="shared" si="171"/>
        <v>42</v>
      </c>
      <c r="H1139" s="6" t="str" cm="1">
        <f t="array" ref="H1139">_xlfn.IFS(E1139&lt;=80,"Series",E1139&lt;=120,"TV Movie",E1139&gt;120,"Long Movie")</f>
        <v>TV Movie</v>
      </c>
      <c r="I1139" t="s">
        <v>5529</v>
      </c>
      <c r="J1139" t="s">
        <v>8162</v>
      </c>
      <c r="K1139" t="s">
        <v>3857</v>
      </c>
      <c r="L1139" s="5">
        <v>6.3</v>
      </c>
      <c r="M1139" t="str" cm="1">
        <f t="array" ref="M1139">_xlfn.IFS(L1139&lt;=2,"Flop",L1139&lt;=5,"Average",L1139&lt;=7,"Hit",L1139&lt;=9,"Superhit",L1139&gt;9,"BlockBuster")</f>
        <v>Hit</v>
      </c>
      <c r="N1139" s="6">
        <v>167751</v>
      </c>
      <c r="O1139" s="6" t="str" cm="1">
        <f t="array" ref="O1139">_xlfn.IFS(N1139&lt;=100000,"Low",N1139&lt;=500000,"Median",N1139&lt;=1500000,"High",N1139&gt;1500000,"Very High")</f>
        <v>Median</v>
      </c>
      <c r="P1139">
        <v>29000000</v>
      </c>
      <c r="Q1139">
        <v>98769390</v>
      </c>
      <c r="R1139">
        <f t="shared" si="172"/>
        <v>69769390</v>
      </c>
      <c r="S1139" t="str">
        <f t="shared" si="173"/>
        <v>Profit</v>
      </c>
      <c r="T1139" s="1">
        <v>37860</v>
      </c>
      <c r="U1139" t="s">
        <v>1126</v>
      </c>
      <c r="V1139" s="14">
        <v>37860</v>
      </c>
      <c r="W1139" t="str">
        <f t="shared" si="174"/>
        <v>August</v>
      </c>
      <c r="X1139" s="4" t="str">
        <f t="shared" si="175"/>
        <v>2003</v>
      </c>
      <c r="Y1139" s="6">
        <f t="shared" si="176"/>
        <v>2003</v>
      </c>
      <c r="Z1139" s="4" t="str">
        <f t="shared" si="177"/>
        <v>27</v>
      </c>
      <c r="AA1139" s="6">
        <f t="shared" si="178"/>
        <v>27</v>
      </c>
      <c r="AB1139" t="str">
        <f t="shared" si="179"/>
        <v>Wednesday</v>
      </c>
    </row>
    <row r="1140" spans="1:28" x14ac:dyDescent="0.25">
      <c r="A1140" s="3" t="s">
        <v>2865</v>
      </c>
      <c r="B1140" t="s">
        <v>2866</v>
      </c>
      <c r="C1140" s="3" t="s">
        <v>2866</v>
      </c>
      <c r="D1140" s="6">
        <v>0</v>
      </c>
      <c r="E1140" s="6">
        <v>106</v>
      </c>
      <c r="F1140" s="6">
        <f t="shared" si="170"/>
        <v>1</v>
      </c>
      <c r="G1140" s="6">
        <f t="shared" si="171"/>
        <v>46</v>
      </c>
      <c r="H1140" s="6" t="str" cm="1">
        <f t="array" ref="H1140">_xlfn.IFS(E1140&lt;=80,"Series",E1140&lt;=120,"TV Movie",E1140&gt;120,"Long Movie")</f>
        <v>TV Movie</v>
      </c>
      <c r="I1140" t="s">
        <v>145</v>
      </c>
      <c r="J1140" t="s">
        <v>8166</v>
      </c>
      <c r="K1140" t="s">
        <v>8161</v>
      </c>
      <c r="L1140" s="5">
        <v>6.8</v>
      </c>
      <c r="M1140" t="str" cm="1">
        <f t="array" ref="M1140">_xlfn.IFS(L1140&lt;=2,"Flop",L1140&lt;=5,"Average",L1140&lt;=7,"Hit",L1140&lt;=9,"Superhit",L1140&gt;9,"BlockBuster")</f>
        <v>Hit</v>
      </c>
      <c r="N1140" s="6">
        <v>379705</v>
      </c>
      <c r="O1140" s="6" t="str" cm="1">
        <f t="array" ref="O1140">_xlfn.IFS(N1140&lt;=100000,"Low",N1140&lt;=500000,"Median",N1140&lt;=1500000,"High",N1140&gt;1500000,"Very High")</f>
        <v>Median</v>
      </c>
      <c r="P1140">
        <v>72000000</v>
      </c>
      <c r="Q1140">
        <v>408247917</v>
      </c>
      <c r="R1140">
        <f t="shared" si="172"/>
        <v>336247917</v>
      </c>
      <c r="S1140" t="str">
        <f t="shared" si="173"/>
        <v>Profit</v>
      </c>
      <c r="T1140" s="1">
        <v>37466</v>
      </c>
      <c r="U1140" t="s">
        <v>2307</v>
      </c>
      <c r="V1140" s="14">
        <v>37466</v>
      </c>
      <c r="W1140" t="str">
        <f t="shared" si="174"/>
        <v>July</v>
      </c>
      <c r="X1140" s="4" t="str">
        <f t="shared" si="175"/>
        <v>2002</v>
      </c>
      <c r="Y1140" s="6">
        <f t="shared" si="176"/>
        <v>2002</v>
      </c>
      <c r="Z1140" s="4" t="str">
        <f t="shared" si="177"/>
        <v>29</v>
      </c>
      <c r="AA1140" s="6">
        <f t="shared" si="178"/>
        <v>29</v>
      </c>
      <c r="AB1140" t="str">
        <f t="shared" si="179"/>
        <v>Monday</v>
      </c>
    </row>
    <row r="1141" spans="1:28" x14ac:dyDescent="0.25">
      <c r="A1141" s="3" t="s">
        <v>2867</v>
      </c>
      <c r="B1141" t="s">
        <v>2868</v>
      </c>
      <c r="C1141" s="3" t="s">
        <v>2869</v>
      </c>
      <c r="D1141" s="6">
        <v>0</v>
      </c>
      <c r="E1141" s="6">
        <v>113</v>
      </c>
      <c r="F1141" s="6">
        <f t="shared" si="170"/>
        <v>1</v>
      </c>
      <c r="G1141" s="6">
        <f t="shared" si="171"/>
        <v>53</v>
      </c>
      <c r="H1141" s="6" t="str" cm="1">
        <f t="array" ref="H1141">_xlfn.IFS(E1141&lt;=80,"Series",E1141&lt;=120,"TV Movie",E1141&gt;120,"Long Movie")</f>
        <v>TV Movie</v>
      </c>
      <c r="I1141" t="s">
        <v>5529</v>
      </c>
      <c r="J1141" t="s">
        <v>132</v>
      </c>
      <c r="K1141" t="s">
        <v>8156</v>
      </c>
      <c r="L1141" s="5">
        <v>7.3</v>
      </c>
      <c r="M1141" t="str" cm="1">
        <f t="array" ref="M1141">_xlfn.IFS(L1141&lt;=2,"Flop",L1141&lt;=5,"Average",L1141&lt;=7,"Hit",L1141&lt;=9,"Superhit",L1141&gt;9,"BlockBuster")</f>
        <v>Superhit</v>
      </c>
      <c r="N1141" s="6">
        <v>86038</v>
      </c>
      <c r="O1141" s="6" t="str" cm="1">
        <f t="array" ref="O1141">_xlfn.IFS(N1141&lt;=100000,"Low",N1141&lt;=500000,"Median",N1141&lt;=1500000,"High",N1141&gt;1500000,"Very High")</f>
        <v>Low</v>
      </c>
      <c r="P1141">
        <v>10000000</v>
      </c>
      <c r="Q1141">
        <v>42776760</v>
      </c>
      <c r="R1141">
        <f t="shared" si="172"/>
        <v>32776760</v>
      </c>
      <c r="S1141" t="str">
        <f t="shared" si="173"/>
        <v>Profit</v>
      </c>
      <c r="T1141" s="1">
        <v>37077</v>
      </c>
      <c r="U1141" t="s">
        <v>2870</v>
      </c>
      <c r="V1141" s="14">
        <v>37077</v>
      </c>
      <c r="W1141" t="str">
        <f t="shared" si="174"/>
        <v>July</v>
      </c>
      <c r="X1141" s="4" t="str">
        <f t="shared" si="175"/>
        <v>2001</v>
      </c>
      <c r="Y1141" s="6">
        <f t="shared" si="176"/>
        <v>2001</v>
      </c>
      <c r="Z1141" s="4" t="str">
        <f t="shared" si="177"/>
        <v>5</v>
      </c>
      <c r="AA1141" s="6">
        <f t="shared" si="178"/>
        <v>5</v>
      </c>
      <c r="AB1141" t="str">
        <f t="shared" si="179"/>
        <v>Thursday</v>
      </c>
    </row>
    <row r="1142" spans="1:28" x14ac:dyDescent="0.25">
      <c r="A1142" s="3" t="s">
        <v>2871</v>
      </c>
      <c r="B1142" t="s">
        <v>2872</v>
      </c>
      <c r="C1142" s="3" t="s">
        <v>2873</v>
      </c>
      <c r="D1142" s="6">
        <v>0</v>
      </c>
      <c r="E1142" s="6">
        <v>80</v>
      </c>
      <c r="F1142" s="6">
        <f t="shared" si="170"/>
        <v>1</v>
      </c>
      <c r="G1142" s="6">
        <f t="shared" si="171"/>
        <v>20</v>
      </c>
      <c r="H1142" s="6" t="str" cm="1">
        <f t="array" ref="H1142">_xlfn.IFS(E1142&lt;=80,"Series",E1142&lt;=120,"TV Movie",E1142&gt;120,"Long Movie")</f>
        <v>Series</v>
      </c>
      <c r="I1142" t="s">
        <v>8158</v>
      </c>
      <c r="J1142" t="s">
        <v>8159</v>
      </c>
      <c r="K1142" t="s">
        <v>132</v>
      </c>
      <c r="L1142" s="5">
        <v>7.7</v>
      </c>
      <c r="M1142" t="str" cm="1">
        <f t="array" ref="M1142">_xlfn.IFS(L1142&lt;=2,"Flop",L1142&lt;=5,"Average",L1142&lt;=7,"Hit",L1142&lt;=9,"Superhit",L1142&gt;9,"BlockBuster")</f>
        <v>Superhit</v>
      </c>
      <c r="N1142" s="6">
        <v>56371</v>
      </c>
      <c r="O1142" s="6" t="str" cm="1">
        <f t="array" ref="O1142">_xlfn.IFS(N1142&lt;=100000,"Low",N1142&lt;=500000,"Median",N1142&lt;=1500000,"High",N1142&gt;1500000,"Very High")</f>
        <v>Low</v>
      </c>
      <c r="P1142">
        <v>9500000</v>
      </c>
      <c r="Q1142">
        <v>14776760</v>
      </c>
      <c r="R1142">
        <f t="shared" si="172"/>
        <v>5276760</v>
      </c>
      <c r="S1142" t="str">
        <f t="shared" si="173"/>
        <v>Profit</v>
      </c>
      <c r="T1142" s="1">
        <v>37759</v>
      </c>
      <c r="U1142" t="s">
        <v>2874</v>
      </c>
      <c r="V1142" s="14">
        <v>37759</v>
      </c>
      <c r="W1142" t="str">
        <f t="shared" si="174"/>
        <v>May</v>
      </c>
      <c r="X1142" s="4" t="str">
        <f t="shared" si="175"/>
        <v>2003</v>
      </c>
      <c r="Y1142" s="6">
        <f t="shared" si="176"/>
        <v>2003</v>
      </c>
      <c r="Z1142" s="4" t="str">
        <f t="shared" si="177"/>
        <v>18</v>
      </c>
      <c r="AA1142" s="6">
        <f t="shared" si="178"/>
        <v>18</v>
      </c>
      <c r="AB1142" t="str">
        <f t="shared" si="179"/>
        <v>Sunday</v>
      </c>
    </row>
    <row r="1143" spans="1:28" x14ac:dyDescent="0.25">
      <c r="A1143" s="3" t="s">
        <v>2875</v>
      </c>
      <c r="B1143" t="s">
        <v>2876</v>
      </c>
      <c r="C1143" s="3" t="s">
        <v>2876</v>
      </c>
      <c r="D1143" s="6">
        <v>0</v>
      </c>
      <c r="E1143" s="6">
        <v>138</v>
      </c>
      <c r="F1143" s="6">
        <f t="shared" si="170"/>
        <v>2</v>
      </c>
      <c r="G1143" s="6">
        <f t="shared" si="171"/>
        <v>18</v>
      </c>
      <c r="H1143" s="6" t="str" cm="1">
        <f t="array" ref="H1143">_xlfn.IFS(E1143&lt;=80,"Series",E1143&lt;=120,"TV Movie",E1143&gt;120,"Long Movie")</f>
        <v>Long Movie</v>
      </c>
      <c r="I1143" t="s">
        <v>5529</v>
      </c>
      <c r="J1143" t="s">
        <v>8161</v>
      </c>
      <c r="K1143" t="s">
        <v>5802</v>
      </c>
      <c r="L1143" s="5">
        <v>5.6</v>
      </c>
      <c r="M1143" t="str" cm="1">
        <f t="array" ref="M1143">_xlfn.IFS(L1143&lt;=2,"Flop",L1143&lt;=5,"Average",L1143&lt;=7,"Hit",L1143&lt;=9,"Superhit",L1143&gt;9,"BlockBuster")</f>
        <v>Hit</v>
      </c>
      <c r="N1143" s="6">
        <v>275643</v>
      </c>
      <c r="O1143" s="6" t="str" cm="1">
        <f t="array" ref="O1143">_xlfn.IFS(N1143&lt;=100000,"Low",N1143&lt;=500000,"Median",N1143&lt;=1500000,"High",N1143&gt;1500000,"Very High")</f>
        <v>Median</v>
      </c>
      <c r="P1143">
        <v>137000000</v>
      </c>
      <c r="Q1143">
        <v>245285165</v>
      </c>
      <c r="R1143">
        <f t="shared" si="172"/>
        <v>108285165</v>
      </c>
      <c r="S1143" t="str">
        <f t="shared" si="173"/>
        <v>Profit</v>
      </c>
      <c r="T1143" s="1">
        <v>37789</v>
      </c>
      <c r="U1143" t="s">
        <v>1515</v>
      </c>
      <c r="V1143" s="14">
        <v>37789</v>
      </c>
      <c r="W1143" t="str">
        <f t="shared" si="174"/>
        <v>June</v>
      </c>
      <c r="X1143" s="4" t="str">
        <f t="shared" si="175"/>
        <v>2003</v>
      </c>
      <c r="Y1143" s="6">
        <f t="shared" si="176"/>
        <v>2003</v>
      </c>
      <c r="Z1143" s="4" t="str">
        <f t="shared" si="177"/>
        <v>17</v>
      </c>
      <c r="AA1143" s="6">
        <f t="shared" si="178"/>
        <v>17</v>
      </c>
      <c r="AB1143" t="str">
        <f t="shared" si="179"/>
        <v>Tuesday</v>
      </c>
    </row>
    <row r="1144" spans="1:28" x14ac:dyDescent="0.25">
      <c r="A1144" s="3" t="s">
        <v>2877</v>
      </c>
      <c r="B1144" t="s">
        <v>2878</v>
      </c>
      <c r="C1144" s="3" t="s">
        <v>2878</v>
      </c>
      <c r="D1144" s="6">
        <v>0</v>
      </c>
      <c r="E1144" s="6">
        <v>105</v>
      </c>
      <c r="F1144" s="6">
        <f t="shared" si="170"/>
        <v>1</v>
      </c>
      <c r="G1144" s="6">
        <f t="shared" si="171"/>
        <v>45</v>
      </c>
      <c r="H1144" s="6" t="str" cm="1">
        <f t="array" ref="H1144">_xlfn.IFS(E1144&lt;=80,"Series",E1144&lt;=120,"TV Movie",E1144&gt;120,"Long Movie")</f>
        <v>TV Movie</v>
      </c>
      <c r="I1144" t="s">
        <v>132</v>
      </c>
      <c r="J1144" t="s">
        <v>145</v>
      </c>
      <c r="K1144" t="s">
        <v>8163</v>
      </c>
      <c r="L1144" s="5">
        <v>5.8</v>
      </c>
      <c r="M1144" t="str" cm="1">
        <f t="array" ref="M1144">_xlfn.IFS(L1144&lt;=2,"Flop",L1144&lt;=5,"Average",L1144&lt;=7,"Hit",L1144&lt;=9,"Superhit",L1144&gt;9,"BlockBuster")</f>
        <v>Hit</v>
      </c>
      <c r="N1144" s="6">
        <v>65527</v>
      </c>
      <c r="O1144" s="6" t="str" cm="1">
        <f t="array" ref="O1144">_xlfn.IFS(N1144&lt;=100000,"Low",N1144&lt;=500000,"Median",N1144&lt;=1500000,"High",N1144&gt;1500000,"Very High")</f>
        <v>Low</v>
      </c>
      <c r="P1144">
        <v>25000000</v>
      </c>
      <c r="Q1144">
        <v>50732139</v>
      </c>
      <c r="R1144">
        <f t="shared" si="172"/>
        <v>25732139</v>
      </c>
      <c r="S1144" t="str">
        <f t="shared" si="173"/>
        <v>Profit</v>
      </c>
      <c r="T1144" s="1">
        <v>37707</v>
      </c>
      <c r="U1144" t="s">
        <v>2619</v>
      </c>
      <c r="V1144" s="14">
        <v>37707</v>
      </c>
      <c r="W1144" t="str">
        <f t="shared" si="174"/>
        <v>March</v>
      </c>
      <c r="X1144" s="4" t="str">
        <f t="shared" si="175"/>
        <v>2003</v>
      </c>
      <c r="Y1144" s="6">
        <f t="shared" si="176"/>
        <v>2003</v>
      </c>
      <c r="Z1144" s="4" t="str">
        <f t="shared" si="177"/>
        <v>27</v>
      </c>
      <c r="AA1144" s="6">
        <f t="shared" si="178"/>
        <v>27</v>
      </c>
      <c r="AB1144" t="str">
        <f t="shared" si="179"/>
        <v>Thursday</v>
      </c>
    </row>
    <row r="1145" spans="1:28" x14ac:dyDescent="0.25">
      <c r="A1145" s="3" t="s">
        <v>2879</v>
      </c>
      <c r="B1145" t="s">
        <v>2880</v>
      </c>
      <c r="C1145" s="3" t="s">
        <v>2880</v>
      </c>
      <c r="D1145" s="6">
        <v>0</v>
      </c>
      <c r="E1145" s="6">
        <v>100</v>
      </c>
      <c r="F1145" s="6">
        <f t="shared" si="170"/>
        <v>1</v>
      </c>
      <c r="G1145" s="6">
        <f t="shared" si="171"/>
        <v>40</v>
      </c>
      <c r="H1145" s="6" t="str" cm="1">
        <f t="array" ref="H1145">_xlfn.IFS(E1145&lt;=80,"Series",E1145&lt;=120,"TV Movie",E1145&gt;120,"Long Movie")</f>
        <v>TV Movie</v>
      </c>
      <c r="I1145" t="s">
        <v>5529</v>
      </c>
      <c r="J1145" t="s">
        <v>8158</v>
      </c>
      <c r="K1145" t="s">
        <v>132</v>
      </c>
      <c r="L1145" s="5">
        <v>5.3</v>
      </c>
      <c r="M1145" t="str" cm="1">
        <f t="array" ref="M1145">_xlfn.IFS(L1145&lt;=2,"Flop",L1145&lt;=5,"Average",L1145&lt;=7,"Hit",L1145&lt;=9,"Superhit",L1145&gt;9,"BlockBuster")</f>
        <v>Hit</v>
      </c>
      <c r="N1145" s="6">
        <v>72239</v>
      </c>
      <c r="O1145" s="6" t="str" cm="1">
        <f t="array" ref="O1145">_xlfn.IFS(N1145&lt;=100000,"Low",N1145&lt;=500000,"Median",N1145&lt;=1500000,"High",N1145&gt;1500000,"Very High")</f>
        <v>Low</v>
      </c>
      <c r="P1145">
        <v>38000000</v>
      </c>
      <c r="Q1145">
        <v>119723358</v>
      </c>
      <c r="R1145">
        <f t="shared" si="172"/>
        <v>81723358</v>
      </c>
      <c r="S1145" t="str">
        <f t="shared" si="173"/>
        <v>Profit</v>
      </c>
      <c r="T1145" s="1">
        <v>37475</v>
      </c>
      <c r="U1145" t="s">
        <v>1126</v>
      </c>
      <c r="V1145" s="14">
        <v>37475</v>
      </c>
      <c r="W1145" t="str">
        <f t="shared" si="174"/>
        <v>August</v>
      </c>
      <c r="X1145" s="4" t="str">
        <f t="shared" si="175"/>
        <v>2002</v>
      </c>
      <c r="Y1145" s="6">
        <f t="shared" si="176"/>
        <v>2002</v>
      </c>
      <c r="Z1145" s="4" t="str">
        <f t="shared" si="177"/>
        <v>7</v>
      </c>
      <c r="AA1145" s="6">
        <f t="shared" si="178"/>
        <v>7</v>
      </c>
      <c r="AB1145" t="str">
        <f t="shared" si="179"/>
        <v>Wednesday</v>
      </c>
    </row>
    <row r="1146" spans="1:28" x14ac:dyDescent="0.25">
      <c r="A1146" s="3" t="s">
        <v>2881</v>
      </c>
      <c r="B1146" t="s">
        <v>2882</v>
      </c>
      <c r="C1146" s="3" t="s">
        <v>2882</v>
      </c>
      <c r="D1146" s="6">
        <v>0</v>
      </c>
      <c r="E1146" s="6">
        <v>103</v>
      </c>
      <c r="F1146" s="6">
        <f t="shared" si="170"/>
        <v>1</v>
      </c>
      <c r="G1146" s="6">
        <f t="shared" si="171"/>
        <v>43</v>
      </c>
      <c r="H1146" s="6" t="str" cm="1">
        <f t="array" ref="H1146">_xlfn.IFS(E1146&lt;=80,"Series",E1146&lt;=120,"TV Movie",E1146&gt;120,"Long Movie")</f>
        <v>TV Movie</v>
      </c>
      <c r="I1146" t="s">
        <v>5529</v>
      </c>
      <c r="J1146" t="s">
        <v>8162</v>
      </c>
      <c r="K1146" t="s">
        <v>5802</v>
      </c>
      <c r="L1146" s="5">
        <v>5.3</v>
      </c>
      <c r="M1146" t="str" cm="1">
        <f t="array" ref="M1146">_xlfn.IFS(L1146&lt;=2,"Flop",L1146&lt;=5,"Average",L1146&lt;=7,"Hit",L1146&lt;=9,"Superhit",L1146&gt;9,"BlockBuster")</f>
        <v>Hit</v>
      </c>
      <c r="N1146" s="6">
        <v>226627</v>
      </c>
      <c r="O1146" s="6" t="str" cm="1">
        <f t="array" ref="O1146">_xlfn.IFS(N1146&lt;=100000,"Low",N1146&lt;=500000,"Median",N1146&lt;=1500000,"High",N1146&gt;1500000,"Very High")</f>
        <v>Median</v>
      </c>
      <c r="P1146">
        <v>78000000</v>
      </c>
      <c r="Q1146">
        <v>179179718</v>
      </c>
      <c r="R1146">
        <f t="shared" si="172"/>
        <v>101179718</v>
      </c>
      <c r="S1146" t="str">
        <f t="shared" si="173"/>
        <v>Profit</v>
      </c>
      <c r="T1146" s="1">
        <v>37661</v>
      </c>
      <c r="U1146" t="s">
        <v>2711</v>
      </c>
      <c r="V1146" s="14">
        <v>37661</v>
      </c>
      <c r="W1146" t="str">
        <f t="shared" si="174"/>
        <v>February</v>
      </c>
      <c r="X1146" s="4" t="str">
        <f t="shared" si="175"/>
        <v>2003</v>
      </c>
      <c r="Y1146" s="6">
        <f t="shared" si="176"/>
        <v>2003</v>
      </c>
      <c r="Z1146" s="4" t="str">
        <f t="shared" si="177"/>
        <v>9</v>
      </c>
      <c r="AA1146" s="6">
        <f t="shared" si="178"/>
        <v>9</v>
      </c>
      <c r="AB1146" t="str">
        <f t="shared" si="179"/>
        <v>Sunday</v>
      </c>
    </row>
    <row r="1147" spans="1:28" x14ac:dyDescent="0.25">
      <c r="A1147" s="3" t="s">
        <v>2883</v>
      </c>
      <c r="B1147" t="s">
        <v>2884</v>
      </c>
      <c r="C1147" s="3" t="s">
        <v>2884</v>
      </c>
      <c r="D1147" s="6">
        <v>0</v>
      </c>
      <c r="E1147" s="6">
        <v>91</v>
      </c>
      <c r="F1147" s="6">
        <f t="shared" si="170"/>
        <v>1</v>
      </c>
      <c r="G1147" s="6">
        <f t="shared" si="171"/>
        <v>31</v>
      </c>
      <c r="H1147" s="6" t="str" cm="1">
        <f t="array" ref="H1147">_xlfn.IFS(E1147&lt;=80,"Series",E1147&lt;=120,"TV Movie",E1147&gt;120,"Long Movie")</f>
        <v>TV Movie</v>
      </c>
      <c r="I1147" t="s">
        <v>83</v>
      </c>
      <c r="J1147" t="s">
        <v>8166</v>
      </c>
      <c r="K1147" t="s">
        <v>3857</v>
      </c>
      <c r="L1147" s="5">
        <v>5.6</v>
      </c>
      <c r="M1147" t="str" cm="1">
        <f t="array" ref="M1147">_xlfn.IFS(L1147&lt;=2,"Flop",L1147&lt;=5,"Average",L1147&lt;=7,"Hit",L1147&lt;=9,"Superhit",L1147&gt;9,"BlockBuster")</f>
        <v>Hit</v>
      </c>
      <c r="N1147" s="6">
        <v>107434</v>
      </c>
      <c r="O1147" s="6" t="str" cm="1">
        <f t="array" ref="O1147">_xlfn.IFS(N1147&lt;=100000,"Low",N1147&lt;=500000,"Median",N1147&lt;=1500000,"High",N1147&gt;1500000,"Very High")</f>
        <v>Median</v>
      </c>
      <c r="P1147">
        <v>20000000</v>
      </c>
      <c r="Q1147">
        <v>68349884</v>
      </c>
      <c r="R1147">
        <f t="shared" si="172"/>
        <v>48349884</v>
      </c>
      <c r="S1147" t="str">
        <f t="shared" si="173"/>
        <v>Profit</v>
      </c>
      <c r="T1147" s="1">
        <v>37551</v>
      </c>
      <c r="U1147" t="s">
        <v>2616</v>
      </c>
      <c r="V1147" s="14">
        <v>37551</v>
      </c>
      <c r="W1147" t="str">
        <f t="shared" si="174"/>
        <v>October</v>
      </c>
      <c r="X1147" s="4" t="str">
        <f t="shared" si="175"/>
        <v>2002</v>
      </c>
      <c r="Y1147" s="6">
        <f t="shared" si="176"/>
        <v>2002</v>
      </c>
      <c r="Z1147" s="4" t="str">
        <f t="shared" si="177"/>
        <v>22</v>
      </c>
      <c r="AA1147" s="6">
        <f t="shared" si="178"/>
        <v>22</v>
      </c>
      <c r="AB1147" t="str">
        <f t="shared" si="179"/>
        <v>Tuesday</v>
      </c>
    </row>
    <row r="1148" spans="1:28" x14ac:dyDescent="0.25">
      <c r="A1148" s="3" t="s">
        <v>2885</v>
      </c>
      <c r="B1148" t="s">
        <v>2886</v>
      </c>
      <c r="C1148" s="3" t="s">
        <v>2887</v>
      </c>
      <c r="D1148" s="6">
        <v>0</v>
      </c>
      <c r="E1148" s="6">
        <v>113</v>
      </c>
      <c r="F1148" s="6">
        <f t="shared" si="170"/>
        <v>1</v>
      </c>
      <c r="G1148" s="6">
        <f t="shared" si="171"/>
        <v>53</v>
      </c>
      <c r="H1148" s="6" t="str" cm="1">
        <f t="array" ref="H1148">_xlfn.IFS(E1148&lt;=80,"Series",E1148&lt;=120,"TV Movie",E1148&gt;120,"Long Movie")</f>
        <v>TV Movie</v>
      </c>
      <c r="I1148" t="s">
        <v>145</v>
      </c>
      <c r="J1148" t="s">
        <v>83</v>
      </c>
      <c r="K1148" t="s">
        <v>8161</v>
      </c>
      <c r="L1148" s="5">
        <v>7.5</v>
      </c>
      <c r="M1148" t="str" cm="1">
        <f t="array" ref="M1148">_xlfn.IFS(L1148&lt;=2,"Flop",L1148&lt;=5,"Average",L1148&lt;=7,"Hit",L1148&lt;=9,"Superhit",L1148&gt;9,"BlockBuster")</f>
        <v>Superhit</v>
      </c>
      <c r="N1148" s="6">
        <v>434210</v>
      </c>
      <c r="O1148" s="6" t="str" cm="1">
        <f t="array" ref="O1148">_xlfn.IFS(N1148&lt;=100000,"Low",N1148&lt;=500000,"Median",N1148&lt;=1500000,"High",N1148&gt;1500000,"Very High")</f>
        <v>Median</v>
      </c>
      <c r="P1148">
        <v>8000000</v>
      </c>
      <c r="Q1148">
        <v>84661434</v>
      </c>
      <c r="R1148">
        <f t="shared" si="172"/>
        <v>76661434</v>
      </c>
      <c r="S1148" t="str">
        <f t="shared" si="173"/>
        <v>Profit</v>
      </c>
      <c r="T1148" s="1">
        <v>37561</v>
      </c>
      <c r="U1148" t="s">
        <v>1366</v>
      </c>
      <c r="V1148" s="14">
        <v>37561</v>
      </c>
      <c r="W1148" t="str">
        <f t="shared" si="174"/>
        <v>November</v>
      </c>
      <c r="X1148" s="4" t="str">
        <f t="shared" si="175"/>
        <v>2002</v>
      </c>
      <c r="Y1148" s="6">
        <f t="shared" si="176"/>
        <v>2002</v>
      </c>
      <c r="Z1148" s="4" t="str">
        <f t="shared" si="177"/>
        <v>1</v>
      </c>
      <c r="AA1148" s="6">
        <f t="shared" si="178"/>
        <v>1</v>
      </c>
      <c r="AB1148" t="str">
        <f t="shared" si="179"/>
        <v>Friday</v>
      </c>
    </row>
    <row r="1149" spans="1:28" x14ac:dyDescent="0.25">
      <c r="A1149" s="3" t="s">
        <v>2888</v>
      </c>
      <c r="B1149" t="s">
        <v>2889</v>
      </c>
      <c r="C1149" s="3" t="s">
        <v>2889</v>
      </c>
      <c r="D1149" s="6">
        <v>0</v>
      </c>
      <c r="E1149" s="6">
        <v>124</v>
      </c>
      <c r="F1149" s="6">
        <f t="shared" si="170"/>
        <v>2</v>
      </c>
      <c r="G1149" s="6">
        <f t="shared" si="171"/>
        <v>4</v>
      </c>
      <c r="H1149" s="6" t="str" cm="1">
        <f t="array" ref="H1149">_xlfn.IFS(E1149&lt;=80,"Series",E1149&lt;=120,"TV Movie",E1149&gt;120,"Long Movie")</f>
        <v>Long Movie</v>
      </c>
      <c r="I1149" t="s">
        <v>8162</v>
      </c>
      <c r="J1149" t="s">
        <v>145</v>
      </c>
      <c r="K1149" t="s">
        <v>3857</v>
      </c>
      <c r="L1149" s="5">
        <v>7.2</v>
      </c>
      <c r="M1149" t="str" cm="1">
        <f t="array" ref="M1149">_xlfn.IFS(L1149&lt;=2,"Flop",L1149&lt;=5,"Average",L1149&lt;=7,"Hit",L1149&lt;=9,"Superhit",L1149&gt;9,"BlockBuster")</f>
        <v>Superhit</v>
      </c>
      <c r="N1149" s="6">
        <v>286081</v>
      </c>
      <c r="O1149" s="6" t="str" cm="1">
        <f t="array" ref="O1149">_xlfn.IFS(N1149&lt;=100000,"Low",N1149&lt;=500000,"Median",N1149&lt;=1500000,"High",N1149&gt;1500000,"Very High")</f>
        <v>Median</v>
      </c>
      <c r="P1149">
        <v>78000000</v>
      </c>
      <c r="Q1149">
        <v>209196298</v>
      </c>
      <c r="R1149">
        <f t="shared" si="172"/>
        <v>131196298</v>
      </c>
      <c r="S1149" t="str">
        <f t="shared" si="173"/>
        <v>Profit</v>
      </c>
      <c r="T1149" s="1">
        <v>37529</v>
      </c>
      <c r="U1149" t="s">
        <v>1981</v>
      </c>
      <c r="V1149" s="14">
        <v>37529</v>
      </c>
      <c r="W1149" t="str">
        <f t="shared" si="174"/>
        <v>September</v>
      </c>
      <c r="X1149" s="4" t="str">
        <f t="shared" si="175"/>
        <v>2002</v>
      </c>
      <c r="Y1149" s="6">
        <f t="shared" si="176"/>
        <v>2002</v>
      </c>
      <c r="Z1149" s="4" t="str">
        <f t="shared" si="177"/>
        <v>30</v>
      </c>
      <c r="AA1149" s="6">
        <f t="shared" si="178"/>
        <v>30</v>
      </c>
      <c r="AB1149" t="str">
        <f t="shared" si="179"/>
        <v>Monday</v>
      </c>
    </row>
    <row r="1150" spans="1:28" x14ac:dyDescent="0.25">
      <c r="A1150" s="3" t="s">
        <v>2890</v>
      </c>
      <c r="B1150" t="s">
        <v>2891</v>
      </c>
      <c r="C1150" s="3" t="s">
        <v>2891</v>
      </c>
      <c r="D1150" s="6">
        <v>0</v>
      </c>
      <c r="E1150" s="6">
        <v>96</v>
      </c>
      <c r="F1150" s="6">
        <f t="shared" si="170"/>
        <v>1</v>
      </c>
      <c r="G1150" s="6">
        <f t="shared" si="171"/>
        <v>36</v>
      </c>
      <c r="H1150" s="6" t="str" cm="1">
        <f t="array" ref="H1150">_xlfn.IFS(E1150&lt;=80,"Series",E1150&lt;=120,"TV Movie",E1150&gt;120,"Long Movie")</f>
        <v>TV Movie</v>
      </c>
      <c r="I1150" t="s">
        <v>132</v>
      </c>
      <c r="J1150" t="s">
        <v>8162</v>
      </c>
      <c r="K1150" t="s">
        <v>5802</v>
      </c>
      <c r="L1150" s="5">
        <v>5.9</v>
      </c>
      <c r="M1150" t="str" cm="1">
        <f t="array" ref="M1150">_xlfn.IFS(L1150&lt;=2,"Flop",L1150&lt;=5,"Average",L1150&lt;=7,"Hit",L1150&lt;=9,"Superhit",L1150&gt;9,"BlockBuster")</f>
        <v>Hit</v>
      </c>
      <c r="N1150" s="6">
        <v>88603</v>
      </c>
      <c r="O1150" s="6" t="str" cm="1">
        <f t="array" ref="O1150">_xlfn.IFS(N1150&lt;=100000,"Low",N1150&lt;=500000,"Median",N1150&lt;=1500000,"High",N1150&gt;1500000,"Very High")</f>
        <v>Low</v>
      </c>
      <c r="P1150">
        <v>60000000</v>
      </c>
      <c r="Q1150">
        <v>55003135</v>
      </c>
      <c r="R1150">
        <f t="shared" si="172"/>
        <v>-4996865</v>
      </c>
      <c r="S1150" t="str">
        <f t="shared" si="173"/>
        <v>Loss</v>
      </c>
      <c r="T1150" s="1">
        <v>37596</v>
      </c>
      <c r="U1150" t="s">
        <v>276</v>
      </c>
      <c r="V1150" s="14">
        <v>37596</v>
      </c>
      <c r="W1150" t="str">
        <f t="shared" si="174"/>
        <v>December</v>
      </c>
      <c r="X1150" s="4" t="str">
        <f t="shared" si="175"/>
        <v>2002</v>
      </c>
      <c r="Y1150" s="6">
        <f t="shared" si="176"/>
        <v>2002</v>
      </c>
      <c r="Z1150" s="4" t="str">
        <f t="shared" si="177"/>
        <v>6</v>
      </c>
      <c r="AA1150" s="6">
        <f t="shared" si="178"/>
        <v>6</v>
      </c>
      <c r="AB1150" t="str">
        <f t="shared" si="179"/>
        <v>Friday</v>
      </c>
    </row>
    <row r="1151" spans="1:28" x14ac:dyDescent="0.25">
      <c r="A1151" s="3" t="s">
        <v>2892</v>
      </c>
      <c r="B1151" t="s">
        <v>2893</v>
      </c>
      <c r="C1151" s="3" t="s">
        <v>2893</v>
      </c>
      <c r="D1151" s="6">
        <v>0</v>
      </c>
      <c r="E1151" s="6">
        <v>113</v>
      </c>
      <c r="F1151" s="6">
        <f t="shared" si="170"/>
        <v>1</v>
      </c>
      <c r="G1151" s="6">
        <f t="shared" si="171"/>
        <v>53</v>
      </c>
      <c r="H1151" s="6" t="str" cm="1">
        <f t="array" ref="H1151">_xlfn.IFS(E1151&lt;=80,"Series",E1151&lt;=120,"TV Movie",E1151&gt;120,"Long Movie")</f>
        <v>TV Movie</v>
      </c>
      <c r="I1151" t="s">
        <v>145</v>
      </c>
      <c r="J1151" t="s">
        <v>8161</v>
      </c>
      <c r="K1151" t="s">
        <v>3857</v>
      </c>
      <c r="L1151" s="5">
        <v>7.6</v>
      </c>
      <c r="M1151" t="str" cm="1">
        <f t="array" ref="M1151">_xlfn.IFS(L1151&lt;=2,"Flop",L1151&lt;=5,"Average",L1151&lt;=7,"Hit",L1151&lt;=9,"Superhit",L1151&gt;9,"BlockBuster")</f>
        <v>Superhit</v>
      </c>
      <c r="N1151" s="6">
        <v>511848</v>
      </c>
      <c r="O1151" s="6" t="str" cm="1">
        <f t="array" ref="O1151">_xlfn.IFS(N1151&lt;=100000,"Low",N1151&lt;=500000,"Median",N1151&lt;=1500000,"High",N1151&gt;1500000,"Very High")</f>
        <v>High</v>
      </c>
      <c r="P1151">
        <v>13000000</v>
      </c>
      <c r="Q1151">
        <v>96822421</v>
      </c>
      <c r="R1151">
        <f t="shared" si="172"/>
        <v>83822421</v>
      </c>
      <c r="S1151" t="str">
        <f t="shared" si="173"/>
        <v>Profit</v>
      </c>
      <c r="T1151" s="1">
        <v>38003</v>
      </c>
      <c r="U1151" t="s">
        <v>2894</v>
      </c>
      <c r="V1151" s="14">
        <v>38003</v>
      </c>
      <c r="W1151" t="str">
        <f t="shared" si="174"/>
        <v>January</v>
      </c>
      <c r="X1151" s="4" t="str">
        <f t="shared" si="175"/>
        <v>2004</v>
      </c>
      <c r="Y1151" s="6">
        <f t="shared" si="176"/>
        <v>2004</v>
      </c>
      <c r="Z1151" s="4" t="str">
        <f t="shared" si="177"/>
        <v>17</v>
      </c>
      <c r="AA1151" s="6">
        <f t="shared" si="178"/>
        <v>17</v>
      </c>
      <c r="AB1151" t="str">
        <f t="shared" si="179"/>
        <v>Saturday</v>
      </c>
    </row>
    <row r="1152" spans="1:28" x14ac:dyDescent="0.25">
      <c r="A1152" s="3" t="s">
        <v>2895</v>
      </c>
      <c r="B1152" t="s">
        <v>2896</v>
      </c>
      <c r="C1152" s="3" t="s">
        <v>2896</v>
      </c>
      <c r="D1152" s="6">
        <v>0</v>
      </c>
      <c r="E1152" s="6">
        <v>130</v>
      </c>
      <c r="F1152" s="6">
        <f t="shared" si="170"/>
        <v>2</v>
      </c>
      <c r="G1152" s="6">
        <f t="shared" si="171"/>
        <v>10</v>
      </c>
      <c r="H1152" s="6" t="str" cm="1">
        <f t="array" ref="H1152">_xlfn.IFS(E1152&lt;=80,"Series",E1152&lt;=120,"TV Movie",E1152&gt;120,"Long Movie")</f>
        <v>Long Movie</v>
      </c>
      <c r="I1152" t="s">
        <v>8162</v>
      </c>
      <c r="J1152" t="s">
        <v>145</v>
      </c>
      <c r="K1152" t="s">
        <v>8166</v>
      </c>
      <c r="L1152" s="5">
        <v>7.5</v>
      </c>
      <c r="M1152" t="str" cm="1">
        <f t="array" ref="M1152">_xlfn.IFS(L1152&lt;=2,"Flop",L1152&lt;=5,"Average",L1152&lt;=7,"Hit",L1152&lt;=9,"Superhit",L1152&gt;9,"BlockBuster")</f>
        <v>Superhit</v>
      </c>
      <c r="N1152" s="6">
        <v>124504</v>
      </c>
      <c r="O1152" s="6" t="str" cm="1">
        <f t="array" ref="O1152">_xlfn.IFS(N1152&lt;=100000,"Low",N1152&lt;=500000,"Median",N1152&lt;=1500000,"High",N1152&gt;1500000,"Very High")</f>
        <v>Median</v>
      </c>
      <c r="P1152">
        <v>38000000</v>
      </c>
      <c r="Q1152">
        <v>38955598</v>
      </c>
      <c r="R1152">
        <f t="shared" si="172"/>
        <v>955598</v>
      </c>
      <c r="S1152" t="str">
        <f t="shared" si="173"/>
        <v>Profit</v>
      </c>
      <c r="T1152" s="1">
        <v>37659</v>
      </c>
      <c r="U1152" t="s">
        <v>228</v>
      </c>
      <c r="V1152" s="14">
        <v>37659</v>
      </c>
      <c r="W1152" t="str">
        <f t="shared" si="174"/>
        <v>February</v>
      </c>
      <c r="X1152" s="4" t="str">
        <f t="shared" si="175"/>
        <v>2003</v>
      </c>
      <c r="Y1152" s="6">
        <f t="shared" si="176"/>
        <v>2003</v>
      </c>
      <c r="Z1152" s="4" t="str">
        <f t="shared" si="177"/>
        <v>7</v>
      </c>
      <c r="AA1152" s="6">
        <f t="shared" si="178"/>
        <v>7</v>
      </c>
      <c r="AB1152" t="str">
        <f t="shared" si="179"/>
        <v>Friday</v>
      </c>
    </row>
    <row r="1153" spans="1:28" x14ac:dyDescent="0.25">
      <c r="A1153" s="3" t="s">
        <v>2897</v>
      </c>
      <c r="B1153" t="s">
        <v>2898</v>
      </c>
      <c r="C1153" s="3" t="s">
        <v>2898</v>
      </c>
      <c r="D1153" s="6">
        <v>0</v>
      </c>
      <c r="E1153" s="6">
        <v>115</v>
      </c>
      <c r="F1153" s="6">
        <f t="shared" si="170"/>
        <v>1</v>
      </c>
      <c r="G1153" s="6">
        <f t="shared" si="171"/>
        <v>55</v>
      </c>
      <c r="H1153" s="6" t="str" cm="1">
        <f t="array" ref="H1153">_xlfn.IFS(E1153&lt;=80,"Series",E1153&lt;=120,"TV Movie",E1153&gt;120,"Long Movie")</f>
        <v>TV Movie</v>
      </c>
      <c r="I1153" t="s">
        <v>132</v>
      </c>
      <c r="J1153" t="s">
        <v>8157</v>
      </c>
      <c r="K1153" t="s">
        <v>5802</v>
      </c>
      <c r="L1153" s="5">
        <v>6.3</v>
      </c>
      <c r="M1153" t="str" cm="1">
        <f t="array" ref="M1153">_xlfn.IFS(L1153&lt;=2,"Flop",L1153&lt;=5,"Average",L1153&lt;=7,"Hit",L1153&lt;=9,"Superhit",L1153&gt;9,"BlockBuster")</f>
        <v>Hit</v>
      </c>
      <c r="N1153" s="6">
        <v>281996</v>
      </c>
      <c r="O1153" s="6" t="str" cm="1">
        <f t="array" ref="O1153">_xlfn.IFS(N1153&lt;=100000,"Low",N1153&lt;=500000,"Median",N1153&lt;=1500000,"High",N1153&gt;1500000,"Very High")</f>
        <v>Median</v>
      </c>
      <c r="P1153">
        <v>80000000</v>
      </c>
      <c r="Q1153">
        <v>522657936</v>
      </c>
      <c r="R1153">
        <f t="shared" si="172"/>
        <v>442657936</v>
      </c>
      <c r="S1153" t="str">
        <f t="shared" si="173"/>
        <v>Profit</v>
      </c>
      <c r="T1153" s="1">
        <v>38337</v>
      </c>
      <c r="U1153" t="s">
        <v>1691</v>
      </c>
      <c r="V1153" s="14">
        <v>38337</v>
      </c>
      <c r="W1153" t="str">
        <f t="shared" si="174"/>
        <v>December</v>
      </c>
      <c r="X1153" s="4" t="str">
        <f t="shared" si="175"/>
        <v>2004</v>
      </c>
      <c r="Y1153" s="6">
        <f t="shared" si="176"/>
        <v>2004</v>
      </c>
      <c r="Z1153" s="4" t="str">
        <f t="shared" si="177"/>
        <v>16</v>
      </c>
      <c r="AA1153" s="6">
        <f t="shared" si="178"/>
        <v>16</v>
      </c>
      <c r="AB1153" t="str">
        <f t="shared" si="179"/>
        <v>Thursday</v>
      </c>
    </row>
    <row r="1154" spans="1:28" x14ac:dyDescent="0.25">
      <c r="A1154" s="3" t="s">
        <v>2899</v>
      </c>
      <c r="B1154" t="s">
        <v>2900</v>
      </c>
      <c r="C1154" s="3" t="s">
        <v>2900</v>
      </c>
      <c r="D1154" s="6">
        <v>0</v>
      </c>
      <c r="E1154" s="6">
        <v>98</v>
      </c>
      <c r="F1154" s="6">
        <f t="shared" si="170"/>
        <v>1</v>
      </c>
      <c r="G1154" s="6">
        <f t="shared" si="171"/>
        <v>38</v>
      </c>
      <c r="H1154" s="6" t="str" cm="1">
        <f t="array" ref="H1154">_xlfn.IFS(E1154&lt;=80,"Series",E1154&lt;=120,"TV Movie",E1154&gt;120,"Long Movie")</f>
        <v>TV Movie</v>
      </c>
      <c r="I1154" t="s">
        <v>5529</v>
      </c>
      <c r="J1154" t="s">
        <v>132</v>
      </c>
      <c r="K1154" t="s">
        <v>8161</v>
      </c>
      <c r="L1154" s="5">
        <v>5.4</v>
      </c>
      <c r="M1154" t="str" cm="1">
        <f t="array" ref="M1154">_xlfn.IFS(L1154&lt;=2,"Flop",L1154&lt;=5,"Average",L1154&lt;=7,"Hit",L1154&lt;=9,"Superhit",L1154&gt;9,"BlockBuster")</f>
        <v>Hit</v>
      </c>
      <c r="N1154" s="6">
        <v>87408</v>
      </c>
      <c r="O1154" s="6" t="str" cm="1">
        <f t="array" ref="O1154">_xlfn.IFS(N1154&lt;=100000,"Low",N1154&lt;=500000,"Median",N1154&lt;=1500000,"High",N1154&gt;1500000,"Very High")</f>
        <v>Low</v>
      </c>
      <c r="P1154">
        <v>60000000</v>
      </c>
      <c r="Q1154">
        <v>104391623</v>
      </c>
      <c r="R1154">
        <f t="shared" si="172"/>
        <v>44391623</v>
      </c>
      <c r="S1154" t="str">
        <f t="shared" si="173"/>
        <v>Profit</v>
      </c>
      <c r="T1154" s="1">
        <v>37518</v>
      </c>
      <c r="U1154" t="s">
        <v>2901</v>
      </c>
      <c r="V1154" s="14">
        <v>37518</v>
      </c>
      <c r="W1154" t="str">
        <f t="shared" si="174"/>
        <v>September</v>
      </c>
      <c r="X1154" s="4" t="str">
        <f t="shared" si="175"/>
        <v>2002</v>
      </c>
      <c r="Y1154" s="6">
        <f t="shared" si="176"/>
        <v>2002</v>
      </c>
      <c r="Z1154" s="4" t="str">
        <f t="shared" si="177"/>
        <v>19</v>
      </c>
      <c r="AA1154" s="6">
        <f t="shared" si="178"/>
        <v>19</v>
      </c>
      <c r="AB1154" t="str">
        <f t="shared" si="179"/>
        <v>Thursday</v>
      </c>
    </row>
    <row r="1155" spans="1:28" x14ac:dyDescent="0.25">
      <c r="A1155" s="3" t="s">
        <v>2902</v>
      </c>
      <c r="B1155" t="s">
        <v>2903</v>
      </c>
      <c r="C1155" s="3" t="s">
        <v>2903</v>
      </c>
      <c r="D1155" s="6">
        <v>0</v>
      </c>
      <c r="E1155" s="6">
        <v>134</v>
      </c>
      <c r="F1155" s="6">
        <f t="shared" ref="F1155:F1218" si="180">INT(E1155/60)</f>
        <v>2</v>
      </c>
      <c r="G1155" s="6">
        <f t="shared" ref="G1155:G1218" si="181">MOD(E1155,60)</f>
        <v>14</v>
      </c>
      <c r="H1155" s="6" t="str" cm="1">
        <f t="array" ref="H1155">_xlfn.IFS(E1155&lt;=80,"Series",E1155&lt;=120,"TV Movie",E1155&gt;120,"Long Movie")</f>
        <v>Long Movie</v>
      </c>
      <c r="I1155" t="s">
        <v>5529</v>
      </c>
      <c r="J1155" t="s">
        <v>8161</v>
      </c>
      <c r="K1155" t="s">
        <v>3857</v>
      </c>
      <c r="L1155" s="5">
        <v>7.4</v>
      </c>
      <c r="M1155" t="str" cm="1">
        <f t="array" ref="M1155">_xlfn.IFS(L1155&lt;=2,"Flop",L1155&lt;=5,"Average",L1155&lt;=7,"Hit",L1155&lt;=9,"Superhit",L1155&gt;9,"BlockBuster")</f>
        <v>Superhit</v>
      </c>
      <c r="N1155" s="6">
        <v>567888</v>
      </c>
      <c r="O1155" s="6" t="str" cm="1">
        <f t="array" ref="O1155">_xlfn.IFS(N1155&lt;=100000,"Low",N1155&lt;=500000,"Median",N1155&lt;=1500000,"High",N1155&gt;1500000,"Very High")</f>
        <v>High</v>
      </c>
      <c r="P1155">
        <v>110000000</v>
      </c>
      <c r="Q1155">
        <v>407711549</v>
      </c>
      <c r="R1155">
        <f t="shared" ref="R1155:R1218" si="182">Q1155-P1155</f>
        <v>297711549</v>
      </c>
      <c r="S1155" t="str">
        <f t="shared" ref="S1155:S1218" si="183">IF(R1155&gt;0,"Profit","Loss")</f>
        <v>Profit</v>
      </c>
      <c r="T1155" s="1">
        <v>37735</v>
      </c>
      <c r="U1155" t="s">
        <v>1537</v>
      </c>
      <c r="V1155" s="14">
        <v>37735</v>
      </c>
      <c r="W1155" t="str">
        <f t="shared" ref="W1155:W1218" si="184">TEXT(V1155,"MMMM")</f>
        <v>April</v>
      </c>
      <c r="X1155" s="4" t="str">
        <f t="shared" ref="X1155:X1218" si="185">TEXT(V1155,"YYYY")</f>
        <v>2003</v>
      </c>
      <c r="Y1155" s="6">
        <f t="shared" ref="Y1155:Y1218" si="186">VALUE(X1155)</f>
        <v>2003</v>
      </c>
      <c r="Z1155" s="4" t="str">
        <f t="shared" ref="Z1155:Z1218" si="187">TEXT(V1155,"d")</f>
        <v>24</v>
      </c>
      <c r="AA1155" s="6">
        <f t="shared" ref="AA1155:AA1218" si="188">VALUE(Z1155)</f>
        <v>24</v>
      </c>
      <c r="AB1155" t="str">
        <f t="shared" ref="AB1155:AB1218" si="189">TEXT(V1155,"dddd")</f>
        <v>Thursday</v>
      </c>
    </row>
    <row r="1156" spans="1:28" x14ac:dyDescent="0.25">
      <c r="A1156" s="3" t="s">
        <v>2904</v>
      </c>
      <c r="B1156" t="s">
        <v>2905</v>
      </c>
      <c r="C1156" s="3" t="s">
        <v>2905</v>
      </c>
      <c r="D1156" s="6">
        <v>0</v>
      </c>
      <c r="E1156" s="6">
        <v>115</v>
      </c>
      <c r="F1156" s="6">
        <f t="shared" si="180"/>
        <v>1</v>
      </c>
      <c r="G1156" s="6">
        <f t="shared" si="181"/>
        <v>55</v>
      </c>
      <c r="H1156" s="6" t="str" cm="1">
        <f t="array" ref="H1156">_xlfn.IFS(E1156&lt;=80,"Series",E1156&lt;=120,"TV Movie",E1156&gt;120,"Long Movie")</f>
        <v>TV Movie</v>
      </c>
      <c r="I1156" t="s">
        <v>5529</v>
      </c>
      <c r="J1156" t="s">
        <v>3857</v>
      </c>
      <c r="K1156" t="s">
        <v>5802</v>
      </c>
      <c r="L1156" s="5">
        <v>6.6</v>
      </c>
      <c r="M1156" t="str" cm="1">
        <f t="array" ref="M1156">_xlfn.IFS(L1156&lt;=2,"Flop",L1156&lt;=5,"Average",L1156&lt;=7,"Hit",L1156&lt;=9,"Superhit",L1156&gt;9,"BlockBuster")</f>
        <v>Hit</v>
      </c>
      <c r="N1156" s="6">
        <v>140621</v>
      </c>
      <c r="O1156" s="6" t="str" cm="1">
        <f t="array" ref="O1156">_xlfn.IFS(N1156&lt;=100000,"Low",N1156&lt;=500000,"Median",N1156&lt;=1500000,"High",N1156&gt;1500000,"Very High")</f>
        <v>Median</v>
      </c>
      <c r="P1156">
        <v>46000000</v>
      </c>
      <c r="Q1156">
        <v>101191884</v>
      </c>
      <c r="R1156">
        <f t="shared" si="182"/>
        <v>55191884</v>
      </c>
      <c r="S1156" t="str">
        <f t="shared" si="183"/>
        <v>Profit</v>
      </c>
      <c r="T1156" s="1">
        <v>37646</v>
      </c>
      <c r="U1156" t="s">
        <v>763</v>
      </c>
      <c r="V1156" s="14">
        <v>37646</v>
      </c>
      <c r="W1156" t="str">
        <f t="shared" si="184"/>
        <v>January</v>
      </c>
      <c r="X1156" s="4" t="str">
        <f t="shared" si="185"/>
        <v>2003</v>
      </c>
      <c r="Y1156" s="6">
        <f t="shared" si="186"/>
        <v>2003</v>
      </c>
      <c r="Z1156" s="4" t="str">
        <f t="shared" si="187"/>
        <v>25</v>
      </c>
      <c r="AA1156" s="6">
        <f t="shared" si="188"/>
        <v>25</v>
      </c>
      <c r="AB1156" t="str">
        <f t="shared" si="189"/>
        <v>Saturday</v>
      </c>
    </row>
    <row r="1157" spans="1:28" x14ac:dyDescent="0.25">
      <c r="A1157" s="3" t="s">
        <v>2906</v>
      </c>
      <c r="B1157" t="s">
        <v>2907</v>
      </c>
      <c r="C1157" s="3" t="s">
        <v>2907</v>
      </c>
      <c r="D1157" s="6">
        <v>0</v>
      </c>
      <c r="E1157" s="6">
        <v>110</v>
      </c>
      <c r="F1157" s="6">
        <f t="shared" si="180"/>
        <v>1</v>
      </c>
      <c r="G1157" s="6">
        <f t="shared" si="181"/>
        <v>50</v>
      </c>
      <c r="H1157" s="6" t="str" cm="1">
        <f t="array" ref="H1157">_xlfn.IFS(E1157&lt;=80,"Series",E1157&lt;=120,"TV Movie",E1157&gt;120,"Long Movie")</f>
        <v>TV Movie</v>
      </c>
      <c r="I1157" t="s">
        <v>132</v>
      </c>
      <c r="J1157" t="s">
        <v>145</v>
      </c>
      <c r="K1157" t="s">
        <v>8157</v>
      </c>
      <c r="L1157" s="5">
        <v>6.6</v>
      </c>
      <c r="M1157" t="str" cm="1">
        <f t="array" ref="M1157">_xlfn.IFS(L1157&lt;=2,"Flop",L1157&lt;=5,"Average",L1157&lt;=7,"Hit",L1157&lt;=9,"Superhit",L1157&gt;9,"BlockBuster")</f>
        <v>Hit</v>
      </c>
      <c r="N1157" s="6">
        <v>52858</v>
      </c>
      <c r="O1157" s="6" t="str" cm="1">
        <f t="array" ref="O1157">_xlfn.IFS(N1157&lt;=100000,"Low",N1157&lt;=500000,"Median",N1157&lt;=1500000,"High",N1157&gt;1500000,"Very High")</f>
        <v>Low</v>
      </c>
      <c r="P1157">
        <v>4000000</v>
      </c>
      <c r="Q1157">
        <v>11832822</v>
      </c>
      <c r="R1157">
        <f t="shared" si="182"/>
        <v>7832822</v>
      </c>
      <c r="S1157" t="str">
        <f t="shared" si="183"/>
        <v>Profit</v>
      </c>
      <c r="T1157" s="1">
        <v>37540</v>
      </c>
      <c r="U1157" t="s">
        <v>2908</v>
      </c>
      <c r="V1157" s="14">
        <v>37540</v>
      </c>
      <c r="W1157" t="str">
        <f t="shared" si="184"/>
        <v>October</v>
      </c>
      <c r="X1157" s="4" t="str">
        <f t="shared" si="185"/>
        <v>2002</v>
      </c>
      <c r="Y1157" s="6">
        <f t="shared" si="186"/>
        <v>2002</v>
      </c>
      <c r="Z1157" s="4" t="str">
        <f t="shared" si="187"/>
        <v>11</v>
      </c>
      <c r="AA1157" s="6">
        <f t="shared" si="188"/>
        <v>11</v>
      </c>
      <c r="AB1157" t="str">
        <f t="shared" si="189"/>
        <v>Friday</v>
      </c>
    </row>
    <row r="1158" spans="1:28" x14ac:dyDescent="0.25">
      <c r="A1158" s="3" t="s">
        <v>2909</v>
      </c>
      <c r="B1158" t="s">
        <v>2910</v>
      </c>
      <c r="C1158" s="3" t="s">
        <v>2910</v>
      </c>
      <c r="D1158" s="6">
        <v>0</v>
      </c>
      <c r="E1158" s="6">
        <v>117</v>
      </c>
      <c r="F1158" s="6">
        <f t="shared" si="180"/>
        <v>1</v>
      </c>
      <c r="G1158" s="6">
        <f t="shared" si="181"/>
        <v>57</v>
      </c>
      <c r="H1158" s="6" t="str" cm="1">
        <f t="array" ref="H1158">_xlfn.IFS(E1158&lt;=80,"Series",E1158&lt;=120,"TV Movie",E1158&gt;120,"Long Movie")</f>
        <v>TV Movie</v>
      </c>
      <c r="I1158" t="s">
        <v>8162</v>
      </c>
      <c r="J1158" t="s">
        <v>145</v>
      </c>
      <c r="K1158" t="s">
        <v>3857</v>
      </c>
      <c r="L1158" s="5">
        <v>7.3</v>
      </c>
      <c r="M1158" t="str" cm="1">
        <f t="array" ref="M1158">_xlfn.IFS(L1158&lt;=2,"Flop",L1158&lt;=5,"Average",L1158&lt;=7,"Hit",L1158&lt;=9,"Superhit",L1158&gt;9,"BlockBuster")</f>
        <v>Superhit</v>
      </c>
      <c r="N1158" s="6">
        <v>109102</v>
      </c>
      <c r="O1158" s="6" t="str" cm="1">
        <f t="array" ref="O1158">_xlfn.IFS(N1158&lt;=100000,"Low",N1158&lt;=500000,"Median",N1158&lt;=1500000,"High",N1158&gt;1500000,"Very High")</f>
        <v>Median</v>
      </c>
      <c r="P1158">
        <v>18000000</v>
      </c>
      <c r="Q1158">
        <v>25038466</v>
      </c>
      <c r="R1158">
        <f t="shared" si="182"/>
        <v>7038466</v>
      </c>
      <c r="S1158" t="str">
        <f t="shared" si="183"/>
        <v>Profit</v>
      </c>
      <c r="T1158" s="1">
        <v>39332</v>
      </c>
      <c r="U1158" t="s">
        <v>98</v>
      </c>
      <c r="V1158" s="14">
        <v>39332</v>
      </c>
      <c r="W1158" t="str">
        <f t="shared" si="184"/>
        <v>September</v>
      </c>
      <c r="X1158" s="4" t="str">
        <f t="shared" si="185"/>
        <v>2007</v>
      </c>
      <c r="Y1158" s="6">
        <f t="shared" si="186"/>
        <v>2007</v>
      </c>
      <c r="Z1158" s="4" t="str">
        <f t="shared" si="187"/>
        <v>7</v>
      </c>
      <c r="AA1158" s="6">
        <f t="shared" si="188"/>
        <v>7</v>
      </c>
      <c r="AB1158" t="str">
        <f t="shared" si="189"/>
        <v>Friday</v>
      </c>
    </row>
    <row r="1159" spans="1:28" x14ac:dyDescent="0.25">
      <c r="A1159" s="3" t="s">
        <v>2911</v>
      </c>
      <c r="B1159" t="s">
        <v>1499</v>
      </c>
      <c r="C1159" s="3" t="s">
        <v>1499</v>
      </c>
      <c r="D1159" s="6">
        <v>0</v>
      </c>
      <c r="E1159" s="6">
        <v>110</v>
      </c>
      <c r="F1159" s="6">
        <f t="shared" si="180"/>
        <v>1</v>
      </c>
      <c r="G1159" s="6">
        <f t="shared" si="181"/>
        <v>50</v>
      </c>
      <c r="H1159" s="6" t="str" cm="1">
        <f t="array" ref="H1159">_xlfn.IFS(E1159&lt;=80,"Series",E1159&lt;=120,"TV Movie",E1159&gt;120,"Long Movie")</f>
        <v>TV Movie</v>
      </c>
      <c r="I1159" t="s">
        <v>5529</v>
      </c>
      <c r="J1159" t="s">
        <v>8158</v>
      </c>
      <c r="K1159" t="s">
        <v>8156</v>
      </c>
      <c r="L1159" s="5">
        <v>6</v>
      </c>
      <c r="M1159" t="str" cm="1">
        <f t="array" ref="M1159">_xlfn.IFS(L1159&lt;=2,"Flop",L1159&lt;=5,"Average",L1159&lt;=7,"Hit",L1159&lt;=9,"Superhit",L1159&gt;9,"BlockBuster")</f>
        <v>Hit</v>
      </c>
      <c r="N1159" s="6">
        <v>185852</v>
      </c>
      <c r="O1159" s="6" t="str" cm="1">
        <f t="array" ref="O1159">_xlfn.IFS(N1159&lt;=100000,"Low",N1159&lt;=500000,"Median",N1159&lt;=1500000,"High",N1159&gt;1500000,"Very High")</f>
        <v>Median</v>
      </c>
      <c r="P1159">
        <v>55000000</v>
      </c>
      <c r="Q1159">
        <v>84426031</v>
      </c>
      <c r="R1159">
        <f t="shared" si="182"/>
        <v>29426031</v>
      </c>
      <c r="S1159" t="str">
        <f t="shared" si="183"/>
        <v>Profit</v>
      </c>
      <c r="T1159" s="2">
        <v>44287</v>
      </c>
      <c r="U1159" t="s">
        <v>2912</v>
      </c>
      <c r="V1159" s="14">
        <v>44287</v>
      </c>
      <c r="W1159" t="str">
        <f t="shared" si="184"/>
        <v>April</v>
      </c>
      <c r="X1159" s="4" t="str">
        <f t="shared" si="185"/>
        <v>2021</v>
      </c>
      <c r="Y1159" s="6">
        <f t="shared" si="186"/>
        <v>2021</v>
      </c>
      <c r="Z1159" s="4" t="str">
        <f t="shared" si="187"/>
        <v>1</v>
      </c>
      <c r="AA1159" s="6">
        <f t="shared" si="188"/>
        <v>1</v>
      </c>
      <c r="AB1159" t="str">
        <f t="shared" si="189"/>
        <v>Thursday</v>
      </c>
    </row>
    <row r="1160" spans="1:28" x14ac:dyDescent="0.25">
      <c r="A1160" s="3" t="s">
        <v>2913</v>
      </c>
      <c r="B1160" t="s">
        <v>2914</v>
      </c>
      <c r="C1160" s="3" t="s">
        <v>2914</v>
      </c>
      <c r="D1160" s="6">
        <v>0</v>
      </c>
      <c r="E1160" s="6">
        <v>143</v>
      </c>
      <c r="F1160" s="6">
        <f t="shared" si="180"/>
        <v>2</v>
      </c>
      <c r="G1160" s="6">
        <f t="shared" si="181"/>
        <v>23</v>
      </c>
      <c r="H1160" s="6" t="str" cm="1">
        <f t="array" ref="H1160">_xlfn.IFS(E1160&lt;=80,"Series",E1160&lt;=120,"TV Movie",E1160&gt;120,"Long Movie")</f>
        <v>Long Movie</v>
      </c>
      <c r="I1160" t="s">
        <v>145</v>
      </c>
      <c r="J1160" t="s">
        <v>8164</v>
      </c>
      <c r="K1160" t="s">
        <v>8157</v>
      </c>
      <c r="L1160" s="5">
        <v>7.2</v>
      </c>
      <c r="M1160" t="str" cm="1">
        <f t="array" ref="M1160">_xlfn.IFS(L1160&lt;=2,"Flop",L1160&lt;=5,"Average",L1160&lt;=7,"Hit",L1160&lt;=9,"Superhit",L1160&gt;9,"BlockBuster")</f>
        <v>Superhit</v>
      </c>
      <c r="N1160" s="6">
        <v>128540</v>
      </c>
      <c r="O1160" s="6" t="str" cm="1">
        <f t="array" ref="O1160">_xlfn.IFS(N1160&lt;=100000,"Low",N1160&lt;=500000,"Median",N1160&lt;=1500000,"High",N1160&gt;1500000,"Very High")</f>
        <v>Median</v>
      </c>
      <c r="P1160">
        <v>70000000</v>
      </c>
      <c r="Q1160">
        <v>154674241</v>
      </c>
      <c r="R1160">
        <f t="shared" si="182"/>
        <v>84674241</v>
      </c>
      <c r="S1160" t="str">
        <f t="shared" si="183"/>
        <v>Profit</v>
      </c>
      <c r="T1160" s="1">
        <v>38330</v>
      </c>
      <c r="U1160" t="s">
        <v>708</v>
      </c>
      <c r="V1160" s="14">
        <v>38330</v>
      </c>
      <c r="W1160" t="str">
        <f t="shared" si="184"/>
        <v>December</v>
      </c>
      <c r="X1160" s="4" t="str">
        <f t="shared" si="185"/>
        <v>2004</v>
      </c>
      <c r="Y1160" s="6">
        <f t="shared" si="186"/>
        <v>2004</v>
      </c>
      <c r="Z1160" s="4" t="str">
        <f t="shared" si="187"/>
        <v>9</v>
      </c>
      <c r="AA1160" s="6">
        <f t="shared" si="188"/>
        <v>9</v>
      </c>
      <c r="AB1160" t="str">
        <f t="shared" si="189"/>
        <v>Thursday</v>
      </c>
    </row>
    <row r="1161" spans="1:28" x14ac:dyDescent="0.25">
      <c r="A1161" s="3" t="s">
        <v>2915</v>
      </c>
      <c r="B1161" t="s">
        <v>2916</v>
      </c>
      <c r="C1161" s="3" t="s">
        <v>2916</v>
      </c>
      <c r="D1161" s="6">
        <v>0</v>
      </c>
      <c r="E1161" s="6">
        <v>91</v>
      </c>
      <c r="F1161" s="6">
        <f t="shared" si="180"/>
        <v>1</v>
      </c>
      <c r="G1161" s="6">
        <f t="shared" si="181"/>
        <v>31</v>
      </c>
      <c r="H1161" s="6" t="str" cm="1">
        <f t="array" ref="H1161">_xlfn.IFS(E1161&lt;=80,"Series",E1161&lt;=120,"TV Movie",E1161&gt;120,"Long Movie")</f>
        <v>TV Movie</v>
      </c>
      <c r="I1161" t="s">
        <v>5529</v>
      </c>
      <c r="J1161" t="s">
        <v>132</v>
      </c>
      <c r="K1161" t="s">
        <v>8162</v>
      </c>
      <c r="L1161" s="5">
        <v>6.2</v>
      </c>
      <c r="M1161" t="str" cm="1">
        <f t="array" ref="M1161">_xlfn.IFS(L1161&lt;=2,"Flop",L1161&lt;=5,"Average",L1161&lt;=7,"Hit",L1161&lt;=9,"Superhit",L1161&gt;9,"BlockBuster")</f>
        <v>Hit</v>
      </c>
      <c r="N1161" s="6">
        <v>179542</v>
      </c>
      <c r="O1161" s="6" t="str" cm="1">
        <f t="array" ref="O1161">_xlfn.IFS(N1161&lt;=100000,"Low",N1161&lt;=500000,"Median",N1161&lt;=1500000,"High",N1161&gt;1500000,"Very High")</f>
        <v>Median</v>
      </c>
      <c r="P1161">
        <v>140000000</v>
      </c>
      <c r="Q1161">
        <v>258097122</v>
      </c>
      <c r="R1161">
        <f t="shared" si="182"/>
        <v>118097122</v>
      </c>
      <c r="S1161" t="str">
        <f t="shared" si="183"/>
        <v>Profit</v>
      </c>
      <c r="T1161" s="1">
        <v>39293</v>
      </c>
      <c r="U1161" t="s">
        <v>1981</v>
      </c>
      <c r="V1161" s="14">
        <v>39293</v>
      </c>
      <c r="W1161" t="str">
        <f t="shared" si="184"/>
        <v>July</v>
      </c>
      <c r="X1161" s="4" t="str">
        <f t="shared" si="185"/>
        <v>2007</v>
      </c>
      <c r="Y1161" s="6">
        <f t="shared" si="186"/>
        <v>2007</v>
      </c>
      <c r="Z1161" s="4" t="str">
        <f t="shared" si="187"/>
        <v>30</v>
      </c>
      <c r="AA1161" s="6">
        <f t="shared" si="188"/>
        <v>30</v>
      </c>
      <c r="AB1161" t="str">
        <f t="shared" si="189"/>
        <v>Monday</v>
      </c>
    </row>
    <row r="1162" spans="1:28" x14ac:dyDescent="0.25">
      <c r="A1162" s="3" t="s">
        <v>2917</v>
      </c>
      <c r="B1162" t="s">
        <v>2918</v>
      </c>
      <c r="C1162" s="3" t="s">
        <v>2918</v>
      </c>
      <c r="D1162" s="6">
        <v>0</v>
      </c>
      <c r="E1162" s="6">
        <v>92</v>
      </c>
      <c r="F1162" s="6">
        <f t="shared" si="180"/>
        <v>1</v>
      </c>
      <c r="G1162" s="6">
        <f t="shared" si="181"/>
        <v>32</v>
      </c>
      <c r="H1162" s="6" t="str" cm="1">
        <f t="array" ref="H1162">_xlfn.IFS(E1162&lt;=80,"Series",E1162&lt;=120,"TV Movie",E1162&gt;120,"Long Movie")</f>
        <v>TV Movie</v>
      </c>
      <c r="I1162" t="s">
        <v>5529</v>
      </c>
      <c r="J1162" t="s">
        <v>8162</v>
      </c>
      <c r="K1162" t="s">
        <v>3857</v>
      </c>
      <c r="L1162" s="5">
        <v>6.8</v>
      </c>
      <c r="M1162" t="str" cm="1">
        <f t="array" ref="M1162">_xlfn.IFS(L1162&lt;=2,"Flop",L1162&lt;=5,"Average",L1162&lt;=7,"Hit",L1162&lt;=9,"Superhit",L1162&gt;9,"BlockBuster")</f>
        <v>Hit</v>
      </c>
      <c r="N1162" s="6">
        <v>316082</v>
      </c>
      <c r="O1162" s="6" t="str" cm="1">
        <f t="array" ref="O1162">_xlfn.IFS(N1162&lt;=100000,"Low",N1162&lt;=500000,"Median",N1162&lt;=1500000,"High",N1162&gt;1500000,"Very High")</f>
        <v>Median</v>
      </c>
      <c r="P1162">
        <v>21000000</v>
      </c>
      <c r="Q1162">
        <v>43928932</v>
      </c>
      <c r="R1162">
        <f t="shared" si="182"/>
        <v>22928932</v>
      </c>
      <c r="S1162" t="str">
        <f t="shared" si="183"/>
        <v>Profit</v>
      </c>
      <c r="T1162" s="1">
        <v>37531</v>
      </c>
      <c r="U1162" t="s">
        <v>2919</v>
      </c>
      <c r="V1162" s="14">
        <v>37531</v>
      </c>
      <c r="W1162" t="str">
        <f t="shared" si="184"/>
        <v>October</v>
      </c>
      <c r="X1162" s="4" t="str">
        <f t="shared" si="185"/>
        <v>2002</v>
      </c>
      <c r="Y1162" s="6">
        <f t="shared" si="186"/>
        <v>2002</v>
      </c>
      <c r="Z1162" s="4" t="str">
        <f t="shared" si="187"/>
        <v>2</v>
      </c>
      <c r="AA1162" s="6">
        <f t="shared" si="188"/>
        <v>2</v>
      </c>
      <c r="AB1162" t="str">
        <f t="shared" si="189"/>
        <v>Wednesday</v>
      </c>
    </row>
    <row r="1163" spans="1:28" x14ac:dyDescent="0.25">
      <c r="A1163" s="3" t="s">
        <v>2920</v>
      </c>
      <c r="B1163" t="s">
        <v>2921</v>
      </c>
      <c r="C1163" s="3" t="s">
        <v>2921</v>
      </c>
      <c r="D1163" s="6">
        <v>0</v>
      </c>
      <c r="E1163" s="6">
        <v>135</v>
      </c>
      <c r="F1163" s="6">
        <f t="shared" si="180"/>
        <v>2</v>
      </c>
      <c r="G1163" s="6">
        <f t="shared" si="181"/>
        <v>15</v>
      </c>
      <c r="H1163" s="6" t="str" cm="1">
        <f t="array" ref="H1163">_xlfn.IFS(E1163&lt;=80,"Series",E1163&lt;=120,"TV Movie",E1163&gt;120,"Long Movie")</f>
        <v>Long Movie</v>
      </c>
      <c r="I1163" t="s">
        <v>145</v>
      </c>
      <c r="J1163" t="s">
        <v>8164</v>
      </c>
      <c r="K1163" t="s">
        <v>8157</v>
      </c>
      <c r="L1163" s="5">
        <v>6.8</v>
      </c>
      <c r="M1163" t="str" cm="1">
        <f t="array" ref="M1163">_xlfn.IFS(L1163&lt;=2,"Flop",L1163&lt;=5,"Average",L1163&lt;=7,"Hit",L1163&lt;=9,"Superhit",L1163&gt;9,"BlockBuster")</f>
        <v>Hit</v>
      </c>
      <c r="N1163" s="6">
        <v>55315</v>
      </c>
      <c r="O1163" s="6" t="str" cm="1">
        <f t="array" ref="O1163">_xlfn.IFS(N1163&lt;=100000,"Low",N1163&lt;=500000,"Median",N1163&lt;=1500000,"High",N1163&gt;1500000,"Very High")</f>
        <v>Low</v>
      </c>
      <c r="P1163">
        <v>40000000</v>
      </c>
      <c r="Q1163">
        <v>31670620</v>
      </c>
      <c r="R1163">
        <f t="shared" si="182"/>
        <v>-8329380</v>
      </c>
      <c r="S1163" t="str">
        <f t="shared" si="183"/>
        <v>Loss</v>
      </c>
      <c r="T1163" s="1">
        <v>38679</v>
      </c>
      <c r="U1163" t="s">
        <v>966</v>
      </c>
      <c r="V1163" s="14">
        <v>38679</v>
      </c>
      <c r="W1163" t="str">
        <f t="shared" si="184"/>
        <v>November</v>
      </c>
      <c r="X1163" s="4" t="str">
        <f t="shared" si="185"/>
        <v>2005</v>
      </c>
      <c r="Y1163" s="6">
        <f t="shared" si="186"/>
        <v>2005</v>
      </c>
      <c r="Z1163" s="4" t="str">
        <f t="shared" si="187"/>
        <v>23</v>
      </c>
      <c r="AA1163" s="6">
        <f t="shared" si="188"/>
        <v>23</v>
      </c>
      <c r="AB1163" t="str">
        <f t="shared" si="189"/>
        <v>Wednesday</v>
      </c>
    </row>
    <row r="1164" spans="1:28" x14ac:dyDescent="0.25">
      <c r="A1164" s="3" t="s">
        <v>2922</v>
      </c>
      <c r="B1164" t="s">
        <v>2923</v>
      </c>
      <c r="C1164" s="3" t="s">
        <v>2923</v>
      </c>
      <c r="D1164" s="6">
        <v>0</v>
      </c>
      <c r="E1164" s="6">
        <v>94</v>
      </c>
      <c r="F1164" s="6">
        <f t="shared" si="180"/>
        <v>1</v>
      </c>
      <c r="G1164" s="6">
        <f t="shared" si="181"/>
        <v>34</v>
      </c>
      <c r="H1164" s="6" t="str" cm="1">
        <f t="array" ref="H1164">_xlfn.IFS(E1164&lt;=80,"Series",E1164&lt;=120,"TV Movie",E1164&gt;120,"Long Movie")</f>
        <v>TV Movie</v>
      </c>
      <c r="I1164" t="s">
        <v>5529</v>
      </c>
      <c r="J1164" t="s">
        <v>8158</v>
      </c>
      <c r="K1164" t="s">
        <v>132</v>
      </c>
      <c r="L1164" s="5">
        <v>6.2</v>
      </c>
      <c r="M1164" t="str" cm="1">
        <f t="array" ref="M1164">_xlfn.IFS(L1164&lt;=2,"Flop",L1164&lt;=5,"Average",L1164&lt;=7,"Hit",L1164&lt;=9,"Superhit",L1164&gt;9,"BlockBuster")</f>
        <v>Hit</v>
      </c>
      <c r="N1164" s="6">
        <v>219390</v>
      </c>
      <c r="O1164" s="6" t="str" cm="1">
        <f t="array" ref="O1164">_xlfn.IFS(N1164&lt;=100000,"Low",N1164&lt;=500000,"Median",N1164&lt;=1500000,"High",N1164&gt;1500000,"Very High")</f>
        <v>Median</v>
      </c>
      <c r="P1164">
        <v>63000000</v>
      </c>
      <c r="Q1164">
        <v>296938801</v>
      </c>
      <c r="R1164">
        <f t="shared" si="182"/>
        <v>233938801</v>
      </c>
      <c r="S1164" t="str">
        <f t="shared" si="183"/>
        <v>Profit</v>
      </c>
      <c r="T1164" s="1">
        <v>37459</v>
      </c>
      <c r="U1164" t="s">
        <v>1691</v>
      </c>
      <c r="V1164" s="14">
        <v>37459</v>
      </c>
      <c r="W1164" t="str">
        <f t="shared" si="184"/>
        <v>July</v>
      </c>
      <c r="X1164" s="4" t="str">
        <f t="shared" si="185"/>
        <v>2002</v>
      </c>
      <c r="Y1164" s="6">
        <f t="shared" si="186"/>
        <v>2002</v>
      </c>
      <c r="Z1164" s="4" t="str">
        <f t="shared" si="187"/>
        <v>22</v>
      </c>
      <c r="AA1164" s="6">
        <f t="shared" si="188"/>
        <v>22</v>
      </c>
      <c r="AB1164" t="str">
        <f t="shared" si="189"/>
        <v>Monday</v>
      </c>
    </row>
    <row r="1165" spans="1:28" x14ac:dyDescent="0.25">
      <c r="A1165" s="3" t="s">
        <v>2924</v>
      </c>
      <c r="B1165" t="s">
        <v>2925</v>
      </c>
      <c r="C1165" s="3" t="s">
        <v>2925</v>
      </c>
      <c r="D1165" s="6">
        <v>0</v>
      </c>
      <c r="E1165" s="6">
        <v>161</v>
      </c>
      <c r="F1165" s="6">
        <f t="shared" si="180"/>
        <v>2</v>
      </c>
      <c r="G1165" s="6">
        <f t="shared" si="181"/>
        <v>41</v>
      </c>
      <c r="H1165" s="6" t="str" cm="1">
        <f t="array" ref="H1165">_xlfn.IFS(E1165&lt;=80,"Series",E1165&lt;=120,"TV Movie",E1165&gt;120,"Long Movie")</f>
        <v>Long Movie</v>
      </c>
      <c r="I1165" t="s">
        <v>8158</v>
      </c>
      <c r="J1165" t="s">
        <v>8163</v>
      </c>
      <c r="K1165" t="s">
        <v>8156</v>
      </c>
      <c r="L1165" s="5">
        <v>7.4</v>
      </c>
      <c r="M1165" t="str" cm="1">
        <f t="array" ref="M1165">_xlfn.IFS(L1165&lt;=2,"Flop",L1165&lt;=5,"Average",L1165&lt;=7,"Hit",L1165&lt;=9,"Superhit",L1165&gt;9,"BlockBuster")</f>
        <v>Superhit</v>
      </c>
      <c r="N1165" s="6">
        <v>672770</v>
      </c>
      <c r="O1165" s="6" t="str" cm="1">
        <f t="array" ref="O1165">_xlfn.IFS(N1165&lt;=100000,"Low",N1165&lt;=500000,"Median",N1165&lt;=1500000,"High",N1165&gt;1500000,"Very High")</f>
        <v>High</v>
      </c>
      <c r="P1165">
        <v>100000000</v>
      </c>
      <c r="Q1165">
        <v>926201000</v>
      </c>
      <c r="R1165">
        <f t="shared" si="182"/>
        <v>826201000</v>
      </c>
      <c r="S1165" t="str">
        <f t="shared" si="183"/>
        <v>Profit</v>
      </c>
      <c r="T1165" s="1">
        <v>37563</v>
      </c>
      <c r="U1165" t="s">
        <v>966</v>
      </c>
      <c r="V1165" s="14">
        <v>37563</v>
      </c>
      <c r="W1165" t="str">
        <f t="shared" si="184"/>
        <v>November</v>
      </c>
      <c r="X1165" s="4" t="str">
        <f t="shared" si="185"/>
        <v>2002</v>
      </c>
      <c r="Y1165" s="6">
        <f t="shared" si="186"/>
        <v>2002</v>
      </c>
      <c r="Z1165" s="4" t="str">
        <f t="shared" si="187"/>
        <v>3</v>
      </c>
      <c r="AA1165" s="6">
        <f t="shared" si="188"/>
        <v>3</v>
      </c>
      <c r="AB1165" t="str">
        <f t="shared" si="189"/>
        <v>Sunday</v>
      </c>
    </row>
    <row r="1166" spans="1:28" x14ac:dyDescent="0.25">
      <c r="A1166" s="3" t="s">
        <v>2926</v>
      </c>
      <c r="B1166" t="s">
        <v>2927</v>
      </c>
      <c r="C1166" s="3" t="s">
        <v>2927</v>
      </c>
      <c r="D1166" s="6">
        <v>0</v>
      </c>
      <c r="E1166" s="6">
        <v>84</v>
      </c>
      <c r="F1166" s="6">
        <f t="shared" si="180"/>
        <v>1</v>
      </c>
      <c r="G1166" s="6">
        <f t="shared" si="181"/>
        <v>24</v>
      </c>
      <c r="H1166" s="6" t="str" cm="1">
        <f t="array" ref="H1166">_xlfn.IFS(E1166&lt;=80,"Series",E1166&lt;=120,"TV Movie",E1166&gt;120,"Long Movie")</f>
        <v>TV Movie</v>
      </c>
      <c r="I1166" t="s">
        <v>83</v>
      </c>
      <c r="J1166" t="s">
        <v>3857</v>
      </c>
      <c r="K1166" t="s">
        <v>5802</v>
      </c>
      <c r="L1166" s="5">
        <v>6.1</v>
      </c>
      <c r="M1166" t="str" cm="1">
        <f t="array" ref="M1166">_xlfn.IFS(L1166&lt;=2,"Flop",L1166&lt;=5,"Average",L1166&lt;=7,"Hit",L1166&lt;=9,"Superhit",L1166&gt;9,"BlockBuster")</f>
        <v>Hit</v>
      </c>
      <c r="N1166" s="6">
        <v>128664</v>
      </c>
      <c r="O1166" s="6" t="str" cm="1">
        <f t="array" ref="O1166">_xlfn.IFS(N1166&lt;=100000,"Low",N1166&lt;=500000,"Median",N1166&lt;=1500000,"High",N1166&gt;1500000,"Very High")</f>
        <v>Median</v>
      </c>
      <c r="P1166">
        <v>12600000</v>
      </c>
      <c r="Q1166">
        <v>28650575</v>
      </c>
      <c r="R1166">
        <f t="shared" si="182"/>
        <v>16050575</v>
      </c>
      <c r="S1166" t="str">
        <f t="shared" si="183"/>
        <v>Profit</v>
      </c>
      <c r="T1166" s="1">
        <v>37771</v>
      </c>
      <c r="U1166" t="s">
        <v>2928</v>
      </c>
      <c r="V1166" s="14">
        <v>37771</v>
      </c>
      <c r="W1166" t="str">
        <f t="shared" si="184"/>
        <v>May</v>
      </c>
      <c r="X1166" s="4" t="str">
        <f t="shared" si="185"/>
        <v>2003</v>
      </c>
      <c r="Y1166" s="6">
        <f t="shared" si="186"/>
        <v>2003</v>
      </c>
      <c r="Z1166" s="4" t="str">
        <f t="shared" si="187"/>
        <v>30</v>
      </c>
      <c r="AA1166" s="6">
        <f t="shared" si="188"/>
        <v>30</v>
      </c>
      <c r="AB1166" t="str">
        <f t="shared" si="189"/>
        <v>Friday</v>
      </c>
    </row>
    <row r="1167" spans="1:28" x14ac:dyDescent="0.25">
      <c r="A1167" s="3" t="s">
        <v>2929</v>
      </c>
      <c r="B1167" t="s">
        <v>2930</v>
      </c>
      <c r="C1167" s="3" t="s">
        <v>2930</v>
      </c>
      <c r="D1167" s="6">
        <v>0</v>
      </c>
      <c r="E1167" s="6">
        <v>124</v>
      </c>
      <c r="F1167" s="6">
        <f t="shared" si="180"/>
        <v>2</v>
      </c>
      <c r="G1167" s="6">
        <f t="shared" si="181"/>
        <v>4</v>
      </c>
      <c r="H1167" s="6" t="str" cm="1">
        <f t="array" ref="H1167">_xlfn.IFS(E1167&lt;=80,"Series",E1167&lt;=120,"TV Movie",E1167&gt;120,"Long Movie")</f>
        <v>Long Movie</v>
      </c>
      <c r="I1167" t="s">
        <v>5529</v>
      </c>
      <c r="J1167" t="s">
        <v>8158</v>
      </c>
      <c r="K1167" t="s">
        <v>3857</v>
      </c>
      <c r="L1167" s="5">
        <v>5.8</v>
      </c>
      <c r="M1167" t="str" cm="1">
        <f t="array" ref="M1167">_xlfn.IFS(L1167&lt;=2,"Flop",L1167&lt;=5,"Average",L1167&lt;=7,"Hit",L1167&lt;=9,"Superhit",L1167&gt;9,"BlockBuster")</f>
        <v>Hit</v>
      </c>
      <c r="N1167" s="6">
        <v>184724</v>
      </c>
      <c r="O1167" s="6" t="str" cm="1">
        <f t="array" ref="O1167">_xlfn.IFS(N1167&lt;=100000,"Low",N1167&lt;=500000,"Median",N1167&lt;=1500000,"High",N1167&gt;1500000,"Very High")</f>
        <v>Median</v>
      </c>
      <c r="P1167">
        <v>70000000</v>
      </c>
      <c r="Q1167">
        <v>277448382</v>
      </c>
      <c r="R1167">
        <f t="shared" si="182"/>
        <v>207448382</v>
      </c>
      <c r="S1167" t="str">
        <f t="shared" si="183"/>
        <v>Profit</v>
      </c>
      <c r="T1167" s="1">
        <v>37477</v>
      </c>
      <c r="U1167" t="s">
        <v>1570</v>
      </c>
      <c r="V1167" s="14">
        <v>37477</v>
      </c>
      <c r="W1167" t="str">
        <f t="shared" si="184"/>
        <v>August</v>
      </c>
      <c r="X1167" s="4" t="str">
        <f t="shared" si="185"/>
        <v>2002</v>
      </c>
      <c r="Y1167" s="6">
        <f t="shared" si="186"/>
        <v>2002</v>
      </c>
      <c r="Z1167" s="4" t="str">
        <f t="shared" si="187"/>
        <v>9</v>
      </c>
      <c r="AA1167" s="6">
        <f t="shared" si="188"/>
        <v>9</v>
      </c>
      <c r="AB1167" t="str">
        <f t="shared" si="189"/>
        <v>Friday</v>
      </c>
    </row>
    <row r="1168" spans="1:28" x14ac:dyDescent="0.25">
      <c r="A1168" s="3" t="s">
        <v>2931</v>
      </c>
      <c r="B1168" t="s">
        <v>2932</v>
      </c>
      <c r="C1168" s="3" t="s">
        <v>2933</v>
      </c>
      <c r="D1168" s="6">
        <v>0</v>
      </c>
      <c r="E1168" s="6">
        <v>129</v>
      </c>
      <c r="F1168" s="6">
        <f t="shared" si="180"/>
        <v>2</v>
      </c>
      <c r="G1168" s="6">
        <f t="shared" si="181"/>
        <v>9</v>
      </c>
      <c r="H1168" s="6" t="str" cm="1">
        <f t="array" ref="H1168">_xlfn.IFS(E1168&lt;=80,"Series",E1168&lt;=120,"TV Movie",E1168&gt;120,"Long Movie")</f>
        <v>Long Movie</v>
      </c>
      <c r="I1168" t="s">
        <v>5529</v>
      </c>
      <c r="J1168" t="s">
        <v>8162</v>
      </c>
      <c r="K1168" t="s">
        <v>145</v>
      </c>
      <c r="L1168" s="5">
        <v>7</v>
      </c>
      <c r="M1168" t="str" cm="1">
        <f t="array" ref="M1168">_xlfn.IFS(L1168&lt;=2,"Flop",L1168&lt;=5,"Average",L1168&lt;=7,"Hit",L1168&lt;=9,"Superhit",L1168&gt;9,"BlockBuster")</f>
        <v>Hit</v>
      </c>
      <c r="N1168" s="6">
        <v>59043</v>
      </c>
      <c r="O1168" s="6" t="str" cm="1">
        <f t="array" ref="O1168">_xlfn.IFS(N1168&lt;=100000,"Low",N1168&lt;=500000,"Median",N1168&lt;=1500000,"High",N1168&gt;1500000,"Very High")</f>
        <v>Low</v>
      </c>
      <c r="P1168">
        <v>1400000</v>
      </c>
      <c r="Q1168">
        <v>80631</v>
      </c>
      <c r="R1168">
        <f t="shared" si="182"/>
        <v>-1319369</v>
      </c>
      <c r="S1168" t="str">
        <f t="shared" si="183"/>
        <v>Loss</v>
      </c>
      <c r="T1168" s="1">
        <v>37148</v>
      </c>
      <c r="U1168" t="s">
        <v>2934</v>
      </c>
      <c r="V1168" s="14">
        <v>37148</v>
      </c>
      <c r="W1168" t="str">
        <f t="shared" si="184"/>
        <v>September</v>
      </c>
      <c r="X1168" s="4" t="str">
        <f t="shared" si="185"/>
        <v>2001</v>
      </c>
      <c r="Y1168" s="6">
        <f t="shared" si="186"/>
        <v>2001</v>
      </c>
      <c r="Z1168" s="4" t="str">
        <f t="shared" si="187"/>
        <v>14</v>
      </c>
      <c r="AA1168" s="6">
        <f t="shared" si="188"/>
        <v>14</v>
      </c>
      <c r="AB1168" t="str">
        <f t="shared" si="189"/>
        <v>Friday</v>
      </c>
    </row>
    <row r="1169" spans="1:28" x14ac:dyDescent="0.25">
      <c r="A1169" s="3" t="s">
        <v>2935</v>
      </c>
      <c r="B1169" t="s">
        <v>2936</v>
      </c>
      <c r="C1169" s="3" t="s">
        <v>2936</v>
      </c>
      <c r="D1169" s="6">
        <v>0</v>
      </c>
      <c r="E1169" s="6">
        <v>119</v>
      </c>
      <c r="F1169" s="6">
        <f t="shared" si="180"/>
        <v>1</v>
      </c>
      <c r="G1169" s="6">
        <f t="shared" si="181"/>
        <v>59</v>
      </c>
      <c r="H1169" s="6" t="str" cm="1">
        <f t="array" ref="H1169">_xlfn.IFS(E1169&lt;=80,"Series",E1169&lt;=120,"TV Movie",E1169&gt;120,"Long Movie")</f>
        <v>TV Movie</v>
      </c>
      <c r="I1169" t="s">
        <v>5529</v>
      </c>
      <c r="J1169" t="s">
        <v>8158</v>
      </c>
      <c r="K1169" t="s">
        <v>8161</v>
      </c>
      <c r="L1169" s="5">
        <v>6.6</v>
      </c>
      <c r="M1169" t="str" cm="1">
        <f t="array" ref="M1169">_xlfn.IFS(L1169&lt;=2,"Flop",L1169&lt;=5,"Average",L1169&lt;=7,"Hit",L1169&lt;=9,"Superhit",L1169&gt;9,"BlockBuster")</f>
        <v>Hit</v>
      </c>
      <c r="N1169" s="6">
        <v>238678</v>
      </c>
      <c r="O1169" s="6" t="str" cm="1">
        <f t="array" ref="O1169">_xlfn.IFS(N1169&lt;=100000,"Low",N1169&lt;=500000,"Median",N1169&lt;=1500000,"High",N1169&gt;1500000,"Very High")</f>
        <v>Median</v>
      </c>
      <c r="P1169">
        <v>105000000</v>
      </c>
      <c r="Q1169">
        <v>115900534</v>
      </c>
      <c r="R1169">
        <f t="shared" si="182"/>
        <v>10900534</v>
      </c>
      <c r="S1169" t="str">
        <f t="shared" si="183"/>
        <v>Profit</v>
      </c>
      <c r="T1169" s="1">
        <v>38141</v>
      </c>
      <c r="U1169" t="s">
        <v>2119</v>
      </c>
      <c r="V1169" s="14">
        <v>38141</v>
      </c>
      <c r="W1169" t="str">
        <f t="shared" si="184"/>
        <v>June</v>
      </c>
      <c r="X1169" s="4" t="str">
        <f t="shared" si="185"/>
        <v>2004</v>
      </c>
      <c r="Y1169" s="6">
        <f t="shared" si="186"/>
        <v>2004</v>
      </c>
      <c r="Z1169" s="4" t="str">
        <f t="shared" si="187"/>
        <v>3</v>
      </c>
      <c r="AA1169" s="6">
        <f t="shared" si="188"/>
        <v>3</v>
      </c>
      <c r="AB1169" t="str">
        <f t="shared" si="189"/>
        <v>Thursday</v>
      </c>
    </row>
    <row r="1170" spans="1:28" x14ac:dyDescent="0.25">
      <c r="A1170" s="3" t="s">
        <v>2937</v>
      </c>
      <c r="B1170" t="s">
        <v>2938</v>
      </c>
      <c r="C1170" s="3" t="s">
        <v>2938</v>
      </c>
      <c r="D1170" s="6">
        <v>0</v>
      </c>
      <c r="E1170" s="6">
        <v>97</v>
      </c>
      <c r="F1170" s="6">
        <f t="shared" si="180"/>
        <v>1</v>
      </c>
      <c r="G1170" s="6">
        <f t="shared" si="181"/>
        <v>37</v>
      </c>
      <c r="H1170" s="6" t="str" cm="1">
        <f t="array" ref="H1170">_xlfn.IFS(E1170&lt;=80,"Series",E1170&lt;=120,"TV Movie",E1170&gt;120,"Long Movie")</f>
        <v>TV Movie</v>
      </c>
      <c r="I1170" t="s">
        <v>5529</v>
      </c>
      <c r="J1170" t="s">
        <v>8158</v>
      </c>
      <c r="K1170" t="s">
        <v>132</v>
      </c>
      <c r="L1170" s="5">
        <v>5.4</v>
      </c>
      <c r="M1170" t="str" cm="1">
        <f t="array" ref="M1170">_xlfn.IFS(L1170&lt;=2,"Flop",L1170&lt;=5,"Average",L1170&lt;=7,"Hit",L1170&lt;=9,"Superhit",L1170&gt;9,"BlockBuster")</f>
        <v>Hit</v>
      </c>
      <c r="N1170" s="6">
        <v>52907</v>
      </c>
      <c r="O1170" s="6" t="str" cm="1">
        <f t="array" ref="O1170">_xlfn.IFS(N1170&lt;=100000,"Low",N1170&lt;=500000,"Median",N1170&lt;=1500000,"High",N1170&gt;1500000,"Very High")</f>
        <v>Low</v>
      </c>
      <c r="P1170">
        <v>70000000</v>
      </c>
      <c r="Q1170">
        <v>51386477</v>
      </c>
      <c r="R1170">
        <f t="shared" si="182"/>
        <v>-18613523</v>
      </c>
      <c r="S1170" t="str">
        <f t="shared" si="183"/>
        <v>Loss</v>
      </c>
      <c r="T1170" s="1">
        <v>37552</v>
      </c>
      <c r="U1170" t="s">
        <v>1737</v>
      </c>
      <c r="V1170" s="14">
        <v>37552</v>
      </c>
      <c r="W1170" t="str">
        <f t="shared" si="184"/>
        <v>October</v>
      </c>
      <c r="X1170" s="4" t="str">
        <f t="shared" si="185"/>
        <v>2002</v>
      </c>
      <c r="Y1170" s="6">
        <f t="shared" si="186"/>
        <v>2002</v>
      </c>
      <c r="Z1170" s="4" t="str">
        <f t="shared" si="187"/>
        <v>23</v>
      </c>
      <c r="AA1170" s="6">
        <f t="shared" si="188"/>
        <v>23</v>
      </c>
      <c r="AB1170" t="str">
        <f t="shared" si="189"/>
        <v>Wednesday</v>
      </c>
    </row>
    <row r="1171" spans="1:28" x14ac:dyDescent="0.25">
      <c r="A1171" s="3" t="s">
        <v>2939</v>
      </c>
      <c r="B1171" t="s">
        <v>2940</v>
      </c>
      <c r="C1171" s="3" t="s">
        <v>2940</v>
      </c>
      <c r="D1171" s="6">
        <v>0</v>
      </c>
      <c r="E1171" s="6">
        <v>106</v>
      </c>
      <c r="F1171" s="6">
        <f t="shared" si="180"/>
        <v>1</v>
      </c>
      <c r="G1171" s="6">
        <f t="shared" si="181"/>
        <v>46</v>
      </c>
      <c r="H1171" s="6" t="str" cm="1">
        <f t="array" ref="H1171">_xlfn.IFS(E1171&lt;=80,"Series",E1171&lt;=120,"TV Movie",E1171&gt;120,"Long Movie")</f>
        <v>TV Movie</v>
      </c>
      <c r="I1171" t="s">
        <v>8162</v>
      </c>
      <c r="J1171" t="s">
        <v>83</v>
      </c>
      <c r="K1171" t="s">
        <v>3857</v>
      </c>
      <c r="L1171" s="5">
        <v>6.3</v>
      </c>
      <c r="M1171" t="str" cm="1">
        <f t="array" ref="M1171">_xlfn.IFS(L1171&lt;=2,"Flop",L1171&lt;=5,"Average",L1171&lt;=7,"Hit",L1171&lt;=9,"Superhit",L1171&gt;9,"BlockBuster")</f>
        <v>Hit</v>
      </c>
      <c r="N1171" s="6">
        <v>63274</v>
      </c>
      <c r="O1171" s="6" t="str" cm="1">
        <f t="array" ref="O1171">_xlfn.IFS(N1171&lt;=100000,"Low",N1171&lt;=500000,"Median",N1171&lt;=1500000,"High",N1171&gt;1500000,"Very High")</f>
        <v>Low</v>
      </c>
      <c r="P1171">
        <v>27000000</v>
      </c>
      <c r="Q1171">
        <v>21148829</v>
      </c>
      <c r="R1171">
        <f t="shared" si="182"/>
        <v>-5851171</v>
      </c>
      <c r="S1171" t="str">
        <f t="shared" si="183"/>
        <v>Loss</v>
      </c>
      <c r="T1171" s="1">
        <v>38065</v>
      </c>
      <c r="U1171" t="s">
        <v>801</v>
      </c>
      <c r="V1171" s="14">
        <v>38065</v>
      </c>
      <c r="W1171" t="str">
        <f t="shared" si="184"/>
        <v>March</v>
      </c>
      <c r="X1171" s="4" t="str">
        <f t="shared" si="185"/>
        <v>2004</v>
      </c>
      <c r="Y1171" s="6">
        <f t="shared" si="186"/>
        <v>2004</v>
      </c>
      <c r="Z1171" s="4" t="str">
        <f t="shared" si="187"/>
        <v>19</v>
      </c>
      <c r="AA1171" s="6">
        <f t="shared" si="188"/>
        <v>19</v>
      </c>
      <c r="AB1171" t="str">
        <f t="shared" si="189"/>
        <v>Friday</v>
      </c>
    </row>
    <row r="1172" spans="1:28" x14ac:dyDescent="0.25">
      <c r="A1172" s="3" t="s">
        <v>2941</v>
      </c>
      <c r="B1172" t="s">
        <v>2942</v>
      </c>
      <c r="C1172" s="3" t="s">
        <v>2942</v>
      </c>
      <c r="D1172" s="6">
        <v>0</v>
      </c>
      <c r="E1172" s="6">
        <v>115</v>
      </c>
      <c r="F1172" s="6">
        <f t="shared" si="180"/>
        <v>1</v>
      </c>
      <c r="G1172" s="6">
        <f t="shared" si="181"/>
        <v>55</v>
      </c>
      <c r="H1172" s="6" t="str" cm="1">
        <f t="array" ref="H1172">_xlfn.IFS(E1172&lt;=80,"Series",E1172&lt;=120,"TV Movie",E1172&gt;120,"Long Movie")</f>
        <v>TV Movie</v>
      </c>
      <c r="I1172" t="s">
        <v>83</v>
      </c>
      <c r="J1172" t="s">
        <v>8166</v>
      </c>
      <c r="K1172" t="s">
        <v>5802</v>
      </c>
      <c r="L1172" s="5">
        <v>7.1</v>
      </c>
      <c r="M1172" t="str" cm="1">
        <f t="array" ref="M1172">_xlfn.IFS(L1172&lt;=2,"Flop",L1172&lt;=5,"Average",L1172&lt;=7,"Hit",L1172&lt;=9,"Superhit",L1172&gt;9,"BlockBuster")</f>
        <v>Superhit</v>
      </c>
      <c r="N1172" s="6">
        <v>368180</v>
      </c>
      <c r="O1172" s="6" t="str" cm="1">
        <f t="array" ref="O1172">_xlfn.IFS(N1172&lt;=100000,"Low",N1172&lt;=500000,"Median",N1172&lt;=1500000,"High",N1172&gt;1500000,"Very High")</f>
        <v>Median</v>
      </c>
      <c r="P1172">
        <v>48000000</v>
      </c>
      <c r="Q1172">
        <v>249348933</v>
      </c>
      <c r="R1172">
        <f t="shared" si="182"/>
        <v>201348933</v>
      </c>
      <c r="S1172" t="str">
        <f t="shared" si="183"/>
        <v>Profit</v>
      </c>
      <c r="T1172" s="1">
        <v>37531</v>
      </c>
      <c r="U1172" t="s">
        <v>1818</v>
      </c>
      <c r="V1172" s="14">
        <v>37531</v>
      </c>
      <c r="W1172" t="str">
        <f t="shared" si="184"/>
        <v>October</v>
      </c>
      <c r="X1172" s="4" t="str">
        <f t="shared" si="185"/>
        <v>2002</v>
      </c>
      <c r="Y1172" s="6">
        <f t="shared" si="186"/>
        <v>2002</v>
      </c>
      <c r="Z1172" s="4" t="str">
        <f t="shared" si="187"/>
        <v>2</v>
      </c>
      <c r="AA1172" s="6">
        <f t="shared" si="188"/>
        <v>2</v>
      </c>
      <c r="AB1172" t="str">
        <f t="shared" si="189"/>
        <v>Wednesday</v>
      </c>
    </row>
    <row r="1173" spans="1:28" x14ac:dyDescent="0.25">
      <c r="A1173" s="3" t="s">
        <v>2943</v>
      </c>
      <c r="B1173" t="s">
        <v>2944</v>
      </c>
      <c r="C1173" s="3" t="s">
        <v>2944</v>
      </c>
      <c r="D1173" s="6">
        <v>0</v>
      </c>
      <c r="E1173" s="6">
        <v>93</v>
      </c>
      <c r="F1173" s="6">
        <f t="shared" si="180"/>
        <v>1</v>
      </c>
      <c r="G1173" s="6">
        <f t="shared" si="181"/>
        <v>33</v>
      </c>
      <c r="H1173" s="6" t="str" cm="1">
        <f t="array" ref="H1173">_xlfn.IFS(E1173&lt;=80,"Series",E1173&lt;=120,"TV Movie",E1173&gt;120,"Long Movie")</f>
        <v>TV Movie</v>
      </c>
      <c r="I1173" t="s">
        <v>8158</v>
      </c>
      <c r="J1173" t="s">
        <v>8159</v>
      </c>
      <c r="K1173" t="s">
        <v>132</v>
      </c>
      <c r="L1173" s="5">
        <v>7.3</v>
      </c>
      <c r="M1173" t="str" cm="1">
        <f t="array" ref="M1173">_xlfn.IFS(L1173&lt;=2,"Flop",L1173&lt;=5,"Average",L1173&lt;=7,"Hit",L1173&lt;=9,"Superhit",L1173&gt;9,"BlockBuster")</f>
        <v>Superhit</v>
      </c>
      <c r="N1173" s="6">
        <v>492360</v>
      </c>
      <c r="O1173" s="6" t="str" cm="1">
        <f t="array" ref="O1173">_xlfn.IFS(N1173&lt;=100000,"Low",N1173&lt;=500000,"Median",N1173&lt;=1500000,"High",N1173&gt;1500000,"Very High")</f>
        <v>Median</v>
      </c>
      <c r="P1173">
        <v>150000000</v>
      </c>
      <c r="Q1173">
        <v>928760770</v>
      </c>
      <c r="R1173">
        <f t="shared" si="182"/>
        <v>778760770</v>
      </c>
      <c r="S1173" t="str">
        <f t="shared" si="183"/>
        <v>Profit</v>
      </c>
      <c r="T1173" s="1">
        <v>38115</v>
      </c>
      <c r="U1173" t="s">
        <v>2945</v>
      </c>
      <c r="V1173" s="14">
        <v>38115</v>
      </c>
      <c r="W1173" t="str">
        <f t="shared" si="184"/>
        <v>May</v>
      </c>
      <c r="X1173" s="4" t="str">
        <f t="shared" si="185"/>
        <v>2004</v>
      </c>
      <c r="Y1173" s="6">
        <f t="shared" si="186"/>
        <v>2004</v>
      </c>
      <c r="Z1173" s="4" t="str">
        <f t="shared" si="187"/>
        <v>8</v>
      </c>
      <c r="AA1173" s="6">
        <f t="shared" si="188"/>
        <v>8</v>
      </c>
      <c r="AB1173" t="str">
        <f t="shared" si="189"/>
        <v>Saturday</v>
      </c>
    </row>
    <row r="1174" spans="1:28" x14ac:dyDescent="0.25">
      <c r="A1174" s="3" t="s">
        <v>2946</v>
      </c>
      <c r="B1174" t="s">
        <v>2947</v>
      </c>
      <c r="C1174" s="3" t="s">
        <v>2947</v>
      </c>
      <c r="D1174" s="6">
        <v>0</v>
      </c>
      <c r="E1174" s="6">
        <v>110</v>
      </c>
      <c r="F1174" s="6">
        <f t="shared" si="180"/>
        <v>1</v>
      </c>
      <c r="G1174" s="6">
        <f t="shared" si="181"/>
        <v>50</v>
      </c>
      <c r="H1174" s="6" t="str" cm="1">
        <f t="array" ref="H1174">_xlfn.IFS(E1174&lt;=80,"Series",E1174&lt;=120,"TV Movie",E1174&gt;120,"Long Movie")</f>
        <v>TV Movie</v>
      </c>
      <c r="I1174" t="s">
        <v>145</v>
      </c>
      <c r="J1174" t="s">
        <v>8165</v>
      </c>
      <c r="K1174" t="s">
        <v>5802</v>
      </c>
      <c r="L1174" s="5">
        <v>7.2</v>
      </c>
      <c r="M1174" t="str" cm="1">
        <f t="array" ref="M1174">_xlfn.IFS(L1174&lt;=2,"Flop",L1174&lt;=5,"Average",L1174&lt;=7,"Hit",L1174&lt;=9,"Superhit",L1174&gt;9,"BlockBuster")</f>
        <v>Superhit</v>
      </c>
      <c r="N1174" s="6">
        <v>311661</v>
      </c>
      <c r="O1174" s="6" t="str" cm="1">
        <f t="array" ref="O1174">_xlfn.IFS(N1174&lt;=100000,"Low",N1174&lt;=500000,"Median",N1174&lt;=1500000,"High",N1174&gt;1500000,"Very High")</f>
        <v>Median</v>
      </c>
      <c r="P1174">
        <v>41000000</v>
      </c>
      <c r="Q1174">
        <v>242875078</v>
      </c>
      <c r="R1174">
        <f t="shared" si="182"/>
        <v>201875078</v>
      </c>
      <c r="S1174" t="str">
        <f t="shared" si="183"/>
        <v>Profit</v>
      </c>
      <c r="T1174" s="1">
        <v>37507</v>
      </c>
      <c r="U1174" t="s">
        <v>1798</v>
      </c>
      <c r="V1174" s="14">
        <v>37507</v>
      </c>
      <c r="W1174" t="str">
        <f t="shared" si="184"/>
        <v>September</v>
      </c>
      <c r="X1174" s="4" t="str">
        <f t="shared" si="185"/>
        <v>2002</v>
      </c>
      <c r="Y1174" s="6">
        <f t="shared" si="186"/>
        <v>2002</v>
      </c>
      <c r="Z1174" s="4" t="str">
        <f t="shared" si="187"/>
        <v>8</v>
      </c>
      <c r="AA1174" s="6">
        <f t="shared" si="188"/>
        <v>8</v>
      </c>
      <c r="AB1174" t="str">
        <f t="shared" si="189"/>
        <v>Sunday</v>
      </c>
    </row>
    <row r="1175" spans="1:28" x14ac:dyDescent="0.25">
      <c r="A1175" s="3" t="s">
        <v>2948</v>
      </c>
      <c r="B1175" t="s">
        <v>2949</v>
      </c>
      <c r="C1175" s="3" t="s">
        <v>2949</v>
      </c>
      <c r="D1175" s="6">
        <v>0</v>
      </c>
      <c r="E1175" s="6">
        <v>135</v>
      </c>
      <c r="F1175" s="6">
        <f t="shared" si="180"/>
        <v>2</v>
      </c>
      <c r="G1175" s="6">
        <f t="shared" si="181"/>
        <v>15</v>
      </c>
      <c r="H1175" s="6" t="str" cm="1">
        <f t="array" ref="H1175">_xlfn.IFS(E1175&lt;=80,"Series",E1175&lt;=120,"TV Movie",E1175&gt;120,"Long Movie")</f>
        <v>Long Movie</v>
      </c>
      <c r="I1175" t="s">
        <v>5529</v>
      </c>
      <c r="J1175" t="s">
        <v>8158</v>
      </c>
      <c r="K1175" t="s">
        <v>8161</v>
      </c>
      <c r="L1175" s="5">
        <v>5.5</v>
      </c>
      <c r="M1175" t="str" cm="1">
        <f t="array" ref="M1175">_xlfn.IFS(L1175&lt;=2,"Flop",L1175&lt;=5,"Average",L1175&lt;=7,"Hit",L1175&lt;=9,"Superhit",L1175&gt;9,"BlockBuster")</f>
        <v>Hit</v>
      </c>
      <c r="N1175" s="6">
        <v>105768</v>
      </c>
      <c r="O1175" s="6" t="str" cm="1">
        <f t="array" ref="O1175">_xlfn.IFS(N1175&lt;=100000,"Low",N1175&lt;=500000,"Median",N1175&lt;=1500000,"High",N1175&gt;1500000,"Very High")</f>
        <v>Median</v>
      </c>
      <c r="P1175">
        <v>60000000</v>
      </c>
      <c r="Q1175">
        <v>73498611</v>
      </c>
      <c r="R1175">
        <f t="shared" si="182"/>
        <v>13498611</v>
      </c>
      <c r="S1175" t="str">
        <f t="shared" si="183"/>
        <v>Profit</v>
      </c>
      <c r="T1175" s="1">
        <v>37705</v>
      </c>
      <c r="U1175" t="s">
        <v>1439</v>
      </c>
      <c r="V1175" s="14">
        <v>37705</v>
      </c>
      <c r="W1175" t="str">
        <f t="shared" si="184"/>
        <v>March</v>
      </c>
      <c r="X1175" s="4" t="str">
        <f t="shared" si="185"/>
        <v>2003</v>
      </c>
      <c r="Y1175" s="6">
        <f t="shared" si="186"/>
        <v>2003</v>
      </c>
      <c r="Z1175" s="4" t="str">
        <f t="shared" si="187"/>
        <v>25</v>
      </c>
      <c r="AA1175" s="6">
        <f t="shared" si="188"/>
        <v>25</v>
      </c>
      <c r="AB1175" t="str">
        <f t="shared" si="189"/>
        <v>Tuesday</v>
      </c>
    </row>
    <row r="1176" spans="1:28" x14ac:dyDescent="0.25">
      <c r="A1176" s="3" t="s">
        <v>2950</v>
      </c>
      <c r="B1176" t="s">
        <v>2951</v>
      </c>
      <c r="C1176" s="3" t="s">
        <v>2951</v>
      </c>
      <c r="D1176" s="6">
        <v>0</v>
      </c>
      <c r="E1176" s="6">
        <v>113</v>
      </c>
      <c r="F1176" s="6">
        <f t="shared" si="180"/>
        <v>1</v>
      </c>
      <c r="G1176" s="6">
        <f t="shared" si="181"/>
        <v>53</v>
      </c>
      <c r="H1176" s="6" t="str" cm="1">
        <f t="array" ref="H1176">_xlfn.IFS(E1176&lt;=80,"Series",E1176&lt;=120,"TV Movie",E1176&gt;120,"Long Movie")</f>
        <v>TV Movie</v>
      </c>
      <c r="I1176" t="s">
        <v>132</v>
      </c>
      <c r="J1176" t="s">
        <v>8162</v>
      </c>
      <c r="K1176" t="s">
        <v>8164</v>
      </c>
      <c r="L1176" s="5">
        <v>7.2</v>
      </c>
      <c r="M1176" t="str" cm="1">
        <f t="array" ref="M1176">_xlfn.IFS(L1176&lt;=2,"Flop",L1176&lt;=5,"Average",L1176&lt;=7,"Hit",L1176&lt;=9,"Superhit",L1176&gt;9,"BlockBuster")</f>
        <v>Superhit</v>
      </c>
      <c r="N1176" s="6">
        <v>239180</v>
      </c>
      <c r="O1176" s="6" t="str" cm="1">
        <f t="array" ref="O1176">_xlfn.IFS(N1176&lt;=100000,"Low",N1176&lt;=500000,"Median",N1176&lt;=1500000,"High",N1176&gt;1500000,"Very High")</f>
        <v>Median</v>
      </c>
      <c r="P1176">
        <v>45000000</v>
      </c>
      <c r="Q1176">
        <v>306776732</v>
      </c>
      <c r="R1176">
        <f t="shared" si="182"/>
        <v>261776732</v>
      </c>
      <c r="S1176" t="str">
        <f t="shared" si="183"/>
        <v>Profit</v>
      </c>
      <c r="T1176" s="1">
        <v>37600</v>
      </c>
      <c r="U1176" t="s">
        <v>2952</v>
      </c>
      <c r="V1176" s="14">
        <v>37600</v>
      </c>
      <c r="W1176" t="str">
        <f t="shared" si="184"/>
        <v>December</v>
      </c>
      <c r="X1176" s="4" t="str">
        <f t="shared" si="185"/>
        <v>2002</v>
      </c>
      <c r="Y1176" s="6">
        <f t="shared" si="186"/>
        <v>2002</v>
      </c>
      <c r="Z1176" s="4" t="str">
        <f t="shared" si="187"/>
        <v>10</v>
      </c>
      <c r="AA1176" s="6">
        <f t="shared" si="188"/>
        <v>10</v>
      </c>
      <c r="AB1176" t="str">
        <f t="shared" si="189"/>
        <v>Tuesday</v>
      </c>
    </row>
    <row r="1177" spans="1:28" x14ac:dyDescent="0.25">
      <c r="A1177" s="3" t="s">
        <v>2953</v>
      </c>
      <c r="B1177" t="s">
        <v>2954</v>
      </c>
      <c r="C1177" s="3" t="s">
        <v>2954</v>
      </c>
      <c r="D1177" s="6">
        <v>0</v>
      </c>
      <c r="E1177" s="6">
        <v>121</v>
      </c>
      <c r="F1177" s="6">
        <f t="shared" si="180"/>
        <v>2</v>
      </c>
      <c r="G1177" s="6">
        <f t="shared" si="181"/>
        <v>1</v>
      </c>
      <c r="H1177" s="6" t="str" cm="1">
        <f t="array" ref="H1177">_xlfn.IFS(E1177&lt;=80,"Series",E1177&lt;=120,"TV Movie",E1177&gt;120,"Long Movie")</f>
        <v>Long Movie</v>
      </c>
      <c r="I1177" t="s">
        <v>132</v>
      </c>
      <c r="J1177" t="s">
        <v>8162</v>
      </c>
      <c r="K1177" t="s">
        <v>8157</v>
      </c>
      <c r="L1177" s="5">
        <v>2.6</v>
      </c>
      <c r="M1177" t="str" cm="1">
        <f t="array" ref="M1177">_xlfn.IFS(L1177&lt;=2,"Flop",L1177&lt;=5,"Average",L1177&lt;=7,"Hit",L1177&lt;=9,"Superhit",L1177&gt;9,"BlockBuster")</f>
        <v>Average</v>
      </c>
      <c r="N1177" s="6">
        <v>50335</v>
      </c>
      <c r="O1177" s="6" t="str" cm="1">
        <f t="array" ref="O1177">_xlfn.IFS(N1177&lt;=100000,"Low",N1177&lt;=500000,"Median",N1177&lt;=1500000,"High",N1177&gt;1500000,"Very High")</f>
        <v>Low</v>
      </c>
      <c r="P1177">
        <v>54000000</v>
      </c>
      <c r="Q1177">
        <v>7266209</v>
      </c>
      <c r="R1177">
        <f t="shared" si="182"/>
        <v>-46733791</v>
      </c>
      <c r="S1177" t="str">
        <f t="shared" si="183"/>
        <v>Loss</v>
      </c>
      <c r="T1177" s="1">
        <v>37829</v>
      </c>
      <c r="U1177" t="s">
        <v>449</v>
      </c>
      <c r="V1177" s="14">
        <v>37829</v>
      </c>
      <c r="W1177" t="str">
        <f t="shared" si="184"/>
        <v>July</v>
      </c>
      <c r="X1177" s="4" t="str">
        <f t="shared" si="185"/>
        <v>2003</v>
      </c>
      <c r="Y1177" s="6">
        <f t="shared" si="186"/>
        <v>2003</v>
      </c>
      <c r="Z1177" s="4" t="str">
        <f t="shared" si="187"/>
        <v>27</v>
      </c>
      <c r="AA1177" s="6">
        <f t="shared" si="188"/>
        <v>27</v>
      </c>
      <c r="AB1177" t="str">
        <f t="shared" si="189"/>
        <v>Sunday</v>
      </c>
    </row>
    <row r="1178" spans="1:28" x14ac:dyDescent="0.25">
      <c r="A1178" s="3" t="s">
        <v>2955</v>
      </c>
      <c r="B1178" t="s">
        <v>2956</v>
      </c>
      <c r="C1178" s="3" t="s">
        <v>2957</v>
      </c>
      <c r="D1178" s="6">
        <v>0</v>
      </c>
      <c r="E1178" s="6">
        <v>120</v>
      </c>
      <c r="F1178" s="6">
        <f t="shared" si="180"/>
        <v>2</v>
      </c>
      <c r="G1178" s="6">
        <f t="shared" si="181"/>
        <v>0</v>
      </c>
      <c r="H1178" s="6" t="str" cm="1">
        <f t="array" ref="H1178">_xlfn.IFS(E1178&lt;=80,"Series",E1178&lt;=120,"TV Movie",E1178&gt;120,"Long Movie")</f>
        <v>TV Movie</v>
      </c>
      <c r="I1178" t="s">
        <v>5529</v>
      </c>
      <c r="J1178" t="s">
        <v>8158</v>
      </c>
      <c r="K1178" t="s">
        <v>145</v>
      </c>
      <c r="L1178" s="5">
        <v>7.9</v>
      </c>
      <c r="M1178" t="str" cm="1">
        <f t="array" ref="M1178">_xlfn.IFS(L1178&lt;=2,"Flop",L1178&lt;=5,"Average",L1178&lt;=7,"Hit",L1178&lt;=9,"Superhit",L1178&gt;9,"BlockBuster")</f>
        <v>Superhit</v>
      </c>
      <c r="N1178" s="6">
        <v>185990</v>
      </c>
      <c r="O1178" s="6" t="str" cm="1">
        <f t="array" ref="O1178">_xlfn.IFS(N1178&lt;=100000,"Low",N1178&lt;=500000,"Median",N1178&lt;=1500000,"High",N1178&gt;1500000,"Very High")</f>
        <v>Median</v>
      </c>
      <c r="P1178">
        <v>31000000</v>
      </c>
      <c r="Q1178">
        <v>177395557</v>
      </c>
      <c r="R1178">
        <f t="shared" si="182"/>
        <v>146395557</v>
      </c>
      <c r="S1178" t="str">
        <f t="shared" si="183"/>
        <v>Profit</v>
      </c>
      <c r="T1178" s="1">
        <v>37553</v>
      </c>
      <c r="U1178" t="s">
        <v>2958</v>
      </c>
      <c r="V1178" s="14">
        <v>37553</v>
      </c>
      <c r="W1178" t="str">
        <f t="shared" si="184"/>
        <v>October</v>
      </c>
      <c r="X1178" s="4" t="str">
        <f t="shared" si="185"/>
        <v>2002</v>
      </c>
      <c r="Y1178" s="6">
        <f t="shared" si="186"/>
        <v>2002</v>
      </c>
      <c r="Z1178" s="4" t="str">
        <f t="shared" si="187"/>
        <v>24</v>
      </c>
      <c r="AA1178" s="6">
        <f t="shared" si="188"/>
        <v>24</v>
      </c>
      <c r="AB1178" t="str">
        <f t="shared" si="189"/>
        <v>Thursday</v>
      </c>
    </row>
    <row r="1179" spans="1:28" x14ac:dyDescent="0.25">
      <c r="A1179" s="3" t="s">
        <v>2959</v>
      </c>
      <c r="B1179" t="s">
        <v>2960</v>
      </c>
      <c r="C1179" s="3" t="s">
        <v>2960</v>
      </c>
      <c r="D1179" s="6">
        <v>0</v>
      </c>
      <c r="E1179" s="6">
        <v>102</v>
      </c>
      <c r="F1179" s="6">
        <f t="shared" si="180"/>
        <v>1</v>
      </c>
      <c r="G1179" s="6">
        <f t="shared" si="181"/>
        <v>42</v>
      </c>
      <c r="H1179" s="6" t="str" cm="1">
        <f t="array" ref="H1179">_xlfn.IFS(E1179&lt;=80,"Series",E1179&lt;=120,"TV Movie",E1179&gt;120,"Long Movie")</f>
        <v>TV Movie</v>
      </c>
      <c r="I1179" t="s">
        <v>132</v>
      </c>
      <c r="J1179" t="s">
        <v>145</v>
      </c>
      <c r="K1179" t="s">
        <v>8157</v>
      </c>
      <c r="L1179" s="5">
        <v>6.2</v>
      </c>
      <c r="M1179" t="str" cm="1">
        <f t="array" ref="M1179">_xlfn.IFS(L1179&lt;=2,"Flop",L1179&lt;=5,"Average",L1179&lt;=7,"Hit",L1179&lt;=9,"Superhit",L1179&gt;9,"BlockBuster")</f>
        <v>Hit</v>
      </c>
      <c r="N1179" s="6">
        <v>68660</v>
      </c>
      <c r="O1179" s="6" t="str" cm="1">
        <f t="array" ref="O1179">_xlfn.IFS(N1179&lt;=100000,"Low",N1179&lt;=500000,"Median",N1179&lt;=1500000,"High",N1179&gt;1500000,"Very High")</f>
        <v>Low</v>
      </c>
      <c r="P1179">
        <v>35000000</v>
      </c>
      <c r="Q1179">
        <v>35492921</v>
      </c>
      <c r="R1179">
        <f t="shared" si="182"/>
        <v>492921</v>
      </c>
      <c r="S1179" t="str">
        <f t="shared" si="183"/>
        <v>Profit</v>
      </c>
      <c r="T1179" s="1">
        <v>38055</v>
      </c>
      <c r="U1179" t="s">
        <v>1299</v>
      </c>
      <c r="V1179" s="14">
        <v>38055</v>
      </c>
      <c r="W1179" t="str">
        <f t="shared" si="184"/>
        <v>March</v>
      </c>
      <c r="X1179" s="4" t="str">
        <f t="shared" si="185"/>
        <v>2004</v>
      </c>
      <c r="Y1179" s="6">
        <f t="shared" si="186"/>
        <v>2004</v>
      </c>
      <c r="Z1179" s="4" t="str">
        <f t="shared" si="187"/>
        <v>9</v>
      </c>
      <c r="AA1179" s="6">
        <f t="shared" si="188"/>
        <v>9</v>
      </c>
      <c r="AB1179" t="str">
        <f t="shared" si="189"/>
        <v>Tuesday</v>
      </c>
    </row>
    <row r="1180" spans="1:28" x14ac:dyDescent="0.25">
      <c r="A1180" s="3" t="s">
        <v>2961</v>
      </c>
      <c r="B1180" t="s">
        <v>2962</v>
      </c>
      <c r="C1180" s="3" t="s">
        <v>2962</v>
      </c>
      <c r="D1180" s="6">
        <v>0</v>
      </c>
      <c r="E1180" s="6">
        <v>114</v>
      </c>
      <c r="F1180" s="6">
        <f t="shared" si="180"/>
        <v>1</v>
      </c>
      <c r="G1180" s="6">
        <f t="shared" si="181"/>
        <v>54</v>
      </c>
      <c r="H1180" s="6" t="str" cm="1">
        <f t="array" ref="H1180">_xlfn.IFS(E1180&lt;=80,"Series",E1180&lt;=120,"TV Movie",E1180&gt;120,"Long Movie")</f>
        <v>TV Movie</v>
      </c>
      <c r="I1180" t="s">
        <v>5529</v>
      </c>
      <c r="J1180" t="s">
        <v>8158</v>
      </c>
      <c r="K1180" t="s">
        <v>132</v>
      </c>
      <c r="L1180" s="5">
        <v>6.2</v>
      </c>
      <c r="M1180" t="str" cm="1">
        <f t="array" ref="M1180">_xlfn.IFS(L1180&lt;=2,"Flop",L1180&lt;=5,"Average",L1180&lt;=7,"Hit",L1180&lt;=9,"Superhit",L1180&gt;9,"BlockBuster")</f>
        <v>Hit</v>
      </c>
      <c r="N1180" s="6">
        <v>111091</v>
      </c>
      <c r="O1180" s="6" t="str" cm="1">
        <f t="array" ref="O1180">_xlfn.IFS(N1180&lt;=100000,"Low",N1180&lt;=500000,"Median",N1180&lt;=1500000,"High",N1180&gt;1500000,"Very High")</f>
        <v>Median</v>
      </c>
      <c r="P1180">
        <v>50000000</v>
      </c>
      <c r="Q1180">
        <v>88323487</v>
      </c>
      <c r="R1180">
        <f t="shared" si="182"/>
        <v>38323487</v>
      </c>
      <c r="S1180" t="str">
        <f t="shared" si="183"/>
        <v>Profit</v>
      </c>
      <c r="T1180" s="1">
        <v>37651</v>
      </c>
      <c r="U1180" t="s">
        <v>2963</v>
      </c>
      <c r="V1180" s="14">
        <v>37651</v>
      </c>
      <c r="W1180" t="str">
        <f t="shared" si="184"/>
        <v>January</v>
      </c>
      <c r="X1180" s="4" t="str">
        <f t="shared" si="185"/>
        <v>2003</v>
      </c>
      <c r="Y1180" s="6">
        <f t="shared" si="186"/>
        <v>2003</v>
      </c>
      <c r="Z1180" s="4" t="str">
        <f t="shared" si="187"/>
        <v>30</v>
      </c>
      <c r="AA1180" s="6">
        <f t="shared" si="188"/>
        <v>30</v>
      </c>
      <c r="AB1180" t="str">
        <f t="shared" si="189"/>
        <v>Thursday</v>
      </c>
    </row>
    <row r="1181" spans="1:28" x14ac:dyDescent="0.25">
      <c r="A1181" s="3" t="s">
        <v>2964</v>
      </c>
      <c r="B1181" t="s">
        <v>2965</v>
      </c>
      <c r="C1181" s="3" t="s">
        <v>2965</v>
      </c>
      <c r="D1181" s="6">
        <v>0</v>
      </c>
      <c r="E1181" s="6">
        <v>116</v>
      </c>
      <c r="F1181" s="6">
        <f t="shared" si="180"/>
        <v>1</v>
      </c>
      <c r="G1181" s="6">
        <f t="shared" si="181"/>
        <v>56</v>
      </c>
      <c r="H1181" s="6" t="str" cm="1">
        <f t="array" ref="H1181">_xlfn.IFS(E1181&lt;=80,"Series",E1181&lt;=120,"TV Movie",E1181&gt;120,"Long Movie")</f>
        <v>TV Movie</v>
      </c>
      <c r="I1181" t="s">
        <v>5529</v>
      </c>
      <c r="J1181" t="s">
        <v>8158</v>
      </c>
      <c r="K1181" t="s">
        <v>8161</v>
      </c>
      <c r="L1181" s="5">
        <v>5.6</v>
      </c>
      <c r="M1181" t="str" cm="1">
        <f t="array" ref="M1181">_xlfn.IFS(L1181&lt;=2,"Flop",L1181&lt;=5,"Average",L1181&lt;=7,"Hit",L1181&lt;=9,"Superhit",L1181&gt;9,"BlockBuster")</f>
        <v>Hit</v>
      </c>
      <c r="N1181" s="6">
        <v>65110</v>
      </c>
      <c r="O1181" s="6" t="str" cm="1">
        <f t="array" ref="O1181">_xlfn.IFS(N1181&lt;=100000,"Low",N1181&lt;=500000,"Median",N1181&lt;=1500000,"High",N1181&gt;1500000,"Very High")</f>
        <v>Low</v>
      </c>
      <c r="P1181">
        <v>80000000</v>
      </c>
      <c r="Q1181">
        <v>43935763</v>
      </c>
      <c r="R1181">
        <f t="shared" si="182"/>
        <v>-36064237</v>
      </c>
      <c r="S1181" t="str">
        <f t="shared" si="183"/>
        <v>Loss</v>
      </c>
      <c r="T1181" s="1">
        <v>37944</v>
      </c>
      <c r="U1181" t="s">
        <v>175</v>
      </c>
      <c r="V1181" s="14">
        <v>37944</v>
      </c>
      <c r="W1181" t="str">
        <f t="shared" si="184"/>
        <v>November</v>
      </c>
      <c r="X1181" s="4" t="str">
        <f t="shared" si="185"/>
        <v>2003</v>
      </c>
      <c r="Y1181" s="6">
        <f t="shared" si="186"/>
        <v>2003</v>
      </c>
      <c r="Z1181" s="4" t="str">
        <f t="shared" si="187"/>
        <v>19</v>
      </c>
      <c r="AA1181" s="6">
        <f t="shared" si="188"/>
        <v>19</v>
      </c>
      <c r="AB1181" t="str">
        <f t="shared" si="189"/>
        <v>Wednesday</v>
      </c>
    </row>
    <row r="1182" spans="1:28" x14ac:dyDescent="0.25">
      <c r="A1182" s="3" t="s">
        <v>2966</v>
      </c>
      <c r="B1182" t="s">
        <v>2967</v>
      </c>
      <c r="C1182" s="3" t="s">
        <v>2967</v>
      </c>
      <c r="D1182" s="6">
        <v>0</v>
      </c>
      <c r="E1182" s="6">
        <v>106</v>
      </c>
      <c r="F1182" s="6">
        <f t="shared" si="180"/>
        <v>1</v>
      </c>
      <c r="G1182" s="6">
        <f t="shared" si="181"/>
        <v>46</v>
      </c>
      <c r="H1182" s="6" t="str" cm="1">
        <f t="array" ref="H1182">_xlfn.IFS(E1182&lt;=80,"Series",E1182&lt;=120,"TV Movie",E1182&gt;120,"Long Movie")</f>
        <v>TV Movie</v>
      </c>
      <c r="I1182" t="s">
        <v>83</v>
      </c>
      <c r="J1182" t="s">
        <v>5802</v>
      </c>
      <c r="K1182" t="s">
        <v>5802</v>
      </c>
      <c r="L1182" s="5">
        <v>5.6</v>
      </c>
      <c r="M1182" t="str" cm="1">
        <f t="array" ref="M1182">_xlfn.IFS(L1182&lt;=2,"Flop",L1182&lt;=5,"Average",L1182&lt;=7,"Hit",L1182&lt;=9,"Superhit",L1182&gt;9,"BlockBuster")</f>
        <v>Hit</v>
      </c>
      <c r="N1182" s="6">
        <v>69434</v>
      </c>
      <c r="O1182" s="6" t="str" cm="1">
        <f t="array" ref="O1182">_xlfn.IFS(N1182&lt;=100000,"Low",N1182&lt;=500000,"Median",N1182&lt;=1500000,"High",N1182&gt;1500000,"Very High")</f>
        <v>Low</v>
      </c>
      <c r="P1182">
        <v>17000000</v>
      </c>
      <c r="Q1182">
        <v>63102666</v>
      </c>
      <c r="R1182">
        <f t="shared" si="182"/>
        <v>46102666</v>
      </c>
      <c r="S1182" t="str">
        <f t="shared" si="183"/>
        <v>Profit</v>
      </c>
      <c r="T1182" s="1">
        <v>37841</v>
      </c>
      <c r="U1182" t="s">
        <v>2726</v>
      </c>
      <c r="V1182" s="14">
        <v>37841</v>
      </c>
      <c r="W1182" t="str">
        <f t="shared" si="184"/>
        <v>August</v>
      </c>
      <c r="X1182" s="4" t="str">
        <f t="shared" si="185"/>
        <v>2003</v>
      </c>
      <c r="Y1182" s="6">
        <f t="shared" si="186"/>
        <v>2003</v>
      </c>
      <c r="Z1182" s="4" t="str">
        <f t="shared" si="187"/>
        <v>8</v>
      </c>
      <c r="AA1182" s="6">
        <f t="shared" si="188"/>
        <v>8</v>
      </c>
      <c r="AB1182" t="str">
        <f t="shared" si="189"/>
        <v>Friday</v>
      </c>
    </row>
    <row r="1183" spans="1:28" x14ac:dyDescent="0.25">
      <c r="A1183" s="3" t="s">
        <v>2968</v>
      </c>
      <c r="B1183" t="s">
        <v>2969</v>
      </c>
      <c r="C1183" s="3" t="s">
        <v>2969</v>
      </c>
      <c r="D1183" s="6">
        <v>0</v>
      </c>
      <c r="E1183" s="6">
        <v>88</v>
      </c>
      <c r="F1183" s="6">
        <f t="shared" si="180"/>
        <v>1</v>
      </c>
      <c r="G1183" s="6">
        <f t="shared" si="181"/>
        <v>28</v>
      </c>
      <c r="H1183" s="6" t="str" cm="1">
        <f t="array" ref="H1183">_xlfn.IFS(E1183&lt;=80,"Series",E1183&lt;=120,"TV Movie",E1183&gt;120,"Long Movie")</f>
        <v>TV Movie</v>
      </c>
      <c r="I1183" t="s">
        <v>132</v>
      </c>
      <c r="J1183" t="s">
        <v>5802</v>
      </c>
      <c r="K1183" t="s">
        <v>5802</v>
      </c>
      <c r="L1183" s="5">
        <v>7</v>
      </c>
      <c r="M1183" t="str" cm="1">
        <f t="array" ref="M1183">_xlfn.IFS(L1183&lt;=2,"Flop",L1183&lt;=5,"Average",L1183&lt;=7,"Hit",L1183&lt;=9,"Superhit",L1183&gt;9,"BlockBuster")</f>
        <v>Hit</v>
      </c>
      <c r="N1183" s="6">
        <v>240124</v>
      </c>
      <c r="O1183" s="6" t="str" cm="1">
        <f t="array" ref="O1183">_xlfn.IFS(N1183&lt;=100000,"Low",N1183&lt;=500000,"Median",N1183&lt;=1500000,"High",N1183&gt;1500000,"Very High")</f>
        <v>Median</v>
      </c>
      <c r="P1183">
        <v>24000000</v>
      </c>
      <c r="Q1183">
        <v>87135520</v>
      </c>
      <c r="R1183">
        <f t="shared" si="182"/>
        <v>63135520</v>
      </c>
      <c r="S1183" t="str">
        <f t="shared" si="183"/>
        <v>Profit</v>
      </c>
      <c r="T1183" s="1">
        <v>37665</v>
      </c>
      <c r="U1183" t="s">
        <v>2501</v>
      </c>
      <c r="V1183" s="14">
        <v>37665</v>
      </c>
      <c r="W1183" t="str">
        <f t="shared" si="184"/>
        <v>February</v>
      </c>
      <c r="X1183" s="4" t="str">
        <f t="shared" si="185"/>
        <v>2003</v>
      </c>
      <c r="Y1183" s="6">
        <f t="shared" si="186"/>
        <v>2003</v>
      </c>
      <c r="Z1183" s="4" t="str">
        <f t="shared" si="187"/>
        <v>13</v>
      </c>
      <c r="AA1183" s="6">
        <f t="shared" si="188"/>
        <v>13</v>
      </c>
      <c r="AB1183" t="str">
        <f t="shared" si="189"/>
        <v>Thursday</v>
      </c>
    </row>
    <row r="1184" spans="1:28" x14ac:dyDescent="0.25">
      <c r="A1184" s="3" t="s">
        <v>2970</v>
      </c>
      <c r="B1184" t="s">
        <v>2971</v>
      </c>
      <c r="C1184" s="3" t="s">
        <v>2971</v>
      </c>
      <c r="D1184" s="6">
        <v>0</v>
      </c>
      <c r="E1184" s="6">
        <v>93</v>
      </c>
      <c r="F1184" s="6">
        <f t="shared" si="180"/>
        <v>1</v>
      </c>
      <c r="G1184" s="6">
        <f t="shared" si="181"/>
        <v>33</v>
      </c>
      <c r="H1184" s="6" t="str" cm="1">
        <f t="array" ref="H1184">_xlfn.IFS(E1184&lt;=80,"Series",E1184&lt;=120,"TV Movie",E1184&gt;120,"Long Movie")</f>
        <v>TV Movie</v>
      </c>
      <c r="I1184" t="s">
        <v>83</v>
      </c>
      <c r="J1184" t="s">
        <v>5802</v>
      </c>
      <c r="K1184" t="s">
        <v>5802</v>
      </c>
      <c r="L1184" s="5">
        <v>5.6</v>
      </c>
      <c r="M1184" t="str" cm="1">
        <f t="array" ref="M1184">_xlfn.IFS(L1184&lt;=2,"Flop",L1184&lt;=5,"Average",L1184&lt;=7,"Hit",L1184&lt;=9,"Superhit",L1184&gt;9,"BlockBuster")</f>
        <v>Hit</v>
      </c>
      <c r="N1184" s="6">
        <v>82134</v>
      </c>
      <c r="O1184" s="6" t="str" cm="1">
        <f t="array" ref="O1184">_xlfn.IFS(N1184&lt;=100000,"Low",N1184&lt;=500000,"Median",N1184&lt;=1500000,"High",N1184&gt;1500000,"Very High")</f>
        <v>Low</v>
      </c>
      <c r="P1184">
        <v>1500000</v>
      </c>
      <c r="Q1184">
        <v>30553394</v>
      </c>
      <c r="R1184">
        <f t="shared" si="182"/>
        <v>29053394</v>
      </c>
      <c r="S1184" t="str">
        <f t="shared" si="183"/>
        <v>Profit</v>
      </c>
      <c r="T1184" s="1">
        <v>37513</v>
      </c>
      <c r="U1184" t="s">
        <v>2972</v>
      </c>
      <c r="V1184" s="14">
        <v>37513</v>
      </c>
      <c r="W1184" t="str">
        <f t="shared" si="184"/>
        <v>September</v>
      </c>
      <c r="X1184" s="4" t="str">
        <f t="shared" si="185"/>
        <v>2002</v>
      </c>
      <c r="Y1184" s="6">
        <f t="shared" si="186"/>
        <v>2002</v>
      </c>
      <c r="Z1184" s="4" t="str">
        <f t="shared" si="187"/>
        <v>14</v>
      </c>
      <c r="AA1184" s="6">
        <f t="shared" si="188"/>
        <v>14</v>
      </c>
      <c r="AB1184" t="str">
        <f t="shared" si="189"/>
        <v>Saturday</v>
      </c>
    </row>
    <row r="1185" spans="1:28" x14ac:dyDescent="0.25">
      <c r="A1185" s="3" t="s">
        <v>2973</v>
      </c>
      <c r="B1185" t="s">
        <v>2974</v>
      </c>
      <c r="C1185" s="3" t="s">
        <v>2974</v>
      </c>
      <c r="D1185" s="6">
        <v>0</v>
      </c>
      <c r="E1185" s="6">
        <v>142</v>
      </c>
      <c r="F1185" s="6">
        <f t="shared" si="180"/>
        <v>2</v>
      </c>
      <c r="G1185" s="6">
        <f t="shared" si="181"/>
        <v>22</v>
      </c>
      <c r="H1185" s="6" t="str" cm="1">
        <f t="array" ref="H1185">_xlfn.IFS(E1185&lt;=80,"Series",E1185&lt;=120,"TV Movie",E1185&gt;120,"Long Movie")</f>
        <v>Long Movie</v>
      </c>
      <c r="I1185" t="s">
        <v>8158</v>
      </c>
      <c r="J1185" t="s">
        <v>8163</v>
      </c>
      <c r="K1185" t="s">
        <v>8156</v>
      </c>
      <c r="L1185" s="5">
        <v>7.9</v>
      </c>
      <c r="M1185" t="str" cm="1">
        <f t="array" ref="M1185">_xlfn.IFS(L1185&lt;=2,"Flop",L1185&lt;=5,"Average",L1185&lt;=7,"Hit",L1185&lt;=9,"Superhit",L1185&gt;9,"BlockBuster")</f>
        <v>Superhit</v>
      </c>
      <c r="N1185" s="6">
        <v>671759</v>
      </c>
      <c r="O1185" s="6" t="str" cm="1">
        <f t="array" ref="O1185">_xlfn.IFS(N1185&lt;=100000,"Low",N1185&lt;=500000,"Median",N1185&lt;=1500000,"High",N1185&gt;1500000,"Very High")</f>
        <v>High</v>
      </c>
      <c r="P1185">
        <v>130000000</v>
      </c>
      <c r="Q1185">
        <v>807047946</v>
      </c>
      <c r="R1185">
        <f t="shared" si="182"/>
        <v>677047946</v>
      </c>
      <c r="S1185" t="str">
        <f t="shared" si="183"/>
        <v>Profit</v>
      </c>
      <c r="T1185" s="1">
        <v>38130</v>
      </c>
      <c r="U1185" t="s">
        <v>1771</v>
      </c>
      <c r="V1185" s="14">
        <v>38130</v>
      </c>
      <c r="W1185" t="str">
        <f t="shared" si="184"/>
        <v>May</v>
      </c>
      <c r="X1185" s="4" t="str">
        <f t="shared" si="185"/>
        <v>2004</v>
      </c>
      <c r="Y1185" s="6">
        <f t="shared" si="186"/>
        <v>2004</v>
      </c>
      <c r="Z1185" s="4" t="str">
        <f t="shared" si="187"/>
        <v>23</v>
      </c>
      <c r="AA1185" s="6">
        <f t="shared" si="188"/>
        <v>23</v>
      </c>
      <c r="AB1185" t="str">
        <f t="shared" si="189"/>
        <v>Sunday</v>
      </c>
    </row>
    <row r="1186" spans="1:28" x14ac:dyDescent="0.25">
      <c r="A1186" s="3" t="s">
        <v>2975</v>
      </c>
      <c r="B1186" t="s">
        <v>2976</v>
      </c>
      <c r="C1186" s="3" t="s">
        <v>2976</v>
      </c>
      <c r="D1186" s="6">
        <v>0</v>
      </c>
      <c r="E1186" s="6">
        <v>117</v>
      </c>
      <c r="F1186" s="6">
        <f t="shared" si="180"/>
        <v>1</v>
      </c>
      <c r="G1186" s="6">
        <f t="shared" si="181"/>
        <v>57</v>
      </c>
      <c r="H1186" s="6" t="str" cm="1">
        <f t="array" ref="H1186">_xlfn.IFS(E1186&lt;=80,"Series",E1186&lt;=120,"TV Movie",E1186&gt;120,"Long Movie")</f>
        <v>TV Movie</v>
      </c>
      <c r="I1186" t="s">
        <v>145</v>
      </c>
      <c r="J1186" t="s">
        <v>5802</v>
      </c>
      <c r="K1186" t="s">
        <v>5802</v>
      </c>
      <c r="L1186" s="5">
        <v>6.5</v>
      </c>
      <c r="M1186" t="str" cm="1">
        <f t="array" ref="M1186">_xlfn.IFS(L1186&lt;=2,"Flop",L1186&lt;=5,"Average",L1186&lt;=7,"Hit",L1186&lt;=9,"Superhit",L1186&gt;9,"BlockBuster")</f>
        <v>Hit</v>
      </c>
      <c r="N1186" s="6">
        <v>88135</v>
      </c>
      <c r="O1186" s="6" t="str" cm="1">
        <f t="array" ref="O1186">_xlfn.IFS(N1186&lt;=100000,"Low",N1186&lt;=500000,"Median",N1186&lt;=1500000,"High",N1186&gt;1500000,"Very High")</f>
        <v>Low</v>
      </c>
      <c r="P1186">
        <v>65000000</v>
      </c>
      <c r="Q1186">
        <v>141337989</v>
      </c>
      <c r="R1186">
        <f t="shared" si="182"/>
        <v>76337989</v>
      </c>
      <c r="S1186" t="str">
        <f t="shared" si="183"/>
        <v>Profit</v>
      </c>
      <c r="T1186" s="1">
        <v>37974</v>
      </c>
      <c r="U1186" t="s">
        <v>1319</v>
      </c>
      <c r="V1186" s="14">
        <v>37974</v>
      </c>
      <c r="W1186" t="str">
        <f t="shared" si="184"/>
        <v>December</v>
      </c>
      <c r="X1186" s="4" t="str">
        <f t="shared" si="185"/>
        <v>2003</v>
      </c>
      <c r="Y1186" s="6">
        <f t="shared" si="186"/>
        <v>2003</v>
      </c>
      <c r="Z1186" s="4" t="str">
        <f t="shared" si="187"/>
        <v>19</v>
      </c>
      <c r="AA1186" s="6">
        <f t="shared" si="188"/>
        <v>19</v>
      </c>
      <c r="AB1186" t="str">
        <f t="shared" si="189"/>
        <v>Friday</v>
      </c>
    </row>
    <row r="1187" spans="1:28" x14ac:dyDescent="0.25">
      <c r="A1187" s="3" t="s">
        <v>2977</v>
      </c>
      <c r="B1187" t="s">
        <v>2978</v>
      </c>
      <c r="C1187" s="3" t="s">
        <v>2978</v>
      </c>
      <c r="D1187" s="6">
        <v>0</v>
      </c>
      <c r="E1187" s="6">
        <v>104</v>
      </c>
      <c r="F1187" s="6">
        <f t="shared" si="180"/>
        <v>1</v>
      </c>
      <c r="G1187" s="6">
        <f t="shared" si="181"/>
        <v>44</v>
      </c>
      <c r="H1187" s="6" t="str" cm="1">
        <f t="array" ref="H1187">_xlfn.IFS(E1187&lt;=80,"Series",E1187&lt;=120,"TV Movie",E1187&gt;120,"Long Movie")</f>
        <v>TV Movie</v>
      </c>
      <c r="I1187" t="s">
        <v>132</v>
      </c>
      <c r="J1187" t="s">
        <v>8163</v>
      </c>
      <c r="K1187" t="s">
        <v>8156</v>
      </c>
      <c r="L1187" s="5">
        <v>5.7</v>
      </c>
      <c r="M1187" t="str" cm="1">
        <f t="array" ref="M1187">_xlfn.IFS(L1187&lt;=2,"Flop",L1187&lt;=5,"Average",L1187&lt;=7,"Hit",L1187&lt;=9,"Superhit",L1187&gt;9,"BlockBuster")</f>
        <v>Hit</v>
      </c>
      <c r="N1187" s="6">
        <v>61586</v>
      </c>
      <c r="O1187" s="6" t="str" cm="1">
        <f t="array" ref="O1187">_xlfn.IFS(N1187&lt;=100000,"Low",N1187&lt;=500000,"Median",N1187&lt;=1500000,"High",N1187&gt;1500000,"Very High")</f>
        <v>Low</v>
      </c>
      <c r="P1187">
        <v>65000000</v>
      </c>
      <c r="Q1187">
        <v>172855065</v>
      </c>
      <c r="R1187">
        <f t="shared" si="182"/>
        <v>107855065</v>
      </c>
      <c r="S1187" t="str">
        <f t="shared" si="183"/>
        <v>Profit</v>
      </c>
      <c r="T1187" s="1">
        <v>37556</v>
      </c>
      <c r="U1187" t="s">
        <v>2979</v>
      </c>
      <c r="V1187" s="14">
        <v>37556</v>
      </c>
      <c r="W1187" t="str">
        <f t="shared" si="184"/>
        <v>October</v>
      </c>
      <c r="X1187" s="4" t="str">
        <f t="shared" si="185"/>
        <v>2002</v>
      </c>
      <c r="Y1187" s="6">
        <f t="shared" si="186"/>
        <v>2002</v>
      </c>
      <c r="Z1187" s="4" t="str">
        <f t="shared" si="187"/>
        <v>27</v>
      </c>
      <c r="AA1187" s="6">
        <f t="shared" si="188"/>
        <v>27</v>
      </c>
      <c r="AB1187" t="str">
        <f t="shared" si="189"/>
        <v>Sunday</v>
      </c>
    </row>
    <row r="1188" spans="1:28" x14ac:dyDescent="0.25">
      <c r="A1188" s="3" t="s">
        <v>2980</v>
      </c>
      <c r="B1188" t="s">
        <v>2981</v>
      </c>
      <c r="C1188" s="3" t="s">
        <v>2981</v>
      </c>
      <c r="D1188" s="6">
        <v>0</v>
      </c>
      <c r="E1188" s="6">
        <v>106</v>
      </c>
      <c r="F1188" s="6">
        <f t="shared" si="180"/>
        <v>1</v>
      </c>
      <c r="G1188" s="6">
        <f t="shared" si="181"/>
        <v>46</v>
      </c>
      <c r="H1188" s="6" t="str" cm="1">
        <f t="array" ref="H1188">_xlfn.IFS(E1188&lt;=80,"Series",E1188&lt;=120,"TV Movie",E1188&gt;120,"Long Movie")</f>
        <v>TV Movie</v>
      </c>
      <c r="I1188" t="s">
        <v>132</v>
      </c>
      <c r="J1188" t="s">
        <v>5802</v>
      </c>
      <c r="K1188" t="s">
        <v>5802</v>
      </c>
      <c r="L1188" s="5">
        <v>6.2</v>
      </c>
      <c r="M1188" t="str" cm="1">
        <f t="array" ref="M1188">_xlfn.IFS(L1188&lt;=2,"Flop",L1188&lt;=5,"Average",L1188&lt;=7,"Hit",L1188&lt;=9,"Superhit",L1188&gt;9,"BlockBuster")</f>
        <v>Hit</v>
      </c>
      <c r="N1188" s="6">
        <v>224697</v>
      </c>
      <c r="O1188" s="6" t="str" cm="1">
        <f t="array" ref="O1188">_xlfn.IFS(N1188&lt;=100000,"Low",N1188&lt;=500000,"Median",N1188&lt;=1500000,"High",N1188&gt;1500000,"Very High")</f>
        <v>Median</v>
      </c>
      <c r="P1188">
        <v>75000000</v>
      </c>
      <c r="Q1188">
        <v>195745823</v>
      </c>
      <c r="R1188">
        <f t="shared" si="182"/>
        <v>120745823</v>
      </c>
      <c r="S1188" t="str">
        <f t="shared" si="183"/>
        <v>Profit</v>
      </c>
      <c r="T1188" s="1">
        <v>37685</v>
      </c>
      <c r="U1188" t="s">
        <v>1347</v>
      </c>
      <c r="V1188" s="14">
        <v>37685</v>
      </c>
      <c r="W1188" t="str">
        <f t="shared" si="184"/>
        <v>March</v>
      </c>
      <c r="X1188" s="4" t="str">
        <f t="shared" si="185"/>
        <v>2003</v>
      </c>
      <c r="Y1188" s="6">
        <f t="shared" si="186"/>
        <v>2003</v>
      </c>
      <c r="Z1188" s="4" t="str">
        <f t="shared" si="187"/>
        <v>5</v>
      </c>
      <c r="AA1188" s="6">
        <f t="shared" si="188"/>
        <v>5</v>
      </c>
      <c r="AB1188" t="str">
        <f t="shared" si="189"/>
        <v>Wednesday</v>
      </c>
    </row>
    <row r="1189" spans="1:28" x14ac:dyDescent="0.25">
      <c r="A1189" s="3" t="s">
        <v>2982</v>
      </c>
      <c r="B1189" t="s">
        <v>2983</v>
      </c>
      <c r="C1189" s="3" t="s">
        <v>2983</v>
      </c>
      <c r="D1189" s="6">
        <v>0</v>
      </c>
      <c r="E1189" s="6">
        <v>106</v>
      </c>
      <c r="F1189" s="6">
        <f t="shared" si="180"/>
        <v>1</v>
      </c>
      <c r="G1189" s="6">
        <f t="shared" si="181"/>
        <v>46</v>
      </c>
      <c r="H1189" s="6" t="str" cm="1">
        <f t="array" ref="H1189">_xlfn.IFS(E1189&lt;=80,"Series",E1189&lt;=120,"TV Movie",E1189&gt;120,"Long Movie")</f>
        <v>TV Movie</v>
      </c>
      <c r="I1189" t="s">
        <v>5529</v>
      </c>
      <c r="J1189" t="s">
        <v>8158</v>
      </c>
      <c r="K1189" t="s">
        <v>132</v>
      </c>
      <c r="L1189" s="5">
        <v>4.9000000000000004</v>
      </c>
      <c r="M1189" t="str" cm="1">
        <f t="array" ref="M1189">_xlfn.IFS(L1189&lt;=2,"Flop",L1189&lt;=5,"Average",L1189&lt;=7,"Hit",L1189&lt;=9,"Superhit",L1189&gt;9,"BlockBuster")</f>
        <v>Average</v>
      </c>
      <c r="N1189" s="6">
        <v>131622</v>
      </c>
      <c r="O1189" s="6" t="str" cm="1">
        <f t="array" ref="O1189">_xlfn.IFS(N1189&lt;=100000,"Low",N1189&lt;=500000,"Median",N1189&lt;=1500000,"High",N1189&gt;1500000,"Very High")</f>
        <v>Median</v>
      </c>
      <c r="P1189">
        <v>120000000</v>
      </c>
      <c r="Q1189">
        <v>259175788</v>
      </c>
      <c r="R1189">
        <f t="shared" si="182"/>
        <v>139175788</v>
      </c>
      <c r="S1189" t="str">
        <f t="shared" si="183"/>
        <v>Profit</v>
      </c>
      <c r="T1189" s="1">
        <v>37790</v>
      </c>
      <c r="U1189" t="s">
        <v>2247</v>
      </c>
      <c r="V1189" s="14">
        <v>37790</v>
      </c>
      <c r="W1189" t="str">
        <f t="shared" si="184"/>
        <v>June</v>
      </c>
      <c r="X1189" s="4" t="str">
        <f t="shared" si="185"/>
        <v>2003</v>
      </c>
      <c r="Y1189" s="6">
        <f t="shared" si="186"/>
        <v>2003</v>
      </c>
      <c r="Z1189" s="4" t="str">
        <f t="shared" si="187"/>
        <v>18</v>
      </c>
      <c r="AA1189" s="6">
        <f t="shared" si="188"/>
        <v>18</v>
      </c>
      <c r="AB1189" t="str">
        <f t="shared" si="189"/>
        <v>Wednesday</v>
      </c>
    </row>
    <row r="1190" spans="1:28" x14ac:dyDescent="0.25">
      <c r="A1190" s="3" t="s">
        <v>2984</v>
      </c>
      <c r="B1190" t="s">
        <v>2985</v>
      </c>
      <c r="C1190" s="3" t="s">
        <v>2985</v>
      </c>
      <c r="D1190" s="6">
        <v>0</v>
      </c>
      <c r="E1190" s="6">
        <v>95</v>
      </c>
      <c r="F1190" s="6">
        <f t="shared" si="180"/>
        <v>1</v>
      </c>
      <c r="G1190" s="6">
        <f t="shared" si="181"/>
        <v>35</v>
      </c>
      <c r="H1190" s="6" t="str" cm="1">
        <f t="array" ref="H1190">_xlfn.IFS(E1190&lt;=80,"Series",E1190&lt;=120,"TV Movie",E1190&gt;120,"Long Movie")</f>
        <v>TV Movie</v>
      </c>
      <c r="I1190" t="s">
        <v>132</v>
      </c>
      <c r="J1190" t="s">
        <v>8157</v>
      </c>
      <c r="K1190" t="s">
        <v>5802</v>
      </c>
      <c r="L1190" s="5">
        <v>5.5</v>
      </c>
      <c r="M1190" t="str" cm="1">
        <f t="array" ref="M1190">_xlfn.IFS(L1190&lt;=2,"Flop",L1190&lt;=5,"Average",L1190&lt;=7,"Hit",L1190&lt;=9,"Superhit",L1190&gt;9,"BlockBuster")</f>
        <v>Hit</v>
      </c>
      <c r="N1190" s="6">
        <v>73500</v>
      </c>
      <c r="O1190" s="6" t="str" cm="1">
        <f t="array" ref="O1190">_xlfn.IFS(N1190&lt;=100000,"Low",N1190&lt;=500000,"Median",N1190&lt;=1500000,"High",N1190&gt;1500000,"Very High")</f>
        <v>Low</v>
      </c>
      <c r="P1190">
        <v>18000000</v>
      </c>
      <c r="Q1190">
        <v>101564935</v>
      </c>
      <c r="R1190">
        <f t="shared" si="182"/>
        <v>83564935</v>
      </c>
      <c r="S1190" t="str">
        <f t="shared" si="183"/>
        <v>Profit</v>
      </c>
      <c r="T1190" s="1">
        <v>37629</v>
      </c>
      <c r="U1190" t="s">
        <v>2986</v>
      </c>
      <c r="V1190" s="14">
        <v>37629</v>
      </c>
      <c r="W1190" t="str">
        <f t="shared" si="184"/>
        <v>January</v>
      </c>
      <c r="X1190" s="4" t="str">
        <f t="shared" si="185"/>
        <v>2003</v>
      </c>
      <c r="Y1190" s="6">
        <f t="shared" si="186"/>
        <v>2003</v>
      </c>
      <c r="Z1190" s="4" t="str">
        <f t="shared" si="187"/>
        <v>8</v>
      </c>
      <c r="AA1190" s="6">
        <f t="shared" si="188"/>
        <v>8</v>
      </c>
      <c r="AB1190" t="str">
        <f t="shared" si="189"/>
        <v>Wednesday</v>
      </c>
    </row>
    <row r="1191" spans="1:28" x14ac:dyDescent="0.25">
      <c r="A1191" s="3" t="s">
        <v>2987</v>
      </c>
      <c r="B1191" t="s">
        <v>2988</v>
      </c>
      <c r="C1191" s="3" t="s">
        <v>2988</v>
      </c>
      <c r="D1191" s="6">
        <v>0</v>
      </c>
      <c r="E1191" s="6">
        <v>84</v>
      </c>
      <c r="F1191" s="6">
        <f t="shared" si="180"/>
        <v>1</v>
      </c>
      <c r="G1191" s="6">
        <f t="shared" si="181"/>
        <v>24</v>
      </c>
      <c r="H1191" s="6" t="str" cm="1">
        <f t="array" ref="H1191">_xlfn.IFS(E1191&lt;=80,"Series",E1191&lt;=120,"TV Movie",E1191&gt;120,"Long Movie")</f>
        <v>TV Movie</v>
      </c>
      <c r="I1191" t="s">
        <v>132</v>
      </c>
      <c r="J1191" t="s">
        <v>5802</v>
      </c>
      <c r="K1191" t="s">
        <v>5802</v>
      </c>
      <c r="L1191" s="5">
        <v>5.5</v>
      </c>
      <c r="M1191" t="str" cm="1">
        <f t="array" ref="M1191">_xlfn.IFS(L1191&lt;=2,"Flop",L1191&lt;=5,"Average",L1191&lt;=7,"Hit",L1191&lt;=9,"Superhit",L1191&gt;9,"BlockBuster")</f>
        <v>Hit</v>
      </c>
      <c r="N1191" s="6">
        <v>155399</v>
      </c>
      <c r="O1191" s="6" t="str" cm="1">
        <f t="array" ref="O1191">_xlfn.IFS(N1191&lt;=100000,"Low",N1191&lt;=500000,"Median",N1191&lt;=1500000,"High",N1191&gt;1500000,"Very High")</f>
        <v>Median</v>
      </c>
      <c r="P1191">
        <v>48000000</v>
      </c>
      <c r="Q1191">
        <v>220673217</v>
      </c>
      <c r="R1191">
        <f t="shared" si="182"/>
        <v>172673217</v>
      </c>
      <c r="S1191" t="str">
        <f t="shared" si="183"/>
        <v>Profit</v>
      </c>
      <c r="T1191" s="1">
        <v>37914</v>
      </c>
      <c r="U1191" t="s">
        <v>798</v>
      </c>
      <c r="V1191" s="14">
        <v>37914</v>
      </c>
      <c r="W1191" t="str">
        <f t="shared" si="184"/>
        <v>October</v>
      </c>
      <c r="X1191" s="4" t="str">
        <f t="shared" si="185"/>
        <v>2003</v>
      </c>
      <c r="Y1191" s="6">
        <f t="shared" si="186"/>
        <v>2003</v>
      </c>
      <c r="Z1191" s="4" t="str">
        <f t="shared" si="187"/>
        <v>20</v>
      </c>
      <c r="AA1191" s="6">
        <f t="shared" si="188"/>
        <v>20</v>
      </c>
      <c r="AB1191" t="str">
        <f t="shared" si="189"/>
        <v>Monday</v>
      </c>
    </row>
    <row r="1192" spans="1:28" x14ac:dyDescent="0.25">
      <c r="A1192" s="3" t="s">
        <v>2989</v>
      </c>
      <c r="B1192" t="s">
        <v>2990</v>
      </c>
      <c r="C1192" s="3" t="s">
        <v>2990</v>
      </c>
      <c r="D1192" s="6">
        <v>0</v>
      </c>
      <c r="E1192" s="6">
        <v>90</v>
      </c>
      <c r="F1192" s="6">
        <f t="shared" si="180"/>
        <v>1</v>
      </c>
      <c r="G1192" s="6">
        <f t="shared" si="181"/>
        <v>30</v>
      </c>
      <c r="H1192" s="6" t="str" cm="1">
        <f t="array" ref="H1192">_xlfn.IFS(E1192&lt;=80,"Series",E1192&lt;=120,"TV Movie",E1192&gt;120,"Long Movie")</f>
        <v>TV Movie</v>
      </c>
      <c r="I1192" t="s">
        <v>8158</v>
      </c>
      <c r="J1192" t="s">
        <v>8159</v>
      </c>
      <c r="K1192" t="s">
        <v>132</v>
      </c>
      <c r="L1192" s="5">
        <v>6</v>
      </c>
      <c r="M1192" t="str" cm="1">
        <f t="array" ref="M1192">_xlfn.IFS(L1192&lt;=2,"Flop",L1192&lt;=5,"Average",L1192&lt;=7,"Hit",L1192&lt;=9,"Superhit",L1192&gt;9,"BlockBuster")</f>
        <v>Hit</v>
      </c>
      <c r="N1192" s="6">
        <v>194771</v>
      </c>
      <c r="O1192" s="6" t="str" cm="1">
        <f t="array" ref="O1192">_xlfn.IFS(N1192&lt;=100000,"Low",N1192&lt;=500000,"Median",N1192&lt;=1500000,"High",N1192&gt;1500000,"Very High")</f>
        <v>Median</v>
      </c>
      <c r="P1192">
        <v>75000000</v>
      </c>
      <c r="Q1192">
        <v>374583879</v>
      </c>
      <c r="R1192">
        <f t="shared" si="182"/>
        <v>299583879</v>
      </c>
      <c r="S1192" t="str">
        <f t="shared" si="183"/>
        <v>Profit</v>
      </c>
      <c r="T1192" t="s">
        <v>8192</v>
      </c>
      <c r="U1192" t="s">
        <v>2991</v>
      </c>
      <c r="V1192" s="14" t="s">
        <v>8192</v>
      </c>
      <c r="W1192" t="str">
        <f t="shared" si="184"/>
        <v>NA</v>
      </c>
      <c r="X1192" s="4" t="str">
        <f t="shared" si="185"/>
        <v>NA</v>
      </c>
      <c r="Y1192" s="6" t="e">
        <f t="shared" si="186"/>
        <v>#VALUE!</v>
      </c>
      <c r="Z1192" s="4" t="str">
        <f t="shared" si="187"/>
        <v>NA</v>
      </c>
      <c r="AA1192" s="6" t="e">
        <f t="shared" si="188"/>
        <v>#VALUE!</v>
      </c>
      <c r="AB1192" t="str">
        <f t="shared" si="189"/>
        <v>NA</v>
      </c>
    </row>
    <row r="1193" spans="1:28" x14ac:dyDescent="0.25">
      <c r="A1193" s="3" t="s">
        <v>2992</v>
      </c>
      <c r="B1193" t="s">
        <v>2993</v>
      </c>
      <c r="C1193" s="3" t="s">
        <v>2993</v>
      </c>
      <c r="D1193" s="6">
        <v>0</v>
      </c>
      <c r="E1193" s="6">
        <v>99</v>
      </c>
      <c r="F1193" s="6">
        <f t="shared" si="180"/>
        <v>1</v>
      </c>
      <c r="G1193" s="6">
        <f t="shared" si="181"/>
        <v>39</v>
      </c>
      <c r="H1193" s="6" t="str" cm="1">
        <f t="array" ref="H1193">_xlfn.IFS(E1193&lt;=80,"Series",E1193&lt;=120,"TV Movie",E1193&gt;120,"Long Movie")</f>
        <v>TV Movie</v>
      </c>
      <c r="I1193" t="s">
        <v>145</v>
      </c>
      <c r="J1193" t="s">
        <v>8166</v>
      </c>
      <c r="K1193" t="s">
        <v>8157</v>
      </c>
      <c r="L1193" s="5">
        <v>6.2</v>
      </c>
      <c r="M1193" t="str" cm="1">
        <f t="array" ref="M1193">_xlfn.IFS(L1193&lt;=2,"Flop",L1193&lt;=5,"Average",L1193&lt;=7,"Hit",L1193&lt;=9,"Superhit",L1193&gt;9,"BlockBuster")</f>
        <v>Hit</v>
      </c>
      <c r="N1193" s="6">
        <v>85320</v>
      </c>
      <c r="O1193" s="6" t="str" cm="1">
        <f t="array" ref="O1193">_xlfn.IFS(N1193&lt;=100000,"Low",N1193&lt;=500000,"Median",N1193&lt;=1500000,"High",N1193&gt;1500000,"Very High")</f>
        <v>Low</v>
      </c>
      <c r="P1193">
        <v>47000000</v>
      </c>
      <c r="Q1193">
        <v>30002758</v>
      </c>
      <c r="R1193">
        <f t="shared" si="182"/>
        <v>-16997242</v>
      </c>
      <c r="S1193" t="str">
        <f t="shared" si="183"/>
        <v>Loss</v>
      </c>
      <c r="T1193" s="1">
        <v>37579</v>
      </c>
      <c r="U1193" t="s">
        <v>924</v>
      </c>
      <c r="V1193" s="14">
        <v>37579</v>
      </c>
      <c r="W1193" t="str">
        <f t="shared" si="184"/>
        <v>November</v>
      </c>
      <c r="X1193" s="4" t="str">
        <f t="shared" si="185"/>
        <v>2002</v>
      </c>
      <c r="Y1193" s="6">
        <f t="shared" si="186"/>
        <v>2002</v>
      </c>
      <c r="Z1193" s="4" t="str">
        <f t="shared" si="187"/>
        <v>19</v>
      </c>
      <c r="AA1193" s="6">
        <f t="shared" si="188"/>
        <v>19</v>
      </c>
      <c r="AB1193" t="str">
        <f t="shared" si="189"/>
        <v>Tuesday</v>
      </c>
    </row>
    <row r="1194" spans="1:28" x14ac:dyDescent="0.25">
      <c r="A1194" s="3" t="s">
        <v>2994</v>
      </c>
      <c r="B1194" t="s">
        <v>2995</v>
      </c>
      <c r="C1194" s="3" t="s">
        <v>2995</v>
      </c>
      <c r="D1194" s="6">
        <v>0</v>
      </c>
      <c r="E1194" s="6">
        <v>135</v>
      </c>
      <c r="F1194" s="6">
        <f t="shared" si="180"/>
        <v>2</v>
      </c>
      <c r="G1194" s="6">
        <f t="shared" si="181"/>
        <v>15</v>
      </c>
      <c r="H1194" s="6" t="str" cm="1">
        <f t="array" ref="H1194">_xlfn.IFS(E1194&lt;=80,"Series",E1194&lt;=120,"TV Movie",E1194&gt;120,"Long Movie")</f>
        <v>Long Movie</v>
      </c>
      <c r="I1194" t="s">
        <v>145</v>
      </c>
      <c r="J1194" t="s">
        <v>5802</v>
      </c>
      <c r="K1194" t="s">
        <v>5802</v>
      </c>
      <c r="L1194" s="5">
        <v>7.6</v>
      </c>
      <c r="M1194" t="str" cm="1">
        <f t="array" ref="M1194">_xlfn.IFS(L1194&lt;=2,"Flop",L1194&lt;=5,"Average",L1194&lt;=7,"Hit",L1194&lt;=9,"Superhit",L1194&gt;9,"BlockBuster")</f>
        <v>Superhit</v>
      </c>
      <c r="N1194" s="6">
        <v>183164</v>
      </c>
      <c r="O1194" s="6" t="str" cm="1">
        <f t="array" ref="O1194">_xlfn.IFS(N1194&lt;=100000,"Low",N1194&lt;=500000,"Median",N1194&lt;=1500000,"High",N1194&gt;1500000,"Very High")</f>
        <v>Median</v>
      </c>
      <c r="P1194">
        <v>5000000</v>
      </c>
      <c r="Q1194">
        <v>23932055</v>
      </c>
      <c r="R1194">
        <f t="shared" si="182"/>
        <v>18932055</v>
      </c>
      <c r="S1194" t="str">
        <f t="shared" si="183"/>
        <v>Profit</v>
      </c>
      <c r="T1194" s="1">
        <v>37606</v>
      </c>
      <c r="U1194" t="s">
        <v>858</v>
      </c>
      <c r="V1194" s="14">
        <v>37606</v>
      </c>
      <c r="W1194" t="str">
        <f t="shared" si="184"/>
        <v>December</v>
      </c>
      <c r="X1194" s="4" t="str">
        <f t="shared" si="185"/>
        <v>2002</v>
      </c>
      <c r="Y1194" s="6">
        <f t="shared" si="186"/>
        <v>2002</v>
      </c>
      <c r="Z1194" s="4" t="str">
        <f t="shared" si="187"/>
        <v>16</v>
      </c>
      <c r="AA1194" s="6">
        <f t="shared" si="188"/>
        <v>16</v>
      </c>
      <c r="AB1194" t="str">
        <f t="shared" si="189"/>
        <v>Monday</v>
      </c>
    </row>
    <row r="1195" spans="1:28" x14ac:dyDescent="0.25">
      <c r="A1195" s="3" t="s">
        <v>2996</v>
      </c>
      <c r="B1195" t="s">
        <v>2997</v>
      </c>
      <c r="C1195" s="3" t="s">
        <v>2997</v>
      </c>
      <c r="D1195" s="6">
        <v>0</v>
      </c>
      <c r="E1195" s="6">
        <v>92</v>
      </c>
      <c r="F1195" s="6">
        <f t="shared" si="180"/>
        <v>1</v>
      </c>
      <c r="G1195" s="6">
        <f t="shared" si="181"/>
        <v>32</v>
      </c>
      <c r="H1195" s="6" t="str" cm="1">
        <f t="array" ref="H1195">_xlfn.IFS(E1195&lt;=80,"Series",E1195&lt;=120,"TV Movie",E1195&gt;120,"Long Movie")</f>
        <v>TV Movie</v>
      </c>
      <c r="I1195" t="s">
        <v>132</v>
      </c>
      <c r="J1195" t="s">
        <v>8162</v>
      </c>
      <c r="K1195" t="s">
        <v>145</v>
      </c>
      <c r="L1195" s="5">
        <v>7.1</v>
      </c>
      <c r="M1195" t="str" cm="1">
        <f t="array" ref="M1195">_xlfn.IFS(L1195&lt;=2,"Flop",L1195&lt;=5,"Average",L1195&lt;=7,"Hit",L1195&lt;=9,"Superhit",L1195&gt;9,"BlockBuster")</f>
        <v>Superhit</v>
      </c>
      <c r="N1195" s="6">
        <v>150117</v>
      </c>
      <c r="O1195" s="6" t="str" cm="1">
        <f t="array" ref="O1195">_xlfn.IFS(N1195&lt;=100000,"Low",N1195&lt;=500000,"Median",N1195&lt;=1500000,"High",N1195&gt;1500000,"Very High")</f>
        <v>Median</v>
      </c>
      <c r="P1195">
        <v>23000000</v>
      </c>
      <c r="Q1195">
        <v>76490720</v>
      </c>
      <c r="R1195">
        <f t="shared" si="182"/>
        <v>53490720</v>
      </c>
      <c r="S1195" t="str">
        <f t="shared" si="183"/>
        <v>Profit</v>
      </c>
      <c r="T1195" s="1">
        <v>37943</v>
      </c>
      <c r="U1195" t="s">
        <v>2257</v>
      </c>
      <c r="V1195" s="14">
        <v>37943</v>
      </c>
      <c r="W1195" t="str">
        <f t="shared" si="184"/>
        <v>November</v>
      </c>
      <c r="X1195" s="4" t="str">
        <f t="shared" si="185"/>
        <v>2003</v>
      </c>
      <c r="Y1195" s="6">
        <f t="shared" si="186"/>
        <v>2003</v>
      </c>
      <c r="Z1195" s="4" t="str">
        <f t="shared" si="187"/>
        <v>18</v>
      </c>
      <c r="AA1195" s="6">
        <f t="shared" si="188"/>
        <v>18</v>
      </c>
      <c r="AB1195" t="str">
        <f t="shared" si="189"/>
        <v>Tuesday</v>
      </c>
    </row>
    <row r="1196" spans="1:28" x14ac:dyDescent="0.25">
      <c r="A1196" s="3" t="s">
        <v>2998</v>
      </c>
      <c r="B1196" t="s">
        <v>2999</v>
      </c>
      <c r="C1196" s="3" t="s">
        <v>2999</v>
      </c>
      <c r="D1196" s="6">
        <v>0</v>
      </c>
      <c r="E1196" s="6">
        <v>106</v>
      </c>
      <c r="F1196" s="6">
        <f t="shared" si="180"/>
        <v>1</v>
      </c>
      <c r="G1196" s="6">
        <f t="shared" si="181"/>
        <v>46</v>
      </c>
      <c r="H1196" s="6" t="str" cm="1">
        <f t="array" ref="H1196">_xlfn.IFS(E1196&lt;=80,"Series",E1196&lt;=120,"TV Movie",E1196&gt;120,"Long Movie")</f>
        <v>TV Movie</v>
      </c>
      <c r="I1196" t="s">
        <v>8160</v>
      </c>
      <c r="J1196" t="s">
        <v>145</v>
      </c>
      <c r="K1196" t="s">
        <v>8163</v>
      </c>
      <c r="L1196" s="5">
        <v>7.7</v>
      </c>
      <c r="M1196" t="str" cm="1">
        <f t="array" ref="M1196">_xlfn.IFS(L1196&lt;=2,"Flop",L1196&lt;=5,"Average",L1196&lt;=7,"Hit",L1196&lt;=9,"Superhit",L1196&gt;9,"BlockBuster")</f>
        <v>Superhit</v>
      </c>
      <c r="N1196" s="6">
        <v>210506</v>
      </c>
      <c r="O1196" s="6" t="str" cm="1">
        <f t="array" ref="O1196">_xlfn.IFS(N1196&lt;=100000,"Low",N1196&lt;=500000,"Median",N1196&lt;=1500000,"High",N1196&gt;1500000,"Very High")</f>
        <v>Median</v>
      </c>
      <c r="P1196">
        <v>25000000</v>
      </c>
      <c r="Q1196">
        <v>116650613</v>
      </c>
      <c r="R1196">
        <f t="shared" si="182"/>
        <v>91650613</v>
      </c>
      <c r="S1196" t="str">
        <f t="shared" si="183"/>
        <v>Profit</v>
      </c>
      <c r="T1196" s="1">
        <v>38234</v>
      </c>
      <c r="U1196" t="s">
        <v>2862</v>
      </c>
      <c r="V1196" s="14">
        <v>38234</v>
      </c>
      <c r="W1196" t="str">
        <f t="shared" si="184"/>
        <v>September</v>
      </c>
      <c r="X1196" s="4" t="str">
        <f t="shared" si="185"/>
        <v>2004</v>
      </c>
      <c r="Y1196" s="6">
        <f t="shared" si="186"/>
        <v>2004</v>
      </c>
      <c r="Z1196" s="4" t="str">
        <f t="shared" si="187"/>
        <v>4</v>
      </c>
      <c r="AA1196" s="6">
        <f t="shared" si="188"/>
        <v>4</v>
      </c>
      <c r="AB1196" t="str">
        <f t="shared" si="189"/>
        <v>Saturday</v>
      </c>
    </row>
    <row r="1197" spans="1:28" x14ac:dyDescent="0.25">
      <c r="A1197" s="3" t="s">
        <v>3000</v>
      </c>
      <c r="B1197" t="s">
        <v>3001</v>
      </c>
      <c r="C1197" s="3" t="s">
        <v>3001</v>
      </c>
      <c r="D1197" s="6">
        <v>0</v>
      </c>
      <c r="E1197" s="6">
        <v>90</v>
      </c>
      <c r="F1197" s="6">
        <f t="shared" si="180"/>
        <v>1</v>
      </c>
      <c r="G1197" s="6">
        <f t="shared" si="181"/>
        <v>30</v>
      </c>
      <c r="H1197" s="6" t="str" cm="1">
        <f t="array" ref="H1197">_xlfn.IFS(E1197&lt;=80,"Series",E1197&lt;=120,"TV Movie",E1197&gt;120,"Long Movie")</f>
        <v>TV Movie</v>
      </c>
      <c r="I1197" t="s">
        <v>83</v>
      </c>
      <c r="J1197" t="s">
        <v>3857</v>
      </c>
      <c r="K1197" t="s">
        <v>5802</v>
      </c>
      <c r="L1197" s="5">
        <v>6.2</v>
      </c>
      <c r="M1197" t="str" cm="1">
        <f t="array" ref="M1197">_xlfn.IFS(L1197&lt;=2,"Flop",L1197&lt;=5,"Average",L1197&lt;=7,"Hit",L1197&lt;=9,"Superhit",L1197&gt;9,"BlockBuster")</f>
        <v>Hit</v>
      </c>
      <c r="N1197" s="6">
        <v>178305</v>
      </c>
      <c r="O1197" s="6" t="str" cm="1">
        <f t="array" ref="O1197">_xlfn.IFS(N1197&lt;=100000,"Low",N1197&lt;=500000,"Median",N1197&lt;=1500000,"High",N1197&gt;1500000,"Very High")</f>
        <v>Median</v>
      </c>
      <c r="P1197">
        <v>26000000</v>
      </c>
      <c r="Q1197">
        <v>90941129</v>
      </c>
      <c r="R1197">
        <f t="shared" si="182"/>
        <v>64941129</v>
      </c>
      <c r="S1197" t="str">
        <f t="shared" si="183"/>
        <v>Profit</v>
      </c>
      <c r="T1197" s="1">
        <v>37651</v>
      </c>
      <c r="U1197" t="s">
        <v>3002</v>
      </c>
      <c r="V1197" s="14">
        <v>37651</v>
      </c>
      <c r="W1197" t="str">
        <f t="shared" si="184"/>
        <v>January</v>
      </c>
      <c r="X1197" s="4" t="str">
        <f t="shared" si="185"/>
        <v>2003</v>
      </c>
      <c r="Y1197" s="6">
        <f t="shared" si="186"/>
        <v>2003</v>
      </c>
      <c r="Z1197" s="4" t="str">
        <f t="shared" si="187"/>
        <v>30</v>
      </c>
      <c r="AA1197" s="6">
        <f t="shared" si="188"/>
        <v>30</v>
      </c>
      <c r="AB1197" t="str">
        <f t="shared" si="189"/>
        <v>Thursday</v>
      </c>
    </row>
    <row r="1198" spans="1:28" x14ac:dyDescent="0.25">
      <c r="A1198" s="3" t="s">
        <v>3003</v>
      </c>
      <c r="B1198" t="s">
        <v>3004</v>
      </c>
      <c r="C1198" s="3" t="s">
        <v>3004</v>
      </c>
      <c r="D1198" s="6">
        <v>0</v>
      </c>
      <c r="E1198" s="6">
        <v>90</v>
      </c>
      <c r="F1198" s="6">
        <f t="shared" si="180"/>
        <v>1</v>
      </c>
      <c r="G1198" s="6">
        <f t="shared" si="181"/>
        <v>30</v>
      </c>
      <c r="H1198" s="6" t="str" cm="1">
        <f t="array" ref="H1198">_xlfn.IFS(E1198&lt;=80,"Series",E1198&lt;=120,"TV Movie",E1198&gt;120,"Long Movie")</f>
        <v>TV Movie</v>
      </c>
      <c r="I1198" t="s">
        <v>8166</v>
      </c>
      <c r="J1198" t="s">
        <v>3857</v>
      </c>
      <c r="K1198" t="s">
        <v>5802</v>
      </c>
      <c r="L1198" s="5">
        <v>7.3</v>
      </c>
      <c r="M1198" t="str" cm="1">
        <f t="array" ref="M1198">_xlfn.IFS(L1198&lt;=2,"Flop",L1198&lt;=5,"Average",L1198&lt;=7,"Hit",L1198&lt;=9,"Superhit",L1198&gt;9,"BlockBuster")</f>
        <v>Superhit</v>
      </c>
      <c r="N1198" s="6">
        <v>262068</v>
      </c>
      <c r="O1198" s="6" t="str" cm="1">
        <f t="array" ref="O1198">_xlfn.IFS(N1198&lt;=100000,"Low",N1198&lt;=500000,"Median",N1198&lt;=1500000,"High",N1198&gt;1500000,"Very High")</f>
        <v>Median</v>
      </c>
      <c r="P1198">
        <v>28000000</v>
      </c>
      <c r="Q1198">
        <v>90259536</v>
      </c>
      <c r="R1198">
        <f t="shared" si="182"/>
        <v>62259536</v>
      </c>
      <c r="S1198" t="str">
        <f t="shared" si="183"/>
        <v>Profit</v>
      </c>
      <c r="T1198" s="1">
        <v>37734</v>
      </c>
      <c r="U1198" t="s">
        <v>13</v>
      </c>
      <c r="V1198" s="14">
        <v>37734</v>
      </c>
      <c r="W1198" t="str">
        <f t="shared" si="184"/>
        <v>April</v>
      </c>
      <c r="X1198" s="4" t="str">
        <f t="shared" si="185"/>
        <v>2003</v>
      </c>
      <c r="Y1198" s="6">
        <f t="shared" si="186"/>
        <v>2003</v>
      </c>
      <c r="Z1198" s="4" t="str">
        <f t="shared" si="187"/>
        <v>23</v>
      </c>
      <c r="AA1198" s="6">
        <f t="shared" si="188"/>
        <v>23</v>
      </c>
      <c r="AB1198" t="str">
        <f t="shared" si="189"/>
        <v>Wednesday</v>
      </c>
    </row>
    <row r="1199" spans="1:28" x14ac:dyDescent="0.25">
      <c r="A1199" s="3" t="s">
        <v>3005</v>
      </c>
      <c r="B1199" t="s">
        <v>3006</v>
      </c>
      <c r="C1199" s="3" t="s">
        <v>3006</v>
      </c>
      <c r="D1199" s="6">
        <v>0</v>
      </c>
      <c r="E1199" s="6">
        <v>115</v>
      </c>
      <c r="F1199" s="6">
        <f t="shared" si="180"/>
        <v>1</v>
      </c>
      <c r="G1199" s="6">
        <f t="shared" si="181"/>
        <v>55</v>
      </c>
      <c r="H1199" s="6" t="str" cm="1">
        <f t="array" ref="H1199">_xlfn.IFS(E1199&lt;=80,"Series",E1199&lt;=120,"TV Movie",E1199&gt;120,"Long Movie")</f>
        <v>TV Movie</v>
      </c>
      <c r="I1199" t="s">
        <v>145</v>
      </c>
      <c r="J1199" t="s">
        <v>8157</v>
      </c>
      <c r="K1199" t="s">
        <v>5802</v>
      </c>
      <c r="L1199" s="5">
        <v>7.1</v>
      </c>
      <c r="M1199" t="str" cm="1">
        <f t="array" ref="M1199">_xlfn.IFS(L1199&lt;=2,"Flop",L1199&lt;=5,"Average",L1199&lt;=7,"Hit",L1199&lt;=9,"Superhit",L1199&gt;9,"BlockBuster")</f>
        <v>Superhit</v>
      </c>
      <c r="N1199" s="6">
        <v>128480</v>
      </c>
      <c r="O1199" s="6" t="str" cm="1">
        <f t="array" ref="O1199">_xlfn.IFS(N1199&lt;=100000,"Low",N1199&lt;=500000,"Median",N1199&lt;=1500000,"High",N1199&gt;1500000,"Very High")</f>
        <v>Median</v>
      </c>
      <c r="P1199">
        <v>15000000</v>
      </c>
      <c r="Q1199">
        <v>24152155</v>
      </c>
      <c r="R1199">
        <f t="shared" si="182"/>
        <v>9152155</v>
      </c>
      <c r="S1199" t="str">
        <f t="shared" si="183"/>
        <v>Profit</v>
      </c>
      <c r="T1199" s="1">
        <v>37865</v>
      </c>
      <c r="U1199" t="s">
        <v>108</v>
      </c>
      <c r="V1199" s="14">
        <v>37865</v>
      </c>
      <c r="W1199" t="str">
        <f t="shared" si="184"/>
        <v>September</v>
      </c>
      <c r="X1199" s="4" t="str">
        <f t="shared" si="185"/>
        <v>2003</v>
      </c>
      <c r="Y1199" s="6">
        <f t="shared" si="186"/>
        <v>2003</v>
      </c>
      <c r="Z1199" s="4" t="str">
        <f t="shared" si="187"/>
        <v>1</v>
      </c>
      <c r="AA1199" s="6">
        <f t="shared" si="188"/>
        <v>1</v>
      </c>
      <c r="AB1199" t="str">
        <f t="shared" si="189"/>
        <v>Monday</v>
      </c>
    </row>
    <row r="1200" spans="1:28" x14ac:dyDescent="0.25">
      <c r="A1200" s="3" t="s">
        <v>3007</v>
      </c>
      <c r="B1200" t="s">
        <v>3008</v>
      </c>
      <c r="C1200" s="3" t="s">
        <v>3009</v>
      </c>
      <c r="D1200" s="6">
        <v>0</v>
      </c>
      <c r="E1200" s="6">
        <v>129</v>
      </c>
      <c r="F1200" s="6">
        <f t="shared" si="180"/>
        <v>2</v>
      </c>
      <c r="G1200" s="6">
        <f t="shared" si="181"/>
        <v>9</v>
      </c>
      <c r="H1200" s="6" t="str" cm="1">
        <f t="array" ref="H1200">_xlfn.IFS(E1200&lt;=80,"Series",E1200&lt;=120,"TV Movie",E1200&gt;120,"Long Movie")</f>
        <v>Long Movie</v>
      </c>
      <c r="I1200" t="s">
        <v>8162</v>
      </c>
      <c r="J1200" t="s">
        <v>145</v>
      </c>
      <c r="K1200" t="s">
        <v>3857</v>
      </c>
      <c r="L1200" s="5">
        <v>7.5</v>
      </c>
      <c r="M1200" t="str" cm="1">
        <f t="array" ref="M1200">_xlfn.IFS(L1200&lt;=2,"Flop",L1200&lt;=5,"Average",L1200&lt;=7,"Hit",L1200&lt;=9,"Superhit",L1200&gt;9,"BlockBuster")</f>
        <v>Superhit</v>
      </c>
      <c r="N1200" s="6">
        <v>73577</v>
      </c>
      <c r="O1200" s="6" t="str" cm="1">
        <f t="array" ref="O1200">_xlfn.IFS(N1200&lt;=100000,"Low",N1200&lt;=500000,"Median",N1200&lt;=1500000,"High",N1200&gt;1500000,"Very High")</f>
        <v>Low</v>
      </c>
      <c r="P1200">
        <v>4000000</v>
      </c>
      <c r="Q1200">
        <v>2046061</v>
      </c>
      <c r="R1200">
        <f t="shared" si="182"/>
        <v>-1953939</v>
      </c>
      <c r="S1200" t="str">
        <f t="shared" si="183"/>
        <v>Loss</v>
      </c>
      <c r="T1200" s="1">
        <v>37344</v>
      </c>
      <c r="U1200" t="s">
        <v>3010</v>
      </c>
      <c r="V1200" s="14">
        <v>37344</v>
      </c>
      <c r="W1200" t="str">
        <f t="shared" si="184"/>
        <v>March</v>
      </c>
      <c r="X1200" s="4" t="str">
        <f t="shared" si="185"/>
        <v>2002</v>
      </c>
      <c r="Y1200" s="6">
        <f t="shared" si="186"/>
        <v>2002</v>
      </c>
      <c r="Z1200" s="4" t="str">
        <f t="shared" si="187"/>
        <v>29</v>
      </c>
      <c r="AA1200" s="6">
        <f t="shared" si="188"/>
        <v>29</v>
      </c>
      <c r="AB1200" t="str">
        <f t="shared" si="189"/>
        <v>Friday</v>
      </c>
    </row>
    <row r="1201" spans="1:28" x14ac:dyDescent="0.25">
      <c r="A1201" s="3" t="s">
        <v>3011</v>
      </c>
      <c r="B1201" t="s">
        <v>3012</v>
      </c>
      <c r="C1201" s="3" t="s">
        <v>3012</v>
      </c>
      <c r="D1201" s="6">
        <v>0</v>
      </c>
      <c r="E1201" s="6">
        <v>120</v>
      </c>
      <c r="F1201" s="6">
        <f t="shared" si="180"/>
        <v>2</v>
      </c>
      <c r="G1201" s="6">
        <f t="shared" si="181"/>
        <v>0</v>
      </c>
      <c r="H1201" s="6" t="str" cm="1">
        <f t="array" ref="H1201">_xlfn.IFS(E1201&lt;=80,"Series",E1201&lt;=120,"TV Movie",E1201&gt;120,"Long Movie")</f>
        <v>TV Movie</v>
      </c>
      <c r="I1201" t="s">
        <v>8162</v>
      </c>
      <c r="J1201" t="s">
        <v>3623</v>
      </c>
      <c r="K1201" t="s">
        <v>145</v>
      </c>
      <c r="L1201" s="5">
        <v>8</v>
      </c>
      <c r="M1201" t="str" cm="1">
        <f t="array" ref="M1201">_xlfn.IFS(L1201&lt;=2,"Flop",L1201&lt;=5,"Average",L1201&lt;=7,"Hit",L1201&lt;=9,"Superhit",L1201&gt;9,"BlockBuster")</f>
        <v>Superhit</v>
      </c>
      <c r="N1201" s="6">
        <v>147608</v>
      </c>
      <c r="O1201" s="6" t="str" cm="1">
        <f t="array" ref="O1201">_xlfn.IFS(N1201&lt;=100000,"Low",N1201&lt;=500000,"Median",N1201&lt;=1500000,"High",N1201&gt;1500000,"Very High")</f>
        <v>Median</v>
      </c>
      <c r="P1201">
        <v>4000000</v>
      </c>
      <c r="Q1201">
        <v>58011975</v>
      </c>
      <c r="R1201">
        <f t="shared" si="182"/>
        <v>54011975</v>
      </c>
      <c r="S1201" t="str">
        <f t="shared" si="183"/>
        <v>Profit</v>
      </c>
      <c r="T1201" s="1">
        <v>37392</v>
      </c>
      <c r="U1201" t="s">
        <v>3013</v>
      </c>
      <c r="V1201" s="14">
        <v>37392</v>
      </c>
      <c r="W1201" t="str">
        <f t="shared" si="184"/>
        <v>May</v>
      </c>
      <c r="X1201" s="4" t="str">
        <f t="shared" si="185"/>
        <v>2002</v>
      </c>
      <c r="Y1201" s="6">
        <f t="shared" si="186"/>
        <v>2002</v>
      </c>
      <c r="Z1201" s="4" t="str">
        <f t="shared" si="187"/>
        <v>16</v>
      </c>
      <c r="AA1201" s="6">
        <f t="shared" si="188"/>
        <v>16</v>
      </c>
      <c r="AB1201" t="str">
        <f t="shared" si="189"/>
        <v>Thursday</v>
      </c>
    </row>
    <row r="1202" spans="1:28" x14ac:dyDescent="0.25">
      <c r="A1202" s="3" t="s">
        <v>3014</v>
      </c>
      <c r="B1202" t="s">
        <v>3015</v>
      </c>
      <c r="C1202" s="3" t="s">
        <v>3015</v>
      </c>
      <c r="D1202" s="6">
        <v>0</v>
      </c>
      <c r="E1202" s="6">
        <v>138</v>
      </c>
      <c r="F1202" s="6">
        <f t="shared" si="180"/>
        <v>2</v>
      </c>
      <c r="G1202" s="6">
        <f t="shared" si="181"/>
        <v>18</v>
      </c>
      <c r="H1202" s="6" t="str" cm="1">
        <f t="array" ref="H1202">_xlfn.IFS(E1202&lt;=80,"Series",E1202&lt;=120,"TV Movie",E1202&gt;120,"Long Movie")</f>
        <v>Long Movie</v>
      </c>
      <c r="I1202" t="s">
        <v>5529</v>
      </c>
      <c r="J1202" t="s">
        <v>8158</v>
      </c>
      <c r="K1202" t="s">
        <v>145</v>
      </c>
      <c r="L1202" s="5">
        <v>7.5</v>
      </c>
      <c r="M1202" t="str" cm="1">
        <f t="array" ref="M1202">_xlfn.IFS(L1202&lt;=2,"Flop",L1202&lt;=5,"Average",L1202&lt;=7,"Hit",L1202&lt;=9,"Superhit",L1202&gt;9,"BlockBuster")</f>
        <v>Superhit</v>
      </c>
      <c r="N1202" s="6">
        <v>232865</v>
      </c>
      <c r="O1202" s="6" t="str" cm="1">
        <f t="array" ref="O1202">_xlfn.IFS(N1202&lt;=100000,"Low",N1202&lt;=500000,"Median",N1202&lt;=1500000,"High",N1202&gt;1500000,"Very High")</f>
        <v>Median</v>
      </c>
      <c r="P1202">
        <v>150000000</v>
      </c>
      <c r="Q1202">
        <v>211622535</v>
      </c>
      <c r="R1202">
        <f t="shared" si="182"/>
        <v>61622535</v>
      </c>
      <c r="S1202" t="str">
        <f t="shared" si="183"/>
        <v>Profit</v>
      </c>
      <c r="T1202" s="1">
        <v>37936</v>
      </c>
      <c r="U1202" t="s">
        <v>603</v>
      </c>
      <c r="V1202" s="14">
        <v>37936</v>
      </c>
      <c r="W1202" t="str">
        <f t="shared" si="184"/>
        <v>November</v>
      </c>
      <c r="X1202" s="4" t="str">
        <f t="shared" si="185"/>
        <v>2003</v>
      </c>
      <c r="Y1202" s="6">
        <f t="shared" si="186"/>
        <v>2003</v>
      </c>
      <c r="Z1202" s="4" t="str">
        <f t="shared" si="187"/>
        <v>11</v>
      </c>
      <c r="AA1202" s="6">
        <f t="shared" si="188"/>
        <v>11</v>
      </c>
      <c r="AB1202" t="str">
        <f t="shared" si="189"/>
        <v>Tuesday</v>
      </c>
    </row>
    <row r="1203" spans="1:28" x14ac:dyDescent="0.25">
      <c r="A1203" s="3" t="s">
        <v>3016</v>
      </c>
      <c r="B1203" t="s">
        <v>3017</v>
      </c>
      <c r="C1203" s="3" t="s">
        <v>3017</v>
      </c>
      <c r="D1203" s="6">
        <v>0</v>
      </c>
      <c r="E1203" s="6">
        <v>117</v>
      </c>
      <c r="F1203" s="6">
        <f t="shared" si="180"/>
        <v>1</v>
      </c>
      <c r="G1203" s="6">
        <f t="shared" si="181"/>
        <v>57</v>
      </c>
      <c r="H1203" s="6" t="str" cm="1">
        <f t="array" ref="H1203">_xlfn.IFS(E1203&lt;=80,"Series",E1203&lt;=120,"TV Movie",E1203&gt;120,"Long Movie")</f>
        <v>TV Movie</v>
      </c>
      <c r="I1203" t="s">
        <v>8158</v>
      </c>
      <c r="J1203" t="s">
        <v>132</v>
      </c>
      <c r="K1203" t="s">
        <v>145</v>
      </c>
      <c r="L1203" s="5">
        <v>7</v>
      </c>
      <c r="M1203" t="str" cm="1">
        <f t="array" ref="M1203">_xlfn.IFS(L1203&lt;=2,"Flop",L1203&lt;=5,"Average",L1203&lt;=7,"Hit",L1203&lt;=9,"Superhit",L1203&gt;9,"BlockBuster")</f>
        <v>Hit</v>
      </c>
      <c r="N1203" s="6">
        <v>97228</v>
      </c>
      <c r="O1203" s="6" t="str" cm="1">
        <f t="array" ref="O1203">_xlfn.IFS(N1203&lt;=100000,"Low",N1203&lt;=500000,"Median",N1203&lt;=1500000,"High",N1203&gt;1500000,"Very High")</f>
        <v>Low</v>
      </c>
      <c r="P1203">
        <v>20000000</v>
      </c>
      <c r="Q1203">
        <v>71406573</v>
      </c>
      <c r="R1203">
        <f t="shared" si="182"/>
        <v>51406573</v>
      </c>
      <c r="S1203" t="str">
        <f t="shared" si="183"/>
        <v>Profit</v>
      </c>
      <c r="T1203" s="1">
        <v>37722</v>
      </c>
      <c r="U1203" t="s">
        <v>1157</v>
      </c>
      <c r="V1203" s="14">
        <v>37722</v>
      </c>
      <c r="W1203" t="str">
        <f t="shared" si="184"/>
        <v>April</v>
      </c>
      <c r="X1203" s="4" t="str">
        <f t="shared" si="185"/>
        <v>2003</v>
      </c>
      <c r="Y1203" s="6">
        <f t="shared" si="186"/>
        <v>2003</v>
      </c>
      <c r="Z1203" s="4" t="str">
        <f t="shared" si="187"/>
        <v>11</v>
      </c>
      <c r="AA1203" s="6">
        <f t="shared" si="188"/>
        <v>11</v>
      </c>
      <c r="AB1203" t="str">
        <f t="shared" si="189"/>
        <v>Friday</v>
      </c>
    </row>
    <row r="1204" spans="1:28" x14ac:dyDescent="0.25">
      <c r="A1204" s="3" t="s">
        <v>3018</v>
      </c>
      <c r="B1204" t="s">
        <v>3019</v>
      </c>
      <c r="C1204" s="3" t="s">
        <v>3019</v>
      </c>
      <c r="D1204" s="6">
        <v>0</v>
      </c>
      <c r="E1204" s="6">
        <v>110</v>
      </c>
      <c r="F1204" s="6">
        <f t="shared" si="180"/>
        <v>1</v>
      </c>
      <c r="G1204" s="6">
        <f t="shared" si="181"/>
        <v>50</v>
      </c>
      <c r="H1204" s="6" t="str" cm="1">
        <f t="array" ref="H1204">_xlfn.IFS(E1204&lt;=80,"Series",E1204&lt;=120,"TV Movie",E1204&gt;120,"Long Movie")</f>
        <v>TV Movie</v>
      </c>
      <c r="I1204" t="s">
        <v>5529</v>
      </c>
      <c r="J1204" t="s">
        <v>8158</v>
      </c>
      <c r="K1204" t="s">
        <v>8156</v>
      </c>
      <c r="L1204" s="5">
        <v>5.8</v>
      </c>
      <c r="M1204" t="str" cm="1">
        <f t="array" ref="M1204">_xlfn.IFS(L1204&lt;=2,"Flop",L1204&lt;=5,"Average",L1204&lt;=7,"Hit",L1204&lt;=9,"Superhit",L1204&gt;9,"BlockBuster")</f>
        <v>Hit</v>
      </c>
      <c r="N1204" s="6">
        <v>181832</v>
      </c>
      <c r="O1204" s="6" t="str" cm="1">
        <f t="array" ref="O1204">_xlfn.IFS(N1204&lt;=100000,"Low",N1204&lt;=500000,"Median",N1204&lt;=1500000,"High",N1204&gt;1500000,"Very High")</f>
        <v>Median</v>
      </c>
      <c r="P1204">
        <v>78000000</v>
      </c>
      <c r="Q1204">
        <v>179265204</v>
      </c>
      <c r="R1204">
        <f t="shared" si="182"/>
        <v>101265204</v>
      </c>
      <c r="S1204" t="str">
        <f t="shared" si="183"/>
        <v>Profit</v>
      </c>
      <c r="T1204" s="1">
        <v>37813</v>
      </c>
      <c r="U1204" t="s">
        <v>1889</v>
      </c>
      <c r="V1204" s="14">
        <v>37813</v>
      </c>
      <c r="W1204" t="str">
        <f t="shared" si="184"/>
        <v>July</v>
      </c>
      <c r="X1204" s="4" t="str">
        <f t="shared" si="185"/>
        <v>2003</v>
      </c>
      <c r="Y1204" s="6">
        <f t="shared" si="186"/>
        <v>2003</v>
      </c>
      <c r="Z1204" s="4" t="str">
        <f t="shared" si="187"/>
        <v>11</v>
      </c>
      <c r="AA1204" s="6">
        <f t="shared" si="188"/>
        <v>11</v>
      </c>
      <c r="AB1204" t="str">
        <f t="shared" si="189"/>
        <v>Friday</v>
      </c>
    </row>
    <row r="1205" spans="1:28" x14ac:dyDescent="0.25">
      <c r="A1205" s="3" t="s">
        <v>3020</v>
      </c>
      <c r="B1205" t="s">
        <v>3021</v>
      </c>
      <c r="C1205" s="3" t="s">
        <v>3022</v>
      </c>
      <c r="D1205" s="6">
        <v>0</v>
      </c>
      <c r="E1205" s="6">
        <v>85</v>
      </c>
      <c r="F1205" s="6">
        <f t="shared" si="180"/>
        <v>1</v>
      </c>
      <c r="G1205" s="6">
        <f t="shared" si="181"/>
        <v>25</v>
      </c>
      <c r="H1205" s="6" t="str" cm="1">
        <f t="array" ref="H1205">_xlfn.IFS(E1205&lt;=80,"Series",E1205&lt;=120,"TV Movie",E1205&gt;120,"Long Movie")</f>
        <v>TV Movie</v>
      </c>
      <c r="I1205" t="s">
        <v>8158</v>
      </c>
      <c r="J1205" t="s">
        <v>8159</v>
      </c>
      <c r="K1205" t="s">
        <v>132</v>
      </c>
      <c r="L1205" s="5">
        <v>7.5</v>
      </c>
      <c r="M1205" t="str" cm="1">
        <f t="array" ref="M1205">_xlfn.IFS(L1205&lt;=2,"Flop",L1205&lt;=5,"Average",L1205&lt;=7,"Hit",L1205&lt;=9,"Superhit",L1205&gt;9,"BlockBuster")</f>
        <v>Superhit</v>
      </c>
      <c r="N1205" s="6">
        <v>143475</v>
      </c>
      <c r="O1205" s="6" t="str" cm="1">
        <f t="array" ref="O1205">_xlfn.IFS(N1205&lt;=100000,"Low",N1205&lt;=500000,"Median",N1205&lt;=1500000,"High",N1205&gt;1500000,"Very High")</f>
        <v>Median</v>
      </c>
      <c r="P1205">
        <v>30000000</v>
      </c>
      <c r="Q1205">
        <v>192641209</v>
      </c>
      <c r="R1205">
        <f t="shared" si="182"/>
        <v>162641209</v>
      </c>
      <c r="S1205" t="str">
        <f t="shared" si="183"/>
        <v>Profit</v>
      </c>
      <c r="T1205" s="1">
        <v>38599</v>
      </c>
      <c r="U1205" t="s">
        <v>3023</v>
      </c>
      <c r="V1205" s="14">
        <v>38599</v>
      </c>
      <c r="W1205" t="str">
        <f t="shared" si="184"/>
        <v>September</v>
      </c>
      <c r="X1205" s="4" t="str">
        <f t="shared" si="185"/>
        <v>2005</v>
      </c>
      <c r="Y1205" s="6">
        <f t="shared" si="186"/>
        <v>2005</v>
      </c>
      <c r="Z1205" s="4" t="str">
        <f t="shared" si="187"/>
        <v>4</v>
      </c>
      <c r="AA1205" s="6">
        <f t="shared" si="188"/>
        <v>4</v>
      </c>
      <c r="AB1205" t="str">
        <f t="shared" si="189"/>
        <v>Sunday</v>
      </c>
    </row>
    <row r="1206" spans="1:28" x14ac:dyDescent="0.25">
      <c r="A1206" s="3" t="s">
        <v>3024</v>
      </c>
      <c r="B1206" t="s">
        <v>3025</v>
      </c>
      <c r="C1206" s="3" t="s">
        <v>3025</v>
      </c>
      <c r="D1206" s="6">
        <v>0</v>
      </c>
      <c r="E1206" s="6">
        <v>82</v>
      </c>
      <c r="F1206" s="6">
        <f t="shared" si="180"/>
        <v>1</v>
      </c>
      <c r="G1206" s="6">
        <f t="shared" si="181"/>
        <v>22</v>
      </c>
      <c r="H1206" s="6" t="str" cm="1">
        <f t="array" ref="H1206">_xlfn.IFS(E1206&lt;=80,"Series",E1206&lt;=120,"TV Movie",E1206&gt;120,"Long Movie")</f>
        <v>TV Movie</v>
      </c>
      <c r="I1206" t="s">
        <v>8158</v>
      </c>
      <c r="J1206" t="s">
        <v>132</v>
      </c>
      <c r="K1206" t="s">
        <v>8163</v>
      </c>
      <c r="L1206" s="5">
        <v>4</v>
      </c>
      <c r="M1206" t="str" cm="1">
        <f t="array" ref="M1206">_xlfn.IFS(L1206&lt;=2,"Flop",L1206&lt;=5,"Average",L1206&lt;=7,"Hit",L1206&lt;=9,"Superhit",L1206&gt;9,"BlockBuster")</f>
        <v>Average</v>
      </c>
      <c r="N1206" s="6">
        <v>86647</v>
      </c>
      <c r="O1206" s="6" t="str" cm="1">
        <f t="array" ref="O1206">_xlfn.IFS(N1206&lt;=100000,"Low",N1206&lt;=500000,"Median",N1206&lt;=1500000,"High",N1206&gt;1500000,"Very High")</f>
        <v>Low</v>
      </c>
      <c r="P1206">
        <v>109000000</v>
      </c>
      <c r="Q1206">
        <v>133960541</v>
      </c>
      <c r="R1206">
        <f t="shared" si="182"/>
        <v>24960541</v>
      </c>
      <c r="S1206" t="str">
        <f t="shared" si="183"/>
        <v>Profit</v>
      </c>
      <c r="T1206" s="1">
        <v>37933</v>
      </c>
      <c r="U1206" t="s">
        <v>3026</v>
      </c>
      <c r="V1206" s="14">
        <v>37933</v>
      </c>
      <c r="W1206" t="str">
        <f t="shared" si="184"/>
        <v>November</v>
      </c>
      <c r="X1206" s="4" t="str">
        <f t="shared" si="185"/>
        <v>2003</v>
      </c>
      <c r="Y1206" s="6">
        <f t="shared" si="186"/>
        <v>2003</v>
      </c>
      <c r="Z1206" s="4" t="str">
        <f t="shared" si="187"/>
        <v>8</v>
      </c>
      <c r="AA1206" s="6">
        <f t="shared" si="188"/>
        <v>8</v>
      </c>
      <c r="AB1206" t="str">
        <f t="shared" si="189"/>
        <v>Saturday</v>
      </c>
    </row>
    <row r="1207" spans="1:28" x14ac:dyDescent="0.25">
      <c r="A1207" s="3" t="s">
        <v>3027</v>
      </c>
      <c r="B1207" t="s">
        <v>3028</v>
      </c>
      <c r="C1207" s="3" t="s">
        <v>3028</v>
      </c>
      <c r="D1207" s="6">
        <v>0</v>
      </c>
      <c r="E1207" s="6">
        <v>105</v>
      </c>
      <c r="F1207" s="6">
        <f t="shared" si="180"/>
        <v>1</v>
      </c>
      <c r="G1207" s="6">
        <f t="shared" si="181"/>
        <v>45</v>
      </c>
      <c r="H1207" s="6" t="str" cm="1">
        <f t="array" ref="H1207">_xlfn.IFS(E1207&lt;=80,"Series",E1207&lt;=120,"TV Movie",E1207&gt;120,"Long Movie")</f>
        <v>TV Movie</v>
      </c>
      <c r="I1207" t="s">
        <v>8162</v>
      </c>
      <c r="J1207" t="s">
        <v>145</v>
      </c>
      <c r="K1207" t="s">
        <v>8166</v>
      </c>
      <c r="L1207" s="5">
        <v>6.5</v>
      </c>
      <c r="M1207" t="str" cm="1">
        <f t="array" ref="M1207">_xlfn.IFS(L1207&lt;=2,"Flop",L1207&lt;=5,"Average",L1207&lt;=7,"Hit",L1207&lt;=9,"Superhit",L1207&gt;9,"BlockBuster")</f>
        <v>Hit</v>
      </c>
      <c r="N1207" s="6">
        <v>64256</v>
      </c>
      <c r="O1207" s="6" t="str" cm="1">
        <f t="array" ref="O1207">_xlfn.IFS(N1207&lt;=100000,"Low",N1207&lt;=500000,"Median",N1207&lt;=1500000,"High",N1207&gt;1500000,"Very High")</f>
        <v>Low</v>
      </c>
      <c r="P1207">
        <v>50000000</v>
      </c>
      <c r="Q1207">
        <v>55495563</v>
      </c>
      <c r="R1207">
        <f t="shared" si="182"/>
        <v>5495563</v>
      </c>
      <c r="S1207" t="str">
        <f t="shared" si="183"/>
        <v>Profit</v>
      </c>
      <c r="T1207" s="1">
        <v>37871</v>
      </c>
      <c r="U1207" t="s">
        <v>3029</v>
      </c>
      <c r="V1207" s="14">
        <v>37871</v>
      </c>
      <c r="W1207" t="str">
        <f t="shared" si="184"/>
        <v>September</v>
      </c>
      <c r="X1207" s="4" t="str">
        <f t="shared" si="185"/>
        <v>2003</v>
      </c>
      <c r="Y1207" s="6">
        <f t="shared" si="186"/>
        <v>2003</v>
      </c>
      <c r="Z1207" s="4" t="str">
        <f t="shared" si="187"/>
        <v>7</v>
      </c>
      <c r="AA1207" s="6">
        <f t="shared" si="188"/>
        <v>7</v>
      </c>
      <c r="AB1207" t="str">
        <f t="shared" si="189"/>
        <v>Sunday</v>
      </c>
    </row>
    <row r="1208" spans="1:28" x14ac:dyDescent="0.25">
      <c r="A1208" s="3" t="s">
        <v>3030</v>
      </c>
      <c r="B1208" t="s">
        <v>3031</v>
      </c>
      <c r="C1208" s="3" t="s">
        <v>3031</v>
      </c>
      <c r="D1208" s="6">
        <v>0</v>
      </c>
      <c r="E1208" s="6">
        <v>127</v>
      </c>
      <c r="F1208" s="6">
        <f t="shared" si="180"/>
        <v>2</v>
      </c>
      <c r="G1208" s="6">
        <f t="shared" si="181"/>
        <v>7</v>
      </c>
      <c r="H1208" s="6" t="str" cm="1">
        <f t="array" ref="H1208">_xlfn.IFS(E1208&lt;=80,"Series",E1208&lt;=120,"TV Movie",E1208&gt;120,"Long Movie")</f>
        <v>Long Movie</v>
      </c>
      <c r="I1208" t="s">
        <v>8162</v>
      </c>
      <c r="J1208" t="s">
        <v>145</v>
      </c>
      <c r="K1208" t="s">
        <v>3857</v>
      </c>
      <c r="L1208" s="5">
        <v>7.1</v>
      </c>
      <c r="M1208" t="str" cm="1">
        <f t="array" ref="M1208">_xlfn.IFS(L1208&lt;=2,"Flop",L1208&lt;=5,"Average",L1208&lt;=7,"Hit",L1208&lt;=9,"Superhit",L1208&gt;9,"BlockBuster")</f>
        <v>Superhit</v>
      </c>
      <c r="N1208" s="6">
        <v>102839</v>
      </c>
      <c r="O1208" s="6" t="str" cm="1">
        <f t="array" ref="O1208">_xlfn.IFS(N1208&lt;=100000,"Low",N1208&lt;=500000,"Median",N1208&lt;=1500000,"High",N1208&gt;1500000,"Very High")</f>
        <v>Median</v>
      </c>
      <c r="P1208">
        <v>60000000</v>
      </c>
      <c r="Q1208">
        <v>80154140</v>
      </c>
      <c r="R1208">
        <f t="shared" si="182"/>
        <v>20154140</v>
      </c>
      <c r="S1208" t="str">
        <f t="shared" si="183"/>
        <v>Profit</v>
      </c>
      <c r="T1208" s="1">
        <v>37903</v>
      </c>
      <c r="U1208" t="s">
        <v>1795</v>
      </c>
      <c r="V1208" s="14">
        <v>37903</v>
      </c>
      <c r="W1208" t="str">
        <f t="shared" si="184"/>
        <v>October</v>
      </c>
      <c r="X1208" s="4" t="str">
        <f t="shared" si="185"/>
        <v>2003</v>
      </c>
      <c r="Y1208" s="6">
        <f t="shared" si="186"/>
        <v>2003</v>
      </c>
      <c r="Z1208" s="4" t="str">
        <f t="shared" si="187"/>
        <v>9</v>
      </c>
      <c r="AA1208" s="6">
        <f t="shared" si="188"/>
        <v>9</v>
      </c>
      <c r="AB1208" t="str">
        <f t="shared" si="189"/>
        <v>Thursday</v>
      </c>
    </row>
    <row r="1209" spans="1:28" x14ac:dyDescent="0.25">
      <c r="A1209" s="3" t="s">
        <v>3032</v>
      </c>
      <c r="B1209" t="s">
        <v>3033</v>
      </c>
      <c r="C1209" s="3" t="s">
        <v>3033</v>
      </c>
      <c r="D1209" s="6">
        <v>0</v>
      </c>
      <c r="E1209" s="6">
        <v>101</v>
      </c>
      <c r="F1209" s="6">
        <f t="shared" si="180"/>
        <v>1</v>
      </c>
      <c r="G1209" s="6">
        <f t="shared" si="181"/>
        <v>41</v>
      </c>
      <c r="H1209" s="6" t="str" cm="1">
        <f t="array" ref="H1209">_xlfn.IFS(E1209&lt;=80,"Series",E1209&lt;=120,"TV Movie",E1209&gt;120,"Long Movie")</f>
        <v>TV Movie</v>
      </c>
      <c r="I1209" t="s">
        <v>132</v>
      </c>
      <c r="J1209" t="s">
        <v>8157</v>
      </c>
      <c r="K1209" t="s">
        <v>5802</v>
      </c>
      <c r="L1209" s="5">
        <v>6.1</v>
      </c>
      <c r="M1209" t="str" cm="1">
        <f t="array" ref="M1209">_xlfn.IFS(L1209&lt;=2,"Flop",L1209&lt;=5,"Average",L1209&lt;=7,"Hit",L1209&lt;=9,"Superhit",L1209&gt;9,"BlockBuster")</f>
        <v>Hit</v>
      </c>
      <c r="N1209" s="6">
        <v>123885</v>
      </c>
      <c r="O1209" s="6" t="str" cm="1">
        <f t="array" ref="O1209">_xlfn.IFS(N1209&lt;=100000,"Low",N1209&lt;=500000,"Median",N1209&lt;=1500000,"High",N1209&gt;1500000,"Very High")</f>
        <v>Median</v>
      </c>
      <c r="P1209">
        <v>60000000</v>
      </c>
      <c r="Q1209">
        <v>199043471</v>
      </c>
      <c r="R1209">
        <f t="shared" si="182"/>
        <v>139043471</v>
      </c>
      <c r="S1209" t="str">
        <f t="shared" si="183"/>
        <v>Profit</v>
      </c>
      <c r="T1209" s="1">
        <v>37602</v>
      </c>
      <c r="U1209" t="s">
        <v>3034</v>
      </c>
      <c r="V1209" s="14">
        <v>37602</v>
      </c>
      <c r="W1209" t="str">
        <f t="shared" si="184"/>
        <v>December</v>
      </c>
      <c r="X1209" s="4" t="str">
        <f t="shared" si="185"/>
        <v>2002</v>
      </c>
      <c r="Y1209" s="6">
        <f t="shared" si="186"/>
        <v>2002</v>
      </c>
      <c r="Z1209" s="4" t="str">
        <f t="shared" si="187"/>
        <v>12</v>
      </c>
      <c r="AA1209" s="6">
        <f t="shared" si="188"/>
        <v>12</v>
      </c>
      <c r="AB1209" t="str">
        <f t="shared" si="189"/>
        <v>Thursday</v>
      </c>
    </row>
    <row r="1210" spans="1:28" x14ac:dyDescent="0.25">
      <c r="A1210" s="3" t="s">
        <v>3035</v>
      </c>
      <c r="B1210" t="s">
        <v>3036</v>
      </c>
      <c r="C1210" s="3" t="s">
        <v>3036</v>
      </c>
      <c r="D1210" s="6">
        <v>0</v>
      </c>
      <c r="E1210" s="6">
        <v>135</v>
      </c>
      <c r="F1210" s="6">
        <f t="shared" si="180"/>
        <v>2</v>
      </c>
      <c r="G1210" s="6">
        <f t="shared" si="181"/>
        <v>15</v>
      </c>
      <c r="H1210" s="6" t="str" cm="1">
        <f t="array" ref="H1210">_xlfn.IFS(E1210&lt;=80,"Series",E1210&lt;=120,"TV Movie",E1210&gt;120,"Long Movie")</f>
        <v>Long Movie</v>
      </c>
      <c r="I1210" t="s">
        <v>132</v>
      </c>
      <c r="J1210" t="s">
        <v>145</v>
      </c>
      <c r="K1210" t="s">
        <v>8157</v>
      </c>
      <c r="L1210" s="5">
        <v>7.6</v>
      </c>
      <c r="M1210" t="str" cm="1">
        <f t="array" ref="M1210">_xlfn.IFS(L1210&lt;=2,"Flop",L1210&lt;=5,"Average",L1210&lt;=7,"Hit",L1210&lt;=9,"Superhit",L1210&gt;9,"BlockBuster")</f>
        <v>Superhit</v>
      </c>
      <c r="N1210" s="6">
        <v>508533</v>
      </c>
      <c r="O1210" s="6" t="str" cm="1">
        <f t="array" ref="O1210">_xlfn.IFS(N1210&lt;=100000,"Low",N1210&lt;=500000,"Median",N1210&lt;=1500000,"High",N1210&gt;1500000,"Very High")</f>
        <v>High</v>
      </c>
      <c r="P1210">
        <v>40000000</v>
      </c>
      <c r="Q1210">
        <v>247933248</v>
      </c>
      <c r="R1210">
        <f t="shared" si="182"/>
        <v>207933248</v>
      </c>
      <c r="S1210" t="str">
        <f t="shared" si="183"/>
        <v>Profit</v>
      </c>
      <c r="T1210" s="1">
        <v>37871</v>
      </c>
      <c r="U1210" t="s">
        <v>3037</v>
      </c>
      <c r="V1210" s="14">
        <v>37871</v>
      </c>
      <c r="W1210" t="str">
        <f t="shared" si="184"/>
        <v>September</v>
      </c>
      <c r="X1210" s="4" t="str">
        <f t="shared" si="185"/>
        <v>2003</v>
      </c>
      <c r="Y1210" s="6">
        <f t="shared" si="186"/>
        <v>2003</v>
      </c>
      <c r="Z1210" s="4" t="str">
        <f t="shared" si="187"/>
        <v>7</v>
      </c>
      <c r="AA1210" s="6">
        <f t="shared" si="188"/>
        <v>7</v>
      </c>
      <c r="AB1210" t="str">
        <f t="shared" si="189"/>
        <v>Sunday</v>
      </c>
    </row>
    <row r="1211" spans="1:28" x14ac:dyDescent="0.25">
      <c r="A1211" s="3" t="s">
        <v>3038</v>
      </c>
      <c r="B1211" t="s">
        <v>3039</v>
      </c>
      <c r="C1211" s="3" t="s">
        <v>3039</v>
      </c>
      <c r="D1211" s="6">
        <v>0</v>
      </c>
      <c r="E1211" s="6">
        <v>121</v>
      </c>
      <c r="F1211" s="6">
        <f t="shared" si="180"/>
        <v>2</v>
      </c>
      <c r="G1211" s="6">
        <f t="shared" si="181"/>
        <v>1</v>
      </c>
      <c r="H1211" s="6" t="str" cm="1">
        <f t="array" ref="H1211">_xlfn.IFS(E1211&lt;=80,"Series",E1211&lt;=120,"TV Movie",E1211&gt;120,"Long Movie")</f>
        <v>Long Movie</v>
      </c>
      <c r="I1211" t="s">
        <v>5529</v>
      </c>
      <c r="J1211" t="s">
        <v>145</v>
      </c>
      <c r="K1211" t="s">
        <v>3857</v>
      </c>
      <c r="L1211" s="5">
        <v>6.6</v>
      </c>
      <c r="M1211" t="str" cm="1">
        <f t="array" ref="M1211">_xlfn.IFS(L1211&lt;=2,"Flop",L1211&lt;=5,"Average",L1211&lt;=7,"Hit",L1211&lt;=9,"Superhit",L1211&gt;9,"BlockBuster")</f>
        <v>Hit</v>
      </c>
      <c r="N1211" s="6">
        <v>128396</v>
      </c>
      <c r="O1211" s="6" t="str" cm="1">
        <f t="array" ref="O1211">_xlfn.IFS(N1211&lt;=100000,"Low",N1211&lt;=500000,"Median",N1211&lt;=1500000,"High",N1211&gt;1500000,"Very High")</f>
        <v>Median</v>
      </c>
      <c r="P1211">
        <v>75000000</v>
      </c>
      <c r="Q1211">
        <v>86468162</v>
      </c>
      <c r="R1211">
        <f t="shared" si="182"/>
        <v>11468162</v>
      </c>
      <c r="S1211" t="str">
        <f t="shared" si="183"/>
        <v>Profit</v>
      </c>
      <c r="T1211" s="1">
        <v>37683</v>
      </c>
      <c r="U1211" t="s">
        <v>2150</v>
      </c>
      <c r="V1211" s="14">
        <v>37683</v>
      </c>
      <c r="W1211" t="str">
        <f t="shared" si="184"/>
        <v>March</v>
      </c>
      <c r="X1211" s="4" t="str">
        <f t="shared" si="185"/>
        <v>2003</v>
      </c>
      <c r="Y1211" s="6">
        <f t="shared" si="186"/>
        <v>2003</v>
      </c>
      <c r="Z1211" s="4" t="str">
        <f t="shared" si="187"/>
        <v>3</v>
      </c>
      <c r="AA1211" s="6">
        <f t="shared" si="188"/>
        <v>3</v>
      </c>
      <c r="AB1211" t="str">
        <f t="shared" si="189"/>
        <v>Monday</v>
      </c>
    </row>
    <row r="1212" spans="1:28" x14ac:dyDescent="0.25">
      <c r="A1212" s="3" t="s">
        <v>3040</v>
      </c>
      <c r="B1212" t="s">
        <v>3041</v>
      </c>
      <c r="C1212" s="3" t="s">
        <v>3041</v>
      </c>
      <c r="D1212" s="6">
        <v>0</v>
      </c>
      <c r="E1212" s="6">
        <v>101</v>
      </c>
      <c r="F1212" s="6">
        <f t="shared" si="180"/>
        <v>1</v>
      </c>
      <c r="G1212" s="6">
        <f t="shared" si="181"/>
        <v>41</v>
      </c>
      <c r="H1212" s="6" t="str" cm="1">
        <f t="array" ref="H1212">_xlfn.IFS(E1212&lt;=80,"Series",E1212&lt;=120,"TV Movie",E1212&gt;120,"Long Movie")</f>
        <v>TV Movie</v>
      </c>
      <c r="I1212" t="s">
        <v>132</v>
      </c>
      <c r="J1212" t="s">
        <v>8156</v>
      </c>
      <c r="K1212" t="s">
        <v>5802</v>
      </c>
      <c r="L1212" s="5">
        <v>6.8</v>
      </c>
      <c r="M1212" t="str" cm="1">
        <f t="array" ref="M1212">_xlfn.IFS(L1212&lt;=2,"Flop",L1212&lt;=5,"Average",L1212&lt;=7,"Hit",L1212&lt;=9,"Superhit",L1212&gt;9,"BlockBuster")</f>
        <v>Hit</v>
      </c>
      <c r="N1212" s="6">
        <v>423995</v>
      </c>
      <c r="O1212" s="6" t="str" cm="1">
        <f t="array" ref="O1212">_xlfn.IFS(N1212&lt;=100000,"Low",N1212&lt;=500000,"Median",N1212&lt;=1500000,"High",N1212&gt;1500000,"Very High")</f>
        <v>Median</v>
      </c>
      <c r="P1212">
        <v>81000000</v>
      </c>
      <c r="Q1212">
        <v>484592874</v>
      </c>
      <c r="R1212">
        <f t="shared" si="182"/>
        <v>403592874</v>
      </c>
      <c r="S1212" t="str">
        <f t="shared" si="183"/>
        <v>Profit</v>
      </c>
      <c r="T1212" s="1">
        <v>37755</v>
      </c>
      <c r="U1212" t="s">
        <v>1289</v>
      </c>
      <c r="V1212" s="14">
        <v>37755</v>
      </c>
      <c r="W1212" t="str">
        <f t="shared" si="184"/>
        <v>May</v>
      </c>
      <c r="X1212" s="4" t="str">
        <f t="shared" si="185"/>
        <v>2003</v>
      </c>
      <c r="Y1212" s="6">
        <f t="shared" si="186"/>
        <v>2003</v>
      </c>
      <c r="Z1212" s="4" t="str">
        <f t="shared" si="187"/>
        <v>14</v>
      </c>
      <c r="AA1212" s="6">
        <f t="shared" si="188"/>
        <v>14</v>
      </c>
      <c r="AB1212" t="str">
        <f t="shared" si="189"/>
        <v>Wednesday</v>
      </c>
    </row>
    <row r="1213" spans="1:28" x14ac:dyDescent="0.25">
      <c r="A1213" s="3" t="s">
        <v>3042</v>
      </c>
      <c r="B1213" t="s">
        <v>3043</v>
      </c>
      <c r="C1213" s="3" t="s">
        <v>3043</v>
      </c>
      <c r="D1213" s="6">
        <v>0</v>
      </c>
      <c r="E1213" s="6">
        <v>124</v>
      </c>
      <c r="F1213" s="6">
        <f t="shared" si="180"/>
        <v>2</v>
      </c>
      <c r="G1213" s="6">
        <f t="shared" si="181"/>
        <v>4</v>
      </c>
      <c r="H1213" s="6" t="str" cm="1">
        <f t="array" ref="H1213">_xlfn.IFS(E1213&lt;=80,"Series",E1213&lt;=120,"TV Movie",E1213&gt;120,"Long Movie")</f>
        <v>Long Movie</v>
      </c>
      <c r="I1213" t="s">
        <v>8162</v>
      </c>
      <c r="J1213" t="s">
        <v>145</v>
      </c>
      <c r="K1213" t="s">
        <v>3857</v>
      </c>
      <c r="L1213" s="5">
        <v>7.6</v>
      </c>
      <c r="M1213" t="str" cm="1">
        <f t="array" ref="M1213">_xlfn.IFS(L1213&lt;=2,"Flop",L1213&lt;=5,"Average",L1213&lt;=7,"Hit",L1213&lt;=9,"Superhit",L1213&gt;9,"BlockBuster")</f>
        <v>Superhit</v>
      </c>
      <c r="N1213" s="6">
        <v>243454</v>
      </c>
      <c r="O1213" s="6" t="str" cm="1">
        <f t="array" ref="O1213">_xlfn.IFS(N1213&lt;=100000,"Low",N1213&lt;=500000,"Median",N1213&lt;=1500000,"High",N1213&gt;1500000,"Very High")</f>
        <v>Median</v>
      </c>
      <c r="P1213">
        <v>20000000</v>
      </c>
      <c r="Q1213">
        <v>60466876</v>
      </c>
      <c r="R1213">
        <f t="shared" si="182"/>
        <v>40466876</v>
      </c>
      <c r="S1213" t="str">
        <f t="shared" si="183"/>
        <v>Profit</v>
      </c>
      <c r="T1213" s="1">
        <v>37869</v>
      </c>
      <c r="U1213" t="s">
        <v>2623</v>
      </c>
      <c r="V1213" s="14">
        <v>37869</v>
      </c>
      <c r="W1213" t="str">
        <f t="shared" si="184"/>
        <v>September</v>
      </c>
      <c r="X1213" s="4" t="str">
        <f t="shared" si="185"/>
        <v>2003</v>
      </c>
      <c r="Y1213" s="6">
        <f t="shared" si="186"/>
        <v>2003</v>
      </c>
      <c r="Z1213" s="4" t="str">
        <f t="shared" si="187"/>
        <v>5</v>
      </c>
      <c r="AA1213" s="6">
        <f t="shared" si="188"/>
        <v>5</v>
      </c>
      <c r="AB1213" t="str">
        <f t="shared" si="189"/>
        <v>Friday</v>
      </c>
    </row>
    <row r="1214" spans="1:28" x14ac:dyDescent="0.25">
      <c r="A1214" s="3" t="s">
        <v>3044</v>
      </c>
      <c r="B1214" t="s">
        <v>3045</v>
      </c>
      <c r="C1214" s="3" t="s">
        <v>3045</v>
      </c>
      <c r="D1214" s="6">
        <v>0</v>
      </c>
      <c r="E1214" s="6">
        <v>126</v>
      </c>
      <c r="F1214" s="6">
        <f t="shared" si="180"/>
        <v>2</v>
      </c>
      <c r="G1214" s="6">
        <f t="shared" si="181"/>
        <v>6</v>
      </c>
      <c r="H1214" s="6" t="str" cm="1">
        <f t="array" ref="H1214">_xlfn.IFS(E1214&lt;=80,"Series",E1214&lt;=120,"TV Movie",E1214&gt;120,"Long Movie")</f>
        <v>Long Movie</v>
      </c>
      <c r="I1214" t="s">
        <v>8162</v>
      </c>
      <c r="J1214" t="s">
        <v>145</v>
      </c>
      <c r="K1214" t="s">
        <v>5802</v>
      </c>
      <c r="L1214" s="5">
        <v>7.5</v>
      </c>
      <c r="M1214" t="str" cm="1">
        <f t="array" ref="M1214">_xlfn.IFS(L1214&lt;=2,"Flop",L1214&lt;=5,"Average",L1214&lt;=7,"Hit",L1214&lt;=9,"Superhit",L1214&gt;9,"BlockBuster")</f>
        <v>Superhit</v>
      </c>
      <c r="N1214" s="6">
        <v>71366</v>
      </c>
      <c r="O1214" s="6" t="str" cm="1">
        <f t="array" ref="O1214">_xlfn.IFS(N1214&lt;=100000,"Low",N1214&lt;=500000,"Median",N1214&lt;=1500000,"High",N1214&gt;1500000,"Very High")</f>
        <v>Low</v>
      </c>
      <c r="P1214">
        <v>16500000</v>
      </c>
      <c r="Q1214">
        <v>16763804</v>
      </c>
      <c r="R1214">
        <f t="shared" si="182"/>
        <v>263804</v>
      </c>
      <c r="S1214" t="str">
        <f t="shared" si="183"/>
        <v>Profit</v>
      </c>
      <c r="T1214" s="1">
        <v>37974</v>
      </c>
      <c r="U1214" t="s">
        <v>3046</v>
      </c>
      <c r="V1214" s="14">
        <v>37974</v>
      </c>
      <c r="W1214" t="str">
        <f t="shared" si="184"/>
        <v>December</v>
      </c>
      <c r="X1214" s="4" t="str">
        <f t="shared" si="185"/>
        <v>2003</v>
      </c>
      <c r="Y1214" s="6">
        <f t="shared" si="186"/>
        <v>2003</v>
      </c>
      <c r="Z1214" s="4" t="str">
        <f t="shared" si="187"/>
        <v>19</v>
      </c>
      <c r="AA1214" s="6">
        <f t="shared" si="188"/>
        <v>19</v>
      </c>
      <c r="AB1214" t="str">
        <f t="shared" si="189"/>
        <v>Friday</v>
      </c>
    </row>
    <row r="1215" spans="1:28" x14ac:dyDescent="0.25">
      <c r="A1215" s="3" t="s">
        <v>3047</v>
      </c>
      <c r="B1215" t="s">
        <v>3048</v>
      </c>
      <c r="C1215" s="3" t="s">
        <v>3048</v>
      </c>
      <c r="D1215" s="6">
        <v>0</v>
      </c>
      <c r="E1215" s="6">
        <v>139</v>
      </c>
      <c r="F1215" s="6">
        <f t="shared" si="180"/>
        <v>2</v>
      </c>
      <c r="G1215" s="6">
        <f t="shared" si="181"/>
        <v>19</v>
      </c>
      <c r="H1215" s="6" t="str" cm="1">
        <f t="array" ref="H1215">_xlfn.IFS(E1215&lt;=80,"Series",E1215&lt;=120,"TV Movie",E1215&gt;120,"Long Movie")</f>
        <v>Long Movie</v>
      </c>
      <c r="I1215" t="s">
        <v>5529</v>
      </c>
      <c r="J1215" t="s">
        <v>145</v>
      </c>
      <c r="K1215" t="s">
        <v>8157</v>
      </c>
      <c r="L1215" s="5">
        <v>7.4</v>
      </c>
      <c r="M1215" t="str" cm="1">
        <f t="array" ref="M1215">_xlfn.IFS(L1215&lt;=2,"Flop",L1215&lt;=5,"Average",L1215&lt;=7,"Hit",L1215&lt;=9,"Superhit",L1215&gt;9,"BlockBuster")</f>
        <v>Superhit</v>
      </c>
      <c r="N1215" s="6">
        <v>76777</v>
      </c>
      <c r="O1215" s="6" t="str" cm="1">
        <f t="array" ref="O1215">_xlfn.IFS(N1215&lt;=100000,"Low",N1215&lt;=500000,"Median",N1215&lt;=1500000,"High",N1215&gt;1500000,"Very High")</f>
        <v>Low</v>
      </c>
      <c r="P1215">
        <v>22000000</v>
      </c>
      <c r="Q1215">
        <v>68296293</v>
      </c>
      <c r="R1215">
        <f t="shared" si="182"/>
        <v>46296293</v>
      </c>
      <c r="S1215" t="str">
        <f t="shared" si="183"/>
        <v>Profit</v>
      </c>
      <c r="T1215" s="1">
        <v>37844</v>
      </c>
      <c r="U1215" t="s">
        <v>940</v>
      </c>
      <c r="V1215" s="14">
        <v>37844</v>
      </c>
      <c r="W1215" t="str">
        <f t="shared" si="184"/>
        <v>August</v>
      </c>
      <c r="X1215" s="4" t="str">
        <f t="shared" si="185"/>
        <v>2003</v>
      </c>
      <c r="Y1215" s="6">
        <f t="shared" si="186"/>
        <v>2003</v>
      </c>
      <c r="Z1215" s="4" t="str">
        <f t="shared" si="187"/>
        <v>11</v>
      </c>
      <c r="AA1215" s="6">
        <f t="shared" si="188"/>
        <v>11</v>
      </c>
      <c r="AB1215" t="str">
        <f t="shared" si="189"/>
        <v>Monday</v>
      </c>
    </row>
    <row r="1216" spans="1:28" x14ac:dyDescent="0.25">
      <c r="A1216" s="3" t="s">
        <v>3049</v>
      </c>
      <c r="B1216" t="s">
        <v>3050</v>
      </c>
      <c r="C1216" s="3" t="s">
        <v>3050</v>
      </c>
      <c r="D1216" s="6">
        <v>0</v>
      </c>
      <c r="E1216" s="6">
        <v>113</v>
      </c>
      <c r="F1216" s="6">
        <f t="shared" si="180"/>
        <v>1</v>
      </c>
      <c r="G1216" s="6">
        <f t="shared" si="181"/>
        <v>53</v>
      </c>
      <c r="H1216" s="6" t="str" cm="1">
        <f t="array" ref="H1216">_xlfn.IFS(E1216&lt;=80,"Series",E1216&lt;=120,"TV Movie",E1216&gt;120,"Long Movie")</f>
        <v>TV Movie</v>
      </c>
      <c r="I1216" t="s">
        <v>8158</v>
      </c>
      <c r="J1216" t="s">
        <v>8163</v>
      </c>
      <c r="K1216" t="s">
        <v>8156</v>
      </c>
      <c r="L1216" s="5">
        <v>6.8</v>
      </c>
      <c r="M1216" t="str" cm="1">
        <f t="array" ref="M1216">_xlfn.IFS(L1216&lt;=2,"Flop",L1216&lt;=5,"Average",L1216&lt;=7,"Hit",L1216&lt;=9,"Superhit",L1216&gt;9,"BlockBuster")</f>
        <v>Hit</v>
      </c>
      <c r="N1216" s="6">
        <v>78631</v>
      </c>
      <c r="O1216" s="6" t="str" cm="1">
        <f t="array" ref="O1216">_xlfn.IFS(N1216&lt;=100000,"Low",N1216&lt;=500000,"Median",N1216&lt;=1500000,"High",N1216&gt;1500000,"Very High")</f>
        <v>Low</v>
      </c>
      <c r="P1216">
        <v>100000000</v>
      </c>
      <c r="Q1216">
        <v>121975011</v>
      </c>
      <c r="R1216">
        <f t="shared" si="182"/>
        <v>21975011</v>
      </c>
      <c r="S1216" t="str">
        <f t="shared" si="183"/>
        <v>Profit</v>
      </c>
      <c r="T1216" s="1">
        <v>37964</v>
      </c>
      <c r="U1216" t="s">
        <v>1821</v>
      </c>
      <c r="V1216" s="14">
        <v>37964</v>
      </c>
      <c r="W1216" t="str">
        <f t="shared" si="184"/>
        <v>December</v>
      </c>
      <c r="X1216" s="4" t="str">
        <f t="shared" si="185"/>
        <v>2003</v>
      </c>
      <c r="Y1216" s="6">
        <f t="shared" si="186"/>
        <v>2003</v>
      </c>
      <c r="Z1216" s="4" t="str">
        <f t="shared" si="187"/>
        <v>9</v>
      </c>
      <c r="AA1216" s="6">
        <f t="shared" si="188"/>
        <v>9</v>
      </c>
      <c r="AB1216" t="str">
        <f t="shared" si="189"/>
        <v>Tuesday</v>
      </c>
    </row>
    <row r="1217" spans="1:28" x14ac:dyDescent="0.25">
      <c r="A1217" s="3" t="s">
        <v>3051</v>
      </c>
      <c r="B1217" t="s">
        <v>3052</v>
      </c>
      <c r="C1217" s="3" t="s">
        <v>3052</v>
      </c>
      <c r="D1217" s="6">
        <v>0</v>
      </c>
      <c r="E1217" s="6">
        <v>127</v>
      </c>
      <c r="F1217" s="6">
        <f t="shared" si="180"/>
        <v>2</v>
      </c>
      <c r="G1217" s="6">
        <f t="shared" si="181"/>
        <v>7</v>
      </c>
      <c r="H1217" s="6" t="str" cm="1">
        <f t="array" ref="H1217">_xlfn.IFS(E1217&lt;=80,"Series",E1217&lt;=120,"TV Movie",E1217&gt;120,"Long Movie")</f>
        <v>Long Movie</v>
      </c>
      <c r="I1217" t="s">
        <v>5529</v>
      </c>
      <c r="J1217" t="s">
        <v>8158</v>
      </c>
      <c r="K1217" t="s">
        <v>8161</v>
      </c>
      <c r="L1217" s="5">
        <v>7.5</v>
      </c>
      <c r="M1217" t="str" cm="1">
        <f t="array" ref="M1217">_xlfn.IFS(L1217&lt;=2,"Flop",L1217&lt;=5,"Average",L1217&lt;=7,"Hit",L1217&lt;=9,"Superhit",L1217&gt;9,"BlockBuster")</f>
        <v>Superhit</v>
      </c>
      <c r="N1217" s="6">
        <v>690210</v>
      </c>
      <c r="O1217" s="6" t="str" cm="1">
        <f t="array" ref="O1217">_xlfn.IFS(N1217&lt;=100000,"Low",N1217&lt;=500000,"Median",N1217&lt;=1500000,"High",N1217&gt;1500000,"Very High")</f>
        <v>High</v>
      </c>
      <c r="P1217">
        <v>200000000</v>
      </c>
      <c r="Q1217">
        <v>788976453</v>
      </c>
      <c r="R1217">
        <f t="shared" si="182"/>
        <v>588976453</v>
      </c>
      <c r="S1217" t="str">
        <f t="shared" si="183"/>
        <v>Profit</v>
      </c>
      <c r="T1217" s="1">
        <v>38163</v>
      </c>
      <c r="U1217" t="s">
        <v>359</v>
      </c>
      <c r="V1217" s="14">
        <v>38163</v>
      </c>
      <c r="W1217" t="str">
        <f t="shared" si="184"/>
        <v>June</v>
      </c>
      <c r="X1217" s="4" t="str">
        <f t="shared" si="185"/>
        <v>2004</v>
      </c>
      <c r="Y1217" s="6">
        <f t="shared" si="186"/>
        <v>2004</v>
      </c>
      <c r="Z1217" s="4" t="str">
        <f t="shared" si="187"/>
        <v>25</v>
      </c>
      <c r="AA1217" s="6">
        <f t="shared" si="188"/>
        <v>25</v>
      </c>
      <c r="AB1217" t="str">
        <f t="shared" si="189"/>
        <v>Friday</v>
      </c>
    </row>
    <row r="1218" spans="1:28" x14ac:dyDescent="0.25">
      <c r="A1218" s="3" t="s">
        <v>3053</v>
      </c>
      <c r="B1218" t="s">
        <v>3054</v>
      </c>
      <c r="C1218" s="3" t="s">
        <v>3054</v>
      </c>
      <c r="D1218" s="6">
        <v>0</v>
      </c>
      <c r="E1218" s="6">
        <v>108</v>
      </c>
      <c r="F1218" s="6">
        <f t="shared" si="180"/>
        <v>1</v>
      </c>
      <c r="G1218" s="6">
        <f t="shared" si="181"/>
        <v>48</v>
      </c>
      <c r="H1218" s="6" t="str" cm="1">
        <f t="array" ref="H1218">_xlfn.IFS(E1218&lt;=80,"Series",E1218&lt;=120,"TV Movie",E1218&gt;120,"Long Movie")</f>
        <v>TV Movie</v>
      </c>
      <c r="I1218" t="s">
        <v>132</v>
      </c>
      <c r="J1218" t="s">
        <v>145</v>
      </c>
      <c r="K1218" t="s">
        <v>8157</v>
      </c>
      <c r="L1218" s="5">
        <v>6</v>
      </c>
      <c r="M1218" t="str" cm="1">
        <f t="array" ref="M1218">_xlfn.IFS(L1218&lt;=2,"Flop",L1218&lt;=5,"Average",L1218&lt;=7,"Hit",L1218&lt;=9,"Superhit",L1218&gt;9,"BlockBuster")</f>
        <v>Hit</v>
      </c>
      <c r="N1218" s="6">
        <v>119790</v>
      </c>
      <c r="O1218" s="6" t="str" cm="1">
        <f t="array" ref="O1218">_xlfn.IFS(N1218&lt;=100000,"Low",N1218&lt;=500000,"Median",N1218&lt;=1500000,"High",N1218&gt;1500000,"Very High")</f>
        <v>Median</v>
      </c>
      <c r="P1218">
        <v>40000000</v>
      </c>
      <c r="Q1218">
        <v>265126918</v>
      </c>
      <c r="R1218">
        <f t="shared" si="182"/>
        <v>225126918</v>
      </c>
      <c r="S1218" t="str">
        <f t="shared" si="183"/>
        <v>Profit</v>
      </c>
      <c r="T1218" s="1">
        <v>38288</v>
      </c>
      <c r="U1218" t="s">
        <v>3055</v>
      </c>
      <c r="V1218" s="14">
        <v>38288</v>
      </c>
      <c r="W1218" t="str">
        <f t="shared" si="184"/>
        <v>October</v>
      </c>
      <c r="X1218" s="4" t="str">
        <f t="shared" si="185"/>
        <v>2004</v>
      </c>
      <c r="Y1218" s="6">
        <f t="shared" si="186"/>
        <v>2004</v>
      </c>
      <c r="Z1218" s="4" t="str">
        <f t="shared" si="187"/>
        <v>28</v>
      </c>
      <c r="AA1218" s="6">
        <f t="shared" si="188"/>
        <v>28</v>
      </c>
      <c r="AB1218" t="str">
        <f t="shared" si="189"/>
        <v>Thursday</v>
      </c>
    </row>
    <row r="1219" spans="1:28" x14ac:dyDescent="0.25">
      <c r="A1219" s="3" t="s">
        <v>3056</v>
      </c>
      <c r="B1219" t="s">
        <v>3057</v>
      </c>
      <c r="C1219" s="3" t="s">
        <v>3057</v>
      </c>
      <c r="D1219" s="6">
        <v>0</v>
      </c>
      <c r="E1219" s="6">
        <v>117</v>
      </c>
      <c r="F1219" s="6">
        <f t="shared" ref="F1219:F1282" si="190">INT(E1219/60)</f>
        <v>1</v>
      </c>
      <c r="G1219" s="6">
        <f t="shared" ref="G1219:G1282" si="191">MOD(E1219,60)</f>
        <v>57</v>
      </c>
      <c r="H1219" s="6" t="str" cm="1">
        <f t="array" ref="H1219">_xlfn.IFS(E1219&lt;=80,"Series",E1219&lt;=120,"TV Movie",E1219&gt;120,"Long Movie")</f>
        <v>TV Movie</v>
      </c>
      <c r="I1219" t="s">
        <v>8158</v>
      </c>
      <c r="J1219" t="s">
        <v>8159</v>
      </c>
      <c r="K1219" t="s">
        <v>132</v>
      </c>
      <c r="L1219" s="5">
        <v>7.2</v>
      </c>
      <c r="M1219" t="str" cm="1">
        <f t="array" ref="M1219">_xlfn.IFS(L1219&lt;=2,"Flop",L1219&lt;=5,"Average",L1219&lt;=7,"Hit",L1219&lt;=9,"Superhit",L1219&gt;9,"BlockBuster")</f>
        <v>Superhit</v>
      </c>
      <c r="N1219" s="6">
        <v>453291</v>
      </c>
      <c r="O1219" s="6" t="str" cm="1">
        <f t="array" ref="O1219">_xlfn.IFS(N1219&lt;=100000,"Low",N1219&lt;=500000,"Median",N1219&lt;=1500000,"High",N1219&gt;1500000,"Very High")</f>
        <v>Median</v>
      </c>
      <c r="P1219">
        <v>120000000</v>
      </c>
      <c r="Q1219">
        <v>461991867</v>
      </c>
      <c r="R1219">
        <f t="shared" ref="R1219:R1282" si="192">Q1219-P1219</f>
        <v>341991867</v>
      </c>
      <c r="S1219" t="str">
        <f t="shared" ref="S1219:S1282" si="193">IF(R1219&gt;0,"Profit","Loss")</f>
        <v>Profit</v>
      </c>
      <c r="T1219" s="1">
        <v>38790</v>
      </c>
      <c r="U1219" t="s">
        <v>3058</v>
      </c>
      <c r="V1219" s="14">
        <v>38790</v>
      </c>
      <c r="W1219" t="str">
        <f t="shared" ref="W1219:W1282" si="194">TEXT(V1219,"MMMM")</f>
        <v>March</v>
      </c>
      <c r="X1219" s="4" t="str">
        <f t="shared" ref="X1219:X1282" si="195">TEXT(V1219,"YYYY")</f>
        <v>2006</v>
      </c>
      <c r="Y1219" s="6">
        <f t="shared" ref="Y1219:Y1282" si="196">VALUE(X1219)</f>
        <v>2006</v>
      </c>
      <c r="Z1219" s="4" t="str">
        <f t="shared" ref="Z1219:Z1282" si="197">TEXT(V1219,"d")</f>
        <v>14</v>
      </c>
      <c r="AA1219" s="6">
        <f t="shared" ref="AA1219:AA1282" si="198">VALUE(Z1219)</f>
        <v>14</v>
      </c>
      <c r="AB1219" t="str">
        <f t="shared" ref="AB1219:AB1282" si="199">TEXT(V1219,"dddd")</f>
        <v>Tuesday</v>
      </c>
    </row>
    <row r="1220" spans="1:28" x14ac:dyDescent="0.25">
      <c r="A1220" s="3" t="s">
        <v>3059</v>
      </c>
      <c r="B1220" t="s">
        <v>3060</v>
      </c>
      <c r="C1220" s="3" t="s">
        <v>3060</v>
      </c>
      <c r="D1220" s="6">
        <v>0</v>
      </c>
      <c r="E1220" s="6">
        <v>92</v>
      </c>
      <c r="F1220" s="6">
        <f t="shared" si="190"/>
        <v>1</v>
      </c>
      <c r="G1220" s="6">
        <f t="shared" si="191"/>
        <v>32</v>
      </c>
      <c r="H1220" s="6" t="str" cm="1">
        <f t="array" ref="H1220">_xlfn.IFS(E1220&lt;=80,"Series",E1220&lt;=120,"TV Movie",E1220&gt;120,"Long Movie")</f>
        <v>TV Movie</v>
      </c>
      <c r="I1220" t="s">
        <v>132</v>
      </c>
      <c r="J1220" t="s">
        <v>8163</v>
      </c>
      <c r="K1220" t="s">
        <v>5802</v>
      </c>
      <c r="L1220" s="5">
        <v>5.6</v>
      </c>
      <c r="M1220" t="str" cm="1">
        <f t="array" ref="M1220">_xlfn.IFS(L1220&lt;=2,"Flop",L1220&lt;=5,"Average",L1220&lt;=7,"Hit",L1220&lt;=9,"Superhit",L1220&gt;9,"BlockBuster")</f>
        <v>Hit</v>
      </c>
      <c r="N1220" s="6">
        <v>72542</v>
      </c>
      <c r="O1220" s="6" t="str" cm="1">
        <f t="array" ref="O1220">_xlfn.IFS(N1220&lt;=100000,"Low",N1220&lt;=500000,"Median",N1220&lt;=1500000,"High",N1220&gt;1500000,"Very High")</f>
        <v>Low</v>
      </c>
      <c r="P1220">
        <v>60000000</v>
      </c>
      <c r="Q1220">
        <v>164433867</v>
      </c>
      <c r="R1220">
        <f t="shared" si="192"/>
        <v>104433867</v>
      </c>
      <c r="S1220" t="str">
        <f t="shared" si="193"/>
        <v>Profit</v>
      </c>
      <c r="T1220" s="1">
        <v>37745</v>
      </c>
      <c r="U1220" t="s">
        <v>3061</v>
      </c>
      <c r="V1220" s="14">
        <v>37745</v>
      </c>
      <c r="W1220" t="str">
        <f t="shared" si="194"/>
        <v>May</v>
      </c>
      <c r="X1220" s="4" t="str">
        <f t="shared" si="195"/>
        <v>2003</v>
      </c>
      <c r="Y1220" s="6">
        <f t="shared" si="196"/>
        <v>2003</v>
      </c>
      <c r="Z1220" s="4" t="str">
        <f t="shared" si="197"/>
        <v>4</v>
      </c>
      <c r="AA1220" s="6">
        <f t="shared" si="198"/>
        <v>4</v>
      </c>
      <c r="AB1220" t="str">
        <f t="shared" si="199"/>
        <v>Sunday</v>
      </c>
    </row>
    <row r="1221" spans="1:28" x14ac:dyDescent="0.25">
      <c r="A1221" s="3" t="s">
        <v>3062</v>
      </c>
      <c r="B1221" t="s">
        <v>3063</v>
      </c>
      <c r="C1221" s="3" t="s">
        <v>3063</v>
      </c>
      <c r="D1221" s="6">
        <v>0</v>
      </c>
      <c r="E1221" s="6">
        <v>136</v>
      </c>
      <c r="F1221" s="6">
        <f t="shared" si="190"/>
        <v>2</v>
      </c>
      <c r="G1221" s="6">
        <f t="shared" si="191"/>
        <v>16</v>
      </c>
      <c r="H1221" s="6" t="str" cm="1">
        <f t="array" ref="H1221">_xlfn.IFS(E1221&lt;=80,"Series",E1221&lt;=120,"TV Movie",E1221&gt;120,"Long Movie")</f>
        <v>Long Movie</v>
      </c>
      <c r="I1221" t="s">
        <v>5529</v>
      </c>
      <c r="J1221" t="s">
        <v>8158</v>
      </c>
      <c r="K1221" t="s">
        <v>8160</v>
      </c>
      <c r="L1221" s="5">
        <v>6.7</v>
      </c>
      <c r="M1221" t="str" cm="1">
        <f t="array" ref="M1221">_xlfn.IFS(L1221&lt;=2,"Flop",L1221&lt;=5,"Average",L1221&lt;=7,"Hit",L1221&lt;=9,"Superhit",L1221&gt;9,"BlockBuster")</f>
        <v>Hit</v>
      </c>
      <c r="N1221" s="6">
        <v>84709</v>
      </c>
      <c r="O1221" s="6" t="str" cm="1">
        <f t="array" ref="O1221">_xlfn.IFS(N1221&lt;=100000,"Low",N1221&lt;=500000,"Median",N1221&lt;=1500000,"High",N1221&gt;1500000,"Very High")</f>
        <v>Low</v>
      </c>
      <c r="P1221">
        <v>100000000</v>
      </c>
      <c r="Q1221">
        <v>108040622</v>
      </c>
      <c r="R1221">
        <f t="shared" si="192"/>
        <v>8040622</v>
      </c>
      <c r="S1221" t="str">
        <f t="shared" si="193"/>
        <v>Profit</v>
      </c>
      <c r="T1221" s="1">
        <v>38034</v>
      </c>
      <c r="U1221" t="s">
        <v>875</v>
      </c>
      <c r="V1221" s="14">
        <v>38034</v>
      </c>
      <c r="W1221" t="str">
        <f t="shared" si="194"/>
        <v>February</v>
      </c>
      <c r="X1221" s="4" t="str">
        <f t="shared" si="195"/>
        <v>2004</v>
      </c>
      <c r="Y1221" s="6">
        <f t="shared" si="196"/>
        <v>2004</v>
      </c>
      <c r="Z1221" s="4" t="str">
        <f t="shared" si="197"/>
        <v>17</v>
      </c>
      <c r="AA1221" s="6">
        <f t="shared" si="198"/>
        <v>17</v>
      </c>
      <c r="AB1221" t="str">
        <f t="shared" si="199"/>
        <v>Tuesday</v>
      </c>
    </row>
    <row r="1222" spans="1:28" x14ac:dyDescent="0.25">
      <c r="A1222" s="3" t="s">
        <v>3064</v>
      </c>
      <c r="B1222" t="s">
        <v>3065</v>
      </c>
      <c r="C1222" s="3" t="s">
        <v>3065</v>
      </c>
      <c r="D1222" s="6">
        <v>0</v>
      </c>
      <c r="E1222" s="6">
        <v>115</v>
      </c>
      <c r="F1222" s="6">
        <f t="shared" si="190"/>
        <v>1</v>
      </c>
      <c r="G1222" s="6">
        <f t="shared" si="191"/>
        <v>55</v>
      </c>
      <c r="H1222" s="6" t="str" cm="1">
        <f t="array" ref="H1222">_xlfn.IFS(E1222&lt;=80,"Series",E1222&lt;=120,"TV Movie",E1222&gt;120,"Long Movie")</f>
        <v>TV Movie</v>
      </c>
      <c r="I1222" t="s">
        <v>5529</v>
      </c>
      <c r="J1222" t="s">
        <v>8158</v>
      </c>
      <c r="K1222" t="s">
        <v>8159</v>
      </c>
      <c r="L1222" s="5">
        <v>8</v>
      </c>
      <c r="M1222" t="str" cm="1">
        <f t="array" ref="M1222">_xlfn.IFS(L1222&lt;=2,"Flop",L1222&lt;=5,"Average",L1222&lt;=7,"Hit",L1222&lt;=9,"Superhit",L1222&gt;9,"BlockBuster")</f>
        <v>Superhit</v>
      </c>
      <c r="N1222" s="6">
        <v>784814</v>
      </c>
      <c r="O1222" s="6" t="str" cm="1">
        <f t="array" ref="O1222">_xlfn.IFS(N1222&lt;=100000,"Low",N1222&lt;=500000,"Median",N1222&lt;=1500000,"High",N1222&gt;1500000,"Very High")</f>
        <v>High</v>
      </c>
      <c r="P1222">
        <v>92000000</v>
      </c>
      <c r="Q1222">
        <v>631684650</v>
      </c>
      <c r="R1222">
        <f t="shared" si="192"/>
        <v>539684650</v>
      </c>
      <c r="S1222" t="str">
        <f t="shared" si="193"/>
        <v>Profit</v>
      </c>
      <c r="T1222" s="1">
        <v>38287</v>
      </c>
      <c r="U1222" t="s">
        <v>2081</v>
      </c>
      <c r="V1222" s="14">
        <v>38287</v>
      </c>
      <c r="W1222" t="str">
        <f t="shared" si="194"/>
        <v>October</v>
      </c>
      <c r="X1222" s="4" t="str">
        <f t="shared" si="195"/>
        <v>2004</v>
      </c>
      <c r="Y1222" s="6">
        <f t="shared" si="196"/>
        <v>2004</v>
      </c>
      <c r="Z1222" s="4" t="str">
        <f t="shared" si="197"/>
        <v>27</v>
      </c>
      <c r="AA1222" s="6">
        <f t="shared" si="198"/>
        <v>27</v>
      </c>
      <c r="AB1222" t="str">
        <f t="shared" si="199"/>
        <v>Wednesday</v>
      </c>
    </row>
    <row r="1223" spans="1:28" x14ac:dyDescent="0.25">
      <c r="A1223" s="3" t="s">
        <v>3066</v>
      </c>
      <c r="B1223" t="s">
        <v>3067</v>
      </c>
      <c r="C1223" s="3" t="s">
        <v>3067</v>
      </c>
      <c r="D1223" s="6">
        <v>0</v>
      </c>
      <c r="E1223" s="6">
        <v>111</v>
      </c>
      <c r="F1223" s="6">
        <f t="shared" si="190"/>
        <v>1</v>
      </c>
      <c r="G1223" s="6">
        <f t="shared" si="191"/>
        <v>51</v>
      </c>
      <c r="H1223" s="6" t="str" cm="1">
        <f t="array" ref="H1223">_xlfn.IFS(E1223&lt;=80,"Series",E1223&lt;=120,"TV Movie",E1223&gt;120,"Long Movie")</f>
        <v>TV Movie</v>
      </c>
      <c r="I1223" t="s">
        <v>5529</v>
      </c>
      <c r="J1223" t="s">
        <v>8162</v>
      </c>
      <c r="K1223" t="s">
        <v>3857</v>
      </c>
      <c r="L1223" s="5">
        <v>7</v>
      </c>
      <c r="M1223" t="str" cm="1">
        <f t="array" ref="M1223">_xlfn.IFS(L1223&lt;=2,"Flop",L1223&lt;=5,"Average",L1223&lt;=7,"Hit",L1223&lt;=9,"Superhit",L1223&gt;9,"BlockBuster")</f>
        <v>Hit</v>
      </c>
      <c r="N1223" s="6">
        <v>383070</v>
      </c>
      <c r="O1223" s="6" t="str" cm="1">
        <f t="array" ref="O1223">_xlfn.IFS(N1223&lt;=100000,"Low",N1223&lt;=500000,"Median",N1223&lt;=1500000,"High",N1223&gt;1500000,"Very High")</f>
        <v>Median</v>
      </c>
      <c r="P1223">
        <v>60000000</v>
      </c>
      <c r="Q1223">
        <v>176070171</v>
      </c>
      <c r="R1223">
        <f t="shared" si="192"/>
        <v>116070171</v>
      </c>
      <c r="S1223" t="str">
        <f t="shared" si="193"/>
        <v>Profit</v>
      </c>
      <c r="T1223" s="1">
        <v>37771</v>
      </c>
      <c r="U1223" t="s">
        <v>1466</v>
      </c>
      <c r="V1223" s="14">
        <v>37771</v>
      </c>
      <c r="W1223" t="str">
        <f t="shared" si="194"/>
        <v>May</v>
      </c>
      <c r="X1223" s="4" t="str">
        <f t="shared" si="195"/>
        <v>2003</v>
      </c>
      <c r="Y1223" s="6">
        <f t="shared" si="196"/>
        <v>2003</v>
      </c>
      <c r="Z1223" s="4" t="str">
        <f t="shared" si="197"/>
        <v>30</v>
      </c>
      <c r="AA1223" s="6">
        <f t="shared" si="198"/>
        <v>30</v>
      </c>
      <c r="AB1223" t="str">
        <f t="shared" si="199"/>
        <v>Friday</v>
      </c>
    </row>
    <row r="1224" spans="1:28" x14ac:dyDescent="0.25">
      <c r="A1224" s="3" t="s">
        <v>3068</v>
      </c>
      <c r="B1224" t="s">
        <v>3069</v>
      </c>
      <c r="C1224" s="3" t="s">
        <v>3069</v>
      </c>
      <c r="D1224" s="6">
        <v>0</v>
      </c>
      <c r="E1224" s="6">
        <v>126</v>
      </c>
      <c r="F1224" s="6">
        <f t="shared" si="190"/>
        <v>2</v>
      </c>
      <c r="G1224" s="6">
        <f t="shared" si="191"/>
        <v>6</v>
      </c>
      <c r="H1224" s="6" t="str" cm="1">
        <f t="array" ref="H1224">_xlfn.IFS(E1224&lt;=80,"Series",E1224&lt;=120,"TV Movie",E1224&gt;120,"Long Movie")</f>
        <v>Long Movie</v>
      </c>
      <c r="I1224" t="s">
        <v>5529</v>
      </c>
      <c r="J1224" t="s">
        <v>8158</v>
      </c>
      <c r="K1224" t="s">
        <v>3857</v>
      </c>
      <c r="L1224" s="5">
        <v>6.9</v>
      </c>
      <c r="M1224" t="str" cm="1">
        <f t="array" ref="M1224">_xlfn.IFS(L1224&lt;=2,"Flop",L1224&lt;=5,"Average",L1224&lt;=7,"Hit",L1224&lt;=9,"Superhit",L1224&gt;9,"BlockBuster")</f>
        <v>Hit</v>
      </c>
      <c r="N1224" s="6">
        <v>383126</v>
      </c>
      <c r="O1224" s="6" t="str" cm="1">
        <f t="array" ref="O1224">_xlfn.IFS(N1224&lt;=100000,"Low",N1224&lt;=500000,"Median",N1224&lt;=1500000,"High",N1224&gt;1500000,"Very High")</f>
        <v>Median</v>
      </c>
      <c r="P1224">
        <v>150000000</v>
      </c>
      <c r="Q1224">
        <v>398479497</v>
      </c>
      <c r="R1224">
        <f t="shared" si="192"/>
        <v>248479497</v>
      </c>
      <c r="S1224" t="str">
        <f t="shared" si="193"/>
        <v>Profit</v>
      </c>
      <c r="T1224" s="1">
        <v>38831</v>
      </c>
      <c r="U1224" t="s">
        <v>3070</v>
      </c>
      <c r="V1224" s="14">
        <v>38831</v>
      </c>
      <c r="W1224" t="str">
        <f t="shared" si="194"/>
        <v>April</v>
      </c>
      <c r="X1224" s="4" t="str">
        <f t="shared" si="195"/>
        <v>2006</v>
      </c>
      <c r="Y1224" s="6">
        <f t="shared" si="196"/>
        <v>2006</v>
      </c>
      <c r="Z1224" s="4" t="str">
        <f t="shared" si="197"/>
        <v>24</v>
      </c>
      <c r="AA1224" s="6">
        <f t="shared" si="198"/>
        <v>24</v>
      </c>
      <c r="AB1224" t="str">
        <f t="shared" si="199"/>
        <v>Monday</v>
      </c>
    </row>
    <row r="1225" spans="1:28" x14ac:dyDescent="0.25">
      <c r="A1225" s="3" t="s">
        <v>3071</v>
      </c>
      <c r="B1225" t="s">
        <v>3072</v>
      </c>
      <c r="C1225" s="3" t="s">
        <v>3072</v>
      </c>
      <c r="D1225" s="6">
        <v>0</v>
      </c>
      <c r="E1225" s="6">
        <v>94</v>
      </c>
      <c r="F1225" s="6">
        <f t="shared" si="190"/>
        <v>1</v>
      </c>
      <c r="G1225" s="6">
        <f t="shared" si="191"/>
        <v>34</v>
      </c>
      <c r="H1225" s="6" t="str" cm="1">
        <f t="array" ref="H1225">_xlfn.IFS(E1225&lt;=80,"Series",E1225&lt;=120,"TV Movie",E1225&gt;120,"Long Movie")</f>
        <v>TV Movie</v>
      </c>
      <c r="I1225" t="s">
        <v>5529</v>
      </c>
      <c r="J1225" t="s">
        <v>83</v>
      </c>
      <c r="K1225" t="s">
        <v>8161</v>
      </c>
      <c r="L1225" s="5">
        <v>6.1</v>
      </c>
      <c r="M1225" t="str" cm="1">
        <f t="array" ref="M1225">_xlfn.IFS(L1225&lt;=2,"Flop",L1225&lt;=5,"Average",L1225&lt;=7,"Hit",L1225&lt;=9,"Superhit",L1225&gt;9,"BlockBuster")</f>
        <v>Hit</v>
      </c>
      <c r="N1225" s="6">
        <v>207020</v>
      </c>
      <c r="O1225" s="6" t="str" cm="1">
        <f t="array" ref="O1225">_xlfn.IFS(N1225&lt;=100000,"Low",N1225&lt;=500000,"Median",N1225&lt;=1500000,"High",N1225&gt;1500000,"Very High")</f>
        <v>Median</v>
      </c>
      <c r="P1225">
        <v>45000000</v>
      </c>
      <c r="Q1225">
        <v>129342769</v>
      </c>
      <c r="R1225">
        <f t="shared" si="192"/>
        <v>84342769</v>
      </c>
      <c r="S1225" t="str">
        <f t="shared" si="193"/>
        <v>Profit</v>
      </c>
      <c r="T1225" s="1">
        <v>38222</v>
      </c>
      <c r="U1225" t="s">
        <v>3073</v>
      </c>
      <c r="V1225" s="14">
        <v>38222</v>
      </c>
      <c r="W1225" t="str">
        <f t="shared" si="194"/>
        <v>August</v>
      </c>
      <c r="X1225" s="4" t="str">
        <f t="shared" si="195"/>
        <v>2004</v>
      </c>
      <c r="Y1225" s="6">
        <f t="shared" si="196"/>
        <v>2004</v>
      </c>
      <c r="Z1225" s="4" t="str">
        <f t="shared" si="197"/>
        <v>23</v>
      </c>
      <c r="AA1225" s="6">
        <f t="shared" si="198"/>
        <v>23</v>
      </c>
      <c r="AB1225" t="str">
        <f t="shared" si="199"/>
        <v>Monday</v>
      </c>
    </row>
    <row r="1226" spans="1:28" x14ac:dyDescent="0.25">
      <c r="A1226" s="3" t="s">
        <v>3074</v>
      </c>
      <c r="B1226" t="s">
        <v>3075</v>
      </c>
      <c r="C1226" s="3" t="s">
        <v>3075</v>
      </c>
      <c r="D1226" s="6">
        <v>0</v>
      </c>
      <c r="E1226" s="6">
        <v>124</v>
      </c>
      <c r="F1226" s="6">
        <f t="shared" si="190"/>
        <v>2</v>
      </c>
      <c r="G1226" s="6">
        <f t="shared" si="191"/>
        <v>4</v>
      </c>
      <c r="H1226" s="6" t="str" cm="1">
        <f t="array" ref="H1226">_xlfn.IFS(E1226&lt;=80,"Series",E1226&lt;=120,"TV Movie",E1226&gt;120,"Long Movie")</f>
        <v>Long Movie</v>
      </c>
      <c r="I1226" t="s">
        <v>5529</v>
      </c>
      <c r="J1226" t="s">
        <v>8158</v>
      </c>
      <c r="K1226" t="s">
        <v>132</v>
      </c>
      <c r="L1226" s="5">
        <v>6</v>
      </c>
      <c r="M1226" t="str" cm="1">
        <f t="array" ref="M1226">_xlfn.IFS(L1226&lt;=2,"Flop",L1226&lt;=5,"Average",L1226&lt;=7,"Hit",L1226&lt;=9,"Superhit",L1226&gt;9,"BlockBuster")</f>
        <v>Hit</v>
      </c>
      <c r="N1226" s="6">
        <v>102000</v>
      </c>
      <c r="O1226" s="6" t="str" cm="1">
        <f t="array" ref="O1226">_xlfn.IFS(N1226&lt;=100000,"Low",N1226&lt;=500000,"Median",N1226&lt;=1500000,"High",N1226&gt;1500000,"Very High")</f>
        <v>Median</v>
      </c>
      <c r="P1226">
        <v>130000000</v>
      </c>
      <c r="Q1226">
        <v>119240351</v>
      </c>
      <c r="R1226">
        <f t="shared" si="192"/>
        <v>-10759649</v>
      </c>
      <c r="S1226" t="str">
        <f t="shared" si="193"/>
        <v>Loss</v>
      </c>
      <c r="T1226" s="1">
        <v>38446</v>
      </c>
      <c r="U1226" t="s">
        <v>3076</v>
      </c>
      <c r="V1226" s="14">
        <v>38446</v>
      </c>
      <c r="W1226" t="str">
        <f t="shared" si="194"/>
        <v>April</v>
      </c>
      <c r="X1226" s="4" t="str">
        <f t="shared" si="195"/>
        <v>2005</v>
      </c>
      <c r="Y1226" s="6">
        <f t="shared" si="196"/>
        <v>2005</v>
      </c>
      <c r="Z1226" s="4" t="str">
        <f t="shared" si="197"/>
        <v>4</v>
      </c>
      <c r="AA1226" s="6">
        <f t="shared" si="198"/>
        <v>4</v>
      </c>
      <c r="AB1226" t="str">
        <f t="shared" si="199"/>
        <v>Monday</v>
      </c>
    </row>
    <row r="1227" spans="1:28" x14ac:dyDescent="0.25">
      <c r="A1227" s="3" t="s">
        <v>3077</v>
      </c>
      <c r="B1227" t="s">
        <v>3078</v>
      </c>
      <c r="C1227" s="3" t="s">
        <v>3078</v>
      </c>
      <c r="D1227" s="6">
        <v>0</v>
      </c>
      <c r="E1227" s="6">
        <v>125</v>
      </c>
      <c r="F1227" s="6">
        <f t="shared" si="190"/>
        <v>2</v>
      </c>
      <c r="G1227" s="6">
        <f t="shared" si="191"/>
        <v>5</v>
      </c>
      <c r="H1227" s="6" t="str" cm="1">
        <f t="array" ref="H1227">_xlfn.IFS(E1227&lt;=80,"Series",E1227&lt;=120,"TV Movie",E1227&gt;120,"Long Movie")</f>
        <v>Long Movie</v>
      </c>
      <c r="I1227" t="s">
        <v>8158</v>
      </c>
      <c r="J1227" t="s">
        <v>145</v>
      </c>
      <c r="K1227" t="s">
        <v>8156</v>
      </c>
      <c r="L1227" s="5">
        <v>8</v>
      </c>
      <c r="M1227" t="str" cm="1">
        <f t="array" ref="M1227">_xlfn.IFS(L1227&lt;=2,"Flop",L1227&lt;=5,"Average",L1227&lt;=7,"Hit",L1227&lt;=9,"Superhit",L1227&gt;9,"BlockBuster")</f>
        <v>Superhit</v>
      </c>
      <c r="N1227" s="6">
        <v>453259</v>
      </c>
      <c r="O1227" s="6" t="str" cm="1">
        <f t="array" ref="O1227">_xlfn.IFS(N1227&lt;=100000,"Low",N1227&lt;=500000,"Median",N1227&lt;=1500000,"High",N1227&gt;1500000,"Very High")</f>
        <v>Median</v>
      </c>
      <c r="P1227">
        <v>70000000</v>
      </c>
      <c r="Q1227">
        <v>123218424</v>
      </c>
      <c r="R1227">
        <f t="shared" si="192"/>
        <v>53218424</v>
      </c>
      <c r="S1227" t="str">
        <f t="shared" si="193"/>
        <v>Profit</v>
      </c>
      <c r="T1227" s="1">
        <v>37959</v>
      </c>
      <c r="U1227" t="s">
        <v>575</v>
      </c>
      <c r="V1227" s="14">
        <v>37959</v>
      </c>
      <c r="W1227" t="str">
        <f t="shared" si="194"/>
        <v>December</v>
      </c>
      <c r="X1227" s="4" t="str">
        <f t="shared" si="195"/>
        <v>2003</v>
      </c>
      <c r="Y1227" s="6">
        <f t="shared" si="196"/>
        <v>2003</v>
      </c>
      <c r="Z1227" s="4" t="str">
        <f t="shared" si="197"/>
        <v>4</v>
      </c>
      <c r="AA1227" s="6">
        <f t="shared" si="198"/>
        <v>4</v>
      </c>
      <c r="AB1227" t="str">
        <f t="shared" si="199"/>
        <v>Thursday</v>
      </c>
    </row>
    <row r="1228" spans="1:28" x14ac:dyDescent="0.25">
      <c r="A1228" s="3" t="s">
        <v>3079</v>
      </c>
      <c r="B1228" t="s">
        <v>3080</v>
      </c>
      <c r="C1228" s="3" t="s">
        <v>3080</v>
      </c>
      <c r="D1228" s="6">
        <v>0</v>
      </c>
      <c r="E1228" s="6">
        <v>124</v>
      </c>
      <c r="F1228" s="6">
        <f t="shared" si="190"/>
        <v>2</v>
      </c>
      <c r="G1228" s="6">
        <f t="shared" si="191"/>
        <v>4</v>
      </c>
      <c r="H1228" s="6" t="str" cm="1">
        <f t="array" ref="H1228">_xlfn.IFS(E1228&lt;=80,"Series",E1228&lt;=120,"TV Movie",E1228&gt;120,"Long Movie")</f>
        <v>Long Movie</v>
      </c>
      <c r="I1228" t="s">
        <v>5529</v>
      </c>
      <c r="J1228" t="s">
        <v>8158</v>
      </c>
      <c r="K1228" t="s">
        <v>8161</v>
      </c>
      <c r="L1228" s="5">
        <v>6.5</v>
      </c>
      <c r="M1228" t="str" cm="1">
        <f t="array" ref="M1228">_xlfn.IFS(L1228&lt;=2,"Flop",L1228&lt;=5,"Average",L1228&lt;=7,"Hit",L1228&lt;=9,"Superhit",L1228&gt;9,"BlockBuster")</f>
        <v>Hit</v>
      </c>
      <c r="N1228" s="6">
        <v>467685</v>
      </c>
      <c r="O1228" s="6" t="str" cm="1">
        <f t="array" ref="O1228">_xlfn.IFS(N1228&lt;=100000,"Low",N1228&lt;=500000,"Median",N1228&lt;=1500000,"High",N1228&gt;1500000,"Very High")</f>
        <v>Median</v>
      </c>
      <c r="P1228">
        <v>125000000</v>
      </c>
      <c r="Q1228">
        <v>552639571</v>
      </c>
      <c r="R1228">
        <f t="shared" si="192"/>
        <v>427639571</v>
      </c>
      <c r="S1228" t="str">
        <f t="shared" si="193"/>
        <v>Profit</v>
      </c>
      <c r="T1228" s="1">
        <v>38124</v>
      </c>
      <c r="U1228" t="s">
        <v>1162</v>
      </c>
      <c r="V1228" s="14">
        <v>38124</v>
      </c>
      <c r="W1228" t="str">
        <f t="shared" si="194"/>
        <v>May</v>
      </c>
      <c r="X1228" s="4" t="str">
        <f t="shared" si="195"/>
        <v>2004</v>
      </c>
      <c r="Y1228" s="6">
        <f t="shared" si="196"/>
        <v>2004</v>
      </c>
      <c r="Z1228" s="4" t="str">
        <f t="shared" si="197"/>
        <v>17</v>
      </c>
      <c r="AA1228" s="6">
        <f t="shared" si="198"/>
        <v>17</v>
      </c>
      <c r="AB1228" t="str">
        <f t="shared" si="199"/>
        <v>Monday</v>
      </c>
    </row>
    <row r="1229" spans="1:28" x14ac:dyDescent="0.25">
      <c r="A1229" s="3" t="s">
        <v>3081</v>
      </c>
      <c r="B1229" t="s">
        <v>3082</v>
      </c>
      <c r="C1229" s="3" t="s">
        <v>3082</v>
      </c>
      <c r="D1229" s="6">
        <v>0</v>
      </c>
      <c r="E1229" s="6">
        <v>97</v>
      </c>
      <c r="F1229" s="6">
        <f t="shared" si="190"/>
        <v>1</v>
      </c>
      <c r="G1229" s="6">
        <f t="shared" si="191"/>
        <v>37</v>
      </c>
      <c r="H1229" s="6" t="str" cm="1">
        <f t="array" ref="H1229">_xlfn.IFS(E1229&lt;=80,"Series",E1229&lt;=120,"TV Movie",E1229&gt;120,"Long Movie")</f>
        <v>TV Movie</v>
      </c>
      <c r="I1229" t="s">
        <v>8158</v>
      </c>
      <c r="J1229" t="s">
        <v>132</v>
      </c>
      <c r="K1229" t="s">
        <v>8163</v>
      </c>
      <c r="L1229" s="5">
        <v>7.1</v>
      </c>
      <c r="M1229" t="str" cm="1">
        <f t="array" ref="M1229">_xlfn.IFS(L1229&lt;=2,"Flop",L1229&lt;=5,"Average",L1229&lt;=7,"Hit",L1229&lt;=9,"Superhit",L1229&gt;9,"BlockBuster")</f>
        <v>Superhit</v>
      </c>
      <c r="N1229" s="6">
        <v>291397</v>
      </c>
      <c r="O1229" s="6" t="str" cm="1">
        <f t="array" ref="O1229">_xlfn.IFS(N1229&lt;=100000,"Low",N1229&lt;=500000,"Median",N1229&lt;=1500000,"High",N1229&gt;1500000,"Very High")</f>
        <v>Median</v>
      </c>
      <c r="P1229">
        <v>33000000</v>
      </c>
      <c r="Q1229">
        <v>227356156</v>
      </c>
      <c r="R1229">
        <f t="shared" si="192"/>
        <v>194356156</v>
      </c>
      <c r="S1229" t="str">
        <f t="shared" si="193"/>
        <v>Profit</v>
      </c>
      <c r="T1229" s="1">
        <v>37903</v>
      </c>
      <c r="U1229" t="s">
        <v>3083</v>
      </c>
      <c r="V1229" s="14">
        <v>37903</v>
      </c>
      <c r="W1229" t="str">
        <f t="shared" si="194"/>
        <v>October</v>
      </c>
      <c r="X1229" s="4" t="str">
        <f t="shared" si="195"/>
        <v>2003</v>
      </c>
      <c r="Y1229" s="6">
        <f t="shared" si="196"/>
        <v>2003</v>
      </c>
      <c r="Z1229" s="4" t="str">
        <f t="shared" si="197"/>
        <v>9</v>
      </c>
      <c r="AA1229" s="6">
        <f t="shared" si="198"/>
        <v>9</v>
      </c>
      <c r="AB1229" t="str">
        <f t="shared" si="199"/>
        <v>Thursday</v>
      </c>
    </row>
    <row r="1230" spans="1:28" x14ac:dyDescent="0.25">
      <c r="A1230" s="3" t="s">
        <v>3084</v>
      </c>
      <c r="B1230" t="s">
        <v>3085</v>
      </c>
      <c r="C1230" s="3" t="s">
        <v>3085</v>
      </c>
      <c r="D1230" s="6">
        <v>0</v>
      </c>
      <c r="E1230" s="6">
        <v>144</v>
      </c>
      <c r="F1230" s="6">
        <f t="shared" si="190"/>
        <v>2</v>
      </c>
      <c r="G1230" s="6">
        <f t="shared" si="191"/>
        <v>24</v>
      </c>
      <c r="H1230" s="6" t="str" cm="1">
        <f t="array" ref="H1230">_xlfn.IFS(E1230&lt;=80,"Series",E1230&lt;=120,"TV Movie",E1230&gt;120,"Long Movie")</f>
        <v>Long Movie</v>
      </c>
      <c r="I1230" t="s">
        <v>5529</v>
      </c>
      <c r="J1230" t="s">
        <v>8158</v>
      </c>
      <c r="K1230" t="s">
        <v>145</v>
      </c>
      <c r="L1230" s="5">
        <v>7.2</v>
      </c>
      <c r="M1230" t="str" cm="1">
        <f t="array" ref="M1230">_xlfn.IFS(L1230&lt;=2,"Flop",L1230&lt;=5,"Average",L1230&lt;=7,"Hit",L1230&lt;=9,"Superhit",L1230&gt;9,"BlockBuster")</f>
        <v>Superhit</v>
      </c>
      <c r="N1230" s="6">
        <v>304736</v>
      </c>
      <c r="O1230" s="6" t="str" cm="1">
        <f t="array" ref="O1230">_xlfn.IFS(N1230&lt;=100000,"Low",N1230&lt;=500000,"Median",N1230&lt;=1500000,"High",N1230&gt;1500000,"Very High")</f>
        <v>Median</v>
      </c>
      <c r="P1230">
        <v>130000000</v>
      </c>
      <c r="Q1230">
        <v>218122627</v>
      </c>
      <c r="R1230">
        <f t="shared" si="192"/>
        <v>88122627</v>
      </c>
      <c r="S1230" t="str">
        <f t="shared" si="193"/>
        <v>Profit</v>
      </c>
      <c r="T1230" s="1">
        <v>38474</v>
      </c>
      <c r="U1230" t="s">
        <v>236</v>
      </c>
      <c r="V1230" s="14">
        <v>38474</v>
      </c>
      <c r="W1230" t="str">
        <f t="shared" si="194"/>
        <v>May</v>
      </c>
      <c r="X1230" s="4" t="str">
        <f t="shared" si="195"/>
        <v>2005</v>
      </c>
      <c r="Y1230" s="6">
        <f t="shared" si="196"/>
        <v>2005</v>
      </c>
      <c r="Z1230" s="4" t="str">
        <f t="shared" si="197"/>
        <v>2</v>
      </c>
      <c r="AA1230" s="6">
        <f t="shared" si="198"/>
        <v>2</v>
      </c>
      <c r="AB1230" t="str">
        <f t="shared" si="199"/>
        <v>Monday</v>
      </c>
    </row>
    <row r="1231" spans="1:28" x14ac:dyDescent="0.25">
      <c r="A1231" s="3" t="s">
        <v>3086</v>
      </c>
      <c r="B1231" t="s">
        <v>3087</v>
      </c>
      <c r="C1231" s="3" t="s">
        <v>3087</v>
      </c>
      <c r="D1231" s="6">
        <v>0</v>
      </c>
      <c r="E1231" s="6">
        <v>121</v>
      </c>
      <c r="F1231" s="6">
        <f t="shared" si="190"/>
        <v>2</v>
      </c>
      <c r="G1231" s="6">
        <f t="shared" si="191"/>
        <v>1</v>
      </c>
      <c r="H1231" s="6" t="str" cm="1">
        <f t="array" ref="H1231">_xlfn.IFS(E1231&lt;=80,"Series",E1231&lt;=120,"TV Movie",E1231&gt;120,"Long Movie")</f>
        <v>Long Movie</v>
      </c>
      <c r="I1231" t="s">
        <v>5529</v>
      </c>
      <c r="J1231" t="s">
        <v>8156</v>
      </c>
      <c r="K1231" t="s">
        <v>3857</v>
      </c>
      <c r="L1231" s="5">
        <v>7</v>
      </c>
      <c r="M1231" t="str" cm="1">
        <f t="array" ref="M1231">_xlfn.IFS(L1231&lt;=2,"Flop",L1231&lt;=5,"Average",L1231&lt;=7,"Hit",L1231&lt;=9,"Superhit",L1231&gt;9,"BlockBuster")</f>
        <v>Hit</v>
      </c>
      <c r="N1231" s="6">
        <v>281070</v>
      </c>
      <c r="O1231" s="6" t="str" cm="1">
        <f t="array" ref="O1231">_xlfn.IFS(N1231&lt;=100000,"Low",N1231&lt;=500000,"Median",N1231&lt;=1500000,"High",N1231&gt;1500000,"Very High")</f>
        <v>Median</v>
      </c>
      <c r="P1231">
        <v>22000000</v>
      </c>
      <c r="Q1231">
        <v>95708457</v>
      </c>
      <c r="R1231">
        <f t="shared" si="192"/>
        <v>73708457</v>
      </c>
      <c r="S1231" t="str">
        <f t="shared" si="193"/>
        <v>Profit</v>
      </c>
      <c r="T1231" s="1">
        <v>37872</v>
      </c>
      <c r="U1231" t="s">
        <v>3088</v>
      </c>
      <c r="V1231" s="14">
        <v>37872</v>
      </c>
      <c r="W1231" t="str">
        <f t="shared" si="194"/>
        <v>September</v>
      </c>
      <c r="X1231" s="4" t="str">
        <f t="shared" si="195"/>
        <v>2003</v>
      </c>
      <c r="Y1231" s="6">
        <f t="shared" si="196"/>
        <v>2003</v>
      </c>
      <c r="Z1231" s="4" t="str">
        <f t="shared" si="197"/>
        <v>8</v>
      </c>
      <c r="AA1231" s="6">
        <f t="shared" si="198"/>
        <v>8</v>
      </c>
      <c r="AB1231" t="str">
        <f t="shared" si="199"/>
        <v>Monday</v>
      </c>
    </row>
    <row r="1232" spans="1:28" x14ac:dyDescent="0.25">
      <c r="A1232" s="3" t="s">
        <v>3089</v>
      </c>
      <c r="B1232" t="s">
        <v>3090</v>
      </c>
      <c r="C1232" s="3" t="s">
        <v>3090</v>
      </c>
      <c r="D1232" s="6">
        <v>0</v>
      </c>
      <c r="E1232" s="6">
        <v>107</v>
      </c>
      <c r="F1232" s="6">
        <f t="shared" si="190"/>
        <v>1</v>
      </c>
      <c r="G1232" s="6">
        <f t="shared" si="191"/>
        <v>47</v>
      </c>
      <c r="H1232" s="6" t="str" cm="1">
        <f t="array" ref="H1232">_xlfn.IFS(E1232&lt;=80,"Series",E1232&lt;=120,"TV Movie",E1232&gt;120,"Long Movie")</f>
        <v>TV Movie</v>
      </c>
      <c r="I1232" t="s">
        <v>5529</v>
      </c>
      <c r="J1232" t="s">
        <v>8162</v>
      </c>
      <c r="K1232" t="s">
        <v>3857</v>
      </c>
      <c r="L1232" s="5">
        <v>5.9</v>
      </c>
      <c r="M1232" t="str" cm="1">
        <f t="array" ref="M1232">_xlfn.IFS(L1232&lt;=2,"Flop",L1232&lt;=5,"Average",L1232&lt;=7,"Hit",L1232&lt;=9,"Superhit",L1232&gt;9,"BlockBuster")</f>
        <v>Hit</v>
      </c>
      <c r="N1232" s="6">
        <v>291018</v>
      </c>
      <c r="O1232" s="6" t="str" cm="1">
        <f t="array" ref="O1232">_xlfn.IFS(N1232&lt;=100000,"Low",N1232&lt;=500000,"Median",N1232&lt;=1500000,"High",N1232&gt;1500000,"Very High")</f>
        <v>Median</v>
      </c>
      <c r="P1232">
        <v>76000000</v>
      </c>
      <c r="Q1232">
        <v>236350661</v>
      </c>
      <c r="R1232">
        <f t="shared" si="192"/>
        <v>160350661</v>
      </c>
      <c r="S1232" t="str">
        <f t="shared" si="193"/>
        <v>Profit</v>
      </c>
      <c r="T1232" s="1">
        <v>37775</v>
      </c>
      <c r="U1232" t="s">
        <v>1011</v>
      </c>
      <c r="V1232" s="14">
        <v>37775</v>
      </c>
      <c r="W1232" t="str">
        <f t="shared" si="194"/>
        <v>June</v>
      </c>
      <c r="X1232" s="4" t="str">
        <f t="shared" si="195"/>
        <v>2003</v>
      </c>
      <c r="Y1232" s="6">
        <f t="shared" si="196"/>
        <v>2003</v>
      </c>
      <c r="Z1232" s="4" t="str">
        <f t="shared" si="197"/>
        <v>3</v>
      </c>
      <c r="AA1232" s="6">
        <f t="shared" si="198"/>
        <v>3</v>
      </c>
      <c r="AB1232" t="str">
        <f t="shared" si="199"/>
        <v>Tuesday</v>
      </c>
    </row>
    <row r="1233" spans="1:28" x14ac:dyDescent="0.25">
      <c r="A1233" s="3" t="s">
        <v>3091</v>
      </c>
      <c r="B1233" t="s">
        <v>3092</v>
      </c>
      <c r="C1233" s="3" t="s">
        <v>3092</v>
      </c>
      <c r="D1233" s="6">
        <v>0</v>
      </c>
      <c r="E1233" s="6">
        <v>97</v>
      </c>
      <c r="F1233" s="6">
        <f t="shared" si="190"/>
        <v>1</v>
      </c>
      <c r="G1233" s="6">
        <f t="shared" si="191"/>
        <v>37</v>
      </c>
      <c r="H1233" s="6" t="str" cm="1">
        <f t="array" ref="H1233">_xlfn.IFS(E1233&lt;=80,"Series",E1233&lt;=120,"TV Movie",E1233&gt;120,"Long Movie")</f>
        <v>TV Movie</v>
      </c>
      <c r="I1233" t="s">
        <v>132</v>
      </c>
      <c r="J1233" t="s">
        <v>8163</v>
      </c>
      <c r="K1233" t="s">
        <v>8156</v>
      </c>
      <c r="L1233" s="5">
        <v>6.3</v>
      </c>
      <c r="M1233" t="str" cm="1">
        <f t="array" ref="M1233">_xlfn.IFS(L1233&lt;=2,"Flop",L1233&lt;=5,"Average",L1233&lt;=7,"Hit",L1233&lt;=9,"Superhit",L1233&gt;9,"BlockBuster")</f>
        <v>Hit</v>
      </c>
      <c r="N1233" s="6">
        <v>148839</v>
      </c>
      <c r="O1233" s="6" t="str" cm="1">
        <f t="array" ref="O1233">_xlfn.IFS(N1233&lt;=100000,"Low",N1233&lt;=500000,"Median",N1233&lt;=1500000,"High",N1233&gt;1500000,"Very High")</f>
        <v>Median</v>
      </c>
      <c r="P1233">
        <v>20000000</v>
      </c>
      <c r="Q1233">
        <v>160846332</v>
      </c>
      <c r="R1233">
        <f t="shared" si="192"/>
        <v>140846332</v>
      </c>
      <c r="S1233" t="str">
        <f t="shared" si="193"/>
        <v>Profit</v>
      </c>
      <c r="T1233" s="1">
        <v>37837</v>
      </c>
      <c r="U1233" t="s">
        <v>3093</v>
      </c>
      <c r="V1233" s="14">
        <v>37837</v>
      </c>
      <c r="W1233" t="str">
        <f t="shared" si="194"/>
        <v>August</v>
      </c>
      <c r="X1233" s="4" t="str">
        <f t="shared" si="195"/>
        <v>2003</v>
      </c>
      <c r="Y1233" s="6">
        <f t="shared" si="196"/>
        <v>2003</v>
      </c>
      <c r="Z1233" s="4" t="str">
        <f t="shared" si="197"/>
        <v>4</v>
      </c>
      <c r="AA1233" s="6">
        <f t="shared" si="198"/>
        <v>4</v>
      </c>
      <c r="AB1233" t="str">
        <f t="shared" si="199"/>
        <v>Monday</v>
      </c>
    </row>
    <row r="1234" spans="1:28" x14ac:dyDescent="0.25">
      <c r="A1234" s="3" t="s">
        <v>3094</v>
      </c>
      <c r="B1234" t="s">
        <v>3095</v>
      </c>
      <c r="C1234" s="3" t="s">
        <v>3095</v>
      </c>
      <c r="D1234" s="6">
        <v>0</v>
      </c>
      <c r="E1234" s="6">
        <v>85</v>
      </c>
      <c r="F1234" s="6">
        <f t="shared" si="190"/>
        <v>1</v>
      </c>
      <c r="G1234" s="6">
        <f t="shared" si="191"/>
        <v>25</v>
      </c>
      <c r="H1234" s="6" t="str" cm="1">
        <f t="array" ref="H1234">_xlfn.IFS(E1234&lt;=80,"Series",E1234&lt;=120,"TV Movie",E1234&gt;120,"Long Movie")</f>
        <v>TV Movie</v>
      </c>
      <c r="I1234" t="s">
        <v>5529</v>
      </c>
      <c r="J1234" t="s">
        <v>132</v>
      </c>
      <c r="K1234" t="s">
        <v>3623</v>
      </c>
      <c r="L1234" s="5">
        <v>6.6</v>
      </c>
      <c r="M1234" t="str" cm="1">
        <f t="array" ref="M1234">_xlfn.IFS(L1234&lt;=2,"Flop",L1234&lt;=5,"Average",L1234&lt;=7,"Hit",L1234&lt;=9,"Superhit",L1234&gt;9,"BlockBuster")</f>
        <v>Hit</v>
      </c>
      <c r="N1234" s="6">
        <v>100668</v>
      </c>
      <c r="O1234" s="6" t="str" cm="1">
        <f t="array" ref="O1234">_xlfn.IFS(N1234&lt;=100000,"Low",N1234&lt;=500000,"Median",N1234&lt;=1500000,"High",N1234&gt;1500000,"Very High")</f>
        <v>Median</v>
      </c>
      <c r="P1234">
        <v>5000000</v>
      </c>
      <c r="Q1234">
        <v>79493831</v>
      </c>
      <c r="R1234">
        <f t="shared" si="192"/>
        <v>74493831</v>
      </c>
      <c r="S1234" t="str">
        <f t="shared" si="193"/>
        <v>Profit</v>
      </c>
      <c r="T1234" s="1">
        <v>37550</v>
      </c>
      <c r="U1234" t="s">
        <v>3096</v>
      </c>
      <c r="V1234" s="14">
        <v>37550</v>
      </c>
      <c r="W1234" t="str">
        <f t="shared" si="194"/>
        <v>October</v>
      </c>
      <c r="X1234" s="4" t="str">
        <f t="shared" si="195"/>
        <v>2002</v>
      </c>
      <c r="Y1234" s="6">
        <f t="shared" si="196"/>
        <v>2002</v>
      </c>
      <c r="Z1234" s="4" t="str">
        <f t="shared" si="197"/>
        <v>21</v>
      </c>
      <c r="AA1234" s="6">
        <f t="shared" si="198"/>
        <v>21</v>
      </c>
      <c r="AB1234" t="str">
        <f t="shared" si="199"/>
        <v>Monday</v>
      </c>
    </row>
    <row r="1235" spans="1:28" x14ac:dyDescent="0.25">
      <c r="A1235" s="3" t="s">
        <v>3097</v>
      </c>
      <c r="B1235" t="s">
        <v>3098</v>
      </c>
      <c r="C1235" s="3" t="s">
        <v>3098</v>
      </c>
      <c r="D1235" s="6">
        <v>0</v>
      </c>
      <c r="E1235" s="6">
        <v>98</v>
      </c>
      <c r="F1235" s="6">
        <f t="shared" si="190"/>
        <v>1</v>
      </c>
      <c r="G1235" s="6">
        <f t="shared" si="191"/>
        <v>38</v>
      </c>
      <c r="H1235" s="6" t="str" cm="1">
        <f t="array" ref="H1235">_xlfn.IFS(E1235&lt;=80,"Series",E1235&lt;=120,"TV Movie",E1235&gt;120,"Long Movie")</f>
        <v>TV Movie</v>
      </c>
      <c r="I1235" t="s">
        <v>83</v>
      </c>
      <c r="J1235" t="s">
        <v>5802</v>
      </c>
      <c r="K1235" t="s">
        <v>5802</v>
      </c>
      <c r="L1235" s="5">
        <v>6.2</v>
      </c>
      <c r="M1235" t="str" cm="1">
        <f t="array" ref="M1235">_xlfn.IFS(L1235&lt;=2,"Flop",L1235&lt;=5,"Average",L1235&lt;=7,"Hit",L1235&lt;=9,"Superhit",L1235&gt;9,"BlockBuster")</f>
        <v>Hit</v>
      </c>
      <c r="N1235" s="6">
        <v>150320</v>
      </c>
      <c r="O1235" s="6" t="str" cm="1">
        <f t="array" ref="O1235">_xlfn.IFS(N1235&lt;=100000,"Low",N1235&lt;=500000,"Median",N1235&lt;=1500000,"High",N1235&gt;1500000,"Very High")</f>
        <v>Median</v>
      </c>
      <c r="P1235">
        <v>9500000</v>
      </c>
      <c r="Q1235">
        <v>107363905</v>
      </c>
      <c r="R1235">
        <f t="shared" si="192"/>
        <v>97863905</v>
      </c>
      <c r="S1235" t="str">
        <f t="shared" si="193"/>
        <v>Profit</v>
      </c>
      <c r="T1235" s="1">
        <v>37909</v>
      </c>
      <c r="U1235" t="s">
        <v>3099</v>
      </c>
      <c r="V1235" s="14">
        <v>37909</v>
      </c>
      <c r="W1235" t="str">
        <f t="shared" si="194"/>
        <v>October</v>
      </c>
      <c r="X1235" s="4" t="str">
        <f t="shared" si="195"/>
        <v>2003</v>
      </c>
      <c r="Y1235" s="6">
        <f t="shared" si="196"/>
        <v>2003</v>
      </c>
      <c r="Z1235" s="4" t="str">
        <f t="shared" si="197"/>
        <v>15</v>
      </c>
      <c r="AA1235" s="6">
        <f t="shared" si="198"/>
        <v>15</v>
      </c>
      <c r="AB1235" t="str">
        <f t="shared" si="199"/>
        <v>Wednesday</v>
      </c>
    </row>
    <row r="1236" spans="1:28" x14ac:dyDescent="0.25">
      <c r="A1236" s="3" t="s">
        <v>3100</v>
      </c>
      <c r="B1236" t="s">
        <v>3101</v>
      </c>
      <c r="C1236" s="3" t="s">
        <v>3101</v>
      </c>
      <c r="D1236" s="6">
        <v>0</v>
      </c>
      <c r="E1236" s="6">
        <v>114</v>
      </c>
      <c r="F1236" s="6">
        <f t="shared" si="190"/>
        <v>1</v>
      </c>
      <c r="G1236" s="6">
        <f t="shared" si="191"/>
        <v>54</v>
      </c>
      <c r="H1236" s="6" t="str" cm="1">
        <f t="array" ref="H1236">_xlfn.IFS(E1236&lt;=80,"Series",E1236&lt;=120,"TV Movie",E1236&gt;120,"Long Movie")</f>
        <v>TV Movie</v>
      </c>
      <c r="I1236" t="s">
        <v>145</v>
      </c>
      <c r="J1236" t="s">
        <v>8166</v>
      </c>
      <c r="K1236" t="s">
        <v>8157</v>
      </c>
      <c r="L1236" s="5">
        <v>6.9</v>
      </c>
      <c r="M1236" t="str" cm="1">
        <f t="array" ref="M1236">_xlfn.IFS(L1236&lt;=2,"Flop",L1236&lt;=5,"Average",L1236&lt;=7,"Hit",L1236&lt;=9,"Superhit",L1236&gt;9,"BlockBuster")</f>
        <v>Hit</v>
      </c>
      <c r="N1236" s="6">
        <v>58068</v>
      </c>
      <c r="O1236" s="6" t="str" cm="1">
        <f t="array" ref="O1236">_xlfn.IFS(N1236&lt;=100000,"Low",N1236&lt;=500000,"Median",N1236&lt;=1500000,"High",N1236&gt;1500000,"Very High")</f>
        <v>Low</v>
      </c>
      <c r="P1236">
        <v>30000000</v>
      </c>
      <c r="Q1236">
        <v>21741598</v>
      </c>
      <c r="R1236">
        <f t="shared" si="192"/>
        <v>-8258402</v>
      </c>
      <c r="S1236" t="str">
        <f t="shared" si="193"/>
        <v>Loss</v>
      </c>
      <c r="T1236" s="1">
        <v>38172</v>
      </c>
      <c r="U1236" t="s">
        <v>3102</v>
      </c>
      <c r="V1236" s="14">
        <v>38172</v>
      </c>
      <c r="W1236" t="str">
        <f t="shared" si="194"/>
        <v>July</v>
      </c>
      <c r="X1236" s="4" t="str">
        <f t="shared" si="195"/>
        <v>2004</v>
      </c>
      <c r="Y1236" s="6">
        <f t="shared" si="196"/>
        <v>2004</v>
      </c>
      <c r="Z1236" s="4" t="str">
        <f t="shared" si="197"/>
        <v>4</v>
      </c>
      <c r="AA1236" s="6">
        <f t="shared" si="198"/>
        <v>4</v>
      </c>
      <c r="AB1236" t="str">
        <f t="shared" si="199"/>
        <v>Sunday</v>
      </c>
    </row>
    <row r="1237" spans="1:28" x14ac:dyDescent="0.25">
      <c r="A1237" s="3" t="s">
        <v>3103</v>
      </c>
      <c r="B1237" t="s">
        <v>3104</v>
      </c>
      <c r="C1237" s="3" t="s">
        <v>3104</v>
      </c>
      <c r="D1237" s="6">
        <v>0</v>
      </c>
      <c r="E1237" s="6">
        <v>117</v>
      </c>
      <c r="F1237" s="6">
        <f t="shared" si="190"/>
        <v>1</v>
      </c>
      <c r="G1237" s="6">
        <f t="shared" si="191"/>
        <v>57</v>
      </c>
      <c r="H1237" s="6" t="str" cm="1">
        <f t="array" ref="H1237">_xlfn.IFS(E1237&lt;=80,"Series",E1237&lt;=120,"TV Movie",E1237&gt;120,"Long Movie")</f>
        <v>TV Movie</v>
      </c>
      <c r="I1237" t="s">
        <v>5529</v>
      </c>
      <c r="J1237" t="s">
        <v>8158</v>
      </c>
      <c r="K1237" t="s">
        <v>8156</v>
      </c>
      <c r="L1237" s="5">
        <v>5.5</v>
      </c>
      <c r="M1237" t="str" cm="1">
        <f t="array" ref="M1237">_xlfn.IFS(L1237&lt;=2,"Flop",L1237&lt;=5,"Average",L1237&lt;=7,"Hit",L1237&lt;=9,"Superhit",L1237&gt;9,"BlockBuster")</f>
        <v>Hit</v>
      </c>
      <c r="N1237" s="6">
        <v>143171</v>
      </c>
      <c r="O1237" s="6" t="str" cm="1">
        <f t="array" ref="O1237">_xlfn.IFS(N1237&lt;=100000,"Low",N1237&lt;=500000,"Median",N1237&lt;=1500000,"High",N1237&gt;1500000,"Very High")</f>
        <v>Median</v>
      </c>
      <c r="P1237">
        <v>95000000</v>
      </c>
      <c r="Q1237">
        <v>160099222</v>
      </c>
      <c r="R1237">
        <f t="shared" si="192"/>
        <v>65099222</v>
      </c>
      <c r="S1237" t="str">
        <f t="shared" si="193"/>
        <v>Profit</v>
      </c>
      <c r="T1237" s="1">
        <v>37823</v>
      </c>
      <c r="U1237" t="s">
        <v>1375</v>
      </c>
      <c r="V1237" s="14">
        <v>37823</v>
      </c>
      <c r="W1237" t="str">
        <f t="shared" si="194"/>
        <v>July</v>
      </c>
      <c r="X1237" s="4" t="str">
        <f t="shared" si="195"/>
        <v>2003</v>
      </c>
      <c r="Y1237" s="6">
        <f t="shared" si="196"/>
        <v>2003</v>
      </c>
      <c r="Z1237" s="4" t="str">
        <f t="shared" si="197"/>
        <v>21</v>
      </c>
      <c r="AA1237" s="6">
        <f t="shared" si="198"/>
        <v>21</v>
      </c>
      <c r="AB1237" t="str">
        <f t="shared" si="199"/>
        <v>Monday</v>
      </c>
    </row>
    <row r="1238" spans="1:28" x14ac:dyDescent="0.25">
      <c r="A1238" s="3" t="s">
        <v>3105</v>
      </c>
      <c r="B1238" t="s">
        <v>3106</v>
      </c>
      <c r="C1238" s="3" t="s">
        <v>3106</v>
      </c>
      <c r="D1238" s="6">
        <v>0</v>
      </c>
      <c r="E1238" s="6">
        <v>154</v>
      </c>
      <c r="F1238" s="6">
        <f t="shared" si="190"/>
        <v>2</v>
      </c>
      <c r="G1238" s="6">
        <f t="shared" si="191"/>
        <v>34</v>
      </c>
      <c r="H1238" s="6" t="str" cm="1">
        <f t="array" ref="H1238">_xlfn.IFS(E1238&lt;=80,"Series",E1238&lt;=120,"TV Movie",E1238&gt;120,"Long Movie")</f>
        <v>Long Movie</v>
      </c>
      <c r="I1238" t="s">
        <v>5529</v>
      </c>
      <c r="J1238" t="s">
        <v>145</v>
      </c>
      <c r="K1238" t="s">
        <v>5802</v>
      </c>
      <c r="L1238" s="5">
        <v>7.8</v>
      </c>
      <c r="M1238" t="str" cm="1">
        <f t="array" ref="M1238">_xlfn.IFS(L1238&lt;=2,"Flop",L1238&lt;=5,"Average",L1238&lt;=7,"Hit",L1238&lt;=9,"Superhit",L1238&gt;9,"BlockBuster")</f>
        <v>Superhit</v>
      </c>
      <c r="N1238" s="6">
        <v>461081</v>
      </c>
      <c r="O1238" s="6" t="str" cm="1">
        <f t="array" ref="O1238">_xlfn.IFS(N1238&lt;=100000,"Low",N1238&lt;=500000,"Median",N1238&lt;=1500000,"High",N1238&gt;1500000,"Very High")</f>
        <v>Median</v>
      </c>
      <c r="P1238">
        <v>140000000</v>
      </c>
      <c r="Q1238">
        <v>454627263</v>
      </c>
      <c r="R1238">
        <f t="shared" si="192"/>
        <v>314627263</v>
      </c>
      <c r="S1238" t="str">
        <f t="shared" si="193"/>
        <v>Profit</v>
      </c>
      <c r="T1238" s="1">
        <v>37947</v>
      </c>
      <c r="U1238" t="s">
        <v>869</v>
      </c>
      <c r="V1238" s="14">
        <v>37947</v>
      </c>
      <c r="W1238" t="str">
        <f t="shared" si="194"/>
        <v>November</v>
      </c>
      <c r="X1238" s="4" t="str">
        <f t="shared" si="195"/>
        <v>2003</v>
      </c>
      <c r="Y1238" s="6">
        <f t="shared" si="196"/>
        <v>2003</v>
      </c>
      <c r="Z1238" s="4" t="str">
        <f t="shared" si="197"/>
        <v>22</v>
      </c>
      <c r="AA1238" s="6">
        <f t="shared" si="198"/>
        <v>22</v>
      </c>
      <c r="AB1238" t="str">
        <f t="shared" si="199"/>
        <v>Saturday</v>
      </c>
    </row>
    <row r="1239" spans="1:28" x14ac:dyDescent="0.25">
      <c r="A1239" s="3" t="s">
        <v>3107</v>
      </c>
      <c r="B1239" t="s">
        <v>3108</v>
      </c>
      <c r="C1239" s="3" t="s">
        <v>3108</v>
      </c>
      <c r="D1239" s="6">
        <v>0</v>
      </c>
      <c r="E1239" s="6">
        <v>116</v>
      </c>
      <c r="F1239" s="6">
        <f t="shared" si="190"/>
        <v>1</v>
      </c>
      <c r="G1239" s="6">
        <f t="shared" si="191"/>
        <v>56</v>
      </c>
      <c r="H1239" s="6" t="str" cm="1">
        <f t="array" ref="H1239">_xlfn.IFS(E1239&lt;=80,"Series",E1239&lt;=120,"TV Movie",E1239&gt;120,"Long Movie")</f>
        <v>TV Movie</v>
      </c>
      <c r="I1239" t="s">
        <v>132</v>
      </c>
      <c r="J1239" t="s">
        <v>8162</v>
      </c>
      <c r="K1239" t="s">
        <v>145</v>
      </c>
      <c r="L1239" s="5">
        <v>7.3</v>
      </c>
      <c r="M1239" t="str" cm="1">
        <f t="array" ref="M1239">_xlfn.IFS(L1239&lt;=2,"Flop",L1239&lt;=5,"Average",L1239&lt;=7,"Hit",L1239&lt;=9,"Superhit",L1239&gt;9,"BlockBuster")</f>
        <v>Superhit</v>
      </c>
      <c r="N1239" s="6">
        <v>136075</v>
      </c>
      <c r="O1239" s="6" t="str" cm="1">
        <f t="array" ref="O1239">_xlfn.IFS(N1239&lt;=100000,"Low",N1239&lt;=500000,"Median",N1239&lt;=1500000,"High",N1239&gt;1500000,"Very High")</f>
        <v>Median</v>
      </c>
      <c r="P1239">
        <v>62000000</v>
      </c>
      <c r="Q1239">
        <v>65565672</v>
      </c>
      <c r="R1239">
        <f t="shared" si="192"/>
        <v>3565672</v>
      </c>
      <c r="S1239" t="str">
        <f t="shared" si="193"/>
        <v>Profit</v>
      </c>
      <c r="T1239" s="1">
        <v>37866</v>
      </c>
      <c r="U1239" t="s">
        <v>236</v>
      </c>
      <c r="V1239" s="14">
        <v>37866</v>
      </c>
      <c r="W1239" t="str">
        <f t="shared" si="194"/>
        <v>September</v>
      </c>
      <c r="X1239" s="4" t="str">
        <f t="shared" si="195"/>
        <v>2003</v>
      </c>
      <c r="Y1239" s="6">
        <f t="shared" si="196"/>
        <v>2003</v>
      </c>
      <c r="Z1239" s="4" t="str">
        <f t="shared" si="197"/>
        <v>2</v>
      </c>
      <c r="AA1239" s="6">
        <f t="shared" si="198"/>
        <v>2</v>
      </c>
      <c r="AB1239" t="str">
        <f t="shared" si="199"/>
        <v>Tuesday</v>
      </c>
    </row>
    <row r="1240" spans="1:28" x14ac:dyDescent="0.25">
      <c r="A1240" s="3" t="s">
        <v>3109</v>
      </c>
      <c r="B1240" t="s">
        <v>3110</v>
      </c>
      <c r="C1240" s="3" t="s">
        <v>3110</v>
      </c>
      <c r="D1240" s="6">
        <v>0</v>
      </c>
      <c r="E1240" s="6">
        <v>143</v>
      </c>
      <c r="F1240" s="6">
        <f t="shared" si="190"/>
        <v>2</v>
      </c>
      <c r="G1240" s="6">
        <f t="shared" si="191"/>
        <v>23</v>
      </c>
      <c r="H1240" s="6" t="str" cm="1">
        <f t="array" ref="H1240">_xlfn.IFS(E1240&lt;=80,"Series",E1240&lt;=120,"TV Movie",E1240&gt;120,"Long Movie")</f>
        <v>Long Movie</v>
      </c>
      <c r="I1240" t="s">
        <v>5529</v>
      </c>
      <c r="J1240" t="s">
        <v>8158</v>
      </c>
      <c r="K1240" t="s">
        <v>8156</v>
      </c>
      <c r="L1240" s="5">
        <v>8.1</v>
      </c>
      <c r="M1240" t="str" cm="1">
        <f t="array" ref="M1240">_xlfn.IFS(L1240&lt;=2,"Flop",L1240&lt;=5,"Average",L1240&lt;=7,"Hit",L1240&lt;=9,"Superhit",L1240&gt;9,"BlockBuster")</f>
        <v>Superhit</v>
      </c>
      <c r="N1240" s="6">
        <v>1181496</v>
      </c>
      <c r="O1240" s="6" t="str" cm="1">
        <f t="array" ref="O1240">_xlfn.IFS(N1240&lt;=100000,"Low",N1240&lt;=500000,"Median",N1240&lt;=1500000,"High",N1240&gt;1500000,"Very High")</f>
        <v>High</v>
      </c>
      <c r="P1240">
        <v>140000000</v>
      </c>
      <c r="Q1240">
        <v>654264015</v>
      </c>
      <c r="R1240">
        <f t="shared" si="192"/>
        <v>514264015</v>
      </c>
      <c r="S1240" t="str">
        <f t="shared" si="193"/>
        <v>Profit</v>
      </c>
      <c r="T1240" s="1">
        <v>37800</v>
      </c>
      <c r="U1240" t="s">
        <v>1818</v>
      </c>
      <c r="V1240" s="14">
        <v>37800</v>
      </c>
      <c r="W1240" t="str">
        <f t="shared" si="194"/>
        <v>June</v>
      </c>
      <c r="X1240" s="4" t="str">
        <f t="shared" si="195"/>
        <v>2003</v>
      </c>
      <c r="Y1240" s="6">
        <f t="shared" si="196"/>
        <v>2003</v>
      </c>
      <c r="Z1240" s="4" t="str">
        <f t="shared" si="197"/>
        <v>28</v>
      </c>
      <c r="AA1240" s="6">
        <f t="shared" si="198"/>
        <v>28</v>
      </c>
      <c r="AB1240" t="str">
        <f t="shared" si="199"/>
        <v>Saturday</v>
      </c>
    </row>
    <row r="1241" spans="1:28" x14ac:dyDescent="0.25">
      <c r="A1241" s="3" t="s">
        <v>3111</v>
      </c>
      <c r="B1241" t="s">
        <v>3112</v>
      </c>
      <c r="C1241" s="3" t="s">
        <v>3112</v>
      </c>
      <c r="D1241" s="6">
        <v>0</v>
      </c>
      <c r="E1241" s="6">
        <v>138</v>
      </c>
      <c r="F1241" s="6">
        <f t="shared" si="190"/>
        <v>2</v>
      </c>
      <c r="G1241" s="6">
        <f t="shared" si="191"/>
        <v>18</v>
      </c>
      <c r="H1241" s="6" t="str" cm="1">
        <f t="array" ref="H1241">_xlfn.IFS(E1241&lt;=80,"Series",E1241&lt;=120,"TV Movie",E1241&gt;120,"Long Movie")</f>
        <v>Long Movie</v>
      </c>
      <c r="I1241" t="s">
        <v>8162</v>
      </c>
      <c r="J1241" t="s">
        <v>145</v>
      </c>
      <c r="K1241" t="s">
        <v>8166</v>
      </c>
      <c r="L1241" s="5">
        <v>7.9</v>
      </c>
      <c r="M1241" t="str" cm="1">
        <f t="array" ref="M1241">_xlfn.IFS(L1241&lt;=2,"Flop",L1241&lt;=5,"Average",L1241&lt;=7,"Hit",L1241&lt;=9,"Superhit",L1241&gt;9,"BlockBuster")</f>
        <v>Superhit</v>
      </c>
      <c r="N1241" s="6">
        <v>475435</v>
      </c>
      <c r="O1241" s="6" t="str" cm="1">
        <f t="array" ref="O1241">_xlfn.IFS(N1241&lt;=100000,"Low",N1241&lt;=500000,"Median",N1241&lt;=1500000,"High",N1241&gt;1500000,"Very High")</f>
        <v>Median</v>
      </c>
      <c r="P1241">
        <v>25000000</v>
      </c>
      <c r="Q1241">
        <v>156595191</v>
      </c>
      <c r="R1241">
        <f t="shared" si="192"/>
        <v>131595191</v>
      </c>
      <c r="S1241" t="str">
        <f t="shared" si="193"/>
        <v>Profit</v>
      </c>
      <c r="T1241" s="1">
        <v>37764</v>
      </c>
      <c r="U1241" t="s">
        <v>69</v>
      </c>
      <c r="V1241" s="14">
        <v>37764</v>
      </c>
      <c r="W1241" t="str">
        <f t="shared" si="194"/>
        <v>May</v>
      </c>
      <c r="X1241" s="4" t="str">
        <f t="shared" si="195"/>
        <v>2003</v>
      </c>
      <c r="Y1241" s="6">
        <f t="shared" si="196"/>
        <v>2003</v>
      </c>
      <c r="Z1241" s="4" t="str">
        <f t="shared" si="197"/>
        <v>23</v>
      </c>
      <c r="AA1241" s="6">
        <f t="shared" si="198"/>
        <v>23</v>
      </c>
      <c r="AB1241" t="str">
        <f t="shared" si="199"/>
        <v>Friday</v>
      </c>
    </row>
    <row r="1242" spans="1:28" x14ac:dyDescent="0.25">
      <c r="A1242" s="3" t="s">
        <v>3113</v>
      </c>
      <c r="B1242" t="s">
        <v>3114</v>
      </c>
      <c r="C1242" s="3" t="s">
        <v>3114</v>
      </c>
      <c r="D1242" s="6">
        <v>0</v>
      </c>
      <c r="E1242" s="6">
        <v>83</v>
      </c>
      <c r="F1242" s="6">
        <f t="shared" si="190"/>
        <v>1</v>
      </c>
      <c r="G1242" s="6">
        <f t="shared" si="191"/>
        <v>23</v>
      </c>
      <c r="H1242" s="6" t="str" cm="1">
        <f t="array" ref="H1242">_xlfn.IFS(E1242&lt;=80,"Series",E1242&lt;=120,"TV Movie",E1242&gt;120,"Long Movie")</f>
        <v>TV Movie</v>
      </c>
      <c r="I1242" t="s">
        <v>8158</v>
      </c>
      <c r="J1242" t="s">
        <v>8159</v>
      </c>
      <c r="K1242" t="s">
        <v>132</v>
      </c>
      <c r="L1242" s="5">
        <v>6.7</v>
      </c>
      <c r="M1242" t="str" cm="1">
        <f t="array" ref="M1242">_xlfn.IFS(L1242&lt;=2,"Flop",L1242&lt;=5,"Average",L1242&lt;=7,"Hit",L1242&lt;=9,"Superhit",L1242&gt;9,"BlockBuster")</f>
        <v>Hit</v>
      </c>
      <c r="N1242" s="6">
        <v>186125</v>
      </c>
      <c r="O1242" s="6" t="str" cm="1">
        <f t="array" ref="O1242">_xlfn.IFS(N1242&lt;=100000,"Low",N1242&lt;=500000,"Median",N1242&lt;=1500000,"High",N1242&gt;1500000,"Very High")</f>
        <v>Median</v>
      </c>
      <c r="P1242">
        <v>80000000</v>
      </c>
      <c r="Q1242">
        <v>339795890</v>
      </c>
      <c r="R1242">
        <f t="shared" si="192"/>
        <v>259795890</v>
      </c>
      <c r="S1242" t="str">
        <f t="shared" si="193"/>
        <v>Profit</v>
      </c>
      <c r="T1242" s="1">
        <v>38829</v>
      </c>
      <c r="U1242" t="s">
        <v>3115</v>
      </c>
      <c r="V1242" s="14">
        <v>38829</v>
      </c>
      <c r="W1242" t="str">
        <f t="shared" si="194"/>
        <v>April</v>
      </c>
      <c r="X1242" s="4" t="str">
        <f t="shared" si="195"/>
        <v>2006</v>
      </c>
      <c r="Y1242" s="6">
        <f t="shared" si="196"/>
        <v>2006</v>
      </c>
      <c r="Z1242" s="4" t="str">
        <f t="shared" si="197"/>
        <v>22</v>
      </c>
      <c r="AA1242" s="6">
        <f t="shared" si="198"/>
        <v>22</v>
      </c>
      <c r="AB1242" t="str">
        <f t="shared" si="199"/>
        <v>Saturday</v>
      </c>
    </row>
    <row r="1243" spans="1:28" x14ac:dyDescent="0.25">
      <c r="A1243" s="3" t="s">
        <v>3116</v>
      </c>
      <c r="B1243" t="s">
        <v>3117</v>
      </c>
      <c r="C1243" s="3" t="s">
        <v>3117</v>
      </c>
      <c r="D1243" s="6">
        <v>0</v>
      </c>
      <c r="E1243" s="6">
        <v>111</v>
      </c>
      <c r="F1243" s="6">
        <f t="shared" si="190"/>
        <v>1</v>
      </c>
      <c r="G1243" s="6">
        <f t="shared" si="191"/>
        <v>51</v>
      </c>
      <c r="H1243" s="6" t="str" cm="1">
        <f t="array" ref="H1243">_xlfn.IFS(E1243&lt;=80,"Series",E1243&lt;=120,"TV Movie",E1243&gt;120,"Long Movie")</f>
        <v>TV Movie</v>
      </c>
      <c r="I1243" t="s">
        <v>132</v>
      </c>
      <c r="J1243" t="s">
        <v>145</v>
      </c>
      <c r="K1243" t="s">
        <v>8163</v>
      </c>
      <c r="L1243" s="5">
        <v>7.5</v>
      </c>
      <c r="M1243" t="str" cm="1">
        <f t="array" ref="M1243">_xlfn.IFS(L1243&lt;=2,"Flop",L1243&lt;=5,"Average",L1243&lt;=7,"Hit",L1243&lt;=9,"Superhit",L1243&gt;9,"BlockBuster")</f>
        <v>Superhit</v>
      </c>
      <c r="N1243" s="6">
        <v>60308</v>
      </c>
      <c r="O1243" s="6" t="str" cm="1">
        <f t="array" ref="O1243">_xlfn.IFS(N1243&lt;=100000,"Low",N1243&lt;=500000,"Median",N1243&lt;=1500000,"High",N1243&gt;1500000,"Very High")</f>
        <v>Low</v>
      </c>
      <c r="P1243">
        <v>30000000</v>
      </c>
      <c r="Q1243">
        <v>48260279</v>
      </c>
      <c r="R1243">
        <f t="shared" si="192"/>
        <v>18260279</v>
      </c>
      <c r="S1243" t="str">
        <f t="shared" si="193"/>
        <v>Profit</v>
      </c>
      <c r="T1243" s="1">
        <v>37869</v>
      </c>
      <c r="U1243" t="s">
        <v>3118</v>
      </c>
      <c r="V1243" s="14">
        <v>37869</v>
      </c>
      <c r="W1243" t="str">
        <f t="shared" si="194"/>
        <v>September</v>
      </c>
      <c r="X1243" s="4" t="str">
        <f t="shared" si="195"/>
        <v>2003</v>
      </c>
      <c r="Y1243" s="6">
        <f t="shared" si="196"/>
        <v>2003</v>
      </c>
      <c r="Z1243" s="4" t="str">
        <f t="shared" si="197"/>
        <v>5</v>
      </c>
      <c r="AA1243" s="6">
        <f t="shared" si="198"/>
        <v>5</v>
      </c>
      <c r="AB1243" t="str">
        <f t="shared" si="199"/>
        <v>Friday</v>
      </c>
    </row>
    <row r="1244" spans="1:28" x14ac:dyDescent="0.25">
      <c r="A1244" s="3" t="s">
        <v>3119</v>
      </c>
      <c r="B1244" t="s">
        <v>3120</v>
      </c>
      <c r="C1244" s="3" t="s">
        <v>3120</v>
      </c>
      <c r="D1244" s="6">
        <v>0</v>
      </c>
      <c r="E1244" s="6">
        <v>93</v>
      </c>
      <c r="F1244" s="6">
        <f t="shared" si="190"/>
        <v>1</v>
      </c>
      <c r="G1244" s="6">
        <f t="shared" si="191"/>
        <v>33</v>
      </c>
      <c r="H1244" s="6" t="str" cm="1">
        <f t="array" ref="H1244">_xlfn.IFS(E1244&lt;=80,"Series",E1244&lt;=120,"TV Movie",E1244&gt;120,"Long Movie")</f>
        <v>TV Movie</v>
      </c>
      <c r="I1244" t="s">
        <v>132</v>
      </c>
      <c r="J1244" t="s">
        <v>83</v>
      </c>
      <c r="K1244" t="s">
        <v>8161</v>
      </c>
      <c r="L1244" s="5">
        <v>5.3</v>
      </c>
      <c r="M1244" t="str" cm="1">
        <f t="array" ref="M1244">_xlfn.IFS(L1244&lt;=2,"Flop",L1244&lt;=5,"Average",L1244&lt;=7,"Hit",L1244&lt;=9,"Superhit",L1244&gt;9,"BlockBuster")</f>
        <v>Hit</v>
      </c>
      <c r="N1244" s="6">
        <v>68839</v>
      </c>
      <c r="O1244" s="6" t="str" cm="1">
        <f t="array" ref="O1244">_xlfn.IFS(N1244&lt;=100000,"Low",N1244&lt;=500000,"Median",N1244&lt;=1500000,"High",N1244&gt;1500000,"Very High")</f>
        <v>Low</v>
      </c>
      <c r="P1244">
        <v>90000000</v>
      </c>
      <c r="Q1244">
        <v>103370127</v>
      </c>
      <c r="R1244">
        <f t="shared" si="192"/>
        <v>13370127</v>
      </c>
      <c r="S1244" t="str">
        <f t="shared" si="193"/>
        <v>Profit</v>
      </c>
      <c r="T1244" s="1">
        <v>38144</v>
      </c>
      <c r="U1244" t="s">
        <v>648</v>
      </c>
      <c r="V1244" s="14">
        <v>38144</v>
      </c>
      <c r="W1244" t="str">
        <f t="shared" si="194"/>
        <v>June</v>
      </c>
      <c r="X1244" s="4" t="str">
        <f t="shared" si="195"/>
        <v>2004</v>
      </c>
      <c r="Y1244" s="6">
        <f t="shared" si="196"/>
        <v>2004</v>
      </c>
      <c r="Z1244" s="4" t="str">
        <f t="shared" si="197"/>
        <v>6</v>
      </c>
      <c r="AA1244" s="6">
        <f t="shared" si="198"/>
        <v>6</v>
      </c>
      <c r="AB1244" t="str">
        <f t="shared" si="199"/>
        <v>Sunday</v>
      </c>
    </row>
    <row r="1245" spans="1:28" x14ac:dyDescent="0.25">
      <c r="A1245" s="3" t="s">
        <v>3121</v>
      </c>
      <c r="B1245" t="s">
        <v>3122</v>
      </c>
      <c r="C1245" s="3" t="s">
        <v>3122</v>
      </c>
      <c r="D1245" s="6">
        <v>0</v>
      </c>
      <c r="E1245" s="6">
        <v>98</v>
      </c>
      <c r="F1245" s="6">
        <f t="shared" si="190"/>
        <v>1</v>
      </c>
      <c r="G1245" s="6">
        <f t="shared" si="191"/>
        <v>38</v>
      </c>
      <c r="H1245" s="6" t="str" cm="1">
        <f t="array" ref="H1245">_xlfn.IFS(E1245&lt;=80,"Series",E1245&lt;=120,"TV Movie",E1245&gt;120,"Long Movie")</f>
        <v>TV Movie</v>
      </c>
      <c r="I1245" t="s">
        <v>132</v>
      </c>
      <c r="J1245" t="s">
        <v>8162</v>
      </c>
      <c r="K1245" t="s">
        <v>3857</v>
      </c>
      <c r="L1245" s="5">
        <v>5.5</v>
      </c>
      <c r="M1245" t="str" cm="1">
        <f t="array" ref="M1245">_xlfn.IFS(L1245&lt;=2,"Flop",L1245&lt;=5,"Average",L1245&lt;=7,"Hit",L1245&lt;=9,"Superhit",L1245&gt;9,"BlockBuster")</f>
        <v>Hit</v>
      </c>
      <c r="N1245" s="6">
        <v>58022</v>
      </c>
      <c r="O1245" s="6" t="str" cm="1">
        <f t="array" ref="O1245">_xlfn.IFS(N1245&lt;=100000,"Low",N1245&lt;=500000,"Median",N1245&lt;=1500000,"High",N1245&gt;1500000,"Very High")</f>
        <v>Low</v>
      </c>
      <c r="P1245">
        <v>40000000</v>
      </c>
      <c r="Q1245">
        <v>26170671</v>
      </c>
      <c r="R1245">
        <f t="shared" si="192"/>
        <v>-13829329</v>
      </c>
      <c r="S1245" t="str">
        <f t="shared" si="193"/>
        <v>Loss</v>
      </c>
      <c r="T1245" s="1">
        <v>38084</v>
      </c>
      <c r="U1245" t="s">
        <v>662</v>
      </c>
      <c r="V1245" s="14">
        <v>38084</v>
      </c>
      <c r="W1245" t="str">
        <f t="shared" si="194"/>
        <v>April</v>
      </c>
      <c r="X1245" s="4" t="str">
        <f t="shared" si="195"/>
        <v>2004</v>
      </c>
      <c r="Y1245" s="6">
        <f t="shared" si="196"/>
        <v>2004</v>
      </c>
      <c r="Z1245" s="4" t="str">
        <f t="shared" si="197"/>
        <v>7</v>
      </c>
      <c r="AA1245" s="6">
        <f t="shared" si="198"/>
        <v>7</v>
      </c>
      <c r="AB1245" t="str">
        <f t="shared" si="199"/>
        <v>Wednesday</v>
      </c>
    </row>
    <row r="1246" spans="1:28" x14ac:dyDescent="0.25">
      <c r="A1246" s="3" t="s">
        <v>3123</v>
      </c>
      <c r="B1246" t="s">
        <v>3124</v>
      </c>
      <c r="C1246" s="3" t="s">
        <v>3124</v>
      </c>
      <c r="D1246" s="6">
        <v>0</v>
      </c>
      <c r="E1246" s="6">
        <v>120</v>
      </c>
      <c r="F1246" s="6">
        <f t="shared" si="190"/>
        <v>2</v>
      </c>
      <c r="G1246" s="6">
        <f t="shared" si="191"/>
        <v>0</v>
      </c>
      <c r="H1246" s="6" t="str" cm="1">
        <f t="array" ref="H1246">_xlfn.IFS(E1246&lt;=80,"Series",E1246&lt;=120,"TV Movie",E1246&gt;120,"Long Movie")</f>
        <v>TV Movie</v>
      </c>
      <c r="I1246" t="s">
        <v>5529</v>
      </c>
      <c r="J1246" t="s">
        <v>8158</v>
      </c>
      <c r="K1246" t="s">
        <v>132</v>
      </c>
      <c r="L1246" s="5">
        <v>5.8</v>
      </c>
      <c r="M1246" t="str" cm="1">
        <f t="array" ref="M1246">_xlfn.IFS(L1246&lt;=2,"Flop",L1246&lt;=5,"Average",L1246&lt;=7,"Hit",L1246&lt;=9,"Superhit",L1246&gt;9,"BlockBuster")</f>
        <v>Hit</v>
      </c>
      <c r="N1246" s="6">
        <v>93521</v>
      </c>
      <c r="O1246" s="6" t="str" cm="1">
        <f t="array" ref="O1246">_xlfn.IFS(N1246&lt;=100000,"Low",N1246&lt;=500000,"Median",N1246&lt;=1500000,"High",N1246&gt;1500000,"Very High")</f>
        <v>Low</v>
      </c>
      <c r="P1246">
        <v>110000000</v>
      </c>
      <c r="Q1246">
        <v>72178895</v>
      </c>
      <c r="R1246">
        <f t="shared" si="192"/>
        <v>-37821105</v>
      </c>
      <c r="S1246" t="str">
        <f t="shared" si="193"/>
        <v>Loss</v>
      </c>
      <c r="T1246" s="1">
        <v>38151</v>
      </c>
      <c r="U1246" t="s">
        <v>1875</v>
      </c>
      <c r="V1246" s="14">
        <v>38151</v>
      </c>
      <c r="W1246" t="str">
        <f t="shared" si="194"/>
        <v>June</v>
      </c>
      <c r="X1246" s="4" t="str">
        <f t="shared" si="195"/>
        <v>2004</v>
      </c>
      <c r="Y1246" s="6">
        <f t="shared" si="196"/>
        <v>2004</v>
      </c>
      <c r="Z1246" s="4" t="str">
        <f t="shared" si="197"/>
        <v>13</v>
      </c>
      <c r="AA1246" s="6">
        <f t="shared" si="198"/>
        <v>13</v>
      </c>
      <c r="AB1246" t="str">
        <f t="shared" si="199"/>
        <v>Sunday</v>
      </c>
    </row>
    <row r="1247" spans="1:28" x14ac:dyDescent="0.25">
      <c r="A1247" s="3" t="s">
        <v>3125</v>
      </c>
      <c r="B1247" t="s">
        <v>3126</v>
      </c>
      <c r="C1247" s="3" t="s">
        <v>3126</v>
      </c>
      <c r="D1247" s="6">
        <v>0</v>
      </c>
      <c r="E1247" s="6">
        <v>104</v>
      </c>
      <c r="F1247" s="6">
        <f t="shared" si="190"/>
        <v>1</v>
      </c>
      <c r="G1247" s="6">
        <f t="shared" si="191"/>
        <v>44</v>
      </c>
      <c r="H1247" s="6" t="str" cm="1">
        <f t="array" ref="H1247">_xlfn.IFS(E1247&lt;=80,"Series",E1247&lt;=120,"TV Movie",E1247&gt;120,"Long Movie")</f>
        <v>TV Movie</v>
      </c>
      <c r="I1247" t="s">
        <v>5529</v>
      </c>
      <c r="J1247" t="s">
        <v>8162</v>
      </c>
      <c r="K1247" t="s">
        <v>8156</v>
      </c>
      <c r="L1247" s="5">
        <v>3.4</v>
      </c>
      <c r="M1247" t="str" cm="1">
        <f t="array" ref="M1247">_xlfn.IFS(L1247&lt;=2,"Flop",L1247&lt;=5,"Average",L1247&lt;=7,"Hit",L1247&lt;=9,"Superhit",L1247&gt;9,"BlockBuster")</f>
        <v>Average</v>
      </c>
      <c r="N1247" s="6">
        <v>124099</v>
      </c>
      <c r="O1247" s="6" t="str" cm="1">
        <f t="array" ref="O1247">_xlfn.IFS(N1247&lt;=100000,"Low",N1247&lt;=500000,"Median",N1247&lt;=1500000,"High",N1247&gt;1500000,"Very High")</f>
        <v>Median</v>
      </c>
      <c r="P1247">
        <v>100000000</v>
      </c>
      <c r="Q1247">
        <v>82402379</v>
      </c>
      <c r="R1247">
        <f t="shared" si="192"/>
        <v>-17597621</v>
      </c>
      <c r="S1247" t="str">
        <f t="shared" si="193"/>
        <v>Loss</v>
      </c>
      <c r="T1247" s="1">
        <v>38187</v>
      </c>
      <c r="U1247" t="s">
        <v>3127</v>
      </c>
      <c r="V1247" s="14">
        <v>38187</v>
      </c>
      <c r="W1247" t="str">
        <f t="shared" si="194"/>
        <v>July</v>
      </c>
      <c r="X1247" s="4" t="str">
        <f t="shared" si="195"/>
        <v>2004</v>
      </c>
      <c r="Y1247" s="6">
        <f t="shared" si="196"/>
        <v>2004</v>
      </c>
      <c r="Z1247" s="4" t="str">
        <f t="shared" si="197"/>
        <v>19</v>
      </c>
      <c r="AA1247" s="6">
        <f t="shared" si="198"/>
        <v>19</v>
      </c>
      <c r="AB1247" t="str">
        <f t="shared" si="199"/>
        <v>Monday</v>
      </c>
    </row>
    <row r="1248" spans="1:28" x14ac:dyDescent="0.25">
      <c r="A1248" s="3" t="s">
        <v>3128</v>
      </c>
      <c r="B1248" t="s">
        <v>3129</v>
      </c>
      <c r="C1248" s="3" t="s">
        <v>3129</v>
      </c>
      <c r="D1248" s="6">
        <v>0</v>
      </c>
      <c r="E1248" s="6">
        <v>100</v>
      </c>
      <c r="F1248" s="6">
        <f t="shared" si="190"/>
        <v>1</v>
      </c>
      <c r="G1248" s="6">
        <f t="shared" si="191"/>
        <v>40</v>
      </c>
      <c r="H1248" s="6" t="str" cm="1">
        <f t="array" ref="H1248">_xlfn.IFS(E1248&lt;=80,"Series",E1248&lt;=120,"TV Movie",E1248&gt;120,"Long Movie")</f>
        <v>TV Movie</v>
      </c>
      <c r="I1248" t="s">
        <v>8159</v>
      </c>
      <c r="J1248" t="s">
        <v>145</v>
      </c>
      <c r="K1248" t="s">
        <v>8163</v>
      </c>
      <c r="L1248" s="5">
        <v>7.7</v>
      </c>
      <c r="M1248" t="str" cm="1">
        <f t="array" ref="M1248">_xlfn.IFS(L1248&lt;=2,"Flop",L1248&lt;=5,"Average",L1248&lt;=7,"Hit",L1248&lt;=9,"Superhit",L1248&gt;9,"BlockBuster")</f>
        <v>Superhit</v>
      </c>
      <c r="N1248" s="6">
        <v>255803</v>
      </c>
      <c r="O1248" s="6" t="str" cm="1">
        <f t="array" ref="O1248">_xlfn.IFS(N1248&lt;=100000,"Low",N1248&lt;=500000,"Median",N1248&lt;=1500000,"High",N1248&gt;1500000,"Very High")</f>
        <v>Median</v>
      </c>
      <c r="P1248">
        <v>60000000</v>
      </c>
      <c r="Q1248">
        <v>131777210</v>
      </c>
      <c r="R1248">
        <f t="shared" si="192"/>
        <v>71777210</v>
      </c>
      <c r="S1248" t="str">
        <f t="shared" si="193"/>
        <v>Profit</v>
      </c>
      <c r="T1248" s="1">
        <v>39849</v>
      </c>
      <c r="U1248" t="s">
        <v>1242</v>
      </c>
      <c r="V1248" s="14">
        <v>39849</v>
      </c>
      <c r="W1248" t="str">
        <f t="shared" si="194"/>
        <v>February</v>
      </c>
      <c r="X1248" s="4" t="str">
        <f t="shared" si="195"/>
        <v>2009</v>
      </c>
      <c r="Y1248" s="6">
        <f t="shared" si="196"/>
        <v>2009</v>
      </c>
      <c r="Z1248" s="4" t="str">
        <f t="shared" si="197"/>
        <v>5</v>
      </c>
      <c r="AA1248" s="6">
        <f t="shared" si="198"/>
        <v>5</v>
      </c>
      <c r="AB1248" t="str">
        <f t="shared" si="199"/>
        <v>Thursday</v>
      </c>
    </row>
    <row r="1249" spans="1:28" x14ac:dyDescent="0.25">
      <c r="A1249" s="3" t="s">
        <v>3130</v>
      </c>
      <c r="B1249" t="s">
        <v>3131</v>
      </c>
      <c r="C1249" s="3" t="s">
        <v>3131</v>
      </c>
      <c r="D1249" s="6">
        <v>0</v>
      </c>
      <c r="E1249" s="6">
        <v>96</v>
      </c>
      <c r="F1249" s="6">
        <f t="shared" si="190"/>
        <v>1</v>
      </c>
      <c r="G1249" s="6">
        <f t="shared" si="191"/>
        <v>36</v>
      </c>
      <c r="H1249" s="6" t="str" cm="1">
        <f t="array" ref="H1249">_xlfn.IFS(E1249&lt;=80,"Series",E1249&lt;=120,"TV Movie",E1249&gt;120,"Long Movie")</f>
        <v>TV Movie</v>
      </c>
      <c r="I1249" t="s">
        <v>132</v>
      </c>
      <c r="J1249" t="s">
        <v>8163</v>
      </c>
      <c r="K1249" t="s">
        <v>8156</v>
      </c>
      <c r="L1249" s="5">
        <v>6.3</v>
      </c>
      <c r="M1249" t="str" cm="1">
        <f t="array" ref="M1249">_xlfn.IFS(L1249&lt;=2,"Flop",L1249&lt;=5,"Average",L1249&lt;=7,"Hit",L1249&lt;=9,"Superhit",L1249&gt;9,"BlockBuster")</f>
        <v>Hit</v>
      </c>
      <c r="N1249" s="6">
        <v>72728</v>
      </c>
      <c r="O1249" s="6" t="str" cm="1">
        <f t="array" ref="O1249">_xlfn.IFS(N1249&lt;=100000,"Low",N1249&lt;=500000,"Median",N1249&lt;=1500000,"High",N1249&gt;1500000,"Very High")</f>
        <v>Low</v>
      </c>
      <c r="P1249">
        <v>31000000</v>
      </c>
      <c r="Q1249">
        <v>27388767</v>
      </c>
      <c r="R1249">
        <f t="shared" si="192"/>
        <v>-3611233</v>
      </c>
      <c r="S1249" t="str">
        <f t="shared" si="193"/>
        <v>Loss</v>
      </c>
      <c r="T1249" s="1">
        <v>38086</v>
      </c>
      <c r="U1249" t="s">
        <v>3132</v>
      </c>
      <c r="V1249" s="14">
        <v>38086</v>
      </c>
      <c r="W1249" t="str">
        <f t="shared" si="194"/>
        <v>April</v>
      </c>
      <c r="X1249" s="4" t="str">
        <f t="shared" si="195"/>
        <v>2004</v>
      </c>
      <c r="Y1249" s="6">
        <f t="shared" si="196"/>
        <v>2004</v>
      </c>
      <c r="Z1249" s="4" t="str">
        <f t="shared" si="197"/>
        <v>9</v>
      </c>
      <c r="AA1249" s="6">
        <f t="shared" si="198"/>
        <v>9</v>
      </c>
      <c r="AB1249" t="str">
        <f t="shared" si="199"/>
        <v>Friday</v>
      </c>
    </row>
    <row r="1250" spans="1:28" x14ac:dyDescent="0.25">
      <c r="A1250" s="3" t="s">
        <v>3133</v>
      </c>
      <c r="B1250" t="s">
        <v>3134</v>
      </c>
      <c r="C1250" s="3" t="s">
        <v>3134</v>
      </c>
      <c r="D1250" s="6">
        <v>0</v>
      </c>
      <c r="E1250" s="6">
        <v>104</v>
      </c>
      <c r="F1250" s="6">
        <f t="shared" si="190"/>
        <v>1</v>
      </c>
      <c r="G1250" s="6">
        <f t="shared" si="191"/>
        <v>44</v>
      </c>
      <c r="H1250" s="6" t="str" cm="1">
        <f t="array" ref="H1250">_xlfn.IFS(E1250&lt;=80,"Series",E1250&lt;=120,"TV Movie",E1250&gt;120,"Long Movie")</f>
        <v>TV Movie</v>
      </c>
      <c r="I1250" t="s">
        <v>5529</v>
      </c>
      <c r="J1250" t="s">
        <v>8158</v>
      </c>
      <c r="K1250" t="s">
        <v>132</v>
      </c>
      <c r="L1250" s="5">
        <v>6.6</v>
      </c>
      <c r="M1250" t="str" cm="1">
        <f t="array" ref="M1250">_xlfn.IFS(L1250&lt;=2,"Flop",L1250&lt;=5,"Average",L1250&lt;=7,"Hit",L1250&lt;=9,"Superhit",L1250&gt;9,"BlockBuster")</f>
        <v>Hit</v>
      </c>
      <c r="N1250" s="6">
        <v>113505</v>
      </c>
      <c r="O1250" s="6" t="str" cm="1">
        <f t="array" ref="O1250">_xlfn.IFS(N1250&lt;=100000,"Low",N1250&lt;=500000,"Median",N1250&lt;=1500000,"High",N1250&gt;1500000,"Very High")</f>
        <v>Median</v>
      </c>
      <c r="P1250">
        <v>85000000</v>
      </c>
      <c r="Q1250">
        <v>80981914</v>
      </c>
      <c r="R1250">
        <f t="shared" si="192"/>
        <v>-4018086</v>
      </c>
      <c r="S1250" t="str">
        <f t="shared" si="193"/>
        <v>Loss</v>
      </c>
      <c r="T1250" s="1">
        <v>37886</v>
      </c>
      <c r="U1250" t="s">
        <v>3135</v>
      </c>
      <c r="V1250" s="14">
        <v>37886</v>
      </c>
      <c r="W1250" t="str">
        <f t="shared" si="194"/>
        <v>September</v>
      </c>
      <c r="X1250" s="4" t="str">
        <f t="shared" si="195"/>
        <v>2003</v>
      </c>
      <c r="Y1250" s="6">
        <f t="shared" si="196"/>
        <v>2003</v>
      </c>
      <c r="Z1250" s="4" t="str">
        <f t="shared" si="197"/>
        <v>22</v>
      </c>
      <c r="AA1250" s="6">
        <f t="shared" si="198"/>
        <v>22</v>
      </c>
      <c r="AB1250" t="str">
        <f t="shared" si="199"/>
        <v>Monday</v>
      </c>
    </row>
    <row r="1251" spans="1:28" x14ac:dyDescent="0.25">
      <c r="A1251" s="3" t="s">
        <v>3136</v>
      </c>
      <c r="B1251" t="s">
        <v>3137</v>
      </c>
      <c r="C1251" s="3" t="s">
        <v>3137</v>
      </c>
      <c r="D1251" s="6">
        <v>0</v>
      </c>
      <c r="E1251" s="6">
        <v>146</v>
      </c>
      <c r="F1251" s="6">
        <f t="shared" si="190"/>
        <v>2</v>
      </c>
      <c r="G1251" s="6">
        <f t="shared" si="191"/>
        <v>26</v>
      </c>
      <c r="H1251" s="6" t="str" cm="1">
        <f t="array" ref="H1251">_xlfn.IFS(E1251&lt;=80,"Series",E1251&lt;=120,"TV Movie",E1251&gt;120,"Long Movie")</f>
        <v>Long Movie</v>
      </c>
      <c r="I1251" t="s">
        <v>5529</v>
      </c>
      <c r="J1251" t="s">
        <v>8162</v>
      </c>
      <c r="K1251" t="s">
        <v>145</v>
      </c>
      <c r="L1251" s="5">
        <v>7.7</v>
      </c>
      <c r="M1251" t="str" cm="1">
        <f t="array" ref="M1251">_xlfn.IFS(L1251&lt;=2,"Flop",L1251&lt;=5,"Average",L1251&lt;=7,"Hit",L1251&lt;=9,"Superhit",L1251&gt;9,"BlockBuster")</f>
        <v>Superhit</v>
      </c>
      <c r="N1251" s="6">
        <v>381303</v>
      </c>
      <c r="O1251" s="6" t="str" cm="1">
        <f t="array" ref="O1251">_xlfn.IFS(N1251&lt;=100000,"Low",N1251&lt;=500000,"Median",N1251&lt;=1500000,"High",N1251&gt;1500000,"Very High")</f>
        <v>Median</v>
      </c>
      <c r="P1251">
        <v>70000000</v>
      </c>
      <c r="Q1251">
        <v>130834852</v>
      </c>
      <c r="R1251">
        <f t="shared" si="192"/>
        <v>60834852</v>
      </c>
      <c r="S1251" t="str">
        <f t="shared" si="193"/>
        <v>Profit</v>
      </c>
      <c r="T1251" s="1">
        <v>38095</v>
      </c>
      <c r="U1251" t="s">
        <v>676</v>
      </c>
      <c r="V1251" s="14">
        <v>38095</v>
      </c>
      <c r="W1251" t="str">
        <f t="shared" si="194"/>
        <v>April</v>
      </c>
      <c r="X1251" s="4" t="str">
        <f t="shared" si="195"/>
        <v>2004</v>
      </c>
      <c r="Y1251" s="6">
        <f t="shared" si="196"/>
        <v>2004</v>
      </c>
      <c r="Z1251" s="4" t="str">
        <f t="shared" si="197"/>
        <v>18</v>
      </c>
      <c r="AA1251" s="6">
        <f t="shared" si="198"/>
        <v>18</v>
      </c>
      <c r="AB1251" t="str">
        <f t="shared" si="199"/>
        <v>Sunday</v>
      </c>
    </row>
    <row r="1252" spans="1:28" x14ac:dyDescent="0.25">
      <c r="A1252" s="3" t="s">
        <v>3138</v>
      </c>
      <c r="B1252" t="s">
        <v>3139</v>
      </c>
      <c r="C1252" s="3" t="s">
        <v>3139</v>
      </c>
      <c r="D1252" s="6">
        <v>0</v>
      </c>
      <c r="E1252" s="6">
        <v>100</v>
      </c>
      <c r="F1252" s="6">
        <f t="shared" si="190"/>
        <v>1</v>
      </c>
      <c r="G1252" s="6">
        <f t="shared" si="191"/>
        <v>40</v>
      </c>
      <c r="H1252" s="6" t="str" cm="1">
        <f t="array" ref="H1252">_xlfn.IFS(E1252&lt;=80,"Series",E1252&lt;=120,"TV Movie",E1252&gt;120,"Long Movie")</f>
        <v>TV Movie</v>
      </c>
      <c r="I1252" t="s">
        <v>145</v>
      </c>
      <c r="J1252" t="s">
        <v>5802</v>
      </c>
      <c r="K1252" t="s">
        <v>5802</v>
      </c>
      <c r="L1252" s="5">
        <v>6.8</v>
      </c>
      <c r="M1252" t="str" cm="1">
        <f t="array" ref="M1252">_xlfn.IFS(L1252&lt;=2,"Flop",L1252&lt;=5,"Average",L1252&lt;=7,"Hit",L1252&lt;=9,"Superhit",L1252&gt;9,"BlockBuster")</f>
        <v>Hit</v>
      </c>
      <c r="N1252" s="6">
        <v>95365</v>
      </c>
      <c r="O1252" s="6" t="str" cm="1">
        <f t="array" ref="O1252">_xlfn.IFS(N1252&lt;=100000,"Low",N1252&lt;=500000,"Median",N1252&lt;=1500000,"High",N1252&gt;1500000,"Very High")</f>
        <v>Low</v>
      </c>
      <c r="P1252">
        <v>2000000</v>
      </c>
      <c r="Q1252">
        <v>10128960</v>
      </c>
      <c r="R1252">
        <f t="shared" si="192"/>
        <v>8128960</v>
      </c>
      <c r="S1252" t="str">
        <f t="shared" si="193"/>
        <v>Profit</v>
      </c>
      <c r="T1252" s="1">
        <v>37638</v>
      </c>
      <c r="U1252" t="s">
        <v>3140</v>
      </c>
      <c r="V1252" s="14">
        <v>37638</v>
      </c>
      <c r="W1252" t="str">
        <f t="shared" si="194"/>
        <v>January</v>
      </c>
      <c r="X1252" s="4" t="str">
        <f t="shared" si="195"/>
        <v>2003</v>
      </c>
      <c r="Y1252" s="6">
        <f t="shared" si="196"/>
        <v>2003</v>
      </c>
      <c r="Z1252" s="4" t="str">
        <f t="shared" si="197"/>
        <v>17</v>
      </c>
      <c r="AA1252" s="6">
        <f t="shared" si="198"/>
        <v>17</v>
      </c>
      <c r="AB1252" t="str">
        <f t="shared" si="199"/>
        <v>Friday</v>
      </c>
    </row>
    <row r="1253" spans="1:28" x14ac:dyDescent="0.25">
      <c r="A1253" s="3" t="s">
        <v>3141</v>
      </c>
      <c r="B1253" t="s">
        <v>3142</v>
      </c>
      <c r="C1253" s="3" t="s">
        <v>3142</v>
      </c>
      <c r="D1253" s="6">
        <v>0</v>
      </c>
      <c r="E1253" s="6">
        <v>113</v>
      </c>
      <c r="F1253" s="6">
        <f t="shared" si="190"/>
        <v>1</v>
      </c>
      <c r="G1253" s="6">
        <f t="shared" si="191"/>
        <v>53</v>
      </c>
      <c r="H1253" s="6" t="str" cm="1">
        <f t="array" ref="H1253">_xlfn.IFS(E1253&lt;=80,"Series",E1253&lt;=120,"TV Movie",E1253&gt;120,"Long Movie")</f>
        <v>TV Movie</v>
      </c>
      <c r="I1253" t="s">
        <v>132</v>
      </c>
      <c r="J1253" t="s">
        <v>145</v>
      </c>
      <c r="K1253" t="s">
        <v>8157</v>
      </c>
      <c r="L1253" s="5">
        <v>6.7</v>
      </c>
      <c r="M1253" t="str" cm="1">
        <f t="array" ref="M1253">_xlfn.IFS(L1253&lt;=2,"Flop",L1253&lt;=5,"Average",L1253&lt;=7,"Hit",L1253&lt;=9,"Superhit",L1253&gt;9,"BlockBuster")</f>
        <v>Hit</v>
      </c>
      <c r="N1253" s="6">
        <v>56381</v>
      </c>
      <c r="O1253" s="6" t="str" cm="1">
        <f t="array" ref="O1253">_xlfn.IFS(N1253&lt;=100000,"Low",N1253&lt;=500000,"Median",N1253&lt;=1500000,"High",N1253&gt;1500000,"Very High")</f>
        <v>Low</v>
      </c>
      <c r="P1253">
        <v>18000000</v>
      </c>
      <c r="Q1253">
        <v>58878723</v>
      </c>
      <c r="R1253">
        <f t="shared" si="192"/>
        <v>40878723</v>
      </c>
      <c r="S1253" t="str">
        <f t="shared" si="193"/>
        <v>Profit</v>
      </c>
      <c r="T1253" s="1">
        <v>37884</v>
      </c>
      <c r="U1253" t="s">
        <v>3143</v>
      </c>
      <c r="V1253" s="14">
        <v>37884</v>
      </c>
      <c r="W1253" t="str">
        <f t="shared" si="194"/>
        <v>September</v>
      </c>
      <c r="X1253" s="4" t="str">
        <f t="shared" si="195"/>
        <v>2003</v>
      </c>
      <c r="Y1253" s="6">
        <f t="shared" si="196"/>
        <v>2003</v>
      </c>
      <c r="Z1253" s="4" t="str">
        <f t="shared" si="197"/>
        <v>20</v>
      </c>
      <c r="AA1253" s="6">
        <f t="shared" si="198"/>
        <v>20</v>
      </c>
      <c r="AB1253" t="str">
        <f t="shared" si="199"/>
        <v>Saturday</v>
      </c>
    </row>
    <row r="1254" spans="1:28" x14ac:dyDescent="0.25">
      <c r="A1254" s="3" t="s">
        <v>3144</v>
      </c>
      <c r="B1254" t="s">
        <v>3145</v>
      </c>
      <c r="C1254" s="3" t="s">
        <v>3145</v>
      </c>
      <c r="D1254" s="6">
        <v>0</v>
      </c>
      <c r="E1254" s="6">
        <v>96</v>
      </c>
      <c r="F1254" s="6">
        <f t="shared" si="190"/>
        <v>1</v>
      </c>
      <c r="G1254" s="6">
        <f t="shared" si="191"/>
        <v>36</v>
      </c>
      <c r="H1254" s="6" t="str" cm="1">
        <f t="array" ref="H1254">_xlfn.IFS(E1254&lt;=80,"Series",E1254&lt;=120,"TV Movie",E1254&gt;120,"Long Movie")</f>
        <v>TV Movie</v>
      </c>
      <c r="I1254" t="s">
        <v>132</v>
      </c>
      <c r="J1254" t="s">
        <v>5802</v>
      </c>
      <c r="K1254" t="s">
        <v>5802</v>
      </c>
      <c r="L1254" s="5">
        <v>6.3</v>
      </c>
      <c r="M1254" t="str" cm="1">
        <f t="array" ref="M1254">_xlfn.IFS(L1254&lt;=2,"Flop",L1254&lt;=5,"Average",L1254&lt;=7,"Hit",L1254&lt;=9,"Superhit",L1254&gt;9,"BlockBuster")</f>
        <v>Hit</v>
      </c>
      <c r="N1254" s="6">
        <v>214298</v>
      </c>
      <c r="O1254" s="6" t="str" cm="1">
        <f t="array" ref="O1254">_xlfn.IFS(N1254&lt;=100000,"Low",N1254&lt;=500000,"Median",N1254&lt;=1500000,"High",N1254&gt;1500000,"Very High")</f>
        <v>Median</v>
      </c>
      <c r="P1254">
        <v>55000000</v>
      </c>
      <c r="Q1254">
        <v>232722935</v>
      </c>
      <c r="R1254">
        <f t="shared" si="192"/>
        <v>177722935</v>
      </c>
      <c r="S1254" t="str">
        <f t="shared" si="193"/>
        <v>Profit</v>
      </c>
      <c r="T1254" s="1">
        <v>37826</v>
      </c>
      <c r="U1254" t="s">
        <v>2838</v>
      </c>
      <c r="V1254" s="14">
        <v>37826</v>
      </c>
      <c r="W1254" t="str">
        <f t="shared" si="194"/>
        <v>July</v>
      </c>
      <c r="X1254" s="4" t="str">
        <f t="shared" si="195"/>
        <v>2003</v>
      </c>
      <c r="Y1254" s="6">
        <f t="shared" si="196"/>
        <v>2003</v>
      </c>
      <c r="Z1254" s="4" t="str">
        <f t="shared" si="197"/>
        <v>24</v>
      </c>
      <c r="AA1254" s="6">
        <f t="shared" si="198"/>
        <v>24</v>
      </c>
      <c r="AB1254" t="str">
        <f t="shared" si="199"/>
        <v>Thursday</v>
      </c>
    </row>
    <row r="1255" spans="1:28" x14ac:dyDescent="0.25">
      <c r="A1255" s="3" t="s">
        <v>3146</v>
      </c>
      <c r="B1255" t="s">
        <v>3147</v>
      </c>
      <c r="C1255" s="3" t="s">
        <v>3147</v>
      </c>
      <c r="D1255" s="6">
        <v>0</v>
      </c>
      <c r="E1255" s="6">
        <v>85</v>
      </c>
      <c r="F1255" s="6">
        <f t="shared" si="190"/>
        <v>1</v>
      </c>
      <c r="G1255" s="6">
        <f t="shared" si="191"/>
        <v>25</v>
      </c>
      <c r="H1255" s="6" t="str" cm="1">
        <f t="array" ref="H1255">_xlfn.IFS(E1255&lt;=80,"Series",E1255&lt;=120,"TV Movie",E1255&gt;120,"Long Movie")</f>
        <v>TV Movie</v>
      </c>
      <c r="I1255" t="s">
        <v>8158</v>
      </c>
      <c r="J1255" t="s">
        <v>8159</v>
      </c>
      <c r="K1255" t="s">
        <v>132</v>
      </c>
      <c r="L1255" s="5">
        <v>6.8</v>
      </c>
      <c r="M1255" t="str" cm="1">
        <f t="array" ref="M1255">_xlfn.IFS(L1255&lt;=2,"Flop",L1255&lt;=5,"Average",L1255&lt;=7,"Hit",L1255&lt;=9,"Superhit",L1255&gt;9,"BlockBuster")</f>
        <v>Hit</v>
      </c>
      <c r="N1255" s="6">
        <v>120193</v>
      </c>
      <c r="O1255" s="6" t="str" cm="1">
        <f t="array" ref="O1255">_xlfn.IFS(N1255&lt;=100000,"Low",N1255&lt;=500000,"Median",N1255&lt;=1500000,"High",N1255&gt;1500000,"Very High")</f>
        <v>Median</v>
      </c>
      <c r="P1255">
        <v>128000000</v>
      </c>
      <c r="Q1255">
        <v>250397798</v>
      </c>
      <c r="R1255">
        <f t="shared" si="192"/>
        <v>122397798</v>
      </c>
      <c r="S1255" t="str">
        <f t="shared" si="193"/>
        <v>Profit</v>
      </c>
      <c r="T1255" s="1">
        <v>37914</v>
      </c>
      <c r="U1255" t="s">
        <v>3148</v>
      </c>
      <c r="V1255" s="14">
        <v>37914</v>
      </c>
      <c r="W1255" t="str">
        <f t="shared" si="194"/>
        <v>October</v>
      </c>
      <c r="X1255" s="4" t="str">
        <f t="shared" si="195"/>
        <v>2003</v>
      </c>
      <c r="Y1255" s="6">
        <f t="shared" si="196"/>
        <v>2003</v>
      </c>
      <c r="Z1255" s="4" t="str">
        <f t="shared" si="197"/>
        <v>20</v>
      </c>
      <c r="AA1255" s="6">
        <f t="shared" si="198"/>
        <v>20</v>
      </c>
      <c r="AB1255" t="str">
        <f t="shared" si="199"/>
        <v>Monday</v>
      </c>
    </row>
    <row r="1256" spans="1:28" x14ac:dyDescent="0.25">
      <c r="A1256" s="3" t="s">
        <v>3149</v>
      </c>
      <c r="B1256" t="s">
        <v>3150</v>
      </c>
      <c r="C1256" s="3" t="s">
        <v>3150</v>
      </c>
      <c r="D1256" s="6">
        <v>0</v>
      </c>
      <c r="E1256" s="6">
        <v>97</v>
      </c>
      <c r="F1256" s="6">
        <f t="shared" si="190"/>
        <v>1</v>
      </c>
      <c r="G1256" s="6">
        <f t="shared" si="191"/>
        <v>37</v>
      </c>
      <c r="H1256" s="6" t="str" cm="1">
        <f t="array" ref="H1256">_xlfn.IFS(E1256&lt;=80,"Series",E1256&lt;=120,"TV Movie",E1256&gt;120,"Long Movie")</f>
        <v>TV Movie</v>
      </c>
      <c r="I1256" t="s">
        <v>5529</v>
      </c>
      <c r="J1256" t="s">
        <v>83</v>
      </c>
      <c r="K1256" t="s">
        <v>5802</v>
      </c>
      <c r="L1256" s="5">
        <v>5.7</v>
      </c>
      <c r="M1256" t="str" cm="1">
        <f t="array" ref="M1256">_xlfn.IFS(L1256&lt;=2,"Flop",L1256&lt;=5,"Average",L1256&lt;=7,"Hit",L1256&lt;=9,"Superhit",L1256&gt;9,"BlockBuster")</f>
        <v>Hit</v>
      </c>
      <c r="N1256" s="6">
        <v>125605</v>
      </c>
      <c r="O1256" s="6" t="str" cm="1">
        <f t="array" ref="O1256">_xlfn.IFS(N1256&lt;=100000,"Low",N1256&lt;=500000,"Median",N1256&lt;=1500000,"High",N1256&gt;1500000,"Very High")</f>
        <v>Median</v>
      </c>
      <c r="P1256">
        <v>30000000</v>
      </c>
      <c r="Q1256">
        <v>116643421</v>
      </c>
      <c r="R1256">
        <f t="shared" si="192"/>
        <v>86643421</v>
      </c>
      <c r="S1256" t="str">
        <f t="shared" si="193"/>
        <v>Profit</v>
      </c>
      <c r="T1256" s="1">
        <v>37846</v>
      </c>
      <c r="U1256" t="s">
        <v>2176</v>
      </c>
      <c r="V1256" s="14">
        <v>37846</v>
      </c>
      <c r="W1256" t="str">
        <f t="shared" si="194"/>
        <v>August</v>
      </c>
      <c r="X1256" s="4" t="str">
        <f t="shared" si="195"/>
        <v>2003</v>
      </c>
      <c r="Y1256" s="6">
        <f t="shared" si="196"/>
        <v>2003</v>
      </c>
      <c r="Z1256" s="4" t="str">
        <f t="shared" si="197"/>
        <v>13</v>
      </c>
      <c r="AA1256" s="6">
        <f t="shared" si="198"/>
        <v>13</v>
      </c>
      <c r="AB1256" t="str">
        <f t="shared" si="199"/>
        <v>Wednesday</v>
      </c>
    </row>
    <row r="1257" spans="1:28" x14ac:dyDescent="0.25">
      <c r="A1257" s="3" t="s">
        <v>3151</v>
      </c>
      <c r="B1257" t="s">
        <v>3152</v>
      </c>
      <c r="C1257" s="3" t="s">
        <v>3152</v>
      </c>
      <c r="D1257" s="6">
        <v>0</v>
      </c>
      <c r="E1257" s="6">
        <v>140</v>
      </c>
      <c r="F1257" s="6">
        <f t="shared" si="190"/>
        <v>2</v>
      </c>
      <c r="G1257" s="6">
        <f t="shared" si="191"/>
        <v>20</v>
      </c>
      <c r="H1257" s="6" t="str" cm="1">
        <f t="array" ref="H1257">_xlfn.IFS(E1257&lt;=80,"Series",E1257&lt;=120,"TV Movie",E1257&gt;120,"Long Movie")</f>
        <v>Long Movie</v>
      </c>
      <c r="I1257" t="s">
        <v>145</v>
      </c>
      <c r="J1257" t="s">
        <v>8167</v>
      </c>
      <c r="K1257" t="s">
        <v>8168</v>
      </c>
      <c r="L1257" s="5">
        <v>7.3</v>
      </c>
      <c r="M1257" t="str" cm="1">
        <f t="array" ref="M1257">_xlfn.IFS(L1257&lt;=2,"Flop",L1257&lt;=5,"Average",L1257&lt;=7,"Hit",L1257&lt;=9,"Superhit",L1257&gt;9,"BlockBuster")</f>
        <v>Superhit</v>
      </c>
      <c r="N1257" s="6">
        <v>75873</v>
      </c>
      <c r="O1257" s="6" t="str" cm="1">
        <f t="array" ref="O1257">_xlfn.IFS(N1257&lt;=100000,"Low",N1257&lt;=500000,"Median",N1257&lt;=1500000,"High",N1257&gt;1500000,"Very High")</f>
        <v>Low</v>
      </c>
      <c r="P1257">
        <v>87000000</v>
      </c>
      <c r="Q1257">
        <v>148336445</v>
      </c>
      <c r="R1257">
        <f t="shared" si="192"/>
        <v>61336445</v>
      </c>
      <c r="S1257" t="str">
        <f t="shared" si="193"/>
        <v>Profit</v>
      </c>
      <c r="T1257" s="1">
        <v>37824</v>
      </c>
      <c r="U1257" t="s">
        <v>1970</v>
      </c>
      <c r="V1257" s="14">
        <v>37824</v>
      </c>
      <c r="W1257" t="str">
        <f t="shared" si="194"/>
        <v>July</v>
      </c>
      <c r="X1257" s="4" t="str">
        <f t="shared" si="195"/>
        <v>2003</v>
      </c>
      <c r="Y1257" s="6">
        <f t="shared" si="196"/>
        <v>2003</v>
      </c>
      <c r="Z1257" s="4" t="str">
        <f t="shared" si="197"/>
        <v>22</v>
      </c>
      <c r="AA1257" s="6">
        <f t="shared" si="198"/>
        <v>22</v>
      </c>
      <c r="AB1257" t="str">
        <f t="shared" si="199"/>
        <v>Tuesday</v>
      </c>
    </row>
    <row r="1258" spans="1:28" x14ac:dyDescent="0.25">
      <c r="A1258" s="3" t="s">
        <v>3153</v>
      </c>
      <c r="B1258" t="s">
        <v>3154</v>
      </c>
      <c r="C1258" s="3" t="s">
        <v>3154</v>
      </c>
      <c r="D1258" s="6">
        <v>0</v>
      </c>
      <c r="E1258" s="6">
        <v>101</v>
      </c>
      <c r="F1258" s="6">
        <f t="shared" si="190"/>
        <v>1</v>
      </c>
      <c r="G1258" s="6">
        <f t="shared" si="191"/>
        <v>41</v>
      </c>
      <c r="H1258" s="6" t="str" cm="1">
        <f t="array" ref="H1258">_xlfn.IFS(E1258&lt;=80,"Series",E1258&lt;=120,"TV Movie",E1258&gt;120,"Long Movie")</f>
        <v>TV Movie</v>
      </c>
      <c r="I1258" t="s">
        <v>5529</v>
      </c>
      <c r="J1258" t="s">
        <v>8158</v>
      </c>
      <c r="K1258" t="s">
        <v>8162</v>
      </c>
      <c r="L1258" s="5">
        <v>4.5</v>
      </c>
      <c r="M1258" t="str" cm="1">
        <f t="array" ref="M1258">_xlfn.IFS(L1258&lt;=2,"Flop",L1258&lt;=5,"Average",L1258&lt;=7,"Hit",L1258&lt;=9,"Superhit",L1258&gt;9,"BlockBuster")</f>
        <v>Average</v>
      </c>
      <c r="N1258" s="6">
        <v>72867</v>
      </c>
      <c r="O1258" s="6" t="str" cm="1">
        <f t="array" ref="O1258">_xlfn.IFS(N1258&lt;=100000,"Low",N1258&lt;=500000,"Median",N1258&lt;=1500000,"High",N1258&gt;1500000,"Very High")</f>
        <v>Low</v>
      </c>
      <c r="P1258">
        <v>113000000</v>
      </c>
      <c r="Q1258">
        <v>71410636</v>
      </c>
      <c r="R1258">
        <f t="shared" si="192"/>
        <v>-41589364</v>
      </c>
      <c r="S1258" t="str">
        <f t="shared" si="193"/>
        <v>Loss</v>
      </c>
      <c r="T1258" s="1">
        <v>38469</v>
      </c>
      <c r="U1258" t="s">
        <v>1742</v>
      </c>
      <c r="V1258" s="14">
        <v>38469</v>
      </c>
      <c r="W1258" t="str">
        <f t="shared" si="194"/>
        <v>April</v>
      </c>
      <c r="X1258" s="4" t="str">
        <f t="shared" si="195"/>
        <v>2005</v>
      </c>
      <c r="Y1258" s="6">
        <f t="shared" si="196"/>
        <v>2005</v>
      </c>
      <c r="Z1258" s="4" t="str">
        <f t="shared" si="197"/>
        <v>27</v>
      </c>
      <c r="AA1258" s="6">
        <f t="shared" si="198"/>
        <v>27</v>
      </c>
      <c r="AB1258" t="str">
        <f t="shared" si="199"/>
        <v>Wednesday</v>
      </c>
    </row>
    <row r="1259" spans="1:28" x14ac:dyDescent="0.25">
      <c r="A1259" s="3" t="s">
        <v>3155</v>
      </c>
      <c r="B1259" t="s">
        <v>3156</v>
      </c>
      <c r="C1259" s="3" t="s">
        <v>3156</v>
      </c>
      <c r="D1259" s="6">
        <v>0</v>
      </c>
      <c r="E1259" s="6">
        <v>157</v>
      </c>
      <c r="F1259" s="6">
        <f t="shared" si="190"/>
        <v>2</v>
      </c>
      <c r="G1259" s="6">
        <f t="shared" si="191"/>
        <v>37</v>
      </c>
      <c r="H1259" s="6" t="str" cm="1">
        <f t="array" ref="H1259">_xlfn.IFS(E1259&lt;=80,"Series",E1259&lt;=120,"TV Movie",E1259&gt;120,"Long Movie")</f>
        <v>Long Movie</v>
      </c>
      <c r="I1259" t="s">
        <v>8158</v>
      </c>
      <c r="J1259" t="s">
        <v>8163</v>
      </c>
      <c r="K1259" t="s">
        <v>8156</v>
      </c>
      <c r="L1259" s="5">
        <v>7.7</v>
      </c>
      <c r="M1259" t="str" cm="1">
        <f t="array" ref="M1259">_xlfn.IFS(L1259&lt;=2,"Flop",L1259&lt;=5,"Average",L1259&lt;=7,"Hit",L1259&lt;=9,"Superhit",L1259&gt;9,"BlockBuster")</f>
        <v>Superhit</v>
      </c>
      <c r="N1259" s="6">
        <v>662599</v>
      </c>
      <c r="O1259" s="6" t="str" cm="1">
        <f t="array" ref="O1259">_xlfn.IFS(N1259&lt;=100000,"Low",N1259&lt;=500000,"Median",N1259&lt;=1500000,"High",N1259&gt;1500000,"Very High")</f>
        <v>High</v>
      </c>
      <c r="P1259">
        <v>150000000</v>
      </c>
      <c r="Q1259">
        <v>897048648</v>
      </c>
      <c r="R1259">
        <f t="shared" si="192"/>
        <v>747048648</v>
      </c>
      <c r="S1259" t="str">
        <f t="shared" si="193"/>
        <v>Profit</v>
      </c>
      <c r="T1259" s="1">
        <v>38662</v>
      </c>
      <c r="U1259" t="s">
        <v>1319</v>
      </c>
      <c r="V1259" s="14">
        <v>38662</v>
      </c>
      <c r="W1259" t="str">
        <f t="shared" si="194"/>
        <v>November</v>
      </c>
      <c r="X1259" s="4" t="str">
        <f t="shared" si="195"/>
        <v>2005</v>
      </c>
      <c r="Y1259" s="6">
        <f t="shared" si="196"/>
        <v>2005</v>
      </c>
      <c r="Z1259" s="4" t="str">
        <f t="shared" si="197"/>
        <v>6</v>
      </c>
      <c r="AA1259" s="6">
        <f t="shared" si="198"/>
        <v>6</v>
      </c>
      <c r="AB1259" t="str">
        <f t="shared" si="199"/>
        <v>Sunday</v>
      </c>
    </row>
    <row r="1260" spans="1:28" x14ac:dyDescent="0.25">
      <c r="A1260" s="3" t="s">
        <v>3157</v>
      </c>
      <c r="B1260" t="s">
        <v>3158</v>
      </c>
      <c r="C1260" s="3" t="s">
        <v>3158</v>
      </c>
      <c r="D1260" s="6">
        <v>0</v>
      </c>
      <c r="E1260" s="6">
        <v>124</v>
      </c>
      <c r="F1260" s="6">
        <f t="shared" si="190"/>
        <v>2</v>
      </c>
      <c r="G1260" s="6">
        <f t="shared" si="191"/>
        <v>4</v>
      </c>
      <c r="H1260" s="6" t="str" cm="1">
        <f t="array" ref="H1260">_xlfn.IFS(E1260&lt;=80,"Series",E1260&lt;=120,"TV Movie",E1260&gt;120,"Long Movie")</f>
        <v>Long Movie</v>
      </c>
      <c r="I1260" t="s">
        <v>5529</v>
      </c>
      <c r="J1260" t="s">
        <v>8162</v>
      </c>
      <c r="K1260" t="s">
        <v>145</v>
      </c>
      <c r="L1260" s="5">
        <v>6.4</v>
      </c>
      <c r="M1260" t="str" cm="1">
        <f t="array" ref="M1260">_xlfn.IFS(L1260&lt;=2,"Flop",L1260&lt;=5,"Average",L1260&lt;=7,"Hit",L1260&lt;=9,"Superhit",L1260&gt;9,"BlockBuster")</f>
        <v>Hit</v>
      </c>
      <c r="N1260" s="6">
        <v>168113</v>
      </c>
      <c r="O1260" s="6" t="str" cm="1">
        <f t="array" ref="O1260">_xlfn.IFS(N1260&lt;=100000,"Low",N1260&lt;=500000,"Median",N1260&lt;=1500000,"High",N1260&gt;1500000,"Very High")</f>
        <v>Median</v>
      </c>
      <c r="P1260">
        <v>33000000</v>
      </c>
      <c r="Q1260">
        <v>54700105</v>
      </c>
      <c r="R1260">
        <f t="shared" si="192"/>
        <v>21700105</v>
      </c>
      <c r="S1260" t="str">
        <f t="shared" si="193"/>
        <v>Profit</v>
      </c>
      <c r="T1260" s="1">
        <v>38089</v>
      </c>
      <c r="U1260" t="s">
        <v>3159</v>
      </c>
      <c r="V1260" s="14">
        <v>38089</v>
      </c>
      <c r="W1260" t="str">
        <f t="shared" si="194"/>
        <v>April</v>
      </c>
      <c r="X1260" s="4" t="str">
        <f t="shared" si="195"/>
        <v>2004</v>
      </c>
      <c r="Y1260" s="6">
        <f t="shared" si="196"/>
        <v>2004</v>
      </c>
      <c r="Z1260" s="4" t="str">
        <f t="shared" si="197"/>
        <v>12</v>
      </c>
      <c r="AA1260" s="6">
        <f t="shared" si="198"/>
        <v>12</v>
      </c>
      <c r="AB1260" t="str">
        <f t="shared" si="199"/>
        <v>Monday</v>
      </c>
    </row>
    <row r="1261" spans="1:28" x14ac:dyDescent="0.25">
      <c r="A1261" s="3" t="s">
        <v>3160</v>
      </c>
      <c r="B1261" t="s">
        <v>3161</v>
      </c>
      <c r="C1261" s="3" t="s">
        <v>3161</v>
      </c>
      <c r="D1261" s="6">
        <v>0</v>
      </c>
      <c r="E1261" s="6">
        <v>93</v>
      </c>
      <c r="F1261" s="6">
        <f t="shared" si="190"/>
        <v>1</v>
      </c>
      <c r="G1261" s="6">
        <f t="shared" si="191"/>
        <v>33</v>
      </c>
      <c r="H1261" s="6" t="str" cm="1">
        <f t="array" ref="H1261">_xlfn.IFS(E1261&lt;=80,"Series",E1261&lt;=120,"TV Movie",E1261&gt;120,"Long Movie")</f>
        <v>TV Movie</v>
      </c>
      <c r="I1261" t="s">
        <v>8158</v>
      </c>
      <c r="J1261" t="s">
        <v>132</v>
      </c>
      <c r="K1261" t="s">
        <v>8163</v>
      </c>
      <c r="L1261" s="5">
        <v>5.2</v>
      </c>
      <c r="M1261" t="str" cm="1">
        <f t="array" ref="M1261">_xlfn.IFS(L1261&lt;=2,"Flop",L1261&lt;=5,"Average",L1261&lt;=7,"Hit",L1261&lt;=9,"Superhit",L1261&gt;9,"BlockBuster")</f>
        <v>Hit</v>
      </c>
      <c r="N1261" s="6">
        <v>63225</v>
      </c>
      <c r="O1261" s="6" t="str" cm="1">
        <f t="array" ref="O1261">_xlfn.IFS(N1261&lt;=100000,"Low",N1261&lt;=500000,"Median",N1261&lt;=1500000,"High",N1261&gt;1500000,"Very High")</f>
        <v>Low</v>
      </c>
      <c r="P1261">
        <v>80000000</v>
      </c>
      <c r="Q1261">
        <v>181239132</v>
      </c>
      <c r="R1261">
        <f t="shared" si="192"/>
        <v>101239132</v>
      </c>
      <c r="S1261" t="str">
        <f t="shared" si="193"/>
        <v>Profit</v>
      </c>
      <c r="T1261" s="1">
        <v>38066</v>
      </c>
      <c r="U1261" t="s">
        <v>1782</v>
      </c>
      <c r="V1261" s="14">
        <v>38066</v>
      </c>
      <c r="W1261" t="str">
        <f t="shared" si="194"/>
        <v>March</v>
      </c>
      <c r="X1261" s="4" t="str">
        <f t="shared" si="195"/>
        <v>2004</v>
      </c>
      <c r="Y1261" s="6">
        <f t="shared" si="196"/>
        <v>2004</v>
      </c>
      <c r="Z1261" s="4" t="str">
        <f t="shared" si="197"/>
        <v>20</v>
      </c>
      <c r="AA1261" s="6">
        <f t="shared" si="198"/>
        <v>20</v>
      </c>
      <c r="AB1261" t="str">
        <f t="shared" si="199"/>
        <v>Saturday</v>
      </c>
    </row>
    <row r="1262" spans="1:28" x14ac:dyDescent="0.25">
      <c r="A1262" s="3" t="s">
        <v>3162</v>
      </c>
      <c r="B1262" t="s">
        <v>3163</v>
      </c>
      <c r="C1262" s="3" t="s">
        <v>3163</v>
      </c>
      <c r="D1262" s="6">
        <v>0</v>
      </c>
      <c r="E1262" s="6">
        <v>123</v>
      </c>
      <c r="F1262" s="6">
        <f t="shared" si="190"/>
        <v>2</v>
      </c>
      <c r="G1262" s="6">
        <f t="shared" si="191"/>
        <v>3</v>
      </c>
      <c r="H1262" s="6" t="str" cm="1">
        <f t="array" ref="H1262">_xlfn.IFS(E1262&lt;=80,"Series",E1262&lt;=120,"TV Movie",E1262&gt;120,"Long Movie")</f>
        <v>Long Movie</v>
      </c>
      <c r="I1262" t="s">
        <v>145</v>
      </c>
      <c r="J1262" t="s">
        <v>8157</v>
      </c>
      <c r="K1262" t="s">
        <v>5802</v>
      </c>
      <c r="L1262" s="5">
        <v>7.8</v>
      </c>
      <c r="M1262" t="str" cm="1">
        <f t="array" ref="M1262">_xlfn.IFS(L1262&lt;=2,"Flop",L1262&lt;=5,"Average",L1262&lt;=7,"Hit",L1262&lt;=9,"Superhit",L1262&gt;9,"BlockBuster")</f>
        <v>Superhit</v>
      </c>
      <c r="N1262" s="6">
        <v>602388</v>
      </c>
      <c r="O1262" s="6" t="str" cm="1">
        <f t="array" ref="O1262">_xlfn.IFS(N1262&lt;=100000,"Low",N1262&lt;=500000,"Median",N1262&lt;=1500000,"High",N1262&gt;1500000,"Very High")</f>
        <v>High</v>
      </c>
      <c r="P1262">
        <v>29000000</v>
      </c>
      <c r="Q1262">
        <v>118231114</v>
      </c>
      <c r="R1262">
        <f t="shared" si="192"/>
        <v>89231114</v>
      </c>
      <c r="S1262" t="str">
        <f t="shared" si="193"/>
        <v>Profit</v>
      </c>
      <c r="T1262">
        <v>2004</v>
      </c>
      <c r="U1262" t="s">
        <v>2666</v>
      </c>
      <c r="V1262" s="14">
        <v>2004</v>
      </c>
      <c r="W1262" t="str">
        <f t="shared" si="194"/>
        <v>June</v>
      </c>
      <c r="X1262" s="4" t="str">
        <f t="shared" si="195"/>
        <v>1905</v>
      </c>
      <c r="Y1262" s="6">
        <f t="shared" si="196"/>
        <v>1905</v>
      </c>
      <c r="Z1262" s="4" t="str">
        <f t="shared" si="197"/>
        <v>26</v>
      </c>
      <c r="AA1262" s="6">
        <f t="shared" si="198"/>
        <v>26</v>
      </c>
      <c r="AB1262" t="str">
        <f t="shared" si="199"/>
        <v>Monday</v>
      </c>
    </row>
    <row r="1263" spans="1:28" x14ac:dyDescent="0.25">
      <c r="A1263" s="3" t="s">
        <v>3164</v>
      </c>
      <c r="B1263" t="s">
        <v>3165</v>
      </c>
      <c r="C1263" s="3" t="s">
        <v>3165</v>
      </c>
      <c r="D1263" s="6">
        <v>0</v>
      </c>
      <c r="E1263" s="6">
        <v>109</v>
      </c>
      <c r="F1263" s="6">
        <f t="shared" si="190"/>
        <v>1</v>
      </c>
      <c r="G1263" s="6">
        <f t="shared" si="191"/>
        <v>49</v>
      </c>
      <c r="H1263" s="6" t="str" cm="1">
        <f t="array" ref="H1263">_xlfn.IFS(E1263&lt;=80,"Series",E1263&lt;=120,"TV Movie",E1263&gt;120,"Long Movie")</f>
        <v>TV Movie</v>
      </c>
      <c r="I1263" t="s">
        <v>132</v>
      </c>
      <c r="J1263" t="s">
        <v>8165</v>
      </c>
      <c r="K1263" t="s">
        <v>5802</v>
      </c>
      <c r="L1263" s="5">
        <v>7.2</v>
      </c>
      <c r="M1263" t="str" cm="1">
        <f t="array" ref="M1263">_xlfn.IFS(L1263&lt;=2,"Flop",L1263&lt;=5,"Average",L1263&lt;=7,"Hit",L1263&lt;=9,"Superhit",L1263&gt;9,"BlockBuster")</f>
        <v>Superhit</v>
      </c>
      <c r="N1263" s="6">
        <v>322502</v>
      </c>
      <c r="O1263" s="6" t="str" cm="1">
        <f t="array" ref="O1263">_xlfn.IFS(N1263&lt;=100000,"Low",N1263&lt;=500000,"Median",N1263&lt;=1500000,"High",N1263&gt;1500000,"Very High")</f>
        <v>Median</v>
      </c>
      <c r="P1263">
        <v>35000000</v>
      </c>
      <c r="Q1263">
        <v>131095990</v>
      </c>
      <c r="R1263">
        <f t="shared" si="192"/>
        <v>96095990</v>
      </c>
      <c r="S1263" t="str">
        <f t="shared" si="193"/>
        <v>Profit</v>
      </c>
      <c r="T1263" s="1">
        <v>37873</v>
      </c>
      <c r="U1263" t="s">
        <v>1193</v>
      </c>
      <c r="V1263" s="14">
        <v>37873</v>
      </c>
      <c r="W1263" t="str">
        <f t="shared" si="194"/>
        <v>September</v>
      </c>
      <c r="X1263" s="4" t="str">
        <f t="shared" si="195"/>
        <v>2003</v>
      </c>
      <c r="Y1263" s="6">
        <f t="shared" si="196"/>
        <v>2003</v>
      </c>
      <c r="Z1263" s="4" t="str">
        <f t="shared" si="197"/>
        <v>9</v>
      </c>
      <c r="AA1263" s="6">
        <f t="shared" si="198"/>
        <v>9</v>
      </c>
      <c r="AB1263" t="str">
        <f t="shared" si="199"/>
        <v>Tuesday</v>
      </c>
    </row>
    <row r="1264" spans="1:28" x14ac:dyDescent="0.25">
      <c r="A1264" s="3" t="s">
        <v>3166</v>
      </c>
      <c r="B1264" t="s">
        <v>3167</v>
      </c>
      <c r="C1264" s="3" t="s">
        <v>3167</v>
      </c>
      <c r="D1264" s="6">
        <v>0</v>
      </c>
      <c r="E1264" s="6">
        <v>163</v>
      </c>
      <c r="F1264" s="6">
        <f t="shared" si="190"/>
        <v>2</v>
      </c>
      <c r="G1264" s="6">
        <f t="shared" si="191"/>
        <v>43</v>
      </c>
      <c r="H1264" s="6" t="str" cm="1">
        <f t="array" ref="H1264">_xlfn.IFS(E1264&lt;=80,"Series",E1264&lt;=120,"TV Movie",E1264&gt;120,"Long Movie")</f>
        <v>Long Movie</v>
      </c>
      <c r="I1264" t="s">
        <v>145</v>
      </c>
      <c r="J1264" t="s">
        <v>5802</v>
      </c>
      <c r="K1264" t="s">
        <v>5802</v>
      </c>
      <c r="L1264" s="5">
        <v>7.3</v>
      </c>
      <c r="M1264" t="str" cm="1">
        <f t="array" ref="M1264">_xlfn.IFS(L1264&lt;=2,"Flop",L1264&lt;=5,"Average",L1264&lt;=7,"Hit",L1264&lt;=9,"Superhit",L1264&gt;9,"BlockBuster")</f>
        <v>Superhit</v>
      </c>
      <c r="N1264" s="6">
        <v>558787</v>
      </c>
      <c r="O1264" s="6" t="str" cm="1">
        <f t="array" ref="O1264">_xlfn.IFS(N1264&lt;=100000,"Low",N1264&lt;=500000,"Median",N1264&lt;=1500000,"High",N1264&gt;1500000,"Very High")</f>
        <v>High</v>
      </c>
      <c r="P1264">
        <v>175000000</v>
      </c>
      <c r="Q1264">
        <v>497409852</v>
      </c>
      <c r="R1264">
        <f t="shared" si="192"/>
        <v>322409852</v>
      </c>
      <c r="S1264" t="str">
        <f t="shared" si="193"/>
        <v>Profit</v>
      </c>
      <c r="T1264" s="1">
        <v>38116</v>
      </c>
      <c r="U1264" t="s">
        <v>524</v>
      </c>
      <c r="V1264" s="14">
        <v>38116</v>
      </c>
      <c r="W1264" t="str">
        <f t="shared" si="194"/>
        <v>May</v>
      </c>
      <c r="X1264" s="4" t="str">
        <f t="shared" si="195"/>
        <v>2004</v>
      </c>
      <c r="Y1264" s="6">
        <f t="shared" si="196"/>
        <v>2004</v>
      </c>
      <c r="Z1264" s="4" t="str">
        <f t="shared" si="197"/>
        <v>9</v>
      </c>
      <c r="AA1264" s="6">
        <f t="shared" si="198"/>
        <v>9</v>
      </c>
      <c r="AB1264" t="str">
        <f t="shared" si="199"/>
        <v>Sunday</v>
      </c>
    </row>
    <row r="1265" spans="1:28" x14ac:dyDescent="0.25">
      <c r="A1265" s="3" t="s">
        <v>3168</v>
      </c>
      <c r="B1265" t="s">
        <v>3169</v>
      </c>
      <c r="C1265" s="3" t="s">
        <v>3169</v>
      </c>
      <c r="D1265" s="6">
        <v>0</v>
      </c>
      <c r="E1265" s="6">
        <v>102</v>
      </c>
      <c r="F1265" s="6">
        <f t="shared" si="190"/>
        <v>1</v>
      </c>
      <c r="G1265" s="6">
        <f t="shared" si="191"/>
        <v>42</v>
      </c>
      <c r="H1265" s="6" t="str" cm="1">
        <f t="array" ref="H1265">_xlfn.IFS(E1265&lt;=80,"Series",E1265&lt;=120,"TV Movie",E1265&gt;120,"Long Movie")</f>
        <v>TV Movie</v>
      </c>
      <c r="I1265" t="s">
        <v>132</v>
      </c>
      <c r="J1265" t="s">
        <v>145</v>
      </c>
      <c r="K1265" t="s">
        <v>8157</v>
      </c>
      <c r="L1265" s="5">
        <v>7.4</v>
      </c>
      <c r="M1265" t="str" cm="1">
        <f t="array" ref="M1265">_xlfn.IFS(L1265&lt;=2,"Flop",L1265&lt;=5,"Average",L1265&lt;=7,"Hit",L1265&lt;=9,"Superhit",L1265&gt;9,"BlockBuster")</f>
        <v>Superhit</v>
      </c>
      <c r="N1265" s="6">
        <v>221537</v>
      </c>
      <c r="O1265" s="6" t="str" cm="1">
        <f t="array" ref="O1265">_xlfn.IFS(N1265&lt;=100000,"Low",N1265&lt;=500000,"Median",N1265&lt;=1500000,"High",N1265&gt;1500000,"Very High")</f>
        <v>Median</v>
      </c>
      <c r="P1265">
        <v>2500000</v>
      </c>
      <c r="Q1265">
        <v>35825316</v>
      </c>
      <c r="R1265">
        <f t="shared" si="192"/>
        <v>33325316</v>
      </c>
      <c r="S1265" t="str">
        <f t="shared" si="193"/>
        <v>Profit</v>
      </c>
      <c r="T1265" s="1">
        <v>38002</v>
      </c>
      <c r="U1265" t="s">
        <v>3170</v>
      </c>
      <c r="V1265" s="14">
        <v>38002</v>
      </c>
      <c r="W1265" t="str">
        <f t="shared" si="194"/>
        <v>January</v>
      </c>
      <c r="X1265" s="4" t="str">
        <f t="shared" si="195"/>
        <v>2004</v>
      </c>
      <c r="Y1265" s="6">
        <f t="shared" si="196"/>
        <v>2004</v>
      </c>
      <c r="Z1265" s="4" t="str">
        <f t="shared" si="197"/>
        <v>16</v>
      </c>
      <c r="AA1265" s="6">
        <f t="shared" si="198"/>
        <v>16</v>
      </c>
      <c r="AB1265" t="str">
        <f t="shared" si="199"/>
        <v>Friday</v>
      </c>
    </row>
    <row r="1266" spans="1:28" x14ac:dyDescent="0.25">
      <c r="A1266" s="3" t="s">
        <v>3171</v>
      </c>
      <c r="B1266" t="s">
        <v>3172</v>
      </c>
      <c r="C1266" s="3" t="s">
        <v>3172</v>
      </c>
      <c r="D1266" s="6">
        <v>0</v>
      </c>
      <c r="E1266" s="6">
        <v>95</v>
      </c>
      <c r="F1266" s="6">
        <f t="shared" si="190"/>
        <v>1</v>
      </c>
      <c r="G1266" s="6">
        <f t="shared" si="191"/>
        <v>35</v>
      </c>
      <c r="H1266" s="6" t="str" cm="1">
        <f t="array" ref="H1266">_xlfn.IFS(E1266&lt;=80,"Series",E1266&lt;=120,"TV Movie",E1266&gt;120,"Long Movie")</f>
        <v>TV Movie</v>
      </c>
      <c r="I1266" t="s">
        <v>132</v>
      </c>
      <c r="J1266" t="s">
        <v>5802</v>
      </c>
      <c r="K1266" t="s">
        <v>5802</v>
      </c>
      <c r="L1266" s="5">
        <v>4.8</v>
      </c>
      <c r="M1266" t="str" cm="1">
        <f t="array" ref="M1266">_xlfn.IFS(L1266&lt;=2,"Flop",L1266&lt;=5,"Average",L1266&lt;=7,"Hit",L1266&lt;=9,"Superhit",L1266&gt;9,"BlockBuster")</f>
        <v>Average</v>
      </c>
      <c r="N1266" s="6">
        <v>71253</v>
      </c>
      <c r="O1266" s="6" t="str" cm="1">
        <f t="array" ref="O1266">_xlfn.IFS(N1266&lt;=100000,"Low",N1266&lt;=500000,"Median",N1266&lt;=1500000,"High",N1266&gt;1500000,"Very High")</f>
        <v>Low</v>
      </c>
      <c r="P1266">
        <v>45000000</v>
      </c>
      <c r="Q1266">
        <v>124914842</v>
      </c>
      <c r="R1266">
        <f t="shared" si="192"/>
        <v>79914842</v>
      </c>
      <c r="S1266" t="str">
        <f t="shared" si="193"/>
        <v>Profit</v>
      </c>
      <c r="T1266" s="1">
        <v>37802</v>
      </c>
      <c r="U1266" t="s">
        <v>3173</v>
      </c>
      <c r="V1266" s="14">
        <v>37802</v>
      </c>
      <c r="W1266" t="str">
        <f t="shared" si="194"/>
        <v>June</v>
      </c>
      <c r="X1266" s="4" t="str">
        <f t="shared" si="195"/>
        <v>2003</v>
      </c>
      <c r="Y1266" s="6">
        <f t="shared" si="196"/>
        <v>2003</v>
      </c>
      <c r="Z1266" s="4" t="str">
        <f t="shared" si="197"/>
        <v>30</v>
      </c>
      <c r="AA1266" s="6">
        <f t="shared" si="198"/>
        <v>30</v>
      </c>
      <c r="AB1266" t="str">
        <f t="shared" si="199"/>
        <v>Monday</v>
      </c>
    </row>
    <row r="1267" spans="1:28" x14ac:dyDescent="0.25">
      <c r="A1267" s="3" t="s">
        <v>3174</v>
      </c>
      <c r="B1267" t="s">
        <v>3175</v>
      </c>
      <c r="C1267" s="3" t="s">
        <v>3175</v>
      </c>
      <c r="D1267" s="6">
        <v>0</v>
      </c>
      <c r="E1267" s="6">
        <v>100</v>
      </c>
      <c r="F1267" s="6">
        <f t="shared" si="190"/>
        <v>1</v>
      </c>
      <c r="G1267" s="6">
        <f t="shared" si="191"/>
        <v>40</v>
      </c>
      <c r="H1267" s="6" t="str" cm="1">
        <f t="array" ref="H1267">_xlfn.IFS(E1267&lt;=80,"Series",E1267&lt;=120,"TV Movie",E1267&gt;120,"Long Movie")</f>
        <v>TV Movie</v>
      </c>
      <c r="I1267" t="s">
        <v>8160</v>
      </c>
      <c r="J1267" t="s">
        <v>145</v>
      </c>
      <c r="K1267" t="s">
        <v>8157</v>
      </c>
      <c r="L1267" s="5">
        <v>6.9</v>
      </c>
      <c r="M1267" t="str" cm="1">
        <f t="array" ref="M1267">_xlfn.IFS(L1267&lt;=2,"Flop",L1267&lt;=5,"Average",L1267&lt;=7,"Hit",L1267&lt;=9,"Superhit",L1267&gt;9,"BlockBuster")</f>
        <v>Hit</v>
      </c>
      <c r="N1267" s="6">
        <v>81490</v>
      </c>
      <c r="O1267" s="6" t="str" cm="1">
        <f t="array" ref="O1267">_xlfn.IFS(N1267&lt;=100000,"Low",N1267&lt;=500000,"Median",N1267&lt;=1500000,"High",N1267&gt;1500000,"Very High")</f>
        <v>Low</v>
      </c>
      <c r="P1267">
        <v>12000000</v>
      </c>
      <c r="Q1267">
        <v>33030115</v>
      </c>
      <c r="R1267">
        <f t="shared" si="192"/>
        <v>21030115</v>
      </c>
      <c r="S1267" t="str">
        <f t="shared" si="193"/>
        <v>Profit</v>
      </c>
      <c r="T1267" s="1">
        <v>37864</v>
      </c>
      <c r="U1267" t="s">
        <v>3176</v>
      </c>
      <c r="V1267" s="14">
        <v>37864</v>
      </c>
      <c r="W1267" t="str">
        <f t="shared" si="194"/>
        <v>August</v>
      </c>
      <c r="X1267" s="4" t="str">
        <f t="shared" si="195"/>
        <v>2003</v>
      </c>
      <c r="Y1267" s="6">
        <f t="shared" si="196"/>
        <v>2003</v>
      </c>
      <c r="Z1267" s="4" t="str">
        <f t="shared" si="197"/>
        <v>31</v>
      </c>
      <c r="AA1267" s="6">
        <f t="shared" si="198"/>
        <v>31</v>
      </c>
      <c r="AB1267" t="str">
        <f t="shared" si="199"/>
        <v>Sunday</v>
      </c>
    </row>
    <row r="1268" spans="1:28" x14ac:dyDescent="0.25">
      <c r="A1268" s="3" t="s">
        <v>3177</v>
      </c>
      <c r="B1268" t="s">
        <v>3178</v>
      </c>
      <c r="C1268" s="3" t="s">
        <v>3178</v>
      </c>
      <c r="D1268" s="6">
        <v>0</v>
      </c>
      <c r="E1268" s="6">
        <v>104</v>
      </c>
      <c r="F1268" s="6">
        <f t="shared" si="190"/>
        <v>1</v>
      </c>
      <c r="G1268" s="6">
        <f t="shared" si="191"/>
        <v>44</v>
      </c>
      <c r="H1268" s="6" t="str" cm="1">
        <f t="array" ref="H1268">_xlfn.IFS(E1268&lt;=80,"Series",E1268&lt;=120,"TV Movie",E1268&gt;120,"Long Movie")</f>
        <v>TV Movie</v>
      </c>
      <c r="I1268" t="s">
        <v>132</v>
      </c>
      <c r="J1268" t="s">
        <v>8162</v>
      </c>
      <c r="K1268" t="s">
        <v>3857</v>
      </c>
      <c r="L1268" s="5">
        <v>6.2</v>
      </c>
      <c r="M1268" t="str" cm="1">
        <f t="array" ref="M1268">_xlfn.IFS(L1268&lt;=2,"Flop",L1268&lt;=5,"Average",L1268&lt;=7,"Hit",L1268&lt;=9,"Superhit",L1268&gt;9,"BlockBuster")</f>
        <v>Hit</v>
      </c>
      <c r="N1268" s="6">
        <v>107855</v>
      </c>
      <c r="O1268" s="6" t="str" cm="1">
        <f t="array" ref="O1268">_xlfn.IFS(N1268&lt;=100000,"Low",N1268&lt;=500000,"Median",N1268&lt;=1500000,"High",N1268&gt;1500000,"Very High")</f>
        <v>Median</v>
      </c>
      <c r="P1268">
        <v>35000000</v>
      </c>
      <c r="Q1268">
        <v>76665191</v>
      </c>
      <c r="R1268">
        <f t="shared" si="192"/>
        <v>41665191</v>
      </c>
      <c r="S1268" t="str">
        <f t="shared" si="193"/>
        <v>Profit</v>
      </c>
      <c r="T1268" s="1">
        <v>38072</v>
      </c>
      <c r="U1268" t="s">
        <v>730</v>
      </c>
      <c r="V1268" s="14">
        <v>38072</v>
      </c>
      <c r="W1268" t="str">
        <f t="shared" si="194"/>
        <v>March</v>
      </c>
      <c r="X1268" s="4" t="str">
        <f t="shared" si="195"/>
        <v>2004</v>
      </c>
      <c r="Y1268" s="6">
        <f t="shared" si="196"/>
        <v>2004</v>
      </c>
      <c r="Z1268" s="4" t="str">
        <f t="shared" si="197"/>
        <v>26</v>
      </c>
      <c r="AA1268" s="6">
        <f t="shared" si="198"/>
        <v>26</v>
      </c>
      <c r="AB1268" t="str">
        <f t="shared" si="199"/>
        <v>Friday</v>
      </c>
    </row>
    <row r="1269" spans="1:28" x14ac:dyDescent="0.25">
      <c r="A1269" s="3" t="s">
        <v>3179</v>
      </c>
      <c r="B1269" t="s">
        <v>3180</v>
      </c>
      <c r="C1269" s="3" t="s">
        <v>3180</v>
      </c>
      <c r="D1269" s="6">
        <v>0</v>
      </c>
      <c r="E1269" s="6">
        <v>102</v>
      </c>
      <c r="F1269" s="6">
        <f t="shared" si="190"/>
        <v>1</v>
      </c>
      <c r="G1269" s="6">
        <f t="shared" si="191"/>
        <v>42</v>
      </c>
      <c r="H1269" s="6" t="str" cm="1">
        <f t="array" ref="H1269">_xlfn.IFS(E1269&lt;=80,"Series",E1269&lt;=120,"TV Movie",E1269&gt;120,"Long Movie")</f>
        <v>TV Movie</v>
      </c>
      <c r="I1269" t="s">
        <v>132</v>
      </c>
      <c r="J1269" t="s">
        <v>145</v>
      </c>
      <c r="K1269" t="s">
        <v>5802</v>
      </c>
      <c r="L1269" s="5">
        <v>7.7</v>
      </c>
      <c r="M1269" t="str" cm="1">
        <f t="array" ref="M1269">_xlfn.IFS(L1269&lt;=2,"Flop",L1269&lt;=5,"Average",L1269&lt;=7,"Hit",L1269&lt;=9,"Superhit",L1269&gt;9,"BlockBuster")</f>
        <v>Superhit</v>
      </c>
      <c r="N1269" s="6">
        <v>477361</v>
      </c>
      <c r="O1269" s="6" t="str" cm="1">
        <f t="array" ref="O1269">_xlfn.IFS(N1269&lt;=100000,"Low",N1269&lt;=500000,"Median",N1269&lt;=1500000,"High",N1269&gt;1500000,"Very High")</f>
        <v>Median</v>
      </c>
      <c r="P1269">
        <v>4000000</v>
      </c>
      <c r="Q1269">
        <v>118686937</v>
      </c>
      <c r="R1269">
        <f t="shared" si="192"/>
        <v>114686937</v>
      </c>
      <c r="S1269" t="str">
        <f t="shared" si="193"/>
        <v>Profit</v>
      </c>
      <c r="T1269" s="1">
        <v>37862</v>
      </c>
      <c r="U1269" t="s">
        <v>2239</v>
      </c>
      <c r="V1269" s="14">
        <v>37862</v>
      </c>
      <c r="W1269" t="str">
        <f t="shared" si="194"/>
        <v>August</v>
      </c>
      <c r="X1269" s="4" t="str">
        <f t="shared" si="195"/>
        <v>2003</v>
      </c>
      <c r="Y1269" s="6">
        <f t="shared" si="196"/>
        <v>2003</v>
      </c>
      <c r="Z1269" s="4" t="str">
        <f t="shared" si="197"/>
        <v>29</v>
      </c>
      <c r="AA1269" s="6">
        <f t="shared" si="198"/>
        <v>29</v>
      </c>
      <c r="AB1269" t="str">
        <f t="shared" si="199"/>
        <v>Friday</v>
      </c>
    </row>
    <row r="1270" spans="1:28" x14ac:dyDescent="0.25">
      <c r="A1270" s="3" t="s">
        <v>3181</v>
      </c>
      <c r="B1270" t="s">
        <v>3182</v>
      </c>
      <c r="C1270" s="3" t="s">
        <v>3182</v>
      </c>
      <c r="D1270" s="6">
        <v>0</v>
      </c>
      <c r="E1270" s="6">
        <v>127</v>
      </c>
      <c r="F1270" s="6">
        <f t="shared" si="190"/>
        <v>2</v>
      </c>
      <c r="G1270" s="6">
        <f t="shared" si="191"/>
        <v>7</v>
      </c>
      <c r="H1270" s="6" t="str" cm="1">
        <f t="array" ref="H1270">_xlfn.IFS(E1270&lt;=80,"Series",E1270&lt;=120,"TV Movie",E1270&gt;120,"Long Movie")</f>
        <v>Long Movie</v>
      </c>
      <c r="I1270" t="s">
        <v>145</v>
      </c>
      <c r="J1270" t="s">
        <v>5802</v>
      </c>
      <c r="K1270" t="s">
        <v>5802</v>
      </c>
      <c r="L1270" s="5">
        <v>7.2</v>
      </c>
      <c r="M1270" t="str" cm="1">
        <f t="array" ref="M1270">_xlfn.IFS(L1270&lt;=2,"Flop",L1270&lt;=5,"Average",L1270&lt;=7,"Hit",L1270&lt;=9,"Superhit",L1270&gt;9,"BlockBuster")</f>
        <v>Superhit</v>
      </c>
      <c r="N1270" s="6">
        <v>245270</v>
      </c>
      <c r="O1270" s="6" t="str" cm="1">
        <f t="array" ref="O1270">_xlfn.IFS(N1270&lt;=100000,"Low",N1270&lt;=500000,"Median",N1270&lt;=1500000,"High",N1270&gt;1500000,"Very High")</f>
        <v>Median</v>
      </c>
      <c r="P1270">
        <v>30000000</v>
      </c>
      <c r="Q1270">
        <v>612054506</v>
      </c>
      <c r="R1270">
        <f t="shared" si="192"/>
        <v>582054506</v>
      </c>
      <c r="S1270" t="str">
        <f t="shared" si="193"/>
        <v>Profit</v>
      </c>
      <c r="T1270" s="1">
        <v>38042</v>
      </c>
      <c r="U1270" t="s">
        <v>1423</v>
      </c>
      <c r="V1270" s="14">
        <v>38042</v>
      </c>
      <c r="W1270" t="str">
        <f t="shared" si="194"/>
        <v>February</v>
      </c>
      <c r="X1270" s="4" t="str">
        <f t="shared" si="195"/>
        <v>2004</v>
      </c>
      <c r="Y1270" s="6">
        <f t="shared" si="196"/>
        <v>2004</v>
      </c>
      <c r="Z1270" s="4" t="str">
        <f t="shared" si="197"/>
        <v>25</v>
      </c>
      <c r="AA1270" s="6">
        <f t="shared" si="198"/>
        <v>25</v>
      </c>
      <c r="AB1270" t="str">
        <f t="shared" si="199"/>
        <v>Wednesday</v>
      </c>
    </row>
    <row r="1271" spans="1:28" x14ac:dyDescent="0.25">
      <c r="A1271" s="3" t="s">
        <v>3183</v>
      </c>
      <c r="B1271" t="s">
        <v>3184</v>
      </c>
      <c r="C1271" s="3" t="s">
        <v>3184</v>
      </c>
      <c r="D1271" s="6">
        <v>0</v>
      </c>
      <c r="E1271" s="6">
        <v>101</v>
      </c>
      <c r="F1271" s="6">
        <f t="shared" si="190"/>
        <v>1</v>
      </c>
      <c r="G1271" s="6">
        <f t="shared" si="191"/>
        <v>41</v>
      </c>
      <c r="H1271" s="6" t="str" cm="1">
        <f t="array" ref="H1271">_xlfn.IFS(E1271&lt;=80,"Series",E1271&lt;=120,"TV Movie",E1271&gt;120,"Long Movie")</f>
        <v>TV Movie</v>
      </c>
      <c r="I1271" t="s">
        <v>132</v>
      </c>
      <c r="J1271" t="s">
        <v>8162</v>
      </c>
      <c r="K1271" t="s">
        <v>5802</v>
      </c>
      <c r="L1271" s="5">
        <v>6.1</v>
      </c>
      <c r="M1271" t="str" cm="1">
        <f t="array" ref="M1271">_xlfn.IFS(L1271&lt;=2,"Flop",L1271&lt;=5,"Average",L1271&lt;=7,"Hit",L1271&lt;=9,"Superhit",L1271&gt;9,"BlockBuster")</f>
        <v>Hit</v>
      </c>
      <c r="N1271" s="6">
        <v>152688</v>
      </c>
      <c r="O1271" s="6" t="str" cm="1">
        <f t="array" ref="O1271">_xlfn.IFS(N1271&lt;=100000,"Low",N1271&lt;=500000,"Median",N1271&lt;=1500000,"High",N1271&gt;1500000,"Very High")</f>
        <v>Median</v>
      </c>
      <c r="P1271">
        <v>60000000</v>
      </c>
      <c r="Q1271">
        <v>170268750</v>
      </c>
      <c r="R1271">
        <f t="shared" si="192"/>
        <v>110268750</v>
      </c>
      <c r="S1271" t="str">
        <f t="shared" si="193"/>
        <v>Profit</v>
      </c>
      <c r="T1271" s="1">
        <v>38043</v>
      </c>
      <c r="U1271" t="s">
        <v>2501</v>
      </c>
      <c r="V1271" s="14">
        <v>38043</v>
      </c>
      <c r="W1271" t="str">
        <f t="shared" si="194"/>
        <v>February</v>
      </c>
      <c r="X1271" s="4" t="str">
        <f t="shared" si="195"/>
        <v>2004</v>
      </c>
      <c r="Y1271" s="6">
        <f t="shared" si="196"/>
        <v>2004</v>
      </c>
      <c r="Z1271" s="4" t="str">
        <f t="shared" si="197"/>
        <v>26</v>
      </c>
      <c r="AA1271" s="6">
        <f t="shared" si="198"/>
        <v>26</v>
      </c>
      <c r="AB1271" t="str">
        <f t="shared" si="199"/>
        <v>Thursday</v>
      </c>
    </row>
    <row r="1272" spans="1:28" x14ac:dyDescent="0.25">
      <c r="A1272" s="3" t="s">
        <v>3185</v>
      </c>
      <c r="B1272" t="s">
        <v>3186</v>
      </c>
      <c r="C1272" s="3" t="s">
        <v>3186</v>
      </c>
      <c r="D1272" s="6">
        <v>0</v>
      </c>
      <c r="E1272" s="6">
        <v>98</v>
      </c>
      <c r="F1272" s="6">
        <f t="shared" si="190"/>
        <v>1</v>
      </c>
      <c r="G1272" s="6">
        <f t="shared" si="191"/>
        <v>38</v>
      </c>
      <c r="H1272" s="6" t="str" cm="1">
        <f t="array" ref="H1272">_xlfn.IFS(E1272&lt;=80,"Series",E1272&lt;=120,"TV Movie",E1272&gt;120,"Long Movie")</f>
        <v>TV Movie</v>
      </c>
      <c r="I1272" t="s">
        <v>132</v>
      </c>
      <c r="J1272" t="s">
        <v>8156</v>
      </c>
      <c r="K1272" t="s">
        <v>8157</v>
      </c>
      <c r="L1272" s="5">
        <v>6.3</v>
      </c>
      <c r="M1272" t="str" cm="1">
        <f t="array" ref="M1272">_xlfn.IFS(L1272&lt;=2,"Flop",L1272&lt;=5,"Average",L1272&lt;=7,"Hit",L1272&lt;=9,"Superhit",L1272&gt;9,"BlockBuster")</f>
        <v>Hit</v>
      </c>
      <c r="N1272" s="6">
        <v>208588</v>
      </c>
      <c r="O1272" s="6" t="str" cm="1">
        <f t="array" ref="O1272">_xlfn.IFS(N1272&lt;=100000,"Low",N1272&lt;=500000,"Median",N1272&lt;=1500000,"High",N1272&gt;1500000,"Very High")</f>
        <v>Median</v>
      </c>
      <c r="P1272">
        <v>37000000</v>
      </c>
      <c r="Q1272">
        <v>96455697</v>
      </c>
      <c r="R1272">
        <f t="shared" si="192"/>
        <v>59455697</v>
      </c>
      <c r="S1272" t="str">
        <f t="shared" si="193"/>
        <v>Profit</v>
      </c>
      <c r="T1272" s="1">
        <v>38091</v>
      </c>
      <c r="U1272" t="s">
        <v>3187</v>
      </c>
      <c r="V1272" s="14">
        <v>38091</v>
      </c>
      <c r="W1272" t="str">
        <f t="shared" si="194"/>
        <v>April</v>
      </c>
      <c r="X1272" s="4" t="str">
        <f t="shared" si="195"/>
        <v>2004</v>
      </c>
      <c r="Y1272" s="6">
        <f t="shared" si="196"/>
        <v>2004</v>
      </c>
      <c r="Z1272" s="4" t="str">
        <f t="shared" si="197"/>
        <v>14</v>
      </c>
      <c r="AA1272" s="6">
        <f t="shared" si="198"/>
        <v>14</v>
      </c>
      <c r="AB1272" t="str">
        <f t="shared" si="199"/>
        <v>Wednesday</v>
      </c>
    </row>
    <row r="1273" spans="1:28" x14ac:dyDescent="0.25">
      <c r="A1273" s="3" t="s">
        <v>3188</v>
      </c>
      <c r="B1273" t="s">
        <v>3189</v>
      </c>
      <c r="C1273" s="3" t="s">
        <v>3189</v>
      </c>
      <c r="D1273" s="6">
        <v>0</v>
      </c>
      <c r="E1273" s="6">
        <v>128</v>
      </c>
      <c r="F1273" s="6">
        <f t="shared" si="190"/>
        <v>2</v>
      </c>
      <c r="G1273" s="6">
        <f t="shared" si="191"/>
        <v>8</v>
      </c>
      <c r="H1273" s="6" t="str" cm="1">
        <f t="array" ref="H1273">_xlfn.IFS(E1273&lt;=80,"Series",E1273&lt;=120,"TV Movie",E1273&gt;120,"Long Movie")</f>
        <v>Long Movie</v>
      </c>
      <c r="I1273" t="s">
        <v>132</v>
      </c>
      <c r="J1273" t="s">
        <v>145</v>
      </c>
      <c r="K1273" t="s">
        <v>8157</v>
      </c>
      <c r="L1273" s="5">
        <v>6.7</v>
      </c>
      <c r="M1273" t="str" cm="1">
        <f t="array" ref="M1273">_xlfn.IFS(L1273&lt;=2,"Flop",L1273&lt;=5,"Average",L1273&lt;=7,"Hit",L1273&lt;=9,"Superhit",L1273&gt;9,"BlockBuster")</f>
        <v>Hit</v>
      </c>
      <c r="N1273" s="6">
        <v>126893</v>
      </c>
      <c r="O1273" s="6" t="str" cm="1">
        <f t="array" ref="O1273">_xlfn.IFS(N1273&lt;=100000,"Low",N1273&lt;=500000,"Median",N1273&lt;=1500000,"High",N1273&gt;1500000,"Very High")</f>
        <v>Median</v>
      </c>
      <c r="P1273">
        <v>80000000</v>
      </c>
      <c r="Q1273">
        <v>265328738</v>
      </c>
      <c r="R1273">
        <f t="shared" si="192"/>
        <v>185328738</v>
      </c>
      <c r="S1273" t="str">
        <f t="shared" si="193"/>
        <v>Profit</v>
      </c>
      <c r="T1273" s="1">
        <v>37958</v>
      </c>
      <c r="U1273" t="s">
        <v>2459</v>
      </c>
      <c r="V1273" s="14">
        <v>37958</v>
      </c>
      <c r="W1273" t="str">
        <f t="shared" si="194"/>
        <v>December</v>
      </c>
      <c r="X1273" s="4" t="str">
        <f t="shared" si="195"/>
        <v>2003</v>
      </c>
      <c r="Y1273" s="6">
        <f t="shared" si="196"/>
        <v>2003</v>
      </c>
      <c r="Z1273" s="4" t="str">
        <f t="shared" si="197"/>
        <v>3</v>
      </c>
      <c r="AA1273" s="6">
        <f t="shared" si="198"/>
        <v>3</v>
      </c>
      <c r="AB1273" t="str">
        <f t="shared" si="199"/>
        <v>Wednesday</v>
      </c>
    </row>
    <row r="1274" spans="1:28" x14ac:dyDescent="0.25">
      <c r="A1274" s="3" t="s">
        <v>3190</v>
      </c>
      <c r="B1274" t="s">
        <v>3191</v>
      </c>
      <c r="C1274" s="3" t="s">
        <v>3191</v>
      </c>
      <c r="D1274" s="6">
        <v>0</v>
      </c>
      <c r="E1274" s="6">
        <v>94</v>
      </c>
      <c r="F1274" s="6">
        <f t="shared" si="190"/>
        <v>1</v>
      </c>
      <c r="G1274" s="6">
        <f t="shared" si="191"/>
        <v>34</v>
      </c>
      <c r="H1274" s="6" t="str" cm="1">
        <f t="array" ref="H1274">_xlfn.IFS(E1274&lt;=80,"Series",E1274&lt;=120,"TV Movie",E1274&gt;120,"Long Movie")</f>
        <v>TV Movie</v>
      </c>
      <c r="I1274" t="s">
        <v>5529</v>
      </c>
      <c r="J1274" t="s">
        <v>8162</v>
      </c>
      <c r="K1274" t="s">
        <v>3857</v>
      </c>
      <c r="L1274" s="5">
        <v>6.5</v>
      </c>
      <c r="M1274" t="str" cm="1">
        <f t="array" ref="M1274">_xlfn.IFS(L1274&lt;=2,"Flop",L1274&lt;=5,"Average",L1274&lt;=7,"Hit",L1274&lt;=9,"Superhit",L1274&gt;9,"BlockBuster")</f>
        <v>Hit</v>
      </c>
      <c r="N1274" s="6">
        <v>104243</v>
      </c>
      <c r="O1274" s="6" t="str" cm="1">
        <f t="array" ref="O1274">_xlfn.IFS(N1274&lt;=100000,"Low",N1274&lt;=500000,"Median",N1274&lt;=1500000,"High",N1274&gt;1500000,"Very High")</f>
        <v>Median</v>
      </c>
      <c r="P1274">
        <v>25000000</v>
      </c>
      <c r="Q1274">
        <v>57678321</v>
      </c>
      <c r="R1274">
        <f t="shared" si="192"/>
        <v>32678321</v>
      </c>
      <c r="S1274" t="str">
        <f t="shared" si="193"/>
        <v>Profit</v>
      </c>
      <c r="T1274" s="1">
        <v>38240</v>
      </c>
      <c r="U1274" t="s">
        <v>3002</v>
      </c>
      <c r="V1274" s="14">
        <v>38240</v>
      </c>
      <c r="W1274" t="str">
        <f t="shared" si="194"/>
        <v>September</v>
      </c>
      <c r="X1274" s="4" t="str">
        <f t="shared" si="195"/>
        <v>2004</v>
      </c>
      <c r="Y1274" s="6">
        <f t="shared" si="196"/>
        <v>2004</v>
      </c>
      <c r="Z1274" s="4" t="str">
        <f t="shared" si="197"/>
        <v>10</v>
      </c>
      <c r="AA1274" s="6">
        <f t="shared" si="198"/>
        <v>10</v>
      </c>
      <c r="AB1274" t="str">
        <f t="shared" si="199"/>
        <v>Friday</v>
      </c>
    </row>
    <row r="1275" spans="1:28" x14ac:dyDescent="0.25">
      <c r="A1275" s="3" t="s">
        <v>3192</v>
      </c>
      <c r="B1275" t="s">
        <v>3193</v>
      </c>
      <c r="C1275" s="3" t="s">
        <v>3193</v>
      </c>
      <c r="D1275" s="6">
        <v>0</v>
      </c>
      <c r="E1275" s="6">
        <v>128</v>
      </c>
      <c r="F1275" s="6">
        <f t="shared" si="190"/>
        <v>2</v>
      </c>
      <c r="G1275" s="6">
        <f t="shared" si="191"/>
        <v>8</v>
      </c>
      <c r="H1275" s="6" t="str" cm="1">
        <f t="array" ref="H1275">_xlfn.IFS(E1275&lt;=80,"Series",E1275&lt;=120,"TV Movie",E1275&gt;120,"Long Movie")</f>
        <v>Long Movie</v>
      </c>
      <c r="I1275" t="s">
        <v>5529</v>
      </c>
      <c r="J1275" t="s">
        <v>3857</v>
      </c>
      <c r="K1275" t="s">
        <v>5802</v>
      </c>
      <c r="L1275" s="5">
        <v>7.1</v>
      </c>
      <c r="M1275" t="str" cm="1">
        <f t="array" ref="M1275">_xlfn.IFS(L1275&lt;=2,"Flop",L1275&lt;=5,"Average",L1275&lt;=7,"Hit",L1275&lt;=9,"Superhit",L1275&gt;9,"BlockBuster")</f>
        <v>Superhit</v>
      </c>
      <c r="N1275" s="6">
        <v>416142</v>
      </c>
      <c r="O1275" s="6" t="str" cm="1">
        <f t="array" ref="O1275">_xlfn.IFS(N1275&lt;=100000,"Low",N1275&lt;=500000,"Median",N1275&lt;=1500000,"High",N1275&gt;1500000,"Very High")</f>
        <v>Median</v>
      </c>
      <c r="P1275">
        <v>110000000</v>
      </c>
      <c r="Q1275">
        <v>388156011</v>
      </c>
      <c r="R1275">
        <f t="shared" si="192"/>
        <v>278156011</v>
      </c>
      <c r="S1275" t="str">
        <f t="shared" si="193"/>
        <v>Profit</v>
      </c>
      <c r="T1275" s="1">
        <v>39245</v>
      </c>
      <c r="U1275" t="s">
        <v>3088</v>
      </c>
      <c r="V1275" s="14">
        <v>39245</v>
      </c>
      <c r="W1275" t="str">
        <f t="shared" si="194"/>
        <v>June</v>
      </c>
      <c r="X1275" s="4" t="str">
        <f t="shared" si="195"/>
        <v>2007</v>
      </c>
      <c r="Y1275" s="6">
        <f t="shared" si="196"/>
        <v>2007</v>
      </c>
      <c r="Z1275" s="4" t="str">
        <f t="shared" si="197"/>
        <v>12</v>
      </c>
      <c r="AA1275" s="6">
        <f t="shared" si="198"/>
        <v>12</v>
      </c>
      <c r="AB1275" t="str">
        <f t="shared" si="199"/>
        <v>Tuesday</v>
      </c>
    </row>
    <row r="1276" spans="1:28" x14ac:dyDescent="0.25">
      <c r="A1276" s="3" t="s">
        <v>3194</v>
      </c>
      <c r="B1276" t="s">
        <v>3195</v>
      </c>
      <c r="C1276" s="3" t="s">
        <v>3195</v>
      </c>
      <c r="D1276" s="6">
        <v>0</v>
      </c>
      <c r="E1276" s="6">
        <v>108</v>
      </c>
      <c r="F1276" s="6">
        <f t="shared" si="190"/>
        <v>1</v>
      </c>
      <c r="G1276" s="6">
        <f t="shared" si="191"/>
        <v>48</v>
      </c>
      <c r="H1276" s="6" t="str" cm="1">
        <f t="array" ref="H1276">_xlfn.IFS(E1276&lt;=80,"Series",E1276&lt;=120,"TV Movie",E1276&gt;120,"Long Movie")</f>
        <v>TV Movie</v>
      </c>
      <c r="I1276" t="s">
        <v>145</v>
      </c>
      <c r="J1276" t="s">
        <v>8157</v>
      </c>
      <c r="K1276" t="s">
        <v>8161</v>
      </c>
      <c r="L1276" s="5">
        <v>8.3000000000000007</v>
      </c>
      <c r="M1276" t="str" cm="1">
        <f t="array" ref="M1276">_xlfn.IFS(L1276&lt;=2,"Flop",L1276&lt;=5,"Average",L1276&lt;=7,"Hit",L1276&lt;=9,"Superhit",L1276&gt;9,"BlockBuster")</f>
        <v>Superhit</v>
      </c>
      <c r="N1276" s="6">
        <v>1052265</v>
      </c>
      <c r="O1276" s="6" t="str" cm="1">
        <f t="array" ref="O1276">_xlfn.IFS(N1276&lt;=100000,"Low",N1276&lt;=500000,"Median",N1276&lt;=1500000,"High",N1276&gt;1500000,"Very High")</f>
        <v>High</v>
      </c>
      <c r="P1276">
        <v>20000000</v>
      </c>
      <c r="Q1276">
        <v>74036715</v>
      </c>
      <c r="R1276">
        <f t="shared" si="192"/>
        <v>54036715</v>
      </c>
      <c r="S1276" t="str">
        <f t="shared" si="193"/>
        <v>Profit</v>
      </c>
      <c r="T1276" s="1">
        <v>38055</v>
      </c>
      <c r="U1276" t="s">
        <v>3196</v>
      </c>
      <c r="V1276" s="14">
        <v>38055</v>
      </c>
      <c r="W1276" t="str">
        <f t="shared" si="194"/>
        <v>March</v>
      </c>
      <c r="X1276" s="4" t="str">
        <f t="shared" si="195"/>
        <v>2004</v>
      </c>
      <c r="Y1276" s="6">
        <f t="shared" si="196"/>
        <v>2004</v>
      </c>
      <c r="Z1276" s="4" t="str">
        <f t="shared" si="197"/>
        <v>9</v>
      </c>
      <c r="AA1276" s="6">
        <f t="shared" si="198"/>
        <v>9</v>
      </c>
      <c r="AB1276" t="str">
        <f t="shared" si="199"/>
        <v>Tuesday</v>
      </c>
    </row>
    <row r="1277" spans="1:28" x14ac:dyDescent="0.25">
      <c r="A1277" s="3" t="s">
        <v>3197</v>
      </c>
      <c r="B1277" t="s">
        <v>3198</v>
      </c>
      <c r="C1277" s="3" t="s">
        <v>3198</v>
      </c>
      <c r="D1277" s="6">
        <v>0</v>
      </c>
      <c r="E1277" s="6">
        <v>99</v>
      </c>
      <c r="F1277" s="6">
        <f t="shared" si="190"/>
        <v>1</v>
      </c>
      <c r="G1277" s="6">
        <f t="shared" si="191"/>
        <v>39</v>
      </c>
      <c r="H1277" s="6" t="str" cm="1">
        <f t="array" ref="H1277">_xlfn.IFS(E1277&lt;=80,"Series",E1277&lt;=120,"TV Movie",E1277&gt;120,"Long Movie")</f>
        <v>TV Movie</v>
      </c>
      <c r="I1277" t="s">
        <v>132</v>
      </c>
      <c r="J1277" t="s">
        <v>8163</v>
      </c>
      <c r="K1277" t="s">
        <v>8156</v>
      </c>
      <c r="L1277" s="5">
        <v>5.2</v>
      </c>
      <c r="M1277" t="str" cm="1">
        <f t="array" ref="M1277">_xlfn.IFS(L1277&lt;=2,"Flop",L1277&lt;=5,"Average",L1277&lt;=7,"Hit",L1277&lt;=9,"Superhit",L1277&gt;9,"BlockBuster")</f>
        <v>Hit</v>
      </c>
      <c r="N1277" s="6">
        <v>55779</v>
      </c>
      <c r="O1277" s="6" t="str" cm="1">
        <f t="array" ref="O1277">_xlfn.IFS(N1277&lt;=100000,"Low",N1277&lt;=500000,"Median",N1277&lt;=1500000,"High",N1277&gt;1500000,"Very High")</f>
        <v>Low</v>
      </c>
      <c r="P1277">
        <v>90000000</v>
      </c>
      <c r="Q1277">
        <v>182290266</v>
      </c>
      <c r="R1277">
        <f t="shared" si="192"/>
        <v>92290266</v>
      </c>
      <c r="S1277" t="str">
        <f t="shared" si="193"/>
        <v>Profit</v>
      </c>
      <c r="T1277" s="1">
        <v>37951</v>
      </c>
      <c r="U1277" t="s">
        <v>2284</v>
      </c>
      <c r="V1277" s="14">
        <v>37951</v>
      </c>
      <c r="W1277" t="str">
        <f t="shared" si="194"/>
        <v>November</v>
      </c>
      <c r="X1277" s="4" t="str">
        <f t="shared" si="195"/>
        <v>2003</v>
      </c>
      <c r="Y1277" s="6">
        <f t="shared" si="196"/>
        <v>2003</v>
      </c>
      <c r="Z1277" s="4" t="str">
        <f t="shared" si="197"/>
        <v>26</v>
      </c>
      <c r="AA1277" s="6">
        <f t="shared" si="198"/>
        <v>26</v>
      </c>
      <c r="AB1277" t="str">
        <f t="shared" si="199"/>
        <v>Wednesday</v>
      </c>
    </row>
    <row r="1278" spans="1:28" x14ac:dyDescent="0.25">
      <c r="A1278" s="3" t="s">
        <v>3199</v>
      </c>
      <c r="B1278" t="s">
        <v>3200</v>
      </c>
      <c r="C1278" s="3" t="s">
        <v>3200</v>
      </c>
      <c r="D1278" s="6">
        <v>0</v>
      </c>
      <c r="E1278" s="6">
        <v>119</v>
      </c>
      <c r="F1278" s="6">
        <f t="shared" si="190"/>
        <v>1</v>
      </c>
      <c r="G1278" s="6">
        <f t="shared" si="191"/>
        <v>59</v>
      </c>
      <c r="H1278" s="6" t="str" cm="1">
        <f t="array" ref="H1278">_xlfn.IFS(E1278&lt;=80,"Series",E1278&lt;=120,"TV Movie",E1278&gt;120,"Long Movie")</f>
        <v>TV Movie</v>
      </c>
      <c r="I1278" t="s">
        <v>5529</v>
      </c>
      <c r="J1278" t="s">
        <v>8166</v>
      </c>
      <c r="K1278" t="s">
        <v>8161</v>
      </c>
      <c r="L1278" s="5">
        <v>6.3</v>
      </c>
      <c r="M1278" t="str" cm="1">
        <f t="array" ref="M1278">_xlfn.IFS(L1278&lt;=2,"Flop",L1278&lt;=5,"Average",L1278&lt;=7,"Hit",L1278&lt;=9,"Superhit",L1278&gt;9,"BlockBuster")</f>
        <v>Hit</v>
      </c>
      <c r="N1278" s="6">
        <v>111950</v>
      </c>
      <c r="O1278" s="6" t="str" cm="1">
        <f t="array" ref="O1278">_xlfn.IFS(N1278&lt;=100000,"Low",N1278&lt;=500000,"Median",N1278&lt;=1500000,"High",N1278&gt;1500000,"Very High")</f>
        <v>Median</v>
      </c>
      <c r="P1278">
        <v>60000000</v>
      </c>
      <c r="Q1278">
        <v>117248958</v>
      </c>
      <c r="R1278">
        <f t="shared" si="192"/>
        <v>57248958</v>
      </c>
      <c r="S1278" t="str">
        <f t="shared" si="193"/>
        <v>Profit</v>
      </c>
      <c r="T1278" s="1">
        <v>37974</v>
      </c>
      <c r="U1278" t="s">
        <v>1114</v>
      </c>
      <c r="V1278" s="14">
        <v>37974</v>
      </c>
      <c r="W1278" t="str">
        <f t="shared" si="194"/>
        <v>December</v>
      </c>
      <c r="X1278" s="4" t="str">
        <f t="shared" si="195"/>
        <v>2003</v>
      </c>
      <c r="Y1278" s="6">
        <f t="shared" si="196"/>
        <v>2003</v>
      </c>
      <c r="Z1278" s="4" t="str">
        <f t="shared" si="197"/>
        <v>19</v>
      </c>
      <c r="AA1278" s="6">
        <f t="shared" si="198"/>
        <v>19</v>
      </c>
      <c r="AB1278" t="str">
        <f t="shared" si="199"/>
        <v>Friday</v>
      </c>
    </row>
    <row r="1279" spans="1:28" x14ac:dyDescent="0.25">
      <c r="A1279" s="3" t="s">
        <v>3201</v>
      </c>
      <c r="B1279" t="s">
        <v>3202</v>
      </c>
      <c r="C1279" s="3" t="s">
        <v>3202</v>
      </c>
      <c r="D1279" s="6">
        <v>0</v>
      </c>
      <c r="E1279" s="6">
        <v>100</v>
      </c>
      <c r="F1279" s="6">
        <f t="shared" si="190"/>
        <v>1</v>
      </c>
      <c r="G1279" s="6">
        <f t="shared" si="191"/>
        <v>40</v>
      </c>
      <c r="H1279" s="6" t="str" cm="1">
        <f t="array" ref="H1279">_xlfn.IFS(E1279&lt;=80,"Series",E1279&lt;=120,"TV Movie",E1279&gt;120,"Long Movie")</f>
        <v>TV Movie</v>
      </c>
      <c r="I1279" t="s">
        <v>8158</v>
      </c>
      <c r="J1279" t="s">
        <v>8159</v>
      </c>
      <c r="K1279" t="s">
        <v>132</v>
      </c>
      <c r="L1279" s="5">
        <v>6.6</v>
      </c>
      <c r="M1279" t="str" cm="1">
        <f t="array" ref="M1279">_xlfn.IFS(L1279&lt;=2,"Flop",L1279&lt;=5,"Average",L1279&lt;=7,"Hit",L1279&lt;=9,"Superhit",L1279&gt;9,"BlockBuster")</f>
        <v>Hit</v>
      </c>
      <c r="N1279" s="6">
        <v>227877</v>
      </c>
      <c r="O1279" s="6" t="str" cm="1">
        <f t="array" ref="O1279">_xlfn.IFS(N1279&lt;=100000,"Low",N1279&lt;=500000,"Median",N1279&lt;=1500000,"High",N1279&gt;1500000,"Very High")</f>
        <v>Median</v>
      </c>
      <c r="P1279">
        <v>165000000</v>
      </c>
      <c r="Q1279">
        <v>316897787</v>
      </c>
      <c r="R1279">
        <f t="shared" si="192"/>
        <v>151897787</v>
      </c>
      <c r="S1279" t="str">
        <f t="shared" si="193"/>
        <v>Profit</v>
      </c>
      <c r="T1279" s="1">
        <v>38281</v>
      </c>
      <c r="U1279" t="s">
        <v>501</v>
      </c>
      <c r="V1279" s="14">
        <v>38281</v>
      </c>
      <c r="W1279" t="str">
        <f t="shared" si="194"/>
        <v>October</v>
      </c>
      <c r="X1279" s="4" t="str">
        <f t="shared" si="195"/>
        <v>2004</v>
      </c>
      <c r="Y1279" s="6">
        <f t="shared" si="196"/>
        <v>2004</v>
      </c>
      <c r="Z1279" s="4" t="str">
        <f t="shared" si="197"/>
        <v>21</v>
      </c>
      <c r="AA1279" s="6">
        <f t="shared" si="198"/>
        <v>21</v>
      </c>
      <c r="AB1279" t="str">
        <f t="shared" si="199"/>
        <v>Thursday</v>
      </c>
    </row>
    <row r="1280" spans="1:28" x14ac:dyDescent="0.25">
      <c r="A1280" s="3" t="s">
        <v>3203</v>
      </c>
      <c r="B1280" t="s">
        <v>3204</v>
      </c>
      <c r="C1280" s="3" t="s">
        <v>3204</v>
      </c>
      <c r="D1280" s="6">
        <v>0</v>
      </c>
      <c r="E1280" s="6">
        <v>84</v>
      </c>
      <c r="F1280" s="6">
        <f t="shared" si="190"/>
        <v>1</v>
      </c>
      <c r="G1280" s="6">
        <f t="shared" si="191"/>
        <v>24</v>
      </c>
      <c r="H1280" s="6" t="str" cm="1">
        <f t="array" ref="H1280">_xlfn.IFS(E1280&lt;=80,"Series",E1280&lt;=120,"TV Movie",E1280&gt;120,"Long Movie")</f>
        <v>TV Movie</v>
      </c>
      <c r="I1280" t="s">
        <v>5529</v>
      </c>
      <c r="J1280" t="s">
        <v>8158</v>
      </c>
      <c r="K1280" t="s">
        <v>132</v>
      </c>
      <c r="L1280" s="5">
        <v>4.3</v>
      </c>
      <c r="M1280" t="str" cm="1">
        <f t="array" ref="M1280">_xlfn.IFS(L1280&lt;=2,"Flop",L1280&lt;=5,"Average",L1280&lt;=7,"Hit",L1280&lt;=9,"Superhit",L1280&gt;9,"BlockBuster")</f>
        <v>Average</v>
      </c>
      <c r="N1280" s="6">
        <v>64801</v>
      </c>
      <c r="O1280" s="6" t="str" cm="1">
        <f t="array" ref="O1280">_xlfn.IFS(N1280&lt;=100000,"Low",N1280&lt;=500000,"Median",N1280&lt;=1500000,"High",N1280&gt;1500000,"Very High")</f>
        <v>Low</v>
      </c>
      <c r="P1280">
        <v>38000000</v>
      </c>
      <c r="Q1280">
        <v>197101678</v>
      </c>
      <c r="R1280">
        <f t="shared" si="192"/>
        <v>159101678</v>
      </c>
      <c r="S1280" t="str">
        <f t="shared" si="193"/>
        <v>Profit</v>
      </c>
      <c r="T1280" s="1">
        <v>37815</v>
      </c>
      <c r="U1280" t="s">
        <v>1126</v>
      </c>
      <c r="V1280" s="14">
        <v>37815</v>
      </c>
      <c r="W1280" t="str">
        <f t="shared" si="194"/>
        <v>July</v>
      </c>
      <c r="X1280" s="4" t="str">
        <f t="shared" si="195"/>
        <v>2003</v>
      </c>
      <c r="Y1280" s="6">
        <f t="shared" si="196"/>
        <v>2003</v>
      </c>
      <c r="Z1280" s="4" t="str">
        <f t="shared" si="197"/>
        <v>13</v>
      </c>
      <c r="AA1280" s="6">
        <f t="shared" si="198"/>
        <v>13</v>
      </c>
      <c r="AB1280" t="str">
        <f t="shared" si="199"/>
        <v>Sunday</v>
      </c>
    </row>
    <row r="1281" spans="1:28" x14ac:dyDescent="0.25">
      <c r="A1281" s="3" t="s">
        <v>3205</v>
      </c>
      <c r="B1281" t="s">
        <v>3206</v>
      </c>
      <c r="C1281" s="3" t="s">
        <v>3206</v>
      </c>
      <c r="D1281" s="6">
        <v>0</v>
      </c>
      <c r="E1281" s="6">
        <v>118</v>
      </c>
      <c r="F1281" s="6">
        <f t="shared" si="190"/>
        <v>1</v>
      </c>
      <c r="G1281" s="6">
        <f t="shared" si="191"/>
        <v>58</v>
      </c>
      <c r="H1281" s="6" t="str" cm="1">
        <f t="array" ref="H1281">_xlfn.IFS(E1281&lt;=80,"Series",E1281&lt;=120,"TV Movie",E1281&gt;120,"Long Movie")</f>
        <v>TV Movie</v>
      </c>
      <c r="I1281" t="s">
        <v>132</v>
      </c>
      <c r="J1281" t="s">
        <v>5802</v>
      </c>
      <c r="K1281" t="s">
        <v>5802</v>
      </c>
      <c r="L1281" s="5">
        <v>5.8</v>
      </c>
      <c r="M1281" t="str" cm="1">
        <f t="array" ref="M1281">_xlfn.IFS(L1281&lt;=2,"Flop",L1281&lt;=5,"Average",L1281&lt;=7,"Hit",L1281&lt;=9,"Superhit",L1281&gt;9,"BlockBuster")</f>
        <v>Hit</v>
      </c>
      <c r="N1281" s="6">
        <v>54656</v>
      </c>
      <c r="O1281" s="6" t="str" cm="1">
        <f t="array" ref="O1281">_xlfn.IFS(N1281&lt;=100000,"Low",N1281&lt;=500000,"Median",N1281&lt;=1500000,"High",N1281&gt;1500000,"Very High")</f>
        <v>Low</v>
      </c>
      <c r="P1281">
        <v>55000000</v>
      </c>
      <c r="Q1281">
        <v>65784503</v>
      </c>
      <c r="R1281">
        <f t="shared" si="192"/>
        <v>10784503</v>
      </c>
      <c r="S1281" t="str">
        <f t="shared" si="193"/>
        <v>Profit</v>
      </c>
      <c r="T1281" s="1">
        <v>37965</v>
      </c>
      <c r="U1281" t="s">
        <v>1617</v>
      </c>
      <c r="V1281" s="14">
        <v>37965</v>
      </c>
      <c r="W1281" t="str">
        <f t="shared" si="194"/>
        <v>December</v>
      </c>
      <c r="X1281" s="4" t="str">
        <f t="shared" si="195"/>
        <v>2003</v>
      </c>
      <c r="Y1281" s="6">
        <f t="shared" si="196"/>
        <v>2003</v>
      </c>
      <c r="Z1281" s="4" t="str">
        <f t="shared" si="197"/>
        <v>10</v>
      </c>
      <c r="AA1281" s="6">
        <f t="shared" si="198"/>
        <v>10</v>
      </c>
      <c r="AB1281" t="str">
        <f t="shared" si="199"/>
        <v>Wednesday</v>
      </c>
    </row>
    <row r="1282" spans="1:28" x14ac:dyDescent="0.25">
      <c r="A1282" s="3" t="s">
        <v>3207</v>
      </c>
      <c r="B1282" t="s">
        <v>3208</v>
      </c>
      <c r="C1282" s="3" t="s">
        <v>3208</v>
      </c>
      <c r="D1282" s="6">
        <v>0</v>
      </c>
      <c r="E1282" s="6">
        <v>131</v>
      </c>
      <c r="F1282" s="6">
        <f t="shared" si="190"/>
        <v>2</v>
      </c>
      <c r="G1282" s="6">
        <f t="shared" si="191"/>
        <v>11</v>
      </c>
      <c r="H1282" s="6" t="str" cm="1">
        <f t="array" ref="H1282">_xlfn.IFS(E1282&lt;=80,"Series",E1282&lt;=120,"TV Movie",E1282&gt;120,"Long Movie")</f>
        <v>Long Movie</v>
      </c>
      <c r="I1282" t="s">
        <v>5529</v>
      </c>
      <c r="J1282" t="s">
        <v>8158</v>
      </c>
      <c r="K1282" t="s">
        <v>8156</v>
      </c>
      <c r="L1282" s="5">
        <v>6.1</v>
      </c>
      <c r="M1282" t="str" cm="1">
        <f t="array" ref="M1282">_xlfn.IFS(L1282&lt;=2,"Flop",L1282&lt;=5,"Average",L1282&lt;=7,"Hit",L1282&lt;=9,"Superhit",L1282&gt;9,"BlockBuster")</f>
        <v>Hit</v>
      </c>
      <c r="N1282" s="6">
        <v>279777</v>
      </c>
      <c r="O1282" s="6" t="str" cm="1">
        <f t="array" ref="O1282">_xlfn.IFS(N1282&lt;=100000,"Low",N1282&lt;=500000,"Median",N1282&lt;=1500000,"High",N1282&gt;1500000,"Very High")</f>
        <v>Median</v>
      </c>
      <c r="P1282">
        <v>160000000</v>
      </c>
      <c r="Q1282">
        <v>300157638</v>
      </c>
      <c r="R1282">
        <f t="shared" si="192"/>
        <v>140157638</v>
      </c>
      <c r="S1282" t="str">
        <f t="shared" si="193"/>
        <v>Profit</v>
      </c>
      <c r="T1282" s="1">
        <v>38110</v>
      </c>
      <c r="U1282" t="s">
        <v>1892</v>
      </c>
      <c r="V1282" s="14">
        <v>38110</v>
      </c>
      <c r="W1282" t="str">
        <f t="shared" si="194"/>
        <v>May</v>
      </c>
      <c r="X1282" s="4" t="str">
        <f t="shared" si="195"/>
        <v>2004</v>
      </c>
      <c r="Y1282" s="6">
        <f t="shared" si="196"/>
        <v>2004</v>
      </c>
      <c r="Z1282" s="4" t="str">
        <f t="shared" si="197"/>
        <v>3</v>
      </c>
      <c r="AA1282" s="6">
        <f t="shared" si="198"/>
        <v>3</v>
      </c>
      <c r="AB1282" t="str">
        <f t="shared" si="199"/>
        <v>Monday</v>
      </c>
    </row>
    <row r="1283" spans="1:28" x14ac:dyDescent="0.25">
      <c r="A1283" s="3" t="s">
        <v>3209</v>
      </c>
      <c r="B1283" t="s">
        <v>3210</v>
      </c>
      <c r="C1283" s="3" t="s">
        <v>3211</v>
      </c>
      <c r="D1283" s="6">
        <v>0</v>
      </c>
      <c r="E1283" s="6">
        <v>101</v>
      </c>
      <c r="F1283" s="6">
        <f t="shared" ref="F1283:F1346" si="200">INT(E1283/60)</f>
        <v>1</v>
      </c>
      <c r="G1283" s="6">
        <f t="shared" ref="G1283:G1346" si="201">MOD(E1283,60)</f>
        <v>41</v>
      </c>
      <c r="H1283" s="6" t="str" cm="1">
        <f t="array" ref="H1283">_xlfn.IFS(E1283&lt;=80,"Series",E1283&lt;=120,"TV Movie",E1283&gt;120,"Long Movie")</f>
        <v>TV Movie</v>
      </c>
      <c r="I1283" t="s">
        <v>5529</v>
      </c>
      <c r="J1283" t="s">
        <v>8162</v>
      </c>
      <c r="K1283" t="s">
        <v>145</v>
      </c>
      <c r="L1283" s="5">
        <v>8</v>
      </c>
      <c r="M1283" t="str" cm="1">
        <f t="array" ref="M1283">_xlfn.IFS(L1283&lt;=2,"Flop",L1283&lt;=5,"Average",L1283&lt;=7,"Hit",L1283&lt;=9,"Superhit",L1283&gt;9,"BlockBuster")</f>
        <v>Superhit</v>
      </c>
      <c r="N1283" s="6">
        <v>129392</v>
      </c>
      <c r="O1283" s="6" t="str" cm="1">
        <f t="array" ref="O1283">_xlfn.IFS(N1283&lt;=100000,"Low",N1283&lt;=500000,"Median",N1283&lt;=1500000,"High",N1283&gt;1500000,"Very High")</f>
        <v>Median</v>
      </c>
      <c r="P1283">
        <v>6428966</v>
      </c>
      <c r="Q1283">
        <v>8836958</v>
      </c>
      <c r="R1283">
        <f t="shared" ref="R1283:R1346" si="202">Q1283-P1283</f>
        <v>2407992</v>
      </c>
      <c r="S1283" t="str">
        <f t="shared" ref="S1283:S1346" si="203">IF(R1283&gt;0,"Profit","Loss")</f>
        <v>Profit</v>
      </c>
      <c r="T1283" s="1">
        <v>37602</v>
      </c>
      <c r="U1283" t="s">
        <v>3212</v>
      </c>
      <c r="V1283" s="14">
        <v>37602</v>
      </c>
      <c r="W1283" t="str">
        <f t="shared" ref="W1283:W1346" si="204">TEXT(V1283,"MMMM")</f>
        <v>December</v>
      </c>
      <c r="X1283" s="4" t="str">
        <f t="shared" ref="X1283:X1346" si="205">TEXT(V1283,"YYYY")</f>
        <v>2002</v>
      </c>
      <c r="Y1283" s="6">
        <f t="shared" ref="Y1283:Y1346" si="206">VALUE(X1283)</f>
        <v>2002</v>
      </c>
      <c r="Z1283" s="4" t="str">
        <f t="shared" ref="Z1283:Z1346" si="207">TEXT(V1283,"d")</f>
        <v>12</v>
      </c>
      <c r="AA1283" s="6">
        <f t="shared" ref="AA1283:AA1346" si="208">VALUE(Z1283)</f>
        <v>12</v>
      </c>
      <c r="AB1283" t="str">
        <f t="shared" ref="AB1283:AB1346" si="209">TEXT(V1283,"dddd")</f>
        <v>Thursday</v>
      </c>
    </row>
    <row r="1284" spans="1:28" x14ac:dyDescent="0.25">
      <c r="A1284" s="3" t="s">
        <v>3213</v>
      </c>
      <c r="B1284" t="s">
        <v>3214</v>
      </c>
      <c r="C1284" s="3" t="s">
        <v>3214</v>
      </c>
      <c r="D1284" s="6">
        <v>0</v>
      </c>
      <c r="E1284" s="6">
        <v>170</v>
      </c>
      <c r="F1284" s="6">
        <f t="shared" si="200"/>
        <v>2</v>
      </c>
      <c r="G1284" s="6">
        <f t="shared" si="201"/>
        <v>50</v>
      </c>
      <c r="H1284" s="6" t="str" cm="1">
        <f t="array" ref="H1284">_xlfn.IFS(E1284&lt;=80,"Series",E1284&lt;=120,"TV Movie",E1284&gt;120,"Long Movie")</f>
        <v>Long Movie</v>
      </c>
      <c r="I1284" t="s">
        <v>8160</v>
      </c>
      <c r="J1284" t="s">
        <v>145</v>
      </c>
      <c r="K1284" t="s">
        <v>5802</v>
      </c>
      <c r="L1284" s="5">
        <v>7.5</v>
      </c>
      <c r="M1284" t="str" cm="1">
        <f t="array" ref="M1284">_xlfn.IFS(L1284&lt;=2,"Flop",L1284&lt;=5,"Average",L1284&lt;=7,"Hit",L1284&lt;=9,"Superhit",L1284&gt;9,"BlockBuster")</f>
        <v>Superhit</v>
      </c>
      <c r="N1284" s="6">
        <v>377834</v>
      </c>
      <c r="O1284" s="6" t="str" cm="1">
        <f t="array" ref="O1284">_xlfn.IFS(N1284&lt;=100000,"Low",N1284&lt;=500000,"Median",N1284&lt;=1500000,"High",N1284&gt;1500000,"Very High")</f>
        <v>Median</v>
      </c>
      <c r="P1284">
        <v>110000000</v>
      </c>
      <c r="Q1284">
        <v>213719942</v>
      </c>
      <c r="R1284">
        <f t="shared" si="202"/>
        <v>103719942</v>
      </c>
      <c r="S1284" t="str">
        <f t="shared" si="203"/>
        <v>Profit</v>
      </c>
      <c r="T1284" s="1">
        <v>38335</v>
      </c>
      <c r="U1284" t="s">
        <v>88</v>
      </c>
      <c r="V1284" s="14">
        <v>38335</v>
      </c>
      <c r="W1284" t="str">
        <f t="shared" si="204"/>
        <v>December</v>
      </c>
      <c r="X1284" s="4" t="str">
        <f t="shared" si="205"/>
        <v>2004</v>
      </c>
      <c r="Y1284" s="6">
        <f t="shared" si="206"/>
        <v>2004</v>
      </c>
      <c r="Z1284" s="4" t="str">
        <f t="shared" si="207"/>
        <v>14</v>
      </c>
      <c r="AA1284" s="6">
        <f t="shared" si="208"/>
        <v>14</v>
      </c>
      <c r="AB1284" t="str">
        <f t="shared" si="209"/>
        <v>Tuesday</v>
      </c>
    </row>
    <row r="1285" spans="1:28" x14ac:dyDescent="0.25">
      <c r="A1285" s="3" t="s">
        <v>3215</v>
      </c>
      <c r="B1285" t="s">
        <v>3216</v>
      </c>
      <c r="C1285" s="3" t="s">
        <v>3216</v>
      </c>
      <c r="D1285" s="6">
        <v>0</v>
      </c>
      <c r="E1285" s="6">
        <v>108</v>
      </c>
      <c r="F1285" s="6">
        <f t="shared" si="200"/>
        <v>1</v>
      </c>
      <c r="G1285" s="6">
        <f t="shared" si="201"/>
        <v>48</v>
      </c>
      <c r="H1285" s="6" t="str" cm="1">
        <f t="array" ref="H1285">_xlfn.IFS(E1285&lt;=80,"Series",E1285&lt;=120,"TV Movie",E1285&gt;120,"Long Movie")</f>
        <v>TV Movie</v>
      </c>
      <c r="I1285" t="s">
        <v>8158</v>
      </c>
      <c r="J1285" t="s">
        <v>132</v>
      </c>
      <c r="K1285" t="s">
        <v>8163</v>
      </c>
      <c r="L1285" s="5">
        <v>6.8</v>
      </c>
      <c r="M1285" t="str" cm="1">
        <f t="array" ref="M1285">_xlfn.IFS(L1285&lt;=2,"Flop",L1285&lt;=5,"Average",L1285&lt;=7,"Hit",L1285&lt;=9,"Superhit",L1285&gt;9,"BlockBuster")</f>
        <v>Hit</v>
      </c>
      <c r="N1285" s="6">
        <v>217557</v>
      </c>
      <c r="O1285" s="6" t="str" cm="1">
        <f t="array" ref="O1285">_xlfn.IFS(N1285&lt;=100000,"Low",N1285&lt;=500000,"Median",N1285&lt;=1500000,"High",N1285&gt;1500000,"Very High")</f>
        <v>Median</v>
      </c>
      <c r="P1285">
        <v>140000000</v>
      </c>
      <c r="Q1285">
        <v>211468235</v>
      </c>
      <c r="R1285">
        <f t="shared" si="202"/>
        <v>71468235</v>
      </c>
      <c r="S1285" t="str">
        <f t="shared" si="203"/>
        <v>Profit</v>
      </c>
      <c r="T1285" s="1">
        <v>38337</v>
      </c>
      <c r="U1285" t="s">
        <v>1430</v>
      </c>
      <c r="V1285" s="14">
        <v>38337</v>
      </c>
      <c r="W1285" t="str">
        <f t="shared" si="204"/>
        <v>December</v>
      </c>
      <c r="X1285" s="4" t="str">
        <f t="shared" si="205"/>
        <v>2004</v>
      </c>
      <c r="Y1285" s="6">
        <f t="shared" si="206"/>
        <v>2004</v>
      </c>
      <c r="Z1285" s="4" t="str">
        <f t="shared" si="207"/>
        <v>16</v>
      </c>
      <c r="AA1285" s="6">
        <f t="shared" si="208"/>
        <v>16</v>
      </c>
      <c r="AB1285" t="str">
        <f t="shared" si="209"/>
        <v>Thursday</v>
      </c>
    </row>
    <row r="1286" spans="1:28" x14ac:dyDescent="0.25">
      <c r="A1286" s="3" t="s">
        <v>3217</v>
      </c>
      <c r="B1286" t="s">
        <v>3218</v>
      </c>
      <c r="C1286" s="3" t="s">
        <v>3218</v>
      </c>
      <c r="D1286" s="6">
        <v>0</v>
      </c>
      <c r="E1286" s="6">
        <v>113</v>
      </c>
      <c r="F1286" s="6">
        <f t="shared" si="200"/>
        <v>1</v>
      </c>
      <c r="G1286" s="6">
        <f t="shared" si="201"/>
        <v>53</v>
      </c>
      <c r="H1286" s="6" t="str" cm="1">
        <f t="array" ref="H1286">_xlfn.IFS(E1286&lt;=80,"Series",E1286&lt;=120,"TV Movie",E1286&gt;120,"Long Movie")</f>
        <v>TV Movie</v>
      </c>
      <c r="I1286" t="s">
        <v>5529</v>
      </c>
      <c r="J1286" t="s">
        <v>8162</v>
      </c>
      <c r="K1286" t="s">
        <v>145</v>
      </c>
      <c r="L1286" s="5">
        <v>6.5</v>
      </c>
      <c r="M1286" t="str" cm="1">
        <f t="array" ref="M1286">_xlfn.IFS(L1286&lt;=2,"Flop",L1286&lt;=5,"Average",L1286&lt;=7,"Hit",L1286&lt;=9,"Superhit",L1286&gt;9,"BlockBuster")</f>
        <v>Hit</v>
      </c>
      <c r="N1286" s="6">
        <v>112891</v>
      </c>
      <c r="O1286" s="6" t="str" cm="1">
        <f t="array" ref="O1286">_xlfn.IFS(N1286&lt;=100000,"Low",N1286&lt;=500000,"Median",N1286&lt;=1500000,"High",N1286&gt;1500000,"Very High")</f>
        <v>Median</v>
      </c>
      <c r="P1286">
        <v>52000000</v>
      </c>
      <c r="Q1286">
        <v>77663556</v>
      </c>
      <c r="R1286">
        <f t="shared" si="202"/>
        <v>25663556</v>
      </c>
      <c r="S1286" t="str">
        <f t="shared" si="203"/>
        <v>Profit</v>
      </c>
      <c r="T1286" s="1">
        <v>38420</v>
      </c>
      <c r="U1286" t="s">
        <v>3219</v>
      </c>
      <c r="V1286" s="14">
        <v>38420</v>
      </c>
      <c r="W1286" t="str">
        <f t="shared" si="204"/>
        <v>March</v>
      </c>
      <c r="X1286" s="4" t="str">
        <f t="shared" si="205"/>
        <v>2005</v>
      </c>
      <c r="Y1286" s="6">
        <f t="shared" si="206"/>
        <v>2005</v>
      </c>
      <c r="Z1286" s="4" t="str">
        <f t="shared" si="207"/>
        <v>9</v>
      </c>
      <c r="AA1286" s="6">
        <f t="shared" si="208"/>
        <v>9</v>
      </c>
      <c r="AB1286" t="str">
        <f t="shared" si="209"/>
        <v>Wednesday</v>
      </c>
    </row>
    <row r="1287" spans="1:28" x14ac:dyDescent="0.25">
      <c r="A1287" s="3" t="s">
        <v>3220</v>
      </c>
      <c r="B1287" t="s">
        <v>3221</v>
      </c>
      <c r="C1287" s="3" t="s">
        <v>3221</v>
      </c>
      <c r="D1287" s="6">
        <v>0</v>
      </c>
      <c r="E1287" s="6">
        <v>89</v>
      </c>
      <c r="F1287" s="6">
        <f t="shared" si="200"/>
        <v>1</v>
      </c>
      <c r="G1287" s="6">
        <f t="shared" si="201"/>
        <v>29</v>
      </c>
      <c r="H1287" s="6" t="str" cm="1">
        <f t="array" ref="H1287">_xlfn.IFS(E1287&lt;=80,"Series",E1287&lt;=120,"TV Movie",E1287&gt;120,"Long Movie")</f>
        <v>TV Movie</v>
      </c>
      <c r="I1287" t="s">
        <v>132</v>
      </c>
      <c r="J1287" t="s">
        <v>145</v>
      </c>
      <c r="K1287" t="s">
        <v>5802</v>
      </c>
      <c r="L1287" s="5">
        <v>7.6</v>
      </c>
      <c r="M1287" t="str" cm="1">
        <f t="array" ref="M1287">_xlfn.IFS(L1287&lt;=2,"Flop",L1287&lt;=5,"Average",L1287&lt;=7,"Hit",L1287&lt;=9,"Superhit",L1287&gt;9,"BlockBuster")</f>
        <v>Superhit</v>
      </c>
      <c r="N1287" s="6">
        <v>72526</v>
      </c>
      <c r="O1287" s="6" t="str" cm="1">
        <f t="array" ref="O1287">_xlfn.IFS(N1287&lt;=100000,"Low",N1287&lt;=500000,"Median",N1287&lt;=1500000,"High",N1287&gt;1500000,"Very High")</f>
        <v>Low</v>
      </c>
      <c r="P1287">
        <v>500000</v>
      </c>
      <c r="Q1287">
        <v>8701337</v>
      </c>
      <c r="R1287">
        <f t="shared" si="202"/>
        <v>8201337</v>
      </c>
      <c r="S1287" t="str">
        <f t="shared" si="203"/>
        <v>Profit</v>
      </c>
      <c r="T1287" s="1">
        <v>37647</v>
      </c>
      <c r="U1287" t="s">
        <v>3222</v>
      </c>
      <c r="V1287" s="14">
        <v>37647</v>
      </c>
      <c r="W1287" t="str">
        <f t="shared" si="204"/>
        <v>January</v>
      </c>
      <c r="X1287" s="4" t="str">
        <f t="shared" si="205"/>
        <v>2003</v>
      </c>
      <c r="Y1287" s="6">
        <f t="shared" si="206"/>
        <v>2003</v>
      </c>
      <c r="Z1287" s="4" t="str">
        <f t="shared" si="207"/>
        <v>26</v>
      </c>
      <c r="AA1287" s="6">
        <f t="shared" si="208"/>
        <v>26</v>
      </c>
      <c r="AB1287" t="str">
        <f t="shared" si="209"/>
        <v>Sunday</v>
      </c>
    </row>
    <row r="1288" spans="1:28" x14ac:dyDescent="0.25">
      <c r="A1288" s="3" t="s">
        <v>3223</v>
      </c>
      <c r="B1288" t="s">
        <v>3224</v>
      </c>
      <c r="C1288" s="3" t="s">
        <v>3224</v>
      </c>
      <c r="D1288" s="6">
        <v>0</v>
      </c>
      <c r="E1288" s="6">
        <v>109</v>
      </c>
      <c r="F1288" s="6">
        <f t="shared" si="200"/>
        <v>1</v>
      </c>
      <c r="G1288" s="6">
        <f t="shared" si="201"/>
        <v>49</v>
      </c>
      <c r="H1288" s="6" t="str" cm="1">
        <f t="array" ref="H1288">_xlfn.IFS(E1288&lt;=80,"Series",E1288&lt;=120,"TV Movie",E1288&gt;120,"Long Movie")</f>
        <v>TV Movie</v>
      </c>
      <c r="I1288" t="s">
        <v>8160</v>
      </c>
      <c r="J1288" t="s">
        <v>8162</v>
      </c>
      <c r="K1288" t="s">
        <v>145</v>
      </c>
      <c r="L1288" s="5">
        <v>7.3</v>
      </c>
      <c r="M1288" t="str" cm="1">
        <f t="array" ref="M1288">_xlfn.IFS(L1288&lt;=2,"Flop",L1288&lt;=5,"Average",L1288&lt;=7,"Hit",L1288&lt;=9,"Superhit",L1288&gt;9,"BlockBuster")</f>
        <v>Superhit</v>
      </c>
      <c r="N1288" s="6">
        <v>158828</v>
      </c>
      <c r="O1288" s="6" t="str" cm="1">
        <f t="array" ref="O1288">_xlfn.IFS(N1288&lt;=100000,"Low",N1288&lt;=500000,"Median",N1288&lt;=1500000,"High",N1288&gt;1500000,"Very High")</f>
        <v>Median</v>
      </c>
      <c r="P1288">
        <v>8000000</v>
      </c>
      <c r="Q1288">
        <v>58469210</v>
      </c>
      <c r="R1288">
        <f t="shared" si="202"/>
        <v>50469210</v>
      </c>
      <c r="S1288" t="str">
        <f t="shared" si="203"/>
        <v>Profit</v>
      </c>
      <c r="T1288" s="1">
        <v>37941</v>
      </c>
      <c r="U1288" t="s">
        <v>3225</v>
      </c>
      <c r="V1288" s="14">
        <v>37941</v>
      </c>
      <c r="W1288" t="str">
        <f t="shared" si="204"/>
        <v>November</v>
      </c>
      <c r="X1288" s="4" t="str">
        <f t="shared" si="205"/>
        <v>2003</v>
      </c>
      <c r="Y1288" s="6">
        <f t="shared" si="206"/>
        <v>2003</v>
      </c>
      <c r="Z1288" s="4" t="str">
        <f t="shared" si="207"/>
        <v>16</v>
      </c>
      <c r="AA1288" s="6">
        <f t="shared" si="208"/>
        <v>16</v>
      </c>
      <c r="AB1288" t="str">
        <f t="shared" si="209"/>
        <v>Sunday</v>
      </c>
    </row>
    <row r="1289" spans="1:28" x14ac:dyDescent="0.25">
      <c r="A1289" s="3" t="s">
        <v>3226</v>
      </c>
      <c r="B1289" t="s">
        <v>3227</v>
      </c>
      <c r="C1289" s="3" t="s">
        <v>3227</v>
      </c>
      <c r="D1289" s="6">
        <v>0</v>
      </c>
      <c r="E1289" s="6">
        <v>103</v>
      </c>
      <c r="F1289" s="6">
        <f t="shared" si="200"/>
        <v>1</v>
      </c>
      <c r="G1289" s="6">
        <f t="shared" si="201"/>
        <v>43</v>
      </c>
      <c r="H1289" s="6" t="str" cm="1">
        <f t="array" ref="H1289">_xlfn.IFS(E1289&lt;=80,"Series",E1289&lt;=120,"TV Movie",E1289&gt;120,"Long Movie")</f>
        <v>TV Movie</v>
      </c>
      <c r="I1289" t="s">
        <v>5529</v>
      </c>
      <c r="J1289" t="s">
        <v>8162</v>
      </c>
      <c r="K1289" t="s">
        <v>3857</v>
      </c>
      <c r="L1289" s="5">
        <v>7</v>
      </c>
      <c r="M1289" t="str" cm="1">
        <f t="array" ref="M1289">_xlfn.IFS(L1289&lt;=2,"Flop",L1289&lt;=5,"Average",L1289&lt;=7,"Hit",L1289&lt;=9,"Superhit",L1289&gt;9,"BlockBuster")</f>
        <v>Hit</v>
      </c>
      <c r="N1289" s="6">
        <v>106908</v>
      </c>
      <c r="O1289" s="6" t="str" cm="1">
        <f t="array" ref="O1289">_xlfn.IFS(N1289&lt;=100000,"Low",N1289&lt;=500000,"Median",N1289&lt;=1500000,"High",N1289&gt;1500000,"Very High")</f>
        <v>Median</v>
      </c>
      <c r="P1289">
        <v>45000000</v>
      </c>
      <c r="Q1289">
        <v>50871113</v>
      </c>
      <c r="R1289">
        <f t="shared" si="202"/>
        <v>5871113</v>
      </c>
      <c r="S1289" t="str">
        <f t="shared" si="203"/>
        <v>Profit</v>
      </c>
      <c r="T1289" s="1">
        <v>38362</v>
      </c>
      <c r="U1289" t="s">
        <v>3228</v>
      </c>
      <c r="V1289" s="14">
        <v>38362</v>
      </c>
      <c r="W1289" t="str">
        <f t="shared" si="204"/>
        <v>January</v>
      </c>
      <c r="X1289" s="4" t="str">
        <f t="shared" si="205"/>
        <v>2005</v>
      </c>
      <c r="Y1289" s="6">
        <f t="shared" si="206"/>
        <v>2005</v>
      </c>
      <c r="Z1289" s="4" t="str">
        <f t="shared" si="207"/>
        <v>10</v>
      </c>
      <c r="AA1289" s="6">
        <f t="shared" si="208"/>
        <v>10</v>
      </c>
      <c r="AB1289" t="str">
        <f t="shared" si="209"/>
        <v>Monday</v>
      </c>
    </row>
    <row r="1290" spans="1:28" x14ac:dyDescent="0.25">
      <c r="A1290" s="3" t="s">
        <v>3229</v>
      </c>
      <c r="B1290" t="s">
        <v>3230</v>
      </c>
      <c r="C1290" s="3" t="s">
        <v>3230</v>
      </c>
      <c r="D1290" s="6">
        <v>0</v>
      </c>
      <c r="E1290" s="6">
        <v>90</v>
      </c>
      <c r="F1290" s="6">
        <f t="shared" si="200"/>
        <v>1</v>
      </c>
      <c r="G1290" s="6">
        <f t="shared" si="201"/>
        <v>30</v>
      </c>
      <c r="H1290" s="6" t="str" cm="1">
        <f t="array" ref="H1290">_xlfn.IFS(E1290&lt;=80,"Series",E1290&lt;=120,"TV Movie",E1290&gt;120,"Long Movie")</f>
        <v>TV Movie</v>
      </c>
      <c r="I1290" t="s">
        <v>132</v>
      </c>
      <c r="J1290" t="s">
        <v>8157</v>
      </c>
      <c r="K1290" t="s">
        <v>5802</v>
      </c>
      <c r="L1290" s="5">
        <v>6</v>
      </c>
      <c r="M1290" t="str" cm="1">
        <f t="array" ref="M1290">_xlfn.IFS(L1290&lt;=2,"Flop",L1290&lt;=5,"Average",L1290&lt;=7,"Hit",L1290&lt;=9,"Superhit",L1290&gt;9,"BlockBuster")</f>
        <v>Hit</v>
      </c>
      <c r="N1290" s="6">
        <v>141835</v>
      </c>
      <c r="O1290" s="6" t="str" cm="1">
        <f t="array" ref="O1290">_xlfn.IFS(N1290&lt;=100000,"Low",N1290&lt;=500000,"Median",N1290&lt;=1500000,"High",N1290&gt;1500000,"Very High")</f>
        <v>Median</v>
      </c>
      <c r="P1290">
        <v>42000000</v>
      </c>
      <c r="Q1290">
        <v>178311729</v>
      </c>
      <c r="R1290">
        <f t="shared" si="202"/>
        <v>136311729</v>
      </c>
      <c r="S1290" t="str">
        <f t="shared" si="203"/>
        <v>Profit</v>
      </c>
      <c r="T1290" s="1">
        <v>37998</v>
      </c>
      <c r="U1290" t="s">
        <v>3231</v>
      </c>
      <c r="V1290" s="14">
        <v>37998</v>
      </c>
      <c r="W1290" t="str">
        <f t="shared" si="204"/>
        <v>January</v>
      </c>
      <c r="X1290" s="4" t="str">
        <f t="shared" si="205"/>
        <v>2004</v>
      </c>
      <c r="Y1290" s="6">
        <f t="shared" si="206"/>
        <v>2004</v>
      </c>
      <c r="Z1290" s="4" t="str">
        <f t="shared" si="207"/>
        <v>12</v>
      </c>
      <c r="AA1290" s="6">
        <f t="shared" si="208"/>
        <v>12</v>
      </c>
      <c r="AB1290" t="str">
        <f t="shared" si="209"/>
        <v>Monday</v>
      </c>
    </row>
    <row r="1291" spans="1:28" x14ac:dyDescent="0.25">
      <c r="A1291" s="3" t="s">
        <v>3232</v>
      </c>
      <c r="B1291" t="s">
        <v>3233</v>
      </c>
      <c r="C1291" s="3" t="s">
        <v>3233</v>
      </c>
      <c r="D1291" s="6">
        <v>0</v>
      </c>
      <c r="E1291" s="6">
        <v>99</v>
      </c>
      <c r="F1291" s="6">
        <f t="shared" si="200"/>
        <v>1</v>
      </c>
      <c r="G1291" s="6">
        <f t="shared" si="201"/>
        <v>39</v>
      </c>
      <c r="H1291" s="6" t="str" cm="1">
        <f t="array" ref="H1291">_xlfn.IFS(E1291&lt;=80,"Series",E1291&lt;=120,"TV Movie",E1291&gt;120,"Long Movie")</f>
        <v>TV Movie</v>
      </c>
      <c r="I1291" t="s">
        <v>132</v>
      </c>
      <c r="J1291" t="s">
        <v>145</v>
      </c>
      <c r="K1291" t="s">
        <v>8157</v>
      </c>
      <c r="L1291" s="5">
        <v>6.8</v>
      </c>
      <c r="M1291" t="str" cm="1">
        <f t="array" ref="M1291">_xlfn.IFS(L1291&lt;=2,"Flop",L1291&lt;=5,"Average",L1291&lt;=7,"Hit",L1291&lt;=9,"Superhit",L1291&gt;9,"BlockBuster")</f>
        <v>Hit</v>
      </c>
      <c r="N1291" s="6">
        <v>373509</v>
      </c>
      <c r="O1291" s="6" t="str" cm="1">
        <f t="array" ref="O1291">_xlfn.IFS(N1291&lt;=100000,"Low",N1291&lt;=500000,"Median",N1291&lt;=1500000,"High",N1291&gt;1500000,"Very High")</f>
        <v>Median</v>
      </c>
      <c r="P1291">
        <v>75000000</v>
      </c>
      <c r="Q1291">
        <v>198520934</v>
      </c>
      <c r="R1291">
        <f t="shared" si="202"/>
        <v>123520934</v>
      </c>
      <c r="S1291" t="str">
        <f t="shared" si="203"/>
        <v>Profit</v>
      </c>
      <c r="T1291" s="1">
        <v>38020</v>
      </c>
      <c r="U1291" t="s">
        <v>1347</v>
      </c>
      <c r="V1291" s="14">
        <v>38020</v>
      </c>
      <c r="W1291" t="str">
        <f t="shared" si="204"/>
        <v>February</v>
      </c>
      <c r="X1291" s="4" t="str">
        <f t="shared" si="205"/>
        <v>2004</v>
      </c>
      <c r="Y1291" s="6">
        <f t="shared" si="206"/>
        <v>2004</v>
      </c>
      <c r="Z1291" s="4" t="str">
        <f t="shared" si="207"/>
        <v>3</v>
      </c>
      <c r="AA1291" s="6">
        <f t="shared" si="208"/>
        <v>3</v>
      </c>
      <c r="AB1291" t="str">
        <f t="shared" si="209"/>
        <v>Tuesday</v>
      </c>
    </row>
    <row r="1292" spans="1:28" x14ac:dyDescent="0.25">
      <c r="A1292" s="3" t="s">
        <v>3234</v>
      </c>
      <c r="B1292" t="s">
        <v>3235</v>
      </c>
      <c r="C1292" s="3" t="s">
        <v>3235</v>
      </c>
      <c r="D1292" s="6">
        <v>0</v>
      </c>
      <c r="E1292" s="6">
        <v>167</v>
      </c>
      <c r="F1292" s="6">
        <f t="shared" si="200"/>
        <v>2</v>
      </c>
      <c r="G1292" s="6">
        <f t="shared" si="201"/>
        <v>47</v>
      </c>
      <c r="H1292" s="6" t="str" cm="1">
        <f t="array" ref="H1292">_xlfn.IFS(E1292&lt;=80,"Series",E1292&lt;=120,"TV Movie",E1292&gt;120,"Long Movie")</f>
        <v>Long Movie</v>
      </c>
      <c r="I1292" t="s">
        <v>145</v>
      </c>
      <c r="J1292" t="s">
        <v>8167</v>
      </c>
      <c r="K1292" t="s">
        <v>3857</v>
      </c>
      <c r="L1292" s="5">
        <v>6.7</v>
      </c>
      <c r="M1292" t="str" cm="1">
        <f t="array" ref="M1292">_xlfn.IFS(L1292&lt;=2,"Flop",L1292&lt;=5,"Average",L1292&lt;=7,"Hit",L1292&lt;=9,"Superhit",L1292&gt;9,"BlockBuster")</f>
        <v>Hit</v>
      </c>
      <c r="N1292" s="6">
        <v>106746</v>
      </c>
      <c r="O1292" s="6" t="str" cm="1">
        <f t="array" ref="O1292">_xlfn.IFS(N1292&lt;=100000,"Low",N1292&lt;=500000,"Median",N1292&lt;=1500000,"High",N1292&gt;1500000,"Very High")</f>
        <v>Median</v>
      </c>
      <c r="P1292">
        <v>110000000</v>
      </c>
      <c r="Q1292">
        <v>100266865</v>
      </c>
      <c r="R1292">
        <f t="shared" si="202"/>
        <v>-9733135</v>
      </c>
      <c r="S1292" t="str">
        <f t="shared" si="203"/>
        <v>Loss</v>
      </c>
      <c r="T1292" s="1">
        <v>39062</v>
      </c>
      <c r="U1292" t="s">
        <v>1179</v>
      </c>
      <c r="V1292" s="14">
        <v>39062</v>
      </c>
      <c r="W1292" t="str">
        <f t="shared" si="204"/>
        <v>December</v>
      </c>
      <c r="X1292" s="4" t="str">
        <f t="shared" si="205"/>
        <v>2006</v>
      </c>
      <c r="Y1292" s="6">
        <f t="shared" si="206"/>
        <v>2006</v>
      </c>
      <c r="Z1292" s="4" t="str">
        <f t="shared" si="207"/>
        <v>11</v>
      </c>
      <c r="AA1292" s="6">
        <f t="shared" si="208"/>
        <v>11</v>
      </c>
      <c r="AB1292" t="str">
        <f t="shared" si="209"/>
        <v>Monday</v>
      </c>
    </row>
    <row r="1293" spans="1:28" x14ac:dyDescent="0.25">
      <c r="A1293" s="3" t="s">
        <v>3236</v>
      </c>
      <c r="B1293" t="s">
        <v>3237</v>
      </c>
      <c r="C1293" s="3" t="s">
        <v>3237</v>
      </c>
      <c r="D1293" s="6">
        <v>0</v>
      </c>
      <c r="E1293" s="6">
        <v>115</v>
      </c>
      <c r="F1293" s="6">
        <f t="shared" si="200"/>
        <v>1</v>
      </c>
      <c r="G1293" s="6">
        <f t="shared" si="201"/>
        <v>55</v>
      </c>
      <c r="H1293" s="6" t="str" cm="1">
        <f t="array" ref="H1293">_xlfn.IFS(E1293&lt;=80,"Series",E1293&lt;=120,"TV Movie",E1293&gt;120,"Long Movie")</f>
        <v>TV Movie</v>
      </c>
      <c r="I1293" t="s">
        <v>5529</v>
      </c>
      <c r="J1293" t="s">
        <v>8166</v>
      </c>
      <c r="K1293" t="s">
        <v>8161</v>
      </c>
      <c r="L1293" s="5">
        <v>7.1</v>
      </c>
      <c r="M1293" t="str" cm="1">
        <f t="array" ref="M1293">_xlfn.IFS(L1293&lt;=2,"Flop",L1293&lt;=5,"Average",L1293&lt;=7,"Hit",L1293&lt;=9,"Superhit",L1293&gt;9,"BlockBuster")</f>
        <v>Superhit</v>
      </c>
      <c r="N1293" s="6">
        <v>564774</v>
      </c>
      <c r="O1293" s="6" t="str" cm="1">
        <f t="array" ref="O1293">_xlfn.IFS(N1293&lt;=100000,"Low",N1293&lt;=500000,"Median",N1293&lt;=1500000,"High",N1293&gt;1500000,"Very High")</f>
        <v>High</v>
      </c>
      <c r="P1293">
        <v>120000000</v>
      </c>
      <c r="Q1293">
        <v>353133898</v>
      </c>
      <c r="R1293">
        <f t="shared" si="202"/>
        <v>233133898</v>
      </c>
      <c r="S1293" t="str">
        <f t="shared" si="203"/>
        <v>Profit</v>
      </c>
      <c r="T1293" s="1">
        <v>38175</v>
      </c>
      <c r="U1293" t="s">
        <v>1304</v>
      </c>
      <c r="V1293" s="14">
        <v>38175</v>
      </c>
      <c r="W1293" t="str">
        <f t="shared" si="204"/>
        <v>July</v>
      </c>
      <c r="X1293" s="4" t="str">
        <f t="shared" si="205"/>
        <v>2004</v>
      </c>
      <c r="Y1293" s="6">
        <f t="shared" si="206"/>
        <v>2004</v>
      </c>
      <c r="Z1293" s="4" t="str">
        <f t="shared" si="207"/>
        <v>7</v>
      </c>
      <c r="AA1293" s="6">
        <f t="shared" si="208"/>
        <v>7</v>
      </c>
      <c r="AB1293" t="str">
        <f t="shared" si="209"/>
        <v>Wednesday</v>
      </c>
    </row>
    <row r="1294" spans="1:28" x14ac:dyDescent="0.25">
      <c r="A1294" s="3" t="s">
        <v>3238</v>
      </c>
      <c r="B1294" t="s">
        <v>3239</v>
      </c>
      <c r="C1294" s="3" t="s">
        <v>3240</v>
      </c>
      <c r="D1294" s="6">
        <v>0</v>
      </c>
      <c r="E1294" s="6">
        <v>133</v>
      </c>
      <c r="F1294" s="6">
        <f t="shared" si="200"/>
        <v>2</v>
      </c>
      <c r="G1294" s="6">
        <f t="shared" si="201"/>
        <v>13</v>
      </c>
      <c r="H1294" s="6" t="str" cm="1">
        <f t="array" ref="H1294">_xlfn.IFS(E1294&lt;=80,"Series",E1294&lt;=120,"TV Movie",E1294&gt;120,"Long Movie")</f>
        <v>Long Movie</v>
      </c>
      <c r="I1294" t="s">
        <v>145</v>
      </c>
      <c r="J1294" t="s">
        <v>8166</v>
      </c>
      <c r="K1294" t="s">
        <v>8157</v>
      </c>
      <c r="L1294" s="5">
        <v>7.6</v>
      </c>
      <c r="M1294" t="str" cm="1">
        <f t="array" ref="M1294">_xlfn.IFS(L1294&lt;=2,"Flop",L1294&lt;=5,"Average",L1294&lt;=7,"Hit",L1294&lt;=9,"Superhit",L1294&gt;9,"BlockBuster")</f>
        <v>Superhit</v>
      </c>
      <c r="N1294" s="6">
        <v>75353</v>
      </c>
      <c r="O1294" s="6" t="str" cm="1">
        <f t="array" ref="O1294">_xlfn.IFS(N1294&lt;=100000,"Low",N1294&lt;=500000,"Median",N1294&lt;=1500000,"High",N1294&gt;1500000,"Very High")</f>
        <v>Low</v>
      </c>
      <c r="P1294">
        <v>56600000</v>
      </c>
      <c r="Q1294">
        <v>69424389</v>
      </c>
      <c r="R1294">
        <f t="shared" si="202"/>
        <v>12824389</v>
      </c>
      <c r="S1294" t="str">
        <f t="shared" si="203"/>
        <v>Profit</v>
      </c>
      <c r="T1294" s="1">
        <v>38287</v>
      </c>
      <c r="U1294" t="s">
        <v>1681</v>
      </c>
      <c r="V1294" s="14">
        <v>38287</v>
      </c>
      <c r="W1294" t="str">
        <f t="shared" si="204"/>
        <v>October</v>
      </c>
      <c r="X1294" s="4" t="str">
        <f t="shared" si="205"/>
        <v>2004</v>
      </c>
      <c r="Y1294" s="6">
        <f t="shared" si="206"/>
        <v>2004</v>
      </c>
      <c r="Z1294" s="4" t="str">
        <f t="shared" si="207"/>
        <v>27</v>
      </c>
      <c r="AA1294" s="6">
        <f t="shared" si="208"/>
        <v>27</v>
      </c>
      <c r="AB1294" t="str">
        <f t="shared" si="209"/>
        <v>Wednesday</v>
      </c>
    </row>
    <row r="1295" spans="1:28" x14ac:dyDescent="0.25">
      <c r="A1295" s="3" t="s">
        <v>3241</v>
      </c>
      <c r="B1295" t="s">
        <v>3242</v>
      </c>
      <c r="C1295" s="3" t="s">
        <v>3242</v>
      </c>
      <c r="D1295" s="6">
        <v>0</v>
      </c>
      <c r="E1295" s="6">
        <v>87</v>
      </c>
      <c r="F1295" s="6">
        <f t="shared" si="200"/>
        <v>1</v>
      </c>
      <c r="G1295" s="6">
        <f t="shared" si="201"/>
        <v>27</v>
      </c>
      <c r="H1295" s="6" t="str" cm="1">
        <f t="array" ref="H1295">_xlfn.IFS(E1295&lt;=80,"Series",E1295&lt;=120,"TV Movie",E1295&gt;120,"Long Movie")</f>
        <v>TV Movie</v>
      </c>
      <c r="I1295" t="s">
        <v>8158</v>
      </c>
      <c r="J1295" t="s">
        <v>8159</v>
      </c>
      <c r="K1295" t="s">
        <v>132</v>
      </c>
      <c r="L1295" s="5">
        <v>7.1</v>
      </c>
      <c r="M1295" t="str" cm="1">
        <f t="array" ref="M1295">_xlfn.IFS(L1295&lt;=2,"Flop",L1295&lt;=5,"Average",L1295&lt;=7,"Hit",L1295&lt;=9,"Superhit",L1295&gt;9,"BlockBuster")</f>
        <v>Superhit</v>
      </c>
      <c r="N1295" s="6">
        <v>99311</v>
      </c>
      <c r="O1295" s="6" t="str" cm="1">
        <f t="array" ref="O1295">_xlfn.IFS(N1295&lt;=100000,"Low",N1295&lt;=500000,"Median",N1295&lt;=1500000,"High",N1295&gt;1500000,"Very High")</f>
        <v>Low</v>
      </c>
      <c r="P1295">
        <v>30000000</v>
      </c>
      <c r="Q1295">
        <v>141067127</v>
      </c>
      <c r="R1295">
        <f t="shared" si="202"/>
        <v>111067127</v>
      </c>
      <c r="S1295" t="str">
        <f t="shared" si="203"/>
        <v>Profit</v>
      </c>
      <c r="T1295" s="1">
        <v>38305</v>
      </c>
      <c r="U1295" t="s">
        <v>3243</v>
      </c>
      <c r="V1295" s="14">
        <v>38305</v>
      </c>
      <c r="W1295" t="str">
        <f t="shared" si="204"/>
        <v>November</v>
      </c>
      <c r="X1295" s="4" t="str">
        <f t="shared" si="205"/>
        <v>2004</v>
      </c>
      <c r="Y1295" s="6">
        <f t="shared" si="206"/>
        <v>2004</v>
      </c>
      <c r="Z1295" s="4" t="str">
        <f t="shared" si="207"/>
        <v>14</v>
      </c>
      <c r="AA1295" s="6">
        <f t="shared" si="208"/>
        <v>14</v>
      </c>
      <c r="AB1295" t="str">
        <f t="shared" si="209"/>
        <v>Sunday</v>
      </c>
    </row>
    <row r="1296" spans="1:28" x14ac:dyDescent="0.25">
      <c r="A1296" s="3" t="s">
        <v>3244</v>
      </c>
      <c r="B1296" t="s">
        <v>3245</v>
      </c>
      <c r="C1296" s="3" t="s">
        <v>3245</v>
      </c>
      <c r="D1296" s="6">
        <v>0</v>
      </c>
      <c r="E1296" s="6">
        <v>106</v>
      </c>
      <c r="F1296" s="6">
        <f t="shared" si="200"/>
        <v>1</v>
      </c>
      <c r="G1296" s="6">
        <f t="shared" si="201"/>
        <v>46</v>
      </c>
      <c r="H1296" s="6" t="str" cm="1">
        <f t="array" ref="H1296">_xlfn.IFS(E1296&lt;=80,"Series",E1296&lt;=120,"TV Movie",E1296&gt;120,"Long Movie")</f>
        <v>TV Movie</v>
      </c>
      <c r="I1296" t="s">
        <v>5529</v>
      </c>
      <c r="J1296" t="s">
        <v>8158</v>
      </c>
      <c r="K1296" t="s">
        <v>8166</v>
      </c>
      <c r="L1296" s="5">
        <v>6.1</v>
      </c>
      <c r="M1296" t="str" cm="1">
        <f t="array" ref="M1296">_xlfn.IFS(L1296&lt;=2,"Flop",L1296&lt;=5,"Average",L1296&lt;=7,"Hit",L1296&lt;=9,"Superhit",L1296&gt;9,"BlockBuster")</f>
        <v>Hit</v>
      </c>
      <c r="N1296" s="6">
        <v>86791</v>
      </c>
      <c r="O1296" s="6" t="str" cm="1">
        <f t="array" ref="O1296">_xlfn.IFS(N1296&lt;=100000,"Low",N1296&lt;=500000,"Median",N1296&lt;=1500000,"High",N1296&gt;1500000,"Very High")</f>
        <v>Low</v>
      </c>
      <c r="P1296">
        <v>70000000</v>
      </c>
      <c r="Q1296">
        <v>57947036</v>
      </c>
      <c r="R1296">
        <f t="shared" si="202"/>
        <v>-12052964</v>
      </c>
      <c r="S1296" t="str">
        <f t="shared" si="203"/>
        <v>Loss</v>
      </c>
      <c r="T1296" s="1">
        <v>38081</v>
      </c>
      <c r="U1296" t="s">
        <v>3246</v>
      </c>
      <c r="V1296" s="14">
        <v>38081</v>
      </c>
      <c r="W1296" t="str">
        <f t="shared" si="204"/>
        <v>April</v>
      </c>
      <c r="X1296" s="4" t="str">
        <f t="shared" si="205"/>
        <v>2004</v>
      </c>
      <c r="Y1296" s="6">
        <f t="shared" si="206"/>
        <v>2004</v>
      </c>
      <c r="Z1296" s="4" t="str">
        <f t="shared" si="207"/>
        <v>4</v>
      </c>
      <c r="AA1296" s="6">
        <f t="shared" si="208"/>
        <v>4</v>
      </c>
      <c r="AB1296" t="str">
        <f t="shared" si="209"/>
        <v>Sunday</v>
      </c>
    </row>
    <row r="1297" spans="1:28" x14ac:dyDescent="0.25">
      <c r="A1297" s="3" t="s">
        <v>3247</v>
      </c>
      <c r="B1297" t="s">
        <v>3248</v>
      </c>
      <c r="C1297" s="3" t="s">
        <v>3248</v>
      </c>
      <c r="D1297" s="6">
        <v>0</v>
      </c>
      <c r="E1297" s="6">
        <v>175</v>
      </c>
      <c r="F1297" s="6">
        <f t="shared" si="200"/>
        <v>2</v>
      </c>
      <c r="G1297" s="6">
        <f t="shared" si="201"/>
        <v>55</v>
      </c>
      <c r="H1297" s="6" t="str" cm="1">
        <f t="array" ref="H1297">_xlfn.IFS(E1297&lt;=80,"Series",E1297&lt;=120,"TV Movie",E1297&gt;120,"Long Movie")</f>
        <v>Long Movie</v>
      </c>
      <c r="I1297" t="s">
        <v>5529</v>
      </c>
      <c r="J1297" t="s">
        <v>8160</v>
      </c>
      <c r="K1297" t="s">
        <v>145</v>
      </c>
      <c r="L1297" s="5">
        <v>5.6</v>
      </c>
      <c r="M1297" t="str" cm="1">
        <f t="array" ref="M1297">_xlfn.IFS(L1297&lt;=2,"Flop",L1297&lt;=5,"Average",L1297&lt;=7,"Hit",L1297&lt;=9,"Superhit",L1297&gt;9,"BlockBuster")</f>
        <v>Hit</v>
      </c>
      <c r="N1297" s="6">
        <v>174552</v>
      </c>
      <c r="O1297" s="6" t="str" cm="1">
        <f t="array" ref="O1297">_xlfn.IFS(N1297&lt;=100000,"Low",N1297&lt;=500000,"Median",N1297&lt;=1500000,"High",N1297&gt;1500000,"Very High")</f>
        <v>Median</v>
      </c>
      <c r="P1297">
        <v>155000000</v>
      </c>
      <c r="Q1297">
        <v>167298192</v>
      </c>
      <c r="R1297">
        <f t="shared" si="202"/>
        <v>12298192</v>
      </c>
      <c r="S1297" t="str">
        <f t="shared" si="203"/>
        <v>Profit</v>
      </c>
      <c r="T1297" s="1">
        <v>38307</v>
      </c>
      <c r="U1297" t="s">
        <v>659</v>
      </c>
      <c r="V1297" s="14">
        <v>38307</v>
      </c>
      <c r="W1297" t="str">
        <f t="shared" si="204"/>
        <v>November</v>
      </c>
      <c r="X1297" s="4" t="str">
        <f t="shared" si="205"/>
        <v>2004</v>
      </c>
      <c r="Y1297" s="6">
        <f t="shared" si="206"/>
        <v>2004</v>
      </c>
      <c r="Z1297" s="4" t="str">
        <f t="shared" si="207"/>
        <v>16</v>
      </c>
      <c r="AA1297" s="6">
        <f t="shared" si="208"/>
        <v>16</v>
      </c>
      <c r="AB1297" t="str">
        <f t="shared" si="209"/>
        <v>Tuesday</v>
      </c>
    </row>
    <row r="1298" spans="1:28" x14ac:dyDescent="0.25">
      <c r="A1298" s="3" t="s">
        <v>3249</v>
      </c>
      <c r="B1298" t="s">
        <v>3250</v>
      </c>
      <c r="C1298" s="3" t="s">
        <v>3251</v>
      </c>
      <c r="D1298" s="6">
        <v>0</v>
      </c>
      <c r="E1298" s="6">
        <v>119</v>
      </c>
      <c r="F1298" s="6">
        <f t="shared" si="200"/>
        <v>1</v>
      </c>
      <c r="G1298" s="6">
        <f t="shared" si="201"/>
        <v>59</v>
      </c>
      <c r="H1298" s="6" t="str" cm="1">
        <f t="array" ref="H1298">_xlfn.IFS(E1298&lt;=80,"Series",E1298&lt;=120,"TV Movie",E1298&gt;120,"Long Movie")</f>
        <v>TV Movie</v>
      </c>
      <c r="I1298" t="s">
        <v>8158</v>
      </c>
      <c r="J1298" t="s">
        <v>8159</v>
      </c>
      <c r="K1298" t="s">
        <v>8163</v>
      </c>
      <c r="L1298" s="5">
        <v>8.1999999999999993</v>
      </c>
      <c r="M1298" t="str" cm="1">
        <f t="array" ref="M1298">_xlfn.IFS(L1298&lt;=2,"Flop",L1298&lt;=5,"Average",L1298&lt;=7,"Hit",L1298&lt;=9,"Superhit",L1298&gt;9,"BlockBuster")</f>
        <v>Superhit</v>
      </c>
      <c r="N1298" s="6">
        <v>428799</v>
      </c>
      <c r="O1298" s="6" t="str" cm="1">
        <f t="array" ref="O1298">_xlfn.IFS(N1298&lt;=100000,"Low",N1298&lt;=500000,"Median",N1298&lt;=1500000,"High",N1298&gt;1500000,"Very High")</f>
        <v>Median</v>
      </c>
      <c r="P1298">
        <v>24000000</v>
      </c>
      <c r="Q1298">
        <v>237536126</v>
      </c>
      <c r="R1298">
        <f t="shared" si="202"/>
        <v>213536126</v>
      </c>
      <c r="S1298" t="str">
        <f t="shared" si="203"/>
        <v>Profit</v>
      </c>
      <c r="T1298" s="1">
        <v>38235</v>
      </c>
      <c r="U1298" t="s">
        <v>478</v>
      </c>
      <c r="V1298" s="14">
        <v>38235</v>
      </c>
      <c r="W1298" t="str">
        <f t="shared" si="204"/>
        <v>September</v>
      </c>
      <c r="X1298" s="4" t="str">
        <f t="shared" si="205"/>
        <v>2004</v>
      </c>
      <c r="Y1298" s="6">
        <f t="shared" si="206"/>
        <v>2004</v>
      </c>
      <c r="Z1298" s="4" t="str">
        <f t="shared" si="207"/>
        <v>5</v>
      </c>
      <c r="AA1298" s="6">
        <f t="shared" si="208"/>
        <v>5</v>
      </c>
      <c r="AB1298" t="str">
        <f t="shared" si="209"/>
        <v>Sunday</v>
      </c>
    </row>
    <row r="1299" spans="1:28" x14ac:dyDescent="0.25">
      <c r="A1299" s="3" t="s">
        <v>3252</v>
      </c>
      <c r="B1299" t="s">
        <v>3253</v>
      </c>
      <c r="C1299" s="3" t="s">
        <v>3253</v>
      </c>
      <c r="D1299" s="6">
        <v>0</v>
      </c>
      <c r="E1299" s="6">
        <v>154</v>
      </c>
      <c r="F1299" s="6">
        <f t="shared" si="200"/>
        <v>2</v>
      </c>
      <c r="G1299" s="6">
        <f t="shared" si="201"/>
        <v>34</v>
      </c>
      <c r="H1299" s="6" t="str" cm="1">
        <f t="array" ref="H1299">_xlfn.IFS(E1299&lt;=80,"Series",E1299&lt;=120,"TV Movie",E1299&gt;120,"Long Movie")</f>
        <v>Long Movie</v>
      </c>
      <c r="I1299" t="s">
        <v>5529</v>
      </c>
      <c r="J1299" t="s">
        <v>8158</v>
      </c>
      <c r="K1299" t="s">
        <v>8161</v>
      </c>
      <c r="L1299" s="5">
        <v>6.1</v>
      </c>
      <c r="M1299" t="str" cm="1">
        <f t="array" ref="M1299">_xlfn.IFS(L1299&lt;=2,"Flop",L1299&lt;=5,"Average",L1299&lt;=7,"Hit",L1299&lt;=9,"Superhit",L1299&gt;9,"BlockBuster")</f>
        <v>Hit</v>
      </c>
      <c r="N1299" s="6">
        <v>289349</v>
      </c>
      <c r="O1299" s="6" t="str" cm="1">
        <f t="array" ref="O1299">_xlfn.IFS(N1299&lt;=100000,"Low",N1299&lt;=500000,"Median",N1299&lt;=1500000,"High",N1299&gt;1500000,"Very High")</f>
        <v>Median</v>
      </c>
      <c r="P1299">
        <v>270000000</v>
      </c>
      <c r="Q1299">
        <v>391081192</v>
      </c>
      <c r="R1299">
        <f t="shared" si="202"/>
        <v>121081192</v>
      </c>
      <c r="S1299" t="str">
        <f t="shared" si="203"/>
        <v>Profit</v>
      </c>
      <c r="T1299" s="1">
        <v>38889</v>
      </c>
      <c r="U1299" t="s">
        <v>1537</v>
      </c>
      <c r="V1299" s="14">
        <v>38889</v>
      </c>
      <c r="W1299" t="str">
        <f t="shared" si="204"/>
        <v>June</v>
      </c>
      <c r="X1299" s="4" t="str">
        <f t="shared" si="205"/>
        <v>2006</v>
      </c>
      <c r="Y1299" s="6">
        <f t="shared" si="206"/>
        <v>2006</v>
      </c>
      <c r="Z1299" s="4" t="str">
        <f t="shared" si="207"/>
        <v>21</v>
      </c>
      <c r="AA1299" s="6">
        <f t="shared" si="208"/>
        <v>21</v>
      </c>
      <c r="AB1299" t="str">
        <f t="shared" si="209"/>
        <v>Wednesday</v>
      </c>
    </row>
    <row r="1300" spans="1:28" x14ac:dyDescent="0.25">
      <c r="A1300" s="3" t="s">
        <v>3254</v>
      </c>
      <c r="B1300" t="s">
        <v>3255</v>
      </c>
      <c r="C1300" s="3" t="s">
        <v>3255</v>
      </c>
      <c r="D1300" s="6">
        <v>0</v>
      </c>
      <c r="E1300" s="6">
        <v>94</v>
      </c>
      <c r="F1300" s="6">
        <f t="shared" si="200"/>
        <v>1</v>
      </c>
      <c r="G1300" s="6">
        <f t="shared" si="201"/>
        <v>34</v>
      </c>
      <c r="H1300" s="6" t="str" cm="1">
        <f t="array" ref="H1300">_xlfn.IFS(E1300&lt;=80,"Series",E1300&lt;=120,"TV Movie",E1300&gt;120,"Long Movie")</f>
        <v>TV Movie</v>
      </c>
      <c r="I1300" t="s">
        <v>132</v>
      </c>
      <c r="J1300" t="s">
        <v>5802</v>
      </c>
      <c r="K1300" t="s">
        <v>5802</v>
      </c>
      <c r="L1300" s="5">
        <v>6.7</v>
      </c>
      <c r="M1300" t="str" cm="1">
        <f t="array" ref="M1300">_xlfn.IFS(L1300&lt;=2,"Flop",L1300&lt;=5,"Average",L1300&lt;=7,"Hit",L1300&lt;=9,"Superhit",L1300&gt;9,"BlockBuster")</f>
        <v>Hit</v>
      </c>
      <c r="N1300" s="6">
        <v>103903</v>
      </c>
      <c r="O1300" s="6" t="str" cm="1">
        <f t="array" ref="O1300">_xlfn.IFS(N1300&lt;=100000,"Low",N1300&lt;=500000,"Median",N1300&lt;=1500000,"High",N1300&gt;1500000,"Very High")</f>
        <v>Median</v>
      </c>
      <c r="P1300">
        <v>3000000</v>
      </c>
      <c r="Q1300">
        <v>18637690</v>
      </c>
      <c r="R1300">
        <f t="shared" si="202"/>
        <v>15637690</v>
      </c>
      <c r="S1300" t="str">
        <f t="shared" si="203"/>
        <v>Profit</v>
      </c>
      <c r="T1300" t="s">
        <v>8192</v>
      </c>
      <c r="U1300" t="s">
        <v>3256</v>
      </c>
      <c r="V1300" s="14" t="s">
        <v>8192</v>
      </c>
      <c r="W1300" t="str">
        <f t="shared" si="204"/>
        <v>NA</v>
      </c>
      <c r="X1300" s="4" t="str">
        <f t="shared" si="205"/>
        <v>NA</v>
      </c>
      <c r="Y1300" s="6" t="e">
        <f t="shared" si="206"/>
        <v>#VALUE!</v>
      </c>
      <c r="Z1300" s="4" t="str">
        <f t="shared" si="207"/>
        <v>NA</v>
      </c>
      <c r="AA1300" s="6" t="e">
        <f t="shared" si="208"/>
        <v>#VALUE!</v>
      </c>
      <c r="AB1300" t="str">
        <f t="shared" si="209"/>
        <v>NA</v>
      </c>
    </row>
    <row r="1301" spans="1:28" x14ac:dyDescent="0.25">
      <c r="A1301" s="3" t="s">
        <v>3257</v>
      </c>
      <c r="B1301" t="s">
        <v>3258</v>
      </c>
      <c r="C1301" s="3" t="s">
        <v>3258</v>
      </c>
      <c r="D1301" s="6">
        <v>0</v>
      </c>
      <c r="E1301" s="6">
        <v>98</v>
      </c>
      <c r="F1301" s="6">
        <f t="shared" si="200"/>
        <v>1</v>
      </c>
      <c r="G1301" s="6">
        <f t="shared" si="201"/>
        <v>38</v>
      </c>
      <c r="H1301" s="6" t="str" cm="1">
        <f t="array" ref="H1301">_xlfn.IFS(E1301&lt;=80,"Series",E1301&lt;=120,"TV Movie",E1301&gt;120,"Long Movie")</f>
        <v>TV Movie</v>
      </c>
      <c r="I1301" t="s">
        <v>83</v>
      </c>
      <c r="J1301" t="s">
        <v>8166</v>
      </c>
      <c r="K1301" t="s">
        <v>3857</v>
      </c>
      <c r="L1301" s="5">
        <v>5.8</v>
      </c>
      <c r="M1301" t="str" cm="1">
        <f t="array" ref="M1301">_xlfn.IFS(L1301&lt;=2,"Flop",L1301&lt;=5,"Average",L1301&lt;=7,"Hit",L1301&lt;=9,"Superhit",L1301&gt;9,"BlockBuster")</f>
        <v>Hit</v>
      </c>
      <c r="N1301" s="6">
        <v>117496</v>
      </c>
      <c r="O1301" s="6" t="str" cm="1">
        <f t="array" ref="O1301">_xlfn.IFS(N1301&lt;=100000,"Low",N1301&lt;=500000,"Median",N1301&lt;=1500000,"High",N1301&gt;1500000,"Very High")</f>
        <v>Median</v>
      </c>
      <c r="P1301">
        <v>40000000</v>
      </c>
      <c r="Q1301">
        <v>141591324</v>
      </c>
      <c r="R1301">
        <f t="shared" si="202"/>
        <v>101591324</v>
      </c>
      <c r="S1301" t="str">
        <f t="shared" si="203"/>
        <v>Profit</v>
      </c>
      <c r="T1301" s="1">
        <v>37938</v>
      </c>
      <c r="U1301" t="s">
        <v>2540</v>
      </c>
      <c r="V1301" s="14">
        <v>37938</v>
      </c>
      <c r="W1301" t="str">
        <f t="shared" si="204"/>
        <v>November</v>
      </c>
      <c r="X1301" s="4" t="str">
        <f t="shared" si="205"/>
        <v>2003</v>
      </c>
      <c r="Y1301" s="6">
        <f t="shared" si="206"/>
        <v>2003</v>
      </c>
      <c r="Z1301" s="4" t="str">
        <f t="shared" si="207"/>
        <v>13</v>
      </c>
      <c r="AA1301" s="6">
        <f t="shared" si="208"/>
        <v>13</v>
      </c>
      <c r="AB1301" t="str">
        <f t="shared" si="209"/>
        <v>Thursday</v>
      </c>
    </row>
    <row r="1302" spans="1:28" x14ac:dyDescent="0.25">
      <c r="A1302" s="3" t="s">
        <v>3259</v>
      </c>
      <c r="B1302" t="s">
        <v>3260</v>
      </c>
      <c r="C1302" s="3" t="s">
        <v>3260</v>
      </c>
      <c r="D1302" s="6">
        <v>0</v>
      </c>
      <c r="E1302" s="6">
        <v>98</v>
      </c>
      <c r="F1302" s="6">
        <f t="shared" si="200"/>
        <v>1</v>
      </c>
      <c r="G1302" s="6">
        <f t="shared" si="201"/>
        <v>38</v>
      </c>
      <c r="H1302" s="6" t="str" cm="1">
        <f t="array" ref="H1302">_xlfn.IFS(E1302&lt;=80,"Series",E1302&lt;=120,"TV Movie",E1302&gt;120,"Long Movie")</f>
        <v>TV Movie</v>
      </c>
      <c r="I1302" t="s">
        <v>132</v>
      </c>
      <c r="J1302" t="s">
        <v>8163</v>
      </c>
      <c r="K1302" t="s">
        <v>5802</v>
      </c>
      <c r="L1302" s="5">
        <v>5.9</v>
      </c>
      <c r="M1302" t="str" cm="1">
        <f t="array" ref="M1302">_xlfn.IFS(L1302&lt;=2,"Flop",L1302&lt;=5,"Average",L1302&lt;=7,"Hit",L1302&lt;=9,"Superhit",L1302&gt;9,"BlockBuster")</f>
        <v>Hit</v>
      </c>
      <c r="N1302" s="6">
        <v>107166</v>
      </c>
      <c r="O1302" s="6" t="str" cm="1">
        <f t="array" ref="O1302">_xlfn.IFS(N1302&lt;=100000,"Low",N1302&lt;=500000,"Median",N1302&lt;=1500000,"High",N1302&gt;1500000,"Very High")</f>
        <v>Median</v>
      </c>
      <c r="P1302">
        <v>40000000</v>
      </c>
      <c r="Q1302">
        <v>190538630</v>
      </c>
      <c r="R1302">
        <f t="shared" si="202"/>
        <v>150538630</v>
      </c>
      <c r="S1302" t="str">
        <f t="shared" si="203"/>
        <v>Profit</v>
      </c>
      <c r="T1302" s="1">
        <v>37947</v>
      </c>
      <c r="U1302" t="s">
        <v>2986</v>
      </c>
      <c r="V1302" s="14">
        <v>37947</v>
      </c>
      <c r="W1302" t="str">
        <f t="shared" si="204"/>
        <v>November</v>
      </c>
      <c r="X1302" s="4" t="str">
        <f t="shared" si="205"/>
        <v>2003</v>
      </c>
      <c r="Y1302" s="6">
        <f t="shared" si="206"/>
        <v>2003</v>
      </c>
      <c r="Z1302" s="4" t="str">
        <f t="shared" si="207"/>
        <v>22</v>
      </c>
      <c r="AA1302" s="6">
        <f t="shared" si="208"/>
        <v>22</v>
      </c>
      <c r="AB1302" t="str">
        <f t="shared" si="209"/>
        <v>Saturday</v>
      </c>
    </row>
    <row r="1303" spans="1:28" x14ac:dyDescent="0.25">
      <c r="A1303" s="3" t="s">
        <v>3261</v>
      </c>
      <c r="B1303" t="s">
        <v>3262</v>
      </c>
      <c r="C1303" s="3" t="s">
        <v>3262</v>
      </c>
      <c r="D1303" s="6">
        <v>0</v>
      </c>
      <c r="E1303" s="6">
        <v>126</v>
      </c>
      <c r="F1303" s="6">
        <f t="shared" si="200"/>
        <v>2</v>
      </c>
      <c r="G1303" s="6">
        <f t="shared" si="201"/>
        <v>6</v>
      </c>
      <c r="H1303" s="6" t="str" cm="1">
        <f t="array" ref="H1303">_xlfn.IFS(E1303&lt;=80,"Series",E1303&lt;=120,"TV Movie",E1303&gt;120,"Long Movie")</f>
        <v>Long Movie</v>
      </c>
      <c r="I1303" t="s">
        <v>5529</v>
      </c>
      <c r="J1303" t="s">
        <v>8158</v>
      </c>
      <c r="K1303" t="s">
        <v>145</v>
      </c>
      <c r="L1303" s="5">
        <v>6.3</v>
      </c>
      <c r="M1303" t="str" cm="1">
        <f t="array" ref="M1303">_xlfn.IFS(L1303&lt;=2,"Flop",L1303&lt;=5,"Average",L1303&lt;=7,"Hit",L1303&lt;=9,"Superhit",L1303&gt;9,"BlockBuster")</f>
        <v>Hit</v>
      </c>
      <c r="N1303" s="6">
        <v>173873</v>
      </c>
      <c r="O1303" s="6" t="str" cm="1">
        <f t="array" ref="O1303">_xlfn.IFS(N1303&lt;=100000,"Low",N1303&lt;=500000,"Median",N1303&lt;=1500000,"High",N1303&gt;1500000,"Very High")</f>
        <v>Median</v>
      </c>
      <c r="P1303">
        <v>120000000</v>
      </c>
      <c r="Q1303">
        <v>203567857</v>
      </c>
      <c r="R1303">
        <f t="shared" si="202"/>
        <v>83567857</v>
      </c>
      <c r="S1303" t="str">
        <f t="shared" si="203"/>
        <v>Profit</v>
      </c>
      <c r="T1303" s="1">
        <v>38166</v>
      </c>
      <c r="U1303" t="s">
        <v>2150</v>
      </c>
      <c r="V1303" s="14">
        <v>38166</v>
      </c>
      <c r="W1303" t="str">
        <f t="shared" si="204"/>
        <v>June</v>
      </c>
      <c r="X1303" s="4" t="str">
        <f t="shared" si="205"/>
        <v>2004</v>
      </c>
      <c r="Y1303" s="6">
        <f t="shared" si="206"/>
        <v>2004</v>
      </c>
      <c r="Z1303" s="4" t="str">
        <f t="shared" si="207"/>
        <v>28</v>
      </c>
      <c r="AA1303" s="6">
        <f t="shared" si="208"/>
        <v>28</v>
      </c>
      <c r="AB1303" t="str">
        <f t="shared" si="209"/>
        <v>Monday</v>
      </c>
    </row>
    <row r="1304" spans="1:28" x14ac:dyDescent="0.25">
      <c r="A1304" s="3" t="s">
        <v>3263</v>
      </c>
      <c r="B1304" t="s">
        <v>3264</v>
      </c>
      <c r="C1304" s="3" t="s">
        <v>3264</v>
      </c>
      <c r="D1304" s="6">
        <v>0</v>
      </c>
      <c r="E1304" s="6">
        <v>115</v>
      </c>
      <c r="F1304" s="6">
        <f t="shared" si="200"/>
        <v>1</v>
      </c>
      <c r="G1304" s="6">
        <f t="shared" si="201"/>
        <v>55</v>
      </c>
      <c r="H1304" s="6" t="str" cm="1">
        <f t="array" ref="H1304">_xlfn.IFS(E1304&lt;=80,"Series",E1304&lt;=120,"TV Movie",E1304&gt;120,"Long Movie")</f>
        <v>TV Movie</v>
      </c>
      <c r="I1304" t="s">
        <v>5529</v>
      </c>
      <c r="J1304" t="s">
        <v>145</v>
      </c>
      <c r="K1304" t="s">
        <v>3857</v>
      </c>
      <c r="L1304" s="5">
        <v>6.5</v>
      </c>
      <c r="M1304" t="str" cm="1">
        <f t="array" ref="M1304">_xlfn.IFS(L1304&lt;=2,"Flop",L1304&lt;=5,"Average",L1304&lt;=7,"Hit",L1304&lt;=9,"Superhit",L1304&gt;9,"BlockBuster")</f>
        <v>Hit</v>
      </c>
      <c r="N1304" s="6">
        <v>58971</v>
      </c>
      <c r="O1304" s="6" t="str" cm="1">
        <f t="array" ref="O1304">_xlfn.IFS(N1304&lt;=100000,"Low",N1304&lt;=500000,"Median",N1304&lt;=1500000,"High",N1304&gt;1500000,"Very High")</f>
        <v>Low</v>
      </c>
      <c r="P1304">
        <v>45000000</v>
      </c>
      <c r="Q1304">
        <v>100572044</v>
      </c>
      <c r="R1304">
        <f t="shared" si="202"/>
        <v>55572044</v>
      </c>
      <c r="S1304" t="str">
        <f t="shared" si="203"/>
        <v>Profit</v>
      </c>
      <c r="T1304" s="1">
        <v>38250</v>
      </c>
      <c r="U1304" t="s">
        <v>3265</v>
      </c>
      <c r="V1304" s="14">
        <v>38250</v>
      </c>
      <c r="W1304" t="str">
        <f t="shared" si="204"/>
        <v>September</v>
      </c>
      <c r="X1304" s="4" t="str">
        <f t="shared" si="205"/>
        <v>2004</v>
      </c>
      <c r="Y1304" s="6">
        <f t="shared" si="206"/>
        <v>2004</v>
      </c>
      <c r="Z1304" s="4" t="str">
        <f t="shared" si="207"/>
        <v>20</v>
      </c>
      <c r="AA1304" s="6">
        <f t="shared" si="208"/>
        <v>20</v>
      </c>
      <c r="AB1304" t="str">
        <f t="shared" si="209"/>
        <v>Monday</v>
      </c>
    </row>
    <row r="1305" spans="1:28" x14ac:dyDescent="0.25">
      <c r="A1305" s="3" t="s">
        <v>3266</v>
      </c>
      <c r="B1305" t="s">
        <v>3267</v>
      </c>
      <c r="C1305" s="3" t="s">
        <v>3267</v>
      </c>
      <c r="D1305" s="6">
        <v>0</v>
      </c>
      <c r="E1305" s="6">
        <v>135</v>
      </c>
      <c r="F1305" s="6">
        <f t="shared" si="200"/>
        <v>2</v>
      </c>
      <c r="G1305" s="6">
        <f t="shared" si="201"/>
        <v>15</v>
      </c>
      <c r="H1305" s="6" t="str" cm="1">
        <f t="array" ref="H1305">_xlfn.IFS(E1305&lt;=80,"Series",E1305&lt;=120,"TV Movie",E1305&gt;120,"Long Movie")</f>
        <v>Long Movie</v>
      </c>
      <c r="I1305" t="s">
        <v>8160</v>
      </c>
      <c r="J1305" t="s">
        <v>145</v>
      </c>
      <c r="K1305" t="s">
        <v>8167</v>
      </c>
      <c r="L1305" s="5">
        <v>7.4</v>
      </c>
      <c r="M1305" t="str" cm="1">
        <f t="array" ref="M1305">_xlfn.IFS(L1305&lt;=2,"Flop",L1305&lt;=5,"Average",L1305&lt;=7,"Hit",L1305&lt;=9,"Superhit",L1305&gt;9,"BlockBuster")</f>
        <v>Superhit</v>
      </c>
      <c r="N1305" s="6">
        <v>57540</v>
      </c>
      <c r="O1305" s="6" t="str" cm="1">
        <f t="array" ref="O1305">_xlfn.IFS(N1305&lt;=100000,"Low",N1305&lt;=500000,"Median",N1305&lt;=1500000,"High",N1305&gt;1500000,"Very High")</f>
        <v>Low</v>
      </c>
      <c r="P1305">
        <v>28000000</v>
      </c>
      <c r="Q1305">
        <v>64445708</v>
      </c>
      <c r="R1305">
        <f t="shared" si="202"/>
        <v>36445708</v>
      </c>
      <c r="S1305" t="str">
        <f t="shared" si="203"/>
        <v>Profit</v>
      </c>
      <c r="T1305" s="1">
        <v>38019</v>
      </c>
      <c r="U1305" t="s">
        <v>3268</v>
      </c>
      <c r="V1305" s="14">
        <v>38019</v>
      </c>
      <c r="W1305" t="str">
        <f t="shared" si="204"/>
        <v>February</v>
      </c>
      <c r="X1305" s="4" t="str">
        <f t="shared" si="205"/>
        <v>2004</v>
      </c>
      <c r="Y1305" s="6">
        <f t="shared" si="206"/>
        <v>2004</v>
      </c>
      <c r="Z1305" s="4" t="str">
        <f t="shared" si="207"/>
        <v>2</v>
      </c>
      <c r="AA1305" s="6">
        <f t="shared" si="208"/>
        <v>2</v>
      </c>
      <c r="AB1305" t="str">
        <f t="shared" si="209"/>
        <v>Monday</v>
      </c>
    </row>
    <row r="1306" spans="1:28" x14ac:dyDescent="0.25">
      <c r="A1306" s="3" t="s">
        <v>3269</v>
      </c>
      <c r="B1306" t="s">
        <v>3270</v>
      </c>
      <c r="C1306" s="3" t="s">
        <v>3270</v>
      </c>
      <c r="D1306" s="6">
        <v>0</v>
      </c>
      <c r="E1306" s="6">
        <v>125</v>
      </c>
      <c r="F1306" s="6">
        <f t="shared" si="200"/>
        <v>2</v>
      </c>
      <c r="G1306" s="6">
        <f t="shared" si="201"/>
        <v>5</v>
      </c>
      <c r="H1306" s="6" t="str" cm="1">
        <f t="array" ref="H1306">_xlfn.IFS(E1306&lt;=80,"Series",E1306&lt;=120,"TV Movie",E1306&gt;120,"Long Movie")</f>
        <v>Long Movie</v>
      </c>
      <c r="I1306" t="s">
        <v>8162</v>
      </c>
      <c r="J1306" t="s">
        <v>3857</v>
      </c>
      <c r="K1306" t="s">
        <v>5802</v>
      </c>
      <c r="L1306" s="5">
        <v>6.5</v>
      </c>
      <c r="M1306" t="str" cm="1">
        <f t="array" ref="M1306">_xlfn.IFS(L1306&lt;=2,"Flop",L1306&lt;=5,"Average",L1306&lt;=7,"Hit",L1306&lt;=9,"Superhit",L1306&gt;9,"BlockBuster")</f>
        <v>Hit</v>
      </c>
      <c r="N1306" s="6">
        <v>407294</v>
      </c>
      <c r="O1306" s="6" t="str" cm="1">
        <f t="array" ref="O1306">_xlfn.IFS(N1306&lt;=100000,"Low",N1306&lt;=500000,"Median",N1306&lt;=1500000,"High",N1306&gt;1500000,"Very High")</f>
        <v>Median</v>
      </c>
      <c r="P1306">
        <v>110000000</v>
      </c>
      <c r="Q1306">
        <v>362744280</v>
      </c>
      <c r="R1306">
        <f t="shared" si="202"/>
        <v>252744280</v>
      </c>
      <c r="S1306" t="str">
        <f t="shared" si="203"/>
        <v>Profit</v>
      </c>
      <c r="T1306" s="1">
        <v>38329</v>
      </c>
      <c r="U1306" t="s">
        <v>924</v>
      </c>
      <c r="V1306" s="14">
        <v>38329</v>
      </c>
      <c r="W1306" t="str">
        <f t="shared" si="204"/>
        <v>December</v>
      </c>
      <c r="X1306" s="4" t="str">
        <f t="shared" si="205"/>
        <v>2004</v>
      </c>
      <c r="Y1306" s="6">
        <f t="shared" si="206"/>
        <v>2004</v>
      </c>
      <c r="Z1306" s="4" t="str">
        <f t="shared" si="207"/>
        <v>8</v>
      </c>
      <c r="AA1306" s="6">
        <f t="shared" si="208"/>
        <v>8</v>
      </c>
      <c r="AB1306" t="str">
        <f t="shared" si="209"/>
        <v>Wednesday</v>
      </c>
    </row>
    <row r="1307" spans="1:28" x14ac:dyDescent="0.25">
      <c r="A1307" s="3" t="s">
        <v>3271</v>
      </c>
      <c r="B1307" t="s">
        <v>3272</v>
      </c>
      <c r="C1307" s="3" t="s">
        <v>3272</v>
      </c>
      <c r="D1307" s="6">
        <v>0</v>
      </c>
      <c r="E1307" s="6">
        <v>152</v>
      </c>
      <c r="F1307" s="6">
        <f t="shared" si="200"/>
        <v>2</v>
      </c>
      <c r="G1307" s="6">
        <f t="shared" si="201"/>
        <v>32</v>
      </c>
      <c r="H1307" s="6" t="str" cm="1">
        <f t="array" ref="H1307">_xlfn.IFS(E1307&lt;=80,"Series",E1307&lt;=120,"TV Movie",E1307&gt;120,"Long Movie")</f>
        <v>Long Movie</v>
      </c>
      <c r="I1307" t="s">
        <v>8160</v>
      </c>
      <c r="J1307" t="s">
        <v>145</v>
      </c>
      <c r="K1307" t="s">
        <v>8165</v>
      </c>
      <c r="L1307" s="5">
        <v>7.7</v>
      </c>
      <c r="M1307" t="str" cm="1">
        <f t="array" ref="M1307">_xlfn.IFS(L1307&lt;=2,"Flop",L1307&lt;=5,"Average",L1307&lt;=7,"Hit",L1307&lt;=9,"Superhit",L1307&gt;9,"BlockBuster")</f>
        <v>Superhit</v>
      </c>
      <c r="N1307" s="6">
        <v>154876</v>
      </c>
      <c r="O1307" s="6" t="str" cm="1">
        <f t="array" ref="O1307">_xlfn.IFS(N1307&lt;=100000,"Low",N1307&lt;=500000,"Median",N1307&lt;=1500000,"High",N1307&gt;1500000,"Very High")</f>
        <v>Median</v>
      </c>
      <c r="P1307">
        <v>40000000</v>
      </c>
      <c r="Q1307">
        <v>123971376</v>
      </c>
      <c r="R1307">
        <f t="shared" si="202"/>
        <v>83971376</v>
      </c>
      <c r="S1307" t="str">
        <f t="shared" si="203"/>
        <v>Profit</v>
      </c>
      <c r="T1307" s="1">
        <v>38242</v>
      </c>
      <c r="U1307" t="s">
        <v>377</v>
      </c>
      <c r="V1307" s="14">
        <v>38242</v>
      </c>
      <c r="W1307" t="str">
        <f t="shared" si="204"/>
        <v>September</v>
      </c>
      <c r="X1307" s="4" t="str">
        <f t="shared" si="205"/>
        <v>2004</v>
      </c>
      <c r="Y1307" s="6">
        <f t="shared" si="206"/>
        <v>2004</v>
      </c>
      <c r="Z1307" s="4" t="str">
        <f t="shared" si="207"/>
        <v>12</v>
      </c>
      <c r="AA1307" s="6">
        <f t="shared" si="208"/>
        <v>12</v>
      </c>
      <c r="AB1307" t="str">
        <f t="shared" si="209"/>
        <v>Sunday</v>
      </c>
    </row>
    <row r="1308" spans="1:28" x14ac:dyDescent="0.25">
      <c r="A1308" s="3" t="s">
        <v>3273</v>
      </c>
      <c r="B1308" t="s">
        <v>3274</v>
      </c>
      <c r="C1308" s="3" t="s">
        <v>3274</v>
      </c>
      <c r="D1308" s="6">
        <v>0</v>
      </c>
      <c r="E1308" s="6">
        <v>86</v>
      </c>
      <c r="F1308" s="6">
        <f t="shared" si="200"/>
        <v>1</v>
      </c>
      <c r="G1308" s="6">
        <f t="shared" si="201"/>
        <v>26</v>
      </c>
      <c r="H1308" s="6" t="str" cm="1">
        <f t="array" ref="H1308">_xlfn.IFS(E1308&lt;=80,"Series",E1308&lt;=120,"TV Movie",E1308&gt;120,"Long Movie")</f>
        <v>TV Movie</v>
      </c>
      <c r="I1308" t="s">
        <v>8158</v>
      </c>
      <c r="J1308" t="s">
        <v>8159</v>
      </c>
      <c r="K1308" t="s">
        <v>132</v>
      </c>
      <c r="L1308" s="5">
        <v>6.9</v>
      </c>
      <c r="M1308" t="str" cm="1">
        <f t="array" ref="M1308">_xlfn.IFS(L1308&lt;=2,"Flop",L1308&lt;=5,"Average",L1308&lt;=7,"Hit",L1308&lt;=9,"Superhit",L1308&gt;9,"BlockBuster")</f>
        <v>Hit</v>
      </c>
      <c r="N1308" s="6">
        <v>426684</v>
      </c>
      <c r="O1308" s="6" t="str" cm="1">
        <f t="array" ref="O1308">_xlfn.IFS(N1308&lt;=100000,"Low",N1308&lt;=500000,"Median",N1308&lt;=1500000,"High",N1308&gt;1500000,"Very High")</f>
        <v>Median</v>
      </c>
      <c r="P1308">
        <v>75000000</v>
      </c>
      <c r="Q1308">
        <v>542063846</v>
      </c>
      <c r="R1308">
        <f t="shared" si="202"/>
        <v>467063846</v>
      </c>
      <c r="S1308" t="str">
        <f t="shared" si="203"/>
        <v>Profit</v>
      </c>
      <c r="T1308" s="1">
        <v>38497</v>
      </c>
      <c r="U1308" t="s">
        <v>3275</v>
      </c>
      <c r="V1308" s="14">
        <v>38497</v>
      </c>
      <c r="W1308" t="str">
        <f t="shared" si="204"/>
        <v>May</v>
      </c>
      <c r="X1308" s="4" t="str">
        <f t="shared" si="205"/>
        <v>2005</v>
      </c>
      <c r="Y1308" s="6">
        <f t="shared" si="206"/>
        <v>2005</v>
      </c>
      <c r="Z1308" s="4" t="str">
        <f t="shared" si="207"/>
        <v>25</v>
      </c>
      <c r="AA1308" s="6">
        <f t="shared" si="208"/>
        <v>25</v>
      </c>
      <c r="AB1308" t="str">
        <f t="shared" si="209"/>
        <v>Wednesday</v>
      </c>
    </row>
    <row r="1309" spans="1:28" x14ac:dyDescent="0.25">
      <c r="A1309" s="3" t="s">
        <v>3276</v>
      </c>
      <c r="B1309" t="s">
        <v>3277</v>
      </c>
      <c r="C1309" s="3" t="s">
        <v>3277</v>
      </c>
      <c r="D1309" s="6">
        <v>0</v>
      </c>
      <c r="E1309" s="6">
        <v>86</v>
      </c>
      <c r="F1309" s="6">
        <f t="shared" si="200"/>
        <v>1</v>
      </c>
      <c r="G1309" s="6">
        <f t="shared" si="201"/>
        <v>26</v>
      </c>
      <c r="H1309" s="6" t="str" cm="1">
        <f t="array" ref="H1309">_xlfn.IFS(E1309&lt;=80,"Series",E1309&lt;=120,"TV Movie",E1309&gt;120,"Long Movie")</f>
        <v>TV Movie</v>
      </c>
      <c r="I1309" t="s">
        <v>5529</v>
      </c>
      <c r="J1309" t="s">
        <v>8162</v>
      </c>
      <c r="K1309" t="s">
        <v>5802</v>
      </c>
      <c r="L1309" s="5">
        <v>6.3</v>
      </c>
      <c r="M1309" t="str" cm="1">
        <f t="array" ref="M1309">_xlfn.IFS(L1309&lt;=2,"Flop",L1309&lt;=5,"Average",L1309&lt;=7,"Hit",L1309&lt;=9,"Superhit",L1309&gt;9,"BlockBuster")</f>
        <v>Hit</v>
      </c>
      <c r="N1309" s="6">
        <v>108947</v>
      </c>
      <c r="O1309" s="6" t="str" cm="1">
        <f t="array" ref="O1309">_xlfn.IFS(N1309&lt;=100000,"Low",N1309&lt;=500000,"Median",N1309&lt;=1500000,"High",N1309&gt;1500000,"Very High")</f>
        <v>Median</v>
      </c>
      <c r="P1309">
        <v>46000000</v>
      </c>
      <c r="Q1309">
        <v>57223890</v>
      </c>
      <c r="R1309">
        <f t="shared" si="202"/>
        <v>11223890</v>
      </c>
      <c r="S1309" t="str">
        <f t="shared" si="203"/>
        <v>Profit</v>
      </c>
      <c r="T1309" s="1">
        <v>38075</v>
      </c>
      <c r="U1309" t="s">
        <v>3278</v>
      </c>
      <c r="V1309" s="14">
        <v>38075</v>
      </c>
      <c r="W1309" t="str">
        <f t="shared" si="204"/>
        <v>March</v>
      </c>
      <c r="X1309" s="4" t="str">
        <f t="shared" si="205"/>
        <v>2004</v>
      </c>
      <c r="Y1309" s="6">
        <f t="shared" si="206"/>
        <v>2004</v>
      </c>
      <c r="Z1309" s="4" t="str">
        <f t="shared" si="207"/>
        <v>29</v>
      </c>
      <c r="AA1309" s="6">
        <f t="shared" si="208"/>
        <v>29</v>
      </c>
      <c r="AB1309" t="str">
        <f t="shared" si="209"/>
        <v>Monday</v>
      </c>
    </row>
    <row r="1310" spans="1:28" x14ac:dyDescent="0.25">
      <c r="A1310" s="3" t="s">
        <v>3279</v>
      </c>
      <c r="B1310" t="s">
        <v>3280</v>
      </c>
      <c r="C1310" s="3" t="s">
        <v>3280</v>
      </c>
      <c r="D1310" s="6">
        <v>0</v>
      </c>
      <c r="E1310" s="6">
        <v>144</v>
      </c>
      <c r="F1310" s="6">
        <f t="shared" si="200"/>
        <v>2</v>
      </c>
      <c r="G1310" s="6">
        <f t="shared" si="201"/>
        <v>24</v>
      </c>
      <c r="H1310" s="6" t="str" cm="1">
        <f t="array" ref="H1310">_xlfn.IFS(E1310&lt;=80,"Series",E1310&lt;=120,"TV Movie",E1310&gt;120,"Long Movie")</f>
        <v>Long Movie</v>
      </c>
      <c r="I1310" t="s">
        <v>8160</v>
      </c>
      <c r="J1310" t="s">
        <v>145</v>
      </c>
      <c r="K1310" t="s">
        <v>8157</v>
      </c>
      <c r="L1310" s="5">
        <v>8</v>
      </c>
      <c r="M1310" t="str" cm="1">
        <f t="array" ref="M1310">_xlfn.IFS(L1310&lt;=2,"Flop",L1310&lt;=5,"Average",L1310&lt;=7,"Hit",L1310&lt;=9,"Superhit",L1310&gt;9,"BlockBuster")</f>
        <v>Superhit</v>
      </c>
      <c r="N1310" s="6">
        <v>195114</v>
      </c>
      <c r="O1310" s="6" t="str" cm="1">
        <f t="array" ref="O1310">_xlfn.IFS(N1310&lt;=100000,"Low",N1310&lt;=500000,"Median",N1310&lt;=1500000,"High",N1310&gt;1500000,"Very High")</f>
        <v>Median</v>
      </c>
      <c r="P1310">
        <v>88000000</v>
      </c>
      <c r="Q1310">
        <v>108539911</v>
      </c>
      <c r="R1310">
        <f t="shared" si="202"/>
        <v>20539911</v>
      </c>
      <c r="S1310" t="str">
        <f t="shared" si="203"/>
        <v>Profit</v>
      </c>
      <c r="T1310" s="1">
        <v>38495</v>
      </c>
      <c r="U1310" t="s">
        <v>507</v>
      </c>
      <c r="V1310" s="14">
        <v>38495</v>
      </c>
      <c r="W1310" t="str">
        <f t="shared" si="204"/>
        <v>May</v>
      </c>
      <c r="X1310" s="4" t="str">
        <f t="shared" si="205"/>
        <v>2005</v>
      </c>
      <c r="Y1310" s="6">
        <f t="shared" si="206"/>
        <v>2005</v>
      </c>
      <c r="Z1310" s="4" t="str">
        <f t="shared" si="207"/>
        <v>23</v>
      </c>
      <c r="AA1310" s="6">
        <f t="shared" si="208"/>
        <v>23</v>
      </c>
      <c r="AB1310" t="str">
        <f t="shared" si="209"/>
        <v>Monday</v>
      </c>
    </row>
    <row r="1311" spans="1:28" x14ac:dyDescent="0.25">
      <c r="A1311" s="3" t="s">
        <v>3281</v>
      </c>
      <c r="B1311" t="s">
        <v>3282</v>
      </c>
      <c r="C1311" s="3" t="s">
        <v>3283</v>
      </c>
      <c r="D1311" s="6">
        <v>0</v>
      </c>
      <c r="E1311" s="6">
        <v>131</v>
      </c>
      <c r="F1311" s="6">
        <f t="shared" si="200"/>
        <v>2</v>
      </c>
      <c r="G1311" s="6">
        <f t="shared" si="201"/>
        <v>11</v>
      </c>
      <c r="H1311" s="6" t="str" cm="1">
        <f t="array" ref="H1311">_xlfn.IFS(E1311&lt;=80,"Series",E1311&lt;=120,"TV Movie",E1311&gt;120,"Long Movie")</f>
        <v>Long Movie</v>
      </c>
      <c r="I1311" t="s">
        <v>8162</v>
      </c>
      <c r="J1311" t="s">
        <v>145</v>
      </c>
      <c r="K1311" t="s">
        <v>8166</v>
      </c>
      <c r="L1311" s="5">
        <v>8.1</v>
      </c>
      <c r="M1311" t="str" cm="1">
        <f t="array" ref="M1311">_xlfn.IFS(L1311&lt;=2,"Flop",L1311&lt;=5,"Average",L1311&lt;=7,"Hit",L1311&lt;=9,"Superhit",L1311&gt;9,"BlockBuster")</f>
        <v>Superhit</v>
      </c>
      <c r="N1311" s="6">
        <v>206029</v>
      </c>
      <c r="O1311" s="6" t="str" cm="1">
        <f t="array" ref="O1311">_xlfn.IFS(N1311&lt;=100000,"Low",N1311&lt;=500000,"Median",N1311&lt;=1500000,"High",N1311&gt;1500000,"Very High")</f>
        <v>Median</v>
      </c>
      <c r="P1311">
        <v>2800000</v>
      </c>
      <c r="Q1311">
        <v>1204841</v>
      </c>
      <c r="R1311">
        <f t="shared" si="202"/>
        <v>-1595159</v>
      </c>
      <c r="S1311" t="str">
        <f t="shared" si="203"/>
        <v>Loss</v>
      </c>
      <c r="T1311" s="1">
        <v>37743</v>
      </c>
      <c r="U1311" t="s">
        <v>3284</v>
      </c>
      <c r="V1311" s="14">
        <v>37743</v>
      </c>
      <c r="W1311" t="str">
        <f t="shared" si="204"/>
        <v>May</v>
      </c>
      <c r="X1311" s="4" t="str">
        <f t="shared" si="205"/>
        <v>2003</v>
      </c>
      <c r="Y1311" s="6">
        <f t="shared" si="206"/>
        <v>2003</v>
      </c>
      <c r="Z1311" s="4" t="str">
        <f t="shared" si="207"/>
        <v>2</v>
      </c>
      <c r="AA1311" s="6">
        <f t="shared" si="208"/>
        <v>2</v>
      </c>
      <c r="AB1311" t="str">
        <f t="shared" si="209"/>
        <v>Friday</v>
      </c>
    </row>
    <row r="1312" spans="1:28" x14ac:dyDescent="0.25">
      <c r="A1312" s="3" t="s">
        <v>3285</v>
      </c>
      <c r="B1312" t="s">
        <v>3286</v>
      </c>
      <c r="C1312" s="3" t="s">
        <v>3287</v>
      </c>
      <c r="D1312" s="6">
        <v>0</v>
      </c>
      <c r="E1312" s="6">
        <v>105</v>
      </c>
      <c r="F1312" s="6">
        <f t="shared" si="200"/>
        <v>1</v>
      </c>
      <c r="G1312" s="6">
        <f t="shared" si="201"/>
        <v>45</v>
      </c>
      <c r="H1312" s="6" t="str" cm="1">
        <f t="array" ref="H1312">_xlfn.IFS(E1312&lt;=80,"Series",E1312&lt;=120,"TV Movie",E1312&gt;120,"Long Movie")</f>
        <v>TV Movie</v>
      </c>
      <c r="I1312" t="s">
        <v>132</v>
      </c>
      <c r="J1312" t="s">
        <v>145</v>
      </c>
      <c r="K1312" t="s">
        <v>8156</v>
      </c>
      <c r="L1312" s="5">
        <v>7.2</v>
      </c>
      <c r="M1312" t="str" cm="1">
        <f t="array" ref="M1312">_xlfn.IFS(L1312&lt;=2,"Flop",L1312&lt;=5,"Average",L1312&lt;=7,"Hit",L1312&lt;=9,"Superhit",L1312&gt;9,"BlockBuster")</f>
        <v>Superhit</v>
      </c>
      <c r="N1312" s="6">
        <v>70458</v>
      </c>
      <c r="O1312" s="6" t="str" cm="1">
        <f t="array" ref="O1312">_xlfn.IFS(N1312&lt;=100000,"Low",N1312&lt;=500000,"Median",N1312&lt;=1500000,"High",N1312&gt;1500000,"Very High")</f>
        <v>Low</v>
      </c>
      <c r="P1312">
        <v>6000000</v>
      </c>
      <c r="Q1312">
        <v>15116179</v>
      </c>
      <c r="R1312">
        <f t="shared" si="202"/>
        <v>9116179</v>
      </c>
      <c r="S1312" t="str">
        <f t="shared" si="203"/>
        <v>Profit</v>
      </c>
      <c r="T1312" s="1">
        <v>38759</v>
      </c>
      <c r="U1312" t="s">
        <v>3196</v>
      </c>
      <c r="V1312" s="14">
        <v>38759</v>
      </c>
      <c r="W1312" t="str">
        <f t="shared" si="204"/>
        <v>February</v>
      </c>
      <c r="X1312" s="4" t="str">
        <f t="shared" si="205"/>
        <v>2006</v>
      </c>
      <c r="Y1312" s="6">
        <f t="shared" si="206"/>
        <v>2006</v>
      </c>
      <c r="Z1312" s="4" t="str">
        <f t="shared" si="207"/>
        <v>11</v>
      </c>
      <c r="AA1312" s="6">
        <f t="shared" si="208"/>
        <v>11</v>
      </c>
      <c r="AB1312" t="str">
        <f t="shared" si="209"/>
        <v>Saturday</v>
      </c>
    </row>
    <row r="1313" spans="1:28" x14ac:dyDescent="0.25">
      <c r="A1313" s="3" t="s">
        <v>3288</v>
      </c>
      <c r="B1313" t="s">
        <v>3289</v>
      </c>
      <c r="C1313" s="3" t="s">
        <v>3289</v>
      </c>
      <c r="D1313" s="6">
        <v>0</v>
      </c>
      <c r="E1313" s="6">
        <v>118</v>
      </c>
      <c r="F1313" s="6">
        <f t="shared" si="200"/>
        <v>1</v>
      </c>
      <c r="G1313" s="6">
        <f t="shared" si="201"/>
        <v>58</v>
      </c>
      <c r="H1313" s="6" t="str" cm="1">
        <f t="array" ref="H1313">_xlfn.IFS(E1313&lt;=80,"Series",E1313&lt;=120,"TV Movie",E1313&gt;120,"Long Movie")</f>
        <v>TV Movie</v>
      </c>
      <c r="I1313" t="s">
        <v>5529</v>
      </c>
      <c r="J1313" t="s">
        <v>8158</v>
      </c>
      <c r="K1313" t="s">
        <v>132</v>
      </c>
      <c r="L1313" s="5">
        <v>5.9</v>
      </c>
      <c r="M1313" t="str" cm="1">
        <f t="array" ref="M1313">_xlfn.IFS(L1313&lt;=2,"Flop",L1313&lt;=5,"Average",L1313&lt;=7,"Hit",L1313&lt;=9,"Superhit",L1313&gt;9,"BlockBuster")</f>
        <v>Hit</v>
      </c>
      <c r="N1313" s="6">
        <v>125015</v>
      </c>
      <c r="O1313" s="6" t="str" cm="1">
        <f t="array" ref="O1313">_xlfn.IFS(N1313&lt;=100000,"Low",N1313&lt;=500000,"Median",N1313&lt;=1500000,"High",N1313&gt;1500000,"Very High")</f>
        <v>Median</v>
      </c>
      <c r="P1313">
        <v>88000000</v>
      </c>
      <c r="Q1313">
        <v>105316267</v>
      </c>
      <c r="R1313">
        <f t="shared" si="202"/>
        <v>17316267</v>
      </c>
      <c r="S1313" t="str">
        <f t="shared" si="203"/>
        <v>Profit</v>
      </c>
      <c r="T1313" s="1">
        <v>38590</v>
      </c>
      <c r="U1313" t="s">
        <v>305</v>
      </c>
      <c r="V1313" s="14">
        <v>38590</v>
      </c>
      <c r="W1313" t="str">
        <f t="shared" si="204"/>
        <v>August</v>
      </c>
      <c r="X1313" s="4" t="str">
        <f t="shared" si="205"/>
        <v>2005</v>
      </c>
      <c r="Y1313" s="6">
        <f t="shared" si="206"/>
        <v>2005</v>
      </c>
      <c r="Z1313" s="4" t="str">
        <f t="shared" si="207"/>
        <v>26</v>
      </c>
      <c r="AA1313" s="6">
        <f t="shared" si="208"/>
        <v>26</v>
      </c>
      <c r="AB1313" t="str">
        <f t="shared" si="209"/>
        <v>Friday</v>
      </c>
    </row>
    <row r="1314" spans="1:28" x14ac:dyDescent="0.25">
      <c r="A1314" s="3" t="s">
        <v>3290</v>
      </c>
      <c r="B1314" t="s">
        <v>3291</v>
      </c>
      <c r="C1314" s="3" t="s">
        <v>3291</v>
      </c>
      <c r="D1314" s="6">
        <v>0</v>
      </c>
      <c r="E1314" s="6">
        <v>107</v>
      </c>
      <c r="F1314" s="6">
        <f t="shared" si="200"/>
        <v>1</v>
      </c>
      <c r="G1314" s="6">
        <f t="shared" si="201"/>
        <v>47</v>
      </c>
      <c r="H1314" s="6" t="str" cm="1">
        <f t="array" ref="H1314">_xlfn.IFS(E1314&lt;=80,"Series",E1314&lt;=120,"TV Movie",E1314&gt;120,"Long Movie")</f>
        <v>TV Movie</v>
      </c>
      <c r="I1314" t="s">
        <v>8160</v>
      </c>
      <c r="J1314" t="s">
        <v>145</v>
      </c>
      <c r="K1314" t="s">
        <v>8168</v>
      </c>
      <c r="L1314" s="5">
        <v>7.1</v>
      </c>
      <c r="M1314" t="str" cm="1">
        <f t="array" ref="M1314">_xlfn.IFS(L1314&lt;=2,"Flop",L1314&lt;=5,"Average",L1314&lt;=7,"Hit",L1314&lt;=9,"Superhit",L1314&gt;9,"BlockBuster")</f>
        <v>Superhit</v>
      </c>
      <c r="N1314" s="6">
        <v>57294</v>
      </c>
      <c r="O1314" s="6" t="str" cm="1">
        <f t="array" ref="O1314">_xlfn.IFS(N1314&lt;=100000,"Low",N1314&lt;=500000,"Median",N1314&lt;=1500000,"High",N1314&gt;1500000,"Very High")</f>
        <v>Low</v>
      </c>
      <c r="P1314">
        <v>25000000</v>
      </c>
      <c r="Q1314">
        <v>13411957</v>
      </c>
      <c r="R1314">
        <f t="shared" si="202"/>
        <v>-11588043</v>
      </c>
      <c r="S1314" t="str">
        <f t="shared" si="203"/>
        <v>Loss</v>
      </c>
      <c r="T1314" s="1">
        <v>38506</v>
      </c>
      <c r="U1314" t="s">
        <v>3140</v>
      </c>
      <c r="V1314" s="14">
        <v>38506</v>
      </c>
      <c r="W1314" t="str">
        <f t="shared" si="204"/>
        <v>June</v>
      </c>
      <c r="X1314" s="4" t="str">
        <f t="shared" si="205"/>
        <v>2005</v>
      </c>
      <c r="Y1314" s="6">
        <f t="shared" si="206"/>
        <v>2005</v>
      </c>
      <c r="Z1314" s="4" t="str">
        <f t="shared" si="207"/>
        <v>3</v>
      </c>
      <c r="AA1314" s="6">
        <f t="shared" si="208"/>
        <v>3</v>
      </c>
      <c r="AB1314" t="str">
        <f t="shared" si="209"/>
        <v>Friday</v>
      </c>
    </row>
    <row r="1315" spans="1:28" x14ac:dyDescent="0.25">
      <c r="A1315" s="3" t="s">
        <v>3292</v>
      </c>
      <c r="B1315" t="s">
        <v>3293</v>
      </c>
      <c r="C1315" s="3" t="s">
        <v>3293</v>
      </c>
      <c r="D1315" s="6">
        <v>0</v>
      </c>
      <c r="E1315" s="6">
        <v>92</v>
      </c>
      <c r="F1315" s="6">
        <f t="shared" si="200"/>
        <v>1</v>
      </c>
      <c r="G1315" s="6">
        <f t="shared" si="201"/>
        <v>32</v>
      </c>
      <c r="H1315" s="6" t="str" cm="1">
        <f t="array" ref="H1315">_xlfn.IFS(E1315&lt;=80,"Series",E1315&lt;=120,"TV Movie",E1315&gt;120,"Long Movie")</f>
        <v>TV Movie</v>
      </c>
      <c r="I1315" t="s">
        <v>132</v>
      </c>
      <c r="J1315" t="s">
        <v>5802</v>
      </c>
      <c r="K1315" t="s">
        <v>5802</v>
      </c>
      <c r="L1315" s="5">
        <v>6.6</v>
      </c>
      <c r="M1315" t="str" cm="1">
        <f t="array" ref="M1315">_xlfn.IFS(L1315&lt;=2,"Flop",L1315&lt;=5,"Average",L1315&lt;=7,"Hit",L1315&lt;=9,"Superhit",L1315&gt;9,"BlockBuster")</f>
        <v>Hit</v>
      </c>
      <c r="N1315" s="6">
        <v>218614</v>
      </c>
      <c r="O1315" s="6" t="str" cm="1">
        <f t="array" ref="O1315">_xlfn.IFS(N1315&lt;=100000,"Low",N1315&lt;=500000,"Median",N1315&lt;=1500000,"High",N1315&gt;1500000,"Very High")</f>
        <v>Median</v>
      </c>
      <c r="P1315">
        <v>25000000</v>
      </c>
      <c r="Q1315">
        <v>22605153</v>
      </c>
      <c r="R1315">
        <f t="shared" si="202"/>
        <v>-2394847</v>
      </c>
      <c r="S1315" t="str">
        <f t="shared" si="203"/>
        <v>Loss</v>
      </c>
      <c r="T1315" s="1">
        <v>38037</v>
      </c>
      <c r="U1315" t="s">
        <v>3294</v>
      </c>
      <c r="V1315" s="14">
        <v>38037</v>
      </c>
      <c r="W1315" t="str">
        <f t="shared" si="204"/>
        <v>February</v>
      </c>
      <c r="X1315" s="4" t="str">
        <f t="shared" si="205"/>
        <v>2004</v>
      </c>
      <c r="Y1315" s="6">
        <f t="shared" si="206"/>
        <v>2004</v>
      </c>
      <c r="Z1315" s="4" t="str">
        <f t="shared" si="207"/>
        <v>20</v>
      </c>
      <c r="AA1315" s="6">
        <f t="shared" si="208"/>
        <v>20</v>
      </c>
      <c r="AB1315" t="str">
        <f t="shared" si="209"/>
        <v>Friday</v>
      </c>
    </row>
    <row r="1316" spans="1:28" x14ac:dyDescent="0.25">
      <c r="A1316" s="3" t="s">
        <v>3295</v>
      </c>
      <c r="B1316" t="s">
        <v>3296</v>
      </c>
      <c r="C1316" s="3" t="s">
        <v>3296</v>
      </c>
      <c r="D1316" s="6">
        <v>0</v>
      </c>
      <c r="E1316" s="6">
        <v>95</v>
      </c>
      <c r="F1316" s="6">
        <f t="shared" si="200"/>
        <v>1</v>
      </c>
      <c r="G1316" s="6">
        <f t="shared" si="201"/>
        <v>35</v>
      </c>
      <c r="H1316" s="6" t="str" cm="1">
        <f t="array" ref="H1316">_xlfn.IFS(E1316&lt;=80,"Series",E1316&lt;=120,"TV Movie",E1316&gt;120,"Long Movie")</f>
        <v>TV Movie</v>
      </c>
      <c r="I1316" t="s">
        <v>132</v>
      </c>
      <c r="J1316" t="s">
        <v>8163</v>
      </c>
      <c r="K1316" t="s">
        <v>8157</v>
      </c>
      <c r="L1316" s="5">
        <v>5.9</v>
      </c>
      <c r="M1316" t="str" cm="1">
        <f t="array" ref="M1316">_xlfn.IFS(L1316&lt;=2,"Flop",L1316&lt;=5,"Average",L1316&lt;=7,"Hit",L1316&lt;=9,"Superhit",L1316&gt;9,"BlockBuster")</f>
        <v>Hit</v>
      </c>
      <c r="N1316" s="6">
        <v>92320</v>
      </c>
      <c r="O1316" s="6" t="str" cm="1">
        <f t="array" ref="O1316">_xlfn.IFS(N1316&lt;=100000,"Low",N1316&lt;=500000,"Median",N1316&lt;=1500000,"High",N1316&gt;1500000,"Very High")</f>
        <v>Low</v>
      </c>
      <c r="P1316">
        <v>19000000</v>
      </c>
      <c r="Q1316">
        <v>70067909</v>
      </c>
      <c r="R1316">
        <f t="shared" si="202"/>
        <v>51067909</v>
      </c>
      <c r="S1316" t="str">
        <f t="shared" si="203"/>
        <v>Profit</v>
      </c>
      <c r="T1316" s="1">
        <v>38178</v>
      </c>
      <c r="U1316" t="s">
        <v>3297</v>
      </c>
      <c r="V1316" s="14">
        <v>38178</v>
      </c>
      <c r="W1316" t="str">
        <f t="shared" si="204"/>
        <v>July</v>
      </c>
      <c r="X1316" s="4" t="str">
        <f t="shared" si="205"/>
        <v>2004</v>
      </c>
      <c r="Y1316" s="6">
        <f t="shared" si="206"/>
        <v>2004</v>
      </c>
      <c r="Z1316" s="4" t="str">
        <f t="shared" si="207"/>
        <v>10</v>
      </c>
      <c r="AA1316" s="6">
        <f t="shared" si="208"/>
        <v>10</v>
      </c>
      <c r="AB1316" t="str">
        <f t="shared" si="209"/>
        <v>Saturday</v>
      </c>
    </row>
    <row r="1317" spans="1:28" x14ac:dyDescent="0.25">
      <c r="A1317" s="3" t="s">
        <v>3298</v>
      </c>
      <c r="B1317" t="s">
        <v>3299</v>
      </c>
      <c r="C1317" s="3" t="s">
        <v>3299</v>
      </c>
      <c r="D1317" s="6">
        <v>0</v>
      </c>
      <c r="E1317" s="6">
        <v>91</v>
      </c>
      <c r="F1317" s="6">
        <f t="shared" si="200"/>
        <v>1</v>
      </c>
      <c r="G1317" s="6">
        <f t="shared" si="201"/>
        <v>31</v>
      </c>
      <c r="H1317" s="6" t="str" cm="1">
        <f t="array" ref="H1317">_xlfn.IFS(E1317&lt;=80,"Series",E1317&lt;=120,"TV Movie",E1317&gt;120,"Long Movie")</f>
        <v>TV Movie</v>
      </c>
      <c r="I1317" t="s">
        <v>145</v>
      </c>
      <c r="J1317" t="s">
        <v>8166</v>
      </c>
      <c r="K1317" t="s">
        <v>8161</v>
      </c>
      <c r="L1317" s="5">
        <v>5.8</v>
      </c>
      <c r="M1317" t="str" cm="1">
        <f t="array" ref="M1317">_xlfn.IFS(L1317&lt;=2,"Flop",L1317&lt;=5,"Average",L1317&lt;=7,"Hit",L1317&lt;=9,"Superhit",L1317&gt;9,"BlockBuster")</f>
        <v>Hit</v>
      </c>
      <c r="N1317" s="6">
        <v>67913</v>
      </c>
      <c r="O1317" s="6" t="str" cm="1">
        <f t="array" ref="O1317">_xlfn.IFS(N1317&lt;=100000,"Low",N1317&lt;=500000,"Median",N1317&lt;=1500000,"High",N1317&gt;1500000,"Very High")</f>
        <v>Low</v>
      </c>
      <c r="P1317">
        <v>42000000</v>
      </c>
      <c r="Q1317">
        <v>117592831</v>
      </c>
      <c r="R1317">
        <f t="shared" si="202"/>
        <v>75592831</v>
      </c>
      <c r="S1317" t="str">
        <f t="shared" si="203"/>
        <v>Profit</v>
      </c>
      <c r="T1317" s="1">
        <v>38254</v>
      </c>
      <c r="U1317" t="s">
        <v>1065</v>
      </c>
      <c r="V1317" s="14">
        <v>38254</v>
      </c>
      <c r="W1317" t="str">
        <f t="shared" si="204"/>
        <v>September</v>
      </c>
      <c r="X1317" s="4" t="str">
        <f t="shared" si="205"/>
        <v>2004</v>
      </c>
      <c r="Y1317" s="6">
        <f t="shared" si="206"/>
        <v>2004</v>
      </c>
      <c r="Z1317" s="4" t="str">
        <f t="shared" si="207"/>
        <v>24</v>
      </c>
      <c r="AA1317" s="6">
        <f t="shared" si="208"/>
        <v>24</v>
      </c>
      <c r="AB1317" t="str">
        <f t="shared" si="209"/>
        <v>Friday</v>
      </c>
    </row>
    <row r="1318" spans="1:28" x14ac:dyDescent="0.25">
      <c r="A1318" s="3" t="s">
        <v>3300</v>
      </c>
      <c r="B1318" t="s">
        <v>3301</v>
      </c>
      <c r="C1318" s="3" t="s">
        <v>3302</v>
      </c>
      <c r="D1318" s="6">
        <v>0</v>
      </c>
      <c r="E1318" s="6">
        <v>80</v>
      </c>
      <c r="F1318" s="6">
        <f t="shared" si="200"/>
        <v>1</v>
      </c>
      <c r="G1318" s="6">
        <f t="shared" si="201"/>
        <v>20</v>
      </c>
      <c r="H1318" s="6" t="str" cm="1">
        <f t="array" ref="H1318">_xlfn.IFS(E1318&lt;=80,"Series",E1318&lt;=120,"TV Movie",E1318&gt;120,"Long Movie")</f>
        <v>Series</v>
      </c>
      <c r="I1318" t="s">
        <v>8158</v>
      </c>
      <c r="J1318" t="s">
        <v>132</v>
      </c>
      <c r="K1318" t="s">
        <v>8163</v>
      </c>
      <c r="L1318" s="5">
        <v>5</v>
      </c>
      <c r="M1318" t="str" cm="1">
        <f t="array" ref="M1318">_xlfn.IFS(L1318&lt;=2,"Flop",L1318&lt;=5,"Average",L1318&lt;=7,"Hit",L1318&lt;=9,"Superhit",L1318&gt;9,"BlockBuster")</f>
        <v>Average</v>
      </c>
      <c r="N1318" s="6">
        <v>91799</v>
      </c>
      <c r="O1318" s="6" t="str" cm="1">
        <f t="array" ref="O1318">_xlfn.IFS(N1318&lt;=100000,"Low",N1318&lt;=500000,"Median",N1318&lt;=1500000,"High",N1318&gt;1500000,"Very High")</f>
        <v>Low</v>
      </c>
      <c r="P1318">
        <v>50000000</v>
      </c>
      <c r="Q1318">
        <v>203172417</v>
      </c>
      <c r="R1318">
        <f t="shared" si="202"/>
        <v>153172417</v>
      </c>
      <c r="S1318" t="str">
        <f t="shared" si="203"/>
        <v>Profit</v>
      </c>
      <c r="T1318" s="1">
        <v>38144</v>
      </c>
      <c r="U1318" t="s">
        <v>1008</v>
      </c>
      <c r="V1318" s="14">
        <v>38144</v>
      </c>
      <c r="W1318" t="str">
        <f t="shared" si="204"/>
        <v>June</v>
      </c>
      <c r="X1318" s="4" t="str">
        <f t="shared" si="205"/>
        <v>2004</v>
      </c>
      <c r="Y1318" s="6">
        <f t="shared" si="206"/>
        <v>2004</v>
      </c>
      <c r="Z1318" s="4" t="str">
        <f t="shared" si="207"/>
        <v>6</v>
      </c>
      <c r="AA1318" s="6">
        <f t="shared" si="208"/>
        <v>6</v>
      </c>
      <c r="AB1318" t="str">
        <f t="shared" si="209"/>
        <v>Sunday</v>
      </c>
    </row>
    <row r="1319" spans="1:28" x14ac:dyDescent="0.25">
      <c r="A1319" s="3" t="s">
        <v>3303</v>
      </c>
      <c r="B1319" t="s">
        <v>3304</v>
      </c>
      <c r="C1319" s="3" t="s">
        <v>3304</v>
      </c>
      <c r="D1319" s="6">
        <v>0</v>
      </c>
      <c r="E1319" s="6">
        <v>103</v>
      </c>
      <c r="F1319" s="6">
        <f t="shared" si="200"/>
        <v>1</v>
      </c>
      <c r="G1319" s="6">
        <f t="shared" si="201"/>
        <v>43</v>
      </c>
      <c r="H1319" s="6" t="str" cm="1">
        <f t="array" ref="H1319">_xlfn.IFS(E1319&lt;=80,"Series",E1319&lt;=120,"TV Movie",E1319&gt;120,"Long Movie")</f>
        <v>TV Movie</v>
      </c>
      <c r="I1319" t="s">
        <v>132</v>
      </c>
      <c r="J1319" t="s">
        <v>145</v>
      </c>
      <c r="K1319" t="s">
        <v>8157</v>
      </c>
      <c r="L1319" s="5">
        <v>6.3</v>
      </c>
      <c r="M1319" t="str" cm="1">
        <f t="array" ref="M1319">_xlfn.IFS(L1319&lt;=2,"Flop",L1319&lt;=5,"Average",L1319&lt;=7,"Hit",L1319&lt;=9,"Superhit",L1319&gt;9,"BlockBuster")</f>
        <v>Hit</v>
      </c>
      <c r="N1319" s="6">
        <v>71824</v>
      </c>
      <c r="O1319" s="6" t="str" cm="1">
        <f t="array" ref="O1319">_xlfn.IFS(N1319&lt;=100000,"Low",N1319&lt;=500000,"Median",N1319&lt;=1500000,"High",N1319&gt;1500000,"Very High")</f>
        <v>Low</v>
      </c>
      <c r="P1319">
        <v>18000000</v>
      </c>
      <c r="Q1319">
        <v>92884429</v>
      </c>
      <c r="R1319">
        <f t="shared" si="202"/>
        <v>74884429</v>
      </c>
      <c r="S1319" t="str">
        <f t="shared" si="203"/>
        <v>Profit</v>
      </c>
      <c r="T1319" s="1">
        <v>38682</v>
      </c>
      <c r="U1319" t="s">
        <v>3305</v>
      </c>
      <c r="V1319" s="14">
        <v>38682</v>
      </c>
      <c r="W1319" t="str">
        <f t="shared" si="204"/>
        <v>November</v>
      </c>
      <c r="X1319" s="4" t="str">
        <f t="shared" si="205"/>
        <v>2005</v>
      </c>
      <c r="Y1319" s="6">
        <f t="shared" si="206"/>
        <v>2005</v>
      </c>
      <c r="Z1319" s="4" t="str">
        <f t="shared" si="207"/>
        <v>26</v>
      </c>
      <c r="AA1319" s="6">
        <f t="shared" si="208"/>
        <v>26</v>
      </c>
      <c r="AB1319" t="str">
        <f t="shared" si="209"/>
        <v>Saturday</v>
      </c>
    </row>
    <row r="1320" spans="1:28" x14ac:dyDescent="0.25">
      <c r="A1320" s="3" t="s">
        <v>3306</v>
      </c>
      <c r="B1320" t="s">
        <v>3307</v>
      </c>
      <c r="C1320" s="3" t="s">
        <v>3307</v>
      </c>
      <c r="D1320" s="6">
        <v>0</v>
      </c>
      <c r="E1320" s="6">
        <v>107</v>
      </c>
      <c r="F1320" s="6">
        <f t="shared" si="200"/>
        <v>1</v>
      </c>
      <c r="G1320" s="6">
        <f t="shared" si="201"/>
        <v>47</v>
      </c>
      <c r="H1320" s="6" t="str" cm="1">
        <f t="array" ref="H1320">_xlfn.IFS(E1320&lt;=80,"Series",E1320&lt;=120,"TV Movie",E1320&gt;120,"Long Movie")</f>
        <v>TV Movie</v>
      </c>
      <c r="I1320" t="s">
        <v>132</v>
      </c>
      <c r="J1320" t="s">
        <v>5802</v>
      </c>
      <c r="K1320" t="s">
        <v>5802</v>
      </c>
      <c r="L1320" s="5">
        <v>6.5</v>
      </c>
      <c r="M1320" t="str" cm="1">
        <f t="array" ref="M1320">_xlfn.IFS(L1320&lt;=2,"Flop",L1320&lt;=5,"Average",L1320&lt;=7,"Hit",L1320&lt;=9,"Superhit",L1320&gt;9,"BlockBuster")</f>
        <v>Hit</v>
      </c>
      <c r="N1320" s="6">
        <v>65879</v>
      </c>
      <c r="O1320" s="6" t="str" cm="1">
        <f t="array" ref="O1320">_xlfn.IFS(N1320&lt;=100000,"Low",N1320&lt;=500000,"Median",N1320&lt;=1500000,"High",N1320&gt;1500000,"Very High")</f>
        <v>Low</v>
      </c>
      <c r="P1320">
        <v>20000000</v>
      </c>
      <c r="Q1320">
        <v>20094909</v>
      </c>
      <c r="R1320">
        <f t="shared" si="202"/>
        <v>94909</v>
      </c>
      <c r="S1320" t="str">
        <f t="shared" si="203"/>
        <v>Profit</v>
      </c>
      <c r="T1320" s="1">
        <v>38240</v>
      </c>
      <c r="U1320" t="s">
        <v>1852</v>
      </c>
      <c r="V1320" s="14">
        <v>38240</v>
      </c>
      <c r="W1320" t="str">
        <f t="shared" si="204"/>
        <v>September</v>
      </c>
      <c r="X1320" s="4" t="str">
        <f t="shared" si="205"/>
        <v>2004</v>
      </c>
      <c r="Y1320" s="6">
        <f t="shared" si="206"/>
        <v>2004</v>
      </c>
      <c r="Z1320" s="4" t="str">
        <f t="shared" si="207"/>
        <v>10</v>
      </c>
      <c r="AA1320" s="6">
        <f t="shared" si="208"/>
        <v>10</v>
      </c>
      <c r="AB1320" t="str">
        <f t="shared" si="209"/>
        <v>Friday</v>
      </c>
    </row>
    <row r="1321" spans="1:28" x14ac:dyDescent="0.25">
      <c r="A1321" s="3" t="s">
        <v>3308</v>
      </c>
      <c r="B1321" t="s">
        <v>3309</v>
      </c>
      <c r="C1321" s="3" t="s">
        <v>3309</v>
      </c>
      <c r="D1321" s="6">
        <v>0</v>
      </c>
      <c r="E1321" s="6">
        <v>120</v>
      </c>
      <c r="F1321" s="6">
        <f t="shared" si="200"/>
        <v>2</v>
      </c>
      <c r="G1321" s="6">
        <f t="shared" si="201"/>
        <v>0</v>
      </c>
      <c r="H1321" s="6" t="str" cm="1">
        <f t="array" ref="H1321">_xlfn.IFS(E1321&lt;=80,"Series",E1321&lt;=120,"TV Movie",E1321&gt;120,"Long Movie")</f>
        <v>TV Movie</v>
      </c>
      <c r="I1321" t="s">
        <v>5529</v>
      </c>
      <c r="J1321" t="s">
        <v>132</v>
      </c>
      <c r="K1321" t="s">
        <v>8162</v>
      </c>
      <c r="L1321" s="5">
        <v>6.5</v>
      </c>
      <c r="M1321" t="str" cm="1">
        <f t="array" ref="M1321">_xlfn.IFS(L1321&lt;=2,"Flop",L1321&lt;=5,"Average",L1321&lt;=7,"Hit",L1321&lt;=9,"Superhit",L1321&gt;9,"BlockBuster")</f>
        <v>Hit</v>
      </c>
      <c r="N1321" s="6">
        <v>524920</v>
      </c>
      <c r="O1321" s="6" t="str" cm="1">
        <f t="array" ref="O1321">_xlfn.IFS(N1321&lt;=100000,"Low",N1321&lt;=500000,"Median",N1321&lt;=1500000,"High",N1321&gt;1500000,"Very High")</f>
        <v>High</v>
      </c>
      <c r="P1321">
        <v>110000000</v>
      </c>
      <c r="Q1321">
        <v>487287646</v>
      </c>
      <c r="R1321">
        <f t="shared" si="202"/>
        <v>377287646</v>
      </c>
      <c r="S1321" t="str">
        <f t="shared" si="203"/>
        <v>Profit</v>
      </c>
      <c r="T1321" s="1">
        <v>38510</v>
      </c>
      <c r="U1321" t="s">
        <v>1664</v>
      </c>
      <c r="V1321" s="14">
        <v>38510</v>
      </c>
      <c r="W1321" t="str">
        <f t="shared" si="204"/>
        <v>June</v>
      </c>
      <c r="X1321" s="4" t="str">
        <f t="shared" si="205"/>
        <v>2005</v>
      </c>
      <c r="Y1321" s="6">
        <f t="shared" si="206"/>
        <v>2005</v>
      </c>
      <c r="Z1321" s="4" t="str">
        <f t="shared" si="207"/>
        <v>7</v>
      </c>
      <c r="AA1321" s="6">
        <f t="shared" si="208"/>
        <v>7</v>
      </c>
      <c r="AB1321" t="str">
        <f t="shared" si="209"/>
        <v>Tuesday</v>
      </c>
    </row>
    <row r="1322" spans="1:28" x14ac:dyDescent="0.25">
      <c r="A1322" s="3" t="s">
        <v>3310</v>
      </c>
      <c r="B1322" t="s">
        <v>3311</v>
      </c>
      <c r="C1322" s="3" t="s">
        <v>3311</v>
      </c>
      <c r="D1322" s="6">
        <v>0</v>
      </c>
      <c r="E1322" s="6">
        <v>97</v>
      </c>
      <c r="F1322" s="6">
        <f t="shared" si="200"/>
        <v>1</v>
      </c>
      <c r="G1322" s="6">
        <f t="shared" si="201"/>
        <v>37</v>
      </c>
      <c r="H1322" s="6" t="str" cm="1">
        <f t="array" ref="H1322">_xlfn.IFS(E1322&lt;=80,"Series",E1322&lt;=120,"TV Movie",E1322&gt;120,"Long Movie")</f>
        <v>TV Movie</v>
      </c>
      <c r="I1322" t="s">
        <v>5529</v>
      </c>
      <c r="J1322" t="s">
        <v>8158</v>
      </c>
      <c r="K1322" t="s">
        <v>8162</v>
      </c>
      <c r="L1322" s="5">
        <v>4.7</v>
      </c>
      <c r="M1322" t="str" cm="1">
        <f t="array" ref="M1322">_xlfn.IFS(L1322&lt;=2,"Flop",L1322&lt;=5,"Average",L1322&lt;=7,"Hit",L1322&lt;=9,"Superhit",L1322&gt;9,"BlockBuster")</f>
        <v>Average</v>
      </c>
      <c r="N1322" s="6">
        <v>96410</v>
      </c>
      <c r="O1322" s="6" t="str" cm="1">
        <f t="array" ref="O1322">_xlfn.IFS(N1322&lt;=100000,"Low",N1322&lt;=500000,"Median",N1322&lt;=1500000,"High",N1322&gt;1500000,"Very High")</f>
        <v>Low</v>
      </c>
      <c r="P1322">
        <v>43000000</v>
      </c>
      <c r="Q1322">
        <v>56995646</v>
      </c>
      <c r="R1322">
        <f t="shared" si="202"/>
        <v>13995646</v>
      </c>
      <c r="S1322" t="str">
        <f t="shared" si="203"/>
        <v>Profit</v>
      </c>
      <c r="T1322" s="1">
        <v>38360</v>
      </c>
      <c r="U1322" t="s">
        <v>2013</v>
      </c>
      <c r="V1322" s="14">
        <v>38360</v>
      </c>
      <c r="W1322" t="str">
        <f t="shared" si="204"/>
        <v>January</v>
      </c>
      <c r="X1322" s="4" t="str">
        <f t="shared" si="205"/>
        <v>2005</v>
      </c>
      <c r="Y1322" s="6">
        <f t="shared" si="206"/>
        <v>2005</v>
      </c>
      <c r="Z1322" s="4" t="str">
        <f t="shared" si="207"/>
        <v>8</v>
      </c>
      <c r="AA1322" s="6">
        <f t="shared" si="208"/>
        <v>8</v>
      </c>
      <c r="AB1322" t="str">
        <f t="shared" si="209"/>
        <v>Saturday</v>
      </c>
    </row>
    <row r="1323" spans="1:28" x14ac:dyDescent="0.25">
      <c r="A1323" s="3" t="s">
        <v>3312</v>
      </c>
      <c r="B1323" t="s">
        <v>3313</v>
      </c>
      <c r="C1323" s="3" t="s">
        <v>3313</v>
      </c>
      <c r="D1323" s="6">
        <v>0</v>
      </c>
      <c r="E1323" s="6">
        <v>94</v>
      </c>
      <c r="F1323" s="6">
        <f t="shared" si="200"/>
        <v>1</v>
      </c>
      <c r="G1323" s="6">
        <f t="shared" si="201"/>
        <v>34</v>
      </c>
      <c r="H1323" s="6" t="str" cm="1">
        <f t="array" ref="H1323">_xlfn.IFS(E1323&lt;=80,"Series",E1323&lt;=120,"TV Movie",E1323&gt;120,"Long Movie")</f>
        <v>TV Movie</v>
      </c>
      <c r="I1323" t="s">
        <v>132</v>
      </c>
      <c r="J1323" t="s">
        <v>5802</v>
      </c>
      <c r="K1323" t="s">
        <v>5802</v>
      </c>
      <c r="L1323" s="5">
        <v>7.1</v>
      </c>
      <c r="M1323" t="str" cm="1">
        <f t="array" ref="M1323">_xlfn.IFS(L1323&lt;=2,"Flop",L1323&lt;=5,"Average",L1323&lt;=7,"Hit",L1323&lt;=9,"Superhit",L1323&gt;9,"BlockBuster")</f>
        <v>Superhit</v>
      </c>
      <c r="N1323" s="6">
        <v>372795</v>
      </c>
      <c r="O1323" s="6" t="str" cm="1">
        <f t="array" ref="O1323">_xlfn.IFS(N1323&lt;=100000,"Low",N1323&lt;=500000,"Median",N1323&lt;=1500000,"High",N1323&gt;1500000,"Very High")</f>
        <v>Median</v>
      </c>
      <c r="P1323">
        <v>26000000</v>
      </c>
      <c r="Q1323">
        <v>90709367</v>
      </c>
      <c r="R1323">
        <f t="shared" si="202"/>
        <v>64709367</v>
      </c>
      <c r="S1323" t="str">
        <f t="shared" si="203"/>
        <v>Profit</v>
      </c>
      <c r="T1323" s="1">
        <v>38147</v>
      </c>
      <c r="U1323" t="s">
        <v>3314</v>
      </c>
      <c r="V1323" s="14">
        <v>38147</v>
      </c>
      <c r="W1323" t="str">
        <f t="shared" si="204"/>
        <v>June</v>
      </c>
      <c r="X1323" s="4" t="str">
        <f t="shared" si="205"/>
        <v>2004</v>
      </c>
      <c r="Y1323" s="6">
        <f t="shared" si="206"/>
        <v>2004</v>
      </c>
      <c r="Z1323" s="4" t="str">
        <f t="shared" si="207"/>
        <v>9</v>
      </c>
      <c r="AA1323" s="6">
        <f t="shared" si="208"/>
        <v>9</v>
      </c>
      <c r="AB1323" t="str">
        <f t="shared" si="209"/>
        <v>Wednesday</v>
      </c>
    </row>
    <row r="1324" spans="1:28" x14ac:dyDescent="0.25">
      <c r="A1324" s="3" t="s">
        <v>3315</v>
      </c>
      <c r="B1324" t="s">
        <v>3316</v>
      </c>
      <c r="C1324" s="3" t="s">
        <v>3316</v>
      </c>
      <c r="D1324" s="6">
        <v>0</v>
      </c>
      <c r="E1324" s="6">
        <v>91</v>
      </c>
      <c r="F1324" s="6">
        <f t="shared" si="200"/>
        <v>1</v>
      </c>
      <c r="G1324" s="6">
        <f t="shared" si="201"/>
        <v>31</v>
      </c>
      <c r="H1324" s="6" t="str" cm="1">
        <f t="array" ref="H1324">_xlfn.IFS(E1324&lt;=80,"Series",E1324&lt;=120,"TV Movie",E1324&gt;120,"Long Movie")</f>
        <v>TV Movie</v>
      </c>
      <c r="I1324" t="s">
        <v>8158</v>
      </c>
      <c r="J1324" t="s">
        <v>8159</v>
      </c>
      <c r="K1324" t="s">
        <v>132</v>
      </c>
      <c r="L1324" s="5">
        <v>6.4</v>
      </c>
      <c r="M1324" t="str" cm="1">
        <f t="array" ref="M1324">_xlfn.IFS(L1324&lt;=2,"Flop",L1324&lt;=5,"Average",L1324&lt;=7,"Hit",L1324&lt;=9,"Superhit",L1324&gt;9,"BlockBuster")</f>
        <v>Hit</v>
      </c>
      <c r="N1324" s="6">
        <v>158087</v>
      </c>
      <c r="O1324" s="6" t="str" cm="1">
        <f t="array" ref="O1324">_xlfn.IFS(N1324&lt;=100000,"Low",N1324&lt;=500000,"Median",N1324&lt;=1500000,"High",N1324&gt;1500000,"Very High")</f>
        <v>Median</v>
      </c>
      <c r="P1324">
        <v>75000000</v>
      </c>
      <c r="Q1324">
        <v>262511490</v>
      </c>
      <c r="R1324">
        <f t="shared" si="202"/>
        <v>187511490</v>
      </c>
      <c r="S1324" t="str">
        <f t="shared" si="203"/>
        <v>Profit</v>
      </c>
      <c r="T1324" s="1">
        <v>38421</v>
      </c>
      <c r="U1324" t="s">
        <v>3317</v>
      </c>
      <c r="V1324" s="14">
        <v>38421</v>
      </c>
      <c r="W1324" t="str">
        <f t="shared" si="204"/>
        <v>March</v>
      </c>
      <c r="X1324" s="4" t="str">
        <f t="shared" si="205"/>
        <v>2005</v>
      </c>
      <c r="Y1324" s="6">
        <f t="shared" si="206"/>
        <v>2005</v>
      </c>
      <c r="Z1324" s="4" t="str">
        <f t="shared" si="207"/>
        <v>10</v>
      </c>
      <c r="AA1324" s="6">
        <f t="shared" si="208"/>
        <v>10</v>
      </c>
      <c r="AB1324" t="str">
        <f t="shared" si="209"/>
        <v>Thursday</v>
      </c>
    </row>
    <row r="1325" spans="1:28" x14ac:dyDescent="0.25">
      <c r="A1325" s="3" t="s">
        <v>3318</v>
      </c>
      <c r="B1325" t="s">
        <v>3319</v>
      </c>
      <c r="C1325" s="3" t="s">
        <v>3319</v>
      </c>
      <c r="D1325" s="6">
        <v>0</v>
      </c>
      <c r="E1325" s="6">
        <v>136</v>
      </c>
      <c r="F1325" s="6">
        <f t="shared" si="200"/>
        <v>2</v>
      </c>
      <c r="G1325" s="6">
        <f t="shared" si="201"/>
        <v>16</v>
      </c>
      <c r="H1325" s="6" t="str" cm="1">
        <f t="array" ref="H1325">_xlfn.IFS(E1325&lt;=80,"Series",E1325&lt;=120,"TV Movie",E1325&gt;120,"Long Movie")</f>
        <v>Long Movie</v>
      </c>
      <c r="I1325" t="s">
        <v>8160</v>
      </c>
      <c r="J1325" t="s">
        <v>145</v>
      </c>
      <c r="K1325" t="s">
        <v>8165</v>
      </c>
      <c r="L1325" s="5">
        <v>7.8</v>
      </c>
      <c r="M1325" t="str" cm="1">
        <f t="array" ref="M1325">_xlfn.IFS(L1325&lt;=2,"Flop",L1325&lt;=5,"Average",L1325&lt;=7,"Hit",L1325&lt;=9,"Superhit",L1325&gt;9,"BlockBuster")</f>
        <v>Superhit</v>
      </c>
      <c r="N1325" s="6">
        <v>261446</v>
      </c>
      <c r="O1325" s="6" t="str" cm="1">
        <f t="array" ref="O1325">_xlfn.IFS(N1325&lt;=100000,"Low",N1325&lt;=500000,"Median",N1325&lt;=1500000,"High",N1325&gt;1500000,"Very High")</f>
        <v>Median</v>
      </c>
      <c r="P1325">
        <v>28000000</v>
      </c>
      <c r="Q1325">
        <v>186797986</v>
      </c>
      <c r="R1325">
        <f t="shared" si="202"/>
        <v>158797986</v>
      </c>
      <c r="S1325" t="str">
        <f t="shared" si="203"/>
        <v>Profit</v>
      </c>
      <c r="T1325" s="1">
        <v>38599</v>
      </c>
      <c r="U1325" t="s">
        <v>13</v>
      </c>
      <c r="V1325" s="14">
        <v>38599</v>
      </c>
      <c r="W1325" t="str">
        <f t="shared" si="204"/>
        <v>September</v>
      </c>
      <c r="X1325" s="4" t="str">
        <f t="shared" si="205"/>
        <v>2005</v>
      </c>
      <c r="Y1325" s="6">
        <f t="shared" si="206"/>
        <v>2005</v>
      </c>
      <c r="Z1325" s="4" t="str">
        <f t="shared" si="207"/>
        <v>4</v>
      </c>
      <c r="AA1325" s="6">
        <f t="shared" si="208"/>
        <v>4</v>
      </c>
      <c r="AB1325" t="str">
        <f t="shared" si="209"/>
        <v>Sunday</v>
      </c>
    </row>
    <row r="1326" spans="1:28" x14ac:dyDescent="0.25">
      <c r="A1326" s="3" t="s">
        <v>3320</v>
      </c>
      <c r="B1326" t="s">
        <v>3321</v>
      </c>
      <c r="C1326" s="3" t="s">
        <v>3321</v>
      </c>
      <c r="D1326" s="6">
        <v>0</v>
      </c>
      <c r="E1326" s="6">
        <v>113</v>
      </c>
      <c r="F1326" s="6">
        <f t="shared" si="200"/>
        <v>1</v>
      </c>
      <c r="G1326" s="6">
        <f t="shared" si="201"/>
        <v>53</v>
      </c>
      <c r="H1326" s="6" t="str" cm="1">
        <f t="array" ref="H1326">_xlfn.IFS(E1326&lt;=80,"Series",E1326&lt;=120,"TV Movie",E1326&gt;120,"Long Movie")</f>
        <v>TV Movie</v>
      </c>
      <c r="I1326" t="s">
        <v>5529</v>
      </c>
      <c r="J1326" t="s">
        <v>83</v>
      </c>
      <c r="K1326" t="s">
        <v>8161</v>
      </c>
      <c r="L1326" s="5">
        <v>5.8</v>
      </c>
      <c r="M1326" t="str" cm="1">
        <f t="array" ref="M1326">_xlfn.IFS(L1326&lt;=2,"Flop",L1326&lt;=5,"Average",L1326&lt;=7,"Hit",L1326&lt;=9,"Superhit",L1326&gt;9,"BlockBuster")</f>
        <v>Hit</v>
      </c>
      <c r="N1326" s="6">
        <v>185562</v>
      </c>
      <c r="O1326" s="6" t="str" cm="1">
        <f t="array" ref="O1326">_xlfn.IFS(N1326&lt;=100000,"Low",N1326&lt;=500000,"Median",N1326&lt;=1500000,"High",N1326&gt;1500000,"Very High")</f>
        <v>Median</v>
      </c>
      <c r="P1326">
        <v>65000000</v>
      </c>
      <c r="Q1326">
        <v>131977904</v>
      </c>
      <c r="R1326">
        <f t="shared" si="202"/>
        <v>66977904</v>
      </c>
      <c r="S1326" t="str">
        <f t="shared" si="203"/>
        <v>Profit</v>
      </c>
      <c r="T1326" s="1">
        <v>38328</v>
      </c>
      <c r="U1326" t="s">
        <v>3322</v>
      </c>
      <c r="V1326" s="14">
        <v>38328</v>
      </c>
      <c r="W1326" t="str">
        <f t="shared" si="204"/>
        <v>December</v>
      </c>
      <c r="X1326" s="4" t="str">
        <f t="shared" si="205"/>
        <v>2004</v>
      </c>
      <c r="Y1326" s="6">
        <f t="shared" si="206"/>
        <v>2004</v>
      </c>
      <c r="Z1326" s="4" t="str">
        <f t="shared" si="207"/>
        <v>7</v>
      </c>
      <c r="AA1326" s="6">
        <f t="shared" si="208"/>
        <v>7</v>
      </c>
      <c r="AB1326" t="str">
        <f t="shared" si="209"/>
        <v>Tuesday</v>
      </c>
    </row>
    <row r="1327" spans="1:28" x14ac:dyDescent="0.25">
      <c r="A1327" s="3" t="s">
        <v>3323</v>
      </c>
      <c r="B1327" t="s">
        <v>3324</v>
      </c>
      <c r="C1327" s="3" t="s">
        <v>3324</v>
      </c>
      <c r="D1327" s="6">
        <v>0</v>
      </c>
      <c r="E1327" s="6">
        <v>114</v>
      </c>
      <c r="F1327" s="6">
        <f t="shared" si="200"/>
        <v>1</v>
      </c>
      <c r="G1327" s="6">
        <f t="shared" si="201"/>
        <v>54</v>
      </c>
      <c r="H1327" s="6" t="str" cm="1">
        <f t="array" ref="H1327">_xlfn.IFS(E1327&lt;=80,"Series",E1327&lt;=120,"TV Movie",E1327&gt;120,"Long Movie")</f>
        <v>TV Movie</v>
      </c>
      <c r="I1327" t="s">
        <v>8158</v>
      </c>
      <c r="J1327" t="s">
        <v>132</v>
      </c>
      <c r="K1327" t="s">
        <v>145</v>
      </c>
      <c r="L1327" s="5">
        <v>7.3</v>
      </c>
      <c r="M1327" t="str" cm="1">
        <f t="array" ref="M1327">_xlfn.IFS(L1327&lt;=2,"Flop",L1327&lt;=5,"Average",L1327&lt;=7,"Hit",L1327&lt;=9,"Superhit",L1327&gt;9,"BlockBuster")</f>
        <v>Superhit</v>
      </c>
      <c r="N1327" s="6">
        <v>332091</v>
      </c>
      <c r="O1327" s="6" t="str" cm="1">
        <f t="array" ref="O1327">_xlfn.IFS(N1327&lt;=100000,"Low",N1327&lt;=500000,"Median",N1327&lt;=1500000,"High",N1327&gt;1500000,"Very High")</f>
        <v>Median</v>
      </c>
      <c r="P1327">
        <v>90000000</v>
      </c>
      <c r="Q1327">
        <v>188133322</v>
      </c>
      <c r="R1327">
        <f t="shared" si="202"/>
        <v>98133322</v>
      </c>
      <c r="S1327" t="str">
        <f t="shared" si="203"/>
        <v>Profit</v>
      </c>
      <c r="T1327" s="1">
        <v>41552</v>
      </c>
      <c r="U1327" t="s">
        <v>1356</v>
      </c>
      <c r="V1327" s="14">
        <v>41552</v>
      </c>
      <c r="W1327" t="str">
        <f t="shared" si="204"/>
        <v>October</v>
      </c>
      <c r="X1327" s="4" t="str">
        <f t="shared" si="205"/>
        <v>2013</v>
      </c>
      <c r="Y1327" s="6">
        <f t="shared" si="206"/>
        <v>2013</v>
      </c>
      <c r="Z1327" s="4" t="str">
        <f t="shared" si="207"/>
        <v>5</v>
      </c>
      <c r="AA1327" s="6">
        <f t="shared" si="208"/>
        <v>5</v>
      </c>
      <c r="AB1327" t="str">
        <f t="shared" si="209"/>
        <v>Saturday</v>
      </c>
    </row>
    <row r="1328" spans="1:28" x14ac:dyDescent="0.25">
      <c r="A1328" s="3" t="s">
        <v>3325</v>
      </c>
      <c r="B1328" t="s">
        <v>3326</v>
      </c>
      <c r="C1328" s="3" t="s">
        <v>3326</v>
      </c>
      <c r="D1328" s="6">
        <v>0</v>
      </c>
      <c r="E1328" s="6">
        <v>98</v>
      </c>
      <c r="F1328" s="6">
        <f t="shared" si="200"/>
        <v>1</v>
      </c>
      <c r="G1328" s="6">
        <f t="shared" si="201"/>
        <v>38</v>
      </c>
      <c r="H1328" s="6" t="str" cm="1">
        <f t="array" ref="H1328">_xlfn.IFS(E1328&lt;=80,"Series",E1328&lt;=120,"TV Movie",E1328&gt;120,"Long Movie")</f>
        <v>TV Movie</v>
      </c>
      <c r="I1328" t="s">
        <v>132</v>
      </c>
      <c r="J1328" t="s">
        <v>8157</v>
      </c>
      <c r="K1328" t="s">
        <v>8168</v>
      </c>
      <c r="L1328" s="5">
        <v>6.3</v>
      </c>
      <c r="M1328" t="str" cm="1">
        <f t="array" ref="M1328">_xlfn.IFS(L1328&lt;=2,"Flop",L1328&lt;=5,"Average",L1328&lt;=7,"Hit",L1328&lt;=9,"Superhit",L1328&gt;9,"BlockBuster")</f>
        <v>Hit</v>
      </c>
      <c r="N1328" s="6">
        <v>66012</v>
      </c>
      <c r="O1328" s="6" t="str" cm="1">
        <f t="array" ref="O1328">_xlfn.IFS(N1328&lt;=100000,"Low",N1328&lt;=500000,"Median",N1328&lt;=1500000,"High",N1328&gt;1500000,"Very High")</f>
        <v>Low</v>
      </c>
      <c r="P1328">
        <v>31000000</v>
      </c>
      <c r="Q1328">
        <v>41682237</v>
      </c>
      <c r="R1328">
        <f t="shared" si="202"/>
        <v>10682237</v>
      </c>
      <c r="S1328" t="str">
        <f t="shared" si="203"/>
        <v>Profit</v>
      </c>
      <c r="T1328" s="1">
        <v>38243</v>
      </c>
      <c r="U1328" t="s">
        <v>3327</v>
      </c>
      <c r="V1328" s="14">
        <v>38243</v>
      </c>
      <c r="W1328" t="str">
        <f t="shared" si="204"/>
        <v>September</v>
      </c>
      <c r="X1328" s="4" t="str">
        <f t="shared" si="205"/>
        <v>2004</v>
      </c>
      <c r="Y1328" s="6">
        <f t="shared" si="206"/>
        <v>2004</v>
      </c>
      <c r="Z1328" s="4" t="str">
        <f t="shared" si="207"/>
        <v>13</v>
      </c>
      <c r="AA1328" s="6">
        <f t="shared" si="208"/>
        <v>13</v>
      </c>
      <c r="AB1328" t="str">
        <f t="shared" si="209"/>
        <v>Monday</v>
      </c>
    </row>
    <row r="1329" spans="1:28" x14ac:dyDescent="0.25">
      <c r="A1329" s="3" t="s">
        <v>3328</v>
      </c>
      <c r="B1329" t="s">
        <v>3329</v>
      </c>
      <c r="C1329" s="3" t="s">
        <v>3329</v>
      </c>
      <c r="D1329" s="6">
        <v>0</v>
      </c>
      <c r="E1329" s="6">
        <v>121</v>
      </c>
      <c r="F1329" s="6">
        <f t="shared" si="200"/>
        <v>2</v>
      </c>
      <c r="G1329" s="6">
        <f t="shared" si="201"/>
        <v>1</v>
      </c>
      <c r="H1329" s="6" t="str" cm="1">
        <f t="array" ref="H1329">_xlfn.IFS(E1329&lt;=80,"Series",E1329&lt;=120,"TV Movie",E1329&gt;120,"Long Movie")</f>
        <v>Long Movie</v>
      </c>
      <c r="I1329" t="s">
        <v>5529</v>
      </c>
      <c r="J1329" t="s">
        <v>8156</v>
      </c>
      <c r="K1329" t="s">
        <v>83</v>
      </c>
      <c r="L1329" s="5">
        <v>7</v>
      </c>
      <c r="M1329" t="str" cm="1">
        <f t="array" ref="M1329">_xlfn.IFS(L1329&lt;=2,"Flop",L1329&lt;=5,"Average",L1329&lt;=7,"Hit",L1329&lt;=9,"Superhit",L1329&gt;9,"BlockBuster")</f>
        <v>Hit</v>
      </c>
      <c r="N1329" s="6">
        <v>366005</v>
      </c>
      <c r="O1329" s="6" t="str" cm="1">
        <f t="array" ref="O1329">_xlfn.IFS(N1329&lt;=100000,"Low",N1329&lt;=500000,"Median",N1329&lt;=1500000,"High",N1329&gt;1500000,"Very High")</f>
        <v>Median</v>
      </c>
      <c r="P1329">
        <v>100000000</v>
      </c>
      <c r="Q1329">
        <v>230884728</v>
      </c>
      <c r="R1329">
        <f t="shared" si="202"/>
        <v>130884728</v>
      </c>
      <c r="S1329" t="str">
        <f t="shared" si="203"/>
        <v>Profit</v>
      </c>
      <c r="T1329" s="1">
        <v>38390</v>
      </c>
      <c r="U1329" t="s">
        <v>3330</v>
      </c>
      <c r="V1329" s="14">
        <v>38390</v>
      </c>
      <c r="W1329" t="str">
        <f t="shared" si="204"/>
        <v>February</v>
      </c>
      <c r="X1329" s="4" t="str">
        <f t="shared" si="205"/>
        <v>2005</v>
      </c>
      <c r="Y1329" s="6">
        <f t="shared" si="206"/>
        <v>2005</v>
      </c>
      <c r="Z1329" s="4" t="str">
        <f t="shared" si="207"/>
        <v>7</v>
      </c>
      <c r="AA1329" s="6">
        <f t="shared" si="208"/>
        <v>7</v>
      </c>
      <c r="AB1329" t="str">
        <f t="shared" si="209"/>
        <v>Monday</v>
      </c>
    </row>
    <row r="1330" spans="1:28" x14ac:dyDescent="0.25">
      <c r="A1330" s="3" t="s">
        <v>3331</v>
      </c>
      <c r="B1330" t="s">
        <v>3332</v>
      </c>
      <c r="C1330" s="3" t="s">
        <v>3332</v>
      </c>
      <c r="D1330" s="6">
        <v>0</v>
      </c>
      <c r="E1330" s="6">
        <v>187</v>
      </c>
      <c r="F1330" s="6">
        <f t="shared" si="200"/>
        <v>3</v>
      </c>
      <c r="G1330" s="6">
        <f t="shared" si="201"/>
        <v>7</v>
      </c>
      <c r="H1330" s="6" t="str" cm="1">
        <f t="array" ref="H1330">_xlfn.IFS(E1330&lt;=80,"Series",E1330&lt;=120,"TV Movie",E1330&gt;120,"Long Movie")</f>
        <v>Long Movie</v>
      </c>
      <c r="I1330" t="s">
        <v>5529</v>
      </c>
      <c r="J1330" t="s">
        <v>8158</v>
      </c>
      <c r="K1330" t="s">
        <v>8157</v>
      </c>
      <c r="L1330" s="5">
        <v>7.2</v>
      </c>
      <c r="M1330" t="str" cm="1">
        <f t="array" ref="M1330">_xlfn.IFS(L1330&lt;=2,"Flop",L1330&lt;=5,"Average",L1330&lt;=7,"Hit",L1330&lt;=9,"Superhit",L1330&gt;9,"BlockBuster")</f>
        <v>Superhit</v>
      </c>
      <c r="N1330" s="6">
        <v>439512</v>
      </c>
      <c r="O1330" s="6" t="str" cm="1">
        <f t="array" ref="O1330">_xlfn.IFS(N1330&lt;=100000,"Low",N1330&lt;=500000,"Median",N1330&lt;=1500000,"High",N1330&gt;1500000,"Very High")</f>
        <v>Median</v>
      </c>
      <c r="P1330">
        <v>207000000</v>
      </c>
      <c r="Q1330">
        <v>556906378</v>
      </c>
      <c r="R1330">
        <f t="shared" si="202"/>
        <v>349906378</v>
      </c>
      <c r="S1330" t="str">
        <f t="shared" si="203"/>
        <v>Profit</v>
      </c>
      <c r="T1330" s="1">
        <v>38691</v>
      </c>
      <c r="U1330" t="s">
        <v>1092</v>
      </c>
      <c r="V1330" s="14">
        <v>38691</v>
      </c>
      <c r="W1330" t="str">
        <f t="shared" si="204"/>
        <v>December</v>
      </c>
      <c r="X1330" s="4" t="str">
        <f t="shared" si="205"/>
        <v>2005</v>
      </c>
      <c r="Y1330" s="6">
        <f t="shared" si="206"/>
        <v>2005</v>
      </c>
      <c r="Z1330" s="4" t="str">
        <f t="shared" si="207"/>
        <v>5</v>
      </c>
      <c r="AA1330" s="6">
        <f t="shared" si="208"/>
        <v>5</v>
      </c>
      <c r="AB1330" t="str">
        <f t="shared" si="209"/>
        <v>Monday</v>
      </c>
    </row>
    <row r="1331" spans="1:28" x14ac:dyDescent="0.25">
      <c r="A1331" s="3" t="s">
        <v>3333</v>
      </c>
      <c r="B1331" t="s">
        <v>3334</v>
      </c>
      <c r="C1331" s="3" t="s">
        <v>3334</v>
      </c>
      <c r="D1331" s="6">
        <v>0</v>
      </c>
      <c r="E1331" s="6">
        <v>122</v>
      </c>
      <c r="F1331" s="6">
        <f t="shared" si="200"/>
        <v>2</v>
      </c>
      <c r="G1331" s="6">
        <f t="shared" si="201"/>
        <v>2</v>
      </c>
      <c r="H1331" s="6" t="str" cm="1">
        <f t="array" ref="H1331">_xlfn.IFS(E1331&lt;=80,"Series",E1331&lt;=120,"TV Movie",E1331&gt;120,"Long Movie")</f>
        <v>Long Movie</v>
      </c>
      <c r="I1331" t="s">
        <v>3623</v>
      </c>
      <c r="J1331" t="s">
        <v>145</v>
      </c>
      <c r="K1331" t="s">
        <v>4390</v>
      </c>
      <c r="L1331" s="5">
        <v>7.5</v>
      </c>
      <c r="M1331" t="str" cm="1">
        <f t="array" ref="M1331">_xlfn.IFS(L1331&lt;=2,"Flop",L1331&lt;=5,"Average",L1331&lt;=7,"Hit",L1331&lt;=9,"Superhit",L1331&gt;9,"BlockBuster")</f>
        <v>Superhit</v>
      </c>
      <c r="N1331" s="6">
        <v>131636</v>
      </c>
      <c r="O1331" s="6" t="str" cm="1">
        <f t="array" ref="O1331">_xlfn.IFS(N1331&lt;=100000,"Low",N1331&lt;=500000,"Median",N1331&lt;=1500000,"High",N1331&gt;1500000,"Very High")</f>
        <v>Median</v>
      </c>
      <c r="P1331">
        <v>6000000</v>
      </c>
      <c r="Q1331">
        <v>222446882</v>
      </c>
      <c r="R1331">
        <f t="shared" si="202"/>
        <v>216446882</v>
      </c>
      <c r="S1331" t="str">
        <f t="shared" si="203"/>
        <v>Profit</v>
      </c>
      <c r="T1331" s="1">
        <v>38124</v>
      </c>
      <c r="U1331" t="s">
        <v>3013</v>
      </c>
      <c r="V1331" s="14">
        <v>38124</v>
      </c>
      <c r="W1331" t="str">
        <f t="shared" si="204"/>
        <v>May</v>
      </c>
      <c r="X1331" s="4" t="str">
        <f t="shared" si="205"/>
        <v>2004</v>
      </c>
      <c r="Y1331" s="6">
        <f t="shared" si="206"/>
        <v>2004</v>
      </c>
      <c r="Z1331" s="4" t="str">
        <f t="shared" si="207"/>
        <v>17</v>
      </c>
      <c r="AA1331" s="6">
        <f t="shared" si="208"/>
        <v>17</v>
      </c>
      <c r="AB1331" t="str">
        <f t="shared" si="209"/>
        <v>Monday</v>
      </c>
    </row>
    <row r="1332" spans="1:28" x14ac:dyDescent="0.25">
      <c r="A1332" s="3" t="s">
        <v>3335</v>
      </c>
      <c r="B1332" t="s">
        <v>3336</v>
      </c>
      <c r="C1332" s="3" t="s">
        <v>3336</v>
      </c>
      <c r="D1332" s="6">
        <v>0</v>
      </c>
      <c r="E1332" s="6">
        <v>153</v>
      </c>
      <c r="F1332" s="6">
        <f t="shared" si="200"/>
        <v>2</v>
      </c>
      <c r="G1332" s="6">
        <f t="shared" si="201"/>
        <v>33</v>
      </c>
      <c r="H1332" s="6" t="str" cm="1">
        <f t="array" ref="H1332">_xlfn.IFS(E1332&lt;=80,"Series",E1332&lt;=120,"TV Movie",E1332&gt;120,"Long Movie")</f>
        <v>Long Movie</v>
      </c>
      <c r="I1332" t="s">
        <v>8158</v>
      </c>
      <c r="J1332" t="s">
        <v>145</v>
      </c>
      <c r="K1332" t="s">
        <v>4390</v>
      </c>
      <c r="L1332" s="5">
        <v>8.4</v>
      </c>
      <c r="M1332" t="str" cm="1">
        <f t="array" ref="M1332">_xlfn.IFS(L1332&lt;=2,"Flop",L1332&lt;=5,"Average",L1332&lt;=7,"Hit",L1332&lt;=9,"Superhit",L1332&gt;9,"BlockBuster")</f>
        <v>Superhit</v>
      </c>
      <c r="N1332" s="6">
        <v>1536520</v>
      </c>
      <c r="O1332" s="6" t="str" cm="1">
        <f t="array" ref="O1332">_xlfn.IFS(N1332&lt;=100000,"Low",N1332&lt;=500000,"Median",N1332&lt;=1500000,"High",N1332&gt;1500000,"Very High")</f>
        <v>Very High</v>
      </c>
      <c r="P1332">
        <v>70000000</v>
      </c>
      <c r="Q1332">
        <v>321457747</v>
      </c>
      <c r="R1332">
        <f t="shared" si="202"/>
        <v>251457747</v>
      </c>
      <c r="S1332" t="str">
        <f t="shared" si="203"/>
        <v>Profit</v>
      </c>
      <c r="T1332" s="1">
        <v>39953</v>
      </c>
      <c r="U1332" t="s">
        <v>1144</v>
      </c>
      <c r="V1332" s="14">
        <v>39953</v>
      </c>
      <c r="W1332" t="str">
        <f t="shared" si="204"/>
        <v>May</v>
      </c>
      <c r="X1332" s="4" t="str">
        <f t="shared" si="205"/>
        <v>2009</v>
      </c>
      <c r="Y1332" s="6">
        <f t="shared" si="206"/>
        <v>2009</v>
      </c>
      <c r="Z1332" s="4" t="str">
        <f t="shared" si="207"/>
        <v>20</v>
      </c>
      <c r="AA1332" s="6">
        <f t="shared" si="208"/>
        <v>20</v>
      </c>
      <c r="AB1332" t="str">
        <f t="shared" si="209"/>
        <v>Wednesday</v>
      </c>
    </row>
    <row r="1333" spans="1:28" x14ac:dyDescent="0.25">
      <c r="A1333" s="3" t="s">
        <v>3337</v>
      </c>
      <c r="B1333" t="s">
        <v>3338</v>
      </c>
      <c r="C1333" s="3" t="s">
        <v>3338</v>
      </c>
      <c r="D1333" s="6">
        <v>0</v>
      </c>
      <c r="E1333" s="6">
        <v>101</v>
      </c>
      <c r="F1333" s="6">
        <f t="shared" si="200"/>
        <v>1</v>
      </c>
      <c r="G1333" s="6">
        <f t="shared" si="201"/>
        <v>41</v>
      </c>
      <c r="H1333" s="6" t="str" cm="1">
        <f t="array" ref="H1333">_xlfn.IFS(E1333&lt;=80,"Series",E1333&lt;=120,"TV Movie",E1333&gt;120,"Long Movie")</f>
        <v>TV Movie</v>
      </c>
      <c r="I1333" t="s">
        <v>145</v>
      </c>
      <c r="J1333" t="s">
        <v>3857</v>
      </c>
      <c r="K1333" t="s">
        <v>5802</v>
      </c>
      <c r="L1333" s="5">
        <v>7.6</v>
      </c>
      <c r="M1333" t="str" cm="1">
        <f t="array" ref="M1333">_xlfn.IFS(L1333&lt;=2,"Flop",L1333&lt;=5,"Average",L1333&lt;=7,"Hit",L1333&lt;=9,"Superhit",L1333&gt;9,"BlockBuster")</f>
        <v>Superhit</v>
      </c>
      <c r="N1333" s="6">
        <v>408586</v>
      </c>
      <c r="O1333" s="6" t="str" cm="1">
        <f t="array" ref="O1333">_xlfn.IFS(N1333&lt;=100000,"Low",N1333&lt;=500000,"Median",N1333&lt;=1500000,"High",N1333&gt;1500000,"Very High")</f>
        <v>Median</v>
      </c>
      <c r="P1333">
        <v>5000000</v>
      </c>
      <c r="Q1333">
        <v>8203235</v>
      </c>
      <c r="R1333">
        <f t="shared" si="202"/>
        <v>3203235</v>
      </c>
      <c r="S1333" t="str">
        <f t="shared" si="203"/>
        <v>Profit</v>
      </c>
      <c r="T1333" s="1">
        <v>38004</v>
      </c>
      <c r="U1333" t="s">
        <v>2723</v>
      </c>
      <c r="V1333" s="14">
        <v>38004</v>
      </c>
      <c r="W1333" t="str">
        <f t="shared" si="204"/>
        <v>January</v>
      </c>
      <c r="X1333" s="4" t="str">
        <f t="shared" si="205"/>
        <v>2004</v>
      </c>
      <c r="Y1333" s="6">
        <f t="shared" si="206"/>
        <v>2004</v>
      </c>
      <c r="Z1333" s="4" t="str">
        <f t="shared" si="207"/>
        <v>18</v>
      </c>
      <c r="AA1333" s="6">
        <f t="shared" si="208"/>
        <v>18</v>
      </c>
      <c r="AB1333" t="str">
        <f t="shared" si="209"/>
        <v>Sunday</v>
      </c>
    </row>
    <row r="1334" spans="1:28" x14ac:dyDescent="0.25">
      <c r="A1334" s="3" t="s">
        <v>3339</v>
      </c>
      <c r="B1334" t="s">
        <v>3340</v>
      </c>
      <c r="C1334" s="3" t="s">
        <v>3340</v>
      </c>
      <c r="D1334" s="6">
        <v>0</v>
      </c>
      <c r="E1334" s="6">
        <v>83</v>
      </c>
      <c r="F1334" s="6">
        <f t="shared" si="200"/>
        <v>1</v>
      </c>
      <c r="G1334" s="6">
        <f t="shared" si="201"/>
        <v>23</v>
      </c>
      <c r="H1334" s="6" t="str" cm="1">
        <f t="array" ref="H1334">_xlfn.IFS(E1334&lt;=80,"Series",E1334&lt;=120,"TV Movie",E1334&gt;120,"Long Movie")</f>
        <v>TV Movie</v>
      </c>
      <c r="I1334" t="s">
        <v>132</v>
      </c>
      <c r="J1334" t="s">
        <v>5802</v>
      </c>
      <c r="K1334" t="s">
        <v>5802</v>
      </c>
      <c r="L1334" s="5">
        <v>5.0999999999999996</v>
      </c>
      <c r="M1334" t="str" cm="1">
        <f t="array" ref="M1334">_xlfn.IFS(L1334&lt;=2,"Flop",L1334&lt;=5,"Average",L1334&lt;=7,"Hit",L1334&lt;=9,"Superhit",L1334&gt;9,"BlockBuster")</f>
        <v>Hit</v>
      </c>
      <c r="N1334" s="6">
        <v>127234</v>
      </c>
      <c r="O1334" s="6" t="str" cm="1">
        <f t="array" ref="O1334">_xlfn.IFS(N1334&lt;=100000,"Low",N1334&lt;=500000,"Median",N1334&lt;=1500000,"High",N1334&gt;1500000,"Very High")</f>
        <v>Median</v>
      </c>
      <c r="P1334">
        <v>45000000</v>
      </c>
      <c r="Q1334">
        <v>178262620</v>
      </c>
      <c r="R1334">
        <f t="shared" si="202"/>
        <v>133262620</v>
      </c>
      <c r="S1334" t="str">
        <f t="shared" si="203"/>
        <v>Profit</v>
      </c>
      <c r="T1334" s="1">
        <v>38819</v>
      </c>
      <c r="U1334" t="s">
        <v>798</v>
      </c>
      <c r="V1334" s="14">
        <v>38819</v>
      </c>
      <c r="W1334" t="str">
        <f t="shared" si="204"/>
        <v>April</v>
      </c>
      <c r="X1334" s="4" t="str">
        <f t="shared" si="205"/>
        <v>2006</v>
      </c>
      <c r="Y1334" s="6">
        <f t="shared" si="206"/>
        <v>2006</v>
      </c>
      <c r="Z1334" s="4" t="str">
        <f t="shared" si="207"/>
        <v>12</v>
      </c>
      <c r="AA1334" s="6">
        <f t="shared" si="208"/>
        <v>12</v>
      </c>
      <c r="AB1334" t="str">
        <f t="shared" si="209"/>
        <v>Wednesday</v>
      </c>
    </row>
    <row r="1335" spans="1:28" x14ac:dyDescent="0.25">
      <c r="A1335" s="3" t="s">
        <v>3341</v>
      </c>
      <c r="B1335" t="s">
        <v>3342</v>
      </c>
      <c r="C1335" s="3" t="s">
        <v>3342</v>
      </c>
      <c r="D1335" s="6">
        <v>0</v>
      </c>
      <c r="E1335" s="6">
        <v>94</v>
      </c>
      <c r="F1335" s="6">
        <f t="shared" si="200"/>
        <v>1</v>
      </c>
      <c r="G1335" s="6">
        <f t="shared" si="201"/>
        <v>34</v>
      </c>
      <c r="H1335" s="6" t="str" cm="1">
        <f t="array" ref="H1335">_xlfn.IFS(E1335&lt;=80,"Series",E1335&lt;=120,"TV Movie",E1335&gt;120,"Long Movie")</f>
        <v>TV Movie</v>
      </c>
      <c r="I1335" t="s">
        <v>132</v>
      </c>
      <c r="J1335" t="s">
        <v>8163</v>
      </c>
      <c r="K1335" t="s">
        <v>8156</v>
      </c>
      <c r="L1335" s="5">
        <v>2.2999999999999998</v>
      </c>
      <c r="M1335" t="str" cm="1">
        <f t="array" ref="M1335">_xlfn.IFS(L1335&lt;=2,"Flop",L1335&lt;=5,"Average",L1335&lt;=7,"Hit",L1335&lt;=9,"Superhit",L1335&gt;9,"BlockBuster")</f>
        <v>Average</v>
      </c>
      <c r="N1335" s="6">
        <v>58583</v>
      </c>
      <c r="O1335" s="6" t="str" cm="1">
        <f t="array" ref="O1335">_xlfn.IFS(N1335&lt;=100000,"Low",N1335&lt;=500000,"Median",N1335&lt;=1500000,"High",N1335&gt;1500000,"Very High")</f>
        <v>Low</v>
      </c>
      <c r="P1335">
        <v>84000000</v>
      </c>
      <c r="Q1335">
        <v>59981548</v>
      </c>
      <c r="R1335">
        <f t="shared" si="202"/>
        <v>-24018452</v>
      </c>
      <c r="S1335" t="str">
        <f t="shared" si="203"/>
        <v>Loss</v>
      </c>
      <c r="T1335" s="1">
        <v>38394</v>
      </c>
      <c r="U1335" t="s">
        <v>2574</v>
      </c>
      <c r="V1335" s="14">
        <v>38394</v>
      </c>
      <c r="W1335" t="str">
        <f t="shared" si="204"/>
        <v>February</v>
      </c>
      <c r="X1335" s="4" t="str">
        <f t="shared" si="205"/>
        <v>2005</v>
      </c>
      <c r="Y1335" s="6">
        <f t="shared" si="206"/>
        <v>2005</v>
      </c>
      <c r="Z1335" s="4" t="str">
        <f t="shared" si="207"/>
        <v>11</v>
      </c>
      <c r="AA1335" s="6">
        <f t="shared" si="208"/>
        <v>11</v>
      </c>
      <c r="AB1335" t="str">
        <f t="shared" si="209"/>
        <v>Friday</v>
      </c>
    </row>
    <row r="1336" spans="1:28" x14ac:dyDescent="0.25">
      <c r="A1336" s="3" t="s">
        <v>3343</v>
      </c>
      <c r="B1336" t="s">
        <v>3344</v>
      </c>
      <c r="C1336" s="3" t="s">
        <v>3344</v>
      </c>
      <c r="D1336" s="6">
        <v>0</v>
      </c>
      <c r="E1336" s="6">
        <v>128</v>
      </c>
      <c r="F1336" s="6">
        <f t="shared" si="200"/>
        <v>2</v>
      </c>
      <c r="G1336" s="6">
        <f t="shared" si="201"/>
        <v>8</v>
      </c>
      <c r="H1336" s="6" t="str" cm="1">
        <f t="array" ref="H1336">_xlfn.IFS(E1336&lt;=80,"Series",E1336&lt;=120,"TV Movie",E1336&gt;120,"Long Movie")</f>
        <v>Long Movie</v>
      </c>
      <c r="I1336" t="s">
        <v>132</v>
      </c>
      <c r="J1336" t="s">
        <v>145</v>
      </c>
      <c r="K1336" t="s">
        <v>8157</v>
      </c>
      <c r="L1336" s="5">
        <v>7.4</v>
      </c>
      <c r="M1336" t="str" cm="1">
        <f t="array" ref="M1336">_xlfn.IFS(L1336&lt;=2,"Flop",L1336&lt;=5,"Average",L1336&lt;=7,"Hit",L1336&lt;=9,"Superhit",L1336&gt;9,"BlockBuster")</f>
        <v>Superhit</v>
      </c>
      <c r="N1336" s="6">
        <v>484078</v>
      </c>
      <c r="O1336" s="6" t="str" cm="1">
        <f t="array" ref="O1336">_xlfn.IFS(N1336&lt;=100000,"Low",N1336&lt;=500000,"Median",N1336&lt;=1500000,"High",N1336&gt;1500000,"Very High")</f>
        <v>Median</v>
      </c>
      <c r="P1336">
        <v>60000000</v>
      </c>
      <c r="Q1336">
        <v>219100084</v>
      </c>
      <c r="R1336">
        <f t="shared" si="202"/>
        <v>159100084</v>
      </c>
      <c r="S1336" t="str">
        <f t="shared" si="203"/>
        <v>Profit</v>
      </c>
      <c r="T1336" s="1">
        <v>38147</v>
      </c>
      <c r="U1336" t="s">
        <v>139</v>
      </c>
      <c r="V1336" s="14">
        <v>38147</v>
      </c>
      <c r="W1336" t="str">
        <f t="shared" si="204"/>
        <v>June</v>
      </c>
      <c r="X1336" s="4" t="str">
        <f t="shared" si="205"/>
        <v>2004</v>
      </c>
      <c r="Y1336" s="6">
        <f t="shared" si="206"/>
        <v>2004</v>
      </c>
      <c r="Z1336" s="4" t="str">
        <f t="shared" si="207"/>
        <v>9</v>
      </c>
      <c r="AA1336" s="6">
        <f t="shared" si="208"/>
        <v>9</v>
      </c>
      <c r="AB1336" t="str">
        <f t="shared" si="209"/>
        <v>Wednesday</v>
      </c>
    </row>
    <row r="1337" spans="1:28" x14ac:dyDescent="0.25">
      <c r="A1337" s="3" t="s">
        <v>3345</v>
      </c>
      <c r="B1337" t="s">
        <v>3346</v>
      </c>
      <c r="C1337" s="3" t="s">
        <v>3346</v>
      </c>
      <c r="D1337" s="6">
        <v>0</v>
      </c>
      <c r="E1337" s="6">
        <v>118</v>
      </c>
      <c r="F1337" s="6">
        <f t="shared" si="200"/>
        <v>1</v>
      </c>
      <c r="G1337" s="6">
        <f t="shared" si="201"/>
        <v>58</v>
      </c>
      <c r="H1337" s="6" t="str" cm="1">
        <f t="array" ref="H1337">_xlfn.IFS(E1337&lt;=80,"Series",E1337&lt;=120,"TV Movie",E1337&gt;120,"Long Movie")</f>
        <v>TV Movie</v>
      </c>
      <c r="I1337" t="s">
        <v>8160</v>
      </c>
      <c r="J1337" t="s">
        <v>145</v>
      </c>
      <c r="K1337" t="s">
        <v>8157</v>
      </c>
      <c r="L1337" s="5">
        <v>7.1</v>
      </c>
      <c r="M1337" t="str" cm="1">
        <f t="array" ref="M1337">_xlfn.IFS(L1337&lt;=2,"Flop",L1337&lt;=5,"Average",L1337&lt;=7,"Hit",L1337&lt;=9,"Superhit",L1337&gt;9,"BlockBuster")</f>
        <v>Superhit</v>
      </c>
      <c r="N1337" s="6">
        <v>50579</v>
      </c>
      <c r="O1337" s="6" t="str" cm="1">
        <f t="array" ref="O1337">_xlfn.IFS(N1337&lt;=100000,"Low",N1337&lt;=500000,"Median",N1337&lt;=1500000,"High",N1337&gt;1500000,"Very High")</f>
        <v>Low</v>
      </c>
      <c r="P1337">
        <v>11000000</v>
      </c>
      <c r="Q1337">
        <v>17050017</v>
      </c>
      <c r="R1337">
        <f t="shared" si="202"/>
        <v>6050017</v>
      </c>
      <c r="S1337" t="str">
        <f t="shared" si="203"/>
        <v>Profit</v>
      </c>
      <c r="T1337" s="1">
        <v>38234</v>
      </c>
      <c r="U1337" t="s">
        <v>3347</v>
      </c>
      <c r="V1337" s="14">
        <v>38234</v>
      </c>
      <c r="W1337" t="str">
        <f t="shared" si="204"/>
        <v>September</v>
      </c>
      <c r="X1337" s="4" t="str">
        <f t="shared" si="205"/>
        <v>2004</v>
      </c>
      <c r="Y1337" s="6">
        <f t="shared" si="206"/>
        <v>2004</v>
      </c>
      <c r="Z1337" s="4" t="str">
        <f t="shared" si="207"/>
        <v>4</v>
      </c>
      <c r="AA1337" s="6">
        <f t="shared" si="208"/>
        <v>4</v>
      </c>
      <c r="AB1337" t="str">
        <f t="shared" si="209"/>
        <v>Saturday</v>
      </c>
    </row>
    <row r="1338" spans="1:28" x14ac:dyDescent="0.25">
      <c r="A1338" s="3" t="s">
        <v>3348</v>
      </c>
      <c r="B1338" t="s">
        <v>3349</v>
      </c>
      <c r="C1338" s="3" t="s">
        <v>3349</v>
      </c>
      <c r="D1338" s="6">
        <v>0</v>
      </c>
      <c r="E1338" s="6">
        <v>119</v>
      </c>
      <c r="F1338" s="6">
        <f t="shared" si="200"/>
        <v>1</v>
      </c>
      <c r="G1338" s="6">
        <f t="shared" si="201"/>
        <v>59</v>
      </c>
      <c r="H1338" s="6" t="str" cm="1">
        <f t="array" ref="H1338">_xlfn.IFS(E1338&lt;=80,"Series",E1338&lt;=120,"TV Movie",E1338&gt;120,"Long Movie")</f>
        <v>TV Movie</v>
      </c>
      <c r="I1338" t="s">
        <v>5529</v>
      </c>
      <c r="J1338" t="s">
        <v>8158</v>
      </c>
      <c r="K1338" t="s">
        <v>132</v>
      </c>
      <c r="L1338" s="5">
        <v>7.2</v>
      </c>
      <c r="M1338" t="str" cm="1">
        <f t="array" ref="M1338">_xlfn.IFS(L1338&lt;=2,"Flop",L1338&lt;=5,"Average",L1338&lt;=7,"Hit",L1338&lt;=9,"Superhit",L1338&gt;9,"BlockBuster")</f>
        <v>Superhit</v>
      </c>
      <c r="N1338" s="6">
        <v>207703</v>
      </c>
      <c r="O1338" s="6" t="str" cm="1">
        <f t="array" ref="O1338">_xlfn.IFS(N1338&lt;=100000,"Low",N1338&lt;=500000,"Median",N1338&lt;=1500000,"High",N1338&gt;1500000,"Very High")</f>
        <v>Median</v>
      </c>
      <c r="P1338">
        <v>50000000</v>
      </c>
      <c r="Q1338">
        <v>34809623</v>
      </c>
      <c r="R1338">
        <f t="shared" si="202"/>
        <v>-15190377</v>
      </c>
      <c r="S1338" t="str">
        <f t="shared" si="203"/>
        <v>Loss</v>
      </c>
      <c r="T1338" s="1">
        <v>38311</v>
      </c>
      <c r="U1338" t="s">
        <v>1551</v>
      </c>
      <c r="V1338" s="14">
        <v>38311</v>
      </c>
      <c r="W1338" t="str">
        <f t="shared" si="204"/>
        <v>November</v>
      </c>
      <c r="X1338" s="4" t="str">
        <f t="shared" si="205"/>
        <v>2004</v>
      </c>
      <c r="Y1338" s="6">
        <f t="shared" si="206"/>
        <v>2004</v>
      </c>
      <c r="Z1338" s="4" t="str">
        <f t="shared" si="207"/>
        <v>20</v>
      </c>
      <c r="AA1338" s="6">
        <f t="shared" si="208"/>
        <v>20</v>
      </c>
      <c r="AB1338" t="str">
        <f t="shared" si="209"/>
        <v>Saturday</v>
      </c>
    </row>
    <row r="1339" spans="1:28" x14ac:dyDescent="0.25">
      <c r="A1339" s="3" t="s">
        <v>3350</v>
      </c>
      <c r="B1339" t="s">
        <v>3351</v>
      </c>
      <c r="C1339" s="3" t="s">
        <v>3351</v>
      </c>
      <c r="D1339" s="6">
        <v>0</v>
      </c>
      <c r="E1339" s="6">
        <v>115</v>
      </c>
      <c r="F1339" s="6">
        <f t="shared" si="200"/>
        <v>1</v>
      </c>
      <c r="G1339" s="6">
        <f t="shared" si="201"/>
        <v>55</v>
      </c>
      <c r="H1339" s="6" t="str" cm="1">
        <f t="array" ref="H1339">_xlfn.IFS(E1339&lt;=80,"Series",E1339&lt;=120,"TV Movie",E1339&gt;120,"Long Movie")</f>
        <v>TV Movie</v>
      </c>
      <c r="I1339" t="s">
        <v>145</v>
      </c>
      <c r="J1339" t="s">
        <v>8166</v>
      </c>
      <c r="K1339" t="s">
        <v>3857</v>
      </c>
      <c r="L1339" s="5">
        <v>5.6</v>
      </c>
      <c r="M1339" t="str" cm="1">
        <f t="array" ref="M1339">_xlfn.IFS(L1339&lt;=2,"Flop",L1339&lt;=5,"Average",L1339&lt;=7,"Hit",L1339&lt;=9,"Superhit",L1339&gt;9,"BlockBuster")</f>
        <v>Hit</v>
      </c>
      <c r="N1339" s="6">
        <v>94272</v>
      </c>
      <c r="O1339" s="6" t="str" cm="1">
        <f t="array" ref="O1339">_xlfn.IFS(N1339&lt;=100000,"Low",N1339&lt;=500000,"Median",N1339&lt;=1500000,"High",N1339&gt;1500000,"Very High")</f>
        <v>Low</v>
      </c>
      <c r="P1339">
        <v>30000000</v>
      </c>
      <c r="Q1339">
        <v>33334176</v>
      </c>
      <c r="R1339">
        <f t="shared" si="202"/>
        <v>3334176</v>
      </c>
      <c r="S1339" t="str">
        <f t="shared" si="203"/>
        <v>Profit</v>
      </c>
      <c r="T1339" s="1">
        <v>40073</v>
      </c>
      <c r="U1339" t="s">
        <v>2633</v>
      </c>
      <c r="V1339" s="14">
        <v>40073</v>
      </c>
      <c r="W1339" t="str">
        <f t="shared" si="204"/>
        <v>September</v>
      </c>
      <c r="X1339" s="4" t="str">
        <f t="shared" si="205"/>
        <v>2009</v>
      </c>
      <c r="Y1339" s="6">
        <f t="shared" si="206"/>
        <v>2009</v>
      </c>
      <c r="Z1339" s="4" t="str">
        <f t="shared" si="207"/>
        <v>17</v>
      </c>
      <c r="AA1339" s="6">
        <f t="shared" si="208"/>
        <v>17</v>
      </c>
      <c r="AB1339" t="str">
        <f t="shared" si="209"/>
        <v>Thursday</v>
      </c>
    </row>
    <row r="1340" spans="1:28" x14ac:dyDescent="0.25">
      <c r="A1340" s="3" t="s">
        <v>3352</v>
      </c>
      <c r="B1340" t="s">
        <v>208</v>
      </c>
      <c r="C1340" s="3" t="s">
        <v>208</v>
      </c>
      <c r="D1340" s="6">
        <v>0</v>
      </c>
      <c r="E1340" s="6">
        <v>101</v>
      </c>
      <c r="F1340" s="6">
        <f t="shared" si="200"/>
        <v>1</v>
      </c>
      <c r="G1340" s="6">
        <f t="shared" si="201"/>
        <v>41</v>
      </c>
      <c r="H1340" s="6" t="str" cm="1">
        <f t="array" ref="H1340">_xlfn.IFS(E1340&lt;=80,"Series",E1340&lt;=120,"TV Movie",E1340&gt;120,"Long Movie")</f>
        <v>TV Movie</v>
      </c>
      <c r="I1340" t="s">
        <v>5529</v>
      </c>
      <c r="J1340" t="s">
        <v>83</v>
      </c>
      <c r="K1340" t="s">
        <v>5802</v>
      </c>
      <c r="L1340" s="5">
        <v>7.3</v>
      </c>
      <c r="M1340" t="str" cm="1">
        <f t="array" ref="M1340">_xlfn.IFS(L1340&lt;=2,"Flop",L1340&lt;=5,"Average",L1340&lt;=7,"Hit",L1340&lt;=9,"Superhit",L1340&gt;9,"BlockBuster")</f>
        <v>Superhit</v>
      </c>
      <c r="N1340" s="6">
        <v>267147</v>
      </c>
      <c r="O1340" s="6" t="str" cm="1">
        <f t="array" ref="O1340">_xlfn.IFS(N1340&lt;=100000,"Low",N1340&lt;=500000,"Median",N1340&lt;=1500000,"High",N1340&gt;1500000,"Very High")</f>
        <v>Median</v>
      </c>
      <c r="P1340">
        <v>26000000</v>
      </c>
      <c r="Q1340">
        <v>102278712</v>
      </c>
      <c r="R1340">
        <f t="shared" si="202"/>
        <v>76278712</v>
      </c>
      <c r="S1340" t="str">
        <f t="shared" si="203"/>
        <v>Profit</v>
      </c>
      <c r="T1340">
        <v>2004</v>
      </c>
      <c r="U1340" t="s">
        <v>3353</v>
      </c>
      <c r="V1340" s="14">
        <v>2004</v>
      </c>
      <c r="W1340" t="str">
        <f t="shared" si="204"/>
        <v>June</v>
      </c>
      <c r="X1340" s="4" t="str">
        <f t="shared" si="205"/>
        <v>1905</v>
      </c>
      <c r="Y1340" s="6">
        <f t="shared" si="206"/>
        <v>1905</v>
      </c>
      <c r="Z1340" s="4" t="str">
        <f t="shared" si="207"/>
        <v>26</v>
      </c>
      <c r="AA1340" s="6">
        <f t="shared" si="208"/>
        <v>26</v>
      </c>
      <c r="AB1340" t="str">
        <f t="shared" si="209"/>
        <v>Monday</v>
      </c>
    </row>
    <row r="1341" spans="1:28" x14ac:dyDescent="0.25">
      <c r="A1341" s="3" t="s">
        <v>3354</v>
      </c>
      <c r="B1341" t="s">
        <v>3355</v>
      </c>
      <c r="C1341" s="3" t="s">
        <v>3355</v>
      </c>
      <c r="D1341" s="6">
        <v>0</v>
      </c>
      <c r="E1341" s="6">
        <v>81</v>
      </c>
      <c r="F1341" s="6">
        <f t="shared" si="200"/>
        <v>1</v>
      </c>
      <c r="G1341" s="6">
        <f t="shared" si="201"/>
        <v>21</v>
      </c>
      <c r="H1341" s="6" t="str" cm="1">
        <f t="array" ref="H1341">_xlfn.IFS(E1341&lt;=80,"Series",E1341&lt;=120,"TV Movie",E1341&gt;120,"Long Movie")</f>
        <v>TV Movie</v>
      </c>
      <c r="I1341" t="s">
        <v>8162</v>
      </c>
      <c r="J1341" t="s">
        <v>145</v>
      </c>
      <c r="K1341" t="s">
        <v>3857</v>
      </c>
      <c r="L1341" s="5">
        <v>7.1</v>
      </c>
      <c r="M1341" t="str" cm="1">
        <f t="array" ref="M1341">_xlfn.IFS(L1341&lt;=2,"Flop",L1341&lt;=5,"Average",L1341&lt;=7,"Hit",L1341&lt;=9,"Superhit",L1341&gt;9,"BlockBuster")</f>
        <v>Superhit</v>
      </c>
      <c r="N1341" s="6">
        <v>95774</v>
      </c>
      <c r="O1341" s="6" t="str" cm="1">
        <f t="array" ref="O1341">_xlfn.IFS(N1341&lt;=100000,"Low",N1341&lt;=500000,"Median",N1341&lt;=1500000,"High",N1341&gt;1500000,"Very High")</f>
        <v>Low</v>
      </c>
      <c r="P1341">
        <v>3000000</v>
      </c>
      <c r="Q1341">
        <v>10012022</v>
      </c>
      <c r="R1341">
        <f t="shared" si="202"/>
        <v>7012022</v>
      </c>
      <c r="S1341" t="str">
        <f t="shared" si="203"/>
        <v>Profit</v>
      </c>
      <c r="T1341" s="1">
        <v>37759</v>
      </c>
      <c r="U1341" t="s">
        <v>1045</v>
      </c>
      <c r="V1341" s="14">
        <v>37759</v>
      </c>
      <c r="W1341" t="str">
        <f t="shared" si="204"/>
        <v>May</v>
      </c>
      <c r="X1341" s="4" t="str">
        <f t="shared" si="205"/>
        <v>2003</v>
      </c>
      <c r="Y1341" s="6">
        <f t="shared" si="206"/>
        <v>2003</v>
      </c>
      <c r="Z1341" s="4" t="str">
        <f t="shared" si="207"/>
        <v>18</v>
      </c>
      <c r="AA1341" s="6">
        <f t="shared" si="208"/>
        <v>18</v>
      </c>
      <c r="AB1341" t="str">
        <f t="shared" si="209"/>
        <v>Sunday</v>
      </c>
    </row>
    <row r="1342" spans="1:28" x14ac:dyDescent="0.25">
      <c r="A1342" s="3" t="s">
        <v>3356</v>
      </c>
      <c r="B1342" t="s">
        <v>3357</v>
      </c>
      <c r="C1342" s="3" t="s">
        <v>3357</v>
      </c>
      <c r="D1342" s="6">
        <v>0</v>
      </c>
      <c r="E1342" s="6">
        <v>143</v>
      </c>
      <c r="F1342" s="6">
        <f t="shared" si="200"/>
        <v>2</v>
      </c>
      <c r="G1342" s="6">
        <f t="shared" si="201"/>
        <v>23</v>
      </c>
      <c r="H1342" s="6" t="str" cm="1">
        <f t="array" ref="H1342">_xlfn.IFS(E1342&lt;=80,"Series",E1342&lt;=120,"TV Movie",E1342&gt;120,"Long Movie")</f>
        <v>Long Movie</v>
      </c>
      <c r="I1342" t="s">
        <v>8158</v>
      </c>
      <c r="J1342" t="s">
        <v>8163</v>
      </c>
      <c r="K1342" t="s">
        <v>8156</v>
      </c>
      <c r="L1342" s="5">
        <v>6.9</v>
      </c>
      <c r="M1342" t="str" cm="1">
        <f t="array" ref="M1342">_xlfn.IFS(L1342&lt;=2,"Flop",L1342&lt;=5,"Average",L1342&lt;=7,"Hit",L1342&lt;=9,"Superhit",L1342&gt;9,"BlockBuster")</f>
        <v>Hit</v>
      </c>
      <c r="N1342" s="6">
        <v>417718</v>
      </c>
      <c r="O1342" s="6" t="str" cm="1">
        <f t="array" ref="O1342">_xlfn.IFS(N1342&lt;=100000,"Low",N1342&lt;=500000,"Median",N1342&lt;=1500000,"High",N1342&gt;1500000,"Very High")</f>
        <v>Median</v>
      </c>
      <c r="P1342">
        <v>180000000</v>
      </c>
      <c r="Q1342">
        <v>745013115</v>
      </c>
      <c r="R1342">
        <f t="shared" si="202"/>
        <v>565013115</v>
      </c>
      <c r="S1342" t="str">
        <f t="shared" si="203"/>
        <v>Profit</v>
      </c>
      <c r="T1342" s="1">
        <v>38693</v>
      </c>
      <c r="U1342" t="s">
        <v>3358</v>
      </c>
      <c r="V1342" s="14">
        <v>38693</v>
      </c>
      <c r="W1342" t="str">
        <f t="shared" si="204"/>
        <v>December</v>
      </c>
      <c r="X1342" s="4" t="str">
        <f t="shared" si="205"/>
        <v>2005</v>
      </c>
      <c r="Y1342" s="6">
        <f t="shared" si="206"/>
        <v>2005</v>
      </c>
      <c r="Z1342" s="4" t="str">
        <f t="shared" si="207"/>
        <v>7</v>
      </c>
      <c r="AA1342" s="6">
        <f t="shared" si="208"/>
        <v>7</v>
      </c>
      <c r="AB1342" t="str">
        <f t="shared" si="209"/>
        <v>Wednesday</v>
      </c>
    </row>
    <row r="1343" spans="1:28" x14ac:dyDescent="0.25">
      <c r="A1343" s="3" t="s">
        <v>3359</v>
      </c>
      <c r="B1343" t="s">
        <v>3360</v>
      </c>
      <c r="C1343" s="3" t="s">
        <v>3360</v>
      </c>
      <c r="D1343" s="6">
        <v>0</v>
      </c>
      <c r="E1343" s="6">
        <v>96</v>
      </c>
      <c r="F1343" s="6">
        <f t="shared" si="200"/>
        <v>1</v>
      </c>
      <c r="G1343" s="6">
        <f t="shared" si="201"/>
        <v>36</v>
      </c>
      <c r="H1343" s="6" t="str" cm="1">
        <f t="array" ref="H1343">_xlfn.IFS(E1343&lt;=80,"Series",E1343&lt;=120,"TV Movie",E1343&gt;120,"Long Movie")</f>
        <v>TV Movie</v>
      </c>
      <c r="I1343" t="s">
        <v>145</v>
      </c>
      <c r="J1343" t="s">
        <v>8166</v>
      </c>
      <c r="K1343" t="s">
        <v>3857</v>
      </c>
      <c r="L1343" s="5">
        <v>6.5</v>
      </c>
      <c r="M1343" t="str" cm="1">
        <f t="array" ref="M1343">_xlfn.IFS(L1343&lt;=2,"Flop",L1343&lt;=5,"Average",L1343&lt;=7,"Hit",L1343&lt;=9,"Superhit",L1343&gt;9,"BlockBuster")</f>
        <v>Hit</v>
      </c>
      <c r="N1343" s="6">
        <v>206299</v>
      </c>
      <c r="O1343" s="6" t="str" cm="1">
        <f t="array" ref="O1343">_xlfn.IFS(N1343&lt;=100000,"Low",N1343&lt;=500000,"Median",N1343&lt;=1500000,"High",N1343&gt;1500000,"Very High")</f>
        <v>Median</v>
      </c>
      <c r="P1343">
        <v>40000000</v>
      </c>
      <c r="Q1343">
        <v>92913171</v>
      </c>
      <c r="R1343">
        <f t="shared" si="202"/>
        <v>52913171</v>
      </c>
      <c r="S1343" t="str">
        <f t="shared" si="203"/>
        <v>Profit</v>
      </c>
      <c r="T1343" s="1">
        <v>38053</v>
      </c>
      <c r="U1343" t="s">
        <v>2277</v>
      </c>
      <c r="V1343" s="14">
        <v>38053</v>
      </c>
      <c r="W1343" t="str">
        <f t="shared" si="204"/>
        <v>March</v>
      </c>
      <c r="X1343" s="4" t="str">
        <f t="shared" si="205"/>
        <v>2004</v>
      </c>
      <c r="Y1343" s="6">
        <f t="shared" si="206"/>
        <v>2004</v>
      </c>
      <c r="Z1343" s="4" t="str">
        <f t="shared" si="207"/>
        <v>7</v>
      </c>
      <c r="AA1343" s="6">
        <f t="shared" si="208"/>
        <v>7</v>
      </c>
      <c r="AB1343" t="str">
        <f t="shared" si="209"/>
        <v>Sunday</v>
      </c>
    </row>
    <row r="1344" spans="1:28" x14ac:dyDescent="0.25">
      <c r="A1344" s="3" t="s">
        <v>3361</v>
      </c>
      <c r="B1344" t="s">
        <v>3362</v>
      </c>
      <c r="C1344" s="3" t="s">
        <v>3362</v>
      </c>
      <c r="D1344" s="6">
        <v>0</v>
      </c>
      <c r="E1344" s="6">
        <v>103</v>
      </c>
      <c r="F1344" s="6">
        <f t="shared" si="200"/>
        <v>1</v>
      </c>
      <c r="G1344" s="6">
        <f t="shared" si="201"/>
        <v>43</v>
      </c>
      <c r="H1344" s="6" t="str" cm="1">
        <f t="array" ref="H1344">_xlfn.IFS(E1344&lt;=80,"Series",E1344&lt;=120,"TV Movie",E1344&gt;120,"Long Movie")</f>
        <v>TV Movie</v>
      </c>
      <c r="I1344" t="s">
        <v>8162</v>
      </c>
      <c r="J1344" t="s">
        <v>8166</v>
      </c>
      <c r="K1344" t="s">
        <v>3857</v>
      </c>
      <c r="L1344" s="5">
        <v>6.2</v>
      </c>
      <c r="M1344" t="str" cm="1">
        <f t="array" ref="M1344">_xlfn.IFS(L1344&lt;=2,"Flop",L1344&lt;=5,"Average",L1344&lt;=7,"Hit",L1344&lt;=9,"Superhit",L1344&gt;9,"BlockBuster")</f>
        <v>Hit</v>
      </c>
      <c r="N1344" s="6">
        <v>94093</v>
      </c>
      <c r="O1344" s="6" t="str" cm="1">
        <f t="array" ref="O1344">_xlfn.IFS(N1344&lt;=100000,"Low",N1344&lt;=500000,"Median",N1344&lt;=1500000,"High",N1344&gt;1500000,"Very High")</f>
        <v>Low</v>
      </c>
      <c r="P1344">
        <v>45000000</v>
      </c>
      <c r="Q1344">
        <v>65470529</v>
      </c>
      <c r="R1344">
        <f t="shared" si="202"/>
        <v>20470529</v>
      </c>
      <c r="S1344" t="str">
        <f t="shared" si="203"/>
        <v>Profit</v>
      </c>
      <c r="T1344" s="1">
        <v>38062</v>
      </c>
      <c r="U1344" t="s">
        <v>3363</v>
      </c>
      <c r="V1344" s="14">
        <v>38062</v>
      </c>
      <c r="W1344" t="str">
        <f t="shared" si="204"/>
        <v>March</v>
      </c>
      <c r="X1344" s="4" t="str">
        <f t="shared" si="205"/>
        <v>2004</v>
      </c>
      <c r="Y1344" s="6">
        <f t="shared" si="206"/>
        <v>2004</v>
      </c>
      <c r="Z1344" s="4" t="str">
        <f t="shared" si="207"/>
        <v>16</v>
      </c>
      <c r="AA1344" s="6">
        <f t="shared" si="208"/>
        <v>16</v>
      </c>
      <c r="AB1344" t="str">
        <f t="shared" si="209"/>
        <v>Tuesday</v>
      </c>
    </row>
    <row r="1345" spans="1:28" x14ac:dyDescent="0.25">
      <c r="A1345" s="3" t="s">
        <v>3364</v>
      </c>
      <c r="B1345" t="s">
        <v>3365</v>
      </c>
      <c r="C1345" s="3" t="s">
        <v>3366</v>
      </c>
      <c r="D1345" s="6">
        <v>0</v>
      </c>
      <c r="E1345" s="6">
        <v>120</v>
      </c>
      <c r="F1345" s="6">
        <f t="shared" si="200"/>
        <v>2</v>
      </c>
      <c r="G1345" s="6">
        <f t="shared" si="201"/>
        <v>0</v>
      </c>
      <c r="H1345" s="6" t="str" cm="1">
        <f t="array" ref="H1345">_xlfn.IFS(E1345&lt;=80,"Series",E1345&lt;=120,"TV Movie",E1345&gt;120,"Long Movie")</f>
        <v>TV Movie</v>
      </c>
      <c r="I1345" t="s">
        <v>5529</v>
      </c>
      <c r="J1345" t="s">
        <v>145</v>
      </c>
      <c r="K1345" t="s">
        <v>8166</v>
      </c>
      <c r="L1345" s="5">
        <v>8.4</v>
      </c>
      <c r="M1345" t="str" cm="1">
        <f t="array" ref="M1345">_xlfn.IFS(L1345&lt;=2,"Flop",L1345&lt;=5,"Average",L1345&lt;=7,"Hit",L1345&lt;=9,"Superhit",L1345&gt;9,"BlockBuster")</f>
        <v>Superhit</v>
      </c>
      <c r="N1345" s="6">
        <v>615988</v>
      </c>
      <c r="O1345" s="6" t="str" cm="1">
        <f t="array" ref="O1345">_xlfn.IFS(N1345&lt;=100000,"Low",N1345&lt;=500000,"Median",N1345&lt;=1500000,"High",N1345&gt;1500000,"Very High")</f>
        <v>High</v>
      </c>
      <c r="P1345">
        <v>3000000</v>
      </c>
      <c r="Q1345">
        <v>17346865</v>
      </c>
      <c r="R1345">
        <f t="shared" si="202"/>
        <v>14346865</v>
      </c>
      <c r="S1345" t="str">
        <f t="shared" si="203"/>
        <v>Profit</v>
      </c>
      <c r="T1345" s="1">
        <v>37946</v>
      </c>
      <c r="U1345" t="s">
        <v>3010</v>
      </c>
      <c r="V1345" s="14">
        <v>37946</v>
      </c>
      <c r="W1345" t="str">
        <f t="shared" si="204"/>
        <v>November</v>
      </c>
      <c r="X1345" s="4" t="str">
        <f t="shared" si="205"/>
        <v>2003</v>
      </c>
      <c r="Y1345" s="6">
        <f t="shared" si="206"/>
        <v>2003</v>
      </c>
      <c r="Z1345" s="4" t="str">
        <f t="shared" si="207"/>
        <v>21</v>
      </c>
      <c r="AA1345" s="6">
        <f t="shared" si="208"/>
        <v>21</v>
      </c>
      <c r="AB1345" t="str">
        <f t="shared" si="209"/>
        <v>Friday</v>
      </c>
    </row>
    <row r="1346" spans="1:28" x14ac:dyDescent="0.25">
      <c r="A1346" s="3" t="s">
        <v>3367</v>
      </c>
      <c r="B1346" t="s">
        <v>3368</v>
      </c>
      <c r="C1346" s="3" t="s">
        <v>3368</v>
      </c>
      <c r="D1346" s="6">
        <v>0</v>
      </c>
      <c r="E1346" s="6">
        <v>92</v>
      </c>
      <c r="F1346" s="6">
        <f t="shared" si="200"/>
        <v>1</v>
      </c>
      <c r="G1346" s="6">
        <f t="shared" si="201"/>
        <v>32</v>
      </c>
      <c r="H1346" s="6" t="str" cm="1">
        <f t="array" ref="H1346">_xlfn.IFS(E1346&lt;=80,"Series",E1346&lt;=120,"TV Movie",E1346&gt;120,"Long Movie")</f>
        <v>TV Movie</v>
      </c>
      <c r="I1346" t="s">
        <v>132</v>
      </c>
      <c r="J1346" t="s">
        <v>8168</v>
      </c>
      <c r="K1346" t="s">
        <v>5802</v>
      </c>
      <c r="L1346" s="5">
        <v>6.7</v>
      </c>
      <c r="M1346" t="str" cm="1">
        <f t="array" ref="M1346">_xlfn.IFS(L1346&lt;=2,"Flop",L1346&lt;=5,"Average",L1346&lt;=7,"Hit",L1346&lt;=9,"Superhit",L1346&gt;9,"BlockBuster")</f>
        <v>Hit</v>
      </c>
      <c r="N1346" s="6">
        <v>262298</v>
      </c>
      <c r="O1346" s="6" t="str" cm="1">
        <f t="array" ref="O1346">_xlfn.IFS(N1346&lt;=100000,"Low",N1346&lt;=500000,"Median",N1346&lt;=1500000,"High",N1346&gt;1500000,"Very High")</f>
        <v>Median</v>
      </c>
      <c r="P1346">
        <v>20000000</v>
      </c>
      <c r="Q1346">
        <v>168423227</v>
      </c>
      <c r="R1346">
        <f t="shared" si="202"/>
        <v>148423227</v>
      </c>
      <c r="S1346" t="str">
        <f t="shared" si="203"/>
        <v>Profit</v>
      </c>
      <c r="T1346" s="1">
        <v>38156</v>
      </c>
      <c r="U1346" t="s">
        <v>3369</v>
      </c>
      <c r="V1346" s="14">
        <v>38156</v>
      </c>
      <c r="W1346" t="str">
        <f t="shared" si="204"/>
        <v>June</v>
      </c>
      <c r="X1346" s="4" t="str">
        <f t="shared" si="205"/>
        <v>2004</v>
      </c>
      <c r="Y1346" s="6">
        <f t="shared" si="206"/>
        <v>2004</v>
      </c>
      <c r="Z1346" s="4" t="str">
        <f t="shared" si="207"/>
        <v>18</v>
      </c>
      <c r="AA1346" s="6">
        <f t="shared" si="208"/>
        <v>18</v>
      </c>
      <c r="AB1346" t="str">
        <f t="shared" si="209"/>
        <v>Friday</v>
      </c>
    </row>
    <row r="1347" spans="1:28" x14ac:dyDescent="0.25">
      <c r="A1347" s="3" t="s">
        <v>3370</v>
      </c>
      <c r="B1347" t="s">
        <v>3371</v>
      </c>
      <c r="C1347" s="3" t="s">
        <v>3371</v>
      </c>
      <c r="D1347" s="6">
        <v>0</v>
      </c>
      <c r="E1347" s="6">
        <v>95</v>
      </c>
      <c r="F1347" s="6">
        <f t="shared" ref="F1347:F1410" si="210">INT(E1347/60)</f>
        <v>1</v>
      </c>
      <c r="G1347" s="6">
        <f t="shared" ref="G1347:G1410" si="211">MOD(E1347,60)</f>
        <v>35</v>
      </c>
      <c r="H1347" s="6" t="str" cm="1">
        <f t="array" ref="H1347">_xlfn.IFS(E1347&lt;=80,"Series",E1347&lt;=120,"TV Movie",E1347&gt;120,"Long Movie")</f>
        <v>TV Movie</v>
      </c>
      <c r="I1347" t="s">
        <v>8158</v>
      </c>
      <c r="J1347" t="s">
        <v>132</v>
      </c>
      <c r="K1347" t="s">
        <v>8166</v>
      </c>
      <c r="L1347" s="5">
        <v>5.8</v>
      </c>
      <c r="M1347" t="str" cm="1">
        <f t="array" ref="M1347">_xlfn.IFS(L1347&lt;=2,"Flop",L1347&lt;=5,"Average",L1347&lt;=7,"Hit",L1347&lt;=9,"Superhit",L1347&gt;9,"BlockBuster")</f>
        <v>Hit</v>
      </c>
      <c r="N1347" s="6">
        <v>50250</v>
      </c>
      <c r="O1347" s="6" t="str" cm="1">
        <f t="array" ref="O1347">_xlfn.IFS(N1347&lt;=100000,"Low",N1347&lt;=500000,"Median",N1347&lt;=1500000,"High",N1347&gt;1500000,"Very High")</f>
        <v>Low</v>
      </c>
      <c r="P1347">
        <v>19000000</v>
      </c>
      <c r="Q1347">
        <v>73029190</v>
      </c>
      <c r="R1347">
        <f t="shared" ref="R1347:R1410" si="212">Q1347-P1347</f>
        <v>54029190</v>
      </c>
      <c r="S1347" t="str">
        <f t="shared" ref="S1347:S1410" si="213">IF(R1347&gt;0,"Profit","Loss")</f>
        <v>Profit</v>
      </c>
      <c r="T1347" s="1">
        <v>38219</v>
      </c>
      <c r="U1347" t="s">
        <v>2393</v>
      </c>
      <c r="V1347" s="14">
        <v>38219</v>
      </c>
      <c r="W1347" t="str">
        <f t="shared" ref="W1347:W1410" si="214">TEXT(V1347,"MMMM")</f>
        <v>August</v>
      </c>
      <c r="X1347" s="4" t="str">
        <f t="shared" ref="X1347:X1410" si="215">TEXT(V1347,"YYYY")</f>
        <v>2004</v>
      </c>
      <c r="Y1347" s="6">
        <f t="shared" ref="Y1347:Y1410" si="216">VALUE(X1347)</f>
        <v>2004</v>
      </c>
      <c r="Z1347" s="4" t="str">
        <f t="shared" ref="Z1347:Z1410" si="217">TEXT(V1347,"d")</f>
        <v>20</v>
      </c>
      <c r="AA1347" s="6">
        <f t="shared" ref="AA1347:AA1410" si="218">VALUE(Z1347)</f>
        <v>20</v>
      </c>
      <c r="AB1347" t="str">
        <f t="shared" ref="AB1347:AB1410" si="219">TEXT(V1347,"dddd")</f>
        <v>Friday</v>
      </c>
    </row>
    <row r="1348" spans="1:28" x14ac:dyDescent="0.25">
      <c r="A1348" s="3" t="s">
        <v>3372</v>
      </c>
      <c r="B1348" t="s">
        <v>3373</v>
      </c>
      <c r="C1348" s="3" t="s">
        <v>3373</v>
      </c>
      <c r="D1348" s="6">
        <v>0</v>
      </c>
      <c r="E1348" s="6">
        <v>90</v>
      </c>
      <c r="F1348" s="6">
        <f t="shared" si="210"/>
        <v>1</v>
      </c>
      <c r="G1348" s="6">
        <f t="shared" si="211"/>
        <v>30</v>
      </c>
      <c r="H1348" s="6" t="str" cm="1">
        <f t="array" ref="H1348">_xlfn.IFS(E1348&lt;=80,"Series",E1348&lt;=120,"TV Movie",E1348&gt;120,"Long Movie")</f>
        <v>TV Movie</v>
      </c>
      <c r="I1348" t="s">
        <v>5529</v>
      </c>
      <c r="J1348" t="s">
        <v>8158</v>
      </c>
      <c r="K1348" t="s">
        <v>8161</v>
      </c>
      <c r="L1348" s="5">
        <v>5.5</v>
      </c>
      <c r="M1348" t="str" cm="1">
        <f t="array" ref="M1348">_xlfn.IFS(L1348&lt;=2,"Flop",L1348&lt;=5,"Average",L1348&lt;=7,"Hit",L1348&lt;=9,"Superhit",L1348&gt;9,"BlockBuster")</f>
        <v>Hit</v>
      </c>
      <c r="N1348" s="6">
        <v>97833</v>
      </c>
      <c r="O1348" s="6" t="str" cm="1">
        <f t="array" ref="O1348">_xlfn.IFS(N1348&lt;=100000,"Low",N1348&lt;=500000,"Median",N1348&lt;=1500000,"High",N1348&gt;1500000,"Very High")</f>
        <v>Low</v>
      </c>
      <c r="P1348">
        <v>70000000</v>
      </c>
      <c r="Q1348">
        <v>72109200</v>
      </c>
      <c r="R1348">
        <f t="shared" si="212"/>
        <v>2109200</v>
      </c>
      <c r="S1348" t="str">
        <f t="shared" si="213"/>
        <v>Profit</v>
      </c>
      <c r="T1348" s="1">
        <v>39680</v>
      </c>
      <c r="U1348" t="s">
        <v>2540</v>
      </c>
      <c r="V1348" s="14">
        <v>39680</v>
      </c>
      <c r="W1348" t="str">
        <f t="shared" si="214"/>
        <v>August</v>
      </c>
      <c r="X1348" s="4" t="str">
        <f t="shared" si="215"/>
        <v>2008</v>
      </c>
      <c r="Y1348" s="6">
        <f t="shared" si="216"/>
        <v>2008</v>
      </c>
      <c r="Z1348" s="4" t="str">
        <f t="shared" si="217"/>
        <v>20</v>
      </c>
      <c r="AA1348" s="6">
        <f t="shared" si="218"/>
        <v>20</v>
      </c>
      <c r="AB1348" t="str">
        <f t="shared" si="219"/>
        <v>Wednesday</v>
      </c>
    </row>
    <row r="1349" spans="1:28" x14ac:dyDescent="0.25">
      <c r="A1349" s="3" t="s">
        <v>3374</v>
      </c>
      <c r="B1349" t="s">
        <v>3375</v>
      </c>
      <c r="C1349" s="3" t="s">
        <v>3375</v>
      </c>
      <c r="D1349" s="6">
        <v>0</v>
      </c>
      <c r="E1349" s="6">
        <v>128</v>
      </c>
      <c r="F1349" s="6">
        <f t="shared" si="210"/>
        <v>2</v>
      </c>
      <c r="G1349" s="6">
        <f t="shared" si="211"/>
        <v>8</v>
      </c>
      <c r="H1349" s="6" t="str" cm="1">
        <f t="array" ref="H1349">_xlfn.IFS(E1349&lt;=80,"Series",E1349&lt;=120,"TV Movie",E1349&gt;120,"Long Movie")</f>
        <v>Long Movie</v>
      </c>
      <c r="I1349" t="s">
        <v>145</v>
      </c>
      <c r="J1349" t="s">
        <v>3857</v>
      </c>
      <c r="K1349" t="s">
        <v>5802</v>
      </c>
      <c r="L1349" s="5">
        <v>6.9</v>
      </c>
      <c r="M1349" t="str" cm="1">
        <f t="array" ref="M1349">_xlfn.IFS(L1349&lt;=2,"Flop",L1349&lt;=5,"Average",L1349&lt;=7,"Hit",L1349&lt;=9,"Superhit",L1349&gt;9,"BlockBuster")</f>
        <v>Hit</v>
      </c>
      <c r="N1349" s="6">
        <v>133347</v>
      </c>
      <c r="O1349" s="6" t="str" cm="1">
        <f t="array" ref="O1349">_xlfn.IFS(N1349&lt;=100000,"Low",N1349&lt;=500000,"Median",N1349&lt;=1500000,"High",N1349&gt;1500000,"Very High")</f>
        <v>Median</v>
      </c>
      <c r="P1349">
        <v>50000000</v>
      </c>
      <c r="Q1349">
        <v>93974620</v>
      </c>
      <c r="R1349">
        <f t="shared" si="212"/>
        <v>43974620</v>
      </c>
      <c r="S1349" t="str">
        <f t="shared" si="213"/>
        <v>Profit</v>
      </c>
      <c r="T1349" s="1">
        <v>38679</v>
      </c>
      <c r="U1349" t="s">
        <v>3376</v>
      </c>
      <c r="V1349" s="14">
        <v>38679</v>
      </c>
      <c r="W1349" t="str">
        <f t="shared" si="214"/>
        <v>November</v>
      </c>
      <c r="X1349" s="4" t="str">
        <f t="shared" si="215"/>
        <v>2005</v>
      </c>
      <c r="Y1349" s="6">
        <f t="shared" si="216"/>
        <v>2005</v>
      </c>
      <c r="Z1349" s="4" t="str">
        <f t="shared" si="217"/>
        <v>23</v>
      </c>
      <c r="AA1349" s="6">
        <f t="shared" si="218"/>
        <v>23</v>
      </c>
      <c r="AB1349" t="str">
        <f t="shared" si="219"/>
        <v>Wednesday</v>
      </c>
    </row>
    <row r="1350" spans="1:28" x14ac:dyDescent="0.25">
      <c r="A1350" s="3" t="s">
        <v>3377</v>
      </c>
      <c r="B1350" t="s">
        <v>3378</v>
      </c>
      <c r="C1350" s="3" t="s">
        <v>3379</v>
      </c>
      <c r="D1350" s="6">
        <v>0</v>
      </c>
      <c r="E1350" s="6">
        <v>94</v>
      </c>
      <c r="F1350" s="6">
        <f t="shared" si="210"/>
        <v>1</v>
      </c>
      <c r="G1350" s="6">
        <f t="shared" si="211"/>
        <v>34</v>
      </c>
      <c r="H1350" s="6" t="str" cm="1">
        <f t="array" ref="H1350">_xlfn.IFS(E1350&lt;=80,"Series",E1350&lt;=120,"TV Movie",E1350&gt;120,"Long Movie")</f>
        <v>TV Movie</v>
      </c>
      <c r="I1350" t="s">
        <v>8158</v>
      </c>
      <c r="J1350" t="s">
        <v>132</v>
      </c>
      <c r="K1350" t="s">
        <v>8165</v>
      </c>
      <c r="L1350" s="5">
        <v>6.8</v>
      </c>
      <c r="M1350" t="str" cm="1">
        <f t="array" ref="M1350">_xlfn.IFS(L1350&lt;=2,"Flop",L1350&lt;=5,"Average",L1350&lt;=7,"Hit",L1350&lt;=9,"Superhit",L1350&gt;9,"BlockBuster")</f>
        <v>Hit</v>
      </c>
      <c r="N1350" s="6">
        <v>113808</v>
      </c>
      <c r="O1350" s="6" t="str" cm="1">
        <f t="array" ref="O1350">_xlfn.IFS(N1350&lt;=100000,"Low",N1350&lt;=500000,"Median",N1350&lt;=1500000,"High",N1350&gt;1500000,"Very High")</f>
        <v>Median</v>
      </c>
      <c r="P1350">
        <v>20000000</v>
      </c>
      <c r="Q1350">
        <v>13939963</v>
      </c>
      <c r="R1350">
        <f t="shared" si="212"/>
        <v>-6060037</v>
      </c>
      <c r="S1350" t="str">
        <f t="shared" si="213"/>
        <v>Loss</v>
      </c>
      <c r="T1350" s="1">
        <v>39016</v>
      </c>
      <c r="U1350" t="s">
        <v>3380</v>
      </c>
      <c r="V1350" s="14">
        <v>39016</v>
      </c>
      <c r="W1350" t="str">
        <f t="shared" si="214"/>
        <v>October</v>
      </c>
      <c r="X1350" s="4" t="str">
        <f t="shared" si="215"/>
        <v>2006</v>
      </c>
      <c r="Y1350" s="6">
        <f t="shared" si="216"/>
        <v>2006</v>
      </c>
      <c r="Z1350" s="4" t="str">
        <f t="shared" si="217"/>
        <v>26</v>
      </c>
      <c r="AA1350" s="6">
        <f t="shared" si="218"/>
        <v>26</v>
      </c>
      <c r="AB1350" t="str">
        <f t="shared" si="219"/>
        <v>Thursday</v>
      </c>
    </row>
    <row r="1351" spans="1:28" x14ac:dyDescent="0.25">
      <c r="A1351" s="3" t="s">
        <v>3381</v>
      </c>
      <c r="B1351" t="s">
        <v>3382</v>
      </c>
      <c r="C1351" s="3" t="s">
        <v>3382</v>
      </c>
      <c r="D1351" s="6">
        <v>0</v>
      </c>
      <c r="E1351" s="6">
        <v>114</v>
      </c>
      <c r="F1351" s="6">
        <f t="shared" si="210"/>
        <v>1</v>
      </c>
      <c r="G1351" s="6">
        <f t="shared" si="211"/>
        <v>54</v>
      </c>
      <c r="H1351" s="6" t="str" cm="1">
        <f t="array" ref="H1351">_xlfn.IFS(E1351&lt;=80,"Series",E1351&lt;=120,"TV Movie",E1351&gt;120,"Long Movie")</f>
        <v>TV Movie</v>
      </c>
      <c r="I1351" t="s">
        <v>5529</v>
      </c>
      <c r="J1351" t="s">
        <v>8162</v>
      </c>
      <c r="K1351" t="s">
        <v>145</v>
      </c>
      <c r="L1351" s="5">
        <v>6.5</v>
      </c>
      <c r="M1351" t="str" cm="1">
        <f t="array" ref="M1351">_xlfn.IFS(L1351&lt;=2,"Flop",L1351&lt;=5,"Average",L1351&lt;=7,"Hit",L1351&lt;=9,"Superhit",L1351&gt;9,"BlockBuster")</f>
        <v>Hit</v>
      </c>
      <c r="N1351" s="6">
        <v>125840</v>
      </c>
      <c r="O1351" s="6" t="str" cm="1">
        <f t="array" ref="O1351">_xlfn.IFS(N1351&lt;=100000,"Low",N1351&lt;=500000,"Median",N1351&lt;=1500000,"High",N1351&gt;1500000,"Very High")</f>
        <v>Median</v>
      </c>
      <c r="P1351">
        <v>28000000</v>
      </c>
      <c r="Q1351">
        <v>58834384</v>
      </c>
      <c r="R1351">
        <f t="shared" si="212"/>
        <v>30834384</v>
      </c>
      <c r="S1351" t="str">
        <f t="shared" si="213"/>
        <v>Profit</v>
      </c>
      <c r="T1351" s="1">
        <v>41900</v>
      </c>
      <c r="U1351" t="s">
        <v>3383</v>
      </c>
      <c r="V1351" s="14">
        <v>41900</v>
      </c>
      <c r="W1351" t="str">
        <f t="shared" si="214"/>
        <v>September</v>
      </c>
      <c r="X1351" s="4" t="str">
        <f t="shared" si="215"/>
        <v>2014</v>
      </c>
      <c r="Y1351" s="6">
        <f t="shared" si="216"/>
        <v>2014</v>
      </c>
      <c r="Z1351" s="4" t="str">
        <f t="shared" si="217"/>
        <v>18</v>
      </c>
      <c r="AA1351" s="6">
        <f t="shared" si="218"/>
        <v>18</v>
      </c>
      <c r="AB1351" t="str">
        <f t="shared" si="219"/>
        <v>Thursday</v>
      </c>
    </row>
    <row r="1352" spans="1:28" x14ac:dyDescent="0.25">
      <c r="A1352" s="3" t="s">
        <v>3384</v>
      </c>
      <c r="B1352" t="s">
        <v>3385</v>
      </c>
      <c r="C1352" s="3" t="s">
        <v>3385</v>
      </c>
      <c r="D1352" s="6">
        <v>0</v>
      </c>
      <c r="E1352" s="6">
        <v>108</v>
      </c>
      <c r="F1352" s="6">
        <f t="shared" si="210"/>
        <v>1</v>
      </c>
      <c r="G1352" s="6">
        <f t="shared" si="211"/>
        <v>48</v>
      </c>
      <c r="H1352" s="6" t="str" cm="1">
        <f t="array" ref="H1352">_xlfn.IFS(E1352&lt;=80,"Series",E1352&lt;=120,"TV Movie",E1352&gt;120,"Long Movie")</f>
        <v>TV Movie</v>
      </c>
      <c r="I1352" t="s">
        <v>8158</v>
      </c>
      <c r="J1352" t="s">
        <v>8159</v>
      </c>
      <c r="K1352" t="s">
        <v>132</v>
      </c>
      <c r="L1352" s="5">
        <v>6.4</v>
      </c>
      <c r="M1352" t="str" cm="1">
        <f t="array" ref="M1352">_xlfn.IFS(L1352&lt;=2,"Flop",L1352&lt;=5,"Average",L1352&lt;=7,"Hit",L1352&lt;=9,"Superhit",L1352&gt;9,"BlockBuster")</f>
        <v>Hit</v>
      </c>
      <c r="N1352" s="6">
        <v>196154</v>
      </c>
      <c r="O1352" s="6" t="str" cm="1">
        <f t="array" ref="O1352">_xlfn.IFS(N1352&lt;=100000,"Low",N1352&lt;=500000,"Median",N1352&lt;=1500000,"High",N1352&gt;1500000,"Very High")</f>
        <v>Median</v>
      </c>
      <c r="P1352">
        <v>100000000</v>
      </c>
      <c r="Q1352">
        <v>384336108</v>
      </c>
      <c r="R1352">
        <f t="shared" si="212"/>
        <v>284336108</v>
      </c>
      <c r="S1352" t="str">
        <f t="shared" si="213"/>
        <v>Profit</v>
      </c>
      <c r="T1352" s="1">
        <v>39033</v>
      </c>
      <c r="U1352" t="s">
        <v>3386</v>
      </c>
      <c r="V1352" s="14">
        <v>39033</v>
      </c>
      <c r="W1352" t="str">
        <f t="shared" si="214"/>
        <v>November</v>
      </c>
      <c r="X1352" s="4" t="str">
        <f t="shared" si="215"/>
        <v>2006</v>
      </c>
      <c r="Y1352" s="6">
        <f t="shared" si="216"/>
        <v>2006</v>
      </c>
      <c r="Z1352" s="4" t="str">
        <f t="shared" si="217"/>
        <v>12</v>
      </c>
      <c r="AA1352" s="6">
        <f t="shared" si="218"/>
        <v>12</v>
      </c>
      <c r="AB1352" t="str">
        <f t="shared" si="219"/>
        <v>Sunday</v>
      </c>
    </row>
    <row r="1353" spans="1:28" x14ac:dyDescent="0.25">
      <c r="A1353" s="3" t="s">
        <v>3387</v>
      </c>
      <c r="B1353" t="s">
        <v>3388</v>
      </c>
      <c r="C1353" s="3" t="s">
        <v>3388</v>
      </c>
      <c r="D1353" s="6">
        <v>0</v>
      </c>
      <c r="E1353" s="6">
        <v>88</v>
      </c>
      <c r="F1353" s="6">
        <f t="shared" si="210"/>
        <v>1</v>
      </c>
      <c r="G1353" s="6">
        <f t="shared" si="211"/>
        <v>28</v>
      </c>
      <c r="H1353" s="6" t="str" cm="1">
        <f t="array" ref="H1353">_xlfn.IFS(E1353&lt;=80,"Series",E1353&lt;=120,"TV Movie",E1353&gt;120,"Long Movie")</f>
        <v>TV Movie</v>
      </c>
      <c r="I1353" t="s">
        <v>8158</v>
      </c>
      <c r="J1353" t="s">
        <v>132</v>
      </c>
      <c r="K1353" t="s">
        <v>5802</v>
      </c>
      <c r="L1353" s="5">
        <v>7</v>
      </c>
      <c r="M1353" t="str" cm="1">
        <f t="array" ref="M1353">_xlfn.IFS(L1353&lt;=2,"Flop",L1353&lt;=5,"Average",L1353&lt;=7,"Hit",L1353&lt;=9,"Superhit",L1353&gt;9,"BlockBuster")</f>
        <v>Hit</v>
      </c>
      <c r="N1353" s="6">
        <v>203302</v>
      </c>
      <c r="O1353" s="6" t="str" cm="1">
        <f t="array" ref="O1353">_xlfn.IFS(N1353&lt;=100000,"Low",N1353&lt;=500000,"Median",N1353&lt;=1500000,"High",N1353&gt;1500000,"Very High")</f>
        <v>Median</v>
      </c>
      <c r="P1353">
        <v>9000000</v>
      </c>
      <c r="Q1353">
        <v>23936908</v>
      </c>
      <c r="R1353">
        <f t="shared" si="212"/>
        <v>14936908</v>
      </c>
      <c r="S1353" t="str">
        <f t="shared" si="213"/>
        <v>Profit</v>
      </c>
      <c r="T1353" s="1">
        <v>38127</v>
      </c>
      <c r="U1353" t="s">
        <v>2589</v>
      </c>
      <c r="V1353" s="14">
        <v>38127</v>
      </c>
      <c r="W1353" t="str">
        <f t="shared" si="214"/>
        <v>May</v>
      </c>
      <c r="X1353" s="4" t="str">
        <f t="shared" si="215"/>
        <v>2004</v>
      </c>
      <c r="Y1353" s="6">
        <f t="shared" si="216"/>
        <v>2004</v>
      </c>
      <c r="Z1353" s="4" t="str">
        <f t="shared" si="217"/>
        <v>20</v>
      </c>
      <c r="AA1353" s="6">
        <f t="shared" si="218"/>
        <v>20</v>
      </c>
      <c r="AB1353" t="str">
        <f t="shared" si="219"/>
        <v>Thursday</v>
      </c>
    </row>
    <row r="1354" spans="1:28" x14ac:dyDescent="0.25">
      <c r="A1354" s="3" t="s">
        <v>3389</v>
      </c>
      <c r="B1354" t="s">
        <v>3390</v>
      </c>
      <c r="C1354" s="3" t="s">
        <v>3390</v>
      </c>
      <c r="D1354" s="6">
        <v>0</v>
      </c>
      <c r="E1354" s="6">
        <v>103</v>
      </c>
      <c r="F1354" s="6">
        <f t="shared" si="210"/>
        <v>1</v>
      </c>
      <c r="G1354" s="6">
        <f t="shared" si="211"/>
        <v>43</v>
      </c>
      <c r="H1354" s="6" t="str" cm="1">
        <f t="array" ref="H1354">_xlfn.IFS(E1354&lt;=80,"Series",E1354&lt;=120,"TV Movie",E1354&gt;120,"Long Movie")</f>
        <v>TV Movie</v>
      </c>
      <c r="I1354" t="s">
        <v>145</v>
      </c>
      <c r="J1354" t="s">
        <v>8156</v>
      </c>
      <c r="K1354" t="s">
        <v>8166</v>
      </c>
      <c r="L1354" s="5">
        <v>7.1</v>
      </c>
      <c r="M1354" t="str" cm="1">
        <f t="array" ref="M1354">_xlfn.IFS(L1354&lt;=2,"Flop",L1354&lt;=5,"Average",L1354&lt;=7,"Hit",L1354&lt;=9,"Superhit",L1354&gt;9,"BlockBuster")</f>
        <v>Superhit</v>
      </c>
      <c r="N1354" s="6">
        <v>117895</v>
      </c>
      <c r="O1354" s="6" t="str" cm="1">
        <f t="array" ref="O1354">_xlfn.IFS(N1354&lt;=100000,"Low",N1354&lt;=500000,"Median",N1354&lt;=1500000,"High",N1354&gt;1500000,"Very High")</f>
        <v>Median</v>
      </c>
      <c r="P1354">
        <v>29000000</v>
      </c>
      <c r="Q1354">
        <v>21733230</v>
      </c>
      <c r="R1354">
        <f t="shared" si="212"/>
        <v>-7266770</v>
      </c>
      <c r="S1354" t="str">
        <f t="shared" si="213"/>
        <v>Loss</v>
      </c>
      <c r="T1354" s="1">
        <v>38375</v>
      </c>
      <c r="U1354" t="s">
        <v>3391</v>
      </c>
      <c r="V1354" s="14">
        <v>38375</v>
      </c>
      <c r="W1354" t="str">
        <f t="shared" si="214"/>
        <v>January</v>
      </c>
      <c r="X1354" s="4" t="str">
        <f t="shared" si="215"/>
        <v>2005</v>
      </c>
      <c r="Y1354" s="6">
        <f t="shared" si="216"/>
        <v>2005</v>
      </c>
      <c r="Z1354" s="4" t="str">
        <f t="shared" si="217"/>
        <v>23</v>
      </c>
      <c r="AA1354" s="6">
        <f t="shared" si="218"/>
        <v>23</v>
      </c>
      <c r="AB1354" t="str">
        <f t="shared" si="219"/>
        <v>Sunday</v>
      </c>
    </row>
    <row r="1355" spans="1:28" x14ac:dyDescent="0.25">
      <c r="A1355" s="3" t="s">
        <v>3392</v>
      </c>
      <c r="B1355" t="s">
        <v>3393</v>
      </c>
      <c r="C1355" s="3" t="s">
        <v>3393</v>
      </c>
      <c r="D1355" s="6">
        <v>0</v>
      </c>
      <c r="E1355" s="6">
        <v>81</v>
      </c>
      <c r="F1355" s="6">
        <f t="shared" si="210"/>
        <v>1</v>
      </c>
      <c r="G1355" s="6">
        <f t="shared" si="211"/>
        <v>21</v>
      </c>
      <c r="H1355" s="6" t="str" cm="1">
        <f t="array" ref="H1355">_xlfn.IFS(E1355&lt;=80,"Series",E1355&lt;=120,"TV Movie",E1355&gt;120,"Long Movie")</f>
        <v>TV Movie</v>
      </c>
      <c r="I1355" t="s">
        <v>132</v>
      </c>
      <c r="J1355" t="s">
        <v>145</v>
      </c>
      <c r="K1355" t="s">
        <v>5802</v>
      </c>
      <c r="L1355" s="5">
        <v>7.3</v>
      </c>
      <c r="M1355" t="str" cm="1">
        <f t="array" ref="M1355">_xlfn.IFS(L1355&lt;=2,"Flop",L1355&lt;=5,"Average",L1355&lt;=7,"Hit",L1355&lt;=9,"Superhit",L1355&gt;9,"BlockBuster")</f>
        <v>Superhit</v>
      </c>
      <c r="N1355" s="6">
        <v>88301</v>
      </c>
      <c r="O1355" s="6" t="str" cm="1">
        <f t="array" ref="O1355">_xlfn.IFS(N1355&lt;=100000,"Low",N1355&lt;=500000,"Median",N1355&lt;=1500000,"High",N1355&gt;1500000,"Very High")</f>
        <v>Low</v>
      </c>
      <c r="P1355">
        <v>1500000</v>
      </c>
      <c r="Q1355">
        <v>11098131</v>
      </c>
      <c r="R1355">
        <f t="shared" si="212"/>
        <v>9598131</v>
      </c>
      <c r="S1355" t="str">
        <f t="shared" si="213"/>
        <v>Profit</v>
      </c>
      <c r="T1355" s="1">
        <v>38376</v>
      </c>
      <c r="U1355" t="s">
        <v>3394</v>
      </c>
      <c r="V1355" s="14">
        <v>38376</v>
      </c>
      <c r="W1355" t="str">
        <f t="shared" si="214"/>
        <v>January</v>
      </c>
      <c r="X1355" s="4" t="str">
        <f t="shared" si="215"/>
        <v>2005</v>
      </c>
      <c r="Y1355" s="6">
        <f t="shared" si="216"/>
        <v>2005</v>
      </c>
      <c r="Z1355" s="4" t="str">
        <f t="shared" si="217"/>
        <v>24</v>
      </c>
      <c r="AA1355" s="6">
        <f t="shared" si="218"/>
        <v>24</v>
      </c>
      <c r="AB1355" t="str">
        <f t="shared" si="219"/>
        <v>Monday</v>
      </c>
    </row>
    <row r="1356" spans="1:28" x14ac:dyDescent="0.25">
      <c r="A1356" s="3" t="s">
        <v>3395</v>
      </c>
      <c r="B1356" t="s">
        <v>3396</v>
      </c>
      <c r="C1356" s="3" t="s">
        <v>3396</v>
      </c>
      <c r="D1356" s="6">
        <v>0</v>
      </c>
      <c r="E1356" s="6">
        <v>115</v>
      </c>
      <c r="F1356" s="6">
        <f t="shared" si="210"/>
        <v>1</v>
      </c>
      <c r="G1356" s="6">
        <f t="shared" si="211"/>
        <v>55</v>
      </c>
      <c r="H1356" s="6" t="str" cm="1">
        <f t="array" ref="H1356">_xlfn.IFS(E1356&lt;=80,"Series",E1356&lt;=120,"TV Movie",E1356&gt;120,"Long Movie")</f>
        <v>TV Movie</v>
      </c>
      <c r="I1356" t="s">
        <v>8158</v>
      </c>
      <c r="J1356" t="s">
        <v>132</v>
      </c>
      <c r="K1356" t="s">
        <v>8163</v>
      </c>
      <c r="L1356" s="5">
        <v>6.7</v>
      </c>
      <c r="M1356" t="str" cm="1">
        <f t="array" ref="M1356">_xlfn.IFS(L1356&lt;=2,"Flop",L1356&lt;=5,"Average",L1356&lt;=7,"Hit",L1356&lt;=9,"Superhit",L1356&gt;9,"BlockBuster")</f>
        <v>Hit</v>
      </c>
      <c r="N1356" s="6">
        <v>509598</v>
      </c>
      <c r="O1356" s="6" t="str" cm="1">
        <f t="array" ref="O1356">_xlfn.IFS(N1356&lt;=100000,"Low",N1356&lt;=500000,"Median",N1356&lt;=1500000,"High",N1356&gt;1500000,"Very High")</f>
        <v>High</v>
      </c>
      <c r="P1356">
        <v>150000000</v>
      </c>
      <c r="Q1356">
        <v>474968763</v>
      </c>
      <c r="R1356">
        <f t="shared" si="212"/>
        <v>324968763</v>
      </c>
      <c r="S1356" t="str">
        <f t="shared" si="213"/>
        <v>Profit</v>
      </c>
      <c r="T1356" s="1">
        <v>38543</v>
      </c>
      <c r="U1356" t="s">
        <v>575</v>
      </c>
      <c r="V1356" s="14">
        <v>38543</v>
      </c>
      <c r="W1356" t="str">
        <f t="shared" si="214"/>
        <v>July</v>
      </c>
      <c r="X1356" s="4" t="str">
        <f t="shared" si="215"/>
        <v>2005</v>
      </c>
      <c r="Y1356" s="6">
        <f t="shared" si="216"/>
        <v>2005</v>
      </c>
      <c r="Z1356" s="4" t="str">
        <f t="shared" si="217"/>
        <v>10</v>
      </c>
      <c r="AA1356" s="6">
        <f t="shared" si="218"/>
        <v>10</v>
      </c>
      <c r="AB1356" t="str">
        <f t="shared" si="219"/>
        <v>Sunday</v>
      </c>
    </row>
    <row r="1357" spans="1:28" x14ac:dyDescent="0.25">
      <c r="A1357" s="3" t="s">
        <v>3397</v>
      </c>
      <c r="B1357" t="s">
        <v>3398</v>
      </c>
      <c r="C1357" s="3" t="s">
        <v>3398</v>
      </c>
      <c r="D1357" s="6">
        <v>0</v>
      </c>
      <c r="E1357" s="6">
        <v>83</v>
      </c>
      <c r="F1357" s="6">
        <f t="shared" si="210"/>
        <v>1</v>
      </c>
      <c r="G1357" s="6">
        <f t="shared" si="211"/>
        <v>23</v>
      </c>
      <c r="H1357" s="6" t="str" cm="1">
        <f t="array" ref="H1357">_xlfn.IFS(E1357&lt;=80,"Series",E1357&lt;=120,"TV Movie",E1357&gt;120,"Long Movie")</f>
        <v>TV Movie</v>
      </c>
      <c r="I1357" t="s">
        <v>132</v>
      </c>
      <c r="J1357" t="s">
        <v>5802</v>
      </c>
      <c r="K1357" t="s">
        <v>5802</v>
      </c>
      <c r="L1357" s="5">
        <v>4.7</v>
      </c>
      <c r="M1357" t="str" cm="1">
        <f t="array" ref="M1357">_xlfn.IFS(L1357&lt;=2,"Flop",L1357&lt;=5,"Average",L1357&lt;=7,"Hit",L1357&lt;=9,"Superhit",L1357&gt;9,"BlockBuster")</f>
        <v>Average</v>
      </c>
      <c r="N1357" s="6">
        <v>52749</v>
      </c>
      <c r="O1357" s="6" t="str" cm="1">
        <f t="array" ref="O1357">_xlfn.IFS(N1357&lt;=100000,"Low",N1357&lt;=500000,"Median",N1357&lt;=1500000,"High",N1357&gt;1500000,"Very High")</f>
        <v>Low</v>
      </c>
      <c r="P1357">
        <v>22000000</v>
      </c>
      <c r="Q1357">
        <v>45109561</v>
      </c>
      <c r="R1357">
        <f t="shared" si="212"/>
        <v>23109561</v>
      </c>
      <c r="S1357" t="str">
        <f t="shared" si="213"/>
        <v>Profit</v>
      </c>
      <c r="T1357" s="1">
        <v>38570</v>
      </c>
      <c r="U1357" t="s">
        <v>3399</v>
      </c>
      <c r="V1357" s="14">
        <v>38570</v>
      </c>
      <c r="W1357" t="str">
        <f t="shared" si="214"/>
        <v>August</v>
      </c>
      <c r="X1357" s="4" t="str">
        <f t="shared" si="215"/>
        <v>2005</v>
      </c>
      <c r="Y1357" s="6">
        <f t="shared" si="216"/>
        <v>2005</v>
      </c>
      <c r="Z1357" s="4" t="str">
        <f t="shared" si="217"/>
        <v>6</v>
      </c>
      <c r="AA1357" s="6">
        <f t="shared" si="218"/>
        <v>6</v>
      </c>
      <c r="AB1357" t="str">
        <f t="shared" si="219"/>
        <v>Saturday</v>
      </c>
    </row>
    <row r="1358" spans="1:28" x14ac:dyDescent="0.25">
      <c r="A1358" s="3" t="s">
        <v>3400</v>
      </c>
      <c r="B1358" t="s">
        <v>3401</v>
      </c>
      <c r="C1358" s="3" t="s">
        <v>3401</v>
      </c>
      <c r="D1358" s="6">
        <v>0</v>
      </c>
      <c r="E1358" s="6">
        <v>122</v>
      </c>
      <c r="F1358" s="6">
        <f t="shared" si="210"/>
        <v>2</v>
      </c>
      <c r="G1358" s="6">
        <f t="shared" si="211"/>
        <v>2</v>
      </c>
      <c r="H1358" s="6" t="str" cm="1">
        <f t="array" ref="H1358">_xlfn.IFS(E1358&lt;=80,"Series",E1358&lt;=120,"TV Movie",E1358&gt;120,"Long Movie")</f>
        <v>Long Movie</v>
      </c>
      <c r="I1358" t="s">
        <v>5529</v>
      </c>
      <c r="J1358" t="s">
        <v>8158</v>
      </c>
      <c r="K1358" t="s">
        <v>5802</v>
      </c>
      <c r="L1358" s="5">
        <v>6.2</v>
      </c>
      <c r="M1358" t="str" cm="1">
        <f t="array" ref="M1358">_xlfn.IFS(L1358&lt;=2,"Flop",L1358&lt;=5,"Average",L1358&lt;=7,"Hit",L1358&lt;=9,"Superhit",L1358&gt;9,"BlockBuster")</f>
        <v>Hit</v>
      </c>
      <c r="N1358" s="6">
        <v>483123</v>
      </c>
      <c r="O1358" s="6" t="str" cm="1">
        <f t="array" ref="O1358">_xlfn.IFS(N1358&lt;=100000,"Low",N1358&lt;=500000,"Median",N1358&lt;=1500000,"High",N1358&gt;1500000,"Very High")</f>
        <v>Median</v>
      </c>
      <c r="P1358">
        <v>185000000</v>
      </c>
      <c r="Q1358">
        <v>790653942</v>
      </c>
      <c r="R1358">
        <f t="shared" si="212"/>
        <v>605653942</v>
      </c>
      <c r="S1358" t="str">
        <f t="shared" si="213"/>
        <v>Profit</v>
      </c>
      <c r="T1358" s="1">
        <v>39586</v>
      </c>
      <c r="U1358" t="s">
        <v>139</v>
      </c>
      <c r="V1358" s="14">
        <v>39586</v>
      </c>
      <c r="W1358" t="str">
        <f t="shared" si="214"/>
        <v>May</v>
      </c>
      <c r="X1358" s="4" t="str">
        <f t="shared" si="215"/>
        <v>2008</v>
      </c>
      <c r="Y1358" s="6">
        <f t="shared" si="216"/>
        <v>2008</v>
      </c>
      <c r="Z1358" s="4" t="str">
        <f t="shared" si="217"/>
        <v>18</v>
      </c>
      <c r="AA1358" s="6">
        <f t="shared" si="218"/>
        <v>18</v>
      </c>
      <c r="AB1358" t="str">
        <f t="shared" si="219"/>
        <v>Sunday</v>
      </c>
    </row>
    <row r="1359" spans="1:28" x14ac:dyDescent="0.25">
      <c r="A1359" s="3" t="s">
        <v>3402</v>
      </c>
      <c r="B1359" t="s">
        <v>3403</v>
      </c>
      <c r="C1359" s="3" t="s">
        <v>3403</v>
      </c>
      <c r="D1359" s="6">
        <v>0</v>
      </c>
      <c r="E1359" s="6">
        <v>121</v>
      </c>
      <c r="F1359" s="6">
        <f t="shared" si="210"/>
        <v>2</v>
      </c>
      <c r="G1359" s="6">
        <f t="shared" si="211"/>
        <v>1</v>
      </c>
      <c r="H1359" s="6" t="str" cm="1">
        <f t="array" ref="H1359">_xlfn.IFS(E1359&lt;=80,"Series",E1359&lt;=120,"TV Movie",E1359&gt;120,"Long Movie")</f>
        <v>Long Movie</v>
      </c>
      <c r="I1359" t="s">
        <v>8158</v>
      </c>
      <c r="J1359" t="s">
        <v>8162</v>
      </c>
      <c r="K1359" t="s">
        <v>145</v>
      </c>
      <c r="L1359" s="5">
        <v>6.1</v>
      </c>
      <c r="M1359" t="str" cm="1">
        <f t="array" ref="M1359">_xlfn.IFS(L1359&lt;=2,"Flop",L1359&lt;=5,"Average",L1359&lt;=7,"Hit",L1359&lt;=9,"Superhit",L1359&gt;9,"BlockBuster")</f>
        <v>Hit</v>
      </c>
      <c r="N1359" s="6">
        <v>114358</v>
      </c>
      <c r="O1359" s="6" t="str" cm="1">
        <f t="array" ref="O1359">_xlfn.IFS(N1359&lt;=100000,"Low",N1359&lt;=500000,"Median",N1359&lt;=1500000,"High",N1359&gt;1500000,"Very High")</f>
        <v>Median</v>
      </c>
      <c r="P1359">
        <v>50000000</v>
      </c>
      <c r="Q1359">
        <v>82169884</v>
      </c>
      <c r="R1359">
        <f t="shared" si="212"/>
        <v>32169884</v>
      </c>
      <c r="S1359" t="str">
        <f t="shared" si="213"/>
        <v>Profit</v>
      </c>
      <c r="T1359" s="1">
        <v>39120</v>
      </c>
      <c r="U1359" t="s">
        <v>3176</v>
      </c>
      <c r="V1359" s="14">
        <v>39120</v>
      </c>
      <c r="W1359" t="str">
        <f t="shared" si="214"/>
        <v>February</v>
      </c>
      <c r="X1359" s="4" t="str">
        <f t="shared" si="215"/>
        <v>2007</v>
      </c>
      <c r="Y1359" s="6">
        <f t="shared" si="216"/>
        <v>2007</v>
      </c>
      <c r="Z1359" s="4" t="str">
        <f t="shared" si="217"/>
        <v>7</v>
      </c>
      <c r="AA1359" s="6">
        <f t="shared" si="218"/>
        <v>7</v>
      </c>
      <c r="AB1359" t="str">
        <f t="shared" si="219"/>
        <v>Wednesday</v>
      </c>
    </row>
    <row r="1360" spans="1:28" x14ac:dyDescent="0.25">
      <c r="A1360" s="3" t="s">
        <v>3404</v>
      </c>
      <c r="B1360" t="s">
        <v>3405</v>
      </c>
      <c r="C1360" s="3" t="s">
        <v>3405</v>
      </c>
      <c r="D1360" s="6">
        <v>0</v>
      </c>
      <c r="E1360" s="6">
        <v>129</v>
      </c>
      <c r="F1360" s="6">
        <f t="shared" si="210"/>
        <v>2</v>
      </c>
      <c r="G1360" s="6">
        <f t="shared" si="211"/>
        <v>9</v>
      </c>
      <c r="H1360" s="6" t="str" cm="1">
        <f t="array" ref="H1360">_xlfn.IFS(E1360&lt;=80,"Series",E1360&lt;=120,"TV Movie",E1360&gt;120,"Long Movie")</f>
        <v>Long Movie</v>
      </c>
      <c r="I1360" t="s">
        <v>145</v>
      </c>
      <c r="J1360" t="s">
        <v>8166</v>
      </c>
      <c r="K1360" t="s">
        <v>8161</v>
      </c>
      <c r="L1360" s="5">
        <v>6.6</v>
      </c>
      <c r="M1360" t="str" cm="1">
        <f t="array" ref="M1360">_xlfn.IFS(L1360&lt;=2,"Flop",L1360&lt;=5,"Average",L1360&lt;=7,"Hit",L1360&lt;=9,"Superhit",L1360&gt;9,"BlockBuster")</f>
        <v>Hit</v>
      </c>
      <c r="N1360" s="6">
        <v>114971</v>
      </c>
      <c r="O1360" s="6" t="str" cm="1">
        <f t="array" ref="O1360">_xlfn.IFS(N1360&lt;=100000,"Low",N1360&lt;=500000,"Median",N1360&lt;=1500000,"High",N1360&gt;1500000,"Very High")</f>
        <v>Median</v>
      </c>
      <c r="P1360">
        <v>80000000</v>
      </c>
      <c r="Q1360">
        <v>96105910</v>
      </c>
      <c r="R1360">
        <f t="shared" si="212"/>
        <v>16105910</v>
      </c>
      <c r="S1360" t="str">
        <f t="shared" si="213"/>
        <v>Profit</v>
      </c>
      <c r="T1360" s="1">
        <v>38187</v>
      </c>
      <c r="U1360" t="s">
        <v>1062</v>
      </c>
      <c r="V1360" s="14">
        <v>38187</v>
      </c>
      <c r="W1360" t="str">
        <f t="shared" si="214"/>
        <v>July</v>
      </c>
      <c r="X1360" s="4" t="str">
        <f t="shared" si="215"/>
        <v>2004</v>
      </c>
      <c r="Y1360" s="6">
        <f t="shared" si="216"/>
        <v>2004</v>
      </c>
      <c r="Z1360" s="4" t="str">
        <f t="shared" si="217"/>
        <v>19</v>
      </c>
      <c r="AA1360" s="6">
        <f t="shared" si="218"/>
        <v>19</v>
      </c>
      <c r="AB1360" t="str">
        <f t="shared" si="219"/>
        <v>Monday</v>
      </c>
    </row>
    <row r="1361" spans="1:28" x14ac:dyDescent="0.25">
      <c r="A1361" s="3" t="s">
        <v>3406</v>
      </c>
      <c r="B1361" t="s">
        <v>3407</v>
      </c>
      <c r="C1361" s="3" t="s">
        <v>3407</v>
      </c>
      <c r="D1361" s="6">
        <v>0</v>
      </c>
      <c r="E1361" s="6">
        <v>99</v>
      </c>
      <c r="F1361" s="6">
        <f t="shared" si="210"/>
        <v>1</v>
      </c>
      <c r="G1361" s="6">
        <f t="shared" si="211"/>
        <v>39</v>
      </c>
      <c r="H1361" s="6" t="str" cm="1">
        <f t="array" ref="H1361">_xlfn.IFS(E1361&lt;=80,"Series",E1361&lt;=120,"TV Movie",E1361&gt;120,"Long Movie")</f>
        <v>TV Movie</v>
      </c>
      <c r="I1361" t="s">
        <v>145</v>
      </c>
      <c r="J1361" t="s">
        <v>5802</v>
      </c>
      <c r="K1361" t="s">
        <v>5802</v>
      </c>
      <c r="L1361" s="5">
        <v>3.6</v>
      </c>
      <c r="M1361" t="str" cm="1">
        <f t="array" ref="M1361">_xlfn.IFS(L1361&lt;=2,"Flop",L1361&lt;=5,"Average",L1361&lt;=7,"Hit",L1361&lt;=9,"Superhit",L1361&gt;9,"BlockBuster")</f>
        <v>Average</v>
      </c>
      <c r="N1361" s="6">
        <v>93569</v>
      </c>
      <c r="O1361" s="6" t="str" cm="1">
        <f t="array" ref="O1361">_xlfn.IFS(N1361&lt;=100000,"Low",N1361&lt;=500000,"Median",N1361&lt;=1500000,"High",N1361&gt;1500000,"Very High")</f>
        <v>Low</v>
      </c>
      <c r="P1361">
        <v>6000000</v>
      </c>
      <c r="Q1361">
        <v>4989559</v>
      </c>
      <c r="R1361">
        <f t="shared" si="212"/>
        <v>-1010441</v>
      </c>
      <c r="S1361" t="str">
        <f t="shared" si="213"/>
        <v>Loss</v>
      </c>
      <c r="T1361" s="1">
        <v>37799</v>
      </c>
      <c r="U1361" t="s">
        <v>3408</v>
      </c>
      <c r="V1361" s="14">
        <v>37799</v>
      </c>
      <c r="W1361" t="str">
        <f t="shared" si="214"/>
        <v>June</v>
      </c>
      <c r="X1361" s="4" t="str">
        <f t="shared" si="215"/>
        <v>2003</v>
      </c>
      <c r="Y1361" s="6">
        <f t="shared" si="216"/>
        <v>2003</v>
      </c>
      <c r="Z1361" s="4" t="str">
        <f t="shared" si="217"/>
        <v>27</v>
      </c>
      <c r="AA1361" s="6">
        <f t="shared" si="218"/>
        <v>27</v>
      </c>
      <c r="AB1361" t="str">
        <f t="shared" si="219"/>
        <v>Friday</v>
      </c>
    </row>
    <row r="1362" spans="1:28" x14ac:dyDescent="0.25">
      <c r="A1362" s="3" t="s">
        <v>3409</v>
      </c>
      <c r="B1362" t="s">
        <v>3410</v>
      </c>
      <c r="C1362" s="3" t="s">
        <v>3410</v>
      </c>
      <c r="D1362" s="6">
        <v>0</v>
      </c>
      <c r="E1362" s="6">
        <v>108</v>
      </c>
      <c r="F1362" s="6">
        <f t="shared" si="210"/>
        <v>1</v>
      </c>
      <c r="G1362" s="6">
        <f t="shared" si="211"/>
        <v>48</v>
      </c>
      <c r="H1362" s="6" t="str" cm="1">
        <f t="array" ref="H1362">_xlfn.IFS(E1362&lt;=80,"Series",E1362&lt;=120,"TV Movie",E1362&gt;120,"Long Movie")</f>
        <v>TV Movie</v>
      </c>
      <c r="I1362" t="s">
        <v>145</v>
      </c>
      <c r="J1362" t="s">
        <v>8166</v>
      </c>
      <c r="K1362" t="s">
        <v>3857</v>
      </c>
      <c r="L1362" s="5">
        <v>6.6</v>
      </c>
      <c r="M1362" t="str" cm="1">
        <f t="array" ref="M1362">_xlfn.IFS(L1362&lt;=2,"Flop",L1362&lt;=5,"Average",L1362&lt;=7,"Hit",L1362&lt;=9,"Superhit",L1362&gt;9,"BlockBuster")</f>
        <v>Hit</v>
      </c>
      <c r="N1362" s="6">
        <v>273209</v>
      </c>
      <c r="O1362" s="6" t="str" cm="1">
        <f t="array" ref="O1362">_xlfn.IFS(N1362&lt;=100000,"Low",N1362&lt;=500000,"Median",N1362&lt;=1500000,"High",N1362&gt;1500000,"Very High")</f>
        <v>Median</v>
      </c>
      <c r="P1362">
        <v>60000000</v>
      </c>
      <c r="Q1362">
        <v>256697520</v>
      </c>
      <c r="R1362">
        <f t="shared" si="212"/>
        <v>196697520</v>
      </c>
      <c r="S1362" t="str">
        <f t="shared" si="213"/>
        <v>Profit</v>
      </c>
      <c r="T1362" s="1">
        <v>38194</v>
      </c>
      <c r="U1362" t="s">
        <v>2307</v>
      </c>
      <c r="V1362" s="14">
        <v>38194</v>
      </c>
      <c r="W1362" t="str">
        <f t="shared" si="214"/>
        <v>July</v>
      </c>
      <c r="X1362" s="4" t="str">
        <f t="shared" si="215"/>
        <v>2004</v>
      </c>
      <c r="Y1362" s="6">
        <f t="shared" si="216"/>
        <v>2004</v>
      </c>
      <c r="Z1362" s="4" t="str">
        <f t="shared" si="217"/>
        <v>26</v>
      </c>
      <c r="AA1362" s="6">
        <f t="shared" si="218"/>
        <v>26</v>
      </c>
      <c r="AB1362" t="str">
        <f t="shared" si="219"/>
        <v>Monday</v>
      </c>
    </row>
    <row r="1363" spans="1:28" x14ac:dyDescent="0.25">
      <c r="A1363" s="3" t="s">
        <v>3411</v>
      </c>
      <c r="B1363" t="s">
        <v>3412</v>
      </c>
      <c r="C1363" s="3" t="s">
        <v>3412</v>
      </c>
      <c r="D1363" s="6">
        <v>0</v>
      </c>
      <c r="E1363" s="6">
        <v>123</v>
      </c>
      <c r="F1363" s="6">
        <f t="shared" si="210"/>
        <v>2</v>
      </c>
      <c r="G1363" s="6">
        <f t="shared" si="211"/>
        <v>3</v>
      </c>
      <c r="H1363" s="6" t="str" cm="1">
        <f t="array" ref="H1363">_xlfn.IFS(E1363&lt;=80,"Series",E1363&lt;=120,"TV Movie",E1363&gt;120,"Long Movie")</f>
        <v>Long Movie</v>
      </c>
      <c r="I1363" t="s">
        <v>132</v>
      </c>
      <c r="J1363" t="s">
        <v>145</v>
      </c>
      <c r="K1363" t="s">
        <v>8157</v>
      </c>
      <c r="L1363" s="5">
        <v>6.3</v>
      </c>
      <c r="M1363" t="str" cm="1">
        <f t="array" ref="M1363">_xlfn.IFS(L1363&lt;=2,"Flop",L1363&lt;=5,"Average",L1363&lt;=7,"Hit",L1363&lt;=9,"Superhit",L1363&gt;9,"BlockBuster")</f>
        <v>Hit</v>
      </c>
      <c r="N1363" s="6">
        <v>72054</v>
      </c>
      <c r="O1363" s="6" t="str" cm="1">
        <f t="array" ref="O1363">_xlfn.IFS(N1363&lt;=100000,"Low",N1363&lt;=500000,"Median",N1363&lt;=1500000,"High",N1363&gt;1500000,"Very High")</f>
        <v>Low</v>
      </c>
      <c r="P1363">
        <v>45000000</v>
      </c>
      <c r="Q1363">
        <v>52164016</v>
      </c>
      <c r="R1363">
        <f t="shared" si="212"/>
        <v>7164016</v>
      </c>
      <c r="S1363" t="str">
        <f t="shared" si="213"/>
        <v>Profit</v>
      </c>
      <c r="T1363" s="1">
        <v>38599</v>
      </c>
      <c r="U1363" t="s">
        <v>1612</v>
      </c>
      <c r="V1363" s="14">
        <v>38599</v>
      </c>
      <c r="W1363" t="str">
        <f t="shared" si="214"/>
        <v>September</v>
      </c>
      <c r="X1363" s="4" t="str">
        <f t="shared" si="215"/>
        <v>2005</v>
      </c>
      <c r="Y1363" s="6">
        <f t="shared" si="216"/>
        <v>2005</v>
      </c>
      <c r="Z1363" s="4" t="str">
        <f t="shared" si="217"/>
        <v>4</v>
      </c>
      <c r="AA1363" s="6">
        <f t="shared" si="218"/>
        <v>4</v>
      </c>
      <c r="AB1363" t="str">
        <f t="shared" si="219"/>
        <v>Sunday</v>
      </c>
    </row>
    <row r="1364" spans="1:28" x14ac:dyDescent="0.25">
      <c r="A1364" s="3" t="s">
        <v>3413</v>
      </c>
      <c r="B1364" t="s">
        <v>3414</v>
      </c>
      <c r="C1364" s="3" t="s">
        <v>3414</v>
      </c>
      <c r="D1364" s="6">
        <v>0</v>
      </c>
      <c r="E1364" s="6">
        <v>135</v>
      </c>
      <c r="F1364" s="6">
        <f t="shared" si="210"/>
        <v>2</v>
      </c>
      <c r="G1364" s="6">
        <f t="shared" si="211"/>
        <v>15</v>
      </c>
      <c r="H1364" s="6" t="str" cm="1">
        <f t="array" ref="H1364">_xlfn.IFS(E1364&lt;=80,"Series",E1364&lt;=120,"TV Movie",E1364&gt;120,"Long Movie")</f>
        <v>Long Movie</v>
      </c>
      <c r="I1364" t="s">
        <v>8160</v>
      </c>
      <c r="J1364" t="s">
        <v>145</v>
      </c>
      <c r="K1364" t="s">
        <v>8165</v>
      </c>
      <c r="L1364" s="5">
        <v>6.8</v>
      </c>
      <c r="M1364" t="str" cm="1">
        <f t="array" ref="M1364">_xlfn.IFS(L1364&lt;=2,"Flop",L1364&lt;=5,"Average",L1364&lt;=7,"Hit",L1364&lt;=9,"Superhit",L1364&gt;9,"BlockBuster")</f>
        <v>Hit</v>
      </c>
      <c r="N1364" s="6">
        <v>60488</v>
      </c>
      <c r="O1364" s="6" t="str" cm="1">
        <f t="array" ref="O1364">_xlfn.IFS(N1364&lt;=100000,"Low",N1364&lt;=500000,"Median",N1364&lt;=1500000,"High",N1364&gt;1500000,"Very High")</f>
        <v>Low</v>
      </c>
      <c r="P1364">
        <v>20000000</v>
      </c>
      <c r="Q1364">
        <v>11792542</v>
      </c>
      <c r="R1364">
        <f t="shared" si="212"/>
        <v>-8207458</v>
      </c>
      <c r="S1364" t="str">
        <f t="shared" si="213"/>
        <v>Loss</v>
      </c>
      <c r="T1364" s="2">
        <v>39326</v>
      </c>
      <c r="U1364" t="s">
        <v>3415</v>
      </c>
      <c r="V1364" s="14">
        <v>39326</v>
      </c>
      <c r="W1364" t="str">
        <f t="shared" si="214"/>
        <v>September</v>
      </c>
      <c r="X1364" s="4" t="str">
        <f t="shared" si="215"/>
        <v>2007</v>
      </c>
      <c r="Y1364" s="6">
        <f t="shared" si="216"/>
        <v>2007</v>
      </c>
      <c r="Z1364" s="4" t="str">
        <f t="shared" si="217"/>
        <v>1</v>
      </c>
      <c r="AA1364" s="6">
        <f t="shared" si="218"/>
        <v>1</v>
      </c>
      <c r="AB1364" t="str">
        <f t="shared" si="219"/>
        <v>Saturday</v>
      </c>
    </row>
    <row r="1365" spans="1:28" x14ac:dyDescent="0.25">
      <c r="A1365" s="3" t="s">
        <v>3416</v>
      </c>
      <c r="B1365" t="s">
        <v>3417</v>
      </c>
      <c r="C1365" s="3" t="s">
        <v>3417</v>
      </c>
      <c r="D1365" s="6">
        <v>0</v>
      </c>
      <c r="E1365" s="6">
        <v>131</v>
      </c>
      <c r="F1365" s="6">
        <f t="shared" si="210"/>
        <v>2</v>
      </c>
      <c r="G1365" s="6">
        <f t="shared" si="211"/>
        <v>11</v>
      </c>
      <c r="H1365" s="6" t="str" cm="1">
        <f t="array" ref="H1365">_xlfn.IFS(E1365&lt;=80,"Series",E1365&lt;=120,"TV Movie",E1365&gt;120,"Long Movie")</f>
        <v>Long Movie</v>
      </c>
      <c r="I1365" t="s">
        <v>5529</v>
      </c>
      <c r="J1365" t="s">
        <v>8158</v>
      </c>
      <c r="K1365" t="s">
        <v>8166</v>
      </c>
      <c r="L1365" s="5">
        <v>6.9</v>
      </c>
      <c r="M1365" t="str" cm="1">
        <f t="array" ref="M1365">_xlfn.IFS(L1365&lt;=2,"Flop",L1365&lt;=5,"Average",L1365&lt;=7,"Hit",L1365&lt;=9,"Superhit",L1365&gt;9,"BlockBuster")</f>
        <v>Hit</v>
      </c>
      <c r="N1365" s="6">
        <v>348437</v>
      </c>
      <c r="O1365" s="6" t="str" cm="1">
        <f t="array" ref="O1365">_xlfn.IFS(N1365&lt;=100000,"Low",N1365&lt;=500000,"Median",N1365&lt;=1500000,"High",N1365&gt;1500000,"Very High")</f>
        <v>Median</v>
      </c>
      <c r="P1365">
        <v>100000000</v>
      </c>
      <c r="Q1365">
        <v>347512318</v>
      </c>
      <c r="R1365">
        <f t="shared" si="212"/>
        <v>247512318</v>
      </c>
      <c r="S1365" t="str">
        <f t="shared" si="213"/>
        <v>Profit</v>
      </c>
      <c r="T1365" s="1">
        <v>38299</v>
      </c>
      <c r="U1365" t="s">
        <v>1188</v>
      </c>
      <c r="V1365" s="14">
        <v>38299</v>
      </c>
      <c r="W1365" t="str">
        <f t="shared" si="214"/>
        <v>November</v>
      </c>
      <c r="X1365" s="4" t="str">
        <f t="shared" si="215"/>
        <v>2004</v>
      </c>
      <c r="Y1365" s="6">
        <f t="shared" si="216"/>
        <v>2004</v>
      </c>
      <c r="Z1365" s="4" t="str">
        <f t="shared" si="217"/>
        <v>8</v>
      </c>
      <c r="AA1365" s="6">
        <f t="shared" si="218"/>
        <v>8</v>
      </c>
      <c r="AB1365" t="str">
        <f t="shared" si="219"/>
        <v>Monday</v>
      </c>
    </row>
    <row r="1366" spans="1:28" x14ac:dyDescent="0.25">
      <c r="A1366" s="3" t="s">
        <v>3418</v>
      </c>
      <c r="B1366" t="s">
        <v>3419</v>
      </c>
      <c r="C1366" s="3" t="s">
        <v>3419</v>
      </c>
      <c r="D1366" s="6">
        <v>0</v>
      </c>
      <c r="E1366" s="6">
        <v>113</v>
      </c>
      <c r="F1366" s="6">
        <f t="shared" si="210"/>
        <v>1</v>
      </c>
      <c r="G1366" s="6">
        <f t="shared" si="211"/>
        <v>53</v>
      </c>
      <c r="H1366" s="6" t="str" cm="1">
        <f t="array" ref="H1366">_xlfn.IFS(E1366&lt;=80,"Series",E1366&lt;=120,"TV Movie",E1366&gt;120,"Long Movie")</f>
        <v>TV Movie</v>
      </c>
      <c r="I1366" t="s">
        <v>132</v>
      </c>
      <c r="J1366" t="s">
        <v>8163</v>
      </c>
      <c r="K1366" t="s">
        <v>8157</v>
      </c>
      <c r="L1366" s="5">
        <v>5.8</v>
      </c>
      <c r="M1366" t="str" cm="1">
        <f t="array" ref="M1366">_xlfn.IFS(L1366&lt;=2,"Flop",L1366&lt;=5,"Average",L1366&lt;=7,"Hit",L1366&lt;=9,"Superhit",L1366&gt;9,"BlockBuster")</f>
        <v>Hit</v>
      </c>
      <c r="N1366" s="6">
        <v>86911</v>
      </c>
      <c r="O1366" s="6" t="str" cm="1">
        <f t="array" ref="O1366">_xlfn.IFS(N1366&lt;=100000,"Low",N1366&lt;=500000,"Median",N1366&lt;=1500000,"High",N1366&gt;1500000,"Very High")</f>
        <v>Low</v>
      </c>
      <c r="P1366">
        <v>40000000</v>
      </c>
      <c r="Q1366">
        <v>134734481</v>
      </c>
      <c r="R1366">
        <f t="shared" si="212"/>
        <v>94734481</v>
      </c>
      <c r="S1366" t="str">
        <f t="shared" si="213"/>
        <v>Profit</v>
      </c>
      <c r="T1366" s="1">
        <v>38206</v>
      </c>
      <c r="U1366" t="s">
        <v>720</v>
      </c>
      <c r="V1366" s="14">
        <v>38206</v>
      </c>
      <c r="W1366" t="str">
        <f t="shared" si="214"/>
        <v>August</v>
      </c>
      <c r="X1366" s="4" t="str">
        <f t="shared" si="215"/>
        <v>2004</v>
      </c>
      <c r="Y1366" s="6">
        <f t="shared" si="216"/>
        <v>2004</v>
      </c>
      <c r="Z1366" s="4" t="str">
        <f t="shared" si="217"/>
        <v>7</v>
      </c>
      <c r="AA1366" s="6">
        <f t="shared" si="218"/>
        <v>7</v>
      </c>
      <c r="AB1366" t="str">
        <f t="shared" si="219"/>
        <v>Saturday</v>
      </c>
    </row>
    <row r="1367" spans="1:28" x14ac:dyDescent="0.25">
      <c r="A1367" s="3" t="s">
        <v>3420</v>
      </c>
      <c r="B1367" t="s">
        <v>3421</v>
      </c>
      <c r="C1367" s="3" t="s">
        <v>3421</v>
      </c>
      <c r="D1367" s="6">
        <v>0</v>
      </c>
      <c r="E1367" s="6">
        <v>120</v>
      </c>
      <c r="F1367" s="6">
        <f t="shared" si="210"/>
        <v>2</v>
      </c>
      <c r="G1367" s="6">
        <f t="shared" si="211"/>
        <v>0</v>
      </c>
      <c r="H1367" s="6" t="str" cm="1">
        <f t="array" ref="H1367">_xlfn.IFS(E1367&lt;=80,"Series",E1367&lt;=120,"TV Movie",E1367&gt;120,"Long Movie")</f>
        <v>TV Movie</v>
      </c>
      <c r="I1367" t="s">
        <v>5529</v>
      </c>
      <c r="J1367" t="s">
        <v>8162</v>
      </c>
      <c r="K1367" t="s">
        <v>145</v>
      </c>
      <c r="L1367" s="5">
        <v>7.5</v>
      </c>
      <c r="M1367" t="str" cm="1">
        <f t="array" ref="M1367">_xlfn.IFS(L1367&lt;=2,"Flop",L1367&lt;=5,"Average",L1367&lt;=7,"Hit",L1367&lt;=9,"Superhit",L1367&gt;9,"BlockBuster")</f>
        <v>Superhit</v>
      </c>
      <c r="N1367" s="6">
        <v>424914</v>
      </c>
      <c r="O1367" s="6" t="str" cm="1">
        <f t="array" ref="O1367">_xlfn.IFS(N1367&lt;=100000,"Low",N1367&lt;=500000,"Median",N1367&lt;=1500000,"High",N1367&gt;1500000,"Very High")</f>
        <v>Median</v>
      </c>
      <c r="P1367">
        <v>65000000</v>
      </c>
      <c r="Q1367">
        <v>220239925</v>
      </c>
      <c r="R1367">
        <f t="shared" si="212"/>
        <v>155239925</v>
      </c>
      <c r="S1367" t="str">
        <f t="shared" si="213"/>
        <v>Profit</v>
      </c>
      <c r="T1367" s="1">
        <v>38201</v>
      </c>
      <c r="U1367" t="s">
        <v>651</v>
      </c>
      <c r="V1367" s="14">
        <v>38201</v>
      </c>
      <c r="W1367" t="str">
        <f t="shared" si="214"/>
        <v>August</v>
      </c>
      <c r="X1367" s="4" t="str">
        <f t="shared" si="215"/>
        <v>2004</v>
      </c>
      <c r="Y1367" s="6">
        <f t="shared" si="216"/>
        <v>2004</v>
      </c>
      <c r="Z1367" s="4" t="str">
        <f t="shared" si="217"/>
        <v>2</v>
      </c>
      <c r="AA1367" s="6">
        <f t="shared" si="218"/>
        <v>2</v>
      </c>
      <c r="AB1367" t="str">
        <f t="shared" si="219"/>
        <v>Monday</v>
      </c>
    </row>
    <row r="1368" spans="1:28" x14ac:dyDescent="0.25">
      <c r="A1368" s="3" t="s">
        <v>3422</v>
      </c>
      <c r="B1368" t="s">
        <v>3423</v>
      </c>
      <c r="C1368" s="3" t="s">
        <v>3423</v>
      </c>
      <c r="D1368" s="6">
        <v>0</v>
      </c>
      <c r="E1368" s="6">
        <v>88</v>
      </c>
      <c r="F1368" s="6">
        <f t="shared" si="210"/>
        <v>1</v>
      </c>
      <c r="G1368" s="6">
        <f t="shared" si="211"/>
        <v>28</v>
      </c>
      <c r="H1368" s="6" t="str" cm="1">
        <f t="array" ref="H1368">_xlfn.IFS(E1368&lt;=80,"Series",E1368&lt;=120,"TV Movie",E1368&gt;120,"Long Movie")</f>
        <v>TV Movie</v>
      </c>
      <c r="I1368" t="s">
        <v>132</v>
      </c>
      <c r="J1368" t="s">
        <v>145</v>
      </c>
      <c r="K1368" t="s">
        <v>8157</v>
      </c>
      <c r="L1368" s="5">
        <v>5.7</v>
      </c>
      <c r="M1368" t="str" cm="1">
        <f t="array" ref="M1368">_xlfn.IFS(L1368&lt;=2,"Flop",L1368&lt;=5,"Average",L1368&lt;=7,"Hit",L1368&lt;=9,"Superhit",L1368&gt;9,"BlockBuster")</f>
        <v>Hit</v>
      </c>
      <c r="N1368" s="6">
        <v>76731</v>
      </c>
      <c r="O1368" s="6" t="str" cm="1">
        <f t="array" ref="O1368">_xlfn.IFS(N1368&lt;=100000,"Low",N1368&lt;=500000,"Median",N1368&lt;=1500000,"High",N1368&gt;1500000,"Very High")</f>
        <v>Low</v>
      </c>
      <c r="P1368">
        <v>80000000</v>
      </c>
      <c r="Q1368">
        <v>164112721</v>
      </c>
      <c r="R1368">
        <f t="shared" si="212"/>
        <v>84112721</v>
      </c>
      <c r="S1368" t="str">
        <f t="shared" si="213"/>
        <v>Profit</v>
      </c>
      <c r="T1368" s="1">
        <v>39772</v>
      </c>
      <c r="U1368" t="s">
        <v>3424</v>
      </c>
      <c r="V1368" s="14">
        <v>39772</v>
      </c>
      <c r="W1368" t="str">
        <f t="shared" si="214"/>
        <v>November</v>
      </c>
      <c r="X1368" s="4" t="str">
        <f t="shared" si="215"/>
        <v>2008</v>
      </c>
      <c r="Y1368" s="6">
        <f t="shared" si="216"/>
        <v>2008</v>
      </c>
      <c r="Z1368" s="4" t="str">
        <f t="shared" si="217"/>
        <v>20</v>
      </c>
      <c r="AA1368" s="6">
        <f t="shared" si="218"/>
        <v>20</v>
      </c>
      <c r="AB1368" t="str">
        <f t="shared" si="219"/>
        <v>Thursday</v>
      </c>
    </row>
    <row r="1369" spans="1:28" x14ac:dyDescent="0.25">
      <c r="A1369" s="3" t="s">
        <v>3425</v>
      </c>
      <c r="B1369" t="s">
        <v>3426</v>
      </c>
      <c r="C1369" s="3" t="s">
        <v>3426</v>
      </c>
      <c r="D1369" s="6">
        <v>0</v>
      </c>
      <c r="E1369" s="6">
        <v>90</v>
      </c>
      <c r="F1369" s="6">
        <f t="shared" si="210"/>
        <v>1</v>
      </c>
      <c r="G1369" s="6">
        <f t="shared" si="211"/>
        <v>30</v>
      </c>
      <c r="H1369" s="6" t="str" cm="1">
        <f t="array" ref="H1369">_xlfn.IFS(E1369&lt;=80,"Series",E1369&lt;=120,"TV Movie",E1369&gt;120,"Long Movie")</f>
        <v>TV Movie</v>
      </c>
      <c r="I1369" t="s">
        <v>132</v>
      </c>
      <c r="J1369" t="s">
        <v>8162</v>
      </c>
      <c r="K1369" t="s">
        <v>5802</v>
      </c>
      <c r="L1369" s="5">
        <v>6.2</v>
      </c>
      <c r="M1369" t="str" cm="1">
        <f t="array" ref="M1369">_xlfn.IFS(L1369&lt;=2,"Flop",L1369&lt;=5,"Average",L1369&lt;=7,"Hit",L1369&lt;=9,"Superhit",L1369&gt;9,"BlockBuster")</f>
        <v>Hit</v>
      </c>
      <c r="N1369" s="6">
        <v>151625</v>
      </c>
      <c r="O1369" s="6" t="str" cm="1">
        <f t="array" ref="O1369">_xlfn.IFS(N1369&lt;=100000,"Low",N1369&lt;=500000,"Median",N1369&lt;=1500000,"High",N1369&gt;1500000,"Very High")</f>
        <v>Median</v>
      </c>
      <c r="P1369">
        <v>100000000</v>
      </c>
      <c r="Q1369">
        <v>204681899</v>
      </c>
      <c r="R1369">
        <f t="shared" si="212"/>
        <v>104681899</v>
      </c>
      <c r="S1369" t="str">
        <f t="shared" si="213"/>
        <v>Profit</v>
      </c>
      <c r="T1369" s="1">
        <v>38707</v>
      </c>
      <c r="U1369" t="s">
        <v>2342</v>
      </c>
      <c r="V1369" s="14">
        <v>38707</v>
      </c>
      <c r="W1369" t="str">
        <f t="shared" si="214"/>
        <v>December</v>
      </c>
      <c r="X1369" s="4" t="str">
        <f t="shared" si="215"/>
        <v>2005</v>
      </c>
      <c r="Y1369" s="6">
        <f t="shared" si="216"/>
        <v>2005</v>
      </c>
      <c r="Z1369" s="4" t="str">
        <f t="shared" si="217"/>
        <v>21</v>
      </c>
      <c r="AA1369" s="6">
        <f t="shared" si="218"/>
        <v>21</v>
      </c>
      <c r="AB1369" t="str">
        <f t="shared" si="219"/>
        <v>Wednesday</v>
      </c>
    </row>
    <row r="1370" spans="1:28" x14ac:dyDescent="0.25">
      <c r="A1370" s="3" t="s">
        <v>3427</v>
      </c>
      <c r="B1370" t="s">
        <v>3428</v>
      </c>
      <c r="C1370" s="3" t="s">
        <v>3428</v>
      </c>
      <c r="D1370" s="6">
        <v>0</v>
      </c>
      <c r="E1370" s="6">
        <v>124</v>
      </c>
      <c r="F1370" s="6">
        <f t="shared" si="210"/>
        <v>2</v>
      </c>
      <c r="G1370" s="6">
        <f t="shared" si="211"/>
        <v>4</v>
      </c>
      <c r="H1370" s="6" t="str" cm="1">
        <f t="array" ref="H1370">_xlfn.IFS(E1370&lt;=80,"Series",E1370&lt;=120,"TV Movie",E1370&gt;120,"Long Movie")</f>
        <v>Long Movie</v>
      </c>
      <c r="I1370" t="s">
        <v>5529</v>
      </c>
      <c r="J1370" t="s">
        <v>8158</v>
      </c>
      <c r="K1370" t="s">
        <v>8161</v>
      </c>
      <c r="L1370" s="5">
        <v>6.9</v>
      </c>
      <c r="M1370" t="str" cm="1">
        <f t="array" ref="M1370">_xlfn.IFS(L1370&lt;=2,"Flop",L1370&lt;=5,"Average",L1370&lt;=7,"Hit",L1370&lt;=9,"Superhit",L1370&gt;9,"BlockBuster")</f>
        <v>Hit</v>
      </c>
      <c r="N1370" s="6">
        <v>668305</v>
      </c>
      <c r="O1370" s="6" t="str" cm="1">
        <f t="array" ref="O1370">_xlfn.IFS(N1370&lt;=100000,"Low",N1370&lt;=500000,"Median",N1370&lt;=1500000,"High",N1370&gt;1500000,"Very High")</f>
        <v>High</v>
      </c>
      <c r="P1370">
        <v>150000000</v>
      </c>
      <c r="Q1370">
        <v>1671537444</v>
      </c>
      <c r="R1370">
        <f t="shared" si="212"/>
        <v>1521537444</v>
      </c>
      <c r="S1370" t="str">
        <f t="shared" si="213"/>
        <v>Profit</v>
      </c>
      <c r="T1370" s="1">
        <v>42153</v>
      </c>
      <c r="U1370" t="s">
        <v>3429</v>
      </c>
      <c r="V1370" s="14">
        <v>42153</v>
      </c>
      <c r="W1370" t="str">
        <f t="shared" si="214"/>
        <v>May</v>
      </c>
      <c r="X1370" s="4" t="str">
        <f t="shared" si="215"/>
        <v>2015</v>
      </c>
      <c r="Y1370" s="6">
        <f t="shared" si="216"/>
        <v>2015</v>
      </c>
      <c r="Z1370" s="4" t="str">
        <f t="shared" si="217"/>
        <v>29</v>
      </c>
      <c r="AA1370" s="6">
        <f t="shared" si="218"/>
        <v>29</v>
      </c>
      <c r="AB1370" t="str">
        <f t="shared" si="219"/>
        <v>Friday</v>
      </c>
    </row>
    <row r="1371" spans="1:28" x14ac:dyDescent="0.25">
      <c r="A1371" s="3" t="s">
        <v>3430</v>
      </c>
      <c r="B1371" t="s">
        <v>3431</v>
      </c>
      <c r="C1371" s="3" t="s">
        <v>3431</v>
      </c>
      <c r="D1371" s="6">
        <v>0</v>
      </c>
      <c r="E1371" s="6">
        <v>101</v>
      </c>
      <c r="F1371" s="6">
        <f t="shared" si="210"/>
        <v>1</v>
      </c>
      <c r="G1371" s="6">
        <f t="shared" si="211"/>
        <v>41</v>
      </c>
      <c r="H1371" s="6" t="str" cm="1">
        <f t="array" ref="H1371">_xlfn.IFS(E1371&lt;=80,"Series",E1371&lt;=120,"TV Movie",E1371&gt;120,"Long Movie")</f>
        <v>TV Movie</v>
      </c>
      <c r="I1371" t="s">
        <v>132</v>
      </c>
      <c r="J1371" t="s">
        <v>8157</v>
      </c>
      <c r="K1371" t="s">
        <v>5802</v>
      </c>
      <c r="L1371" s="5">
        <v>5.5</v>
      </c>
      <c r="M1371" t="str" cm="1">
        <f t="array" ref="M1371">_xlfn.IFS(L1371&lt;=2,"Flop",L1371&lt;=5,"Average",L1371&lt;=7,"Hit",L1371&lt;=9,"Superhit",L1371&gt;9,"BlockBuster")</f>
        <v>Hit</v>
      </c>
      <c r="N1371" s="6">
        <v>64408</v>
      </c>
      <c r="O1371" s="6" t="str" cm="1">
        <f t="array" ref="O1371">_xlfn.IFS(N1371&lt;=100000,"Low",N1371&lt;=500000,"Median",N1371&lt;=1500000,"High",N1371&gt;1500000,"Very High")</f>
        <v>Low</v>
      </c>
      <c r="P1371">
        <v>43000000</v>
      </c>
      <c r="Q1371">
        <v>155457327</v>
      </c>
      <c r="R1371">
        <f t="shared" si="212"/>
        <v>112457327</v>
      </c>
      <c r="S1371" t="str">
        <f t="shared" si="213"/>
        <v>Profit</v>
      </c>
      <c r="T1371" s="1">
        <v>38477</v>
      </c>
      <c r="U1371" t="s">
        <v>2653</v>
      </c>
      <c r="V1371" s="14">
        <v>38477</v>
      </c>
      <c r="W1371" t="str">
        <f t="shared" si="214"/>
        <v>May</v>
      </c>
      <c r="X1371" s="4" t="str">
        <f t="shared" si="215"/>
        <v>2005</v>
      </c>
      <c r="Y1371" s="6">
        <f t="shared" si="216"/>
        <v>2005</v>
      </c>
      <c r="Z1371" s="4" t="str">
        <f t="shared" si="217"/>
        <v>5</v>
      </c>
      <c r="AA1371" s="6">
        <f t="shared" si="218"/>
        <v>5</v>
      </c>
      <c r="AB1371" t="str">
        <f t="shared" si="219"/>
        <v>Thursday</v>
      </c>
    </row>
    <row r="1372" spans="1:28" x14ac:dyDescent="0.25">
      <c r="A1372" s="3" t="s">
        <v>3432</v>
      </c>
      <c r="B1372" t="s">
        <v>3433</v>
      </c>
      <c r="C1372" s="3" t="s">
        <v>3433</v>
      </c>
      <c r="D1372" s="6">
        <v>0</v>
      </c>
      <c r="E1372" s="6">
        <v>88</v>
      </c>
      <c r="F1372" s="6">
        <f t="shared" si="210"/>
        <v>1</v>
      </c>
      <c r="G1372" s="6">
        <f t="shared" si="211"/>
        <v>28</v>
      </c>
      <c r="H1372" s="6" t="str" cm="1">
        <f t="array" ref="H1372">_xlfn.IFS(E1372&lt;=80,"Series",E1372&lt;=120,"TV Movie",E1372&gt;120,"Long Movie")</f>
        <v>TV Movie</v>
      </c>
      <c r="I1372" t="s">
        <v>5529</v>
      </c>
      <c r="J1372" t="s">
        <v>8161</v>
      </c>
      <c r="K1372" t="s">
        <v>5802</v>
      </c>
      <c r="L1372" s="5">
        <v>4.3</v>
      </c>
      <c r="M1372" t="str" cm="1">
        <f t="array" ref="M1372">_xlfn.IFS(L1372&lt;=2,"Flop",L1372&lt;=5,"Average",L1372&lt;=7,"Hit",L1372&lt;=9,"Superhit",L1372&gt;9,"BlockBuster")</f>
        <v>Average</v>
      </c>
      <c r="N1372" s="6">
        <v>83498</v>
      </c>
      <c r="O1372" s="6" t="str" cm="1">
        <f t="array" ref="O1372">_xlfn.IFS(N1372&lt;=100000,"Low",N1372&lt;=500000,"Median",N1372&lt;=1500000,"High",N1372&gt;1500000,"Very High")</f>
        <v>Low</v>
      </c>
      <c r="P1372">
        <v>30000000</v>
      </c>
      <c r="Q1372">
        <v>31070211</v>
      </c>
      <c r="R1372">
        <f t="shared" si="212"/>
        <v>1070211</v>
      </c>
      <c r="S1372" t="str">
        <f t="shared" si="213"/>
        <v>Profit</v>
      </c>
      <c r="T1372" s="1">
        <v>38779</v>
      </c>
      <c r="U1372" t="s">
        <v>2568</v>
      </c>
      <c r="V1372" s="14">
        <v>38779</v>
      </c>
      <c r="W1372" t="str">
        <f t="shared" si="214"/>
        <v>March</v>
      </c>
      <c r="X1372" s="4" t="str">
        <f t="shared" si="215"/>
        <v>2006</v>
      </c>
      <c r="Y1372" s="6">
        <f t="shared" si="216"/>
        <v>2006</v>
      </c>
      <c r="Z1372" s="4" t="str">
        <f t="shared" si="217"/>
        <v>3</v>
      </c>
      <c r="AA1372" s="6">
        <f t="shared" si="218"/>
        <v>3</v>
      </c>
      <c r="AB1372" t="str">
        <f t="shared" si="219"/>
        <v>Friday</v>
      </c>
    </row>
    <row r="1373" spans="1:28" x14ac:dyDescent="0.25">
      <c r="A1373" s="3" t="s">
        <v>3434</v>
      </c>
      <c r="B1373" t="s">
        <v>3435</v>
      </c>
      <c r="C1373" s="3" t="s">
        <v>3436</v>
      </c>
      <c r="D1373" s="6">
        <v>0</v>
      </c>
      <c r="E1373" s="6">
        <v>101</v>
      </c>
      <c r="F1373" s="6">
        <f t="shared" si="210"/>
        <v>1</v>
      </c>
      <c r="G1373" s="6">
        <f t="shared" si="211"/>
        <v>41</v>
      </c>
      <c r="H1373" s="6" t="str" cm="1">
        <f t="array" ref="H1373">_xlfn.IFS(E1373&lt;=80,"Series",E1373&lt;=120,"TV Movie",E1373&gt;120,"Long Movie")</f>
        <v>TV Movie</v>
      </c>
      <c r="I1373" t="s">
        <v>5529</v>
      </c>
      <c r="J1373" t="s">
        <v>8158</v>
      </c>
      <c r="K1373" t="s">
        <v>83</v>
      </c>
      <c r="L1373" s="5">
        <v>5.7</v>
      </c>
      <c r="M1373" t="str" cm="1">
        <f t="array" ref="M1373">_xlfn.IFS(L1373&lt;=2,"Flop",L1373&lt;=5,"Average",L1373&lt;=7,"Hit",L1373&lt;=9,"Superhit",L1373&gt;9,"BlockBuster")</f>
        <v>Hit</v>
      </c>
      <c r="N1373" s="6">
        <v>208765</v>
      </c>
      <c r="O1373" s="6" t="str" cm="1">
        <f t="array" ref="O1373">_xlfn.IFS(N1373&lt;=100000,"Low",N1373&lt;=500000,"Median",N1373&lt;=1500000,"High",N1373&gt;1500000,"Very High")</f>
        <v>Median</v>
      </c>
      <c r="P1373">
        <v>60000000</v>
      </c>
      <c r="Q1373">
        <v>177427090</v>
      </c>
      <c r="R1373">
        <f t="shared" si="212"/>
        <v>117427090</v>
      </c>
      <c r="S1373" t="str">
        <f t="shared" si="213"/>
        <v>Profit</v>
      </c>
      <c r="T1373" s="1">
        <v>38211</v>
      </c>
      <c r="U1373" t="s">
        <v>1500</v>
      </c>
      <c r="V1373" s="14">
        <v>38211</v>
      </c>
      <c r="W1373" t="str">
        <f t="shared" si="214"/>
        <v>August</v>
      </c>
      <c r="X1373" s="4" t="str">
        <f t="shared" si="215"/>
        <v>2004</v>
      </c>
      <c r="Y1373" s="6">
        <f t="shared" si="216"/>
        <v>2004</v>
      </c>
      <c r="Z1373" s="4" t="str">
        <f t="shared" si="217"/>
        <v>12</v>
      </c>
      <c r="AA1373" s="6">
        <f t="shared" si="218"/>
        <v>12</v>
      </c>
      <c r="AB1373" t="str">
        <f t="shared" si="219"/>
        <v>Thursday</v>
      </c>
    </row>
    <row r="1374" spans="1:28" x14ac:dyDescent="0.25">
      <c r="A1374" s="3" t="s">
        <v>3437</v>
      </c>
      <c r="B1374" t="s">
        <v>3438</v>
      </c>
      <c r="C1374" s="3" t="s">
        <v>3438</v>
      </c>
      <c r="D1374" s="6">
        <v>0</v>
      </c>
      <c r="E1374" s="6">
        <v>131</v>
      </c>
      <c r="F1374" s="6">
        <f t="shared" si="210"/>
        <v>2</v>
      </c>
      <c r="G1374" s="6">
        <f t="shared" si="211"/>
        <v>11</v>
      </c>
      <c r="H1374" s="6" t="str" cm="1">
        <f t="array" ref="H1374">_xlfn.IFS(E1374&lt;=80,"Series",E1374&lt;=120,"TV Movie",E1374&gt;120,"Long Movie")</f>
        <v>Long Movie</v>
      </c>
      <c r="I1374" t="s">
        <v>132</v>
      </c>
      <c r="J1374" t="s">
        <v>145</v>
      </c>
      <c r="K1374" t="s">
        <v>8157</v>
      </c>
      <c r="L1374" s="5">
        <v>6.4</v>
      </c>
      <c r="M1374" t="str" cm="1">
        <f t="array" ref="M1374">_xlfn.IFS(L1374&lt;=2,"Flop",L1374&lt;=5,"Average",L1374&lt;=7,"Hit",L1374&lt;=9,"Superhit",L1374&gt;9,"BlockBuster")</f>
        <v>Hit</v>
      </c>
      <c r="N1374" s="6">
        <v>87653</v>
      </c>
      <c r="O1374" s="6" t="str" cm="1">
        <f t="array" ref="O1374">_xlfn.IFS(N1374&lt;=100000,"Low",N1374&lt;=500000,"Median",N1374&lt;=1500000,"High",N1374&gt;1500000,"Very High")</f>
        <v>Low</v>
      </c>
      <c r="P1374">
        <v>80000000</v>
      </c>
      <c r="Q1374">
        <v>55470154</v>
      </c>
      <c r="R1374">
        <f t="shared" si="212"/>
        <v>-24529846</v>
      </c>
      <c r="S1374" t="str">
        <f t="shared" si="213"/>
        <v>Loss</v>
      </c>
      <c r="T1374" s="1">
        <v>38338</v>
      </c>
      <c r="U1374" t="s">
        <v>435</v>
      </c>
      <c r="V1374" s="14">
        <v>38338</v>
      </c>
      <c r="W1374" t="str">
        <f t="shared" si="214"/>
        <v>December</v>
      </c>
      <c r="X1374" s="4" t="str">
        <f t="shared" si="215"/>
        <v>2004</v>
      </c>
      <c r="Y1374" s="6">
        <f t="shared" si="216"/>
        <v>2004</v>
      </c>
      <c r="Z1374" s="4" t="str">
        <f t="shared" si="217"/>
        <v>17</v>
      </c>
      <c r="AA1374" s="6">
        <f t="shared" si="218"/>
        <v>17</v>
      </c>
      <c r="AB1374" t="str">
        <f t="shared" si="219"/>
        <v>Friday</v>
      </c>
    </row>
    <row r="1375" spans="1:28" x14ac:dyDescent="0.25">
      <c r="A1375" s="3" t="s">
        <v>3439</v>
      </c>
      <c r="B1375" t="s">
        <v>3440</v>
      </c>
      <c r="C1375" s="3" t="s">
        <v>3440</v>
      </c>
      <c r="D1375" s="6">
        <v>0</v>
      </c>
      <c r="E1375" s="6">
        <v>99</v>
      </c>
      <c r="F1375" s="6">
        <f t="shared" si="210"/>
        <v>1</v>
      </c>
      <c r="G1375" s="6">
        <f t="shared" si="211"/>
        <v>39</v>
      </c>
      <c r="H1375" s="6" t="str" cm="1">
        <f t="array" ref="H1375">_xlfn.IFS(E1375&lt;=80,"Series",E1375&lt;=120,"TV Movie",E1375&gt;120,"Long Movie")</f>
        <v>TV Movie</v>
      </c>
      <c r="I1375" t="s">
        <v>145</v>
      </c>
      <c r="J1375" t="s">
        <v>8166</v>
      </c>
      <c r="K1375" t="s">
        <v>3857</v>
      </c>
      <c r="L1375" s="5">
        <v>6.7</v>
      </c>
      <c r="M1375" t="str" cm="1">
        <f t="array" ref="M1375">_xlfn.IFS(L1375&lt;=2,"Flop",L1375&lt;=5,"Average",L1375&lt;=7,"Hit",L1375&lt;=9,"Superhit",L1375&gt;9,"BlockBuster")</f>
        <v>Hit</v>
      </c>
      <c r="N1375" s="6">
        <v>84180</v>
      </c>
      <c r="O1375" s="6" t="str" cm="1">
        <f t="array" ref="O1375">_xlfn.IFS(N1375&lt;=100000,"Low",N1375&lt;=500000,"Median",N1375&lt;=1500000,"High",N1375&gt;1500000,"Very High")</f>
        <v>Low</v>
      </c>
      <c r="P1375">
        <v>50000000</v>
      </c>
      <c r="Q1375">
        <v>8483797</v>
      </c>
      <c r="R1375">
        <f t="shared" si="212"/>
        <v>-41516203</v>
      </c>
      <c r="S1375" t="str">
        <f t="shared" si="213"/>
        <v>Loss</v>
      </c>
      <c r="T1375" s="1">
        <v>38619</v>
      </c>
      <c r="U1375" t="s">
        <v>2862</v>
      </c>
      <c r="V1375" s="14">
        <v>38619</v>
      </c>
      <c r="W1375" t="str">
        <f t="shared" si="214"/>
        <v>September</v>
      </c>
      <c r="X1375" s="4" t="str">
        <f t="shared" si="215"/>
        <v>2005</v>
      </c>
      <c r="Y1375" s="6">
        <f t="shared" si="216"/>
        <v>2005</v>
      </c>
      <c r="Z1375" s="4" t="str">
        <f t="shared" si="217"/>
        <v>24</v>
      </c>
      <c r="AA1375" s="6">
        <f t="shared" si="218"/>
        <v>24</v>
      </c>
      <c r="AB1375" t="str">
        <f t="shared" si="219"/>
        <v>Saturday</v>
      </c>
    </row>
    <row r="1376" spans="1:28" x14ac:dyDescent="0.25">
      <c r="A1376" s="3" t="s">
        <v>3441</v>
      </c>
      <c r="B1376" t="s">
        <v>3442</v>
      </c>
      <c r="C1376" s="3" t="s">
        <v>3442</v>
      </c>
      <c r="D1376" s="6">
        <v>0</v>
      </c>
      <c r="E1376" s="6">
        <v>81</v>
      </c>
      <c r="F1376" s="6">
        <f t="shared" si="210"/>
        <v>1</v>
      </c>
      <c r="G1376" s="6">
        <f t="shared" si="211"/>
        <v>21</v>
      </c>
      <c r="H1376" s="6" t="str" cm="1">
        <f t="array" ref="H1376">_xlfn.IFS(E1376&lt;=80,"Series",E1376&lt;=120,"TV Movie",E1376&gt;120,"Long Movie")</f>
        <v>TV Movie</v>
      </c>
      <c r="I1376" t="s">
        <v>8158</v>
      </c>
      <c r="J1376" t="s">
        <v>8159</v>
      </c>
      <c r="K1376" t="s">
        <v>132</v>
      </c>
      <c r="L1376" s="5">
        <v>5.7</v>
      </c>
      <c r="M1376" t="str" cm="1">
        <f t="array" ref="M1376">_xlfn.IFS(L1376&lt;=2,"Flop",L1376&lt;=5,"Average",L1376&lt;=7,"Hit",L1376&lt;=9,"Superhit",L1376&gt;9,"BlockBuster")</f>
        <v>Hit</v>
      </c>
      <c r="N1376" s="6">
        <v>98597</v>
      </c>
      <c r="O1376" s="6" t="str" cm="1">
        <f t="array" ref="O1376">_xlfn.IFS(N1376&lt;=100000,"Low",N1376&lt;=500000,"Median",N1376&lt;=1500000,"High",N1376&gt;1500000,"Very High")</f>
        <v>Low</v>
      </c>
      <c r="P1376">
        <v>150000000</v>
      </c>
      <c r="Q1376">
        <v>314432837</v>
      </c>
      <c r="R1376">
        <f t="shared" si="212"/>
        <v>164432837</v>
      </c>
      <c r="S1376" t="str">
        <f t="shared" si="213"/>
        <v>Profit</v>
      </c>
      <c r="T1376" s="1">
        <v>38631</v>
      </c>
      <c r="U1376" t="s">
        <v>2026</v>
      </c>
      <c r="V1376" s="14">
        <v>38631</v>
      </c>
      <c r="W1376" t="str">
        <f t="shared" si="214"/>
        <v>October</v>
      </c>
      <c r="X1376" s="4" t="str">
        <f t="shared" si="215"/>
        <v>2005</v>
      </c>
      <c r="Y1376" s="6">
        <f t="shared" si="216"/>
        <v>2005</v>
      </c>
      <c r="Z1376" s="4" t="str">
        <f t="shared" si="217"/>
        <v>6</v>
      </c>
      <c r="AA1376" s="6">
        <f t="shared" si="218"/>
        <v>6</v>
      </c>
      <c r="AB1376" t="str">
        <f t="shared" si="219"/>
        <v>Thursday</v>
      </c>
    </row>
    <row r="1377" spans="1:28" x14ac:dyDescent="0.25">
      <c r="A1377" s="3" t="s">
        <v>3443</v>
      </c>
      <c r="B1377" t="s">
        <v>3444</v>
      </c>
      <c r="C1377" s="3" t="s">
        <v>3444</v>
      </c>
      <c r="D1377" s="6">
        <v>0</v>
      </c>
      <c r="E1377" s="6">
        <v>109</v>
      </c>
      <c r="F1377" s="6">
        <f t="shared" si="210"/>
        <v>1</v>
      </c>
      <c r="G1377" s="6">
        <f t="shared" si="211"/>
        <v>49</v>
      </c>
      <c r="H1377" s="6" t="str" cm="1">
        <f t="array" ref="H1377">_xlfn.IFS(E1377&lt;=80,"Series",E1377&lt;=120,"TV Movie",E1377&gt;120,"Long Movie")</f>
        <v>TV Movie</v>
      </c>
      <c r="I1377" t="s">
        <v>8158</v>
      </c>
      <c r="J1377" t="s">
        <v>132</v>
      </c>
      <c r="K1377" t="s">
        <v>8161</v>
      </c>
      <c r="L1377" s="5">
        <v>6.7</v>
      </c>
      <c r="M1377" t="str" cm="1">
        <f t="array" ref="M1377">_xlfn.IFS(L1377&lt;=2,"Flop",L1377&lt;=5,"Average",L1377&lt;=7,"Hit",L1377&lt;=9,"Superhit",L1377&gt;9,"BlockBuster")</f>
        <v>Hit</v>
      </c>
      <c r="N1377" s="6">
        <v>205645</v>
      </c>
      <c r="O1377" s="6" t="str" cm="1">
        <f t="array" ref="O1377">_xlfn.IFS(N1377&lt;=100000,"Low",N1377&lt;=500000,"Median",N1377&lt;=1500000,"High",N1377&gt;1500000,"Very High")</f>
        <v>Median</v>
      </c>
      <c r="P1377">
        <v>50000000</v>
      </c>
      <c r="Q1377">
        <v>104478416</v>
      </c>
      <c r="R1377">
        <f t="shared" si="212"/>
        <v>54478416</v>
      </c>
      <c r="S1377" t="str">
        <f t="shared" si="213"/>
        <v>Profit</v>
      </c>
      <c r="T1377" s="1">
        <v>38462</v>
      </c>
      <c r="U1377" t="s">
        <v>3445</v>
      </c>
      <c r="V1377" s="14">
        <v>38462</v>
      </c>
      <c r="W1377" t="str">
        <f t="shared" si="214"/>
        <v>April</v>
      </c>
      <c r="X1377" s="4" t="str">
        <f t="shared" si="215"/>
        <v>2005</v>
      </c>
      <c r="Y1377" s="6">
        <f t="shared" si="216"/>
        <v>2005</v>
      </c>
      <c r="Z1377" s="4" t="str">
        <f t="shared" si="217"/>
        <v>20</v>
      </c>
      <c r="AA1377" s="6">
        <f t="shared" si="218"/>
        <v>20</v>
      </c>
      <c r="AB1377" t="str">
        <f t="shared" si="219"/>
        <v>Wednesday</v>
      </c>
    </row>
    <row r="1378" spans="1:28" x14ac:dyDescent="0.25">
      <c r="A1378" s="3" t="s">
        <v>3446</v>
      </c>
      <c r="B1378" t="s">
        <v>3447</v>
      </c>
      <c r="C1378" s="3" t="s">
        <v>3447</v>
      </c>
      <c r="D1378" s="6">
        <v>0</v>
      </c>
      <c r="E1378" s="6">
        <v>126</v>
      </c>
      <c r="F1378" s="6">
        <f t="shared" si="210"/>
        <v>2</v>
      </c>
      <c r="G1378" s="6">
        <f t="shared" si="211"/>
        <v>6</v>
      </c>
      <c r="H1378" s="6" t="str" cm="1">
        <f t="array" ref="H1378">_xlfn.IFS(E1378&lt;=80,"Series",E1378&lt;=120,"TV Movie",E1378&gt;120,"Long Movie")</f>
        <v>Long Movie</v>
      </c>
      <c r="I1378" t="s">
        <v>5529</v>
      </c>
      <c r="J1378" t="s">
        <v>8158</v>
      </c>
      <c r="K1378" t="s">
        <v>8161</v>
      </c>
      <c r="L1378" s="5">
        <v>7.9</v>
      </c>
      <c r="M1378" t="str" cm="1">
        <f t="array" ref="M1378">_xlfn.IFS(L1378&lt;=2,"Flop",L1378&lt;=5,"Average",L1378&lt;=7,"Hit",L1378&lt;=9,"Superhit",L1378&gt;9,"BlockBuster")</f>
        <v>Superhit</v>
      </c>
      <c r="N1378" s="6">
        <v>1102742</v>
      </c>
      <c r="O1378" s="6" t="str" cm="1">
        <f t="array" ref="O1378">_xlfn.IFS(N1378&lt;=100000,"Low",N1378&lt;=500000,"Median",N1378&lt;=1500000,"High",N1378&gt;1500000,"Very High")</f>
        <v>High</v>
      </c>
      <c r="P1378">
        <v>140000000</v>
      </c>
      <c r="Q1378">
        <v>585796247</v>
      </c>
      <c r="R1378">
        <f t="shared" si="212"/>
        <v>445796247</v>
      </c>
      <c r="S1378" t="str">
        <f t="shared" si="213"/>
        <v>Profit</v>
      </c>
      <c r="T1378" s="1">
        <v>39552</v>
      </c>
      <c r="U1378" t="s">
        <v>3083</v>
      </c>
      <c r="V1378" s="14">
        <v>39552</v>
      </c>
      <c r="W1378" t="str">
        <f t="shared" si="214"/>
        <v>April</v>
      </c>
      <c r="X1378" s="4" t="str">
        <f t="shared" si="215"/>
        <v>2008</v>
      </c>
      <c r="Y1378" s="6">
        <f t="shared" si="216"/>
        <v>2008</v>
      </c>
      <c r="Z1378" s="4" t="str">
        <f t="shared" si="217"/>
        <v>14</v>
      </c>
      <c r="AA1378" s="6">
        <f t="shared" si="218"/>
        <v>14</v>
      </c>
      <c r="AB1378" t="str">
        <f t="shared" si="219"/>
        <v>Monday</v>
      </c>
    </row>
    <row r="1379" spans="1:28" x14ac:dyDescent="0.25">
      <c r="A1379" s="3" t="s">
        <v>3448</v>
      </c>
      <c r="B1379" t="s">
        <v>3449</v>
      </c>
      <c r="C1379" s="3" t="s">
        <v>3449</v>
      </c>
      <c r="D1379" s="6">
        <v>0</v>
      </c>
      <c r="E1379" s="6">
        <v>108</v>
      </c>
      <c r="F1379" s="6">
        <f t="shared" si="210"/>
        <v>1</v>
      </c>
      <c r="G1379" s="6">
        <f t="shared" si="211"/>
        <v>48</v>
      </c>
      <c r="H1379" s="6" t="str" cm="1">
        <f t="array" ref="H1379">_xlfn.IFS(E1379&lt;=80,"Series",E1379&lt;=120,"TV Movie",E1379&gt;120,"Long Movie")</f>
        <v>TV Movie</v>
      </c>
      <c r="I1379" t="s">
        <v>5529</v>
      </c>
      <c r="J1379" t="s">
        <v>8166</v>
      </c>
      <c r="K1379" t="s">
        <v>3857</v>
      </c>
      <c r="L1379" s="5">
        <v>7.7</v>
      </c>
      <c r="M1379" t="str" cm="1">
        <f t="array" ref="M1379">_xlfn.IFS(L1379&lt;=2,"Flop",L1379&lt;=5,"Average",L1379&lt;=7,"Hit",L1379&lt;=9,"Superhit",L1379&gt;9,"BlockBuster")</f>
        <v>Superhit</v>
      </c>
      <c r="N1379" s="6">
        <v>479999</v>
      </c>
      <c r="O1379" s="6" t="str" cm="1">
        <f t="array" ref="O1379">_xlfn.IFS(N1379&lt;=100000,"Low",N1379&lt;=500000,"Median",N1379&lt;=1500000,"High",N1379&gt;1500000,"Very High")</f>
        <v>Median</v>
      </c>
      <c r="P1379">
        <v>75000000</v>
      </c>
      <c r="Q1379">
        <v>290835269</v>
      </c>
      <c r="R1379">
        <f t="shared" si="212"/>
        <v>215835269</v>
      </c>
      <c r="S1379" t="str">
        <f t="shared" si="213"/>
        <v>Profit</v>
      </c>
      <c r="T1379" s="1">
        <v>38184</v>
      </c>
      <c r="U1379" t="s">
        <v>3450</v>
      </c>
      <c r="V1379" s="14">
        <v>38184</v>
      </c>
      <c r="W1379" t="str">
        <f t="shared" si="214"/>
        <v>July</v>
      </c>
      <c r="X1379" s="4" t="str">
        <f t="shared" si="215"/>
        <v>2004</v>
      </c>
      <c r="Y1379" s="6">
        <f t="shared" si="216"/>
        <v>2004</v>
      </c>
      <c r="Z1379" s="4" t="str">
        <f t="shared" si="217"/>
        <v>16</v>
      </c>
      <c r="AA1379" s="6">
        <f t="shared" si="218"/>
        <v>16</v>
      </c>
      <c r="AB1379" t="str">
        <f t="shared" si="219"/>
        <v>Friday</v>
      </c>
    </row>
    <row r="1380" spans="1:28" x14ac:dyDescent="0.25">
      <c r="A1380" s="3" t="s">
        <v>3451</v>
      </c>
      <c r="B1380" t="s">
        <v>3452</v>
      </c>
      <c r="C1380" s="3" t="s">
        <v>3452</v>
      </c>
      <c r="D1380" s="6">
        <v>0</v>
      </c>
      <c r="E1380" s="6">
        <v>90</v>
      </c>
      <c r="F1380" s="6">
        <f t="shared" si="210"/>
        <v>1</v>
      </c>
      <c r="G1380" s="6">
        <f t="shared" si="211"/>
        <v>30</v>
      </c>
      <c r="H1380" s="6" t="str" cm="1">
        <f t="array" ref="H1380">_xlfn.IFS(E1380&lt;=80,"Series",E1380&lt;=120,"TV Movie",E1380&gt;120,"Long Movie")</f>
        <v>TV Movie</v>
      </c>
      <c r="I1380" t="s">
        <v>132</v>
      </c>
      <c r="J1380" t="s">
        <v>8157</v>
      </c>
      <c r="K1380" t="s">
        <v>5802</v>
      </c>
      <c r="L1380" s="5">
        <v>6.1</v>
      </c>
      <c r="M1380" t="str" cm="1">
        <f t="array" ref="M1380">_xlfn.IFS(L1380&lt;=2,"Flop",L1380&lt;=5,"Average",L1380&lt;=7,"Hit",L1380&lt;=9,"Superhit",L1380&gt;9,"BlockBuster")</f>
        <v>Hit</v>
      </c>
      <c r="N1380" s="6">
        <v>55481</v>
      </c>
      <c r="O1380" s="6" t="str" cm="1">
        <f t="array" ref="O1380">_xlfn.IFS(N1380&lt;=100000,"Low",N1380&lt;=500000,"Median",N1380&lt;=1500000,"High",N1380&gt;1500000,"Very High")</f>
        <v>Low</v>
      </c>
      <c r="P1380">
        <v>15000000</v>
      </c>
      <c r="Q1380">
        <v>47096206</v>
      </c>
      <c r="R1380">
        <f t="shared" si="212"/>
        <v>32096206</v>
      </c>
      <c r="S1380" t="str">
        <f t="shared" si="213"/>
        <v>Profit</v>
      </c>
      <c r="T1380" s="1">
        <v>38379</v>
      </c>
      <c r="U1380" t="s">
        <v>3453</v>
      </c>
      <c r="V1380" s="14">
        <v>38379</v>
      </c>
      <c r="W1380" t="str">
        <f t="shared" si="214"/>
        <v>January</v>
      </c>
      <c r="X1380" s="4" t="str">
        <f t="shared" si="215"/>
        <v>2005</v>
      </c>
      <c r="Y1380" s="6">
        <f t="shared" si="216"/>
        <v>2005</v>
      </c>
      <c r="Z1380" s="4" t="str">
        <f t="shared" si="217"/>
        <v>27</v>
      </c>
      <c r="AA1380" s="6">
        <f t="shared" si="218"/>
        <v>27</v>
      </c>
      <c r="AB1380" t="str">
        <f t="shared" si="219"/>
        <v>Thursday</v>
      </c>
    </row>
    <row r="1381" spans="1:28" x14ac:dyDescent="0.25">
      <c r="A1381" s="3" t="s">
        <v>3454</v>
      </c>
      <c r="B1381" t="s">
        <v>3455</v>
      </c>
      <c r="C1381" s="3" t="s">
        <v>3455</v>
      </c>
      <c r="D1381" s="6">
        <v>0</v>
      </c>
      <c r="E1381" s="6">
        <v>98</v>
      </c>
      <c r="F1381" s="6">
        <f t="shared" si="210"/>
        <v>1</v>
      </c>
      <c r="G1381" s="6">
        <f t="shared" si="211"/>
        <v>38</v>
      </c>
      <c r="H1381" s="6" t="str" cm="1">
        <f t="array" ref="H1381">_xlfn.IFS(E1381&lt;=80,"Series",E1381&lt;=120,"TV Movie",E1381&gt;120,"Long Movie")</f>
        <v>TV Movie</v>
      </c>
      <c r="I1381" t="s">
        <v>5529</v>
      </c>
      <c r="J1381" t="s">
        <v>132</v>
      </c>
      <c r="K1381" t="s">
        <v>5802</v>
      </c>
      <c r="L1381" s="5">
        <v>7.2</v>
      </c>
      <c r="M1381" t="str" cm="1">
        <f t="array" ref="M1381">_xlfn.IFS(L1381&lt;=2,"Flop",L1381&lt;=5,"Average",L1381&lt;=7,"Hit",L1381&lt;=9,"Superhit",L1381&gt;9,"BlockBuster")</f>
        <v>Superhit</v>
      </c>
      <c r="N1381" s="6">
        <v>176264</v>
      </c>
      <c r="O1381" s="6" t="str" cm="1">
        <f t="array" ref="O1381">_xlfn.IFS(N1381&lt;=100000,"Low",N1381&lt;=500000,"Median",N1381&lt;=1500000,"High",N1381&gt;1500000,"Very High")</f>
        <v>Median</v>
      </c>
      <c r="P1381">
        <v>32000000</v>
      </c>
      <c r="Q1381">
        <v>50826898</v>
      </c>
      <c r="R1381">
        <f t="shared" si="212"/>
        <v>18826898</v>
      </c>
      <c r="S1381" t="str">
        <f t="shared" si="213"/>
        <v>Profit</v>
      </c>
      <c r="T1381" s="1">
        <v>38271</v>
      </c>
      <c r="U1381" t="s">
        <v>2236</v>
      </c>
      <c r="V1381" s="14">
        <v>38271</v>
      </c>
      <c r="W1381" t="str">
        <f t="shared" si="214"/>
        <v>October</v>
      </c>
      <c r="X1381" s="4" t="str">
        <f t="shared" si="215"/>
        <v>2004</v>
      </c>
      <c r="Y1381" s="6">
        <f t="shared" si="216"/>
        <v>2004</v>
      </c>
      <c r="Z1381" s="4" t="str">
        <f t="shared" si="217"/>
        <v>11</v>
      </c>
      <c r="AA1381" s="6">
        <f t="shared" si="218"/>
        <v>11</v>
      </c>
      <c r="AB1381" t="str">
        <f t="shared" si="219"/>
        <v>Monday</v>
      </c>
    </row>
    <row r="1382" spans="1:28" x14ac:dyDescent="0.25">
      <c r="A1382" s="3" t="s">
        <v>3456</v>
      </c>
      <c r="B1382" t="s">
        <v>3457</v>
      </c>
      <c r="C1382" s="3" t="s">
        <v>3457</v>
      </c>
      <c r="D1382" s="6">
        <v>0</v>
      </c>
      <c r="E1382" s="6">
        <v>140</v>
      </c>
      <c r="F1382" s="6">
        <f t="shared" si="210"/>
        <v>2</v>
      </c>
      <c r="G1382" s="6">
        <f t="shared" si="211"/>
        <v>20</v>
      </c>
      <c r="H1382" s="6" t="str" cm="1">
        <f t="array" ref="H1382">_xlfn.IFS(E1382&lt;=80,"Series",E1382&lt;=120,"TV Movie",E1382&gt;120,"Long Movie")</f>
        <v>Long Movie</v>
      </c>
      <c r="I1382" t="s">
        <v>5529</v>
      </c>
      <c r="J1382" t="s">
        <v>8162</v>
      </c>
      <c r="K1382" t="s">
        <v>145</v>
      </c>
      <c r="L1382" s="5">
        <v>8.1999999999999993</v>
      </c>
      <c r="M1382" t="str" cm="1">
        <f t="array" ref="M1382">_xlfn.IFS(L1382&lt;=2,"Flop",L1382&lt;=5,"Average",L1382&lt;=7,"Hit",L1382&lt;=9,"Superhit",L1382&gt;9,"BlockBuster")</f>
        <v>Superhit</v>
      </c>
      <c r="N1382" s="6">
        <v>1543042</v>
      </c>
      <c r="O1382" s="6" t="str" cm="1">
        <f t="array" ref="O1382">_xlfn.IFS(N1382&lt;=100000,"Low",N1382&lt;=500000,"Median",N1382&lt;=1500000,"High",N1382&gt;1500000,"Very High")</f>
        <v>Very High</v>
      </c>
      <c r="P1382">
        <v>150000000</v>
      </c>
      <c r="Q1382">
        <v>375298946</v>
      </c>
      <c r="R1382">
        <f t="shared" si="212"/>
        <v>225298946</v>
      </c>
      <c r="S1382" t="str">
        <f t="shared" si="213"/>
        <v>Profit</v>
      </c>
      <c r="T1382" s="1">
        <v>38503</v>
      </c>
      <c r="U1382" t="s">
        <v>2229</v>
      </c>
      <c r="V1382" s="14">
        <v>38503</v>
      </c>
      <c r="W1382" t="str">
        <f t="shared" si="214"/>
        <v>May</v>
      </c>
      <c r="X1382" s="4" t="str">
        <f t="shared" si="215"/>
        <v>2005</v>
      </c>
      <c r="Y1382" s="6">
        <f t="shared" si="216"/>
        <v>2005</v>
      </c>
      <c r="Z1382" s="4" t="str">
        <f t="shared" si="217"/>
        <v>31</v>
      </c>
      <c r="AA1382" s="6">
        <f t="shared" si="218"/>
        <v>31</v>
      </c>
      <c r="AB1382" t="str">
        <f t="shared" si="219"/>
        <v>Tuesday</v>
      </c>
    </row>
    <row r="1383" spans="1:28" x14ac:dyDescent="0.25">
      <c r="A1383" s="3" t="s">
        <v>3458</v>
      </c>
      <c r="B1383" t="s">
        <v>3459</v>
      </c>
      <c r="C1383" s="3" t="s">
        <v>3459</v>
      </c>
      <c r="D1383" s="6">
        <v>0</v>
      </c>
      <c r="E1383" s="6">
        <v>93</v>
      </c>
      <c r="F1383" s="6">
        <f t="shared" si="210"/>
        <v>1</v>
      </c>
      <c r="G1383" s="6">
        <f t="shared" si="211"/>
        <v>33</v>
      </c>
      <c r="H1383" s="6" t="str" cm="1">
        <f t="array" ref="H1383">_xlfn.IFS(E1383&lt;=80,"Series",E1383&lt;=120,"TV Movie",E1383&gt;120,"Long Movie")</f>
        <v>TV Movie</v>
      </c>
      <c r="I1383" t="s">
        <v>5529</v>
      </c>
      <c r="J1383" t="s">
        <v>8158</v>
      </c>
      <c r="K1383" t="s">
        <v>8163</v>
      </c>
      <c r="L1383" s="5">
        <v>5.8</v>
      </c>
      <c r="M1383" t="str" cm="1">
        <f t="array" ref="M1383">_xlfn.IFS(L1383&lt;=2,"Flop",L1383&lt;=5,"Average",L1383&lt;=7,"Hit",L1383&lt;=9,"Superhit",L1383&gt;9,"BlockBuster")</f>
        <v>Hit</v>
      </c>
      <c r="N1383" s="6">
        <v>129254</v>
      </c>
      <c r="O1383" s="6" t="str" cm="1">
        <f t="array" ref="O1383">_xlfn.IFS(N1383&lt;=100000,"Low",N1383&lt;=500000,"Median",N1383&lt;=1500000,"High",N1383&gt;1500000,"Very High")</f>
        <v>Median</v>
      </c>
      <c r="P1383">
        <v>60000000</v>
      </c>
      <c r="Q1383">
        <v>244232688</v>
      </c>
      <c r="R1383">
        <f t="shared" si="212"/>
        <v>184232688</v>
      </c>
      <c r="S1383" t="str">
        <f t="shared" si="213"/>
        <v>Profit</v>
      </c>
      <c r="T1383" s="1">
        <v>39639</v>
      </c>
      <c r="U1383" t="s">
        <v>3460</v>
      </c>
      <c r="V1383" s="14">
        <v>39639</v>
      </c>
      <c r="W1383" t="str">
        <f t="shared" si="214"/>
        <v>July</v>
      </c>
      <c r="X1383" s="4" t="str">
        <f t="shared" si="215"/>
        <v>2008</v>
      </c>
      <c r="Y1383" s="6">
        <f t="shared" si="216"/>
        <v>2008</v>
      </c>
      <c r="Z1383" s="4" t="str">
        <f t="shared" si="217"/>
        <v>10</v>
      </c>
      <c r="AA1383" s="6">
        <f t="shared" si="218"/>
        <v>10</v>
      </c>
      <c r="AB1383" t="str">
        <f t="shared" si="219"/>
        <v>Thursday</v>
      </c>
    </row>
    <row r="1384" spans="1:28" x14ac:dyDescent="0.25">
      <c r="A1384" s="3" t="s">
        <v>3461</v>
      </c>
      <c r="B1384" t="s">
        <v>3462</v>
      </c>
      <c r="C1384" s="3" t="s">
        <v>3463</v>
      </c>
      <c r="D1384" s="6">
        <v>0</v>
      </c>
      <c r="E1384" s="6">
        <v>99</v>
      </c>
      <c r="F1384" s="6">
        <f t="shared" si="210"/>
        <v>1</v>
      </c>
      <c r="G1384" s="6">
        <f t="shared" si="211"/>
        <v>39</v>
      </c>
      <c r="H1384" s="6" t="str" cm="1">
        <f t="array" ref="H1384">_xlfn.IFS(E1384&lt;=80,"Series",E1384&lt;=120,"TV Movie",E1384&gt;120,"Long Movie")</f>
        <v>TV Movie</v>
      </c>
      <c r="I1384" t="s">
        <v>5529</v>
      </c>
      <c r="J1384" t="s">
        <v>132</v>
      </c>
      <c r="K1384" t="s">
        <v>8156</v>
      </c>
      <c r="L1384" s="5">
        <v>7.7</v>
      </c>
      <c r="M1384" t="str" cm="1">
        <f t="array" ref="M1384">_xlfn.IFS(L1384&lt;=2,"Flop",L1384&lt;=5,"Average",L1384&lt;=7,"Hit",L1384&lt;=9,"Superhit",L1384&gt;9,"BlockBuster")</f>
        <v>Superhit</v>
      </c>
      <c r="N1384" s="6">
        <v>147824</v>
      </c>
      <c r="O1384" s="6" t="str" cm="1">
        <f t="array" ref="O1384">_xlfn.IFS(N1384&lt;=100000,"Low",N1384&lt;=500000,"Median",N1384&lt;=1500000,"High",N1384&gt;1500000,"Very High")</f>
        <v>Median</v>
      </c>
      <c r="P1384">
        <v>20000000</v>
      </c>
      <c r="Q1384">
        <v>104882445</v>
      </c>
      <c r="R1384">
        <f t="shared" si="212"/>
        <v>84882445</v>
      </c>
      <c r="S1384" t="str">
        <f t="shared" si="213"/>
        <v>Profit</v>
      </c>
      <c r="T1384" s="1">
        <v>38027</v>
      </c>
      <c r="U1384" t="s">
        <v>2870</v>
      </c>
      <c r="V1384" s="14">
        <v>38027</v>
      </c>
      <c r="W1384" t="str">
        <f t="shared" si="214"/>
        <v>February</v>
      </c>
      <c r="X1384" s="4" t="str">
        <f t="shared" si="215"/>
        <v>2004</v>
      </c>
      <c r="Y1384" s="6">
        <f t="shared" si="216"/>
        <v>2004</v>
      </c>
      <c r="Z1384" s="4" t="str">
        <f t="shared" si="217"/>
        <v>10</v>
      </c>
      <c r="AA1384" s="6">
        <f t="shared" si="218"/>
        <v>10</v>
      </c>
      <c r="AB1384" t="str">
        <f t="shared" si="219"/>
        <v>Tuesday</v>
      </c>
    </row>
    <row r="1385" spans="1:28" x14ac:dyDescent="0.25">
      <c r="A1385" s="3" t="s">
        <v>3464</v>
      </c>
      <c r="B1385" t="s">
        <v>3465</v>
      </c>
      <c r="C1385" s="3" t="s">
        <v>3465</v>
      </c>
      <c r="D1385" s="6">
        <v>0</v>
      </c>
      <c r="E1385" s="6">
        <v>103</v>
      </c>
      <c r="F1385" s="6">
        <f t="shared" si="210"/>
        <v>1</v>
      </c>
      <c r="G1385" s="6">
        <f t="shared" si="211"/>
        <v>43</v>
      </c>
      <c r="H1385" s="6" t="str" cm="1">
        <f t="array" ref="H1385">_xlfn.IFS(E1385&lt;=80,"Series",E1385&lt;=120,"TV Movie",E1385&gt;120,"Long Movie")</f>
        <v>TV Movie</v>
      </c>
      <c r="I1385" t="s">
        <v>132</v>
      </c>
      <c r="J1385" t="s">
        <v>8162</v>
      </c>
      <c r="K1385" t="s">
        <v>8166</v>
      </c>
      <c r="L1385" s="5">
        <v>7.5</v>
      </c>
      <c r="M1385" t="str" cm="1">
        <f t="array" ref="M1385">_xlfn.IFS(L1385&lt;=2,"Flop",L1385&lt;=5,"Average",L1385&lt;=7,"Hit",L1385&lt;=9,"Superhit",L1385&gt;9,"BlockBuster")</f>
        <v>Superhit</v>
      </c>
      <c r="N1385" s="6">
        <v>234081</v>
      </c>
      <c r="O1385" s="6" t="str" cm="1">
        <f t="array" ref="O1385">_xlfn.IFS(N1385&lt;=100000,"Low",N1385&lt;=500000,"Median",N1385&lt;=1500000,"High",N1385&gt;1500000,"Very High")</f>
        <v>Median</v>
      </c>
      <c r="P1385">
        <v>15000000</v>
      </c>
      <c r="Q1385">
        <v>15785148</v>
      </c>
      <c r="R1385">
        <f t="shared" si="212"/>
        <v>785148</v>
      </c>
      <c r="S1385" t="str">
        <f t="shared" si="213"/>
        <v>Profit</v>
      </c>
      <c r="T1385" s="1">
        <v>38486</v>
      </c>
      <c r="U1385" t="s">
        <v>3466</v>
      </c>
      <c r="V1385" s="14">
        <v>38486</v>
      </c>
      <c r="W1385" t="str">
        <f t="shared" si="214"/>
        <v>May</v>
      </c>
      <c r="X1385" s="4" t="str">
        <f t="shared" si="215"/>
        <v>2005</v>
      </c>
      <c r="Y1385" s="6">
        <f t="shared" si="216"/>
        <v>2005</v>
      </c>
      <c r="Z1385" s="4" t="str">
        <f t="shared" si="217"/>
        <v>14</v>
      </c>
      <c r="AA1385" s="6">
        <f t="shared" si="218"/>
        <v>14</v>
      </c>
      <c r="AB1385" t="str">
        <f t="shared" si="219"/>
        <v>Saturday</v>
      </c>
    </row>
    <row r="1386" spans="1:28" x14ac:dyDescent="0.25">
      <c r="A1386" s="3" t="s">
        <v>3467</v>
      </c>
      <c r="B1386" t="s">
        <v>219</v>
      </c>
      <c r="C1386" s="3" t="s">
        <v>219</v>
      </c>
      <c r="D1386" s="6">
        <v>0</v>
      </c>
      <c r="E1386" s="6">
        <v>109</v>
      </c>
      <c r="F1386" s="6">
        <f t="shared" si="210"/>
        <v>1</v>
      </c>
      <c r="G1386" s="6">
        <f t="shared" si="211"/>
        <v>49</v>
      </c>
      <c r="H1386" s="6" t="str" cm="1">
        <f t="array" ref="H1386">_xlfn.IFS(E1386&lt;=80,"Series",E1386&lt;=120,"TV Movie",E1386&gt;120,"Long Movie")</f>
        <v>TV Movie</v>
      </c>
      <c r="I1386" t="s">
        <v>83</v>
      </c>
      <c r="J1386" t="s">
        <v>5802</v>
      </c>
      <c r="K1386" t="s">
        <v>5802</v>
      </c>
      <c r="L1386" s="5">
        <v>6</v>
      </c>
      <c r="M1386" t="str" cm="1">
        <f t="array" ref="M1386">_xlfn.IFS(L1386&lt;=2,"Flop",L1386&lt;=5,"Average",L1386&lt;=7,"Hit",L1386&lt;=9,"Superhit",L1386&gt;9,"BlockBuster")</f>
        <v>Hit</v>
      </c>
      <c r="N1386" s="6">
        <v>129060</v>
      </c>
      <c r="O1386" s="6" t="str" cm="1">
        <f t="array" ref="O1386">_xlfn.IFS(N1386&lt;=100000,"Low",N1386&lt;=500000,"Median",N1386&lt;=1500000,"High",N1386&gt;1500000,"Very High")</f>
        <v>Median</v>
      </c>
      <c r="P1386">
        <v>15000000</v>
      </c>
      <c r="Q1386">
        <v>80460948</v>
      </c>
      <c r="R1386">
        <f t="shared" si="212"/>
        <v>65460948</v>
      </c>
      <c r="S1386" t="str">
        <f t="shared" si="213"/>
        <v>Profit</v>
      </c>
      <c r="T1386" s="1">
        <v>39325</v>
      </c>
      <c r="U1386" t="s">
        <v>2669</v>
      </c>
      <c r="V1386" s="14">
        <v>39325</v>
      </c>
      <c r="W1386" t="str">
        <f t="shared" si="214"/>
        <v>August</v>
      </c>
      <c r="X1386" s="4" t="str">
        <f t="shared" si="215"/>
        <v>2007</v>
      </c>
      <c r="Y1386" s="6">
        <f t="shared" si="216"/>
        <v>2007</v>
      </c>
      <c r="Z1386" s="4" t="str">
        <f t="shared" si="217"/>
        <v>31</v>
      </c>
      <c r="AA1386" s="6">
        <f t="shared" si="218"/>
        <v>31</v>
      </c>
      <c r="AB1386" t="str">
        <f t="shared" si="219"/>
        <v>Friday</v>
      </c>
    </row>
    <row r="1387" spans="1:28" x14ac:dyDescent="0.25">
      <c r="A1387" s="3" t="s">
        <v>3468</v>
      </c>
      <c r="B1387" t="s">
        <v>3469</v>
      </c>
      <c r="C1387" s="3" t="s">
        <v>3469</v>
      </c>
      <c r="D1387" s="6">
        <v>0</v>
      </c>
      <c r="E1387" s="6">
        <v>138</v>
      </c>
      <c r="F1387" s="6">
        <f t="shared" si="210"/>
        <v>2</v>
      </c>
      <c r="G1387" s="6">
        <f t="shared" si="211"/>
        <v>18</v>
      </c>
      <c r="H1387" s="6" t="str" cm="1">
        <f t="array" ref="H1387">_xlfn.IFS(E1387&lt;=80,"Series",E1387&lt;=120,"TV Movie",E1387&gt;120,"Long Movie")</f>
        <v>Long Movie</v>
      </c>
      <c r="I1387" t="s">
        <v>5529</v>
      </c>
      <c r="J1387" t="s">
        <v>8158</v>
      </c>
      <c r="K1387" t="s">
        <v>8163</v>
      </c>
      <c r="L1387" s="5">
        <v>7.5</v>
      </c>
      <c r="M1387" t="str" cm="1">
        <f t="array" ref="M1387">_xlfn.IFS(L1387&lt;=2,"Flop",L1387&lt;=5,"Average",L1387&lt;=7,"Hit",L1387&lt;=9,"Superhit",L1387&gt;9,"BlockBuster")</f>
        <v>Superhit</v>
      </c>
      <c r="N1387" s="6">
        <v>615730</v>
      </c>
      <c r="O1387" s="6" t="str" cm="1">
        <f t="array" ref="O1387">_xlfn.IFS(N1387&lt;=100000,"Low",N1387&lt;=500000,"Median",N1387&lt;=1500000,"High",N1387&gt;1500000,"Very High")</f>
        <v>High</v>
      </c>
      <c r="P1387">
        <v>150000000</v>
      </c>
      <c r="Q1387">
        <v>939288806</v>
      </c>
      <c r="R1387">
        <f t="shared" si="212"/>
        <v>789288806</v>
      </c>
      <c r="S1387" t="str">
        <f t="shared" si="213"/>
        <v>Profit</v>
      </c>
      <c r="T1387" s="1">
        <v>39261</v>
      </c>
      <c r="U1387" t="s">
        <v>3470</v>
      </c>
      <c r="V1387" s="14">
        <v>39261</v>
      </c>
      <c r="W1387" t="str">
        <f t="shared" si="214"/>
        <v>June</v>
      </c>
      <c r="X1387" s="4" t="str">
        <f t="shared" si="215"/>
        <v>2007</v>
      </c>
      <c r="Y1387" s="6">
        <f t="shared" si="216"/>
        <v>2007</v>
      </c>
      <c r="Z1387" s="4" t="str">
        <f t="shared" si="217"/>
        <v>28</v>
      </c>
      <c r="AA1387" s="6">
        <f t="shared" si="218"/>
        <v>28</v>
      </c>
      <c r="AB1387" t="str">
        <f t="shared" si="219"/>
        <v>Thursday</v>
      </c>
    </row>
    <row r="1388" spans="1:28" x14ac:dyDescent="0.25">
      <c r="A1388" s="3" t="s">
        <v>3471</v>
      </c>
      <c r="B1388" t="s">
        <v>3472</v>
      </c>
      <c r="C1388" s="3" t="s">
        <v>3472</v>
      </c>
      <c r="D1388" s="6">
        <v>0</v>
      </c>
      <c r="E1388" s="6">
        <v>128</v>
      </c>
      <c r="F1388" s="6">
        <f t="shared" si="210"/>
        <v>2</v>
      </c>
      <c r="G1388" s="6">
        <f t="shared" si="211"/>
        <v>8</v>
      </c>
      <c r="H1388" s="6" t="str" cm="1">
        <f t="array" ref="H1388">_xlfn.IFS(E1388&lt;=80,"Series",E1388&lt;=120,"TV Movie",E1388&gt;120,"Long Movie")</f>
        <v>Long Movie</v>
      </c>
      <c r="I1388" t="s">
        <v>8162</v>
      </c>
      <c r="J1388" t="s">
        <v>8166</v>
      </c>
      <c r="K1388" t="s">
        <v>3857</v>
      </c>
      <c r="L1388" s="5">
        <v>6.4</v>
      </c>
      <c r="M1388" t="str" cm="1">
        <f t="array" ref="M1388">_xlfn.IFS(L1388&lt;=2,"Flop",L1388&lt;=5,"Average",L1388&lt;=7,"Hit",L1388&lt;=9,"Superhit",L1388&gt;9,"BlockBuster")</f>
        <v>Hit</v>
      </c>
      <c r="N1388" s="6">
        <v>109958</v>
      </c>
      <c r="O1388" s="6" t="str" cm="1">
        <f t="array" ref="O1388">_xlfn.IFS(N1388&lt;=100000,"Low",N1388&lt;=500000,"Median",N1388&lt;=1500000,"High",N1388&gt;1500000,"Very High")</f>
        <v>Median</v>
      </c>
      <c r="P1388">
        <v>80000000</v>
      </c>
      <c r="Q1388">
        <v>162944923</v>
      </c>
      <c r="R1388">
        <f t="shared" si="212"/>
        <v>82944923</v>
      </c>
      <c r="S1388" t="str">
        <f t="shared" si="213"/>
        <v>Profit</v>
      </c>
      <c r="T1388" s="1">
        <v>38446</v>
      </c>
      <c r="U1388" t="s">
        <v>152</v>
      </c>
      <c r="V1388" s="14">
        <v>38446</v>
      </c>
      <c r="W1388" t="str">
        <f t="shared" si="214"/>
        <v>April</v>
      </c>
      <c r="X1388" s="4" t="str">
        <f t="shared" si="215"/>
        <v>2005</v>
      </c>
      <c r="Y1388" s="6">
        <f t="shared" si="216"/>
        <v>2005</v>
      </c>
      <c r="Z1388" s="4" t="str">
        <f t="shared" si="217"/>
        <v>4</v>
      </c>
      <c r="AA1388" s="6">
        <f t="shared" si="218"/>
        <v>4</v>
      </c>
      <c r="AB1388" t="str">
        <f t="shared" si="219"/>
        <v>Monday</v>
      </c>
    </row>
    <row r="1389" spans="1:28" x14ac:dyDescent="0.25">
      <c r="A1389" s="3" t="s">
        <v>3473</v>
      </c>
      <c r="B1389" t="s">
        <v>3474</v>
      </c>
      <c r="C1389" s="3" t="s">
        <v>3474</v>
      </c>
      <c r="D1389" s="6">
        <v>0</v>
      </c>
      <c r="E1389" s="6">
        <v>79</v>
      </c>
      <c r="F1389" s="6">
        <f t="shared" si="210"/>
        <v>1</v>
      </c>
      <c r="G1389" s="6">
        <f t="shared" si="211"/>
        <v>19</v>
      </c>
      <c r="H1389" s="6" t="str" cm="1">
        <f t="array" ref="H1389">_xlfn.IFS(E1389&lt;=80,"Series",E1389&lt;=120,"TV Movie",E1389&gt;120,"Long Movie")</f>
        <v>Series</v>
      </c>
      <c r="I1389" t="s">
        <v>8158</v>
      </c>
      <c r="J1389" t="s">
        <v>145</v>
      </c>
      <c r="K1389" t="s">
        <v>83</v>
      </c>
      <c r="L1389" s="5">
        <v>5.8</v>
      </c>
      <c r="M1389" t="str" cm="1">
        <f t="array" ref="M1389">_xlfn.IFS(L1389&lt;=2,"Flop",L1389&lt;=5,"Average",L1389&lt;=7,"Hit",L1389&lt;=9,"Superhit",L1389&gt;9,"BlockBuster")</f>
        <v>Hit</v>
      </c>
      <c r="N1389" s="6">
        <v>55909</v>
      </c>
      <c r="O1389" s="6" t="str" cm="1">
        <f t="array" ref="O1389">_xlfn.IFS(N1389&lt;=100000,"Low",N1389&lt;=500000,"Median",N1389&lt;=1500000,"High",N1389&gt;1500000,"Very High")</f>
        <v>Low</v>
      </c>
      <c r="P1389">
        <v>500000</v>
      </c>
      <c r="Q1389">
        <v>54683487</v>
      </c>
      <c r="R1389">
        <f t="shared" si="212"/>
        <v>54183487</v>
      </c>
      <c r="S1389" t="str">
        <f t="shared" si="213"/>
        <v>Profit</v>
      </c>
      <c r="T1389" s="1">
        <v>37920</v>
      </c>
      <c r="U1389" t="s">
        <v>3475</v>
      </c>
      <c r="V1389" s="14">
        <v>37920</v>
      </c>
      <c r="W1389" t="str">
        <f t="shared" si="214"/>
        <v>October</v>
      </c>
      <c r="X1389" s="4" t="str">
        <f t="shared" si="215"/>
        <v>2003</v>
      </c>
      <c r="Y1389" s="6">
        <f t="shared" si="216"/>
        <v>2003</v>
      </c>
      <c r="Z1389" s="4" t="str">
        <f t="shared" si="217"/>
        <v>26</v>
      </c>
      <c r="AA1389" s="6">
        <f t="shared" si="218"/>
        <v>26</v>
      </c>
      <c r="AB1389" t="str">
        <f t="shared" si="219"/>
        <v>Sunday</v>
      </c>
    </row>
    <row r="1390" spans="1:28" x14ac:dyDescent="0.25">
      <c r="A1390" s="3" t="s">
        <v>3476</v>
      </c>
      <c r="B1390" t="s">
        <v>3477</v>
      </c>
      <c r="C1390" s="3" t="s">
        <v>3477</v>
      </c>
      <c r="D1390" s="6">
        <v>0</v>
      </c>
      <c r="E1390" s="6">
        <v>102</v>
      </c>
      <c r="F1390" s="6">
        <f t="shared" si="210"/>
        <v>1</v>
      </c>
      <c r="G1390" s="6">
        <f t="shared" si="211"/>
        <v>42</v>
      </c>
      <c r="H1390" s="6" t="str" cm="1">
        <f t="array" ref="H1390">_xlfn.IFS(E1390&lt;=80,"Series",E1390&lt;=120,"TV Movie",E1390&gt;120,"Long Movie")</f>
        <v>TV Movie</v>
      </c>
      <c r="I1390" t="s">
        <v>132</v>
      </c>
      <c r="J1390" t="s">
        <v>8156</v>
      </c>
      <c r="K1390" t="s">
        <v>8157</v>
      </c>
      <c r="L1390" s="5">
        <v>4.8</v>
      </c>
      <c r="M1390" t="str" cm="1">
        <f t="array" ref="M1390">_xlfn.IFS(L1390&lt;=2,"Flop",L1390&lt;=5,"Average",L1390&lt;=7,"Hit",L1390&lt;=9,"Superhit",L1390&gt;9,"BlockBuster")</f>
        <v>Average</v>
      </c>
      <c r="N1390" s="6">
        <v>74724</v>
      </c>
      <c r="O1390" s="6" t="str" cm="1">
        <f t="array" ref="O1390">_xlfn.IFS(N1390&lt;=100000,"Low",N1390&lt;=500000,"Median",N1390&lt;=1500000,"High",N1390&gt;1500000,"Very High")</f>
        <v>Low</v>
      </c>
      <c r="P1390">
        <v>85000000</v>
      </c>
      <c r="Q1390">
        <v>131426169</v>
      </c>
      <c r="R1390">
        <f t="shared" si="212"/>
        <v>46426169</v>
      </c>
      <c r="S1390" t="str">
        <f t="shared" si="213"/>
        <v>Profit</v>
      </c>
      <c r="T1390" s="1">
        <v>38527</v>
      </c>
      <c r="U1390" t="s">
        <v>1270</v>
      </c>
      <c r="V1390" s="14">
        <v>38527</v>
      </c>
      <c r="W1390" t="str">
        <f t="shared" si="214"/>
        <v>June</v>
      </c>
      <c r="X1390" s="4" t="str">
        <f t="shared" si="215"/>
        <v>2005</v>
      </c>
      <c r="Y1390" s="6">
        <f t="shared" si="216"/>
        <v>2005</v>
      </c>
      <c r="Z1390" s="4" t="str">
        <f t="shared" si="217"/>
        <v>24</v>
      </c>
      <c r="AA1390" s="6">
        <f t="shared" si="218"/>
        <v>24</v>
      </c>
      <c r="AB1390" t="str">
        <f t="shared" si="219"/>
        <v>Friday</v>
      </c>
    </row>
    <row r="1391" spans="1:28" x14ac:dyDescent="0.25">
      <c r="A1391" s="3" t="s">
        <v>3478</v>
      </c>
      <c r="B1391" t="s">
        <v>3479</v>
      </c>
      <c r="C1391" s="3" t="s">
        <v>3479</v>
      </c>
      <c r="D1391" s="6">
        <v>0</v>
      </c>
      <c r="E1391" s="6">
        <v>96</v>
      </c>
      <c r="F1391" s="6">
        <f t="shared" si="210"/>
        <v>1</v>
      </c>
      <c r="G1391" s="6">
        <f t="shared" si="211"/>
        <v>36</v>
      </c>
      <c r="H1391" s="6" t="str" cm="1">
        <f t="array" ref="H1391">_xlfn.IFS(E1391&lt;=80,"Series",E1391&lt;=120,"TV Movie",E1391&gt;120,"Long Movie")</f>
        <v>TV Movie</v>
      </c>
      <c r="I1391" t="s">
        <v>132</v>
      </c>
      <c r="J1391" t="s">
        <v>5802</v>
      </c>
      <c r="K1391" t="s">
        <v>5802</v>
      </c>
      <c r="L1391" s="5">
        <v>7</v>
      </c>
      <c r="M1391" t="str" cm="1">
        <f t="array" ref="M1391">_xlfn.IFS(L1391&lt;=2,"Flop",L1391&lt;=5,"Average",L1391&lt;=7,"Hit",L1391&lt;=9,"Superhit",L1391&gt;9,"BlockBuster")</f>
        <v>Hit</v>
      </c>
      <c r="N1391" s="6">
        <v>232317</v>
      </c>
      <c r="O1391" s="6" t="str" cm="1">
        <f t="array" ref="O1391">_xlfn.IFS(N1391&lt;=100000,"Low",N1391&lt;=500000,"Median",N1391&lt;=1500000,"High",N1391&gt;1500000,"Very High")</f>
        <v>Median</v>
      </c>
      <c r="P1391">
        <v>400000</v>
      </c>
      <c r="Q1391">
        <v>46138887</v>
      </c>
      <c r="R1391">
        <f t="shared" si="212"/>
        <v>45738887</v>
      </c>
      <c r="S1391" t="str">
        <f t="shared" si="213"/>
        <v>Profit</v>
      </c>
      <c r="T1391" s="1">
        <v>38003</v>
      </c>
      <c r="U1391" t="s">
        <v>3480</v>
      </c>
      <c r="V1391" s="14">
        <v>38003</v>
      </c>
      <c r="W1391" t="str">
        <f t="shared" si="214"/>
        <v>January</v>
      </c>
      <c r="X1391" s="4" t="str">
        <f t="shared" si="215"/>
        <v>2004</v>
      </c>
      <c r="Y1391" s="6">
        <f t="shared" si="216"/>
        <v>2004</v>
      </c>
      <c r="Z1391" s="4" t="str">
        <f t="shared" si="217"/>
        <v>17</v>
      </c>
      <c r="AA1391" s="6">
        <f t="shared" si="218"/>
        <v>17</v>
      </c>
      <c r="AB1391" t="str">
        <f t="shared" si="219"/>
        <v>Saturday</v>
      </c>
    </row>
    <row r="1392" spans="1:28" x14ac:dyDescent="0.25">
      <c r="A1392" s="3" t="s">
        <v>3481</v>
      </c>
      <c r="B1392" t="s">
        <v>3482</v>
      </c>
      <c r="C1392" s="3" t="s">
        <v>3482</v>
      </c>
      <c r="D1392" s="6">
        <v>0</v>
      </c>
      <c r="E1392" s="6">
        <v>127</v>
      </c>
      <c r="F1392" s="6">
        <f t="shared" si="210"/>
        <v>2</v>
      </c>
      <c r="G1392" s="6">
        <f t="shared" si="211"/>
        <v>7</v>
      </c>
      <c r="H1392" s="6" t="str" cm="1">
        <f t="array" ref="H1392">_xlfn.IFS(E1392&lt;=80,"Series",E1392&lt;=120,"TV Movie",E1392&gt;120,"Long Movie")</f>
        <v>Long Movie</v>
      </c>
      <c r="I1392" t="s">
        <v>132</v>
      </c>
      <c r="J1392" t="s">
        <v>145</v>
      </c>
      <c r="K1392" t="s">
        <v>8157</v>
      </c>
      <c r="L1392" s="5">
        <v>7.5</v>
      </c>
      <c r="M1392" t="str" cm="1">
        <f t="array" ref="M1392">_xlfn.IFS(L1392&lt;=2,"Flop",L1392&lt;=5,"Average",L1392&lt;=7,"Hit",L1392&lt;=9,"Superhit",L1392&gt;9,"BlockBuster")</f>
        <v>Superhit</v>
      </c>
      <c r="N1392" s="6">
        <v>198741</v>
      </c>
      <c r="O1392" s="6" t="str" cm="1">
        <f t="array" ref="O1392">_xlfn.IFS(N1392&lt;=100000,"Low",N1392&lt;=500000,"Median",N1392&lt;=1500000,"High",N1392&gt;1500000,"Very High")</f>
        <v>Median</v>
      </c>
      <c r="P1392">
        <v>16000000</v>
      </c>
      <c r="Q1392">
        <v>109706931</v>
      </c>
      <c r="R1392">
        <f t="shared" si="212"/>
        <v>93706931</v>
      </c>
      <c r="S1392" t="str">
        <f t="shared" si="213"/>
        <v>Profit</v>
      </c>
      <c r="T1392" s="1">
        <v>38243</v>
      </c>
      <c r="U1392" t="s">
        <v>2065</v>
      </c>
      <c r="V1392" s="14">
        <v>38243</v>
      </c>
      <c r="W1392" t="str">
        <f t="shared" si="214"/>
        <v>September</v>
      </c>
      <c r="X1392" s="4" t="str">
        <f t="shared" si="215"/>
        <v>2004</v>
      </c>
      <c r="Y1392" s="6">
        <f t="shared" si="216"/>
        <v>2004</v>
      </c>
      <c r="Z1392" s="4" t="str">
        <f t="shared" si="217"/>
        <v>13</v>
      </c>
      <c r="AA1392" s="6">
        <f t="shared" si="218"/>
        <v>13</v>
      </c>
      <c r="AB1392" t="str">
        <f t="shared" si="219"/>
        <v>Monday</v>
      </c>
    </row>
    <row r="1393" spans="1:28" x14ac:dyDescent="0.25">
      <c r="A1393" s="3" t="s">
        <v>3483</v>
      </c>
      <c r="B1393" t="s">
        <v>3484</v>
      </c>
      <c r="C1393" s="3" t="s">
        <v>3484</v>
      </c>
      <c r="D1393" s="6">
        <v>0</v>
      </c>
      <c r="E1393" s="6">
        <v>103</v>
      </c>
      <c r="F1393" s="6">
        <f t="shared" si="210"/>
        <v>1</v>
      </c>
      <c r="G1393" s="6">
        <f t="shared" si="211"/>
        <v>43</v>
      </c>
      <c r="H1393" s="6" t="str" cm="1">
        <f t="array" ref="H1393">_xlfn.IFS(E1393&lt;=80,"Series",E1393&lt;=120,"TV Movie",E1393&gt;120,"Long Movie")</f>
        <v>TV Movie</v>
      </c>
      <c r="I1393" t="s">
        <v>132</v>
      </c>
      <c r="J1393" t="s">
        <v>145</v>
      </c>
      <c r="K1393" t="s">
        <v>8157</v>
      </c>
      <c r="L1393" s="5">
        <v>6.2</v>
      </c>
      <c r="M1393" t="str" cm="1">
        <f t="array" ref="M1393">_xlfn.IFS(L1393&lt;=2,"Flop",L1393&lt;=5,"Average",L1393&lt;=7,"Hit",L1393&lt;=9,"Superhit",L1393&gt;9,"BlockBuster")</f>
        <v>Hit</v>
      </c>
      <c r="N1393" s="6">
        <v>54442</v>
      </c>
      <c r="O1393" s="6" t="str" cm="1">
        <f t="array" ref="O1393">_xlfn.IFS(N1393&lt;=100000,"Low",N1393&lt;=500000,"Median",N1393&lt;=1500000,"High",N1393&gt;1500000,"Very High")</f>
        <v>Low</v>
      </c>
      <c r="P1393">
        <v>60000000</v>
      </c>
      <c r="Q1393">
        <v>35060882</v>
      </c>
      <c r="R1393">
        <f t="shared" si="212"/>
        <v>-24939118</v>
      </c>
      <c r="S1393" t="str">
        <f t="shared" si="213"/>
        <v>Loss</v>
      </c>
      <c r="T1393" s="1">
        <v>38282</v>
      </c>
      <c r="U1393" t="s">
        <v>1020</v>
      </c>
      <c r="V1393" s="14">
        <v>38282</v>
      </c>
      <c r="W1393" t="str">
        <f t="shared" si="214"/>
        <v>October</v>
      </c>
      <c r="X1393" s="4" t="str">
        <f t="shared" si="215"/>
        <v>2004</v>
      </c>
      <c r="Y1393" s="6">
        <f t="shared" si="216"/>
        <v>2004</v>
      </c>
      <c r="Z1393" s="4" t="str">
        <f t="shared" si="217"/>
        <v>22</v>
      </c>
      <c r="AA1393" s="6">
        <f t="shared" si="218"/>
        <v>22</v>
      </c>
      <c r="AB1393" t="str">
        <f t="shared" si="219"/>
        <v>Friday</v>
      </c>
    </row>
    <row r="1394" spans="1:28" x14ac:dyDescent="0.25">
      <c r="A1394" s="3" t="s">
        <v>3485</v>
      </c>
      <c r="B1394" t="s">
        <v>3486</v>
      </c>
      <c r="C1394" s="3" t="s">
        <v>3486</v>
      </c>
      <c r="D1394" s="6">
        <v>0</v>
      </c>
      <c r="E1394" s="6">
        <v>101</v>
      </c>
      <c r="F1394" s="6">
        <f t="shared" si="210"/>
        <v>1</v>
      </c>
      <c r="G1394" s="6">
        <f t="shared" si="211"/>
        <v>41</v>
      </c>
      <c r="H1394" s="6" t="str" cm="1">
        <f t="array" ref="H1394">_xlfn.IFS(E1394&lt;=80,"Series",E1394&lt;=120,"TV Movie",E1394&gt;120,"Long Movie")</f>
        <v>TV Movie</v>
      </c>
      <c r="I1394" t="s">
        <v>145</v>
      </c>
      <c r="J1394" t="s">
        <v>83</v>
      </c>
      <c r="K1394" t="s">
        <v>8166</v>
      </c>
      <c r="L1394" s="5">
        <v>5.5</v>
      </c>
      <c r="M1394" t="str" cm="1">
        <f t="array" ref="M1394">_xlfn.IFS(L1394&lt;=2,"Flop",L1394&lt;=5,"Average",L1394&lt;=7,"Hit",L1394&lt;=9,"Superhit",L1394&gt;9,"BlockBuster")</f>
        <v>Hit</v>
      </c>
      <c r="N1394" s="6">
        <v>50329</v>
      </c>
      <c r="O1394" s="6" t="str" cm="1">
        <f t="array" ref="O1394">_xlfn.IFS(N1394&lt;=100000,"Low",N1394&lt;=500000,"Median",N1394&lt;=1500000,"High",N1394&gt;1500000,"Very High")</f>
        <v>Low</v>
      </c>
      <c r="P1394">
        <v>10000000</v>
      </c>
      <c r="Q1394">
        <v>91196419</v>
      </c>
      <c r="R1394">
        <f t="shared" si="212"/>
        <v>81196419</v>
      </c>
      <c r="S1394" t="str">
        <f t="shared" si="213"/>
        <v>Profit</v>
      </c>
      <c r="T1394" s="1">
        <v>38359</v>
      </c>
      <c r="U1394" t="s">
        <v>3487</v>
      </c>
      <c r="V1394" s="14">
        <v>38359</v>
      </c>
      <c r="W1394" t="str">
        <f t="shared" si="214"/>
        <v>January</v>
      </c>
      <c r="X1394" s="4" t="str">
        <f t="shared" si="215"/>
        <v>2005</v>
      </c>
      <c r="Y1394" s="6">
        <f t="shared" si="216"/>
        <v>2005</v>
      </c>
      <c r="Z1394" s="4" t="str">
        <f t="shared" si="217"/>
        <v>7</v>
      </c>
      <c r="AA1394" s="6">
        <f t="shared" si="218"/>
        <v>7</v>
      </c>
      <c r="AB1394" t="str">
        <f t="shared" si="219"/>
        <v>Friday</v>
      </c>
    </row>
    <row r="1395" spans="1:28" x14ac:dyDescent="0.25">
      <c r="A1395" s="3" t="s">
        <v>3488</v>
      </c>
      <c r="B1395" t="s">
        <v>1567</v>
      </c>
      <c r="C1395" s="3" t="s">
        <v>1567</v>
      </c>
      <c r="D1395" s="6">
        <v>0</v>
      </c>
      <c r="E1395" s="6">
        <v>112</v>
      </c>
      <c r="F1395" s="6">
        <f t="shared" si="210"/>
        <v>1</v>
      </c>
      <c r="G1395" s="6">
        <f t="shared" si="211"/>
        <v>52</v>
      </c>
      <c r="H1395" s="6" t="str" cm="1">
        <f t="array" ref="H1395">_xlfn.IFS(E1395&lt;=80,"Series",E1395&lt;=120,"TV Movie",E1395&gt;120,"Long Movie")</f>
        <v>TV Movie</v>
      </c>
      <c r="I1395" t="s">
        <v>8162</v>
      </c>
      <c r="J1395" t="s">
        <v>145</v>
      </c>
      <c r="K1395" t="s">
        <v>3857</v>
      </c>
      <c r="L1395" s="5">
        <v>7.7</v>
      </c>
      <c r="M1395" t="str" cm="1">
        <f t="array" ref="M1395">_xlfn.IFS(L1395&lt;=2,"Flop",L1395&lt;=5,"Average",L1395&lt;=7,"Hit",L1395&lt;=9,"Superhit",L1395&gt;9,"BlockBuster")</f>
        <v>Superhit</v>
      </c>
      <c r="N1395" s="6">
        <v>445551</v>
      </c>
      <c r="O1395" s="6" t="str" cm="1">
        <f t="array" ref="O1395">_xlfn.IFS(N1395&lt;=100000,"Low",N1395&lt;=500000,"Median",N1395&lt;=1500000,"High",N1395&gt;1500000,"Very High")</f>
        <v>Median</v>
      </c>
      <c r="P1395">
        <v>6500000</v>
      </c>
      <c r="Q1395">
        <v>98410061</v>
      </c>
      <c r="R1395">
        <f t="shared" si="212"/>
        <v>91910061</v>
      </c>
      <c r="S1395" t="str">
        <f t="shared" si="213"/>
        <v>Profit</v>
      </c>
      <c r="T1395" s="1">
        <v>38240</v>
      </c>
      <c r="U1395" t="s">
        <v>3489</v>
      </c>
      <c r="V1395" s="14">
        <v>38240</v>
      </c>
      <c r="W1395" t="str">
        <f t="shared" si="214"/>
        <v>September</v>
      </c>
      <c r="X1395" s="4" t="str">
        <f t="shared" si="215"/>
        <v>2004</v>
      </c>
      <c r="Y1395" s="6">
        <f t="shared" si="216"/>
        <v>2004</v>
      </c>
      <c r="Z1395" s="4" t="str">
        <f t="shared" si="217"/>
        <v>10</v>
      </c>
      <c r="AA1395" s="6">
        <f t="shared" si="218"/>
        <v>10</v>
      </c>
      <c r="AB1395" t="str">
        <f t="shared" si="219"/>
        <v>Friday</v>
      </c>
    </row>
    <row r="1396" spans="1:28" x14ac:dyDescent="0.25">
      <c r="A1396" s="3" t="s">
        <v>3490</v>
      </c>
      <c r="B1396" t="s">
        <v>3491</v>
      </c>
      <c r="C1396" s="3" t="s">
        <v>3491</v>
      </c>
      <c r="D1396" s="6">
        <v>0</v>
      </c>
      <c r="E1396" s="6">
        <v>119</v>
      </c>
      <c r="F1396" s="6">
        <f t="shared" si="210"/>
        <v>1</v>
      </c>
      <c r="G1396" s="6">
        <f t="shared" si="211"/>
        <v>59</v>
      </c>
      <c r="H1396" s="6" t="str" cm="1">
        <f t="array" ref="H1396">_xlfn.IFS(E1396&lt;=80,"Series",E1396&lt;=120,"TV Movie",E1396&gt;120,"Long Movie")</f>
        <v>TV Movie</v>
      </c>
      <c r="I1396" t="s">
        <v>132</v>
      </c>
      <c r="J1396" t="s">
        <v>145</v>
      </c>
      <c r="K1396" t="s">
        <v>5802</v>
      </c>
      <c r="L1396" s="5">
        <v>6.1</v>
      </c>
      <c r="M1396" t="str" cm="1">
        <f t="array" ref="M1396">_xlfn.IFS(L1396&lt;=2,"Flop",L1396&lt;=5,"Average",L1396&lt;=7,"Hit",L1396&lt;=9,"Superhit",L1396&gt;9,"BlockBuster")</f>
        <v>Hit</v>
      </c>
      <c r="N1396" s="6">
        <v>107333</v>
      </c>
      <c r="O1396" s="6" t="str" cm="1">
        <f t="array" ref="O1396">_xlfn.IFS(N1396&lt;=100000,"Low",N1396&lt;=500000,"Median",N1396&lt;=1500000,"High",N1396&gt;1500000,"Very High")</f>
        <v>Median</v>
      </c>
      <c r="P1396">
        <v>45000000</v>
      </c>
      <c r="Q1396">
        <v>30134958</v>
      </c>
      <c r="R1396">
        <f t="shared" si="212"/>
        <v>-14865042</v>
      </c>
      <c r="S1396" t="str">
        <f t="shared" si="213"/>
        <v>Loss</v>
      </c>
      <c r="T1396" s="1">
        <v>40829</v>
      </c>
      <c r="U1396" t="s">
        <v>3492</v>
      </c>
      <c r="V1396" s="14">
        <v>40829</v>
      </c>
      <c r="W1396" t="str">
        <f t="shared" si="214"/>
        <v>October</v>
      </c>
      <c r="X1396" s="4" t="str">
        <f t="shared" si="215"/>
        <v>2011</v>
      </c>
      <c r="Y1396" s="6">
        <f t="shared" si="216"/>
        <v>2011</v>
      </c>
      <c r="Z1396" s="4" t="str">
        <f t="shared" si="217"/>
        <v>13</v>
      </c>
      <c r="AA1396" s="6">
        <f t="shared" si="218"/>
        <v>13</v>
      </c>
      <c r="AB1396" t="str">
        <f t="shared" si="219"/>
        <v>Thursday</v>
      </c>
    </row>
    <row r="1397" spans="1:28" x14ac:dyDescent="0.25">
      <c r="A1397" s="3" t="s">
        <v>3493</v>
      </c>
      <c r="B1397" t="s">
        <v>3494</v>
      </c>
      <c r="C1397" s="3" t="s">
        <v>3494</v>
      </c>
      <c r="D1397" s="6">
        <v>0</v>
      </c>
      <c r="E1397" s="6">
        <v>104</v>
      </c>
      <c r="F1397" s="6">
        <f t="shared" si="210"/>
        <v>1</v>
      </c>
      <c r="G1397" s="6">
        <f t="shared" si="211"/>
        <v>44</v>
      </c>
      <c r="H1397" s="6" t="str" cm="1">
        <f t="array" ref="H1397">_xlfn.IFS(E1397&lt;=80,"Series",E1397&lt;=120,"TV Movie",E1397&gt;120,"Long Movie")</f>
        <v>TV Movie</v>
      </c>
      <c r="I1397" t="s">
        <v>145</v>
      </c>
      <c r="J1397" t="s">
        <v>8157</v>
      </c>
      <c r="K1397" t="s">
        <v>5802</v>
      </c>
      <c r="L1397" s="5">
        <v>7.2</v>
      </c>
      <c r="M1397" t="str" cm="1">
        <f t="array" ref="M1397">_xlfn.IFS(L1397&lt;=2,"Flop",L1397&lt;=5,"Average",L1397&lt;=7,"Hit",L1397&lt;=9,"Superhit",L1397&gt;9,"BlockBuster")</f>
        <v>Superhit</v>
      </c>
      <c r="N1397" s="6">
        <v>231597</v>
      </c>
      <c r="O1397" s="6" t="str" cm="1">
        <f t="array" ref="O1397">_xlfn.IFS(N1397&lt;=100000,"Low",N1397&lt;=500000,"Median",N1397&lt;=1500000,"High",N1397&gt;1500000,"Very High")</f>
        <v>Median</v>
      </c>
      <c r="P1397">
        <v>27000000</v>
      </c>
      <c r="Q1397">
        <v>115505027</v>
      </c>
      <c r="R1397">
        <f t="shared" si="212"/>
        <v>88505027</v>
      </c>
      <c r="S1397" t="str">
        <f t="shared" si="213"/>
        <v>Profit</v>
      </c>
      <c r="T1397" s="1">
        <v>38313</v>
      </c>
      <c r="U1397" t="s">
        <v>831</v>
      </c>
      <c r="V1397" s="14">
        <v>38313</v>
      </c>
      <c r="W1397" t="str">
        <f t="shared" si="214"/>
        <v>November</v>
      </c>
      <c r="X1397" s="4" t="str">
        <f t="shared" si="215"/>
        <v>2004</v>
      </c>
      <c r="Y1397" s="6">
        <f t="shared" si="216"/>
        <v>2004</v>
      </c>
      <c r="Z1397" s="4" t="str">
        <f t="shared" si="217"/>
        <v>22</v>
      </c>
      <c r="AA1397" s="6">
        <f t="shared" si="218"/>
        <v>22</v>
      </c>
      <c r="AB1397" t="str">
        <f t="shared" si="219"/>
        <v>Monday</v>
      </c>
    </row>
    <row r="1398" spans="1:28" x14ac:dyDescent="0.25">
      <c r="A1398" s="3" t="s">
        <v>3495</v>
      </c>
      <c r="B1398" t="s">
        <v>3496</v>
      </c>
      <c r="C1398" s="3" t="s">
        <v>3496</v>
      </c>
      <c r="D1398" s="6">
        <v>0</v>
      </c>
      <c r="E1398" s="6">
        <v>104</v>
      </c>
      <c r="F1398" s="6">
        <f t="shared" si="210"/>
        <v>1</v>
      </c>
      <c r="G1398" s="6">
        <f t="shared" si="211"/>
        <v>44</v>
      </c>
      <c r="H1398" s="6" t="str" cm="1">
        <f t="array" ref="H1398">_xlfn.IFS(E1398&lt;=80,"Series",E1398&lt;=120,"TV Movie",E1398&gt;120,"Long Movie")</f>
        <v>TV Movie</v>
      </c>
      <c r="I1398" t="s">
        <v>5529</v>
      </c>
      <c r="J1398" t="s">
        <v>8158</v>
      </c>
      <c r="K1398" t="s">
        <v>8161</v>
      </c>
      <c r="L1398" s="5">
        <v>6.6</v>
      </c>
      <c r="M1398" t="str" cm="1">
        <f t="array" ref="M1398">_xlfn.IFS(L1398&lt;=2,"Flop",L1398&lt;=5,"Average",L1398&lt;=7,"Hit",L1398&lt;=9,"Superhit",L1398&gt;9,"BlockBuster")</f>
        <v>Hit</v>
      </c>
      <c r="N1398" s="6">
        <v>533342</v>
      </c>
      <c r="O1398" s="6" t="str" cm="1">
        <f t="array" ref="O1398">_xlfn.IFS(N1398&lt;=100000,"Low",N1398&lt;=500000,"Median",N1398&lt;=1500000,"High",N1398&gt;1500000,"Very High")</f>
        <v>High</v>
      </c>
      <c r="P1398">
        <v>210000000</v>
      </c>
      <c r="Q1398">
        <v>460435291</v>
      </c>
      <c r="R1398">
        <f t="shared" si="212"/>
        <v>250435291</v>
      </c>
      <c r="S1398" t="str">
        <f t="shared" si="213"/>
        <v>Profit</v>
      </c>
      <c r="T1398" s="1">
        <v>38859</v>
      </c>
      <c r="U1398" t="s">
        <v>1981</v>
      </c>
      <c r="V1398" s="14">
        <v>38859</v>
      </c>
      <c r="W1398" t="str">
        <f t="shared" si="214"/>
        <v>May</v>
      </c>
      <c r="X1398" s="4" t="str">
        <f t="shared" si="215"/>
        <v>2006</v>
      </c>
      <c r="Y1398" s="6">
        <f t="shared" si="216"/>
        <v>2006</v>
      </c>
      <c r="Z1398" s="4" t="str">
        <f t="shared" si="217"/>
        <v>22</v>
      </c>
      <c r="AA1398" s="6">
        <f t="shared" si="218"/>
        <v>22</v>
      </c>
      <c r="AB1398" t="str">
        <f t="shared" si="219"/>
        <v>Monday</v>
      </c>
    </row>
    <row r="1399" spans="1:28" x14ac:dyDescent="0.25">
      <c r="A1399" s="3" t="s">
        <v>3497</v>
      </c>
      <c r="B1399" t="s">
        <v>3498</v>
      </c>
      <c r="C1399" s="3" t="s">
        <v>3498</v>
      </c>
      <c r="D1399" s="6">
        <v>0</v>
      </c>
      <c r="E1399" s="6">
        <v>113</v>
      </c>
      <c r="F1399" s="6">
        <f t="shared" si="210"/>
        <v>1</v>
      </c>
      <c r="G1399" s="6">
        <f t="shared" si="211"/>
        <v>53</v>
      </c>
      <c r="H1399" s="6" t="str" cm="1">
        <f t="array" ref="H1399">_xlfn.IFS(E1399&lt;=80,"Series",E1399&lt;=120,"TV Movie",E1399&gt;120,"Long Movie")</f>
        <v>TV Movie</v>
      </c>
      <c r="I1399" t="s">
        <v>5529</v>
      </c>
      <c r="J1399" t="s">
        <v>8158</v>
      </c>
      <c r="K1399" t="s">
        <v>145</v>
      </c>
      <c r="L1399" s="5">
        <v>6.1</v>
      </c>
      <c r="M1399" t="str" cm="1">
        <f t="array" ref="M1399">_xlfn.IFS(L1399&lt;=2,"Flop",L1399&lt;=5,"Average",L1399&lt;=7,"Hit",L1399&lt;=9,"Superhit",L1399&gt;9,"BlockBuster")</f>
        <v>Hit</v>
      </c>
      <c r="N1399" s="6">
        <v>56196</v>
      </c>
      <c r="O1399" s="6" t="str" cm="1">
        <f t="array" ref="O1399">_xlfn.IFS(N1399&lt;=100000,"Low",N1399&lt;=500000,"Median",N1399&lt;=1500000,"High",N1399&gt;1500000,"Very High")</f>
        <v>Low</v>
      </c>
      <c r="P1399">
        <v>45000000</v>
      </c>
      <c r="Q1399">
        <v>35021497</v>
      </c>
      <c r="R1399">
        <f t="shared" si="212"/>
        <v>-9978503</v>
      </c>
      <c r="S1399" t="str">
        <f t="shared" si="213"/>
        <v>Loss</v>
      </c>
      <c r="T1399" s="1">
        <v>38338</v>
      </c>
      <c r="U1399" t="s">
        <v>2242</v>
      </c>
      <c r="V1399" s="14">
        <v>38338</v>
      </c>
      <c r="W1399" t="str">
        <f t="shared" si="214"/>
        <v>December</v>
      </c>
      <c r="X1399" s="4" t="str">
        <f t="shared" si="215"/>
        <v>2004</v>
      </c>
      <c r="Y1399" s="6">
        <f t="shared" si="216"/>
        <v>2004</v>
      </c>
      <c r="Z1399" s="4" t="str">
        <f t="shared" si="217"/>
        <v>17</v>
      </c>
      <c r="AA1399" s="6">
        <f t="shared" si="218"/>
        <v>17</v>
      </c>
      <c r="AB1399" t="str">
        <f t="shared" si="219"/>
        <v>Friday</v>
      </c>
    </row>
    <row r="1400" spans="1:28" x14ac:dyDescent="0.25">
      <c r="A1400" s="3" t="s">
        <v>3499</v>
      </c>
      <c r="B1400" t="s">
        <v>3500</v>
      </c>
      <c r="C1400" s="3" t="s">
        <v>3500</v>
      </c>
      <c r="D1400" s="6">
        <v>0</v>
      </c>
      <c r="E1400" s="6">
        <v>97</v>
      </c>
      <c r="F1400" s="6">
        <f t="shared" si="210"/>
        <v>1</v>
      </c>
      <c r="G1400" s="6">
        <f t="shared" si="211"/>
        <v>37</v>
      </c>
      <c r="H1400" s="6" t="str" cm="1">
        <f t="array" ref="H1400">_xlfn.IFS(E1400&lt;=80,"Series",E1400&lt;=120,"TV Movie",E1400&gt;120,"Long Movie")</f>
        <v>TV Movie</v>
      </c>
      <c r="I1400" t="s">
        <v>132</v>
      </c>
      <c r="J1400" t="s">
        <v>5802</v>
      </c>
      <c r="K1400" t="s">
        <v>5802</v>
      </c>
      <c r="L1400" s="5">
        <v>7.1</v>
      </c>
      <c r="M1400" t="str" cm="1">
        <f t="array" ref="M1400">_xlfn.IFS(L1400&lt;=2,"Flop",L1400&lt;=5,"Average",L1400&lt;=7,"Hit",L1400&lt;=9,"Superhit",L1400&gt;9,"BlockBuster")</f>
        <v>Superhit</v>
      </c>
      <c r="N1400" s="6">
        <v>413753</v>
      </c>
      <c r="O1400" s="6" t="str" cm="1">
        <f t="array" ref="O1400">_xlfn.IFS(N1400&lt;=100000,"Low",N1400&lt;=500000,"Median",N1400&lt;=1500000,"High",N1400&gt;1500000,"Very High")</f>
        <v>Median</v>
      </c>
      <c r="P1400">
        <v>17000000</v>
      </c>
      <c r="Q1400">
        <v>130126277</v>
      </c>
      <c r="R1400">
        <f t="shared" si="212"/>
        <v>113126277</v>
      </c>
      <c r="S1400" t="str">
        <f t="shared" si="213"/>
        <v>Profit</v>
      </c>
      <c r="T1400" s="1">
        <v>38096</v>
      </c>
      <c r="U1400" t="s">
        <v>3093</v>
      </c>
      <c r="V1400" s="14">
        <v>38096</v>
      </c>
      <c r="W1400" t="str">
        <f t="shared" si="214"/>
        <v>April</v>
      </c>
      <c r="X1400" s="4" t="str">
        <f t="shared" si="215"/>
        <v>2004</v>
      </c>
      <c r="Y1400" s="6">
        <f t="shared" si="216"/>
        <v>2004</v>
      </c>
      <c r="Z1400" s="4" t="str">
        <f t="shared" si="217"/>
        <v>19</v>
      </c>
      <c r="AA1400" s="6">
        <f t="shared" si="218"/>
        <v>19</v>
      </c>
      <c r="AB1400" t="str">
        <f t="shared" si="219"/>
        <v>Monday</v>
      </c>
    </row>
    <row r="1401" spans="1:28" x14ac:dyDescent="0.25">
      <c r="A1401" s="3" t="s">
        <v>3501</v>
      </c>
      <c r="B1401" t="s">
        <v>3502</v>
      </c>
      <c r="C1401" s="3" t="s">
        <v>3502</v>
      </c>
      <c r="D1401" s="6">
        <v>0</v>
      </c>
      <c r="E1401" s="6">
        <v>110</v>
      </c>
      <c r="F1401" s="6">
        <f t="shared" si="210"/>
        <v>1</v>
      </c>
      <c r="G1401" s="6">
        <f t="shared" si="211"/>
        <v>50</v>
      </c>
      <c r="H1401" s="6" t="str" cm="1">
        <f t="array" ref="H1401">_xlfn.IFS(E1401&lt;=80,"Series",E1401&lt;=120,"TV Movie",E1401&gt;120,"Long Movie")</f>
        <v>TV Movie</v>
      </c>
      <c r="I1401" t="s">
        <v>83</v>
      </c>
      <c r="J1401" t="s">
        <v>8166</v>
      </c>
      <c r="K1401" t="s">
        <v>5802</v>
      </c>
      <c r="L1401" s="5">
        <v>5.4</v>
      </c>
      <c r="M1401" t="str" cm="1">
        <f t="array" ref="M1401">_xlfn.IFS(L1401&lt;=2,"Flop",L1401&lt;=5,"Average",L1401&lt;=7,"Hit",L1401&lt;=9,"Superhit",L1401&gt;9,"BlockBuster")</f>
        <v>Hit</v>
      </c>
      <c r="N1401" s="6">
        <v>99794</v>
      </c>
      <c r="O1401" s="6" t="str" cm="1">
        <f t="array" ref="O1401">_xlfn.IFS(N1401&lt;=100000,"Low",N1401&lt;=500000,"Median",N1401&lt;=1500000,"High",N1401&gt;1500000,"Very High")</f>
        <v>Low</v>
      </c>
      <c r="P1401">
        <v>50000000</v>
      </c>
      <c r="Q1401">
        <v>163995949</v>
      </c>
      <c r="R1401">
        <f t="shared" si="212"/>
        <v>113995949</v>
      </c>
      <c r="S1401" t="str">
        <f t="shared" si="213"/>
        <v>Profit</v>
      </c>
      <c r="T1401" s="1">
        <v>38428</v>
      </c>
      <c r="U1401" t="s">
        <v>2347</v>
      </c>
      <c r="V1401" s="14">
        <v>38428</v>
      </c>
      <c r="W1401" t="str">
        <f t="shared" si="214"/>
        <v>March</v>
      </c>
      <c r="X1401" s="4" t="str">
        <f t="shared" si="215"/>
        <v>2005</v>
      </c>
      <c r="Y1401" s="6">
        <f t="shared" si="216"/>
        <v>2005</v>
      </c>
      <c r="Z1401" s="4" t="str">
        <f t="shared" si="217"/>
        <v>17</v>
      </c>
      <c r="AA1401" s="6">
        <f t="shared" si="218"/>
        <v>17</v>
      </c>
      <c r="AB1401" t="str">
        <f t="shared" si="219"/>
        <v>Thursday</v>
      </c>
    </row>
    <row r="1402" spans="1:28" x14ac:dyDescent="0.25">
      <c r="A1402" s="3" t="s">
        <v>3503</v>
      </c>
      <c r="B1402" t="s">
        <v>3504</v>
      </c>
      <c r="C1402" s="3" t="s">
        <v>3504</v>
      </c>
      <c r="D1402" s="6">
        <v>0</v>
      </c>
      <c r="E1402" s="6">
        <v>118</v>
      </c>
      <c r="F1402" s="6">
        <f t="shared" si="210"/>
        <v>1</v>
      </c>
      <c r="G1402" s="6">
        <f t="shared" si="211"/>
        <v>58</v>
      </c>
      <c r="H1402" s="6" t="str" cm="1">
        <f t="array" ref="H1402">_xlfn.IFS(E1402&lt;=80,"Series",E1402&lt;=120,"TV Movie",E1402&gt;120,"Long Movie")</f>
        <v>TV Movie</v>
      </c>
      <c r="I1402" t="s">
        <v>132</v>
      </c>
      <c r="J1402" t="s">
        <v>8162</v>
      </c>
      <c r="K1402" t="s">
        <v>8165</v>
      </c>
      <c r="L1402" s="5">
        <v>5.6</v>
      </c>
      <c r="M1402" t="str" cm="1">
        <f t="array" ref="M1402">_xlfn.IFS(L1402&lt;=2,"Flop",L1402&lt;=5,"Average",L1402&lt;=7,"Hit",L1402&lt;=9,"Superhit",L1402&gt;9,"BlockBuster")</f>
        <v>Hit</v>
      </c>
      <c r="N1402" s="6">
        <v>71538</v>
      </c>
      <c r="O1402" s="6" t="str" cm="1">
        <f t="array" ref="O1402">_xlfn.IFS(N1402&lt;=100000,"Low",N1402&lt;=500000,"Median",N1402&lt;=1500000,"High",N1402&gt;1500000,"Very High")</f>
        <v>Low</v>
      </c>
      <c r="P1402">
        <v>53000000</v>
      </c>
      <c r="Q1402">
        <v>95763716</v>
      </c>
      <c r="R1402">
        <f t="shared" si="212"/>
        <v>42763716</v>
      </c>
      <c r="S1402" t="str">
        <f t="shared" si="213"/>
        <v>Profit</v>
      </c>
      <c r="T1402" s="1">
        <v>38415</v>
      </c>
      <c r="U1402" t="s">
        <v>1466</v>
      </c>
      <c r="V1402" s="14">
        <v>38415</v>
      </c>
      <c r="W1402" t="str">
        <f t="shared" si="214"/>
        <v>March</v>
      </c>
      <c r="X1402" s="4" t="str">
        <f t="shared" si="215"/>
        <v>2005</v>
      </c>
      <c r="Y1402" s="6">
        <f t="shared" si="216"/>
        <v>2005</v>
      </c>
      <c r="Z1402" s="4" t="str">
        <f t="shared" si="217"/>
        <v>4</v>
      </c>
      <c r="AA1402" s="6">
        <f t="shared" si="218"/>
        <v>4</v>
      </c>
      <c r="AB1402" t="str">
        <f t="shared" si="219"/>
        <v>Friday</v>
      </c>
    </row>
    <row r="1403" spans="1:28" x14ac:dyDescent="0.25">
      <c r="A1403" s="3" t="s">
        <v>3505</v>
      </c>
      <c r="B1403" t="s">
        <v>3506</v>
      </c>
      <c r="C1403" s="3" t="s">
        <v>3506</v>
      </c>
      <c r="D1403" s="6">
        <v>0</v>
      </c>
      <c r="E1403" s="6">
        <v>104</v>
      </c>
      <c r="F1403" s="6">
        <f t="shared" si="210"/>
        <v>1</v>
      </c>
      <c r="G1403" s="6">
        <f t="shared" si="211"/>
        <v>44</v>
      </c>
      <c r="H1403" s="6" t="str" cm="1">
        <f t="array" ref="H1403">_xlfn.IFS(E1403&lt;=80,"Series",E1403&lt;=120,"TV Movie",E1403&gt;120,"Long Movie")</f>
        <v>TV Movie</v>
      </c>
      <c r="I1403" t="s">
        <v>132</v>
      </c>
      <c r="J1403" t="s">
        <v>5802</v>
      </c>
      <c r="K1403" t="s">
        <v>5802</v>
      </c>
      <c r="L1403" s="5">
        <v>5.0999999999999996</v>
      </c>
      <c r="M1403" t="str" cm="1">
        <f t="array" ref="M1403">_xlfn.IFS(L1403&lt;=2,"Flop",L1403&lt;=5,"Average",L1403&lt;=7,"Hit",L1403&lt;=9,"Superhit",L1403&gt;9,"BlockBuster")</f>
        <v>Hit</v>
      </c>
      <c r="N1403" s="6">
        <v>81025</v>
      </c>
      <c r="O1403" s="6" t="str" cm="1">
        <f t="array" ref="O1403">_xlfn.IFS(N1403&lt;=100000,"Low",N1403&lt;=500000,"Median",N1403&lt;=1500000,"High",N1403&gt;1500000,"Very High")</f>
        <v>Low</v>
      </c>
      <c r="P1403">
        <v>50000000</v>
      </c>
      <c r="Q1403">
        <v>111069515</v>
      </c>
      <c r="R1403">
        <f t="shared" si="212"/>
        <v>61069515</v>
      </c>
      <c r="S1403" t="str">
        <f t="shared" si="213"/>
        <v>Profit</v>
      </c>
      <c r="T1403" s="1">
        <v>38560</v>
      </c>
      <c r="U1403" t="s">
        <v>2642</v>
      </c>
      <c r="V1403" s="14">
        <v>38560</v>
      </c>
      <c r="W1403" t="str">
        <f t="shared" si="214"/>
        <v>July</v>
      </c>
      <c r="X1403" s="4" t="str">
        <f t="shared" si="215"/>
        <v>2005</v>
      </c>
      <c r="Y1403" s="6">
        <f t="shared" si="216"/>
        <v>2005</v>
      </c>
      <c r="Z1403" s="4" t="str">
        <f t="shared" si="217"/>
        <v>27</v>
      </c>
      <c r="AA1403" s="6">
        <f t="shared" si="218"/>
        <v>27</v>
      </c>
      <c r="AB1403" t="str">
        <f t="shared" si="219"/>
        <v>Wednesday</v>
      </c>
    </row>
    <row r="1404" spans="1:28" x14ac:dyDescent="0.25">
      <c r="A1404" s="3" t="s">
        <v>3507</v>
      </c>
      <c r="B1404" t="s">
        <v>3508</v>
      </c>
      <c r="C1404" s="3" t="s">
        <v>3508</v>
      </c>
      <c r="D1404" s="6">
        <v>0</v>
      </c>
      <c r="E1404" s="6">
        <v>84</v>
      </c>
      <c r="F1404" s="6">
        <f t="shared" si="210"/>
        <v>1</v>
      </c>
      <c r="G1404" s="6">
        <f t="shared" si="211"/>
        <v>24</v>
      </c>
      <c r="H1404" s="6" t="str" cm="1">
        <f t="array" ref="H1404">_xlfn.IFS(E1404&lt;=80,"Series",E1404&lt;=120,"TV Movie",E1404&gt;120,"Long Movie")</f>
        <v>TV Movie</v>
      </c>
      <c r="I1404" t="s">
        <v>8158</v>
      </c>
      <c r="J1404" t="s">
        <v>8159</v>
      </c>
      <c r="K1404" t="s">
        <v>132</v>
      </c>
      <c r="L1404" s="5">
        <v>5.9</v>
      </c>
      <c r="M1404" t="str" cm="1">
        <f t="array" ref="M1404">_xlfn.IFS(L1404&lt;=2,"Flop",L1404&lt;=5,"Average",L1404&lt;=7,"Hit",L1404&lt;=9,"Superhit",L1404&gt;9,"BlockBuster")</f>
        <v>Hit</v>
      </c>
      <c r="N1404" s="6">
        <v>58525</v>
      </c>
      <c r="O1404" s="6" t="str" cm="1">
        <f t="array" ref="O1404">_xlfn.IFS(N1404&lt;=100000,"Low",N1404&lt;=500000,"Median",N1404&lt;=1500000,"High",N1404&gt;1500000,"Very High")</f>
        <v>Low</v>
      </c>
      <c r="P1404">
        <v>36000000</v>
      </c>
      <c r="Q1404">
        <v>193967670</v>
      </c>
      <c r="R1404">
        <f t="shared" si="212"/>
        <v>157967670</v>
      </c>
      <c r="S1404" t="str">
        <f t="shared" si="213"/>
        <v>Profit</v>
      </c>
      <c r="T1404" s="1">
        <v>40566</v>
      </c>
      <c r="U1404" t="s">
        <v>3509</v>
      </c>
      <c r="V1404" s="14">
        <v>40566</v>
      </c>
      <c r="W1404" t="str">
        <f t="shared" si="214"/>
        <v>January</v>
      </c>
      <c r="X1404" s="4" t="str">
        <f t="shared" si="215"/>
        <v>2011</v>
      </c>
      <c r="Y1404" s="6">
        <f t="shared" si="216"/>
        <v>2011</v>
      </c>
      <c r="Z1404" s="4" t="str">
        <f t="shared" si="217"/>
        <v>23</v>
      </c>
      <c r="AA1404" s="6">
        <f t="shared" si="218"/>
        <v>23</v>
      </c>
      <c r="AB1404" t="str">
        <f t="shared" si="219"/>
        <v>Sunday</v>
      </c>
    </row>
    <row r="1405" spans="1:28" x14ac:dyDescent="0.25">
      <c r="A1405" s="3" t="s">
        <v>3510</v>
      </c>
      <c r="B1405" t="s">
        <v>3511</v>
      </c>
      <c r="C1405" s="3" t="s">
        <v>3511</v>
      </c>
      <c r="D1405" s="6">
        <v>0</v>
      </c>
      <c r="E1405" s="6">
        <v>110</v>
      </c>
      <c r="F1405" s="6">
        <f t="shared" si="210"/>
        <v>1</v>
      </c>
      <c r="G1405" s="6">
        <f t="shared" si="211"/>
        <v>50</v>
      </c>
      <c r="H1405" s="6" t="str" cm="1">
        <f t="array" ref="H1405">_xlfn.IFS(E1405&lt;=80,"Series",E1405&lt;=120,"TV Movie",E1405&gt;120,"Long Movie")</f>
        <v>TV Movie</v>
      </c>
      <c r="I1405" t="s">
        <v>5529</v>
      </c>
      <c r="J1405" t="s">
        <v>8158</v>
      </c>
      <c r="K1405" t="s">
        <v>8162</v>
      </c>
      <c r="L1405" s="5">
        <v>5.9</v>
      </c>
      <c r="M1405" t="str" cm="1">
        <f t="array" ref="M1405">_xlfn.IFS(L1405&lt;=2,"Flop",L1405&lt;=5,"Average",L1405&lt;=7,"Hit",L1405&lt;=9,"Superhit",L1405&gt;9,"BlockBuster")</f>
        <v>Hit</v>
      </c>
      <c r="N1405" s="6">
        <v>78740</v>
      </c>
      <c r="O1405" s="6" t="str" cm="1">
        <f t="array" ref="O1405">_xlfn.IFS(N1405&lt;=100000,"Low",N1405&lt;=500000,"Median",N1405&lt;=1500000,"High",N1405&gt;1500000,"Very High")</f>
        <v>Low</v>
      </c>
      <c r="P1405">
        <v>50000000</v>
      </c>
      <c r="Q1405">
        <v>46117696</v>
      </c>
      <c r="R1405">
        <f t="shared" si="212"/>
        <v>-3882304</v>
      </c>
      <c r="S1405" t="str">
        <f t="shared" si="213"/>
        <v>Loss</v>
      </c>
      <c r="T1405">
        <v>2005</v>
      </c>
      <c r="U1405" t="s">
        <v>3512</v>
      </c>
      <c r="V1405" s="14">
        <v>2005</v>
      </c>
      <c r="W1405" t="str">
        <f t="shared" si="214"/>
        <v>June</v>
      </c>
      <c r="X1405" s="4" t="str">
        <f t="shared" si="215"/>
        <v>1905</v>
      </c>
      <c r="Y1405" s="6">
        <f t="shared" si="216"/>
        <v>1905</v>
      </c>
      <c r="Z1405" s="4" t="str">
        <f t="shared" si="217"/>
        <v>27</v>
      </c>
      <c r="AA1405" s="6">
        <f t="shared" si="218"/>
        <v>27</v>
      </c>
      <c r="AB1405" t="str">
        <f t="shared" si="219"/>
        <v>Tuesday</v>
      </c>
    </row>
    <row r="1406" spans="1:28" x14ac:dyDescent="0.25">
      <c r="A1406" s="3" t="s">
        <v>3513</v>
      </c>
      <c r="B1406" t="s">
        <v>3514</v>
      </c>
      <c r="C1406" s="3" t="s">
        <v>3514</v>
      </c>
      <c r="D1406" s="6">
        <v>0</v>
      </c>
      <c r="E1406" s="6">
        <v>137</v>
      </c>
      <c r="F1406" s="6">
        <f t="shared" si="210"/>
        <v>2</v>
      </c>
      <c r="G1406" s="6">
        <f t="shared" si="211"/>
        <v>17</v>
      </c>
      <c r="H1406" s="6" t="str" cm="1">
        <f t="array" ref="H1406">_xlfn.IFS(E1406&lt;=80,"Series",E1406&lt;=120,"TV Movie",E1406&gt;120,"Long Movie")</f>
        <v>Long Movie</v>
      </c>
      <c r="I1406" t="s">
        <v>5529</v>
      </c>
      <c r="J1406" t="s">
        <v>8162</v>
      </c>
      <c r="K1406" t="s">
        <v>3857</v>
      </c>
      <c r="L1406" s="5">
        <v>8</v>
      </c>
      <c r="M1406" t="str" cm="1">
        <f t="array" ref="M1406">_xlfn.IFS(L1406&lt;=2,"Flop",L1406&lt;=5,"Average",L1406&lt;=7,"Hit",L1406&lt;=9,"Superhit",L1406&gt;9,"BlockBuster")</f>
        <v>Superhit</v>
      </c>
      <c r="N1406" s="6">
        <v>788673</v>
      </c>
      <c r="O1406" s="6" t="str" cm="1">
        <f t="array" ref="O1406">_xlfn.IFS(N1406&lt;=100000,"Low",N1406&lt;=500000,"Median",N1406&lt;=1500000,"High",N1406&gt;1500000,"Very High")</f>
        <v>High</v>
      </c>
      <c r="P1406">
        <v>30000000</v>
      </c>
      <c r="Q1406">
        <v>154117157</v>
      </c>
      <c r="R1406">
        <f t="shared" si="212"/>
        <v>124117157</v>
      </c>
      <c r="S1406" t="str">
        <f t="shared" si="213"/>
        <v>Profit</v>
      </c>
      <c r="T1406" s="1">
        <v>38085</v>
      </c>
      <c r="U1406" t="s">
        <v>1144</v>
      </c>
      <c r="V1406" s="14">
        <v>38085</v>
      </c>
      <c r="W1406" t="str">
        <f t="shared" si="214"/>
        <v>April</v>
      </c>
      <c r="X1406" s="4" t="str">
        <f t="shared" si="215"/>
        <v>2004</v>
      </c>
      <c r="Y1406" s="6">
        <f t="shared" si="216"/>
        <v>2004</v>
      </c>
      <c r="Z1406" s="4" t="str">
        <f t="shared" si="217"/>
        <v>8</v>
      </c>
      <c r="AA1406" s="6">
        <f t="shared" si="218"/>
        <v>8</v>
      </c>
      <c r="AB1406" t="str">
        <f t="shared" si="219"/>
        <v>Thursday</v>
      </c>
    </row>
    <row r="1407" spans="1:28" x14ac:dyDescent="0.25">
      <c r="A1407" s="3" t="s">
        <v>3515</v>
      </c>
      <c r="B1407" t="s">
        <v>3516</v>
      </c>
      <c r="C1407" s="3" t="s">
        <v>3516</v>
      </c>
      <c r="D1407" s="6">
        <v>0</v>
      </c>
      <c r="E1407" s="6">
        <v>114</v>
      </c>
      <c r="F1407" s="6">
        <f t="shared" si="210"/>
        <v>1</v>
      </c>
      <c r="G1407" s="6">
        <f t="shared" si="211"/>
        <v>54</v>
      </c>
      <c r="H1407" s="6" t="str" cm="1">
        <f t="array" ref="H1407">_xlfn.IFS(E1407&lt;=80,"Series",E1407&lt;=120,"TV Movie",E1407&gt;120,"Long Movie")</f>
        <v>TV Movie</v>
      </c>
      <c r="I1407" t="s">
        <v>8160</v>
      </c>
      <c r="J1407" t="s">
        <v>8162</v>
      </c>
      <c r="K1407" t="s">
        <v>145</v>
      </c>
      <c r="L1407" s="5">
        <v>7.3</v>
      </c>
      <c r="M1407" t="str" cm="1">
        <f t="array" ref="M1407">_xlfn.IFS(L1407&lt;=2,"Flop",L1407&lt;=5,"Average",L1407&lt;=7,"Hit",L1407&lt;=9,"Superhit",L1407&gt;9,"BlockBuster")</f>
        <v>Superhit</v>
      </c>
      <c r="N1407" s="6">
        <v>138511</v>
      </c>
      <c r="O1407" s="6" t="str" cm="1">
        <f t="array" ref="O1407">_xlfn.IFS(N1407&lt;=100000,"Low",N1407&lt;=500000,"Median",N1407&lt;=1500000,"High",N1407&gt;1500000,"Very High")</f>
        <v>Median</v>
      </c>
      <c r="P1407">
        <v>7000000</v>
      </c>
      <c r="Q1407">
        <v>49327405</v>
      </c>
      <c r="R1407">
        <f t="shared" si="212"/>
        <v>42327405</v>
      </c>
      <c r="S1407" t="str">
        <f t="shared" si="213"/>
        <v>Profit</v>
      </c>
      <c r="T1407" s="1">
        <v>38597</v>
      </c>
      <c r="U1407" t="s">
        <v>3517</v>
      </c>
      <c r="V1407" s="14">
        <v>38597</v>
      </c>
      <c r="W1407" t="str">
        <f t="shared" si="214"/>
        <v>September</v>
      </c>
      <c r="X1407" s="4" t="str">
        <f t="shared" si="215"/>
        <v>2005</v>
      </c>
      <c r="Y1407" s="6">
        <f t="shared" si="216"/>
        <v>2005</v>
      </c>
      <c r="Z1407" s="4" t="str">
        <f t="shared" si="217"/>
        <v>2</v>
      </c>
      <c r="AA1407" s="6">
        <f t="shared" si="218"/>
        <v>2</v>
      </c>
      <c r="AB1407" t="str">
        <f t="shared" si="219"/>
        <v>Friday</v>
      </c>
    </row>
    <row r="1408" spans="1:28" x14ac:dyDescent="0.25">
      <c r="A1408" s="3" t="s">
        <v>3518</v>
      </c>
      <c r="B1408" t="s">
        <v>3519</v>
      </c>
      <c r="C1408" s="3" t="s">
        <v>3519</v>
      </c>
      <c r="D1408" s="6">
        <v>0</v>
      </c>
      <c r="E1408" s="6">
        <v>119</v>
      </c>
      <c r="F1408" s="6">
        <f t="shared" si="210"/>
        <v>1</v>
      </c>
      <c r="G1408" s="6">
        <f t="shared" si="211"/>
        <v>59</v>
      </c>
      <c r="H1408" s="6" t="str" cm="1">
        <f t="array" ref="H1408">_xlfn.IFS(E1408&lt;=80,"Series",E1408&lt;=120,"TV Movie",E1408&gt;120,"Long Movie")</f>
        <v>TV Movie</v>
      </c>
      <c r="I1408" t="s">
        <v>5529</v>
      </c>
      <c r="J1408" t="s">
        <v>8158</v>
      </c>
      <c r="K1408" t="s">
        <v>8161</v>
      </c>
      <c r="L1408" s="5">
        <v>7.8</v>
      </c>
      <c r="M1408" t="str" cm="1">
        <f t="array" ref="M1408">_xlfn.IFS(L1408&lt;=2,"Flop",L1408&lt;=5,"Average",L1408&lt;=7,"Hit",L1408&lt;=9,"Superhit",L1408&gt;9,"BlockBuster")</f>
        <v>Superhit</v>
      </c>
      <c r="N1408" s="6">
        <v>302943</v>
      </c>
      <c r="O1408" s="6" t="str" cm="1">
        <f t="array" ref="O1408">_xlfn.IFS(N1408&lt;=100000,"Low",N1408&lt;=500000,"Median",N1408&lt;=1500000,"High",N1408&gt;1500000,"Very High")</f>
        <v>Median</v>
      </c>
      <c r="P1408">
        <v>39000000</v>
      </c>
      <c r="Q1408">
        <v>40445129</v>
      </c>
      <c r="R1408">
        <f t="shared" si="212"/>
        <v>1445129</v>
      </c>
      <c r="S1408" t="str">
        <f t="shared" si="213"/>
        <v>Profit</v>
      </c>
      <c r="T1408" s="1">
        <v>38586</v>
      </c>
      <c r="U1408" t="s">
        <v>3520</v>
      </c>
      <c r="V1408" s="14">
        <v>38586</v>
      </c>
      <c r="W1408" t="str">
        <f t="shared" si="214"/>
        <v>August</v>
      </c>
      <c r="X1408" s="4" t="str">
        <f t="shared" si="215"/>
        <v>2005</v>
      </c>
      <c r="Y1408" s="6">
        <f t="shared" si="216"/>
        <v>2005</v>
      </c>
      <c r="Z1408" s="4" t="str">
        <f t="shared" si="217"/>
        <v>22</v>
      </c>
      <c r="AA1408" s="6">
        <f t="shared" si="218"/>
        <v>22</v>
      </c>
      <c r="AB1408" t="str">
        <f t="shared" si="219"/>
        <v>Monday</v>
      </c>
    </row>
    <row r="1409" spans="1:28" x14ac:dyDescent="0.25">
      <c r="A1409" s="3" t="s">
        <v>3521</v>
      </c>
      <c r="B1409" t="s">
        <v>3522</v>
      </c>
      <c r="C1409" s="3" t="s">
        <v>3523</v>
      </c>
      <c r="D1409" s="6">
        <v>0</v>
      </c>
      <c r="E1409" s="6">
        <v>118</v>
      </c>
      <c r="F1409" s="6">
        <f t="shared" si="210"/>
        <v>1</v>
      </c>
      <c r="G1409" s="6">
        <f t="shared" si="211"/>
        <v>58</v>
      </c>
      <c r="H1409" s="6" t="str" cm="1">
        <f t="array" ref="H1409">_xlfn.IFS(E1409&lt;=80,"Series",E1409&lt;=120,"TV Movie",E1409&gt;120,"Long Movie")</f>
        <v>TV Movie</v>
      </c>
      <c r="I1409" t="s">
        <v>145</v>
      </c>
      <c r="J1409" t="s">
        <v>8157</v>
      </c>
      <c r="K1409" t="s">
        <v>8168</v>
      </c>
      <c r="L1409" s="5">
        <v>6.7</v>
      </c>
      <c r="M1409" t="str" cm="1">
        <f t="array" ref="M1409">_xlfn.IFS(L1409&lt;=2,"Flop",L1409&lt;=5,"Average",L1409&lt;=7,"Hit",L1409&lt;=9,"Superhit",L1409&gt;9,"BlockBuster")</f>
        <v>Hit</v>
      </c>
      <c r="N1409" s="6">
        <v>65338</v>
      </c>
      <c r="O1409" s="6" t="str" cm="1">
        <f t="array" ref="O1409">_xlfn.IFS(N1409&lt;=100000,"Low",N1409&lt;=500000,"Median",N1409&lt;=1500000,"High",N1409&gt;1500000,"Very High")</f>
        <v>Low</v>
      </c>
      <c r="P1409">
        <v>10000000</v>
      </c>
      <c r="Q1409">
        <v>27610873</v>
      </c>
      <c r="R1409">
        <f t="shared" si="212"/>
        <v>17610873</v>
      </c>
      <c r="S1409" t="str">
        <f t="shared" si="213"/>
        <v>Profit</v>
      </c>
      <c r="T1409" s="1">
        <v>38603</v>
      </c>
      <c r="U1409" t="s">
        <v>3524</v>
      </c>
      <c r="V1409" s="14">
        <v>38603</v>
      </c>
      <c r="W1409" t="str">
        <f t="shared" si="214"/>
        <v>September</v>
      </c>
      <c r="X1409" s="4" t="str">
        <f t="shared" si="215"/>
        <v>2005</v>
      </c>
      <c r="Y1409" s="6">
        <f t="shared" si="216"/>
        <v>2005</v>
      </c>
      <c r="Z1409" s="4" t="str">
        <f t="shared" si="217"/>
        <v>8</v>
      </c>
      <c r="AA1409" s="6">
        <f t="shared" si="218"/>
        <v>8</v>
      </c>
      <c r="AB1409" t="str">
        <f t="shared" si="219"/>
        <v>Thursday</v>
      </c>
    </row>
    <row r="1410" spans="1:28" x14ac:dyDescent="0.25">
      <c r="A1410" s="3" t="s">
        <v>3525</v>
      </c>
      <c r="B1410" t="s">
        <v>3526</v>
      </c>
      <c r="C1410" s="3" t="s">
        <v>3526</v>
      </c>
      <c r="D1410" s="6">
        <v>0</v>
      </c>
      <c r="E1410" s="6">
        <v>135</v>
      </c>
      <c r="F1410" s="6">
        <f t="shared" si="210"/>
        <v>2</v>
      </c>
      <c r="G1410" s="6">
        <f t="shared" si="211"/>
        <v>15</v>
      </c>
      <c r="H1410" s="6" t="str" cm="1">
        <f t="array" ref="H1410">_xlfn.IFS(E1410&lt;=80,"Series",E1410&lt;=120,"TV Movie",E1410&gt;120,"Long Movie")</f>
        <v>Long Movie</v>
      </c>
      <c r="I1410" t="s">
        <v>145</v>
      </c>
      <c r="J1410" t="s">
        <v>8156</v>
      </c>
      <c r="K1410" t="s">
        <v>3857</v>
      </c>
      <c r="L1410" s="5">
        <v>6.6</v>
      </c>
      <c r="M1410" t="str" cm="1">
        <f t="array" ref="M1410">_xlfn.IFS(L1410&lt;=2,"Flop",L1410&lt;=5,"Average",L1410&lt;=7,"Hit",L1410&lt;=9,"Superhit",L1410&gt;9,"BlockBuster")</f>
        <v>Hit</v>
      </c>
      <c r="N1410" s="6">
        <v>176821</v>
      </c>
      <c r="O1410" s="6" t="str" cm="1">
        <f t="array" ref="O1410">_xlfn.IFS(N1410&lt;=100000,"Low",N1410&lt;=500000,"Median",N1410&lt;=1500000,"High",N1410&gt;1500000,"Very High")</f>
        <v>Median</v>
      </c>
      <c r="P1410">
        <v>65000000</v>
      </c>
      <c r="Q1410">
        <v>93621340</v>
      </c>
      <c r="R1410">
        <f t="shared" si="212"/>
        <v>28621340</v>
      </c>
      <c r="S1410" t="str">
        <f t="shared" si="213"/>
        <v>Profit</v>
      </c>
      <c r="T1410" s="1">
        <v>40141</v>
      </c>
      <c r="U1410" t="s">
        <v>1092</v>
      </c>
      <c r="V1410" s="14">
        <v>40141</v>
      </c>
      <c r="W1410" t="str">
        <f t="shared" si="214"/>
        <v>November</v>
      </c>
      <c r="X1410" s="4" t="str">
        <f t="shared" si="215"/>
        <v>2009</v>
      </c>
      <c r="Y1410" s="6">
        <f t="shared" si="216"/>
        <v>2009</v>
      </c>
      <c r="Z1410" s="4" t="str">
        <f t="shared" si="217"/>
        <v>24</v>
      </c>
      <c r="AA1410" s="6">
        <f t="shared" si="218"/>
        <v>24</v>
      </c>
      <c r="AB1410" t="str">
        <f t="shared" si="219"/>
        <v>Tuesday</v>
      </c>
    </row>
    <row r="1411" spans="1:28" x14ac:dyDescent="0.25">
      <c r="A1411" s="3" t="s">
        <v>3527</v>
      </c>
      <c r="B1411" t="s">
        <v>3528</v>
      </c>
      <c r="C1411" s="3" t="s">
        <v>3528</v>
      </c>
      <c r="D1411" s="6">
        <v>0</v>
      </c>
      <c r="E1411" s="6">
        <v>144</v>
      </c>
      <c r="F1411" s="6">
        <f t="shared" ref="F1411:F1474" si="220">INT(E1411/60)</f>
        <v>2</v>
      </c>
      <c r="G1411" s="6">
        <f t="shared" ref="G1411:G1474" si="221">MOD(E1411,60)</f>
        <v>24</v>
      </c>
      <c r="H1411" s="6" t="str" cm="1">
        <f t="array" ref="H1411">_xlfn.IFS(E1411&lt;=80,"Series",E1411&lt;=120,"TV Movie",E1411&gt;120,"Long Movie")</f>
        <v>Long Movie</v>
      </c>
      <c r="I1411" t="s">
        <v>5529</v>
      </c>
      <c r="J1411" t="s">
        <v>8158</v>
      </c>
      <c r="K1411" t="s">
        <v>3857</v>
      </c>
      <c r="L1411" s="5">
        <v>8</v>
      </c>
      <c r="M1411" t="str" cm="1">
        <f t="array" ref="M1411">_xlfn.IFS(L1411&lt;=2,"Flop",L1411&lt;=5,"Average",L1411&lt;=7,"Hit",L1411&lt;=9,"Superhit",L1411&gt;9,"BlockBuster")</f>
        <v>Superhit</v>
      </c>
      <c r="N1411" s="6">
        <v>682117</v>
      </c>
      <c r="O1411" s="6" t="str" cm="1">
        <f t="array" ref="O1411">_xlfn.IFS(N1411&lt;=100000,"Low",N1411&lt;=500000,"Median",N1411&lt;=1500000,"High",N1411&gt;1500000,"Very High")</f>
        <v>High</v>
      </c>
      <c r="P1411">
        <v>150000000</v>
      </c>
      <c r="Q1411">
        <v>616505162</v>
      </c>
      <c r="R1411">
        <f t="shared" ref="R1411:R1474" si="222">Q1411-P1411</f>
        <v>466505162</v>
      </c>
      <c r="S1411" t="str">
        <f t="shared" ref="S1411:S1474" si="223">IF(R1411&gt;0,"Profit","Loss")</f>
        <v>Profit</v>
      </c>
      <c r="T1411" s="1">
        <v>39035</v>
      </c>
      <c r="U1411" t="s">
        <v>1471</v>
      </c>
      <c r="V1411" s="14">
        <v>39035</v>
      </c>
      <c r="W1411" t="str">
        <f t="shared" ref="W1411:W1474" si="224">TEXT(V1411,"MMMM")</f>
        <v>November</v>
      </c>
      <c r="X1411" s="4" t="str">
        <f t="shared" ref="X1411:X1474" si="225">TEXT(V1411,"YYYY")</f>
        <v>2006</v>
      </c>
      <c r="Y1411" s="6">
        <f t="shared" ref="Y1411:Y1474" si="226">VALUE(X1411)</f>
        <v>2006</v>
      </c>
      <c r="Z1411" s="4" t="str">
        <f t="shared" ref="Z1411:Z1474" si="227">TEXT(V1411,"d")</f>
        <v>14</v>
      </c>
      <c r="AA1411" s="6">
        <f t="shared" ref="AA1411:AA1474" si="228">VALUE(Z1411)</f>
        <v>14</v>
      </c>
      <c r="AB1411" t="str">
        <f t="shared" ref="AB1411:AB1474" si="229">TEXT(V1411,"dddd")</f>
        <v>Tuesday</v>
      </c>
    </row>
    <row r="1412" spans="1:28" x14ac:dyDescent="0.25">
      <c r="A1412" s="3" t="s">
        <v>3529</v>
      </c>
      <c r="B1412" t="s">
        <v>3530</v>
      </c>
      <c r="C1412" s="3" t="s">
        <v>3530</v>
      </c>
      <c r="D1412" s="6">
        <v>0</v>
      </c>
      <c r="E1412" s="6">
        <v>80</v>
      </c>
      <c r="F1412" s="6">
        <f t="shared" si="220"/>
        <v>1</v>
      </c>
      <c r="G1412" s="6">
        <f t="shared" si="221"/>
        <v>20</v>
      </c>
      <c r="H1412" s="6" t="str" cm="1">
        <f t="array" ref="H1412">_xlfn.IFS(E1412&lt;=80,"Series",E1412&lt;=120,"TV Movie",E1412&gt;120,"Long Movie")</f>
        <v>Series</v>
      </c>
      <c r="I1412" t="s">
        <v>145</v>
      </c>
      <c r="J1412" t="s">
        <v>8157</v>
      </c>
      <c r="K1412" t="s">
        <v>5802</v>
      </c>
      <c r="L1412" s="5">
        <v>8.1</v>
      </c>
      <c r="M1412" t="str" cm="1">
        <f t="array" ref="M1412">_xlfn.IFS(L1412&lt;=2,"Flop",L1412&lt;=5,"Average",L1412&lt;=7,"Hit",L1412&lt;=9,"Superhit",L1412&gt;9,"BlockBuster")</f>
        <v>Superhit</v>
      </c>
      <c r="N1412" s="6">
        <v>281073</v>
      </c>
      <c r="O1412" s="6" t="str" cm="1">
        <f t="array" ref="O1412">_xlfn.IFS(N1412&lt;=100000,"Low",N1412&lt;=500000,"Median",N1412&lt;=1500000,"High",N1412&gt;1500000,"Very High")</f>
        <v>Median</v>
      </c>
      <c r="P1412">
        <v>2700000</v>
      </c>
      <c r="Q1412">
        <v>15849759</v>
      </c>
      <c r="R1412">
        <f t="shared" si="222"/>
        <v>13149759</v>
      </c>
      <c r="S1412" t="str">
        <f t="shared" si="223"/>
        <v>Profit</v>
      </c>
      <c r="T1412" s="1">
        <v>38027</v>
      </c>
      <c r="U1412" t="s">
        <v>1193</v>
      </c>
      <c r="V1412" s="14">
        <v>38027</v>
      </c>
      <c r="W1412" t="str">
        <f t="shared" si="224"/>
        <v>February</v>
      </c>
      <c r="X1412" s="4" t="str">
        <f t="shared" si="225"/>
        <v>2004</v>
      </c>
      <c r="Y1412" s="6">
        <f t="shared" si="226"/>
        <v>2004</v>
      </c>
      <c r="Z1412" s="4" t="str">
        <f t="shared" si="227"/>
        <v>10</v>
      </c>
      <c r="AA1412" s="6">
        <f t="shared" si="228"/>
        <v>10</v>
      </c>
      <c r="AB1412" t="str">
        <f t="shared" si="229"/>
        <v>Tuesday</v>
      </c>
    </row>
    <row r="1413" spans="1:28" x14ac:dyDescent="0.25">
      <c r="A1413" s="3" t="s">
        <v>3531</v>
      </c>
      <c r="B1413" t="s">
        <v>3532</v>
      </c>
      <c r="C1413" s="3" t="s">
        <v>3532</v>
      </c>
      <c r="D1413" s="6">
        <v>0</v>
      </c>
      <c r="E1413" s="6">
        <v>109</v>
      </c>
      <c r="F1413" s="6">
        <f t="shared" si="220"/>
        <v>1</v>
      </c>
      <c r="G1413" s="6">
        <f t="shared" si="221"/>
        <v>49</v>
      </c>
      <c r="H1413" s="6" t="str" cm="1">
        <f t="array" ref="H1413">_xlfn.IFS(E1413&lt;=80,"Series",E1413&lt;=120,"TV Movie",E1413&gt;120,"Long Movie")</f>
        <v>TV Movie</v>
      </c>
      <c r="I1413" t="s">
        <v>132</v>
      </c>
      <c r="J1413" t="s">
        <v>8162</v>
      </c>
      <c r="K1413" t="s">
        <v>5802</v>
      </c>
      <c r="L1413" s="5">
        <v>5.8</v>
      </c>
      <c r="M1413" t="str" cm="1">
        <f t="array" ref="M1413">_xlfn.IFS(L1413&lt;=2,"Flop",L1413&lt;=5,"Average",L1413&lt;=7,"Hit",L1413&lt;=9,"Superhit",L1413&gt;9,"BlockBuster")</f>
        <v>Hit</v>
      </c>
      <c r="N1413" s="6">
        <v>158405</v>
      </c>
      <c r="O1413" s="6" t="str" cm="1">
        <f t="array" ref="O1413">_xlfn.IFS(N1413&lt;=100000,"Low",N1413&lt;=500000,"Median",N1413&lt;=1500000,"High",N1413&gt;1500000,"Very High")</f>
        <v>Median</v>
      </c>
      <c r="P1413">
        <v>37000000</v>
      </c>
      <c r="Q1413">
        <v>113100873</v>
      </c>
      <c r="R1413">
        <f t="shared" si="222"/>
        <v>76100873</v>
      </c>
      <c r="S1413" t="str">
        <f t="shared" si="223"/>
        <v>Profit</v>
      </c>
      <c r="T1413" s="1">
        <v>38161</v>
      </c>
      <c r="U1413" t="s">
        <v>2337</v>
      </c>
      <c r="V1413" s="14">
        <v>38161</v>
      </c>
      <c r="W1413" t="str">
        <f t="shared" si="224"/>
        <v>June</v>
      </c>
      <c r="X1413" s="4" t="str">
        <f t="shared" si="225"/>
        <v>2004</v>
      </c>
      <c r="Y1413" s="6">
        <f t="shared" si="226"/>
        <v>2004</v>
      </c>
      <c r="Z1413" s="4" t="str">
        <f t="shared" si="227"/>
        <v>23</v>
      </c>
      <c r="AA1413" s="6">
        <f t="shared" si="228"/>
        <v>23</v>
      </c>
      <c r="AB1413" t="str">
        <f t="shared" si="229"/>
        <v>Wednesday</v>
      </c>
    </row>
    <row r="1414" spans="1:28" x14ac:dyDescent="0.25">
      <c r="A1414" s="3" t="s">
        <v>3533</v>
      </c>
      <c r="B1414" t="s">
        <v>3534</v>
      </c>
      <c r="C1414" s="3" t="s">
        <v>3534</v>
      </c>
      <c r="D1414" s="6">
        <v>0</v>
      </c>
      <c r="E1414" s="6">
        <v>122</v>
      </c>
      <c r="F1414" s="6">
        <f t="shared" si="220"/>
        <v>2</v>
      </c>
      <c r="G1414" s="6">
        <f t="shared" si="221"/>
        <v>2</v>
      </c>
      <c r="H1414" s="6" t="str" cm="1">
        <f t="array" ref="H1414">_xlfn.IFS(E1414&lt;=80,"Series",E1414&lt;=120,"TV Movie",E1414&gt;120,"Long Movie")</f>
        <v>Long Movie</v>
      </c>
      <c r="I1414" t="s">
        <v>5529</v>
      </c>
      <c r="J1414" t="s">
        <v>8162</v>
      </c>
      <c r="K1414" t="s">
        <v>145</v>
      </c>
      <c r="L1414" s="5">
        <v>7.7</v>
      </c>
      <c r="M1414" t="str" cm="1">
        <f t="array" ref="M1414">_xlfn.IFS(L1414&lt;=2,"Flop",L1414&lt;=5,"Average",L1414&lt;=7,"Hit",L1414&lt;=9,"Superhit",L1414&gt;9,"BlockBuster")</f>
        <v>Superhit</v>
      </c>
      <c r="N1414" s="6">
        <v>325982</v>
      </c>
      <c r="O1414" s="6" t="str" cm="1">
        <f t="array" ref="O1414">_xlfn.IFS(N1414&lt;=100000,"Low",N1414&lt;=500000,"Median",N1414&lt;=1500000,"High",N1414&gt;1500000,"Very High")</f>
        <v>Median</v>
      </c>
      <c r="P1414">
        <v>55000000</v>
      </c>
      <c r="Q1414">
        <v>70016220</v>
      </c>
      <c r="R1414">
        <f t="shared" si="222"/>
        <v>15016220</v>
      </c>
      <c r="S1414" t="str">
        <f t="shared" si="223"/>
        <v>Profit</v>
      </c>
      <c r="T1414" s="1">
        <v>39315</v>
      </c>
      <c r="U1414" t="s">
        <v>13</v>
      </c>
      <c r="V1414" s="14">
        <v>39315</v>
      </c>
      <c r="W1414" t="str">
        <f t="shared" si="224"/>
        <v>August</v>
      </c>
      <c r="X1414" s="4" t="str">
        <f t="shared" si="225"/>
        <v>2007</v>
      </c>
      <c r="Y1414" s="6">
        <f t="shared" si="226"/>
        <v>2007</v>
      </c>
      <c r="Z1414" s="4" t="str">
        <f t="shared" si="227"/>
        <v>21</v>
      </c>
      <c r="AA1414" s="6">
        <f t="shared" si="228"/>
        <v>21</v>
      </c>
      <c r="AB1414" t="str">
        <f t="shared" si="229"/>
        <v>Tuesday</v>
      </c>
    </row>
    <row r="1415" spans="1:28" x14ac:dyDescent="0.25">
      <c r="A1415" s="3" t="s">
        <v>3535</v>
      </c>
      <c r="B1415" t="s">
        <v>3536</v>
      </c>
      <c r="C1415" s="3" t="s">
        <v>3536</v>
      </c>
      <c r="D1415" s="6">
        <v>0</v>
      </c>
      <c r="E1415" s="6">
        <v>101</v>
      </c>
      <c r="F1415" s="6">
        <f t="shared" si="220"/>
        <v>1</v>
      </c>
      <c r="G1415" s="6">
        <f t="shared" si="221"/>
        <v>41</v>
      </c>
      <c r="H1415" s="6" t="str" cm="1">
        <f t="array" ref="H1415">_xlfn.IFS(E1415&lt;=80,"Series",E1415&lt;=120,"TV Movie",E1415&gt;120,"Long Movie")</f>
        <v>TV Movie</v>
      </c>
      <c r="I1415" t="s">
        <v>83</v>
      </c>
      <c r="J1415" t="s">
        <v>8166</v>
      </c>
      <c r="K1415" t="s">
        <v>5802</v>
      </c>
      <c r="L1415" s="5">
        <v>5.9</v>
      </c>
      <c r="M1415" t="str" cm="1">
        <f t="array" ref="M1415">_xlfn.IFS(L1415&lt;=2,"Flop",L1415&lt;=5,"Average",L1415&lt;=7,"Hit",L1415&lt;=9,"Superhit",L1415&gt;9,"BlockBuster")</f>
        <v>Hit</v>
      </c>
      <c r="N1415" s="6">
        <v>87943</v>
      </c>
      <c r="O1415" s="6" t="str" cm="1">
        <f t="array" ref="O1415">_xlfn.IFS(N1415&lt;=100000,"Low",N1415&lt;=500000,"Median",N1415&lt;=1500000,"High",N1415&gt;1500000,"Very High")</f>
        <v>Low</v>
      </c>
      <c r="P1415">
        <v>30000000</v>
      </c>
      <c r="Q1415">
        <v>127369981</v>
      </c>
      <c r="R1415">
        <f t="shared" si="222"/>
        <v>97369981</v>
      </c>
      <c r="S1415" t="str">
        <f t="shared" si="223"/>
        <v>Profit</v>
      </c>
      <c r="T1415" s="1">
        <v>38379</v>
      </c>
      <c r="U1415" t="s">
        <v>3537</v>
      </c>
      <c r="V1415" s="14">
        <v>38379</v>
      </c>
      <c r="W1415" t="str">
        <f t="shared" si="224"/>
        <v>January</v>
      </c>
      <c r="X1415" s="4" t="str">
        <f t="shared" si="225"/>
        <v>2005</v>
      </c>
      <c r="Y1415" s="6">
        <f t="shared" si="226"/>
        <v>2005</v>
      </c>
      <c r="Z1415" s="4" t="str">
        <f t="shared" si="227"/>
        <v>27</v>
      </c>
      <c r="AA1415" s="6">
        <f t="shared" si="228"/>
        <v>27</v>
      </c>
      <c r="AB1415" t="str">
        <f t="shared" si="229"/>
        <v>Thursday</v>
      </c>
    </row>
    <row r="1416" spans="1:28" x14ac:dyDescent="0.25">
      <c r="A1416" s="3" t="s">
        <v>3538</v>
      </c>
      <c r="B1416" t="s">
        <v>3539</v>
      </c>
      <c r="C1416" s="3" t="s">
        <v>3539</v>
      </c>
      <c r="D1416" s="6">
        <v>0</v>
      </c>
      <c r="E1416" s="6">
        <v>149</v>
      </c>
      <c r="F1416" s="6">
        <f t="shared" si="220"/>
        <v>2</v>
      </c>
      <c r="G1416" s="6">
        <f t="shared" si="221"/>
        <v>29</v>
      </c>
      <c r="H1416" s="6" t="str" cm="1">
        <f t="array" ref="H1416">_xlfn.IFS(E1416&lt;=80,"Series",E1416&lt;=120,"TV Movie",E1416&gt;120,"Long Movie")</f>
        <v>Long Movie</v>
      </c>
      <c r="I1416" t="s">
        <v>8166</v>
      </c>
      <c r="J1416" t="s">
        <v>3857</v>
      </c>
      <c r="K1416" t="s">
        <v>5802</v>
      </c>
      <c r="L1416" s="5">
        <v>6.6</v>
      </c>
      <c r="M1416" t="str" cm="1">
        <f t="array" ref="M1416">_xlfn.IFS(L1416&lt;=2,"Flop",L1416&lt;=5,"Average",L1416&lt;=7,"Hit",L1416&lt;=9,"Superhit",L1416&gt;9,"BlockBuster")</f>
        <v>Hit</v>
      </c>
      <c r="N1416" s="6">
        <v>451451</v>
      </c>
      <c r="O1416" s="6" t="str" cm="1">
        <f t="array" ref="O1416">_xlfn.IFS(N1416&lt;=100000,"Low",N1416&lt;=500000,"Median",N1416&lt;=1500000,"High",N1416&gt;1500000,"Very High")</f>
        <v>Median</v>
      </c>
      <c r="P1416">
        <v>125000000</v>
      </c>
      <c r="Q1416">
        <v>760006945</v>
      </c>
      <c r="R1416">
        <f t="shared" si="222"/>
        <v>635006945</v>
      </c>
      <c r="S1416" t="str">
        <f t="shared" si="223"/>
        <v>Profit</v>
      </c>
      <c r="T1416" s="1">
        <v>38854</v>
      </c>
      <c r="U1416" t="s">
        <v>507</v>
      </c>
      <c r="V1416" s="14">
        <v>38854</v>
      </c>
      <c r="W1416" t="str">
        <f t="shared" si="224"/>
        <v>May</v>
      </c>
      <c r="X1416" s="4" t="str">
        <f t="shared" si="225"/>
        <v>2006</v>
      </c>
      <c r="Y1416" s="6">
        <f t="shared" si="226"/>
        <v>2006</v>
      </c>
      <c r="Z1416" s="4" t="str">
        <f t="shared" si="227"/>
        <v>17</v>
      </c>
      <c r="AA1416" s="6">
        <f t="shared" si="228"/>
        <v>17</v>
      </c>
      <c r="AB1416" t="str">
        <f t="shared" si="229"/>
        <v>Wednesday</v>
      </c>
    </row>
    <row r="1417" spans="1:28" x14ac:dyDescent="0.25">
      <c r="A1417" s="3" t="s">
        <v>3540</v>
      </c>
      <c r="B1417" t="s">
        <v>3541</v>
      </c>
      <c r="C1417" s="3" t="s">
        <v>3541</v>
      </c>
      <c r="D1417" s="6">
        <v>0</v>
      </c>
      <c r="E1417" s="6">
        <v>105</v>
      </c>
      <c r="F1417" s="6">
        <f t="shared" si="220"/>
        <v>1</v>
      </c>
      <c r="G1417" s="6">
        <f t="shared" si="221"/>
        <v>45</v>
      </c>
      <c r="H1417" s="6" t="str" cm="1">
        <f t="array" ref="H1417">_xlfn.IFS(E1417&lt;=80,"Series",E1417&lt;=120,"TV Movie",E1417&gt;120,"Long Movie")</f>
        <v>TV Movie</v>
      </c>
      <c r="I1417" t="s">
        <v>145</v>
      </c>
      <c r="J1417" t="s">
        <v>83</v>
      </c>
      <c r="K1417" t="s">
        <v>8166</v>
      </c>
      <c r="L1417" s="5">
        <v>5.6</v>
      </c>
      <c r="M1417" t="str" cm="1">
        <f t="array" ref="M1417">_xlfn.IFS(L1417&lt;=2,"Flop",L1417&lt;=5,"Average",L1417&lt;=7,"Hit",L1417&lt;=9,"Superhit",L1417&gt;9,"BlockBuster")</f>
        <v>Hit</v>
      </c>
      <c r="N1417" s="6">
        <v>64863</v>
      </c>
      <c r="O1417" s="6" t="str" cm="1">
        <f t="array" ref="O1417">_xlfn.IFS(N1417&lt;=100000,"Low",N1417&lt;=500000,"Median",N1417&lt;=1500000,"High",N1417&gt;1500000,"Very High")</f>
        <v>Low</v>
      </c>
      <c r="P1417">
        <v>30000000</v>
      </c>
      <c r="Q1417">
        <v>68357079</v>
      </c>
      <c r="R1417">
        <f t="shared" si="222"/>
        <v>38357079</v>
      </c>
      <c r="S1417" t="str">
        <f t="shared" si="223"/>
        <v>Profit</v>
      </c>
      <c r="T1417" s="1">
        <v>38530</v>
      </c>
      <c r="U1417" t="s">
        <v>3542</v>
      </c>
      <c r="V1417" s="14">
        <v>38530</v>
      </c>
      <c r="W1417" t="str">
        <f t="shared" si="224"/>
        <v>June</v>
      </c>
      <c r="X1417" s="4" t="str">
        <f t="shared" si="225"/>
        <v>2005</v>
      </c>
      <c r="Y1417" s="6">
        <f t="shared" si="226"/>
        <v>2005</v>
      </c>
      <c r="Z1417" s="4" t="str">
        <f t="shared" si="227"/>
        <v>27</v>
      </c>
      <c r="AA1417" s="6">
        <f t="shared" si="228"/>
        <v>27</v>
      </c>
      <c r="AB1417" t="str">
        <f t="shared" si="229"/>
        <v>Monday</v>
      </c>
    </row>
    <row r="1418" spans="1:28" x14ac:dyDescent="0.25">
      <c r="A1418" s="3" t="s">
        <v>3543</v>
      </c>
      <c r="B1418" t="s">
        <v>3544</v>
      </c>
      <c r="C1418" s="3" t="s">
        <v>3544</v>
      </c>
      <c r="D1418" s="6">
        <v>0</v>
      </c>
      <c r="E1418" s="6">
        <v>111</v>
      </c>
      <c r="F1418" s="6">
        <f t="shared" si="220"/>
        <v>1</v>
      </c>
      <c r="G1418" s="6">
        <f t="shared" si="221"/>
        <v>51</v>
      </c>
      <c r="H1418" s="6" t="str" cm="1">
        <f t="array" ref="H1418">_xlfn.IFS(E1418&lt;=80,"Series",E1418&lt;=120,"TV Movie",E1418&gt;120,"Long Movie")</f>
        <v>TV Movie</v>
      </c>
      <c r="I1418" t="s">
        <v>8158</v>
      </c>
      <c r="J1418" t="s">
        <v>8159</v>
      </c>
      <c r="K1418" t="s">
        <v>132</v>
      </c>
      <c r="L1418" s="5">
        <v>8.1</v>
      </c>
      <c r="M1418" t="str" cm="1">
        <f t="array" ref="M1418">_xlfn.IFS(L1418&lt;=2,"Flop",L1418&lt;=5,"Average",L1418&lt;=7,"Hit",L1418&lt;=9,"Superhit",L1418&gt;9,"BlockBuster")</f>
        <v>Superhit</v>
      </c>
      <c r="N1418" s="6">
        <v>795344</v>
      </c>
      <c r="O1418" s="6" t="str" cm="1">
        <f t="array" ref="O1418">_xlfn.IFS(N1418&lt;=100000,"Low",N1418&lt;=500000,"Median",N1418&lt;=1500000,"High",N1418&gt;1500000,"Very High")</f>
        <v>High</v>
      </c>
      <c r="P1418">
        <v>150000000</v>
      </c>
      <c r="Q1418">
        <v>623726085</v>
      </c>
      <c r="R1418">
        <f t="shared" si="222"/>
        <v>473726085</v>
      </c>
      <c r="S1418" t="str">
        <f t="shared" si="223"/>
        <v>Profit</v>
      </c>
      <c r="T1418" s="1">
        <v>39255</v>
      </c>
      <c r="U1418" t="s">
        <v>3545</v>
      </c>
      <c r="V1418" s="14">
        <v>39255</v>
      </c>
      <c r="W1418" t="str">
        <f t="shared" si="224"/>
        <v>June</v>
      </c>
      <c r="X1418" s="4" t="str">
        <f t="shared" si="225"/>
        <v>2007</v>
      </c>
      <c r="Y1418" s="6">
        <f t="shared" si="226"/>
        <v>2007</v>
      </c>
      <c r="Z1418" s="4" t="str">
        <f t="shared" si="227"/>
        <v>22</v>
      </c>
      <c r="AA1418" s="6">
        <f t="shared" si="228"/>
        <v>22</v>
      </c>
      <c r="AB1418" t="str">
        <f t="shared" si="229"/>
        <v>Friday</v>
      </c>
    </row>
    <row r="1419" spans="1:28" x14ac:dyDescent="0.25">
      <c r="A1419" s="3" t="s">
        <v>3546</v>
      </c>
      <c r="B1419" t="s">
        <v>3547</v>
      </c>
      <c r="C1419" s="3" t="s">
        <v>3547</v>
      </c>
      <c r="D1419" s="6">
        <v>0</v>
      </c>
      <c r="E1419" s="6">
        <v>121</v>
      </c>
      <c r="F1419" s="6">
        <f t="shared" si="220"/>
        <v>2</v>
      </c>
      <c r="G1419" s="6">
        <f t="shared" si="221"/>
        <v>1</v>
      </c>
      <c r="H1419" s="6" t="str" cm="1">
        <f t="array" ref="H1419">_xlfn.IFS(E1419&lt;=80,"Series",E1419&lt;=120,"TV Movie",E1419&gt;120,"Long Movie")</f>
        <v>Long Movie</v>
      </c>
      <c r="I1419" t="s">
        <v>5529</v>
      </c>
      <c r="J1419" t="s">
        <v>8158</v>
      </c>
      <c r="K1419" t="s">
        <v>8161</v>
      </c>
      <c r="L1419" s="5">
        <v>5.0999999999999996</v>
      </c>
      <c r="M1419" t="str" cm="1">
        <f t="array" ref="M1419">_xlfn.IFS(L1419&lt;=2,"Flop",L1419&lt;=5,"Average",L1419&lt;=7,"Hit",L1419&lt;=9,"Superhit",L1419&gt;9,"BlockBuster")</f>
        <v>Hit</v>
      </c>
      <c r="N1419" s="6">
        <v>55696</v>
      </c>
      <c r="O1419" s="6" t="str" cm="1">
        <f t="array" ref="O1419">_xlfn.IFS(N1419&lt;=100000,"Low",N1419&lt;=500000,"Median",N1419&lt;=1500000,"High",N1419&gt;1500000,"Very High")</f>
        <v>Low</v>
      </c>
      <c r="P1419">
        <v>135000000</v>
      </c>
      <c r="Q1419">
        <v>79268322</v>
      </c>
      <c r="R1419">
        <f t="shared" si="222"/>
        <v>-55731678</v>
      </c>
      <c r="S1419" t="str">
        <f t="shared" si="223"/>
        <v>Loss</v>
      </c>
      <c r="T1419" s="1">
        <v>38550</v>
      </c>
      <c r="U1419" t="s">
        <v>1570</v>
      </c>
      <c r="V1419" s="14">
        <v>38550</v>
      </c>
      <c r="W1419" t="str">
        <f t="shared" si="224"/>
        <v>July</v>
      </c>
      <c r="X1419" s="4" t="str">
        <f t="shared" si="225"/>
        <v>2005</v>
      </c>
      <c r="Y1419" s="6">
        <f t="shared" si="226"/>
        <v>2005</v>
      </c>
      <c r="Z1419" s="4" t="str">
        <f t="shared" si="227"/>
        <v>17</v>
      </c>
      <c r="AA1419" s="6">
        <f t="shared" si="228"/>
        <v>17</v>
      </c>
      <c r="AB1419" t="str">
        <f t="shared" si="229"/>
        <v>Sunday</v>
      </c>
    </row>
    <row r="1420" spans="1:28" x14ac:dyDescent="0.25">
      <c r="A1420" s="3" t="s">
        <v>3548</v>
      </c>
      <c r="B1420" t="s">
        <v>3549</v>
      </c>
      <c r="C1420" s="3" t="s">
        <v>3549</v>
      </c>
      <c r="D1420" s="6">
        <v>0</v>
      </c>
      <c r="E1420" s="6">
        <v>124</v>
      </c>
      <c r="F1420" s="6">
        <f t="shared" si="220"/>
        <v>2</v>
      </c>
      <c r="G1420" s="6">
        <f t="shared" si="221"/>
        <v>4</v>
      </c>
      <c r="H1420" s="6" t="str" cm="1">
        <f t="array" ref="H1420">_xlfn.IFS(E1420&lt;=80,"Series",E1420&lt;=120,"TV Movie",E1420&gt;120,"Long Movie")</f>
        <v>Long Movie</v>
      </c>
      <c r="I1420" t="s">
        <v>145</v>
      </c>
      <c r="J1420" t="s">
        <v>5802</v>
      </c>
      <c r="K1420" t="s">
        <v>5802</v>
      </c>
      <c r="L1420" s="5">
        <v>7.5</v>
      </c>
      <c r="M1420" t="str" cm="1">
        <f t="array" ref="M1420">_xlfn.IFS(L1420&lt;=2,"Flop",L1420&lt;=5,"Average",L1420&lt;=7,"Hit",L1420&lt;=9,"Superhit",L1420&gt;9,"BlockBuster")</f>
        <v>Superhit</v>
      </c>
      <c r="N1420" s="6">
        <v>96487</v>
      </c>
      <c r="O1420" s="6" t="str" cm="1">
        <f t="array" ref="O1420">_xlfn.IFS(N1420&lt;=100000,"Low",N1420&lt;=500000,"Median",N1420&lt;=1500000,"High",N1420&gt;1500000,"Very High")</f>
        <v>Low</v>
      </c>
      <c r="P1420">
        <v>20000000</v>
      </c>
      <c r="Q1420">
        <v>4658401</v>
      </c>
      <c r="R1420">
        <f t="shared" si="222"/>
        <v>-15341599</v>
      </c>
      <c r="S1420" t="str">
        <f t="shared" si="223"/>
        <v>Loss</v>
      </c>
      <c r="T1420" s="1">
        <v>39591</v>
      </c>
      <c r="U1420" t="s">
        <v>3550</v>
      </c>
      <c r="V1420" s="14">
        <v>39591</v>
      </c>
      <c r="W1420" t="str">
        <f t="shared" si="224"/>
        <v>May</v>
      </c>
      <c r="X1420" s="4" t="str">
        <f t="shared" si="225"/>
        <v>2008</v>
      </c>
      <c r="Y1420" s="6">
        <f t="shared" si="226"/>
        <v>2008</v>
      </c>
      <c r="Z1420" s="4" t="str">
        <f t="shared" si="227"/>
        <v>23</v>
      </c>
      <c r="AA1420" s="6">
        <f t="shared" si="228"/>
        <v>23</v>
      </c>
      <c r="AB1420" t="str">
        <f t="shared" si="229"/>
        <v>Friday</v>
      </c>
    </row>
    <row r="1421" spans="1:28" x14ac:dyDescent="0.25">
      <c r="A1421" s="3" t="s">
        <v>3551</v>
      </c>
      <c r="B1421" t="s">
        <v>3552</v>
      </c>
      <c r="C1421" s="3" t="s">
        <v>3552</v>
      </c>
      <c r="D1421" s="6">
        <v>0</v>
      </c>
      <c r="E1421" s="6">
        <v>93</v>
      </c>
      <c r="F1421" s="6">
        <f t="shared" si="220"/>
        <v>1</v>
      </c>
      <c r="G1421" s="6">
        <f t="shared" si="221"/>
        <v>33</v>
      </c>
      <c r="H1421" s="6" t="str" cm="1">
        <f t="array" ref="H1421">_xlfn.IFS(E1421&lt;=80,"Series",E1421&lt;=120,"TV Movie",E1421&gt;120,"Long Movie")</f>
        <v>TV Movie</v>
      </c>
      <c r="I1421" t="s">
        <v>8158</v>
      </c>
      <c r="J1421" t="s">
        <v>132</v>
      </c>
      <c r="K1421" t="s">
        <v>8162</v>
      </c>
      <c r="L1421" s="5">
        <v>5.7</v>
      </c>
      <c r="M1421" t="str" cm="1">
        <f t="array" ref="M1421">_xlfn.IFS(L1421&lt;=2,"Flop",L1421&lt;=5,"Average",L1421&lt;=7,"Hit",L1421&lt;=9,"Superhit",L1421&gt;9,"BlockBuster")</f>
        <v>Hit</v>
      </c>
      <c r="N1421" s="6">
        <v>90979</v>
      </c>
      <c r="O1421" s="6" t="str" cm="1">
        <f t="array" ref="O1421">_xlfn.IFS(N1421&lt;=100000,"Low",N1421&lt;=500000,"Median",N1421&lt;=1500000,"High",N1421&gt;1500000,"Very High")</f>
        <v>Low</v>
      </c>
      <c r="P1421">
        <v>80000000</v>
      </c>
      <c r="Q1421">
        <v>164115897</v>
      </c>
      <c r="R1421">
        <f t="shared" si="222"/>
        <v>84115897</v>
      </c>
      <c r="S1421" t="str">
        <f t="shared" si="223"/>
        <v>Profit</v>
      </c>
      <c r="T1421" s="1">
        <v>38736</v>
      </c>
      <c r="U1421" t="s">
        <v>2986</v>
      </c>
      <c r="V1421" s="14">
        <v>38736</v>
      </c>
      <c r="W1421" t="str">
        <f t="shared" si="224"/>
        <v>January</v>
      </c>
      <c r="X1421" s="4" t="str">
        <f t="shared" si="225"/>
        <v>2006</v>
      </c>
      <c r="Y1421" s="6">
        <f t="shared" si="226"/>
        <v>2006</v>
      </c>
      <c r="Z1421" s="4" t="str">
        <f t="shared" si="227"/>
        <v>19</v>
      </c>
      <c r="AA1421" s="6">
        <f t="shared" si="228"/>
        <v>19</v>
      </c>
      <c r="AB1421" t="str">
        <f t="shared" si="229"/>
        <v>Thursday</v>
      </c>
    </row>
    <row r="1422" spans="1:28" x14ac:dyDescent="0.25">
      <c r="A1422" s="3" t="s">
        <v>3553</v>
      </c>
      <c r="B1422" t="s">
        <v>3554</v>
      </c>
      <c r="C1422" s="3" t="s">
        <v>3554</v>
      </c>
      <c r="D1422" s="6">
        <v>0</v>
      </c>
      <c r="E1422" s="6">
        <v>151</v>
      </c>
      <c r="F1422" s="6">
        <f t="shared" si="220"/>
        <v>2</v>
      </c>
      <c r="G1422" s="6">
        <f t="shared" si="221"/>
        <v>31</v>
      </c>
      <c r="H1422" s="6" t="str" cm="1">
        <f t="array" ref="H1422">_xlfn.IFS(E1422&lt;=80,"Series",E1422&lt;=120,"TV Movie",E1422&gt;120,"Long Movie")</f>
        <v>Long Movie</v>
      </c>
      <c r="I1422" t="s">
        <v>5529</v>
      </c>
      <c r="J1422" t="s">
        <v>8158</v>
      </c>
      <c r="K1422" t="s">
        <v>8156</v>
      </c>
      <c r="L1422" s="5">
        <v>7.4</v>
      </c>
      <c r="M1422" t="str" cm="1">
        <f t="array" ref="M1422">_xlfn.IFS(L1422&lt;=2,"Flop",L1422&lt;=5,"Average",L1422&lt;=7,"Hit",L1422&lt;=9,"Superhit",L1422&gt;9,"BlockBuster")</f>
        <v>Superhit</v>
      </c>
      <c r="N1422" s="6">
        <v>751633</v>
      </c>
      <c r="O1422" s="6" t="str" cm="1">
        <f t="array" ref="O1422">_xlfn.IFS(N1422&lt;=100000,"Low",N1422&lt;=500000,"Median",N1422&lt;=1500000,"High",N1422&gt;1500000,"Very High")</f>
        <v>High</v>
      </c>
      <c r="P1422">
        <v>225000000</v>
      </c>
      <c r="Q1422">
        <v>1066179747</v>
      </c>
      <c r="R1422">
        <f t="shared" si="222"/>
        <v>841179747</v>
      </c>
      <c r="S1422" t="str">
        <f t="shared" si="223"/>
        <v>Profit</v>
      </c>
      <c r="T1422" s="1">
        <v>38892</v>
      </c>
      <c r="U1422" t="s">
        <v>1818</v>
      </c>
      <c r="V1422" s="14">
        <v>38892</v>
      </c>
      <c r="W1422" t="str">
        <f t="shared" si="224"/>
        <v>June</v>
      </c>
      <c r="X1422" s="4" t="str">
        <f t="shared" si="225"/>
        <v>2006</v>
      </c>
      <c r="Y1422" s="6">
        <f t="shared" si="226"/>
        <v>2006</v>
      </c>
      <c r="Z1422" s="4" t="str">
        <f t="shared" si="227"/>
        <v>24</v>
      </c>
      <c r="AA1422" s="6">
        <f t="shared" si="228"/>
        <v>24</v>
      </c>
      <c r="AB1422" t="str">
        <f t="shared" si="229"/>
        <v>Saturday</v>
      </c>
    </row>
    <row r="1423" spans="1:28" x14ac:dyDescent="0.25">
      <c r="A1423" s="3" t="s">
        <v>3555</v>
      </c>
      <c r="B1423" t="s">
        <v>3556</v>
      </c>
      <c r="C1423" s="3" t="s">
        <v>3556</v>
      </c>
      <c r="D1423" s="6">
        <v>0</v>
      </c>
      <c r="E1423" s="6">
        <v>127</v>
      </c>
      <c r="F1423" s="6">
        <f t="shared" si="220"/>
        <v>2</v>
      </c>
      <c r="G1423" s="6">
        <f t="shared" si="221"/>
        <v>7</v>
      </c>
      <c r="H1423" s="6" t="str" cm="1">
        <f t="array" ref="H1423">_xlfn.IFS(E1423&lt;=80,"Series",E1423&lt;=120,"TV Movie",E1423&gt;120,"Long Movie")</f>
        <v>Long Movie</v>
      </c>
      <c r="I1423" t="s">
        <v>8158</v>
      </c>
      <c r="J1423" t="s">
        <v>132</v>
      </c>
      <c r="K1423" t="s">
        <v>8161</v>
      </c>
      <c r="L1423" s="5">
        <v>8</v>
      </c>
      <c r="M1423" t="str" cm="1">
        <f t="array" ref="M1423">_xlfn.IFS(L1423&lt;=2,"Flop",L1423&lt;=5,"Average",L1423&lt;=7,"Hit",L1423&lt;=9,"Superhit",L1423&gt;9,"BlockBuster")</f>
        <v>Superhit</v>
      </c>
      <c r="N1423" s="6">
        <v>65649</v>
      </c>
      <c r="O1423" s="6" t="str" cm="1">
        <f t="array" ref="O1423">_xlfn.IFS(N1423&lt;=100000,"Low",N1423&lt;=500000,"Median",N1423&lt;=1500000,"High",N1423&gt;1500000,"Very High")</f>
        <v>Low</v>
      </c>
      <c r="P1423">
        <v>5000000</v>
      </c>
      <c r="Q1423">
        <v>20839049</v>
      </c>
      <c r="R1423">
        <f t="shared" si="222"/>
        <v>15839049</v>
      </c>
      <c r="S1423" t="str">
        <f t="shared" si="223"/>
        <v>Profit</v>
      </c>
      <c r="T1423" s="1">
        <v>38303</v>
      </c>
      <c r="U1423" t="s">
        <v>3557</v>
      </c>
      <c r="V1423" s="14">
        <v>38303</v>
      </c>
      <c r="W1423" t="str">
        <f t="shared" si="224"/>
        <v>November</v>
      </c>
      <c r="X1423" s="4" t="str">
        <f t="shared" si="225"/>
        <v>2004</v>
      </c>
      <c r="Y1423" s="6">
        <f t="shared" si="226"/>
        <v>2004</v>
      </c>
      <c r="Z1423" s="4" t="str">
        <f t="shared" si="227"/>
        <v>12</v>
      </c>
      <c r="AA1423" s="6">
        <f t="shared" si="228"/>
        <v>12</v>
      </c>
      <c r="AB1423" t="str">
        <f t="shared" si="229"/>
        <v>Friday</v>
      </c>
    </row>
    <row r="1424" spans="1:28" x14ac:dyDescent="0.25">
      <c r="A1424" s="3" t="s">
        <v>3558</v>
      </c>
      <c r="B1424" t="s">
        <v>3559</v>
      </c>
      <c r="C1424" s="3" t="s">
        <v>3559</v>
      </c>
      <c r="D1424" s="6">
        <v>0</v>
      </c>
      <c r="E1424" s="6">
        <v>125</v>
      </c>
      <c r="F1424" s="6">
        <f t="shared" si="220"/>
        <v>2</v>
      </c>
      <c r="G1424" s="6">
        <f t="shared" si="221"/>
        <v>5</v>
      </c>
      <c r="H1424" s="6" t="str" cm="1">
        <f t="array" ref="H1424">_xlfn.IFS(E1424&lt;=80,"Series",E1424&lt;=120,"TV Movie",E1424&gt;120,"Long Movie")</f>
        <v>Long Movie</v>
      </c>
      <c r="I1424" t="s">
        <v>83</v>
      </c>
      <c r="J1424" t="s">
        <v>8166</v>
      </c>
      <c r="K1424" t="s">
        <v>5802</v>
      </c>
      <c r="L1424" s="5">
        <v>6.5</v>
      </c>
      <c r="M1424" t="str" cm="1">
        <f t="array" ref="M1424">_xlfn.IFS(L1424&lt;=2,"Flop",L1424&lt;=5,"Average",L1424&lt;=7,"Hit",L1424&lt;=9,"Superhit",L1424&gt;9,"BlockBuster")</f>
        <v>Hit</v>
      </c>
      <c r="N1424" s="6">
        <v>240053</v>
      </c>
      <c r="O1424" s="6" t="str" cm="1">
        <f t="array" ref="O1424">_xlfn.IFS(N1424&lt;=100000,"Low",N1424&lt;=500000,"Median",N1424&lt;=1500000,"High",N1424&gt;1500000,"Very High")</f>
        <v>Median</v>
      </c>
      <c r="P1424">
        <v>50000000</v>
      </c>
      <c r="Q1424">
        <v>100605135</v>
      </c>
      <c r="R1424">
        <f t="shared" si="222"/>
        <v>50605135</v>
      </c>
      <c r="S1424" t="str">
        <f t="shared" si="223"/>
        <v>Profit</v>
      </c>
      <c r="T1424" s="1">
        <v>38827</v>
      </c>
      <c r="U1424" t="s">
        <v>2562</v>
      </c>
      <c r="V1424" s="14">
        <v>38827</v>
      </c>
      <c r="W1424" t="str">
        <f t="shared" si="224"/>
        <v>April</v>
      </c>
      <c r="X1424" s="4" t="str">
        <f t="shared" si="225"/>
        <v>2006</v>
      </c>
      <c r="Y1424" s="6">
        <f t="shared" si="226"/>
        <v>2006</v>
      </c>
      <c r="Z1424" s="4" t="str">
        <f t="shared" si="227"/>
        <v>20</v>
      </c>
      <c r="AA1424" s="6">
        <f t="shared" si="228"/>
        <v>20</v>
      </c>
      <c r="AB1424" t="str">
        <f t="shared" si="229"/>
        <v>Thursday</v>
      </c>
    </row>
    <row r="1425" spans="1:28" x14ac:dyDescent="0.25">
      <c r="A1425" s="3" t="s">
        <v>3560</v>
      </c>
      <c r="B1425" t="s">
        <v>3561</v>
      </c>
      <c r="C1425" s="3" t="s">
        <v>3561</v>
      </c>
      <c r="D1425" s="6">
        <v>0</v>
      </c>
      <c r="E1425" s="6">
        <v>102</v>
      </c>
      <c r="F1425" s="6">
        <f t="shared" si="220"/>
        <v>1</v>
      </c>
      <c r="G1425" s="6">
        <f t="shared" si="221"/>
        <v>42</v>
      </c>
      <c r="H1425" s="6" t="str" cm="1">
        <f t="array" ref="H1425">_xlfn.IFS(E1425&lt;=80,"Series",E1425&lt;=120,"TV Movie",E1425&gt;120,"Long Movie")</f>
        <v>TV Movie</v>
      </c>
      <c r="I1425" t="s">
        <v>132</v>
      </c>
      <c r="J1425" t="s">
        <v>145</v>
      </c>
      <c r="K1425" t="s">
        <v>5802</v>
      </c>
      <c r="L1425" s="5">
        <v>6.6</v>
      </c>
      <c r="M1425" t="str" cm="1">
        <f t="array" ref="M1425">_xlfn.IFS(L1425&lt;=2,"Flop",L1425&lt;=5,"Average",L1425&lt;=7,"Hit",L1425&lt;=9,"Superhit",L1425&gt;9,"BlockBuster")</f>
        <v>Hit</v>
      </c>
      <c r="N1425" s="6">
        <v>82449</v>
      </c>
      <c r="O1425" s="6" t="str" cm="1">
        <f t="array" ref="O1425">_xlfn.IFS(N1425&lt;=100000,"Low",N1425&lt;=500000,"Median",N1425&lt;=1500000,"High",N1425&gt;1500000,"Very High")</f>
        <v>Low</v>
      </c>
      <c r="P1425">
        <v>22000000</v>
      </c>
      <c r="Q1425">
        <v>19126398</v>
      </c>
      <c r="R1425">
        <f t="shared" si="222"/>
        <v>-2873602</v>
      </c>
      <c r="S1425" t="str">
        <f t="shared" si="223"/>
        <v>Loss</v>
      </c>
      <c r="T1425" s="1">
        <v>38645</v>
      </c>
      <c r="U1425" t="s">
        <v>1818</v>
      </c>
      <c r="V1425" s="14">
        <v>38645</v>
      </c>
      <c r="W1425" t="str">
        <f t="shared" si="224"/>
        <v>October</v>
      </c>
      <c r="X1425" s="4" t="str">
        <f t="shared" si="225"/>
        <v>2005</v>
      </c>
      <c r="Y1425" s="6">
        <f t="shared" si="226"/>
        <v>2005</v>
      </c>
      <c r="Z1425" s="4" t="str">
        <f t="shared" si="227"/>
        <v>20</v>
      </c>
      <c r="AA1425" s="6">
        <f t="shared" si="228"/>
        <v>20</v>
      </c>
      <c r="AB1425" t="str">
        <f t="shared" si="229"/>
        <v>Thursday</v>
      </c>
    </row>
    <row r="1426" spans="1:28" x14ac:dyDescent="0.25">
      <c r="A1426" s="3" t="s">
        <v>3562</v>
      </c>
      <c r="B1426" t="s">
        <v>3563</v>
      </c>
      <c r="C1426" s="3" t="s">
        <v>3563</v>
      </c>
      <c r="D1426" s="6">
        <v>0</v>
      </c>
      <c r="E1426" s="6">
        <v>93</v>
      </c>
      <c r="F1426" s="6">
        <f t="shared" si="220"/>
        <v>1</v>
      </c>
      <c r="G1426" s="6">
        <f t="shared" si="221"/>
        <v>33</v>
      </c>
      <c r="H1426" s="6" t="str" cm="1">
        <f t="array" ref="H1426">_xlfn.IFS(E1426&lt;=80,"Series",E1426&lt;=120,"TV Movie",E1426&gt;120,"Long Movie")</f>
        <v>TV Movie</v>
      </c>
      <c r="I1426" t="s">
        <v>132</v>
      </c>
      <c r="J1426" t="s">
        <v>5802</v>
      </c>
      <c r="K1426" t="s">
        <v>5802</v>
      </c>
      <c r="L1426" s="5">
        <v>6.4</v>
      </c>
      <c r="M1426" t="str" cm="1">
        <f t="array" ref="M1426">_xlfn.IFS(L1426&lt;=2,"Flop",L1426&lt;=5,"Average",L1426&lt;=7,"Hit",L1426&lt;=9,"Superhit",L1426&gt;9,"BlockBuster")</f>
        <v>Hit</v>
      </c>
      <c r="N1426" s="6">
        <v>138429</v>
      </c>
      <c r="O1426" s="6" t="str" cm="1">
        <f t="array" ref="O1426">_xlfn.IFS(N1426&lt;=100000,"Low",N1426&lt;=500000,"Median",N1426&lt;=1500000,"High",N1426&gt;1500000,"Very High")</f>
        <v>Median</v>
      </c>
      <c r="P1426">
        <v>23000000</v>
      </c>
      <c r="Q1426">
        <v>38623262</v>
      </c>
      <c r="R1426">
        <f t="shared" si="222"/>
        <v>15623262</v>
      </c>
      <c r="S1426" t="str">
        <f t="shared" si="223"/>
        <v>Profit</v>
      </c>
      <c r="T1426" s="1">
        <v>38947</v>
      </c>
      <c r="U1426" t="s">
        <v>3564</v>
      </c>
      <c r="V1426" s="14">
        <v>38947</v>
      </c>
      <c r="W1426" t="str">
        <f t="shared" si="224"/>
        <v>August</v>
      </c>
      <c r="X1426" s="4" t="str">
        <f t="shared" si="225"/>
        <v>2006</v>
      </c>
      <c r="Y1426" s="6">
        <f t="shared" si="226"/>
        <v>2006</v>
      </c>
      <c r="Z1426" s="4" t="str">
        <f t="shared" si="227"/>
        <v>18</v>
      </c>
      <c r="AA1426" s="6">
        <f t="shared" si="228"/>
        <v>18</v>
      </c>
      <c r="AB1426" t="str">
        <f t="shared" si="229"/>
        <v>Friday</v>
      </c>
    </row>
    <row r="1427" spans="1:28" x14ac:dyDescent="0.25">
      <c r="A1427" s="3" t="s">
        <v>3565</v>
      </c>
      <c r="B1427" t="s">
        <v>3566</v>
      </c>
      <c r="C1427" s="3" t="s">
        <v>3566</v>
      </c>
      <c r="D1427" s="6">
        <v>0</v>
      </c>
      <c r="E1427" s="6">
        <v>90</v>
      </c>
      <c r="F1427" s="6">
        <f t="shared" si="220"/>
        <v>1</v>
      </c>
      <c r="G1427" s="6">
        <f t="shared" si="221"/>
        <v>30</v>
      </c>
      <c r="H1427" s="6" t="str" cm="1">
        <f t="array" ref="H1427">_xlfn.IFS(E1427&lt;=80,"Series",E1427&lt;=120,"TV Movie",E1427&gt;120,"Long Movie")</f>
        <v>TV Movie</v>
      </c>
      <c r="I1427" t="s">
        <v>83</v>
      </c>
      <c r="J1427" t="s">
        <v>5802</v>
      </c>
      <c r="K1427" t="s">
        <v>5802</v>
      </c>
      <c r="L1427" s="5">
        <v>5.9</v>
      </c>
      <c r="M1427" t="str" cm="1">
        <f t="array" ref="M1427">_xlfn.IFS(L1427&lt;=2,"Flop",L1427&lt;=5,"Average",L1427&lt;=7,"Hit",L1427&lt;=9,"Superhit",L1427&gt;9,"BlockBuster")</f>
        <v>Hit</v>
      </c>
      <c r="N1427" s="6">
        <v>116101</v>
      </c>
      <c r="O1427" s="6" t="str" cm="1">
        <f t="array" ref="O1427">_xlfn.IFS(N1427&lt;=100000,"Low",N1427&lt;=500000,"Median",N1427&lt;=1500000,"High",N1427&gt;1500000,"Very High")</f>
        <v>Median</v>
      </c>
      <c r="P1427">
        <v>19000000</v>
      </c>
      <c r="Q1427">
        <v>107516369</v>
      </c>
      <c r="R1427">
        <f t="shared" si="222"/>
        <v>88516369</v>
      </c>
      <c r="S1427" t="str">
        <f t="shared" si="223"/>
        <v>Profit</v>
      </c>
      <c r="T1427" s="1">
        <v>38449</v>
      </c>
      <c r="U1427" t="s">
        <v>3567</v>
      </c>
      <c r="V1427" s="14">
        <v>38449</v>
      </c>
      <c r="W1427" t="str">
        <f t="shared" si="224"/>
        <v>April</v>
      </c>
      <c r="X1427" s="4" t="str">
        <f t="shared" si="225"/>
        <v>2005</v>
      </c>
      <c r="Y1427" s="6">
        <f t="shared" si="226"/>
        <v>2005</v>
      </c>
      <c r="Z1427" s="4" t="str">
        <f t="shared" si="227"/>
        <v>7</v>
      </c>
      <c r="AA1427" s="6">
        <f t="shared" si="228"/>
        <v>7</v>
      </c>
      <c r="AB1427" t="str">
        <f t="shared" si="229"/>
        <v>Thursday</v>
      </c>
    </row>
    <row r="1428" spans="1:28" x14ac:dyDescent="0.25">
      <c r="A1428" s="3" t="s">
        <v>3568</v>
      </c>
      <c r="B1428" t="s">
        <v>3569</v>
      </c>
      <c r="C1428" s="3" t="s">
        <v>3569</v>
      </c>
      <c r="D1428" s="6">
        <v>0</v>
      </c>
      <c r="E1428" s="6">
        <v>110</v>
      </c>
      <c r="F1428" s="6">
        <f t="shared" si="220"/>
        <v>1</v>
      </c>
      <c r="G1428" s="6">
        <f t="shared" si="221"/>
        <v>50</v>
      </c>
      <c r="H1428" s="6" t="str" cm="1">
        <f t="array" ref="H1428">_xlfn.IFS(E1428&lt;=80,"Series",E1428&lt;=120,"TV Movie",E1428&gt;120,"Long Movie")</f>
        <v>TV Movie</v>
      </c>
      <c r="I1428" t="s">
        <v>132</v>
      </c>
      <c r="J1428" t="s">
        <v>145</v>
      </c>
      <c r="K1428" t="s">
        <v>8157</v>
      </c>
      <c r="L1428" s="5">
        <v>6.5</v>
      </c>
      <c r="M1428" t="str" cm="1">
        <f t="array" ref="M1428">_xlfn.IFS(L1428&lt;=2,"Flop",L1428&lt;=5,"Average",L1428&lt;=7,"Hit",L1428&lt;=9,"Superhit",L1428&gt;9,"BlockBuster")</f>
        <v>Hit</v>
      </c>
      <c r="N1428" s="6">
        <v>56196</v>
      </c>
      <c r="O1428" s="6" t="str" cm="1">
        <f t="array" ref="O1428">_xlfn.IFS(N1428&lt;=100000,"Low",N1428&lt;=500000,"Median",N1428&lt;=1500000,"High",N1428&gt;1500000,"Very High")</f>
        <v>Low</v>
      </c>
      <c r="P1428">
        <v>26000000</v>
      </c>
      <c r="Q1428">
        <v>61315215</v>
      </c>
      <c r="R1428">
        <f t="shared" si="222"/>
        <v>35315215</v>
      </c>
      <c r="S1428" t="str">
        <f t="shared" si="223"/>
        <v>Profit</v>
      </c>
      <c r="T1428" s="1">
        <v>38327</v>
      </c>
      <c r="U1428" t="s">
        <v>3570</v>
      </c>
      <c r="V1428" s="14">
        <v>38327</v>
      </c>
      <c r="W1428" t="str">
        <f t="shared" si="224"/>
        <v>December</v>
      </c>
      <c r="X1428" s="4" t="str">
        <f t="shared" si="225"/>
        <v>2004</v>
      </c>
      <c r="Y1428" s="6">
        <f t="shared" si="226"/>
        <v>2004</v>
      </c>
      <c r="Z1428" s="4" t="str">
        <f t="shared" si="227"/>
        <v>6</v>
      </c>
      <c r="AA1428" s="6">
        <f t="shared" si="228"/>
        <v>6</v>
      </c>
      <c r="AB1428" t="str">
        <f t="shared" si="229"/>
        <v>Monday</v>
      </c>
    </row>
    <row r="1429" spans="1:28" x14ac:dyDescent="0.25">
      <c r="A1429" s="3" t="s">
        <v>3571</v>
      </c>
      <c r="B1429" t="s">
        <v>3572</v>
      </c>
      <c r="C1429" s="3" t="s">
        <v>3572</v>
      </c>
      <c r="D1429" s="6">
        <v>0</v>
      </c>
      <c r="E1429" s="6">
        <v>115</v>
      </c>
      <c r="F1429" s="6">
        <f t="shared" si="220"/>
        <v>1</v>
      </c>
      <c r="G1429" s="6">
        <f t="shared" si="221"/>
        <v>55</v>
      </c>
      <c r="H1429" s="6" t="str" cm="1">
        <f t="array" ref="H1429">_xlfn.IFS(E1429&lt;=80,"Series",E1429&lt;=120,"TV Movie",E1429&gt;120,"Long Movie")</f>
        <v>TV Movie</v>
      </c>
      <c r="I1429" t="s">
        <v>5529</v>
      </c>
      <c r="J1429" t="s">
        <v>132</v>
      </c>
      <c r="K1429" t="s">
        <v>8162</v>
      </c>
      <c r="L1429" s="5">
        <v>5.0999999999999996</v>
      </c>
      <c r="M1429" t="str" cm="1">
        <f t="array" ref="M1429">_xlfn.IFS(L1429&lt;=2,"Flop",L1429&lt;=5,"Average",L1429&lt;=7,"Hit",L1429&lt;=9,"Superhit",L1429&gt;9,"BlockBuster")</f>
        <v>Hit</v>
      </c>
      <c r="N1429" s="6">
        <v>79009</v>
      </c>
      <c r="O1429" s="6" t="str" cm="1">
        <f t="array" ref="O1429">_xlfn.IFS(N1429&lt;=100000,"Low",N1429&lt;=500000,"Median",N1429&lt;=1500000,"High",N1429&gt;1500000,"Very High")</f>
        <v>Low</v>
      </c>
      <c r="P1429">
        <v>45000000</v>
      </c>
      <c r="Q1429">
        <v>101393569</v>
      </c>
      <c r="R1429">
        <f t="shared" si="222"/>
        <v>56393569</v>
      </c>
      <c r="S1429" t="str">
        <f t="shared" si="223"/>
        <v>Profit</v>
      </c>
      <c r="T1429" s="1">
        <v>38422</v>
      </c>
      <c r="U1429" t="s">
        <v>1363</v>
      </c>
      <c r="V1429" s="14">
        <v>38422</v>
      </c>
      <c r="W1429" t="str">
        <f t="shared" si="224"/>
        <v>March</v>
      </c>
      <c r="X1429" s="4" t="str">
        <f t="shared" si="225"/>
        <v>2005</v>
      </c>
      <c r="Y1429" s="6">
        <f t="shared" si="226"/>
        <v>2005</v>
      </c>
      <c r="Z1429" s="4" t="str">
        <f t="shared" si="227"/>
        <v>11</v>
      </c>
      <c r="AA1429" s="6">
        <f t="shared" si="228"/>
        <v>11</v>
      </c>
      <c r="AB1429" t="str">
        <f t="shared" si="229"/>
        <v>Friday</v>
      </c>
    </row>
    <row r="1430" spans="1:28" x14ac:dyDescent="0.25">
      <c r="A1430" s="3" t="s">
        <v>3573</v>
      </c>
      <c r="B1430" t="s">
        <v>3574</v>
      </c>
      <c r="C1430" s="3" t="s">
        <v>3574</v>
      </c>
      <c r="D1430" s="6">
        <v>0</v>
      </c>
      <c r="E1430" s="6">
        <v>113</v>
      </c>
      <c r="F1430" s="6">
        <f t="shared" si="220"/>
        <v>1</v>
      </c>
      <c r="G1430" s="6">
        <f t="shared" si="221"/>
        <v>53</v>
      </c>
      <c r="H1430" s="6" t="str" cm="1">
        <f t="array" ref="H1430">_xlfn.IFS(E1430&lt;=80,"Series",E1430&lt;=120,"TV Movie",E1430&gt;120,"Long Movie")</f>
        <v>TV Movie</v>
      </c>
      <c r="I1430" t="s">
        <v>8158</v>
      </c>
      <c r="J1430" t="s">
        <v>8163</v>
      </c>
      <c r="K1430" t="s">
        <v>8156</v>
      </c>
      <c r="L1430" s="5">
        <v>6.1</v>
      </c>
      <c r="M1430" t="str" cm="1">
        <f t="array" ref="M1430">_xlfn.IFS(L1430&lt;=2,"Flop",L1430&lt;=5,"Average",L1430&lt;=7,"Hit",L1430&lt;=9,"Superhit",L1430&gt;9,"BlockBuster")</f>
        <v>Hit</v>
      </c>
      <c r="N1430" s="6">
        <v>194589</v>
      </c>
      <c r="O1430" s="6" t="str" cm="1">
        <f t="array" ref="O1430">_xlfn.IFS(N1430&lt;=100000,"Low",N1430&lt;=500000,"Median",N1430&lt;=1500000,"High",N1430&gt;1500000,"Very High")</f>
        <v>Median</v>
      </c>
      <c r="P1430">
        <v>180000000</v>
      </c>
      <c r="Q1430">
        <v>372234864</v>
      </c>
      <c r="R1430">
        <f t="shared" si="222"/>
        <v>192234864</v>
      </c>
      <c r="S1430" t="str">
        <f t="shared" si="223"/>
        <v>Profit</v>
      </c>
      <c r="T1430" s="1">
        <v>39413</v>
      </c>
      <c r="U1430" t="s">
        <v>3575</v>
      </c>
      <c r="V1430" s="14">
        <v>39413</v>
      </c>
      <c r="W1430" t="str">
        <f t="shared" si="224"/>
        <v>November</v>
      </c>
      <c r="X1430" s="4" t="str">
        <f t="shared" si="225"/>
        <v>2007</v>
      </c>
      <c r="Y1430" s="6">
        <f t="shared" si="226"/>
        <v>2007</v>
      </c>
      <c r="Z1430" s="4" t="str">
        <f t="shared" si="227"/>
        <v>27</v>
      </c>
      <c r="AA1430" s="6">
        <f t="shared" si="228"/>
        <v>27</v>
      </c>
      <c r="AB1430" t="str">
        <f t="shared" si="229"/>
        <v>Tuesday</v>
      </c>
    </row>
    <row r="1431" spans="1:28" x14ac:dyDescent="0.25">
      <c r="A1431" s="3" t="s">
        <v>3576</v>
      </c>
      <c r="B1431" t="s">
        <v>3577</v>
      </c>
      <c r="C1431" s="3" t="s">
        <v>3577</v>
      </c>
      <c r="D1431" s="6">
        <v>0</v>
      </c>
      <c r="E1431" s="6">
        <v>91</v>
      </c>
      <c r="F1431" s="6">
        <f t="shared" si="220"/>
        <v>1</v>
      </c>
      <c r="G1431" s="6">
        <f t="shared" si="221"/>
        <v>31</v>
      </c>
      <c r="H1431" s="6" t="str" cm="1">
        <f t="array" ref="H1431">_xlfn.IFS(E1431&lt;=80,"Series",E1431&lt;=120,"TV Movie",E1431&gt;120,"Long Movie")</f>
        <v>TV Movie</v>
      </c>
      <c r="I1431" t="s">
        <v>8159</v>
      </c>
      <c r="J1431" t="s">
        <v>132</v>
      </c>
      <c r="K1431" t="s">
        <v>8163</v>
      </c>
      <c r="L1431" s="5">
        <v>6.6</v>
      </c>
      <c r="M1431" t="str" cm="1">
        <f t="array" ref="M1431">_xlfn.IFS(L1431&lt;=2,"Flop",L1431&lt;=5,"Average",L1431&lt;=7,"Hit",L1431&lt;=9,"Superhit",L1431&gt;9,"BlockBuster")</f>
        <v>Hit</v>
      </c>
      <c r="N1431" s="6">
        <v>134347</v>
      </c>
      <c r="O1431" s="6" t="str" cm="1">
        <f t="array" ref="O1431">_xlfn.IFS(N1431&lt;=100000,"Low",N1431&lt;=500000,"Median",N1431&lt;=1500000,"High",N1431&gt;1500000,"Very High")</f>
        <v>Median</v>
      </c>
      <c r="P1431">
        <v>75000000</v>
      </c>
      <c r="Q1431">
        <v>141861243</v>
      </c>
      <c r="R1431">
        <f t="shared" si="222"/>
        <v>66861243</v>
      </c>
      <c r="S1431" t="str">
        <f t="shared" si="223"/>
        <v>Profit</v>
      </c>
      <c r="T1431" s="1">
        <v>38883</v>
      </c>
      <c r="U1431" t="s">
        <v>3578</v>
      </c>
      <c r="V1431" s="14">
        <v>38883</v>
      </c>
      <c r="W1431" t="str">
        <f t="shared" si="224"/>
        <v>June</v>
      </c>
      <c r="X1431" s="4" t="str">
        <f t="shared" si="225"/>
        <v>2006</v>
      </c>
      <c r="Y1431" s="6">
        <f t="shared" si="226"/>
        <v>2006</v>
      </c>
      <c r="Z1431" s="4" t="str">
        <f t="shared" si="227"/>
        <v>15</v>
      </c>
      <c r="AA1431" s="6">
        <f t="shared" si="228"/>
        <v>15</v>
      </c>
      <c r="AB1431" t="str">
        <f t="shared" si="229"/>
        <v>Thursday</v>
      </c>
    </row>
    <row r="1432" spans="1:28" x14ac:dyDescent="0.25">
      <c r="A1432" s="3" t="s">
        <v>3579</v>
      </c>
      <c r="B1432" t="s">
        <v>3580</v>
      </c>
      <c r="C1432" s="3" t="s">
        <v>3580</v>
      </c>
      <c r="D1432" s="6">
        <v>0</v>
      </c>
      <c r="E1432" s="6">
        <v>144</v>
      </c>
      <c r="F1432" s="6">
        <f t="shared" si="220"/>
        <v>2</v>
      </c>
      <c r="G1432" s="6">
        <f t="shared" si="221"/>
        <v>24</v>
      </c>
      <c r="H1432" s="6" t="str" cm="1">
        <f t="array" ref="H1432">_xlfn.IFS(E1432&lt;=80,"Series",E1432&lt;=120,"TV Movie",E1432&gt;120,"Long Movie")</f>
        <v>Long Movie</v>
      </c>
      <c r="I1432" t="s">
        <v>8162</v>
      </c>
      <c r="J1432" t="s">
        <v>145</v>
      </c>
      <c r="K1432" t="s">
        <v>8166</v>
      </c>
      <c r="L1432" s="5">
        <v>6.8</v>
      </c>
      <c r="M1432" t="str" cm="1">
        <f t="array" ref="M1432">_xlfn.IFS(L1432&lt;=2,"Flop",L1432&lt;=5,"Average",L1432&lt;=7,"Hit",L1432&lt;=9,"Superhit",L1432&gt;9,"BlockBuster")</f>
        <v>Hit</v>
      </c>
      <c r="N1432" s="6">
        <v>61525</v>
      </c>
      <c r="O1432" s="6" t="str" cm="1">
        <f t="array" ref="O1432">_xlfn.IFS(N1432&lt;=100000,"Low",N1432&lt;=500000,"Median",N1432&lt;=1500000,"High",N1432&gt;1500000,"Very High")</f>
        <v>Low</v>
      </c>
      <c r="P1432">
        <v>26000000</v>
      </c>
      <c r="Q1432">
        <v>18577736</v>
      </c>
      <c r="R1432">
        <f t="shared" si="222"/>
        <v>-7422264</v>
      </c>
      <c r="S1432" t="str">
        <f t="shared" si="223"/>
        <v>Loss</v>
      </c>
      <c r="T1432" s="1">
        <v>43707</v>
      </c>
      <c r="U1432" t="s">
        <v>2320</v>
      </c>
      <c r="V1432" s="14">
        <v>43707</v>
      </c>
      <c r="W1432" t="str">
        <f t="shared" si="224"/>
        <v>August</v>
      </c>
      <c r="X1432" s="4" t="str">
        <f t="shared" si="225"/>
        <v>2019</v>
      </c>
      <c r="Y1432" s="6">
        <f t="shared" si="226"/>
        <v>2019</v>
      </c>
      <c r="Z1432" s="4" t="str">
        <f t="shared" si="227"/>
        <v>30</v>
      </c>
      <c r="AA1432" s="6">
        <f t="shared" si="228"/>
        <v>30</v>
      </c>
      <c r="AB1432" t="str">
        <f t="shared" si="229"/>
        <v>Friday</v>
      </c>
    </row>
    <row r="1433" spans="1:28" x14ac:dyDescent="0.25">
      <c r="A1433" s="3" t="s">
        <v>3581</v>
      </c>
      <c r="B1433" t="s">
        <v>3582</v>
      </c>
      <c r="C1433" s="3" t="s">
        <v>3582</v>
      </c>
      <c r="D1433" s="6">
        <v>0</v>
      </c>
      <c r="E1433" s="6">
        <v>123</v>
      </c>
      <c r="F1433" s="6">
        <f t="shared" si="220"/>
        <v>2</v>
      </c>
      <c r="G1433" s="6">
        <f t="shared" si="221"/>
        <v>3</v>
      </c>
      <c r="H1433" s="6" t="str" cm="1">
        <f t="array" ref="H1433">_xlfn.IFS(E1433&lt;=80,"Series",E1433&lt;=120,"TV Movie",E1433&gt;120,"Long Movie")</f>
        <v>Long Movie</v>
      </c>
      <c r="I1433" t="s">
        <v>3623</v>
      </c>
      <c r="J1433" t="s">
        <v>145</v>
      </c>
      <c r="K1433" t="s">
        <v>5802</v>
      </c>
      <c r="L1433" s="5">
        <v>8</v>
      </c>
      <c r="M1433" t="str" cm="1">
        <f t="array" ref="M1433">_xlfn.IFS(L1433&lt;=2,"Flop",L1433&lt;=5,"Average",L1433&lt;=7,"Hit",L1433&lt;=9,"Superhit",L1433&gt;9,"BlockBuster")</f>
        <v>Superhit</v>
      </c>
      <c r="N1433" s="6">
        <v>76499</v>
      </c>
      <c r="O1433" s="6" t="str" cm="1">
        <f t="array" ref="O1433">_xlfn.IFS(N1433&lt;=100000,"Low",N1433&lt;=500000,"Median",N1433&lt;=1500000,"High",N1433&gt;1500000,"Very High")</f>
        <v>Low</v>
      </c>
      <c r="P1433">
        <v>9000000</v>
      </c>
      <c r="Q1433">
        <v>36163768</v>
      </c>
      <c r="R1433">
        <f t="shared" si="222"/>
        <v>27163768</v>
      </c>
      <c r="S1433" t="str">
        <f t="shared" si="223"/>
        <v>Profit</v>
      </c>
      <c r="T1433" s="1">
        <v>39221</v>
      </c>
      <c r="U1433" t="s">
        <v>3013</v>
      </c>
      <c r="V1433" s="14">
        <v>39221</v>
      </c>
      <c r="W1433" t="str">
        <f t="shared" si="224"/>
        <v>May</v>
      </c>
      <c r="X1433" s="4" t="str">
        <f t="shared" si="225"/>
        <v>2007</v>
      </c>
      <c r="Y1433" s="6">
        <f t="shared" si="226"/>
        <v>2007</v>
      </c>
      <c r="Z1433" s="4" t="str">
        <f t="shared" si="227"/>
        <v>19</v>
      </c>
      <c r="AA1433" s="6">
        <f t="shared" si="228"/>
        <v>19</v>
      </c>
      <c r="AB1433" t="str">
        <f t="shared" si="229"/>
        <v>Saturday</v>
      </c>
    </row>
    <row r="1434" spans="1:28" x14ac:dyDescent="0.25">
      <c r="A1434" s="3" t="s">
        <v>3583</v>
      </c>
      <c r="B1434" t="s">
        <v>3584</v>
      </c>
      <c r="C1434" s="3" t="s">
        <v>3584</v>
      </c>
      <c r="D1434" s="6">
        <v>0</v>
      </c>
      <c r="E1434" s="6">
        <v>101</v>
      </c>
      <c r="F1434" s="6">
        <f t="shared" si="220"/>
        <v>1</v>
      </c>
      <c r="G1434" s="6">
        <f t="shared" si="221"/>
        <v>41</v>
      </c>
      <c r="H1434" s="6" t="str" cm="1">
        <f t="array" ref="H1434">_xlfn.IFS(E1434&lt;=80,"Series",E1434&lt;=120,"TV Movie",E1434&gt;120,"Long Movie")</f>
        <v>TV Movie</v>
      </c>
      <c r="I1434" t="s">
        <v>8158</v>
      </c>
      <c r="J1434" t="s">
        <v>145</v>
      </c>
      <c r="K1434" t="s">
        <v>8163</v>
      </c>
      <c r="L1434" s="5">
        <v>6.7</v>
      </c>
      <c r="M1434" t="str" cm="1">
        <f t="array" ref="M1434">_xlfn.IFS(L1434&lt;=2,"Flop",L1434&lt;=5,"Average",L1434&lt;=7,"Hit",L1434&lt;=9,"Superhit",L1434&gt;9,"BlockBuster")</f>
        <v>Hit</v>
      </c>
      <c r="N1434" s="6">
        <v>107633</v>
      </c>
      <c r="O1434" s="6" t="str" cm="1">
        <f t="array" ref="O1434">_xlfn.IFS(N1434&lt;=100000,"Low",N1434&lt;=500000,"Median",N1434&lt;=1500000,"High",N1434&gt;1500000,"Very High")</f>
        <v>Median</v>
      </c>
      <c r="P1434">
        <v>100000000</v>
      </c>
      <c r="Q1434">
        <v>100140916</v>
      </c>
      <c r="R1434">
        <f t="shared" si="222"/>
        <v>140916</v>
      </c>
      <c r="S1434" t="str">
        <f t="shared" si="223"/>
        <v>Profit</v>
      </c>
      <c r="T1434" s="1">
        <v>40099</v>
      </c>
      <c r="U1434" t="s">
        <v>1886</v>
      </c>
      <c r="V1434" s="14">
        <v>40099</v>
      </c>
      <c r="W1434" t="str">
        <f t="shared" si="224"/>
        <v>October</v>
      </c>
      <c r="X1434" s="4" t="str">
        <f t="shared" si="225"/>
        <v>2009</v>
      </c>
      <c r="Y1434" s="6">
        <f t="shared" si="226"/>
        <v>2009</v>
      </c>
      <c r="Z1434" s="4" t="str">
        <f t="shared" si="227"/>
        <v>13</v>
      </c>
      <c r="AA1434" s="6">
        <f t="shared" si="228"/>
        <v>13</v>
      </c>
      <c r="AB1434" t="str">
        <f t="shared" si="229"/>
        <v>Tuesday</v>
      </c>
    </row>
    <row r="1435" spans="1:28" x14ac:dyDescent="0.25">
      <c r="A1435" s="3" t="s">
        <v>3585</v>
      </c>
      <c r="B1435" t="s">
        <v>3586</v>
      </c>
      <c r="C1435" s="3" t="s">
        <v>3586</v>
      </c>
      <c r="D1435" s="6">
        <v>0</v>
      </c>
      <c r="E1435" s="6">
        <v>129</v>
      </c>
      <c r="F1435" s="6">
        <f t="shared" si="220"/>
        <v>2</v>
      </c>
      <c r="G1435" s="6">
        <f t="shared" si="221"/>
        <v>9</v>
      </c>
      <c r="H1435" s="6" t="str" cm="1">
        <f t="array" ref="H1435">_xlfn.IFS(E1435&lt;=80,"Series",E1435&lt;=120,"TV Movie",E1435&gt;120,"Long Movie")</f>
        <v>Long Movie</v>
      </c>
      <c r="I1435" t="s">
        <v>5529</v>
      </c>
      <c r="J1435" t="s">
        <v>8158</v>
      </c>
      <c r="K1435" t="s">
        <v>8157</v>
      </c>
      <c r="L1435" s="5">
        <v>5.9</v>
      </c>
      <c r="M1435" t="str" cm="1">
        <f t="array" ref="M1435">_xlfn.IFS(L1435&lt;=2,"Flop",L1435&lt;=5,"Average",L1435&lt;=7,"Hit",L1435&lt;=9,"Superhit",L1435&gt;9,"BlockBuster")</f>
        <v>Hit</v>
      </c>
      <c r="N1435" s="6">
        <v>106165</v>
      </c>
      <c r="O1435" s="6" t="str" cm="1">
        <f t="array" ref="O1435">_xlfn.IFS(N1435&lt;=100000,"Low",N1435&lt;=500000,"Median",N1435&lt;=1500000,"High",N1435&gt;1500000,"Very High")</f>
        <v>Median</v>
      </c>
      <c r="P1435">
        <v>75000000</v>
      </c>
      <c r="Q1435">
        <v>142400065</v>
      </c>
      <c r="R1435">
        <f t="shared" si="222"/>
        <v>67400065</v>
      </c>
      <c r="S1435" t="str">
        <f t="shared" si="223"/>
        <v>Profit</v>
      </c>
      <c r="T1435" s="1">
        <v>38649</v>
      </c>
      <c r="U1435" t="s">
        <v>1471</v>
      </c>
      <c r="V1435" s="14">
        <v>38649</v>
      </c>
      <c r="W1435" t="str">
        <f t="shared" si="224"/>
        <v>October</v>
      </c>
      <c r="X1435" s="4" t="str">
        <f t="shared" si="225"/>
        <v>2005</v>
      </c>
      <c r="Y1435" s="6">
        <f t="shared" si="226"/>
        <v>2005</v>
      </c>
      <c r="Z1435" s="4" t="str">
        <f t="shared" si="227"/>
        <v>24</v>
      </c>
      <c r="AA1435" s="6">
        <f t="shared" si="228"/>
        <v>24</v>
      </c>
      <c r="AB1435" t="str">
        <f t="shared" si="229"/>
        <v>Monday</v>
      </c>
    </row>
    <row r="1436" spans="1:28" x14ac:dyDescent="0.25">
      <c r="A1436" s="3" t="s">
        <v>3587</v>
      </c>
      <c r="B1436" t="s">
        <v>3588</v>
      </c>
      <c r="C1436" s="3" t="s">
        <v>3588</v>
      </c>
      <c r="D1436" s="6">
        <v>0</v>
      </c>
      <c r="E1436" s="6">
        <v>118</v>
      </c>
      <c r="F1436" s="6">
        <f t="shared" si="220"/>
        <v>1</v>
      </c>
      <c r="G1436" s="6">
        <f t="shared" si="221"/>
        <v>58</v>
      </c>
      <c r="H1436" s="6" t="str" cm="1">
        <f t="array" ref="H1436">_xlfn.IFS(E1436&lt;=80,"Series",E1436&lt;=120,"TV Movie",E1436&gt;120,"Long Movie")</f>
        <v>TV Movie</v>
      </c>
      <c r="I1436" t="s">
        <v>132</v>
      </c>
      <c r="J1436" t="s">
        <v>8157</v>
      </c>
      <c r="K1436" t="s">
        <v>5802</v>
      </c>
      <c r="L1436" s="5">
        <v>6.6</v>
      </c>
      <c r="M1436" t="str" cm="1">
        <f t="array" ref="M1436">_xlfn.IFS(L1436&lt;=2,"Flop",L1436&lt;=5,"Average",L1436&lt;=7,"Hit",L1436&lt;=9,"Superhit",L1436&gt;9,"BlockBuster")</f>
        <v>Hit</v>
      </c>
      <c r="N1436" s="6">
        <v>330145</v>
      </c>
      <c r="O1436" s="6" t="str" cm="1">
        <f t="array" ref="O1436">_xlfn.IFS(N1436&lt;=100000,"Low",N1436&lt;=500000,"Median",N1436&lt;=1500000,"High",N1436&gt;1500000,"Very High")</f>
        <v>Median</v>
      </c>
      <c r="P1436">
        <v>70000000</v>
      </c>
      <c r="Q1436">
        <v>371594210</v>
      </c>
      <c r="R1436">
        <f t="shared" si="222"/>
        <v>301594210</v>
      </c>
      <c r="S1436" t="str">
        <f t="shared" si="223"/>
        <v>Profit</v>
      </c>
      <c r="T1436" s="1">
        <v>38393</v>
      </c>
      <c r="U1436" t="s">
        <v>1902</v>
      </c>
      <c r="V1436" s="14">
        <v>38393</v>
      </c>
      <c r="W1436" t="str">
        <f t="shared" si="224"/>
        <v>February</v>
      </c>
      <c r="X1436" s="4" t="str">
        <f t="shared" si="225"/>
        <v>2005</v>
      </c>
      <c r="Y1436" s="6">
        <f t="shared" si="226"/>
        <v>2005</v>
      </c>
      <c r="Z1436" s="4" t="str">
        <f t="shared" si="227"/>
        <v>10</v>
      </c>
      <c r="AA1436" s="6">
        <f t="shared" si="228"/>
        <v>10</v>
      </c>
      <c r="AB1436" t="str">
        <f t="shared" si="229"/>
        <v>Thursday</v>
      </c>
    </row>
    <row r="1437" spans="1:28" x14ac:dyDescent="0.25">
      <c r="A1437" s="3" t="s">
        <v>3589</v>
      </c>
      <c r="B1437" t="s">
        <v>3590</v>
      </c>
      <c r="C1437" s="3" t="s">
        <v>3590</v>
      </c>
      <c r="D1437" s="6">
        <v>0</v>
      </c>
      <c r="E1437" s="6">
        <v>129</v>
      </c>
      <c r="F1437" s="6">
        <f t="shared" si="220"/>
        <v>2</v>
      </c>
      <c r="G1437" s="6">
        <f t="shared" si="221"/>
        <v>9</v>
      </c>
      <c r="H1437" s="6" t="str" cm="1">
        <f t="array" ref="H1437">_xlfn.IFS(E1437&lt;=80,"Series",E1437&lt;=120,"TV Movie",E1437&gt;120,"Long Movie")</f>
        <v>Long Movie</v>
      </c>
      <c r="I1437" t="s">
        <v>145</v>
      </c>
      <c r="J1437" t="s">
        <v>8166</v>
      </c>
      <c r="K1437" t="s">
        <v>8157</v>
      </c>
      <c r="L1437" s="5">
        <v>7.4</v>
      </c>
      <c r="M1437" t="str" cm="1">
        <f t="array" ref="M1437">_xlfn.IFS(L1437&lt;=2,"Flop",L1437&lt;=5,"Average",L1437&lt;=7,"Hit",L1437&lt;=9,"Superhit",L1437&gt;9,"BlockBuster")</f>
        <v>Superhit</v>
      </c>
      <c r="N1437" s="6">
        <v>147080</v>
      </c>
      <c r="O1437" s="6" t="str" cm="1">
        <f t="array" ref="O1437">_xlfn.IFS(N1437&lt;=100000,"Low",N1437&lt;=500000,"Median",N1437&lt;=1500000,"High",N1437&gt;1500000,"Very High")</f>
        <v>Median</v>
      </c>
      <c r="P1437">
        <v>25000000</v>
      </c>
      <c r="Q1437">
        <v>82468097</v>
      </c>
      <c r="R1437">
        <f t="shared" si="222"/>
        <v>57468097</v>
      </c>
      <c r="S1437" t="str">
        <f t="shared" si="223"/>
        <v>Profit</v>
      </c>
      <c r="T1437" s="1">
        <v>38564</v>
      </c>
      <c r="U1437" t="s">
        <v>3591</v>
      </c>
      <c r="V1437" s="14">
        <v>38564</v>
      </c>
      <c r="W1437" t="str">
        <f t="shared" si="224"/>
        <v>July</v>
      </c>
      <c r="X1437" s="4" t="str">
        <f t="shared" si="225"/>
        <v>2005</v>
      </c>
      <c r="Y1437" s="6">
        <f t="shared" si="226"/>
        <v>2005</v>
      </c>
      <c r="Z1437" s="4" t="str">
        <f t="shared" si="227"/>
        <v>31</v>
      </c>
      <c r="AA1437" s="6">
        <f t="shared" si="228"/>
        <v>31</v>
      </c>
      <c r="AB1437" t="str">
        <f t="shared" si="229"/>
        <v>Sunday</v>
      </c>
    </row>
    <row r="1438" spans="1:28" x14ac:dyDescent="0.25">
      <c r="A1438" s="3" t="s">
        <v>3592</v>
      </c>
      <c r="B1438" t="s">
        <v>3593</v>
      </c>
      <c r="C1438" s="3" t="s">
        <v>3593</v>
      </c>
      <c r="D1438" s="6">
        <v>0</v>
      </c>
      <c r="E1438" s="6">
        <v>103</v>
      </c>
      <c r="F1438" s="6">
        <f t="shared" si="220"/>
        <v>1</v>
      </c>
      <c r="G1438" s="6">
        <f t="shared" si="221"/>
        <v>43</v>
      </c>
      <c r="H1438" s="6" t="str" cm="1">
        <f t="array" ref="H1438">_xlfn.IFS(E1438&lt;=80,"Series",E1438&lt;=120,"TV Movie",E1438&gt;120,"Long Movie")</f>
        <v>TV Movie</v>
      </c>
      <c r="I1438" t="s">
        <v>83</v>
      </c>
      <c r="J1438" t="s">
        <v>8166</v>
      </c>
      <c r="K1438" t="s">
        <v>3857</v>
      </c>
      <c r="L1438" s="5">
        <v>7.6</v>
      </c>
      <c r="M1438" t="str" cm="1">
        <f t="array" ref="M1438">_xlfn.IFS(L1438&lt;=2,"Flop",L1438&lt;=5,"Average",L1438&lt;=7,"Hit",L1438&lt;=9,"Superhit",L1438&gt;9,"BlockBuster")</f>
        <v>Superhit</v>
      </c>
      <c r="N1438" s="6">
        <v>456369</v>
      </c>
      <c r="O1438" s="6" t="str" cm="1">
        <f t="array" ref="O1438">_xlfn.IFS(N1438&lt;=100000,"Low",N1438&lt;=500000,"Median",N1438&lt;=1500000,"High",N1438&gt;1500000,"Very High")</f>
        <v>Median</v>
      </c>
      <c r="P1438">
        <v>1200000</v>
      </c>
      <c r="Q1438">
        <v>103911669</v>
      </c>
      <c r="R1438">
        <f t="shared" si="222"/>
        <v>102711669</v>
      </c>
      <c r="S1438" t="str">
        <f t="shared" si="223"/>
        <v>Profit</v>
      </c>
      <c r="T1438" s="1">
        <v>38005</v>
      </c>
      <c r="U1438" t="s">
        <v>3594</v>
      </c>
      <c r="V1438" s="14">
        <v>38005</v>
      </c>
      <c r="W1438" t="str">
        <f t="shared" si="224"/>
        <v>January</v>
      </c>
      <c r="X1438" s="4" t="str">
        <f t="shared" si="225"/>
        <v>2004</v>
      </c>
      <c r="Y1438" s="6">
        <f t="shared" si="226"/>
        <v>2004</v>
      </c>
      <c r="Z1438" s="4" t="str">
        <f t="shared" si="227"/>
        <v>19</v>
      </c>
      <c r="AA1438" s="6">
        <f t="shared" si="228"/>
        <v>19</v>
      </c>
      <c r="AB1438" t="str">
        <f t="shared" si="229"/>
        <v>Monday</v>
      </c>
    </row>
    <row r="1439" spans="1:28" x14ac:dyDescent="0.25">
      <c r="A1439" s="3" t="s">
        <v>3595</v>
      </c>
      <c r="B1439" t="s">
        <v>3596</v>
      </c>
      <c r="C1439" s="3" t="s">
        <v>3596</v>
      </c>
      <c r="D1439" s="6">
        <v>0</v>
      </c>
      <c r="E1439" s="6">
        <v>84</v>
      </c>
      <c r="F1439" s="6">
        <f t="shared" si="220"/>
        <v>1</v>
      </c>
      <c r="G1439" s="6">
        <f t="shared" si="221"/>
        <v>24</v>
      </c>
      <c r="H1439" s="6" t="str" cm="1">
        <f t="array" ref="H1439">_xlfn.IFS(E1439&lt;=80,"Series",E1439&lt;=120,"TV Movie",E1439&gt;120,"Long Movie")</f>
        <v>TV Movie</v>
      </c>
      <c r="I1439" t="s">
        <v>8158</v>
      </c>
      <c r="J1439" t="s">
        <v>132</v>
      </c>
      <c r="K1439" t="s">
        <v>8161</v>
      </c>
      <c r="L1439" s="5">
        <v>6.5</v>
      </c>
      <c r="M1439" t="str" cm="1">
        <f t="array" ref="M1439">_xlfn.IFS(L1439&lt;=2,"Flop",L1439&lt;=5,"Average",L1439&lt;=7,"Hit",L1439&lt;=9,"Superhit",L1439&gt;9,"BlockBuster")</f>
        <v>Hit</v>
      </c>
      <c r="N1439" s="6">
        <v>176829</v>
      </c>
      <c r="O1439" s="6" t="str" cm="1">
        <f t="array" ref="O1439">_xlfn.IFS(N1439&lt;=100000,"Low",N1439&lt;=500000,"Median",N1439&lt;=1500000,"High",N1439&gt;1500000,"Very High")</f>
        <v>Median</v>
      </c>
      <c r="P1439">
        <v>2400000</v>
      </c>
      <c r="Q1439">
        <v>495510</v>
      </c>
      <c r="R1439">
        <f t="shared" si="222"/>
        <v>-1904490</v>
      </c>
      <c r="S1439" t="str">
        <f t="shared" si="223"/>
        <v>Loss</v>
      </c>
      <c r="T1439" s="1">
        <v>38961</v>
      </c>
      <c r="U1439" t="s">
        <v>2222</v>
      </c>
      <c r="V1439" s="14">
        <v>38961</v>
      </c>
      <c r="W1439" t="str">
        <f t="shared" si="224"/>
        <v>September</v>
      </c>
      <c r="X1439" s="4" t="str">
        <f t="shared" si="225"/>
        <v>2006</v>
      </c>
      <c r="Y1439" s="6">
        <f t="shared" si="226"/>
        <v>2006</v>
      </c>
      <c r="Z1439" s="4" t="str">
        <f t="shared" si="227"/>
        <v>1</v>
      </c>
      <c r="AA1439" s="6">
        <f t="shared" si="228"/>
        <v>1</v>
      </c>
      <c r="AB1439" t="str">
        <f t="shared" si="229"/>
        <v>Friday</v>
      </c>
    </row>
    <row r="1440" spans="1:28" x14ac:dyDescent="0.25">
      <c r="A1440" s="3" t="s">
        <v>3597</v>
      </c>
      <c r="B1440" t="s">
        <v>3598</v>
      </c>
      <c r="C1440" s="3" t="s">
        <v>3598</v>
      </c>
      <c r="D1440" s="6">
        <v>0</v>
      </c>
      <c r="E1440" s="6">
        <v>121</v>
      </c>
      <c r="F1440" s="6">
        <f t="shared" si="220"/>
        <v>2</v>
      </c>
      <c r="G1440" s="6">
        <f t="shared" si="221"/>
        <v>1</v>
      </c>
      <c r="H1440" s="6" t="str" cm="1">
        <f t="array" ref="H1440">_xlfn.IFS(E1440&lt;=80,"Series",E1440&lt;=120,"TV Movie",E1440&gt;120,"Long Movie")</f>
        <v>Long Movie</v>
      </c>
      <c r="I1440" t="s">
        <v>8162</v>
      </c>
      <c r="J1440" t="s">
        <v>145</v>
      </c>
      <c r="K1440" t="s">
        <v>8166</v>
      </c>
      <c r="L1440" s="5">
        <v>5.6</v>
      </c>
      <c r="M1440" t="str" cm="1">
        <f t="array" ref="M1440">_xlfn.IFS(L1440&lt;=2,"Flop",L1440&lt;=5,"Average",L1440&lt;=7,"Hit",L1440&lt;=9,"Superhit",L1440&gt;9,"BlockBuster")</f>
        <v>Hit</v>
      </c>
      <c r="N1440" s="6">
        <v>76284</v>
      </c>
      <c r="O1440" s="6" t="str" cm="1">
        <f t="array" ref="O1440">_xlfn.IFS(N1440&lt;=100000,"Low",N1440&lt;=500000,"Median",N1440&lt;=1500000,"High",N1440&gt;1500000,"Very High")</f>
        <v>Low</v>
      </c>
      <c r="P1440">
        <v>50000000</v>
      </c>
      <c r="Q1440">
        <v>49332692</v>
      </c>
      <c r="R1440">
        <f t="shared" si="222"/>
        <v>-667308</v>
      </c>
      <c r="S1440" t="str">
        <f t="shared" si="223"/>
        <v>Loss</v>
      </c>
      <c r="T1440" s="1">
        <v>38938</v>
      </c>
      <c r="U1440" t="s">
        <v>161</v>
      </c>
      <c r="V1440" s="14">
        <v>38938</v>
      </c>
      <c r="W1440" t="str">
        <f t="shared" si="224"/>
        <v>August</v>
      </c>
      <c r="X1440" s="4" t="str">
        <f t="shared" si="225"/>
        <v>2006</v>
      </c>
      <c r="Y1440" s="6">
        <f t="shared" si="226"/>
        <v>2006</v>
      </c>
      <c r="Z1440" s="4" t="str">
        <f t="shared" si="227"/>
        <v>9</v>
      </c>
      <c r="AA1440" s="6">
        <f t="shared" si="228"/>
        <v>9</v>
      </c>
      <c r="AB1440" t="str">
        <f t="shared" si="229"/>
        <v>Wednesday</v>
      </c>
    </row>
    <row r="1441" spans="1:28" x14ac:dyDescent="0.25">
      <c r="A1441" s="3" t="s">
        <v>3599</v>
      </c>
      <c r="B1441" t="s">
        <v>3600</v>
      </c>
      <c r="C1441" s="3" t="s">
        <v>3600</v>
      </c>
      <c r="D1441" s="6">
        <v>0</v>
      </c>
      <c r="E1441" s="6">
        <v>99</v>
      </c>
      <c r="F1441" s="6">
        <f t="shared" si="220"/>
        <v>1</v>
      </c>
      <c r="G1441" s="6">
        <f t="shared" si="221"/>
        <v>39</v>
      </c>
      <c r="H1441" s="6" t="str" cm="1">
        <f t="array" ref="H1441">_xlfn.IFS(E1441&lt;=80,"Series",E1441&lt;=120,"TV Movie",E1441&gt;120,"Long Movie")</f>
        <v>TV Movie</v>
      </c>
      <c r="I1441" t="s">
        <v>132</v>
      </c>
      <c r="J1441" t="s">
        <v>8163</v>
      </c>
      <c r="K1441" t="s">
        <v>5802</v>
      </c>
      <c r="L1441" s="5">
        <v>5.4</v>
      </c>
      <c r="M1441" t="str" cm="1">
        <f t="array" ref="M1441">_xlfn.IFS(L1441&lt;=2,"Flop",L1441&lt;=5,"Average",L1441&lt;=7,"Hit",L1441&lt;=9,"Superhit",L1441&gt;9,"BlockBuster")</f>
        <v>Hit</v>
      </c>
      <c r="N1441" s="6">
        <v>53894</v>
      </c>
      <c r="O1441" s="6" t="str" cm="1">
        <f t="array" ref="O1441">_xlfn.IFS(N1441&lt;=100000,"Low",N1441&lt;=500000,"Median",N1441&lt;=1500000,"High",N1441&gt;1500000,"Very High")</f>
        <v>Low</v>
      </c>
      <c r="P1441">
        <v>60000000</v>
      </c>
      <c r="Q1441">
        <v>96593018</v>
      </c>
      <c r="R1441">
        <f t="shared" si="222"/>
        <v>36593018</v>
      </c>
      <c r="S1441" t="str">
        <f t="shared" si="223"/>
        <v>Profit</v>
      </c>
      <c r="T1441" s="1">
        <v>38306</v>
      </c>
      <c r="U1441" t="s">
        <v>2741</v>
      </c>
      <c r="V1441" s="14">
        <v>38306</v>
      </c>
      <c r="W1441" t="str">
        <f t="shared" si="224"/>
        <v>November</v>
      </c>
      <c r="X1441" s="4" t="str">
        <f t="shared" si="225"/>
        <v>2004</v>
      </c>
      <c r="Y1441" s="6">
        <f t="shared" si="226"/>
        <v>2004</v>
      </c>
      <c r="Z1441" s="4" t="str">
        <f t="shared" si="227"/>
        <v>15</v>
      </c>
      <c r="AA1441" s="6">
        <f t="shared" si="228"/>
        <v>15</v>
      </c>
      <c r="AB1441" t="str">
        <f t="shared" si="229"/>
        <v>Monday</v>
      </c>
    </row>
    <row r="1442" spans="1:28" x14ac:dyDescent="0.25">
      <c r="A1442" s="3" t="s">
        <v>3601</v>
      </c>
      <c r="B1442" t="s">
        <v>3602</v>
      </c>
      <c r="C1442" s="3" t="s">
        <v>3602</v>
      </c>
      <c r="D1442" s="6">
        <v>0</v>
      </c>
      <c r="E1442" s="6">
        <v>87</v>
      </c>
      <c r="F1442" s="6">
        <f t="shared" si="220"/>
        <v>1</v>
      </c>
      <c r="G1442" s="6">
        <f t="shared" si="221"/>
        <v>27</v>
      </c>
      <c r="H1442" s="6" t="str" cm="1">
        <f t="array" ref="H1442">_xlfn.IFS(E1442&lt;=80,"Series",E1442&lt;=120,"TV Movie",E1442&gt;120,"Long Movie")</f>
        <v>TV Movie</v>
      </c>
      <c r="I1442" t="s">
        <v>5529</v>
      </c>
      <c r="J1442" t="s">
        <v>8162</v>
      </c>
      <c r="K1442" t="s">
        <v>3857</v>
      </c>
      <c r="L1442" s="5">
        <v>6.3</v>
      </c>
      <c r="M1442" t="str" cm="1">
        <f t="array" ref="M1442">_xlfn.IFS(L1442&lt;=2,"Flop",L1442&lt;=5,"Average",L1442&lt;=7,"Hit",L1442&lt;=9,"Superhit",L1442&gt;9,"BlockBuster")</f>
        <v>Hit</v>
      </c>
      <c r="N1442" s="6">
        <v>211780</v>
      </c>
      <c r="O1442" s="6" t="str" cm="1">
        <f t="array" ref="O1442">_xlfn.IFS(N1442&lt;=100000,"Low",N1442&lt;=500000,"Median",N1442&lt;=1500000,"High",N1442&gt;1500000,"Very High")</f>
        <v>Median</v>
      </c>
      <c r="P1442">
        <v>32000000</v>
      </c>
      <c r="Q1442">
        <v>89083229</v>
      </c>
      <c r="R1442">
        <f t="shared" si="222"/>
        <v>57083229</v>
      </c>
      <c r="S1442" t="str">
        <f t="shared" si="223"/>
        <v>Profit</v>
      </c>
      <c r="T1442" s="1">
        <v>38567</v>
      </c>
      <c r="U1442" t="s">
        <v>3228</v>
      </c>
      <c r="V1442" s="14">
        <v>38567</v>
      </c>
      <c r="W1442" t="str">
        <f t="shared" si="224"/>
        <v>August</v>
      </c>
      <c r="X1442" s="4" t="str">
        <f t="shared" si="225"/>
        <v>2005</v>
      </c>
      <c r="Y1442" s="6">
        <f t="shared" si="226"/>
        <v>2005</v>
      </c>
      <c r="Z1442" s="4" t="str">
        <f t="shared" si="227"/>
        <v>3</v>
      </c>
      <c r="AA1442" s="6">
        <f t="shared" si="228"/>
        <v>3</v>
      </c>
      <c r="AB1442" t="str">
        <f t="shared" si="229"/>
        <v>Wednesday</v>
      </c>
    </row>
    <row r="1443" spans="1:28" x14ac:dyDescent="0.25">
      <c r="A1443" s="3" t="s">
        <v>3603</v>
      </c>
      <c r="B1443" t="s">
        <v>3604</v>
      </c>
      <c r="C1443" s="3" t="s">
        <v>3604</v>
      </c>
      <c r="D1443" s="6">
        <v>0</v>
      </c>
      <c r="E1443" s="6">
        <v>134</v>
      </c>
      <c r="F1443" s="6">
        <f t="shared" si="220"/>
        <v>2</v>
      </c>
      <c r="G1443" s="6">
        <f t="shared" si="221"/>
        <v>14</v>
      </c>
      <c r="H1443" s="6" t="str" cm="1">
        <f t="array" ref="H1443">_xlfn.IFS(E1443&lt;=80,"Series",E1443&lt;=120,"TV Movie",E1443&gt;120,"Long Movie")</f>
        <v>Long Movie</v>
      </c>
      <c r="I1443" t="s">
        <v>145</v>
      </c>
      <c r="J1443" t="s">
        <v>8157</v>
      </c>
      <c r="K1443" t="s">
        <v>5802</v>
      </c>
      <c r="L1443" s="5">
        <v>7.7</v>
      </c>
      <c r="M1443" t="str" cm="1">
        <f t="array" ref="M1443">_xlfn.IFS(L1443&lt;=2,"Flop",L1443&lt;=5,"Average",L1443&lt;=7,"Hit",L1443&lt;=9,"Superhit",L1443&gt;9,"BlockBuster")</f>
        <v>Superhit</v>
      </c>
      <c r="N1443" s="6">
        <v>374357</v>
      </c>
      <c r="O1443" s="6" t="str" cm="1">
        <f t="array" ref="O1443">_xlfn.IFS(N1443&lt;=100000,"Low",N1443&lt;=500000,"Median",N1443&lt;=1500000,"High",N1443&gt;1500000,"Very High")</f>
        <v>Median</v>
      </c>
      <c r="P1443">
        <v>14000000</v>
      </c>
      <c r="Q1443">
        <v>178062759</v>
      </c>
      <c r="R1443">
        <f t="shared" si="222"/>
        <v>164062759</v>
      </c>
      <c r="S1443" t="str">
        <f t="shared" si="223"/>
        <v>Profit</v>
      </c>
      <c r="T1443" s="1">
        <v>38597</v>
      </c>
      <c r="U1443" t="s">
        <v>1515</v>
      </c>
      <c r="V1443" s="14">
        <v>38597</v>
      </c>
      <c r="W1443" t="str">
        <f t="shared" si="224"/>
        <v>September</v>
      </c>
      <c r="X1443" s="4" t="str">
        <f t="shared" si="225"/>
        <v>2005</v>
      </c>
      <c r="Y1443" s="6">
        <f t="shared" si="226"/>
        <v>2005</v>
      </c>
      <c r="Z1443" s="4" t="str">
        <f t="shared" si="227"/>
        <v>2</v>
      </c>
      <c r="AA1443" s="6">
        <f t="shared" si="228"/>
        <v>2</v>
      </c>
      <c r="AB1443" t="str">
        <f t="shared" si="229"/>
        <v>Friday</v>
      </c>
    </row>
    <row r="1444" spans="1:28" x14ac:dyDescent="0.25">
      <c r="A1444" s="3" t="s">
        <v>3605</v>
      </c>
      <c r="B1444" t="s">
        <v>3606</v>
      </c>
      <c r="C1444" s="3" t="s">
        <v>3607</v>
      </c>
      <c r="D1444" s="6">
        <v>0</v>
      </c>
      <c r="E1444" s="6">
        <v>145</v>
      </c>
      <c r="F1444" s="6">
        <f t="shared" si="220"/>
        <v>2</v>
      </c>
      <c r="G1444" s="6">
        <f t="shared" si="221"/>
        <v>25</v>
      </c>
      <c r="H1444" s="6" t="str" cm="1">
        <f t="array" ref="H1444">_xlfn.IFS(E1444&lt;=80,"Series",E1444&lt;=120,"TV Movie",E1444&gt;120,"Long Movie")</f>
        <v>Long Movie</v>
      </c>
      <c r="I1444" t="s">
        <v>145</v>
      </c>
      <c r="J1444" t="s">
        <v>3857</v>
      </c>
      <c r="K1444" t="s">
        <v>4390</v>
      </c>
      <c r="L1444" s="5">
        <v>7.7</v>
      </c>
      <c r="M1444" t="str" cm="1">
        <f t="array" ref="M1444">_xlfn.IFS(L1444&lt;=2,"Flop",L1444&lt;=5,"Average",L1444&lt;=7,"Hit",L1444&lt;=9,"Superhit",L1444&gt;9,"BlockBuster")</f>
        <v>Superhit</v>
      </c>
      <c r="N1444" s="6">
        <v>79514</v>
      </c>
      <c r="O1444" s="6" t="str" cm="1">
        <f t="array" ref="O1444">_xlfn.IFS(N1444&lt;=100000,"Low",N1444&lt;=500000,"Median",N1444&lt;=1500000,"High",N1444&gt;1500000,"Very High")</f>
        <v>Low</v>
      </c>
      <c r="P1444">
        <v>21000000</v>
      </c>
      <c r="Q1444">
        <v>26768563</v>
      </c>
      <c r="R1444">
        <f t="shared" si="222"/>
        <v>5768563</v>
      </c>
      <c r="S1444" t="str">
        <f t="shared" si="223"/>
        <v>Profit</v>
      </c>
      <c r="T1444" s="1">
        <v>38961</v>
      </c>
      <c r="U1444" t="s">
        <v>733</v>
      </c>
      <c r="V1444" s="14">
        <v>38961</v>
      </c>
      <c r="W1444" t="str">
        <f t="shared" si="224"/>
        <v>September</v>
      </c>
      <c r="X1444" s="4" t="str">
        <f t="shared" si="225"/>
        <v>2006</v>
      </c>
      <c r="Y1444" s="6">
        <f t="shared" si="226"/>
        <v>2006</v>
      </c>
      <c r="Z1444" s="4" t="str">
        <f t="shared" si="227"/>
        <v>1</v>
      </c>
      <c r="AA1444" s="6">
        <f t="shared" si="228"/>
        <v>1</v>
      </c>
      <c r="AB1444" t="str">
        <f t="shared" si="229"/>
        <v>Friday</v>
      </c>
    </row>
    <row r="1445" spans="1:28" x14ac:dyDescent="0.25">
      <c r="A1445" s="3" t="s">
        <v>3608</v>
      </c>
      <c r="B1445" t="s">
        <v>3609</v>
      </c>
      <c r="C1445" s="3" t="s">
        <v>3609</v>
      </c>
      <c r="D1445" s="6">
        <v>0</v>
      </c>
      <c r="E1445" s="6">
        <v>113</v>
      </c>
      <c r="F1445" s="6">
        <f t="shared" si="220"/>
        <v>1</v>
      </c>
      <c r="G1445" s="6">
        <f t="shared" si="221"/>
        <v>53</v>
      </c>
      <c r="H1445" s="6" t="str" cm="1">
        <f t="array" ref="H1445">_xlfn.IFS(E1445&lt;=80,"Series",E1445&lt;=120,"TV Movie",E1445&gt;120,"Long Movie")</f>
        <v>TV Movie</v>
      </c>
      <c r="I1445" t="s">
        <v>5529</v>
      </c>
      <c r="J1445" t="s">
        <v>83</v>
      </c>
      <c r="K1445" t="s">
        <v>3857</v>
      </c>
      <c r="L1445" s="5">
        <v>6.6</v>
      </c>
      <c r="M1445" t="str" cm="1">
        <f t="array" ref="M1445">_xlfn.IFS(L1445&lt;=2,"Flop",L1445&lt;=5,"Average",L1445&lt;=7,"Hit",L1445&lt;=9,"Superhit",L1445&gt;9,"BlockBuster")</f>
        <v>Hit</v>
      </c>
      <c r="N1445" s="6">
        <v>185889</v>
      </c>
      <c r="O1445" s="6" t="str" cm="1">
        <f t="array" ref="O1445">_xlfn.IFS(N1445&lt;=100000,"Low",N1445&lt;=500000,"Median",N1445&lt;=1500000,"High",N1445&gt;1500000,"Very High")</f>
        <v>Median</v>
      </c>
      <c r="P1445">
        <v>30000000</v>
      </c>
      <c r="Q1445">
        <v>75513170</v>
      </c>
      <c r="R1445">
        <f t="shared" si="222"/>
        <v>45513170</v>
      </c>
      <c r="S1445" t="str">
        <f t="shared" si="223"/>
        <v>Profit</v>
      </c>
      <c r="T1445" s="1">
        <v>39371</v>
      </c>
      <c r="U1445" t="s">
        <v>3610</v>
      </c>
      <c r="V1445" s="14">
        <v>39371</v>
      </c>
      <c r="W1445" t="str">
        <f t="shared" si="224"/>
        <v>October</v>
      </c>
      <c r="X1445" s="4" t="str">
        <f t="shared" si="225"/>
        <v>2007</v>
      </c>
      <c r="Y1445" s="6">
        <f t="shared" si="226"/>
        <v>2007</v>
      </c>
      <c r="Z1445" s="4" t="str">
        <f t="shared" si="227"/>
        <v>16</v>
      </c>
      <c r="AA1445" s="6">
        <f t="shared" si="228"/>
        <v>16</v>
      </c>
      <c r="AB1445" t="str">
        <f t="shared" si="229"/>
        <v>Tuesday</v>
      </c>
    </row>
    <row r="1446" spans="1:28" x14ac:dyDescent="0.25">
      <c r="A1446" s="3" t="s">
        <v>3611</v>
      </c>
      <c r="B1446" t="s">
        <v>3612</v>
      </c>
      <c r="C1446" s="3" t="s">
        <v>3612</v>
      </c>
      <c r="D1446" s="6">
        <v>0</v>
      </c>
      <c r="E1446" s="6">
        <v>91</v>
      </c>
      <c r="F1446" s="6">
        <f t="shared" si="220"/>
        <v>1</v>
      </c>
      <c r="G1446" s="6">
        <f t="shared" si="221"/>
        <v>31</v>
      </c>
      <c r="H1446" s="6" t="str" cm="1">
        <f t="array" ref="H1446">_xlfn.IFS(E1446&lt;=80,"Series",E1446&lt;=120,"TV Movie",E1446&gt;120,"Long Movie")</f>
        <v>TV Movie</v>
      </c>
      <c r="I1446" t="s">
        <v>8158</v>
      </c>
      <c r="J1446" t="s">
        <v>8159</v>
      </c>
      <c r="K1446" t="s">
        <v>132</v>
      </c>
      <c r="L1446" s="5">
        <v>6.1</v>
      </c>
      <c r="M1446" t="str" cm="1">
        <f t="array" ref="M1446">_xlfn.IFS(L1446&lt;=2,"Flop",L1446&lt;=5,"Average",L1446&lt;=7,"Hit",L1446&lt;=9,"Superhit",L1446&gt;9,"BlockBuster")</f>
        <v>Hit</v>
      </c>
      <c r="N1446" s="6">
        <v>175148</v>
      </c>
      <c r="O1446" s="6" t="str" cm="1">
        <f t="array" ref="O1446">_xlfn.IFS(N1446&lt;=100000,"Low",N1446&lt;=500000,"Median",N1446&lt;=1500000,"High",N1446&gt;1500000,"Very High")</f>
        <v>Median</v>
      </c>
      <c r="P1446">
        <v>150000000</v>
      </c>
      <c r="Q1446">
        <v>293514336</v>
      </c>
      <c r="R1446">
        <f t="shared" si="222"/>
        <v>143514336</v>
      </c>
      <c r="S1446" t="str">
        <f t="shared" si="223"/>
        <v>Profit</v>
      </c>
      <c r="T1446" s="1">
        <v>39383</v>
      </c>
      <c r="U1446" t="s">
        <v>3613</v>
      </c>
      <c r="V1446" s="14">
        <v>39383</v>
      </c>
      <c r="W1446" t="str">
        <f t="shared" si="224"/>
        <v>October</v>
      </c>
      <c r="X1446" s="4" t="str">
        <f t="shared" si="225"/>
        <v>2007</v>
      </c>
      <c r="Y1446" s="6">
        <f t="shared" si="226"/>
        <v>2007</v>
      </c>
      <c r="Z1446" s="4" t="str">
        <f t="shared" si="227"/>
        <v>28</v>
      </c>
      <c r="AA1446" s="6">
        <f t="shared" si="228"/>
        <v>28</v>
      </c>
      <c r="AB1446" t="str">
        <f t="shared" si="229"/>
        <v>Sunday</v>
      </c>
    </row>
    <row r="1447" spans="1:28" x14ac:dyDescent="0.25">
      <c r="A1447" s="3" t="s">
        <v>3614</v>
      </c>
      <c r="B1447" t="s">
        <v>3615</v>
      </c>
      <c r="C1447" s="3" t="s">
        <v>3615</v>
      </c>
      <c r="D1447" s="6">
        <v>0</v>
      </c>
      <c r="E1447" s="6">
        <v>107</v>
      </c>
      <c r="F1447" s="6">
        <f t="shared" si="220"/>
        <v>1</v>
      </c>
      <c r="G1447" s="6">
        <f t="shared" si="221"/>
        <v>47</v>
      </c>
      <c r="H1447" s="6" t="str" cm="1">
        <f t="array" ref="H1447">_xlfn.IFS(E1447&lt;=80,"Series",E1447&lt;=120,"TV Movie",E1447&gt;120,"Long Movie")</f>
        <v>TV Movie</v>
      </c>
      <c r="I1447" t="s">
        <v>132</v>
      </c>
      <c r="J1447" t="s">
        <v>145</v>
      </c>
      <c r="K1447" t="s">
        <v>8156</v>
      </c>
      <c r="L1447" s="5">
        <v>6.4</v>
      </c>
      <c r="M1447" t="str" cm="1">
        <f t="array" ref="M1447">_xlfn.IFS(L1447&lt;=2,"Flop",L1447&lt;=5,"Average",L1447&lt;=7,"Hit",L1447&lt;=9,"Superhit",L1447&gt;9,"BlockBuster")</f>
        <v>Hit</v>
      </c>
      <c r="N1447" s="6">
        <v>348923</v>
      </c>
      <c r="O1447" s="6" t="str" cm="1">
        <f t="array" ref="O1447">_xlfn.IFS(N1447&lt;=100000,"Low",N1447&lt;=500000,"Median",N1447&lt;=1500000,"High",N1447&gt;1500000,"Very High")</f>
        <v>Median</v>
      </c>
      <c r="P1447">
        <v>82500000</v>
      </c>
      <c r="Q1447">
        <v>240685326</v>
      </c>
      <c r="R1447">
        <f t="shared" si="222"/>
        <v>158185326</v>
      </c>
      <c r="S1447" t="str">
        <f t="shared" si="223"/>
        <v>Profit</v>
      </c>
      <c r="T1447" s="1">
        <v>38882</v>
      </c>
      <c r="U1447" t="s">
        <v>1875</v>
      </c>
      <c r="V1447" s="14">
        <v>38882</v>
      </c>
      <c r="W1447" t="str">
        <f t="shared" si="224"/>
        <v>June</v>
      </c>
      <c r="X1447" s="4" t="str">
        <f t="shared" si="225"/>
        <v>2006</v>
      </c>
      <c r="Y1447" s="6">
        <f t="shared" si="226"/>
        <v>2006</v>
      </c>
      <c r="Z1447" s="4" t="str">
        <f t="shared" si="227"/>
        <v>14</v>
      </c>
      <c r="AA1447" s="6">
        <f t="shared" si="228"/>
        <v>14</v>
      </c>
      <c r="AB1447" t="str">
        <f t="shared" si="229"/>
        <v>Wednesday</v>
      </c>
    </row>
    <row r="1448" spans="1:28" x14ac:dyDescent="0.25">
      <c r="A1448" s="3" t="s">
        <v>3616</v>
      </c>
      <c r="B1448" t="s">
        <v>3617</v>
      </c>
      <c r="C1448" s="3" t="s">
        <v>3617</v>
      </c>
      <c r="D1448" s="6">
        <v>0</v>
      </c>
      <c r="E1448" s="6">
        <v>118</v>
      </c>
      <c r="F1448" s="6">
        <f t="shared" si="220"/>
        <v>1</v>
      </c>
      <c r="G1448" s="6">
        <f t="shared" si="221"/>
        <v>58</v>
      </c>
      <c r="H1448" s="6" t="str" cm="1">
        <f t="array" ref="H1448">_xlfn.IFS(E1448&lt;=80,"Series",E1448&lt;=120,"TV Movie",E1448&gt;120,"Long Movie")</f>
        <v>TV Movie</v>
      </c>
      <c r="I1448" t="s">
        <v>5529</v>
      </c>
      <c r="J1448" t="s">
        <v>145</v>
      </c>
      <c r="K1448" t="s">
        <v>8168</v>
      </c>
      <c r="L1448" s="5">
        <v>7.2</v>
      </c>
      <c r="M1448" t="str" cm="1">
        <f t="array" ref="M1448">_xlfn.IFS(L1448&lt;=2,"Flop",L1448&lt;=5,"Average",L1448&lt;=7,"Hit",L1448&lt;=9,"Superhit",L1448&gt;9,"BlockBuster")</f>
        <v>Superhit</v>
      </c>
      <c r="N1448" s="6">
        <v>65999</v>
      </c>
      <c r="O1448" s="6" t="str" cm="1">
        <f t="array" ref="O1448">_xlfn.IFS(N1448&lt;=100000,"Low",N1448&lt;=500000,"Median",N1448&lt;=1500000,"High",N1448&gt;1500000,"Very High")</f>
        <v>Low</v>
      </c>
      <c r="P1448">
        <v>30000000</v>
      </c>
      <c r="Q1448">
        <v>61950770</v>
      </c>
      <c r="R1448">
        <f t="shared" si="222"/>
        <v>31950770</v>
      </c>
      <c r="S1448" t="str">
        <f t="shared" si="223"/>
        <v>Profit</v>
      </c>
      <c r="T1448" s="1">
        <v>38266</v>
      </c>
      <c r="U1448" t="s">
        <v>3135</v>
      </c>
      <c r="V1448" s="14">
        <v>38266</v>
      </c>
      <c r="W1448" t="str">
        <f t="shared" si="224"/>
        <v>October</v>
      </c>
      <c r="X1448" s="4" t="str">
        <f t="shared" si="225"/>
        <v>2004</v>
      </c>
      <c r="Y1448" s="6">
        <f t="shared" si="226"/>
        <v>2004</v>
      </c>
      <c r="Z1448" s="4" t="str">
        <f t="shared" si="227"/>
        <v>6</v>
      </c>
      <c r="AA1448" s="6">
        <f t="shared" si="228"/>
        <v>6</v>
      </c>
      <c r="AB1448" t="str">
        <f t="shared" si="229"/>
        <v>Wednesday</v>
      </c>
    </row>
    <row r="1449" spans="1:28" x14ac:dyDescent="0.25">
      <c r="A1449" s="3" t="s">
        <v>3618</v>
      </c>
      <c r="B1449" t="s">
        <v>3619</v>
      </c>
      <c r="C1449" s="3" t="s">
        <v>3619</v>
      </c>
      <c r="D1449" s="6">
        <v>0</v>
      </c>
      <c r="E1449" s="6">
        <v>77</v>
      </c>
      <c r="F1449" s="6">
        <f t="shared" si="220"/>
        <v>1</v>
      </c>
      <c r="G1449" s="6">
        <f t="shared" si="221"/>
        <v>17</v>
      </c>
      <c r="H1449" s="6" t="str" cm="1">
        <f t="array" ref="H1449">_xlfn.IFS(E1449&lt;=80,"Series",E1449&lt;=120,"TV Movie",E1449&gt;120,"Long Movie")</f>
        <v>Series</v>
      </c>
      <c r="I1449" t="s">
        <v>145</v>
      </c>
      <c r="J1449" t="s">
        <v>8161</v>
      </c>
      <c r="K1449" t="s">
        <v>3857</v>
      </c>
      <c r="L1449" s="5">
        <v>6.7</v>
      </c>
      <c r="M1449" t="str" cm="1">
        <f t="array" ref="M1449">_xlfn.IFS(L1449&lt;=2,"Flop",L1449&lt;=5,"Average",L1449&lt;=7,"Hit",L1449&lt;=9,"Superhit",L1449&gt;9,"BlockBuster")</f>
        <v>Hit</v>
      </c>
      <c r="N1449" s="6">
        <v>112136</v>
      </c>
      <c r="O1449" s="6" t="str" cm="1">
        <f t="array" ref="O1449">_xlfn.IFS(N1449&lt;=100000,"Low",N1449&lt;=500000,"Median",N1449&lt;=1500000,"High",N1449&gt;1500000,"Very High")</f>
        <v>Median</v>
      </c>
      <c r="P1449">
        <v>7000</v>
      </c>
      <c r="Q1449">
        <v>545436</v>
      </c>
      <c r="R1449">
        <f t="shared" si="222"/>
        <v>538436</v>
      </c>
      <c r="S1449" t="str">
        <f t="shared" si="223"/>
        <v>Profit</v>
      </c>
      <c r="T1449" s="1">
        <v>38002</v>
      </c>
      <c r="U1449" t="s">
        <v>3620</v>
      </c>
      <c r="V1449" s="14">
        <v>38002</v>
      </c>
      <c r="W1449" t="str">
        <f t="shared" si="224"/>
        <v>January</v>
      </c>
      <c r="X1449" s="4" t="str">
        <f t="shared" si="225"/>
        <v>2004</v>
      </c>
      <c r="Y1449" s="6">
        <f t="shared" si="226"/>
        <v>2004</v>
      </c>
      <c r="Z1449" s="4" t="str">
        <f t="shared" si="227"/>
        <v>16</v>
      </c>
      <c r="AA1449" s="6">
        <f t="shared" si="228"/>
        <v>16</v>
      </c>
      <c r="AB1449" t="str">
        <f t="shared" si="229"/>
        <v>Friday</v>
      </c>
    </row>
    <row r="1450" spans="1:28" x14ac:dyDescent="0.25">
      <c r="A1450" s="3" t="s">
        <v>3621</v>
      </c>
      <c r="B1450" t="s">
        <v>3622</v>
      </c>
      <c r="C1450" s="3" t="s">
        <v>3622</v>
      </c>
      <c r="D1450" s="6">
        <v>0</v>
      </c>
      <c r="E1450" s="6">
        <v>100</v>
      </c>
      <c r="F1450" s="6">
        <f t="shared" si="220"/>
        <v>1</v>
      </c>
      <c r="G1450" s="6">
        <f t="shared" si="221"/>
        <v>40</v>
      </c>
      <c r="H1450" s="6" t="str" cm="1">
        <f t="array" ref="H1450">_xlfn.IFS(E1450&lt;=80,"Series",E1450&lt;=120,"TV Movie",E1450&gt;120,"Long Movie")</f>
        <v>TV Movie</v>
      </c>
      <c r="I1450" t="s">
        <v>3623</v>
      </c>
      <c r="J1450" t="s">
        <v>5802</v>
      </c>
      <c r="K1450" t="s">
        <v>5802</v>
      </c>
      <c r="L1450" s="5">
        <v>7.2</v>
      </c>
      <c r="M1450" t="str" cm="1">
        <f t="array" ref="M1450">_xlfn.IFS(L1450&lt;=2,"Flop",L1450&lt;=5,"Average",L1450&lt;=7,"Hit",L1450&lt;=9,"Superhit",L1450&gt;9,"BlockBuster")</f>
        <v>Superhit</v>
      </c>
      <c r="N1450" s="6">
        <v>112088</v>
      </c>
      <c r="O1450" s="6" t="str" cm="1">
        <f t="array" ref="O1450">_xlfn.IFS(N1450&lt;=100000,"Low",N1450&lt;=500000,"Median",N1450&lt;=1500000,"High",N1450&gt;1500000,"Very High")</f>
        <v>Median</v>
      </c>
      <c r="P1450">
        <v>65000</v>
      </c>
      <c r="Q1450">
        <v>20645757</v>
      </c>
      <c r="R1450">
        <f t="shared" si="222"/>
        <v>20580757</v>
      </c>
      <c r="S1450" t="str">
        <f t="shared" si="223"/>
        <v>Profit</v>
      </c>
      <c r="T1450" s="1">
        <v>38003</v>
      </c>
      <c r="U1450" t="s">
        <v>3624</v>
      </c>
      <c r="V1450" s="14">
        <v>38003</v>
      </c>
      <c r="W1450" t="str">
        <f t="shared" si="224"/>
        <v>January</v>
      </c>
      <c r="X1450" s="4" t="str">
        <f t="shared" si="225"/>
        <v>2004</v>
      </c>
      <c r="Y1450" s="6">
        <f t="shared" si="226"/>
        <v>2004</v>
      </c>
      <c r="Z1450" s="4" t="str">
        <f t="shared" si="227"/>
        <v>17</v>
      </c>
      <c r="AA1450" s="6">
        <f t="shared" si="228"/>
        <v>17</v>
      </c>
      <c r="AB1450" t="str">
        <f t="shared" si="229"/>
        <v>Saturday</v>
      </c>
    </row>
    <row r="1451" spans="1:28" x14ac:dyDescent="0.25">
      <c r="A1451" s="3" t="s">
        <v>3625</v>
      </c>
      <c r="B1451" t="s">
        <v>3626</v>
      </c>
      <c r="C1451" s="3" t="s">
        <v>3626</v>
      </c>
      <c r="D1451" s="6">
        <v>0</v>
      </c>
      <c r="E1451" s="6">
        <v>91</v>
      </c>
      <c r="F1451" s="6">
        <f t="shared" si="220"/>
        <v>1</v>
      </c>
      <c r="G1451" s="6">
        <f t="shared" si="221"/>
        <v>31</v>
      </c>
      <c r="H1451" s="6" t="str" cm="1">
        <f t="array" ref="H1451">_xlfn.IFS(E1451&lt;=80,"Series",E1451&lt;=120,"TV Movie",E1451&gt;120,"Long Movie")</f>
        <v>TV Movie</v>
      </c>
      <c r="I1451" t="s">
        <v>83</v>
      </c>
      <c r="J1451" t="s">
        <v>8166</v>
      </c>
      <c r="K1451" t="s">
        <v>3857</v>
      </c>
      <c r="L1451" s="5">
        <v>5.9</v>
      </c>
      <c r="M1451" t="str" cm="1">
        <f t="array" ref="M1451">_xlfn.IFS(L1451&lt;=2,"Flop",L1451&lt;=5,"Average",L1451&lt;=7,"Hit",L1451&lt;=9,"Superhit",L1451&gt;9,"BlockBuster")</f>
        <v>Hit</v>
      </c>
      <c r="N1451" s="6">
        <v>149454</v>
      </c>
      <c r="O1451" s="6" t="str" cm="1">
        <f t="array" ref="O1451">_xlfn.IFS(N1451&lt;=100000,"Low",N1451&lt;=500000,"Median",N1451&lt;=1500000,"High",N1451&gt;1500000,"Very High")</f>
        <v>Median</v>
      </c>
      <c r="P1451">
        <v>10000000</v>
      </c>
      <c r="Q1451">
        <v>187281115</v>
      </c>
      <c r="R1451">
        <f t="shared" si="222"/>
        <v>177281115</v>
      </c>
      <c r="S1451" t="str">
        <f t="shared" si="223"/>
        <v>Profit</v>
      </c>
      <c r="T1451" s="1">
        <v>38272</v>
      </c>
      <c r="U1451" t="s">
        <v>3627</v>
      </c>
      <c r="V1451" s="14">
        <v>38272</v>
      </c>
      <c r="W1451" t="str">
        <f t="shared" si="224"/>
        <v>October</v>
      </c>
      <c r="X1451" s="4" t="str">
        <f t="shared" si="225"/>
        <v>2004</v>
      </c>
      <c r="Y1451" s="6">
        <f t="shared" si="226"/>
        <v>2004</v>
      </c>
      <c r="Z1451" s="4" t="str">
        <f t="shared" si="227"/>
        <v>12</v>
      </c>
      <c r="AA1451" s="6">
        <f t="shared" si="228"/>
        <v>12</v>
      </c>
      <c r="AB1451" t="str">
        <f t="shared" si="229"/>
        <v>Tuesday</v>
      </c>
    </row>
    <row r="1452" spans="1:28" x14ac:dyDescent="0.25">
      <c r="A1452" s="3" t="s">
        <v>3628</v>
      </c>
      <c r="B1452" t="s">
        <v>3629</v>
      </c>
      <c r="C1452" s="3" t="s">
        <v>3629</v>
      </c>
      <c r="D1452" s="6">
        <v>0</v>
      </c>
      <c r="E1452" s="6">
        <v>107</v>
      </c>
      <c r="F1452" s="6">
        <f t="shared" si="220"/>
        <v>1</v>
      </c>
      <c r="G1452" s="6">
        <f t="shared" si="221"/>
        <v>47</v>
      </c>
      <c r="H1452" s="6" t="str" cm="1">
        <f t="array" ref="H1452">_xlfn.IFS(E1452&lt;=80,"Series",E1452&lt;=120,"TV Movie",E1452&gt;120,"Long Movie")</f>
        <v>TV Movie</v>
      </c>
      <c r="I1452" t="s">
        <v>132</v>
      </c>
      <c r="J1452" t="s">
        <v>145</v>
      </c>
      <c r="K1452" t="s">
        <v>8157</v>
      </c>
      <c r="L1452" s="5">
        <v>6.6</v>
      </c>
      <c r="M1452" t="str" cm="1">
        <f t="array" ref="M1452">_xlfn.IFS(L1452&lt;=2,"Flop",L1452&lt;=5,"Average",L1452&lt;=7,"Hit",L1452&lt;=9,"Superhit",L1452&gt;9,"BlockBuster")</f>
        <v>Hit</v>
      </c>
      <c r="N1452" s="6">
        <v>70752</v>
      </c>
      <c r="O1452" s="6" t="str" cm="1">
        <f t="array" ref="O1452">_xlfn.IFS(N1452&lt;=100000,"Low",N1452&lt;=500000,"Median",N1452&lt;=1500000,"High",N1452&gt;1500000,"Very High")</f>
        <v>Low</v>
      </c>
      <c r="P1452">
        <v>30000000</v>
      </c>
      <c r="Q1452">
        <v>42886719</v>
      </c>
      <c r="R1452">
        <f t="shared" si="222"/>
        <v>12886719</v>
      </c>
      <c r="S1452" t="str">
        <f t="shared" si="223"/>
        <v>Profit</v>
      </c>
      <c r="T1452" s="1">
        <v>38463</v>
      </c>
      <c r="U1452" t="s">
        <v>3630</v>
      </c>
      <c r="V1452" s="14">
        <v>38463</v>
      </c>
      <c r="W1452" t="str">
        <f t="shared" si="224"/>
        <v>April</v>
      </c>
      <c r="X1452" s="4" t="str">
        <f t="shared" si="225"/>
        <v>2005</v>
      </c>
      <c r="Y1452" s="6">
        <f t="shared" si="226"/>
        <v>2005</v>
      </c>
      <c r="Z1452" s="4" t="str">
        <f t="shared" si="227"/>
        <v>21</v>
      </c>
      <c r="AA1452" s="6">
        <f t="shared" si="228"/>
        <v>21</v>
      </c>
      <c r="AB1452" t="str">
        <f t="shared" si="229"/>
        <v>Thursday</v>
      </c>
    </row>
    <row r="1453" spans="1:28" x14ac:dyDescent="0.25">
      <c r="A1453" s="3" t="s">
        <v>3631</v>
      </c>
      <c r="B1453" t="s">
        <v>3632</v>
      </c>
      <c r="C1453" s="3" t="s">
        <v>3632</v>
      </c>
      <c r="D1453" s="6">
        <v>0</v>
      </c>
      <c r="E1453" s="6">
        <v>110</v>
      </c>
      <c r="F1453" s="6">
        <f t="shared" si="220"/>
        <v>1</v>
      </c>
      <c r="G1453" s="6">
        <f t="shared" si="221"/>
        <v>50</v>
      </c>
      <c r="H1453" s="6" t="str" cm="1">
        <f t="array" ref="H1453">_xlfn.IFS(E1453&lt;=80,"Series",E1453&lt;=120,"TV Movie",E1453&gt;120,"Long Movie")</f>
        <v>TV Movie</v>
      </c>
      <c r="I1453" t="s">
        <v>8162</v>
      </c>
      <c r="J1453" t="s">
        <v>145</v>
      </c>
      <c r="K1453" t="s">
        <v>8166</v>
      </c>
      <c r="L1453" s="5">
        <v>7.2</v>
      </c>
      <c r="M1453" t="str" cm="1">
        <f t="array" ref="M1453">_xlfn.IFS(L1453&lt;=2,"Flop",L1453&lt;=5,"Average",L1453&lt;=7,"Hit",L1453&lt;=9,"Superhit",L1453&gt;9,"BlockBuster")</f>
        <v>Superhit</v>
      </c>
      <c r="N1453" s="6">
        <v>109100</v>
      </c>
      <c r="O1453" s="6" t="str" cm="1">
        <f t="array" ref="O1453">_xlfn.IFS(N1453&lt;=100000,"Low",N1453&lt;=500000,"Median",N1453&lt;=1500000,"High",N1453&gt;1500000,"Very High")</f>
        <v>Median</v>
      </c>
      <c r="P1453">
        <v>475000</v>
      </c>
      <c r="Q1453">
        <v>3947579</v>
      </c>
      <c r="R1453">
        <f t="shared" si="222"/>
        <v>3472579</v>
      </c>
      <c r="S1453" t="str">
        <f t="shared" si="223"/>
        <v>Profit</v>
      </c>
      <c r="T1453" s="2">
        <v>38353</v>
      </c>
      <c r="U1453" t="s">
        <v>3633</v>
      </c>
      <c r="V1453" s="14">
        <v>38353</v>
      </c>
      <c r="W1453" t="str">
        <f t="shared" si="224"/>
        <v>January</v>
      </c>
      <c r="X1453" s="4" t="str">
        <f t="shared" si="225"/>
        <v>2005</v>
      </c>
      <c r="Y1453" s="6">
        <f t="shared" si="226"/>
        <v>2005</v>
      </c>
      <c r="Z1453" s="4" t="str">
        <f t="shared" si="227"/>
        <v>1</v>
      </c>
      <c r="AA1453" s="6">
        <f t="shared" si="228"/>
        <v>1</v>
      </c>
      <c r="AB1453" t="str">
        <f t="shared" si="229"/>
        <v>Saturday</v>
      </c>
    </row>
    <row r="1454" spans="1:28" x14ac:dyDescent="0.25">
      <c r="A1454" s="3" t="s">
        <v>3634</v>
      </c>
      <c r="B1454" t="s">
        <v>3635</v>
      </c>
      <c r="C1454" s="3" t="s">
        <v>3635</v>
      </c>
      <c r="D1454" s="6">
        <v>0</v>
      </c>
      <c r="E1454" s="6">
        <v>136</v>
      </c>
      <c r="F1454" s="6">
        <f t="shared" si="220"/>
        <v>2</v>
      </c>
      <c r="G1454" s="6">
        <f t="shared" si="221"/>
        <v>16</v>
      </c>
      <c r="H1454" s="6" t="str" cm="1">
        <f t="array" ref="H1454">_xlfn.IFS(E1454&lt;=80,"Series",E1454&lt;=120,"TV Movie",E1454&gt;120,"Long Movie")</f>
        <v>Long Movie</v>
      </c>
      <c r="I1454" t="s">
        <v>8160</v>
      </c>
      <c r="J1454" t="s">
        <v>145</v>
      </c>
      <c r="K1454" t="s">
        <v>8168</v>
      </c>
      <c r="L1454" s="5">
        <v>7.3</v>
      </c>
      <c r="M1454" t="str" cm="1">
        <f t="array" ref="M1454">_xlfn.IFS(L1454&lt;=2,"Flop",L1454&lt;=5,"Average",L1454&lt;=7,"Hit",L1454&lt;=9,"Superhit",L1454&gt;9,"BlockBuster")</f>
        <v>Superhit</v>
      </c>
      <c r="N1454" s="6">
        <v>166479</v>
      </c>
      <c r="O1454" s="6" t="str" cm="1">
        <f t="array" ref="O1454">_xlfn.IFS(N1454&lt;=100000,"Low",N1454&lt;=500000,"Median",N1454&lt;=1500000,"High",N1454&gt;1500000,"Very High")</f>
        <v>Median</v>
      </c>
      <c r="P1454">
        <v>30000000</v>
      </c>
      <c r="Q1454">
        <v>76669554</v>
      </c>
      <c r="R1454">
        <f t="shared" si="222"/>
        <v>46669554</v>
      </c>
      <c r="S1454" t="str">
        <f t="shared" si="223"/>
        <v>Profit</v>
      </c>
      <c r="T1454" s="1">
        <v>38365</v>
      </c>
      <c r="U1454" t="s">
        <v>2452</v>
      </c>
      <c r="V1454" s="14">
        <v>38365</v>
      </c>
      <c r="W1454" t="str">
        <f t="shared" si="224"/>
        <v>January</v>
      </c>
      <c r="X1454" s="4" t="str">
        <f t="shared" si="225"/>
        <v>2005</v>
      </c>
      <c r="Y1454" s="6">
        <f t="shared" si="226"/>
        <v>2005</v>
      </c>
      <c r="Z1454" s="4" t="str">
        <f t="shared" si="227"/>
        <v>13</v>
      </c>
      <c r="AA1454" s="6">
        <f t="shared" si="228"/>
        <v>13</v>
      </c>
      <c r="AB1454" t="str">
        <f t="shared" si="229"/>
        <v>Thursday</v>
      </c>
    </row>
    <row r="1455" spans="1:28" x14ac:dyDescent="0.25">
      <c r="A1455" s="3" t="s">
        <v>3636</v>
      </c>
      <c r="B1455" t="s">
        <v>3637</v>
      </c>
      <c r="C1455" s="3" t="s">
        <v>3637</v>
      </c>
      <c r="D1455" s="6">
        <v>0</v>
      </c>
      <c r="E1455" s="6">
        <v>121</v>
      </c>
      <c r="F1455" s="6">
        <f t="shared" si="220"/>
        <v>2</v>
      </c>
      <c r="G1455" s="6">
        <f t="shared" si="221"/>
        <v>1</v>
      </c>
      <c r="H1455" s="6" t="str" cm="1">
        <f t="array" ref="H1455">_xlfn.IFS(E1455&lt;=80,"Series",E1455&lt;=120,"TV Movie",E1455&gt;120,"Long Movie")</f>
        <v>Long Movie</v>
      </c>
      <c r="I1455" t="s">
        <v>8160</v>
      </c>
      <c r="J1455" t="s">
        <v>145</v>
      </c>
      <c r="K1455" t="s">
        <v>8167</v>
      </c>
      <c r="L1455" s="5">
        <v>8.1</v>
      </c>
      <c r="M1455" t="str" cm="1">
        <f t="array" ref="M1455">_xlfn.IFS(L1455&lt;=2,"Flop",L1455&lt;=5,"Average",L1455&lt;=7,"Hit",L1455&lt;=9,"Superhit",L1455&gt;9,"BlockBuster")</f>
        <v>Superhit</v>
      </c>
      <c r="N1455" s="6">
        <v>367096</v>
      </c>
      <c r="O1455" s="6" t="str" cm="1">
        <f t="array" ref="O1455">_xlfn.IFS(N1455&lt;=100000,"Low",N1455&lt;=500000,"Median",N1455&lt;=1500000,"High",N1455&gt;1500000,"Very High")</f>
        <v>Median</v>
      </c>
      <c r="P1455">
        <v>17500000</v>
      </c>
      <c r="Q1455">
        <v>33882243</v>
      </c>
      <c r="R1455">
        <f t="shared" si="222"/>
        <v>16382243</v>
      </c>
      <c r="S1455" t="str">
        <f t="shared" si="223"/>
        <v>Profit</v>
      </c>
      <c r="T1455" s="1">
        <v>38241</v>
      </c>
      <c r="U1455" t="s">
        <v>3638</v>
      </c>
      <c r="V1455" s="14">
        <v>38241</v>
      </c>
      <c r="W1455" t="str">
        <f t="shared" si="224"/>
        <v>September</v>
      </c>
      <c r="X1455" s="4" t="str">
        <f t="shared" si="225"/>
        <v>2004</v>
      </c>
      <c r="Y1455" s="6">
        <f t="shared" si="226"/>
        <v>2004</v>
      </c>
      <c r="Z1455" s="4" t="str">
        <f t="shared" si="227"/>
        <v>11</v>
      </c>
      <c r="AA1455" s="6">
        <f t="shared" si="228"/>
        <v>11</v>
      </c>
      <c r="AB1455" t="str">
        <f t="shared" si="229"/>
        <v>Saturday</v>
      </c>
    </row>
    <row r="1456" spans="1:28" x14ac:dyDescent="0.25">
      <c r="A1456" s="3" t="s">
        <v>3639</v>
      </c>
      <c r="B1456" t="s">
        <v>3640</v>
      </c>
      <c r="C1456" s="3" t="s">
        <v>3640</v>
      </c>
      <c r="D1456" s="6">
        <v>0</v>
      </c>
      <c r="E1456" s="6">
        <v>107</v>
      </c>
      <c r="F1456" s="6">
        <f t="shared" si="220"/>
        <v>1</v>
      </c>
      <c r="G1456" s="6">
        <f t="shared" si="221"/>
        <v>47</v>
      </c>
      <c r="H1456" s="6" t="str" cm="1">
        <f t="array" ref="H1456">_xlfn.IFS(E1456&lt;=80,"Series",E1456&lt;=120,"TV Movie",E1456&gt;120,"Long Movie")</f>
        <v>TV Movie</v>
      </c>
      <c r="I1456" t="s">
        <v>8162</v>
      </c>
      <c r="J1456" t="s">
        <v>145</v>
      </c>
      <c r="K1456" t="s">
        <v>83</v>
      </c>
      <c r="L1456" s="5">
        <v>6.7</v>
      </c>
      <c r="M1456" t="str" cm="1">
        <f t="array" ref="M1456">_xlfn.IFS(L1456&lt;=2,"Flop",L1456&lt;=5,"Average",L1456&lt;=7,"Hit",L1456&lt;=9,"Superhit",L1456&gt;9,"BlockBuster")</f>
        <v>Hit</v>
      </c>
      <c r="N1456" s="6">
        <v>104606</v>
      </c>
      <c r="O1456" s="6" t="str" cm="1">
        <f t="array" ref="O1456">_xlfn.IFS(N1456&lt;=100000,"Low",N1456&lt;=500000,"Median",N1456&lt;=1500000,"High",N1456&gt;1500000,"Very High")</f>
        <v>Median</v>
      </c>
      <c r="P1456">
        <v>7000000</v>
      </c>
      <c r="Q1456">
        <v>20901859</v>
      </c>
      <c r="R1456">
        <f t="shared" si="222"/>
        <v>13901859</v>
      </c>
      <c r="S1456" t="str">
        <f t="shared" si="223"/>
        <v>Profit</v>
      </c>
      <c r="T1456" s="1">
        <v>38555</v>
      </c>
      <c r="U1456" t="s">
        <v>2669</v>
      </c>
      <c r="V1456" s="14">
        <v>38555</v>
      </c>
      <c r="W1456" t="str">
        <f t="shared" si="224"/>
        <v>July</v>
      </c>
      <c r="X1456" s="4" t="str">
        <f t="shared" si="225"/>
        <v>2005</v>
      </c>
      <c r="Y1456" s="6">
        <f t="shared" si="226"/>
        <v>2005</v>
      </c>
      <c r="Z1456" s="4" t="str">
        <f t="shared" si="227"/>
        <v>22</v>
      </c>
      <c r="AA1456" s="6">
        <f t="shared" si="228"/>
        <v>22</v>
      </c>
      <c r="AB1456" t="str">
        <f t="shared" si="229"/>
        <v>Friday</v>
      </c>
    </row>
    <row r="1457" spans="1:28" x14ac:dyDescent="0.25">
      <c r="A1457" s="3" t="s">
        <v>3641</v>
      </c>
      <c r="B1457" t="s">
        <v>3642</v>
      </c>
      <c r="C1457" s="3" t="s">
        <v>3642</v>
      </c>
      <c r="D1457" s="6">
        <v>0</v>
      </c>
      <c r="E1457" s="6">
        <v>95</v>
      </c>
      <c r="F1457" s="6">
        <f t="shared" si="220"/>
        <v>1</v>
      </c>
      <c r="G1457" s="6">
        <f t="shared" si="221"/>
        <v>35</v>
      </c>
      <c r="H1457" s="6" t="str" cm="1">
        <f t="array" ref="H1457">_xlfn.IFS(E1457&lt;=80,"Series",E1457&lt;=120,"TV Movie",E1457&gt;120,"Long Movie")</f>
        <v>TV Movie</v>
      </c>
      <c r="I1457" t="s">
        <v>5529</v>
      </c>
      <c r="J1457" t="s">
        <v>132</v>
      </c>
      <c r="K1457" t="s">
        <v>145</v>
      </c>
      <c r="L1457" s="5">
        <v>5.6</v>
      </c>
      <c r="M1457" t="str" cm="1">
        <f t="array" ref="M1457">_xlfn.IFS(L1457&lt;=2,"Flop",L1457&lt;=5,"Average",L1457&lt;=7,"Hit",L1457&lt;=9,"Superhit",L1457&gt;9,"BlockBuster")</f>
        <v>Hit</v>
      </c>
      <c r="N1457" s="6">
        <v>99222</v>
      </c>
      <c r="O1457" s="6" t="str" cm="1">
        <f t="array" ref="O1457">_xlfn.IFS(N1457&lt;=100000,"Low",N1457&lt;=500000,"Median",N1457&lt;=1500000,"High",N1457&gt;1500000,"Very High")</f>
        <v>Low</v>
      </c>
      <c r="P1457">
        <v>56000000</v>
      </c>
      <c r="Q1457">
        <v>198636868</v>
      </c>
      <c r="R1457">
        <f t="shared" si="222"/>
        <v>142636868</v>
      </c>
      <c r="S1457" t="str">
        <f t="shared" si="223"/>
        <v>Profit</v>
      </c>
      <c r="T1457" s="1">
        <v>38412</v>
      </c>
      <c r="U1457" t="s">
        <v>2468</v>
      </c>
      <c r="V1457" s="14">
        <v>38412</v>
      </c>
      <c r="W1457" t="str">
        <f t="shared" si="224"/>
        <v>March</v>
      </c>
      <c r="X1457" s="4" t="str">
        <f t="shared" si="225"/>
        <v>2005</v>
      </c>
      <c r="Y1457" s="6">
        <f t="shared" si="226"/>
        <v>2005</v>
      </c>
      <c r="Z1457" s="4" t="str">
        <f t="shared" si="227"/>
        <v>1</v>
      </c>
      <c r="AA1457" s="6">
        <f t="shared" si="228"/>
        <v>1</v>
      </c>
      <c r="AB1457" t="str">
        <f t="shared" si="229"/>
        <v>Tuesday</v>
      </c>
    </row>
    <row r="1458" spans="1:28" x14ac:dyDescent="0.25">
      <c r="A1458" s="3" t="s">
        <v>3643</v>
      </c>
      <c r="B1458" t="s">
        <v>3644</v>
      </c>
      <c r="C1458" s="3" t="s">
        <v>3644</v>
      </c>
      <c r="D1458" s="6">
        <v>0</v>
      </c>
      <c r="E1458" s="6">
        <v>147</v>
      </c>
      <c r="F1458" s="6">
        <f t="shared" si="220"/>
        <v>2</v>
      </c>
      <c r="G1458" s="6">
        <f t="shared" si="221"/>
        <v>27</v>
      </c>
      <c r="H1458" s="6" t="str" cm="1">
        <f t="array" ref="H1458">_xlfn.IFS(E1458&lt;=80,"Series",E1458&lt;=120,"TV Movie",E1458&gt;120,"Long Movie")</f>
        <v>Long Movie</v>
      </c>
      <c r="I1458" t="s">
        <v>8162</v>
      </c>
      <c r="J1458" t="s">
        <v>145</v>
      </c>
      <c r="K1458" t="s">
        <v>8156</v>
      </c>
      <c r="L1458" s="5">
        <v>7.5</v>
      </c>
      <c r="M1458" t="str" cm="1">
        <f t="array" ref="M1458">_xlfn.IFS(L1458&lt;=2,"Flop",L1458&lt;=5,"Average",L1458&lt;=7,"Hit",L1458&lt;=9,"Superhit",L1458&gt;9,"BlockBuster")</f>
        <v>Superhit</v>
      </c>
      <c r="N1458" s="6">
        <v>261765</v>
      </c>
      <c r="O1458" s="6" t="str" cm="1">
        <f t="array" ref="O1458">_xlfn.IFS(N1458&lt;=100000,"Low",N1458&lt;=500000,"Median",N1458&lt;=1500000,"High",N1458&gt;1500000,"Very High")</f>
        <v>Median</v>
      </c>
      <c r="P1458">
        <v>60000000</v>
      </c>
      <c r="Q1458">
        <v>135039924</v>
      </c>
      <c r="R1458">
        <f t="shared" si="222"/>
        <v>75039924</v>
      </c>
      <c r="S1458" t="str">
        <f t="shared" si="223"/>
        <v>Profit</v>
      </c>
      <c r="T1458" s="1">
        <v>38967</v>
      </c>
      <c r="U1458" t="s">
        <v>3645</v>
      </c>
      <c r="V1458" s="14">
        <v>38967</v>
      </c>
      <c r="W1458" t="str">
        <f t="shared" si="224"/>
        <v>September</v>
      </c>
      <c r="X1458" s="4" t="str">
        <f t="shared" si="225"/>
        <v>2006</v>
      </c>
      <c r="Y1458" s="6">
        <f t="shared" si="226"/>
        <v>2006</v>
      </c>
      <c r="Z1458" s="4" t="str">
        <f t="shared" si="227"/>
        <v>7</v>
      </c>
      <c r="AA1458" s="6">
        <f t="shared" si="228"/>
        <v>7</v>
      </c>
      <c r="AB1458" t="str">
        <f t="shared" si="229"/>
        <v>Thursday</v>
      </c>
    </row>
    <row r="1459" spans="1:28" x14ac:dyDescent="0.25">
      <c r="A1459" s="3" t="s">
        <v>3646</v>
      </c>
      <c r="B1459" t="s">
        <v>3647</v>
      </c>
      <c r="C1459" s="3" t="s">
        <v>3647</v>
      </c>
      <c r="D1459" s="6">
        <v>0</v>
      </c>
      <c r="E1459" s="6">
        <v>119</v>
      </c>
      <c r="F1459" s="6">
        <f t="shared" si="220"/>
        <v>1</v>
      </c>
      <c r="G1459" s="6">
        <f t="shared" si="221"/>
        <v>59</v>
      </c>
      <c r="H1459" s="6" t="str" cm="1">
        <f t="array" ref="H1459">_xlfn.IFS(E1459&lt;=80,"Series",E1459&lt;=120,"TV Movie",E1459&gt;120,"Long Movie")</f>
        <v>TV Movie</v>
      </c>
      <c r="I1459" t="s">
        <v>132</v>
      </c>
      <c r="J1459" t="s">
        <v>8157</v>
      </c>
      <c r="K1459" t="s">
        <v>5802</v>
      </c>
      <c r="L1459" s="5">
        <v>7</v>
      </c>
      <c r="M1459" t="str" cm="1">
        <f t="array" ref="M1459">_xlfn.IFS(L1459&lt;=2,"Flop",L1459&lt;=5,"Average",L1459&lt;=7,"Hit",L1459&lt;=9,"Superhit",L1459&gt;9,"BlockBuster")</f>
        <v>Hit</v>
      </c>
      <c r="N1459" s="6">
        <v>370001</v>
      </c>
      <c r="O1459" s="6" t="str" cm="1">
        <f t="array" ref="O1459">_xlfn.IFS(N1459&lt;=100000,"Low",N1459&lt;=500000,"Median",N1459&lt;=1500000,"High",N1459&gt;1500000,"Very High")</f>
        <v>Median</v>
      </c>
      <c r="P1459">
        <v>40000000</v>
      </c>
      <c r="Q1459">
        <v>288485135</v>
      </c>
      <c r="R1459">
        <f t="shared" si="222"/>
        <v>248485135</v>
      </c>
      <c r="S1459" t="str">
        <f t="shared" si="223"/>
        <v>Profit</v>
      </c>
      <c r="T1459" s="1">
        <v>38546</v>
      </c>
      <c r="U1459" t="s">
        <v>2963</v>
      </c>
      <c r="V1459" s="14">
        <v>38546</v>
      </c>
      <c r="W1459" t="str">
        <f t="shared" si="224"/>
        <v>July</v>
      </c>
      <c r="X1459" s="4" t="str">
        <f t="shared" si="225"/>
        <v>2005</v>
      </c>
      <c r="Y1459" s="6">
        <f t="shared" si="226"/>
        <v>2005</v>
      </c>
      <c r="Z1459" s="4" t="str">
        <f t="shared" si="227"/>
        <v>13</v>
      </c>
      <c r="AA1459" s="6">
        <f t="shared" si="228"/>
        <v>13</v>
      </c>
      <c r="AB1459" t="str">
        <f t="shared" si="229"/>
        <v>Wednesday</v>
      </c>
    </row>
    <row r="1460" spans="1:28" x14ac:dyDescent="0.25">
      <c r="A1460" s="3" t="s">
        <v>3648</v>
      </c>
      <c r="B1460" t="s">
        <v>3649</v>
      </c>
      <c r="C1460" s="3" t="s">
        <v>3649</v>
      </c>
      <c r="D1460" s="6">
        <v>0</v>
      </c>
      <c r="E1460" s="6">
        <v>95</v>
      </c>
      <c r="F1460" s="6">
        <f t="shared" si="220"/>
        <v>1</v>
      </c>
      <c r="G1460" s="6">
        <f t="shared" si="221"/>
        <v>35</v>
      </c>
      <c r="H1460" s="6" t="str" cm="1">
        <f t="array" ref="H1460">_xlfn.IFS(E1460&lt;=80,"Series",E1460&lt;=120,"TV Movie",E1460&gt;120,"Long Movie")</f>
        <v>TV Movie</v>
      </c>
      <c r="I1460" t="s">
        <v>8158</v>
      </c>
      <c r="J1460" t="s">
        <v>8159</v>
      </c>
      <c r="K1460" t="s">
        <v>132</v>
      </c>
      <c r="L1460" s="5">
        <v>6.8</v>
      </c>
      <c r="M1460" t="str" cm="1">
        <f t="array" ref="M1460">_xlfn.IFS(L1460&lt;=2,"Flop",L1460&lt;=5,"Average",L1460&lt;=7,"Hit",L1460&lt;=9,"Superhit",L1460&gt;9,"BlockBuster")</f>
        <v>Hit</v>
      </c>
      <c r="N1460" s="6">
        <v>108527</v>
      </c>
      <c r="O1460" s="6" t="str" cm="1">
        <f t="array" ref="O1460">_xlfn.IFS(N1460&lt;=100000,"Low",N1460&lt;=500000,"Median",N1460&lt;=1500000,"High",N1460&gt;1500000,"Very High")</f>
        <v>Median</v>
      </c>
      <c r="P1460">
        <v>150000000</v>
      </c>
      <c r="Q1460">
        <v>169333034</v>
      </c>
      <c r="R1460">
        <f t="shared" si="222"/>
        <v>19333034</v>
      </c>
      <c r="S1460" t="str">
        <f t="shared" si="223"/>
        <v>Profit</v>
      </c>
      <c r="T1460" s="1">
        <v>39164</v>
      </c>
      <c r="U1460" t="s">
        <v>3650</v>
      </c>
      <c r="V1460" s="14">
        <v>39164</v>
      </c>
      <c r="W1460" t="str">
        <f t="shared" si="224"/>
        <v>March</v>
      </c>
      <c r="X1460" s="4" t="str">
        <f t="shared" si="225"/>
        <v>2007</v>
      </c>
      <c r="Y1460" s="6">
        <f t="shared" si="226"/>
        <v>2007</v>
      </c>
      <c r="Z1460" s="4" t="str">
        <f t="shared" si="227"/>
        <v>23</v>
      </c>
      <c r="AA1460" s="6">
        <f t="shared" si="228"/>
        <v>23</v>
      </c>
      <c r="AB1460" t="str">
        <f t="shared" si="229"/>
        <v>Friday</v>
      </c>
    </row>
    <row r="1461" spans="1:28" x14ac:dyDescent="0.25">
      <c r="A1461" s="3" t="s">
        <v>3651</v>
      </c>
      <c r="B1461" t="s">
        <v>3652</v>
      </c>
      <c r="C1461" s="3" t="s">
        <v>3652</v>
      </c>
      <c r="D1461" s="6">
        <v>0</v>
      </c>
      <c r="E1461" s="6">
        <v>97</v>
      </c>
      <c r="F1461" s="6">
        <f t="shared" si="220"/>
        <v>1</v>
      </c>
      <c r="G1461" s="6">
        <f t="shared" si="221"/>
        <v>37</v>
      </c>
      <c r="H1461" s="6" t="str" cm="1">
        <f t="array" ref="H1461">_xlfn.IFS(E1461&lt;=80,"Series",E1461&lt;=120,"TV Movie",E1461&gt;120,"Long Movie")</f>
        <v>TV Movie</v>
      </c>
      <c r="I1461" t="s">
        <v>132</v>
      </c>
      <c r="J1461" t="s">
        <v>8163</v>
      </c>
      <c r="K1461" t="s">
        <v>8156</v>
      </c>
      <c r="L1461" s="5">
        <v>6.6</v>
      </c>
      <c r="M1461" t="str" cm="1">
        <f t="array" ref="M1461">_xlfn.IFS(L1461&lt;=2,"Flop",L1461&lt;=5,"Average",L1461&lt;=7,"Hit",L1461&lt;=9,"Superhit",L1461&gt;9,"BlockBuster")</f>
        <v>Hit</v>
      </c>
      <c r="N1461" s="6">
        <v>83193</v>
      </c>
      <c r="O1461" s="6" t="str" cm="1">
        <f t="array" ref="O1461">_xlfn.IFS(N1461&lt;=100000,"Low",N1461&lt;=500000,"Median",N1461&lt;=1500000,"High",N1461&gt;1500000,"Very High")</f>
        <v>Low</v>
      </c>
      <c r="P1461">
        <v>25000000</v>
      </c>
      <c r="Q1461">
        <v>123276807</v>
      </c>
      <c r="R1461">
        <f t="shared" si="222"/>
        <v>98276807</v>
      </c>
      <c r="S1461" t="str">
        <f t="shared" si="223"/>
        <v>Profit</v>
      </c>
      <c r="T1461" s="1">
        <v>38646</v>
      </c>
      <c r="U1461" t="s">
        <v>3653</v>
      </c>
      <c r="V1461" s="14">
        <v>38646</v>
      </c>
      <c r="W1461" t="str">
        <f t="shared" si="224"/>
        <v>October</v>
      </c>
      <c r="X1461" s="4" t="str">
        <f t="shared" si="225"/>
        <v>2005</v>
      </c>
      <c r="Y1461" s="6">
        <f t="shared" si="226"/>
        <v>2005</v>
      </c>
      <c r="Z1461" s="4" t="str">
        <f t="shared" si="227"/>
        <v>21</v>
      </c>
      <c r="AA1461" s="6">
        <f t="shared" si="228"/>
        <v>21</v>
      </c>
      <c r="AB1461" t="str">
        <f t="shared" si="229"/>
        <v>Friday</v>
      </c>
    </row>
    <row r="1462" spans="1:28" x14ac:dyDescent="0.25">
      <c r="A1462" s="3" t="s">
        <v>3654</v>
      </c>
      <c r="B1462" t="s">
        <v>3655</v>
      </c>
      <c r="C1462" s="3" t="s">
        <v>3655</v>
      </c>
      <c r="D1462" s="6">
        <v>0</v>
      </c>
      <c r="E1462" s="6">
        <v>113</v>
      </c>
      <c r="F1462" s="6">
        <f t="shared" si="220"/>
        <v>1</v>
      </c>
      <c r="G1462" s="6">
        <f t="shared" si="221"/>
        <v>53</v>
      </c>
      <c r="H1462" s="6" t="str" cm="1">
        <f t="array" ref="H1462">_xlfn.IFS(E1462&lt;=80,"Series",E1462&lt;=120,"TV Movie",E1462&gt;120,"Long Movie")</f>
        <v>TV Movie</v>
      </c>
      <c r="I1462" t="s">
        <v>83</v>
      </c>
      <c r="J1462" t="s">
        <v>3857</v>
      </c>
      <c r="K1462" t="s">
        <v>5802</v>
      </c>
      <c r="L1462" s="5">
        <v>5.5</v>
      </c>
      <c r="M1462" t="str" cm="1">
        <f t="array" ref="M1462">_xlfn.IFS(L1462&lt;=2,"Flop",L1462&lt;=5,"Average",L1462&lt;=7,"Hit",L1462&lt;=9,"Superhit",L1462&gt;9,"BlockBuster")</f>
        <v>Hit</v>
      </c>
      <c r="N1462" s="6">
        <v>131792</v>
      </c>
      <c r="O1462" s="6" t="str" cm="1">
        <f t="array" ref="O1462">_xlfn.IFS(N1462&lt;=100000,"Low",N1462&lt;=500000,"Median",N1462&lt;=1500000,"High",N1462&gt;1500000,"Very High")</f>
        <v>Median</v>
      </c>
      <c r="P1462">
        <v>40000000</v>
      </c>
      <c r="Q1462">
        <v>68766121</v>
      </c>
      <c r="R1462">
        <f t="shared" si="222"/>
        <v>28766121</v>
      </c>
      <c r="S1462" t="str">
        <f t="shared" si="223"/>
        <v>Profit</v>
      </c>
      <c r="T1462" s="1">
        <v>38468</v>
      </c>
      <c r="U1462" t="s">
        <v>3656</v>
      </c>
      <c r="V1462" s="14">
        <v>38468</v>
      </c>
      <c r="W1462" t="str">
        <f t="shared" si="224"/>
        <v>April</v>
      </c>
      <c r="X1462" s="4" t="str">
        <f t="shared" si="225"/>
        <v>2005</v>
      </c>
      <c r="Y1462" s="6">
        <f t="shared" si="226"/>
        <v>2005</v>
      </c>
      <c r="Z1462" s="4" t="str">
        <f t="shared" si="227"/>
        <v>26</v>
      </c>
      <c r="AA1462" s="6">
        <f t="shared" si="228"/>
        <v>26</v>
      </c>
      <c r="AB1462" t="str">
        <f t="shared" si="229"/>
        <v>Tuesday</v>
      </c>
    </row>
    <row r="1463" spans="1:28" x14ac:dyDescent="0.25">
      <c r="A1463" s="3" t="s">
        <v>3657</v>
      </c>
      <c r="B1463" t="s">
        <v>3658</v>
      </c>
      <c r="C1463" s="3" t="s">
        <v>3658</v>
      </c>
      <c r="D1463" s="6">
        <v>0</v>
      </c>
      <c r="E1463" s="6">
        <v>108</v>
      </c>
      <c r="F1463" s="6">
        <f t="shared" si="220"/>
        <v>1</v>
      </c>
      <c r="G1463" s="6">
        <f t="shared" si="221"/>
        <v>48</v>
      </c>
      <c r="H1463" s="6" t="str" cm="1">
        <f t="array" ref="H1463">_xlfn.IFS(E1463&lt;=80,"Series",E1463&lt;=120,"TV Movie",E1463&gt;120,"Long Movie")</f>
        <v>TV Movie</v>
      </c>
      <c r="I1463" t="s">
        <v>132</v>
      </c>
      <c r="J1463" t="s">
        <v>8156</v>
      </c>
      <c r="K1463" t="s">
        <v>8157</v>
      </c>
      <c r="L1463" s="5">
        <v>5.4</v>
      </c>
      <c r="M1463" t="str" cm="1">
        <f t="array" ref="M1463">_xlfn.IFS(L1463&lt;=2,"Flop",L1463&lt;=5,"Average",L1463&lt;=7,"Hit",L1463&lt;=9,"Superhit",L1463&gt;9,"BlockBuster")</f>
        <v>Hit</v>
      </c>
      <c r="N1463" s="6">
        <v>60254</v>
      </c>
      <c r="O1463" s="6" t="str" cm="1">
        <f t="array" ref="O1463">_xlfn.IFS(N1463&lt;=100000,"Low",N1463&lt;=500000,"Median",N1463&lt;=1500000,"High",N1463&gt;1500000,"Very High")</f>
        <v>Low</v>
      </c>
      <c r="P1463">
        <v>28000000</v>
      </c>
      <c r="Q1463">
        <v>38159905</v>
      </c>
      <c r="R1463">
        <f t="shared" si="222"/>
        <v>10159905</v>
      </c>
      <c r="S1463" t="str">
        <f t="shared" si="223"/>
        <v>Profit</v>
      </c>
      <c r="T1463" s="1">
        <v>38846</v>
      </c>
      <c r="U1463" t="s">
        <v>1360</v>
      </c>
      <c r="V1463" s="14">
        <v>38846</v>
      </c>
      <c r="W1463" t="str">
        <f t="shared" si="224"/>
        <v>May</v>
      </c>
      <c r="X1463" s="4" t="str">
        <f t="shared" si="225"/>
        <v>2006</v>
      </c>
      <c r="Y1463" s="6">
        <f t="shared" si="226"/>
        <v>2006</v>
      </c>
      <c r="Z1463" s="4" t="str">
        <f t="shared" si="227"/>
        <v>9</v>
      </c>
      <c r="AA1463" s="6">
        <f t="shared" si="228"/>
        <v>9</v>
      </c>
      <c r="AB1463" t="str">
        <f t="shared" si="229"/>
        <v>Tuesday</v>
      </c>
    </row>
    <row r="1464" spans="1:28" x14ac:dyDescent="0.25">
      <c r="A1464" s="3" t="s">
        <v>3659</v>
      </c>
      <c r="B1464" t="s">
        <v>3660</v>
      </c>
      <c r="C1464" s="3" t="s">
        <v>3660</v>
      </c>
      <c r="D1464" s="6">
        <v>0</v>
      </c>
      <c r="E1464" s="6">
        <v>104</v>
      </c>
      <c r="F1464" s="6">
        <f t="shared" si="220"/>
        <v>1</v>
      </c>
      <c r="G1464" s="6">
        <f t="shared" si="221"/>
        <v>44</v>
      </c>
      <c r="H1464" s="6" t="str" cm="1">
        <f t="array" ref="H1464">_xlfn.IFS(E1464&lt;=80,"Series",E1464&lt;=120,"TV Movie",E1464&gt;120,"Long Movie")</f>
        <v>TV Movie</v>
      </c>
      <c r="I1464" t="s">
        <v>145</v>
      </c>
      <c r="J1464" t="s">
        <v>83</v>
      </c>
      <c r="K1464" t="s">
        <v>8166</v>
      </c>
      <c r="L1464" s="5">
        <v>6.5</v>
      </c>
      <c r="M1464" t="str" cm="1">
        <f t="array" ref="M1464">_xlfn.IFS(L1464&lt;=2,"Flop",L1464&lt;=5,"Average",L1464&lt;=7,"Hit",L1464&lt;=9,"Superhit",L1464&gt;9,"BlockBuster")</f>
        <v>Hit</v>
      </c>
      <c r="N1464" s="6">
        <v>121001</v>
      </c>
      <c r="O1464" s="6" t="str" cm="1">
        <f t="array" ref="O1464">_xlfn.IFS(N1464&lt;=100000,"Low",N1464&lt;=500000,"Median",N1464&lt;=1500000,"High",N1464&gt;1500000,"Very High")</f>
        <v>Median</v>
      </c>
      <c r="P1464">
        <v>43000000</v>
      </c>
      <c r="Q1464">
        <v>93983911</v>
      </c>
      <c r="R1464">
        <f t="shared" si="222"/>
        <v>50983911</v>
      </c>
      <c r="S1464" t="str">
        <f t="shared" si="223"/>
        <v>Profit</v>
      </c>
      <c r="T1464" s="1">
        <v>38562</v>
      </c>
      <c r="U1464" t="s">
        <v>1477</v>
      </c>
      <c r="V1464" s="14">
        <v>38562</v>
      </c>
      <c r="W1464" t="str">
        <f t="shared" si="224"/>
        <v>July</v>
      </c>
      <c r="X1464" s="4" t="str">
        <f t="shared" si="225"/>
        <v>2005</v>
      </c>
      <c r="Y1464" s="6">
        <f t="shared" si="226"/>
        <v>2005</v>
      </c>
      <c r="Z1464" s="4" t="str">
        <f t="shared" si="227"/>
        <v>29</v>
      </c>
      <c r="AA1464" s="6">
        <f t="shared" si="228"/>
        <v>29</v>
      </c>
      <c r="AB1464" t="str">
        <f t="shared" si="229"/>
        <v>Friday</v>
      </c>
    </row>
    <row r="1465" spans="1:28" x14ac:dyDescent="0.25">
      <c r="A1465" s="3" t="s">
        <v>3661</v>
      </c>
      <c r="B1465" t="s">
        <v>3662</v>
      </c>
      <c r="C1465" s="3" t="s">
        <v>3662</v>
      </c>
      <c r="D1465" s="6">
        <v>0</v>
      </c>
      <c r="E1465" s="6">
        <v>120</v>
      </c>
      <c r="F1465" s="6">
        <f t="shared" si="220"/>
        <v>2</v>
      </c>
      <c r="G1465" s="6">
        <f t="shared" si="221"/>
        <v>0</v>
      </c>
      <c r="H1465" s="6" t="str" cm="1">
        <f t="array" ref="H1465">_xlfn.IFS(E1465&lt;=80,"Series",E1465&lt;=120,"TV Movie",E1465&gt;120,"Long Movie")</f>
        <v>TV Movie</v>
      </c>
      <c r="I1465" t="s">
        <v>8158</v>
      </c>
      <c r="J1465" t="s">
        <v>145</v>
      </c>
      <c r="K1465" t="s">
        <v>8163</v>
      </c>
      <c r="L1465" s="5">
        <v>7.3</v>
      </c>
      <c r="M1465" t="str" cm="1">
        <f t="array" ref="M1465">_xlfn.IFS(L1465&lt;=2,"Flop",L1465&lt;=5,"Average",L1465&lt;=7,"Hit",L1465&lt;=9,"Superhit",L1465&gt;9,"BlockBuster")</f>
        <v>Superhit</v>
      </c>
      <c r="N1465" s="6">
        <v>67255</v>
      </c>
      <c r="O1465" s="6" t="str" cm="1">
        <f t="array" ref="O1465">_xlfn.IFS(N1465&lt;=100000,"Low",N1465&lt;=500000,"Median",N1465&lt;=1500000,"High",N1465&gt;1500000,"Very High")</f>
        <v>Low</v>
      </c>
      <c r="P1465">
        <v>40000000</v>
      </c>
      <c r="Q1465">
        <v>120455994</v>
      </c>
      <c r="R1465">
        <f t="shared" si="222"/>
        <v>80455994</v>
      </c>
      <c r="S1465" t="str">
        <f t="shared" si="223"/>
        <v>Profit</v>
      </c>
      <c r="T1465" s="1">
        <v>38765</v>
      </c>
      <c r="U1465" t="s">
        <v>927</v>
      </c>
      <c r="V1465" s="14">
        <v>38765</v>
      </c>
      <c r="W1465" t="str">
        <f t="shared" si="224"/>
        <v>February</v>
      </c>
      <c r="X1465" s="4" t="str">
        <f t="shared" si="225"/>
        <v>2006</v>
      </c>
      <c r="Y1465" s="6">
        <f t="shared" si="226"/>
        <v>2006</v>
      </c>
      <c r="Z1465" s="4" t="str">
        <f t="shared" si="227"/>
        <v>17</v>
      </c>
      <c r="AA1465" s="6">
        <f t="shared" si="228"/>
        <v>17</v>
      </c>
      <c r="AB1465" t="str">
        <f t="shared" si="229"/>
        <v>Friday</v>
      </c>
    </row>
    <row r="1466" spans="1:28" x14ac:dyDescent="0.25">
      <c r="A1466" s="3" t="s">
        <v>3663</v>
      </c>
      <c r="B1466" t="s">
        <v>3664</v>
      </c>
      <c r="C1466" s="3" t="s">
        <v>3664</v>
      </c>
      <c r="D1466" s="6">
        <v>0</v>
      </c>
      <c r="E1466" s="6">
        <v>145</v>
      </c>
      <c r="F1466" s="6">
        <f t="shared" si="220"/>
        <v>2</v>
      </c>
      <c r="G1466" s="6">
        <f t="shared" si="221"/>
        <v>25</v>
      </c>
      <c r="H1466" s="6" t="str" cm="1">
        <f t="array" ref="H1466">_xlfn.IFS(E1466&lt;=80,"Series",E1466&lt;=120,"TV Movie",E1466&gt;120,"Long Movie")</f>
        <v>Long Movie</v>
      </c>
      <c r="I1466" t="s">
        <v>145</v>
      </c>
      <c r="J1466" t="s">
        <v>8157</v>
      </c>
      <c r="K1466" t="s">
        <v>5802</v>
      </c>
      <c r="L1466" s="5">
        <v>7.3</v>
      </c>
      <c r="M1466" t="str" cm="1">
        <f t="array" ref="M1466">_xlfn.IFS(L1466&lt;=2,"Flop",L1466&lt;=5,"Average",L1466&lt;=7,"Hit",L1466&lt;=9,"Superhit",L1466&gt;9,"BlockBuster")</f>
        <v>Superhit</v>
      </c>
      <c r="N1466" s="6">
        <v>157602</v>
      </c>
      <c r="O1466" s="6" t="str" cm="1">
        <f t="array" ref="O1466">_xlfn.IFS(N1466&lt;=100000,"Low",N1466&lt;=500000,"Median",N1466&lt;=1500000,"High",N1466&gt;1500000,"Very High")</f>
        <v>Median</v>
      </c>
      <c r="P1466">
        <v>85000000</v>
      </c>
      <c r="Q1466">
        <v>162242962</v>
      </c>
      <c r="R1466">
        <f t="shared" si="222"/>
        <v>77242962</v>
      </c>
      <c r="S1466" t="str">
        <f t="shared" si="223"/>
        <v>Profit</v>
      </c>
      <c r="T1466" s="1">
        <v>38685</v>
      </c>
      <c r="U1466" t="s">
        <v>2952</v>
      </c>
      <c r="V1466" s="14">
        <v>38685</v>
      </c>
      <c r="W1466" t="str">
        <f t="shared" si="224"/>
        <v>November</v>
      </c>
      <c r="X1466" s="4" t="str">
        <f t="shared" si="225"/>
        <v>2005</v>
      </c>
      <c r="Y1466" s="6">
        <f t="shared" si="226"/>
        <v>2005</v>
      </c>
      <c r="Z1466" s="4" t="str">
        <f t="shared" si="227"/>
        <v>29</v>
      </c>
      <c r="AA1466" s="6">
        <f t="shared" si="228"/>
        <v>29</v>
      </c>
      <c r="AB1466" t="str">
        <f t="shared" si="229"/>
        <v>Tuesday</v>
      </c>
    </row>
    <row r="1467" spans="1:28" x14ac:dyDescent="0.25">
      <c r="A1467" s="3" t="s">
        <v>3665</v>
      </c>
      <c r="B1467" t="s">
        <v>3666</v>
      </c>
      <c r="C1467" s="3" t="s">
        <v>3666</v>
      </c>
      <c r="D1467" s="6">
        <v>0</v>
      </c>
      <c r="E1467" s="6">
        <v>96</v>
      </c>
      <c r="F1467" s="6">
        <f t="shared" si="220"/>
        <v>1</v>
      </c>
      <c r="G1467" s="6">
        <f t="shared" si="221"/>
        <v>36</v>
      </c>
      <c r="H1467" s="6" t="str" cm="1">
        <f t="array" ref="H1467">_xlfn.IFS(E1467&lt;=80,"Series",E1467&lt;=120,"TV Movie",E1467&gt;120,"Long Movie")</f>
        <v>TV Movie</v>
      </c>
      <c r="I1467" t="s">
        <v>8158</v>
      </c>
      <c r="J1467" t="s">
        <v>8159</v>
      </c>
      <c r="K1467" t="s">
        <v>132</v>
      </c>
      <c r="L1467" s="5">
        <v>6.8</v>
      </c>
      <c r="M1467" t="str" cm="1">
        <f t="array" ref="M1467">_xlfn.IFS(L1467&lt;=2,"Flop",L1467&lt;=5,"Average",L1467&lt;=7,"Hit",L1467&lt;=9,"Superhit",L1467&gt;9,"BlockBuster")</f>
        <v>Hit</v>
      </c>
      <c r="N1467" s="6">
        <v>224042</v>
      </c>
      <c r="O1467" s="6" t="str" cm="1">
        <f t="array" ref="O1467">_xlfn.IFS(N1467&lt;=100000,"Low",N1467&lt;=500000,"Median",N1467&lt;=1500000,"High",N1467&gt;1500000,"Very High")</f>
        <v>Median</v>
      </c>
      <c r="P1467">
        <v>150000000</v>
      </c>
      <c r="Q1467">
        <v>309979994</v>
      </c>
      <c r="R1467">
        <f t="shared" si="222"/>
        <v>159979994</v>
      </c>
      <c r="S1467" t="str">
        <f t="shared" si="223"/>
        <v>Profit</v>
      </c>
      <c r="T1467" s="1">
        <v>39769</v>
      </c>
      <c r="U1467" t="s">
        <v>3667</v>
      </c>
      <c r="V1467" s="14">
        <v>39769</v>
      </c>
      <c r="W1467" t="str">
        <f t="shared" si="224"/>
        <v>November</v>
      </c>
      <c r="X1467" s="4" t="str">
        <f t="shared" si="225"/>
        <v>2008</v>
      </c>
      <c r="Y1467" s="6">
        <f t="shared" si="226"/>
        <v>2008</v>
      </c>
      <c r="Z1467" s="4" t="str">
        <f t="shared" si="227"/>
        <v>17</v>
      </c>
      <c r="AA1467" s="6">
        <f t="shared" si="228"/>
        <v>17</v>
      </c>
      <c r="AB1467" t="str">
        <f t="shared" si="229"/>
        <v>Monday</v>
      </c>
    </row>
    <row r="1468" spans="1:28" x14ac:dyDescent="0.25">
      <c r="A1468" s="3" t="s">
        <v>3668</v>
      </c>
      <c r="B1468" t="s">
        <v>3669</v>
      </c>
      <c r="C1468" s="3" t="s">
        <v>3669</v>
      </c>
      <c r="D1468" s="6">
        <v>0</v>
      </c>
      <c r="E1468" s="6">
        <v>108</v>
      </c>
      <c r="F1468" s="6">
        <f t="shared" si="220"/>
        <v>1</v>
      </c>
      <c r="G1468" s="6">
        <f t="shared" si="221"/>
        <v>48</v>
      </c>
      <c r="H1468" s="6" t="str" cm="1">
        <f t="array" ref="H1468">_xlfn.IFS(E1468&lt;=80,"Series",E1468&lt;=120,"TV Movie",E1468&gt;120,"Long Movie")</f>
        <v>TV Movie</v>
      </c>
      <c r="I1468" t="s">
        <v>8162</v>
      </c>
      <c r="J1468" t="s">
        <v>145</v>
      </c>
      <c r="K1468" t="s">
        <v>3857</v>
      </c>
      <c r="L1468" s="5">
        <v>6.6</v>
      </c>
      <c r="M1468" t="str" cm="1">
        <f t="array" ref="M1468">_xlfn.IFS(L1468&lt;=2,"Flop",L1468&lt;=5,"Average",L1468&lt;=7,"Hit",L1468&lt;=9,"Superhit",L1468&gt;9,"BlockBuster")</f>
        <v>Hit</v>
      </c>
      <c r="N1468" s="6">
        <v>75653</v>
      </c>
      <c r="O1468" s="6" t="str" cm="1">
        <f t="array" ref="O1468">_xlfn.IFS(N1468&lt;=100000,"Low",N1468&lt;=500000,"Median",N1468&lt;=1500000,"High",N1468&gt;1500000,"Very High")</f>
        <v>Low</v>
      </c>
      <c r="P1468">
        <v>22000000</v>
      </c>
      <c r="Q1468">
        <v>57479076</v>
      </c>
      <c r="R1468">
        <f t="shared" si="222"/>
        <v>35479076</v>
      </c>
      <c r="S1468" t="str">
        <f t="shared" si="223"/>
        <v>Profit</v>
      </c>
      <c r="T1468" s="1">
        <v>38667</v>
      </c>
      <c r="U1468" t="s">
        <v>3670</v>
      </c>
      <c r="V1468" s="14">
        <v>38667</v>
      </c>
      <c r="W1468" t="str">
        <f t="shared" si="224"/>
        <v>November</v>
      </c>
      <c r="X1468" s="4" t="str">
        <f t="shared" si="225"/>
        <v>2005</v>
      </c>
      <c r="Y1468" s="6">
        <f t="shared" si="226"/>
        <v>2005</v>
      </c>
      <c r="Z1468" s="4" t="str">
        <f t="shared" si="227"/>
        <v>11</v>
      </c>
      <c r="AA1468" s="6">
        <f t="shared" si="228"/>
        <v>11</v>
      </c>
      <c r="AB1468" t="str">
        <f t="shared" si="229"/>
        <v>Friday</v>
      </c>
    </row>
    <row r="1469" spans="1:28" x14ac:dyDescent="0.25">
      <c r="A1469" s="3" t="s">
        <v>3671</v>
      </c>
      <c r="B1469" t="s">
        <v>3672</v>
      </c>
      <c r="C1469" s="3" t="s">
        <v>3672</v>
      </c>
      <c r="D1469" s="6">
        <v>0</v>
      </c>
      <c r="E1469" s="6">
        <v>113</v>
      </c>
      <c r="F1469" s="6">
        <f t="shared" si="220"/>
        <v>1</v>
      </c>
      <c r="G1469" s="6">
        <f t="shared" si="221"/>
        <v>53</v>
      </c>
      <c r="H1469" s="6" t="str" cm="1">
        <f t="array" ref="H1469">_xlfn.IFS(E1469&lt;=80,"Series",E1469&lt;=120,"TV Movie",E1469&gt;120,"Long Movie")</f>
        <v>TV Movie</v>
      </c>
      <c r="I1469" t="s">
        <v>132</v>
      </c>
      <c r="J1469" t="s">
        <v>8162</v>
      </c>
      <c r="K1469" t="s">
        <v>8168</v>
      </c>
      <c r="L1469" s="5">
        <v>6.4</v>
      </c>
      <c r="M1469" t="str" cm="1">
        <f t="array" ref="M1469">_xlfn.IFS(L1469&lt;=2,"Flop",L1469&lt;=5,"Average",L1469&lt;=7,"Hit",L1469&lt;=9,"Superhit",L1469&gt;9,"BlockBuster")</f>
        <v>Hit</v>
      </c>
      <c r="N1469" s="6">
        <v>190730</v>
      </c>
      <c r="O1469" s="6" t="str" cm="1">
        <f t="array" ref="O1469">_xlfn.IFS(N1469&lt;=100000,"Low",N1469&lt;=500000,"Median",N1469&lt;=1500000,"High",N1469&gt;1500000,"Very High")</f>
        <v>Median</v>
      </c>
      <c r="P1469">
        <v>82000000</v>
      </c>
      <c r="Q1469">
        <v>191466556</v>
      </c>
      <c r="R1469">
        <f t="shared" si="222"/>
        <v>109466556</v>
      </c>
      <c r="S1469" t="str">
        <f t="shared" si="223"/>
        <v>Profit</v>
      </c>
      <c r="T1469" s="1">
        <v>38491</v>
      </c>
      <c r="U1469" t="s">
        <v>1347</v>
      </c>
      <c r="V1469" s="14">
        <v>38491</v>
      </c>
      <c r="W1469" t="str">
        <f t="shared" si="224"/>
        <v>May</v>
      </c>
      <c r="X1469" s="4" t="str">
        <f t="shared" si="225"/>
        <v>2005</v>
      </c>
      <c r="Y1469" s="6">
        <f t="shared" si="226"/>
        <v>2005</v>
      </c>
      <c r="Z1469" s="4" t="str">
        <f t="shared" si="227"/>
        <v>19</v>
      </c>
      <c r="AA1469" s="6">
        <f t="shared" si="228"/>
        <v>19</v>
      </c>
      <c r="AB1469" t="str">
        <f t="shared" si="229"/>
        <v>Thursday</v>
      </c>
    </row>
    <row r="1470" spans="1:28" x14ac:dyDescent="0.25">
      <c r="A1470" s="3" t="s">
        <v>3673</v>
      </c>
      <c r="B1470" t="s">
        <v>3674</v>
      </c>
      <c r="C1470" s="3" t="s">
        <v>3674</v>
      </c>
      <c r="D1470" s="6">
        <v>0</v>
      </c>
      <c r="E1470" s="6">
        <v>100</v>
      </c>
      <c r="F1470" s="6">
        <f t="shared" si="220"/>
        <v>1</v>
      </c>
      <c r="G1470" s="6">
        <f t="shared" si="221"/>
        <v>40</v>
      </c>
      <c r="H1470" s="6" t="str" cm="1">
        <f t="array" ref="H1470">_xlfn.IFS(E1470&lt;=80,"Series",E1470&lt;=120,"TV Movie",E1470&gt;120,"Long Movie")</f>
        <v>TV Movie</v>
      </c>
      <c r="I1470" t="s">
        <v>8158</v>
      </c>
      <c r="J1470" t="s">
        <v>8159</v>
      </c>
      <c r="K1470" t="s">
        <v>132</v>
      </c>
      <c r="L1470" s="5">
        <v>7.7</v>
      </c>
      <c r="M1470" t="str" cm="1">
        <f t="array" ref="M1470">_xlfn.IFS(L1470&lt;=2,"Flop",L1470&lt;=5,"Average",L1470&lt;=7,"Hit",L1470&lt;=9,"Superhit",L1470&gt;9,"BlockBuster")</f>
        <v>Superhit</v>
      </c>
      <c r="N1470" s="6">
        <v>481325</v>
      </c>
      <c r="O1470" s="6" t="str" cm="1">
        <f t="array" ref="O1470">_xlfn.IFS(N1470&lt;=100000,"Low",N1470&lt;=500000,"Median",N1470&lt;=1500000,"High",N1470&gt;1500000,"Very High")</f>
        <v>Median</v>
      </c>
      <c r="P1470">
        <v>260000000</v>
      </c>
      <c r="Q1470">
        <v>592462816</v>
      </c>
      <c r="R1470">
        <f t="shared" si="222"/>
        <v>332462816</v>
      </c>
      <c r="S1470" t="str">
        <f t="shared" si="223"/>
        <v>Profit</v>
      </c>
      <c r="T1470" s="1">
        <v>40506</v>
      </c>
      <c r="U1470" t="s">
        <v>3675</v>
      </c>
      <c r="V1470" s="14">
        <v>40506</v>
      </c>
      <c r="W1470" t="str">
        <f t="shared" si="224"/>
        <v>November</v>
      </c>
      <c r="X1470" s="4" t="str">
        <f t="shared" si="225"/>
        <v>2010</v>
      </c>
      <c r="Y1470" s="6">
        <f t="shared" si="226"/>
        <v>2010</v>
      </c>
      <c r="Z1470" s="4" t="str">
        <f t="shared" si="227"/>
        <v>24</v>
      </c>
      <c r="AA1470" s="6">
        <f t="shared" si="228"/>
        <v>24</v>
      </c>
      <c r="AB1470" t="str">
        <f t="shared" si="229"/>
        <v>Wednesday</v>
      </c>
    </row>
    <row r="1471" spans="1:28" x14ac:dyDescent="0.25">
      <c r="A1471" s="3" t="s">
        <v>3676</v>
      </c>
      <c r="B1471" t="s">
        <v>3677</v>
      </c>
      <c r="C1471" s="3" t="s">
        <v>3677</v>
      </c>
      <c r="D1471" s="6">
        <v>0</v>
      </c>
      <c r="E1471" s="6">
        <v>97</v>
      </c>
      <c r="F1471" s="6">
        <f t="shared" si="220"/>
        <v>1</v>
      </c>
      <c r="G1471" s="6">
        <f t="shared" si="221"/>
        <v>37</v>
      </c>
      <c r="H1471" s="6" t="str" cm="1">
        <f t="array" ref="H1471">_xlfn.IFS(E1471&lt;=80,"Series",E1471&lt;=120,"TV Movie",E1471&gt;120,"Long Movie")</f>
        <v>TV Movie</v>
      </c>
      <c r="I1471" t="s">
        <v>132</v>
      </c>
      <c r="J1471" t="s">
        <v>145</v>
      </c>
      <c r="K1471" t="s">
        <v>8157</v>
      </c>
      <c r="L1471" s="5">
        <v>5.5</v>
      </c>
      <c r="M1471" t="str" cm="1">
        <f t="array" ref="M1471">_xlfn.IFS(L1471&lt;=2,"Flop",L1471&lt;=5,"Average",L1471&lt;=7,"Hit",L1471&lt;=9,"Superhit",L1471&gt;9,"BlockBuster")</f>
        <v>Hit</v>
      </c>
      <c r="N1471" s="6">
        <v>60856</v>
      </c>
      <c r="O1471" s="6" t="str" cm="1">
        <f t="array" ref="O1471">_xlfn.IFS(N1471&lt;=100000,"Low",N1471&lt;=500000,"Median",N1471&lt;=1500000,"High",N1471&gt;1500000,"Very High")</f>
        <v>Low</v>
      </c>
      <c r="P1471">
        <v>55000000</v>
      </c>
      <c r="Q1471">
        <v>88933562</v>
      </c>
      <c r="R1471">
        <f t="shared" si="222"/>
        <v>33933562</v>
      </c>
      <c r="S1471" t="str">
        <f t="shared" si="223"/>
        <v>Profit</v>
      </c>
      <c r="T1471" s="1">
        <v>38708</v>
      </c>
      <c r="U1471" t="s">
        <v>518</v>
      </c>
      <c r="V1471" s="14">
        <v>38708</v>
      </c>
      <c r="W1471" t="str">
        <f t="shared" si="224"/>
        <v>December</v>
      </c>
      <c r="X1471" s="4" t="str">
        <f t="shared" si="225"/>
        <v>2005</v>
      </c>
      <c r="Y1471" s="6">
        <f t="shared" si="226"/>
        <v>2005</v>
      </c>
      <c r="Z1471" s="4" t="str">
        <f t="shared" si="227"/>
        <v>22</v>
      </c>
      <c r="AA1471" s="6">
        <f t="shared" si="228"/>
        <v>22</v>
      </c>
      <c r="AB1471" t="str">
        <f t="shared" si="229"/>
        <v>Thursday</v>
      </c>
    </row>
    <row r="1472" spans="1:28" x14ac:dyDescent="0.25">
      <c r="A1472" s="3" t="s">
        <v>3678</v>
      </c>
      <c r="B1472" t="s">
        <v>157</v>
      </c>
      <c r="C1472" s="3" t="s">
        <v>157</v>
      </c>
      <c r="D1472" s="6">
        <v>0</v>
      </c>
      <c r="E1472" s="6">
        <v>109</v>
      </c>
      <c r="F1472" s="6">
        <f t="shared" si="220"/>
        <v>1</v>
      </c>
      <c r="G1472" s="6">
        <f t="shared" si="221"/>
        <v>49</v>
      </c>
      <c r="H1472" s="6" t="str" cm="1">
        <f t="array" ref="H1472">_xlfn.IFS(E1472&lt;=80,"Series",E1472&lt;=120,"TV Movie",E1472&gt;120,"Long Movie")</f>
        <v>TV Movie</v>
      </c>
      <c r="I1472" t="s">
        <v>5529</v>
      </c>
      <c r="J1472" t="s">
        <v>8162</v>
      </c>
      <c r="K1472" t="s">
        <v>145</v>
      </c>
      <c r="L1472" s="5">
        <v>6.3</v>
      </c>
      <c r="M1472" t="str" cm="1">
        <f t="array" ref="M1472">_xlfn.IFS(L1472&lt;=2,"Flop",L1472&lt;=5,"Average",L1472&lt;=7,"Hit",L1472&lt;=9,"Superhit",L1472&gt;9,"BlockBuster")</f>
        <v>Hit</v>
      </c>
      <c r="N1472" s="6">
        <v>81195</v>
      </c>
      <c r="O1472" s="6" t="str" cm="1">
        <f t="array" ref="O1472">_xlfn.IFS(N1472&lt;=100000,"Low",N1472&lt;=500000,"Median",N1472&lt;=1500000,"High",N1472&gt;1500000,"Very High")</f>
        <v>Low</v>
      </c>
      <c r="P1472">
        <v>30000000</v>
      </c>
      <c r="Q1472">
        <v>35294470</v>
      </c>
      <c r="R1472">
        <f t="shared" si="222"/>
        <v>5294470</v>
      </c>
      <c r="S1472" t="str">
        <f t="shared" si="223"/>
        <v>Profit</v>
      </c>
      <c r="T1472" s="1">
        <v>38371</v>
      </c>
      <c r="U1472" t="s">
        <v>3679</v>
      </c>
      <c r="V1472" s="14">
        <v>38371</v>
      </c>
      <c r="W1472" t="str">
        <f t="shared" si="224"/>
        <v>January</v>
      </c>
      <c r="X1472" s="4" t="str">
        <f t="shared" si="225"/>
        <v>2005</v>
      </c>
      <c r="Y1472" s="6">
        <f t="shared" si="226"/>
        <v>2005</v>
      </c>
      <c r="Z1472" s="4" t="str">
        <f t="shared" si="227"/>
        <v>19</v>
      </c>
      <c r="AA1472" s="6">
        <f t="shared" si="228"/>
        <v>19</v>
      </c>
      <c r="AB1472" t="str">
        <f t="shared" si="229"/>
        <v>Wednesday</v>
      </c>
    </row>
    <row r="1473" spans="1:28" x14ac:dyDescent="0.25">
      <c r="A1473" s="3" t="s">
        <v>3680</v>
      </c>
      <c r="B1473" t="s">
        <v>3681</v>
      </c>
      <c r="C1473" s="3" t="s">
        <v>3681</v>
      </c>
      <c r="D1473" s="6">
        <v>0</v>
      </c>
      <c r="E1473" s="6">
        <v>96</v>
      </c>
      <c r="F1473" s="6">
        <f t="shared" si="220"/>
        <v>1</v>
      </c>
      <c r="G1473" s="6">
        <f t="shared" si="221"/>
        <v>36</v>
      </c>
      <c r="H1473" s="6" t="str" cm="1">
        <f t="array" ref="H1473">_xlfn.IFS(E1473&lt;=80,"Series",E1473&lt;=120,"TV Movie",E1473&gt;120,"Long Movie")</f>
        <v>TV Movie</v>
      </c>
      <c r="I1473" t="s">
        <v>145</v>
      </c>
      <c r="J1473" t="s">
        <v>8163</v>
      </c>
      <c r="K1473" t="s">
        <v>8156</v>
      </c>
      <c r="L1473" s="5">
        <v>7.2</v>
      </c>
      <c r="M1473" t="str" cm="1">
        <f t="array" ref="M1473">_xlfn.IFS(L1473&lt;=2,"Flop",L1473&lt;=5,"Average",L1473&lt;=7,"Hit",L1473&lt;=9,"Superhit",L1473&gt;9,"BlockBuster")</f>
        <v>Superhit</v>
      </c>
      <c r="N1473" s="6">
        <v>168253</v>
      </c>
      <c r="O1473" s="6" t="str" cm="1">
        <f t="array" ref="O1473">_xlfn.IFS(N1473&lt;=100000,"Low",N1473&lt;=500000,"Median",N1473&lt;=1500000,"High",N1473&gt;1500000,"Very High")</f>
        <v>Median</v>
      </c>
      <c r="P1473">
        <v>17000000</v>
      </c>
      <c r="Q1473">
        <v>137587063</v>
      </c>
      <c r="R1473">
        <f t="shared" si="222"/>
        <v>120587063</v>
      </c>
      <c r="S1473" t="str">
        <f t="shared" si="223"/>
        <v>Profit</v>
      </c>
      <c r="T1473" s="1">
        <v>39128</v>
      </c>
      <c r="U1473" t="s">
        <v>3682</v>
      </c>
      <c r="V1473" s="14">
        <v>39128</v>
      </c>
      <c r="W1473" t="str">
        <f t="shared" si="224"/>
        <v>February</v>
      </c>
      <c r="X1473" s="4" t="str">
        <f t="shared" si="225"/>
        <v>2007</v>
      </c>
      <c r="Y1473" s="6">
        <f t="shared" si="226"/>
        <v>2007</v>
      </c>
      <c r="Z1473" s="4" t="str">
        <f t="shared" si="227"/>
        <v>15</v>
      </c>
      <c r="AA1473" s="6">
        <f t="shared" si="228"/>
        <v>15</v>
      </c>
      <c r="AB1473" t="str">
        <f t="shared" si="229"/>
        <v>Thursday</v>
      </c>
    </row>
    <row r="1474" spans="1:28" x14ac:dyDescent="0.25">
      <c r="A1474" s="3" t="s">
        <v>3683</v>
      </c>
      <c r="B1474" t="s">
        <v>3684</v>
      </c>
      <c r="C1474" s="3" t="s">
        <v>3684</v>
      </c>
      <c r="D1474" s="6">
        <v>0</v>
      </c>
      <c r="E1474" s="6">
        <v>96</v>
      </c>
      <c r="F1474" s="6">
        <f t="shared" si="220"/>
        <v>1</v>
      </c>
      <c r="G1474" s="6">
        <f t="shared" si="221"/>
        <v>36</v>
      </c>
      <c r="H1474" s="6" t="str" cm="1">
        <f t="array" ref="H1474">_xlfn.IFS(E1474&lt;=80,"Series",E1474&lt;=120,"TV Movie",E1474&gt;120,"Long Movie")</f>
        <v>TV Movie</v>
      </c>
      <c r="I1474" t="s">
        <v>5529</v>
      </c>
      <c r="J1474" t="s">
        <v>8162</v>
      </c>
      <c r="K1474" t="s">
        <v>145</v>
      </c>
      <c r="L1474" s="5">
        <v>7.4</v>
      </c>
      <c r="M1474" t="str" cm="1">
        <f t="array" ref="M1474">_xlfn.IFS(L1474&lt;=2,"Flop",L1474&lt;=5,"Average",L1474&lt;=7,"Hit",L1474&lt;=9,"Superhit",L1474&gt;9,"BlockBuster")</f>
        <v>Superhit</v>
      </c>
      <c r="N1474" s="6">
        <v>248951</v>
      </c>
      <c r="O1474" s="6" t="str" cm="1">
        <f t="array" ref="O1474">_xlfn.IFS(N1474&lt;=100000,"Low",N1474&lt;=500000,"Median",N1474&lt;=1500000,"High",N1474&gt;1500000,"Very High")</f>
        <v>Median</v>
      </c>
      <c r="P1474">
        <v>32000000</v>
      </c>
      <c r="Q1474">
        <v>61385065</v>
      </c>
      <c r="R1474">
        <f t="shared" si="222"/>
        <v>29385065</v>
      </c>
      <c r="S1474" t="str">
        <f t="shared" si="223"/>
        <v>Profit</v>
      </c>
      <c r="T1474" s="1">
        <v>38488</v>
      </c>
      <c r="U1474" t="s">
        <v>401</v>
      </c>
      <c r="V1474" s="14">
        <v>38488</v>
      </c>
      <c r="W1474" t="str">
        <f t="shared" si="224"/>
        <v>May</v>
      </c>
      <c r="X1474" s="4" t="str">
        <f t="shared" si="225"/>
        <v>2005</v>
      </c>
      <c r="Y1474" s="6">
        <f t="shared" si="226"/>
        <v>2005</v>
      </c>
      <c r="Z1474" s="4" t="str">
        <f t="shared" si="227"/>
        <v>16</v>
      </c>
      <c r="AA1474" s="6">
        <f t="shared" si="228"/>
        <v>16</v>
      </c>
      <c r="AB1474" t="str">
        <f t="shared" si="229"/>
        <v>Monday</v>
      </c>
    </row>
    <row r="1475" spans="1:28" x14ac:dyDescent="0.25">
      <c r="A1475" s="3" t="s">
        <v>3685</v>
      </c>
      <c r="B1475" t="s">
        <v>3686</v>
      </c>
      <c r="C1475" s="3" t="s">
        <v>3686</v>
      </c>
      <c r="D1475" s="6">
        <v>0</v>
      </c>
      <c r="E1475" s="6">
        <v>136</v>
      </c>
      <c r="F1475" s="6">
        <f t="shared" ref="F1475:F1538" si="230">INT(E1475/60)</f>
        <v>2</v>
      </c>
      <c r="G1475" s="6">
        <f t="shared" ref="G1475:G1538" si="231">MOD(E1475,60)</f>
        <v>16</v>
      </c>
      <c r="H1475" s="6" t="str" cm="1">
        <f t="array" ref="H1475">_xlfn.IFS(E1475&lt;=80,"Series",E1475&lt;=120,"TV Movie",E1475&gt;120,"Long Movie")</f>
        <v>Long Movie</v>
      </c>
      <c r="I1475" t="s">
        <v>5529</v>
      </c>
      <c r="J1475" t="s">
        <v>8161</v>
      </c>
      <c r="K1475" t="s">
        <v>3857</v>
      </c>
      <c r="L1475" s="5">
        <v>6.8</v>
      </c>
      <c r="M1475" t="str" cm="1">
        <f t="array" ref="M1475">_xlfn.IFS(L1475&lt;=2,"Flop",L1475&lt;=5,"Average",L1475&lt;=7,"Hit",L1475&lt;=9,"Superhit",L1475&gt;9,"BlockBuster")</f>
        <v>Hit</v>
      </c>
      <c r="N1475" s="6">
        <v>324045</v>
      </c>
      <c r="O1475" s="6" t="str" cm="1">
        <f t="array" ref="O1475">_xlfn.IFS(N1475&lt;=100000,"Low",N1475&lt;=500000,"Median",N1475&lt;=1500000,"High",N1475&gt;1500000,"Very High")</f>
        <v>Median</v>
      </c>
      <c r="P1475">
        <v>126000000</v>
      </c>
      <c r="Q1475">
        <v>162949164</v>
      </c>
      <c r="R1475">
        <f t="shared" ref="R1475:R1538" si="232">Q1475-P1475</f>
        <v>36949164</v>
      </c>
      <c r="S1475" t="str">
        <f t="shared" ref="S1475:S1538" si="233">IF(R1475&gt;0,"Profit","Loss")</f>
        <v>Profit</v>
      </c>
      <c r="T1475" s="1">
        <v>38544</v>
      </c>
      <c r="U1475" t="s">
        <v>1410</v>
      </c>
      <c r="V1475" s="14">
        <v>38544</v>
      </c>
      <c r="W1475" t="str">
        <f t="shared" ref="W1475:W1538" si="234">TEXT(V1475,"MMMM")</f>
        <v>July</v>
      </c>
      <c r="X1475" s="4" t="str">
        <f t="shared" ref="X1475:X1538" si="235">TEXT(V1475,"YYYY")</f>
        <v>2005</v>
      </c>
      <c r="Y1475" s="6">
        <f t="shared" ref="Y1475:Y1538" si="236">VALUE(X1475)</f>
        <v>2005</v>
      </c>
      <c r="Z1475" s="4" t="str">
        <f t="shared" ref="Z1475:Z1538" si="237">TEXT(V1475,"d")</f>
        <v>11</v>
      </c>
      <c r="AA1475" s="6">
        <f t="shared" ref="AA1475:AA1538" si="238">VALUE(Z1475)</f>
        <v>11</v>
      </c>
      <c r="AB1475" t="str">
        <f t="shared" ref="AB1475:AB1538" si="239">TEXT(V1475,"dddd")</f>
        <v>Monday</v>
      </c>
    </row>
    <row r="1476" spans="1:28" x14ac:dyDescent="0.25">
      <c r="A1476" s="3" t="s">
        <v>3687</v>
      </c>
      <c r="B1476" t="s">
        <v>3688</v>
      </c>
      <c r="C1476" s="3" t="s">
        <v>3688</v>
      </c>
      <c r="D1476" s="6">
        <v>0</v>
      </c>
      <c r="E1476" s="6">
        <v>122</v>
      </c>
      <c r="F1476" s="6">
        <f t="shared" si="230"/>
        <v>2</v>
      </c>
      <c r="G1476" s="6">
        <f t="shared" si="231"/>
        <v>2</v>
      </c>
      <c r="H1476" s="6" t="str" cm="1">
        <f t="array" ref="H1476">_xlfn.IFS(E1476&lt;=80,"Series",E1476&lt;=120,"TV Movie",E1476&gt;120,"Long Movie")</f>
        <v>Long Movie</v>
      </c>
      <c r="I1476" t="s">
        <v>8162</v>
      </c>
      <c r="J1476" t="s">
        <v>145</v>
      </c>
      <c r="K1476" t="s">
        <v>5802</v>
      </c>
      <c r="L1476" s="5">
        <v>7.6</v>
      </c>
      <c r="M1476" t="str" cm="1">
        <f t="array" ref="M1476">_xlfn.IFS(L1476&lt;=2,"Flop",L1476&lt;=5,"Average",L1476&lt;=7,"Hit",L1476&lt;=9,"Superhit",L1476&gt;9,"BlockBuster")</f>
        <v>Superhit</v>
      </c>
      <c r="N1476" s="6">
        <v>331411</v>
      </c>
      <c r="O1476" s="6" t="str" cm="1">
        <f t="array" ref="O1476">_xlfn.IFS(N1476&lt;=100000,"Low",N1476&lt;=500000,"Median",N1476&lt;=1500000,"High",N1476&gt;1500000,"Very High")</f>
        <v>Median</v>
      </c>
      <c r="P1476">
        <v>50000000</v>
      </c>
      <c r="Q1476">
        <v>72617068</v>
      </c>
      <c r="R1476">
        <f t="shared" si="232"/>
        <v>22617068</v>
      </c>
      <c r="S1476" t="str">
        <f t="shared" si="233"/>
        <v>Profit</v>
      </c>
      <c r="T1476" s="1">
        <v>38611</v>
      </c>
      <c r="U1476" t="s">
        <v>1763</v>
      </c>
      <c r="V1476" s="14">
        <v>38611</v>
      </c>
      <c r="W1476" t="str">
        <f t="shared" si="234"/>
        <v>September</v>
      </c>
      <c r="X1476" s="4" t="str">
        <f t="shared" si="235"/>
        <v>2005</v>
      </c>
      <c r="Y1476" s="6">
        <f t="shared" si="236"/>
        <v>2005</v>
      </c>
      <c r="Z1476" s="4" t="str">
        <f t="shared" si="237"/>
        <v>16</v>
      </c>
      <c r="AA1476" s="6">
        <f t="shared" si="238"/>
        <v>16</v>
      </c>
      <c r="AB1476" t="str">
        <f t="shared" si="239"/>
        <v>Friday</v>
      </c>
    </row>
    <row r="1477" spans="1:28" x14ac:dyDescent="0.25">
      <c r="A1477" s="3" t="s">
        <v>3689</v>
      </c>
      <c r="B1477" t="s">
        <v>3690</v>
      </c>
      <c r="C1477" s="3" t="s">
        <v>3690</v>
      </c>
      <c r="D1477" s="6">
        <v>0</v>
      </c>
      <c r="E1477" s="6">
        <v>101</v>
      </c>
      <c r="F1477" s="6">
        <f t="shared" si="230"/>
        <v>1</v>
      </c>
      <c r="G1477" s="6">
        <f t="shared" si="231"/>
        <v>41</v>
      </c>
      <c r="H1477" s="6" t="str" cm="1">
        <f t="array" ref="H1477">_xlfn.IFS(E1477&lt;=80,"Series",E1477&lt;=120,"TV Movie",E1477&gt;120,"Long Movie")</f>
        <v>TV Movie</v>
      </c>
      <c r="I1477" t="s">
        <v>8158</v>
      </c>
      <c r="J1477" t="s">
        <v>132</v>
      </c>
      <c r="K1477" t="s">
        <v>8163</v>
      </c>
      <c r="L1477" s="5">
        <v>4.9000000000000004</v>
      </c>
      <c r="M1477" t="str" cm="1">
        <f t="array" ref="M1477">_xlfn.IFS(L1477&lt;=2,"Flop",L1477&lt;=5,"Average",L1477&lt;=7,"Hit",L1477&lt;=9,"Superhit",L1477&gt;9,"BlockBuster")</f>
        <v>Average</v>
      </c>
      <c r="N1477" s="6">
        <v>50033</v>
      </c>
      <c r="O1477" s="6" t="str" cm="1">
        <f t="array" ref="O1477">_xlfn.IFS(N1477&lt;=100000,"Low",N1477&lt;=500000,"Median",N1477&lt;=1500000,"High",N1477&gt;1500000,"Very High")</f>
        <v>Low</v>
      </c>
      <c r="P1477">
        <v>50000000</v>
      </c>
      <c r="Q1477">
        <v>144146816</v>
      </c>
      <c r="R1477">
        <f t="shared" si="232"/>
        <v>94146816</v>
      </c>
      <c r="S1477" t="str">
        <f t="shared" si="233"/>
        <v>Profit</v>
      </c>
      <c r="T1477" s="1">
        <v>38522</v>
      </c>
      <c r="U1477" t="s">
        <v>3691</v>
      </c>
      <c r="V1477" s="14">
        <v>38522</v>
      </c>
      <c r="W1477" t="str">
        <f t="shared" si="234"/>
        <v>June</v>
      </c>
      <c r="X1477" s="4" t="str">
        <f t="shared" si="235"/>
        <v>2005</v>
      </c>
      <c r="Y1477" s="6">
        <f t="shared" si="236"/>
        <v>2005</v>
      </c>
      <c r="Z1477" s="4" t="str">
        <f t="shared" si="237"/>
        <v>19</v>
      </c>
      <c r="AA1477" s="6">
        <f t="shared" si="238"/>
        <v>19</v>
      </c>
      <c r="AB1477" t="str">
        <f t="shared" si="239"/>
        <v>Sunday</v>
      </c>
    </row>
    <row r="1478" spans="1:28" x14ac:dyDescent="0.25">
      <c r="A1478" s="3" t="s">
        <v>3692</v>
      </c>
      <c r="B1478" t="s">
        <v>3693</v>
      </c>
      <c r="C1478" s="3" t="s">
        <v>3693</v>
      </c>
      <c r="D1478" s="6">
        <v>0</v>
      </c>
      <c r="E1478" s="6">
        <v>86</v>
      </c>
      <c r="F1478" s="6">
        <f t="shared" si="230"/>
        <v>1</v>
      </c>
      <c r="G1478" s="6">
        <f t="shared" si="231"/>
        <v>26</v>
      </c>
      <c r="H1478" s="6" t="str" cm="1">
        <f t="array" ref="H1478">_xlfn.IFS(E1478&lt;=80,"Series",E1478&lt;=120,"TV Movie",E1478&gt;120,"Long Movie")</f>
        <v>TV Movie</v>
      </c>
      <c r="I1478" t="s">
        <v>8158</v>
      </c>
      <c r="J1478" t="s">
        <v>8159</v>
      </c>
      <c r="K1478" t="s">
        <v>132</v>
      </c>
      <c r="L1478" s="5">
        <v>6.1</v>
      </c>
      <c r="M1478" t="str" cm="1">
        <f t="array" ref="M1478">_xlfn.IFS(L1478&lt;=2,"Flop",L1478&lt;=5,"Average",L1478&lt;=7,"Hit",L1478&lt;=9,"Superhit",L1478&gt;9,"BlockBuster")</f>
        <v>Hit</v>
      </c>
      <c r="N1478" s="6">
        <v>103407</v>
      </c>
      <c r="O1478" s="6" t="str" cm="1">
        <f t="array" ref="O1478">_xlfn.IFS(N1478&lt;=100000,"Low",N1478&lt;=500000,"Median",N1478&lt;=1500000,"High",N1478&gt;1500000,"Very High")</f>
        <v>Median</v>
      </c>
      <c r="P1478">
        <v>85000000</v>
      </c>
      <c r="Q1478">
        <v>200811689</v>
      </c>
      <c r="R1478">
        <f t="shared" si="232"/>
        <v>115811689</v>
      </c>
      <c r="S1478" t="str">
        <f t="shared" si="233"/>
        <v>Profit</v>
      </c>
      <c r="T1478" s="1">
        <v>38987</v>
      </c>
      <c r="U1478" t="s">
        <v>3694</v>
      </c>
      <c r="V1478" s="14">
        <v>38987</v>
      </c>
      <c r="W1478" t="str">
        <f t="shared" si="234"/>
        <v>September</v>
      </c>
      <c r="X1478" s="4" t="str">
        <f t="shared" si="235"/>
        <v>2006</v>
      </c>
      <c r="Y1478" s="6">
        <f t="shared" si="236"/>
        <v>2006</v>
      </c>
      <c r="Z1478" s="4" t="str">
        <f t="shared" si="237"/>
        <v>27</v>
      </c>
      <c r="AA1478" s="6">
        <f t="shared" si="238"/>
        <v>27</v>
      </c>
      <c r="AB1478" t="str">
        <f t="shared" si="239"/>
        <v>Wednesday</v>
      </c>
    </row>
    <row r="1479" spans="1:28" x14ac:dyDescent="0.25">
      <c r="A1479" s="3" t="s">
        <v>3695</v>
      </c>
      <c r="B1479" t="s">
        <v>3696</v>
      </c>
      <c r="C1479" s="3" t="s">
        <v>3696</v>
      </c>
      <c r="D1479" s="6">
        <v>0</v>
      </c>
      <c r="E1479" s="6">
        <v>117</v>
      </c>
      <c r="F1479" s="6">
        <f t="shared" si="230"/>
        <v>1</v>
      </c>
      <c r="G1479" s="6">
        <f t="shared" si="231"/>
        <v>57</v>
      </c>
      <c r="H1479" s="6" t="str" cm="1">
        <f t="array" ref="H1479">_xlfn.IFS(E1479&lt;=80,"Series",E1479&lt;=120,"TV Movie",E1479&gt;120,"Long Movie")</f>
        <v>TV Movie</v>
      </c>
      <c r="I1479" t="s">
        <v>132</v>
      </c>
      <c r="J1479" t="s">
        <v>145</v>
      </c>
      <c r="K1479" t="s">
        <v>8157</v>
      </c>
      <c r="L1479" s="5">
        <v>6.9</v>
      </c>
      <c r="M1479" t="str" cm="1">
        <f t="array" ref="M1479">_xlfn.IFS(L1479&lt;=2,"Flop",L1479&lt;=5,"Average",L1479&lt;=7,"Hit",L1479&lt;=9,"Superhit",L1479&gt;9,"BlockBuster")</f>
        <v>Hit</v>
      </c>
      <c r="N1479" s="6">
        <v>99646</v>
      </c>
      <c r="O1479" s="6" t="str" cm="1">
        <f t="array" ref="O1479">_xlfn.IFS(N1479&lt;=100000,"Low",N1479&lt;=500000,"Median",N1479&lt;=1500000,"High",N1479&gt;1500000,"Very High")</f>
        <v>Low</v>
      </c>
      <c r="P1479">
        <v>35000000</v>
      </c>
      <c r="Q1479">
        <v>42269923</v>
      </c>
      <c r="R1479">
        <f t="shared" si="232"/>
        <v>7269923</v>
      </c>
      <c r="S1479" t="str">
        <f t="shared" si="233"/>
        <v>Profit</v>
      </c>
      <c r="T1479" s="1">
        <v>38969</v>
      </c>
      <c r="U1479" t="s">
        <v>236</v>
      </c>
      <c r="V1479" s="14">
        <v>38969</v>
      </c>
      <c r="W1479" t="str">
        <f t="shared" si="234"/>
        <v>September</v>
      </c>
      <c r="X1479" s="4" t="str">
        <f t="shared" si="235"/>
        <v>2006</v>
      </c>
      <c r="Y1479" s="6">
        <f t="shared" si="236"/>
        <v>2006</v>
      </c>
      <c r="Z1479" s="4" t="str">
        <f t="shared" si="237"/>
        <v>9</v>
      </c>
      <c r="AA1479" s="6">
        <f t="shared" si="238"/>
        <v>9</v>
      </c>
      <c r="AB1479" t="str">
        <f t="shared" si="239"/>
        <v>Saturday</v>
      </c>
    </row>
    <row r="1480" spans="1:28" x14ac:dyDescent="0.25">
      <c r="A1480" s="3" t="s">
        <v>3697</v>
      </c>
      <c r="B1480" t="s">
        <v>3698</v>
      </c>
      <c r="C1480" s="3" t="s">
        <v>3698</v>
      </c>
      <c r="D1480" s="6">
        <v>0</v>
      </c>
      <c r="E1480" s="6">
        <v>120</v>
      </c>
      <c r="F1480" s="6">
        <f t="shared" si="230"/>
        <v>2</v>
      </c>
      <c r="G1480" s="6">
        <f t="shared" si="231"/>
        <v>0</v>
      </c>
      <c r="H1480" s="6" t="str" cm="1">
        <f t="array" ref="H1480">_xlfn.IFS(E1480&lt;=80,"Series",E1480&lt;=120,"TV Movie",E1480&gt;120,"Long Movie")</f>
        <v>TV Movie</v>
      </c>
      <c r="I1480" t="s">
        <v>132</v>
      </c>
      <c r="J1480" t="s">
        <v>145</v>
      </c>
      <c r="K1480" t="s">
        <v>8157</v>
      </c>
      <c r="L1480" s="5">
        <v>7.2</v>
      </c>
      <c r="M1480" t="str" cm="1">
        <f t="array" ref="M1480">_xlfn.IFS(L1480&lt;=2,"Flop",L1480&lt;=5,"Average",L1480&lt;=7,"Hit",L1480&lt;=9,"Superhit",L1480&gt;9,"BlockBuster")</f>
        <v>Superhit</v>
      </c>
      <c r="N1480" s="6">
        <v>74026</v>
      </c>
      <c r="O1480" s="6" t="str" cm="1">
        <f t="array" ref="O1480">_xlfn.IFS(N1480&lt;=100000,"Low",N1480&lt;=500000,"Median",N1480&lt;=1500000,"High",N1480&gt;1500000,"Very High")</f>
        <v>Low</v>
      </c>
      <c r="P1480">
        <v>13000000</v>
      </c>
      <c r="Q1480">
        <v>17471727</v>
      </c>
      <c r="R1480">
        <f t="shared" si="232"/>
        <v>4471727</v>
      </c>
      <c r="S1480" t="str">
        <f t="shared" si="233"/>
        <v>Profit</v>
      </c>
      <c r="T1480" s="1">
        <v>38855</v>
      </c>
      <c r="U1480" t="s">
        <v>3699</v>
      </c>
      <c r="V1480" s="14">
        <v>38855</v>
      </c>
      <c r="W1480" t="str">
        <f t="shared" si="234"/>
        <v>May</v>
      </c>
      <c r="X1480" s="4" t="str">
        <f t="shared" si="235"/>
        <v>2006</v>
      </c>
      <c r="Y1480" s="6">
        <f t="shared" si="236"/>
        <v>2006</v>
      </c>
      <c r="Z1480" s="4" t="str">
        <f t="shared" si="237"/>
        <v>18</v>
      </c>
      <c r="AA1480" s="6">
        <f t="shared" si="238"/>
        <v>18</v>
      </c>
      <c r="AB1480" t="str">
        <f t="shared" si="239"/>
        <v>Thursday</v>
      </c>
    </row>
    <row r="1481" spans="1:28" x14ac:dyDescent="0.25">
      <c r="A1481" s="3" t="s">
        <v>3700</v>
      </c>
      <c r="B1481" t="s">
        <v>3701</v>
      </c>
      <c r="C1481" s="3" t="s">
        <v>3701</v>
      </c>
      <c r="D1481" s="6">
        <v>0</v>
      </c>
      <c r="E1481" s="6">
        <v>132</v>
      </c>
      <c r="F1481" s="6">
        <f t="shared" si="230"/>
        <v>2</v>
      </c>
      <c r="G1481" s="6">
        <f t="shared" si="231"/>
        <v>12</v>
      </c>
      <c r="H1481" s="6" t="str" cm="1">
        <f t="array" ref="H1481">_xlfn.IFS(E1481&lt;=80,"Series",E1481&lt;=120,"TV Movie",E1481&gt;120,"Long Movie")</f>
        <v>Long Movie</v>
      </c>
      <c r="I1481" t="s">
        <v>5529</v>
      </c>
      <c r="J1481" t="s">
        <v>8158</v>
      </c>
      <c r="K1481" t="s">
        <v>8161</v>
      </c>
      <c r="L1481" s="5">
        <v>6.6</v>
      </c>
      <c r="M1481" t="str" cm="1">
        <f t="array" ref="M1481">_xlfn.IFS(L1481&lt;=2,"Flop",L1481&lt;=5,"Average",L1481&lt;=7,"Hit",L1481&lt;=9,"Superhit",L1481&gt;9,"BlockBuster")</f>
        <v>Hit</v>
      </c>
      <c r="N1481" s="6">
        <v>282442</v>
      </c>
      <c r="O1481" s="6" t="str" cm="1">
        <f t="array" ref="O1481">_xlfn.IFS(N1481&lt;=100000,"Low",N1481&lt;=500000,"Median",N1481&lt;=1500000,"High",N1481&gt;1500000,"Very High")</f>
        <v>Median</v>
      </c>
      <c r="P1481">
        <v>250000000</v>
      </c>
      <c r="Q1481">
        <v>284139100</v>
      </c>
      <c r="R1481">
        <f t="shared" si="232"/>
        <v>34139100</v>
      </c>
      <c r="S1481" t="str">
        <f t="shared" si="233"/>
        <v>Profit</v>
      </c>
      <c r="T1481" s="1">
        <v>40961</v>
      </c>
      <c r="U1481" t="s">
        <v>3702</v>
      </c>
      <c r="V1481" s="14">
        <v>40961</v>
      </c>
      <c r="W1481" t="str">
        <f t="shared" si="234"/>
        <v>February</v>
      </c>
      <c r="X1481" s="4" t="str">
        <f t="shared" si="235"/>
        <v>2012</v>
      </c>
      <c r="Y1481" s="6">
        <f t="shared" si="236"/>
        <v>2012</v>
      </c>
      <c r="Z1481" s="4" t="str">
        <f t="shared" si="237"/>
        <v>22</v>
      </c>
      <c r="AA1481" s="6">
        <f t="shared" si="238"/>
        <v>22</v>
      </c>
      <c r="AB1481" t="str">
        <f t="shared" si="239"/>
        <v>Wednesday</v>
      </c>
    </row>
    <row r="1482" spans="1:28" x14ac:dyDescent="0.25">
      <c r="A1482" s="3" t="s">
        <v>3703</v>
      </c>
      <c r="B1482" t="s">
        <v>3704</v>
      </c>
      <c r="C1482" s="3" t="s">
        <v>3704</v>
      </c>
      <c r="D1482" s="6">
        <v>0</v>
      </c>
      <c r="E1482" s="6">
        <v>124</v>
      </c>
      <c r="F1482" s="6">
        <f t="shared" si="230"/>
        <v>2</v>
      </c>
      <c r="G1482" s="6">
        <f t="shared" si="231"/>
        <v>4</v>
      </c>
      <c r="H1482" s="6" t="str" cm="1">
        <f t="array" ref="H1482">_xlfn.IFS(E1482&lt;=80,"Series",E1482&lt;=120,"TV Movie",E1482&gt;120,"Long Movie")</f>
        <v>Long Movie</v>
      </c>
      <c r="I1482" t="s">
        <v>8162</v>
      </c>
      <c r="J1482" t="s">
        <v>3857</v>
      </c>
      <c r="K1482" t="s">
        <v>5802</v>
      </c>
      <c r="L1482" s="5">
        <v>8</v>
      </c>
      <c r="M1482" t="str" cm="1">
        <f t="array" ref="M1482">_xlfn.IFS(L1482&lt;=2,"Flop",L1482&lt;=5,"Average",L1482&lt;=7,"Hit",L1482&lt;=9,"Superhit",L1482&gt;9,"BlockBuster")</f>
        <v>Superhit</v>
      </c>
      <c r="N1482" s="6">
        <v>786518</v>
      </c>
      <c r="O1482" s="6" t="str" cm="1">
        <f t="array" ref="O1482">_xlfn.IFS(N1482&lt;=100000,"Low",N1482&lt;=500000,"Median",N1482&lt;=1500000,"High",N1482&gt;1500000,"Very High")</f>
        <v>High</v>
      </c>
      <c r="P1482">
        <v>40000000</v>
      </c>
      <c r="Q1482">
        <v>158733820</v>
      </c>
      <c r="R1482">
        <f t="shared" si="232"/>
        <v>118733820</v>
      </c>
      <c r="S1482" t="str">
        <f t="shared" si="233"/>
        <v>Profit</v>
      </c>
      <c r="T1482" s="1">
        <v>38439</v>
      </c>
      <c r="U1482" t="s">
        <v>3705</v>
      </c>
      <c r="V1482" s="14">
        <v>38439</v>
      </c>
      <c r="W1482" t="str">
        <f t="shared" si="234"/>
        <v>March</v>
      </c>
      <c r="X1482" s="4" t="str">
        <f t="shared" si="235"/>
        <v>2005</v>
      </c>
      <c r="Y1482" s="6">
        <f t="shared" si="236"/>
        <v>2005</v>
      </c>
      <c r="Z1482" s="4" t="str">
        <f t="shared" si="237"/>
        <v>28</v>
      </c>
      <c r="AA1482" s="6">
        <f t="shared" si="238"/>
        <v>28</v>
      </c>
      <c r="AB1482" t="str">
        <f t="shared" si="239"/>
        <v>Monday</v>
      </c>
    </row>
    <row r="1483" spans="1:28" x14ac:dyDescent="0.25">
      <c r="A1483" s="3" t="s">
        <v>3706</v>
      </c>
      <c r="B1483" t="s">
        <v>3707</v>
      </c>
      <c r="C1483" s="3" t="s">
        <v>3707</v>
      </c>
      <c r="D1483" s="6">
        <v>0</v>
      </c>
      <c r="E1483" s="6">
        <v>106</v>
      </c>
      <c r="F1483" s="6">
        <f t="shared" si="230"/>
        <v>1</v>
      </c>
      <c r="G1483" s="6">
        <f t="shared" si="231"/>
        <v>46</v>
      </c>
      <c r="H1483" s="6" t="str" cm="1">
        <f t="array" ref="H1483">_xlfn.IFS(E1483&lt;=80,"Series",E1483&lt;=120,"TV Movie",E1483&gt;120,"Long Movie")</f>
        <v>TV Movie</v>
      </c>
      <c r="I1483" t="s">
        <v>5529</v>
      </c>
      <c r="J1483" t="s">
        <v>8156</v>
      </c>
      <c r="K1483" t="s">
        <v>3857</v>
      </c>
      <c r="L1483" s="5">
        <v>6.7</v>
      </c>
      <c r="M1483" t="str" cm="1">
        <f t="array" ref="M1483">_xlfn.IFS(L1483&lt;=2,"Flop",L1483&lt;=5,"Average",L1483&lt;=7,"Hit",L1483&lt;=9,"Superhit",L1483&gt;9,"BlockBuster")</f>
        <v>Hit</v>
      </c>
      <c r="N1483" s="6">
        <v>206947</v>
      </c>
      <c r="O1483" s="6" t="str" cm="1">
        <f t="array" ref="O1483">_xlfn.IFS(N1483&lt;=100000,"Low",N1483&lt;=500000,"Median",N1483&lt;=1500000,"High",N1483&gt;1500000,"Very High")</f>
        <v>Median</v>
      </c>
      <c r="P1483">
        <v>50000000</v>
      </c>
      <c r="Q1483">
        <v>111476513</v>
      </c>
      <c r="R1483">
        <f t="shared" si="232"/>
        <v>61476513</v>
      </c>
      <c r="S1483" t="str">
        <f t="shared" si="233"/>
        <v>Profit</v>
      </c>
      <c r="T1483" s="1">
        <v>38729</v>
      </c>
      <c r="U1483" t="s">
        <v>3088</v>
      </c>
      <c r="V1483" s="14">
        <v>38729</v>
      </c>
      <c r="W1483" t="str">
        <f t="shared" si="234"/>
        <v>January</v>
      </c>
      <c r="X1483" s="4" t="str">
        <f t="shared" si="235"/>
        <v>2006</v>
      </c>
      <c r="Y1483" s="6">
        <f t="shared" si="236"/>
        <v>2006</v>
      </c>
      <c r="Z1483" s="4" t="str">
        <f t="shared" si="237"/>
        <v>12</v>
      </c>
      <c r="AA1483" s="6">
        <f t="shared" si="238"/>
        <v>12</v>
      </c>
      <c r="AB1483" t="str">
        <f t="shared" si="239"/>
        <v>Thursday</v>
      </c>
    </row>
    <row r="1484" spans="1:28" x14ac:dyDescent="0.25">
      <c r="A1484" s="3" t="s">
        <v>3708</v>
      </c>
      <c r="B1484" t="s">
        <v>3709</v>
      </c>
      <c r="C1484" s="3" t="s">
        <v>3709</v>
      </c>
      <c r="D1484" s="6">
        <v>0</v>
      </c>
      <c r="E1484" s="6">
        <v>93</v>
      </c>
      <c r="F1484" s="6">
        <f t="shared" si="230"/>
        <v>1</v>
      </c>
      <c r="G1484" s="6">
        <f t="shared" si="231"/>
        <v>33</v>
      </c>
      <c r="H1484" s="6" t="str" cm="1">
        <f t="array" ref="H1484">_xlfn.IFS(E1484&lt;=80,"Series",E1484&lt;=120,"TV Movie",E1484&gt;120,"Long Movie")</f>
        <v>TV Movie</v>
      </c>
      <c r="I1484" t="s">
        <v>5529</v>
      </c>
      <c r="J1484" t="s">
        <v>8158</v>
      </c>
      <c r="K1484" t="s">
        <v>8161</v>
      </c>
      <c r="L1484" s="5">
        <v>5.4</v>
      </c>
      <c r="M1484" t="str" cm="1">
        <f t="array" ref="M1484">_xlfn.IFS(L1484&lt;=2,"Flop",L1484&lt;=5,"Average",L1484&lt;=7,"Hit",L1484&lt;=9,"Superhit",L1484&gt;9,"BlockBuster")</f>
        <v>Hit</v>
      </c>
      <c r="N1484" s="6">
        <v>131626</v>
      </c>
      <c r="O1484" s="6" t="str" cm="1">
        <f t="array" ref="O1484">_xlfn.IFS(N1484&lt;=100000,"Low",N1484&lt;=500000,"Median",N1484&lt;=1500000,"High",N1484&gt;1500000,"Very High")</f>
        <v>Median</v>
      </c>
      <c r="P1484">
        <v>62000000</v>
      </c>
      <c r="Q1484">
        <v>53321673</v>
      </c>
      <c r="R1484">
        <f t="shared" si="232"/>
        <v>-8678327</v>
      </c>
      <c r="S1484" t="str">
        <f t="shared" si="233"/>
        <v>Loss</v>
      </c>
      <c r="T1484" s="1">
        <v>38687</v>
      </c>
      <c r="U1484" t="s">
        <v>3710</v>
      </c>
      <c r="V1484" s="14">
        <v>38687</v>
      </c>
      <c r="W1484" t="str">
        <f t="shared" si="234"/>
        <v>December</v>
      </c>
      <c r="X1484" s="4" t="str">
        <f t="shared" si="235"/>
        <v>2005</v>
      </c>
      <c r="Y1484" s="6">
        <f t="shared" si="236"/>
        <v>2005</v>
      </c>
      <c r="Z1484" s="4" t="str">
        <f t="shared" si="237"/>
        <v>1</v>
      </c>
      <c r="AA1484" s="6">
        <f t="shared" si="238"/>
        <v>1</v>
      </c>
      <c r="AB1484" t="str">
        <f t="shared" si="239"/>
        <v>Thursday</v>
      </c>
    </row>
    <row r="1485" spans="1:28" x14ac:dyDescent="0.25">
      <c r="A1485" s="3" t="s">
        <v>3711</v>
      </c>
      <c r="B1485" t="s">
        <v>3712</v>
      </c>
      <c r="C1485" s="3" t="s">
        <v>3712</v>
      </c>
      <c r="D1485" s="6">
        <v>0</v>
      </c>
      <c r="E1485" s="6">
        <v>135</v>
      </c>
      <c r="F1485" s="6">
        <f t="shared" si="230"/>
        <v>2</v>
      </c>
      <c r="G1485" s="6">
        <f t="shared" si="231"/>
        <v>15</v>
      </c>
      <c r="H1485" s="6" t="str" cm="1">
        <f t="array" ref="H1485">_xlfn.IFS(E1485&lt;=80,"Series",E1485&lt;=120,"TV Movie",E1485&gt;120,"Long Movie")</f>
        <v>Long Movie</v>
      </c>
      <c r="I1485" t="s">
        <v>8160</v>
      </c>
      <c r="J1485" t="s">
        <v>145</v>
      </c>
      <c r="K1485" t="s">
        <v>8167</v>
      </c>
      <c r="L1485" s="5">
        <v>6.7</v>
      </c>
      <c r="M1485" t="str" cm="1">
        <f t="array" ref="M1485">_xlfn.IFS(L1485&lt;=2,"Flop",L1485&lt;=5,"Average",L1485&lt;=7,"Hit",L1485&lt;=9,"Superhit",L1485&gt;9,"BlockBuster")</f>
        <v>Hit</v>
      </c>
      <c r="N1485" s="6">
        <v>88806</v>
      </c>
      <c r="O1485" s="6" t="str" cm="1">
        <f t="array" ref="O1485">_xlfn.IFS(N1485&lt;=100000,"Low",N1485&lt;=500000,"Median",N1485&lt;=1500000,"High",N1485&gt;1500000,"Very High")</f>
        <v>Low</v>
      </c>
      <c r="P1485">
        <v>30000000</v>
      </c>
      <c r="Q1485">
        <v>49334775</v>
      </c>
      <c r="R1485">
        <f t="shared" si="232"/>
        <v>19334775</v>
      </c>
      <c r="S1485" t="str">
        <f t="shared" si="233"/>
        <v>Profit</v>
      </c>
      <c r="T1485" s="1">
        <v>38711</v>
      </c>
      <c r="U1485" t="s">
        <v>74</v>
      </c>
      <c r="V1485" s="14">
        <v>38711</v>
      </c>
      <c r="W1485" t="str">
        <f t="shared" si="234"/>
        <v>December</v>
      </c>
      <c r="X1485" s="4" t="str">
        <f t="shared" si="235"/>
        <v>2005</v>
      </c>
      <c r="Y1485" s="6">
        <f t="shared" si="236"/>
        <v>2005</v>
      </c>
      <c r="Z1485" s="4" t="str">
        <f t="shared" si="237"/>
        <v>25</v>
      </c>
      <c r="AA1485" s="6">
        <f t="shared" si="238"/>
        <v>25</v>
      </c>
      <c r="AB1485" t="str">
        <f t="shared" si="239"/>
        <v>Sunday</v>
      </c>
    </row>
    <row r="1486" spans="1:28" x14ac:dyDescent="0.25">
      <c r="A1486" s="3" t="s">
        <v>3713</v>
      </c>
      <c r="B1486" t="s">
        <v>3714</v>
      </c>
      <c r="C1486" s="3" t="s">
        <v>3714</v>
      </c>
      <c r="D1486" s="6">
        <v>0</v>
      </c>
      <c r="E1486" s="6">
        <v>106</v>
      </c>
      <c r="F1486" s="6">
        <f t="shared" si="230"/>
        <v>1</v>
      </c>
      <c r="G1486" s="6">
        <f t="shared" si="231"/>
        <v>46</v>
      </c>
      <c r="H1486" s="6" t="str" cm="1">
        <f t="array" ref="H1486">_xlfn.IFS(E1486&lt;=80,"Series",E1486&lt;=120,"TV Movie",E1486&gt;120,"Long Movie")</f>
        <v>TV Movie</v>
      </c>
      <c r="I1486" t="s">
        <v>5529</v>
      </c>
      <c r="J1486" t="s">
        <v>8162</v>
      </c>
      <c r="K1486" t="s">
        <v>145</v>
      </c>
      <c r="L1486" s="5">
        <v>6.4</v>
      </c>
      <c r="M1486" t="str" cm="1">
        <f t="array" ref="M1486">_xlfn.IFS(L1486&lt;=2,"Flop",L1486&lt;=5,"Average",L1486&lt;=7,"Hit",L1486&lt;=9,"Superhit",L1486&gt;9,"BlockBuster")</f>
        <v>Hit</v>
      </c>
      <c r="N1486" s="6">
        <v>56882</v>
      </c>
      <c r="O1486" s="6" t="str" cm="1">
        <f t="array" ref="O1486">_xlfn.IFS(N1486&lt;=100000,"Low",N1486&lt;=500000,"Median",N1486&lt;=1500000,"High",N1486&gt;1500000,"Very High")</f>
        <v>Low</v>
      </c>
      <c r="P1486">
        <v>12500000</v>
      </c>
      <c r="Q1486">
        <v>7000248</v>
      </c>
      <c r="R1486">
        <f t="shared" si="232"/>
        <v>-5499752</v>
      </c>
      <c r="S1486" t="str">
        <f t="shared" si="233"/>
        <v>Loss</v>
      </c>
      <c r="T1486" s="1">
        <v>38701</v>
      </c>
      <c r="U1486" t="s">
        <v>3715</v>
      </c>
      <c r="V1486" s="14">
        <v>38701</v>
      </c>
      <c r="W1486" t="str">
        <f t="shared" si="234"/>
        <v>December</v>
      </c>
      <c r="X1486" s="4" t="str">
        <f t="shared" si="235"/>
        <v>2005</v>
      </c>
      <c r="Y1486" s="6">
        <f t="shared" si="236"/>
        <v>2005</v>
      </c>
      <c r="Z1486" s="4" t="str">
        <f t="shared" si="237"/>
        <v>15</v>
      </c>
      <c r="AA1486" s="6">
        <f t="shared" si="238"/>
        <v>15</v>
      </c>
      <c r="AB1486" t="str">
        <f t="shared" si="239"/>
        <v>Thursday</v>
      </c>
    </row>
    <row r="1487" spans="1:28" x14ac:dyDescent="0.25">
      <c r="A1487" s="3" t="s">
        <v>3716</v>
      </c>
      <c r="B1487" t="s">
        <v>3717</v>
      </c>
      <c r="C1487" s="3" t="s">
        <v>3718</v>
      </c>
      <c r="D1487" s="6">
        <v>0</v>
      </c>
      <c r="E1487" s="6">
        <v>114</v>
      </c>
      <c r="F1487" s="6">
        <f t="shared" si="230"/>
        <v>1</v>
      </c>
      <c r="G1487" s="6">
        <f t="shared" si="231"/>
        <v>54</v>
      </c>
      <c r="H1487" s="6" t="str" cm="1">
        <f t="array" ref="H1487">_xlfn.IFS(E1487&lt;=80,"Series",E1487&lt;=120,"TV Movie",E1487&gt;120,"Long Movie")</f>
        <v>TV Movie</v>
      </c>
      <c r="I1487" t="s">
        <v>5529</v>
      </c>
      <c r="J1487" t="s">
        <v>8156</v>
      </c>
      <c r="K1487" t="s">
        <v>83</v>
      </c>
      <c r="L1487" s="5">
        <v>6.4</v>
      </c>
      <c r="M1487" t="str" cm="1">
        <f t="array" ref="M1487">_xlfn.IFS(L1487&lt;=2,"Flop",L1487&lt;=5,"Average",L1487&lt;=7,"Hit",L1487&lt;=9,"Superhit",L1487&gt;9,"BlockBuster")</f>
        <v>Hit</v>
      </c>
      <c r="N1487" s="6">
        <v>54975</v>
      </c>
      <c r="O1487" s="6" t="str" cm="1">
        <f t="array" ref="O1487">_xlfn.IFS(N1487&lt;=100000,"Low",N1487&lt;=500000,"Median",N1487&lt;=1500000,"High",N1487&gt;1500000,"Very High")</f>
        <v>Low</v>
      </c>
      <c r="P1487">
        <v>4200000</v>
      </c>
      <c r="Q1487">
        <v>50336279</v>
      </c>
      <c r="R1487">
        <f t="shared" si="232"/>
        <v>46136279</v>
      </c>
      <c r="S1487" t="str">
        <f t="shared" si="233"/>
        <v>Profit</v>
      </c>
      <c r="T1487" s="1">
        <v>38165</v>
      </c>
      <c r="U1487" t="s">
        <v>3719</v>
      </c>
      <c r="V1487" s="14">
        <v>38165</v>
      </c>
      <c r="W1487" t="str">
        <f t="shared" si="234"/>
        <v>June</v>
      </c>
      <c r="X1487" s="4" t="str">
        <f t="shared" si="235"/>
        <v>2004</v>
      </c>
      <c r="Y1487" s="6">
        <f t="shared" si="236"/>
        <v>2004</v>
      </c>
      <c r="Z1487" s="4" t="str">
        <f t="shared" si="237"/>
        <v>27</v>
      </c>
      <c r="AA1487" s="6">
        <f t="shared" si="238"/>
        <v>27</v>
      </c>
      <c r="AB1487" t="str">
        <f t="shared" si="239"/>
        <v>Sunday</v>
      </c>
    </row>
    <row r="1488" spans="1:28" x14ac:dyDescent="0.25">
      <c r="A1488" s="3" t="s">
        <v>3720</v>
      </c>
      <c r="B1488" t="s">
        <v>3721</v>
      </c>
      <c r="C1488" s="3" t="s">
        <v>3721</v>
      </c>
      <c r="D1488" s="6">
        <v>0</v>
      </c>
      <c r="E1488" s="6">
        <v>119</v>
      </c>
      <c r="F1488" s="6">
        <f t="shared" si="230"/>
        <v>1</v>
      </c>
      <c r="G1488" s="6">
        <f t="shared" si="231"/>
        <v>59</v>
      </c>
      <c r="H1488" s="6" t="str" cm="1">
        <f t="array" ref="H1488">_xlfn.IFS(E1488&lt;=80,"Series",E1488&lt;=120,"TV Movie",E1488&gt;120,"Long Movie")</f>
        <v>TV Movie</v>
      </c>
      <c r="I1488" t="s">
        <v>132</v>
      </c>
      <c r="J1488" t="s">
        <v>145</v>
      </c>
      <c r="K1488" t="s">
        <v>8157</v>
      </c>
      <c r="L1488" s="5">
        <v>6.5</v>
      </c>
      <c r="M1488" t="str" cm="1">
        <f t="array" ref="M1488">_xlfn.IFS(L1488&lt;=2,"Flop",L1488&lt;=5,"Average",L1488&lt;=7,"Hit",L1488&lt;=9,"Superhit",L1488&gt;9,"BlockBuster")</f>
        <v>Hit</v>
      </c>
      <c r="N1488" s="6">
        <v>63994</v>
      </c>
      <c r="O1488" s="6" t="str" cm="1">
        <f t="array" ref="O1488">_xlfn.IFS(N1488&lt;=100000,"Low",N1488&lt;=500000,"Median",N1488&lt;=1500000,"High",N1488&gt;1500000,"Very High")</f>
        <v>Low</v>
      </c>
      <c r="P1488">
        <v>25000000</v>
      </c>
      <c r="Q1488">
        <v>42013878</v>
      </c>
      <c r="R1488">
        <f t="shared" si="232"/>
        <v>17013878</v>
      </c>
      <c r="S1488" t="str">
        <f t="shared" si="233"/>
        <v>Profit</v>
      </c>
      <c r="T1488" s="1">
        <v>38503</v>
      </c>
      <c r="U1488" t="s">
        <v>3722</v>
      </c>
      <c r="V1488" s="14">
        <v>38503</v>
      </c>
      <c r="W1488" t="str">
        <f t="shared" si="234"/>
        <v>May</v>
      </c>
      <c r="X1488" s="4" t="str">
        <f t="shared" si="235"/>
        <v>2005</v>
      </c>
      <c r="Y1488" s="6">
        <f t="shared" si="236"/>
        <v>2005</v>
      </c>
      <c r="Z1488" s="4" t="str">
        <f t="shared" si="237"/>
        <v>31</v>
      </c>
      <c r="AA1488" s="6">
        <f t="shared" si="238"/>
        <v>31</v>
      </c>
      <c r="AB1488" t="str">
        <f t="shared" si="239"/>
        <v>Tuesday</v>
      </c>
    </row>
    <row r="1489" spans="1:28" x14ac:dyDescent="0.25">
      <c r="A1489" s="3" t="s">
        <v>3723</v>
      </c>
      <c r="B1489" t="s">
        <v>3724</v>
      </c>
      <c r="C1489" s="3" t="s">
        <v>3724</v>
      </c>
      <c r="D1489" s="6">
        <v>0</v>
      </c>
      <c r="E1489" s="6">
        <v>90</v>
      </c>
      <c r="F1489" s="6">
        <f t="shared" si="230"/>
        <v>1</v>
      </c>
      <c r="G1489" s="6">
        <f t="shared" si="231"/>
        <v>30</v>
      </c>
      <c r="H1489" s="6" t="str" cm="1">
        <f t="array" ref="H1489">_xlfn.IFS(E1489&lt;=80,"Series",E1489&lt;=120,"TV Movie",E1489&gt;120,"Long Movie")</f>
        <v>TV Movie</v>
      </c>
      <c r="I1489" t="s">
        <v>132</v>
      </c>
      <c r="J1489" t="s">
        <v>145</v>
      </c>
      <c r="K1489" t="s">
        <v>8157</v>
      </c>
      <c r="L1489" s="5">
        <v>6.4</v>
      </c>
      <c r="M1489" t="str" cm="1">
        <f t="array" ref="M1489">_xlfn.IFS(L1489&lt;=2,"Flop",L1489&lt;=5,"Average",L1489&lt;=7,"Hit",L1489&lt;=9,"Superhit",L1489&gt;9,"BlockBuster")</f>
        <v>Hit</v>
      </c>
      <c r="N1489" s="6">
        <v>75647</v>
      </c>
      <c r="O1489" s="6" t="str" cm="1">
        <f t="array" ref="O1489">_xlfn.IFS(N1489&lt;=100000,"Low",N1489&lt;=500000,"Median",N1489&lt;=1500000,"High",N1489&gt;1500000,"Very High")</f>
        <v>Low</v>
      </c>
      <c r="P1489">
        <v>18000000</v>
      </c>
      <c r="Q1489">
        <v>19651093</v>
      </c>
      <c r="R1489">
        <f t="shared" si="232"/>
        <v>1651093</v>
      </c>
      <c r="S1489" t="str">
        <f t="shared" si="233"/>
        <v>Profit</v>
      </c>
      <c r="T1489" s="1">
        <v>40067</v>
      </c>
      <c r="U1489" t="s">
        <v>3725</v>
      </c>
      <c r="V1489" s="14">
        <v>40067</v>
      </c>
      <c r="W1489" t="str">
        <f t="shared" si="234"/>
        <v>September</v>
      </c>
      <c r="X1489" s="4" t="str">
        <f t="shared" si="235"/>
        <v>2009</v>
      </c>
      <c r="Y1489" s="6">
        <f t="shared" si="236"/>
        <v>2009</v>
      </c>
      <c r="Z1489" s="4" t="str">
        <f t="shared" si="237"/>
        <v>11</v>
      </c>
      <c r="AA1489" s="6">
        <f t="shared" si="238"/>
        <v>11</v>
      </c>
      <c r="AB1489" t="str">
        <f t="shared" si="239"/>
        <v>Friday</v>
      </c>
    </row>
    <row r="1490" spans="1:28" x14ac:dyDescent="0.25">
      <c r="A1490" s="3" t="s">
        <v>3726</v>
      </c>
      <c r="B1490" t="s">
        <v>3727</v>
      </c>
      <c r="C1490" s="3" t="s">
        <v>3727</v>
      </c>
      <c r="D1490" s="6">
        <v>0</v>
      </c>
      <c r="E1490" s="6">
        <v>106</v>
      </c>
      <c r="F1490" s="6">
        <f t="shared" si="230"/>
        <v>1</v>
      </c>
      <c r="G1490" s="6">
        <f t="shared" si="231"/>
        <v>46</v>
      </c>
      <c r="H1490" s="6" t="str" cm="1">
        <f t="array" ref="H1490">_xlfn.IFS(E1490&lt;=80,"Series",E1490&lt;=120,"TV Movie",E1490&gt;120,"Long Movie")</f>
        <v>TV Movie</v>
      </c>
      <c r="I1490" t="s">
        <v>132</v>
      </c>
      <c r="J1490" t="s">
        <v>145</v>
      </c>
      <c r="K1490" t="s">
        <v>5802</v>
      </c>
      <c r="L1490" s="5">
        <v>7.4</v>
      </c>
      <c r="M1490" t="str" cm="1">
        <f t="array" ref="M1490">_xlfn.IFS(L1490&lt;=2,"Flop",L1490&lt;=5,"Average",L1490&lt;=7,"Hit",L1490&lt;=9,"Superhit",L1490&gt;9,"BlockBuster")</f>
        <v>Superhit</v>
      </c>
      <c r="N1490" s="6">
        <v>59517</v>
      </c>
      <c r="O1490" s="6" t="str" cm="1">
        <f t="array" ref="O1490">_xlfn.IFS(N1490&lt;=100000,"Low",N1490&lt;=500000,"Median",N1490&lt;=1500000,"High",N1490&gt;1500000,"Very High")</f>
        <v>Low</v>
      </c>
      <c r="P1490">
        <v>7000000</v>
      </c>
      <c r="Q1490">
        <v>3601974</v>
      </c>
      <c r="R1490">
        <f t="shared" si="232"/>
        <v>-3398026</v>
      </c>
      <c r="S1490" t="str">
        <f t="shared" si="233"/>
        <v>Loss</v>
      </c>
      <c r="T1490" s="1">
        <v>38598</v>
      </c>
      <c r="U1490" t="s">
        <v>3728</v>
      </c>
      <c r="V1490" s="14">
        <v>38598</v>
      </c>
      <c r="W1490" t="str">
        <f t="shared" si="234"/>
        <v>September</v>
      </c>
      <c r="X1490" s="4" t="str">
        <f t="shared" si="235"/>
        <v>2005</v>
      </c>
      <c r="Y1490" s="6">
        <f t="shared" si="236"/>
        <v>2005</v>
      </c>
      <c r="Z1490" s="4" t="str">
        <f t="shared" si="237"/>
        <v>3</v>
      </c>
      <c r="AA1490" s="6">
        <f t="shared" si="238"/>
        <v>3</v>
      </c>
      <c r="AB1490" t="str">
        <f t="shared" si="239"/>
        <v>Saturday</v>
      </c>
    </row>
    <row r="1491" spans="1:28" x14ac:dyDescent="0.25">
      <c r="A1491" s="3" t="s">
        <v>3729</v>
      </c>
      <c r="B1491" t="s">
        <v>3730</v>
      </c>
      <c r="C1491" s="3" t="s">
        <v>3730</v>
      </c>
      <c r="D1491" s="6">
        <v>0</v>
      </c>
      <c r="E1491" s="6">
        <v>119</v>
      </c>
      <c r="F1491" s="6">
        <f t="shared" si="230"/>
        <v>1</v>
      </c>
      <c r="G1491" s="6">
        <f t="shared" si="231"/>
        <v>59</v>
      </c>
      <c r="H1491" s="6" t="str" cm="1">
        <f t="array" ref="H1491">_xlfn.IFS(E1491&lt;=80,"Series",E1491&lt;=120,"TV Movie",E1491&gt;120,"Long Movie")</f>
        <v>TV Movie</v>
      </c>
      <c r="I1491" t="s">
        <v>145</v>
      </c>
      <c r="J1491" t="s">
        <v>83</v>
      </c>
      <c r="K1491" t="s">
        <v>3857</v>
      </c>
      <c r="L1491" s="5">
        <v>6.7</v>
      </c>
      <c r="M1491" t="str" cm="1">
        <f t="array" ref="M1491">_xlfn.IFS(L1491&lt;=2,"Flop",L1491&lt;=5,"Average",L1491&lt;=7,"Hit",L1491&lt;=9,"Superhit",L1491&gt;9,"BlockBuster")</f>
        <v>Hit</v>
      </c>
      <c r="N1491" s="6">
        <v>137799</v>
      </c>
      <c r="O1491" s="6" t="str" cm="1">
        <f t="array" ref="O1491">_xlfn.IFS(N1491&lt;=100000,"Low",N1491&lt;=500000,"Median",N1491&lt;=1500000,"High",N1491&gt;1500000,"Very High")</f>
        <v>Median</v>
      </c>
      <c r="P1491">
        <v>19000000</v>
      </c>
      <c r="Q1491">
        <v>145166804</v>
      </c>
      <c r="R1491">
        <f t="shared" si="232"/>
        <v>126166804</v>
      </c>
      <c r="S1491" t="str">
        <f t="shared" si="233"/>
        <v>Profit</v>
      </c>
      <c r="T1491" s="1">
        <v>38596</v>
      </c>
      <c r="U1491" t="s">
        <v>3731</v>
      </c>
      <c r="V1491" s="14">
        <v>38596</v>
      </c>
      <c r="W1491" t="str">
        <f t="shared" si="234"/>
        <v>September</v>
      </c>
      <c r="X1491" s="4" t="str">
        <f t="shared" si="235"/>
        <v>2005</v>
      </c>
      <c r="Y1491" s="6">
        <f t="shared" si="236"/>
        <v>2005</v>
      </c>
      <c r="Z1491" s="4" t="str">
        <f t="shared" si="237"/>
        <v>1</v>
      </c>
      <c r="AA1491" s="6">
        <f t="shared" si="238"/>
        <v>1</v>
      </c>
      <c r="AB1491" t="str">
        <f t="shared" si="239"/>
        <v>Thursday</v>
      </c>
    </row>
    <row r="1492" spans="1:28" x14ac:dyDescent="0.25">
      <c r="A1492" s="3" t="s">
        <v>3732</v>
      </c>
      <c r="B1492" t="s">
        <v>3733</v>
      </c>
      <c r="C1492" s="3" t="s">
        <v>3733</v>
      </c>
      <c r="D1492" s="6">
        <v>0</v>
      </c>
      <c r="E1492" s="6">
        <v>137</v>
      </c>
      <c r="F1492" s="6">
        <f t="shared" si="230"/>
        <v>2</v>
      </c>
      <c r="G1492" s="6">
        <f t="shared" si="231"/>
        <v>17</v>
      </c>
      <c r="H1492" s="6" t="str" cm="1">
        <f t="array" ref="H1492">_xlfn.IFS(E1492&lt;=80,"Series",E1492&lt;=120,"TV Movie",E1492&gt;120,"Long Movie")</f>
        <v>Long Movie</v>
      </c>
      <c r="I1492" t="s">
        <v>145</v>
      </c>
      <c r="J1492" t="s">
        <v>8157</v>
      </c>
      <c r="K1492" t="s">
        <v>5802</v>
      </c>
      <c r="L1492" s="5">
        <v>7.5</v>
      </c>
      <c r="M1492" t="str" cm="1">
        <f t="array" ref="M1492">_xlfn.IFS(L1492&lt;=2,"Flop",L1492&lt;=5,"Average",L1492&lt;=7,"Hit",L1492&lt;=9,"Superhit",L1492&gt;9,"BlockBuster")</f>
        <v>Superhit</v>
      </c>
      <c r="N1492" s="6">
        <v>115274</v>
      </c>
      <c r="O1492" s="6" t="str" cm="1">
        <f t="array" ref="O1492">_xlfn.IFS(N1492&lt;=100000,"Low",N1492&lt;=500000,"Median",N1492&lt;=1500000,"High",N1492&gt;1500000,"Very High")</f>
        <v>Median</v>
      </c>
      <c r="P1492">
        <v>26000000</v>
      </c>
      <c r="Q1492">
        <v>14821658</v>
      </c>
      <c r="R1492">
        <f t="shared" si="232"/>
        <v>-11178342</v>
      </c>
      <c r="S1492" t="str">
        <f t="shared" si="233"/>
        <v>Loss</v>
      </c>
      <c r="T1492" s="1">
        <v>38961</v>
      </c>
      <c r="U1492" t="s">
        <v>3734</v>
      </c>
      <c r="V1492" s="14">
        <v>38961</v>
      </c>
      <c r="W1492" t="str">
        <f t="shared" si="234"/>
        <v>September</v>
      </c>
      <c r="X1492" s="4" t="str">
        <f t="shared" si="235"/>
        <v>2006</v>
      </c>
      <c r="Y1492" s="6">
        <f t="shared" si="236"/>
        <v>2006</v>
      </c>
      <c r="Z1492" s="4" t="str">
        <f t="shared" si="237"/>
        <v>1</v>
      </c>
      <c r="AA1492" s="6">
        <f t="shared" si="238"/>
        <v>1</v>
      </c>
      <c r="AB1492" t="str">
        <f t="shared" si="239"/>
        <v>Friday</v>
      </c>
    </row>
    <row r="1493" spans="1:28" x14ac:dyDescent="0.25">
      <c r="A1493" s="3" t="s">
        <v>3735</v>
      </c>
      <c r="B1493" t="s">
        <v>3736</v>
      </c>
      <c r="C1493" s="3" t="s">
        <v>3736</v>
      </c>
      <c r="D1493" s="6">
        <v>0</v>
      </c>
      <c r="E1493" s="6">
        <v>122</v>
      </c>
      <c r="F1493" s="6">
        <f t="shared" si="230"/>
        <v>2</v>
      </c>
      <c r="G1493" s="6">
        <f t="shared" si="231"/>
        <v>2</v>
      </c>
      <c r="H1493" s="6" t="str" cm="1">
        <f t="array" ref="H1493">_xlfn.IFS(E1493&lt;=80,"Series",E1493&lt;=120,"TV Movie",E1493&gt;120,"Long Movie")</f>
        <v>Long Movie</v>
      </c>
      <c r="I1493" t="s">
        <v>5529</v>
      </c>
      <c r="J1493" t="s">
        <v>8162</v>
      </c>
      <c r="K1493" t="s">
        <v>145</v>
      </c>
      <c r="L1493" s="5">
        <v>7.3</v>
      </c>
      <c r="M1493" t="str" cm="1">
        <f t="array" ref="M1493">_xlfn.IFS(L1493&lt;=2,"Flop",L1493&lt;=5,"Average",L1493&lt;=7,"Hit",L1493&lt;=9,"Superhit",L1493&gt;9,"BlockBuster")</f>
        <v>Superhit</v>
      </c>
      <c r="N1493" s="6">
        <v>102644</v>
      </c>
      <c r="O1493" s="6" t="str" cm="1">
        <f t="array" ref="O1493">_xlfn.IFS(N1493&lt;=100000,"Low",N1493&lt;=500000,"Median",N1493&lt;=1500000,"High",N1493&gt;1500000,"Very High")</f>
        <v>Median</v>
      </c>
      <c r="P1493">
        <v>15000000</v>
      </c>
      <c r="Q1493">
        <v>9380029</v>
      </c>
      <c r="R1493">
        <f t="shared" si="232"/>
        <v>-5619971</v>
      </c>
      <c r="S1493" t="str">
        <f t="shared" si="233"/>
        <v>Loss</v>
      </c>
      <c r="T1493" s="1">
        <v>38723</v>
      </c>
      <c r="U1493" t="s">
        <v>3737</v>
      </c>
      <c r="V1493" s="14">
        <v>38723</v>
      </c>
      <c r="W1493" t="str">
        <f t="shared" si="234"/>
        <v>January</v>
      </c>
      <c r="X1493" s="4" t="str">
        <f t="shared" si="235"/>
        <v>2006</v>
      </c>
      <c r="Y1493" s="6">
        <f t="shared" si="236"/>
        <v>2006</v>
      </c>
      <c r="Z1493" s="4" t="str">
        <f t="shared" si="237"/>
        <v>6</v>
      </c>
      <c r="AA1493" s="6">
        <f t="shared" si="238"/>
        <v>6</v>
      </c>
      <c r="AB1493" t="str">
        <f t="shared" si="239"/>
        <v>Friday</v>
      </c>
    </row>
    <row r="1494" spans="1:28" x14ac:dyDescent="0.25">
      <c r="A1494" s="3" t="s">
        <v>3738</v>
      </c>
      <c r="B1494" t="s">
        <v>3739</v>
      </c>
      <c r="C1494" s="3" t="s">
        <v>3740</v>
      </c>
      <c r="D1494" s="6">
        <v>0</v>
      </c>
      <c r="E1494" s="6">
        <v>137</v>
      </c>
      <c r="F1494" s="6">
        <f t="shared" si="230"/>
        <v>2</v>
      </c>
      <c r="G1494" s="6">
        <f t="shared" si="231"/>
        <v>17</v>
      </c>
      <c r="H1494" s="6" t="str" cm="1">
        <f t="array" ref="H1494">_xlfn.IFS(E1494&lt;=80,"Series",E1494&lt;=120,"TV Movie",E1494&gt;120,"Long Movie")</f>
        <v>Long Movie</v>
      </c>
      <c r="I1494" t="s">
        <v>145</v>
      </c>
      <c r="J1494" t="s">
        <v>8166</v>
      </c>
      <c r="K1494" t="s">
        <v>3857</v>
      </c>
      <c r="L1494" s="5">
        <v>8.4</v>
      </c>
      <c r="M1494" t="str" cm="1">
        <f t="array" ref="M1494">_xlfn.IFS(L1494&lt;=2,"Flop",L1494&lt;=5,"Average",L1494&lt;=7,"Hit",L1494&lt;=9,"Superhit",L1494&gt;9,"BlockBuster")</f>
        <v>Superhit</v>
      </c>
      <c r="N1494" s="6">
        <v>403233</v>
      </c>
      <c r="O1494" s="6" t="str" cm="1">
        <f t="array" ref="O1494">_xlfn.IFS(N1494&lt;=100000,"Low",N1494&lt;=500000,"Median",N1494&lt;=1500000,"High",N1494&gt;1500000,"Very High")</f>
        <v>Median</v>
      </c>
      <c r="P1494">
        <v>2000000</v>
      </c>
      <c r="Q1494">
        <v>77356942</v>
      </c>
      <c r="R1494">
        <f t="shared" si="232"/>
        <v>75356942</v>
      </c>
      <c r="S1494" t="str">
        <f t="shared" si="233"/>
        <v>Profit</v>
      </c>
      <c r="T1494" s="1">
        <v>38791</v>
      </c>
      <c r="U1494" t="s">
        <v>3741</v>
      </c>
      <c r="V1494" s="14">
        <v>38791</v>
      </c>
      <c r="W1494" t="str">
        <f t="shared" si="234"/>
        <v>March</v>
      </c>
      <c r="X1494" s="4" t="str">
        <f t="shared" si="235"/>
        <v>2006</v>
      </c>
      <c r="Y1494" s="6">
        <f t="shared" si="236"/>
        <v>2006</v>
      </c>
      <c r="Z1494" s="4" t="str">
        <f t="shared" si="237"/>
        <v>15</v>
      </c>
      <c r="AA1494" s="6">
        <f t="shared" si="238"/>
        <v>15</v>
      </c>
      <c r="AB1494" t="str">
        <f t="shared" si="239"/>
        <v>Wednesday</v>
      </c>
    </row>
    <row r="1495" spans="1:28" x14ac:dyDescent="0.25">
      <c r="A1495" s="3" t="s">
        <v>3742</v>
      </c>
      <c r="B1495" t="s">
        <v>3743</v>
      </c>
      <c r="C1495" s="3" t="s">
        <v>3743</v>
      </c>
      <c r="D1495" s="6">
        <v>0</v>
      </c>
      <c r="E1495" s="6">
        <v>132</v>
      </c>
      <c r="F1495" s="6">
        <f t="shared" si="230"/>
        <v>2</v>
      </c>
      <c r="G1495" s="6">
        <f t="shared" si="231"/>
        <v>12</v>
      </c>
      <c r="H1495" s="6" t="str" cm="1">
        <f t="array" ref="H1495">_xlfn.IFS(E1495&lt;=80,"Series",E1495&lt;=120,"TV Movie",E1495&gt;120,"Long Movie")</f>
        <v>Long Movie</v>
      </c>
      <c r="I1495" t="s">
        <v>145</v>
      </c>
      <c r="J1495" t="s">
        <v>8168</v>
      </c>
      <c r="K1495" t="s">
        <v>5802</v>
      </c>
      <c r="L1495" s="5">
        <v>8.1</v>
      </c>
      <c r="M1495" t="str" cm="1">
        <f t="array" ref="M1495">_xlfn.IFS(L1495&lt;=2,"Flop",L1495&lt;=5,"Average",L1495&lt;=7,"Hit",L1495&lt;=9,"Superhit",L1495&gt;9,"BlockBuster")</f>
        <v>Superhit</v>
      </c>
      <c r="N1495" s="6">
        <v>710317</v>
      </c>
      <c r="O1495" s="6" t="str" cm="1">
        <f t="array" ref="O1495">_xlfn.IFS(N1495&lt;=100000,"Low",N1495&lt;=500000,"Median",N1495&lt;=1500000,"High",N1495&gt;1500000,"Very High")</f>
        <v>High</v>
      </c>
      <c r="P1495">
        <v>30000000</v>
      </c>
      <c r="Q1495">
        <v>216763646</v>
      </c>
      <c r="R1495">
        <f t="shared" si="232"/>
        <v>186763646</v>
      </c>
      <c r="S1495" t="str">
        <f t="shared" si="233"/>
        <v>Profit</v>
      </c>
      <c r="T1495" s="1">
        <v>38326</v>
      </c>
      <c r="U1495" t="s">
        <v>69</v>
      </c>
      <c r="V1495" s="14">
        <v>38326</v>
      </c>
      <c r="W1495" t="str">
        <f t="shared" si="234"/>
        <v>December</v>
      </c>
      <c r="X1495" s="4" t="str">
        <f t="shared" si="235"/>
        <v>2004</v>
      </c>
      <c r="Y1495" s="6">
        <f t="shared" si="236"/>
        <v>2004</v>
      </c>
      <c r="Z1495" s="4" t="str">
        <f t="shared" si="237"/>
        <v>5</v>
      </c>
      <c r="AA1495" s="6">
        <f t="shared" si="238"/>
        <v>5</v>
      </c>
      <c r="AB1495" t="str">
        <f t="shared" si="239"/>
        <v>Sunday</v>
      </c>
    </row>
    <row r="1496" spans="1:28" x14ac:dyDescent="0.25">
      <c r="A1496" s="3" t="s">
        <v>3744</v>
      </c>
      <c r="B1496" t="s">
        <v>3745</v>
      </c>
      <c r="C1496" s="3" t="s">
        <v>3745</v>
      </c>
      <c r="D1496" s="6">
        <v>0</v>
      </c>
      <c r="E1496" s="6">
        <v>100</v>
      </c>
      <c r="F1496" s="6">
        <f t="shared" si="230"/>
        <v>1</v>
      </c>
      <c r="G1496" s="6">
        <f t="shared" si="231"/>
        <v>40</v>
      </c>
      <c r="H1496" s="6" t="str" cm="1">
        <f t="array" ref="H1496">_xlfn.IFS(E1496&lt;=80,"Series",E1496&lt;=120,"TV Movie",E1496&gt;120,"Long Movie")</f>
        <v>TV Movie</v>
      </c>
      <c r="I1496" t="s">
        <v>8159</v>
      </c>
      <c r="J1496" t="s">
        <v>132</v>
      </c>
      <c r="K1496" t="s">
        <v>8162</v>
      </c>
      <c r="L1496" s="5">
        <v>7</v>
      </c>
      <c r="M1496" t="str" cm="1">
        <f t="array" ref="M1496">_xlfn.IFS(L1496&lt;=2,"Flop",L1496&lt;=5,"Average",L1496&lt;=7,"Hit",L1496&lt;=9,"Superhit",L1496&gt;9,"BlockBuster")</f>
        <v>Hit</v>
      </c>
      <c r="N1496" s="6">
        <v>115874</v>
      </c>
      <c r="O1496" s="6" t="str" cm="1">
        <f t="array" ref="O1496">_xlfn.IFS(N1496&lt;=100000,"Low",N1496&lt;=500000,"Median",N1496&lt;=1500000,"High",N1496&gt;1500000,"Very High")</f>
        <v>Median</v>
      </c>
      <c r="P1496">
        <v>8700000</v>
      </c>
      <c r="Q1496">
        <v>7659918</v>
      </c>
      <c r="R1496">
        <f t="shared" si="232"/>
        <v>-1040082</v>
      </c>
      <c r="S1496" t="str">
        <f t="shared" si="233"/>
        <v>Loss</v>
      </c>
      <c r="T1496" s="1">
        <v>38862</v>
      </c>
      <c r="U1496" t="s">
        <v>1193</v>
      </c>
      <c r="V1496" s="14">
        <v>38862</v>
      </c>
      <c r="W1496" t="str">
        <f t="shared" si="234"/>
        <v>May</v>
      </c>
      <c r="X1496" s="4" t="str">
        <f t="shared" si="235"/>
        <v>2006</v>
      </c>
      <c r="Y1496" s="6">
        <f t="shared" si="236"/>
        <v>2006</v>
      </c>
      <c r="Z1496" s="4" t="str">
        <f t="shared" si="237"/>
        <v>25</v>
      </c>
      <c r="AA1496" s="6">
        <f t="shared" si="238"/>
        <v>25</v>
      </c>
      <c r="AB1496" t="str">
        <f t="shared" si="239"/>
        <v>Thursday</v>
      </c>
    </row>
    <row r="1497" spans="1:28" x14ac:dyDescent="0.25">
      <c r="A1497" s="3" t="s">
        <v>3746</v>
      </c>
      <c r="B1497" t="s">
        <v>3747</v>
      </c>
      <c r="C1497" s="3" t="s">
        <v>3747</v>
      </c>
      <c r="D1497" s="6">
        <v>0</v>
      </c>
      <c r="E1497" s="6">
        <v>100</v>
      </c>
      <c r="F1497" s="6">
        <f t="shared" si="230"/>
        <v>1</v>
      </c>
      <c r="G1497" s="6">
        <f t="shared" si="231"/>
        <v>40</v>
      </c>
      <c r="H1497" s="6" t="str" cm="1">
        <f t="array" ref="H1497">_xlfn.IFS(E1497&lt;=80,"Series",E1497&lt;=120,"TV Movie",E1497&gt;120,"Long Movie")</f>
        <v>TV Movie</v>
      </c>
      <c r="I1497" t="s">
        <v>5529</v>
      </c>
      <c r="J1497" t="s">
        <v>132</v>
      </c>
      <c r="K1497" t="s">
        <v>8163</v>
      </c>
      <c r="L1497" s="5">
        <v>6.3</v>
      </c>
      <c r="M1497" t="str" cm="1">
        <f t="array" ref="M1497">_xlfn.IFS(L1497&lt;=2,"Flop",L1497&lt;=5,"Average",L1497&lt;=7,"Hit",L1497&lt;=9,"Superhit",L1497&gt;9,"BlockBuster")</f>
        <v>Hit</v>
      </c>
      <c r="N1497" s="6">
        <v>92806</v>
      </c>
      <c r="O1497" s="6" t="str" cm="1">
        <f t="array" ref="O1497">_xlfn.IFS(N1497&lt;=100000,"Low",N1497&lt;=500000,"Median",N1497&lt;=1500000,"High",N1497&gt;1500000,"Very High")</f>
        <v>Low</v>
      </c>
      <c r="P1497">
        <v>35000000</v>
      </c>
      <c r="Q1497">
        <v>86369815</v>
      </c>
      <c r="R1497">
        <f t="shared" si="232"/>
        <v>51369815</v>
      </c>
      <c r="S1497" t="str">
        <f t="shared" si="233"/>
        <v>Profit</v>
      </c>
      <c r="T1497" s="1">
        <v>38557</v>
      </c>
      <c r="U1497" t="s">
        <v>2449</v>
      </c>
      <c r="V1497" s="14">
        <v>38557</v>
      </c>
      <c r="W1497" t="str">
        <f t="shared" si="234"/>
        <v>July</v>
      </c>
      <c r="X1497" s="4" t="str">
        <f t="shared" si="235"/>
        <v>2005</v>
      </c>
      <c r="Y1497" s="6">
        <f t="shared" si="236"/>
        <v>2005</v>
      </c>
      <c r="Z1497" s="4" t="str">
        <f t="shared" si="237"/>
        <v>24</v>
      </c>
      <c r="AA1497" s="6">
        <f t="shared" si="238"/>
        <v>24</v>
      </c>
      <c r="AB1497" t="str">
        <f t="shared" si="239"/>
        <v>Sunday</v>
      </c>
    </row>
    <row r="1498" spans="1:28" x14ac:dyDescent="0.25">
      <c r="A1498" s="3" t="s">
        <v>3748</v>
      </c>
      <c r="B1498" t="s">
        <v>3749</v>
      </c>
      <c r="C1498" s="3" t="s">
        <v>3750</v>
      </c>
      <c r="D1498" s="6">
        <v>0</v>
      </c>
      <c r="E1498" s="6">
        <v>116</v>
      </c>
      <c r="F1498" s="6">
        <f t="shared" si="230"/>
        <v>1</v>
      </c>
      <c r="G1498" s="6">
        <f t="shared" si="231"/>
        <v>56</v>
      </c>
      <c r="H1498" s="6" t="str" cm="1">
        <f t="array" ref="H1498">_xlfn.IFS(E1498&lt;=80,"Series",E1498&lt;=120,"TV Movie",E1498&gt;120,"Long Movie")</f>
        <v>TV Movie</v>
      </c>
      <c r="I1498" t="s">
        <v>132</v>
      </c>
      <c r="J1498" t="s">
        <v>8157</v>
      </c>
      <c r="K1498" t="s">
        <v>5802</v>
      </c>
      <c r="L1498" s="5">
        <v>7.1</v>
      </c>
      <c r="M1498" t="str" cm="1">
        <f t="array" ref="M1498">_xlfn.IFS(L1498&lt;=2,"Flop",L1498&lt;=5,"Average",L1498&lt;=7,"Hit",L1498&lt;=9,"Superhit",L1498&gt;9,"BlockBuster")</f>
        <v>Superhit</v>
      </c>
      <c r="N1498" s="6">
        <v>457589</v>
      </c>
      <c r="O1498" s="6" t="str" cm="1">
        <f t="array" ref="O1498">_xlfn.IFS(N1498&lt;=100000,"Low",N1498&lt;=500000,"Median",N1498&lt;=1500000,"High",N1498&gt;1500000,"Very High")</f>
        <v>Median</v>
      </c>
      <c r="P1498">
        <v>26000000</v>
      </c>
      <c r="Q1498">
        <v>177378645</v>
      </c>
      <c r="R1498">
        <f t="shared" si="232"/>
        <v>151378645</v>
      </c>
      <c r="S1498" t="str">
        <f t="shared" si="233"/>
        <v>Profit</v>
      </c>
      <c r="T1498" s="1">
        <v>38575</v>
      </c>
      <c r="U1498" t="s">
        <v>3751</v>
      </c>
      <c r="V1498" s="14">
        <v>38575</v>
      </c>
      <c r="W1498" t="str">
        <f t="shared" si="234"/>
        <v>August</v>
      </c>
      <c r="X1498" s="4" t="str">
        <f t="shared" si="235"/>
        <v>2005</v>
      </c>
      <c r="Y1498" s="6">
        <f t="shared" si="236"/>
        <v>2005</v>
      </c>
      <c r="Z1498" s="4" t="str">
        <f t="shared" si="237"/>
        <v>11</v>
      </c>
      <c r="AA1498" s="6">
        <f t="shared" si="238"/>
        <v>11</v>
      </c>
      <c r="AB1498" t="str">
        <f t="shared" si="239"/>
        <v>Thursday</v>
      </c>
    </row>
    <row r="1499" spans="1:28" x14ac:dyDescent="0.25">
      <c r="A1499" s="3" t="s">
        <v>3752</v>
      </c>
      <c r="B1499" t="s">
        <v>3753</v>
      </c>
      <c r="C1499" s="3" t="s">
        <v>3753</v>
      </c>
      <c r="D1499" s="6">
        <v>0</v>
      </c>
      <c r="E1499" s="6">
        <v>101</v>
      </c>
      <c r="F1499" s="6">
        <f t="shared" si="230"/>
        <v>1</v>
      </c>
      <c r="G1499" s="6">
        <f t="shared" si="231"/>
        <v>41</v>
      </c>
      <c r="H1499" s="6" t="str" cm="1">
        <f t="array" ref="H1499">_xlfn.IFS(E1499&lt;=80,"Series",E1499&lt;=120,"TV Movie",E1499&gt;120,"Long Movie")</f>
        <v>TV Movie</v>
      </c>
      <c r="I1499" t="s">
        <v>5529</v>
      </c>
      <c r="J1499" t="s">
        <v>8158</v>
      </c>
      <c r="K1499" t="s">
        <v>132</v>
      </c>
      <c r="L1499" s="5">
        <v>6.2</v>
      </c>
      <c r="M1499" t="str" cm="1">
        <f t="array" ref="M1499">_xlfn.IFS(L1499&lt;=2,"Flop",L1499&lt;=5,"Average",L1499&lt;=7,"Hit",L1499&lt;=9,"Superhit",L1499&gt;9,"BlockBuster")</f>
        <v>Hit</v>
      </c>
      <c r="N1499" s="6">
        <v>112435</v>
      </c>
      <c r="O1499" s="6" t="str" cm="1">
        <f t="array" ref="O1499">_xlfn.IFS(N1499&lt;=100000,"Low",N1499&lt;=500000,"Median",N1499&lt;=1500000,"High",N1499&gt;1500000,"Very High")</f>
        <v>Median</v>
      </c>
      <c r="P1499">
        <v>65000000</v>
      </c>
      <c r="Q1499">
        <v>65079104</v>
      </c>
      <c r="R1499">
        <f t="shared" si="232"/>
        <v>79104</v>
      </c>
      <c r="S1499" t="str">
        <f t="shared" si="233"/>
        <v>Profit</v>
      </c>
      <c r="T1499" s="1">
        <v>38513</v>
      </c>
      <c r="U1499" t="s">
        <v>3083</v>
      </c>
      <c r="V1499" s="14">
        <v>38513</v>
      </c>
      <c r="W1499" t="str">
        <f t="shared" si="234"/>
        <v>June</v>
      </c>
      <c r="X1499" s="4" t="str">
        <f t="shared" si="235"/>
        <v>2005</v>
      </c>
      <c r="Y1499" s="6">
        <f t="shared" si="236"/>
        <v>2005</v>
      </c>
      <c r="Z1499" s="4" t="str">
        <f t="shared" si="237"/>
        <v>10</v>
      </c>
      <c r="AA1499" s="6">
        <f t="shared" si="238"/>
        <v>10</v>
      </c>
      <c r="AB1499" t="str">
        <f t="shared" si="239"/>
        <v>Friday</v>
      </c>
    </row>
    <row r="1500" spans="1:28" x14ac:dyDescent="0.25">
      <c r="A1500" s="3" t="s">
        <v>3754</v>
      </c>
      <c r="B1500" t="s">
        <v>3755</v>
      </c>
      <c r="C1500" s="3" t="s">
        <v>3755</v>
      </c>
      <c r="D1500" s="6">
        <v>0</v>
      </c>
      <c r="E1500" s="6">
        <v>98</v>
      </c>
      <c r="F1500" s="6">
        <f t="shared" si="230"/>
        <v>1</v>
      </c>
      <c r="G1500" s="6">
        <f t="shared" si="231"/>
        <v>38</v>
      </c>
      <c r="H1500" s="6" t="str" cm="1">
        <f t="array" ref="H1500">_xlfn.IFS(E1500&lt;=80,"Series",E1500&lt;=120,"TV Movie",E1500&gt;120,"Long Movie")</f>
        <v>TV Movie</v>
      </c>
      <c r="I1500" t="s">
        <v>83</v>
      </c>
      <c r="J1500" t="s">
        <v>8166</v>
      </c>
      <c r="K1500" t="s">
        <v>5802</v>
      </c>
      <c r="L1500" s="5">
        <v>5.4</v>
      </c>
      <c r="M1500" t="str" cm="1">
        <f t="array" ref="M1500">_xlfn.IFS(L1500&lt;=2,"Flop",L1500&lt;=5,"Average",L1500&lt;=7,"Hit",L1500&lt;=9,"Superhit",L1500&gt;9,"BlockBuster")</f>
        <v>Hit</v>
      </c>
      <c r="N1500" s="6">
        <v>55612</v>
      </c>
      <c r="O1500" s="6" t="str" cm="1">
        <f t="array" ref="O1500">_xlfn.IFS(N1500&lt;=100000,"Low",N1500&lt;=500000,"Median",N1500&lt;=1500000,"High",N1500&gt;1500000,"Very High")</f>
        <v>Low</v>
      </c>
      <c r="P1500">
        <v>12000000</v>
      </c>
      <c r="Q1500">
        <v>58010320</v>
      </c>
      <c r="R1500">
        <f t="shared" si="232"/>
        <v>46010320</v>
      </c>
      <c r="S1500" t="str">
        <f t="shared" si="233"/>
        <v>Profit</v>
      </c>
      <c r="T1500" s="1">
        <v>39478</v>
      </c>
      <c r="U1500" t="s">
        <v>3756</v>
      </c>
      <c r="V1500" s="14">
        <v>39478</v>
      </c>
      <c r="W1500" t="str">
        <f t="shared" si="234"/>
        <v>January</v>
      </c>
      <c r="X1500" s="4" t="str">
        <f t="shared" si="235"/>
        <v>2008</v>
      </c>
      <c r="Y1500" s="6">
        <f t="shared" si="236"/>
        <v>2008</v>
      </c>
      <c r="Z1500" s="4" t="str">
        <f t="shared" si="237"/>
        <v>31</v>
      </c>
      <c r="AA1500" s="6">
        <f t="shared" si="238"/>
        <v>31</v>
      </c>
      <c r="AB1500" t="str">
        <f t="shared" si="239"/>
        <v>Thursday</v>
      </c>
    </row>
    <row r="1501" spans="1:28" x14ac:dyDescent="0.25">
      <c r="A1501" s="3" t="s">
        <v>3757</v>
      </c>
      <c r="B1501" t="s">
        <v>3758</v>
      </c>
      <c r="C1501" s="3" t="s">
        <v>3758</v>
      </c>
      <c r="D1501" s="6">
        <v>0</v>
      </c>
      <c r="E1501" s="6">
        <v>139</v>
      </c>
      <c r="F1501" s="6">
        <f t="shared" si="230"/>
        <v>2</v>
      </c>
      <c r="G1501" s="6">
        <f t="shared" si="231"/>
        <v>19</v>
      </c>
      <c r="H1501" s="6" t="str" cm="1">
        <f t="array" ref="H1501">_xlfn.IFS(E1501&lt;=80,"Series",E1501&lt;=120,"TV Movie",E1501&gt;120,"Long Movie")</f>
        <v>Long Movie</v>
      </c>
      <c r="I1501" t="s">
        <v>5529</v>
      </c>
      <c r="J1501" t="s">
        <v>8158</v>
      </c>
      <c r="K1501" t="s">
        <v>145</v>
      </c>
      <c r="L1501" s="5">
        <v>6.9</v>
      </c>
      <c r="M1501" t="str" cm="1">
        <f t="array" ref="M1501">_xlfn.IFS(L1501&lt;=2,"Flop",L1501&lt;=5,"Average",L1501&lt;=7,"Hit",L1501&lt;=9,"Superhit",L1501&gt;9,"BlockBuster")</f>
        <v>Hit</v>
      </c>
      <c r="N1501" s="6">
        <v>96741</v>
      </c>
      <c r="O1501" s="6" t="str" cm="1">
        <f t="array" ref="O1501">_xlfn.IFS(N1501&lt;=100000,"Low",N1501&lt;=500000,"Median",N1501&lt;=1500000,"High",N1501&gt;1500000,"Very High")</f>
        <v>Low</v>
      </c>
      <c r="P1501">
        <v>70000000</v>
      </c>
      <c r="Q1501">
        <v>94973540</v>
      </c>
      <c r="R1501">
        <f t="shared" si="232"/>
        <v>24973540</v>
      </c>
      <c r="S1501" t="str">
        <f t="shared" si="233"/>
        <v>Profit</v>
      </c>
      <c r="T1501" s="1">
        <v>38988</v>
      </c>
      <c r="U1501" t="s">
        <v>1157</v>
      </c>
      <c r="V1501" s="14">
        <v>38988</v>
      </c>
      <c r="W1501" t="str">
        <f t="shared" si="234"/>
        <v>September</v>
      </c>
      <c r="X1501" s="4" t="str">
        <f t="shared" si="235"/>
        <v>2006</v>
      </c>
      <c r="Y1501" s="6">
        <f t="shared" si="236"/>
        <v>2006</v>
      </c>
      <c r="Z1501" s="4" t="str">
        <f t="shared" si="237"/>
        <v>28</v>
      </c>
      <c r="AA1501" s="6">
        <f t="shared" si="238"/>
        <v>28</v>
      </c>
      <c r="AB1501" t="str">
        <f t="shared" si="239"/>
        <v>Thursday</v>
      </c>
    </row>
    <row r="1502" spans="1:28" x14ac:dyDescent="0.25">
      <c r="A1502" s="3" t="s">
        <v>3759</v>
      </c>
      <c r="B1502" t="s">
        <v>3760</v>
      </c>
      <c r="C1502" s="3" t="s">
        <v>3760</v>
      </c>
      <c r="D1502" s="6">
        <v>0</v>
      </c>
      <c r="E1502" s="6">
        <v>116</v>
      </c>
      <c r="F1502" s="6">
        <f t="shared" si="230"/>
        <v>1</v>
      </c>
      <c r="G1502" s="6">
        <f t="shared" si="231"/>
        <v>56</v>
      </c>
      <c r="H1502" s="6" t="str" cm="1">
        <f t="array" ref="H1502">_xlfn.IFS(E1502&lt;=80,"Series",E1502&lt;=120,"TV Movie",E1502&gt;120,"Long Movie")</f>
        <v>TV Movie</v>
      </c>
      <c r="I1502" t="s">
        <v>5529</v>
      </c>
      <c r="J1502" t="s">
        <v>8158</v>
      </c>
      <c r="K1502" t="s">
        <v>8161</v>
      </c>
      <c r="L1502" s="5">
        <v>6.5</v>
      </c>
      <c r="M1502" t="str" cm="1">
        <f t="array" ref="M1502">_xlfn.IFS(L1502&lt;=2,"Flop",L1502&lt;=5,"Average",L1502&lt;=7,"Hit",L1502&lt;=9,"Superhit",L1502&gt;9,"BlockBuster")</f>
        <v>Hit</v>
      </c>
      <c r="N1502" s="6">
        <v>467437</v>
      </c>
      <c r="O1502" s="6" t="str" cm="1">
        <f t="array" ref="O1502">_xlfn.IFS(N1502&lt;=100000,"Low",N1502&lt;=500000,"Median",N1502&lt;=1500000,"High",N1502&gt;1500000,"Very High")</f>
        <v>Median</v>
      </c>
      <c r="P1502">
        <v>132000000</v>
      </c>
      <c r="Q1502">
        <v>603873119</v>
      </c>
      <c r="R1502">
        <f t="shared" si="232"/>
        <v>471873119</v>
      </c>
      <c r="S1502" t="str">
        <f t="shared" si="233"/>
        <v>Profit</v>
      </c>
      <c r="T1502" s="1">
        <v>38516</v>
      </c>
      <c r="U1502" t="s">
        <v>139</v>
      </c>
      <c r="V1502" s="14">
        <v>38516</v>
      </c>
      <c r="W1502" t="str">
        <f t="shared" si="234"/>
        <v>June</v>
      </c>
      <c r="X1502" s="4" t="str">
        <f t="shared" si="235"/>
        <v>2005</v>
      </c>
      <c r="Y1502" s="6">
        <f t="shared" si="236"/>
        <v>2005</v>
      </c>
      <c r="Z1502" s="4" t="str">
        <f t="shared" si="237"/>
        <v>13</v>
      </c>
      <c r="AA1502" s="6">
        <f t="shared" si="238"/>
        <v>13</v>
      </c>
      <c r="AB1502" t="str">
        <f t="shared" si="239"/>
        <v>Monday</v>
      </c>
    </row>
    <row r="1503" spans="1:28" x14ac:dyDescent="0.25">
      <c r="A1503" s="3" t="s">
        <v>3761</v>
      </c>
      <c r="B1503" t="s">
        <v>3762</v>
      </c>
      <c r="C1503" s="3" t="s">
        <v>3762</v>
      </c>
      <c r="D1503" s="6">
        <v>0</v>
      </c>
      <c r="E1503" s="6">
        <v>151</v>
      </c>
      <c r="F1503" s="6">
        <f t="shared" si="230"/>
        <v>2</v>
      </c>
      <c r="G1503" s="6">
        <f t="shared" si="231"/>
        <v>31</v>
      </c>
      <c r="H1503" s="6" t="str" cm="1">
        <f t="array" ref="H1503">_xlfn.IFS(E1503&lt;=80,"Series",E1503&lt;=120,"TV Movie",E1503&gt;120,"Long Movie")</f>
        <v>Long Movie</v>
      </c>
      <c r="I1503" t="s">
        <v>8162</v>
      </c>
      <c r="J1503" t="s">
        <v>145</v>
      </c>
      <c r="K1503" t="s">
        <v>3857</v>
      </c>
      <c r="L1503" s="5">
        <v>8.5</v>
      </c>
      <c r="M1503" t="str" cm="1">
        <f t="array" ref="M1503">_xlfn.IFS(L1503&lt;=2,"Flop",L1503&lt;=5,"Average",L1503&lt;=7,"Hit",L1503&lt;=9,"Superhit",L1503&gt;9,"BlockBuster")</f>
        <v>Superhit</v>
      </c>
      <c r="N1503" s="6">
        <v>1389086</v>
      </c>
      <c r="O1503" s="6" t="str" cm="1">
        <f t="array" ref="O1503">_xlfn.IFS(N1503&lt;=100000,"Low",N1503&lt;=500000,"Median",N1503&lt;=1500000,"High",N1503&gt;1500000,"Very High")</f>
        <v>High</v>
      </c>
      <c r="P1503">
        <v>90000000</v>
      </c>
      <c r="Q1503">
        <v>291480452</v>
      </c>
      <c r="R1503">
        <f t="shared" si="232"/>
        <v>201480452</v>
      </c>
      <c r="S1503" t="str">
        <f t="shared" si="233"/>
        <v>Profit</v>
      </c>
      <c r="T1503" s="1">
        <v>38986</v>
      </c>
      <c r="U1503" t="s">
        <v>88</v>
      </c>
      <c r="V1503" s="14">
        <v>38986</v>
      </c>
      <c r="W1503" t="str">
        <f t="shared" si="234"/>
        <v>September</v>
      </c>
      <c r="X1503" s="4" t="str">
        <f t="shared" si="235"/>
        <v>2006</v>
      </c>
      <c r="Y1503" s="6">
        <f t="shared" si="236"/>
        <v>2006</v>
      </c>
      <c r="Z1503" s="4" t="str">
        <f t="shared" si="237"/>
        <v>26</v>
      </c>
      <c r="AA1503" s="6">
        <f t="shared" si="238"/>
        <v>26</v>
      </c>
      <c r="AB1503" t="str">
        <f t="shared" si="239"/>
        <v>Tuesday</v>
      </c>
    </row>
    <row r="1504" spans="1:28" x14ac:dyDescent="0.25">
      <c r="A1504" s="3" t="s">
        <v>3763</v>
      </c>
      <c r="B1504" t="s">
        <v>3764</v>
      </c>
      <c r="C1504" s="3" t="s">
        <v>3764</v>
      </c>
      <c r="D1504" s="6">
        <v>0</v>
      </c>
      <c r="E1504" s="6">
        <v>116</v>
      </c>
      <c r="F1504" s="6">
        <f t="shared" si="230"/>
        <v>1</v>
      </c>
      <c r="G1504" s="6">
        <f t="shared" si="231"/>
        <v>56</v>
      </c>
      <c r="H1504" s="6" t="str" cm="1">
        <f t="array" ref="H1504">_xlfn.IFS(E1504&lt;=80,"Series",E1504&lt;=120,"TV Movie",E1504&gt;120,"Long Movie")</f>
        <v>TV Movie</v>
      </c>
      <c r="I1504" t="s">
        <v>145</v>
      </c>
      <c r="J1504" t="s">
        <v>83</v>
      </c>
      <c r="K1504" t="s">
        <v>8164</v>
      </c>
      <c r="L1504" s="5">
        <v>7.3</v>
      </c>
      <c r="M1504" t="str" cm="1">
        <f t="array" ref="M1504">_xlfn.IFS(L1504&lt;=2,"Flop",L1504&lt;=5,"Average",L1504&lt;=7,"Hit",L1504&lt;=9,"Superhit",L1504&gt;9,"BlockBuster")</f>
        <v>Superhit</v>
      </c>
      <c r="N1504" s="6">
        <v>381783</v>
      </c>
      <c r="O1504" s="6" t="str" cm="1">
        <f t="array" ref="O1504">_xlfn.IFS(N1504&lt;=100000,"Low",N1504&lt;=500000,"Median",N1504&lt;=1500000,"High",N1504&gt;1500000,"Very High")</f>
        <v>Median</v>
      </c>
      <c r="P1504">
        <v>50000000</v>
      </c>
      <c r="Q1504">
        <v>153383627</v>
      </c>
      <c r="R1504">
        <f t="shared" si="232"/>
        <v>103383627</v>
      </c>
      <c r="S1504" t="str">
        <f t="shared" si="233"/>
        <v>Profit</v>
      </c>
      <c r="T1504" s="1">
        <v>39419</v>
      </c>
      <c r="U1504" t="s">
        <v>575</v>
      </c>
      <c r="V1504" s="14">
        <v>39419</v>
      </c>
      <c r="W1504" t="str">
        <f t="shared" si="234"/>
        <v>December</v>
      </c>
      <c r="X1504" s="4" t="str">
        <f t="shared" si="235"/>
        <v>2007</v>
      </c>
      <c r="Y1504" s="6">
        <f t="shared" si="236"/>
        <v>2007</v>
      </c>
      <c r="Z1504" s="4" t="str">
        <f t="shared" si="237"/>
        <v>3</v>
      </c>
      <c r="AA1504" s="6">
        <f t="shared" si="238"/>
        <v>3</v>
      </c>
      <c r="AB1504" t="str">
        <f t="shared" si="239"/>
        <v>Monday</v>
      </c>
    </row>
    <row r="1505" spans="1:28" x14ac:dyDescent="0.25">
      <c r="A1505" s="3" t="s">
        <v>3765</v>
      </c>
      <c r="B1505" t="s">
        <v>3766</v>
      </c>
      <c r="C1505" s="3" t="s">
        <v>3766</v>
      </c>
      <c r="D1505" s="6">
        <v>0</v>
      </c>
      <c r="E1505" s="6">
        <v>164</v>
      </c>
      <c r="F1505" s="6">
        <f t="shared" si="230"/>
        <v>2</v>
      </c>
      <c r="G1505" s="6">
        <f t="shared" si="231"/>
        <v>44</v>
      </c>
      <c r="H1505" s="6" t="str" cm="1">
        <f t="array" ref="H1505">_xlfn.IFS(E1505&lt;=80,"Series",E1505&lt;=120,"TV Movie",E1505&gt;120,"Long Movie")</f>
        <v>Long Movie</v>
      </c>
      <c r="I1505" t="s">
        <v>5529</v>
      </c>
      <c r="J1505" t="s">
        <v>145</v>
      </c>
      <c r="K1505" t="s">
        <v>8167</v>
      </c>
      <c r="L1505" s="5">
        <v>7.5</v>
      </c>
      <c r="M1505" t="str" cm="1">
        <f t="array" ref="M1505">_xlfn.IFS(L1505&lt;=2,"Flop",L1505&lt;=5,"Average",L1505&lt;=7,"Hit",L1505&lt;=9,"Superhit",L1505&gt;9,"BlockBuster")</f>
        <v>Superhit</v>
      </c>
      <c r="N1505" s="6">
        <v>235153</v>
      </c>
      <c r="O1505" s="6" t="str" cm="1">
        <f t="array" ref="O1505">_xlfn.IFS(N1505&lt;=100000,"Low",N1505&lt;=500000,"Median",N1505&lt;=1500000,"High",N1505&gt;1500000,"Very High")</f>
        <v>Median</v>
      </c>
      <c r="P1505">
        <v>70000000</v>
      </c>
      <c r="Q1505">
        <v>130982129</v>
      </c>
      <c r="R1505">
        <f t="shared" si="232"/>
        <v>60982129</v>
      </c>
      <c r="S1505" t="str">
        <f t="shared" si="233"/>
        <v>Profit</v>
      </c>
      <c r="T1505" s="1">
        <v>38709</v>
      </c>
      <c r="U1505" t="s">
        <v>139</v>
      </c>
      <c r="V1505" s="14">
        <v>38709</v>
      </c>
      <c r="W1505" t="str">
        <f t="shared" si="234"/>
        <v>December</v>
      </c>
      <c r="X1505" s="4" t="str">
        <f t="shared" si="235"/>
        <v>2005</v>
      </c>
      <c r="Y1505" s="6">
        <f t="shared" si="236"/>
        <v>2005</v>
      </c>
      <c r="Z1505" s="4" t="str">
        <f t="shared" si="237"/>
        <v>23</v>
      </c>
      <c r="AA1505" s="6">
        <f t="shared" si="238"/>
        <v>23</v>
      </c>
      <c r="AB1505" t="str">
        <f t="shared" si="239"/>
        <v>Friday</v>
      </c>
    </row>
    <row r="1506" spans="1:28" x14ac:dyDescent="0.25">
      <c r="A1506" s="3" t="s">
        <v>3767</v>
      </c>
      <c r="B1506" t="s">
        <v>3768</v>
      </c>
      <c r="C1506" s="3" t="s">
        <v>3768</v>
      </c>
      <c r="D1506" s="6">
        <v>0</v>
      </c>
      <c r="E1506" s="6">
        <v>105</v>
      </c>
      <c r="F1506" s="6">
        <f t="shared" si="230"/>
        <v>1</v>
      </c>
      <c r="G1506" s="6">
        <f t="shared" si="231"/>
        <v>45</v>
      </c>
      <c r="H1506" s="6" t="str" cm="1">
        <f t="array" ref="H1506">_xlfn.IFS(E1506&lt;=80,"Series",E1506&lt;=120,"TV Movie",E1506&gt;120,"Long Movie")</f>
        <v>TV Movie</v>
      </c>
      <c r="I1506" t="s">
        <v>5529</v>
      </c>
      <c r="J1506" t="s">
        <v>8162</v>
      </c>
      <c r="K1506" t="s">
        <v>3857</v>
      </c>
      <c r="L1506" s="5">
        <v>5.8</v>
      </c>
      <c r="M1506" t="str" cm="1">
        <f t="array" ref="M1506">_xlfn.IFS(L1506&lt;=2,"Flop",L1506&lt;=5,"Average",L1506&lt;=7,"Hit",L1506&lt;=9,"Superhit",L1506&gt;9,"BlockBuster")</f>
        <v>Hit</v>
      </c>
      <c r="N1506" s="6">
        <v>59175</v>
      </c>
      <c r="O1506" s="6" t="str" cm="1">
        <f t="array" ref="O1506">_xlfn.IFS(N1506&lt;=100000,"Low",N1506&lt;=500000,"Median",N1506&lt;=1500000,"High",N1506&gt;1500000,"Very High")</f>
        <v>Low</v>
      </c>
      <c r="P1506">
        <v>50000000</v>
      </c>
      <c r="Q1506">
        <v>82751189</v>
      </c>
      <c r="R1506">
        <f t="shared" si="232"/>
        <v>32751189</v>
      </c>
      <c r="S1506" t="str">
        <f t="shared" si="233"/>
        <v>Profit</v>
      </c>
      <c r="T1506" s="1">
        <v>38750</v>
      </c>
      <c r="U1506" t="s">
        <v>3327</v>
      </c>
      <c r="V1506" s="14">
        <v>38750</v>
      </c>
      <c r="W1506" t="str">
        <f t="shared" si="234"/>
        <v>February</v>
      </c>
      <c r="X1506" s="4" t="str">
        <f t="shared" si="235"/>
        <v>2006</v>
      </c>
      <c r="Y1506" s="6">
        <f t="shared" si="236"/>
        <v>2006</v>
      </c>
      <c r="Z1506" s="4" t="str">
        <f t="shared" si="237"/>
        <v>2</v>
      </c>
      <c r="AA1506" s="6">
        <f t="shared" si="238"/>
        <v>2</v>
      </c>
      <c r="AB1506" t="str">
        <f t="shared" si="239"/>
        <v>Thursday</v>
      </c>
    </row>
    <row r="1507" spans="1:28" x14ac:dyDescent="0.25">
      <c r="A1507" s="3" t="s">
        <v>3769</v>
      </c>
      <c r="B1507" t="s">
        <v>3770</v>
      </c>
      <c r="C1507" s="3" t="s">
        <v>3770</v>
      </c>
      <c r="D1507" s="6">
        <v>0</v>
      </c>
      <c r="E1507" s="6">
        <v>98</v>
      </c>
      <c r="F1507" s="6">
        <f t="shared" si="230"/>
        <v>1</v>
      </c>
      <c r="G1507" s="6">
        <f t="shared" si="231"/>
        <v>38</v>
      </c>
      <c r="H1507" s="6" t="str" cm="1">
        <f t="array" ref="H1507">_xlfn.IFS(E1507&lt;=80,"Series",E1507&lt;=120,"TV Movie",E1507&gt;120,"Long Movie")</f>
        <v>TV Movie</v>
      </c>
      <c r="I1507" t="s">
        <v>145</v>
      </c>
      <c r="J1507" t="s">
        <v>8166</v>
      </c>
      <c r="K1507" t="s">
        <v>3857</v>
      </c>
      <c r="L1507" s="5">
        <v>6.3</v>
      </c>
      <c r="M1507" t="str" cm="1">
        <f t="array" ref="M1507">_xlfn.IFS(L1507&lt;=2,"Flop",L1507&lt;=5,"Average",L1507&lt;=7,"Hit",L1507&lt;=9,"Superhit",L1507&gt;9,"BlockBuster")</f>
        <v>Hit</v>
      </c>
      <c r="N1507" s="6">
        <v>169303</v>
      </c>
      <c r="O1507" s="6" t="str" cm="1">
        <f t="array" ref="O1507">_xlfn.IFS(N1507&lt;=100000,"Low",N1507&lt;=500000,"Median",N1507&lt;=1500000,"High",N1507&gt;1500000,"Very High")</f>
        <v>Median</v>
      </c>
      <c r="P1507">
        <v>55000000</v>
      </c>
      <c r="Q1507">
        <v>223387299</v>
      </c>
      <c r="R1507">
        <f t="shared" si="232"/>
        <v>168387299</v>
      </c>
      <c r="S1507" t="str">
        <f t="shared" si="233"/>
        <v>Profit</v>
      </c>
      <c r="T1507" s="1">
        <v>38617</v>
      </c>
      <c r="U1507" t="s">
        <v>3771</v>
      </c>
      <c r="V1507" s="14">
        <v>38617</v>
      </c>
      <c r="W1507" t="str">
        <f t="shared" si="234"/>
        <v>September</v>
      </c>
      <c r="X1507" s="4" t="str">
        <f t="shared" si="235"/>
        <v>2005</v>
      </c>
      <c r="Y1507" s="6">
        <f t="shared" si="236"/>
        <v>2005</v>
      </c>
      <c r="Z1507" s="4" t="str">
        <f t="shared" si="237"/>
        <v>22</v>
      </c>
      <c r="AA1507" s="6">
        <f t="shared" si="238"/>
        <v>22</v>
      </c>
      <c r="AB1507" t="str">
        <f t="shared" si="239"/>
        <v>Thursday</v>
      </c>
    </row>
    <row r="1508" spans="1:28" x14ac:dyDescent="0.25">
      <c r="A1508" s="3" t="s">
        <v>3772</v>
      </c>
      <c r="B1508" t="s">
        <v>3773</v>
      </c>
      <c r="C1508" s="3" t="s">
        <v>3773</v>
      </c>
      <c r="D1508" s="6">
        <v>0</v>
      </c>
      <c r="E1508" s="6">
        <v>116</v>
      </c>
      <c r="F1508" s="6">
        <f t="shared" si="230"/>
        <v>1</v>
      </c>
      <c r="G1508" s="6">
        <f t="shared" si="231"/>
        <v>56</v>
      </c>
      <c r="H1508" s="6" t="str" cm="1">
        <f t="array" ref="H1508">_xlfn.IFS(E1508&lt;=80,"Series",E1508&lt;=120,"TV Movie",E1508&gt;120,"Long Movie")</f>
        <v>TV Movie</v>
      </c>
      <c r="I1508" t="s">
        <v>132</v>
      </c>
      <c r="J1508" t="s">
        <v>8157</v>
      </c>
      <c r="K1508" t="s">
        <v>5802</v>
      </c>
      <c r="L1508" s="5">
        <v>5.8</v>
      </c>
      <c r="M1508" t="str" cm="1">
        <f t="array" ref="M1508">_xlfn.IFS(L1508&lt;=2,"Flop",L1508&lt;=5,"Average",L1508&lt;=7,"Hit",L1508&lt;=9,"Superhit",L1508&gt;9,"BlockBuster")</f>
        <v>Hit</v>
      </c>
      <c r="N1508" s="6">
        <v>95470</v>
      </c>
      <c r="O1508" s="6" t="str" cm="1">
        <f t="array" ref="O1508">_xlfn.IFS(N1508&lt;=100000,"Low",N1508&lt;=500000,"Median",N1508&lt;=1500000,"High",N1508&gt;1500000,"Very High")</f>
        <v>Low</v>
      </c>
      <c r="P1508">
        <v>60000000</v>
      </c>
      <c r="Q1508">
        <v>128453183</v>
      </c>
      <c r="R1508">
        <f t="shared" si="232"/>
        <v>68453183</v>
      </c>
      <c r="S1508" t="str">
        <f t="shared" si="233"/>
        <v>Profit</v>
      </c>
      <c r="T1508" s="1">
        <v>39352</v>
      </c>
      <c r="U1508" t="s">
        <v>1309</v>
      </c>
      <c r="V1508" s="14">
        <v>39352</v>
      </c>
      <c r="W1508" t="str">
        <f t="shared" si="234"/>
        <v>September</v>
      </c>
      <c r="X1508" s="4" t="str">
        <f t="shared" si="235"/>
        <v>2007</v>
      </c>
      <c r="Y1508" s="6">
        <f t="shared" si="236"/>
        <v>2007</v>
      </c>
      <c r="Z1508" s="4" t="str">
        <f t="shared" si="237"/>
        <v>27</v>
      </c>
      <c r="AA1508" s="6">
        <f t="shared" si="238"/>
        <v>27</v>
      </c>
      <c r="AB1508" t="str">
        <f t="shared" si="239"/>
        <v>Thursday</v>
      </c>
    </row>
    <row r="1509" spans="1:28" x14ac:dyDescent="0.25">
      <c r="A1509" s="3" t="s">
        <v>3774</v>
      </c>
      <c r="B1509" t="s">
        <v>3775</v>
      </c>
      <c r="C1509" s="3" t="s">
        <v>3775</v>
      </c>
      <c r="D1509" s="6">
        <v>0</v>
      </c>
      <c r="E1509" s="6">
        <v>98</v>
      </c>
      <c r="F1509" s="6">
        <f t="shared" si="230"/>
        <v>1</v>
      </c>
      <c r="G1509" s="6">
        <f t="shared" si="231"/>
        <v>38</v>
      </c>
      <c r="H1509" s="6" t="str" cm="1">
        <f t="array" ref="H1509">_xlfn.IFS(E1509&lt;=80,"Series",E1509&lt;=120,"TV Movie",E1509&gt;120,"Long Movie")</f>
        <v>TV Movie</v>
      </c>
      <c r="I1509" t="s">
        <v>5529</v>
      </c>
      <c r="J1509" t="s">
        <v>8158</v>
      </c>
      <c r="K1509" t="s">
        <v>3857</v>
      </c>
      <c r="L1509" s="5">
        <v>5.7</v>
      </c>
      <c r="M1509" t="str" cm="1">
        <f t="array" ref="M1509">_xlfn.IFS(L1509&lt;=2,"Flop",L1509&lt;=5,"Average",L1509&lt;=7,"Hit",L1509&lt;=9,"Superhit",L1509&gt;9,"BlockBuster")</f>
        <v>Hit</v>
      </c>
      <c r="N1509" s="6">
        <v>108856</v>
      </c>
      <c r="O1509" s="6" t="str" cm="1">
        <f t="array" ref="O1509">_xlfn.IFS(N1509&lt;=100000,"Low",N1509&lt;=500000,"Median",N1509&lt;=1500000,"High",N1509&gt;1500000,"Very High")</f>
        <v>Median</v>
      </c>
      <c r="P1509">
        <v>160000000</v>
      </c>
      <c r="Q1509">
        <v>181674817</v>
      </c>
      <c r="R1509">
        <f t="shared" si="232"/>
        <v>21674817</v>
      </c>
      <c r="S1509" t="str">
        <f t="shared" si="233"/>
        <v>Profit</v>
      </c>
      <c r="T1509" s="1">
        <v>38847</v>
      </c>
      <c r="U1509" t="s">
        <v>524</v>
      </c>
      <c r="V1509" s="14">
        <v>38847</v>
      </c>
      <c r="W1509" t="str">
        <f t="shared" si="234"/>
        <v>May</v>
      </c>
      <c r="X1509" s="4" t="str">
        <f t="shared" si="235"/>
        <v>2006</v>
      </c>
      <c r="Y1509" s="6">
        <f t="shared" si="236"/>
        <v>2006</v>
      </c>
      <c r="Z1509" s="4" t="str">
        <f t="shared" si="237"/>
        <v>10</v>
      </c>
      <c r="AA1509" s="6">
        <f t="shared" si="238"/>
        <v>10</v>
      </c>
      <c r="AB1509" t="str">
        <f t="shared" si="239"/>
        <v>Wednesday</v>
      </c>
    </row>
    <row r="1510" spans="1:28" x14ac:dyDescent="0.25">
      <c r="A1510" s="3" t="s">
        <v>3776</v>
      </c>
      <c r="B1510" t="s">
        <v>3777</v>
      </c>
      <c r="C1510" s="3" t="s">
        <v>3777</v>
      </c>
      <c r="D1510" s="6">
        <v>0</v>
      </c>
      <c r="E1510" s="6">
        <v>162</v>
      </c>
      <c r="F1510" s="6">
        <f t="shared" si="230"/>
        <v>2</v>
      </c>
      <c r="G1510" s="6">
        <f t="shared" si="231"/>
        <v>42</v>
      </c>
      <c r="H1510" s="6" t="str" cm="1">
        <f t="array" ref="H1510">_xlfn.IFS(E1510&lt;=80,"Series",E1510&lt;=120,"TV Movie",E1510&gt;120,"Long Movie")</f>
        <v>Long Movie</v>
      </c>
      <c r="I1510" t="s">
        <v>5529</v>
      </c>
      <c r="J1510" t="s">
        <v>145</v>
      </c>
      <c r="K1510" t="s">
        <v>8166</v>
      </c>
      <c r="L1510" s="5">
        <v>7.6</v>
      </c>
      <c r="M1510" t="str" cm="1">
        <f t="array" ref="M1510">_xlfn.IFS(L1510&lt;=2,"Flop",L1510&lt;=5,"Average",L1510&lt;=7,"Hit",L1510&lt;=9,"Superhit",L1510&gt;9,"BlockBuster")</f>
        <v>Superhit</v>
      </c>
      <c r="N1510" s="6">
        <v>572114</v>
      </c>
      <c r="O1510" s="6" t="str" cm="1">
        <f t="array" ref="O1510">_xlfn.IFS(N1510&lt;=100000,"Low",N1510&lt;=500000,"Median",N1510&lt;=1500000,"High",N1510&gt;1500000,"Very High")</f>
        <v>High</v>
      </c>
      <c r="P1510">
        <v>130000000</v>
      </c>
      <c r="Q1510">
        <v>185382813</v>
      </c>
      <c r="R1510">
        <f t="shared" si="232"/>
        <v>55382813</v>
      </c>
      <c r="S1510" t="str">
        <f t="shared" si="233"/>
        <v>Profit</v>
      </c>
      <c r="T1510" s="1">
        <v>39867</v>
      </c>
      <c r="U1510" t="s">
        <v>3353</v>
      </c>
      <c r="V1510" s="14">
        <v>39867</v>
      </c>
      <c r="W1510" t="str">
        <f t="shared" si="234"/>
        <v>February</v>
      </c>
      <c r="X1510" s="4" t="str">
        <f t="shared" si="235"/>
        <v>2009</v>
      </c>
      <c r="Y1510" s="6">
        <f t="shared" si="236"/>
        <v>2009</v>
      </c>
      <c r="Z1510" s="4" t="str">
        <f t="shared" si="237"/>
        <v>23</v>
      </c>
      <c r="AA1510" s="6">
        <f t="shared" si="238"/>
        <v>23</v>
      </c>
      <c r="AB1510" t="str">
        <f t="shared" si="239"/>
        <v>Monday</v>
      </c>
    </row>
    <row r="1511" spans="1:28" x14ac:dyDescent="0.25">
      <c r="A1511" s="3" t="s">
        <v>3778</v>
      </c>
      <c r="B1511" t="s">
        <v>3779</v>
      </c>
      <c r="C1511" s="3" t="s">
        <v>3779</v>
      </c>
      <c r="D1511" s="6">
        <v>0</v>
      </c>
      <c r="E1511" s="6">
        <v>119</v>
      </c>
      <c r="F1511" s="6">
        <f t="shared" si="230"/>
        <v>1</v>
      </c>
      <c r="G1511" s="6">
        <f t="shared" si="231"/>
        <v>59</v>
      </c>
      <c r="H1511" s="6" t="str" cm="1">
        <f t="array" ref="H1511">_xlfn.IFS(E1511&lt;=80,"Series",E1511&lt;=120,"TV Movie",E1511&gt;120,"Long Movie")</f>
        <v>TV Movie</v>
      </c>
      <c r="I1511" t="s">
        <v>5529</v>
      </c>
      <c r="J1511" t="s">
        <v>145</v>
      </c>
      <c r="K1511" t="s">
        <v>8161</v>
      </c>
      <c r="L1511" s="5">
        <v>6</v>
      </c>
      <c r="M1511" t="str" cm="1">
        <f t="array" ref="M1511">_xlfn.IFS(L1511&lt;=2,"Flop",L1511&lt;=5,"Average",L1511&lt;=7,"Hit",L1511&lt;=9,"Superhit",L1511&gt;9,"BlockBuster")</f>
        <v>Hit</v>
      </c>
      <c r="N1511" s="6">
        <v>228988</v>
      </c>
      <c r="O1511" s="6" t="str" cm="1">
        <f t="array" ref="O1511">_xlfn.IFS(N1511&lt;=100000,"Low",N1511&lt;=500000,"Median",N1511&lt;=1500000,"High",N1511&gt;1500000,"Very High")</f>
        <v>Median</v>
      </c>
      <c r="P1511">
        <v>163000000</v>
      </c>
      <c r="Q1511">
        <v>174822325</v>
      </c>
      <c r="R1511">
        <f t="shared" si="232"/>
        <v>11822325</v>
      </c>
      <c r="S1511" t="str">
        <f t="shared" si="233"/>
        <v>Profit</v>
      </c>
      <c r="T1511" s="1">
        <v>40753</v>
      </c>
      <c r="U1511" t="s">
        <v>3083</v>
      </c>
      <c r="V1511" s="14">
        <v>40753</v>
      </c>
      <c r="W1511" t="str">
        <f t="shared" si="234"/>
        <v>July</v>
      </c>
      <c r="X1511" s="4" t="str">
        <f t="shared" si="235"/>
        <v>2011</v>
      </c>
      <c r="Y1511" s="6">
        <f t="shared" si="236"/>
        <v>2011</v>
      </c>
      <c r="Z1511" s="4" t="str">
        <f t="shared" si="237"/>
        <v>29</v>
      </c>
      <c r="AA1511" s="6">
        <f t="shared" si="238"/>
        <v>29</v>
      </c>
      <c r="AB1511" t="str">
        <f t="shared" si="239"/>
        <v>Friday</v>
      </c>
    </row>
    <row r="1512" spans="1:28" x14ac:dyDescent="0.25">
      <c r="A1512" s="3" t="s">
        <v>3780</v>
      </c>
      <c r="B1512" t="s">
        <v>3781</v>
      </c>
      <c r="C1512" s="3" t="s">
        <v>3781</v>
      </c>
      <c r="D1512" s="6">
        <v>0</v>
      </c>
      <c r="E1512" s="6">
        <v>99</v>
      </c>
      <c r="F1512" s="6">
        <f t="shared" si="230"/>
        <v>1</v>
      </c>
      <c r="G1512" s="6">
        <f t="shared" si="231"/>
        <v>39</v>
      </c>
      <c r="H1512" s="6" t="str" cm="1">
        <f t="array" ref="H1512">_xlfn.IFS(E1512&lt;=80,"Series",E1512&lt;=120,"TV Movie",E1512&gt;120,"Long Movie")</f>
        <v>TV Movie</v>
      </c>
      <c r="I1512" t="s">
        <v>145</v>
      </c>
      <c r="J1512" t="s">
        <v>8156</v>
      </c>
      <c r="K1512" t="s">
        <v>8157</v>
      </c>
      <c r="L1512" s="5">
        <v>6.8</v>
      </c>
      <c r="M1512" t="str" cm="1">
        <f t="array" ref="M1512">_xlfn.IFS(L1512&lt;=2,"Flop",L1512&lt;=5,"Average",L1512&lt;=7,"Hit",L1512&lt;=9,"Superhit",L1512&gt;9,"BlockBuster")</f>
        <v>Hit</v>
      </c>
      <c r="N1512" s="6">
        <v>155700</v>
      </c>
      <c r="O1512" s="6" t="str" cm="1">
        <f t="array" ref="O1512">_xlfn.IFS(N1512&lt;=100000,"Low",N1512&lt;=500000,"Median",N1512&lt;=1500000,"High",N1512&gt;1500000,"Very High")</f>
        <v>Median</v>
      </c>
      <c r="P1512">
        <v>40000000</v>
      </c>
      <c r="Q1512">
        <v>114830111</v>
      </c>
      <c r="R1512">
        <f t="shared" si="232"/>
        <v>74830111</v>
      </c>
      <c r="S1512" t="str">
        <f t="shared" si="233"/>
        <v>Profit</v>
      </c>
      <c r="T1512" s="1">
        <v>38884</v>
      </c>
      <c r="U1512" t="s">
        <v>3782</v>
      </c>
      <c r="V1512" s="14">
        <v>38884</v>
      </c>
      <c r="W1512" t="str">
        <f t="shared" si="234"/>
        <v>June</v>
      </c>
      <c r="X1512" s="4" t="str">
        <f t="shared" si="235"/>
        <v>2006</v>
      </c>
      <c r="Y1512" s="6">
        <f t="shared" si="236"/>
        <v>2006</v>
      </c>
      <c r="Z1512" s="4" t="str">
        <f t="shared" si="237"/>
        <v>16</v>
      </c>
      <c r="AA1512" s="6">
        <f t="shared" si="238"/>
        <v>16</v>
      </c>
      <c r="AB1512" t="str">
        <f t="shared" si="239"/>
        <v>Friday</v>
      </c>
    </row>
    <row r="1513" spans="1:28" x14ac:dyDescent="0.25">
      <c r="A1513" s="3" t="s">
        <v>3783</v>
      </c>
      <c r="B1513" t="s">
        <v>3784</v>
      </c>
      <c r="C1513" s="3" t="s">
        <v>3784</v>
      </c>
      <c r="D1513" s="6">
        <v>0</v>
      </c>
      <c r="E1513" s="6">
        <v>108</v>
      </c>
      <c r="F1513" s="6">
        <f t="shared" si="230"/>
        <v>1</v>
      </c>
      <c r="G1513" s="6">
        <f t="shared" si="231"/>
        <v>48</v>
      </c>
      <c r="H1513" s="6" t="str" cm="1">
        <f t="array" ref="H1513">_xlfn.IFS(E1513&lt;=80,"Series",E1513&lt;=120,"TV Movie",E1513&gt;120,"Long Movie")</f>
        <v>TV Movie</v>
      </c>
      <c r="I1513" t="s">
        <v>8162</v>
      </c>
      <c r="J1513" t="s">
        <v>145</v>
      </c>
      <c r="K1513" t="s">
        <v>8166</v>
      </c>
      <c r="L1513" s="5">
        <v>5.9</v>
      </c>
      <c r="M1513" t="str" cm="1">
        <f t="array" ref="M1513">_xlfn.IFS(L1513&lt;=2,"Flop",L1513&lt;=5,"Average",L1513&lt;=7,"Hit",L1513&lt;=9,"Superhit",L1513&gt;9,"BlockBuster")</f>
        <v>Hit</v>
      </c>
      <c r="N1513" s="6">
        <v>77774</v>
      </c>
      <c r="O1513" s="6" t="str" cm="1">
        <f t="array" ref="O1513">_xlfn.IFS(N1513&lt;=100000,"Low",N1513&lt;=500000,"Median",N1513&lt;=1500000,"High",N1513&gt;1500000,"Very High")</f>
        <v>Low</v>
      </c>
      <c r="P1513">
        <v>30000000</v>
      </c>
      <c r="Q1513">
        <v>32593385</v>
      </c>
      <c r="R1513">
        <f t="shared" si="232"/>
        <v>2593385</v>
      </c>
      <c r="S1513" t="str">
        <f t="shared" si="233"/>
        <v>Profit</v>
      </c>
      <c r="T1513" s="1">
        <v>39127</v>
      </c>
      <c r="U1513" t="s">
        <v>1028</v>
      </c>
      <c r="V1513" s="14">
        <v>39127</v>
      </c>
      <c r="W1513" t="str">
        <f t="shared" si="234"/>
        <v>February</v>
      </c>
      <c r="X1513" s="4" t="str">
        <f t="shared" si="235"/>
        <v>2007</v>
      </c>
      <c r="Y1513" s="6">
        <f t="shared" si="236"/>
        <v>2007</v>
      </c>
      <c r="Z1513" s="4" t="str">
        <f t="shared" si="237"/>
        <v>14</v>
      </c>
      <c r="AA1513" s="6">
        <f t="shared" si="238"/>
        <v>14</v>
      </c>
      <c r="AB1513" t="str">
        <f t="shared" si="239"/>
        <v>Wednesday</v>
      </c>
    </row>
    <row r="1514" spans="1:28" x14ac:dyDescent="0.25">
      <c r="A1514" s="3" t="s">
        <v>3785</v>
      </c>
      <c r="B1514" t="s">
        <v>3786</v>
      </c>
      <c r="C1514" s="3" t="s">
        <v>3786</v>
      </c>
      <c r="D1514" s="6">
        <v>0</v>
      </c>
      <c r="E1514" s="6">
        <v>120</v>
      </c>
      <c r="F1514" s="6">
        <f t="shared" si="230"/>
        <v>2</v>
      </c>
      <c r="G1514" s="6">
        <f t="shared" si="231"/>
        <v>0</v>
      </c>
      <c r="H1514" s="6" t="str" cm="1">
        <f t="array" ref="H1514">_xlfn.IFS(E1514&lt;=80,"Series",E1514&lt;=120,"TV Movie",E1514&gt;120,"Long Movie")</f>
        <v>TV Movie</v>
      </c>
      <c r="I1514" t="s">
        <v>5529</v>
      </c>
      <c r="J1514" t="s">
        <v>8158</v>
      </c>
      <c r="K1514" t="s">
        <v>8156</v>
      </c>
      <c r="L1514" s="5">
        <v>7</v>
      </c>
      <c r="M1514" t="str" cm="1">
        <f t="array" ref="M1514">_xlfn.IFS(L1514&lt;=2,"Flop",L1514&lt;=5,"Average",L1514&lt;=7,"Hit",L1514&lt;=9,"Superhit",L1514&gt;9,"BlockBuster")</f>
        <v>Hit</v>
      </c>
      <c r="N1514" s="6">
        <v>282207</v>
      </c>
      <c r="O1514" s="6" t="str" cm="1">
        <f t="array" ref="O1514">_xlfn.IFS(N1514&lt;=100000,"Low",N1514&lt;=500000,"Median",N1514&lt;=1500000,"High",N1514&gt;1500000,"Very High")</f>
        <v>Median</v>
      </c>
      <c r="P1514">
        <v>85000000</v>
      </c>
      <c r="Q1514">
        <v>168319243</v>
      </c>
      <c r="R1514">
        <f t="shared" si="232"/>
        <v>83319243</v>
      </c>
      <c r="S1514" t="str">
        <f t="shared" si="233"/>
        <v>Profit</v>
      </c>
      <c r="T1514" s="1">
        <v>39627</v>
      </c>
      <c r="U1514" t="s">
        <v>1811</v>
      </c>
      <c r="V1514" s="14">
        <v>39627</v>
      </c>
      <c r="W1514" t="str">
        <f t="shared" si="234"/>
        <v>June</v>
      </c>
      <c r="X1514" s="4" t="str">
        <f t="shared" si="235"/>
        <v>2008</v>
      </c>
      <c r="Y1514" s="6">
        <f t="shared" si="236"/>
        <v>2008</v>
      </c>
      <c r="Z1514" s="4" t="str">
        <f t="shared" si="237"/>
        <v>28</v>
      </c>
      <c r="AA1514" s="6">
        <f t="shared" si="238"/>
        <v>28</v>
      </c>
      <c r="AB1514" t="str">
        <f t="shared" si="239"/>
        <v>Saturday</v>
      </c>
    </row>
    <row r="1515" spans="1:28" x14ac:dyDescent="0.25">
      <c r="A1515" s="3" t="s">
        <v>3787</v>
      </c>
      <c r="B1515" t="s">
        <v>3788</v>
      </c>
      <c r="C1515" s="3" t="s">
        <v>3788</v>
      </c>
      <c r="D1515" s="6">
        <v>0</v>
      </c>
      <c r="E1515" s="6">
        <v>106</v>
      </c>
      <c r="F1515" s="6">
        <f t="shared" si="230"/>
        <v>1</v>
      </c>
      <c r="G1515" s="6">
        <f t="shared" si="231"/>
        <v>46</v>
      </c>
      <c r="H1515" s="6" t="str" cm="1">
        <f t="array" ref="H1515">_xlfn.IFS(E1515&lt;=80,"Series",E1515&lt;=120,"TV Movie",E1515&gt;120,"Long Movie")</f>
        <v>TV Movie</v>
      </c>
      <c r="I1515" t="s">
        <v>132</v>
      </c>
      <c r="J1515" t="s">
        <v>145</v>
      </c>
      <c r="K1515" t="s">
        <v>8166</v>
      </c>
      <c r="L1515" s="5">
        <v>7.1</v>
      </c>
      <c r="M1515" t="str" cm="1">
        <f t="array" ref="M1515">_xlfn.IFS(L1515&lt;=2,"Flop",L1515&lt;=5,"Average",L1515&lt;=7,"Hit",L1515&lt;=9,"Superhit",L1515&gt;9,"BlockBuster")</f>
        <v>Superhit</v>
      </c>
      <c r="N1515" s="6">
        <v>105805</v>
      </c>
      <c r="O1515" s="6" t="str" cm="1">
        <f t="array" ref="O1515">_xlfn.IFS(N1515&lt;=100000,"Low",N1515&lt;=500000,"Median",N1515&lt;=1500000,"High",N1515&gt;1500000,"Very High")</f>
        <v>Median</v>
      </c>
      <c r="P1515">
        <v>10000000</v>
      </c>
      <c r="Q1515">
        <v>47329961</v>
      </c>
      <c r="R1515">
        <f t="shared" si="232"/>
        <v>37329961</v>
      </c>
      <c r="S1515" t="str">
        <f t="shared" si="233"/>
        <v>Profit</v>
      </c>
      <c r="T1515" s="1">
        <v>38489</v>
      </c>
      <c r="U1515" t="s">
        <v>619</v>
      </c>
      <c r="V1515" s="14">
        <v>38489</v>
      </c>
      <c r="W1515" t="str">
        <f t="shared" si="234"/>
        <v>May</v>
      </c>
      <c r="X1515" s="4" t="str">
        <f t="shared" si="235"/>
        <v>2005</v>
      </c>
      <c r="Y1515" s="6">
        <f t="shared" si="236"/>
        <v>2005</v>
      </c>
      <c r="Z1515" s="4" t="str">
        <f t="shared" si="237"/>
        <v>17</v>
      </c>
      <c r="AA1515" s="6">
        <f t="shared" si="238"/>
        <v>17</v>
      </c>
      <c r="AB1515" t="str">
        <f t="shared" si="239"/>
        <v>Tuesday</v>
      </c>
    </row>
    <row r="1516" spans="1:28" x14ac:dyDescent="0.25">
      <c r="A1516" s="3" t="s">
        <v>3789</v>
      </c>
      <c r="B1516" t="s">
        <v>3790</v>
      </c>
      <c r="C1516" s="3" t="s">
        <v>3790</v>
      </c>
      <c r="D1516" s="6">
        <v>0</v>
      </c>
      <c r="E1516" s="6">
        <v>127</v>
      </c>
      <c r="F1516" s="6">
        <f t="shared" si="230"/>
        <v>2</v>
      </c>
      <c r="G1516" s="6">
        <f t="shared" si="231"/>
        <v>7</v>
      </c>
      <c r="H1516" s="6" t="str" cm="1">
        <f t="array" ref="H1516">_xlfn.IFS(E1516&lt;=80,"Series",E1516&lt;=120,"TV Movie",E1516&gt;120,"Long Movie")</f>
        <v>Long Movie</v>
      </c>
      <c r="I1516" t="s">
        <v>8160</v>
      </c>
      <c r="J1516" t="s">
        <v>145</v>
      </c>
      <c r="K1516" t="s">
        <v>8168</v>
      </c>
      <c r="L1516" s="5">
        <v>7.8</v>
      </c>
      <c r="M1516" t="str" cm="1">
        <f t="array" ref="M1516">_xlfn.IFS(L1516&lt;=2,"Flop",L1516&lt;=5,"Average",L1516&lt;=7,"Hit",L1516&lt;=9,"Superhit",L1516&gt;9,"BlockBuster")</f>
        <v>Superhit</v>
      </c>
      <c r="N1516" s="6">
        <v>57343</v>
      </c>
      <c r="O1516" s="6" t="str" cm="1">
        <f t="array" ref="O1516">_xlfn.IFS(N1516&lt;=100000,"Low",N1516&lt;=500000,"Median",N1516&lt;=1500000,"High",N1516&gt;1500000,"Very High")</f>
        <v>Low</v>
      </c>
      <c r="P1516">
        <v>25000000</v>
      </c>
      <c r="Q1516">
        <v>18299465</v>
      </c>
      <c r="R1516">
        <f t="shared" si="232"/>
        <v>-6700535</v>
      </c>
      <c r="S1516" t="str">
        <f t="shared" si="233"/>
        <v>Loss</v>
      </c>
      <c r="T1516" s="1">
        <v>38605</v>
      </c>
      <c r="U1516" t="s">
        <v>763</v>
      </c>
      <c r="V1516" s="14">
        <v>38605</v>
      </c>
      <c r="W1516" t="str">
        <f t="shared" si="234"/>
        <v>September</v>
      </c>
      <c r="X1516" s="4" t="str">
        <f t="shared" si="235"/>
        <v>2005</v>
      </c>
      <c r="Y1516" s="6">
        <f t="shared" si="236"/>
        <v>2005</v>
      </c>
      <c r="Z1516" s="4" t="str">
        <f t="shared" si="237"/>
        <v>10</v>
      </c>
      <c r="AA1516" s="6">
        <f t="shared" si="238"/>
        <v>10</v>
      </c>
      <c r="AB1516" t="str">
        <f t="shared" si="239"/>
        <v>Saturday</v>
      </c>
    </row>
    <row r="1517" spans="1:28" x14ac:dyDescent="0.25">
      <c r="A1517" s="3" t="s">
        <v>3791</v>
      </c>
      <c r="B1517" t="s">
        <v>3792</v>
      </c>
      <c r="C1517" s="3" t="s">
        <v>3792</v>
      </c>
      <c r="D1517" s="6">
        <v>0</v>
      </c>
      <c r="E1517" s="6">
        <v>96</v>
      </c>
      <c r="F1517" s="6">
        <f t="shared" si="230"/>
        <v>1</v>
      </c>
      <c r="G1517" s="6">
        <f t="shared" si="231"/>
        <v>36</v>
      </c>
      <c r="H1517" s="6" t="str" cm="1">
        <f t="array" ref="H1517">_xlfn.IFS(E1517&lt;=80,"Series",E1517&lt;=120,"TV Movie",E1517&gt;120,"Long Movie")</f>
        <v>TV Movie</v>
      </c>
      <c r="I1517" t="s">
        <v>132</v>
      </c>
      <c r="J1517" t="s">
        <v>8163</v>
      </c>
      <c r="K1517" t="s">
        <v>8156</v>
      </c>
      <c r="L1517" s="5">
        <v>5.4</v>
      </c>
      <c r="M1517" t="str" cm="1">
        <f t="array" ref="M1517">_xlfn.IFS(L1517&lt;=2,"Flop",L1517&lt;=5,"Average",L1517&lt;=7,"Hit",L1517&lt;=9,"Superhit",L1517&gt;9,"BlockBuster")</f>
        <v>Hit</v>
      </c>
      <c r="N1517" s="6">
        <v>153039</v>
      </c>
      <c r="O1517" s="6" t="str" cm="1">
        <f t="array" ref="O1517">_xlfn.IFS(N1517&lt;=100000,"Low",N1517&lt;=500000,"Median",N1517&lt;=1500000,"High",N1517&gt;1500000,"Very High")</f>
        <v>Median</v>
      </c>
      <c r="P1517">
        <v>175000000</v>
      </c>
      <c r="Q1517">
        <v>174440724</v>
      </c>
      <c r="R1517">
        <f t="shared" si="232"/>
        <v>-559276</v>
      </c>
      <c r="S1517" t="str">
        <f t="shared" si="233"/>
        <v>Loss</v>
      </c>
      <c r="T1517" s="1">
        <v>39254</v>
      </c>
      <c r="U1517" t="s">
        <v>1289</v>
      </c>
      <c r="V1517" s="14">
        <v>39254</v>
      </c>
      <c r="W1517" t="str">
        <f t="shared" si="234"/>
        <v>June</v>
      </c>
      <c r="X1517" s="4" t="str">
        <f t="shared" si="235"/>
        <v>2007</v>
      </c>
      <c r="Y1517" s="6">
        <f t="shared" si="236"/>
        <v>2007</v>
      </c>
      <c r="Z1517" s="4" t="str">
        <f t="shared" si="237"/>
        <v>21</v>
      </c>
      <c r="AA1517" s="6">
        <f t="shared" si="238"/>
        <v>21</v>
      </c>
      <c r="AB1517" t="str">
        <f t="shared" si="239"/>
        <v>Thursday</v>
      </c>
    </row>
    <row r="1518" spans="1:28" x14ac:dyDescent="0.25">
      <c r="A1518" s="3" t="s">
        <v>3793</v>
      </c>
      <c r="B1518" t="s">
        <v>3794</v>
      </c>
      <c r="C1518" s="3" t="s">
        <v>3794</v>
      </c>
      <c r="D1518" s="6">
        <v>0</v>
      </c>
      <c r="E1518" s="6">
        <v>93</v>
      </c>
      <c r="F1518" s="6">
        <f t="shared" si="230"/>
        <v>1</v>
      </c>
      <c r="G1518" s="6">
        <f t="shared" si="231"/>
        <v>33</v>
      </c>
      <c r="H1518" s="6" t="str" cm="1">
        <f t="array" ref="H1518">_xlfn.IFS(E1518&lt;=80,"Series",E1518&lt;=120,"TV Movie",E1518&gt;120,"Long Movie")</f>
        <v>TV Movie</v>
      </c>
      <c r="I1518" t="s">
        <v>8158</v>
      </c>
      <c r="J1518" t="s">
        <v>8159</v>
      </c>
      <c r="K1518" t="s">
        <v>132</v>
      </c>
      <c r="L1518" s="5">
        <v>6.1</v>
      </c>
      <c r="M1518" t="str" cm="1">
        <f t="array" ref="M1518">_xlfn.IFS(L1518&lt;=2,"Flop",L1518&lt;=5,"Average",L1518&lt;=7,"Hit",L1518&lt;=9,"Superhit",L1518&gt;9,"BlockBuster")</f>
        <v>Hit</v>
      </c>
      <c r="N1518" s="6">
        <v>325211</v>
      </c>
      <c r="O1518" s="6" t="str" cm="1">
        <f t="array" ref="O1518">_xlfn.IFS(N1518&lt;=100000,"Low",N1518&lt;=500000,"Median",N1518&lt;=1500000,"High",N1518&gt;1500000,"Very High")</f>
        <v>Median</v>
      </c>
      <c r="P1518">
        <v>160000000</v>
      </c>
      <c r="Q1518">
        <v>813367380</v>
      </c>
      <c r="R1518">
        <f t="shared" si="232"/>
        <v>653367380</v>
      </c>
      <c r="S1518" t="str">
        <f t="shared" si="233"/>
        <v>Profit</v>
      </c>
      <c r="T1518" s="1">
        <v>39208</v>
      </c>
      <c r="U1518" t="s">
        <v>3795</v>
      </c>
      <c r="V1518" s="14">
        <v>39208</v>
      </c>
      <c r="W1518" t="str">
        <f t="shared" si="234"/>
        <v>May</v>
      </c>
      <c r="X1518" s="4" t="str">
        <f t="shared" si="235"/>
        <v>2007</v>
      </c>
      <c r="Y1518" s="6">
        <f t="shared" si="236"/>
        <v>2007</v>
      </c>
      <c r="Z1518" s="4" t="str">
        <f t="shared" si="237"/>
        <v>6</v>
      </c>
      <c r="AA1518" s="6">
        <f t="shared" si="238"/>
        <v>6</v>
      </c>
      <c r="AB1518" t="str">
        <f t="shared" si="239"/>
        <v>Sunday</v>
      </c>
    </row>
    <row r="1519" spans="1:28" x14ac:dyDescent="0.25">
      <c r="A1519" s="3" t="s">
        <v>3796</v>
      </c>
      <c r="B1519" t="s">
        <v>3797</v>
      </c>
      <c r="C1519" s="3" t="s">
        <v>3797</v>
      </c>
      <c r="D1519" s="6">
        <v>0</v>
      </c>
      <c r="E1519" s="6">
        <v>139</v>
      </c>
      <c r="F1519" s="6">
        <f t="shared" si="230"/>
        <v>2</v>
      </c>
      <c r="G1519" s="6">
        <f t="shared" si="231"/>
        <v>19</v>
      </c>
      <c r="H1519" s="6" t="str" cm="1">
        <f t="array" ref="H1519">_xlfn.IFS(E1519&lt;=80,"Series",E1519&lt;=120,"TV Movie",E1519&gt;120,"Long Movie")</f>
        <v>Long Movie</v>
      </c>
      <c r="I1519" t="s">
        <v>5529</v>
      </c>
      <c r="J1519" t="s">
        <v>8158</v>
      </c>
      <c r="K1519" t="s">
        <v>8161</v>
      </c>
      <c r="L1519" s="5">
        <v>6.3</v>
      </c>
      <c r="M1519" t="str" cm="1">
        <f t="array" ref="M1519">_xlfn.IFS(L1519&lt;=2,"Flop",L1519&lt;=5,"Average",L1519&lt;=7,"Hit",L1519&lt;=9,"Superhit",L1519&gt;9,"BlockBuster")</f>
        <v>Hit</v>
      </c>
      <c r="N1519" s="6">
        <v>623031</v>
      </c>
      <c r="O1519" s="6" t="str" cm="1">
        <f t="array" ref="O1519">_xlfn.IFS(N1519&lt;=100000,"Low",N1519&lt;=500000,"Median",N1519&lt;=1500000,"High",N1519&gt;1500000,"Very High")</f>
        <v>High</v>
      </c>
      <c r="P1519">
        <v>258000000</v>
      </c>
      <c r="Q1519">
        <v>894983373</v>
      </c>
      <c r="R1519">
        <f t="shared" si="232"/>
        <v>636983373</v>
      </c>
      <c r="S1519" t="str">
        <f t="shared" si="233"/>
        <v>Profit</v>
      </c>
      <c r="T1519" s="1">
        <v>39175</v>
      </c>
      <c r="U1519" t="s">
        <v>359</v>
      </c>
      <c r="V1519" s="14">
        <v>39175</v>
      </c>
      <c r="W1519" t="str">
        <f t="shared" si="234"/>
        <v>April</v>
      </c>
      <c r="X1519" s="4" t="str">
        <f t="shared" si="235"/>
        <v>2007</v>
      </c>
      <c r="Y1519" s="6">
        <f t="shared" si="236"/>
        <v>2007</v>
      </c>
      <c r="Z1519" s="4" t="str">
        <f t="shared" si="237"/>
        <v>3</v>
      </c>
      <c r="AA1519" s="6">
        <f t="shared" si="238"/>
        <v>3</v>
      </c>
      <c r="AB1519" t="str">
        <f t="shared" si="239"/>
        <v>Tuesday</v>
      </c>
    </row>
    <row r="1520" spans="1:28" x14ac:dyDescent="0.25">
      <c r="A1520" s="3" t="s">
        <v>3798</v>
      </c>
      <c r="B1520" t="s">
        <v>3799</v>
      </c>
      <c r="C1520" s="3" t="s">
        <v>3799</v>
      </c>
      <c r="D1520" s="6">
        <v>0</v>
      </c>
      <c r="E1520" s="6">
        <v>114</v>
      </c>
      <c r="F1520" s="6">
        <f t="shared" si="230"/>
        <v>1</v>
      </c>
      <c r="G1520" s="6">
        <f t="shared" si="231"/>
        <v>54</v>
      </c>
      <c r="H1520" s="6" t="str" cm="1">
        <f t="array" ref="H1520">_xlfn.IFS(E1520&lt;=80,"Series",E1520&lt;=120,"TV Movie",E1520&gt;120,"Long Movie")</f>
        <v>TV Movie</v>
      </c>
      <c r="I1520" t="s">
        <v>8160</v>
      </c>
      <c r="J1520" t="s">
        <v>145</v>
      </c>
      <c r="K1520" t="s">
        <v>8167</v>
      </c>
      <c r="L1520" s="5">
        <v>6.8</v>
      </c>
      <c r="M1520" t="str" cm="1">
        <f t="array" ref="M1520">_xlfn.IFS(L1520&lt;=2,"Flop",L1520&lt;=5,"Average",L1520&lt;=7,"Hit",L1520&lt;=9,"Superhit",L1520&gt;9,"BlockBuster")</f>
        <v>Hit</v>
      </c>
      <c r="N1520" s="6">
        <v>74182</v>
      </c>
      <c r="O1520" s="6" t="str" cm="1">
        <f t="array" ref="O1520">_xlfn.IFS(N1520&lt;=100000,"Low",N1520&lt;=500000,"Median",N1520&lt;=1500000,"High",N1520&gt;1500000,"Very High")</f>
        <v>Low</v>
      </c>
      <c r="P1520">
        <v>55000000</v>
      </c>
      <c r="Q1520">
        <v>75782758</v>
      </c>
      <c r="R1520">
        <f t="shared" si="232"/>
        <v>20782758</v>
      </c>
      <c r="S1520" t="str">
        <f t="shared" si="233"/>
        <v>Profit</v>
      </c>
      <c r="T1520" s="1">
        <v>39334</v>
      </c>
      <c r="U1520" t="s">
        <v>2068</v>
      </c>
      <c r="V1520" s="14">
        <v>39334</v>
      </c>
      <c r="W1520" t="str">
        <f t="shared" si="234"/>
        <v>September</v>
      </c>
      <c r="X1520" s="4" t="str">
        <f t="shared" si="235"/>
        <v>2007</v>
      </c>
      <c r="Y1520" s="6">
        <f t="shared" si="236"/>
        <v>2007</v>
      </c>
      <c r="Z1520" s="4" t="str">
        <f t="shared" si="237"/>
        <v>9</v>
      </c>
      <c r="AA1520" s="6">
        <f t="shared" si="238"/>
        <v>9</v>
      </c>
      <c r="AB1520" t="str">
        <f t="shared" si="239"/>
        <v>Sunday</v>
      </c>
    </row>
    <row r="1521" spans="1:28" x14ac:dyDescent="0.25">
      <c r="A1521" s="3" t="s">
        <v>3800</v>
      </c>
      <c r="B1521" t="s">
        <v>3801</v>
      </c>
      <c r="C1521" s="3" t="s">
        <v>3801</v>
      </c>
      <c r="D1521" s="6">
        <v>0</v>
      </c>
      <c r="E1521" s="6">
        <v>129</v>
      </c>
      <c r="F1521" s="6">
        <f t="shared" si="230"/>
        <v>2</v>
      </c>
      <c r="G1521" s="6">
        <f t="shared" si="231"/>
        <v>9</v>
      </c>
      <c r="H1521" s="6" t="str" cm="1">
        <f t="array" ref="H1521">_xlfn.IFS(E1521&lt;=80,"Series",E1521&lt;=120,"TV Movie",E1521&gt;120,"Long Movie")</f>
        <v>Long Movie</v>
      </c>
      <c r="I1521" t="s">
        <v>145</v>
      </c>
      <c r="J1521" t="s">
        <v>8157</v>
      </c>
      <c r="K1521" t="s">
        <v>5802</v>
      </c>
      <c r="L1521" s="5">
        <v>7.8</v>
      </c>
      <c r="M1521" t="str" cm="1">
        <f t="array" ref="M1521">_xlfn.IFS(L1521&lt;=2,"Flop",L1521&lt;=5,"Average",L1521&lt;=7,"Hit",L1521&lt;=9,"Superhit",L1521&gt;9,"BlockBuster")</f>
        <v>Superhit</v>
      </c>
      <c r="N1521" s="6">
        <v>319787</v>
      </c>
      <c r="O1521" s="6" t="str" cm="1">
        <f t="array" ref="O1521">_xlfn.IFS(N1521&lt;=100000,"Low",N1521&lt;=500000,"Median",N1521&lt;=1500000,"High",N1521&gt;1500000,"Very High")</f>
        <v>Median</v>
      </c>
      <c r="P1521">
        <v>28000000</v>
      </c>
      <c r="Q1521">
        <v>121616555</v>
      </c>
      <c r="R1521">
        <f t="shared" si="232"/>
        <v>93616555</v>
      </c>
      <c r="S1521" t="str">
        <f t="shared" si="233"/>
        <v>Profit</v>
      </c>
      <c r="T1521" s="1">
        <v>38558</v>
      </c>
      <c r="U1521" t="s">
        <v>3802</v>
      </c>
      <c r="V1521" s="14">
        <v>38558</v>
      </c>
      <c r="W1521" t="str">
        <f t="shared" si="234"/>
        <v>July</v>
      </c>
      <c r="X1521" s="4" t="str">
        <f t="shared" si="235"/>
        <v>2005</v>
      </c>
      <c r="Y1521" s="6">
        <f t="shared" si="236"/>
        <v>2005</v>
      </c>
      <c r="Z1521" s="4" t="str">
        <f t="shared" si="237"/>
        <v>25</v>
      </c>
      <c r="AA1521" s="6">
        <f t="shared" si="238"/>
        <v>25</v>
      </c>
      <c r="AB1521" t="str">
        <f t="shared" si="239"/>
        <v>Monday</v>
      </c>
    </row>
    <row r="1522" spans="1:28" x14ac:dyDescent="0.25">
      <c r="A1522" s="3" t="s">
        <v>3803</v>
      </c>
      <c r="B1522" t="s">
        <v>3804</v>
      </c>
      <c r="C1522" s="3" t="s">
        <v>3804</v>
      </c>
      <c r="D1522" s="6">
        <v>0</v>
      </c>
      <c r="E1522" s="6">
        <v>93</v>
      </c>
      <c r="F1522" s="6">
        <f t="shared" si="230"/>
        <v>1</v>
      </c>
      <c r="G1522" s="6">
        <f t="shared" si="231"/>
        <v>33</v>
      </c>
      <c r="H1522" s="6" t="str" cm="1">
        <f t="array" ref="H1522">_xlfn.IFS(E1522&lt;=80,"Series",E1522&lt;=120,"TV Movie",E1522&gt;120,"Long Movie")</f>
        <v>TV Movie</v>
      </c>
      <c r="I1522" t="s">
        <v>83</v>
      </c>
      <c r="J1522" t="s">
        <v>3857</v>
      </c>
      <c r="K1522" t="s">
        <v>5802</v>
      </c>
      <c r="L1522" s="5">
        <v>5.8</v>
      </c>
      <c r="M1522" t="str" cm="1">
        <f t="array" ref="M1522">_xlfn.IFS(L1522&lt;=2,"Flop",L1522&lt;=5,"Average",L1522&lt;=7,"Hit",L1522&lt;=9,"Superhit",L1522&gt;9,"BlockBuster")</f>
        <v>Hit</v>
      </c>
      <c r="N1522" s="6">
        <v>150919</v>
      </c>
      <c r="O1522" s="6" t="str" cm="1">
        <f t="array" ref="O1522">_xlfn.IFS(N1522&lt;=100000,"Low",N1522&lt;=500000,"Median",N1522&lt;=1500000,"High",N1522&gt;1500000,"Very High")</f>
        <v>Median</v>
      </c>
      <c r="P1522">
        <v>25000000</v>
      </c>
      <c r="Q1522">
        <v>118890272</v>
      </c>
      <c r="R1522">
        <f t="shared" si="232"/>
        <v>93890272</v>
      </c>
      <c r="S1522" t="str">
        <f t="shared" si="233"/>
        <v>Profit</v>
      </c>
      <c r="T1522" s="1">
        <v>38750</v>
      </c>
      <c r="U1522" t="s">
        <v>2425</v>
      </c>
      <c r="V1522" s="14">
        <v>38750</v>
      </c>
      <c r="W1522" t="str">
        <f t="shared" si="234"/>
        <v>February</v>
      </c>
      <c r="X1522" s="4" t="str">
        <f t="shared" si="235"/>
        <v>2006</v>
      </c>
      <c r="Y1522" s="6">
        <f t="shared" si="236"/>
        <v>2006</v>
      </c>
      <c r="Z1522" s="4" t="str">
        <f t="shared" si="237"/>
        <v>2</v>
      </c>
      <c r="AA1522" s="6">
        <f t="shared" si="238"/>
        <v>2</v>
      </c>
      <c r="AB1522" t="str">
        <f t="shared" si="239"/>
        <v>Thursday</v>
      </c>
    </row>
    <row r="1523" spans="1:28" x14ac:dyDescent="0.25">
      <c r="A1523" s="3" t="s">
        <v>3805</v>
      </c>
      <c r="B1523" t="s">
        <v>3806</v>
      </c>
      <c r="C1523" s="3" t="s">
        <v>3806</v>
      </c>
      <c r="D1523" s="6">
        <v>0</v>
      </c>
      <c r="E1523" s="6">
        <v>97</v>
      </c>
      <c r="F1523" s="6">
        <f t="shared" si="230"/>
        <v>1</v>
      </c>
      <c r="G1523" s="6">
        <f t="shared" si="231"/>
        <v>37</v>
      </c>
      <c r="H1523" s="6" t="str" cm="1">
        <f t="array" ref="H1523">_xlfn.IFS(E1523&lt;=80,"Series",E1523&lt;=120,"TV Movie",E1523&gt;120,"Long Movie")</f>
        <v>TV Movie</v>
      </c>
      <c r="I1523" t="s">
        <v>145</v>
      </c>
      <c r="J1523" t="s">
        <v>8166</v>
      </c>
      <c r="K1523" t="s">
        <v>8157</v>
      </c>
      <c r="L1523" s="5">
        <v>7.2</v>
      </c>
      <c r="M1523" t="str" cm="1">
        <f t="array" ref="M1523">_xlfn.IFS(L1523&lt;=2,"Flop",L1523&lt;=5,"Average",L1523&lt;=7,"Hit",L1523&lt;=9,"Superhit",L1523&gt;9,"BlockBuster")</f>
        <v>Superhit</v>
      </c>
      <c r="N1523" s="6">
        <v>246266</v>
      </c>
      <c r="O1523" s="6" t="str" cm="1">
        <f t="array" ref="O1523">_xlfn.IFS(N1523&lt;=100000,"Low",N1523&lt;=500000,"Median",N1523&lt;=1500000,"High",N1523&gt;1500000,"Very High")</f>
        <v>Median</v>
      </c>
      <c r="P1523">
        <v>35000000</v>
      </c>
      <c r="Q1523">
        <v>16468343</v>
      </c>
      <c r="R1523">
        <f t="shared" si="232"/>
        <v>-18531657</v>
      </c>
      <c r="S1523" t="str">
        <f t="shared" si="233"/>
        <v>Loss</v>
      </c>
      <c r="T1523" s="1">
        <v>38964</v>
      </c>
      <c r="U1523" t="s">
        <v>2137</v>
      </c>
      <c r="V1523" s="14">
        <v>38964</v>
      </c>
      <c r="W1523" t="str">
        <f t="shared" si="234"/>
        <v>September</v>
      </c>
      <c r="X1523" s="4" t="str">
        <f t="shared" si="235"/>
        <v>2006</v>
      </c>
      <c r="Y1523" s="6">
        <f t="shared" si="236"/>
        <v>2006</v>
      </c>
      <c r="Z1523" s="4" t="str">
        <f t="shared" si="237"/>
        <v>4</v>
      </c>
      <c r="AA1523" s="6">
        <f t="shared" si="238"/>
        <v>4</v>
      </c>
      <c r="AB1523" t="str">
        <f t="shared" si="239"/>
        <v>Monday</v>
      </c>
    </row>
    <row r="1524" spans="1:28" x14ac:dyDescent="0.25">
      <c r="A1524" s="3" t="s">
        <v>3807</v>
      </c>
      <c r="B1524" t="s">
        <v>3808</v>
      </c>
      <c r="C1524" s="3" t="s">
        <v>3808</v>
      </c>
      <c r="D1524" s="6">
        <v>0</v>
      </c>
      <c r="E1524" s="6">
        <v>108</v>
      </c>
      <c r="F1524" s="6">
        <f t="shared" si="230"/>
        <v>1</v>
      </c>
      <c r="G1524" s="6">
        <f t="shared" si="231"/>
        <v>48</v>
      </c>
      <c r="H1524" s="6" t="str" cm="1">
        <f t="array" ref="H1524">_xlfn.IFS(E1524&lt;=80,"Series",E1524&lt;=120,"TV Movie",E1524&gt;120,"Long Movie")</f>
        <v>TV Movie</v>
      </c>
      <c r="I1524" t="s">
        <v>132</v>
      </c>
      <c r="J1524" t="s">
        <v>8168</v>
      </c>
      <c r="K1524" t="s">
        <v>5802</v>
      </c>
      <c r="L1524" s="5">
        <v>6.6</v>
      </c>
      <c r="M1524" t="str" cm="1">
        <f t="array" ref="M1524">_xlfn.IFS(L1524&lt;=2,"Flop",L1524&lt;=5,"Average",L1524&lt;=7,"Hit",L1524&lt;=9,"Superhit",L1524&gt;9,"BlockBuster")</f>
        <v>Hit</v>
      </c>
      <c r="N1524" s="6">
        <v>195257</v>
      </c>
      <c r="O1524" s="6" t="str" cm="1">
        <f t="array" ref="O1524">_xlfn.IFS(N1524&lt;=100000,"Low",N1524&lt;=500000,"Median",N1524&lt;=1500000,"High",N1524&gt;1500000,"Very High")</f>
        <v>Median</v>
      </c>
      <c r="P1524">
        <v>72500000</v>
      </c>
      <c r="Q1524">
        <v>163362095</v>
      </c>
      <c r="R1524">
        <f t="shared" si="232"/>
        <v>90862095</v>
      </c>
      <c r="S1524" t="str">
        <f t="shared" si="233"/>
        <v>Profit</v>
      </c>
      <c r="T1524" s="1">
        <v>38924</v>
      </c>
      <c r="U1524" t="s">
        <v>3314</v>
      </c>
      <c r="V1524" s="14">
        <v>38924</v>
      </c>
      <c r="W1524" t="str">
        <f t="shared" si="234"/>
        <v>July</v>
      </c>
      <c r="X1524" s="4" t="str">
        <f t="shared" si="235"/>
        <v>2006</v>
      </c>
      <c r="Y1524" s="6">
        <f t="shared" si="236"/>
        <v>2006</v>
      </c>
      <c r="Z1524" s="4" t="str">
        <f t="shared" si="237"/>
        <v>26</v>
      </c>
      <c r="AA1524" s="6">
        <f t="shared" si="238"/>
        <v>26</v>
      </c>
      <c r="AB1524" t="str">
        <f t="shared" si="239"/>
        <v>Wednesday</v>
      </c>
    </row>
    <row r="1525" spans="1:28" x14ac:dyDescent="0.25">
      <c r="A1525" s="3" t="s">
        <v>3809</v>
      </c>
      <c r="B1525" t="s">
        <v>3810</v>
      </c>
      <c r="C1525" s="3" t="s">
        <v>3810</v>
      </c>
      <c r="D1525" s="6">
        <v>0</v>
      </c>
      <c r="E1525" s="6">
        <v>96</v>
      </c>
      <c r="F1525" s="6">
        <f t="shared" si="230"/>
        <v>1</v>
      </c>
      <c r="G1525" s="6">
        <f t="shared" si="231"/>
        <v>36</v>
      </c>
      <c r="H1525" s="6" t="str" cm="1">
        <f t="array" ref="H1525">_xlfn.IFS(E1525&lt;=80,"Series",E1525&lt;=120,"TV Movie",E1525&gt;120,"Long Movie")</f>
        <v>TV Movie</v>
      </c>
      <c r="I1525" t="s">
        <v>5529</v>
      </c>
      <c r="J1525" t="s">
        <v>8158</v>
      </c>
      <c r="K1525" t="s">
        <v>145</v>
      </c>
      <c r="L1525" s="5">
        <v>6.5</v>
      </c>
      <c r="M1525" t="str" cm="1">
        <f t="array" ref="M1525">_xlfn.IFS(L1525&lt;=2,"Flop",L1525&lt;=5,"Average",L1525&lt;=7,"Hit",L1525&lt;=9,"Superhit",L1525&gt;9,"BlockBuster")</f>
        <v>Hit</v>
      </c>
      <c r="N1525" s="6">
        <v>100852</v>
      </c>
      <c r="O1525" s="6" t="str" cm="1">
        <f t="array" ref="O1525">_xlfn.IFS(N1525&lt;=100000,"Low",N1525&lt;=500000,"Median",N1525&lt;=1500000,"High",N1525&gt;1500000,"Very High")</f>
        <v>Median</v>
      </c>
      <c r="P1525">
        <v>90000000</v>
      </c>
      <c r="Q1525">
        <v>164170327</v>
      </c>
      <c r="R1525">
        <f t="shared" si="232"/>
        <v>74170327</v>
      </c>
      <c r="S1525" t="str">
        <f t="shared" si="233"/>
        <v>Profit</v>
      </c>
      <c r="T1525" s="1">
        <v>39478</v>
      </c>
      <c r="U1525" t="s">
        <v>3093</v>
      </c>
      <c r="V1525" s="14">
        <v>39478</v>
      </c>
      <c r="W1525" t="str">
        <f t="shared" si="234"/>
        <v>January</v>
      </c>
      <c r="X1525" s="4" t="str">
        <f t="shared" si="235"/>
        <v>2008</v>
      </c>
      <c r="Y1525" s="6">
        <f t="shared" si="236"/>
        <v>2008</v>
      </c>
      <c r="Z1525" s="4" t="str">
        <f t="shared" si="237"/>
        <v>31</v>
      </c>
      <c r="AA1525" s="6">
        <f t="shared" si="238"/>
        <v>31</v>
      </c>
      <c r="AB1525" t="str">
        <f t="shared" si="239"/>
        <v>Thursday</v>
      </c>
    </row>
    <row r="1526" spans="1:28" x14ac:dyDescent="0.25">
      <c r="A1526" s="3" t="s">
        <v>3811</v>
      </c>
      <c r="B1526" t="s">
        <v>3812</v>
      </c>
      <c r="C1526" s="3" t="s">
        <v>3812</v>
      </c>
      <c r="D1526" s="6">
        <v>0</v>
      </c>
      <c r="E1526" s="6">
        <v>99</v>
      </c>
      <c r="F1526" s="6">
        <f t="shared" si="230"/>
        <v>1</v>
      </c>
      <c r="G1526" s="6">
        <f t="shared" si="231"/>
        <v>39</v>
      </c>
      <c r="H1526" s="6" t="str" cm="1">
        <f t="array" ref="H1526">_xlfn.IFS(E1526&lt;=80,"Series",E1526&lt;=120,"TV Movie",E1526&gt;120,"Long Movie")</f>
        <v>TV Movie</v>
      </c>
      <c r="I1526" t="s">
        <v>83</v>
      </c>
      <c r="J1526" t="s">
        <v>3857</v>
      </c>
      <c r="K1526" t="s">
        <v>5802</v>
      </c>
      <c r="L1526" s="5">
        <v>6.2</v>
      </c>
      <c r="M1526" t="str" cm="1">
        <f t="array" ref="M1526">_xlfn.IFS(L1526&lt;=2,"Flop",L1526&lt;=5,"Average",L1526&lt;=7,"Hit",L1526&lt;=9,"Superhit",L1526&gt;9,"BlockBuster")</f>
        <v>Hit</v>
      </c>
      <c r="N1526" s="6">
        <v>77018</v>
      </c>
      <c r="O1526" s="6" t="str" cm="1">
        <f t="array" ref="O1526">_xlfn.IFS(N1526&lt;=100000,"Low",N1526&lt;=500000,"Median",N1526&lt;=1500000,"High",N1526&gt;1500000,"Very High")</f>
        <v>Low</v>
      </c>
      <c r="P1526">
        <v>1000000</v>
      </c>
      <c r="Q1526">
        <v>30894796</v>
      </c>
      <c r="R1526">
        <f t="shared" si="232"/>
        <v>29894796</v>
      </c>
      <c r="S1526" t="str">
        <f t="shared" si="233"/>
        <v>Profit</v>
      </c>
      <c r="T1526" s="2">
        <v>38353</v>
      </c>
      <c r="U1526" t="s">
        <v>3813</v>
      </c>
      <c r="V1526" s="14">
        <v>38353</v>
      </c>
      <c r="W1526" t="str">
        <f t="shared" si="234"/>
        <v>January</v>
      </c>
      <c r="X1526" s="4" t="str">
        <f t="shared" si="235"/>
        <v>2005</v>
      </c>
      <c r="Y1526" s="6">
        <f t="shared" si="236"/>
        <v>2005</v>
      </c>
      <c r="Z1526" s="4" t="str">
        <f t="shared" si="237"/>
        <v>1</v>
      </c>
      <c r="AA1526" s="6">
        <f t="shared" si="238"/>
        <v>1</v>
      </c>
      <c r="AB1526" t="str">
        <f t="shared" si="239"/>
        <v>Saturday</v>
      </c>
    </row>
    <row r="1527" spans="1:28" x14ac:dyDescent="0.25">
      <c r="A1527" s="3" t="s">
        <v>3814</v>
      </c>
      <c r="B1527" t="s">
        <v>3815</v>
      </c>
      <c r="C1527" s="3" t="s">
        <v>3815</v>
      </c>
      <c r="D1527" s="6">
        <v>0</v>
      </c>
      <c r="E1527" s="6">
        <v>124</v>
      </c>
      <c r="F1527" s="6">
        <f t="shared" si="230"/>
        <v>2</v>
      </c>
      <c r="G1527" s="6">
        <f t="shared" si="231"/>
        <v>4</v>
      </c>
      <c r="H1527" s="6" t="str" cm="1">
        <f t="array" ref="H1527">_xlfn.IFS(E1527&lt;=80,"Series",E1527&lt;=120,"TV Movie",E1527&gt;120,"Long Movie")</f>
        <v>Long Movie</v>
      </c>
      <c r="I1527" t="s">
        <v>145</v>
      </c>
      <c r="J1527" t="s">
        <v>8157</v>
      </c>
      <c r="K1527" t="s">
        <v>3857</v>
      </c>
      <c r="L1527" s="5">
        <v>7.6</v>
      </c>
      <c r="M1527" t="str" cm="1">
        <f t="array" ref="M1527">_xlfn.IFS(L1527&lt;=2,"Flop",L1527&lt;=5,"Average",L1527&lt;=7,"Hit",L1527&lt;=9,"Superhit",L1527&gt;9,"BlockBuster")</f>
        <v>Superhit</v>
      </c>
      <c r="N1527" s="6">
        <v>225226</v>
      </c>
      <c r="O1527" s="6" t="str" cm="1">
        <f t="array" ref="O1527">_xlfn.IFS(N1527&lt;=100000,"Low",N1527&lt;=500000,"Median",N1527&lt;=1500000,"High",N1527&gt;1500000,"Very High")</f>
        <v>Median</v>
      </c>
      <c r="P1527">
        <v>15000000</v>
      </c>
      <c r="Q1527">
        <v>85638656</v>
      </c>
      <c r="R1527">
        <f t="shared" si="232"/>
        <v>70638656</v>
      </c>
      <c r="S1527" t="str">
        <f t="shared" si="233"/>
        <v>Profit</v>
      </c>
      <c r="T1527" s="1">
        <v>38484</v>
      </c>
      <c r="U1527" t="s">
        <v>186</v>
      </c>
      <c r="V1527" s="14">
        <v>38484</v>
      </c>
      <c r="W1527" t="str">
        <f t="shared" si="234"/>
        <v>May</v>
      </c>
      <c r="X1527" s="4" t="str">
        <f t="shared" si="235"/>
        <v>2005</v>
      </c>
      <c r="Y1527" s="6">
        <f t="shared" si="236"/>
        <v>2005</v>
      </c>
      <c r="Z1527" s="4" t="str">
        <f t="shared" si="237"/>
        <v>12</v>
      </c>
      <c r="AA1527" s="6">
        <f t="shared" si="238"/>
        <v>12</v>
      </c>
      <c r="AB1527" t="str">
        <f t="shared" si="239"/>
        <v>Thursday</v>
      </c>
    </row>
    <row r="1528" spans="1:28" x14ac:dyDescent="0.25">
      <c r="A1528" s="3" t="s">
        <v>3816</v>
      </c>
      <c r="B1528">
        <v>300</v>
      </c>
      <c r="C1528" s="3">
        <v>300</v>
      </c>
      <c r="D1528" s="6">
        <v>0</v>
      </c>
      <c r="E1528" s="6">
        <v>117</v>
      </c>
      <c r="F1528" s="6">
        <f t="shared" si="230"/>
        <v>1</v>
      </c>
      <c r="G1528" s="6">
        <f t="shared" si="231"/>
        <v>57</v>
      </c>
      <c r="H1528" s="6" t="str" cm="1">
        <f t="array" ref="H1528">_xlfn.IFS(E1528&lt;=80,"Series",E1528&lt;=120,"TV Movie",E1528&gt;120,"Long Movie")</f>
        <v>TV Movie</v>
      </c>
      <c r="I1528" t="s">
        <v>5529</v>
      </c>
      <c r="J1528" t="s">
        <v>145</v>
      </c>
      <c r="K1528" t="s">
        <v>5802</v>
      </c>
      <c r="L1528" s="5">
        <v>7.6</v>
      </c>
      <c r="M1528" t="str" cm="1">
        <f t="array" ref="M1528">_xlfn.IFS(L1528&lt;=2,"Flop",L1528&lt;=5,"Average",L1528&lt;=7,"Hit",L1528&lt;=9,"Superhit",L1528&gt;9,"BlockBuster")</f>
        <v>Superhit</v>
      </c>
      <c r="N1528" s="6">
        <v>849600</v>
      </c>
      <c r="O1528" s="6" t="str" cm="1">
        <f t="array" ref="O1528">_xlfn.IFS(N1528&lt;=100000,"Low",N1528&lt;=500000,"Median",N1528&lt;=1500000,"High",N1528&gt;1500000,"Very High")</f>
        <v>High</v>
      </c>
      <c r="P1528">
        <v>65000000</v>
      </c>
      <c r="Q1528">
        <v>456082343</v>
      </c>
      <c r="R1528">
        <f t="shared" si="232"/>
        <v>391082343</v>
      </c>
      <c r="S1528" t="str">
        <f t="shared" si="233"/>
        <v>Profit</v>
      </c>
      <c r="T1528" s="1">
        <v>39060</v>
      </c>
      <c r="U1528" t="s">
        <v>3353</v>
      </c>
      <c r="V1528" s="14">
        <v>39060</v>
      </c>
      <c r="W1528" t="str">
        <f t="shared" si="234"/>
        <v>December</v>
      </c>
      <c r="X1528" s="4" t="str">
        <f t="shared" si="235"/>
        <v>2006</v>
      </c>
      <c r="Y1528" s="6">
        <f t="shared" si="236"/>
        <v>2006</v>
      </c>
      <c r="Z1528" s="4" t="str">
        <f t="shared" si="237"/>
        <v>9</v>
      </c>
      <c r="AA1528" s="6">
        <f t="shared" si="238"/>
        <v>9</v>
      </c>
      <c r="AB1528" t="str">
        <f t="shared" si="239"/>
        <v>Saturday</v>
      </c>
    </row>
    <row r="1529" spans="1:28" x14ac:dyDescent="0.25">
      <c r="A1529" s="3" t="s">
        <v>3817</v>
      </c>
      <c r="B1529" t="s">
        <v>3818</v>
      </c>
      <c r="C1529" s="3" t="s">
        <v>3818</v>
      </c>
      <c r="D1529" s="6">
        <v>0</v>
      </c>
      <c r="E1529" s="6">
        <v>120</v>
      </c>
      <c r="F1529" s="6">
        <f t="shared" si="230"/>
        <v>2</v>
      </c>
      <c r="G1529" s="6">
        <f t="shared" si="231"/>
        <v>0</v>
      </c>
      <c r="H1529" s="6" t="str" cm="1">
        <f t="array" ref="H1529">_xlfn.IFS(E1529&lt;=80,"Series",E1529&lt;=120,"TV Movie",E1529&gt;120,"Long Movie")</f>
        <v>TV Movie</v>
      </c>
      <c r="I1529" t="s">
        <v>8160</v>
      </c>
      <c r="J1529" t="s">
        <v>145</v>
      </c>
      <c r="K1529" t="s">
        <v>8157</v>
      </c>
      <c r="L1529" s="5">
        <v>7</v>
      </c>
      <c r="M1529" t="str" cm="1">
        <f t="array" ref="M1529">_xlfn.IFS(L1529&lt;=2,"Flop",L1529&lt;=5,"Average",L1529&lt;=7,"Hit",L1529&lt;=9,"Superhit",L1529&gt;9,"BlockBuster")</f>
        <v>Hit</v>
      </c>
      <c r="N1529" s="6">
        <v>64262</v>
      </c>
      <c r="O1529" s="6" t="str" cm="1">
        <f t="array" ref="O1529">_xlfn.IFS(N1529&lt;=100000,"Low",N1529&lt;=500000,"Median",N1529&lt;=1500000,"High",N1529&gt;1500000,"Very High")</f>
        <v>Low</v>
      </c>
      <c r="P1529">
        <v>16500000</v>
      </c>
      <c r="Q1529">
        <v>37311672</v>
      </c>
      <c r="R1529">
        <f t="shared" si="232"/>
        <v>20811672</v>
      </c>
      <c r="S1529" t="str">
        <f t="shared" si="233"/>
        <v>Profit</v>
      </c>
      <c r="T1529" s="1">
        <v>39143</v>
      </c>
      <c r="U1529" t="s">
        <v>3819</v>
      </c>
      <c r="V1529" s="14">
        <v>39143</v>
      </c>
      <c r="W1529" t="str">
        <f t="shared" si="234"/>
        <v>March</v>
      </c>
      <c r="X1529" s="4" t="str">
        <f t="shared" si="235"/>
        <v>2007</v>
      </c>
      <c r="Y1529" s="6">
        <f t="shared" si="236"/>
        <v>2007</v>
      </c>
      <c r="Z1529" s="4" t="str">
        <f t="shared" si="237"/>
        <v>2</v>
      </c>
      <c r="AA1529" s="6">
        <f t="shared" si="238"/>
        <v>2</v>
      </c>
      <c r="AB1529" t="str">
        <f t="shared" si="239"/>
        <v>Friday</v>
      </c>
    </row>
    <row r="1530" spans="1:28" x14ac:dyDescent="0.25">
      <c r="A1530" s="3" t="s">
        <v>3820</v>
      </c>
      <c r="B1530" t="s">
        <v>3821</v>
      </c>
      <c r="C1530" s="3" t="s">
        <v>3821</v>
      </c>
      <c r="D1530" s="6">
        <v>0</v>
      </c>
      <c r="E1530" s="6">
        <v>105</v>
      </c>
      <c r="F1530" s="6">
        <f t="shared" si="230"/>
        <v>1</v>
      </c>
      <c r="G1530" s="6">
        <f t="shared" si="231"/>
        <v>45</v>
      </c>
      <c r="H1530" s="6" t="str" cm="1">
        <f t="array" ref="H1530">_xlfn.IFS(E1530&lt;=80,"Series",E1530&lt;=120,"TV Movie",E1530&gt;120,"Long Movie")</f>
        <v>TV Movie</v>
      </c>
      <c r="I1530" t="s">
        <v>5529</v>
      </c>
      <c r="J1530" t="s">
        <v>8158</v>
      </c>
      <c r="K1530" t="s">
        <v>8162</v>
      </c>
      <c r="L1530" s="5">
        <v>5.5</v>
      </c>
      <c r="M1530" t="str" cm="1">
        <f t="array" ref="M1530">_xlfn.IFS(L1530&lt;=2,"Flop",L1530&lt;=5,"Average",L1530&lt;=7,"Hit",L1530&lt;=9,"Superhit",L1530&gt;9,"BlockBuster")</f>
        <v>Hit</v>
      </c>
      <c r="N1530" s="6">
        <v>143393</v>
      </c>
      <c r="O1530" s="6" t="str" cm="1">
        <f t="array" ref="O1530">_xlfn.IFS(N1530&lt;=100000,"Low",N1530&lt;=500000,"Median",N1530&lt;=1500000,"High",N1530&gt;1500000,"Very High")</f>
        <v>Median</v>
      </c>
      <c r="P1530">
        <v>33000000</v>
      </c>
      <c r="Q1530">
        <v>62022014</v>
      </c>
      <c r="R1530">
        <f t="shared" si="232"/>
        <v>29022014</v>
      </c>
      <c r="S1530" t="str">
        <f t="shared" si="233"/>
        <v>Profit</v>
      </c>
      <c r="T1530" s="1">
        <v>38946</v>
      </c>
      <c r="U1530" t="s">
        <v>3002</v>
      </c>
      <c r="V1530" s="14">
        <v>38946</v>
      </c>
      <c r="W1530" t="str">
        <f t="shared" si="234"/>
        <v>August</v>
      </c>
      <c r="X1530" s="4" t="str">
        <f t="shared" si="235"/>
        <v>2006</v>
      </c>
      <c r="Y1530" s="6">
        <f t="shared" si="236"/>
        <v>2006</v>
      </c>
      <c r="Z1530" s="4" t="str">
        <f t="shared" si="237"/>
        <v>17</v>
      </c>
      <c r="AA1530" s="6">
        <f t="shared" si="238"/>
        <v>17</v>
      </c>
      <c r="AB1530" t="str">
        <f t="shared" si="239"/>
        <v>Thursday</v>
      </c>
    </row>
    <row r="1531" spans="1:28" x14ac:dyDescent="0.25">
      <c r="A1531" s="3" t="s">
        <v>3822</v>
      </c>
      <c r="B1531" t="s">
        <v>3823</v>
      </c>
      <c r="C1531" s="3" t="s">
        <v>3823</v>
      </c>
      <c r="D1531" s="6">
        <v>0</v>
      </c>
      <c r="E1531" s="6">
        <v>153</v>
      </c>
      <c r="F1531" s="6">
        <f t="shared" si="230"/>
        <v>2</v>
      </c>
      <c r="G1531" s="6">
        <f t="shared" si="231"/>
        <v>33</v>
      </c>
      <c r="H1531" s="6" t="str" cm="1">
        <f t="array" ref="H1531">_xlfn.IFS(E1531&lt;=80,"Series",E1531&lt;=120,"TV Movie",E1531&gt;120,"Long Movie")</f>
        <v>Long Movie</v>
      </c>
      <c r="I1531" t="s">
        <v>5529</v>
      </c>
      <c r="J1531" t="s">
        <v>8158</v>
      </c>
      <c r="K1531" t="s">
        <v>8163</v>
      </c>
      <c r="L1531" s="5">
        <v>7.6</v>
      </c>
      <c r="M1531" t="str" cm="1">
        <f t="array" ref="M1531">_xlfn.IFS(L1531&lt;=2,"Flop",L1531&lt;=5,"Average",L1531&lt;=7,"Hit",L1531&lt;=9,"Superhit",L1531&gt;9,"BlockBuster")</f>
        <v>Superhit</v>
      </c>
      <c r="N1531" s="6">
        <v>578478</v>
      </c>
      <c r="O1531" s="6" t="str" cm="1">
        <f t="array" ref="O1531">_xlfn.IFS(N1531&lt;=100000,"Low",N1531&lt;=500000,"Median",N1531&lt;=1500000,"High",N1531&gt;1500000,"Very High")</f>
        <v>High</v>
      </c>
      <c r="P1531">
        <v>250000000</v>
      </c>
      <c r="Q1531">
        <v>934770304</v>
      </c>
      <c r="R1531">
        <f t="shared" si="232"/>
        <v>684770304</v>
      </c>
      <c r="S1531" t="str">
        <f t="shared" si="233"/>
        <v>Profit</v>
      </c>
      <c r="T1531" s="1">
        <v>40000</v>
      </c>
      <c r="U1531" t="s">
        <v>3470</v>
      </c>
      <c r="V1531" s="14">
        <v>40000</v>
      </c>
      <c r="W1531" t="str">
        <f t="shared" si="234"/>
        <v>July</v>
      </c>
      <c r="X1531" s="4" t="str">
        <f t="shared" si="235"/>
        <v>2009</v>
      </c>
      <c r="Y1531" s="6">
        <f t="shared" si="236"/>
        <v>2009</v>
      </c>
      <c r="Z1531" s="4" t="str">
        <f t="shared" si="237"/>
        <v>6</v>
      </c>
      <c r="AA1531" s="6">
        <f t="shared" si="238"/>
        <v>6</v>
      </c>
      <c r="AB1531" t="str">
        <f t="shared" si="239"/>
        <v>Monday</v>
      </c>
    </row>
    <row r="1532" spans="1:28" x14ac:dyDescent="0.25">
      <c r="A1532" s="3" t="s">
        <v>3824</v>
      </c>
      <c r="B1532" t="s">
        <v>3825</v>
      </c>
      <c r="C1532" s="3" t="s">
        <v>3825</v>
      </c>
      <c r="D1532" s="6">
        <v>0</v>
      </c>
      <c r="E1532" s="6">
        <v>144</v>
      </c>
      <c r="F1532" s="6">
        <f t="shared" si="230"/>
        <v>2</v>
      </c>
      <c r="G1532" s="6">
        <f t="shared" si="231"/>
        <v>24</v>
      </c>
      <c r="H1532" s="6" t="str" cm="1">
        <f t="array" ref="H1532">_xlfn.IFS(E1532&lt;=80,"Series",E1532&lt;=120,"TV Movie",E1532&gt;120,"Long Movie")</f>
        <v>Long Movie</v>
      </c>
      <c r="I1532" t="s">
        <v>5529</v>
      </c>
      <c r="J1532" t="s">
        <v>8158</v>
      </c>
      <c r="K1532" t="s">
        <v>8161</v>
      </c>
      <c r="L1532" s="5">
        <v>7</v>
      </c>
      <c r="M1532" t="str" cm="1">
        <f t="array" ref="M1532">_xlfn.IFS(L1532&lt;=2,"Flop",L1532&lt;=5,"Average",L1532&lt;=7,"Hit",L1532&lt;=9,"Superhit",L1532&gt;9,"BlockBuster")</f>
        <v>Hit</v>
      </c>
      <c r="N1532" s="6">
        <v>665305</v>
      </c>
      <c r="O1532" s="6" t="str" cm="1">
        <f t="array" ref="O1532">_xlfn.IFS(N1532&lt;=100000,"Low",N1532&lt;=500000,"Median",N1532&lt;=1500000,"High",N1532&gt;1500000,"Very High")</f>
        <v>High</v>
      </c>
      <c r="P1532">
        <v>150000000</v>
      </c>
      <c r="Q1532">
        <v>709709780</v>
      </c>
      <c r="R1532">
        <f t="shared" si="232"/>
        <v>559709780</v>
      </c>
      <c r="S1532" t="str">
        <f t="shared" si="233"/>
        <v>Profit</v>
      </c>
      <c r="T1532" s="1">
        <v>39245</v>
      </c>
      <c r="U1532" t="s">
        <v>1410</v>
      </c>
      <c r="V1532" s="14">
        <v>39245</v>
      </c>
      <c r="W1532" t="str">
        <f t="shared" si="234"/>
        <v>June</v>
      </c>
      <c r="X1532" s="4" t="str">
        <f t="shared" si="235"/>
        <v>2007</v>
      </c>
      <c r="Y1532" s="6">
        <f t="shared" si="236"/>
        <v>2007</v>
      </c>
      <c r="Z1532" s="4" t="str">
        <f t="shared" si="237"/>
        <v>12</v>
      </c>
      <c r="AA1532" s="6">
        <f t="shared" si="238"/>
        <v>12</v>
      </c>
      <c r="AB1532" t="str">
        <f t="shared" si="239"/>
        <v>Tuesday</v>
      </c>
    </row>
    <row r="1533" spans="1:28" x14ac:dyDescent="0.25">
      <c r="A1533" s="3" t="s">
        <v>3826</v>
      </c>
      <c r="B1533" t="s">
        <v>3827</v>
      </c>
      <c r="C1533" s="3" t="s">
        <v>3827</v>
      </c>
      <c r="D1533" s="6">
        <v>0</v>
      </c>
      <c r="E1533" s="6">
        <v>135</v>
      </c>
      <c r="F1533" s="6">
        <f t="shared" si="230"/>
        <v>2</v>
      </c>
      <c r="G1533" s="6">
        <f t="shared" si="231"/>
        <v>15</v>
      </c>
      <c r="H1533" s="6" t="str" cm="1">
        <f t="array" ref="H1533">_xlfn.IFS(E1533&lt;=80,"Series",E1533&lt;=120,"TV Movie",E1533&gt;120,"Long Movie")</f>
        <v>Long Movie</v>
      </c>
      <c r="I1533" t="s">
        <v>5529</v>
      </c>
      <c r="J1533" t="s">
        <v>8158</v>
      </c>
      <c r="K1533" t="s">
        <v>145</v>
      </c>
      <c r="L1533" s="5">
        <v>7.1</v>
      </c>
      <c r="M1533" t="str" cm="1">
        <f t="array" ref="M1533">_xlfn.IFS(L1533&lt;=2,"Flop",L1533&lt;=5,"Average",L1533&lt;=7,"Hit",L1533&lt;=9,"Superhit",L1533&gt;9,"BlockBuster")</f>
        <v>Superhit</v>
      </c>
      <c r="N1533" s="6">
        <v>127723</v>
      </c>
      <c r="O1533" s="6" t="str" cm="1">
        <f t="array" ref="O1533">_xlfn.IFS(N1533&lt;=100000,"Low",N1533&lt;=500000,"Median",N1533&lt;=1500000,"High",N1533&gt;1500000,"Very High")</f>
        <v>Median</v>
      </c>
      <c r="P1533">
        <v>90000000</v>
      </c>
      <c r="Q1533">
        <v>65900249</v>
      </c>
      <c r="R1533">
        <f t="shared" si="232"/>
        <v>-24099751</v>
      </c>
      <c r="S1533" t="str">
        <f t="shared" si="233"/>
        <v>Loss</v>
      </c>
      <c r="T1533" s="1">
        <v>38999</v>
      </c>
      <c r="U1533" t="s">
        <v>69</v>
      </c>
      <c r="V1533" s="14">
        <v>38999</v>
      </c>
      <c r="W1533" t="str">
        <f t="shared" si="234"/>
        <v>October</v>
      </c>
      <c r="X1533" s="4" t="str">
        <f t="shared" si="235"/>
        <v>2006</v>
      </c>
      <c r="Y1533" s="6">
        <f t="shared" si="236"/>
        <v>2006</v>
      </c>
      <c r="Z1533" s="4" t="str">
        <f t="shared" si="237"/>
        <v>9</v>
      </c>
      <c r="AA1533" s="6">
        <f t="shared" si="238"/>
        <v>9</v>
      </c>
      <c r="AB1533" t="str">
        <f t="shared" si="239"/>
        <v>Monday</v>
      </c>
    </row>
    <row r="1534" spans="1:28" x14ac:dyDescent="0.25">
      <c r="A1534" s="3" t="s">
        <v>3828</v>
      </c>
      <c r="B1534" t="s">
        <v>3829</v>
      </c>
      <c r="C1534" s="3" t="s">
        <v>3829</v>
      </c>
      <c r="D1534" s="6">
        <v>0</v>
      </c>
      <c r="E1534" s="6">
        <v>125</v>
      </c>
      <c r="F1534" s="6">
        <f t="shared" si="230"/>
        <v>2</v>
      </c>
      <c r="G1534" s="6">
        <f t="shared" si="231"/>
        <v>5</v>
      </c>
      <c r="H1534" s="6" t="str" cm="1">
        <f t="array" ref="H1534">_xlfn.IFS(E1534&lt;=80,"Series",E1534&lt;=120,"TV Movie",E1534&gt;120,"Long Movie")</f>
        <v>Long Movie</v>
      </c>
      <c r="I1534" t="s">
        <v>8160</v>
      </c>
      <c r="J1534" t="s">
        <v>145</v>
      </c>
      <c r="K1534" t="s">
        <v>4390</v>
      </c>
      <c r="L1534" s="5">
        <v>7</v>
      </c>
      <c r="M1534" t="str" cm="1">
        <f t="array" ref="M1534">_xlfn.IFS(L1534&lt;=2,"Flop",L1534&lt;=5,"Average",L1534&lt;=7,"Hit",L1534&lt;=9,"Superhit",L1534&gt;9,"BlockBuster")</f>
        <v>Hit</v>
      </c>
      <c r="N1534" s="6">
        <v>202062</v>
      </c>
      <c r="O1534" s="6" t="str" cm="1">
        <f t="array" ref="O1534">_xlfn.IFS(N1534&lt;=100000,"Low",N1534&lt;=500000,"Median",N1534&lt;=1500000,"High",N1534&gt;1500000,"Very High")</f>
        <v>Median</v>
      </c>
      <c r="P1534">
        <v>72000000</v>
      </c>
      <c r="Q1534">
        <v>97076152</v>
      </c>
      <c r="R1534">
        <f t="shared" si="232"/>
        <v>25076152</v>
      </c>
      <c r="S1534" t="str">
        <f t="shared" si="233"/>
        <v>Profit</v>
      </c>
      <c r="T1534" s="1">
        <v>38652</v>
      </c>
      <c r="U1534" t="s">
        <v>2313</v>
      </c>
      <c r="V1534" s="14">
        <v>38652</v>
      </c>
      <c r="W1534" t="str">
        <f t="shared" si="234"/>
        <v>October</v>
      </c>
      <c r="X1534" s="4" t="str">
        <f t="shared" si="235"/>
        <v>2005</v>
      </c>
      <c r="Y1534" s="6">
        <f t="shared" si="236"/>
        <v>2005</v>
      </c>
      <c r="Z1534" s="4" t="str">
        <f t="shared" si="237"/>
        <v>27</v>
      </c>
      <c r="AA1534" s="6">
        <f t="shared" si="238"/>
        <v>27</v>
      </c>
      <c r="AB1534" t="str">
        <f t="shared" si="239"/>
        <v>Thursday</v>
      </c>
    </row>
    <row r="1535" spans="1:28" x14ac:dyDescent="0.25">
      <c r="A1535" s="3" t="s">
        <v>3830</v>
      </c>
      <c r="B1535" t="s">
        <v>3831</v>
      </c>
      <c r="C1535" s="3" t="s">
        <v>3831</v>
      </c>
      <c r="D1535" s="6">
        <v>0</v>
      </c>
      <c r="E1535" s="6">
        <v>93</v>
      </c>
      <c r="F1535" s="6">
        <f t="shared" si="230"/>
        <v>1</v>
      </c>
      <c r="G1535" s="6">
        <f t="shared" si="231"/>
        <v>33</v>
      </c>
      <c r="H1535" s="6" t="str" cm="1">
        <f t="array" ref="H1535">_xlfn.IFS(E1535&lt;=80,"Series",E1535&lt;=120,"TV Movie",E1535&gt;120,"Long Movie")</f>
        <v>TV Movie</v>
      </c>
      <c r="I1535" t="s">
        <v>83</v>
      </c>
      <c r="J1535" t="s">
        <v>8161</v>
      </c>
      <c r="K1535" t="s">
        <v>3857</v>
      </c>
      <c r="L1535" s="5">
        <v>6.2</v>
      </c>
      <c r="M1535" t="str" cm="1">
        <f t="array" ref="M1535">_xlfn.IFS(L1535&lt;=2,"Flop",L1535&lt;=5,"Average",L1535&lt;=7,"Hit",L1535&lt;=9,"Superhit",L1535&gt;9,"BlockBuster")</f>
        <v>Hit</v>
      </c>
      <c r="N1535" s="6">
        <v>99717</v>
      </c>
      <c r="O1535" s="6" t="str" cm="1">
        <f t="array" ref="O1535">_xlfn.IFS(N1535&lt;=100000,"Low",N1535&lt;=500000,"Median",N1535&lt;=1500000,"High",N1535&gt;1500000,"Very High")</f>
        <v>Low</v>
      </c>
      <c r="P1535">
        <v>15000000</v>
      </c>
      <c r="Q1535">
        <v>47074133</v>
      </c>
      <c r="R1535">
        <f t="shared" si="232"/>
        <v>32074133</v>
      </c>
      <c r="S1535" t="str">
        <f t="shared" si="233"/>
        <v>Profit</v>
      </c>
      <c r="T1535" s="1">
        <v>38521</v>
      </c>
      <c r="U1535" t="s">
        <v>209</v>
      </c>
      <c r="V1535" s="14">
        <v>38521</v>
      </c>
      <c r="W1535" t="str">
        <f t="shared" si="234"/>
        <v>June</v>
      </c>
      <c r="X1535" s="4" t="str">
        <f t="shared" si="235"/>
        <v>2005</v>
      </c>
      <c r="Y1535" s="6">
        <f t="shared" si="236"/>
        <v>2005</v>
      </c>
      <c r="Z1535" s="4" t="str">
        <f t="shared" si="237"/>
        <v>18</v>
      </c>
      <c r="AA1535" s="6">
        <f t="shared" si="238"/>
        <v>18</v>
      </c>
      <c r="AB1535" t="str">
        <f t="shared" si="239"/>
        <v>Saturday</v>
      </c>
    </row>
    <row r="1536" spans="1:28" x14ac:dyDescent="0.25">
      <c r="A1536" s="3" t="s">
        <v>3832</v>
      </c>
      <c r="B1536" t="s">
        <v>3833</v>
      </c>
      <c r="C1536" s="3" t="s">
        <v>3833</v>
      </c>
      <c r="D1536" s="6">
        <v>0</v>
      </c>
      <c r="E1536" s="6">
        <v>105</v>
      </c>
      <c r="F1536" s="6">
        <f t="shared" si="230"/>
        <v>1</v>
      </c>
      <c r="G1536" s="6">
        <f t="shared" si="231"/>
        <v>45</v>
      </c>
      <c r="H1536" s="6" t="str" cm="1">
        <f t="array" ref="H1536">_xlfn.IFS(E1536&lt;=80,"Series",E1536&lt;=120,"TV Movie",E1536&gt;120,"Long Movie")</f>
        <v>TV Movie</v>
      </c>
      <c r="I1536" t="s">
        <v>5529</v>
      </c>
      <c r="J1536" t="s">
        <v>83</v>
      </c>
      <c r="K1536" t="s">
        <v>8161</v>
      </c>
      <c r="L1536" s="5">
        <v>5.2</v>
      </c>
      <c r="M1536" t="str" cm="1">
        <f t="array" ref="M1536">_xlfn.IFS(L1536&lt;=2,"Flop",L1536&lt;=5,"Average",L1536&lt;=7,"Hit",L1536&lt;=9,"Superhit",L1536&gt;9,"BlockBuster")</f>
        <v>Hit</v>
      </c>
      <c r="N1536" s="6">
        <v>117478</v>
      </c>
      <c r="O1536" s="6" t="str" cm="1">
        <f t="array" ref="O1536">_xlfn.IFS(N1536&lt;=100000,"Low",N1536&lt;=500000,"Median",N1536&lt;=1500000,"High",N1536&gt;1500000,"Very High")</f>
        <v>Median</v>
      </c>
      <c r="P1536">
        <v>60000000</v>
      </c>
      <c r="Q1536">
        <v>58072119</v>
      </c>
      <c r="R1536">
        <f t="shared" si="232"/>
        <v>-1927881</v>
      </c>
      <c r="S1536" t="str">
        <f t="shared" si="233"/>
        <v>Loss</v>
      </c>
      <c r="T1536" s="1">
        <v>38645</v>
      </c>
      <c r="U1536" t="s">
        <v>2287</v>
      </c>
      <c r="V1536" s="14">
        <v>38645</v>
      </c>
      <c r="W1536" t="str">
        <f t="shared" si="234"/>
        <v>October</v>
      </c>
      <c r="X1536" s="4" t="str">
        <f t="shared" si="235"/>
        <v>2005</v>
      </c>
      <c r="Y1536" s="6">
        <f t="shared" si="236"/>
        <v>2005</v>
      </c>
      <c r="Z1536" s="4" t="str">
        <f t="shared" si="237"/>
        <v>20</v>
      </c>
      <c r="AA1536" s="6">
        <f t="shared" si="238"/>
        <v>20</v>
      </c>
      <c r="AB1536" t="str">
        <f t="shared" si="239"/>
        <v>Thursday</v>
      </c>
    </row>
    <row r="1537" spans="1:28" x14ac:dyDescent="0.25">
      <c r="A1537" s="3" t="s">
        <v>3834</v>
      </c>
      <c r="B1537" t="s">
        <v>3835</v>
      </c>
      <c r="C1537" s="3" t="s">
        <v>3835</v>
      </c>
      <c r="D1537" s="6">
        <v>0</v>
      </c>
      <c r="E1537" s="6">
        <v>128</v>
      </c>
      <c r="F1537" s="6">
        <f t="shared" si="230"/>
        <v>2</v>
      </c>
      <c r="G1537" s="6">
        <f t="shared" si="231"/>
        <v>8</v>
      </c>
      <c r="H1537" s="6" t="str" cm="1">
        <f t="array" ref="H1537">_xlfn.IFS(E1537&lt;=80,"Series",E1537&lt;=120,"TV Movie",E1537&gt;120,"Long Movie")</f>
        <v>Long Movie</v>
      </c>
      <c r="I1537" t="s">
        <v>145</v>
      </c>
      <c r="J1537" t="s">
        <v>5802</v>
      </c>
      <c r="K1537" t="s">
        <v>5802</v>
      </c>
      <c r="L1537" s="5">
        <v>7.6</v>
      </c>
      <c r="M1537" t="str" cm="1">
        <f t="array" ref="M1537">_xlfn.IFS(L1537&lt;=2,"Flop",L1537&lt;=5,"Average",L1537&lt;=7,"Hit",L1537&lt;=9,"Superhit",L1537&gt;9,"BlockBuster")</f>
        <v>Superhit</v>
      </c>
      <c r="N1537" s="6">
        <v>81924</v>
      </c>
      <c r="O1537" s="6" t="str" cm="1">
        <f t="array" ref="O1537">_xlfn.IFS(N1537&lt;=100000,"Low",N1537&lt;=500000,"Median",N1537&lt;=1500000,"High",N1537&gt;1500000,"Very High")</f>
        <v>Low</v>
      </c>
      <c r="P1537">
        <v>20000000</v>
      </c>
      <c r="Q1537">
        <v>75011029</v>
      </c>
      <c r="R1537">
        <f t="shared" si="232"/>
        <v>55011029</v>
      </c>
      <c r="S1537" t="str">
        <f t="shared" si="233"/>
        <v>Profit</v>
      </c>
      <c r="T1537" s="2">
        <v>39356</v>
      </c>
      <c r="U1537" t="s">
        <v>2862</v>
      </c>
      <c r="V1537" s="14">
        <v>39356</v>
      </c>
      <c r="W1537" t="str">
        <f t="shared" si="234"/>
        <v>October</v>
      </c>
      <c r="X1537" s="4" t="str">
        <f t="shared" si="235"/>
        <v>2007</v>
      </c>
      <c r="Y1537" s="6">
        <f t="shared" si="236"/>
        <v>2007</v>
      </c>
      <c r="Z1537" s="4" t="str">
        <f t="shared" si="237"/>
        <v>1</v>
      </c>
      <c r="AA1537" s="6">
        <f t="shared" si="238"/>
        <v>1</v>
      </c>
      <c r="AB1537" t="str">
        <f t="shared" si="239"/>
        <v>Monday</v>
      </c>
    </row>
    <row r="1538" spans="1:28" x14ac:dyDescent="0.25">
      <c r="A1538" s="3" t="s">
        <v>3836</v>
      </c>
      <c r="B1538" t="s">
        <v>3837</v>
      </c>
      <c r="C1538" s="3" t="s">
        <v>3837</v>
      </c>
      <c r="D1538" s="6">
        <v>0</v>
      </c>
      <c r="E1538" s="6">
        <v>113</v>
      </c>
      <c r="F1538" s="6">
        <f t="shared" si="230"/>
        <v>1</v>
      </c>
      <c r="G1538" s="6">
        <f t="shared" si="231"/>
        <v>53</v>
      </c>
      <c r="H1538" s="6" t="str" cm="1">
        <f t="array" ref="H1538">_xlfn.IFS(E1538&lt;=80,"Series",E1538&lt;=120,"TV Movie",E1538&gt;120,"Long Movie")</f>
        <v>TV Movie</v>
      </c>
      <c r="I1538" t="s">
        <v>132</v>
      </c>
      <c r="J1538" t="s">
        <v>145</v>
      </c>
      <c r="K1538" t="s">
        <v>8156</v>
      </c>
      <c r="L1538" s="5">
        <v>7.5</v>
      </c>
      <c r="M1538" t="str" cm="1">
        <f t="array" ref="M1538">_xlfn.IFS(L1538&lt;=2,"Flop",L1538&lt;=5,"Average",L1538&lt;=7,"Hit",L1538&lt;=9,"Superhit",L1538&gt;9,"BlockBuster")</f>
        <v>Superhit</v>
      </c>
      <c r="N1538" s="6">
        <v>234573</v>
      </c>
      <c r="O1538" s="6" t="str" cm="1">
        <f t="array" ref="O1538">_xlfn.IFS(N1538&lt;=100000,"Low",N1538&lt;=500000,"Median",N1538&lt;=1500000,"High",N1538&gt;1500000,"Very High")</f>
        <v>Median</v>
      </c>
      <c r="P1538">
        <v>30000000</v>
      </c>
      <c r="Q1538">
        <v>53653224</v>
      </c>
      <c r="R1538">
        <f t="shared" si="232"/>
        <v>23653224</v>
      </c>
      <c r="S1538" t="str">
        <f t="shared" si="233"/>
        <v>Profit</v>
      </c>
      <c r="T1538" s="1">
        <v>38969</v>
      </c>
      <c r="U1538" t="s">
        <v>2862</v>
      </c>
      <c r="V1538" s="14">
        <v>38969</v>
      </c>
      <c r="W1538" t="str">
        <f t="shared" si="234"/>
        <v>September</v>
      </c>
      <c r="X1538" s="4" t="str">
        <f t="shared" si="235"/>
        <v>2006</v>
      </c>
      <c r="Y1538" s="6">
        <f t="shared" si="236"/>
        <v>2006</v>
      </c>
      <c r="Z1538" s="4" t="str">
        <f t="shared" si="237"/>
        <v>9</v>
      </c>
      <c r="AA1538" s="6">
        <f t="shared" si="238"/>
        <v>9</v>
      </c>
      <c r="AB1538" t="str">
        <f t="shared" si="239"/>
        <v>Saturday</v>
      </c>
    </row>
    <row r="1539" spans="1:28" x14ac:dyDescent="0.25">
      <c r="A1539" s="3" t="s">
        <v>3838</v>
      </c>
      <c r="B1539" t="s">
        <v>3839</v>
      </c>
      <c r="C1539" s="3" t="s">
        <v>3839</v>
      </c>
      <c r="D1539" s="6">
        <v>0</v>
      </c>
      <c r="E1539" s="6">
        <v>91</v>
      </c>
      <c r="F1539" s="6">
        <f t="shared" ref="F1539:F1602" si="240">INT(E1539/60)</f>
        <v>1</v>
      </c>
      <c r="G1539" s="6">
        <f t="shared" ref="G1539:G1602" si="241">MOD(E1539,60)</f>
        <v>31</v>
      </c>
      <c r="H1539" s="6" t="str" cm="1">
        <f t="array" ref="H1539">_xlfn.IFS(E1539&lt;=80,"Series",E1539&lt;=120,"TV Movie",E1539&gt;120,"Long Movie")</f>
        <v>TV Movie</v>
      </c>
      <c r="I1539" t="s">
        <v>83</v>
      </c>
      <c r="J1539" t="s">
        <v>5802</v>
      </c>
      <c r="K1539" t="s">
        <v>5802</v>
      </c>
      <c r="L1539" s="5">
        <v>5.8</v>
      </c>
      <c r="M1539" t="str" cm="1">
        <f t="array" ref="M1539">_xlfn.IFS(L1539&lt;=2,"Flop",L1539&lt;=5,"Average",L1539&lt;=7,"Hit",L1539&lt;=9,"Superhit",L1539&gt;9,"BlockBuster")</f>
        <v>Hit</v>
      </c>
      <c r="N1539" s="6">
        <v>76364</v>
      </c>
      <c r="O1539" s="6" t="str" cm="1">
        <f t="array" ref="O1539">_xlfn.IFS(N1539&lt;=100000,"Low",N1539&lt;=500000,"Median",N1539&lt;=1500000,"High",N1539&gt;1500000,"Very High")</f>
        <v>Low</v>
      </c>
      <c r="P1539">
        <v>16000000</v>
      </c>
      <c r="Q1539">
        <v>51764406</v>
      </c>
      <c r="R1539">
        <f t="shared" ref="R1539:R1602" si="242">Q1539-P1539</f>
        <v>35764406</v>
      </c>
      <c r="S1539" t="str">
        <f t="shared" ref="S1539:S1602" si="243">IF(R1539&gt;0,"Profit","Loss")</f>
        <v>Profit</v>
      </c>
      <c r="T1539" s="1">
        <v>38995</v>
      </c>
      <c r="U1539" t="s">
        <v>3840</v>
      </c>
      <c r="V1539" s="14">
        <v>38995</v>
      </c>
      <c r="W1539" t="str">
        <f t="shared" ref="W1539:W1602" si="244">TEXT(V1539,"MMMM")</f>
        <v>October</v>
      </c>
      <c r="X1539" s="4" t="str">
        <f t="shared" ref="X1539:X1602" si="245">TEXT(V1539,"YYYY")</f>
        <v>2006</v>
      </c>
      <c r="Y1539" s="6">
        <f t="shared" ref="Y1539:Y1602" si="246">VALUE(X1539)</f>
        <v>2006</v>
      </c>
      <c r="Z1539" s="4" t="str">
        <f t="shared" ref="Z1539:Z1602" si="247">TEXT(V1539,"d")</f>
        <v>5</v>
      </c>
      <c r="AA1539" s="6">
        <f t="shared" ref="AA1539:AA1602" si="248">VALUE(Z1539)</f>
        <v>5</v>
      </c>
      <c r="AB1539" t="str">
        <f t="shared" ref="AB1539:AB1602" si="249">TEXT(V1539,"dddd")</f>
        <v>Thursday</v>
      </c>
    </row>
    <row r="1540" spans="1:28" x14ac:dyDescent="0.25">
      <c r="A1540" s="3" t="s">
        <v>3841</v>
      </c>
      <c r="B1540" t="s">
        <v>3842</v>
      </c>
      <c r="C1540" s="3" t="s">
        <v>3842</v>
      </c>
      <c r="D1540" s="6">
        <v>0</v>
      </c>
      <c r="E1540" s="6">
        <v>192</v>
      </c>
      <c r="F1540" s="6">
        <f t="shared" si="240"/>
        <v>3</v>
      </c>
      <c r="G1540" s="6">
        <f t="shared" si="241"/>
        <v>12</v>
      </c>
      <c r="H1540" s="6" t="str" cm="1">
        <f t="array" ref="H1540">_xlfn.IFS(E1540&lt;=80,"Series",E1540&lt;=120,"TV Movie",E1540&gt;120,"Long Movie")</f>
        <v>Long Movie</v>
      </c>
      <c r="I1540" t="s">
        <v>145</v>
      </c>
      <c r="J1540" t="s">
        <v>8163</v>
      </c>
      <c r="K1540" t="s">
        <v>8164</v>
      </c>
      <c r="L1540" s="5">
        <v>7.8</v>
      </c>
      <c r="M1540" t="str" cm="1">
        <f t="array" ref="M1540">_xlfn.IFS(L1540&lt;=2,"Flop",L1540&lt;=5,"Average",L1540&lt;=7,"Hit",L1540&lt;=9,"Superhit",L1540&gt;9,"BlockBuster")</f>
        <v>Superhit</v>
      </c>
      <c r="N1540" s="6">
        <v>56015</v>
      </c>
      <c r="O1540" s="6" t="str" cm="1">
        <f t="array" ref="O1540">_xlfn.IFS(N1540&lt;=100000,"Low",N1540&lt;=500000,"Median",N1540&lt;=1500000,"High",N1540&gt;1500000,"Very High")</f>
        <v>Low</v>
      </c>
      <c r="P1540">
        <v>7000000</v>
      </c>
      <c r="Q1540">
        <v>6887221</v>
      </c>
      <c r="R1540">
        <f t="shared" si="242"/>
        <v>-112779</v>
      </c>
      <c r="S1540" t="str">
        <f t="shared" si="243"/>
        <v>Loss</v>
      </c>
      <c r="T1540" s="1">
        <v>38303</v>
      </c>
      <c r="U1540" t="s">
        <v>3843</v>
      </c>
      <c r="V1540" s="14">
        <v>38303</v>
      </c>
      <c r="W1540" t="str">
        <f t="shared" si="244"/>
        <v>November</v>
      </c>
      <c r="X1540" s="4" t="str">
        <f t="shared" si="245"/>
        <v>2004</v>
      </c>
      <c r="Y1540" s="6">
        <f t="shared" si="246"/>
        <v>2004</v>
      </c>
      <c r="Z1540" s="4" t="str">
        <f t="shared" si="247"/>
        <v>12</v>
      </c>
      <c r="AA1540" s="6">
        <f t="shared" si="248"/>
        <v>12</v>
      </c>
      <c r="AB1540" t="str">
        <f t="shared" si="249"/>
        <v>Friday</v>
      </c>
    </row>
    <row r="1541" spans="1:28" x14ac:dyDescent="0.25">
      <c r="A1541" s="3" t="s">
        <v>3844</v>
      </c>
      <c r="B1541" t="s">
        <v>3845</v>
      </c>
      <c r="C1541" s="3" t="s">
        <v>3845</v>
      </c>
      <c r="D1541" s="6">
        <v>0</v>
      </c>
      <c r="E1541" s="6">
        <v>127</v>
      </c>
      <c r="F1541" s="6">
        <f t="shared" si="240"/>
        <v>2</v>
      </c>
      <c r="G1541" s="6">
        <f t="shared" si="241"/>
        <v>7</v>
      </c>
      <c r="H1541" s="6" t="str" cm="1">
        <f t="array" ref="H1541">_xlfn.IFS(E1541&lt;=80,"Series",E1541&lt;=120,"TV Movie",E1541&gt;120,"Long Movie")</f>
        <v>Long Movie</v>
      </c>
      <c r="I1541" t="s">
        <v>5529</v>
      </c>
      <c r="J1541" t="s">
        <v>8160</v>
      </c>
      <c r="K1541" t="s">
        <v>8162</v>
      </c>
      <c r="L1541" s="5">
        <v>5.9</v>
      </c>
      <c r="M1541" t="str" cm="1">
        <f t="array" ref="M1541">_xlfn.IFS(L1541&lt;=2,"Flop",L1541&lt;=5,"Average",L1541&lt;=7,"Hit",L1541&lt;=9,"Superhit",L1541&gt;9,"BlockBuster")</f>
        <v>Hit</v>
      </c>
      <c r="N1541" s="6">
        <v>68819</v>
      </c>
      <c r="O1541" s="6" t="str" cm="1">
        <f t="array" ref="O1541">_xlfn.IFS(N1541&lt;=100000,"Low",N1541&lt;=500000,"Median",N1541&lt;=1500000,"High",N1541&gt;1500000,"Very High")</f>
        <v>Low</v>
      </c>
      <c r="P1541">
        <v>50000000</v>
      </c>
      <c r="Q1541">
        <v>22984628</v>
      </c>
      <c r="R1541">
        <f t="shared" si="242"/>
        <v>-27015372</v>
      </c>
      <c r="S1541" t="str">
        <f t="shared" si="243"/>
        <v>Loss</v>
      </c>
      <c r="T1541" s="1">
        <v>38620</v>
      </c>
      <c r="U1541" t="s">
        <v>676</v>
      </c>
      <c r="V1541" s="14">
        <v>38620</v>
      </c>
      <c r="W1541" t="str">
        <f t="shared" si="244"/>
        <v>September</v>
      </c>
      <c r="X1541" s="4" t="str">
        <f t="shared" si="245"/>
        <v>2005</v>
      </c>
      <c r="Y1541" s="6">
        <f t="shared" si="246"/>
        <v>2005</v>
      </c>
      <c r="Z1541" s="4" t="str">
        <f t="shared" si="247"/>
        <v>25</v>
      </c>
      <c r="AA1541" s="6">
        <f t="shared" si="248"/>
        <v>25</v>
      </c>
      <c r="AB1541" t="str">
        <f t="shared" si="249"/>
        <v>Sunday</v>
      </c>
    </row>
    <row r="1542" spans="1:28" x14ac:dyDescent="0.25">
      <c r="A1542" s="3" t="s">
        <v>3846</v>
      </c>
      <c r="B1542" t="s">
        <v>3847</v>
      </c>
      <c r="C1542" s="3" t="s">
        <v>3847</v>
      </c>
      <c r="D1542" s="6">
        <v>0</v>
      </c>
      <c r="E1542" s="6">
        <v>109</v>
      </c>
      <c r="F1542" s="6">
        <f t="shared" si="240"/>
        <v>1</v>
      </c>
      <c r="G1542" s="6">
        <f t="shared" si="241"/>
        <v>49</v>
      </c>
      <c r="H1542" s="6" t="str" cm="1">
        <f t="array" ref="H1542">_xlfn.IFS(E1542&lt;=80,"Series",E1542&lt;=120,"TV Movie",E1542&gt;120,"Long Movie")</f>
        <v>TV Movie</v>
      </c>
      <c r="I1542" t="s">
        <v>5529</v>
      </c>
      <c r="J1542" t="s">
        <v>8162</v>
      </c>
      <c r="K1542" t="s">
        <v>3857</v>
      </c>
      <c r="L1542" s="5">
        <v>6.8</v>
      </c>
      <c r="M1542" t="str" cm="1">
        <f t="array" ref="M1542">_xlfn.IFS(L1542&lt;=2,"Flop",L1542&lt;=5,"Average",L1542&lt;=7,"Hit",L1542&lt;=9,"Superhit",L1542&gt;9,"BlockBuster")</f>
        <v>Hit</v>
      </c>
      <c r="N1542" s="6">
        <v>119121</v>
      </c>
      <c r="O1542" s="6" t="str" cm="1">
        <f t="array" ref="O1542">_xlfn.IFS(N1542&lt;=100000,"Low",N1542&lt;=500000,"Median",N1542&lt;=1500000,"High",N1542&gt;1500000,"Very High")</f>
        <v>Median</v>
      </c>
      <c r="P1542">
        <v>20000000</v>
      </c>
      <c r="Q1542">
        <v>66476363</v>
      </c>
      <c r="R1542">
        <f t="shared" si="242"/>
        <v>46476363</v>
      </c>
      <c r="S1542" t="str">
        <f t="shared" si="243"/>
        <v>Profit</v>
      </c>
      <c r="T1542" s="1">
        <v>39541</v>
      </c>
      <c r="U1542" t="s">
        <v>3848</v>
      </c>
      <c r="V1542" s="14">
        <v>39541</v>
      </c>
      <c r="W1542" t="str">
        <f t="shared" si="244"/>
        <v>April</v>
      </c>
      <c r="X1542" s="4" t="str">
        <f t="shared" si="245"/>
        <v>2008</v>
      </c>
      <c r="Y1542" s="6">
        <f t="shared" si="246"/>
        <v>2008</v>
      </c>
      <c r="Z1542" s="4" t="str">
        <f t="shared" si="247"/>
        <v>3</v>
      </c>
      <c r="AA1542" s="6">
        <f t="shared" si="248"/>
        <v>3</v>
      </c>
      <c r="AB1542" t="str">
        <f t="shared" si="249"/>
        <v>Thursday</v>
      </c>
    </row>
    <row r="1543" spans="1:28" x14ac:dyDescent="0.25">
      <c r="A1543" s="3" t="s">
        <v>3849</v>
      </c>
      <c r="B1543" t="s">
        <v>3850</v>
      </c>
      <c r="C1543" s="3" t="s">
        <v>3850</v>
      </c>
      <c r="D1543" s="6">
        <v>0</v>
      </c>
      <c r="E1543" s="6">
        <v>125</v>
      </c>
      <c r="F1543" s="6">
        <f t="shared" si="240"/>
        <v>2</v>
      </c>
      <c r="G1543" s="6">
        <f t="shared" si="241"/>
        <v>5</v>
      </c>
      <c r="H1543" s="6" t="str" cm="1">
        <f t="array" ref="H1543">_xlfn.IFS(E1543&lt;=80,"Series",E1543&lt;=120,"TV Movie",E1543&gt;120,"Long Movie")</f>
        <v>Long Movie</v>
      </c>
      <c r="I1543" t="s">
        <v>8160</v>
      </c>
      <c r="J1543" t="s">
        <v>8162</v>
      </c>
      <c r="K1543" t="s">
        <v>145</v>
      </c>
      <c r="L1543" s="5">
        <v>7</v>
      </c>
      <c r="M1543" t="str" cm="1">
        <f t="array" ref="M1543">_xlfn.IFS(L1543&lt;=2,"Flop",L1543&lt;=5,"Average",L1543&lt;=7,"Hit",L1543&lt;=9,"Superhit",L1543&gt;9,"BlockBuster")</f>
        <v>Hit</v>
      </c>
      <c r="N1543" s="6">
        <v>79430</v>
      </c>
      <c r="O1543" s="6" t="str" cm="1">
        <f t="array" ref="O1543">_xlfn.IFS(N1543&lt;=100000,"Low",N1543&lt;=500000,"Median",N1543&lt;=1500000,"High",N1543&gt;1500000,"Very High")</f>
        <v>Low</v>
      </c>
      <c r="P1543">
        <v>30000000</v>
      </c>
      <c r="Q1543">
        <v>41480851</v>
      </c>
      <c r="R1543">
        <f t="shared" si="242"/>
        <v>11480851</v>
      </c>
      <c r="S1543" t="str">
        <f t="shared" si="243"/>
        <v>Profit</v>
      </c>
      <c r="T1543" s="1">
        <v>38965</v>
      </c>
      <c r="U1543" t="s">
        <v>3851</v>
      </c>
      <c r="V1543" s="14">
        <v>38965</v>
      </c>
      <c r="W1543" t="str">
        <f t="shared" si="244"/>
        <v>September</v>
      </c>
      <c r="X1543" s="4" t="str">
        <f t="shared" si="245"/>
        <v>2006</v>
      </c>
      <c r="Y1543" s="6">
        <f t="shared" si="246"/>
        <v>2006</v>
      </c>
      <c r="Z1543" s="4" t="str">
        <f t="shared" si="247"/>
        <v>5</v>
      </c>
      <c r="AA1543" s="6">
        <f t="shared" si="248"/>
        <v>5</v>
      </c>
      <c r="AB1543" t="str">
        <f t="shared" si="249"/>
        <v>Tuesday</v>
      </c>
    </row>
    <row r="1544" spans="1:28" x14ac:dyDescent="0.25">
      <c r="A1544" s="3" t="s">
        <v>3852</v>
      </c>
      <c r="B1544" t="s">
        <v>3853</v>
      </c>
      <c r="C1544" s="3" t="s">
        <v>3853</v>
      </c>
      <c r="D1544" s="6">
        <v>0</v>
      </c>
      <c r="E1544" s="6">
        <v>104</v>
      </c>
      <c r="F1544" s="6">
        <f t="shared" si="240"/>
        <v>1</v>
      </c>
      <c r="G1544" s="6">
        <f t="shared" si="241"/>
        <v>44</v>
      </c>
      <c r="H1544" s="6" t="str" cm="1">
        <f t="array" ref="H1544">_xlfn.IFS(E1544&lt;=80,"Series",E1544&lt;=120,"TV Movie",E1544&gt;120,"Long Movie")</f>
        <v>TV Movie</v>
      </c>
      <c r="I1544" t="s">
        <v>8162</v>
      </c>
      <c r="J1544" t="s">
        <v>145</v>
      </c>
      <c r="K1544" t="s">
        <v>178</v>
      </c>
      <c r="L1544" s="5">
        <v>7.3</v>
      </c>
      <c r="M1544" t="str" cm="1">
        <f t="array" ref="M1544">_xlfn.IFS(L1544&lt;=2,"Flop",L1544&lt;=5,"Average",L1544&lt;=7,"Hit",L1544&lt;=9,"Superhit",L1544&gt;9,"BlockBuster")</f>
        <v>Superhit</v>
      </c>
      <c r="N1544" s="6">
        <v>54376</v>
      </c>
      <c r="O1544" s="6" t="str" cm="1">
        <f t="array" ref="O1544">_xlfn.IFS(N1544&lt;=100000,"Low",N1544&lt;=500000,"Median",N1544&lt;=1500000,"High",N1544&gt;1500000,"Very High")</f>
        <v>Low</v>
      </c>
      <c r="P1544">
        <v>20000000</v>
      </c>
      <c r="Q1544">
        <v>5048693</v>
      </c>
      <c r="R1544">
        <f t="shared" si="242"/>
        <v>-14951307</v>
      </c>
      <c r="S1544" t="str">
        <f t="shared" si="243"/>
        <v>Loss</v>
      </c>
      <c r="T1544" s="1">
        <v>38607</v>
      </c>
      <c r="U1544" t="s">
        <v>3854</v>
      </c>
      <c r="V1544" s="14">
        <v>38607</v>
      </c>
      <c r="W1544" t="str">
        <f t="shared" si="244"/>
        <v>September</v>
      </c>
      <c r="X1544" s="4" t="str">
        <f t="shared" si="245"/>
        <v>2005</v>
      </c>
      <c r="Y1544" s="6">
        <f t="shared" si="246"/>
        <v>2005</v>
      </c>
      <c r="Z1544" s="4" t="str">
        <f t="shared" si="247"/>
        <v>12</v>
      </c>
      <c r="AA1544" s="6">
        <f t="shared" si="248"/>
        <v>12</v>
      </c>
      <c r="AB1544" t="str">
        <f t="shared" si="249"/>
        <v>Monday</v>
      </c>
    </row>
    <row r="1545" spans="1:28" x14ac:dyDescent="0.25">
      <c r="A1545" s="3" t="s">
        <v>3855</v>
      </c>
      <c r="B1545" t="s">
        <v>3856</v>
      </c>
      <c r="C1545" s="3" t="s">
        <v>3856</v>
      </c>
      <c r="D1545" s="6">
        <v>0</v>
      </c>
      <c r="E1545" s="6">
        <v>85</v>
      </c>
      <c r="F1545" s="6">
        <f t="shared" si="240"/>
        <v>1</v>
      </c>
      <c r="G1545" s="6">
        <f t="shared" si="241"/>
        <v>25</v>
      </c>
      <c r="H1545" s="6" t="str" cm="1">
        <f t="array" ref="H1545">_xlfn.IFS(E1545&lt;=80,"Series",E1545&lt;=120,"TV Movie",E1545&gt;120,"Long Movie")</f>
        <v>TV Movie</v>
      </c>
      <c r="I1545" t="s">
        <v>3857</v>
      </c>
      <c r="J1545" t="s">
        <v>5802</v>
      </c>
      <c r="K1545" t="s">
        <v>5802</v>
      </c>
      <c r="L1545" s="5">
        <v>6.5</v>
      </c>
      <c r="M1545" t="str" cm="1">
        <f t="array" ref="M1545">_xlfn.IFS(L1545&lt;=2,"Flop",L1545&lt;=5,"Average",L1545&lt;=7,"Hit",L1545&lt;=9,"Superhit",L1545&gt;9,"BlockBuster")</f>
        <v>Hit</v>
      </c>
      <c r="N1545" s="6">
        <v>132452</v>
      </c>
      <c r="O1545" s="6" t="str" cm="1">
        <f t="array" ref="O1545">_xlfn.IFS(N1545&lt;=100000,"Low",N1545&lt;=500000,"Median",N1545&lt;=1500000,"High",N1545&gt;1500000,"Very High")</f>
        <v>Median</v>
      </c>
      <c r="P1545">
        <v>26000000</v>
      </c>
      <c r="Q1545">
        <v>96258201</v>
      </c>
      <c r="R1545">
        <f t="shared" si="242"/>
        <v>70258201</v>
      </c>
      <c r="S1545" t="str">
        <f t="shared" si="243"/>
        <v>Profit</v>
      </c>
      <c r="T1545" s="1">
        <v>38513</v>
      </c>
      <c r="U1545" t="s">
        <v>487</v>
      </c>
      <c r="V1545" s="14">
        <v>38513</v>
      </c>
      <c r="W1545" t="str">
        <f t="shared" si="244"/>
        <v>June</v>
      </c>
      <c r="X1545" s="4" t="str">
        <f t="shared" si="245"/>
        <v>2005</v>
      </c>
      <c r="Y1545" s="6">
        <f t="shared" si="246"/>
        <v>2005</v>
      </c>
      <c r="Z1545" s="4" t="str">
        <f t="shared" si="247"/>
        <v>10</v>
      </c>
      <c r="AA1545" s="6">
        <f t="shared" si="248"/>
        <v>10</v>
      </c>
      <c r="AB1545" t="str">
        <f t="shared" si="249"/>
        <v>Friday</v>
      </c>
    </row>
    <row r="1546" spans="1:28" x14ac:dyDescent="0.25">
      <c r="A1546" s="3" t="s">
        <v>3858</v>
      </c>
      <c r="B1546" t="s">
        <v>3859</v>
      </c>
      <c r="C1546" s="3" t="s">
        <v>3859</v>
      </c>
      <c r="D1546" s="6">
        <v>0</v>
      </c>
      <c r="E1546" s="6">
        <v>166</v>
      </c>
      <c r="F1546" s="6">
        <f t="shared" si="240"/>
        <v>2</v>
      </c>
      <c r="G1546" s="6">
        <f t="shared" si="241"/>
        <v>46</v>
      </c>
      <c r="H1546" s="6" t="str" cm="1">
        <f t="array" ref="H1546">_xlfn.IFS(E1546&lt;=80,"Series",E1546&lt;=120,"TV Movie",E1546&gt;120,"Long Movie")</f>
        <v>Long Movie</v>
      </c>
      <c r="I1546" t="s">
        <v>145</v>
      </c>
      <c r="J1546" t="s">
        <v>8156</v>
      </c>
      <c r="K1546" t="s">
        <v>8157</v>
      </c>
      <c r="L1546" s="5">
        <v>7.8</v>
      </c>
      <c r="M1546" t="str" cm="1">
        <f t="array" ref="M1546">_xlfn.IFS(L1546&lt;=2,"Flop",L1546&lt;=5,"Average",L1546&lt;=7,"Hit",L1546&lt;=9,"Superhit",L1546&gt;9,"BlockBuster")</f>
        <v>Superhit</v>
      </c>
      <c r="N1546" s="6">
        <v>681300</v>
      </c>
      <c r="O1546" s="6" t="str" cm="1">
        <f t="array" ref="O1546">_xlfn.IFS(N1546&lt;=100000,"Low",N1546&lt;=500000,"Median",N1546&lt;=1500000,"High",N1546&gt;1500000,"Very High")</f>
        <v>High</v>
      </c>
      <c r="P1546">
        <v>150000000</v>
      </c>
      <c r="Q1546">
        <v>335802786</v>
      </c>
      <c r="R1546">
        <f t="shared" si="242"/>
        <v>185802786</v>
      </c>
      <c r="S1546" t="str">
        <f t="shared" si="243"/>
        <v>Profit</v>
      </c>
      <c r="T1546" s="1">
        <v>39792</v>
      </c>
      <c r="U1546" t="s">
        <v>1081</v>
      </c>
      <c r="V1546" s="14">
        <v>39792</v>
      </c>
      <c r="W1546" t="str">
        <f t="shared" si="244"/>
        <v>December</v>
      </c>
      <c r="X1546" s="4" t="str">
        <f t="shared" si="245"/>
        <v>2008</v>
      </c>
      <c r="Y1546" s="6">
        <f t="shared" si="246"/>
        <v>2008</v>
      </c>
      <c r="Z1546" s="4" t="str">
        <f t="shared" si="247"/>
        <v>10</v>
      </c>
      <c r="AA1546" s="6">
        <f t="shared" si="248"/>
        <v>10</v>
      </c>
      <c r="AB1546" t="str">
        <f t="shared" si="249"/>
        <v>Wednesday</v>
      </c>
    </row>
    <row r="1547" spans="1:28" x14ac:dyDescent="0.25">
      <c r="A1547" s="3" t="s">
        <v>3860</v>
      </c>
      <c r="B1547" t="s">
        <v>3861</v>
      </c>
      <c r="C1547" s="3" t="s">
        <v>3861</v>
      </c>
      <c r="D1547" s="6">
        <v>0</v>
      </c>
      <c r="E1547" s="6">
        <v>123</v>
      </c>
      <c r="F1547" s="6">
        <f t="shared" si="240"/>
        <v>2</v>
      </c>
      <c r="G1547" s="6">
        <f t="shared" si="241"/>
        <v>3</v>
      </c>
      <c r="H1547" s="6" t="str" cm="1">
        <f t="array" ref="H1547">_xlfn.IFS(E1547&lt;=80,"Series",E1547&lt;=120,"TV Movie",E1547&gt;120,"Long Movie")</f>
        <v>Long Movie</v>
      </c>
      <c r="I1547" t="s">
        <v>8160</v>
      </c>
      <c r="J1547" t="s">
        <v>145</v>
      </c>
      <c r="K1547" t="s">
        <v>8167</v>
      </c>
      <c r="L1547" s="5">
        <v>6.5</v>
      </c>
      <c r="M1547" t="str" cm="1">
        <f t="array" ref="M1547">_xlfn.IFS(L1547&lt;=2,"Flop",L1547&lt;=5,"Average",L1547&lt;=7,"Hit",L1547&lt;=9,"Superhit",L1547&gt;9,"BlockBuster")</f>
        <v>Hit</v>
      </c>
      <c r="N1547" s="6">
        <v>118239</v>
      </c>
      <c r="O1547" s="6" t="str" cm="1">
        <f t="array" ref="O1547">_xlfn.IFS(N1547&lt;=100000,"Low",N1547&lt;=500000,"Median",N1547&lt;=1500000,"High",N1547&gt;1500000,"Very High")</f>
        <v>Median</v>
      </c>
      <c r="P1547">
        <v>40000000</v>
      </c>
      <c r="Q1547">
        <v>60917189</v>
      </c>
      <c r="R1547">
        <f t="shared" si="242"/>
        <v>20917189</v>
      </c>
      <c r="S1547" t="str">
        <f t="shared" si="243"/>
        <v>Profit</v>
      </c>
      <c r="T1547" s="1">
        <v>38861</v>
      </c>
      <c r="U1547" t="s">
        <v>2239</v>
      </c>
      <c r="V1547" s="14">
        <v>38861</v>
      </c>
      <c r="W1547" t="str">
        <f t="shared" si="244"/>
        <v>May</v>
      </c>
      <c r="X1547" s="4" t="str">
        <f t="shared" si="245"/>
        <v>2006</v>
      </c>
      <c r="Y1547" s="6">
        <f t="shared" si="246"/>
        <v>2006</v>
      </c>
      <c r="Z1547" s="4" t="str">
        <f t="shared" si="247"/>
        <v>24</v>
      </c>
      <c r="AA1547" s="6">
        <f t="shared" si="248"/>
        <v>24</v>
      </c>
      <c r="AB1547" t="str">
        <f t="shared" si="249"/>
        <v>Wednesday</v>
      </c>
    </row>
    <row r="1548" spans="1:28" x14ac:dyDescent="0.25">
      <c r="A1548" s="3" t="s">
        <v>3862</v>
      </c>
      <c r="B1548" t="s">
        <v>3863</v>
      </c>
      <c r="C1548" s="3" t="s">
        <v>3863</v>
      </c>
      <c r="D1548" s="6">
        <v>0</v>
      </c>
      <c r="E1548" s="6">
        <v>85</v>
      </c>
      <c r="F1548" s="6">
        <f t="shared" si="240"/>
        <v>1</v>
      </c>
      <c r="G1548" s="6">
        <f t="shared" si="241"/>
        <v>25</v>
      </c>
      <c r="H1548" s="6" t="str" cm="1">
        <f t="array" ref="H1548">_xlfn.IFS(E1548&lt;=80,"Series",E1548&lt;=120,"TV Movie",E1548&gt;120,"Long Movie")</f>
        <v>TV Movie</v>
      </c>
      <c r="I1548" t="s">
        <v>8158</v>
      </c>
      <c r="J1548" t="s">
        <v>8159</v>
      </c>
      <c r="K1548" t="s">
        <v>132</v>
      </c>
      <c r="L1548" s="5">
        <v>6.7</v>
      </c>
      <c r="M1548" t="str" cm="1">
        <f t="array" ref="M1548">_xlfn.IFS(L1548&lt;=2,"Flop",L1548&lt;=5,"Average",L1548&lt;=7,"Hit",L1548&lt;=9,"Superhit",L1548&gt;9,"BlockBuster")</f>
        <v>Hit</v>
      </c>
      <c r="N1548" s="6">
        <v>88034</v>
      </c>
      <c r="O1548" s="6" t="str" cm="1">
        <f t="array" ref="O1548">_xlfn.IFS(N1548&lt;=100000,"Low",N1548&lt;=500000,"Median",N1548&lt;=1500000,"High",N1548&gt;1500000,"Very High")</f>
        <v>Low</v>
      </c>
      <c r="P1548">
        <v>100000000</v>
      </c>
      <c r="Q1548">
        <v>152005713</v>
      </c>
      <c r="R1548">
        <f t="shared" si="242"/>
        <v>52005713</v>
      </c>
      <c r="S1548" t="str">
        <f t="shared" si="243"/>
        <v>Profit</v>
      </c>
      <c r="T1548" s="1">
        <v>39235</v>
      </c>
      <c r="U1548" t="s">
        <v>3864</v>
      </c>
      <c r="V1548" s="14">
        <v>39235</v>
      </c>
      <c r="W1548" t="str">
        <f t="shared" si="244"/>
        <v>June</v>
      </c>
      <c r="X1548" s="4" t="str">
        <f t="shared" si="245"/>
        <v>2007</v>
      </c>
      <c r="Y1548" s="6">
        <f t="shared" si="246"/>
        <v>2007</v>
      </c>
      <c r="Z1548" s="4" t="str">
        <f t="shared" si="247"/>
        <v>2</v>
      </c>
      <c r="AA1548" s="6">
        <f t="shared" si="248"/>
        <v>2</v>
      </c>
      <c r="AB1548" t="str">
        <f t="shared" si="249"/>
        <v>Saturday</v>
      </c>
    </row>
    <row r="1549" spans="1:28" x14ac:dyDescent="0.25">
      <c r="A1549" s="3" t="s">
        <v>3865</v>
      </c>
      <c r="B1549" t="s">
        <v>3866</v>
      </c>
      <c r="C1549" s="3" t="s">
        <v>3867</v>
      </c>
      <c r="D1549" s="6">
        <v>0</v>
      </c>
      <c r="E1549" s="6">
        <v>88</v>
      </c>
      <c r="F1549" s="6">
        <f t="shared" si="240"/>
        <v>1</v>
      </c>
      <c r="G1549" s="6">
        <f t="shared" si="241"/>
        <v>28</v>
      </c>
      <c r="H1549" s="6" t="str" cm="1">
        <f t="array" ref="H1549">_xlfn.IFS(E1549&lt;=80,"Series",E1549&lt;=120,"TV Movie",E1549&gt;120,"Long Movie")</f>
        <v>TV Movie</v>
      </c>
      <c r="I1549" t="s">
        <v>8162</v>
      </c>
      <c r="J1549" t="s">
        <v>145</v>
      </c>
      <c r="K1549" t="s">
        <v>8157</v>
      </c>
      <c r="L1549" s="5">
        <v>7.9</v>
      </c>
      <c r="M1549" t="str" cm="1">
        <f t="array" ref="M1549">_xlfn.IFS(L1549&lt;=2,"Flop",L1549&lt;=5,"Average",L1549&lt;=7,"Hit",L1549&lt;=9,"Superhit",L1549&gt;9,"BlockBuster")</f>
        <v>Superhit</v>
      </c>
      <c r="N1549" s="6">
        <v>57395</v>
      </c>
      <c r="O1549" s="6" t="str" cm="1">
        <f t="array" ref="O1549">_xlfn.IFS(N1549&lt;=100000,"Low",N1549&lt;=500000,"Median",N1549&lt;=1500000,"High",N1549&gt;1500000,"Very High")</f>
        <v>Low</v>
      </c>
      <c r="P1549">
        <v>1000000</v>
      </c>
      <c r="Q1549">
        <v>3403957</v>
      </c>
      <c r="R1549">
        <f t="shared" si="242"/>
        <v>2403957</v>
      </c>
      <c r="S1549" t="str">
        <f t="shared" si="243"/>
        <v>Profit</v>
      </c>
      <c r="T1549" s="1">
        <v>38237</v>
      </c>
      <c r="U1549" t="s">
        <v>3868</v>
      </c>
      <c r="V1549" s="14">
        <v>38237</v>
      </c>
      <c r="W1549" t="str">
        <f t="shared" si="244"/>
        <v>September</v>
      </c>
      <c r="X1549" s="4" t="str">
        <f t="shared" si="245"/>
        <v>2004</v>
      </c>
      <c r="Y1549" s="6">
        <f t="shared" si="246"/>
        <v>2004</v>
      </c>
      <c r="Z1549" s="4" t="str">
        <f t="shared" si="247"/>
        <v>7</v>
      </c>
      <c r="AA1549" s="6">
        <f t="shared" si="248"/>
        <v>7</v>
      </c>
      <c r="AB1549" t="str">
        <f t="shared" si="249"/>
        <v>Tuesday</v>
      </c>
    </row>
    <row r="1550" spans="1:28" x14ac:dyDescent="0.25">
      <c r="A1550" s="3" t="s">
        <v>3869</v>
      </c>
      <c r="B1550" t="s">
        <v>3870</v>
      </c>
      <c r="C1550" s="3" t="s">
        <v>3870</v>
      </c>
      <c r="D1550" s="6">
        <v>0</v>
      </c>
      <c r="E1550" s="6">
        <v>97</v>
      </c>
      <c r="F1550" s="6">
        <f t="shared" si="240"/>
        <v>1</v>
      </c>
      <c r="G1550" s="6">
        <f t="shared" si="241"/>
        <v>37</v>
      </c>
      <c r="H1550" s="6" t="str" cm="1">
        <f t="array" ref="H1550">_xlfn.IFS(E1550&lt;=80,"Series",E1550&lt;=120,"TV Movie",E1550&gt;120,"Long Movie")</f>
        <v>TV Movie</v>
      </c>
      <c r="I1550" t="s">
        <v>132</v>
      </c>
      <c r="J1550" t="s">
        <v>145</v>
      </c>
      <c r="K1550" t="s">
        <v>8157</v>
      </c>
      <c r="L1550" s="5">
        <v>6.9</v>
      </c>
      <c r="M1550" t="str" cm="1">
        <f t="array" ref="M1550">_xlfn.IFS(L1550&lt;=2,"Flop",L1550&lt;=5,"Average",L1550&lt;=7,"Hit",L1550&lt;=9,"Superhit",L1550&gt;9,"BlockBuster")</f>
        <v>Hit</v>
      </c>
      <c r="N1550" s="6">
        <v>66272</v>
      </c>
      <c r="O1550" s="6" t="str" cm="1">
        <f t="array" ref="O1550">_xlfn.IFS(N1550&lt;=100000,"Low",N1550&lt;=500000,"Median",N1550&lt;=1500000,"High",N1550&gt;1500000,"Very High")</f>
        <v>Low</v>
      </c>
      <c r="P1550">
        <v>12000000</v>
      </c>
      <c r="Q1550">
        <v>5254986</v>
      </c>
      <c r="R1550">
        <f t="shared" si="242"/>
        <v>-6745014</v>
      </c>
      <c r="S1550" t="str">
        <f t="shared" si="243"/>
        <v>Loss</v>
      </c>
      <c r="T1550" s="1">
        <v>39203</v>
      </c>
      <c r="U1550" t="s">
        <v>3871</v>
      </c>
      <c r="V1550" s="14">
        <v>39203</v>
      </c>
      <c r="W1550" t="str">
        <f t="shared" si="244"/>
        <v>May</v>
      </c>
      <c r="X1550" s="4" t="str">
        <f t="shared" si="245"/>
        <v>2007</v>
      </c>
      <c r="Y1550" s="6">
        <f t="shared" si="246"/>
        <v>2007</v>
      </c>
      <c r="Z1550" s="4" t="str">
        <f t="shared" si="247"/>
        <v>1</v>
      </c>
      <c r="AA1550" s="6">
        <f t="shared" si="248"/>
        <v>1</v>
      </c>
      <c r="AB1550" t="str">
        <f t="shared" si="249"/>
        <v>Tuesday</v>
      </c>
    </row>
    <row r="1551" spans="1:28" x14ac:dyDescent="0.25">
      <c r="A1551" s="3" t="s">
        <v>3872</v>
      </c>
      <c r="B1551" t="s">
        <v>3873</v>
      </c>
      <c r="C1551" s="3" t="s">
        <v>3873</v>
      </c>
      <c r="D1551" s="6">
        <v>0</v>
      </c>
      <c r="E1551" s="6">
        <v>85</v>
      </c>
      <c r="F1551" s="6">
        <f t="shared" si="240"/>
        <v>1</v>
      </c>
      <c r="G1551" s="6">
        <f t="shared" si="241"/>
        <v>25</v>
      </c>
      <c r="H1551" s="6" t="str" cm="1">
        <f t="array" ref="H1551">_xlfn.IFS(E1551&lt;=80,"Series",E1551&lt;=120,"TV Movie",E1551&gt;120,"Long Movie")</f>
        <v>TV Movie</v>
      </c>
      <c r="I1551" t="s">
        <v>5529</v>
      </c>
      <c r="J1551" t="s">
        <v>8158</v>
      </c>
      <c r="K1551" t="s">
        <v>8159</v>
      </c>
      <c r="L1551" s="5">
        <v>6.6</v>
      </c>
      <c r="M1551" t="str" cm="1">
        <f t="array" ref="M1551">_xlfn.IFS(L1551&lt;=2,"Flop",L1551&lt;=5,"Average",L1551&lt;=7,"Hit",L1551&lt;=9,"Superhit",L1551&gt;9,"BlockBuster")</f>
        <v>Hit</v>
      </c>
      <c r="N1551" s="6">
        <v>135486</v>
      </c>
      <c r="O1551" s="6" t="str" cm="1">
        <f t="array" ref="O1551">_xlfn.IFS(N1551&lt;=100000,"Low",N1551&lt;=500000,"Median",N1551&lt;=1500000,"High",N1551&gt;1500000,"Very High")</f>
        <v>Median</v>
      </c>
      <c r="P1551">
        <v>149000000</v>
      </c>
      <c r="Q1551">
        <v>178281554</v>
      </c>
      <c r="R1551">
        <f t="shared" si="242"/>
        <v>29281554</v>
      </c>
      <c r="S1551" t="str">
        <f t="shared" si="243"/>
        <v>Profit</v>
      </c>
      <c r="T1551" s="1">
        <v>39012</v>
      </c>
      <c r="U1551" t="s">
        <v>3874</v>
      </c>
      <c r="V1551" s="14">
        <v>39012</v>
      </c>
      <c r="W1551" t="str">
        <f t="shared" si="244"/>
        <v>October</v>
      </c>
      <c r="X1551" s="4" t="str">
        <f t="shared" si="245"/>
        <v>2006</v>
      </c>
      <c r="Y1551" s="6">
        <f t="shared" si="246"/>
        <v>2006</v>
      </c>
      <c r="Z1551" s="4" t="str">
        <f t="shared" si="247"/>
        <v>22</v>
      </c>
      <c r="AA1551" s="6">
        <f t="shared" si="248"/>
        <v>22</v>
      </c>
      <c r="AB1551" t="str">
        <f t="shared" si="249"/>
        <v>Sunday</v>
      </c>
    </row>
    <row r="1552" spans="1:28" x14ac:dyDescent="0.25">
      <c r="A1552" s="3" t="s">
        <v>3875</v>
      </c>
      <c r="B1552" t="s">
        <v>3876</v>
      </c>
      <c r="C1552" s="3" t="s">
        <v>3876</v>
      </c>
      <c r="D1552" s="6">
        <v>0</v>
      </c>
      <c r="E1552" s="6">
        <v>104</v>
      </c>
      <c r="F1552" s="6">
        <f t="shared" si="240"/>
        <v>1</v>
      </c>
      <c r="G1552" s="6">
        <f t="shared" si="241"/>
        <v>44</v>
      </c>
      <c r="H1552" s="6" t="str" cm="1">
        <f t="array" ref="H1552">_xlfn.IFS(E1552&lt;=80,"Series",E1552&lt;=120,"TV Movie",E1552&gt;120,"Long Movie")</f>
        <v>TV Movie</v>
      </c>
      <c r="I1552" t="s">
        <v>145</v>
      </c>
      <c r="J1552" t="s">
        <v>3857</v>
      </c>
      <c r="K1552" t="s">
        <v>5802</v>
      </c>
      <c r="L1552" s="5">
        <v>7</v>
      </c>
      <c r="M1552" t="str" cm="1">
        <f t="array" ref="M1552">_xlfn.IFS(L1552&lt;=2,"Flop",L1552&lt;=5,"Average",L1552&lt;=7,"Hit",L1552&lt;=9,"Superhit",L1552&gt;9,"BlockBuster")</f>
        <v>Hit</v>
      </c>
      <c r="N1552" s="6">
        <v>166317</v>
      </c>
      <c r="O1552" s="6" t="str" cm="1">
        <f t="array" ref="O1552">_xlfn.IFS(N1552&lt;=100000,"Low",N1552&lt;=500000,"Median",N1552&lt;=1500000,"High",N1552&gt;1500000,"Very High")</f>
        <v>Median</v>
      </c>
      <c r="P1552">
        <v>950000</v>
      </c>
      <c r="Q1552">
        <v>7022209</v>
      </c>
      <c r="R1552">
        <f t="shared" si="242"/>
        <v>6072209</v>
      </c>
      <c r="S1552" t="str">
        <f t="shared" si="243"/>
        <v>Profit</v>
      </c>
      <c r="T1552" s="2">
        <v>38353</v>
      </c>
      <c r="U1552" t="s">
        <v>3610</v>
      </c>
      <c r="V1552" s="14">
        <v>38353</v>
      </c>
      <c r="W1552" t="str">
        <f t="shared" si="244"/>
        <v>January</v>
      </c>
      <c r="X1552" s="4" t="str">
        <f t="shared" si="245"/>
        <v>2005</v>
      </c>
      <c r="Y1552" s="6">
        <f t="shared" si="246"/>
        <v>2005</v>
      </c>
      <c r="Z1552" s="4" t="str">
        <f t="shared" si="247"/>
        <v>1</v>
      </c>
      <c r="AA1552" s="6">
        <f t="shared" si="248"/>
        <v>1</v>
      </c>
      <c r="AB1552" t="str">
        <f t="shared" si="249"/>
        <v>Saturday</v>
      </c>
    </row>
    <row r="1553" spans="1:28" x14ac:dyDescent="0.25">
      <c r="A1553" s="3" t="s">
        <v>3877</v>
      </c>
      <c r="B1553" t="s">
        <v>3878</v>
      </c>
      <c r="C1553" s="3" t="s">
        <v>3878</v>
      </c>
      <c r="D1553" s="6">
        <v>0</v>
      </c>
      <c r="E1553" s="6">
        <v>97</v>
      </c>
      <c r="F1553" s="6">
        <f t="shared" si="240"/>
        <v>1</v>
      </c>
      <c r="G1553" s="6">
        <f t="shared" si="241"/>
        <v>37</v>
      </c>
      <c r="H1553" s="6" t="str" cm="1">
        <f t="array" ref="H1553">_xlfn.IFS(E1553&lt;=80,"Series",E1553&lt;=120,"TV Movie",E1553&gt;120,"Long Movie")</f>
        <v>TV Movie</v>
      </c>
      <c r="I1553" t="s">
        <v>132</v>
      </c>
      <c r="J1553" t="s">
        <v>5802</v>
      </c>
      <c r="K1553" t="s">
        <v>5802</v>
      </c>
      <c r="L1553" s="5">
        <v>7.3</v>
      </c>
      <c r="M1553" t="str" cm="1">
        <f t="array" ref="M1553">_xlfn.IFS(L1553&lt;=2,"Flop",L1553&lt;=5,"Average",L1553&lt;=7,"Hit",L1553&lt;=9,"Superhit",L1553&gt;9,"BlockBuster")</f>
        <v>Superhit</v>
      </c>
      <c r="N1553" s="6">
        <v>139558</v>
      </c>
      <c r="O1553" s="6" t="str" cm="1">
        <f t="array" ref="O1553">_xlfn.IFS(N1553&lt;=100000,"Low",N1553&lt;=500000,"Median",N1553&lt;=1500000,"High",N1553&gt;1500000,"Very High")</f>
        <v>Median</v>
      </c>
      <c r="P1553">
        <v>5000000</v>
      </c>
      <c r="Q1553">
        <v>26986174</v>
      </c>
      <c r="R1553">
        <f t="shared" si="242"/>
        <v>21986174</v>
      </c>
      <c r="S1553" t="str">
        <f t="shared" si="243"/>
        <v>Profit</v>
      </c>
      <c r="T1553" s="1">
        <v>38863</v>
      </c>
      <c r="U1553" t="s">
        <v>1299</v>
      </c>
      <c r="V1553" s="14">
        <v>38863</v>
      </c>
      <c r="W1553" t="str">
        <f t="shared" si="244"/>
        <v>May</v>
      </c>
      <c r="X1553" s="4" t="str">
        <f t="shared" si="245"/>
        <v>2006</v>
      </c>
      <c r="Y1553" s="6">
        <f t="shared" si="246"/>
        <v>2006</v>
      </c>
      <c r="Z1553" s="4" t="str">
        <f t="shared" si="247"/>
        <v>26</v>
      </c>
      <c r="AA1553" s="6">
        <f t="shared" si="248"/>
        <v>26</v>
      </c>
      <c r="AB1553" t="str">
        <f t="shared" si="249"/>
        <v>Friday</v>
      </c>
    </row>
    <row r="1554" spans="1:28" x14ac:dyDescent="0.25">
      <c r="A1554" s="3" t="s">
        <v>3879</v>
      </c>
      <c r="B1554" t="s">
        <v>3880</v>
      </c>
      <c r="C1554" s="3" t="s">
        <v>3880</v>
      </c>
      <c r="D1554" s="6">
        <v>0</v>
      </c>
      <c r="E1554" s="6">
        <v>110</v>
      </c>
      <c r="F1554" s="6">
        <f t="shared" si="240"/>
        <v>1</v>
      </c>
      <c r="G1554" s="6">
        <f t="shared" si="241"/>
        <v>50</v>
      </c>
      <c r="H1554" s="6" t="str" cm="1">
        <f t="array" ref="H1554">_xlfn.IFS(E1554&lt;=80,"Series",E1554&lt;=120,"TV Movie",E1554&gt;120,"Long Movie")</f>
        <v>TV Movie</v>
      </c>
      <c r="I1554" t="s">
        <v>5529</v>
      </c>
      <c r="J1554" t="s">
        <v>8158</v>
      </c>
      <c r="K1554" t="s">
        <v>132</v>
      </c>
      <c r="L1554" s="5">
        <v>6.5</v>
      </c>
      <c r="M1554" t="str" cm="1">
        <f t="array" ref="M1554">_xlfn.IFS(L1554&lt;=2,"Flop",L1554&lt;=5,"Average",L1554&lt;=7,"Hit",L1554&lt;=9,"Superhit",L1554&gt;9,"BlockBuster")</f>
        <v>Hit</v>
      </c>
      <c r="N1554" s="6">
        <v>225615</v>
      </c>
      <c r="O1554" s="6" t="str" cm="1">
        <f t="array" ref="O1554">_xlfn.IFS(N1554&lt;=100000,"Low",N1554&lt;=500000,"Median",N1554&lt;=1500000,"High",N1554&gt;1500000,"Very High")</f>
        <v>Median</v>
      </c>
      <c r="P1554">
        <v>80000000</v>
      </c>
      <c r="Q1554">
        <v>230685453</v>
      </c>
      <c r="R1554">
        <f t="shared" si="242"/>
        <v>150685453</v>
      </c>
      <c r="S1554" t="str">
        <f t="shared" si="243"/>
        <v>Profit</v>
      </c>
      <c r="T1554" s="1">
        <v>39618</v>
      </c>
      <c r="U1554" t="s">
        <v>1347</v>
      </c>
      <c r="V1554" s="14">
        <v>39618</v>
      </c>
      <c r="W1554" t="str">
        <f t="shared" si="244"/>
        <v>June</v>
      </c>
      <c r="X1554" s="4" t="str">
        <f t="shared" si="245"/>
        <v>2008</v>
      </c>
      <c r="Y1554" s="6">
        <f t="shared" si="246"/>
        <v>2008</v>
      </c>
      <c r="Z1554" s="4" t="str">
        <f t="shared" si="247"/>
        <v>19</v>
      </c>
      <c r="AA1554" s="6">
        <f t="shared" si="248"/>
        <v>19</v>
      </c>
      <c r="AB1554" t="str">
        <f t="shared" si="249"/>
        <v>Thursday</v>
      </c>
    </row>
    <row r="1555" spans="1:28" x14ac:dyDescent="0.25">
      <c r="A1555" s="3" t="s">
        <v>3881</v>
      </c>
      <c r="B1555" t="s">
        <v>3882</v>
      </c>
      <c r="C1555" s="3" t="s">
        <v>3882</v>
      </c>
      <c r="D1555" s="6">
        <v>0</v>
      </c>
      <c r="E1555" s="6">
        <v>95</v>
      </c>
      <c r="F1555" s="6">
        <f t="shared" si="240"/>
        <v>1</v>
      </c>
      <c r="G1555" s="6">
        <f t="shared" si="241"/>
        <v>35</v>
      </c>
      <c r="H1555" s="6" t="str" cm="1">
        <f t="array" ref="H1555">_xlfn.IFS(E1555&lt;=80,"Series",E1555&lt;=120,"TV Movie",E1555&gt;120,"Long Movie")</f>
        <v>TV Movie</v>
      </c>
      <c r="I1555" t="s">
        <v>132</v>
      </c>
      <c r="J1555" t="s">
        <v>145</v>
      </c>
      <c r="K1555" t="s">
        <v>8156</v>
      </c>
      <c r="L1555" s="5">
        <v>6.7</v>
      </c>
      <c r="M1555" t="str" cm="1">
        <f t="array" ref="M1555">_xlfn.IFS(L1555&lt;=2,"Flop",L1555&lt;=5,"Average",L1555&lt;=7,"Hit",L1555&lt;=9,"Superhit",L1555&gt;9,"BlockBuster")</f>
        <v>Hit</v>
      </c>
      <c r="N1555" s="6">
        <v>115662</v>
      </c>
      <c r="O1555" s="6" t="str" cm="1">
        <f t="array" ref="O1555">_xlfn.IFS(N1555&lt;=100000,"Low",N1555&lt;=500000,"Median",N1555&lt;=1500000,"High",N1555&gt;1500000,"Very High")</f>
        <v>Median</v>
      </c>
      <c r="P1555">
        <v>58000000</v>
      </c>
      <c r="Q1555">
        <v>102854431</v>
      </c>
      <c r="R1555">
        <f t="shared" si="242"/>
        <v>44854431</v>
      </c>
      <c r="S1555" t="str">
        <f t="shared" si="243"/>
        <v>Profit</v>
      </c>
      <c r="T1555" s="1">
        <v>38611</v>
      </c>
      <c r="U1555" t="s">
        <v>3093</v>
      </c>
      <c r="V1555" s="14">
        <v>38611</v>
      </c>
      <c r="W1555" t="str">
        <f t="shared" si="244"/>
        <v>September</v>
      </c>
      <c r="X1555" s="4" t="str">
        <f t="shared" si="245"/>
        <v>2005</v>
      </c>
      <c r="Y1555" s="6">
        <f t="shared" si="246"/>
        <v>2005</v>
      </c>
      <c r="Z1555" s="4" t="str">
        <f t="shared" si="247"/>
        <v>16</v>
      </c>
      <c r="AA1555" s="6">
        <f t="shared" si="248"/>
        <v>16</v>
      </c>
      <c r="AB1555" t="str">
        <f t="shared" si="249"/>
        <v>Friday</v>
      </c>
    </row>
    <row r="1556" spans="1:28" x14ac:dyDescent="0.25">
      <c r="A1556" s="3" t="s">
        <v>3883</v>
      </c>
      <c r="B1556" t="s">
        <v>3884</v>
      </c>
      <c r="C1556" s="3" t="s">
        <v>3884</v>
      </c>
      <c r="D1556" s="6">
        <v>0</v>
      </c>
      <c r="E1556" s="6">
        <v>110</v>
      </c>
      <c r="F1556" s="6">
        <f t="shared" si="240"/>
        <v>1</v>
      </c>
      <c r="G1556" s="6">
        <f t="shared" si="241"/>
        <v>50</v>
      </c>
      <c r="H1556" s="6" t="str" cm="1">
        <f t="array" ref="H1556">_xlfn.IFS(E1556&lt;=80,"Series",E1556&lt;=120,"TV Movie",E1556&gt;120,"Long Movie")</f>
        <v>TV Movie</v>
      </c>
      <c r="I1556" t="s">
        <v>8162</v>
      </c>
      <c r="J1556" t="s">
        <v>145</v>
      </c>
      <c r="K1556" t="s">
        <v>3857</v>
      </c>
      <c r="L1556" s="5">
        <v>7.7</v>
      </c>
      <c r="M1556" t="str" cm="1">
        <f t="array" ref="M1556">_xlfn.IFS(L1556&lt;=2,"Flop",L1556&lt;=5,"Average",L1556&lt;=7,"Hit",L1556&lt;=9,"Superhit",L1556&gt;9,"BlockBuster")</f>
        <v>Superhit</v>
      </c>
      <c r="N1556" s="6">
        <v>322110</v>
      </c>
      <c r="O1556" s="6" t="str" cm="1">
        <f t="array" ref="O1556">_xlfn.IFS(N1556&lt;=100000,"Low",N1556&lt;=500000,"Median",N1556&lt;=1500000,"High",N1556&gt;1500000,"Very High")</f>
        <v>Median</v>
      </c>
      <c r="P1556">
        <v>27000000</v>
      </c>
      <c r="Q1556">
        <v>56308881</v>
      </c>
      <c r="R1556">
        <f t="shared" si="242"/>
        <v>29308881</v>
      </c>
      <c r="S1556" t="str">
        <f t="shared" si="243"/>
        <v>Profit</v>
      </c>
      <c r="T1556" s="1">
        <v>38772</v>
      </c>
      <c r="U1556" t="s">
        <v>3102</v>
      </c>
      <c r="V1556" s="14">
        <v>38772</v>
      </c>
      <c r="W1556" t="str">
        <f t="shared" si="244"/>
        <v>February</v>
      </c>
      <c r="X1556" s="4" t="str">
        <f t="shared" si="245"/>
        <v>2006</v>
      </c>
      <c r="Y1556" s="6">
        <f t="shared" si="246"/>
        <v>2006</v>
      </c>
      <c r="Z1556" s="4" t="str">
        <f t="shared" si="247"/>
        <v>24</v>
      </c>
      <c r="AA1556" s="6">
        <f t="shared" si="248"/>
        <v>24</v>
      </c>
      <c r="AB1556" t="str">
        <f t="shared" si="249"/>
        <v>Friday</v>
      </c>
    </row>
    <row r="1557" spans="1:28" x14ac:dyDescent="0.25">
      <c r="A1557" s="3" t="s">
        <v>3885</v>
      </c>
      <c r="B1557" t="s">
        <v>3886</v>
      </c>
      <c r="C1557" s="3" t="s">
        <v>3886</v>
      </c>
      <c r="D1557" s="6">
        <v>0</v>
      </c>
      <c r="E1557" s="6">
        <v>100</v>
      </c>
      <c r="F1557" s="6">
        <f t="shared" si="240"/>
        <v>1</v>
      </c>
      <c r="G1557" s="6">
        <f t="shared" si="241"/>
        <v>40</v>
      </c>
      <c r="H1557" s="6" t="str" cm="1">
        <f t="array" ref="H1557">_xlfn.IFS(E1557&lt;=80,"Series",E1557&lt;=120,"TV Movie",E1557&gt;120,"Long Movie")</f>
        <v>TV Movie</v>
      </c>
      <c r="I1557" t="s">
        <v>132</v>
      </c>
      <c r="J1557" t="s">
        <v>8157</v>
      </c>
      <c r="K1557" t="s">
        <v>8168</v>
      </c>
      <c r="L1557" s="5">
        <v>6.5</v>
      </c>
      <c r="M1557" t="str" cm="1">
        <f t="array" ref="M1557">_xlfn.IFS(L1557&lt;=2,"Flop",L1557&lt;=5,"Average",L1557&lt;=7,"Hit",L1557&lt;=9,"Superhit",L1557&gt;9,"BlockBuster")</f>
        <v>Hit</v>
      </c>
      <c r="N1557" s="6">
        <v>69492</v>
      </c>
      <c r="O1557" s="6" t="str" cm="1">
        <f t="array" ref="O1557">_xlfn.IFS(N1557&lt;=100000,"Low",N1557&lt;=500000,"Median",N1557&lt;=1500000,"High",N1557&gt;1500000,"Very High")</f>
        <v>Low</v>
      </c>
      <c r="P1557">
        <v>10000000</v>
      </c>
      <c r="Q1557">
        <v>33478921</v>
      </c>
      <c r="R1557">
        <f t="shared" si="242"/>
        <v>23478921</v>
      </c>
      <c r="S1557" t="str">
        <f t="shared" si="243"/>
        <v>Profit</v>
      </c>
      <c r="T1557" s="1">
        <v>39332</v>
      </c>
      <c r="U1557" t="s">
        <v>3887</v>
      </c>
      <c r="V1557" s="14">
        <v>39332</v>
      </c>
      <c r="W1557" t="str">
        <f t="shared" si="244"/>
        <v>September</v>
      </c>
      <c r="X1557" s="4" t="str">
        <f t="shared" si="245"/>
        <v>2007</v>
      </c>
      <c r="Y1557" s="6">
        <f t="shared" si="246"/>
        <v>2007</v>
      </c>
      <c r="Z1557" s="4" t="str">
        <f t="shared" si="247"/>
        <v>7</v>
      </c>
      <c r="AA1557" s="6">
        <f t="shared" si="248"/>
        <v>7</v>
      </c>
      <c r="AB1557" t="str">
        <f t="shared" si="249"/>
        <v>Friday</v>
      </c>
    </row>
    <row r="1558" spans="1:28" x14ac:dyDescent="0.25">
      <c r="A1558" s="3" t="s">
        <v>3888</v>
      </c>
      <c r="B1558" t="s">
        <v>3889</v>
      </c>
      <c r="C1558" s="3" t="s">
        <v>3889</v>
      </c>
      <c r="D1558" s="6">
        <v>0</v>
      </c>
      <c r="E1558" s="6">
        <v>75</v>
      </c>
      <c r="F1558" s="6">
        <f t="shared" si="240"/>
        <v>1</v>
      </c>
      <c r="G1558" s="6">
        <f t="shared" si="241"/>
        <v>15</v>
      </c>
      <c r="H1558" s="6" t="str" cm="1">
        <f t="array" ref="H1558">_xlfn.IFS(E1558&lt;=80,"Series",E1558&lt;=120,"TV Movie",E1558&gt;120,"Long Movie")</f>
        <v>Series</v>
      </c>
      <c r="I1558" t="s">
        <v>5529</v>
      </c>
      <c r="J1558" t="s">
        <v>132</v>
      </c>
      <c r="K1558" t="s">
        <v>8161</v>
      </c>
      <c r="L1558" s="5">
        <v>4.5999999999999996</v>
      </c>
      <c r="M1558" t="str" cm="1">
        <f t="array" ref="M1558">_xlfn.IFS(L1558&lt;=2,"Flop",L1558&lt;=5,"Average",L1558&lt;=7,"Hit",L1558&lt;=9,"Superhit",L1558&gt;9,"BlockBuster")</f>
        <v>Average</v>
      </c>
      <c r="N1558" s="6">
        <v>73873</v>
      </c>
      <c r="O1558" s="6" t="str" cm="1">
        <f t="array" ref="O1558">_xlfn.IFS(N1558&lt;=100000,"Low",N1558&lt;=500000,"Median",N1558&lt;=1500000,"High",N1558&gt;1500000,"Very High")</f>
        <v>Low</v>
      </c>
      <c r="P1558">
        <v>35000000</v>
      </c>
      <c r="Q1558">
        <v>71571300</v>
      </c>
      <c r="R1558">
        <f t="shared" si="242"/>
        <v>36571300</v>
      </c>
      <c r="S1558" t="str">
        <f t="shared" si="243"/>
        <v>Profit</v>
      </c>
      <c r="T1558" s="1">
        <v>39534</v>
      </c>
      <c r="U1558" t="s">
        <v>3890</v>
      </c>
      <c r="V1558" s="14">
        <v>39534</v>
      </c>
      <c r="W1558" t="str">
        <f t="shared" si="244"/>
        <v>March</v>
      </c>
      <c r="X1558" s="4" t="str">
        <f t="shared" si="245"/>
        <v>2008</v>
      </c>
      <c r="Y1558" s="6">
        <f t="shared" si="246"/>
        <v>2008</v>
      </c>
      <c r="Z1558" s="4" t="str">
        <f t="shared" si="247"/>
        <v>27</v>
      </c>
      <c r="AA1558" s="6">
        <f t="shared" si="248"/>
        <v>27</v>
      </c>
      <c r="AB1558" t="str">
        <f t="shared" si="249"/>
        <v>Thursday</v>
      </c>
    </row>
    <row r="1559" spans="1:28" x14ac:dyDescent="0.25">
      <c r="A1559" s="3" t="s">
        <v>3891</v>
      </c>
      <c r="B1559" t="s">
        <v>3892</v>
      </c>
      <c r="C1559" s="3" t="s">
        <v>3892</v>
      </c>
      <c r="D1559" s="6">
        <v>0</v>
      </c>
      <c r="E1559" s="6">
        <v>114</v>
      </c>
      <c r="F1559" s="6">
        <f t="shared" si="240"/>
        <v>1</v>
      </c>
      <c r="G1559" s="6">
        <f t="shared" si="241"/>
        <v>54</v>
      </c>
      <c r="H1559" s="6" t="str" cm="1">
        <f t="array" ref="H1559">_xlfn.IFS(E1559&lt;=80,"Series",E1559&lt;=120,"TV Movie",E1559&gt;120,"Long Movie")</f>
        <v>TV Movie</v>
      </c>
      <c r="I1559" t="s">
        <v>145</v>
      </c>
      <c r="J1559" t="s">
        <v>8165</v>
      </c>
      <c r="K1559" t="s">
        <v>5802</v>
      </c>
      <c r="L1559" s="5">
        <v>7.4</v>
      </c>
      <c r="M1559" t="str" cm="1">
        <f t="array" ref="M1559">_xlfn.IFS(L1559&lt;=2,"Flop",L1559&lt;=5,"Average",L1559&lt;=7,"Hit",L1559&lt;=9,"Superhit",L1559&gt;9,"BlockBuster")</f>
        <v>Superhit</v>
      </c>
      <c r="N1559" s="6">
        <v>110141</v>
      </c>
      <c r="O1559" s="6" t="str" cm="1">
        <f t="array" ref="O1559">_xlfn.IFS(N1559&lt;=100000,"Low",N1559&lt;=500000,"Median",N1559&lt;=1500000,"High",N1559&gt;1500000,"Very High")</f>
        <v>Median</v>
      </c>
      <c r="P1559">
        <v>30000000</v>
      </c>
      <c r="Q1559">
        <v>66122026</v>
      </c>
      <c r="R1559">
        <f t="shared" si="242"/>
        <v>36122026</v>
      </c>
      <c r="S1559" t="str">
        <f t="shared" si="243"/>
        <v>Profit</v>
      </c>
      <c r="T1559" s="2">
        <v>39356</v>
      </c>
      <c r="U1559" t="s">
        <v>3893</v>
      </c>
      <c r="V1559" s="14">
        <v>39356</v>
      </c>
      <c r="W1559" t="str">
        <f t="shared" si="244"/>
        <v>October</v>
      </c>
      <c r="X1559" s="4" t="str">
        <f t="shared" si="245"/>
        <v>2007</v>
      </c>
      <c r="Y1559" s="6">
        <f t="shared" si="246"/>
        <v>2007</v>
      </c>
      <c r="Z1559" s="4" t="str">
        <f t="shared" si="247"/>
        <v>1</v>
      </c>
      <c r="AA1559" s="6">
        <f t="shared" si="248"/>
        <v>1</v>
      </c>
      <c r="AB1559" t="str">
        <f t="shared" si="249"/>
        <v>Monday</v>
      </c>
    </row>
    <row r="1560" spans="1:28" x14ac:dyDescent="0.25">
      <c r="A1560" s="3" t="s">
        <v>3894</v>
      </c>
      <c r="B1560" t="s">
        <v>3895</v>
      </c>
      <c r="C1560" s="3" t="s">
        <v>3895</v>
      </c>
      <c r="D1560" s="6">
        <v>0</v>
      </c>
      <c r="E1560" s="6">
        <v>114</v>
      </c>
      <c r="F1560" s="6">
        <f t="shared" si="240"/>
        <v>1</v>
      </c>
      <c r="G1560" s="6">
        <f t="shared" si="241"/>
        <v>54</v>
      </c>
      <c r="H1560" s="6" t="str" cm="1">
        <f t="array" ref="H1560">_xlfn.IFS(E1560&lt;=80,"Series",E1560&lt;=120,"TV Movie",E1560&gt;120,"Long Movie")</f>
        <v>TV Movie</v>
      </c>
      <c r="I1560" t="s">
        <v>132</v>
      </c>
      <c r="J1560" t="s">
        <v>5802</v>
      </c>
      <c r="K1560" t="s">
        <v>5802</v>
      </c>
      <c r="L1560" s="5">
        <v>5.9</v>
      </c>
      <c r="M1560" t="str" cm="1">
        <f t="array" ref="M1560">_xlfn.IFS(L1560&lt;=2,"Flop",L1560&lt;=5,"Average",L1560&lt;=7,"Hit",L1560&lt;=9,"Superhit",L1560&gt;9,"BlockBuster")</f>
        <v>Hit</v>
      </c>
      <c r="N1560" s="6">
        <v>109916</v>
      </c>
      <c r="O1560" s="6" t="str" cm="1">
        <f t="array" ref="O1560">_xlfn.IFS(N1560&lt;=100000,"Low",N1560&lt;=500000,"Median",N1560&lt;=1500000,"High",N1560&gt;1500000,"Very High")</f>
        <v>Median</v>
      </c>
      <c r="P1560">
        <v>69000000</v>
      </c>
      <c r="Q1560">
        <v>86855739</v>
      </c>
      <c r="R1560">
        <f t="shared" si="242"/>
        <v>17855739</v>
      </c>
      <c r="S1560" t="str">
        <f t="shared" si="243"/>
        <v>Profit</v>
      </c>
      <c r="T1560" s="1">
        <v>40378</v>
      </c>
      <c r="U1560" t="s">
        <v>1691</v>
      </c>
      <c r="V1560" s="14">
        <v>40378</v>
      </c>
      <c r="W1560" t="str">
        <f t="shared" si="244"/>
        <v>July</v>
      </c>
      <c r="X1560" s="4" t="str">
        <f t="shared" si="245"/>
        <v>2010</v>
      </c>
      <c r="Y1560" s="6">
        <f t="shared" si="246"/>
        <v>2010</v>
      </c>
      <c r="Z1560" s="4" t="str">
        <f t="shared" si="247"/>
        <v>19</v>
      </c>
      <c r="AA1560" s="6">
        <f t="shared" si="248"/>
        <v>19</v>
      </c>
      <c r="AB1560" t="str">
        <f t="shared" si="249"/>
        <v>Monday</v>
      </c>
    </row>
    <row r="1561" spans="1:28" x14ac:dyDescent="0.25">
      <c r="A1561" s="3" t="s">
        <v>3896</v>
      </c>
      <c r="B1561" t="s">
        <v>3897</v>
      </c>
      <c r="C1561" s="3" t="s">
        <v>3897</v>
      </c>
      <c r="D1561" s="6">
        <v>0</v>
      </c>
      <c r="E1561" s="6">
        <v>97</v>
      </c>
      <c r="F1561" s="6">
        <f t="shared" si="240"/>
        <v>1</v>
      </c>
      <c r="G1561" s="6">
        <f t="shared" si="241"/>
        <v>37</v>
      </c>
      <c r="H1561" s="6" t="str" cm="1">
        <f t="array" ref="H1561">_xlfn.IFS(E1561&lt;=80,"Series",E1561&lt;=120,"TV Movie",E1561&gt;120,"Long Movie")</f>
        <v>TV Movie</v>
      </c>
      <c r="I1561" t="s">
        <v>132</v>
      </c>
      <c r="J1561" t="s">
        <v>8157</v>
      </c>
      <c r="K1561" t="s">
        <v>5802</v>
      </c>
      <c r="L1561" s="5">
        <v>5.6</v>
      </c>
      <c r="M1561" t="str" cm="1">
        <f t="array" ref="M1561">_xlfn.IFS(L1561&lt;=2,"Flop",L1561&lt;=5,"Average",L1561&lt;=7,"Hit",L1561&lt;=9,"Superhit",L1561&gt;9,"BlockBuster")</f>
        <v>Hit</v>
      </c>
      <c r="N1561" s="6">
        <v>84409</v>
      </c>
      <c r="O1561" s="6" t="str" cm="1">
        <f t="array" ref="O1561">_xlfn.IFS(N1561&lt;=100000,"Low",N1561&lt;=500000,"Median",N1561&lt;=1500000,"High",N1561&gt;1500000,"Very High")</f>
        <v>Low</v>
      </c>
      <c r="P1561">
        <v>50000000</v>
      </c>
      <c r="Q1561">
        <v>130224158</v>
      </c>
      <c r="R1561">
        <f t="shared" si="242"/>
        <v>80224158</v>
      </c>
      <c r="S1561" t="str">
        <f t="shared" si="243"/>
        <v>Profit</v>
      </c>
      <c r="T1561" s="1">
        <v>38786</v>
      </c>
      <c r="U1561" t="s">
        <v>2382</v>
      </c>
      <c r="V1561" s="14">
        <v>38786</v>
      </c>
      <c r="W1561" t="str">
        <f t="shared" si="244"/>
        <v>March</v>
      </c>
      <c r="X1561" s="4" t="str">
        <f t="shared" si="245"/>
        <v>2006</v>
      </c>
      <c r="Y1561" s="6">
        <f t="shared" si="246"/>
        <v>2006</v>
      </c>
      <c r="Z1561" s="4" t="str">
        <f t="shared" si="247"/>
        <v>10</v>
      </c>
      <c r="AA1561" s="6">
        <f t="shared" si="248"/>
        <v>10</v>
      </c>
      <c r="AB1561" t="str">
        <f t="shared" si="249"/>
        <v>Friday</v>
      </c>
    </row>
    <row r="1562" spans="1:28" x14ac:dyDescent="0.25">
      <c r="A1562" s="3" t="s">
        <v>3898</v>
      </c>
      <c r="B1562" t="s">
        <v>3899</v>
      </c>
      <c r="C1562" s="3" t="s">
        <v>3899</v>
      </c>
      <c r="D1562" s="6">
        <v>0</v>
      </c>
      <c r="E1562" s="6">
        <v>126</v>
      </c>
      <c r="F1562" s="6">
        <f t="shared" si="240"/>
        <v>2</v>
      </c>
      <c r="G1562" s="6">
        <f t="shared" si="241"/>
        <v>6</v>
      </c>
      <c r="H1562" s="6" t="str" cm="1">
        <f t="array" ref="H1562">_xlfn.IFS(E1562&lt;=80,"Series",E1562&lt;=120,"TV Movie",E1562&gt;120,"Long Movie")</f>
        <v>Long Movie</v>
      </c>
      <c r="I1562" t="s">
        <v>8160</v>
      </c>
      <c r="J1562" t="s">
        <v>145</v>
      </c>
      <c r="K1562" t="s">
        <v>8157</v>
      </c>
      <c r="L1562" s="5">
        <v>7.5</v>
      </c>
      <c r="M1562" t="str" cm="1">
        <f t="array" ref="M1562">_xlfn.IFS(L1562&lt;=2,"Flop",L1562&lt;=5,"Average",L1562&lt;=7,"Hit",L1562&lt;=9,"Superhit",L1562&gt;9,"BlockBuster")</f>
        <v>Superhit</v>
      </c>
      <c r="N1562" s="6">
        <v>61608</v>
      </c>
      <c r="O1562" s="6" t="str" cm="1">
        <f t="array" ref="O1562">_xlfn.IFS(N1562&lt;=100000,"Low",N1562&lt;=500000,"Median",N1562&lt;=1500000,"High",N1562&gt;1500000,"Very High")</f>
        <v>Low</v>
      </c>
      <c r="P1562">
        <v>15000000</v>
      </c>
      <c r="Q1562">
        <v>30271556</v>
      </c>
      <c r="R1562">
        <f t="shared" si="242"/>
        <v>15271556</v>
      </c>
      <c r="S1562" t="str">
        <f t="shared" si="243"/>
        <v>Profit</v>
      </c>
      <c r="T1562" s="1">
        <v>39427</v>
      </c>
      <c r="U1562" t="s">
        <v>3900</v>
      </c>
      <c r="V1562" s="14">
        <v>39427</v>
      </c>
      <c r="W1562" t="str">
        <f t="shared" si="244"/>
        <v>December</v>
      </c>
      <c r="X1562" s="4" t="str">
        <f t="shared" si="245"/>
        <v>2007</v>
      </c>
      <c r="Y1562" s="6">
        <f t="shared" si="246"/>
        <v>2007</v>
      </c>
      <c r="Z1562" s="4" t="str">
        <f t="shared" si="247"/>
        <v>11</v>
      </c>
      <c r="AA1562" s="6">
        <f t="shared" si="248"/>
        <v>11</v>
      </c>
      <c r="AB1562" t="str">
        <f t="shared" si="249"/>
        <v>Tuesday</v>
      </c>
    </row>
    <row r="1563" spans="1:28" x14ac:dyDescent="0.25">
      <c r="A1563" s="3" t="s">
        <v>3901</v>
      </c>
      <c r="B1563" t="s">
        <v>3902</v>
      </c>
      <c r="C1563" s="3" t="s">
        <v>3902</v>
      </c>
      <c r="D1563" s="6">
        <v>0</v>
      </c>
      <c r="E1563" s="6">
        <v>117</v>
      </c>
      <c r="F1563" s="6">
        <f t="shared" si="240"/>
        <v>1</v>
      </c>
      <c r="G1563" s="6">
        <f t="shared" si="241"/>
        <v>57</v>
      </c>
      <c r="H1563" s="6" t="str" cm="1">
        <f t="array" ref="H1563">_xlfn.IFS(E1563&lt;=80,"Series",E1563&lt;=120,"TV Movie",E1563&gt;120,"Long Movie")</f>
        <v>TV Movie</v>
      </c>
      <c r="I1563" t="s">
        <v>132</v>
      </c>
      <c r="J1563" t="s">
        <v>145</v>
      </c>
      <c r="K1563" t="s">
        <v>8164</v>
      </c>
      <c r="L1563" s="5">
        <v>6.7</v>
      </c>
      <c r="M1563" t="str" cm="1">
        <f t="array" ref="M1563">_xlfn.IFS(L1563&lt;=2,"Flop",L1563&lt;=5,"Average",L1563&lt;=7,"Hit",L1563&lt;=9,"Superhit",L1563&gt;9,"BlockBuster")</f>
        <v>Hit</v>
      </c>
      <c r="N1563" s="6">
        <v>136499</v>
      </c>
      <c r="O1563" s="6" t="str" cm="1">
        <f t="array" ref="O1563">_xlfn.IFS(N1563&lt;=100000,"Low",N1563&lt;=500000,"Median",N1563&lt;=1500000,"High",N1563&gt;1500000,"Very High")</f>
        <v>Median</v>
      </c>
      <c r="P1563">
        <v>75000000</v>
      </c>
      <c r="Q1563">
        <v>203627753</v>
      </c>
      <c r="R1563">
        <f t="shared" si="242"/>
        <v>128627753</v>
      </c>
      <c r="S1563" t="str">
        <f t="shared" si="243"/>
        <v>Profit</v>
      </c>
      <c r="T1563" s="1">
        <v>39273</v>
      </c>
      <c r="U1563" t="s">
        <v>2468</v>
      </c>
      <c r="V1563" s="14">
        <v>39273</v>
      </c>
      <c r="W1563" t="str">
        <f t="shared" si="244"/>
        <v>July</v>
      </c>
      <c r="X1563" s="4" t="str">
        <f t="shared" si="245"/>
        <v>2007</v>
      </c>
      <c r="Y1563" s="6">
        <f t="shared" si="246"/>
        <v>2007</v>
      </c>
      <c r="Z1563" s="4" t="str">
        <f t="shared" si="247"/>
        <v>10</v>
      </c>
      <c r="AA1563" s="6">
        <f t="shared" si="248"/>
        <v>10</v>
      </c>
      <c r="AB1563" t="str">
        <f t="shared" si="249"/>
        <v>Tuesday</v>
      </c>
    </row>
    <row r="1564" spans="1:28" x14ac:dyDescent="0.25">
      <c r="A1564" s="3" t="s">
        <v>3903</v>
      </c>
      <c r="B1564" t="s">
        <v>3904</v>
      </c>
      <c r="C1564" s="3" t="s">
        <v>3904</v>
      </c>
      <c r="D1564" s="6">
        <v>0</v>
      </c>
      <c r="E1564" s="6">
        <v>99</v>
      </c>
      <c r="F1564" s="6">
        <f t="shared" si="240"/>
        <v>1</v>
      </c>
      <c r="G1564" s="6">
        <f t="shared" si="241"/>
        <v>39</v>
      </c>
      <c r="H1564" s="6" t="str" cm="1">
        <f t="array" ref="H1564">_xlfn.IFS(E1564&lt;=80,"Series",E1564&lt;=120,"TV Movie",E1564&gt;120,"Long Movie")</f>
        <v>TV Movie</v>
      </c>
      <c r="I1564" t="s">
        <v>8161</v>
      </c>
      <c r="J1564" t="s">
        <v>3857</v>
      </c>
      <c r="K1564" t="s">
        <v>5802</v>
      </c>
      <c r="L1564" s="5">
        <v>5.9</v>
      </c>
      <c r="M1564" t="str" cm="1">
        <f t="array" ref="M1564">_xlfn.IFS(L1564&lt;=2,"Flop",L1564&lt;=5,"Average",L1564&lt;=7,"Hit",L1564&lt;=9,"Superhit",L1564&gt;9,"BlockBuster")</f>
        <v>Hit</v>
      </c>
      <c r="N1564" s="6">
        <v>81538</v>
      </c>
      <c r="O1564" s="6" t="str" cm="1">
        <f t="array" ref="O1564">_xlfn.IFS(N1564&lt;=100000,"Low",N1564&lt;=500000,"Median",N1564&lt;=1500000,"High",N1564&gt;1500000,"Very High")</f>
        <v>Low</v>
      </c>
      <c r="P1564">
        <v>80000000</v>
      </c>
      <c r="Q1564">
        <v>40170558</v>
      </c>
      <c r="R1564">
        <f t="shared" si="242"/>
        <v>-39829442</v>
      </c>
      <c r="S1564" t="str">
        <f t="shared" si="243"/>
        <v>Loss</v>
      </c>
      <c r="T1564" s="1">
        <v>39311</v>
      </c>
      <c r="U1564" t="s">
        <v>3905</v>
      </c>
      <c r="V1564" s="14">
        <v>39311</v>
      </c>
      <c r="W1564" t="str">
        <f t="shared" si="244"/>
        <v>August</v>
      </c>
      <c r="X1564" s="4" t="str">
        <f t="shared" si="245"/>
        <v>2007</v>
      </c>
      <c r="Y1564" s="6">
        <f t="shared" si="246"/>
        <v>2007</v>
      </c>
      <c r="Z1564" s="4" t="str">
        <f t="shared" si="247"/>
        <v>17</v>
      </c>
      <c r="AA1564" s="6">
        <f t="shared" si="248"/>
        <v>17</v>
      </c>
      <c r="AB1564" t="str">
        <f t="shared" si="249"/>
        <v>Friday</v>
      </c>
    </row>
    <row r="1565" spans="1:28" x14ac:dyDescent="0.25">
      <c r="A1565" s="3" t="s">
        <v>3906</v>
      </c>
      <c r="B1565" t="s">
        <v>3907</v>
      </c>
      <c r="C1565" s="3" t="s">
        <v>3907</v>
      </c>
      <c r="D1565" s="6">
        <v>0</v>
      </c>
      <c r="E1565" s="6">
        <v>99</v>
      </c>
      <c r="F1565" s="6">
        <f t="shared" si="240"/>
        <v>1</v>
      </c>
      <c r="G1565" s="6">
        <f t="shared" si="241"/>
        <v>39</v>
      </c>
      <c r="H1565" s="6" t="str" cm="1">
        <f t="array" ref="H1565">_xlfn.IFS(E1565&lt;=80,"Series",E1565&lt;=120,"TV Movie",E1565&gt;120,"Long Movie")</f>
        <v>TV Movie</v>
      </c>
      <c r="I1565" t="s">
        <v>8162</v>
      </c>
      <c r="J1565" t="s">
        <v>145</v>
      </c>
      <c r="K1565" t="s">
        <v>3857</v>
      </c>
      <c r="L1565" s="5">
        <v>7</v>
      </c>
      <c r="M1565" t="str" cm="1">
        <f t="array" ref="M1565">_xlfn.IFS(L1565&lt;=2,"Flop",L1565&lt;=5,"Average",L1565&lt;=7,"Hit",L1565&lt;=9,"Superhit",L1565&gt;9,"BlockBuster")</f>
        <v>Hit</v>
      </c>
      <c r="N1565" s="6">
        <v>60175</v>
      </c>
      <c r="O1565" s="6" t="str" cm="1">
        <f t="array" ref="O1565">_xlfn.IFS(N1565&lt;=100000,"Low",N1565&lt;=500000,"Median",N1565&lt;=1500000,"High",N1565&gt;1500000,"Very High")</f>
        <v>Low</v>
      </c>
      <c r="P1565">
        <v>16000000</v>
      </c>
      <c r="Q1565">
        <v>5371181</v>
      </c>
      <c r="R1565">
        <f t="shared" si="242"/>
        <v>-10628819</v>
      </c>
      <c r="S1565" t="str">
        <f t="shared" si="243"/>
        <v>Loss</v>
      </c>
      <c r="T1565">
        <v>2007</v>
      </c>
      <c r="U1565" t="s">
        <v>3383</v>
      </c>
      <c r="V1565" s="14">
        <v>2007</v>
      </c>
      <c r="W1565" t="str">
        <f t="shared" si="244"/>
        <v>June</v>
      </c>
      <c r="X1565" s="4" t="str">
        <f t="shared" si="245"/>
        <v>1905</v>
      </c>
      <c r="Y1565" s="6">
        <f t="shared" si="246"/>
        <v>1905</v>
      </c>
      <c r="Z1565" s="4" t="str">
        <f t="shared" si="247"/>
        <v>29</v>
      </c>
      <c r="AA1565" s="6">
        <f t="shared" si="248"/>
        <v>29</v>
      </c>
      <c r="AB1565" t="str">
        <f t="shared" si="249"/>
        <v>Thursday</v>
      </c>
    </row>
    <row r="1566" spans="1:28" x14ac:dyDescent="0.25">
      <c r="A1566" s="3" t="s">
        <v>3908</v>
      </c>
      <c r="B1566" t="s">
        <v>3909</v>
      </c>
      <c r="C1566" s="3" t="s">
        <v>3909</v>
      </c>
      <c r="D1566" s="6">
        <v>0</v>
      </c>
      <c r="E1566" s="6">
        <v>92</v>
      </c>
      <c r="F1566" s="6">
        <f t="shared" si="240"/>
        <v>1</v>
      </c>
      <c r="G1566" s="6">
        <f t="shared" si="241"/>
        <v>32</v>
      </c>
      <c r="H1566" s="6" t="str" cm="1">
        <f t="array" ref="H1566">_xlfn.IFS(E1566&lt;=80,"Series",E1566&lt;=120,"TV Movie",E1566&gt;120,"Long Movie")</f>
        <v>TV Movie</v>
      </c>
      <c r="I1566" t="s">
        <v>132</v>
      </c>
      <c r="J1566" t="s">
        <v>145</v>
      </c>
      <c r="K1566" t="s">
        <v>5802</v>
      </c>
      <c r="L1566" s="5">
        <v>7.5</v>
      </c>
      <c r="M1566" t="str" cm="1">
        <f t="array" ref="M1566">_xlfn.IFS(L1566&lt;=2,"Flop",L1566&lt;=5,"Average",L1566&lt;=7,"Hit",L1566&lt;=9,"Superhit",L1566&gt;9,"BlockBuster")</f>
        <v>Superhit</v>
      </c>
      <c r="N1566" s="6">
        <v>227005</v>
      </c>
      <c r="O1566" s="6" t="str" cm="1">
        <f t="array" ref="O1566">_xlfn.IFS(N1566&lt;=100000,"Low",N1566&lt;=500000,"Median",N1566&lt;=1500000,"High",N1566&gt;1500000,"Very High")</f>
        <v>Median</v>
      </c>
      <c r="P1566">
        <v>6500000</v>
      </c>
      <c r="Q1566">
        <v>39323027</v>
      </c>
      <c r="R1566">
        <f t="shared" si="242"/>
        <v>32823027</v>
      </c>
      <c r="S1566" t="str">
        <f t="shared" si="243"/>
        <v>Profit</v>
      </c>
      <c r="T1566" s="1">
        <v>38604</v>
      </c>
      <c r="U1566" t="s">
        <v>3910</v>
      </c>
      <c r="V1566" s="14">
        <v>38604</v>
      </c>
      <c r="W1566" t="str">
        <f t="shared" si="244"/>
        <v>September</v>
      </c>
      <c r="X1566" s="4" t="str">
        <f t="shared" si="245"/>
        <v>2005</v>
      </c>
      <c r="Y1566" s="6">
        <f t="shared" si="246"/>
        <v>2005</v>
      </c>
      <c r="Z1566" s="4" t="str">
        <f t="shared" si="247"/>
        <v>9</v>
      </c>
      <c r="AA1566" s="6">
        <f t="shared" si="248"/>
        <v>9</v>
      </c>
      <c r="AB1566" t="str">
        <f t="shared" si="249"/>
        <v>Friday</v>
      </c>
    </row>
    <row r="1567" spans="1:28" x14ac:dyDescent="0.25">
      <c r="A1567" s="3" t="s">
        <v>3911</v>
      </c>
      <c r="B1567" t="s">
        <v>3912</v>
      </c>
      <c r="C1567" s="3" t="s">
        <v>3913</v>
      </c>
      <c r="D1567" s="6">
        <v>0</v>
      </c>
      <c r="E1567" s="6">
        <v>80</v>
      </c>
      <c r="F1567" s="6">
        <f t="shared" si="240"/>
        <v>1</v>
      </c>
      <c r="G1567" s="6">
        <f t="shared" si="241"/>
        <v>20</v>
      </c>
      <c r="H1567" s="6" t="str" cm="1">
        <f t="array" ref="H1567">_xlfn.IFS(E1567&lt;=80,"Series",E1567&lt;=120,"TV Movie",E1567&gt;120,"Long Movie")</f>
        <v>Series</v>
      </c>
      <c r="I1567" t="s">
        <v>3623</v>
      </c>
      <c r="J1567" t="s">
        <v>8163</v>
      </c>
      <c r="K1567" t="s">
        <v>5802</v>
      </c>
      <c r="L1567" s="5">
        <v>7.5</v>
      </c>
      <c r="M1567" t="str" cm="1">
        <f t="array" ref="M1567">_xlfn.IFS(L1567&lt;=2,"Flop",L1567&lt;=5,"Average",L1567&lt;=7,"Hit",L1567&lt;=9,"Superhit",L1567&gt;9,"BlockBuster")</f>
        <v>Superhit</v>
      </c>
      <c r="N1567" s="6">
        <v>59409</v>
      </c>
      <c r="O1567" s="6" t="str" cm="1">
        <f t="array" ref="O1567">_xlfn.IFS(N1567&lt;=100000,"Low",N1567&lt;=500000,"Median",N1567&lt;=1500000,"High",N1567&gt;1500000,"Very High")</f>
        <v>Low</v>
      </c>
      <c r="P1567">
        <v>8000000</v>
      </c>
      <c r="Q1567">
        <v>127392693</v>
      </c>
      <c r="R1567">
        <f t="shared" si="242"/>
        <v>119392693</v>
      </c>
      <c r="S1567" t="str">
        <f t="shared" si="243"/>
        <v>Profit</v>
      </c>
      <c r="T1567">
        <v>2005</v>
      </c>
      <c r="U1567" t="s">
        <v>3914</v>
      </c>
      <c r="V1567" s="14">
        <v>2005</v>
      </c>
      <c r="W1567" t="str">
        <f t="shared" si="244"/>
        <v>June</v>
      </c>
      <c r="X1567" s="4" t="str">
        <f t="shared" si="245"/>
        <v>1905</v>
      </c>
      <c r="Y1567" s="6">
        <f t="shared" si="246"/>
        <v>1905</v>
      </c>
      <c r="Z1567" s="4" t="str">
        <f t="shared" si="247"/>
        <v>27</v>
      </c>
      <c r="AA1567" s="6">
        <f t="shared" si="248"/>
        <v>27</v>
      </c>
      <c r="AB1567" t="str">
        <f t="shared" si="249"/>
        <v>Tuesday</v>
      </c>
    </row>
    <row r="1568" spans="1:28" x14ac:dyDescent="0.25">
      <c r="A1568" s="3" t="s">
        <v>3915</v>
      </c>
      <c r="B1568" t="s">
        <v>3916</v>
      </c>
      <c r="C1568" s="3" t="s">
        <v>3916</v>
      </c>
      <c r="D1568" s="6">
        <v>0</v>
      </c>
      <c r="E1568" s="6">
        <v>117</v>
      </c>
      <c r="F1568" s="6">
        <f t="shared" si="240"/>
        <v>1</v>
      </c>
      <c r="G1568" s="6">
        <f t="shared" si="241"/>
        <v>57</v>
      </c>
      <c r="H1568" s="6" t="str" cm="1">
        <f t="array" ref="H1568">_xlfn.IFS(E1568&lt;=80,"Series",E1568&lt;=120,"TV Movie",E1568&gt;120,"Long Movie")</f>
        <v>TV Movie</v>
      </c>
      <c r="I1568" t="s">
        <v>5529</v>
      </c>
      <c r="J1568" t="s">
        <v>8158</v>
      </c>
      <c r="K1568" t="s">
        <v>8162</v>
      </c>
      <c r="L1568" s="5">
        <v>6.7</v>
      </c>
      <c r="M1568" t="str" cm="1">
        <f t="array" ref="M1568">_xlfn.IFS(L1568&lt;=2,"Flop",L1568&lt;=5,"Average",L1568&lt;=7,"Hit",L1568&lt;=9,"Superhit",L1568&gt;9,"BlockBuster")</f>
        <v>Hit</v>
      </c>
      <c r="N1568" s="6">
        <v>266309</v>
      </c>
      <c r="O1568" s="6" t="str" cm="1">
        <f t="array" ref="O1568">_xlfn.IFS(N1568&lt;=100000,"Low",N1568&lt;=500000,"Median",N1568&lt;=1500000,"High",N1568&gt;1500000,"Very High")</f>
        <v>Median</v>
      </c>
      <c r="P1568">
        <v>110000000</v>
      </c>
      <c r="Q1568">
        <v>177238796</v>
      </c>
      <c r="R1568">
        <f t="shared" si="242"/>
        <v>67238796</v>
      </c>
      <c r="S1568" t="str">
        <f t="shared" si="243"/>
        <v>Profit</v>
      </c>
      <c r="T1568" s="1">
        <v>40332</v>
      </c>
      <c r="U1568" t="s">
        <v>3917</v>
      </c>
      <c r="V1568" s="14">
        <v>40332</v>
      </c>
      <c r="W1568" t="str">
        <f t="shared" si="244"/>
        <v>June</v>
      </c>
      <c r="X1568" s="4" t="str">
        <f t="shared" si="245"/>
        <v>2010</v>
      </c>
      <c r="Y1568" s="6">
        <f t="shared" si="246"/>
        <v>2010</v>
      </c>
      <c r="Z1568" s="4" t="str">
        <f t="shared" si="247"/>
        <v>3</v>
      </c>
      <c r="AA1568" s="6">
        <f t="shared" si="248"/>
        <v>3</v>
      </c>
      <c r="AB1568" t="str">
        <f t="shared" si="249"/>
        <v>Thursday</v>
      </c>
    </row>
    <row r="1569" spans="1:28" x14ac:dyDescent="0.25">
      <c r="A1569" s="3" t="s">
        <v>3918</v>
      </c>
      <c r="B1569" t="s">
        <v>3919</v>
      </c>
      <c r="C1569" s="3" t="s">
        <v>3919</v>
      </c>
      <c r="D1569" s="6">
        <v>0</v>
      </c>
      <c r="E1569" s="6">
        <v>109</v>
      </c>
      <c r="F1569" s="6">
        <f t="shared" si="240"/>
        <v>1</v>
      </c>
      <c r="G1569" s="6">
        <f t="shared" si="241"/>
        <v>49</v>
      </c>
      <c r="H1569" s="6" t="str" cm="1">
        <f t="array" ref="H1569">_xlfn.IFS(E1569&lt;=80,"Series",E1569&lt;=120,"TV Movie",E1569&gt;120,"Long Movie")</f>
        <v>TV Movie</v>
      </c>
      <c r="I1569" t="s">
        <v>5529</v>
      </c>
      <c r="J1569" t="s">
        <v>8162</v>
      </c>
      <c r="K1569" t="s">
        <v>145</v>
      </c>
      <c r="L1569" s="5">
        <v>6.8</v>
      </c>
      <c r="M1569" t="str" cm="1">
        <f t="array" ref="M1569">_xlfn.IFS(L1569&lt;=2,"Flop",L1569&lt;=5,"Average",L1569&lt;=7,"Hit",L1569&lt;=9,"Superhit",L1569&gt;9,"BlockBuster")</f>
        <v>Hit</v>
      </c>
      <c r="N1569" s="6">
        <v>154062</v>
      </c>
      <c r="O1569" s="6" t="str" cm="1">
        <f t="array" ref="O1569">_xlfn.IFS(N1569&lt;=100000,"Low",N1569&lt;=500000,"Median",N1569&lt;=1500000,"High",N1569&gt;1500000,"Very High")</f>
        <v>Median</v>
      </c>
      <c r="P1569">
        <v>45000000</v>
      </c>
      <c r="Q1569">
        <v>92374674</v>
      </c>
      <c r="R1569">
        <f t="shared" si="242"/>
        <v>47374674</v>
      </c>
      <c r="S1569" t="str">
        <f t="shared" si="243"/>
        <v>Profit</v>
      </c>
      <c r="T1569" s="1">
        <v>38534</v>
      </c>
      <c r="U1569" t="s">
        <v>1011</v>
      </c>
      <c r="V1569" s="14">
        <v>38534</v>
      </c>
      <c r="W1569" t="str">
        <f t="shared" si="244"/>
        <v>July</v>
      </c>
      <c r="X1569" s="4" t="str">
        <f t="shared" si="245"/>
        <v>2005</v>
      </c>
      <c r="Y1569" s="6">
        <f t="shared" si="246"/>
        <v>2005</v>
      </c>
      <c r="Z1569" s="4" t="str">
        <f t="shared" si="247"/>
        <v>1</v>
      </c>
      <c r="AA1569" s="6">
        <f t="shared" si="248"/>
        <v>1</v>
      </c>
      <c r="AB1569" t="str">
        <f t="shared" si="249"/>
        <v>Friday</v>
      </c>
    </row>
    <row r="1570" spans="1:28" x14ac:dyDescent="0.25">
      <c r="A1570" s="3" t="s">
        <v>3920</v>
      </c>
      <c r="B1570" t="s">
        <v>3921</v>
      </c>
      <c r="C1570" s="3" t="s">
        <v>3921</v>
      </c>
      <c r="D1570" s="6">
        <v>0</v>
      </c>
      <c r="E1570" s="6">
        <v>98</v>
      </c>
      <c r="F1570" s="6">
        <f t="shared" si="240"/>
        <v>1</v>
      </c>
      <c r="G1570" s="6">
        <f t="shared" si="241"/>
        <v>38</v>
      </c>
      <c r="H1570" s="6" t="str" cm="1">
        <f t="array" ref="H1570">_xlfn.IFS(E1570&lt;=80,"Series",E1570&lt;=120,"TV Movie",E1570&gt;120,"Long Movie")</f>
        <v>TV Movie</v>
      </c>
      <c r="I1570" t="s">
        <v>132</v>
      </c>
      <c r="J1570" t="s">
        <v>8162</v>
      </c>
      <c r="K1570" t="s">
        <v>5802</v>
      </c>
      <c r="L1570" s="5">
        <v>4.5</v>
      </c>
      <c r="M1570" t="str" cm="1">
        <f t="array" ref="M1570">_xlfn.IFS(L1570&lt;=2,"Flop",L1570&lt;=5,"Average",L1570&lt;=7,"Hit",L1570&lt;=9,"Superhit",L1570&gt;9,"BlockBuster")</f>
        <v>Average</v>
      </c>
      <c r="N1570" s="6">
        <v>58655</v>
      </c>
      <c r="O1570" s="6" t="str" cm="1">
        <f t="array" ref="O1570">_xlfn.IFS(N1570&lt;=100000,"Low",N1570&lt;=500000,"Median",N1570&lt;=1500000,"High",N1570&gt;1500000,"Very High")</f>
        <v>Low</v>
      </c>
      <c r="P1570">
        <v>64000000</v>
      </c>
      <c r="Q1570">
        <v>104003322</v>
      </c>
      <c r="R1570">
        <f t="shared" si="242"/>
        <v>40003322</v>
      </c>
      <c r="S1570" t="str">
        <f t="shared" si="243"/>
        <v>Profit</v>
      </c>
      <c r="T1570" s="1">
        <v>38911</v>
      </c>
      <c r="U1570" t="s">
        <v>2337</v>
      </c>
      <c r="V1570" s="14">
        <v>38911</v>
      </c>
      <c r="W1570" t="str">
        <f t="shared" si="244"/>
        <v>July</v>
      </c>
      <c r="X1570" s="4" t="str">
        <f t="shared" si="245"/>
        <v>2006</v>
      </c>
      <c r="Y1570" s="6">
        <f t="shared" si="246"/>
        <v>2006</v>
      </c>
      <c r="Z1570" s="4" t="str">
        <f t="shared" si="247"/>
        <v>13</v>
      </c>
      <c r="AA1570" s="6">
        <f t="shared" si="248"/>
        <v>13</v>
      </c>
      <c r="AB1570" t="str">
        <f t="shared" si="249"/>
        <v>Thursday</v>
      </c>
    </row>
    <row r="1571" spans="1:28" x14ac:dyDescent="0.25">
      <c r="A1571" s="3" t="s">
        <v>3922</v>
      </c>
      <c r="B1571" t="s">
        <v>3923</v>
      </c>
      <c r="C1571" s="3" t="s">
        <v>3923</v>
      </c>
      <c r="D1571" s="6">
        <v>0</v>
      </c>
      <c r="E1571" s="6">
        <v>132</v>
      </c>
      <c r="F1571" s="6">
        <f t="shared" si="240"/>
        <v>2</v>
      </c>
      <c r="G1571" s="6">
        <f t="shared" si="241"/>
        <v>12</v>
      </c>
      <c r="H1571" s="6" t="str" cm="1">
        <f t="array" ref="H1571">_xlfn.IFS(E1571&lt;=80,"Series",E1571&lt;=120,"TV Movie",E1571&gt;120,"Long Movie")</f>
        <v>Long Movie</v>
      </c>
      <c r="I1571" t="s">
        <v>5529</v>
      </c>
      <c r="J1571" t="s">
        <v>8162</v>
      </c>
      <c r="K1571" t="s">
        <v>145</v>
      </c>
      <c r="L1571" s="5">
        <v>6</v>
      </c>
      <c r="M1571" t="str" cm="1">
        <f t="array" ref="M1571">_xlfn.IFS(L1571&lt;=2,"Flop",L1571&lt;=5,"Average",L1571&lt;=7,"Hit",L1571&lt;=9,"Superhit",L1571&gt;9,"BlockBuster")</f>
        <v>Hit</v>
      </c>
      <c r="N1571" s="6">
        <v>121909</v>
      </c>
      <c r="O1571" s="6" t="str" cm="1">
        <f t="array" ref="O1571">_xlfn.IFS(N1571&lt;=100000,"Low",N1571&lt;=500000,"Median",N1571&lt;=1500000,"High",N1571&gt;1500000,"Very High")</f>
        <v>Median</v>
      </c>
      <c r="P1571">
        <v>135000000</v>
      </c>
      <c r="Q1571">
        <v>163794509</v>
      </c>
      <c r="R1571">
        <f t="shared" si="242"/>
        <v>28794509</v>
      </c>
      <c r="S1571" t="str">
        <f t="shared" si="243"/>
        <v>Profit</v>
      </c>
      <c r="T1571" s="1">
        <v>38918</v>
      </c>
      <c r="U1571" t="s">
        <v>651</v>
      </c>
      <c r="V1571" s="14">
        <v>38918</v>
      </c>
      <c r="W1571" t="str">
        <f t="shared" si="244"/>
        <v>July</v>
      </c>
      <c r="X1571" s="4" t="str">
        <f t="shared" si="245"/>
        <v>2006</v>
      </c>
      <c r="Y1571" s="6">
        <f t="shared" si="246"/>
        <v>2006</v>
      </c>
      <c r="Z1571" s="4" t="str">
        <f t="shared" si="247"/>
        <v>20</v>
      </c>
      <c r="AA1571" s="6">
        <f t="shared" si="248"/>
        <v>20</v>
      </c>
      <c r="AB1571" t="str">
        <f t="shared" si="249"/>
        <v>Thursday</v>
      </c>
    </row>
    <row r="1572" spans="1:28" x14ac:dyDescent="0.25">
      <c r="A1572" s="3" t="s">
        <v>3924</v>
      </c>
      <c r="B1572" t="s">
        <v>3925</v>
      </c>
      <c r="C1572" s="3" t="s">
        <v>3925</v>
      </c>
      <c r="D1572" s="6">
        <v>0</v>
      </c>
      <c r="E1572" s="6">
        <v>99</v>
      </c>
      <c r="F1572" s="6">
        <f t="shared" si="240"/>
        <v>1</v>
      </c>
      <c r="G1572" s="6">
        <f t="shared" si="241"/>
        <v>39</v>
      </c>
      <c r="H1572" s="6" t="str" cm="1">
        <f t="array" ref="H1572">_xlfn.IFS(E1572&lt;=80,"Series",E1572&lt;=120,"TV Movie",E1572&gt;120,"Long Movie")</f>
        <v>TV Movie</v>
      </c>
      <c r="I1572" t="s">
        <v>132</v>
      </c>
      <c r="J1572" t="s">
        <v>5802</v>
      </c>
      <c r="K1572" t="s">
        <v>5802</v>
      </c>
      <c r="L1572" s="5">
        <v>6.8</v>
      </c>
      <c r="M1572" t="str" cm="1">
        <f t="array" ref="M1572">_xlfn.IFS(L1572&lt;=2,"Flop",L1572&lt;=5,"Average",L1572&lt;=7,"Hit",L1572&lt;=9,"Superhit",L1572&gt;9,"BlockBuster")</f>
        <v>Hit</v>
      </c>
      <c r="N1572" s="6">
        <v>238405</v>
      </c>
      <c r="O1572" s="6" t="str" cm="1">
        <f t="array" ref="O1572">_xlfn.IFS(N1572&lt;=100000,"Low",N1572&lt;=500000,"Median",N1572&lt;=1500000,"High",N1572&gt;1500000,"Very High")</f>
        <v>Median</v>
      </c>
      <c r="P1572">
        <v>28000000</v>
      </c>
      <c r="Q1572">
        <v>92649419</v>
      </c>
      <c r="R1572">
        <f t="shared" si="242"/>
        <v>64649419</v>
      </c>
      <c r="S1572" t="str">
        <f t="shared" si="243"/>
        <v>Profit</v>
      </c>
      <c r="T1572" s="1">
        <v>39740</v>
      </c>
      <c r="U1572" t="s">
        <v>2602</v>
      </c>
      <c r="V1572" s="14">
        <v>39740</v>
      </c>
      <c r="W1572" t="str">
        <f t="shared" si="244"/>
        <v>October</v>
      </c>
      <c r="X1572" s="4" t="str">
        <f t="shared" si="245"/>
        <v>2008</v>
      </c>
      <c r="Y1572" s="6">
        <f t="shared" si="246"/>
        <v>2008</v>
      </c>
      <c r="Z1572" s="4" t="str">
        <f t="shared" si="247"/>
        <v>19</v>
      </c>
      <c r="AA1572" s="6">
        <f t="shared" si="248"/>
        <v>19</v>
      </c>
      <c r="AB1572" t="str">
        <f t="shared" si="249"/>
        <v>Sunday</v>
      </c>
    </row>
    <row r="1573" spans="1:28" x14ac:dyDescent="0.25">
      <c r="A1573" s="3" t="s">
        <v>3926</v>
      </c>
      <c r="B1573" t="s">
        <v>3927</v>
      </c>
      <c r="C1573" s="3" t="s">
        <v>3927</v>
      </c>
      <c r="D1573" s="6">
        <v>0</v>
      </c>
      <c r="E1573" s="6">
        <v>92</v>
      </c>
      <c r="F1573" s="6">
        <f t="shared" si="240"/>
        <v>1</v>
      </c>
      <c r="G1573" s="6">
        <f t="shared" si="241"/>
        <v>32</v>
      </c>
      <c r="H1573" s="6" t="str" cm="1">
        <f t="array" ref="H1573">_xlfn.IFS(E1573&lt;=80,"Series",E1573&lt;=120,"TV Movie",E1573&gt;120,"Long Movie")</f>
        <v>TV Movie</v>
      </c>
      <c r="I1573" t="s">
        <v>83</v>
      </c>
      <c r="J1573" t="s">
        <v>8166</v>
      </c>
      <c r="K1573" t="s">
        <v>3857</v>
      </c>
      <c r="L1573" s="5">
        <v>5.9</v>
      </c>
      <c r="M1573" t="str" cm="1">
        <f t="array" ref="M1573">_xlfn.IFS(L1573&lt;=2,"Flop",L1573&lt;=5,"Average",L1573&lt;=7,"Hit",L1573&lt;=9,"Superhit",L1573&gt;9,"BlockBuster")</f>
        <v>Hit</v>
      </c>
      <c r="N1573" s="6">
        <v>62629</v>
      </c>
      <c r="O1573" s="6" t="str" cm="1">
        <f t="array" ref="O1573">_xlfn.IFS(N1573&lt;=100000,"Low",N1573&lt;=500000,"Median",N1573&lt;=1500000,"High",N1573&gt;1500000,"Very High")</f>
        <v>Low</v>
      </c>
      <c r="P1573">
        <v>14000000</v>
      </c>
      <c r="Q1573">
        <v>85446075</v>
      </c>
      <c r="R1573">
        <f t="shared" si="242"/>
        <v>71446075</v>
      </c>
      <c r="S1573" t="str">
        <f t="shared" si="243"/>
        <v>Profit</v>
      </c>
      <c r="T1573" s="1">
        <v>41151</v>
      </c>
      <c r="U1573" t="s">
        <v>3928</v>
      </c>
      <c r="V1573" s="14">
        <v>41151</v>
      </c>
      <c r="W1573" t="str">
        <f t="shared" si="244"/>
        <v>August</v>
      </c>
      <c r="X1573" s="4" t="str">
        <f t="shared" si="245"/>
        <v>2012</v>
      </c>
      <c r="Y1573" s="6">
        <f t="shared" si="246"/>
        <v>2012</v>
      </c>
      <c r="Z1573" s="4" t="str">
        <f t="shared" si="247"/>
        <v>30</v>
      </c>
      <c r="AA1573" s="6">
        <f t="shared" si="248"/>
        <v>30</v>
      </c>
      <c r="AB1573" t="str">
        <f t="shared" si="249"/>
        <v>Thursday</v>
      </c>
    </row>
    <row r="1574" spans="1:28" x14ac:dyDescent="0.25">
      <c r="A1574" s="3" t="s">
        <v>3929</v>
      </c>
      <c r="B1574" t="s">
        <v>3930</v>
      </c>
      <c r="C1574" s="3" t="s">
        <v>3930</v>
      </c>
      <c r="D1574" s="6">
        <v>0</v>
      </c>
      <c r="E1574" s="6">
        <v>110</v>
      </c>
      <c r="F1574" s="6">
        <f t="shared" si="240"/>
        <v>1</v>
      </c>
      <c r="G1574" s="6">
        <f t="shared" si="241"/>
        <v>50</v>
      </c>
      <c r="H1574" s="6" t="str" cm="1">
        <f t="array" ref="H1574">_xlfn.IFS(E1574&lt;=80,"Series",E1574&lt;=120,"TV Movie",E1574&gt;120,"Long Movie")</f>
        <v>TV Movie</v>
      </c>
      <c r="I1574" t="s">
        <v>5529</v>
      </c>
      <c r="J1574" t="s">
        <v>145</v>
      </c>
      <c r="K1574" t="s">
        <v>3857</v>
      </c>
      <c r="L1574" s="5">
        <v>7</v>
      </c>
      <c r="M1574" t="str" cm="1">
        <f t="array" ref="M1574">_xlfn.IFS(L1574&lt;=2,"Flop",L1574&lt;=5,"Average",L1574&lt;=7,"Hit",L1574&lt;=9,"Superhit",L1574&gt;9,"BlockBuster")</f>
        <v>Hit</v>
      </c>
      <c r="N1574" s="6">
        <v>130971</v>
      </c>
      <c r="O1574" s="6" t="str" cm="1">
        <f t="array" ref="O1574">_xlfn.IFS(N1574&lt;=100000,"Low",N1574&lt;=500000,"Median",N1574&lt;=1500000,"High",N1574&gt;1500000,"Very High")</f>
        <v>Median</v>
      </c>
      <c r="P1574">
        <v>70000000</v>
      </c>
      <c r="Q1574">
        <v>87019158</v>
      </c>
      <c r="R1574">
        <f t="shared" si="242"/>
        <v>17019158</v>
      </c>
      <c r="S1574" t="str">
        <f t="shared" si="243"/>
        <v>Profit</v>
      </c>
      <c r="T1574" s="1">
        <v>39316</v>
      </c>
      <c r="U1574" t="s">
        <v>3135</v>
      </c>
      <c r="V1574" s="14">
        <v>39316</v>
      </c>
      <c r="W1574" t="str">
        <f t="shared" si="244"/>
        <v>August</v>
      </c>
      <c r="X1574" s="4" t="str">
        <f t="shared" si="245"/>
        <v>2007</v>
      </c>
      <c r="Y1574" s="6">
        <f t="shared" si="246"/>
        <v>2007</v>
      </c>
      <c r="Z1574" s="4" t="str">
        <f t="shared" si="247"/>
        <v>22</v>
      </c>
      <c r="AA1574" s="6">
        <f t="shared" si="248"/>
        <v>22</v>
      </c>
      <c r="AB1574" t="str">
        <f t="shared" si="249"/>
        <v>Wednesday</v>
      </c>
    </row>
    <row r="1575" spans="1:28" x14ac:dyDescent="0.25">
      <c r="A1575" s="3" t="s">
        <v>3931</v>
      </c>
      <c r="B1575" t="s">
        <v>3932</v>
      </c>
      <c r="C1575" s="3" t="s">
        <v>3932</v>
      </c>
      <c r="D1575" s="6">
        <v>0</v>
      </c>
      <c r="E1575" s="6">
        <v>126</v>
      </c>
      <c r="F1575" s="6">
        <f t="shared" si="240"/>
        <v>2</v>
      </c>
      <c r="G1575" s="6">
        <f t="shared" si="241"/>
        <v>6</v>
      </c>
      <c r="H1575" s="6" t="str" cm="1">
        <f t="array" ref="H1575">_xlfn.IFS(E1575&lt;=80,"Series",E1575&lt;=120,"TV Movie",E1575&gt;120,"Long Movie")</f>
        <v>Long Movie</v>
      </c>
      <c r="I1575" t="s">
        <v>132</v>
      </c>
      <c r="J1575" t="s">
        <v>145</v>
      </c>
      <c r="K1575" t="s">
        <v>8157</v>
      </c>
      <c r="L1575" s="5">
        <v>7</v>
      </c>
      <c r="M1575" t="str" cm="1">
        <f t="array" ref="M1575">_xlfn.IFS(L1575&lt;=2,"Flop",L1575&lt;=5,"Average",L1575&lt;=7,"Hit",L1575&lt;=9,"Superhit",L1575&gt;9,"BlockBuster")</f>
        <v>Hit</v>
      </c>
      <c r="N1575" s="6">
        <v>216209</v>
      </c>
      <c r="O1575" s="6" t="str" cm="1">
        <f t="array" ref="O1575">_xlfn.IFS(N1575&lt;=100000,"Low",N1575&lt;=500000,"Median",N1575&lt;=1500000,"High",N1575&gt;1500000,"Very High")</f>
        <v>Median</v>
      </c>
      <c r="P1575">
        <v>30000000</v>
      </c>
      <c r="Q1575">
        <v>156846321</v>
      </c>
      <c r="R1575">
        <f t="shared" si="242"/>
        <v>126846321</v>
      </c>
      <c r="S1575" t="str">
        <f t="shared" si="243"/>
        <v>Profit</v>
      </c>
      <c r="T1575" s="1">
        <v>39436</v>
      </c>
      <c r="U1575" t="s">
        <v>3933</v>
      </c>
      <c r="V1575" s="14">
        <v>39436</v>
      </c>
      <c r="W1575" t="str">
        <f t="shared" si="244"/>
        <v>December</v>
      </c>
      <c r="X1575" s="4" t="str">
        <f t="shared" si="245"/>
        <v>2007</v>
      </c>
      <c r="Y1575" s="6">
        <f t="shared" si="246"/>
        <v>2007</v>
      </c>
      <c r="Z1575" s="4" t="str">
        <f t="shared" si="247"/>
        <v>20</v>
      </c>
      <c r="AA1575" s="6">
        <f t="shared" si="248"/>
        <v>20</v>
      </c>
      <c r="AB1575" t="str">
        <f t="shared" si="249"/>
        <v>Thursday</v>
      </c>
    </row>
    <row r="1576" spans="1:28" x14ac:dyDescent="0.25">
      <c r="A1576" s="3" t="s">
        <v>3934</v>
      </c>
      <c r="B1576" t="s">
        <v>3935</v>
      </c>
      <c r="C1576" s="3" t="s">
        <v>3935</v>
      </c>
      <c r="D1576" s="6">
        <v>0</v>
      </c>
      <c r="E1576" s="6">
        <v>94</v>
      </c>
      <c r="F1576" s="6">
        <f t="shared" si="240"/>
        <v>1</v>
      </c>
      <c r="G1576" s="6">
        <f t="shared" si="241"/>
        <v>34</v>
      </c>
      <c r="H1576" s="6" t="str" cm="1">
        <f t="array" ref="H1576">_xlfn.IFS(E1576&lt;=80,"Series",E1576&lt;=120,"TV Movie",E1576&gt;120,"Long Movie")</f>
        <v>TV Movie</v>
      </c>
      <c r="I1576" t="s">
        <v>5529</v>
      </c>
      <c r="J1576" t="s">
        <v>83</v>
      </c>
      <c r="K1576" t="s">
        <v>8161</v>
      </c>
      <c r="L1576" s="5">
        <v>6.2</v>
      </c>
      <c r="M1576" t="str" cm="1">
        <f t="array" ref="M1576">_xlfn.IFS(L1576&lt;=2,"Flop",L1576&lt;=5,"Average",L1576&lt;=7,"Hit",L1576&lt;=9,"Superhit",L1576&gt;9,"BlockBuster")</f>
        <v>Hit</v>
      </c>
      <c r="N1576" s="6">
        <v>202707</v>
      </c>
      <c r="O1576" s="6" t="str" cm="1">
        <f t="array" ref="O1576">_xlfn.IFS(N1576&lt;=100000,"Low",N1576&lt;=500000,"Median",N1576&lt;=1500000,"High",N1576&gt;1500000,"Very High")</f>
        <v>Median</v>
      </c>
      <c r="P1576">
        <v>45000000</v>
      </c>
      <c r="Q1576">
        <v>147717833</v>
      </c>
      <c r="R1576">
        <f t="shared" si="242"/>
        <v>102717833</v>
      </c>
      <c r="S1576" t="str">
        <f t="shared" si="243"/>
        <v>Profit</v>
      </c>
      <c r="T1576" s="1">
        <v>39345</v>
      </c>
      <c r="U1576" t="s">
        <v>639</v>
      </c>
      <c r="V1576" s="14">
        <v>39345</v>
      </c>
      <c r="W1576" t="str">
        <f t="shared" si="244"/>
        <v>September</v>
      </c>
      <c r="X1576" s="4" t="str">
        <f t="shared" si="245"/>
        <v>2007</v>
      </c>
      <c r="Y1576" s="6">
        <f t="shared" si="246"/>
        <v>2007</v>
      </c>
      <c r="Z1576" s="4" t="str">
        <f t="shared" si="247"/>
        <v>20</v>
      </c>
      <c r="AA1576" s="6">
        <f t="shared" si="248"/>
        <v>20</v>
      </c>
      <c r="AB1576" t="str">
        <f t="shared" si="249"/>
        <v>Thursday</v>
      </c>
    </row>
    <row r="1577" spans="1:28" x14ac:dyDescent="0.25">
      <c r="A1577" s="3" t="s">
        <v>3936</v>
      </c>
      <c r="B1577" t="s">
        <v>3937</v>
      </c>
      <c r="C1577" s="3" t="s">
        <v>3937</v>
      </c>
      <c r="D1577" s="6">
        <v>0</v>
      </c>
      <c r="E1577" s="6">
        <v>87</v>
      </c>
      <c r="F1577" s="6">
        <f t="shared" si="240"/>
        <v>1</v>
      </c>
      <c r="G1577" s="6">
        <f t="shared" si="241"/>
        <v>27</v>
      </c>
      <c r="H1577" s="6" t="str" cm="1">
        <f t="array" ref="H1577">_xlfn.IFS(E1577&lt;=80,"Series",E1577&lt;=120,"TV Movie",E1577&gt;120,"Long Movie")</f>
        <v>TV Movie</v>
      </c>
      <c r="I1577" t="s">
        <v>8158</v>
      </c>
      <c r="J1577" t="s">
        <v>8159</v>
      </c>
      <c r="K1577" t="s">
        <v>132</v>
      </c>
      <c r="L1577" s="5">
        <v>7.9</v>
      </c>
      <c r="M1577" t="str" cm="1">
        <f t="array" ref="M1577">_xlfn.IFS(L1577&lt;=2,"Flop",L1577&lt;=5,"Average",L1577&lt;=7,"Hit",L1577&lt;=9,"Superhit",L1577&gt;9,"BlockBuster")</f>
        <v>Superhit</v>
      </c>
      <c r="N1577" s="6">
        <v>260018</v>
      </c>
      <c r="O1577" s="6" t="str" cm="1">
        <f t="array" ref="O1577">_xlfn.IFS(N1577&lt;=100000,"Low",N1577&lt;=500000,"Median",N1577&lt;=1500000,"High",N1577&gt;1500000,"Very High")</f>
        <v>Median</v>
      </c>
      <c r="P1577">
        <v>40000000</v>
      </c>
      <c r="Q1577">
        <v>58087259</v>
      </c>
      <c r="R1577">
        <f t="shared" si="242"/>
        <v>18087259</v>
      </c>
      <c r="S1577" t="str">
        <f t="shared" si="243"/>
        <v>Profit</v>
      </c>
      <c r="T1577" s="1">
        <v>40100</v>
      </c>
      <c r="U1577" t="s">
        <v>1551</v>
      </c>
      <c r="V1577" s="14">
        <v>40100</v>
      </c>
      <c r="W1577" t="str">
        <f t="shared" si="244"/>
        <v>October</v>
      </c>
      <c r="X1577" s="4" t="str">
        <f t="shared" si="245"/>
        <v>2009</v>
      </c>
      <c r="Y1577" s="6">
        <f t="shared" si="246"/>
        <v>2009</v>
      </c>
      <c r="Z1577" s="4" t="str">
        <f t="shared" si="247"/>
        <v>14</v>
      </c>
      <c r="AA1577" s="6">
        <f t="shared" si="248"/>
        <v>14</v>
      </c>
      <c r="AB1577" t="str">
        <f t="shared" si="249"/>
        <v>Wednesday</v>
      </c>
    </row>
    <row r="1578" spans="1:28" x14ac:dyDescent="0.25">
      <c r="A1578" s="3" t="s">
        <v>3938</v>
      </c>
      <c r="B1578" t="s">
        <v>3939</v>
      </c>
      <c r="C1578" s="3" t="s">
        <v>3939</v>
      </c>
      <c r="D1578" s="6">
        <v>0</v>
      </c>
      <c r="E1578" s="6">
        <v>93</v>
      </c>
      <c r="F1578" s="6">
        <f t="shared" si="240"/>
        <v>1</v>
      </c>
      <c r="G1578" s="6">
        <f t="shared" si="241"/>
        <v>33</v>
      </c>
      <c r="H1578" s="6" t="str" cm="1">
        <f t="array" ref="H1578">_xlfn.IFS(E1578&lt;=80,"Series",E1578&lt;=120,"TV Movie",E1578&gt;120,"Long Movie")</f>
        <v>TV Movie</v>
      </c>
      <c r="I1578" t="s">
        <v>83</v>
      </c>
      <c r="J1578" t="s">
        <v>8166</v>
      </c>
      <c r="K1578" t="s">
        <v>5802</v>
      </c>
      <c r="L1578" s="5">
        <v>6.6</v>
      </c>
      <c r="M1578" t="str" cm="1">
        <f t="array" ref="M1578">_xlfn.IFS(L1578&lt;=2,"Flop",L1578&lt;=5,"Average",L1578&lt;=7,"Hit",L1578&lt;=9,"Superhit",L1578&gt;9,"BlockBuster")</f>
        <v>Hit</v>
      </c>
      <c r="N1578" s="6">
        <v>271084</v>
      </c>
      <c r="O1578" s="6" t="str" cm="1">
        <f t="array" ref="O1578">_xlfn.IFS(N1578&lt;=100000,"Low",N1578&lt;=500000,"Median",N1578&lt;=1500000,"High",N1578&gt;1500000,"Very High")</f>
        <v>Median</v>
      </c>
      <c r="P1578">
        <v>4000000</v>
      </c>
      <c r="Q1578">
        <v>147748505</v>
      </c>
      <c r="R1578">
        <f t="shared" si="242"/>
        <v>143748505</v>
      </c>
      <c r="S1578" t="str">
        <f t="shared" si="243"/>
        <v>Profit</v>
      </c>
      <c r="T1578" s="1">
        <v>38653</v>
      </c>
      <c r="U1578" t="s">
        <v>3940</v>
      </c>
      <c r="V1578" s="14">
        <v>38653</v>
      </c>
      <c r="W1578" t="str">
        <f t="shared" si="244"/>
        <v>October</v>
      </c>
      <c r="X1578" s="4" t="str">
        <f t="shared" si="245"/>
        <v>2005</v>
      </c>
      <c r="Y1578" s="6">
        <f t="shared" si="246"/>
        <v>2005</v>
      </c>
      <c r="Z1578" s="4" t="str">
        <f t="shared" si="247"/>
        <v>28</v>
      </c>
      <c r="AA1578" s="6">
        <f t="shared" si="248"/>
        <v>28</v>
      </c>
      <c r="AB1578" t="str">
        <f t="shared" si="249"/>
        <v>Friday</v>
      </c>
    </row>
    <row r="1579" spans="1:28" x14ac:dyDescent="0.25">
      <c r="A1579" s="3" t="s">
        <v>3941</v>
      </c>
      <c r="B1579" t="s">
        <v>3942</v>
      </c>
      <c r="C1579" s="3" t="s">
        <v>3942</v>
      </c>
      <c r="D1579" s="6">
        <v>0</v>
      </c>
      <c r="E1579" s="6">
        <v>127</v>
      </c>
      <c r="F1579" s="6">
        <f t="shared" si="240"/>
        <v>2</v>
      </c>
      <c r="G1579" s="6">
        <f t="shared" si="241"/>
        <v>7</v>
      </c>
      <c r="H1579" s="6" t="str" cm="1">
        <f t="array" ref="H1579">_xlfn.IFS(E1579&lt;=80,"Series",E1579&lt;=120,"TV Movie",E1579&gt;120,"Long Movie")</f>
        <v>Long Movie</v>
      </c>
      <c r="I1579" t="s">
        <v>5529</v>
      </c>
      <c r="J1579" t="s">
        <v>145</v>
      </c>
      <c r="K1579" t="s">
        <v>8161</v>
      </c>
      <c r="L1579" s="5">
        <v>7.1</v>
      </c>
      <c r="M1579" t="str" cm="1">
        <f t="array" ref="M1579">_xlfn.IFS(L1579&lt;=2,"Flop",L1579&lt;=5,"Average",L1579&lt;=7,"Hit",L1579&lt;=9,"Superhit",L1579&gt;9,"BlockBuster")</f>
        <v>Superhit</v>
      </c>
      <c r="N1579" s="6">
        <v>348153</v>
      </c>
      <c r="O1579" s="6" t="str" cm="1">
        <f t="array" ref="O1579">_xlfn.IFS(N1579&lt;=100000,"Low",N1579&lt;=500000,"Median",N1579&lt;=1500000,"High",N1579&gt;1500000,"Very High")</f>
        <v>Median</v>
      </c>
      <c r="P1579">
        <v>110000000</v>
      </c>
      <c r="Q1579">
        <v>299268508</v>
      </c>
      <c r="R1579">
        <f t="shared" si="242"/>
        <v>189268508</v>
      </c>
      <c r="S1579" t="str">
        <f t="shared" si="243"/>
        <v>Profit</v>
      </c>
      <c r="T1579" s="1">
        <v>40792</v>
      </c>
      <c r="U1579" t="s">
        <v>2986</v>
      </c>
      <c r="V1579" s="14">
        <v>40792</v>
      </c>
      <c r="W1579" t="str">
        <f t="shared" si="244"/>
        <v>September</v>
      </c>
      <c r="X1579" s="4" t="str">
        <f t="shared" si="245"/>
        <v>2011</v>
      </c>
      <c r="Y1579" s="6">
        <f t="shared" si="246"/>
        <v>2011</v>
      </c>
      <c r="Z1579" s="4" t="str">
        <f t="shared" si="247"/>
        <v>6</v>
      </c>
      <c r="AA1579" s="6">
        <f t="shared" si="248"/>
        <v>6</v>
      </c>
      <c r="AB1579" t="str">
        <f t="shared" si="249"/>
        <v>Tuesday</v>
      </c>
    </row>
    <row r="1580" spans="1:28" x14ac:dyDescent="0.25">
      <c r="A1580" s="3" t="s">
        <v>3943</v>
      </c>
      <c r="B1580" t="s">
        <v>3944</v>
      </c>
      <c r="C1580" s="3" t="s">
        <v>3944</v>
      </c>
      <c r="D1580" s="6">
        <v>0</v>
      </c>
      <c r="E1580" s="6">
        <v>98</v>
      </c>
      <c r="F1580" s="6">
        <f t="shared" si="240"/>
        <v>1</v>
      </c>
      <c r="G1580" s="6">
        <f t="shared" si="241"/>
        <v>38</v>
      </c>
      <c r="H1580" s="6" t="str" cm="1">
        <f t="array" ref="H1580">_xlfn.IFS(E1580&lt;=80,"Series",E1580&lt;=120,"TV Movie",E1580&gt;120,"Long Movie")</f>
        <v>TV Movie</v>
      </c>
      <c r="I1580" t="s">
        <v>5529</v>
      </c>
      <c r="J1580" t="s">
        <v>83</v>
      </c>
      <c r="K1580" t="s">
        <v>8161</v>
      </c>
      <c r="L1580" s="5">
        <v>6.4</v>
      </c>
      <c r="M1580" t="str" cm="1">
        <f t="array" ref="M1580">_xlfn.IFS(L1580&lt;=2,"Flop",L1580&lt;=5,"Average",L1580&lt;=7,"Hit",L1580&lt;=9,"Superhit",L1580&gt;9,"BlockBuster")</f>
        <v>Hit</v>
      </c>
      <c r="N1580" s="6">
        <v>133558</v>
      </c>
      <c r="O1580" s="6" t="str" cm="1">
        <f t="array" ref="O1580">_xlfn.IFS(N1580&lt;=100000,"Low",N1580&lt;=500000,"Median",N1580&lt;=1500000,"High",N1580&gt;1500000,"Very High")</f>
        <v>Median</v>
      </c>
      <c r="P1580">
        <v>20000000</v>
      </c>
      <c r="Q1580">
        <v>51417188</v>
      </c>
      <c r="R1580">
        <f t="shared" si="242"/>
        <v>31417188</v>
      </c>
      <c r="S1580" t="str">
        <f t="shared" si="243"/>
        <v>Profit</v>
      </c>
      <c r="T1580" s="1">
        <v>40067</v>
      </c>
      <c r="U1580" t="s">
        <v>3945</v>
      </c>
      <c r="V1580" s="14">
        <v>40067</v>
      </c>
      <c r="W1580" t="str">
        <f t="shared" si="244"/>
        <v>September</v>
      </c>
      <c r="X1580" s="4" t="str">
        <f t="shared" si="245"/>
        <v>2009</v>
      </c>
      <c r="Y1580" s="6">
        <f t="shared" si="246"/>
        <v>2009</v>
      </c>
      <c r="Z1580" s="4" t="str">
        <f t="shared" si="247"/>
        <v>11</v>
      </c>
      <c r="AA1580" s="6">
        <f t="shared" si="248"/>
        <v>11</v>
      </c>
      <c r="AB1580" t="str">
        <f t="shared" si="249"/>
        <v>Friday</v>
      </c>
    </row>
    <row r="1581" spans="1:28" x14ac:dyDescent="0.25">
      <c r="A1581" s="3" t="s">
        <v>3946</v>
      </c>
      <c r="B1581" t="s">
        <v>3947</v>
      </c>
      <c r="C1581" s="3" t="s">
        <v>3947</v>
      </c>
      <c r="D1581" s="6">
        <v>0</v>
      </c>
      <c r="E1581" s="6">
        <v>93</v>
      </c>
      <c r="F1581" s="6">
        <f t="shared" si="240"/>
        <v>1</v>
      </c>
      <c r="G1581" s="6">
        <f t="shared" si="241"/>
        <v>33</v>
      </c>
      <c r="H1581" s="6" t="str" cm="1">
        <f t="array" ref="H1581">_xlfn.IFS(E1581&lt;=80,"Series",E1581&lt;=120,"TV Movie",E1581&gt;120,"Long Movie")</f>
        <v>TV Movie</v>
      </c>
      <c r="I1581" t="s">
        <v>8160</v>
      </c>
      <c r="J1581" t="s">
        <v>145</v>
      </c>
      <c r="K1581" t="s">
        <v>8167</v>
      </c>
      <c r="L1581" s="5">
        <v>7.4</v>
      </c>
      <c r="M1581" t="str" cm="1">
        <f t="array" ref="M1581">_xlfn.IFS(L1581&lt;=2,"Flop",L1581&lt;=5,"Average",L1581&lt;=7,"Hit",L1581&lt;=9,"Superhit",L1581&gt;9,"BlockBuster")</f>
        <v>Superhit</v>
      </c>
      <c r="N1581" s="6">
        <v>100450</v>
      </c>
      <c r="O1581" s="6" t="str" cm="1">
        <f t="array" ref="O1581">_xlfn.IFS(N1581&lt;=100000,"Low",N1581&lt;=500000,"Median",N1581&lt;=1500000,"High",N1581&gt;1500000,"Very High")</f>
        <v>Median</v>
      </c>
      <c r="P1581">
        <v>7000000</v>
      </c>
      <c r="Q1581">
        <v>54641191</v>
      </c>
      <c r="R1581">
        <f t="shared" si="242"/>
        <v>47641191</v>
      </c>
      <c r="S1581" t="str">
        <f t="shared" si="243"/>
        <v>Profit</v>
      </c>
      <c r="T1581" s="1">
        <v>38596</v>
      </c>
      <c r="U1581" t="s">
        <v>2790</v>
      </c>
      <c r="V1581" s="14">
        <v>38596</v>
      </c>
      <c r="W1581" t="str">
        <f t="shared" si="244"/>
        <v>September</v>
      </c>
      <c r="X1581" s="4" t="str">
        <f t="shared" si="245"/>
        <v>2005</v>
      </c>
      <c r="Y1581" s="6">
        <f t="shared" si="246"/>
        <v>2005</v>
      </c>
      <c r="Z1581" s="4" t="str">
        <f t="shared" si="247"/>
        <v>1</v>
      </c>
      <c r="AA1581" s="6">
        <f t="shared" si="248"/>
        <v>1</v>
      </c>
      <c r="AB1581" t="str">
        <f t="shared" si="249"/>
        <v>Thursday</v>
      </c>
    </row>
    <row r="1582" spans="1:28" x14ac:dyDescent="0.25">
      <c r="A1582" s="3" t="s">
        <v>3948</v>
      </c>
      <c r="B1582" t="s">
        <v>3949</v>
      </c>
      <c r="C1582" s="3" t="s">
        <v>3949</v>
      </c>
      <c r="D1582" s="6">
        <v>0</v>
      </c>
      <c r="E1582" s="6">
        <v>102</v>
      </c>
      <c r="F1582" s="6">
        <f t="shared" si="240"/>
        <v>1</v>
      </c>
      <c r="G1582" s="6">
        <f t="shared" si="241"/>
        <v>42</v>
      </c>
      <c r="H1582" s="6" t="str" cm="1">
        <f t="array" ref="H1582">_xlfn.IFS(E1582&lt;=80,"Series",E1582&lt;=120,"TV Movie",E1582&gt;120,"Long Movie")</f>
        <v>TV Movie</v>
      </c>
      <c r="I1582" t="s">
        <v>83</v>
      </c>
      <c r="J1582" t="s">
        <v>3857</v>
      </c>
      <c r="K1582" t="s">
        <v>5802</v>
      </c>
      <c r="L1582" s="5">
        <v>5</v>
      </c>
      <c r="M1582" t="str" cm="1">
        <f t="array" ref="M1582">_xlfn.IFS(L1582&lt;=2,"Flop",L1582&lt;=5,"Average",L1582&lt;=7,"Hit",L1582&lt;=9,"Superhit",L1582&gt;9,"BlockBuster")</f>
        <v>Average</v>
      </c>
      <c r="N1582" s="6">
        <v>51016</v>
      </c>
      <c r="O1582" s="6" t="str" cm="1">
        <f t="array" ref="O1582">_xlfn.IFS(N1582&lt;=100000,"Low",N1582&lt;=500000,"Median",N1582&lt;=1500000,"High",N1582&gt;1500000,"Very High")</f>
        <v>Low</v>
      </c>
      <c r="P1582">
        <v>20000000</v>
      </c>
      <c r="Q1582">
        <v>70711175</v>
      </c>
      <c r="R1582">
        <f t="shared" si="242"/>
        <v>50711175</v>
      </c>
      <c r="S1582" t="str">
        <f t="shared" si="243"/>
        <v>Profit</v>
      </c>
      <c r="T1582" s="1">
        <v>39002</v>
      </c>
      <c r="U1582" t="s">
        <v>3627</v>
      </c>
      <c r="V1582" s="14">
        <v>39002</v>
      </c>
      <c r="W1582" t="str">
        <f t="shared" si="244"/>
        <v>October</v>
      </c>
      <c r="X1582" s="4" t="str">
        <f t="shared" si="245"/>
        <v>2006</v>
      </c>
      <c r="Y1582" s="6">
        <f t="shared" si="246"/>
        <v>2006</v>
      </c>
      <c r="Z1582" s="4" t="str">
        <f t="shared" si="247"/>
        <v>12</v>
      </c>
      <c r="AA1582" s="6">
        <f t="shared" si="248"/>
        <v>12</v>
      </c>
      <c r="AB1582" t="str">
        <f t="shared" si="249"/>
        <v>Thursday</v>
      </c>
    </row>
    <row r="1583" spans="1:28" x14ac:dyDescent="0.25">
      <c r="A1583" s="3" t="s">
        <v>3950</v>
      </c>
      <c r="B1583" t="s">
        <v>3951</v>
      </c>
      <c r="C1583" s="3" t="s">
        <v>3951</v>
      </c>
      <c r="D1583" s="6">
        <v>0</v>
      </c>
      <c r="E1583" s="6">
        <v>116</v>
      </c>
      <c r="F1583" s="6">
        <f t="shared" si="240"/>
        <v>1</v>
      </c>
      <c r="G1583" s="6">
        <f t="shared" si="241"/>
        <v>56</v>
      </c>
      <c r="H1583" s="6" t="str" cm="1">
        <f t="array" ref="H1583">_xlfn.IFS(E1583&lt;=80,"Series",E1583&lt;=120,"TV Movie",E1583&gt;120,"Long Movie")</f>
        <v>TV Movie</v>
      </c>
      <c r="I1583" t="s">
        <v>5529</v>
      </c>
      <c r="J1583" t="s">
        <v>8162</v>
      </c>
      <c r="K1583" t="s">
        <v>145</v>
      </c>
      <c r="L1583" s="5">
        <v>6.8</v>
      </c>
      <c r="M1583" t="str" cm="1">
        <f t="array" ref="M1583">_xlfn.IFS(L1583&lt;=2,"Flop",L1583&lt;=5,"Average",L1583&lt;=7,"Hit",L1583&lt;=9,"Superhit",L1583&gt;9,"BlockBuster")</f>
        <v>Hit</v>
      </c>
      <c r="N1583" s="6">
        <v>67841</v>
      </c>
      <c r="O1583" s="6" t="str" cm="1">
        <f t="array" ref="O1583">_xlfn.IFS(N1583&lt;=100000,"Low",N1583&lt;=500000,"Median",N1583&lt;=1500000,"High",N1583&gt;1500000,"Very High")</f>
        <v>Low</v>
      </c>
      <c r="P1583">
        <v>2000000</v>
      </c>
      <c r="Q1583">
        <v>5969708</v>
      </c>
      <c r="R1583">
        <f t="shared" si="242"/>
        <v>3969708</v>
      </c>
      <c r="S1583" t="str">
        <f t="shared" si="243"/>
        <v>Profit</v>
      </c>
      <c r="T1583" s="1">
        <v>38477</v>
      </c>
      <c r="U1583" t="s">
        <v>3848</v>
      </c>
      <c r="V1583" s="14">
        <v>38477</v>
      </c>
      <c r="W1583" t="str">
        <f t="shared" si="244"/>
        <v>May</v>
      </c>
      <c r="X1583" s="4" t="str">
        <f t="shared" si="245"/>
        <v>2005</v>
      </c>
      <c r="Y1583" s="6">
        <f t="shared" si="246"/>
        <v>2005</v>
      </c>
      <c r="Z1583" s="4" t="str">
        <f t="shared" si="247"/>
        <v>5</v>
      </c>
      <c r="AA1583" s="6">
        <f t="shared" si="248"/>
        <v>5</v>
      </c>
      <c r="AB1583" t="str">
        <f t="shared" si="249"/>
        <v>Thursday</v>
      </c>
    </row>
    <row r="1584" spans="1:28" x14ac:dyDescent="0.25">
      <c r="A1584" s="3" t="s">
        <v>3952</v>
      </c>
      <c r="B1584" t="s">
        <v>3953</v>
      </c>
      <c r="C1584" s="3" t="s">
        <v>3953</v>
      </c>
      <c r="D1584" s="6">
        <v>0</v>
      </c>
      <c r="E1584" s="6">
        <v>132</v>
      </c>
      <c r="F1584" s="6">
        <f t="shared" si="240"/>
        <v>2</v>
      </c>
      <c r="G1584" s="6">
        <f t="shared" si="241"/>
        <v>12</v>
      </c>
      <c r="H1584" s="6" t="str" cm="1">
        <f t="array" ref="H1584">_xlfn.IFS(E1584&lt;=80,"Series",E1584&lt;=120,"TV Movie",E1584&gt;120,"Long Movie")</f>
        <v>Long Movie</v>
      </c>
      <c r="I1584" t="s">
        <v>5529</v>
      </c>
      <c r="J1584" t="s">
        <v>145</v>
      </c>
      <c r="K1584" t="s">
        <v>8161</v>
      </c>
      <c r="L1584" s="5">
        <v>8.1999999999999993</v>
      </c>
      <c r="M1584" t="str" cm="1">
        <f t="array" ref="M1584">_xlfn.IFS(L1584&lt;=2,"Flop",L1584&lt;=5,"Average",L1584&lt;=7,"Hit",L1584&lt;=9,"Superhit",L1584&gt;9,"BlockBuster")</f>
        <v>Superhit</v>
      </c>
      <c r="N1584" s="6">
        <v>1159864</v>
      </c>
      <c r="O1584" s="6" t="str" cm="1">
        <f t="array" ref="O1584">_xlfn.IFS(N1584&lt;=100000,"Low",N1584&lt;=500000,"Median",N1584&lt;=1500000,"High",N1584&gt;1500000,"Very High")</f>
        <v>High</v>
      </c>
      <c r="P1584">
        <v>54000000</v>
      </c>
      <c r="Q1584">
        <v>134686457</v>
      </c>
      <c r="R1584">
        <f t="shared" si="242"/>
        <v>80686457</v>
      </c>
      <c r="S1584" t="str">
        <f t="shared" si="243"/>
        <v>Profit</v>
      </c>
      <c r="T1584" s="1">
        <v>38697</v>
      </c>
      <c r="U1584" t="s">
        <v>3954</v>
      </c>
      <c r="V1584" s="14">
        <v>38697</v>
      </c>
      <c r="W1584" t="str">
        <f t="shared" si="244"/>
        <v>December</v>
      </c>
      <c r="X1584" s="4" t="str">
        <f t="shared" si="245"/>
        <v>2005</v>
      </c>
      <c r="Y1584" s="6">
        <f t="shared" si="246"/>
        <v>2005</v>
      </c>
      <c r="Z1584" s="4" t="str">
        <f t="shared" si="247"/>
        <v>11</v>
      </c>
      <c r="AA1584" s="6">
        <f t="shared" si="248"/>
        <v>11</v>
      </c>
      <c r="AB1584" t="str">
        <f t="shared" si="249"/>
        <v>Sunday</v>
      </c>
    </row>
    <row r="1585" spans="1:28" x14ac:dyDescent="0.25">
      <c r="A1585" s="3" t="s">
        <v>3955</v>
      </c>
      <c r="B1585" t="s">
        <v>3956</v>
      </c>
      <c r="C1585" s="3" t="s">
        <v>3956</v>
      </c>
      <c r="D1585" s="6">
        <v>0</v>
      </c>
      <c r="E1585" s="6">
        <v>97</v>
      </c>
      <c r="F1585" s="6">
        <f t="shared" si="240"/>
        <v>1</v>
      </c>
      <c r="G1585" s="6">
        <f t="shared" si="241"/>
        <v>37</v>
      </c>
      <c r="H1585" s="6" t="str" cm="1">
        <f t="array" ref="H1585">_xlfn.IFS(E1585&lt;=80,"Series",E1585&lt;=120,"TV Movie",E1585&gt;120,"Long Movie")</f>
        <v>TV Movie</v>
      </c>
      <c r="I1585" t="s">
        <v>145</v>
      </c>
      <c r="J1585" t="s">
        <v>8157</v>
      </c>
      <c r="K1585" t="s">
        <v>8161</v>
      </c>
      <c r="L1585" s="5">
        <v>6.4</v>
      </c>
      <c r="M1585" t="str" cm="1">
        <f t="array" ref="M1585">_xlfn.IFS(L1585&lt;=2,"Flop",L1585&lt;=5,"Average",L1585&lt;=7,"Hit",L1585&lt;=9,"Superhit",L1585&gt;9,"BlockBuster")</f>
        <v>Hit</v>
      </c>
      <c r="N1585" s="6">
        <v>123594</v>
      </c>
      <c r="O1585" s="6" t="str" cm="1">
        <f t="array" ref="O1585">_xlfn.IFS(N1585&lt;=100000,"Low",N1585&lt;=500000,"Median",N1585&lt;=1500000,"High",N1585&gt;1500000,"Very High")</f>
        <v>Median</v>
      </c>
      <c r="P1585">
        <v>25000000</v>
      </c>
      <c r="Q1585">
        <v>66980456</v>
      </c>
      <c r="R1585">
        <f t="shared" si="242"/>
        <v>41980456</v>
      </c>
      <c r="S1585" t="str">
        <f t="shared" si="243"/>
        <v>Profit</v>
      </c>
      <c r="T1585" s="1">
        <v>41862</v>
      </c>
      <c r="U1585" t="s">
        <v>1139</v>
      </c>
      <c r="V1585" s="14">
        <v>41862</v>
      </c>
      <c r="W1585" t="str">
        <f t="shared" si="244"/>
        <v>August</v>
      </c>
      <c r="X1585" s="4" t="str">
        <f t="shared" si="245"/>
        <v>2014</v>
      </c>
      <c r="Y1585" s="6">
        <f t="shared" si="246"/>
        <v>2014</v>
      </c>
      <c r="Z1585" s="4" t="str">
        <f t="shared" si="247"/>
        <v>11</v>
      </c>
      <c r="AA1585" s="6">
        <f t="shared" si="248"/>
        <v>11</v>
      </c>
      <c r="AB1585" t="str">
        <f t="shared" si="249"/>
        <v>Monday</v>
      </c>
    </row>
    <row r="1586" spans="1:28" x14ac:dyDescent="0.25">
      <c r="A1586" s="3" t="s">
        <v>3957</v>
      </c>
      <c r="B1586" t="s">
        <v>3958</v>
      </c>
      <c r="C1586" s="3" t="s">
        <v>3958</v>
      </c>
      <c r="D1586" s="6">
        <v>0</v>
      </c>
      <c r="E1586" s="6">
        <v>96</v>
      </c>
      <c r="F1586" s="6">
        <f t="shared" si="240"/>
        <v>1</v>
      </c>
      <c r="G1586" s="6">
        <f t="shared" si="241"/>
        <v>36</v>
      </c>
      <c r="H1586" s="6" t="str" cm="1">
        <f t="array" ref="H1586">_xlfn.IFS(E1586&lt;=80,"Series",E1586&lt;=120,"TV Movie",E1586&gt;120,"Long Movie")</f>
        <v>TV Movie</v>
      </c>
      <c r="I1586" t="s">
        <v>5529</v>
      </c>
      <c r="J1586" t="s">
        <v>8161</v>
      </c>
      <c r="K1586" t="s">
        <v>3857</v>
      </c>
      <c r="L1586" s="5">
        <v>6.2</v>
      </c>
      <c r="M1586" t="str" cm="1">
        <f t="array" ref="M1586">_xlfn.IFS(L1586&lt;=2,"Flop",L1586&lt;=5,"Average",L1586&lt;=7,"Hit",L1586&lt;=9,"Superhit",L1586&gt;9,"BlockBuster")</f>
        <v>Hit</v>
      </c>
      <c r="N1586" s="6">
        <v>164139</v>
      </c>
      <c r="O1586" s="6" t="str" cm="1">
        <f t="array" ref="O1586">_xlfn.IFS(N1586&lt;=100000,"Low",N1586&lt;=500000,"Median",N1586&lt;=1500000,"High",N1586&gt;1500000,"Very High")</f>
        <v>Median</v>
      </c>
      <c r="P1586">
        <v>70000000</v>
      </c>
      <c r="Q1586">
        <v>77621983</v>
      </c>
      <c r="R1586">
        <f t="shared" si="242"/>
        <v>7621983</v>
      </c>
      <c r="S1586" t="str">
        <f t="shared" si="243"/>
        <v>Profit</v>
      </c>
      <c r="T1586" s="1">
        <v>39197</v>
      </c>
      <c r="U1586" t="s">
        <v>1742</v>
      </c>
      <c r="V1586" s="14">
        <v>39197</v>
      </c>
      <c r="W1586" t="str">
        <f t="shared" si="244"/>
        <v>April</v>
      </c>
      <c r="X1586" s="4" t="str">
        <f t="shared" si="245"/>
        <v>2007</v>
      </c>
      <c r="Y1586" s="6">
        <f t="shared" si="246"/>
        <v>2007</v>
      </c>
      <c r="Z1586" s="4" t="str">
        <f t="shared" si="247"/>
        <v>25</v>
      </c>
      <c r="AA1586" s="6">
        <f t="shared" si="248"/>
        <v>25</v>
      </c>
      <c r="AB1586" t="str">
        <f t="shared" si="249"/>
        <v>Wednesday</v>
      </c>
    </row>
    <row r="1587" spans="1:28" x14ac:dyDescent="0.25">
      <c r="A1587" s="3" t="s">
        <v>3959</v>
      </c>
      <c r="B1587" t="s">
        <v>3960</v>
      </c>
      <c r="C1587" s="3" t="s">
        <v>3960</v>
      </c>
      <c r="D1587" s="6">
        <v>0</v>
      </c>
      <c r="E1587" s="6">
        <v>103</v>
      </c>
      <c r="F1587" s="6">
        <f t="shared" si="240"/>
        <v>1</v>
      </c>
      <c r="G1587" s="6">
        <f t="shared" si="241"/>
        <v>43</v>
      </c>
      <c r="H1587" s="6" t="str" cm="1">
        <f t="array" ref="H1587">_xlfn.IFS(E1587&lt;=80,"Series",E1587&lt;=120,"TV Movie",E1587&gt;120,"Long Movie")</f>
        <v>TV Movie</v>
      </c>
      <c r="I1587" t="s">
        <v>8158</v>
      </c>
      <c r="J1587" t="s">
        <v>8159</v>
      </c>
      <c r="K1587" t="s">
        <v>132</v>
      </c>
      <c r="L1587" s="5">
        <v>8.3000000000000007</v>
      </c>
      <c r="M1587" t="str" cm="1">
        <f t="array" ref="M1587">_xlfn.IFS(L1587&lt;=2,"Flop",L1587&lt;=5,"Average",L1587&lt;=7,"Hit",L1587&lt;=9,"Superhit",L1587&gt;9,"BlockBuster")</f>
        <v>Superhit</v>
      </c>
      <c r="N1587" s="6">
        <v>874412</v>
      </c>
      <c r="O1587" s="6" t="str" cm="1">
        <f t="array" ref="O1587">_xlfn.IFS(N1587&lt;=100000,"Low",N1587&lt;=500000,"Median",N1587&lt;=1500000,"High",N1587&gt;1500000,"Very High")</f>
        <v>High</v>
      </c>
      <c r="P1587">
        <v>200000000</v>
      </c>
      <c r="Q1587">
        <v>1067316101</v>
      </c>
      <c r="R1587">
        <f t="shared" si="242"/>
        <v>867316101</v>
      </c>
      <c r="S1587" t="str">
        <f t="shared" si="243"/>
        <v>Profit</v>
      </c>
      <c r="T1587" s="1">
        <v>40341</v>
      </c>
      <c r="U1587" t="s">
        <v>3961</v>
      </c>
      <c r="V1587" s="14">
        <v>40341</v>
      </c>
      <c r="W1587" t="str">
        <f t="shared" si="244"/>
        <v>June</v>
      </c>
      <c r="X1587" s="4" t="str">
        <f t="shared" si="245"/>
        <v>2010</v>
      </c>
      <c r="Y1587" s="6">
        <f t="shared" si="246"/>
        <v>2010</v>
      </c>
      <c r="Z1587" s="4" t="str">
        <f t="shared" si="247"/>
        <v>12</v>
      </c>
      <c r="AA1587" s="6">
        <f t="shared" si="248"/>
        <v>12</v>
      </c>
      <c r="AB1587" t="str">
        <f t="shared" si="249"/>
        <v>Saturday</v>
      </c>
    </row>
    <row r="1588" spans="1:28" x14ac:dyDescent="0.25">
      <c r="A1588" s="3" t="s">
        <v>3962</v>
      </c>
      <c r="B1588" t="s">
        <v>3963</v>
      </c>
      <c r="C1588" s="3" t="s">
        <v>3963</v>
      </c>
      <c r="D1588" s="6">
        <v>0</v>
      </c>
      <c r="E1588" s="6">
        <v>122</v>
      </c>
      <c r="F1588" s="6">
        <f t="shared" si="240"/>
        <v>2</v>
      </c>
      <c r="G1588" s="6">
        <f t="shared" si="241"/>
        <v>2</v>
      </c>
      <c r="H1588" s="6" t="str" cm="1">
        <f t="array" ref="H1588">_xlfn.IFS(E1588&lt;=80,"Series",E1588&lt;=120,"TV Movie",E1588&gt;120,"Long Movie")</f>
        <v>Long Movie</v>
      </c>
      <c r="I1588" t="s">
        <v>5529</v>
      </c>
      <c r="J1588" t="s">
        <v>8158</v>
      </c>
      <c r="K1588" t="s">
        <v>8161</v>
      </c>
      <c r="L1588" s="5">
        <v>7.3</v>
      </c>
      <c r="M1588" t="str" cm="1">
        <f t="array" ref="M1588">_xlfn.IFS(L1588&lt;=2,"Flop",L1588&lt;=5,"Average",L1588&lt;=7,"Hit",L1588&lt;=9,"Superhit",L1588&gt;9,"BlockBuster")</f>
        <v>Superhit</v>
      </c>
      <c r="N1588" s="6">
        <v>286365</v>
      </c>
      <c r="O1588" s="6" t="str" cm="1">
        <f t="array" ref="O1588">_xlfn.IFS(N1588&lt;=100000,"Low",N1588&lt;=500000,"Median",N1588&lt;=1500000,"High",N1588&gt;1500000,"Very High")</f>
        <v>Median</v>
      </c>
      <c r="P1588">
        <v>170000000</v>
      </c>
      <c r="Q1588">
        <v>404980543</v>
      </c>
      <c r="R1588">
        <f t="shared" si="242"/>
        <v>234980543</v>
      </c>
      <c r="S1588" t="str">
        <f t="shared" si="243"/>
        <v>Profit</v>
      </c>
      <c r="T1588" s="1">
        <v>43496</v>
      </c>
      <c r="U1588" t="s">
        <v>1126</v>
      </c>
      <c r="V1588" s="14">
        <v>43496</v>
      </c>
      <c r="W1588" t="str">
        <f t="shared" si="244"/>
        <v>January</v>
      </c>
      <c r="X1588" s="4" t="str">
        <f t="shared" si="245"/>
        <v>2019</v>
      </c>
      <c r="Y1588" s="6">
        <f t="shared" si="246"/>
        <v>2019</v>
      </c>
      <c r="Z1588" s="4" t="str">
        <f t="shared" si="247"/>
        <v>31</v>
      </c>
      <c r="AA1588" s="6">
        <f t="shared" si="248"/>
        <v>31</v>
      </c>
      <c r="AB1588" t="str">
        <f t="shared" si="249"/>
        <v>Thursday</v>
      </c>
    </row>
    <row r="1589" spans="1:28" x14ac:dyDescent="0.25">
      <c r="A1589" s="3" t="s">
        <v>3964</v>
      </c>
      <c r="B1589" t="s">
        <v>3965</v>
      </c>
      <c r="C1589" s="3" t="s">
        <v>3965</v>
      </c>
      <c r="D1589" s="6">
        <v>0</v>
      </c>
      <c r="E1589" s="6">
        <v>85</v>
      </c>
      <c r="F1589" s="6">
        <f t="shared" si="240"/>
        <v>1</v>
      </c>
      <c r="G1589" s="6">
        <f t="shared" si="241"/>
        <v>25</v>
      </c>
      <c r="H1589" s="6" t="str" cm="1">
        <f t="array" ref="H1589">_xlfn.IFS(E1589&lt;=80,"Series",E1589&lt;=120,"TV Movie",E1589&gt;120,"Long Movie")</f>
        <v>TV Movie</v>
      </c>
      <c r="I1589" t="s">
        <v>132</v>
      </c>
      <c r="J1589" t="s">
        <v>8168</v>
      </c>
      <c r="K1589" t="s">
        <v>5802</v>
      </c>
      <c r="L1589" s="5">
        <v>5.5</v>
      </c>
      <c r="M1589" t="str" cm="1">
        <f t="array" ref="M1589">_xlfn.IFS(L1589&lt;=2,"Flop",L1589&lt;=5,"Average",L1589&lt;=7,"Hit",L1589&lt;=9,"Superhit",L1589&gt;9,"BlockBuster")</f>
        <v>Hit</v>
      </c>
      <c r="N1589" s="6">
        <v>54074</v>
      </c>
      <c r="O1589" s="6" t="str" cm="1">
        <f t="array" ref="O1589">_xlfn.IFS(N1589&lt;=100000,"Low",N1589&lt;=500000,"Median",N1589&lt;=1500000,"High",N1589&gt;1500000,"Very High")</f>
        <v>Low</v>
      </c>
      <c r="P1589">
        <v>33000000</v>
      </c>
      <c r="Q1589">
        <v>64962629</v>
      </c>
      <c r="R1589">
        <f t="shared" si="242"/>
        <v>31962629</v>
      </c>
      <c r="S1589" t="str">
        <f t="shared" si="243"/>
        <v>Profit</v>
      </c>
      <c r="T1589" s="1">
        <v>38814</v>
      </c>
      <c r="U1589" t="s">
        <v>1600</v>
      </c>
      <c r="V1589" s="14">
        <v>38814</v>
      </c>
      <c r="W1589" t="str">
        <f t="shared" si="244"/>
        <v>April</v>
      </c>
      <c r="X1589" s="4" t="str">
        <f t="shared" si="245"/>
        <v>2006</v>
      </c>
      <c r="Y1589" s="6">
        <f t="shared" si="246"/>
        <v>2006</v>
      </c>
      <c r="Z1589" s="4" t="str">
        <f t="shared" si="247"/>
        <v>7</v>
      </c>
      <c r="AA1589" s="6">
        <f t="shared" si="248"/>
        <v>7</v>
      </c>
      <c r="AB1589" t="str">
        <f t="shared" si="249"/>
        <v>Friday</v>
      </c>
    </row>
    <row r="1590" spans="1:28" x14ac:dyDescent="0.25">
      <c r="A1590" s="3" t="s">
        <v>3966</v>
      </c>
      <c r="B1590" t="s">
        <v>3967</v>
      </c>
      <c r="C1590" s="3" t="s">
        <v>3967</v>
      </c>
      <c r="D1590" s="6">
        <v>0</v>
      </c>
      <c r="E1590" s="6">
        <v>91</v>
      </c>
      <c r="F1590" s="6">
        <f t="shared" si="240"/>
        <v>1</v>
      </c>
      <c r="G1590" s="6">
        <f t="shared" si="241"/>
        <v>31</v>
      </c>
      <c r="H1590" s="6" t="str" cm="1">
        <f t="array" ref="H1590">_xlfn.IFS(E1590&lt;=80,"Series",E1590&lt;=120,"TV Movie",E1590&gt;120,"Long Movie")</f>
        <v>TV Movie</v>
      </c>
      <c r="I1590" t="s">
        <v>8158</v>
      </c>
      <c r="J1590" t="s">
        <v>8159</v>
      </c>
      <c r="K1590" t="s">
        <v>132</v>
      </c>
      <c r="L1590" s="5">
        <v>6.8</v>
      </c>
      <c r="M1590" t="str" cm="1">
        <f t="array" ref="M1590">_xlfn.IFS(L1590&lt;=2,"Flop",L1590&lt;=5,"Average",L1590&lt;=7,"Hit",L1590&lt;=9,"Superhit",L1590&gt;9,"BlockBuster")</f>
        <v>Hit</v>
      </c>
      <c r="N1590" s="6">
        <v>291260</v>
      </c>
      <c r="O1590" s="6" t="str" cm="1">
        <f t="array" ref="O1590">_xlfn.IFS(N1590&lt;=100000,"Low",N1590&lt;=500000,"Median",N1590&lt;=1500000,"High",N1590&gt;1500000,"Very High")</f>
        <v>Median</v>
      </c>
      <c r="P1590">
        <v>80000000</v>
      </c>
      <c r="Q1590">
        <v>667094506</v>
      </c>
      <c r="R1590">
        <f t="shared" si="242"/>
        <v>587094506</v>
      </c>
      <c r="S1590" t="str">
        <f t="shared" si="243"/>
        <v>Profit</v>
      </c>
      <c r="T1590" s="1">
        <v>38805</v>
      </c>
      <c r="U1590" t="s">
        <v>3968</v>
      </c>
      <c r="V1590" s="14">
        <v>38805</v>
      </c>
      <c r="W1590" t="str">
        <f t="shared" si="244"/>
        <v>March</v>
      </c>
      <c r="X1590" s="4" t="str">
        <f t="shared" si="245"/>
        <v>2006</v>
      </c>
      <c r="Y1590" s="6">
        <f t="shared" si="246"/>
        <v>2006</v>
      </c>
      <c r="Z1590" s="4" t="str">
        <f t="shared" si="247"/>
        <v>29</v>
      </c>
      <c r="AA1590" s="6">
        <f t="shared" si="248"/>
        <v>29</v>
      </c>
      <c r="AB1590" t="str">
        <f t="shared" si="249"/>
        <v>Wednesday</v>
      </c>
    </row>
    <row r="1591" spans="1:28" x14ac:dyDescent="0.25">
      <c r="A1591" s="3" t="s">
        <v>3969</v>
      </c>
      <c r="B1591" t="s">
        <v>3970</v>
      </c>
      <c r="C1591" s="3" t="s">
        <v>3970</v>
      </c>
      <c r="D1591" s="6">
        <v>0</v>
      </c>
      <c r="E1591" s="6">
        <v>115</v>
      </c>
      <c r="F1591" s="6">
        <f t="shared" si="240"/>
        <v>1</v>
      </c>
      <c r="G1591" s="6">
        <f t="shared" si="241"/>
        <v>55</v>
      </c>
      <c r="H1591" s="6" t="str" cm="1">
        <f t="array" ref="H1591">_xlfn.IFS(E1591&lt;=80,"Series",E1591&lt;=120,"TV Movie",E1591&gt;120,"Long Movie")</f>
        <v>TV Movie</v>
      </c>
      <c r="I1591" t="s">
        <v>5529</v>
      </c>
      <c r="J1591" t="s">
        <v>8158</v>
      </c>
      <c r="K1591" t="s">
        <v>8161</v>
      </c>
      <c r="L1591" s="5">
        <v>6.5</v>
      </c>
      <c r="M1591" t="str" cm="1">
        <f t="array" ref="M1591">_xlfn.IFS(L1591&lt;=2,"Flop",L1591&lt;=5,"Average",L1591&lt;=7,"Hit",L1591&lt;=9,"Superhit",L1591&gt;9,"BlockBuster")</f>
        <v>Hit</v>
      </c>
      <c r="N1591" s="6">
        <v>373136</v>
      </c>
      <c r="O1591" s="6" t="str" cm="1">
        <f t="array" ref="O1591">_xlfn.IFS(N1591&lt;=100000,"Low",N1591&lt;=500000,"Median",N1591&lt;=1500000,"High",N1591&gt;1500000,"Very High")</f>
        <v>Median</v>
      </c>
      <c r="P1591">
        <v>200000000</v>
      </c>
      <c r="Q1591">
        <v>371353001</v>
      </c>
      <c r="R1591">
        <f t="shared" si="242"/>
        <v>171353001</v>
      </c>
      <c r="S1591" t="str">
        <f t="shared" si="243"/>
        <v>Profit</v>
      </c>
      <c r="T1591" s="1">
        <v>39947</v>
      </c>
      <c r="U1591" t="s">
        <v>2247</v>
      </c>
      <c r="V1591" s="14">
        <v>39947</v>
      </c>
      <c r="W1591" t="str">
        <f t="shared" si="244"/>
        <v>May</v>
      </c>
      <c r="X1591" s="4" t="str">
        <f t="shared" si="245"/>
        <v>2009</v>
      </c>
      <c r="Y1591" s="6">
        <f t="shared" si="246"/>
        <v>2009</v>
      </c>
      <c r="Z1591" s="4" t="str">
        <f t="shared" si="247"/>
        <v>14</v>
      </c>
      <c r="AA1591" s="6">
        <f t="shared" si="248"/>
        <v>14</v>
      </c>
      <c r="AB1591" t="str">
        <f t="shared" si="249"/>
        <v>Thursday</v>
      </c>
    </row>
    <row r="1592" spans="1:28" x14ac:dyDescent="0.25">
      <c r="A1592" s="3" t="s">
        <v>3971</v>
      </c>
      <c r="B1592" t="s">
        <v>3972</v>
      </c>
      <c r="C1592" s="3" t="s">
        <v>3972</v>
      </c>
      <c r="D1592" s="6">
        <v>0</v>
      </c>
      <c r="E1592" s="6">
        <v>144</v>
      </c>
      <c r="F1592" s="6">
        <f t="shared" si="240"/>
        <v>2</v>
      </c>
      <c r="G1592" s="6">
        <f t="shared" si="241"/>
        <v>24</v>
      </c>
      <c r="H1592" s="6" t="str" cm="1">
        <f t="array" ref="H1592">_xlfn.IFS(E1592&lt;=80,"Series",E1592&lt;=120,"TV Movie",E1592&gt;120,"Long Movie")</f>
        <v>Long Movie</v>
      </c>
      <c r="I1592" t="s">
        <v>5529</v>
      </c>
      <c r="J1592" t="s">
        <v>8158</v>
      </c>
      <c r="K1592" t="s">
        <v>8156</v>
      </c>
      <c r="L1592" s="5">
        <v>6.7</v>
      </c>
      <c r="M1592" t="str" cm="1">
        <f t="array" ref="M1592">_xlfn.IFS(L1592&lt;=2,"Flop",L1592&lt;=5,"Average",L1592&lt;=7,"Hit",L1592&lt;=9,"Superhit",L1592&gt;9,"BlockBuster")</f>
        <v>Hit</v>
      </c>
      <c r="N1592" s="6">
        <v>184330</v>
      </c>
      <c r="O1592" s="6" t="str" cm="1">
        <f t="array" ref="O1592">_xlfn.IFS(N1592&lt;=100000,"Low",N1592&lt;=500000,"Median",N1592&lt;=1500000,"High",N1592&gt;1500000,"Very High")</f>
        <v>Median</v>
      </c>
      <c r="P1592">
        <v>200000000</v>
      </c>
      <c r="Q1592">
        <v>270633313</v>
      </c>
      <c r="R1592">
        <f t="shared" si="242"/>
        <v>70633313</v>
      </c>
      <c r="S1592" t="str">
        <f t="shared" si="243"/>
        <v>Profit</v>
      </c>
      <c r="T1592" s="1">
        <v>45091</v>
      </c>
      <c r="U1592" t="s">
        <v>3973</v>
      </c>
      <c r="V1592" s="14">
        <v>45091</v>
      </c>
      <c r="W1592" t="str">
        <f t="shared" si="244"/>
        <v>June</v>
      </c>
      <c r="X1592" s="4" t="str">
        <f t="shared" si="245"/>
        <v>2023</v>
      </c>
      <c r="Y1592" s="6">
        <f t="shared" si="246"/>
        <v>2023</v>
      </c>
      <c r="Z1592" s="4" t="str">
        <f t="shared" si="247"/>
        <v>14</v>
      </c>
      <c r="AA1592" s="6">
        <f t="shared" si="248"/>
        <v>14</v>
      </c>
      <c r="AB1592" t="str">
        <f t="shared" si="249"/>
        <v>Wednesday</v>
      </c>
    </row>
    <row r="1593" spans="1:28" x14ac:dyDescent="0.25">
      <c r="A1593" s="3" t="s">
        <v>3974</v>
      </c>
      <c r="B1593" t="s">
        <v>3975</v>
      </c>
      <c r="C1593" s="3" t="s">
        <v>3975</v>
      </c>
      <c r="D1593" s="6">
        <v>0</v>
      </c>
      <c r="E1593" s="6">
        <v>95</v>
      </c>
      <c r="F1593" s="6">
        <f t="shared" si="240"/>
        <v>1</v>
      </c>
      <c r="G1593" s="6">
        <f t="shared" si="241"/>
        <v>35</v>
      </c>
      <c r="H1593" s="6" t="str" cm="1">
        <f t="array" ref="H1593">_xlfn.IFS(E1593&lt;=80,"Series",E1593&lt;=120,"TV Movie",E1593&gt;120,"Long Movie")</f>
        <v>TV Movie</v>
      </c>
      <c r="I1593" t="s">
        <v>132</v>
      </c>
      <c r="J1593" t="s">
        <v>83</v>
      </c>
      <c r="K1593" t="s">
        <v>8161</v>
      </c>
      <c r="L1593" s="5">
        <v>6.5</v>
      </c>
      <c r="M1593" t="str" cm="1">
        <f t="array" ref="M1593">_xlfn.IFS(L1593&lt;=2,"Flop",L1593&lt;=5,"Average",L1593&lt;=7,"Hit",L1593&lt;=9,"Superhit",L1593&gt;9,"BlockBuster")</f>
        <v>Hit</v>
      </c>
      <c r="N1593" s="6">
        <v>87484</v>
      </c>
      <c r="O1593" s="6" t="str" cm="1">
        <f t="array" ref="O1593">_xlfn.IFS(N1593&lt;=100000,"Low",N1593&lt;=500000,"Median",N1593&lt;=1500000,"High",N1593&gt;1500000,"Very High")</f>
        <v>Low</v>
      </c>
      <c r="P1593">
        <v>15000000</v>
      </c>
      <c r="Q1593">
        <v>12834936</v>
      </c>
      <c r="R1593">
        <f t="shared" si="242"/>
        <v>-2165064</v>
      </c>
      <c r="S1593" t="str">
        <f t="shared" si="243"/>
        <v>Loss</v>
      </c>
      <c r="T1593" s="1">
        <v>38807</v>
      </c>
      <c r="U1593" t="s">
        <v>3976</v>
      </c>
      <c r="V1593" s="14">
        <v>38807</v>
      </c>
      <c r="W1593" t="str">
        <f t="shared" si="244"/>
        <v>March</v>
      </c>
      <c r="X1593" s="4" t="str">
        <f t="shared" si="245"/>
        <v>2006</v>
      </c>
      <c r="Y1593" s="6">
        <f t="shared" si="246"/>
        <v>2006</v>
      </c>
      <c r="Z1593" s="4" t="str">
        <f t="shared" si="247"/>
        <v>31</v>
      </c>
      <c r="AA1593" s="6">
        <f t="shared" si="248"/>
        <v>31</v>
      </c>
      <c r="AB1593" t="str">
        <f t="shared" si="249"/>
        <v>Friday</v>
      </c>
    </row>
    <row r="1594" spans="1:28" x14ac:dyDescent="0.25">
      <c r="A1594" s="3" t="s">
        <v>3977</v>
      </c>
      <c r="B1594" t="s">
        <v>3978</v>
      </c>
      <c r="C1594" s="3" t="s">
        <v>3978</v>
      </c>
      <c r="D1594" s="6">
        <v>0</v>
      </c>
      <c r="E1594" s="6">
        <v>115</v>
      </c>
      <c r="F1594" s="6">
        <f t="shared" si="240"/>
        <v>1</v>
      </c>
      <c r="G1594" s="6">
        <f t="shared" si="241"/>
        <v>55</v>
      </c>
      <c r="H1594" s="6" t="str" cm="1">
        <f t="array" ref="H1594">_xlfn.IFS(E1594&lt;=80,"Series",E1594&lt;=120,"TV Movie",E1594&gt;120,"Long Movie")</f>
        <v>TV Movie</v>
      </c>
      <c r="I1594" t="s">
        <v>5529</v>
      </c>
      <c r="J1594" t="s">
        <v>8166</v>
      </c>
      <c r="K1594" t="s">
        <v>3857</v>
      </c>
      <c r="L1594" s="5">
        <v>8</v>
      </c>
      <c r="M1594" t="str" cm="1">
        <f t="array" ref="M1594">_xlfn.IFS(L1594&lt;=2,"Flop",L1594&lt;=5,"Average",L1594&lt;=7,"Hit",L1594&lt;=9,"Superhit",L1594&gt;9,"BlockBuster")</f>
        <v>Superhit</v>
      </c>
      <c r="N1594" s="6">
        <v>651110</v>
      </c>
      <c r="O1594" s="6" t="str" cm="1">
        <f t="array" ref="O1594">_xlfn.IFS(N1594&lt;=100000,"Low",N1594&lt;=500000,"Median",N1594&lt;=1500000,"High",N1594&gt;1500000,"Very High")</f>
        <v>High</v>
      </c>
      <c r="P1594">
        <v>110000000</v>
      </c>
      <c r="Q1594">
        <v>444100035</v>
      </c>
      <c r="R1594">
        <f t="shared" si="242"/>
        <v>334100035</v>
      </c>
      <c r="S1594" t="str">
        <f t="shared" si="243"/>
        <v>Profit</v>
      </c>
      <c r="T1594" s="1">
        <v>39288</v>
      </c>
      <c r="U1594" t="s">
        <v>3450</v>
      </c>
      <c r="V1594" s="14">
        <v>39288</v>
      </c>
      <c r="W1594" t="str">
        <f t="shared" si="244"/>
        <v>July</v>
      </c>
      <c r="X1594" s="4" t="str">
        <f t="shared" si="245"/>
        <v>2007</v>
      </c>
      <c r="Y1594" s="6">
        <f t="shared" si="246"/>
        <v>2007</v>
      </c>
      <c r="Z1594" s="4" t="str">
        <f t="shared" si="247"/>
        <v>25</v>
      </c>
      <c r="AA1594" s="6">
        <f t="shared" si="248"/>
        <v>25</v>
      </c>
      <c r="AB1594" t="str">
        <f t="shared" si="249"/>
        <v>Wednesday</v>
      </c>
    </row>
    <row r="1595" spans="1:28" x14ac:dyDescent="0.25">
      <c r="A1595" s="3" t="s">
        <v>3979</v>
      </c>
      <c r="B1595" t="s">
        <v>3980</v>
      </c>
      <c r="C1595" s="3" t="s">
        <v>3980</v>
      </c>
      <c r="D1595" s="6">
        <v>0</v>
      </c>
      <c r="E1595" s="6">
        <v>92</v>
      </c>
      <c r="F1595" s="6">
        <f t="shared" si="240"/>
        <v>1</v>
      </c>
      <c r="G1595" s="6">
        <f t="shared" si="241"/>
        <v>32</v>
      </c>
      <c r="H1595" s="6" t="str" cm="1">
        <f t="array" ref="H1595">_xlfn.IFS(E1595&lt;=80,"Series",E1595&lt;=120,"TV Movie",E1595&gt;120,"Long Movie")</f>
        <v>TV Movie</v>
      </c>
      <c r="I1595" t="s">
        <v>5529</v>
      </c>
      <c r="J1595" t="s">
        <v>8158</v>
      </c>
      <c r="K1595" t="s">
        <v>8159</v>
      </c>
      <c r="L1595" s="5">
        <v>7.6</v>
      </c>
      <c r="M1595" t="str" cm="1">
        <f t="array" ref="M1595">_xlfn.IFS(L1595&lt;=2,"Flop",L1595&lt;=5,"Average",L1595&lt;=7,"Hit",L1595&lt;=9,"Superhit",L1595&gt;9,"BlockBuster")</f>
        <v>Superhit</v>
      </c>
      <c r="N1595" s="6">
        <v>502093</v>
      </c>
      <c r="O1595" s="6" t="str" cm="1">
        <f t="array" ref="O1595">_xlfn.IFS(N1595&lt;=100000,"Low",N1595&lt;=500000,"Median",N1595&lt;=1500000,"High",N1595&gt;1500000,"Very High")</f>
        <v>High</v>
      </c>
      <c r="P1595">
        <v>130000000</v>
      </c>
      <c r="Q1595">
        <v>632083197</v>
      </c>
      <c r="R1595">
        <f t="shared" si="242"/>
        <v>502083197</v>
      </c>
      <c r="S1595" t="str">
        <f t="shared" si="243"/>
        <v>Profit</v>
      </c>
      <c r="T1595" s="1">
        <v>39583</v>
      </c>
      <c r="U1595" t="s">
        <v>3981</v>
      </c>
      <c r="V1595" s="14">
        <v>39583</v>
      </c>
      <c r="W1595" t="str">
        <f t="shared" si="244"/>
        <v>May</v>
      </c>
      <c r="X1595" s="4" t="str">
        <f t="shared" si="245"/>
        <v>2008</v>
      </c>
      <c r="Y1595" s="6">
        <f t="shared" si="246"/>
        <v>2008</v>
      </c>
      <c r="Z1595" s="4" t="str">
        <f t="shared" si="247"/>
        <v>15</v>
      </c>
      <c r="AA1595" s="6">
        <f t="shared" si="248"/>
        <v>15</v>
      </c>
      <c r="AB1595" t="str">
        <f t="shared" si="249"/>
        <v>Thursday</v>
      </c>
    </row>
    <row r="1596" spans="1:28" x14ac:dyDescent="0.25">
      <c r="A1596" s="3" t="s">
        <v>3982</v>
      </c>
      <c r="B1596" t="s">
        <v>3983</v>
      </c>
      <c r="C1596" s="3" t="s">
        <v>3983</v>
      </c>
      <c r="D1596" s="6">
        <v>0</v>
      </c>
      <c r="E1596" s="6">
        <v>115</v>
      </c>
      <c r="F1596" s="6">
        <f t="shared" si="240"/>
        <v>1</v>
      </c>
      <c r="G1596" s="6">
        <f t="shared" si="241"/>
        <v>55</v>
      </c>
      <c r="H1596" s="6" t="str" cm="1">
        <f t="array" ref="H1596">_xlfn.IFS(E1596&lt;=80,"Series",E1596&lt;=120,"TV Movie",E1596&gt;120,"Long Movie")</f>
        <v>TV Movie</v>
      </c>
      <c r="I1596" t="s">
        <v>5529</v>
      </c>
      <c r="J1596" t="s">
        <v>8158</v>
      </c>
      <c r="K1596" t="s">
        <v>8159</v>
      </c>
      <c r="L1596" s="5">
        <v>6.3</v>
      </c>
      <c r="M1596" t="str" cm="1">
        <f t="array" ref="M1596">_xlfn.IFS(L1596&lt;=2,"Flop",L1596&lt;=5,"Average",L1596&lt;=7,"Hit",L1596&lt;=9,"Superhit",L1596&gt;9,"BlockBuster")</f>
        <v>Hit</v>
      </c>
      <c r="N1596" s="6">
        <v>172345</v>
      </c>
      <c r="O1596" s="6" t="str" cm="1">
        <f t="array" ref="O1596">_xlfn.IFS(N1596&lt;=100000,"Low",N1596&lt;=500000,"Median",N1596&lt;=1500000,"High",N1596&gt;1500000,"Very High")</f>
        <v>Median</v>
      </c>
      <c r="P1596">
        <v>150000000</v>
      </c>
      <c r="Q1596">
        <v>196393745</v>
      </c>
      <c r="R1596">
        <f t="shared" si="242"/>
        <v>46393745</v>
      </c>
      <c r="S1596" t="str">
        <f t="shared" si="243"/>
        <v>Profit</v>
      </c>
      <c r="T1596" s="1">
        <v>39391</v>
      </c>
      <c r="U1596" t="s">
        <v>501</v>
      </c>
      <c r="V1596" s="14">
        <v>39391</v>
      </c>
      <c r="W1596" t="str">
        <f t="shared" si="244"/>
        <v>November</v>
      </c>
      <c r="X1596" s="4" t="str">
        <f t="shared" si="245"/>
        <v>2007</v>
      </c>
      <c r="Y1596" s="6">
        <f t="shared" si="246"/>
        <v>2007</v>
      </c>
      <c r="Z1596" s="4" t="str">
        <f t="shared" si="247"/>
        <v>5</v>
      </c>
      <c r="AA1596" s="6">
        <f t="shared" si="248"/>
        <v>5</v>
      </c>
      <c r="AB1596" t="str">
        <f t="shared" si="249"/>
        <v>Monday</v>
      </c>
    </row>
    <row r="1597" spans="1:28" x14ac:dyDescent="0.25">
      <c r="A1597" s="3" t="s">
        <v>3984</v>
      </c>
      <c r="B1597" t="s">
        <v>3985</v>
      </c>
      <c r="C1597" s="3" t="s">
        <v>3985</v>
      </c>
      <c r="D1597" s="6">
        <v>0</v>
      </c>
      <c r="E1597" s="6">
        <v>150</v>
      </c>
      <c r="F1597" s="6">
        <f t="shared" si="240"/>
        <v>2</v>
      </c>
      <c r="G1597" s="6">
        <f t="shared" si="241"/>
        <v>30</v>
      </c>
      <c r="H1597" s="6" t="str" cm="1">
        <f t="array" ref="H1597">_xlfn.IFS(E1597&lt;=80,"Series",E1597&lt;=120,"TV Movie",E1597&gt;120,"Long Movie")</f>
        <v>Long Movie</v>
      </c>
      <c r="I1597" t="s">
        <v>8160</v>
      </c>
      <c r="J1597" t="s">
        <v>145</v>
      </c>
      <c r="K1597" t="s">
        <v>8167</v>
      </c>
      <c r="L1597" s="5">
        <v>7.3</v>
      </c>
      <c r="M1597" t="str" cm="1">
        <f t="array" ref="M1597">_xlfn.IFS(L1597&lt;=2,"Flop",L1597&lt;=5,"Average",L1597&lt;=7,"Hit",L1597&lt;=9,"Superhit",L1597&gt;9,"BlockBuster")</f>
        <v>Superhit</v>
      </c>
      <c r="N1597" s="6">
        <v>268926</v>
      </c>
      <c r="O1597" s="6" t="str" cm="1">
        <f t="array" ref="O1597">_xlfn.IFS(N1597&lt;=100000,"Low",N1597&lt;=500000,"Median",N1597&lt;=1500000,"High",N1597&gt;1500000,"Very High")</f>
        <v>Median</v>
      </c>
      <c r="P1597">
        <v>65000000</v>
      </c>
      <c r="Q1597">
        <v>275293450</v>
      </c>
      <c r="R1597">
        <f t="shared" si="242"/>
        <v>210293450</v>
      </c>
      <c r="S1597" t="str">
        <f t="shared" si="243"/>
        <v>Profit</v>
      </c>
      <c r="T1597" s="1">
        <v>41190</v>
      </c>
      <c r="U1597" t="s">
        <v>139</v>
      </c>
      <c r="V1597" s="14">
        <v>41190</v>
      </c>
      <c r="W1597" t="str">
        <f t="shared" si="244"/>
        <v>October</v>
      </c>
      <c r="X1597" s="4" t="str">
        <f t="shared" si="245"/>
        <v>2012</v>
      </c>
      <c r="Y1597" s="6">
        <f t="shared" si="246"/>
        <v>2012</v>
      </c>
      <c r="Z1597" s="4" t="str">
        <f t="shared" si="247"/>
        <v>8</v>
      </c>
      <c r="AA1597" s="6">
        <f t="shared" si="248"/>
        <v>8</v>
      </c>
      <c r="AB1597" t="str">
        <f t="shared" si="249"/>
        <v>Monday</v>
      </c>
    </row>
    <row r="1598" spans="1:28" x14ac:dyDescent="0.25">
      <c r="A1598" s="3" t="s">
        <v>3986</v>
      </c>
      <c r="B1598" t="s">
        <v>3987</v>
      </c>
      <c r="C1598" s="3" t="s">
        <v>3987</v>
      </c>
      <c r="D1598" s="6">
        <v>0</v>
      </c>
      <c r="E1598" s="6">
        <v>90</v>
      </c>
      <c r="F1598" s="6">
        <f t="shared" si="240"/>
        <v>1</v>
      </c>
      <c r="G1598" s="6">
        <f t="shared" si="241"/>
        <v>30</v>
      </c>
      <c r="H1598" s="6" t="str" cm="1">
        <f t="array" ref="H1598">_xlfn.IFS(E1598&lt;=80,"Series",E1598&lt;=120,"TV Movie",E1598&gt;120,"Long Movie")</f>
        <v>TV Movie</v>
      </c>
      <c r="I1598" t="s">
        <v>5529</v>
      </c>
      <c r="J1598" t="s">
        <v>8162</v>
      </c>
      <c r="K1598" t="s">
        <v>145</v>
      </c>
      <c r="L1598" s="5">
        <v>6.6</v>
      </c>
      <c r="M1598" t="str" cm="1">
        <f t="array" ref="M1598">_xlfn.IFS(L1598&lt;=2,"Flop",L1598&lt;=5,"Average",L1598&lt;=7,"Hit",L1598&lt;=9,"Superhit",L1598&gt;9,"BlockBuster")</f>
        <v>Hit</v>
      </c>
      <c r="N1598" s="6">
        <v>153073</v>
      </c>
      <c r="O1598" s="6" t="str" cm="1">
        <f t="array" ref="O1598">_xlfn.IFS(N1598&lt;=100000,"Low",N1598&lt;=500000,"Median",N1598&lt;=1500000,"High",N1598&gt;1500000,"Very High")</f>
        <v>Median</v>
      </c>
      <c r="P1598">
        <v>40000000</v>
      </c>
      <c r="Q1598">
        <v>152039882</v>
      </c>
      <c r="R1598">
        <f t="shared" si="242"/>
        <v>112039882</v>
      </c>
      <c r="S1598" t="str">
        <f t="shared" si="243"/>
        <v>Profit</v>
      </c>
      <c r="T1598" s="1">
        <v>39491</v>
      </c>
      <c r="U1598" t="s">
        <v>3988</v>
      </c>
      <c r="V1598" s="14">
        <v>39491</v>
      </c>
      <c r="W1598" t="str">
        <f t="shared" si="244"/>
        <v>February</v>
      </c>
      <c r="X1598" s="4" t="str">
        <f t="shared" si="245"/>
        <v>2008</v>
      </c>
      <c r="Y1598" s="6">
        <f t="shared" si="246"/>
        <v>2008</v>
      </c>
      <c r="Z1598" s="4" t="str">
        <f t="shared" si="247"/>
        <v>13</v>
      </c>
      <c r="AA1598" s="6">
        <f t="shared" si="248"/>
        <v>13</v>
      </c>
      <c r="AB1598" t="str">
        <f t="shared" si="249"/>
        <v>Wednesday</v>
      </c>
    </row>
    <row r="1599" spans="1:28" x14ac:dyDescent="0.25">
      <c r="A1599" s="3" t="s">
        <v>3989</v>
      </c>
      <c r="B1599" t="s">
        <v>3990</v>
      </c>
      <c r="C1599" s="3" t="s">
        <v>3991</v>
      </c>
      <c r="D1599" s="6">
        <v>0</v>
      </c>
      <c r="E1599" s="6">
        <v>84</v>
      </c>
      <c r="F1599" s="6">
        <f t="shared" si="240"/>
        <v>1</v>
      </c>
      <c r="G1599" s="6">
        <f t="shared" si="241"/>
        <v>24</v>
      </c>
      <c r="H1599" s="6" t="str" cm="1">
        <f t="array" ref="H1599">_xlfn.IFS(E1599&lt;=80,"Series",E1599&lt;=120,"TV Movie",E1599&gt;120,"Long Movie")</f>
        <v>TV Movie</v>
      </c>
      <c r="I1599" t="s">
        <v>132</v>
      </c>
      <c r="J1599" t="s">
        <v>5802</v>
      </c>
      <c r="K1599" t="s">
        <v>5802</v>
      </c>
      <c r="L1599" s="5">
        <v>7.4</v>
      </c>
      <c r="M1599" t="str" cm="1">
        <f t="array" ref="M1599">_xlfn.IFS(L1599&lt;=2,"Flop",L1599&lt;=5,"Average",L1599&lt;=7,"Hit",L1599&lt;=9,"Superhit",L1599&gt;9,"BlockBuster")</f>
        <v>Superhit</v>
      </c>
      <c r="N1599" s="6">
        <v>432090</v>
      </c>
      <c r="O1599" s="6" t="str" cm="1">
        <f t="array" ref="O1599">_xlfn.IFS(N1599&lt;=100000,"Low",N1599&lt;=500000,"Median",N1599&lt;=1500000,"High",N1599&gt;1500000,"Very High")</f>
        <v>Median</v>
      </c>
      <c r="P1599">
        <v>18000000</v>
      </c>
      <c r="Q1599">
        <v>262552893</v>
      </c>
      <c r="R1599">
        <f t="shared" si="242"/>
        <v>244552893</v>
      </c>
      <c r="S1599" t="str">
        <f t="shared" si="243"/>
        <v>Profit</v>
      </c>
      <c r="T1599" s="1">
        <v>38933</v>
      </c>
      <c r="U1599" t="s">
        <v>3992</v>
      </c>
      <c r="V1599" s="14">
        <v>38933</v>
      </c>
      <c r="W1599" t="str">
        <f t="shared" si="244"/>
        <v>August</v>
      </c>
      <c r="X1599" s="4" t="str">
        <f t="shared" si="245"/>
        <v>2006</v>
      </c>
      <c r="Y1599" s="6">
        <f t="shared" si="246"/>
        <v>2006</v>
      </c>
      <c r="Z1599" s="4" t="str">
        <f t="shared" si="247"/>
        <v>4</v>
      </c>
      <c r="AA1599" s="6">
        <f t="shared" si="248"/>
        <v>4</v>
      </c>
      <c r="AB1599" t="str">
        <f t="shared" si="249"/>
        <v>Friday</v>
      </c>
    </row>
    <row r="1600" spans="1:28" x14ac:dyDescent="0.25">
      <c r="A1600" s="3" t="s">
        <v>3993</v>
      </c>
      <c r="B1600" t="s">
        <v>3994</v>
      </c>
      <c r="C1600" s="3" t="s">
        <v>3994</v>
      </c>
      <c r="D1600" s="6">
        <v>0</v>
      </c>
      <c r="E1600" s="6">
        <v>130</v>
      </c>
      <c r="F1600" s="6">
        <f t="shared" si="240"/>
        <v>2</v>
      </c>
      <c r="G1600" s="6">
        <f t="shared" si="241"/>
        <v>10</v>
      </c>
      <c r="H1600" s="6" t="str" cm="1">
        <f t="array" ref="H1600">_xlfn.IFS(E1600&lt;=80,"Series",E1600&lt;=120,"TV Movie",E1600&gt;120,"Long Movie")</f>
        <v>Long Movie</v>
      </c>
      <c r="I1600" t="s">
        <v>145</v>
      </c>
      <c r="J1600" t="s">
        <v>8165</v>
      </c>
      <c r="K1600" t="s">
        <v>8164</v>
      </c>
      <c r="L1600" s="5">
        <v>6.6</v>
      </c>
      <c r="M1600" t="str" cm="1">
        <f t="array" ref="M1600">_xlfn.IFS(L1600&lt;=2,"Flop",L1600&lt;=5,"Average",L1600&lt;=7,"Hit",L1600&lt;=9,"Superhit",L1600&gt;9,"BlockBuster")</f>
        <v>Hit</v>
      </c>
      <c r="N1600" s="6">
        <v>76260</v>
      </c>
      <c r="O1600" s="6" t="str" cm="1">
        <f t="array" ref="O1600">_xlfn.IFS(N1600&lt;=100000,"Low",N1600&lt;=500000,"Median",N1600&lt;=1500000,"High",N1600&gt;1500000,"Very High")</f>
        <v>Low</v>
      </c>
      <c r="P1600">
        <v>70000000</v>
      </c>
      <c r="Q1600">
        <v>155430335</v>
      </c>
      <c r="R1600">
        <f t="shared" si="242"/>
        <v>85430335</v>
      </c>
      <c r="S1600" t="str">
        <f t="shared" si="243"/>
        <v>Profit</v>
      </c>
      <c r="T1600" s="1">
        <v>38856</v>
      </c>
      <c r="U1600" t="s">
        <v>3347</v>
      </c>
      <c r="V1600" s="14">
        <v>38856</v>
      </c>
      <c r="W1600" t="str">
        <f t="shared" si="244"/>
        <v>May</v>
      </c>
      <c r="X1600" s="4" t="str">
        <f t="shared" si="245"/>
        <v>2006</v>
      </c>
      <c r="Y1600" s="6">
        <f t="shared" si="246"/>
        <v>2006</v>
      </c>
      <c r="Z1600" s="4" t="str">
        <f t="shared" si="247"/>
        <v>19</v>
      </c>
      <c r="AA1600" s="6">
        <f t="shared" si="248"/>
        <v>19</v>
      </c>
      <c r="AB1600" t="str">
        <f t="shared" si="249"/>
        <v>Friday</v>
      </c>
    </row>
    <row r="1601" spans="1:28" x14ac:dyDescent="0.25">
      <c r="A1601" s="3" t="s">
        <v>3995</v>
      </c>
      <c r="B1601" t="s">
        <v>3996</v>
      </c>
      <c r="C1601" s="3" t="s">
        <v>3997</v>
      </c>
      <c r="D1601" s="6">
        <v>0</v>
      </c>
      <c r="E1601" s="6">
        <v>80</v>
      </c>
      <c r="F1601" s="6">
        <f t="shared" si="240"/>
        <v>1</v>
      </c>
      <c r="G1601" s="6">
        <f t="shared" si="241"/>
        <v>20</v>
      </c>
      <c r="H1601" s="6" t="str" cm="1">
        <f t="array" ref="H1601">_xlfn.IFS(E1601&lt;=80,"Series",E1601&lt;=120,"TV Movie",E1601&gt;120,"Long Movie")</f>
        <v>Series</v>
      </c>
      <c r="I1601" t="s">
        <v>8158</v>
      </c>
      <c r="J1601" t="s">
        <v>8159</v>
      </c>
      <c r="K1601" t="s">
        <v>132</v>
      </c>
      <c r="L1601" s="5">
        <v>6.5</v>
      </c>
      <c r="M1601" t="str" cm="1">
        <f t="array" ref="M1601">_xlfn.IFS(L1601&lt;=2,"Flop",L1601&lt;=5,"Average",L1601&lt;=7,"Hit",L1601&lt;=9,"Superhit",L1601&gt;9,"BlockBuster")</f>
        <v>Hit</v>
      </c>
      <c r="N1601" s="6">
        <v>65006</v>
      </c>
      <c r="O1601" s="6" t="str" cm="1">
        <f t="array" ref="O1601">_xlfn.IFS(N1601&lt;=100000,"Low",N1601&lt;=500000,"Median",N1601&lt;=1500000,"High",N1601&gt;1500000,"Very High")</f>
        <v>Low</v>
      </c>
      <c r="P1601">
        <v>30000000</v>
      </c>
      <c r="Q1601">
        <v>110013167</v>
      </c>
      <c r="R1601">
        <f t="shared" si="242"/>
        <v>80013167</v>
      </c>
      <c r="S1601" t="str">
        <f t="shared" si="243"/>
        <v>Profit</v>
      </c>
      <c r="T1601" s="1">
        <v>38702</v>
      </c>
      <c r="U1601" t="s">
        <v>3998</v>
      </c>
      <c r="V1601" s="14">
        <v>38702</v>
      </c>
      <c r="W1601" t="str">
        <f t="shared" si="244"/>
        <v>December</v>
      </c>
      <c r="X1601" s="4" t="str">
        <f t="shared" si="245"/>
        <v>2005</v>
      </c>
      <c r="Y1601" s="6">
        <f t="shared" si="246"/>
        <v>2005</v>
      </c>
      <c r="Z1601" s="4" t="str">
        <f t="shared" si="247"/>
        <v>16</v>
      </c>
      <c r="AA1601" s="6">
        <f t="shared" si="248"/>
        <v>16</v>
      </c>
      <c r="AB1601" t="str">
        <f t="shared" si="249"/>
        <v>Friday</v>
      </c>
    </row>
    <row r="1602" spans="1:28" x14ac:dyDescent="0.25">
      <c r="A1602" s="3" t="s">
        <v>3999</v>
      </c>
      <c r="B1602" t="s">
        <v>4000</v>
      </c>
      <c r="C1602" s="3" t="s">
        <v>4000</v>
      </c>
      <c r="D1602" s="6">
        <v>0</v>
      </c>
      <c r="E1602" s="6">
        <v>110</v>
      </c>
      <c r="F1602" s="6">
        <f t="shared" si="240"/>
        <v>1</v>
      </c>
      <c r="G1602" s="6">
        <f t="shared" si="241"/>
        <v>50</v>
      </c>
      <c r="H1602" s="6" t="str" cm="1">
        <f t="array" ref="H1602">_xlfn.IFS(E1602&lt;=80,"Series",E1602&lt;=120,"TV Movie",E1602&gt;120,"Long Movie")</f>
        <v>TV Movie</v>
      </c>
      <c r="I1602" t="s">
        <v>145</v>
      </c>
      <c r="J1602" t="s">
        <v>8156</v>
      </c>
      <c r="K1602" t="s">
        <v>8166</v>
      </c>
      <c r="L1602" s="5">
        <v>7.5</v>
      </c>
      <c r="M1602" t="str" cm="1">
        <f t="array" ref="M1602">_xlfn.IFS(L1602&lt;=2,"Flop",L1602&lt;=5,"Average",L1602&lt;=7,"Hit",L1602&lt;=9,"Superhit",L1602&gt;9,"BlockBuster")</f>
        <v>Superhit</v>
      </c>
      <c r="N1602" s="6">
        <v>385200</v>
      </c>
      <c r="O1602" s="6" t="str" cm="1">
        <f t="array" ref="O1602">_xlfn.IFS(N1602&lt;=100000,"Low",N1602&lt;=500000,"Median",N1602&lt;=1500000,"High",N1602&gt;1500000,"Very High")</f>
        <v>Median</v>
      </c>
      <c r="P1602">
        <v>16500000</v>
      </c>
      <c r="Q1602">
        <v>87892388</v>
      </c>
      <c r="R1602">
        <f t="shared" si="242"/>
        <v>71392388</v>
      </c>
      <c r="S1602" t="str">
        <f t="shared" si="243"/>
        <v>Profit</v>
      </c>
      <c r="T1602" s="1">
        <v>38739</v>
      </c>
      <c r="U1602" t="s">
        <v>4001</v>
      </c>
      <c r="V1602" s="14">
        <v>38739</v>
      </c>
      <c r="W1602" t="str">
        <f t="shared" si="244"/>
        <v>January</v>
      </c>
      <c r="X1602" s="4" t="str">
        <f t="shared" si="245"/>
        <v>2006</v>
      </c>
      <c r="Y1602" s="6">
        <f t="shared" si="246"/>
        <v>2006</v>
      </c>
      <c r="Z1602" s="4" t="str">
        <f t="shared" si="247"/>
        <v>22</v>
      </c>
      <c r="AA1602" s="6">
        <f t="shared" si="248"/>
        <v>22</v>
      </c>
      <c r="AB1602" t="str">
        <f t="shared" si="249"/>
        <v>Sunday</v>
      </c>
    </row>
    <row r="1603" spans="1:28" x14ac:dyDescent="0.25">
      <c r="A1603" s="3" t="s">
        <v>4002</v>
      </c>
      <c r="B1603" t="s">
        <v>4003</v>
      </c>
      <c r="C1603" s="3" t="s">
        <v>4003</v>
      </c>
      <c r="D1603" s="6">
        <v>0</v>
      </c>
      <c r="E1603" s="6">
        <v>108</v>
      </c>
      <c r="F1603" s="6">
        <f t="shared" ref="F1603:F1666" si="250">INT(E1603/60)</f>
        <v>1</v>
      </c>
      <c r="G1603" s="6">
        <f t="shared" ref="G1603:G1666" si="251">MOD(E1603,60)</f>
        <v>48</v>
      </c>
      <c r="H1603" s="6" t="str" cm="1">
        <f t="array" ref="H1603">_xlfn.IFS(E1603&lt;=80,"Series",E1603&lt;=120,"TV Movie",E1603&gt;120,"Long Movie")</f>
        <v>TV Movie</v>
      </c>
      <c r="I1603" t="s">
        <v>5529</v>
      </c>
      <c r="J1603" t="s">
        <v>8162</v>
      </c>
      <c r="K1603" t="s">
        <v>3857</v>
      </c>
      <c r="L1603" s="5">
        <v>6.1</v>
      </c>
      <c r="M1603" t="str" cm="1">
        <f t="array" ref="M1603">_xlfn.IFS(L1603&lt;=2,"Flop",L1603&lt;=5,"Average",L1603&lt;=7,"Hit",L1603&lt;=9,"Superhit",L1603&gt;9,"BlockBuster")</f>
        <v>Hit</v>
      </c>
      <c r="N1603" s="6">
        <v>51601</v>
      </c>
      <c r="O1603" s="6" t="str" cm="1">
        <f t="array" ref="O1603">_xlfn.IFS(N1603&lt;=100000,"Low",N1603&lt;=500000,"Median",N1603&lt;=1500000,"High",N1603&gt;1500000,"Very High")</f>
        <v>Low</v>
      </c>
      <c r="P1603">
        <v>60000000</v>
      </c>
      <c r="Q1603">
        <v>78810595</v>
      </c>
      <c r="R1603">
        <f t="shared" ref="R1603:R1666" si="252">Q1603-P1603</f>
        <v>18810595</v>
      </c>
      <c r="S1603" t="str">
        <f t="shared" ref="S1603:S1666" si="253">IF(R1603&gt;0,"Profit","Loss")</f>
        <v>Profit</v>
      </c>
      <c r="T1603" s="1">
        <v>38826</v>
      </c>
      <c r="U1603" t="s">
        <v>2698</v>
      </c>
      <c r="V1603" s="14">
        <v>38826</v>
      </c>
      <c r="W1603" t="str">
        <f t="shared" ref="W1603:W1666" si="254">TEXT(V1603,"MMMM")</f>
        <v>April</v>
      </c>
      <c r="X1603" s="4" t="str">
        <f t="shared" ref="X1603:X1666" si="255">TEXT(V1603,"YYYY")</f>
        <v>2006</v>
      </c>
      <c r="Y1603" s="6">
        <f t="shared" ref="Y1603:Y1666" si="256">VALUE(X1603)</f>
        <v>2006</v>
      </c>
      <c r="Z1603" s="4" t="str">
        <f t="shared" ref="Z1603:Z1666" si="257">TEXT(V1603,"d")</f>
        <v>19</v>
      </c>
      <c r="AA1603" s="6">
        <f t="shared" ref="AA1603:AA1666" si="258">VALUE(Z1603)</f>
        <v>19</v>
      </c>
      <c r="AB1603" t="str">
        <f t="shared" ref="AB1603:AB1666" si="259">TEXT(V1603,"dddd")</f>
        <v>Wednesday</v>
      </c>
    </row>
    <row r="1604" spans="1:28" x14ac:dyDescent="0.25">
      <c r="A1604" s="3" t="s">
        <v>4004</v>
      </c>
      <c r="B1604" t="s">
        <v>4005</v>
      </c>
      <c r="C1604" s="3" t="s">
        <v>4005</v>
      </c>
      <c r="D1604" s="6">
        <v>0</v>
      </c>
      <c r="E1604" s="6">
        <v>109</v>
      </c>
      <c r="F1604" s="6">
        <f t="shared" si="250"/>
        <v>1</v>
      </c>
      <c r="G1604" s="6">
        <f t="shared" si="251"/>
        <v>49</v>
      </c>
      <c r="H1604" s="6" t="str" cm="1">
        <f t="array" ref="H1604">_xlfn.IFS(E1604&lt;=80,"Series",E1604&lt;=120,"TV Movie",E1604&gt;120,"Long Movie")</f>
        <v>TV Movie</v>
      </c>
      <c r="I1604" t="s">
        <v>5529</v>
      </c>
      <c r="J1604" t="s">
        <v>8158</v>
      </c>
      <c r="K1604" t="s">
        <v>145</v>
      </c>
      <c r="L1604" s="5">
        <v>5.0999999999999996</v>
      </c>
      <c r="M1604" t="str" cm="1">
        <f t="array" ref="M1604">_xlfn.IFS(L1604&lt;=2,"Flop",L1604&lt;=5,"Average",L1604&lt;=7,"Hit",L1604&lt;=9,"Superhit",L1604&gt;9,"BlockBuster")</f>
        <v>Hit</v>
      </c>
      <c r="N1604" s="6">
        <v>134387</v>
      </c>
      <c r="O1604" s="6" t="str" cm="1">
        <f t="array" ref="O1604">_xlfn.IFS(N1604&lt;=100000,"Low",N1604&lt;=500000,"Median",N1604&lt;=1500000,"High",N1604&gt;1500000,"Very High")</f>
        <v>Median</v>
      </c>
      <c r="P1604">
        <v>105000000</v>
      </c>
      <c r="Q1604">
        <v>269784201</v>
      </c>
      <c r="R1604">
        <f t="shared" si="252"/>
        <v>164784201</v>
      </c>
      <c r="S1604" t="str">
        <f t="shared" si="253"/>
        <v>Profit</v>
      </c>
      <c r="T1604" s="1">
        <v>39500</v>
      </c>
      <c r="U1604" t="s">
        <v>1162</v>
      </c>
      <c r="V1604" s="14">
        <v>39500</v>
      </c>
      <c r="W1604" t="str">
        <f t="shared" si="254"/>
        <v>February</v>
      </c>
      <c r="X1604" s="4" t="str">
        <f t="shared" si="255"/>
        <v>2008</v>
      </c>
      <c r="Y1604" s="6">
        <f t="shared" si="256"/>
        <v>2008</v>
      </c>
      <c r="Z1604" s="4" t="str">
        <f t="shared" si="257"/>
        <v>22</v>
      </c>
      <c r="AA1604" s="6">
        <f t="shared" si="258"/>
        <v>22</v>
      </c>
      <c r="AB1604" t="str">
        <f t="shared" si="259"/>
        <v>Friday</v>
      </c>
    </row>
    <row r="1605" spans="1:28" x14ac:dyDescent="0.25">
      <c r="A1605" s="3" t="s">
        <v>4006</v>
      </c>
      <c r="B1605" t="s">
        <v>4007</v>
      </c>
      <c r="C1605" s="3" t="s">
        <v>4007</v>
      </c>
      <c r="D1605" s="6">
        <v>0</v>
      </c>
      <c r="E1605" s="6">
        <v>160</v>
      </c>
      <c r="F1605" s="6">
        <f t="shared" si="250"/>
        <v>2</v>
      </c>
      <c r="G1605" s="6">
        <f t="shared" si="251"/>
        <v>40</v>
      </c>
      <c r="H1605" s="6" t="str" cm="1">
        <f t="array" ref="H1605">_xlfn.IFS(E1605&lt;=80,"Series",E1605&lt;=120,"TV Movie",E1605&gt;120,"Long Movie")</f>
        <v>Long Movie</v>
      </c>
      <c r="I1605" t="s">
        <v>8160</v>
      </c>
      <c r="J1605" t="s">
        <v>8162</v>
      </c>
      <c r="K1605" t="s">
        <v>145</v>
      </c>
      <c r="L1605" s="5">
        <v>7.5</v>
      </c>
      <c r="M1605" t="str" cm="1">
        <f t="array" ref="M1605">_xlfn.IFS(L1605&lt;=2,"Flop",L1605&lt;=5,"Average",L1605&lt;=7,"Hit",L1605&lt;=9,"Superhit",L1605&gt;9,"BlockBuster")</f>
        <v>Superhit</v>
      </c>
      <c r="N1605" s="6">
        <v>189987</v>
      </c>
      <c r="O1605" s="6" t="str" cm="1">
        <f t="array" ref="O1605">_xlfn.IFS(N1605&lt;=100000,"Low",N1605&lt;=500000,"Median",N1605&lt;=1500000,"High",N1605&gt;1500000,"Very High")</f>
        <v>Median</v>
      </c>
      <c r="P1605">
        <v>30000000</v>
      </c>
      <c r="Q1605">
        <v>15001776</v>
      </c>
      <c r="R1605">
        <f t="shared" si="252"/>
        <v>-14998224</v>
      </c>
      <c r="S1605" t="str">
        <f t="shared" si="253"/>
        <v>Loss</v>
      </c>
      <c r="T1605" s="1">
        <v>39327</v>
      </c>
      <c r="U1605" t="s">
        <v>4008</v>
      </c>
      <c r="V1605" s="14">
        <v>39327</v>
      </c>
      <c r="W1605" t="str">
        <f t="shared" si="254"/>
        <v>September</v>
      </c>
      <c r="X1605" s="4" t="str">
        <f t="shared" si="255"/>
        <v>2007</v>
      </c>
      <c r="Y1605" s="6">
        <f t="shared" si="256"/>
        <v>2007</v>
      </c>
      <c r="Z1605" s="4" t="str">
        <f t="shared" si="257"/>
        <v>2</v>
      </c>
      <c r="AA1605" s="6">
        <f t="shared" si="258"/>
        <v>2</v>
      </c>
      <c r="AB1605" t="str">
        <f t="shared" si="259"/>
        <v>Sunday</v>
      </c>
    </row>
    <row r="1606" spans="1:28" x14ac:dyDescent="0.25">
      <c r="A1606" s="3" t="s">
        <v>4009</v>
      </c>
      <c r="B1606" t="s">
        <v>4010</v>
      </c>
      <c r="C1606" s="3" t="s">
        <v>4010</v>
      </c>
      <c r="D1606" s="6">
        <v>0</v>
      </c>
      <c r="E1606" s="6">
        <v>104</v>
      </c>
      <c r="F1606" s="6">
        <f t="shared" si="250"/>
        <v>1</v>
      </c>
      <c r="G1606" s="6">
        <f t="shared" si="251"/>
        <v>44</v>
      </c>
      <c r="H1606" s="6" t="str" cm="1">
        <f t="array" ref="H1606">_xlfn.IFS(E1606&lt;=80,"Series",E1606&lt;=120,"TV Movie",E1606&gt;120,"Long Movie")</f>
        <v>TV Movie</v>
      </c>
      <c r="I1606" t="s">
        <v>8162</v>
      </c>
      <c r="J1606" t="s">
        <v>145</v>
      </c>
      <c r="K1606" t="s">
        <v>83</v>
      </c>
      <c r="L1606" s="5">
        <v>5.9</v>
      </c>
      <c r="M1606" t="str" cm="1">
        <f t="array" ref="M1606">_xlfn.IFS(L1606&lt;=2,"Flop",L1606&lt;=5,"Average",L1606&lt;=7,"Hit",L1606&lt;=9,"Superhit",L1606&gt;9,"BlockBuster")</f>
        <v>Hit</v>
      </c>
      <c r="N1606" s="6">
        <v>93324</v>
      </c>
      <c r="O1606" s="6" t="str" cm="1">
        <f t="array" ref="O1606">_xlfn.IFS(N1606&lt;=100000,"Low",N1606&lt;=500000,"Median",N1606&lt;=1500000,"High",N1606&gt;1500000,"Very High")</f>
        <v>Low</v>
      </c>
      <c r="P1606">
        <v>30000000</v>
      </c>
      <c r="Q1606">
        <v>69363381</v>
      </c>
      <c r="R1606">
        <f t="shared" si="252"/>
        <v>39363381</v>
      </c>
      <c r="S1606" t="str">
        <f t="shared" si="253"/>
        <v>Profit</v>
      </c>
      <c r="T1606" s="1">
        <v>39653</v>
      </c>
      <c r="U1606" t="s">
        <v>4011</v>
      </c>
      <c r="V1606" s="14">
        <v>39653</v>
      </c>
      <c r="W1606" t="str">
        <f t="shared" si="254"/>
        <v>July</v>
      </c>
      <c r="X1606" s="4" t="str">
        <f t="shared" si="255"/>
        <v>2008</v>
      </c>
      <c r="Y1606" s="6">
        <f t="shared" si="256"/>
        <v>2008</v>
      </c>
      <c r="Z1606" s="4" t="str">
        <f t="shared" si="257"/>
        <v>24</v>
      </c>
      <c r="AA1606" s="6">
        <f t="shared" si="258"/>
        <v>24</v>
      </c>
      <c r="AB1606" t="str">
        <f t="shared" si="259"/>
        <v>Thursday</v>
      </c>
    </row>
    <row r="1607" spans="1:28" x14ac:dyDescent="0.25">
      <c r="A1607" s="3" t="s">
        <v>4012</v>
      </c>
      <c r="B1607" t="s">
        <v>4013</v>
      </c>
      <c r="C1607" s="3" t="s">
        <v>4013</v>
      </c>
      <c r="D1607" s="6">
        <v>0</v>
      </c>
      <c r="E1607" s="6">
        <v>157</v>
      </c>
      <c r="F1607" s="6">
        <f t="shared" si="250"/>
        <v>2</v>
      </c>
      <c r="G1607" s="6">
        <f t="shared" si="251"/>
        <v>37</v>
      </c>
      <c r="H1607" s="6" t="str" cm="1">
        <f t="array" ref="H1607">_xlfn.IFS(E1607&lt;=80,"Series",E1607&lt;=120,"TV Movie",E1607&gt;120,"Long Movie")</f>
        <v>Long Movie</v>
      </c>
      <c r="I1607" t="s">
        <v>8162</v>
      </c>
      <c r="J1607" t="s">
        <v>145</v>
      </c>
      <c r="K1607" t="s">
        <v>8166</v>
      </c>
      <c r="L1607" s="5">
        <v>7.7</v>
      </c>
      <c r="M1607" t="str" cm="1">
        <f t="array" ref="M1607">_xlfn.IFS(L1607&lt;=2,"Flop",L1607&lt;=5,"Average",L1607&lt;=7,"Hit",L1607&lt;=9,"Superhit",L1607&gt;9,"BlockBuster")</f>
        <v>Superhit</v>
      </c>
      <c r="N1607" s="6">
        <v>579861</v>
      </c>
      <c r="O1607" s="6" t="str" cm="1">
        <f t="array" ref="O1607">_xlfn.IFS(N1607&lt;=100000,"Low",N1607&lt;=500000,"Median",N1607&lt;=1500000,"High",N1607&gt;1500000,"Very High")</f>
        <v>High</v>
      </c>
      <c r="P1607">
        <v>65000000</v>
      </c>
      <c r="Q1607">
        <v>84785914</v>
      </c>
      <c r="R1607">
        <f t="shared" si="252"/>
        <v>19785914</v>
      </c>
      <c r="S1607" t="str">
        <f t="shared" si="253"/>
        <v>Profit</v>
      </c>
      <c r="T1607" s="1">
        <v>39141</v>
      </c>
      <c r="U1607" t="s">
        <v>1081</v>
      </c>
      <c r="V1607" s="14">
        <v>39141</v>
      </c>
      <c r="W1607" t="str">
        <f t="shared" si="254"/>
        <v>February</v>
      </c>
      <c r="X1607" s="4" t="str">
        <f t="shared" si="255"/>
        <v>2007</v>
      </c>
      <c r="Y1607" s="6">
        <f t="shared" si="256"/>
        <v>2007</v>
      </c>
      <c r="Z1607" s="4" t="str">
        <f t="shared" si="257"/>
        <v>28</v>
      </c>
      <c r="AA1607" s="6">
        <f t="shared" si="258"/>
        <v>28</v>
      </c>
      <c r="AB1607" t="str">
        <f t="shared" si="259"/>
        <v>Wednesday</v>
      </c>
    </row>
    <row r="1608" spans="1:28" x14ac:dyDescent="0.25">
      <c r="A1608" s="3" t="s">
        <v>4014</v>
      </c>
      <c r="B1608" t="s">
        <v>4015</v>
      </c>
      <c r="C1608" s="3" t="s">
        <v>4015</v>
      </c>
      <c r="D1608" s="6">
        <v>0</v>
      </c>
      <c r="E1608" s="6">
        <v>133</v>
      </c>
      <c r="F1608" s="6">
        <f t="shared" si="250"/>
        <v>2</v>
      </c>
      <c r="G1608" s="6">
        <f t="shared" si="251"/>
        <v>13</v>
      </c>
      <c r="H1608" s="6" t="str" cm="1">
        <f t="array" ref="H1608">_xlfn.IFS(E1608&lt;=80,"Series",E1608&lt;=120,"TV Movie",E1608&gt;120,"Long Movie")</f>
        <v>Long Movie</v>
      </c>
      <c r="I1608" t="s">
        <v>145</v>
      </c>
      <c r="J1608" t="s">
        <v>8156</v>
      </c>
      <c r="K1608" t="s">
        <v>8167</v>
      </c>
      <c r="L1608" s="5">
        <v>7.3</v>
      </c>
      <c r="M1608" t="str" cm="1">
        <f t="array" ref="M1608">_xlfn.IFS(L1608&lt;=2,"Flop",L1608&lt;=5,"Average",L1608&lt;=7,"Hit",L1608&lt;=9,"Superhit",L1608&gt;9,"BlockBuster")</f>
        <v>Superhit</v>
      </c>
      <c r="N1608" s="6">
        <v>113324</v>
      </c>
      <c r="O1608" s="6" t="str" cm="1">
        <f t="array" ref="O1608">_xlfn.IFS(N1608&lt;=100000,"Low",N1608&lt;=500000,"Median",N1608&lt;=1500000,"High",N1608&gt;1500000,"Very High")</f>
        <v>Median</v>
      </c>
      <c r="P1608">
        <v>45000000</v>
      </c>
      <c r="Q1608">
        <v>29625761</v>
      </c>
      <c r="R1608">
        <f t="shared" si="252"/>
        <v>-15374239</v>
      </c>
      <c r="S1608" t="str">
        <f t="shared" si="253"/>
        <v>Loss</v>
      </c>
      <c r="T1608" s="1">
        <v>39334</v>
      </c>
      <c r="U1608" t="s">
        <v>1923</v>
      </c>
      <c r="V1608" s="14">
        <v>39334</v>
      </c>
      <c r="W1608" t="str">
        <f t="shared" si="254"/>
        <v>September</v>
      </c>
      <c r="X1608" s="4" t="str">
        <f t="shared" si="255"/>
        <v>2007</v>
      </c>
      <c r="Y1608" s="6">
        <f t="shared" si="256"/>
        <v>2007</v>
      </c>
      <c r="Z1608" s="4" t="str">
        <f t="shared" si="257"/>
        <v>9</v>
      </c>
      <c r="AA1608" s="6">
        <f t="shared" si="258"/>
        <v>9</v>
      </c>
      <c r="AB1608" t="str">
        <f t="shared" si="259"/>
        <v>Sunday</v>
      </c>
    </row>
    <row r="1609" spans="1:28" x14ac:dyDescent="0.25">
      <c r="A1609" s="3" t="s">
        <v>4016</v>
      </c>
      <c r="B1609" t="s">
        <v>4017</v>
      </c>
      <c r="C1609" s="3" t="s">
        <v>4017</v>
      </c>
      <c r="D1609" s="6">
        <v>0</v>
      </c>
      <c r="E1609" s="6">
        <v>93</v>
      </c>
      <c r="F1609" s="6">
        <f t="shared" si="250"/>
        <v>1</v>
      </c>
      <c r="G1609" s="6">
        <f t="shared" si="251"/>
        <v>33</v>
      </c>
      <c r="H1609" s="6" t="str" cm="1">
        <f t="array" ref="H1609">_xlfn.IFS(E1609&lt;=80,"Series",E1609&lt;=120,"TV Movie",E1609&gt;120,"Long Movie")</f>
        <v>TV Movie</v>
      </c>
      <c r="I1609" t="s">
        <v>132</v>
      </c>
      <c r="J1609" t="s">
        <v>8168</v>
      </c>
      <c r="K1609" t="s">
        <v>5802</v>
      </c>
      <c r="L1609" s="5">
        <v>6.3</v>
      </c>
      <c r="M1609" t="str" cm="1">
        <f t="array" ref="M1609">_xlfn.IFS(L1609&lt;=2,"Flop",L1609&lt;=5,"Average",L1609&lt;=7,"Hit",L1609&lt;=9,"Superhit",L1609&gt;9,"BlockBuster")</f>
        <v>Hit</v>
      </c>
      <c r="N1609" s="6">
        <v>175340</v>
      </c>
      <c r="O1609" s="6" t="str" cm="1">
        <f t="array" ref="O1609">_xlfn.IFS(N1609&lt;=100000,"Low",N1609&lt;=500000,"Median",N1609&lt;=1500000,"High",N1609&gt;1500000,"Very High")</f>
        <v>Median</v>
      </c>
      <c r="P1609">
        <v>61000000</v>
      </c>
      <c r="Q1609">
        <v>145710347</v>
      </c>
      <c r="R1609">
        <f t="shared" si="252"/>
        <v>84710347</v>
      </c>
      <c r="S1609" t="str">
        <f t="shared" si="253"/>
        <v>Profit</v>
      </c>
      <c r="T1609" s="1">
        <v>39171</v>
      </c>
      <c r="U1609" t="s">
        <v>4018</v>
      </c>
      <c r="V1609" s="14">
        <v>39171</v>
      </c>
      <c r="W1609" t="str">
        <f t="shared" si="254"/>
        <v>March</v>
      </c>
      <c r="X1609" s="4" t="str">
        <f t="shared" si="255"/>
        <v>2007</v>
      </c>
      <c r="Y1609" s="6">
        <f t="shared" si="256"/>
        <v>2007</v>
      </c>
      <c r="Z1609" s="4" t="str">
        <f t="shared" si="257"/>
        <v>30</v>
      </c>
      <c r="AA1609" s="6">
        <f t="shared" si="258"/>
        <v>30</v>
      </c>
      <c r="AB1609" t="str">
        <f t="shared" si="259"/>
        <v>Friday</v>
      </c>
    </row>
    <row r="1610" spans="1:28" x14ac:dyDescent="0.25">
      <c r="A1610" s="3" t="s">
        <v>4019</v>
      </c>
      <c r="B1610" t="s">
        <v>4020</v>
      </c>
      <c r="C1610" s="3" t="s">
        <v>4020</v>
      </c>
      <c r="D1610" s="6">
        <v>0</v>
      </c>
      <c r="E1610" s="6">
        <v>105</v>
      </c>
      <c r="F1610" s="6">
        <f t="shared" si="250"/>
        <v>1</v>
      </c>
      <c r="G1610" s="6">
        <f t="shared" si="251"/>
        <v>45</v>
      </c>
      <c r="H1610" s="6" t="str" cm="1">
        <f t="array" ref="H1610">_xlfn.IFS(E1610&lt;=80,"Series",E1610&lt;=120,"TV Movie",E1610&gt;120,"Long Movie")</f>
        <v>TV Movie</v>
      </c>
      <c r="I1610" t="s">
        <v>8160</v>
      </c>
      <c r="J1610" t="s">
        <v>145</v>
      </c>
      <c r="K1610" t="s">
        <v>8168</v>
      </c>
      <c r="L1610" s="5">
        <v>7</v>
      </c>
      <c r="M1610" t="str" cm="1">
        <f t="array" ref="M1610">_xlfn.IFS(L1610&lt;=2,"Flop",L1610&lt;=5,"Average",L1610&lt;=7,"Hit",L1610&lt;=9,"Superhit",L1610&gt;9,"BlockBuster")</f>
        <v>Hit</v>
      </c>
      <c r="N1610" s="6">
        <v>74190</v>
      </c>
      <c r="O1610" s="6" t="str" cm="1">
        <f t="array" ref="O1610">_xlfn.IFS(N1610&lt;=100000,"Low",N1610&lt;=500000,"Median",N1610&lt;=1500000,"High",N1610&gt;1500000,"Very High")</f>
        <v>Low</v>
      </c>
      <c r="P1610">
        <v>40000000</v>
      </c>
      <c r="Q1610">
        <v>58480828</v>
      </c>
      <c r="R1610">
        <f t="shared" si="252"/>
        <v>18480828</v>
      </c>
      <c r="S1610" t="str">
        <f t="shared" si="253"/>
        <v>Profit</v>
      </c>
      <c r="T1610" s="1">
        <v>38954</v>
      </c>
      <c r="U1610" t="s">
        <v>4021</v>
      </c>
      <c r="V1610" s="14">
        <v>38954</v>
      </c>
      <c r="W1610" t="str">
        <f t="shared" si="254"/>
        <v>August</v>
      </c>
      <c r="X1610" s="4" t="str">
        <f t="shared" si="255"/>
        <v>2006</v>
      </c>
      <c r="Y1610" s="6">
        <f t="shared" si="256"/>
        <v>2006</v>
      </c>
      <c r="Z1610" s="4" t="str">
        <f t="shared" si="257"/>
        <v>25</v>
      </c>
      <c r="AA1610" s="6">
        <f t="shared" si="258"/>
        <v>25</v>
      </c>
      <c r="AB1610" t="str">
        <f t="shared" si="259"/>
        <v>Friday</v>
      </c>
    </row>
    <row r="1611" spans="1:28" x14ac:dyDescent="0.25">
      <c r="A1611" s="3" t="s">
        <v>4022</v>
      </c>
      <c r="B1611" t="s">
        <v>4023</v>
      </c>
      <c r="C1611" s="3" t="s">
        <v>4023</v>
      </c>
      <c r="D1611" s="6">
        <v>0</v>
      </c>
      <c r="E1611" s="6">
        <v>112</v>
      </c>
      <c r="F1611" s="6">
        <f t="shared" si="250"/>
        <v>1</v>
      </c>
      <c r="G1611" s="6">
        <f t="shared" si="251"/>
        <v>52</v>
      </c>
      <c r="H1611" s="6" t="str" cm="1">
        <f t="array" ref="H1611">_xlfn.IFS(E1611&lt;=80,"Series",E1611&lt;=120,"TV Movie",E1611&gt;120,"Long Movie")</f>
        <v>TV Movie</v>
      </c>
      <c r="I1611" t="s">
        <v>5529</v>
      </c>
      <c r="J1611" t="s">
        <v>132</v>
      </c>
      <c r="K1611" t="s">
        <v>8156</v>
      </c>
      <c r="L1611" s="5">
        <v>7.5</v>
      </c>
      <c r="M1611" t="str" cm="1">
        <f t="array" ref="M1611">_xlfn.IFS(L1611&lt;=2,"Flop",L1611&lt;=5,"Average",L1611&lt;=7,"Hit",L1611&lt;=9,"Superhit",L1611&gt;9,"BlockBuster")</f>
        <v>Superhit</v>
      </c>
      <c r="N1611" s="6">
        <v>452231</v>
      </c>
      <c r="O1611" s="6" t="str" cm="1">
        <f t="array" ref="O1611">_xlfn.IFS(N1611&lt;=100000,"Low",N1611&lt;=500000,"Median",N1611&lt;=1500000,"High",N1611&gt;1500000,"Very High")</f>
        <v>Median</v>
      </c>
      <c r="P1611">
        <v>60000000</v>
      </c>
      <c r="Q1611">
        <v>49421974</v>
      </c>
      <c r="R1611">
        <f t="shared" si="252"/>
        <v>-10578026</v>
      </c>
      <c r="S1611" t="str">
        <f t="shared" si="253"/>
        <v>Loss</v>
      </c>
      <c r="T1611" s="1">
        <v>40386</v>
      </c>
      <c r="U1611" t="s">
        <v>4024</v>
      </c>
      <c r="V1611" s="14">
        <v>40386</v>
      </c>
      <c r="W1611" t="str">
        <f t="shared" si="254"/>
        <v>July</v>
      </c>
      <c r="X1611" s="4" t="str">
        <f t="shared" si="255"/>
        <v>2010</v>
      </c>
      <c r="Y1611" s="6">
        <f t="shared" si="256"/>
        <v>2010</v>
      </c>
      <c r="Z1611" s="4" t="str">
        <f t="shared" si="257"/>
        <v>27</v>
      </c>
      <c r="AA1611" s="6">
        <f t="shared" si="258"/>
        <v>27</v>
      </c>
      <c r="AB1611" t="str">
        <f t="shared" si="259"/>
        <v>Tuesday</v>
      </c>
    </row>
    <row r="1612" spans="1:28" x14ac:dyDescent="0.25">
      <c r="A1612" s="3" t="s">
        <v>4025</v>
      </c>
      <c r="B1612" t="s">
        <v>4026</v>
      </c>
      <c r="C1612" s="3" t="s">
        <v>4026</v>
      </c>
      <c r="D1612" s="6">
        <v>0</v>
      </c>
      <c r="E1612" s="6">
        <v>125</v>
      </c>
      <c r="F1612" s="6">
        <f t="shared" si="250"/>
        <v>2</v>
      </c>
      <c r="G1612" s="6">
        <f t="shared" si="251"/>
        <v>5</v>
      </c>
      <c r="H1612" s="6" t="str" cm="1">
        <f t="array" ref="H1612">_xlfn.IFS(E1612&lt;=80,"Series",E1612&lt;=120,"TV Movie",E1612&gt;120,"Long Movie")</f>
        <v>Long Movie</v>
      </c>
      <c r="I1612" t="s">
        <v>145</v>
      </c>
      <c r="J1612" t="s">
        <v>8157</v>
      </c>
      <c r="K1612" t="s">
        <v>5802</v>
      </c>
      <c r="L1612" s="5">
        <v>7.4</v>
      </c>
      <c r="M1612" t="str" cm="1">
        <f t="array" ref="M1612">_xlfn.IFS(L1612&lt;=2,"Flop",L1612&lt;=5,"Average",L1612&lt;=7,"Hit",L1612&lt;=9,"Superhit",L1612&gt;9,"BlockBuster")</f>
        <v>Superhit</v>
      </c>
      <c r="N1612" s="6">
        <v>95238</v>
      </c>
      <c r="O1612" s="6" t="str" cm="1">
        <f t="array" ref="O1612">_xlfn.IFS(N1612&lt;=100000,"Low",N1612&lt;=500000,"Median",N1612&lt;=1500000,"High",N1612&gt;1500000,"Very High")</f>
        <v>Low</v>
      </c>
      <c r="P1612">
        <v>19400000</v>
      </c>
      <c r="Q1612">
        <v>26910847</v>
      </c>
      <c r="R1612">
        <f t="shared" si="252"/>
        <v>7510847</v>
      </c>
      <c r="S1612" t="str">
        <f t="shared" si="253"/>
        <v>Profit</v>
      </c>
      <c r="T1612" s="1">
        <v>39064</v>
      </c>
      <c r="U1612" t="s">
        <v>4027</v>
      </c>
      <c r="V1612" s="14">
        <v>39064</v>
      </c>
      <c r="W1612" t="str">
        <f t="shared" si="254"/>
        <v>December</v>
      </c>
      <c r="X1612" s="4" t="str">
        <f t="shared" si="255"/>
        <v>2006</v>
      </c>
      <c r="Y1612" s="6">
        <f t="shared" si="256"/>
        <v>2006</v>
      </c>
      <c r="Z1612" s="4" t="str">
        <f t="shared" si="257"/>
        <v>13</v>
      </c>
      <c r="AA1612" s="6">
        <f t="shared" si="258"/>
        <v>13</v>
      </c>
      <c r="AB1612" t="str">
        <f t="shared" si="259"/>
        <v>Wednesday</v>
      </c>
    </row>
    <row r="1613" spans="1:28" x14ac:dyDescent="0.25">
      <c r="A1613" s="3" t="s">
        <v>4028</v>
      </c>
      <c r="B1613" t="s">
        <v>4029</v>
      </c>
      <c r="C1613" s="3" t="s">
        <v>4029</v>
      </c>
      <c r="D1613" s="6">
        <v>0</v>
      </c>
      <c r="E1613" s="6">
        <v>121</v>
      </c>
      <c r="F1613" s="6">
        <f t="shared" si="250"/>
        <v>2</v>
      </c>
      <c r="G1613" s="6">
        <f t="shared" si="251"/>
        <v>1</v>
      </c>
      <c r="H1613" s="6" t="str" cm="1">
        <f t="array" ref="H1613">_xlfn.IFS(E1613&lt;=80,"Series",E1613&lt;=120,"TV Movie",E1613&gt;120,"Long Movie")</f>
        <v>Long Movie</v>
      </c>
      <c r="I1613" t="s">
        <v>5529</v>
      </c>
      <c r="J1613" t="s">
        <v>8166</v>
      </c>
      <c r="K1613" t="s">
        <v>8161</v>
      </c>
      <c r="L1613" s="5">
        <v>6.2</v>
      </c>
      <c r="M1613" t="str" cm="1">
        <f t="array" ref="M1613">_xlfn.IFS(L1613&lt;=2,"Flop",L1613&lt;=5,"Average",L1613&lt;=7,"Hit",L1613&lt;=9,"Superhit",L1613&gt;9,"BlockBuster")</f>
        <v>Hit</v>
      </c>
      <c r="N1613" s="6">
        <v>243972</v>
      </c>
      <c r="O1613" s="6" t="str" cm="1">
        <f t="array" ref="O1613">_xlfn.IFS(N1613&lt;=100000,"Low",N1613&lt;=500000,"Median",N1613&lt;=1500000,"High",N1613&gt;1500000,"Very High")</f>
        <v>Median</v>
      </c>
      <c r="P1613">
        <v>50000000</v>
      </c>
      <c r="Q1613">
        <v>183658498</v>
      </c>
      <c r="R1613">
        <f t="shared" si="252"/>
        <v>133658498</v>
      </c>
      <c r="S1613" t="str">
        <f t="shared" si="253"/>
        <v>Profit</v>
      </c>
      <c r="T1613" s="1">
        <v>39881</v>
      </c>
      <c r="U1613" t="s">
        <v>1304</v>
      </c>
      <c r="V1613" s="14">
        <v>39881</v>
      </c>
      <c r="W1613" t="str">
        <f t="shared" si="254"/>
        <v>March</v>
      </c>
      <c r="X1613" s="4" t="str">
        <f t="shared" si="255"/>
        <v>2009</v>
      </c>
      <c r="Y1613" s="6">
        <f t="shared" si="256"/>
        <v>2009</v>
      </c>
      <c r="Z1613" s="4" t="str">
        <f t="shared" si="257"/>
        <v>9</v>
      </c>
      <c r="AA1613" s="6">
        <f t="shared" si="258"/>
        <v>9</v>
      </c>
      <c r="AB1613" t="str">
        <f t="shared" si="259"/>
        <v>Monday</v>
      </c>
    </row>
    <row r="1614" spans="1:28" x14ac:dyDescent="0.25">
      <c r="A1614" s="3" t="s">
        <v>4030</v>
      </c>
      <c r="B1614" t="s">
        <v>4031</v>
      </c>
      <c r="C1614" s="3" t="s">
        <v>4031</v>
      </c>
      <c r="D1614" s="6">
        <v>0</v>
      </c>
      <c r="E1614" s="6">
        <v>132</v>
      </c>
      <c r="F1614" s="6">
        <f t="shared" si="250"/>
        <v>2</v>
      </c>
      <c r="G1614" s="6">
        <f t="shared" si="251"/>
        <v>12</v>
      </c>
      <c r="H1614" s="6" t="str" cm="1">
        <f t="array" ref="H1614">_xlfn.IFS(E1614&lt;=80,"Series",E1614&lt;=120,"TV Movie",E1614&gt;120,"Long Movie")</f>
        <v>Long Movie</v>
      </c>
      <c r="I1614" t="s">
        <v>5529</v>
      </c>
      <c r="J1614" t="s">
        <v>8158</v>
      </c>
      <c r="K1614" t="s">
        <v>132</v>
      </c>
      <c r="L1614" s="5">
        <v>7</v>
      </c>
      <c r="M1614" t="str" cm="1">
        <f t="array" ref="M1614">_xlfn.IFS(L1614&lt;=2,"Flop",L1614&lt;=5,"Average",L1614&lt;=7,"Hit",L1614&lt;=9,"Superhit",L1614&gt;9,"BlockBuster")</f>
        <v>Hit</v>
      </c>
      <c r="N1614" s="6">
        <v>375142</v>
      </c>
      <c r="O1614" s="6" t="str" cm="1">
        <f t="array" ref="O1614">_xlfn.IFS(N1614&lt;=100000,"Low",N1614&lt;=500000,"Median",N1614&lt;=1500000,"High",N1614&gt;1500000,"Very High")</f>
        <v>Median</v>
      </c>
      <c r="P1614">
        <v>100000000</v>
      </c>
      <c r="Q1614">
        <v>367799011</v>
      </c>
      <c r="R1614">
        <f t="shared" si="252"/>
        <v>267799011</v>
      </c>
      <c r="S1614" t="str">
        <f t="shared" si="253"/>
        <v>Profit</v>
      </c>
      <c r="T1614" s="1">
        <v>43549</v>
      </c>
      <c r="U1614" t="s">
        <v>4032</v>
      </c>
      <c r="V1614" s="14">
        <v>43549</v>
      </c>
      <c r="W1614" t="str">
        <f t="shared" si="254"/>
        <v>March</v>
      </c>
      <c r="X1614" s="4" t="str">
        <f t="shared" si="255"/>
        <v>2019</v>
      </c>
      <c r="Y1614" s="6">
        <f t="shared" si="256"/>
        <v>2019</v>
      </c>
      <c r="Z1614" s="4" t="str">
        <f t="shared" si="257"/>
        <v>25</v>
      </c>
      <c r="AA1614" s="6">
        <f t="shared" si="258"/>
        <v>25</v>
      </c>
      <c r="AB1614" t="str">
        <f t="shared" si="259"/>
        <v>Monday</v>
      </c>
    </row>
    <row r="1615" spans="1:28" x14ac:dyDescent="0.25">
      <c r="A1615" s="3" t="s">
        <v>4033</v>
      </c>
      <c r="B1615" t="s">
        <v>4034</v>
      </c>
      <c r="C1615" s="3" t="s">
        <v>4034</v>
      </c>
      <c r="D1615" s="6">
        <v>0</v>
      </c>
      <c r="E1615" s="6">
        <v>92</v>
      </c>
      <c r="F1615" s="6">
        <f t="shared" si="250"/>
        <v>1</v>
      </c>
      <c r="G1615" s="6">
        <f t="shared" si="251"/>
        <v>32</v>
      </c>
      <c r="H1615" s="6" t="str" cm="1">
        <f t="array" ref="H1615">_xlfn.IFS(E1615&lt;=80,"Series",E1615&lt;=120,"TV Movie",E1615&gt;120,"Long Movie")</f>
        <v>TV Movie</v>
      </c>
      <c r="I1615" t="s">
        <v>5529</v>
      </c>
      <c r="J1615" t="s">
        <v>132</v>
      </c>
      <c r="K1615" t="s">
        <v>145</v>
      </c>
      <c r="L1615" s="5">
        <v>6.4</v>
      </c>
      <c r="M1615" t="str" cm="1">
        <f t="array" ref="M1615">_xlfn.IFS(L1615&lt;=2,"Flop",L1615&lt;=5,"Average",L1615&lt;=7,"Hit",L1615&lt;=9,"Superhit",L1615&gt;9,"BlockBuster")</f>
        <v>Hit</v>
      </c>
      <c r="N1615" s="6">
        <v>503465</v>
      </c>
      <c r="O1615" s="6" t="str" cm="1">
        <f t="array" ref="O1615">_xlfn.IFS(N1615&lt;=100000,"Low",N1615&lt;=500000,"Median",N1615&lt;=1500000,"High",N1615&gt;1500000,"Very High")</f>
        <v>High</v>
      </c>
      <c r="P1615">
        <v>150000000</v>
      </c>
      <c r="Q1615">
        <v>629443428</v>
      </c>
      <c r="R1615">
        <f t="shared" si="252"/>
        <v>479443428</v>
      </c>
      <c r="S1615" t="str">
        <f t="shared" si="253"/>
        <v>Profit</v>
      </c>
      <c r="T1615" s="1">
        <v>39615</v>
      </c>
      <c r="U1615" t="s">
        <v>3135</v>
      </c>
      <c r="V1615" s="14">
        <v>39615</v>
      </c>
      <c r="W1615" t="str">
        <f t="shared" si="254"/>
        <v>June</v>
      </c>
      <c r="X1615" s="4" t="str">
        <f t="shared" si="255"/>
        <v>2008</v>
      </c>
      <c r="Y1615" s="6">
        <f t="shared" si="256"/>
        <v>2008</v>
      </c>
      <c r="Z1615" s="4" t="str">
        <f t="shared" si="257"/>
        <v>16</v>
      </c>
      <c r="AA1615" s="6">
        <f t="shared" si="258"/>
        <v>16</v>
      </c>
      <c r="AB1615" t="str">
        <f t="shared" si="259"/>
        <v>Monday</v>
      </c>
    </row>
    <row r="1616" spans="1:28" x14ac:dyDescent="0.25">
      <c r="A1616" s="3" t="s">
        <v>4035</v>
      </c>
      <c r="B1616" t="s">
        <v>4036</v>
      </c>
      <c r="C1616" s="3" t="s">
        <v>4036</v>
      </c>
      <c r="D1616" s="6">
        <v>0</v>
      </c>
      <c r="E1616" s="6">
        <v>90</v>
      </c>
      <c r="F1616" s="6">
        <f t="shared" si="250"/>
        <v>1</v>
      </c>
      <c r="G1616" s="6">
        <f t="shared" si="251"/>
        <v>30</v>
      </c>
      <c r="H1616" s="6" t="str" cm="1">
        <f t="array" ref="H1616">_xlfn.IFS(E1616&lt;=80,"Series",E1616&lt;=120,"TV Movie",E1616&gt;120,"Long Movie")</f>
        <v>TV Movie</v>
      </c>
      <c r="I1616" t="s">
        <v>5529</v>
      </c>
      <c r="J1616" t="s">
        <v>8158</v>
      </c>
      <c r="K1616" t="s">
        <v>8159</v>
      </c>
      <c r="L1616" s="5">
        <v>6.6</v>
      </c>
      <c r="M1616" t="str" cm="1">
        <f t="array" ref="M1616">_xlfn.IFS(L1616&lt;=2,"Flop",L1616&lt;=5,"Average",L1616&lt;=7,"Hit",L1616&lt;=9,"Superhit",L1616&gt;9,"BlockBuster")</f>
        <v>Hit</v>
      </c>
      <c r="N1616" s="6">
        <v>187307</v>
      </c>
      <c r="O1616" s="6" t="str" cm="1">
        <f t="array" ref="O1616">_xlfn.IFS(N1616&lt;=100000,"Low",N1616&lt;=500000,"Median",N1616&lt;=1500000,"High",N1616&gt;1500000,"Very High")</f>
        <v>Median</v>
      </c>
      <c r="P1616">
        <v>130000000</v>
      </c>
      <c r="Q1616">
        <v>554987477</v>
      </c>
      <c r="R1616">
        <f t="shared" si="252"/>
        <v>424987477</v>
      </c>
      <c r="S1616" t="str">
        <f t="shared" si="253"/>
        <v>Profit</v>
      </c>
      <c r="T1616" s="1">
        <v>40839</v>
      </c>
      <c r="U1616" t="s">
        <v>4037</v>
      </c>
      <c r="V1616" s="14">
        <v>40839</v>
      </c>
      <c r="W1616" t="str">
        <f t="shared" si="254"/>
        <v>October</v>
      </c>
      <c r="X1616" s="4" t="str">
        <f t="shared" si="255"/>
        <v>2011</v>
      </c>
      <c r="Y1616" s="6">
        <f t="shared" si="256"/>
        <v>2011</v>
      </c>
      <c r="Z1616" s="4" t="str">
        <f t="shared" si="257"/>
        <v>23</v>
      </c>
      <c r="AA1616" s="6">
        <f t="shared" si="258"/>
        <v>23</v>
      </c>
      <c r="AB1616" t="str">
        <f t="shared" si="259"/>
        <v>Sunday</v>
      </c>
    </row>
    <row r="1617" spans="1:28" x14ac:dyDescent="0.25">
      <c r="A1617" s="3" t="s">
        <v>4038</v>
      </c>
      <c r="B1617" t="s">
        <v>4039</v>
      </c>
      <c r="C1617" s="3" t="s">
        <v>4039</v>
      </c>
      <c r="D1617" s="6">
        <v>0</v>
      </c>
      <c r="E1617" s="6">
        <v>104</v>
      </c>
      <c r="F1617" s="6">
        <f t="shared" si="250"/>
        <v>1</v>
      </c>
      <c r="G1617" s="6">
        <f t="shared" si="251"/>
        <v>44</v>
      </c>
      <c r="H1617" s="6" t="str" cm="1">
        <f t="array" ref="H1617">_xlfn.IFS(E1617&lt;=80,"Series",E1617&lt;=120,"TV Movie",E1617&gt;120,"Long Movie")</f>
        <v>TV Movie</v>
      </c>
      <c r="I1617" t="s">
        <v>5529</v>
      </c>
      <c r="J1617" t="s">
        <v>8158</v>
      </c>
      <c r="K1617" t="s">
        <v>8163</v>
      </c>
      <c r="L1617" s="5">
        <v>5.0999999999999996</v>
      </c>
      <c r="M1617" t="str" cm="1">
        <f t="array" ref="M1617">_xlfn.IFS(L1617&lt;=2,"Flop",L1617&lt;=5,"Average",L1617&lt;=7,"Hit",L1617&lt;=9,"Superhit",L1617&gt;9,"BlockBuster")</f>
        <v>Hit</v>
      </c>
      <c r="N1617" s="6">
        <v>129256</v>
      </c>
      <c r="O1617" s="6" t="str" cm="1">
        <f t="array" ref="O1617">_xlfn.IFS(N1617&lt;=100000,"Low",N1617&lt;=500000,"Median",N1617&lt;=1500000,"High",N1617&gt;1500000,"Very High")</f>
        <v>Median</v>
      </c>
      <c r="P1617">
        <v>100000000</v>
      </c>
      <c r="Q1617">
        <v>250425512</v>
      </c>
      <c r="R1617">
        <f t="shared" si="252"/>
        <v>150425512</v>
      </c>
      <c r="S1617" t="str">
        <f t="shared" si="253"/>
        <v>Profit</v>
      </c>
      <c r="T1617" s="1">
        <v>39062</v>
      </c>
      <c r="U1617" t="s">
        <v>4040</v>
      </c>
      <c r="V1617" s="14">
        <v>39062</v>
      </c>
      <c r="W1617" t="str">
        <f t="shared" si="254"/>
        <v>December</v>
      </c>
      <c r="X1617" s="4" t="str">
        <f t="shared" si="255"/>
        <v>2006</v>
      </c>
      <c r="Y1617" s="6">
        <f t="shared" si="256"/>
        <v>2006</v>
      </c>
      <c r="Z1617" s="4" t="str">
        <f t="shared" si="257"/>
        <v>11</v>
      </c>
      <c r="AA1617" s="6">
        <f t="shared" si="258"/>
        <v>11</v>
      </c>
      <c r="AB1617" t="str">
        <f t="shared" si="259"/>
        <v>Monday</v>
      </c>
    </row>
    <row r="1618" spans="1:28" x14ac:dyDescent="0.25">
      <c r="A1618" s="3" t="s">
        <v>4041</v>
      </c>
      <c r="B1618" t="s">
        <v>4042</v>
      </c>
      <c r="C1618" s="3" t="s">
        <v>4042</v>
      </c>
      <c r="D1618" s="6">
        <v>0</v>
      </c>
      <c r="E1618" s="6">
        <v>101</v>
      </c>
      <c r="F1618" s="6">
        <f t="shared" si="250"/>
        <v>1</v>
      </c>
      <c r="G1618" s="6">
        <f t="shared" si="251"/>
        <v>41</v>
      </c>
      <c r="H1618" s="6" t="str" cm="1">
        <f t="array" ref="H1618">_xlfn.IFS(E1618&lt;=80,"Series",E1618&lt;=120,"TV Movie",E1618&gt;120,"Long Movie")</f>
        <v>TV Movie</v>
      </c>
      <c r="I1618" t="s">
        <v>132</v>
      </c>
      <c r="J1618" t="s">
        <v>145</v>
      </c>
      <c r="K1618" t="s">
        <v>5802</v>
      </c>
      <c r="L1618" s="5">
        <v>7.8</v>
      </c>
      <c r="M1618" t="str" cm="1">
        <f t="array" ref="M1618">_xlfn.IFS(L1618&lt;=2,"Flop",L1618&lt;=5,"Average",L1618&lt;=7,"Hit",L1618&lt;=9,"Superhit",L1618&gt;9,"BlockBuster")</f>
        <v>Superhit</v>
      </c>
      <c r="N1618" s="6">
        <v>506594</v>
      </c>
      <c r="O1618" s="6" t="str" cm="1">
        <f t="array" ref="O1618">_xlfn.IFS(N1618&lt;=100000,"Low",N1618&lt;=500000,"Median",N1618&lt;=1500000,"High",N1618&gt;1500000,"Very High")</f>
        <v>High</v>
      </c>
      <c r="P1618">
        <v>8000000</v>
      </c>
      <c r="Q1618">
        <v>101058954</v>
      </c>
      <c r="R1618">
        <f t="shared" si="252"/>
        <v>93058954</v>
      </c>
      <c r="S1618" t="str">
        <f t="shared" si="253"/>
        <v>Profit</v>
      </c>
      <c r="T1618" s="1">
        <v>38737</v>
      </c>
      <c r="U1618" t="s">
        <v>4043</v>
      </c>
      <c r="V1618" s="14">
        <v>38737</v>
      </c>
      <c r="W1618" t="str">
        <f t="shared" si="254"/>
        <v>January</v>
      </c>
      <c r="X1618" s="4" t="str">
        <f t="shared" si="255"/>
        <v>2006</v>
      </c>
      <c r="Y1618" s="6">
        <f t="shared" si="256"/>
        <v>2006</v>
      </c>
      <c r="Z1618" s="4" t="str">
        <f t="shared" si="257"/>
        <v>20</v>
      </c>
      <c r="AA1618" s="6">
        <f t="shared" si="258"/>
        <v>20</v>
      </c>
      <c r="AB1618" t="str">
        <f t="shared" si="259"/>
        <v>Friday</v>
      </c>
    </row>
    <row r="1619" spans="1:28" x14ac:dyDescent="0.25">
      <c r="A1619" s="3" t="s">
        <v>4044</v>
      </c>
      <c r="B1619" t="s">
        <v>4045</v>
      </c>
      <c r="C1619" s="3" t="s">
        <v>4045</v>
      </c>
      <c r="D1619" s="6">
        <v>0</v>
      </c>
      <c r="E1619" s="6">
        <v>169</v>
      </c>
      <c r="F1619" s="6">
        <f t="shared" si="250"/>
        <v>2</v>
      </c>
      <c r="G1619" s="6">
        <f t="shared" si="251"/>
        <v>49</v>
      </c>
      <c r="H1619" s="6" t="str" cm="1">
        <f t="array" ref="H1619">_xlfn.IFS(E1619&lt;=80,"Series",E1619&lt;=120,"TV Movie",E1619&gt;120,"Long Movie")</f>
        <v>Long Movie</v>
      </c>
      <c r="I1619" t="s">
        <v>5529</v>
      </c>
      <c r="J1619" t="s">
        <v>8158</v>
      </c>
      <c r="K1619" t="s">
        <v>8156</v>
      </c>
      <c r="L1619" s="5">
        <v>7.1</v>
      </c>
      <c r="M1619" t="str" cm="1">
        <f t="array" ref="M1619">_xlfn.IFS(L1619&lt;=2,"Flop",L1619&lt;=5,"Average",L1619&lt;=7,"Hit",L1619&lt;=9,"Superhit",L1619&gt;9,"BlockBuster")</f>
        <v>Superhit</v>
      </c>
      <c r="N1619" s="6">
        <v>679711</v>
      </c>
      <c r="O1619" s="6" t="str" cm="1">
        <f t="array" ref="O1619">_xlfn.IFS(N1619&lt;=100000,"Low",N1619&lt;=500000,"Median",N1619&lt;=1500000,"High",N1619&gt;1500000,"Very High")</f>
        <v>High</v>
      </c>
      <c r="P1619">
        <v>300000000</v>
      </c>
      <c r="Q1619">
        <v>961691209</v>
      </c>
      <c r="R1619">
        <f t="shared" si="252"/>
        <v>661691209</v>
      </c>
      <c r="S1619" t="str">
        <f t="shared" si="253"/>
        <v>Profit</v>
      </c>
      <c r="T1619" s="1">
        <v>39221</v>
      </c>
      <c r="U1619" t="s">
        <v>1818</v>
      </c>
      <c r="V1619" s="14">
        <v>39221</v>
      </c>
      <c r="W1619" t="str">
        <f t="shared" si="254"/>
        <v>May</v>
      </c>
      <c r="X1619" s="4" t="str">
        <f t="shared" si="255"/>
        <v>2007</v>
      </c>
      <c r="Y1619" s="6">
        <f t="shared" si="256"/>
        <v>2007</v>
      </c>
      <c r="Z1619" s="4" t="str">
        <f t="shared" si="257"/>
        <v>19</v>
      </c>
      <c r="AA1619" s="6">
        <f t="shared" si="258"/>
        <v>19</v>
      </c>
      <c r="AB1619" t="str">
        <f t="shared" si="259"/>
        <v>Saturday</v>
      </c>
    </row>
    <row r="1620" spans="1:28" x14ac:dyDescent="0.25">
      <c r="A1620" s="3" t="s">
        <v>4046</v>
      </c>
      <c r="B1620" t="s">
        <v>4047</v>
      </c>
      <c r="C1620" s="3" t="s">
        <v>4047</v>
      </c>
      <c r="D1620" s="6">
        <v>0</v>
      </c>
      <c r="E1620" s="6">
        <v>99</v>
      </c>
      <c r="F1620" s="6">
        <f t="shared" si="250"/>
        <v>1</v>
      </c>
      <c r="G1620" s="6">
        <f t="shared" si="251"/>
        <v>39</v>
      </c>
      <c r="H1620" s="6" t="str" cm="1">
        <f t="array" ref="H1620">_xlfn.IFS(E1620&lt;=80,"Series",E1620&lt;=120,"TV Movie",E1620&gt;120,"Long Movie")</f>
        <v>TV Movie</v>
      </c>
      <c r="I1620" t="s">
        <v>8158</v>
      </c>
      <c r="J1620" t="s">
        <v>132</v>
      </c>
      <c r="K1620" t="s">
        <v>8163</v>
      </c>
      <c r="L1620" s="5">
        <v>5.6</v>
      </c>
      <c r="M1620" t="str" cm="1">
        <f t="array" ref="M1620">_xlfn.IFS(L1620&lt;=2,"Flop",L1620&lt;=5,"Average",L1620&lt;=7,"Hit",L1620&lt;=9,"Superhit",L1620&gt;9,"BlockBuster")</f>
        <v>Hit</v>
      </c>
      <c r="N1620" s="6">
        <v>62682</v>
      </c>
      <c r="O1620" s="6" t="str" cm="1">
        <f t="array" ref="O1620">_xlfn.IFS(N1620&lt;=100000,"Low",N1620&lt;=500000,"Median",N1620&lt;=1500000,"High",N1620&gt;1500000,"Very High")</f>
        <v>Low</v>
      </c>
      <c r="P1620">
        <v>50000000</v>
      </c>
      <c r="Q1620">
        <v>87528173</v>
      </c>
      <c r="R1620">
        <f t="shared" si="252"/>
        <v>37528173</v>
      </c>
      <c r="S1620" t="str">
        <f t="shared" si="253"/>
        <v>Profit</v>
      </c>
      <c r="T1620" s="1">
        <v>38835</v>
      </c>
      <c r="U1620" t="s">
        <v>998</v>
      </c>
      <c r="V1620" s="14">
        <v>38835</v>
      </c>
      <c r="W1620" t="str">
        <f t="shared" si="254"/>
        <v>April</v>
      </c>
      <c r="X1620" s="4" t="str">
        <f t="shared" si="255"/>
        <v>2006</v>
      </c>
      <c r="Y1620" s="6">
        <f t="shared" si="256"/>
        <v>2006</v>
      </c>
      <c r="Z1620" s="4" t="str">
        <f t="shared" si="257"/>
        <v>28</v>
      </c>
      <c r="AA1620" s="6">
        <f t="shared" si="258"/>
        <v>28</v>
      </c>
      <c r="AB1620" t="str">
        <f t="shared" si="259"/>
        <v>Friday</v>
      </c>
    </row>
    <row r="1621" spans="1:28" x14ac:dyDescent="0.25">
      <c r="A1621" s="3" t="s">
        <v>4048</v>
      </c>
      <c r="B1621" t="s">
        <v>4049</v>
      </c>
      <c r="C1621" s="3" t="s">
        <v>4049</v>
      </c>
      <c r="D1621" s="6">
        <v>0</v>
      </c>
      <c r="E1621" s="6">
        <v>143</v>
      </c>
      <c r="F1621" s="6">
        <f t="shared" si="250"/>
        <v>2</v>
      </c>
      <c r="G1621" s="6">
        <f t="shared" si="251"/>
        <v>23</v>
      </c>
      <c r="H1621" s="6" t="str" cm="1">
        <f t="array" ref="H1621">_xlfn.IFS(E1621&lt;=80,"Series",E1621&lt;=120,"TV Movie",E1621&gt;120,"Long Movie")</f>
        <v>Long Movie</v>
      </c>
      <c r="I1621" t="s">
        <v>145</v>
      </c>
      <c r="J1621" t="s">
        <v>5802</v>
      </c>
      <c r="K1621" t="s">
        <v>5802</v>
      </c>
      <c r="L1621" s="5">
        <v>7.5</v>
      </c>
      <c r="M1621" t="str" cm="1">
        <f t="array" ref="M1621">_xlfn.IFS(L1621&lt;=2,"Flop",L1621&lt;=5,"Average",L1621&lt;=7,"Hit",L1621&lt;=9,"Superhit",L1621&gt;9,"BlockBuster")</f>
        <v>Superhit</v>
      </c>
      <c r="N1621" s="6">
        <v>313554</v>
      </c>
      <c r="O1621" s="6" t="str" cm="1">
        <f t="array" ref="O1621">_xlfn.IFS(N1621&lt;=100000,"Low",N1621&lt;=500000,"Median",N1621&lt;=1500000,"High",N1621&gt;1500000,"Very High")</f>
        <v>Median</v>
      </c>
      <c r="P1621">
        <v>25000000</v>
      </c>
      <c r="Q1621">
        <v>135330182</v>
      </c>
      <c r="R1621">
        <f t="shared" si="252"/>
        <v>110330182</v>
      </c>
      <c r="S1621" t="str">
        <f t="shared" si="253"/>
        <v>Profit</v>
      </c>
      <c r="T1621" s="1">
        <v>38860</v>
      </c>
      <c r="U1621" t="s">
        <v>2623</v>
      </c>
      <c r="V1621" s="14">
        <v>38860</v>
      </c>
      <c r="W1621" t="str">
        <f t="shared" si="254"/>
        <v>May</v>
      </c>
      <c r="X1621" s="4" t="str">
        <f t="shared" si="255"/>
        <v>2006</v>
      </c>
      <c r="Y1621" s="6">
        <f t="shared" si="256"/>
        <v>2006</v>
      </c>
      <c r="Z1621" s="4" t="str">
        <f t="shared" si="257"/>
        <v>23</v>
      </c>
      <c r="AA1621" s="6">
        <f t="shared" si="258"/>
        <v>23</v>
      </c>
      <c r="AB1621" t="str">
        <f t="shared" si="259"/>
        <v>Tuesday</v>
      </c>
    </row>
    <row r="1622" spans="1:28" x14ac:dyDescent="0.25">
      <c r="A1622" s="3" t="s">
        <v>4050</v>
      </c>
      <c r="B1622" t="s">
        <v>4051</v>
      </c>
      <c r="C1622" s="3" t="s">
        <v>4052</v>
      </c>
      <c r="D1622" s="6">
        <v>0</v>
      </c>
      <c r="E1622" s="6">
        <v>140</v>
      </c>
      <c r="F1622" s="6">
        <f t="shared" si="250"/>
        <v>2</v>
      </c>
      <c r="G1622" s="6">
        <f t="shared" si="251"/>
        <v>20</v>
      </c>
      <c r="H1622" s="6" t="str" cm="1">
        <f t="array" ref="H1622">_xlfn.IFS(E1622&lt;=80,"Series",E1622&lt;=120,"TV Movie",E1622&gt;120,"Long Movie")</f>
        <v>Long Movie</v>
      </c>
      <c r="I1622" t="s">
        <v>8160</v>
      </c>
      <c r="J1622" t="s">
        <v>145</v>
      </c>
      <c r="K1622" t="s">
        <v>8165</v>
      </c>
      <c r="L1622" s="5">
        <v>7.6</v>
      </c>
      <c r="M1622" t="str" cm="1">
        <f t="array" ref="M1622">_xlfn.IFS(L1622&lt;=2,"Flop",L1622&lt;=5,"Average",L1622&lt;=7,"Hit",L1622&lt;=9,"Superhit",L1622&gt;9,"BlockBuster")</f>
        <v>Superhit</v>
      </c>
      <c r="N1622" s="6">
        <v>89776</v>
      </c>
      <c r="O1622" s="6" t="str" cm="1">
        <f t="array" ref="O1622">_xlfn.IFS(N1622&lt;=100000,"Low",N1622&lt;=500000,"Median",N1622&lt;=1500000,"High",N1622&gt;1500000,"Very High")</f>
        <v>Low</v>
      </c>
      <c r="P1622">
        <v>25000000</v>
      </c>
      <c r="Q1622">
        <v>87484847</v>
      </c>
      <c r="R1622">
        <f t="shared" si="252"/>
        <v>62484847</v>
      </c>
      <c r="S1622" t="str">
        <f t="shared" si="253"/>
        <v>Profit</v>
      </c>
      <c r="T1622" s="1">
        <v>39121</v>
      </c>
      <c r="U1622" t="s">
        <v>4053</v>
      </c>
      <c r="V1622" s="14">
        <v>39121</v>
      </c>
      <c r="W1622" t="str">
        <f t="shared" si="254"/>
        <v>February</v>
      </c>
      <c r="X1622" s="4" t="str">
        <f t="shared" si="255"/>
        <v>2007</v>
      </c>
      <c r="Y1622" s="6">
        <f t="shared" si="256"/>
        <v>2007</v>
      </c>
      <c r="Z1622" s="4" t="str">
        <f t="shared" si="257"/>
        <v>8</v>
      </c>
      <c r="AA1622" s="6">
        <f t="shared" si="258"/>
        <v>8</v>
      </c>
      <c r="AB1622" t="str">
        <f t="shared" si="259"/>
        <v>Thursday</v>
      </c>
    </row>
    <row r="1623" spans="1:28" x14ac:dyDescent="0.25">
      <c r="A1623" s="3" t="s">
        <v>4054</v>
      </c>
      <c r="B1623" t="s">
        <v>4055</v>
      </c>
      <c r="C1623" s="3" t="s">
        <v>4055</v>
      </c>
      <c r="D1623" s="6">
        <v>0</v>
      </c>
      <c r="E1623" s="6">
        <v>102</v>
      </c>
      <c r="F1623" s="6">
        <f t="shared" si="250"/>
        <v>1</v>
      </c>
      <c r="G1623" s="6">
        <f t="shared" si="251"/>
        <v>42</v>
      </c>
      <c r="H1623" s="6" t="str" cm="1">
        <f t="array" ref="H1623">_xlfn.IFS(E1623&lt;=80,"Series",E1623&lt;=120,"TV Movie",E1623&gt;120,"Long Movie")</f>
        <v>TV Movie</v>
      </c>
      <c r="I1623" t="s">
        <v>5529</v>
      </c>
      <c r="J1623" t="s">
        <v>145</v>
      </c>
      <c r="K1623" t="s">
        <v>3857</v>
      </c>
      <c r="L1623" s="5">
        <v>6.6</v>
      </c>
      <c r="M1623" t="str" cm="1">
        <f t="array" ref="M1623">_xlfn.IFS(L1623&lt;=2,"Flop",L1623&lt;=5,"Average",L1623&lt;=7,"Hit",L1623&lt;=9,"Superhit",L1623&gt;9,"BlockBuster")</f>
        <v>Hit</v>
      </c>
      <c r="N1623" s="6">
        <v>133698</v>
      </c>
      <c r="O1623" s="6" t="str" cm="1">
        <f t="array" ref="O1623">_xlfn.IFS(N1623&lt;=100000,"Low",N1623&lt;=500000,"Median",N1623&lt;=1500000,"High",N1623&gt;1500000,"Very High")</f>
        <v>Median</v>
      </c>
      <c r="P1623">
        <v>52000000</v>
      </c>
      <c r="Q1623">
        <v>65664721</v>
      </c>
      <c r="R1623">
        <f t="shared" si="252"/>
        <v>13664721</v>
      </c>
      <c r="S1623" t="str">
        <f t="shared" si="253"/>
        <v>Profit</v>
      </c>
      <c r="T1623" s="1">
        <v>38775</v>
      </c>
      <c r="U1623" t="s">
        <v>175</v>
      </c>
      <c r="V1623" s="14">
        <v>38775</v>
      </c>
      <c r="W1623" t="str">
        <f t="shared" si="254"/>
        <v>February</v>
      </c>
      <c r="X1623" s="4" t="str">
        <f t="shared" si="255"/>
        <v>2006</v>
      </c>
      <c r="Y1623" s="6">
        <f t="shared" si="256"/>
        <v>2006</v>
      </c>
      <c r="Z1623" s="4" t="str">
        <f t="shared" si="257"/>
        <v>27</v>
      </c>
      <c r="AA1623" s="6">
        <f t="shared" si="258"/>
        <v>27</v>
      </c>
      <c r="AB1623" t="str">
        <f t="shared" si="259"/>
        <v>Monday</v>
      </c>
    </row>
    <row r="1624" spans="1:28" x14ac:dyDescent="0.25">
      <c r="A1624" s="3" t="s">
        <v>4056</v>
      </c>
      <c r="B1624" t="s">
        <v>4057</v>
      </c>
      <c r="C1624" s="3" t="s">
        <v>4057</v>
      </c>
      <c r="D1624" s="6">
        <v>0</v>
      </c>
      <c r="E1624" s="6">
        <v>143</v>
      </c>
      <c r="F1624" s="6">
        <f t="shared" si="250"/>
        <v>2</v>
      </c>
      <c r="G1624" s="6">
        <f t="shared" si="251"/>
        <v>23</v>
      </c>
      <c r="H1624" s="6" t="str" cm="1">
        <f t="array" ref="H1624">_xlfn.IFS(E1624&lt;=80,"Series",E1624&lt;=120,"TV Movie",E1624&gt;120,"Long Movie")</f>
        <v>Long Movie</v>
      </c>
      <c r="I1624" t="s">
        <v>8158</v>
      </c>
      <c r="J1624" t="s">
        <v>145</v>
      </c>
      <c r="K1624" t="s">
        <v>3857</v>
      </c>
      <c r="L1624" s="5">
        <v>8</v>
      </c>
      <c r="M1624" t="str" cm="1">
        <f t="array" ref="M1624">_xlfn.IFS(L1624&lt;=2,"Flop",L1624&lt;=5,"Average",L1624&lt;=7,"Hit",L1624&lt;=9,"Superhit",L1624&gt;9,"BlockBuster")</f>
        <v>Superhit</v>
      </c>
      <c r="N1624" s="6">
        <v>574931</v>
      </c>
      <c r="O1624" s="6" t="str" cm="1">
        <f t="array" ref="O1624">_xlfn.IFS(N1624&lt;=100000,"Low",N1624&lt;=500000,"Median",N1624&lt;=1500000,"High",N1624&gt;1500000,"Very High")</f>
        <v>High</v>
      </c>
      <c r="P1624">
        <v>100000000</v>
      </c>
      <c r="Q1624">
        <v>171720398</v>
      </c>
      <c r="R1624">
        <f t="shared" si="252"/>
        <v>71720398</v>
      </c>
      <c r="S1624" t="str">
        <f t="shared" si="253"/>
        <v>Profit</v>
      </c>
      <c r="T1624" s="1">
        <v>39057</v>
      </c>
      <c r="U1624" t="s">
        <v>869</v>
      </c>
      <c r="V1624" s="14">
        <v>39057</v>
      </c>
      <c r="W1624" t="str">
        <f t="shared" si="254"/>
        <v>December</v>
      </c>
      <c r="X1624" s="4" t="str">
        <f t="shared" si="255"/>
        <v>2006</v>
      </c>
      <c r="Y1624" s="6">
        <f t="shared" si="256"/>
        <v>2006</v>
      </c>
      <c r="Z1624" s="4" t="str">
        <f t="shared" si="257"/>
        <v>6</v>
      </c>
      <c r="AA1624" s="6">
        <f t="shared" si="258"/>
        <v>6</v>
      </c>
      <c r="AB1624" t="str">
        <f t="shared" si="259"/>
        <v>Wednesday</v>
      </c>
    </row>
    <row r="1625" spans="1:28" x14ac:dyDescent="0.25">
      <c r="A1625" s="3" t="s">
        <v>4058</v>
      </c>
      <c r="B1625" t="s">
        <v>4059</v>
      </c>
      <c r="C1625" s="3" t="s">
        <v>4059</v>
      </c>
      <c r="D1625" s="6">
        <v>0</v>
      </c>
      <c r="E1625" s="6">
        <v>94</v>
      </c>
      <c r="F1625" s="6">
        <f t="shared" si="250"/>
        <v>1</v>
      </c>
      <c r="G1625" s="6">
        <f t="shared" si="251"/>
        <v>34</v>
      </c>
      <c r="H1625" s="6" t="str" cm="1">
        <f t="array" ref="H1625">_xlfn.IFS(E1625&lt;=80,"Series",E1625&lt;=120,"TV Movie",E1625&gt;120,"Long Movie")</f>
        <v>TV Movie</v>
      </c>
      <c r="I1625" t="s">
        <v>83</v>
      </c>
      <c r="J1625" t="s">
        <v>5802</v>
      </c>
      <c r="K1625" t="s">
        <v>5802</v>
      </c>
      <c r="L1625" s="5">
        <v>5.9</v>
      </c>
      <c r="M1625" t="str" cm="1">
        <f t="array" ref="M1625">_xlfn.IFS(L1625&lt;=2,"Flop",L1625&lt;=5,"Average",L1625&lt;=7,"Hit",L1625&lt;=9,"Superhit",L1625&gt;9,"BlockBuster")</f>
        <v>Hit</v>
      </c>
      <c r="N1625" s="6">
        <v>187921</v>
      </c>
      <c r="O1625" s="6" t="str" cm="1">
        <f t="array" ref="O1625">_xlfn.IFS(N1625&lt;=100000,"Low",N1625&lt;=500000,"Median",N1625&lt;=1500000,"High",N1625&gt;1500000,"Very High")</f>
        <v>Median</v>
      </c>
      <c r="P1625">
        <v>4800000</v>
      </c>
      <c r="Q1625">
        <v>81979826</v>
      </c>
      <c r="R1625">
        <f t="shared" si="252"/>
        <v>77179826</v>
      </c>
      <c r="S1625" t="str">
        <f t="shared" si="253"/>
        <v>Profit</v>
      </c>
      <c r="T1625" s="1">
        <v>38612</v>
      </c>
      <c r="U1625" t="s">
        <v>2972</v>
      </c>
      <c r="V1625" s="14">
        <v>38612</v>
      </c>
      <c r="W1625" t="str">
        <f t="shared" si="254"/>
        <v>September</v>
      </c>
      <c r="X1625" s="4" t="str">
        <f t="shared" si="255"/>
        <v>2005</v>
      </c>
      <c r="Y1625" s="6">
        <f t="shared" si="256"/>
        <v>2005</v>
      </c>
      <c r="Z1625" s="4" t="str">
        <f t="shared" si="257"/>
        <v>17</v>
      </c>
      <c r="AA1625" s="6">
        <f t="shared" si="258"/>
        <v>17</v>
      </c>
      <c r="AB1625" t="str">
        <f t="shared" si="259"/>
        <v>Saturday</v>
      </c>
    </row>
    <row r="1626" spans="1:28" x14ac:dyDescent="0.25">
      <c r="A1626" s="3" t="s">
        <v>4060</v>
      </c>
      <c r="B1626" t="s">
        <v>4061</v>
      </c>
      <c r="C1626" s="3" t="s">
        <v>4061</v>
      </c>
      <c r="D1626" s="6">
        <v>0</v>
      </c>
      <c r="E1626" s="6">
        <v>103</v>
      </c>
      <c r="F1626" s="6">
        <f t="shared" si="250"/>
        <v>1</v>
      </c>
      <c r="G1626" s="6">
        <f t="shared" si="251"/>
        <v>43</v>
      </c>
      <c r="H1626" s="6" t="str" cm="1">
        <f t="array" ref="H1626">_xlfn.IFS(E1626&lt;=80,"Series",E1626&lt;=120,"TV Movie",E1626&gt;120,"Long Movie")</f>
        <v>TV Movie</v>
      </c>
      <c r="I1626" t="s">
        <v>5529</v>
      </c>
      <c r="J1626" t="s">
        <v>8162</v>
      </c>
      <c r="K1626" t="s">
        <v>145</v>
      </c>
      <c r="L1626" s="5">
        <v>5.9</v>
      </c>
      <c r="M1626" t="str" cm="1">
        <f t="array" ref="M1626">_xlfn.IFS(L1626&lt;=2,"Flop",L1626&lt;=5,"Average",L1626&lt;=7,"Hit",L1626&lt;=9,"Superhit",L1626&gt;9,"BlockBuster")</f>
        <v>Hit</v>
      </c>
      <c r="N1626" s="6">
        <v>66290</v>
      </c>
      <c r="O1626" s="6" t="str" cm="1">
        <f t="array" ref="O1626">_xlfn.IFS(N1626&lt;=100000,"Low",N1626&lt;=500000,"Median",N1626&lt;=1500000,"High",N1626&gt;1500000,"Very High")</f>
        <v>Low</v>
      </c>
      <c r="P1626">
        <v>35000000</v>
      </c>
      <c r="Q1626">
        <v>10161493</v>
      </c>
      <c r="R1626">
        <f t="shared" si="252"/>
        <v>-24838507</v>
      </c>
      <c r="S1626" t="str">
        <f t="shared" si="253"/>
        <v>Loss</v>
      </c>
      <c r="T1626" s="1">
        <v>39786</v>
      </c>
      <c r="U1626" t="s">
        <v>4062</v>
      </c>
      <c r="V1626" s="14">
        <v>39786</v>
      </c>
      <c r="W1626" t="str">
        <f t="shared" si="254"/>
        <v>December</v>
      </c>
      <c r="X1626" s="4" t="str">
        <f t="shared" si="255"/>
        <v>2008</v>
      </c>
      <c r="Y1626" s="6">
        <f t="shared" si="256"/>
        <v>2008</v>
      </c>
      <c r="Z1626" s="4" t="str">
        <f t="shared" si="257"/>
        <v>4</v>
      </c>
      <c r="AA1626" s="6">
        <f t="shared" si="258"/>
        <v>4</v>
      </c>
      <c r="AB1626" t="str">
        <f t="shared" si="259"/>
        <v>Thursday</v>
      </c>
    </row>
    <row r="1627" spans="1:28" x14ac:dyDescent="0.25">
      <c r="A1627" s="3" t="s">
        <v>4063</v>
      </c>
      <c r="B1627" t="s">
        <v>113</v>
      </c>
      <c r="C1627" s="3" t="s">
        <v>113</v>
      </c>
      <c r="D1627" s="6">
        <v>0</v>
      </c>
      <c r="E1627" s="6">
        <v>102</v>
      </c>
      <c r="F1627" s="6">
        <f t="shared" si="250"/>
        <v>1</v>
      </c>
      <c r="G1627" s="6">
        <f t="shared" si="251"/>
        <v>42</v>
      </c>
      <c r="H1627" s="6" t="str" cm="1">
        <f t="array" ref="H1627">_xlfn.IFS(E1627&lt;=80,"Series",E1627&lt;=120,"TV Movie",E1627&gt;120,"Long Movie")</f>
        <v>TV Movie</v>
      </c>
      <c r="I1627" t="s">
        <v>83</v>
      </c>
      <c r="J1627" t="s">
        <v>8166</v>
      </c>
      <c r="K1627" t="s">
        <v>3857</v>
      </c>
      <c r="L1627" s="5">
        <v>3.8</v>
      </c>
      <c r="M1627" t="str" cm="1">
        <f t="array" ref="M1627">_xlfn.IFS(L1627&lt;=2,"Flop",L1627&lt;=5,"Average",L1627&lt;=7,"Hit",L1627&lt;=9,"Superhit",L1627&gt;9,"BlockBuster")</f>
        <v>Average</v>
      </c>
      <c r="N1627" s="6">
        <v>70515</v>
      </c>
      <c r="O1627" s="6" t="str" cm="1">
        <f t="array" ref="O1627">_xlfn.IFS(N1627&lt;=100000,"Low",N1627&lt;=500000,"Median",N1627&lt;=1500000,"High",N1627&gt;1500000,"Very High")</f>
        <v>Low</v>
      </c>
      <c r="P1627">
        <v>40000000</v>
      </c>
      <c r="Q1627">
        <v>38805380</v>
      </c>
      <c r="R1627">
        <f t="shared" si="252"/>
        <v>-1194620</v>
      </c>
      <c r="S1627" t="str">
        <f t="shared" si="253"/>
        <v>Loss</v>
      </c>
      <c r="T1627" s="1">
        <v>38960</v>
      </c>
      <c r="U1627" t="s">
        <v>4064</v>
      </c>
      <c r="V1627" s="14">
        <v>38960</v>
      </c>
      <c r="W1627" t="str">
        <f t="shared" si="254"/>
        <v>August</v>
      </c>
      <c r="X1627" s="4" t="str">
        <f t="shared" si="255"/>
        <v>2006</v>
      </c>
      <c r="Y1627" s="6">
        <f t="shared" si="256"/>
        <v>2006</v>
      </c>
      <c r="Z1627" s="4" t="str">
        <f t="shared" si="257"/>
        <v>31</v>
      </c>
      <c r="AA1627" s="6">
        <f t="shared" si="258"/>
        <v>31</v>
      </c>
      <c r="AB1627" t="str">
        <f t="shared" si="259"/>
        <v>Thursday</v>
      </c>
    </row>
    <row r="1628" spans="1:28" x14ac:dyDescent="0.25">
      <c r="A1628" s="3" t="s">
        <v>4065</v>
      </c>
      <c r="B1628">
        <v>1408</v>
      </c>
      <c r="C1628" s="3">
        <v>1408</v>
      </c>
      <c r="D1628" s="6">
        <v>0</v>
      </c>
      <c r="E1628" s="6">
        <v>104</v>
      </c>
      <c r="F1628" s="6">
        <f t="shared" si="250"/>
        <v>1</v>
      </c>
      <c r="G1628" s="6">
        <f t="shared" si="251"/>
        <v>44</v>
      </c>
      <c r="H1628" s="6" t="str" cm="1">
        <f t="array" ref="H1628">_xlfn.IFS(E1628&lt;=80,"Series",E1628&lt;=120,"TV Movie",E1628&gt;120,"Long Movie")</f>
        <v>TV Movie</v>
      </c>
      <c r="I1628" t="s">
        <v>8156</v>
      </c>
      <c r="J1628" t="s">
        <v>83</v>
      </c>
      <c r="K1628" t="s">
        <v>8166</v>
      </c>
      <c r="L1628" s="5">
        <v>6.8</v>
      </c>
      <c r="M1628" t="str" cm="1">
        <f t="array" ref="M1628">_xlfn.IFS(L1628&lt;=2,"Flop",L1628&lt;=5,"Average",L1628&lt;=7,"Hit",L1628&lt;=9,"Superhit",L1628&gt;9,"BlockBuster")</f>
        <v>Hit</v>
      </c>
      <c r="N1628" s="6">
        <v>288018</v>
      </c>
      <c r="O1628" s="6" t="str" cm="1">
        <f t="array" ref="O1628">_xlfn.IFS(N1628&lt;=100000,"Low",N1628&lt;=500000,"Median",N1628&lt;=1500000,"High",N1628&gt;1500000,"Very High")</f>
        <v>Median</v>
      </c>
      <c r="P1628">
        <v>25000000</v>
      </c>
      <c r="Q1628">
        <v>132963417</v>
      </c>
      <c r="R1628">
        <f t="shared" si="252"/>
        <v>107963417</v>
      </c>
      <c r="S1628" t="str">
        <f t="shared" si="253"/>
        <v>Profit</v>
      </c>
      <c r="T1628" s="1">
        <v>39245</v>
      </c>
      <c r="U1628" t="s">
        <v>3670</v>
      </c>
      <c r="V1628" s="14">
        <v>39245</v>
      </c>
      <c r="W1628" t="str">
        <f t="shared" si="254"/>
        <v>June</v>
      </c>
      <c r="X1628" s="4" t="str">
        <f t="shared" si="255"/>
        <v>2007</v>
      </c>
      <c r="Y1628" s="6">
        <f t="shared" si="256"/>
        <v>2007</v>
      </c>
      <c r="Z1628" s="4" t="str">
        <f t="shared" si="257"/>
        <v>12</v>
      </c>
      <c r="AA1628" s="6">
        <f t="shared" si="258"/>
        <v>12</v>
      </c>
      <c r="AB1628" t="str">
        <f t="shared" si="259"/>
        <v>Tuesday</v>
      </c>
    </row>
    <row r="1629" spans="1:28" x14ac:dyDescent="0.25">
      <c r="A1629" s="3" t="s">
        <v>4066</v>
      </c>
      <c r="B1629" t="s">
        <v>4067</v>
      </c>
      <c r="C1629" s="3" t="s">
        <v>4067</v>
      </c>
      <c r="D1629" s="6">
        <v>0</v>
      </c>
      <c r="E1629" s="6">
        <v>86</v>
      </c>
      <c r="F1629" s="6">
        <f t="shared" si="250"/>
        <v>1</v>
      </c>
      <c r="G1629" s="6">
        <f t="shared" si="251"/>
        <v>26</v>
      </c>
      <c r="H1629" s="6" t="str" cm="1">
        <f t="array" ref="H1629">_xlfn.IFS(E1629&lt;=80,"Series",E1629&lt;=120,"TV Movie",E1629&gt;120,"Long Movie")</f>
        <v>TV Movie</v>
      </c>
      <c r="I1629" t="s">
        <v>8158</v>
      </c>
      <c r="J1629" t="s">
        <v>8159</v>
      </c>
      <c r="K1629" t="s">
        <v>132</v>
      </c>
      <c r="L1629" s="5">
        <v>6.8</v>
      </c>
      <c r="M1629" t="str" cm="1">
        <f t="array" ref="M1629">_xlfn.IFS(L1629&lt;=2,"Flop",L1629&lt;=5,"Average",L1629&lt;=7,"Hit",L1629&lt;=9,"Superhit",L1629&gt;9,"BlockBuster")</f>
        <v>Hit</v>
      </c>
      <c r="N1629" s="6">
        <v>147958</v>
      </c>
      <c r="O1629" s="6" t="str" cm="1">
        <f t="array" ref="O1629">_xlfn.IFS(N1629&lt;=100000,"Low",N1629&lt;=500000,"Median",N1629&lt;=1500000,"High",N1629&gt;1500000,"Very High")</f>
        <v>Median</v>
      </c>
      <c r="P1629">
        <v>85000000</v>
      </c>
      <c r="Q1629">
        <v>298572799</v>
      </c>
      <c r="R1629">
        <f t="shared" si="252"/>
        <v>213572799</v>
      </c>
      <c r="S1629" t="str">
        <f t="shared" si="253"/>
        <v>Profit</v>
      </c>
      <c r="T1629" s="1">
        <v>39510</v>
      </c>
      <c r="U1629" t="s">
        <v>4068</v>
      </c>
      <c r="V1629" s="14">
        <v>39510</v>
      </c>
      <c r="W1629" t="str">
        <f t="shared" si="254"/>
        <v>March</v>
      </c>
      <c r="X1629" s="4" t="str">
        <f t="shared" si="255"/>
        <v>2008</v>
      </c>
      <c r="Y1629" s="6">
        <f t="shared" si="256"/>
        <v>2008</v>
      </c>
      <c r="Z1629" s="4" t="str">
        <f t="shared" si="257"/>
        <v>3</v>
      </c>
      <c r="AA1629" s="6">
        <f t="shared" si="258"/>
        <v>3</v>
      </c>
      <c r="AB1629" t="str">
        <f t="shared" si="259"/>
        <v>Monday</v>
      </c>
    </row>
    <row r="1630" spans="1:28" x14ac:dyDescent="0.25">
      <c r="A1630" s="3" t="s">
        <v>4069</v>
      </c>
      <c r="B1630" t="s">
        <v>4070</v>
      </c>
      <c r="C1630" s="3" t="s">
        <v>4070</v>
      </c>
      <c r="D1630" s="6">
        <v>0</v>
      </c>
      <c r="E1630" s="6">
        <v>141</v>
      </c>
      <c r="F1630" s="6">
        <f t="shared" si="250"/>
        <v>2</v>
      </c>
      <c r="G1630" s="6">
        <f t="shared" si="251"/>
        <v>21</v>
      </c>
      <c r="H1630" s="6" t="str" cm="1">
        <f t="array" ref="H1630">_xlfn.IFS(E1630&lt;=80,"Series",E1630&lt;=120,"TV Movie",E1630&gt;120,"Long Movie")</f>
        <v>Long Movie</v>
      </c>
      <c r="I1630" t="s">
        <v>5529</v>
      </c>
      <c r="J1630" t="s">
        <v>8158</v>
      </c>
      <c r="K1630" t="s">
        <v>8156</v>
      </c>
      <c r="L1630" s="5">
        <v>7.4</v>
      </c>
      <c r="M1630" t="str" cm="1">
        <f t="array" ref="M1630">_xlfn.IFS(L1630&lt;=2,"Flop",L1630&lt;=5,"Average",L1630&lt;=7,"Hit",L1630&lt;=9,"Superhit",L1630&gt;9,"BlockBuster")</f>
        <v>Superhit</v>
      </c>
      <c r="N1630" s="6">
        <v>687323</v>
      </c>
      <c r="O1630" s="6" t="str" cm="1">
        <f t="array" ref="O1630">_xlfn.IFS(N1630&lt;=100000,"Low",N1630&lt;=500000,"Median",N1630&lt;=1500000,"High",N1630&gt;1500000,"Very High")</f>
        <v>High</v>
      </c>
      <c r="P1630">
        <v>149000000</v>
      </c>
      <c r="Q1630">
        <v>823970682</v>
      </c>
      <c r="R1630">
        <f t="shared" si="252"/>
        <v>674970682</v>
      </c>
      <c r="S1630" t="str">
        <f t="shared" si="253"/>
        <v>Profit</v>
      </c>
      <c r="T1630" s="1">
        <v>42870</v>
      </c>
      <c r="U1630" t="s">
        <v>3225</v>
      </c>
      <c r="V1630" s="14">
        <v>42870</v>
      </c>
      <c r="W1630" t="str">
        <f t="shared" si="254"/>
        <v>May</v>
      </c>
      <c r="X1630" s="4" t="str">
        <f t="shared" si="255"/>
        <v>2017</v>
      </c>
      <c r="Y1630" s="6">
        <f t="shared" si="256"/>
        <v>2017</v>
      </c>
      <c r="Z1630" s="4" t="str">
        <f t="shared" si="257"/>
        <v>15</v>
      </c>
      <c r="AA1630" s="6">
        <f t="shared" si="258"/>
        <v>15</v>
      </c>
      <c r="AB1630" t="str">
        <f t="shared" si="259"/>
        <v>Monday</v>
      </c>
    </row>
    <row r="1631" spans="1:28" x14ac:dyDescent="0.25">
      <c r="A1631" s="3" t="s">
        <v>4071</v>
      </c>
      <c r="B1631" t="s">
        <v>4072</v>
      </c>
      <c r="C1631" s="3" t="s">
        <v>4072</v>
      </c>
      <c r="D1631" s="6">
        <v>0</v>
      </c>
      <c r="E1631" s="6">
        <v>106</v>
      </c>
      <c r="F1631" s="6">
        <f t="shared" si="250"/>
        <v>1</v>
      </c>
      <c r="G1631" s="6">
        <f t="shared" si="251"/>
        <v>46</v>
      </c>
      <c r="H1631" s="6" t="str" cm="1">
        <f t="array" ref="H1631">_xlfn.IFS(E1631&lt;=80,"Series",E1631&lt;=120,"TV Movie",E1631&gt;120,"Long Movie")</f>
        <v>TV Movie</v>
      </c>
      <c r="I1631" t="s">
        <v>132</v>
      </c>
      <c r="J1631" t="s">
        <v>145</v>
      </c>
      <c r="K1631" t="s">
        <v>8157</v>
      </c>
      <c r="L1631" s="5">
        <v>5.8</v>
      </c>
      <c r="M1631" t="str" cm="1">
        <f t="array" ref="M1631">_xlfn.IFS(L1631&lt;=2,"Flop",L1631&lt;=5,"Average",L1631&lt;=7,"Hit",L1631&lt;=9,"Superhit",L1631&gt;9,"BlockBuster")</f>
        <v>Hit</v>
      </c>
      <c r="N1631" s="6">
        <v>137248</v>
      </c>
      <c r="O1631" s="6" t="str" cm="1">
        <f t="array" ref="O1631">_xlfn.IFS(N1631&lt;=100000,"Low",N1631&lt;=500000,"Median",N1631&lt;=1500000,"High",N1631&gt;1500000,"Very High")</f>
        <v>Median</v>
      </c>
      <c r="P1631">
        <v>52000000</v>
      </c>
      <c r="Q1631">
        <v>205668210</v>
      </c>
      <c r="R1631">
        <f t="shared" si="252"/>
        <v>153668210</v>
      </c>
      <c r="S1631" t="str">
        <f t="shared" si="253"/>
        <v>Profit</v>
      </c>
      <c r="T1631" s="1">
        <v>38859</v>
      </c>
      <c r="U1631" t="s">
        <v>2446</v>
      </c>
      <c r="V1631" s="14">
        <v>38859</v>
      </c>
      <c r="W1631" t="str">
        <f t="shared" si="254"/>
        <v>May</v>
      </c>
      <c r="X1631" s="4" t="str">
        <f t="shared" si="255"/>
        <v>2006</v>
      </c>
      <c r="Y1631" s="6">
        <f t="shared" si="256"/>
        <v>2006</v>
      </c>
      <c r="Z1631" s="4" t="str">
        <f t="shared" si="257"/>
        <v>22</v>
      </c>
      <c r="AA1631" s="6">
        <f t="shared" si="258"/>
        <v>22</v>
      </c>
      <c r="AB1631" t="str">
        <f t="shared" si="259"/>
        <v>Monday</v>
      </c>
    </row>
    <row r="1632" spans="1:28" x14ac:dyDescent="0.25">
      <c r="A1632" s="3" t="s">
        <v>4073</v>
      </c>
      <c r="B1632" t="s">
        <v>4074</v>
      </c>
      <c r="C1632" s="3" t="s">
        <v>4074</v>
      </c>
      <c r="D1632" s="6">
        <v>0</v>
      </c>
      <c r="E1632" s="6">
        <v>94</v>
      </c>
      <c r="F1632" s="6">
        <f t="shared" si="250"/>
        <v>1</v>
      </c>
      <c r="G1632" s="6">
        <f t="shared" si="251"/>
        <v>34</v>
      </c>
      <c r="H1632" s="6" t="str" cm="1">
        <f t="array" ref="H1632">_xlfn.IFS(E1632&lt;=80,"Series",E1632&lt;=120,"TV Movie",E1632&gt;120,"Long Movie")</f>
        <v>TV Movie</v>
      </c>
      <c r="I1632" t="s">
        <v>8158</v>
      </c>
      <c r="J1632" t="s">
        <v>132</v>
      </c>
      <c r="K1632" t="s">
        <v>8163</v>
      </c>
      <c r="L1632" s="5">
        <v>5.5</v>
      </c>
      <c r="M1632" t="str" cm="1">
        <f t="array" ref="M1632">_xlfn.IFS(L1632&lt;=2,"Flop",L1632&lt;=5,"Average",L1632&lt;=7,"Hit",L1632&lt;=9,"Superhit",L1632&gt;9,"BlockBuster")</f>
        <v>Hit</v>
      </c>
      <c r="N1632" s="6">
        <v>61811</v>
      </c>
      <c r="O1632" s="6" t="str" cm="1">
        <f t="array" ref="O1632">_xlfn.IFS(N1632&lt;=100000,"Low",N1632&lt;=500000,"Median",N1632&lt;=1500000,"High",N1632&gt;1500000,"Very High")</f>
        <v>Low</v>
      </c>
      <c r="P1632">
        <v>60000000</v>
      </c>
      <c r="Q1632">
        <v>130154568</v>
      </c>
      <c r="R1632">
        <f t="shared" si="252"/>
        <v>70154568</v>
      </c>
      <c r="S1632" t="str">
        <f t="shared" si="253"/>
        <v>Profit</v>
      </c>
      <c r="T1632" s="1">
        <v>38707</v>
      </c>
      <c r="U1632" t="s">
        <v>2468</v>
      </c>
      <c r="V1632" s="14">
        <v>38707</v>
      </c>
      <c r="W1632" t="str">
        <f t="shared" si="254"/>
        <v>December</v>
      </c>
      <c r="X1632" s="4" t="str">
        <f t="shared" si="255"/>
        <v>2005</v>
      </c>
      <c r="Y1632" s="6">
        <f t="shared" si="256"/>
        <v>2005</v>
      </c>
      <c r="Z1632" s="4" t="str">
        <f t="shared" si="257"/>
        <v>21</v>
      </c>
      <c r="AA1632" s="6">
        <f t="shared" si="258"/>
        <v>21</v>
      </c>
      <c r="AB1632" t="str">
        <f t="shared" si="259"/>
        <v>Wednesday</v>
      </c>
    </row>
    <row r="1633" spans="1:28" x14ac:dyDescent="0.25">
      <c r="A1633" s="3" t="s">
        <v>4075</v>
      </c>
      <c r="B1633" t="s">
        <v>4076</v>
      </c>
      <c r="C1633" s="3" t="s">
        <v>4076</v>
      </c>
      <c r="D1633" s="6">
        <v>0</v>
      </c>
      <c r="E1633" s="6">
        <v>105</v>
      </c>
      <c r="F1633" s="6">
        <f t="shared" si="250"/>
        <v>1</v>
      </c>
      <c r="G1633" s="6">
        <f t="shared" si="251"/>
        <v>45</v>
      </c>
      <c r="H1633" s="6" t="str" cm="1">
        <f t="array" ref="H1633">_xlfn.IFS(E1633&lt;=80,"Series",E1633&lt;=120,"TV Movie",E1633&gt;120,"Long Movie")</f>
        <v>TV Movie</v>
      </c>
      <c r="I1633" t="s">
        <v>5529</v>
      </c>
      <c r="J1633" t="s">
        <v>8161</v>
      </c>
      <c r="K1633" t="s">
        <v>3857</v>
      </c>
      <c r="L1633" s="5">
        <v>6.4</v>
      </c>
      <c r="M1633" t="str" cm="1">
        <f t="array" ref="M1633">_xlfn.IFS(L1633&lt;=2,"Flop",L1633&lt;=5,"Average",L1633&lt;=7,"Hit",L1633&lt;=9,"Superhit",L1633&gt;9,"BlockBuster")</f>
        <v>Hit</v>
      </c>
      <c r="N1633" s="6">
        <v>216343</v>
      </c>
      <c r="O1633" s="6" t="str" cm="1">
        <f t="array" ref="O1633">_xlfn.IFS(N1633&lt;=100000,"Low",N1633&lt;=500000,"Median",N1633&lt;=1500000,"High",N1633&gt;1500000,"Very High")</f>
        <v>Median</v>
      </c>
      <c r="P1633">
        <v>45000000</v>
      </c>
      <c r="Q1633">
        <v>76014335</v>
      </c>
      <c r="R1633">
        <f t="shared" si="252"/>
        <v>31014335</v>
      </c>
      <c r="S1633" t="str">
        <f t="shared" si="253"/>
        <v>Profit</v>
      </c>
      <c r="T1633" s="1">
        <v>39681</v>
      </c>
      <c r="U1633" t="s">
        <v>1500</v>
      </c>
      <c r="V1633" s="14">
        <v>39681</v>
      </c>
      <c r="W1633" t="str">
        <f t="shared" si="254"/>
        <v>August</v>
      </c>
      <c r="X1633" s="4" t="str">
        <f t="shared" si="255"/>
        <v>2008</v>
      </c>
      <c r="Y1633" s="6">
        <f t="shared" si="256"/>
        <v>2008</v>
      </c>
      <c r="Z1633" s="4" t="str">
        <f t="shared" si="257"/>
        <v>21</v>
      </c>
      <c r="AA1633" s="6">
        <f t="shared" si="258"/>
        <v>21</v>
      </c>
      <c r="AB1633" t="str">
        <f t="shared" si="259"/>
        <v>Thursday</v>
      </c>
    </row>
    <row r="1634" spans="1:28" x14ac:dyDescent="0.25">
      <c r="A1634" s="3" t="s">
        <v>4077</v>
      </c>
      <c r="B1634" t="s">
        <v>4078</v>
      </c>
      <c r="C1634" s="3" t="s">
        <v>4078</v>
      </c>
      <c r="D1634" s="6">
        <v>0</v>
      </c>
      <c r="E1634" s="6">
        <v>114</v>
      </c>
      <c r="F1634" s="6">
        <f t="shared" si="250"/>
        <v>1</v>
      </c>
      <c r="G1634" s="6">
        <f t="shared" si="251"/>
        <v>54</v>
      </c>
      <c r="H1634" s="6" t="str" cm="1">
        <f t="array" ref="H1634">_xlfn.IFS(E1634&lt;=80,"Series",E1634&lt;=120,"TV Movie",E1634&gt;120,"Long Movie")</f>
        <v>TV Movie</v>
      </c>
      <c r="I1634" t="s">
        <v>8162</v>
      </c>
      <c r="J1634" t="s">
        <v>145</v>
      </c>
      <c r="K1634" t="s">
        <v>8166</v>
      </c>
      <c r="L1634" s="5">
        <v>7.6</v>
      </c>
      <c r="M1634" t="str" cm="1">
        <f t="array" ref="M1634">_xlfn.IFS(L1634&lt;=2,"Flop",L1634&lt;=5,"Average",L1634&lt;=7,"Hit",L1634&lt;=9,"Superhit",L1634&gt;9,"BlockBuster")</f>
        <v>Superhit</v>
      </c>
      <c r="N1634" s="6">
        <v>284240</v>
      </c>
      <c r="O1634" s="6" t="str" cm="1">
        <f t="array" ref="O1634">_xlfn.IFS(N1634&lt;=100000,"Low",N1634&lt;=500000,"Median",N1634&lt;=1500000,"High",N1634&gt;1500000,"Very High")</f>
        <v>Median</v>
      </c>
      <c r="P1634">
        <v>19000000</v>
      </c>
      <c r="Q1634">
        <v>34612443</v>
      </c>
      <c r="R1634">
        <f t="shared" si="252"/>
        <v>15612443</v>
      </c>
      <c r="S1634" t="str">
        <f t="shared" si="253"/>
        <v>Profit</v>
      </c>
      <c r="T1634" s="1">
        <v>39330</v>
      </c>
      <c r="U1634" t="s">
        <v>4079</v>
      </c>
      <c r="V1634" s="14">
        <v>39330</v>
      </c>
      <c r="W1634" t="str">
        <f t="shared" si="254"/>
        <v>September</v>
      </c>
      <c r="X1634" s="4" t="str">
        <f t="shared" si="255"/>
        <v>2007</v>
      </c>
      <c r="Y1634" s="6">
        <f t="shared" si="256"/>
        <v>2007</v>
      </c>
      <c r="Z1634" s="4" t="str">
        <f t="shared" si="257"/>
        <v>5</v>
      </c>
      <c r="AA1634" s="6">
        <f t="shared" si="258"/>
        <v>5</v>
      </c>
      <c r="AB1634" t="str">
        <f t="shared" si="259"/>
        <v>Wednesday</v>
      </c>
    </row>
    <row r="1635" spans="1:28" x14ac:dyDescent="0.25">
      <c r="A1635" s="3" t="s">
        <v>4080</v>
      </c>
      <c r="B1635" t="s">
        <v>4081</v>
      </c>
      <c r="C1635" s="3" t="s">
        <v>4081</v>
      </c>
      <c r="D1635" s="6">
        <v>0</v>
      </c>
      <c r="E1635" s="6">
        <v>101</v>
      </c>
      <c r="F1635" s="6">
        <f t="shared" si="250"/>
        <v>1</v>
      </c>
      <c r="G1635" s="6">
        <f t="shared" si="251"/>
        <v>41</v>
      </c>
      <c r="H1635" s="6" t="str" cm="1">
        <f t="array" ref="H1635">_xlfn.IFS(E1635&lt;=80,"Series",E1635&lt;=120,"TV Movie",E1635&gt;120,"Long Movie")</f>
        <v>TV Movie</v>
      </c>
      <c r="I1635" t="s">
        <v>132</v>
      </c>
      <c r="J1635" t="s">
        <v>8157</v>
      </c>
      <c r="K1635" t="s">
        <v>5802</v>
      </c>
      <c r="L1635" s="5">
        <v>5.6</v>
      </c>
      <c r="M1635" t="str" cm="1">
        <f t="array" ref="M1635">_xlfn.IFS(L1635&lt;=2,"Flop",L1635&lt;=5,"Average",L1635&lt;=7,"Hit",L1635&lt;=9,"Superhit",L1635&gt;9,"BlockBuster")</f>
        <v>Hit</v>
      </c>
      <c r="N1635" s="6">
        <v>93372</v>
      </c>
      <c r="O1635" s="6" t="str" cm="1">
        <f t="array" ref="O1635">_xlfn.IFS(N1635&lt;=100000,"Low",N1635&lt;=500000,"Median",N1635&lt;=1500000,"High",N1635&gt;1500000,"Very High")</f>
        <v>Low</v>
      </c>
      <c r="P1635">
        <v>25000000</v>
      </c>
      <c r="Q1635">
        <v>59768495</v>
      </c>
      <c r="R1635">
        <f t="shared" si="252"/>
        <v>34768495</v>
      </c>
      <c r="S1635" t="str">
        <f t="shared" si="253"/>
        <v>Profit</v>
      </c>
      <c r="T1635" s="1">
        <v>39246</v>
      </c>
      <c r="U1635" t="s">
        <v>4082</v>
      </c>
      <c r="V1635" s="14">
        <v>39246</v>
      </c>
      <c r="W1635" t="str">
        <f t="shared" si="254"/>
        <v>June</v>
      </c>
      <c r="X1635" s="4" t="str">
        <f t="shared" si="255"/>
        <v>2007</v>
      </c>
      <c r="Y1635" s="6">
        <f t="shared" si="256"/>
        <v>2007</v>
      </c>
      <c r="Z1635" s="4" t="str">
        <f t="shared" si="257"/>
        <v>13</v>
      </c>
      <c r="AA1635" s="6">
        <f t="shared" si="258"/>
        <v>13</v>
      </c>
      <c r="AB1635" t="str">
        <f t="shared" si="259"/>
        <v>Wednesday</v>
      </c>
    </row>
    <row r="1636" spans="1:28" x14ac:dyDescent="0.25">
      <c r="A1636" s="3" t="s">
        <v>4083</v>
      </c>
      <c r="B1636" t="s">
        <v>4084</v>
      </c>
      <c r="C1636" s="3" t="s">
        <v>4084</v>
      </c>
      <c r="D1636" s="6">
        <v>0</v>
      </c>
      <c r="E1636" s="6">
        <v>110</v>
      </c>
      <c r="F1636" s="6">
        <f t="shared" si="250"/>
        <v>1</v>
      </c>
      <c r="G1636" s="6">
        <f t="shared" si="251"/>
        <v>50</v>
      </c>
      <c r="H1636" s="6" t="str" cm="1">
        <f t="array" ref="H1636">_xlfn.IFS(E1636&lt;=80,"Series",E1636&lt;=120,"TV Movie",E1636&gt;120,"Long Movie")</f>
        <v>TV Movie</v>
      </c>
      <c r="I1636" t="s">
        <v>145</v>
      </c>
      <c r="J1636" t="s">
        <v>8156</v>
      </c>
      <c r="K1636" t="s">
        <v>8166</v>
      </c>
      <c r="L1636" s="5">
        <v>5.5</v>
      </c>
      <c r="M1636" t="str" cm="1">
        <f t="array" ref="M1636">_xlfn.IFS(L1636&lt;=2,"Flop",L1636&lt;=5,"Average",L1636&lt;=7,"Hit",L1636&lt;=9,"Superhit",L1636&gt;9,"BlockBuster")</f>
        <v>Hit</v>
      </c>
      <c r="N1636" s="6">
        <v>102741</v>
      </c>
      <c r="O1636" s="6" t="str" cm="1">
        <f t="array" ref="O1636">_xlfn.IFS(N1636&lt;=100000,"Low",N1636&lt;=500000,"Median",N1636&lt;=1500000,"High",N1636&gt;1500000,"Very High")</f>
        <v>Median</v>
      </c>
      <c r="P1636">
        <v>70000000</v>
      </c>
      <c r="Q1636">
        <v>72785169</v>
      </c>
      <c r="R1636">
        <f t="shared" si="252"/>
        <v>2785169</v>
      </c>
      <c r="S1636" t="str">
        <f t="shared" si="253"/>
        <v>Profit</v>
      </c>
      <c r="T1636" s="1">
        <v>38915</v>
      </c>
      <c r="U1636" t="s">
        <v>2307</v>
      </c>
      <c r="V1636" s="14">
        <v>38915</v>
      </c>
      <c r="W1636" t="str">
        <f t="shared" si="254"/>
        <v>July</v>
      </c>
      <c r="X1636" s="4" t="str">
        <f t="shared" si="255"/>
        <v>2006</v>
      </c>
      <c r="Y1636" s="6">
        <f t="shared" si="256"/>
        <v>2006</v>
      </c>
      <c r="Z1636" s="4" t="str">
        <f t="shared" si="257"/>
        <v>17</v>
      </c>
      <c r="AA1636" s="6">
        <f t="shared" si="258"/>
        <v>17</v>
      </c>
      <c r="AB1636" t="str">
        <f t="shared" si="259"/>
        <v>Monday</v>
      </c>
    </row>
    <row r="1637" spans="1:28" x14ac:dyDescent="0.25">
      <c r="A1637" s="3" t="s">
        <v>4085</v>
      </c>
      <c r="B1637" t="s">
        <v>4086</v>
      </c>
      <c r="C1637" s="3" t="s">
        <v>4086</v>
      </c>
      <c r="D1637" s="6">
        <v>0</v>
      </c>
      <c r="E1637" s="6">
        <v>107</v>
      </c>
      <c r="F1637" s="6">
        <f t="shared" si="250"/>
        <v>1</v>
      </c>
      <c r="G1637" s="6">
        <f t="shared" si="251"/>
        <v>47</v>
      </c>
      <c r="H1637" s="6" t="str" cm="1">
        <f t="array" ref="H1637">_xlfn.IFS(E1637&lt;=80,"Series",E1637&lt;=120,"TV Movie",E1637&gt;120,"Long Movie")</f>
        <v>TV Movie</v>
      </c>
      <c r="I1637" t="s">
        <v>132</v>
      </c>
      <c r="J1637" t="s">
        <v>145</v>
      </c>
      <c r="K1637" t="s">
        <v>8156</v>
      </c>
      <c r="L1637" s="5">
        <v>7.1</v>
      </c>
      <c r="M1637" t="str" cm="1">
        <f t="array" ref="M1637">_xlfn.IFS(L1637&lt;=2,"Flop",L1637&lt;=5,"Average",L1637&lt;=7,"Hit",L1637&lt;=9,"Superhit",L1637&gt;9,"BlockBuster")</f>
        <v>Superhit</v>
      </c>
      <c r="N1637" s="6">
        <v>155934</v>
      </c>
      <c r="O1637" s="6" t="str" cm="1">
        <f t="array" ref="O1637">_xlfn.IFS(N1637&lt;=100000,"Low",N1637&lt;=500000,"Median",N1637&lt;=1500000,"High",N1637&gt;1500000,"Very High")</f>
        <v>Median</v>
      </c>
      <c r="P1637">
        <v>39000000</v>
      </c>
      <c r="Q1637">
        <v>101344412</v>
      </c>
      <c r="R1637">
        <f t="shared" si="252"/>
        <v>62344412</v>
      </c>
      <c r="S1637" t="str">
        <f t="shared" si="253"/>
        <v>Profit</v>
      </c>
      <c r="T1637" s="1">
        <v>40039</v>
      </c>
      <c r="U1637" t="s">
        <v>3771</v>
      </c>
      <c r="V1637" s="14">
        <v>40039</v>
      </c>
      <c r="W1637" t="str">
        <f t="shared" si="254"/>
        <v>August</v>
      </c>
      <c r="X1637" s="4" t="str">
        <f t="shared" si="255"/>
        <v>2009</v>
      </c>
      <c r="Y1637" s="6">
        <f t="shared" si="256"/>
        <v>2009</v>
      </c>
      <c r="Z1637" s="4" t="str">
        <f t="shared" si="257"/>
        <v>14</v>
      </c>
      <c r="AA1637" s="6">
        <f t="shared" si="258"/>
        <v>14</v>
      </c>
      <c r="AB1637" t="str">
        <f t="shared" si="259"/>
        <v>Friday</v>
      </c>
    </row>
    <row r="1638" spans="1:28" x14ac:dyDescent="0.25">
      <c r="A1638" s="3" t="s">
        <v>4087</v>
      </c>
      <c r="B1638" t="s">
        <v>4088</v>
      </c>
      <c r="C1638" s="3" t="s">
        <v>4088</v>
      </c>
      <c r="D1638" s="6">
        <v>0</v>
      </c>
      <c r="E1638" s="6">
        <v>85</v>
      </c>
      <c r="F1638" s="6">
        <f t="shared" si="250"/>
        <v>1</v>
      </c>
      <c r="G1638" s="6">
        <f t="shared" si="251"/>
        <v>25</v>
      </c>
      <c r="H1638" s="6" t="str" cm="1">
        <f t="array" ref="H1638">_xlfn.IFS(E1638&lt;=80,"Series",E1638&lt;=120,"TV Movie",E1638&gt;120,"Long Movie")</f>
        <v>TV Movie</v>
      </c>
      <c r="I1638" t="s">
        <v>83</v>
      </c>
      <c r="J1638" t="s">
        <v>3857</v>
      </c>
      <c r="K1638" t="s">
        <v>5802</v>
      </c>
      <c r="L1638" s="5">
        <v>6.2</v>
      </c>
      <c r="M1638" t="str" cm="1">
        <f t="array" ref="M1638">_xlfn.IFS(L1638&lt;=2,"Flop",L1638&lt;=5,"Average",L1638&lt;=7,"Hit",L1638&lt;=9,"Superhit",L1638&gt;9,"BlockBuster")</f>
        <v>Hit</v>
      </c>
      <c r="N1638" s="6">
        <v>105889</v>
      </c>
      <c r="O1638" s="6" t="str" cm="1">
        <f t="array" ref="O1638">_xlfn.IFS(N1638&lt;=100000,"Low",N1638&lt;=500000,"Median",N1638&lt;=1500000,"High",N1638&gt;1500000,"Very High")</f>
        <v>Median</v>
      </c>
      <c r="P1638">
        <v>19000000</v>
      </c>
      <c r="Q1638">
        <v>35442935</v>
      </c>
      <c r="R1638">
        <f t="shared" si="252"/>
        <v>16442935</v>
      </c>
      <c r="S1638" t="str">
        <f t="shared" si="253"/>
        <v>Profit</v>
      </c>
      <c r="T1638" s="1">
        <v>39192</v>
      </c>
      <c r="U1638" t="s">
        <v>4089</v>
      </c>
      <c r="V1638" s="14">
        <v>39192</v>
      </c>
      <c r="W1638" t="str">
        <f t="shared" si="254"/>
        <v>April</v>
      </c>
      <c r="X1638" s="4" t="str">
        <f t="shared" si="255"/>
        <v>2007</v>
      </c>
      <c r="Y1638" s="6">
        <f t="shared" si="256"/>
        <v>2007</v>
      </c>
      <c r="Z1638" s="4" t="str">
        <f t="shared" si="257"/>
        <v>20</v>
      </c>
      <c r="AA1638" s="6">
        <f t="shared" si="258"/>
        <v>20</v>
      </c>
      <c r="AB1638" t="str">
        <f t="shared" si="259"/>
        <v>Friday</v>
      </c>
    </row>
    <row r="1639" spans="1:28" x14ac:dyDescent="0.25">
      <c r="A1639" s="3" t="s">
        <v>4090</v>
      </c>
      <c r="B1639" t="s">
        <v>4091</v>
      </c>
      <c r="C1639" s="3" t="s">
        <v>4091</v>
      </c>
      <c r="D1639" s="6">
        <v>0</v>
      </c>
      <c r="E1639" s="6">
        <v>90</v>
      </c>
      <c r="F1639" s="6">
        <f t="shared" si="250"/>
        <v>1</v>
      </c>
      <c r="G1639" s="6">
        <f t="shared" si="251"/>
        <v>30</v>
      </c>
      <c r="H1639" s="6" t="str" cm="1">
        <f t="array" ref="H1639">_xlfn.IFS(E1639&lt;=80,"Series",E1639&lt;=120,"TV Movie",E1639&gt;120,"Long Movie")</f>
        <v>TV Movie</v>
      </c>
      <c r="I1639" t="s">
        <v>132</v>
      </c>
      <c r="J1639" t="s">
        <v>8163</v>
      </c>
      <c r="K1639" t="s">
        <v>5802</v>
      </c>
      <c r="L1639" s="5">
        <v>6.4</v>
      </c>
      <c r="M1639" t="str" cm="1">
        <f t="array" ref="M1639">_xlfn.IFS(L1639&lt;=2,"Flop",L1639&lt;=5,"Average",L1639&lt;=7,"Hit",L1639&lt;=9,"Superhit",L1639&gt;9,"BlockBuster")</f>
        <v>Hit</v>
      </c>
      <c r="N1639" s="6">
        <v>131887</v>
      </c>
      <c r="O1639" s="6" t="str" cm="1">
        <f t="array" ref="O1639">_xlfn.IFS(N1639&lt;=100000,"Low",N1639&lt;=500000,"Median",N1639&lt;=1500000,"High",N1639&gt;1500000,"Very High")</f>
        <v>Median</v>
      </c>
      <c r="P1639">
        <v>25000000</v>
      </c>
      <c r="Q1639">
        <v>232225908</v>
      </c>
      <c r="R1639">
        <f t="shared" si="252"/>
        <v>207225908</v>
      </c>
      <c r="S1639" t="str">
        <f t="shared" si="253"/>
        <v>Profit</v>
      </c>
      <c r="T1639" s="1">
        <v>39163</v>
      </c>
      <c r="U1639" t="s">
        <v>4092</v>
      </c>
      <c r="V1639" s="14">
        <v>39163</v>
      </c>
      <c r="W1639" t="str">
        <f t="shared" si="254"/>
        <v>March</v>
      </c>
      <c r="X1639" s="4" t="str">
        <f t="shared" si="255"/>
        <v>2007</v>
      </c>
      <c r="Y1639" s="6">
        <f t="shared" si="256"/>
        <v>2007</v>
      </c>
      <c r="Z1639" s="4" t="str">
        <f t="shared" si="257"/>
        <v>22</v>
      </c>
      <c r="AA1639" s="6">
        <f t="shared" si="258"/>
        <v>22</v>
      </c>
      <c r="AB1639" t="str">
        <f t="shared" si="259"/>
        <v>Thursday</v>
      </c>
    </row>
    <row r="1640" spans="1:28" x14ac:dyDescent="0.25">
      <c r="A1640" s="3" t="s">
        <v>4093</v>
      </c>
      <c r="B1640" t="s">
        <v>4094</v>
      </c>
      <c r="C1640" s="3" t="s">
        <v>4094</v>
      </c>
      <c r="D1640" s="6">
        <v>0</v>
      </c>
      <c r="E1640" s="6">
        <v>126</v>
      </c>
      <c r="F1640" s="6">
        <f t="shared" si="250"/>
        <v>2</v>
      </c>
      <c r="G1640" s="6">
        <f t="shared" si="251"/>
        <v>6</v>
      </c>
      <c r="H1640" s="6" t="str" cm="1">
        <f t="array" ref="H1640">_xlfn.IFS(E1640&lt;=80,"Series",E1640&lt;=120,"TV Movie",E1640&gt;120,"Long Movie")</f>
        <v>Long Movie</v>
      </c>
      <c r="I1640" t="s">
        <v>5529</v>
      </c>
      <c r="J1640" t="s">
        <v>8162</v>
      </c>
      <c r="K1640" t="s">
        <v>8161</v>
      </c>
      <c r="L1640" s="5">
        <v>7.1</v>
      </c>
      <c r="M1640" t="str" cm="1">
        <f t="array" ref="M1640">_xlfn.IFS(L1640&lt;=2,"Flop",L1640&lt;=5,"Average",L1640&lt;=7,"Hit",L1640&lt;=9,"Superhit",L1640&gt;9,"BlockBuster")</f>
        <v>Superhit</v>
      </c>
      <c r="N1640" s="6">
        <v>322642</v>
      </c>
      <c r="O1640" s="6" t="str" cm="1">
        <f t="array" ref="O1640">_xlfn.IFS(N1640&lt;=100000,"Low",N1640&lt;=500000,"Median",N1640&lt;=1500000,"High",N1640&gt;1500000,"Very High")</f>
        <v>Median</v>
      </c>
      <c r="P1640">
        <v>75000000</v>
      </c>
      <c r="Q1640">
        <v>180557550</v>
      </c>
      <c r="R1640">
        <f t="shared" si="252"/>
        <v>105557550</v>
      </c>
      <c r="S1640" t="str">
        <f t="shared" si="253"/>
        <v>Profit</v>
      </c>
      <c r="T1640" s="1">
        <v>39041</v>
      </c>
      <c r="U1640" t="s">
        <v>676</v>
      </c>
      <c r="V1640" s="14">
        <v>39041</v>
      </c>
      <c r="W1640" t="str">
        <f t="shared" si="254"/>
        <v>November</v>
      </c>
      <c r="X1640" s="4" t="str">
        <f t="shared" si="255"/>
        <v>2006</v>
      </c>
      <c r="Y1640" s="6">
        <f t="shared" si="256"/>
        <v>2006</v>
      </c>
      <c r="Z1640" s="4" t="str">
        <f t="shared" si="257"/>
        <v>20</v>
      </c>
      <c r="AA1640" s="6">
        <f t="shared" si="258"/>
        <v>20</v>
      </c>
      <c r="AB1640" t="str">
        <f t="shared" si="259"/>
        <v>Monday</v>
      </c>
    </row>
    <row r="1641" spans="1:28" x14ac:dyDescent="0.25">
      <c r="A1641" s="3" t="s">
        <v>4095</v>
      </c>
      <c r="B1641" t="s">
        <v>4096</v>
      </c>
      <c r="C1641" s="3" t="s">
        <v>4096</v>
      </c>
      <c r="D1641" s="6">
        <v>0</v>
      </c>
      <c r="E1641" s="6">
        <v>87</v>
      </c>
      <c r="F1641" s="6">
        <f t="shared" si="250"/>
        <v>1</v>
      </c>
      <c r="G1641" s="6">
        <f t="shared" si="251"/>
        <v>27</v>
      </c>
      <c r="H1641" s="6" t="str" cm="1">
        <f t="array" ref="H1641">_xlfn.IFS(E1641&lt;=80,"Series",E1641&lt;=120,"TV Movie",E1641&gt;120,"Long Movie")</f>
        <v>TV Movie</v>
      </c>
      <c r="I1641" t="s">
        <v>5529</v>
      </c>
      <c r="J1641" t="s">
        <v>8158</v>
      </c>
      <c r="K1641" t="s">
        <v>8159</v>
      </c>
      <c r="L1641" s="5">
        <v>6.2</v>
      </c>
      <c r="M1641" t="str" cm="1">
        <f t="array" ref="M1641">_xlfn.IFS(L1641&lt;=2,"Flop",L1641&lt;=5,"Average",L1641&lt;=7,"Hit",L1641&lt;=9,"Superhit",L1641&gt;9,"BlockBuster")</f>
        <v>Hit</v>
      </c>
      <c r="N1641" s="6">
        <v>68329</v>
      </c>
      <c r="O1641" s="6" t="str" cm="1">
        <f t="array" ref="O1641">_xlfn.IFS(N1641&lt;=100000,"Low",N1641&lt;=500000,"Median",N1641&lt;=1500000,"High",N1641&gt;1500000,"Very High")</f>
        <v>Low</v>
      </c>
      <c r="P1641">
        <v>34000000</v>
      </c>
      <c r="Q1641">
        <v>95802916</v>
      </c>
      <c r="R1641">
        <f t="shared" si="252"/>
        <v>61802916</v>
      </c>
      <c r="S1641" t="str">
        <f t="shared" si="253"/>
        <v>Profit</v>
      </c>
      <c r="T1641" s="1">
        <v>39163</v>
      </c>
      <c r="U1641" t="s">
        <v>4097</v>
      </c>
      <c r="V1641" s="14">
        <v>39163</v>
      </c>
      <c r="W1641" t="str">
        <f t="shared" si="254"/>
        <v>March</v>
      </c>
      <c r="X1641" s="4" t="str">
        <f t="shared" si="255"/>
        <v>2007</v>
      </c>
      <c r="Y1641" s="6">
        <f t="shared" si="256"/>
        <v>2007</v>
      </c>
      <c r="Z1641" s="4" t="str">
        <f t="shared" si="257"/>
        <v>22</v>
      </c>
      <c r="AA1641" s="6">
        <f t="shared" si="258"/>
        <v>22</v>
      </c>
      <c r="AB1641" t="str">
        <f t="shared" si="259"/>
        <v>Thursday</v>
      </c>
    </row>
    <row r="1642" spans="1:28" x14ac:dyDescent="0.25">
      <c r="A1642" s="3" t="s">
        <v>4098</v>
      </c>
      <c r="B1642">
        <v>42</v>
      </c>
      <c r="C1642" s="3">
        <v>42</v>
      </c>
      <c r="D1642" s="6">
        <v>0</v>
      </c>
      <c r="E1642" s="6">
        <v>128</v>
      </c>
      <c r="F1642" s="6">
        <f t="shared" si="250"/>
        <v>2</v>
      </c>
      <c r="G1642" s="6">
        <f t="shared" si="251"/>
        <v>8</v>
      </c>
      <c r="H1642" s="6" t="str" cm="1">
        <f t="array" ref="H1642">_xlfn.IFS(E1642&lt;=80,"Series",E1642&lt;=120,"TV Movie",E1642&gt;120,"Long Movie")</f>
        <v>Long Movie</v>
      </c>
      <c r="I1642" t="s">
        <v>8160</v>
      </c>
      <c r="J1642" t="s">
        <v>145</v>
      </c>
      <c r="K1642" t="s">
        <v>8168</v>
      </c>
      <c r="L1642" s="5">
        <v>7.5</v>
      </c>
      <c r="M1642" t="str" cm="1">
        <f t="array" ref="M1642">_xlfn.IFS(L1642&lt;=2,"Flop",L1642&lt;=5,"Average",L1642&lt;=7,"Hit",L1642&lt;=9,"Superhit",L1642&gt;9,"BlockBuster")</f>
        <v>Superhit</v>
      </c>
      <c r="N1642" s="6">
        <v>100676</v>
      </c>
      <c r="O1642" s="6" t="str" cm="1">
        <f t="array" ref="O1642">_xlfn.IFS(N1642&lt;=100000,"Low",N1642&lt;=500000,"Median",N1642&lt;=1500000,"High",N1642&gt;1500000,"Very High")</f>
        <v>Median</v>
      </c>
      <c r="P1642">
        <v>40000000</v>
      </c>
      <c r="Q1642">
        <v>97510197</v>
      </c>
      <c r="R1642">
        <f t="shared" si="252"/>
        <v>57510197</v>
      </c>
      <c r="S1642" t="str">
        <f t="shared" si="253"/>
        <v>Profit</v>
      </c>
      <c r="T1642" s="1">
        <v>41373</v>
      </c>
      <c r="U1642" t="s">
        <v>1965</v>
      </c>
      <c r="V1642" s="14">
        <v>41373</v>
      </c>
      <c r="W1642" t="str">
        <f t="shared" si="254"/>
        <v>April</v>
      </c>
      <c r="X1642" s="4" t="str">
        <f t="shared" si="255"/>
        <v>2013</v>
      </c>
      <c r="Y1642" s="6">
        <f t="shared" si="256"/>
        <v>2013</v>
      </c>
      <c r="Z1642" s="4" t="str">
        <f t="shared" si="257"/>
        <v>9</v>
      </c>
      <c r="AA1642" s="6">
        <f t="shared" si="258"/>
        <v>9</v>
      </c>
      <c r="AB1642" t="str">
        <f t="shared" si="259"/>
        <v>Tuesday</v>
      </c>
    </row>
    <row r="1643" spans="1:28" x14ac:dyDescent="0.25">
      <c r="A1643" s="3" t="s">
        <v>4099</v>
      </c>
      <c r="B1643" t="s">
        <v>4100</v>
      </c>
      <c r="C1643" s="3" t="s">
        <v>4100</v>
      </c>
      <c r="D1643" s="6">
        <v>0</v>
      </c>
      <c r="E1643" s="6">
        <v>107</v>
      </c>
      <c r="F1643" s="6">
        <f t="shared" si="250"/>
        <v>1</v>
      </c>
      <c r="G1643" s="6">
        <f t="shared" si="251"/>
        <v>47</v>
      </c>
      <c r="H1643" s="6" t="str" cm="1">
        <f t="array" ref="H1643">_xlfn.IFS(E1643&lt;=80,"Series",E1643&lt;=120,"TV Movie",E1643&gt;120,"Long Movie")</f>
        <v>TV Movie</v>
      </c>
      <c r="I1643" t="s">
        <v>83</v>
      </c>
      <c r="J1643" t="s">
        <v>3857</v>
      </c>
      <c r="K1643" t="s">
        <v>5802</v>
      </c>
      <c r="L1643" s="5">
        <v>6.4</v>
      </c>
      <c r="M1643" t="str" cm="1">
        <f t="array" ref="M1643">_xlfn.IFS(L1643&lt;=2,"Flop",L1643&lt;=5,"Average",L1643&lt;=7,"Hit",L1643&lt;=9,"Superhit",L1643&gt;9,"BlockBuster")</f>
        <v>Hit</v>
      </c>
      <c r="N1643" s="6">
        <v>180399</v>
      </c>
      <c r="O1643" s="6" t="str" cm="1">
        <f t="array" ref="O1643">_xlfn.IFS(N1643&lt;=100000,"Low",N1643&lt;=500000,"Median",N1643&lt;=1500000,"High",N1643&gt;1500000,"Very High")</f>
        <v>Median</v>
      </c>
      <c r="P1643">
        <v>15000000</v>
      </c>
      <c r="Q1643">
        <v>70009308</v>
      </c>
      <c r="R1643">
        <f t="shared" si="252"/>
        <v>55009308</v>
      </c>
      <c r="S1643" t="str">
        <f t="shared" si="253"/>
        <v>Profit</v>
      </c>
      <c r="T1643" s="1">
        <v>38786</v>
      </c>
      <c r="U1643" t="s">
        <v>4101</v>
      </c>
      <c r="V1643" s="14">
        <v>38786</v>
      </c>
      <c r="W1643" t="str">
        <f t="shared" si="254"/>
        <v>March</v>
      </c>
      <c r="X1643" s="4" t="str">
        <f t="shared" si="255"/>
        <v>2006</v>
      </c>
      <c r="Y1643" s="6">
        <f t="shared" si="256"/>
        <v>2006</v>
      </c>
      <c r="Z1643" s="4" t="str">
        <f t="shared" si="257"/>
        <v>10</v>
      </c>
      <c r="AA1643" s="6">
        <f t="shared" si="258"/>
        <v>10</v>
      </c>
      <c r="AB1643" t="str">
        <f t="shared" si="259"/>
        <v>Friday</v>
      </c>
    </row>
    <row r="1644" spans="1:28" x14ac:dyDescent="0.25">
      <c r="A1644" s="3" t="s">
        <v>4102</v>
      </c>
      <c r="B1644" t="s">
        <v>4103</v>
      </c>
      <c r="C1644" s="3" t="s">
        <v>4103</v>
      </c>
      <c r="D1644" s="6">
        <v>0</v>
      </c>
      <c r="E1644" s="6">
        <v>129</v>
      </c>
      <c r="F1644" s="6">
        <f t="shared" si="250"/>
        <v>2</v>
      </c>
      <c r="G1644" s="6">
        <f t="shared" si="251"/>
        <v>9</v>
      </c>
      <c r="H1644" s="6" t="str" cm="1">
        <f t="array" ref="H1644">_xlfn.IFS(E1644&lt;=80,"Series",E1644&lt;=120,"TV Movie",E1644&gt;120,"Long Movie")</f>
        <v>Long Movie</v>
      </c>
      <c r="I1644" t="s">
        <v>8162</v>
      </c>
      <c r="J1644" t="s">
        <v>145</v>
      </c>
      <c r="K1644" t="s">
        <v>8166</v>
      </c>
      <c r="L1644" s="5">
        <v>7.6</v>
      </c>
      <c r="M1644" t="str" cm="1">
        <f t="array" ref="M1644">_xlfn.IFS(L1644&lt;=2,"Flop",L1644&lt;=5,"Average",L1644&lt;=7,"Hit",L1644&lt;=9,"Superhit",L1644&gt;9,"BlockBuster")</f>
        <v>Superhit</v>
      </c>
      <c r="N1644" s="6">
        <v>390392</v>
      </c>
      <c r="O1644" s="6" t="str" cm="1">
        <f t="array" ref="O1644">_xlfn.IFS(N1644&lt;=100000,"Low",N1644&lt;=500000,"Median",N1644&lt;=1500000,"High",N1644&gt;1500000,"Very High")</f>
        <v>Median</v>
      </c>
      <c r="P1644">
        <v>45000000</v>
      </c>
      <c r="Q1644">
        <v>186003591</v>
      </c>
      <c r="R1644">
        <f t="shared" si="252"/>
        <v>141003591</v>
      </c>
      <c r="S1644" t="str">
        <f t="shared" si="253"/>
        <v>Profit</v>
      </c>
      <c r="T1644" s="1">
        <v>38792</v>
      </c>
      <c r="U1644" t="s">
        <v>858</v>
      </c>
      <c r="V1644" s="14">
        <v>38792</v>
      </c>
      <c r="W1644" t="str">
        <f t="shared" si="254"/>
        <v>March</v>
      </c>
      <c r="X1644" s="4" t="str">
        <f t="shared" si="255"/>
        <v>2006</v>
      </c>
      <c r="Y1644" s="6">
        <f t="shared" si="256"/>
        <v>2006</v>
      </c>
      <c r="Z1644" s="4" t="str">
        <f t="shared" si="257"/>
        <v>16</v>
      </c>
      <c r="AA1644" s="6">
        <f t="shared" si="258"/>
        <v>16</v>
      </c>
      <c r="AB1644" t="str">
        <f t="shared" si="259"/>
        <v>Thursday</v>
      </c>
    </row>
    <row r="1645" spans="1:28" x14ac:dyDescent="0.25">
      <c r="A1645" s="3" t="s">
        <v>4104</v>
      </c>
      <c r="B1645" t="s">
        <v>4105</v>
      </c>
      <c r="C1645" s="3" t="s">
        <v>4105</v>
      </c>
      <c r="D1645" s="6">
        <v>0</v>
      </c>
      <c r="E1645" s="6">
        <v>127</v>
      </c>
      <c r="F1645" s="6">
        <f t="shared" si="250"/>
        <v>2</v>
      </c>
      <c r="G1645" s="6">
        <f t="shared" si="251"/>
        <v>7</v>
      </c>
      <c r="H1645" s="6" t="str" cm="1">
        <f t="array" ref="H1645">_xlfn.IFS(E1645&lt;=80,"Series",E1645&lt;=120,"TV Movie",E1645&gt;120,"Long Movie")</f>
        <v>Long Movie</v>
      </c>
      <c r="I1645" t="s">
        <v>8158</v>
      </c>
      <c r="J1645" t="s">
        <v>145</v>
      </c>
      <c r="K1645" t="s">
        <v>8156</v>
      </c>
      <c r="L1645" s="5">
        <v>7.9</v>
      </c>
      <c r="M1645" t="str" cm="1">
        <f t="array" ref="M1645">_xlfn.IFS(L1645&lt;=2,"Flop",L1645&lt;=5,"Average",L1645&lt;=7,"Hit",L1645&lt;=9,"Superhit",L1645&gt;9,"BlockBuster")</f>
        <v>Superhit</v>
      </c>
      <c r="N1645" s="6">
        <v>655383</v>
      </c>
      <c r="O1645" s="6" t="str" cm="1">
        <f t="array" ref="O1645">_xlfn.IFS(N1645&lt;=100000,"Low",N1645&lt;=500000,"Median",N1645&lt;=1500000,"High",N1645&gt;1500000,"Very High")</f>
        <v>High</v>
      </c>
      <c r="P1645">
        <v>120000000</v>
      </c>
      <c r="Q1645">
        <v>609016565</v>
      </c>
      <c r="R1645">
        <f t="shared" si="252"/>
        <v>489016565</v>
      </c>
      <c r="S1645" t="str">
        <f t="shared" si="253"/>
        <v>Profit</v>
      </c>
      <c r="T1645" s="1">
        <v>41180</v>
      </c>
      <c r="U1645" t="s">
        <v>1515</v>
      </c>
      <c r="V1645" s="14">
        <v>41180</v>
      </c>
      <c r="W1645" t="str">
        <f t="shared" si="254"/>
        <v>September</v>
      </c>
      <c r="X1645" s="4" t="str">
        <f t="shared" si="255"/>
        <v>2012</v>
      </c>
      <c r="Y1645" s="6">
        <f t="shared" si="256"/>
        <v>2012</v>
      </c>
      <c r="Z1645" s="4" t="str">
        <f t="shared" si="257"/>
        <v>28</v>
      </c>
      <c r="AA1645" s="6">
        <f t="shared" si="258"/>
        <v>28</v>
      </c>
      <c r="AB1645" t="str">
        <f t="shared" si="259"/>
        <v>Friday</v>
      </c>
    </row>
    <row r="1646" spans="1:28" x14ac:dyDescent="0.25">
      <c r="A1646" s="3" t="s">
        <v>4106</v>
      </c>
      <c r="B1646" t="s">
        <v>4107</v>
      </c>
      <c r="C1646" s="3" t="s">
        <v>4107</v>
      </c>
      <c r="D1646" s="6">
        <v>0</v>
      </c>
      <c r="E1646" s="6">
        <v>117</v>
      </c>
      <c r="F1646" s="6">
        <f t="shared" si="250"/>
        <v>1</v>
      </c>
      <c r="G1646" s="6">
        <f t="shared" si="251"/>
        <v>57</v>
      </c>
      <c r="H1646" s="6" t="str" cm="1">
        <f t="array" ref="H1646">_xlfn.IFS(E1646&lt;=80,"Series",E1646&lt;=120,"TV Movie",E1646&gt;120,"Long Movie")</f>
        <v>TV Movie</v>
      </c>
      <c r="I1646" t="s">
        <v>8160</v>
      </c>
      <c r="J1646" t="s">
        <v>145</v>
      </c>
      <c r="K1646" t="s">
        <v>5802</v>
      </c>
      <c r="L1646" s="5">
        <v>8</v>
      </c>
      <c r="M1646" t="str" cm="1">
        <f t="array" ref="M1646">_xlfn.IFS(L1646&lt;=2,"Flop",L1646&lt;=5,"Average",L1646&lt;=7,"Hit",L1646&lt;=9,"Superhit",L1646&gt;9,"BlockBuster")</f>
        <v>Superhit</v>
      </c>
      <c r="N1646" s="6">
        <v>546054</v>
      </c>
      <c r="O1646" s="6" t="str" cm="1">
        <f t="array" ref="O1646">_xlfn.IFS(N1646&lt;=100000,"Low",N1646&lt;=500000,"Median",N1646&lt;=1500000,"High",N1646&gt;1500000,"Very High")</f>
        <v>High</v>
      </c>
      <c r="P1646">
        <v>55000000</v>
      </c>
      <c r="Q1646">
        <v>307127625</v>
      </c>
      <c r="R1646">
        <f t="shared" si="252"/>
        <v>252127625</v>
      </c>
      <c r="S1646" t="str">
        <f t="shared" si="253"/>
        <v>Profit</v>
      </c>
      <c r="T1646" s="1">
        <v>39066</v>
      </c>
      <c r="U1646" t="s">
        <v>4108</v>
      </c>
      <c r="V1646" s="14">
        <v>39066</v>
      </c>
      <c r="W1646" t="str">
        <f t="shared" si="254"/>
        <v>December</v>
      </c>
      <c r="X1646" s="4" t="str">
        <f t="shared" si="255"/>
        <v>2006</v>
      </c>
      <c r="Y1646" s="6">
        <f t="shared" si="256"/>
        <v>2006</v>
      </c>
      <c r="Z1646" s="4" t="str">
        <f t="shared" si="257"/>
        <v>15</v>
      </c>
      <c r="AA1646" s="6">
        <f t="shared" si="258"/>
        <v>15</v>
      </c>
      <c r="AB1646" t="str">
        <f t="shared" si="259"/>
        <v>Friday</v>
      </c>
    </row>
    <row r="1647" spans="1:28" x14ac:dyDescent="0.25">
      <c r="A1647" s="3" t="s">
        <v>4109</v>
      </c>
      <c r="B1647" t="s">
        <v>4110</v>
      </c>
      <c r="C1647" s="3" t="s">
        <v>4110</v>
      </c>
      <c r="D1647" s="6">
        <v>0</v>
      </c>
      <c r="E1647" s="6">
        <v>105</v>
      </c>
      <c r="F1647" s="6">
        <f t="shared" si="250"/>
        <v>1</v>
      </c>
      <c r="G1647" s="6">
        <f t="shared" si="251"/>
        <v>45</v>
      </c>
      <c r="H1647" s="6" t="str" cm="1">
        <f t="array" ref="H1647">_xlfn.IFS(E1647&lt;=80,"Series",E1647&lt;=120,"TV Movie",E1647&gt;120,"Long Movie")</f>
        <v>TV Movie</v>
      </c>
      <c r="I1647" t="s">
        <v>132</v>
      </c>
      <c r="J1647" t="s">
        <v>8157</v>
      </c>
      <c r="K1647" t="s">
        <v>8168</v>
      </c>
      <c r="L1647" s="5">
        <v>6.4</v>
      </c>
      <c r="M1647" t="str" cm="1">
        <f t="array" ref="M1647">_xlfn.IFS(L1647&lt;=2,"Flop",L1647&lt;=5,"Average",L1647&lt;=7,"Hit",L1647&lt;=9,"Superhit",L1647&gt;9,"BlockBuster")</f>
        <v>Hit</v>
      </c>
      <c r="N1647" s="6">
        <v>170835</v>
      </c>
      <c r="O1647" s="6" t="str" cm="1">
        <f t="array" ref="O1647">_xlfn.IFS(N1647&lt;=100000,"Low",N1647&lt;=500000,"Median",N1647&lt;=1500000,"High",N1647&gt;1500000,"Very High")</f>
        <v>Median</v>
      </c>
      <c r="P1647">
        <v>20000000</v>
      </c>
      <c r="Q1647">
        <v>57194667</v>
      </c>
      <c r="R1647">
        <f t="shared" si="252"/>
        <v>37194667</v>
      </c>
      <c r="S1647" t="str">
        <f t="shared" si="253"/>
        <v>Profit</v>
      </c>
      <c r="T1647" s="1">
        <v>38784</v>
      </c>
      <c r="U1647" t="s">
        <v>4111</v>
      </c>
      <c r="V1647" s="14">
        <v>38784</v>
      </c>
      <c r="W1647" t="str">
        <f t="shared" si="254"/>
        <v>March</v>
      </c>
      <c r="X1647" s="4" t="str">
        <f t="shared" si="255"/>
        <v>2006</v>
      </c>
      <c r="Y1647" s="6">
        <f t="shared" si="256"/>
        <v>2006</v>
      </c>
      <c r="Z1647" s="4" t="str">
        <f t="shared" si="257"/>
        <v>8</v>
      </c>
      <c r="AA1647" s="6">
        <f t="shared" si="258"/>
        <v>8</v>
      </c>
      <c r="AB1647" t="str">
        <f t="shared" si="259"/>
        <v>Wednesday</v>
      </c>
    </row>
    <row r="1648" spans="1:28" x14ac:dyDescent="0.25">
      <c r="A1648" s="3" t="s">
        <v>4112</v>
      </c>
      <c r="B1648" t="s">
        <v>4113</v>
      </c>
      <c r="C1648" s="3" t="s">
        <v>4113</v>
      </c>
      <c r="D1648" s="6">
        <v>0</v>
      </c>
      <c r="E1648" s="6">
        <v>101</v>
      </c>
      <c r="F1648" s="6">
        <f t="shared" si="250"/>
        <v>1</v>
      </c>
      <c r="G1648" s="6">
        <f t="shared" si="251"/>
        <v>41</v>
      </c>
      <c r="H1648" s="6" t="str" cm="1">
        <f t="array" ref="H1648">_xlfn.IFS(E1648&lt;=80,"Series",E1648&lt;=120,"TV Movie",E1648&gt;120,"Long Movie")</f>
        <v>TV Movie</v>
      </c>
      <c r="I1648" t="s">
        <v>83</v>
      </c>
      <c r="J1648" t="s">
        <v>5802</v>
      </c>
      <c r="K1648" t="s">
        <v>5802</v>
      </c>
      <c r="L1648" s="5">
        <v>6.5</v>
      </c>
      <c r="M1648" t="str" cm="1">
        <f t="array" ref="M1648">_xlfn.IFS(L1648&lt;=2,"Flop",L1648&lt;=5,"Average",L1648&lt;=7,"Hit",L1648&lt;=9,"Superhit",L1648&gt;9,"BlockBuster")</f>
        <v>Hit</v>
      </c>
      <c r="N1648" s="6">
        <v>127343</v>
      </c>
      <c r="O1648" s="6" t="str" cm="1">
        <f t="array" ref="O1648">_xlfn.IFS(N1648&lt;=100000,"Low",N1648&lt;=500000,"Median",N1648&lt;=1500000,"High",N1648&gt;1500000,"Very High")</f>
        <v>Median</v>
      </c>
      <c r="P1648">
        <v>20000000</v>
      </c>
      <c r="Q1648">
        <v>54806823</v>
      </c>
      <c r="R1648">
        <f t="shared" si="252"/>
        <v>34806823</v>
      </c>
      <c r="S1648" t="str">
        <f t="shared" si="253"/>
        <v>Profit</v>
      </c>
      <c r="T1648" s="1">
        <v>40232</v>
      </c>
      <c r="U1648" t="s">
        <v>3076</v>
      </c>
      <c r="V1648" s="14">
        <v>40232</v>
      </c>
      <c r="W1648" t="str">
        <f t="shared" si="254"/>
        <v>February</v>
      </c>
      <c r="X1648" s="4" t="str">
        <f t="shared" si="255"/>
        <v>2010</v>
      </c>
      <c r="Y1648" s="6">
        <f t="shared" si="256"/>
        <v>2010</v>
      </c>
      <c r="Z1648" s="4" t="str">
        <f t="shared" si="257"/>
        <v>23</v>
      </c>
      <c r="AA1648" s="6">
        <f t="shared" si="258"/>
        <v>23</v>
      </c>
      <c r="AB1648" t="str">
        <f t="shared" si="259"/>
        <v>Tuesday</v>
      </c>
    </row>
    <row r="1649" spans="1:28" x14ac:dyDescent="0.25">
      <c r="A1649" s="3" t="s">
        <v>4114</v>
      </c>
      <c r="B1649" t="s">
        <v>4115</v>
      </c>
      <c r="C1649" s="3" t="s">
        <v>4115</v>
      </c>
      <c r="D1649" s="6">
        <v>0</v>
      </c>
      <c r="E1649" s="6">
        <v>110</v>
      </c>
      <c r="F1649" s="6">
        <f t="shared" si="250"/>
        <v>1</v>
      </c>
      <c r="G1649" s="6">
        <f t="shared" si="251"/>
        <v>50</v>
      </c>
      <c r="H1649" s="6" t="str" cm="1">
        <f t="array" ref="H1649">_xlfn.IFS(E1649&lt;=80,"Series",E1649&lt;=120,"TV Movie",E1649&gt;120,"Long Movie")</f>
        <v>TV Movie</v>
      </c>
      <c r="I1649" t="s">
        <v>8160</v>
      </c>
      <c r="J1649" t="s">
        <v>132</v>
      </c>
      <c r="K1649" t="s">
        <v>145</v>
      </c>
      <c r="L1649" s="5">
        <v>6.4</v>
      </c>
      <c r="M1649" t="str" cm="1">
        <f t="array" ref="M1649">_xlfn.IFS(L1649&lt;=2,"Flop",L1649&lt;=5,"Average",L1649&lt;=7,"Hit",L1649&lt;=9,"Superhit",L1649&gt;9,"BlockBuster")</f>
        <v>Hit</v>
      </c>
      <c r="N1649" s="6">
        <v>70597</v>
      </c>
      <c r="O1649" s="6" t="str" cm="1">
        <f t="array" ref="O1649">_xlfn.IFS(N1649&lt;=100000,"Low",N1649&lt;=500000,"Median",N1649&lt;=1500000,"High",N1649&gt;1500000,"Very High")</f>
        <v>Low</v>
      </c>
      <c r="P1649">
        <v>28000000</v>
      </c>
      <c r="Q1649">
        <v>19152009</v>
      </c>
      <c r="R1649">
        <f t="shared" si="252"/>
        <v>-8847991</v>
      </c>
      <c r="S1649" t="str">
        <f t="shared" si="253"/>
        <v>Loss</v>
      </c>
      <c r="T1649" s="1">
        <v>39724</v>
      </c>
      <c r="U1649" t="s">
        <v>4116</v>
      </c>
      <c r="V1649" s="14">
        <v>39724</v>
      </c>
      <c r="W1649" t="str">
        <f t="shared" si="254"/>
        <v>October</v>
      </c>
      <c r="X1649" s="4" t="str">
        <f t="shared" si="255"/>
        <v>2008</v>
      </c>
      <c r="Y1649" s="6">
        <f t="shared" si="256"/>
        <v>2008</v>
      </c>
      <c r="Z1649" s="4" t="str">
        <f t="shared" si="257"/>
        <v>3</v>
      </c>
      <c r="AA1649" s="6">
        <f t="shared" si="258"/>
        <v>3</v>
      </c>
      <c r="AB1649" t="str">
        <f t="shared" si="259"/>
        <v>Friday</v>
      </c>
    </row>
    <row r="1650" spans="1:28" x14ac:dyDescent="0.25">
      <c r="A1650" s="3" t="s">
        <v>4117</v>
      </c>
      <c r="B1650" t="s">
        <v>4118</v>
      </c>
      <c r="C1650" s="3" t="s">
        <v>4118</v>
      </c>
      <c r="D1650" s="6">
        <v>0</v>
      </c>
      <c r="E1650" s="6">
        <v>123</v>
      </c>
      <c r="F1650" s="6">
        <f t="shared" si="250"/>
        <v>2</v>
      </c>
      <c r="G1650" s="6">
        <f t="shared" si="251"/>
        <v>3</v>
      </c>
      <c r="H1650" s="6" t="str" cm="1">
        <f t="array" ref="H1650">_xlfn.IFS(E1650&lt;=80,"Series",E1650&lt;=120,"TV Movie",E1650&gt;120,"Long Movie")</f>
        <v>Long Movie</v>
      </c>
      <c r="I1650" t="s">
        <v>8160</v>
      </c>
      <c r="J1650" t="s">
        <v>145</v>
      </c>
      <c r="K1650" t="s">
        <v>8167</v>
      </c>
      <c r="L1650" s="5">
        <v>7.6</v>
      </c>
      <c r="M1650" t="str" cm="1">
        <f t="array" ref="M1650">_xlfn.IFS(L1650&lt;=2,"Flop",L1650&lt;=5,"Average",L1650&lt;=7,"Hit",L1650&lt;=9,"Superhit",L1650&gt;9,"BlockBuster")</f>
        <v>Superhit</v>
      </c>
      <c r="N1650" s="6">
        <v>193464</v>
      </c>
      <c r="O1650" s="6" t="str" cm="1">
        <f t="array" ref="O1650">_xlfn.IFS(N1650&lt;=100000,"Low",N1650&lt;=500000,"Median",N1650&lt;=1500000,"High",N1650&gt;1500000,"Very High")</f>
        <v>Median</v>
      </c>
      <c r="P1650">
        <v>6000000</v>
      </c>
      <c r="Q1650">
        <v>48618191</v>
      </c>
      <c r="R1650">
        <f t="shared" si="252"/>
        <v>42618191</v>
      </c>
      <c r="S1650" t="str">
        <f t="shared" si="253"/>
        <v>Profit</v>
      </c>
      <c r="T1650" s="1">
        <v>38961</v>
      </c>
      <c r="U1650" t="s">
        <v>4119</v>
      </c>
      <c r="V1650" s="14">
        <v>38961</v>
      </c>
      <c r="W1650" t="str">
        <f t="shared" si="254"/>
        <v>September</v>
      </c>
      <c r="X1650" s="4" t="str">
        <f t="shared" si="255"/>
        <v>2006</v>
      </c>
      <c r="Y1650" s="6">
        <f t="shared" si="256"/>
        <v>2006</v>
      </c>
      <c r="Z1650" s="4" t="str">
        <f t="shared" si="257"/>
        <v>1</v>
      </c>
      <c r="AA1650" s="6">
        <f t="shared" si="258"/>
        <v>1</v>
      </c>
      <c r="AB1650" t="str">
        <f t="shared" si="259"/>
        <v>Friday</v>
      </c>
    </row>
    <row r="1651" spans="1:28" x14ac:dyDescent="0.25">
      <c r="A1651" s="3" t="s">
        <v>4120</v>
      </c>
      <c r="B1651" t="s">
        <v>4121</v>
      </c>
      <c r="C1651" s="3" t="s">
        <v>4121</v>
      </c>
      <c r="D1651" s="6">
        <v>0</v>
      </c>
      <c r="E1651" s="6">
        <v>89</v>
      </c>
      <c r="F1651" s="6">
        <f t="shared" si="250"/>
        <v>1</v>
      </c>
      <c r="G1651" s="6">
        <f t="shared" si="251"/>
        <v>29</v>
      </c>
      <c r="H1651" s="6" t="str" cm="1">
        <f t="array" ref="H1651">_xlfn.IFS(E1651&lt;=80,"Series",E1651&lt;=120,"TV Movie",E1651&gt;120,"Long Movie")</f>
        <v>TV Movie</v>
      </c>
      <c r="I1651" t="s">
        <v>83</v>
      </c>
      <c r="J1651" t="s">
        <v>8166</v>
      </c>
      <c r="K1651" t="s">
        <v>3857</v>
      </c>
      <c r="L1651" s="5">
        <v>6.1</v>
      </c>
      <c r="M1651" t="str" cm="1">
        <f t="array" ref="M1651">_xlfn.IFS(L1651&lt;=2,"Flop",L1651&lt;=5,"Average",L1651&lt;=7,"Hit",L1651&lt;=9,"Superhit",L1651&gt;9,"BlockBuster")</f>
        <v>Hit</v>
      </c>
      <c r="N1651" s="6">
        <v>100259</v>
      </c>
      <c r="O1651" s="6" t="str" cm="1">
        <f t="array" ref="O1651">_xlfn.IFS(N1651&lt;=100000,"Low",N1651&lt;=500000,"Median",N1651&lt;=1500000,"High",N1651&gt;1500000,"Very High")</f>
        <v>Median</v>
      </c>
      <c r="P1651">
        <v>20000000</v>
      </c>
      <c r="Q1651">
        <v>22382047</v>
      </c>
      <c r="R1651">
        <f t="shared" si="252"/>
        <v>2382047</v>
      </c>
      <c r="S1651" t="str">
        <f t="shared" si="253"/>
        <v>Profit</v>
      </c>
      <c r="T1651" s="1">
        <v>39157</v>
      </c>
      <c r="U1651" t="s">
        <v>3594</v>
      </c>
      <c r="V1651" s="14">
        <v>39157</v>
      </c>
      <c r="W1651" t="str">
        <f t="shared" si="254"/>
        <v>March</v>
      </c>
      <c r="X1651" s="4" t="str">
        <f t="shared" si="255"/>
        <v>2007</v>
      </c>
      <c r="Y1651" s="6">
        <f t="shared" si="256"/>
        <v>2007</v>
      </c>
      <c r="Z1651" s="4" t="str">
        <f t="shared" si="257"/>
        <v>16</v>
      </c>
      <c r="AA1651" s="6">
        <f t="shared" si="258"/>
        <v>16</v>
      </c>
      <c r="AB1651" t="str">
        <f t="shared" si="259"/>
        <v>Friday</v>
      </c>
    </row>
    <row r="1652" spans="1:28" x14ac:dyDescent="0.25">
      <c r="A1652" s="3" t="s">
        <v>4122</v>
      </c>
      <c r="B1652" t="s">
        <v>4123</v>
      </c>
      <c r="C1652" s="3" t="s">
        <v>4123</v>
      </c>
      <c r="D1652" s="6">
        <v>0</v>
      </c>
      <c r="E1652" s="6">
        <v>165</v>
      </c>
      <c r="F1652" s="6">
        <f t="shared" si="250"/>
        <v>2</v>
      </c>
      <c r="G1652" s="6">
        <f t="shared" si="251"/>
        <v>45</v>
      </c>
      <c r="H1652" s="6" t="str" cm="1">
        <f t="array" ref="H1652">_xlfn.IFS(E1652&lt;=80,"Series",E1652&lt;=120,"TV Movie",E1652&gt;120,"Long Movie")</f>
        <v>Long Movie</v>
      </c>
      <c r="I1652" t="s">
        <v>8158</v>
      </c>
      <c r="J1652" t="s">
        <v>145</v>
      </c>
      <c r="K1652" t="s">
        <v>8157</v>
      </c>
      <c r="L1652" s="5">
        <v>6.6</v>
      </c>
      <c r="M1652" t="str" cm="1">
        <f t="array" ref="M1652">_xlfn.IFS(L1652&lt;=2,"Flop",L1652&lt;=5,"Average",L1652&lt;=7,"Hit",L1652&lt;=9,"Superhit",L1652&gt;9,"BlockBuster")</f>
        <v>Hit</v>
      </c>
      <c r="N1652" s="6">
        <v>128038</v>
      </c>
      <c r="O1652" s="6" t="str" cm="1">
        <f t="array" ref="O1652">_xlfn.IFS(N1652&lt;=100000,"Low",N1652&lt;=500000,"Median",N1652&lt;=1500000,"High",N1652&gt;1500000,"Very High")</f>
        <v>Median</v>
      </c>
      <c r="P1652">
        <v>130000000</v>
      </c>
      <c r="Q1652">
        <v>211787511</v>
      </c>
      <c r="R1652">
        <f t="shared" si="252"/>
        <v>81787511</v>
      </c>
      <c r="S1652" t="str">
        <f t="shared" si="253"/>
        <v>Profit</v>
      </c>
      <c r="T1652" s="1">
        <v>39770</v>
      </c>
      <c r="U1652" t="s">
        <v>1645</v>
      </c>
      <c r="V1652" s="14">
        <v>39770</v>
      </c>
      <c r="W1652" t="str">
        <f t="shared" si="254"/>
        <v>November</v>
      </c>
      <c r="X1652" s="4" t="str">
        <f t="shared" si="255"/>
        <v>2008</v>
      </c>
      <c r="Y1652" s="6">
        <f t="shared" si="256"/>
        <v>2008</v>
      </c>
      <c r="Z1652" s="4" t="str">
        <f t="shared" si="257"/>
        <v>18</v>
      </c>
      <c r="AA1652" s="6">
        <f t="shared" si="258"/>
        <v>18</v>
      </c>
      <c r="AB1652" t="str">
        <f t="shared" si="259"/>
        <v>Tuesday</v>
      </c>
    </row>
    <row r="1653" spans="1:28" x14ac:dyDescent="0.25">
      <c r="A1653" s="3" t="s">
        <v>4124</v>
      </c>
      <c r="B1653" t="s">
        <v>4125</v>
      </c>
      <c r="C1653" s="3" t="s">
        <v>4125</v>
      </c>
      <c r="D1653" s="6">
        <v>0</v>
      </c>
      <c r="E1653" s="6">
        <v>132</v>
      </c>
      <c r="F1653" s="6">
        <f t="shared" si="250"/>
        <v>2</v>
      </c>
      <c r="G1653" s="6">
        <f t="shared" si="251"/>
        <v>12</v>
      </c>
      <c r="H1653" s="6" t="str" cm="1">
        <f t="array" ref="H1653">_xlfn.IFS(E1653&lt;=80,"Series",E1653&lt;=120,"TV Movie",E1653&gt;120,"Long Movie")</f>
        <v>Long Movie</v>
      </c>
      <c r="I1653" t="s">
        <v>5529</v>
      </c>
      <c r="J1653" t="s">
        <v>8162</v>
      </c>
      <c r="K1653" t="s">
        <v>3857</v>
      </c>
      <c r="L1653" s="5">
        <v>7.2</v>
      </c>
      <c r="M1653" t="str" cm="1">
        <f t="array" ref="M1653">_xlfn.IFS(L1653&lt;=2,"Flop",L1653&lt;=5,"Average",L1653&lt;=7,"Hit",L1653&lt;=9,"Superhit",L1653&gt;9,"BlockBuster")</f>
        <v>Superhit</v>
      </c>
      <c r="N1653" s="6">
        <v>404369</v>
      </c>
      <c r="O1653" s="6" t="str" cm="1">
        <f t="array" ref="O1653">_xlfn.IFS(N1653&lt;=100000,"Low",N1653&lt;=500000,"Median",N1653&lt;=1500000,"High",N1653&gt;1500000,"Very High")</f>
        <v>Median</v>
      </c>
      <c r="P1653">
        <v>55000000</v>
      </c>
      <c r="Q1653">
        <v>192330738</v>
      </c>
      <c r="R1653">
        <f t="shared" si="252"/>
        <v>137330738</v>
      </c>
      <c r="S1653" t="str">
        <f t="shared" si="253"/>
        <v>Profit</v>
      </c>
      <c r="T1653" s="1">
        <v>41889</v>
      </c>
      <c r="U1653" t="s">
        <v>2150</v>
      </c>
      <c r="V1653" s="14">
        <v>41889</v>
      </c>
      <c r="W1653" t="str">
        <f t="shared" si="254"/>
        <v>September</v>
      </c>
      <c r="X1653" s="4" t="str">
        <f t="shared" si="255"/>
        <v>2014</v>
      </c>
      <c r="Y1653" s="6">
        <f t="shared" si="256"/>
        <v>2014</v>
      </c>
      <c r="Z1653" s="4" t="str">
        <f t="shared" si="257"/>
        <v>7</v>
      </c>
      <c r="AA1653" s="6">
        <f t="shared" si="258"/>
        <v>7</v>
      </c>
      <c r="AB1653" t="str">
        <f t="shared" si="259"/>
        <v>Sunday</v>
      </c>
    </row>
    <row r="1654" spans="1:28" x14ac:dyDescent="0.25">
      <c r="A1654" s="3" t="s">
        <v>4126</v>
      </c>
      <c r="B1654" t="s">
        <v>4127</v>
      </c>
      <c r="C1654" s="3" t="s">
        <v>4127</v>
      </c>
      <c r="D1654" s="6">
        <v>0</v>
      </c>
      <c r="E1654" s="6">
        <v>89</v>
      </c>
      <c r="F1654" s="6">
        <f t="shared" si="250"/>
        <v>1</v>
      </c>
      <c r="G1654" s="6">
        <f t="shared" si="251"/>
        <v>29</v>
      </c>
      <c r="H1654" s="6" t="str" cm="1">
        <f t="array" ref="H1654">_xlfn.IFS(E1654&lt;=80,"Series",E1654&lt;=120,"TV Movie",E1654&gt;120,"Long Movie")</f>
        <v>TV Movie</v>
      </c>
      <c r="I1654" t="s">
        <v>132</v>
      </c>
      <c r="J1654" t="s">
        <v>8157</v>
      </c>
      <c r="K1654" t="s">
        <v>5802</v>
      </c>
      <c r="L1654" s="5">
        <v>5.7</v>
      </c>
      <c r="M1654" t="str" cm="1">
        <f t="array" ref="M1654">_xlfn.IFS(L1654&lt;=2,"Flop",L1654&lt;=5,"Average",L1654&lt;=7,"Hit",L1654&lt;=9,"Superhit",L1654&gt;9,"BlockBuster")</f>
        <v>Hit</v>
      </c>
      <c r="N1654" s="6">
        <v>87007</v>
      </c>
      <c r="O1654" s="6" t="str" cm="1">
        <f t="array" ref="O1654">_xlfn.IFS(N1654&lt;=100000,"Low",N1654&lt;=500000,"Median",N1654&lt;=1500000,"High",N1654&gt;1500000,"Very High")</f>
        <v>Low</v>
      </c>
      <c r="P1654">
        <v>18000000</v>
      </c>
      <c r="Q1654">
        <v>68844775</v>
      </c>
      <c r="R1654">
        <f t="shared" si="252"/>
        <v>50844775</v>
      </c>
      <c r="S1654" t="str">
        <f t="shared" si="253"/>
        <v>Profit</v>
      </c>
      <c r="T1654" s="1">
        <v>38923</v>
      </c>
      <c r="U1654" t="s">
        <v>1737</v>
      </c>
      <c r="V1654" s="14">
        <v>38923</v>
      </c>
      <c r="W1654" t="str">
        <f t="shared" si="254"/>
        <v>July</v>
      </c>
      <c r="X1654" s="4" t="str">
        <f t="shared" si="255"/>
        <v>2006</v>
      </c>
      <c r="Y1654" s="6">
        <f t="shared" si="256"/>
        <v>2006</v>
      </c>
      <c r="Z1654" s="4" t="str">
        <f t="shared" si="257"/>
        <v>25</v>
      </c>
      <c r="AA1654" s="6">
        <f t="shared" si="258"/>
        <v>25</v>
      </c>
      <c r="AB1654" t="str">
        <f t="shared" si="259"/>
        <v>Tuesday</v>
      </c>
    </row>
    <row r="1655" spans="1:28" x14ac:dyDescent="0.25">
      <c r="A1655" s="3" t="s">
        <v>4128</v>
      </c>
      <c r="B1655" t="s">
        <v>4129</v>
      </c>
      <c r="C1655" s="3" t="s">
        <v>4129</v>
      </c>
      <c r="D1655" s="6">
        <v>0</v>
      </c>
      <c r="E1655" s="6">
        <v>102</v>
      </c>
      <c r="F1655" s="6">
        <f t="shared" si="250"/>
        <v>1</v>
      </c>
      <c r="G1655" s="6">
        <f t="shared" si="251"/>
        <v>42</v>
      </c>
      <c r="H1655" s="6" t="str" cm="1">
        <f t="array" ref="H1655">_xlfn.IFS(E1655&lt;=80,"Series",E1655&lt;=120,"TV Movie",E1655&gt;120,"Long Movie")</f>
        <v>TV Movie</v>
      </c>
      <c r="I1655" t="s">
        <v>5529</v>
      </c>
      <c r="J1655" t="s">
        <v>8158</v>
      </c>
      <c r="K1655" t="s">
        <v>132</v>
      </c>
      <c r="L1655" s="5">
        <v>5.3</v>
      </c>
      <c r="M1655" t="str" cm="1">
        <f t="array" ref="M1655">_xlfn.IFS(L1655&lt;=2,"Flop",L1655&lt;=5,"Average",L1655&lt;=7,"Hit",L1655&lt;=9,"Superhit",L1655&gt;9,"BlockBuster")</f>
        <v>Hit</v>
      </c>
      <c r="N1655" s="6">
        <v>74262</v>
      </c>
      <c r="O1655" s="6" t="str" cm="1">
        <f t="array" ref="O1655">_xlfn.IFS(N1655&lt;=100000,"Low",N1655&lt;=500000,"Median",N1655&lt;=1500000,"High",N1655&gt;1500000,"Very High")</f>
        <v>Low</v>
      </c>
      <c r="P1655">
        <v>100000000</v>
      </c>
      <c r="Q1655">
        <v>68777554</v>
      </c>
      <c r="R1655">
        <f t="shared" si="252"/>
        <v>-31222446</v>
      </c>
      <c r="S1655" t="str">
        <f t="shared" si="253"/>
        <v>Loss</v>
      </c>
      <c r="T1655" s="1">
        <v>39969</v>
      </c>
      <c r="U1655" t="s">
        <v>1430</v>
      </c>
      <c r="V1655" s="14">
        <v>39969</v>
      </c>
      <c r="W1655" t="str">
        <f t="shared" si="254"/>
        <v>June</v>
      </c>
      <c r="X1655" s="4" t="str">
        <f t="shared" si="255"/>
        <v>2009</v>
      </c>
      <c r="Y1655" s="6">
        <f t="shared" si="256"/>
        <v>2009</v>
      </c>
      <c r="Z1655" s="4" t="str">
        <f t="shared" si="257"/>
        <v>5</v>
      </c>
      <c r="AA1655" s="6">
        <f t="shared" si="258"/>
        <v>5</v>
      </c>
      <c r="AB1655" t="str">
        <f t="shared" si="259"/>
        <v>Friday</v>
      </c>
    </row>
    <row r="1656" spans="1:28" x14ac:dyDescent="0.25">
      <c r="A1656" s="3" t="s">
        <v>4130</v>
      </c>
      <c r="B1656" t="s">
        <v>4131</v>
      </c>
      <c r="C1656" s="3" t="s">
        <v>4132</v>
      </c>
      <c r="D1656" s="6">
        <v>0</v>
      </c>
      <c r="E1656" s="6">
        <v>118</v>
      </c>
      <c r="F1656" s="6">
        <f t="shared" si="250"/>
        <v>1</v>
      </c>
      <c r="G1656" s="6">
        <f t="shared" si="251"/>
        <v>58</v>
      </c>
      <c r="H1656" s="6" t="str" cm="1">
        <f t="array" ref="H1656">_xlfn.IFS(E1656&lt;=80,"Series",E1656&lt;=120,"TV Movie",E1656&gt;120,"Long Movie")</f>
        <v>TV Movie</v>
      </c>
      <c r="I1656" t="s">
        <v>145</v>
      </c>
      <c r="J1656" t="s">
        <v>8156</v>
      </c>
      <c r="K1656" t="s">
        <v>4390</v>
      </c>
      <c r="L1656" s="5">
        <v>8.1999999999999993</v>
      </c>
      <c r="M1656" t="str" cm="1">
        <f t="array" ref="M1656">_xlfn.IFS(L1656&lt;=2,"Flop",L1656&lt;=5,"Average",L1656&lt;=7,"Hit",L1656&lt;=9,"Superhit",L1656&gt;9,"BlockBuster")</f>
        <v>Superhit</v>
      </c>
      <c r="N1656" s="6">
        <v>691906</v>
      </c>
      <c r="O1656" s="6" t="str" cm="1">
        <f t="array" ref="O1656">_xlfn.IFS(N1656&lt;=100000,"Low",N1656&lt;=500000,"Median",N1656&lt;=1500000,"High",N1656&gt;1500000,"Very High")</f>
        <v>High</v>
      </c>
      <c r="P1656">
        <v>19000000</v>
      </c>
      <c r="Q1656">
        <v>83862032</v>
      </c>
      <c r="R1656">
        <f t="shared" si="252"/>
        <v>64862032</v>
      </c>
      <c r="S1656" t="str">
        <f t="shared" si="253"/>
        <v>Profit</v>
      </c>
      <c r="T1656" s="1">
        <v>38864</v>
      </c>
      <c r="U1656" t="s">
        <v>1811</v>
      </c>
      <c r="V1656" s="14">
        <v>38864</v>
      </c>
      <c r="W1656" t="str">
        <f t="shared" si="254"/>
        <v>May</v>
      </c>
      <c r="X1656" s="4" t="str">
        <f t="shared" si="255"/>
        <v>2006</v>
      </c>
      <c r="Y1656" s="6">
        <f t="shared" si="256"/>
        <v>2006</v>
      </c>
      <c r="Z1656" s="4" t="str">
        <f t="shared" si="257"/>
        <v>27</v>
      </c>
      <c r="AA1656" s="6">
        <f t="shared" si="258"/>
        <v>27</v>
      </c>
      <c r="AB1656" t="str">
        <f t="shared" si="259"/>
        <v>Saturday</v>
      </c>
    </row>
    <row r="1657" spans="1:28" x14ac:dyDescent="0.25">
      <c r="A1657" s="3" t="s">
        <v>4133</v>
      </c>
      <c r="B1657" t="s">
        <v>4134</v>
      </c>
      <c r="C1657" s="3" t="s">
        <v>4134</v>
      </c>
      <c r="D1657" s="6">
        <v>0</v>
      </c>
      <c r="E1657" s="6">
        <v>109</v>
      </c>
      <c r="F1657" s="6">
        <f t="shared" si="250"/>
        <v>1</v>
      </c>
      <c r="G1657" s="6">
        <f t="shared" si="251"/>
        <v>49</v>
      </c>
      <c r="H1657" s="6" t="str" cm="1">
        <f t="array" ref="H1657">_xlfn.IFS(E1657&lt;=80,"Series",E1657&lt;=120,"TV Movie",E1657&gt;120,"Long Movie")</f>
        <v>TV Movie</v>
      </c>
      <c r="I1657" t="s">
        <v>8162</v>
      </c>
      <c r="J1657" t="s">
        <v>8166</v>
      </c>
      <c r="K1657" t="s">
        <v>3857</v>
      </c>
      <c r="L1657" s="5">
        <v>5.7</v>
      </c>
      <c r="M1657" t="str" cm="1">
        <f t="array" ref="M1657">_xlfn.IFS(L1657&lt;=2,"Flop",L1657&lt;=5,"Average",L1657&lt;=7,"Hit",L1657&lt;=9,"Superhit",L1657&gt;9,"BlockBuster")</f>
        <v>Hit</v>
      </c>
      <c r="N1657" s="6">
        <v>50397</v>
      </c>
      <c r="O1657" s="6" t="str" cm="1">
        <f t="array" ref="O1657">_xlfn.IFS(N1657&lt;=100000,"Low",N1657&lt;=500000,"Median",N1657&lt;=1500000,"High",N1657&gt;1500000,"Very High")</f>
        <v>Low</v>
      </c>
      <c r="P1657">
        <v>60795000</v>
      </c>
      <c r="Q1657">
        <v>73534117</v>
      </c>
      <c r="R1657">
        <f t="shared" si="252"/>
        <v>12739117</v>
      </c>
      <c r="S1657" t="str">
        <f t="shared" si="253"/>
        <v>Profit</v>
      </c>
      <c r="T1657" s="1">
        <v>39182</v>
      </c>
      <c r="U1657" t="s">
        <v>1108</v>
      </c>
      <c r="V1657" s="14">
        <v>39182</v>
      </c>
      <c r="W1657" t="str">
        <f t="shared" si="254"/>
        <v>April</v>
      </c>
      <c r="X1657" s="4" t="str">
        <f t="shared" si="255"/>
        <v>2007</v>
      </c>
      <c r="Y1657" s="6">
        <f t="shared" si="256"/>
        <v>2007</v>
      </c>
      <c r="Z1657" s="4" t="str">
        <f t="shared" si="257"/>
        <v>10</v>
      </c>
      <c r="AA1657" s="6">
        <f t="shared" si="258"/>
        <v>10</v>
      </c>
      <c r="AB1657" t="str">
        <f t="shared" si="259"/>
        <v>Tuesday</v>
      </c>
    </row>
    <row r="1658" spans="1:28" x14ac:dyDescent="0.25">
      <c r="A1658" s="3" t="s">
        <v>4135</v>
      </c>
      <c r="B1658" t="s">
        <v>4136</v>
      </c>
      <c r="C1658" s="3" t="s">
        <v>4136</v>
      </c>
      <c r="D1658" s="6">
        <v>0</v>
      </c>
      <c r="E1658" s="6">
        <v>92</v>
      </c>
      <c r="F1658" s="6">
        <f t="shared" si="250"/>
        <v>1</v>
      </c>
      <c r="G1658" s="6">
        <f t="shared" si="251"/>
        <v>32</v>
      </c>
      <c r="H1658" s="6" t="str" cm="1">
        <f t="array" ref="H1658">_xlfn.IFS(E1658&lt;=80,"Series",E1658&lt;=120,"TV Movie",E1658&gt;120,"Long Movie")</f>
        <v>TV Movie</v>
      </c>
      <c r="I1658" t="s">
        <v>132</v>
      </c>
      <c r="J1658" t="s">
        <v>8163</v>
      </c>
      <c r="K1658" t="s">
        <v>8168</v>
      </c>
      <c r="L1658" s="5">
        <v>5.9</v>
      </c>
      <c r="M1658" t="str" cm="1">
        <f t="array" ref="M1658">_xlfn.IFS(L1658&lt;=2,"Flop",L1658&lt;=5,"Average",L1658&lt;=7,"Hit",L1658&lt;=9,"Superhit",L1658&gt;9,"BlockBuster")</f>
        <v>Hit</v>
      </c>
      <c r="N1658" s="6">
        <v>92164</v>
      </c>
      <c r="O1658" s="6" t="str" cm="1">
        <f t="array" ref="O1658">_xlfn.IFS(N1658&lt;=100000,"Low",N1658&lt;=500000,"Median",N1658&lt;=1500000,"High",N1658&gt;1500000,"Very High")</f>
        <v>Low</v>
      </c>
      <c r="P1658">
        <v>35000000</v>
      </c>
      <c r="Q1658">
        <v>99255460</v>
      </c>
      <c r="R1658">
        <f t="shared" si="252"/>
        <v>64255460</v>
      </c>
      <c r="S1658" t="str">
        <f t="shared" si="253"/>
        <v>Profit</v>
      </c>
      <c r="T1658">
        <v>2006</v>
      </c>
      <c r="U1658" t="s">
        <v>3480</v>
      </c>
      <c r="V1658" s="14">
        <v>2006</v>
      </c>
      <c r="W1658" t="str">
        <f t="shared" si="254"/>
        <v>June</v>
      </c>
      <c r="X1658" s="4" t="str">
        <f t="shared" si="255"/>
        <v>1905</v>
      </c>
      <c r="Y1658" s="6">
        <f t="shared" si="256"/>
        <v>1905</v>
      </c>
      <c r="Z1658" s="4" t="str">
        <f t="shared" si="257"/>
        <v>28</v>
      </c>
      <c r="AA1658" s="6">
        <f t="shared" si="258"/>
        <v>28</v>
      </c>
      <c r="AB1658" t="str">
        <f t="shared" si="259"/>
        <v>Wednesday</v>
      </c>
    </row>
    <row r="1659" spans="1:28" x14ac:dyDescent="0.25">
      <c r="A1659" s="3" t="s">
        <v>4137</v>
      </c>
      <c r="B1659" t="s">
        <v>4138</v>
      </c>
      <c r="C1659" s="3" t="s">
        <v>4138</v>
      </c>
      <c r="D1659" s="6">
        <v>0</v>
      </c>
      <c r="E1659" s="6">
        <v>96</v>
      </c>
      <c r="F1659" s="6">
        <f t="shared" si="250"/>
        <v>1</v>
      </c>
      <c r="G1659" s="6">
        <f t="shared" si="251"/>
        <v>36</v>
      </c>
      <c r="H1659" s="6" t="str" cm="1">
        <f t="array" ref="H1659">_xlfn.IFS(E1659&lt;=80,"Series",E1659&lt;=120,"TV Movie",E1659&gt;120,"Long Movie")</f>
        <v>TV Movie</v>
      </c>
      <c r="I1659" t="s">
        <v>132</v>
      </c>
      <c r="J1659" t="s">
        <v>8162</v>
      </c>
      <c r="K1659" t="s">
        <v>8156</v>
      </c>
      <c r="L1659" s="5">
        <v>6.6</v>
      </c>
      <c r="M1659" t="str" cm="1">
        <f t="array" ref="M1659">_xlfn.IFS(L1659&lt;=2,"Flop",L1659&lt;=5,"Average",L1659&lt;=7,"Hit",L1659&lt;=9,"Superhit",L1659&gt;9,"BlockBuster")</f>
        <v>Hit</v>
      </c>
      <c r="N1659" s="6">
        <v>86697</v>
      </c>
      <c r="O1659" s="6" t="str" cm="1">
        <f t="array" ref="O1659">_xlfn.IFS(N1659&lt;=100000,"Low",N1659&lt;=500000,"Median",N1659&lt;=1500000,"High",N1659&gt;1500000,"Very High")</f>
        <v>Low</v>
      </c>
      <c r="P1659">
        <v>17300000</v>
      </c>
      <c r="Q1659">
        <v>39220946</v>
      </c>
      <c r="R1659">
        <f t="shared" si="252"/>
        <v>21920946</v>
      </c>
      <c r="S1659" t="str">
        <f t="shared" si="253"/>
        <v>Profit</v>
      </c>
      <c r="T1659" s="1">
        <v>38924</v>
      </c>
      <c r="U1659" t="s">
        <v>186</v>
      </c>
      <c r="V1659" s="14">
        <v>38924</v>
      </c>
      <c r="W1659" t="str">
        <f t="shared" si="254"/>
        <v>July</v>
      </c>
      <c r="X1659" s="4" t="str">
        <f t="shared" si="255"/>
        <v>2006</v>
      </c>
      <c r="Y1659" s="6">
        <f t="shared" si="256"/>
        <v>2006</v>
      </c>
      <c r="Z1659" s="4" t="str">
        <f t="shared" si="257"/>
        <v>26</v>
      </c>
      <c r="AA1659" s="6">
        <f t="shared" si="258"/>
        <v>26</v>
      </c>
      <c r="AB1659" t="str">
        <f t="shared" si="259"/>
        <v>Wednesday</v>
      </c>
    </row>
    <row r="1660" spans="1:28" x14ac:dyDescent="0.25">
      <c r="A1660" s="3" t="s">
        <v>4139</v>
      </c>
      <c r="B1660" t="s">
        <v>4140</v>
      </c>
      <c r="C1660" s="3" t="s">
        <v>4140</v>
      </c>
      <c r="D1660" s="6">
        <v>0</v>
      </c>
      <c r="E1660" s="6">
        <v>136</v>
      </c>
      <c r="F1660" s="6">
        <f t="shared" si="250"/>
        <v>2</v>
      </c>
      <c r="G1660" s="6">
        <f t="shared" si="251"/>
        <v>16</v>
      </c>
      <c r="H1660" s="6" t="str" cm="1">
        <f t="array" ref="H1660">_xlfn.IFS(E1660&lt;=80,"Series",E1660&lt;=120,"TV Movie",E1660&gt;120,"Long Movie")</f>
        <v>Long Movie</v>
      </c>
      <c r="I1660" t="s">
        <v>132</v>
      </c>
      <c r="J1660" t="s">
        <v>8157</v>
      </c>
      <c r="K1660" t="s">
        <v>5802</v>
      </c>
      <c r="L1660" s="5">
        <v>6.9</v>
      </c>
      <c r="M1660" t="str" cm="1">
        <f t="array" ref="M1660">_xlfn.IFS(L1660&lt;=2,"Flop",L1660&lt;=5,"Average",L1660&lt;=7,"Hit",L1660&lt;=9,"Superhit",L1660&gt;9,"BlockBuster")</f>
        <v>Hit</v>
      </c>
      <c r="N1660" s="6">
        <v>305920</v>
      </c>
      <c r="O1660" s="6" t="str" cm="1">
        <f t="array" ref="O1660">_xlfn.IFS(N1660&lt;=100000,"Low",N1660&lt;=500000,"Median",N1660&lt;=1500000,"High",N1660&gt;1500000,"Very High")</f>
        <v>Median</v>
      </c>
      <c r="P1660">
        <v>85000000</v>
      </c>
      <c r="Q1660">
        <v>205850169</v>
      </c>
      <c r="R1660">
        <f t="shared" si="252"/>
        <v>120850169</v>
      </c>
      <c r="S1660" t="str">
        <f t="shared" si="253"/>
        <v>Profit</v>
      </c>
      <c r="T1660" s="1">
        <v>39050</v>
      </c>
      <c r="U1660" t="s">
        <v>2459</v>
      </c>
      <c r="V1660" s="14">
        <v>39050</v>
      </c>
      <c r="W1660" t="str">
        <f t="shared" si="254"/>
        <v>November</v>
      </c>
      <c r="X1660" s="4" t="str">
        <f t="shared" si="255"/>
        <v>2006</v>
      </c>
      <c r="Y1660" s="6">
        <f t="shared" si="256"/>
        <v>2006</v>
      </c>
      <c r="Z1660" s="4" t="str">
        <f t="shared" si="257"/>
        <v>29</v>
      </c>
      <c r="AA1660" s="6">
        <f t="shared" si="258"/>
        <v>29</v>
      </c>
      <c r="AB1660" t="str">
        <f t="shared" si="259"/>
        <v>Wednesday</v>
      </c>
    </row>
    <row r="1661" spans="1:28" x14ac:dyDescent="0.25">
      <c r="A1661" s="3" t="s">
        <v>4141</v>
      </c>
      <c r="B1661" t="s">
        <v>4142</v>
      </c>
      <c r="C1661" s="3" t="s">
        <v>4142</v>
      </c>
      <c r="D1661" s="6">
        <v>0</v>
      </c>
      <c r="E1661" s="6">
        <v>124</v>
      </c>
      <c r="F1661" s="6">
        <f t="shared" si="250"/>
        <v>2</v>
      </c>
      <c r="G1661" s="6">
        <f t="shared" si="251"/>
        <v>4</v>
      </c>
      <c r="H1661" s="6" t="str" cm="1">
        <f t="array" ref="H1661">_xlfn.IFS(E1661&lt;=80,"Series",E1661&lt;=120,"TV Movie",E1661&gt;120,"Long Movie")</f>
        <v>Long Movie</v>
      </c>
      <c r="I1661" t="s">
        <v>5529</v>
      </c>
      <c r="J1661" t="s">
        <v>8158</v>
      </c>
      <c r="K1661" t="s">
        <v>8161</v>
      </c>
      <c r="L1661" s="5">
        <v>6.9</v>
      </c>
      <c r="M1661" t="str" cm="1">
        <f t="array" ref="M1661">_xlfn.IFS(L1661&lt;=2,"Flop",L1661&lt;=5,"Average",L1661&lt;=7,"Hit",L1661&lt;=9,"Superhit",L1661&gt;9,"BlockBuster")</f>
        <v>Hit</v>
      </c>
      <c r="N1661" s="6">
        <v>880334</v>
      </c>
      <c r="O1661" s="6" t="str" cm="1">
        <f t="array" ref="O1661">_xlfn.IFS(N1661&lt;=100000,"Low",N1661&lt;=500000,"Median",N1661&lt;=1500000,"High",N1661&gt;1500000,"Very High")</f>
        <v>High</v>
      </c>
      <c r="P1661">
        <v>140000000</v>
      </c>
      <c r="Q1661">
        <v>370569774</v>
      </c>
      <c r="R1661">
        <f t="shared" si="252"/>
        <v>230569774</v>
      </c>
      <c r="S1661" t="str">
        <f t="shared" si="253"/>
        <v>Profit</v>
      </c>
      <c r="T1661" s="1">
        <v>40743</v>
      </c>
      <c r="U1661" t="s">
        <v>875</v>
      </c>
      <c r="V1661" s="14">
        <v>40743</v>
      </c>
      <c r="W1661" t="str">
        <f t="shared" si="254"/>
        <v>July</v>
      </c>
      <c r="X1661" s="4" t="str">
        <f t="shared" si="255"/>
        <v>2011</v>
      </c>
      <c r="Y1661" s="6">
        <f t="shared" si="256"/>
        <v>2011</v>
      </c>
      <c r="Z1661" s="4" t="str">
        <f t="shared" si="257"/>
        <v>19</v>
      </c>
      <c r="AA1661" s="6">
        <f t="shared" si="258"/>
        <v>19</v>
      </c>
      <c r="AB1661" t="str">
        <f t="shared" si="259"/>
        <v>Tuesday</v>
      </c>
    </row>
    <row r="1662" spans="1:28" x14ac:dyDescent="0.25">
      <c r="A1662" s="3" t="s">
        <v>4143</v>
      </c>
      <c r="B1662" t="s">
        <v>4144</v>
      </c>
      <c r="C1662" s="3" t="s">
        <v>4144</v>
      </c>
      <c r="D1662" s="6">
        <v>0</v>
      </c>
      <c r="E1662" s="6">
        <v>109</v>
      </c>
      <c r="F1662" s="6">
        <f t="shared" si="250"/>
        <v>1</v>
      </c>
      <c r="G1662" s="6">
        <f t="shared" si="251"/>
        <v>49</v>
      </c>
      <c r="H1662" s="6" t="str" cm="1">
        <f t="array" ref="H1662">_xlfn.IFS(E1662&lt;=80,"Series",E1662&lt;=120,"TV Movie",E1662&gt;120,"Long Movie")</f>
        <v>TV Movie</v>
      </c>
      <c r="I1662" t="s">
        <v>132</v>
      </c>
      <c r="J1662" t="s">
        <v>145</v>
      </c>
      <c r="K1662" t="s">
        <v>5802</v>
      </c>
      <c r="L1662" s="5">
        <v>6.9</v>
      </c>
      <c r="M1662" t="str" cm="1">
        <f t="array" ref="M1662">_xlfn.IFS(L1662&lt;=2,"Flop",L1662&lt;=5,"Average",L1662&lt;=7,"Hit",L1662&lt;=9,"Superhit",L1662&gt;9,"BlockBuster")</f>
        <v>Hit</v>
      </c>
      <c r="N1662" s="6">
        <v>447581</v>
      </c>
      <c r="O1662" s="6" t="str" cm="1">
        <f t="array" ref="O1662">_xlfn.IFS(N1662&lt;=100000,"Low",N1662&lt;=500000,"Median",N1662&lt;=1500000,"High",N1662&gt;1500000,"Very High")</f>
        <v>Median</v>
      </c>
      <c r="P1662">
        <v>35000000</v>
      </c>
      <c r="Q1662">
        <v>326706115</v>
      </c>
      <c r="R1662">
        <f t="shared" si="252"/>
        <v>291706115</v>
      </c>
      <c r="S1662" t="str">
        <f t="shared" si="253"/>
        <v>Profit</v>
      </c>
      <c r="T1662" s="1">
        <v>38887</v>
      </c>
      <c r="U1662" t="s">
        <v>4145</v>
      </c>
      <c r="V1662" s="14">
        <v>38887</v>
      </c>
      <c r="W1662" t="str">
        <f t="shared" si="254"/>
        <v>June</v>
      </c>
      <c r="X1662" s="4" t="str">
        <f t="shared" si="255"/>
        <v>2006</v>
      </c>
      <c r="Y1662" s="6">
        <f t="shared" si="256"/>
        <v>2006</v>
      </c>
      <c r="Z1662" s="4" t="str">
        <f t="shared" si="257"/>
        <v>19</v>
      </c>
      <c r="AA1662" s="6">
        <f t="shared" si="258"/>
        <v>19</v>
      </c>
      <c r="AB1662" t="str">
        <f t="shared" si="259"/>
        <v>Monday</v>
      </c>
    </row>
    <row r="1663" spans="1:28" x14ac:dyDescent="0.25">
      <c r="A1663" s="3" t="s">
        <v>4146</v>
      </c>
      <c r="B1663" t="s">
        <v>4147</v>
      </c>
      <c r="C1663" s="3" t="s">
        <v>4147</v>
      </c>
      <c r="D1663" s="6">
        <v>0</v>
      </c>
      <c r="E1663" s="6">
        <v>102</v>
      </c>
      <c r="F1663" s="6">
        <f t="shared" si="250"/>
        <v>1</v>
      </c>
      <c r="G1663" s="6">
        <f t="shared" si="251"/>
        <v>42</v>
      </c>
      <c r="H1663" s="6" t="str" cm="1">
        <f t="array" ref="H1663">_xlfn.IFS(E1663&lt;=80,"Series",E1663&lt;=120,"TV Movie",E1663&gt;120,"Long Movie")</f>
        <v>TV Movie</v>
      </c>
      <c r="I1663" t="s">
        <v>5529</v>
      </c>
      <c r="J1663" t="s">
        <v>8162</v>
      </c>
      <c r="K1663" t="s">
        <v>3857</v>
      </c>
      <c r="L1663" s="5">
        <v>6.5</v>
      </c>
      <c r="M1663" t="str" cm="1">
        <f t="array" ref="M1663">_xlfn.IFS(L1663&lt;=2,"Flop",L1663&lt;=5,"Average",L1663&lt;=7,"Hit",L1663&lt;=9,"Superhit",L1663&gt;9,"BlockBuster")</f>
        <v>Hit</v>
      </c>
      <c r="N1663" s="6">
        <v>168218</v>
      </c>
      <c r="O1663" s="6" t="str" cm="1">
        <f t="array" ref="O1663">_xlfn.IFS(N1663&lt;=100000,"Low",N1663&lt;=500000,"Median",N1663&lt;=1500000,"High",N1663&gt;1500000,"Very High")</f>
        <v>Median</v>
      </c>
      <c r="P1663">
        <v>65000000</v>
      </c>
      <c r="Q1663">
        <v>39407616</v>
      </c>
      <c r="R1663">
        <f t="shared" si="252"/>
        <v>-25592384</v>
      </c>
      <c r="S1663" t="str">
        <f t="shared" si="253"/>
        <v>Loss</v>
      </c>
      <c r="T1663" s="1">
        <v>41870</v>
      </c>
      <c r="U1663" t="s">
        <v>4148</v>
      </c>
      <c r="V1663" s="14">
        <v>41870</v>
      </c>
      <c r="W1663" t="str">
        <f t="shared" si="254"/>
        <v>August</v>
      </c>
      <c r="X1663" s="4" t="str">
        <f t="shared" si="255"/>
        <v>2014</v>
      </c>
      <c r="Y1663" s="6">
        <f t="shared" si="256"/>
        <v>2014</v>
      </c>
      <c r="Z1663" s="4" t="str">
        <f t="shared" si="257"/>
        <v>19</v>
      </c>
      <c r="AA1663" s="6">
        <f t="shared" si="258"/>
        <v>19</v>
      </c>
      <c r="AB1663" t="str">
        <f t="shared" si="259"/>
        <v>Tuesday</v>
      </c>
    </row>
    <row r="1664" spans="1:28" x14ac:dyDescent="0.25">
      <c r="A1664" s="3" t="s">
        <v>4149</v>
      </c>
      <c r="B1664" t="s">
        <v>4150</v>
      </c>
      <c r="C1664" s="3" t="s">
        <v>4150</v>
      </c>
      <c r="D1664" s="6">
        <v>0</v>
      </c>
      <c r="E1664" s="6">
        <v>107</v>
      </c>
      <c r="F1664" s="6">
        <f t="shared" si="250"/>
        <v>1</v>
      </c>
      <c r="G1664" s="6">
        <f t="shared" si="251"/>
        <v>47</v>
      </c>
      <c r="H1664" s="6" t="str" cm="1">
        <f t="array" ref="H1664">_xlfn.IFS(E1664&lt;=80,"Series",E1664&lt;=120,"TV Movie",E1664&gt;120,"Long Movie")</f>
        <v>TV Movie</v>
      </c>
      <c r="I1664" t="s">
        <v>5529</v>
      </c>
      <c r="J1664" t="s">
        <v>8161</v>
      </c>
      <c r="K1664" t="s">
        <v>5802</v>
      </c>
      <c r="L1664" s="5">
        <v>6.5</v>
      </c>
      <c r="M1664" t="str" cm="1">
        <f t="array" ref="M1664">_xlfn.IFS(L1664&lt;=2,"Flop",L1664&lt;=5,"Average",L1664&lt;=7,"Hit",L1664&lt;=9,"Superhit",L1664&gt;9,"BlockBuster")</f>
        <v>Hit</v>
      </c>
      <c r="N1664" s="6">
        <v>522566</v>
      </c>
      <c r="O1664" s="6" t="str" cm="1">
        <f t="array" ref="O1664">_xlfn.IFS(N1664&lt;=100000,"Low",N1664&lt;=500000,"Median",N1664&lt;=1500000,"High",N1664&gt;1500000,"Very High")</f>
        <v>High</v>
      </c>
      <c r="P1664">
        <v>150000000</v>
      </c>
      <c r="Q1664">
        <v>373062864</v>
      </c>
      <c r="R1664">
        <f t="shared" si="252"/>
        <v>223062864</v>
      </c>
      <c r="S1664" t="str">
        <f t="shared" si="253"/>
        <v>Profit</v>
      </c>
      <c r="T1664" s="1">
        <v>39911</v>
      </c>
      <c r="U1664" t="s">
        <v>4151</v>
      </c>
      <c r="V1664" s="14">
        <v>39911</v>
      </c>
      <c r="W1664" t="str">
        <f t="shared" si="254"/>
        <v>April</v>
      </c>
      <c r="X1664" s="4" t="str">
        <f t="shared" si="255"/>
        <v>2009</v>
      </c>
      <c r="Y1664" s="6">
        <f t="shared" si="256"/>
        <v>2009</v>
      </c>
      <c r="Z1664" s="4" t="str">
        <f t="shared" si="257"/>
        <v>8</v>
      </c>
      <c r="AA1664" s="6">
        <f t="shared" si="258"/>
        <v>8</v>
      </c>
      <c r="AB1664" t="str">
        <f t="shared" si="259"/>
        <v>Wednesday</v>
      </c>
    </row>
    <row r="1665" spans="1:28" x14ac:dyDescent="0.25">
      <c r="A1665" s="3" t="s">
        <v>4152</v>
      </c>
      <c r="B1665" t="s">
        <v>4153</v>
      </c>
      <c r="C1665" s="3" t="s">
        <v>4153</v>
      </c>
      <c r="D1665" s="6">
        <v>0</v>
      </c>
      <c r="E1665" s="6">
        <v>127</v>
      </c>
      <c r="F1665" s="6">
        <f t="shared" si="250"/>
        <v>2</v>
      </c>
      <c r="G1665" s="6">
        <f t="shared" si="251"/>
        <v>7</v>
      </c>
      <c r="H1665" s="6" t="str" cm="1">
        <f t="array" ref="H1665">_xlfn.IFS(E1665&lt;=80,"Series",E1665&lt;=120,"TV Movie",E1665&gt;120,"Long Movie")</f>
        <v>Long Movie</v>
      </c>
      <c r="I1665" t="s">
        <v>5529</v>
      </c>
      <c r="J1665" t="s">
        <v>8158</v>
      </c>
      <c r="K1665" t="s">
        <v>8156</v>
      </c>
      <c r="L1665" s="5">
        <v>3.8</v>
      </c>
      <c r="M1665" t="str" cm="1">
        <f t="array" ref="M1665">_xlfn.IFS(L1665&lt;=2,"Flop",L1665&lt;=5,"Average",L1665&lt;=7,"Hit",L1665&lt;=9,"Superhit",L1665&gt;9,"BlockBuster")</f>
        <v>Average</v>
      </c>
      <c r="N1665" s="6">
        <v>50653</v>
      </c>
      <c r="O1665" s="6" t="str" cm="1">
        <f t="array" ref="O1665">_xlfn.IFS(N1665&lt;=100000,"Low",N1665&lt;=500000,"Median",N1665&lt;=1500000,"High",N1665&gt;1500000,"Very High")</f>
        <v>Low</v>
      </c>
      <c r="P1665">
        <v>60000000</v>
      </c>
      <c r="Q1665">
        <v>13097915</v>
      </c>
      <c r="R1665">
        <f t="shared" si="252"/>
        <v>-46902085</v>
      </c>
      <c r="S1665" t="str">
        <f t="shared" si="253"/>
        <v>Loss</v>
      </c>
      <c r="T1665" s="1">
        <v>39183</v>
      </c>
      <c r="U1665" t="s">
        <v>4154</v>
      </c>
      <c r="V1665" s="14">
        <v>39183</v>
      </c>
      <c r="W1665" t="str">
        <f t="shared" si="254"/>
        <v>April</v>
      </c>
      <c r="X1665" s="4" t="str">
        <f t="shared" si="255"/>
        <v>2007</v>
      </c>
      <c r="Y1665" s="6">
        <f t="shared" si="256"/>
        <v>2007</v>
      </c>
      <c r="Z1665" s="4" t="str">
        <f t="shared" si="257"/>
        <v>11</v>
      </c>
      <c r="AA1665" s="6">
        <f t="shared" si="258"/>
        <v>11</v>
      </c>
      <c r="AB1665" t="str">
        <f t="shared" si="259"/>
        <v>Wednesday</v>
      </c>
    </row>
    <row r="1666" spans="1:28" x14ac:dyDescent="0.25">
      <c r="A1666" s="3" t="s">
        <v>4155</v>
      </c>
      <c r="B1666" t="s">
        <v>4156</v>
      </c>
      <c r="C1666" s="3" t="s">
        <v>4156</v>
      </c>
      <c r="D1666" s="6">
        <v>0</v>
      </c>
      <c r="E1666" s="6">
        <v>117</v>
      </c>
      <c r="F1666" s="6">
        <f t="shared" si="250"/>
        <v>1</v>
      </c>
      <c r="G1666" s="6">
        <f t="shared" si="251"/>
        <v>57</v>
      </c>
      <c r="H1666" s="6" t="str" cm="1">
        <f t="array" ref="H1666">_xlfn.IFS(E1666&lt;=80,"Series",E1666&lt;=120,"TV Movie",E1666&gt;120,"Long Movie")</f>
        <v>TV Movie</v>
      </c>
      <c r="I1666" t="s">
        <v>8158</v>
      </c>
      <c r="J1666" t="s">
        <v>145</v>
      </c>
      <c r="K1666" t="s">
        <v>8156</v>
      </c>
      <c r="L1666" s="5">
        <v>7.8</v>
      </c>
      <c r="M1666" t="str" cm="1">
        <f t="array" ref="M1666">_xlfn.IFS(L1666&lt;=2,"Flop",L1666&lt;=5,"Average",L1666&lt;=7,"Hit",L1666&lt;=9,"Superhit",L1666&gt;9,"BlockBuster")</f>
        <v>Superhit</v>
      </c>
      <c r="N1666" s="6">
        <v>115433</v>
      </c>
      <c r="O1666" s="6" t="str" cm="1">
        <f t="array" ref="O1666">_xlfn.IFS(N1666&lt;=100000,"Low",N1666&lt;=500000,"Median",N1666&lt;=1500000,"High",N1666&gt;1500000,"Very High")</f>
        <v>Median</v>
      </c>
      <c r="P1666">
        <v>30000000</v>
      </c>
      <c r="Q1666">
        <v>3669465</v>
      </c>
      <c r="R1666">
        <f t="shared" si="252"/>
        <v>-26330535</v>
      </c>
      <c r="S1666" t="str">
        <f t="shared" si="253"/>
        <v>Loss</v>
      </c>
      <c r="T1666" s="1">
        <v>38969</v>
      </c>
      <c r="U1666" t="s">
        <v>2471</v>
      </c>
      <c r="V1666" s="14">
        <v>38969</v>
      </c>
      <c r="W1666" t="str">
        <f t="shared" si="254"/>
        <v>September</v>
      </c>
      <c r="X1666" s="4" t="str">
        <f t="shared" si="255"/>
        <v>2006</v>
      </c>
      <c r="Y1666" s="6">
        <f t="shared" si="256"/>
        <v>2006</v>
      </c>
      <c r="Z1666" s="4" t="str">
        <f t="shared" si="257"/>
        <v>9</v>
      </c>
      <c r="AA1666" s="6">
        <f t="shared" si="258"/>
        <v>9</v>
      </c>
      <c r="AB1666" t="str">
        <f t="shared" si="259"/>
        <v>Saturday</v>
      </c>
    </row>
    <row r="1667" spans="1:28" x14ac:dyDescent="0.25">
      <c r="A1667" s="3" t="s">
        <v>4157</v>
      </c>
      <c r="B1667" t="s">
        <v>4158</v>
      </c>
      <c r="C1667" s="3" t="s">
        <v>4158</v>
      </c>
      <c r="D1667" s="6">
        <v>0</v>
      </c>
      <c r="E1667" s="6">
        <v>107</v>
      </c>
      <c r="F1667" s="6">
        <f t="shared" ref="F1667:F1730" si="260">INT(E1667/60)</f>
        <v>1</v>
      </c>
      <c r="G1667" s="6">
        <f t="shared" ref="G1667:G1730" si="261">MOD(E1667,60)</f>
        <v>47</v>
      </c>
      <c r="H1667" s="6" t="str" cm="1">
        <f t="array" ref="H1667">_xlfn.IFS(E1667&lt;=80,"Series",E1667&lt;=120,"TV Movie",E1667&gt;120,"Long Movie")</f>
        <v>TV Movie</v>
      </c>
      <c r="I1667" t="s">
        <v>8158</v>
      </c>
      <c r="J1667" t="s">
        <v>8159</v>
      </c>
      <c r="K1667" t="s">
        <v>132</v>
      </c>
      <c r="L1667" s="5">
        <v>7.1</v>
      </c>
      <c r="M1667" t="str" cm="1">
        <f t="array" ref="M1667">_xlfn.IFS(L1667&lt;=2,"Flop",L1667&lt;=5,"Average",L1667&lt;=7,"Hit",L1667&lt;=9,"Superhit",L1667&gt;9,"BlockBuster")</f>
        <v>Superhit</v>
      </c>
      <c r="N1667" s="6">
        <v>213893</v>
      </c>
      <c r="O1667" s="6" t="str" cm="1">
        <f t="array" ref="O1667">_xlfn.IFS(N1667&lt;=100000,"Low",N1667&lt;=500000,"Median",N1667&lt;=1500000,"High",N1667&gt;1500000,"Very High")</f>
        <v>Median</v>
      </c>
      <c r="P1667">
        <v>85000000</v>
      </c>
      <c r="Q1667">
        <v>340487862</v>
      </c>
      <c r="R1667">
        <f t="shared" ref="R1667:R1730" si="262">Q1667-P1667</f>
        <v>255487862</v>
      </c>
      <c r="S1667" t="str">
        <f t="shared" ref="S1667:S1730" si="263">IF(R1667&gt;0,"Profit","Loss")</f>
        <v>Profit</v>
      </c>
      <c r="T1667" s="1">
        <v>39375</v>
      </c>
      <c r="U1667" t="s">
        <v>1474</v>
      </c>
      <c r="V1667" s="14">
        <v>39375</v>
      </c>
      <c r="W1667" t="str">
        <f t="shared" ref="W1667:W1730" si="264">TEXT(V1667,"MMMM")</f>
        <v>October</v>
      </c>
      <c r="X1667" s="4" t="str">
        <f t="shared" ref="X1667:X1730" si="265">TEXT(V1667,"YYYY")</f>
        <v>2007</v>
      </c>
      <c r="Y1667" s="6">
        <f t="shared" ref="Y1667:Y1730" si="266">VALUE(X1667)</f>
        <v>2007</v>
      </c>
      <c r="Z1667" s="4" t="str">
        <f t="shared" ref="Z1667:Z1730" si="267">TEXT(V1667,"d")</f>
        <v>20</v>
      </c>
      <c r="AA1667" s="6">
        <f t="shared" ref="AA1667:AA1730" si="268">VALUE(Z1667)</f>
        <v>20</v>
      </c>
      <c r="AB1667" t="str">
        <f t="shared" ref="AB1667:AB1730" si="269">TEXT(V1667,"dddd")</f>
        <v>Saturday</v>
      </c>
    </row>
    <row r="1668" spans="1:28" x14ac:dyDescent="0.25">
      <c r="A1668" s="3" t="s">
        <v>4159</v>
      </c>
      <c r="B1668" t="s">
        <v>4160</v>
      </c>
      <c r="C1668" s="3" t="s">
        <v>4160</v>
      </c>
      <c r="D1668" s="6">
        <v>0</v>
      </c>
      <c r="E1668" s="6">
        <v>116</v>
      </c>
      <c r="F1668" s="6">
        <f t="shared" si="260"/>
        <v>1</v>
      </c>
      <c r="G1668" s="6">
        <f t="shared" si="261"/>
        <v>56</v>
      </c>
      <c r="H1668" s="6" t="str" cm="1">
        <f t="array" ref="H1668">_xlfn.IFS(E1668&lt;=80,"Series",E1668&lt;=120,"TV Movie",E1668&gt;120,"Long Movie")</f>
        <v>TV Movie</v>
      </c>
      <c r="I1668" t="s">
        <v>145</v>
      </c>
      <c r="J1668" t="s">
        <v>8165</v>
      </c>
      <c r="K1668" t="s">
        <v>5802</v>
      </c>
      <c r="L1668" s="5">
        <v>6.9</v>
      </c>
      <c r="M1668" t="str" cm="1">
        <f t="array" ref="M1668">_xlfn.IFS(L1668&lt;=2,"Flop",L1668&lt;=5,"Average",L1668&lt;=7,"Hit",L1668&lt;=9,"Superhit",L1668&gt;9,"BlockBuster")</f>
        <v>Hit</v>
      </c>
      <c r="N1668" s="6">
        <v>65942</v>
      </c>
      <c r="O1668" s="6" t="str" cm="1">
        <f t="array" ref="O1668">_xlfn.IFS(N1668&lt;=100000,"Low",N1668&lt;=500000,"Median",N1668&lt;=1500000,"High",N1668&gt;1500000,"Very High")</f>
        <v>Low</v>
      </c>
      <c r="P1668">
        <v>15000000</v>
      </c>
      <c r="Q1668">
        <v>10907485</v>
      </c>
      <c r="R1668">
        <f t="shared" si="262"/>
        <v>-4092515</v>
      </c>
      <c r="S1668" t="str">
        <f t="shared" si="263"/>
        <v>Loss</v>
      </c>
      <c r="T1668" s="1">
        <v>39060</v>
      </c>
      <c r="U1668" t="s">
        <v>4161</v>
      </c>
      <c r="V1668" s="14">
        <v>39060</v>
      </c>
      <c r="W1668" t="str">
        <f t="shared" si="264"/>
        <v>December</v>
      </c>
      <c r="X1668" s="4" t="str">
        <f t="shared" si="265"/>
        <v>2006</v>
      </c>
      <c r="Y1668" s="6">
        <f t="shared" si="266"/>
        <v>2006</v>
      </c>
      <c r="Z1668" s="4" t="str">
        <f t="shared" si="267"/>
        <v>9</v>
      </c>
      <c r="AA1668" s="6">
        <f t="shared" si="268"/>
        <v>9</v>
      </c>
      <c r="AB1668" t="str">
        <f t="shared" si="269"/>
        <v>Saturday</v>
      </c>
    </row>
    <row r="1669" spans="1:28" x14ac:dyDescent="0.25">
      <c r="A1669" s="3" t="s">
        <v>4162</v>
      </c>
      <c r="B1669" t="s">
        <v>4163</v>
      </c>
      <c r="C1669" s="3" t="s">
        <v>4163</v>
      </c>
      <c r="D1669" s="6">
        <v>0</v>
      </c>
      <c r="E1669" s="6">
        <v>191</v>
      </c>
      <c r="F1669" s="6">
        <f t="shared" si="260"/>
        <v>3</v>
      </c>
      <c r="G1669" s="6">
        <f t="shared" si="261"/>
        <v>11</v>
      </c>
      <c r="H1669" s="6" t="str" cm="1">
        <f t="array" ref="H1669">_xlfn.IFS(E1669&lt;=80,"Series",E1669&lt;=120,"TV Movie",E1669&gt;120,"Long Movie")</f>
        <v>Long Movie</v>
      </c>
      <c r="I1669" t="s">
        <v>5529</v>
      </c>
      <c r="J1669" t="s">
        <v>83</v>
      </c>
      <c r="K1669" t="s">
        <v>3857</v>
      </c>
      <c r="L1669" s="5">
        <v>7.5</v>
      </c>
      <c r="M1669" t="str" cm="1">
        <f t="array" ref="M1669">_xlfn.IFS(L1669&lt;=2,"Flop",L1669&lt;=5,"Average",L1669&lt;=7,"Hit",L1669&lt;=9,"Superhit",L1669&gt;9,"BlockBuster")</f>
        <v>Superhit</v>
      </c>
      <c r="N1669" s="6">
        <v>189222</v>
      </c>
      <c r="O1669" s="6" t="str" cm="1">
        <f t="array" ref="O1669">_xlfn.IFS(N1669&lt;=100000,"Low",N1669&lt;=500000,"Median",N1669&lt;=1500000,"High",N1669&gt;1500000,"Very High")</f>
        <v>Median</v>
      </c>
      <c r="P1669">
        <v>67000000</v>
      </c>
      <c r="Q1669">
        <v>25422088</v>
      </c>
      <c r="R1669">
        <f t="shared" si="262"/>
        <v>-41577912</v>
      </c>
      <c r="S1669" t="str">
        <f t="shared" si="263"/>
        <v>Loss</v>
      </c>
      <c r="T1669" s="1">
        <v>39167</v>
      </c>
      <c r="U1669" t="s">
        <v>4164</v>
      </c>
      <c r="V1669" s="14">
        <v>39167</v>
      </c>
      <c r="W1669" t="str">
        <f t="shared" si="264"/>
        <v>March</v>
      </c>
      <c r="X1669" s="4" t="str">
        <f t="shared" si="265"/>
        <v>2007</v>
      </c>
      <c r="Y1669" s="6">
        <f t="shared" si="266"/>
        <v>2007</v>
      </c>
      <c r="Z1669" s="4" t="str">
        <f t="shared" si="267"/>
        <v>26</v>
      </c>
      <c r="AA1669" s="6">
        <f t="shared" si="268"/>
        <v>26</v>
      </c>
      <c r="AB1669" t="str">
        <f t="shared" si="269"/>
        <v>Monday</v>
      </c>
    </row>
    <row r="1670" spans="1:28" x14ac:dyDescent="0.25">
      <c r="A1670" s="3" t="s">
        <v>4165</v>
      </c>
      <c r="B1670" t="s">
        <v>4166</v>
      </c>
      <c r="C1670" s="3" t="s">
        <v>4166</v>
      </c>
      <c r="D1670" s="6">
        <v>0</v>
      </c>
      <c r="E1670" s="6">
        <v>115</v>
      </c>
      <c r="F1670" s="6">
        <f t="shared" si="260"/>
        <v>1</v>
      </c>
      <c r="G1670" s="6">
        <f t="shared" si="261"/>
        <v>55</v>
      </c>
      <c r="H1670" s="6" t="str" cm="1">
        <f t="array" ref="H1670">_xlfn.IFS(E1670&lt;=80,"Series",E1670&lt;=120,"TV Movie",E1670&gt;120,"Long Movie")</f>
        <v>TV Movie</v>
      </c>
      <c r="I1670" t="s">
        <v>5529</v>
      </c>
      <c r="J1670" t="s">
        <v>8158</v>
      </c>
      <c r="K1670" t="s">
        <v>8161</v>
      </c>
      <c r="L1670" s="5">
        <v>6.2</v>
      </c>
      <c r="M1670" t="str" cm="1">
        <f t="array" ref="M1670">_xlfn.IFS(L1670&lt;=2,"Flop",L1670&lt;=5,"Average",L1670&lt;=7,"Hit",L1670&lt;=9,"Superhit",L1670&gt;9,"BlockBuster")</f>
        <v>Hit</v>
      </c>
      <c r="N1670" s="6">
        <v>77787</v>
      </c>
      <c r="O1670" s="6" t="str" cm="1">
        <f t="array" ref="O1670">_xlfn.IFS(N1670&lt;=100000,"Low",N1670&lt;=500000,"Median",N1670&lt;=1500000,"High",N1670&gt;1500000,"Very High")</f>
        <v>Low</v>
      </c>
      <c r="P1670">
        <v>50000000</v>
      </c>
      <c r="Q1670">
        <v>7034698</v>
      </c>
      <c r="R1670">
        <f t="shared" si="262"/>
        <v>-42965302</v>
      </c>
      <c r="S1670" t="str">
        <f t="shared" si="263"/>
        <v>Loss</v>
      </c>
      <c r="T1670" s="1">
        <v>39640</v>
      </c>
      <c r="U1670" t="s">
        <v>4167</v>
      </c>
      <c r="V1670" s="14">
        <v>39640</v>
      </c>
      <c r="W1670" t="str">
        <f t="shared" si="264"/>
        <v>July</v>
      </c>
      <c r="X1670" s="4" t="str">
        <f t="shared" si="265"/>
        <v>2008</v>
      </c>
      <c r="Y1670" s="6">
        <f t="shared" si="266"/>
        <v>2008</v>
      </c>
      <c r="Z1670" s="4" t="str">
        <f t="shared" si="267"/>
        <v>11</v>
      </c>
      <c r="AA1670" s="6">
        <f t="shared" si="268"/>
        <v>11</v>
      </c>
      <c r="AB1670" t="str">
        <f t="shared" si="269"/>
        <v>Friday</v>
      </c>
    </row>
    <row r="1671" spans="1:28" x14ac:dyDescent="0.25">
      <c r="A1671" s="3" t="s">
        <v>4168</v>
      </c>
      <c r="B1671" t="s">
        <v>4169</v>
      </c>
      <c r="C1671" s="3" t="s">
        <v>4169</v>
      </c>
      <c r="D1671" s="6">
        <v>0</v>
      </c>
      <c r="E1671" s="6">
        <v>92</v>
      </c>
      <c r="F1671" s="6">
        <f t="shared" si="260"/>
        <v>1</v>
      </c>
      <c r="G1671" s="6">
        <f t="shared" si="261"/>
        <v>32</v>
      </c>
      <c r="H1671" s="6" t="str" cm="1">
        <f t="array" ref="H1671">_xlfn.IFS(E1671&lt;=80,"Series",E1671&lt;=120,"TV Movie",E1671&gt;120,"Long Movie")</f>
        <v>TV Movie</v>
      </c>
      <c r="I1671" t="s">
        <v>5529</v>
      </c>
      <c r="J1671" t="s">
        <v>8158</v>
      </c>
      <c r="K1671" t="s">
        <v>3857</v>
      </c>
      <c r="L1671" s="5">
        <v>7</v>
      </c>
      <c r="M1671" t="str" cm="1">
        <f t="array" ref="M1671">_xlfn.IFS(L1671&lt;=2,"Flop",L1671&lt;=5,"Average",L1671&lt;=7,"Hit",L1671&lt;=9,"Superhit",L1671&gt;9,"BlockBuster")</f>
        <v>Hit</v>
      </c>
      <c r="N1671" s="6">
        <v>241121</v>
      </c>
      <c r="O1671" s="6" t="str" cm="1">
        <f t="array" ref="O1671">_xlfn.IFS(N1671&lt;=100000,"Low",N1671&lt;=500000,"Median",N1671&lt;=1500000,"High",N1671&gt;1500000,"Very High")</f>
        <v>Median</v>
      </c>
      <c r="P1671">
        <v>50000000</v>
      </c>
      <c r="Q1671">
        <v>113244290</v>
      </c>
      <c r="R1671">
        <f t="shared" si="262"/>
        <v>63244290</v>
      </c>
      <c r="S1671" t="str">
        <f t="shared" si="263"/>
        <v>Profit</v>
      </c>
      <c r="T1671" s="1">
        <v>39470</v>
      </c>
      <c r="U1671" t="s">
        <v>260</v>
      </c>
      <c r="V1671" s="14">
        <v>39470</v>
      </c>
      <c r="W1671" t="str">
        <f t="shared" si="264"/>
        <v>January</v>
      </c>
      <c r="X1671" s="4" t="str">
        <f t="shared" si="265"/>
        <v>2008</v>
      </c>
      <c r="Y1671" s="6">
        <f t="shared" si="266"/>
        <v>2008</v>
      </c>
      <c r="Z1671" s="4" t="str">
        <f t="shared" si="267"/>
        <v>23</v>
      </c>
      <c r="AA1671" s="6">
        <f t="shared" si="268"/>
        <v>23</v>
      </c>
      <c r="AB1671" t="str">
        <f t="shared" si="269"/>
        <v>Wednesday</v>
      </c>
    </row>
    <row r="1672" spans="1:28" x14ac:dyDescent="0.25">
      <c r="A1672" s="3" t="s">
        <v>4170</v>
      </c>
      <c r="B1672" t="s">
        <v>4171</v>
      </c>
      <c r="C1672" s="3" t="s">
        <v>4171</v>
      </c>
      <c r="D1672" s="6">
        <v>0</v>
      </c>
      <c r="E1672" s="6">
        <v>125</v>
      </c>
      <c r="F1672" s="6">
        <f t="shared" si="260"/>
        <v>2</v>
      </c>
      <c r="G1672" s="6">
        <f t="shared" si="261"/>
        <v>5</v>
      </c>
      <c r="H1672" s="6" t="str" cm="1">
        <f t="array" ref="H1672">_xlfn.IFS(E1672&lt;=80,"Series",E1672&lt;=120,"TV Movie",E1672&gt;120,"Long Movie")</f>
        <v>Long Movie</v>
      </c>
      <c r="I1672" t="s">
        <v>8158</v>
      </c>
      <c r="J1672" t="s">
        <v>8160</v>
      </c>
      <c r="K1672" t="s">
        <v>4390</v>
      </c>
      <c r="L1672" s="5">
        <v>7.3</v>
      </c>
      <c r="M1672" t="str" cm="1">
        <f t="array" ref="M1672">_xlfn.IFS(L1672&lt;=2,"Flop",L1672&lt;=5,"Average",L1672&lt;=7,"Hit",L1672&lt;=9,"Superhit",L1672&gt;9,"BlockBuster")</f>
        <v>Superhit</v>
      </c>
      <c r="N1672" s="6">
        <v>109586</v>
      </c>
      <c r="O1672" s="6" t="str" cm="1">
        <f t="array" ref="O1672">_xlfn.IFS(N1672&lt;=100000,"Low",N1672&lt;=500000,"Median",N1672&lt;=1500000,"High",N1672&gt;1500000,"Very High")</f>
        <v>Median</v>
      </c>
      <c r="P1672">
        <v>10000000</v>
      </c>
      <c r="Q1672">
        <v>7177143</v>
      </c>
      <c r="R1672">
        <f t="shared" si="262"/>
        <v>-2822857</v>
      </c>
      <c r="S1672" t="str">
        <f t="shared" si="263"/>
        <v>Loss</v>
      </c>
      <c r="T1672" s="1">
        <v>38969</v>
      </c>
      <c r="U1672" t="s">
        <v>57</v>
      </c>
      <c r="V1672" s="14">
        <v>38969</v>
      </c>
      <c r="W1672" t="str">
        <f t="shared" si="264"/>
        <v>September</v>
      </c>
      <c r="X1672" s="4" t="str">
        <f t="shared" si="265"/>
        <v>2006</v>
      </c>
      <c r="Y1672" s="6">
        <f t="shared" si="266"/>
        <v>2006</v>
      </c>
      <c r="Z1672" s="4" t="str">
        <f t="shared" si="267"/>
        <v>9</v>
      </c>
      <c r="AA1672" s="6">
        <f t="shared" si="268"/>
        <v>9</v>
      </c>
      <c r="AB1672" t="str">
        <f t="shared" si="269"/>
        <v>Saturday</v>
      </c>
    </row>
    <row r="1673" spans="1:28" x14ac:dyDescent="0.25">
      <c r="A1673" s="3" t="s">
        <v>4172</v>
      </c>
      <c r="B1673" t="s">
        <v>4173</v>
      </c>
      <c r="C1673" s="3" t="s">
        <v>4173</v>
      </c>
      <c r="D1673" s="6">
        <v>0</v>
      </c>
      <c r="E1673" s="6">
        <v>87</v>
      </c>
      <c r="F1673" s="6">
        <f t="shared" si="260"/>
        <v>1</v>
      </c>
      <c r="G1673" s="6">
        <f t="shared" si="261"/>
        <v>27</v>
      </c>
      <c r="H1673" s="6" t="str" cm="1">
        <f t="array" ref="H1673">_xlfn.IFS(E1673&lt;=80,"Series",E1673&lt;=120,"TV Movie",E1673&gt;120,"Long Movie")</f>
        <v>TV Movie</v>
      </c>
      <c r="I1673" t="s">
        <v>8158</v>
      </c>
      <c r="J1673" t="s">
        <v>8159</v>
      </c>
      <c r="K1673" t="s">
        <v>132</v>
      </c>
      <c r="L1673" s="5">
        <v>7.3</v>
      </c>
      <c r="M1673" t="str" cm="1">
        <f t="array" ref="M1673">_xlfn.IFS(L1673&lt;=2,"Flop",L1673&lt;=5,"Average",L1673&lt;=7,"Hit",L1673&lt;=9,"Superhit",L1673&gt;9,"BlockBuster")</f>
        <v>Superhit</v>
      </c>
      <c r="N1673" s="6">
        <v>344634</v>
      </c>
      <c r="O1673" s="6" t="str" cm="1">
        <f t="array" ref="O1673">_xlfn.IFS(N1673&lt;=100000,"Low",N1673&lt;=500000,"Median",N1673&lt;=1500000,"High",N1673&gt;1500000,"Very High")</f>
        <v>Median</v>
      </c>
      <c r="P1673">
        <v>75000000</v>
      </c>
      <c r="Q1673">
        <v>536414293</v>
      </c>
      <c r="R1673">
        <f t="shared" si="262"/>
        <v>461414293</v>
      </c>
      <c r="S1673" t="str">
        <f t="shared" si="263"/>
        <v>Profit</v>
      </c>
      <c r="T1673" s="1">
        <v>39284</v>
      </c>
      <c r="U1673" t="s">
        <v>4174</v>
      </c>
      <c r="V1673" s="14">
        <v>39284</v>
      </c>
      <c r="W1673" t="str">
        <f t="shared" si="264"/>
        <v>July</v>
      </c>
      <c r="X1673" s="4" t="str">
        <f t="shared" si="265"/>
        <v>2007</v>
      </c>
      <c r="Y1673" s="6">
        <f t="shared" si="266"/>
        <v>2007</v>
      </c>
      <c r="Z1673" s="4" t="str">
        <f t="shared" si="267"/>
        <v>21</v>
      </c>
      <c r="AA1673" s="6">
        <f t="shared" si="268"/>
        <v>21</v>
      </c>
      <c r="AB1673" t="str">
        <f t="shared" si="269"/>
        <v>Saturday</v>
      </c>
    </row>
    <row r="1674" spans="1:28" x14ac:dyDescent="0.25">
      <c r="A1674" s="3" t="s">
        <v>4175</v>
      </c>
      <c r="B1674" t="s">
        <v>4176</v>
      </c>
      <c r="C1674" s="3" t="s">
        <v>4176</v>
      </c>
      <c r="D1674" s="6">
        <v>0</v>
      </c>
      <c r="E1674" s="6">
        <v>104</v>
      </c>
      <c r="F1674" s="6">
        <f t="shared" si="260"/>
        <v>1</v>
      </c>
      <c r="G1674" s="6">
        <f t="shared" si="261"/>
        <v>44</v>
      </c>
      <c r="H1674" s="6" t="str" cm="1">
        <f t="array" ref="H1674">_xlfn.IFS(E1674&lt;=80,"Series",E1674&lt;=120,"TV Movie",E1674&gt;120,"Long Movie")</f>
        <v>TV Movie</v>
      </c>
      <c r="I1674" t="s">
        <v>8162</v>
      </c>
      <c r="J1674" t="s">
        <v>145</v>
      </c>
      <c r="K1674" t="s">
        <v>8165</v>
      </c>
      <c r="L1674" s="5">
        <v>6.5</v>
      </c>
      <c r="M1674" t="str" cm="1">
        <f t="array" ref="M1674">_xlfn.IFS(L1674&lt;=2,"Flop",L1674&lt;=5,"Average",L1674&lt;=7,"Hit",L1674&lt;=9,"Superhit",L1674&gt;9,"BlockBuster")</f>
        <v>Hit</v>
      </c>
      <c r="N1674" s="6">
        <v>124706</v>
      </c>
      <c r="O1674" s="6" t="str" cm="1">
        <f t="array" ref="O1674">_xlfn.IFS(N1674&lt;=100000,"Low",N1674&lt;=500000,"Median",N1674&lt;=1500000,"High",N1674&gt;1500000,"Very High")</f>
        <v>Median</v>
      </c>
      <c r="P1674">
        <v>12000000</v>
      </c>
      <c r="Q1674">
        <v>114197742</v>
      </c>
      <c r="R1674">
        <f t="shared" si="262"/>
        <v>102197742</v>
      </c>
      <c r="S1674" t="str">
        <f t="shared" si="263"/>
        <v>Profit</v>
      </c>
      <c r="T1674" s="1">
        <v>38936</v>
      </c>
      <c r="U1674" t="s">
        <v>4177</v>
      </c>
      <c r="V1674" s="14">
        <v>38936</v>
      </c>
      <c r="W1674" t="str">
        <f t="shared" si="264"/>
        <v>August</v>
      </c>
      <c r="X1674" s="4" t="str">
        <f t="shared" si="265"/>
        <v>2006</v>
      </c>
      <c r="Y1674" s="6">
        <f t="shared" si="266"/>
        <v>2006</v>
      </c>
      <c r="Z1674" s="4" t="str">
        <f t="shared" si="267"/>
        <v>7</v>
      </c>
      <c r="AA1674" s="6">
        <f t="shared" si="268"/>
        <v>7</v>
      </c>
      <c r="AB1674" t="str">
        <f t="shared" si="269"/>
        <v>Monday</v>
      </c>
    </row>
    <row r="1675" spans="1:28" x14ac:dyDescent="0.25">
      <c r="A1675" s="3" t="s">
        <v>4178</v>
      </c>
      <c r="B1675" t="s">
        <v>4179</v>
      </c>
      <c r="C1675" s="3" t="s">
        <v>4179</v>
      </c>
      <c r="D1675" s="6">
        <v>0</v>
      </c>
      <c r="E1675" s="6">
        <v>110</v>
      </c>
      <c r="F1675" s="6">
        <f t="shared" si="260"/>
        <v>1</v>
      </c>
      <c r="G1675" s="6">
        <f t="shared" si="261"/>
        <v>50</v>
      </c>
      <c r="H1675" s="6" t="str" cm="1">
        <f t="array" ref="H1675">_xlfn.IFS(E1675&lt;=80,"Series",E1675&lt;=120,"TV Movie",E1675&gt;120,"Long Movie")</f>
        <v>TV Movie</v>
      </c>
      <c r="I1675" t="s">
        <v>132</v>
      </c>
      <c r="J1675" t="s">
        <v>8157</v>
      </c>
      <c r="K1675" t="s">
        <v>5802</v>
      </c>
      <c r="L1675" s="5">
        <v>5.6</v>
      </c>
      <c r="M1675" t="str" cm="1">
        <f t="array" ref="M1675">_xlfn.IFS(L1675&lt;=2,"Flop",L1675&lt;=5,"Average",L1675&lt;=7,"Hit",L1675&lt;=9,"Superhit",L1675&gt;9,"BlockBuster")</f>
        <v>Hit</v>
      </c>
      <c r="N1675" s="6">
        <v>83466</v>
      </c>
      <c r="O1675" s="6" t="str" cm="1">
        <f t="array" ref="O1675">_xlfn.IFS(N1675&lt;=100000,"Low",N1675&lt;=500000,"Median",N1675&lt;=1500000,"High",N1675&gt;1500000,"Very High")</f>
        <v>Low</v>
      </c>
      <c r="P1675">
        <v>54000000</v>
      </c>
      <c r="Q1675">
        <v>130628903</v>
      </c>
      <c r="R1675">
        <f t="shared" si="262"/>
        <v>76628903</v>
      </c>
      <c r="S1675" t="str">
        <f t="shared" si="263"/>
        <v>Profit</v>
      </c>
      <c r="T1675" s="1">
        <v>38911</v>
      </c>
      <c r="U1675" t="s">
        <v>4180</v>
      </c>
      <c r="V1675" s="14">
        <v>38911</v>
      </c>
      <c r="W1675" t="str">
        <f t="shared" si="264"/>
        <v>July</v>
      </c>
      <c r="X1675" s="4" t="str">
        <f t="shared" si="265"/>
        <v>2006</v>
      </c>
      <c r="Y1675" s="6">
        <f t="shared" si="266"/>
        <v>2006</v>
      </c>
      <c r="Z1675" s="4" t="str">
        <f t="shared" si="267"/>
        <v>13</v>
      </c>
      <c r="AA1675" s="6">
        <f t="shared" si="268"/>
        <v>13</v>
      </c>
      <c r="AB1675" t="str">
        <f t="shared" si="269"/>
        <v>Thursday</v>
      </c>
    </row>
    <row r="1676" spans="1:28" x14ac:dyDescent="0.25">
      <c r="A1676" s="3" t="s">
        <v>4181</v>
      </c>
      <c r="B1676" t="s">
        <v>4182</v>
      </c>
      <c r="C1676" s="3" t="s">
        <v>4182</v>
      </c>
      <c r="D1676" s="6">
        <v>0</v>
      </c>
      <c r="E1676" s="6">
        <v>100</v>
      </c>
      <c r="F1676" s="6">
        <f t="shared" si="260"/>
        <v>1</v>
      </c>
      <c r="G1676" s="6">
        <f t="shared" si="261"/>
        <v>40</v>
      </c>
      <c r="H1676" s="6" t="str" cm="1">
        <f t="array" ref="H1676">_xlfn.IFS(E1676&lt;=80,"Series",E1676&lt;=120,"TV Movie",E1676&gt;120,"Long Movie")</f>
        <v>TV Movie</v>
      </c>
      <c r="I1676" t="s">
        <v>83</v>
      </c>
      <c r="J1676" t="s">
        <v>8161</v>
      </c>
      <c r="K1676" t="s">
        <v>5802</v>
      </c>
      <c r="L1676" s="5">
        <v>6.9</v>
      </c>
      <c r="M1676" t="str" cm="1">
        <f t="array" ref="M1676">_xlfn.IFS(L1676&lt;=2,"Flop",L1676&lt;=5,"Average",L1676&lt;=7,"Hit",L1676&lt;=9,"Superhit",L1676&gt;9,"BlockBuster")</f>
        <v>Hit</v>
      </c>
      <c r="N1676" s="6">
        <v>288303</v>
      </c>
      <c r="O1676" s="6" t="str" cm="1">
        <f t="array" ref="O1676">_xlfn.IFS(N1676&lt;=100000,"Low",N1676&lt;=500000,"Median",N1676&lt;=1500000,"High",N1676&gt;1500000,"Very High")</f>
        <v>Median</v>
      </c>
      <c r="P1676">
        <v>15000000</v>
      </c>
      <c r="Q1676">
        <v>65048678</v>
      </c>
      <c r="R1676">
        <f t="shared" si="262"/>
        <v>50048678</v>
      </c>
      <c r="S1676" t="str">
        <f t="shared" si="263"/>
        <v>Profit</v>
      </c>
      <c r="T1676" s="1">
        <v>39198</v>
      </c>
      <c r="U1676" t="s">
        <v>4183</v>
      </c>
      <c r="V1676" s="14">
        <v>39198</v>
      </c>
      <c r="W1676" t="str">
        <f t="shared" si="264"/>
        <v>April</v>
      </c>
      <c r="X1676" s="4" t="str">
        <f t="shared" si="265"/>
        <v>2007</v>
      </c>
      <c r="Y1676" s="6">
        <f t="shared" si="266"/>
        <v>2007</v>
      </c>
      <c r="Z1676" s="4" t="str">
        <f t="shared" si="267"/>
        <v>26</v>
      </c>
      <c r="AA1676" s="6">
        <f t="shared" si="268"/>
        <v>26</v>
      </c>
      <c r="AB1676" t="str">
        <f t="shared" si="269"/>
        <v>Thursday</v>
      </c>
    </row>
    <row r="1677" spans="1:28" x14ac:dyDescent="0.25">
      <c r="A1677" s="3" t="s">
        <v>4184</v>
      </c>
      <c r="B1677" t="s">
        <v>4185</v>
      </c>
      <c r="C1677" s="3" t="s">
        <v>4185</v>
      </c>
      <c r="D1677" s="6">
        <v>0</v>
      </c>
      <c r="E1677" s="6">
        <v>104</v>
      </c>
      <c r="F1677" s="6">
        <f t="shared" si="260"/>
        <v>1</v>
      </c>
      <c r="G1677" s="6">
        <f t="shared" si="261"/>
        <v>44</v>
      </c>
      <c r="H1677" s="6" t="str" cm="1">
        <f t="array" ref="H1677">_xlfn.IFS(E1677&lt;=80,"Series",E1677&lt;=120,"TV Movie",E1677&gt;120,"Long Movie")</f>
        <v>TV Movie</v>
      </c>
      <c r="I1677" t="s">
        <v>5529</v>
      </c>
      <c r="J1677" t="s">
        <v>8162</v>
      </c>
      <c r="K1677" t="s">
        <v>3857</v>
      </c>
      <c r="L1677" s="5">
        <v>6</v>
      </c>
      <c r="M1677" t="str" cm="1">
        <f t="array" ref="M1677">_xlfn.IFS(L1677&lt;=2,"Flop",L1677&lt;=5,"Average",L1677&lt;=7,"Hit",L1677&lt;=9,"Superhit",L1677&gt;9,"BlockBuster")</f>
        <v>Hit</v>
      </c>
      <c r="N1677" s="6">
        <v>291752</v>
      </c>
      <c r="O1677" s="6" t="str" cm="1">
        <f t="array" ref="O1677">_xlfn.IFS(N1677&lt;=100000,"Low",N1677&lt;=500000,"Median",N1677&lt;=1500000,"High",N1677&gt;1500000,"Very High")</f>
        <v>Median</v>
      </c>
      <c r="P1677">
        <v>85000000</v>
      </c>
      <c r="Q1677">
        <v>158964610</v>
      </c>
      <c r="R1677">
        <f t="shared" si="262"/>
        <v>73964610</v>
      </c>
      <c r="S1677" t="str">
        <f t="shared" si="263"/>
        <v>Profit</v>
      </c>
      <c r="T1677" s="1">
        <v>38872</v>
      </c>
      <c r="U1677" t="s">
        <v>4186</v>
      </c>
      <c r="V1677" s="14">
        <v>38872</v>
      </c>
      <c r="W1677" t="str">
        <f t="shared" si="264"/>
        <v>June</v>
      </c>
      <c r="X1677" s="4" t="str">
        <f t="shared" si="265"/>
        <v>2006</v>
      </c>
      <c r="Y1677" s="6">
        <f t="shared" si="266"/>
        <v>2006</v>
      </c>
      <c r="Z1677" s="4" t="str">
        <f t="shared" si="267"/>
        <v>4</v>
      </c>
      <c r="AA1677" s="6">
        <f t="shared" si="268"/>
        <v>4</v>
      </c>
      <c r="AB1677" t="str">
        <f t="shared" si="269"/>
        <v>Sunday</v>
      </c>
    </row>
    <row r="1678" spans="1:28" x14ac:dyDescent="0.25">
      <c r="A1678" s="3" t="s">
        <v>4187</v>
      </c>
      <c r="B1678" t="s">
        <v>4188</v>
      </c>
      <c r="C1678" s="3" t="s">
        <v>4188</v>
      </c>
      <c r="D1678" s="6">
        <v>0</v>
      </c>
      <c r="E1678" s="6">
        <v>123</v>
      </c>
      <c r="F1678" s="6">
        <f t="shared" si="260"/>
        <v>2</v>
      </c>
      <c r="G1678" s="6">
        <f t="shared" si="261"/>
        <v>3</v>
      </c>
      <c r="H1678" s="6" t="str" cm="1">
        <f t="array" ref="H1678">_xlfn.IFS(E1678&lt;=80,"Series",E1678&lt;=120,"TV Movie",E1678&gt;120,"Long Movie")</f>
        <v>Long Movie</v>
      </c>
      <c r="I1678" t="s">
        <v>8160</v>
      </c>
      <c r="J1678" t="s">
        <v>8162</v>
      </c>
      <c r="K1678" t="s">
        <v>145</v>
      </c>
      <c r="L1678" s="5">
        <v>7.6</v>
      </c>
      <c r="M1678" t="str" cm="1">
        <f t="array" ref="M1678">_xlfn.IFS(L1678&lt;=2,"Flop",L1678&lt;=5,"Average",L1678&lt;=7,"Hit",L1678&lt;=9,"Superhit",L1678&gt;9,"BlockBuster")</f>
        <v>Superhit</v>
      </c>
      <c r="N1678" s="6">
        <v>83416</v>
      </c>
      <c r="O1678" s="6" t="str" cm="1">
        <f t="array" ref="O1678">_xlfn.IFS(N1678&lt;=100000,"Low",N1678&lt;=500000,"Median",N1678&lt;=1500000,"High",N1678&gt;1500000,"Very High")</f>
        <v>Low</v>
      </c>
      <c r="P1678">
        <v>21000000</v>
      </c>
      <c r="Q1678">
        <v>43095175</v>
      </c>
      <c r="R1678">
        <f t="shared" si="262"/>
        <v>22095175</v>
      </c>
      <c r="S1678" t="str">
        <f t="shared" si="263"/>
        <v>Profit</v>
      </c>
      <c r="T1678" s="1">
        <v>39087</v>
      </c>
      <c r="U1678" t="s">
        <v>3933</v>
      </c>
      <c r="V1678" s="14">
        <v>39087</v>
      </c>
      <c r="W1678" t="str">
        <f t="shared" si="264"/>
        <v>January</v>
      </c>
      <c r="X1678" s="4" t="str">
        <f t="shared" si="265"/>
        <v>2007</v>
      </c>
      <c r="Y1678" s="6">
        <f t="shared" si="266"/>
        <v>2007</v>
      </c>
      <c r="Z1678" s="4" t="str">
        <f t="shared" si="267"/>
        <v>5</v>
      </c>
      <c r="AA1678" s="6">
        <f t="shared" si="268"/>
        <v>5</v>
      </c>
      <c r="AB1678" t="str">
        <f t="shared" si="269"/>
        <v>Friday</v>
      </c>
    </row>
    <row r="1679" spans="1:28" x14ac:dyDescent="0.25">
      <c r="A1679" s="3" t="s">
        <v>4189</v>
      </c>
      <c r="B1679" t="s">
        <v>4190</v>
      </c>
      <c r="C1679" s="3" t="s">
        <v>4190</v>
      </c>
      <c r="D1679" s="6">
        <v>0</v>
      </c>
      <c r="E1679" s="6">
        <v>88</v>
      </c>
      <c r="F1679" s="6">
        <f t="shared" si="260"/>
        <v>1</v>
      </c>
      <c r="G1679" s="6">
        <f t="shared" si="261"/>
        <v>28</v>
      </c>
      <c r="H1679" s="6" t="str" cm="1">
        <f t="array" ref="H1679">_xlfn.IFS(E1679&lt;=80,"Series",E1679&lt;=120,"TV Movie",E1679&gt;120,"Long Movie")</f>
        <v>TV Movie</v>
      </c>
      <c r="I1679" t="s">
        <v>132</v>
      </c>
      <c r="J1679" t="s">
        <v>83</v>
      </c>
      <c r="K1679" t="s">
        <v>5802</v>
      </c>
      <c r="L1679" s="5">
        <v>5.5</v>
      </c>
      <c r="M1679" t="str" cm="1">
        <f t="array" ref="M1679">_xlfn.IFS(L1679&lt;=2,"Flop",L1679&lt;=5,"Average",L1679&lt;=7,"Hit",L1679&lt;=9,"Superhit",L1679&gt;9,"BlockBuster")</f>
        <v>Hit</v>
      </c>
      <c r="N1679" s="6">
        <v>95400</v>
      </c>
      <c r="O1679" s="6" t="str" cm="1">
        <f t="array" ref="O1679">_xlfn.IFS(N1679&lt;=100000,"Low",N1679&lt;=500000,"Median",N1679&lt;=1500000,"High",N1679&gt;1500000,"Very High")</f>
        <v>Low</v>
      </c>
      <c r="P1679">
        <v>24000000</v>
      </c>
      <c r="Q1679">
        <v>83188165</v>
      </c>
      <c r="R1679">
        <f t="shared" si="262"/>
        <v>59188165</v>
      </c>
      <c r="S1679" t="str">
        <f t="shared" si="263"/>
        <v>Profit</v>
      </c>
      <c r="T1679" s="1">
        <v>40410</v>
      </c>
      <c r="U1679" t="s">
        <v>4101</v>
      </c>
      <c r="V1679" s="14">
        <v>40410</v>
      </c>
      <c r="W1679" t="str">
        <f t="shared" si="264"/>
        <v>August</v>
      </c>
      <c r="X1679" s="4" t="str">
        <f t="shared" si="265"/>
        <v>2010</v>
      </c>
      <c r="Y1679" s="6">
        <f t="shared" si="266"/>
        <v>2010</v>
      </c>
      <c r="Z1679" s="4" t="str">
        <f t="shared" si="267"/>
        <v>20</v>
      </c>
      <c r="AA1679" s="6">
        <f t="shared" si="268"/>
        <v>20</v>
      </c>
      <c r="AB1679" t="str">
        <f t="shared" si="269"/>
        <v>Friday</v>
      </c>
    </row>
    <row r="1680" spans="1:28" x14ac:dyDescent="0.25">
      <c r="A1680" s="3" t="s">
        <v>4191</v>
      </c>
      <c r="B1680" t="s">
        <v>4192</v>
      </c>
      <c r="C1680" s="3" t="s">
        <v>4192</v>
      </c>
      <c r="D1680" s="6">
        <v>0</v>
      </c>
      <c r="E1680" s="6">
        <v>124</v>
      </c>
      <c r="F1680" s="6">
        <f t="shared" si="260"/>
        <v>2</v>
      </c>
      <c r="G1680" s="6">
        <f t="shared" si="261"/>
        <v>4</v>
      </c>
      <c r="H1680" s="6" t="str" cm="1">
        <f t="array" ref="H1680">_xlfn.IFS(E1680&lt;=80,"Series",E1680&lt;=120,"TV Movie",E1680&gt;120,"Long Movie")</f>
        <v>Long Movie</v>
      </c>
      <c r="I1680" t="s">
        <v>5529</v>
      </c>
      <c r="J1680" t="s">
        <v>8158</v>
      </c>
      <c r="K1680" t="s">
        <v>8166</v>
      </c>
      <c r="L1680" s="5">
        <v>6.5</v>
      </c>
      <c r="M1680" t="str" cm="1">
        <f t="array" ref="M1680">_xlfn.IFS(L1680&lt;=2,"Flop",L1680&lt;=5,"Average",L1680&lt;=7,"Hit",L1680&lt;=9,"Superhit",L1680&gt;9,"BlockBuster")</f>
        <v>Hit</v>
      </c>
      <c r="N1680" s="6">
        <v>249211</v>
      </c>
      <c r="O1680" s="6" t="str" cm="1">
        <f t="array" ref="O1680">_xlfn.IFS(N1680&lt;=100000,"Low",N1680&lt;=500000,"Median",N1680&lt;=1500000,"High",N1680&gt;1500000,"Very High")</f>
        <v>Median</v>
      </c>
      <c r="P1680">
        <v>130000000</v>
      </c>
      <c r="Q1680">
        <v>459242249</v>
      </c>
      <c r="R1680">
        <f t="shared" si="262"/>
        <v>329242249</v>
      </c>
      <c r="S1680" t="str">
        <f t="shared" si="263"/>
        <v>Profit</v>
      </c>
      <c r="T1680" s="1">
        <v>39429</v>
      </c>
      <c r="U1680" t="s">
        <v>1188</v>
      </c>
      <c r="V1680" s="14">
        <v>39429</v>
      </c>
      <c r="W1680" t="str">
        <f t="shared" si="264"/>
        <v>December</v>
      </c>
      <c r="X1680" s="4" t="str">
        <f t="shared" si="265"/>
        <v>2007</v>
      </c>
      <c r="Y1680" s="6">
        <f t="shared" si="266"/>
        <v>2007</v>
      </c>
      <c r="Z1680" s="4" t="str">
        <f t="shared" si="267"/>
        <v>13</v>
      </c>
      <c r="AA1680" s="6">
        <f t="shared" si="268"/>
        <v>13</v>
      </c>
      <c r="AB1680" t="str">
        <f t="shared" si="269"/>
        <v>Thursday</v>
      </c>
    </row>
    <row r="1681" spans="1:28" x14ac:dyDescent="0.25">
      <c r="A1681" s="3" t="s">
        <v>4193</v>
      </c>
      <c r="B1681" t="s">
        <v>4194</v>
      </c>
      <c r="C1681" s="3" t="s">
        <v>4194</v>
      </c>
      <c r="D1681" s="6">
        <v>0</v>
      </c>
      <c r="E1681" s="6">
        <v>100</v>
      </c>
      <c r="F1681" s="6">
        <f t="shared" si="260"/>
        <v>1</v>
      </c>
      <c r="G1681" s="6">
        <f t="shared" si="261"/>
        <v>40</v>
      </c>
      <c r="H1681" s="6" t="str" cm="1">
        <f t="array" ref="H1681">_xlfn.IFS(E1681&lt;=80,"Series",E1681&lt;=120,"TV Movie",E1681&gt;120,"Long Movie")</f>
        <v>TV Movie</v>
      </c>
      <c r="I1681" t="s">
        <v>5529</v>
      </c>
      <c r="J1681" t="s">
        <v>8162</v>
      </c>
      <c r="K1681" t="s">
        <v>3857</v>
      </c>
      <c r="L1681" s="5">
        <v>6.2</v>
      </c>
      <c r="M1681" t="str" cm="1">
        <f t="array" ref="M1681">_xlfn.IFS(L1681&lt;=2,"Flop",L1681&lt;=5,"Average",L1681&lt;=7,"Hit",L1681&lt;=9,"Superhit",L1681&gt;9,"BlockBuster")</f>
        <v>Hit</v>
      </c>
      <c r="N1681" s="6">
        <v>175876</v>
      </c>
      <c r="O1681" s="6" t="str" cm="1">
        <f t="array" ref="O1681">_xlfn.IFS(N1681&lt;=100000,"Low",N1681&lt;=500000,"Median",N1681&lt;=1500000,"High",N1681&gt;1500000,"Very High")</f>
        <v>Median</v>
      </c>
      <c r="P1681">
        <v>24000000</v>
      </c>
      <c r="Q1681">
        <v>101276318</v>
      </c>
      <c r="R1681">
        <f t="shared" si="262"/>
        <v>77276318</v>
      </c>
      <c r="S1681" t="str">
        <f t="shared" si="263"/>
        <v>Profit</v>
      </c>
      <c r="T1681" s="1">
        <v>39407</v>
      </c>
      <c r="U1681" t="s">
        <v>4195</v>
      </c>
      <c r="V1681" s="14">
        <v>39407</v>
      </c>
      <c r="W1681" t="str">
        <f t="shared" si="264"/>
        <v>November</v>
      </c>
      <c r="X1681" s="4" t="str">
        <f t="shared" si="265"/>
        <v>2007</v>
      </c>
      <c r="Y1681" s="6">
        <f t="shared" si="266"/>
        <v>2007</v>
      </c>
      <c r="Z1681" s="4" t="str">
        <f t="shared" si="267"/>
        <v>21</v>
      </c>
      <c r="AA1681" s="6">
        <f t="shared" si="268"/>
        <v>21</v>
      </c>
      <c r="AB1681" t="str">
        <f t="shared" si="269"/>
        <v>Wednesday</v>
      </c>
    </row>
    <row r="1682" spans="1:28" x14ac:dyDescent="0.25">
      <c r="A1682" s="3" t="s">
        <v>4196</v>
      </c>
      <c r="B1682" t="s">
        <v>4197</v>
      </c>
      <c r="C1682" s="3" t="s">
        <v>4197</v>
      </c>
      <c r="D1682" s="6">
        <v>0</v>
      </c>
      <c r="E1682" s="6">
        <v>119</v>
      </c>
      <c r="F1682" s="6">
        <f t="shared" si="260"/>
        <v>1</v>
      </c>
      <c r="G1682" s="6">
        <f t="shared" si="261"/>
        <v>59</v>
      </c>
      <c r="H1682" s="6" t="str" cm="1">
        <f t="array" ref="H1682">_xlfn.IFS(E1682&lt;=80,"Series",E1682&lt;=120,"TV Movie",E1682&gt;120,"Long Movie")</f>
        <v>TV Movie</v>
      </c>
      <c r="I1682" t="s">
        <v>8162</v>
      </c>
      <c r="J1682" t="s">
        <v>145</v>
      </c>
      <c r="K1682" t="s">
        <v>8166</v>
      </c>
      <c r="L1682" s="5">
        <v>7.2</v>
      </c>
      <c r="M1682" t="str" cm="1">
        <f t="array" ref="M1682">_xlfn.IFS(L1682&lt;=2,"Flop",L1682&lt;=5,"Average",L1682&lt;=7,"Hit",L1682&lt;=9,"Superhit",L1682&gt;9,"BlockBuster")</f>
        <v>Superhit</v>
      </c>
      <c r="N1682" s="6">
        <v>171461</v>
      </c>
      <c r="O1682" s="6" t="str" cm="1">
        <f t="array" ref="O1682">_xlfn.IFS(N1682&lt;=100000,"Low",N1682&lt;=500000,"Median",N1682&lt;=1500000,"High",N1682&gt;1500000,"Very High")</f>
        <v>Median</v>
      </c>
      <c r="P1682">
        <v>25000000</v>
      </c>
      <c r="Q1682">
        <v>92991835</v>
      </c>
      <c r="R1682">
        <f t="shared" si="262"/>
        <v>67991835</v>
      </c>
      <c r="S1682" t="str">
        <f t="shared" si="263"/>
        <v>Profit</v>
      </c>
      <c r="T1682" s="1">
        <v>39325</v>
      </c>
      <c r="U1682" t="s">
        <v>4198</v>
      </c>
      <c r="V1682" s="14">
        <v>39325</v>
      </c>
      <c r="W1682" t="str">
        <f t="shared" si="264"/>
        <v>August</v>
      </c>
      <c r="X1682" s="4" t="str">
        <f t="shared" si="265"/>
        <v>2007</v>
      </c>
      <c r="Y1682" s="6">
        <f t="shared" si="266"/>
        <v>2007</v>
      </c>
      <c r="Z1682" s="4" t="str">
        <f t="shared" si="267"/>
        <v>31</v>
      </c>
      <c r="AA1682" s="6">
        <f t="shared" si="268"/>
        <v>31</v>
      </c>
      <c r="AB1682" t="str">
        <f t="shared" si="269"/>
        <v>Friday</v>
      </c>
    </row>
    <row r="1683" spans="1:28" x14ac:dyDescent="0.25">
      <c r="A1683" s="3" t="s">
        <v>4199</v>
      </c>
      <c r="B1683" t="s">
        <v>4200</v>
      </c>
      <c r="C1683" s="3" t="s">
        <v>4200</v>
      </c>
      <c r="D1683" s="6">
        <v>0</v>
      </c>
      <c r="E1683" s="6">
        <v>92</v>
      </c>
      <c r="F1683" s="6">
        <f t="shared" si="260"/>
        <v>1</v>
      </c>
      <c r="G1683" s="6">
        <f t="shared" si="261"/>
        <v>32</v>
      </c>
      <c r="H1683" s="6" t="str" cm="1">
        <f t="array" ref="H1683">_xlfn.IFS(E1683&lt;=80,"Series",E1683&lt;=120,"TV Movie",E1683&gt;120,"Long Movie")</f>
        <v>TV Movie</v>
      </c>
      <c r="I1683" t="s">
        <v>8162</v>
      </c>
      <c r="J1683" t="s">
        <v>145</v>
      </c>
      <c r="K1683" t="s">
        <v>8157</v>
      </c>
      <c r="L1683" s="5">
        <v>7.4</v>
      </c>
      <c r="M1683" t="str" cm="1">
        <f t="array" ref="M1683">_xlfn.IFS(L1683&lt;=2,"Flop",L1683&lt;=5,"Average",L1683&lt;=7,"Hit",L1683&lt;=9,"Superhit",L1683&gt;9,"BlockBuster")</f>
        <v>Superhit</v>
      </c>
      <c r="N1683" s="6">
        <v>82924</v>
      </c>
      <c r="O1683" s="6" t="str" cm="1">
        <f t="array" ref="O1683">_xlfn.IFS(N1683&lt;=100000,"Low",N1683&lt;=500000,"Median",N1683&lt;=1500000,"High",N1683&gt;1500000,"Very High")</f>
        <v>Low</v>
      </c>
      <c r="P1683">
        <v>15000000</v>
      </c>
      <c r="Q1683">
        <v>49814392</v>
      </c>
      <c r="R1683">
        <f t="shared" si="262"/>
        <v>34814392</v>
      </c>
      <c r="S1683" t="str">
        <f t="shared" si="263"/>
        <v>Profit</v>
      </c>
      <c r="T1683" s="1">
        <v>39076</v>
      </c>
      <c r="U1683" t="s">
        <v>4201</v>
      </c>
      <c r="V1683" s="14">
        <v>39076</v>
      </c>
      <c r="W1683" t="str">
        <f t="shared" si="264"/>
        <v>December</v>
      </c>
      <c r="X1683" s="4" t="str">
        <f t="shared" si="265"/>
        <v>2006</v>
      </c>
      <c r="Y1683" s="6">
        <f t="shared" si="266"/>
        <v>2006</v>
      </c>
      <c r="Z1683" s="4" t="str">
        <f t="shared" si="267"/>
        <v>25</v>
      </c>
      <c r="AA1683" s="6">
        <f t="shared" si="268"/>
        <v>25</v>
      </c>
      <c r="AB1683" t="str">
        <f t="shared" si="269"/>
        <v>Monday</v>
      </c>
    </row>
    <row r="1684" spans="1:28" x14ac:dyDescent="0.25">
      <c r="A1684" s="3" t="s">
        <v>4202</v>
      </c>
      <c r="B1684" t="s">
        <v>4203</v>
      </c>
      <c r="C1684" s="3" t="s">
        <v>4203</v>
      </c>
      <c r="D1684" s="6">
        <v>0</v>
      </c>
      <c r="E1684" s="6">
        <v>111</v>
      </c>
      <c r="F1684" s="6">
        <f t="shared" si="260"/>
        <v>1</v>
      </c>
      <c r="G1684" s="6">
        <f t="shared" si="261"/>
        <v>51</v>
      </c>
      <c r="H1684" s="6" t="str" cm="1">
        <f t="array" ref="H1684">_xlfn.IFS(E1684&lt;=80,"Series",E1684&lt;=120,"TV Movie",E1684&gt;120,"Long Movie")</f>
        <v>TV Movie</v>
      </c>
      <c r="I1684" t="s">
        <v>5529</v>
      </c>
      <c r="J1684" t="s">
        <v>8161</v>
      </c>
      <c r="K1684" t="s">
        <v>3857</v>
      </c>
      <c r="L1684" s="5">
        <v>6.1</v>
      </c>
      <c r="M1684" t="str" cm="1">
        <f t="array" ref="M1684">_xlfn.IFS(L1684&lt;=2,"Flop",L1684&lt;=5,"Average",L1684&lt;=7,"Hit",L1684&lt;=9,"Superhit",L1684&gt;9,"BlockBuster")</f>
        <v>Hit</v>
      </c>
      <c r="N1684" s="6">
        <v>114605</v>
      </c>
      <c r="O1684" s="6" t="str" cm="1">
        <f t="array" ref="O1684">_xlfn.IFS(N1684&lt;=100000,"Low",N1684&lt;=500000,"Median",N1684&lt;=1500000,"High",N1684&gt;1500000,"Very High")</f>
        <v>Median</v>
      </c>
      <c r="P1684">
        <v>38000000</v>
      </c>
      <c r="Q1684">
        <v>48858618</v>
      </c>
      <c r="R1684">
        <f t="shared" si="262"/>
        <v>10858618</v>
      </c>
      <c r="S1684" t="str">
        <f t="shared" si="263"/>
        <v>Profit</v>
      </c>
      <c r="T1684" s="1">
        <v>39842</v>
      </c>
      <c r="U1684" t="s">
        <v>3102</v>
      </c>
      <c r="V1684" s="14">
        <v>39842</v>
      </c>
      <c r="W1684" t="str">
        <f t="shared" si="264"/>
        <v>January</v>
      </c>
      <c r="X1684" s="4" t="str">
        <f t="shared" si="265"/>
        <v>2009</v>
      </c>
      <c r="Y1684" s="6">
        <f t="shared" si="266"/>
        <v>2009</v>
      </c>
      <c r="Z1684" s="4" t="str">
        <f t="shared" si="267"/>
        <v>29</v>
      </c>
      <c r="AA1684" s="6">
        <f t="shared" si="268"/>
        <v>29</v>
      </c>
      <c r="AB1684" t="str">
        <f t="shared" si="269"/>
        <v>Thursday</v>
      </c>
    </row>
    <row r="1685" spans="1:28" x14ac:dyDescent="0.25">
      <c r="A1685" s="3" t="s">
        <v>4204</v>
      </c>
      <c r="B1685" t="s">
        <v>4205</v>
      </c>
      <c r="C1685" s="3" t="s">
        <v>4205</v>
      </c>
      <c r="D1685" s="6">
        <v>0</v>
      </c>
      <c r="E1685" s="6">
        <v>86</v>
      </c>
      <c r="F1685" s="6">
        <f t="shared" si="260"/>
        <v>1</v>
      </c>
      <c r="G1685" s="6">
        <f t="shared" si="261"/>
        <v>26</v>
      </c>
      <c r="H1685" s="6" t="str" cm="1">
        <f t="array" ref="H1685">_xlfn.IFS(E1685&lt;=80,"Series",E1685&lt;=120,"TV Movie",E1685&gt;120,"Long Movie")</f>
        <v>TV Movie</v>
      </c>
      <c r="I1685" t="s">
        <v>5529</v>
      </c>
      <c r="J1685" t="s">
        <v>132</v>
      </c>
      <c r="K1685" t="s">
        <v>3857</v>
      </c>
      <c r="L1685" s="5">
        <v>6.6</v>
      </c>
      <c r="M1685" t="str" cm="1">
        <f t="array" ref="M1685">_xlfn.IFS(L1685&lt;=2,"Flop",L1685&lt;=5,"Average",L1685&lt;=7,"Hit",L1685&lt;=9,"Superhit",L1685&gt;9,"BlockBuster")</f>
        <v>Hit</v>
      </c>
      <c r="N1685" s="6">
        <v>153781</v>
      </c>
      <c r="O1685" s="6" t="str" cm="1">
        <f t="array" ref="O1685">_xlfn.IFS(N1685&lt;=100000,"Low",N1685&lt;=500000,"Median",N1685&lt;=1500000,"High",N1685&gt;1500000,"Very High")</f>
        <v>Median</v>
      </c>
      <c r="P1685">
        <v>39000000</v>
      </c>
      <c r="Q1685">
        <v>27122238</v>
      </c>
      <c r="R1685">
        <f t="shared" si="262"/>
        <v>-11877762</v>
      </c>
      <c r="S1685" t="str">
        <f t="shared" si="263"/>
        <v>Loss</v>
      </c>
      <c r="T1685" s="1">
        <v>39289</v>
      </c>
      <c r="U1685" t="s">
        <v>4206</v>
      </c>
      <c r="V1685" s="14">
        <v>39289</v>
      </c>
      <c r="W1685" t="str">
        <f t="shared" si="264"/>
        <v>July</v>
      </c>
      <c r="X1685" s="4" t="str">
        <f t="shared" si="265"/>
        <v>2007</v>
      </c>
      <c r="Y1685" s="6">
        <f t="shared" si="266"/>
        <v>2007</v>
      </c>
      <c r="Z1685" s="4" t="str">
        <f t="shared" si="267"/>
        <v>26</v>
      </c>
      <c r="AA1685" s="6">
        <f t="shared" si="268"/>
        <v>26</v>
      </c>
      <c r="AB1685" t="str">
        <f t="shared" si="269"/>
        <v>Thursday</v>
      </c>
    </row>
    <row r="1686" spans="1:28" x14ac:dyDescent="0.25">
      <c r="A1686" s="3" t="s">
        <v>4207</v>
      </c>
      <c r="B1686" t="s">
        <v>4208</v>
      </c>
      <c r="C1686" s="3" t="s">
        <v>4208</v>
      </c>
      <c r="D1686" s="6">
        <v>0</v>
      </c>
      <c r="E1686" s="6">
        <v>96</v>
      </c>
      <c r="F1686" s="6">
        <f t="shared" si="260"/>
        <v>1</v>
      </c>
      <c r="G1686" s="6">
        <f t="shared" si="261"/>
        <v>36</v>
      </c>
      <c r="H1686" s="6" t="str" cm="1">
        <f t="array" ref="H1686">_xlfn.IFS(E1686&lt;=80,"Series",E1686&lt;=120,"TV Movie",E1686&gt;120,"Long Movie")</f>
        <v>TV Movie</v>
      </c>
      <c r="I1686" t="s">
        <v>132</v>
      </c>
      <c r="J1686" t="s">
        <v>8157</v>
      </c>
      <c r="K1686" t="s">
        <v>8161</v>
      </c>
      <c r="L1686" s="5">
        <v>5.2</v>
      </c>
      <c r="M1686" t="str" cm="1">
        <f t="array" ref="M1686">_xlfn.IFS(L1686&lt;=2,"Flop",L1686&lt;=5,"Average",L1686&lt;=7,"Hit",L1686&lt;=9,"Superhit",L1686&gt;9,"BlockBuster")</f>
        <v>Hit</v>
      </c>
      <c r="N1686" s="6">
        <v>66343</v>
      </c>
      <c r="O1686" s="6" t="str" cm="1">
        <f t="array" ref="O1686">_xlfn.IFS(N1686&lt;=100000,"Low",N1686&lt;=500000,"Median",N1686&lt;=1500000,"High",N1686&gt;1500000,"Very High")</f>
        <v>Low</v>
      </c>
      <c r="P1686">
        <v>30000000</v>
      </c>
      <c r="Q1686">
        <v>61108981</v>
      </c>
      <c r="R1686">
        <f t="shared" si="262"/>
        <v>31108981</v>
      </c>
      <c r="S1686" t="str">
        <f t="shared" si="263"/>
        <v>Profit</v>
      </c>
      <c r="T1686" s="1">
        <v>38918</v>
      </c>
      <c r="U1686" t="s">
        <v>342</v>
      </c>
      <c r="V1686" s="14">
        <v>38918</v>
      </c>
      <c r="W1686" t="str">
        <f t="shared" si="264"/>
        <v>July</v>
      </c>
      <c r="X1686" s="4" t="str">
        <f t="shared" si="265"/>
        <v>2006</v>
      </c>
      <c r="Y1686" s="6">
        <f t="shared" si="266"/>
        <v>2006</v>
      </c>
      <c r="Z1686" s="4" t="str">
        <f t="shared" si="267"/>
        <v>20</v>
      </c>
      <c r="AA1686" s="6">
        <f t="shared" si="268"/>
        <v>20</v>
      </c>
      <c r="AB1686" t="str">
        <f t="shared" si="269"/>
        <v>Thursday</v>
      </c>
    </row>
    <row r="1687" spans="1:28" x14ac:dyDescent="0.25">
      <c r="A1687" s="3" t="s">
        <v>4209</v>
      </c>
      <c r="B1687" t="s">
        <v>4210</v>
      </c>
      <c r="C1687" s="3" t="s">
        <v>4210</v>
      </c>
      <c r="D1687" s="6">
        <v>0</v>
      </c>
      <c r="E1687" s="6">
        <v>83</v>
      </c>
      <c r="F1687" s="6">
        <f t="shared" si="260"/>
        <v>1</v>
      </c>
      <c r="G1687" s="6">
        <f t="shared" si="261"/>
        <v>23</v>
      </c>
      <c r="H1687" s="6" t="str" cm="1">
        <f t="array" ref="H1687">_xlfn.IFS(E1687&lt;=80,"Series",E1687&lt;=120,"TV Movie",E1687&gt;120,"Long Movie")</f>
        <v>TV Movie</v>
      </c>
      <c r="I1687" t="s">
        <v>132</v>
      </c>
      <c r="J1687" t="s">
        <v>8157</v>
      </c>
      <c r="K1687" t="s">
        <v>5802</v>
      </c>
      <c r="L1687" s="5">
        <v>2.8</v>
      </c>
      <c r="M1687" t="str" cm="1">
        <f t="array" ref="M1687">_xlfn.IFS(L1687&lt;=2,"Flop",L1687&lt;=5,"Average",L1687&lt;=7,"Hit",L1687&lt;=9,"Superhit",L1687&gt;9,"BlockBuster")</f>
        <v>Average</v>
      </c>
      <c r="N1687" s="6">
        <v>61566</v>
      </c>
      <c r="O1687" s="6" t="str" cm="1">
        <f t="array" ref="O1687">_xlfn.IFS(N1687&lt;=100000,"Low",N1687&lt;=500000,"Median",N1687&lt;=1500000,"High",N1687&gt;1500000,"Very High")</f>
        <v>Low</v>
      </c>
      <c r="P1687">
        <v>20000000</v>
      </c>
      <c r="Q1687">
        <v>85749034</v>
      </c>
      <c r="R1687">
        <f t="shared" si="262"/>
        <v>65749034</v>
      </c>
      <c r="S1687" t="str">
        <f t="shared" si="263"/>
        <v>Profit</v>
      </c>
      <c r="T1687" s="1">
        <v>38765</v>
      </c>
      <c r="U1687" t="s">
        <v>4211</v>
      </c>
      <c r="V1687" s="14">
        <v>38765</v>
      </c>
      <c r="W1687" t="str">
        <f t="shared" si="264"/>
        <v>February</v>
      </c>
      <c r="X1687" s="4" t="str">
        <f t="shared" si="265"/>
        <v>2006</v>
      </c>
      <c r="Y1687" s="6">
        <f t="shared" si="266"/>
        <v>2006</v>
      </c>
      <c r="Z1687" s="4" t="str">
        <f t="shared" si="267"/>
        <v>17</v>
      </c>
      <c r="AA1687" s="6">
        <f t="shared" si="268"/>
        <v>17</v>
      </c>
      <c r="AB1687" t="str">
        <f t="shared" si="269"/>
        <v>Friday</v>
      </c>
    </row>
    <row r="1688" spans="1:28" x14ac:dyDescent="0.25">
      <c r="A1688" s="3" t="s">
        <v>4212</v>
      </c>
      <c r="B1688" t="s">
        <v>174</v>
      </c>
      <c r="C1688" s="3" t="s">
        <v>174</v>
      </c>
      <c r="D1688" s="6">
        <v>0</v>
      </c>
      <c r="E1688" s="6">
        <v>110</v>
      </c>
      <c r="F1688" s="6">
        <f t="shared" si="260"/>
        <v>1</v>
      </c>
      <c r="G1688" s="6">
        <f t="shared" si="261"/>
        <v>50</v>
      </c>
      <c r="H1688" s="6" t="str" cm="1">
        <f t="array" ref="H1688">_xlfn.IFS(E1688&lt;=80,"Series",E1688&lt;=120,"TV Movie",E1688&gt;120,"Long Movie")</f>
        <v>TV Movie</v>
      </c>
      <c r="I1688" t="s">
        <v>145</v>
      </c>
      <c r="J1688" t="s">
        <v>8156</v>
      </c>
      <c r="K1688" t="s">
        <v>83</v>
      </c>
      <c r="L1688" s="5">
        <v>5.5</v>
      </c>
      <c r="M1688" t="str" cm="1">
        <f t="array" ref="M1688">_xlfn.IFS(L1688&lt;=2,"Flop",L1688&lt;=5,"Average",L1688&lt;=7,"Hit",L1688&lt;=9,"Superhit",L1688&gt;9,"BlockBuster")</f>
        <v>Hit</v>
      </c>
      <c r="N1688" s="6">
        <v>61595</v>
      </c>
      <c r="O1688" s="6" t="str" cm="1">
        <f t="array" ref="O1688">_xlfn.IFS(N1688&lt;=100000,"Low",N1688&lt;=500000,"Median",N1688&lt;=1500000,"High",N1688&gt;1500000,"Very High")</f>
        <v>Low</v>
      </c>
      <c r="P1688">
        <v>25000000</v>
      </c>
      <c r="Q1688">
        <v>119975084</v>
      </c>
      <c r="R1688">
        <f t="shared" si="262"/>
        <v>94975084</v>
      </c>
      <c r="S1688" t="str">
        <f t="shared" si="263"/>
        <v>Profit</v>
      </c>
      <c r="T1688" s="1">
        <v>38874</v>
      </c>
      <c r="U1688" t="s">
        <v>2242</v>
      </c>
      <c r="V1688" s="14">
        <v>38874</v>
      </c>
      <c r="W1688" t="str">
        <f t="shared" si="264"/>
        <v>June</v>
      </c>
      <c r="X1688" s="4" t="str">
        <f t="shared" si="265"/>
        <v>2006</v>
      </c>
      <c r="Y1688" s="6">
        <f t="shared" si="266"/>
        <v>2006</v>
      </c>
      <c r="Z1688" s="4" t="str">
        <f t="shared" si="267"/>
        <v>6</v>
      </c>
      <c r="AA1688" s="6">
        <f t="shared" si="268"/>
        <v>6</v>
      </c>
      <c r="AB1688" t="str">
        <f t="shared" si="269"/>
        <v>Tuesday</v>
      </c>
    </row>
    <row r="1689" spans="1:28" x14ac:dyDescent="0.25">
      <c r="A1689" s="3" t="s">
        <v>4213</v>
      </c>
      <c r="B1689" t="s">
        <v>4214</v>
      </c>
      <c r="C1689" s="3" t="s">
        <v>4214</v>
      </c>
      <c r="D1689" s="6">
        <v>0</v>
      </c>
      <c r="E1689" s="6">
        <v>100</v>
      </c>
      <c r="F1689" s="6">
        <f t="shared" si="260"/>
        <v>1</v>
      </c>
      <c r="G1689" s="6">
        <f t="shared" si="261"/>
        <v>40</v>
      </c>
      <c r="H1689" s="6" t="str" cm="1">
        <f t="array" ref="H1689">_xlfn.IFS(E1689&lt;=80,"Series",E1689&lt;=120,"TV Movie",E1689&gt;120,"Long Movie")</f>
        <v>TV Movie</v>
      </c>
      <c r="I1689" t="s">
        <v>5529</v>
      </c>
      <c r="J1689" t="s">
        <v>8162</v>
      </c>
      <c r="K1689" t="s">
        <v>145</v>
      </c>
      <c r="L1689" s="5">
        <v>5.3</v>
      </c>
      <c r="M1689" t="str" cm="1">
        <f t="array" ref="M1689">_xlfn.IFS(L1689&lt;=2,"Flop",L1689&lt;=5,"Average",L1689&lt;=7,"Hit",L1689&lt;=9,"Superhit",L1689&gt;9,"BlockBuster")</f>
        <v>Hit</v>
      </c>
      <c r="N1689" s="6">
        <v>129086</v>
      </c>
      <c r="O1689" s="6" t="str" cm="1">
        <f t="array" ref="O1689">_xlfn.IFS(N1689&lt;=100000,"Low",N1689&lt;=500000,"Median",N1689&lt;=1500000,"High",N1689&gt;1500000,"Very High")</f>
        <v>Median</v>
      </c>
      <c r="P1689">
        <v>35000000</v>
      </c>
      <c r="Q1689">
        <v>87066930</v>
      </c>
      <c r="R1689">
        <f t="shared" si="262"/>
        <v>52066930</v>
      </c>
      <c r="S1689" t="str">
        <f t="shared" si="263"/>
        <v>Profit</v>
      </c>
      <c r="T1689" s="1">
        <v>39734</v>
      </c>
      <c r="U1689" t="s">
        <v>2242</v>
      </c>
      <c r="V1689" s="14">
        <v>39734</v>
      </c>
      <c r="W1689" t="str">
        <f t="shared" si="264"/>
        <v>October</v>
      </c>
      <c r="X1689" s="4" t="str">
        <f t="shared" si="265"/>
        <v>2008</v>
      </c>
      <c r="Y1689" s="6">
        <f t="shared" si="266"/>
        <v>2008</v>
      </c>
      <c r="Z1689" s="4" t="str">
        <f t="shared" si="267"/>
        <v>13</v>
      </c>
      <c r="AA1689" s="6">
        <f t="shared" si="268"/>
        <v>13</v>
      </c>
      <c r="AB1689" t="str">
        <f t="shared" si="269"/>
        <v>Monday</v>
      </c>
    </row>
    <row r="1690" spans="1:28" x14ac:dyDescent="0.25">
      <c r="A1690" s="3" t="s">
        <v>4215</v>
      </c>
      <c r="B1690" t="s">
        <v>4216</v>
      </c>
      <c r="C1690" s="3" t="s">
        <v>4216</v>
      </c>
      <c r="D1690" s="6">
        <v>0</v>
      </c>
      <c r="E1690" s="6">
        <v>115</v>
      </c>
      <c r="F1690" s="6">
        <f t="shared" si="260"/>
        <v>1</v>
      </c>
      <c r="G1690" s="6">
        <f t="shared" si="261"/>
        <v>55</v>
      </c>
      <c r="H1690" s="6" t="str" cm="1">
        <f t="array" ref="H1690">_xlfn.IFS(E1690&lt;=80,"Series",E1690&lt;=120,"TV Movie",E1690&gt;120,"Long Movie")</f>
        <v>TV Movie</v>
      </c>
      <c r="I1690" t="s">
        <v>8160</v>
      </c>
      <c r="J1690" t="s">
        <v>145</v>
      </c>
      <c r="K1690" t="s">
        <v>8167</v>
      </c>
      <c r="L1690" s="5">
        <v>6.7</v>
      </c>
      <c r="M1690" t="str" cm="1">
        <f t="array" ref="M1690">_xlfn.IFS(L1690&lt;=2,"Flop",L1690&lt;=5,"Average",L1690&lt;=7,"Hit",L1690&lt;=9,"Superhit",L1690&gt;9,"BlockBuster")</f>
        <v>Hit</v>
      </c>
      <c r="N1690" s="6">
        <v>118157</v>
      </c>
      <c r="O1690" s="6" t="str" cm="1">
        <f t="array" ref="O1690">_xlfn.IFS(N1690&lt;=100000,"Low",N1690&lt;=500000,"Median",N1690&lt;=1500000,"High",N1690&gt;1500000,"Very High")</f>
        <v>Median</v>
      </c>
      <c r="P1690">
        <v>35000000</v>
      </c>
      <c r="Q1690">
        <v>78201830</v>
      </c>
      <c r="R1690">
        <f t="shared" si="262"/>
        <v>43201830</v>
      </c>
      <c r="S1690" t="str">
        <f t="shared" si="263"/>
        <v>Profit</v>
      </c>
      <c r="T1690" s="1">
        <v>39493</v>
      </c>
      <c r="U1690" t="s">
        <v>4217</v>
      </c>
      <c r="V1690" s="14">
        <v>39493</v>
      </c>
      <c r="W1690" t="str">
        <f t="shared" si="264"/>
        <v>February</v>
      </c>
      <c r="X1690" s="4" t="str">
        <f t="shared" si="265"/>
        <v>2008</v>
      </c>
      <c r="Y1690" s="6">
        <f t="shared" si="266"/>
        <v>2008</v>
      </c>
      <c r="Z1690" s="4" t="str">
        <f t="shared" si="267"/>
        <v>15</v>
      </c>
      <c r="AA1690" s="6">
        <f t="shared" si="268"/>
        <v>15</v>
      </c>
      <c r="AB1690" t="str">
        <f t="shared" si="269"/>
        <v>Friday</v>
      </c>
    </row>
    <row r="1691" spans="1:28" x14ac:dyDescent="0.25">
      <c r="A1691" s="3" t="s">
        <v>4218</v>
      </c>
      <c r="B1691" t="s">
        <v>4219</v>
      </c>
      <c r="C1691" s="3" t="s">
        <v>4219</v>
      </c>
      <c r="D1691" s="6">
        <v>0</v>
      </c>
      <c r="E1691" s="6">
        <v>96</v>
      </c>
      <c r="F1691" s="6">
        <f t="shared" si="260"/>
        <v>1</v>
      </c>
      <c r="G1691" s="6">
        <f t="shared" si="261"/>
        <v>36</v>
      </c>
      <c r="H1691" s="6" t="str" cm="1">
        <f t="array" ref="H1691">_xlfn.IFS(E1691&lt;=80,"Series",E1691&lt;=120,"TV Movie",E1691&gt;120,"Long Movie")</f>
        <v>TV Movie</v>
      </c>
      <c r="I1691" t="s">
        <v>132</v>
      </c>
      <c r="J1691" t="s">
        <v>145</v>
      </c>
      <c r="K1691" t="s">
        <v>5802</v>
      </c>
      <c r="L1691" s="5">
        <v>7.5</v>
      </c>
      <c r="M1691" t="str" cm="1">
        <f t="array" ref="M1691">_xlfn.IFS(L1691&lt;=2,"Flop",L1691&lt;=5,"Average",L1691&lt;=7,"Hit",L1691&lt;=9,"Superhit",L1691&gt;9,"BlockBuster")</f>
        <v>Superhit</v>
      </c>
      <c r="N1691" s="6">
        <v>541638</v>
      </c>
      <c r="O1691" s="6" t="str" cm="1">
        <f t="array" ref="O1691">_xlfn.IFS(N1691&lt;=100000,"Low",N1691&lt;=500000,"Median",N1691&lt;=1500000,"High",N1691&gt;1500000,"Very High")</f>
        <v>High</v>
      </c>
      <c r="P1691">
        <v>7500000</v>
      </c>
      <c r="Q1691">
        <v>232372681</v>
      </c>
      <c r="R1691">
        <f t="shared" si="262"/>
        <v>224872681</v>
      </c>
      <c r="S1691" t="str">
        <f t="shared" si="263"/>
        <v>Profit</v>
      </c>
      <c r="T1691" s="1">
        <v>39326</v>
      </c>
      <c r="U1691" t="s">
        <v>3910</v>
      </c>
      <c r="V1691" s="14">
        <v>39326</v>
      </c>
      <c r="W1691" t="str">
        <f t="shared" si="264"/>
        <v>September</v>
      </c>
      <c r="X1691" s="4" t="str">
        <f t="shared" si="265"/>
        <v>2007</v>
      </c>
      <c r="Y1691" s="6">
        <f t="shared" si="266"/>
        <v>2007</v>
      </c>
      <c r="Z1691" s="4" t="str">
        <f t="shared" si="267"/>
        <v>1</v>
      </c>
      <c r="AA1691" s="6">
        <f t="shared" si="268"/>
        <v>1</v>
      </c>
      <c r="AB1691" t="str">
        <f t="shared" si="269"/>
        <v>Saturday</v>
      </c>
    </row>
    <row r="1692" spans="1:28" x14ac:dyDescent="0.25">
      <c r="A1692" s="3" t="s">
        <v>4220</v>
      </c>
      <c r="B1692" t="s">
        <v>4221</v>
      </c>
      <c r="C1692" s="3" t="s">
        <v>4221</v>
      </c>
      <c r="D1692" s="6">
        <v>0</v>
      </c>
      <c r="E1692" s="6">
        <v>106</v>
      </c>
      <c r="F1692" s="6">
        <f t="shared" si="260"/>
        <v>1</v>
      </c>
      <c r="G1692" s="6">
        <f t="shared" si="261"/>
        <v>46</v>
      </c>
      <c r="H1692" s="6" t="str" cm="1">
        <f t="array" ref="H1692">_xlfn.IFS(E1692&lt;=80,"Series",E1692&lt;=120,"TV Movie",E1692&gt;120,"Long Movie")</f>
        <v>TV Movie</v>
      </c>
      <c r="I1692" t="s">
        <v>145</v>
      </c>
      <c r="J1692" t="s">
        <v>5802</v>
      </c>
      <c r="K1692" t="s">
        <v>5802</v>
      </c>
      <c r="L1692" s="5">
        <v>7.1</v>
      </c>
      <c r="M1692" t="str" cm="1">
        <f t="array" ref="M1692">_xlfn.IFS(L1692&lt;=2,"Flop",L1692&lt;=5,"Average",L1692&lt;=7,"Hit",L1692&lt;=9,"Superhit",L1692&gt;9,"BlockBuster")</f>
        <v>Superhit</v>
      </c>
      <c r="N1692" s="6">
        <v>90585</v>
      </c>
      <c r="O1692" s="6" t="str" cm="1">
        <f t="array" ref="O1692">_xlfn.IFS(N1692&lt;=100000,"Low",N1692&lt;=500000,"Median",N1692&lt;=1500000,"High",N1692&gt;1500000,"Very High")</f>
        <v>Low</v>
      </c>
      <c r="P1692">
        <v>700000</v>
      </c>
      <c r="Q1692">
        <v>4660481</v>
      </c>
      <c r="R1692">
        <f t="shared" si="262"/>
        <v>3960481</v>
      </c>
      <c r="S1692" t="str">
        <f t="shared" si="263"/>
        <v>Profit</v>
      </c>
      <c r="T1692" s="1">
        <v>38740</v>
      </c>
      <c r="U1692" t="s">
        <v>4222</v>
      </c>
      <c r="V1692" s="14">
        <v>38740</v>
      </c>
      <c r="W1692" t="str">
        <f t="shared" si="264"/>
        <v>January</v>
      </c>
      <c r="X1692" s="4" t="str">
        <f t="shared" si="265"/>
        <v>2006</v>
      </c>
      <c r="Y1692" s="6">
        <f t="shared" si="266"/>
        <v>2006</v>
      </c>
      <c r="Z1692" s="4" t="str">
        <f t="shared" si="267"/>
        <v>23</v>
      </c>
      <c r="AA1692" s="6">
        <f t="shared" si="268"/>
        <v>23</v>
      </c>
      <c r="AB1692" t="str">
        <f t="shared" si="269"/>
        <v>Monday</v>
      </c>
    </row>
    <row r="1693" spans="1:28" x14ac:dyDescent="0.25">
      <c r="A1693" s="3" t="s">
        <v>4223</v>
      </c>
      <c r="B1693" t="s">
        <v>4224</v>
      </c>
      <c r="C1693" s="3" t="s">
        <v>4224</v>
      </c>
      <c r="D1693" s="6">
        <v>0</v>
      </c>
      <c r="E1693" s="6">
        <v>152</v>
      </c>
      <c r="F1693" s="6">
        <f t="shared" si="260"/>
        <v>2</v>
      </c>
      <c r="G1693" s="6">
        <f t="shared" si="261"/>
        <v>32</v>
      </c>
      <c r="H1693" s="6" t="str" cm="1">
        <f t="array" ref="H1693">_xlfn.IFS(E1693&lt;=80,"Series",E1693&lt;=120,"TV Movie",E1693&gt;120,"Long Movie")</f>
        <v>Long Movie</v>
      </c>
      <c r="I1693" t="s">
        <v>5529</v>
      </c>
      <c r="J1693" t="s">
        <v>8162</v>
      </c>
      <c r="K1693" t="s">
        <v>145</v>
      </c>
      <c r="L1693" s="5">
        <v>9</v>
      </c>
      <c r="M1693" t="str" cm="1">
        <f t="array" ref="M1693">_xlfn.IFS(L1693&lt;=2,"Flop",L1693&lt;=5,"Average",L1693&lt;=7,"Hit",L1693&lt;=9,"Superhit",L1693&gt;9,"BlockBuster")</f>
        <v>Superhit</v>
      </c>
      <c r="N1693" s="6">
        <v>2798830</v>
      </c>
      <c r="O1693" s="6" t="str" cm="1">
        <f t="array" ref="O1693">_xlfn.IFS(N1693&lt;=100000,"Low",N1693&lt;=500000,"Median",N1693&lt;=1500000,"High",N1693&gt;1500000,"Very High")</f>
        <v>Very High</v>
      </c>
      <c r="P1693">
        <v>185000000</v>
      </c>
      <c r="Q1693">
        <v>1007336937</v>
      </c>
      <c r="R1693">
        <f t="shared" si="262"/>
        <v>822336937</v>
      </c>
      <c r="S1693" t="str">
        <f t="shared" si="263"/>
        <v>Profit</v>
      </c>
      <c r="T1693" s="1">
        <v>39643</v>
      </c>
      <c r="U1693" t="s">
        <v>2229</v>
      </c>
      <c r="V1693" s="14">
        <v>39643</v>
      </c>
      <c r="W1693" t="str">
        <f t="shared" si="264"/>
        <v>July</v>
      </c>
      <c r="X1693" s="4" t="str">
        <f t="shared" si="265"/>
        <v>2008</v>
      </c>
      <c r="Y1693" s="6">
        <f t="shared" si="266"/>
        <v>2008</v>
      </c>
      <c r="Z1693" s="4" t="str">
        <f t="shared" si="267"/>
        <v>14</v>
      </c>
      <c r="AA1693" s="6">
        <f t="shared" si="268"/>
        <v>14</v>
      </c>
      <c r="AB1693" t="str">
        <f t="shared" si="269"/>
        <v>Monday</v>
      </c>
    </row>
    <row r="1694" spans="1:28" x14ac:dyDescent="0.25">
      <c r="A1694" s="3" t="s">
        <v>4225</v>
      </c>
      <c r="B1694" t="s">
        <v>4226</v>
      </c>
      <c r="C1694" s="3" t="s">
        <v>4226</v>
      </c>
      <c r="D1694" s="6">
        <v>0</v>
      </c>
      <c r="E1694" s="6">
        <v>158</v>
      </c>
      <c r="F1694" s="6">
        <f t="shared" si="260"/>
        <v>2</v>
      </c>
      <c r="G1694" s="6">
        <f t="shared" si="261"/>
        <v>38</v>
      </c>
      <c r="H1694" s="6" t="str" cm="1">
        <f t="array" ref="H1694">_xlfn.IFS(E1694&lt;=80,"Series",E1694&lt;=120,"TV Movie",E1694&gt;120,"Long Movie")</f>
        <v>Long Movie</v>
      </c>
      <c r="I1694" t="s">
        <v>145</v>
      </c>
      <c r="J1694" t="s">
        <v>5802</v>
      </c>
      <c r="K1694" t="s">
        <v>5802</v>
      </c>
      <c r="L1694" s="5">
        <v>8.1999999999999993</v>
      </c>
      <c r="M1694" t="str" cm="1">
        <f t="array" ref="M1694">_xlfn.IFS(L1694&lt;=2,"Flop",L1694&lt;=5,"Average",L1694&lt;=7,"Hit",L1694&lt;=9,"Superhit",L1694&gt;9,"BlockBuster")</f>
        <v>Superhit</v>
      </c>
      <c r="N1694" s="6">
        <v>623981</v>
      </c>
      <c r="O1694" s="6" t="str" cm="1">
        <f t="array" ref="O1694">_xlfn.IFS(N1694&lt;=100000,"Low",N1694&lt;=500000,"Median",N1694&lt;=1500000,"High",N1694&gt;1500000,"Very High")</f>
        <v>High</v>
      </c>
      <c r="P1694">
        <v>25000000</v>
      </c>
      <c r="Q1694">
        <v>76182388</v>
      </c>
      <c r="R1694">
        <f t="shared" si="262"/>
        <v>51182388</v>
      </c>
      <c r="S1694" t="str">
        <f t="shared" si="263"/>
        <v>Profit</v>
      </c>
      <c r="T1694" s="1">
        <v>39352</v>
      </c>
      <c r="U1694" t="s">
        <v>1701</v>
      </c>
      <c r="V1694" s="14">
        <v>39352</v>
      </c>
      <c r="W1694" t="str">
        <f t="shared" si="264"/>
        <v>September</v>
      </c>
      <c r="X1694" s="4" t="str">
        <f t="shared" si="265"/>
        <v>2007</v>
      </c>
      <c r="Y1694" s="6">
        <f t="shared" si="266"/>
        <v>2007</v>
      </c>
      <c r="Z1694" s="4" t="str">
        <f t="shared" si="267"/>
        <v>27</v>
      </c>
      <c r="AA1694" s="6">
        <f t="shared" si="268"/>
        <v>27</v>
      </c>
      <c r="AB1694" t="str">
        <f t="shared" si="269"/>
        <v>Thursday</v>
      </c>
    </row>
    <row r="1695" spans="1:28" x14ac:dyDescent="0.25">
      <c r="A1695" s="3" t="s">
        <v>4227</v>
      </c>
      <c r="B1695" t="s">
        <v>4228</v>
      </c>
      <c r="C1695" s="3" t="s">
        <v>4228</v>
      </c>
      <c r="D1695" s="6">
        <v>0</v>
      </c>
      <c r="E1695" s="6">
        <v>129</v>
      </c>
      <c r="F1695" s="6">
        <f t="shared" si="260"/>
        <v>2</v>
      </c>
      <c r="G1695" s="6">
        <f t="shared" si="261"/>
        <v>9</v>
      </c>
      <c r="H1695" s="6" t="str" cm="1">
        <f t="array" ref="H1695">_xlfn.IFS(E1695&lt;=80,"Series",E1695&lt;=120,"TV Movie",E1695&gt;120,"Long Movie")</f>
        <v>Long Movie</v>
      </c>
      <c r="I1695" t="s">
        <v>145</v>
      </c>
      <c r="J1695" t="s">
        <v>8167</v>
      </c>
      <c r="K1695" t="s">
        <v>3857</v>
      </c>
      <c r="L1695" s="5">
        <v>6</v>
      </c>
      <c r="M1695" t="str" cm="1">
        <f t="array" ref="M1695">_xlfn.IFS(L1695&lt;=2,"Flop",L1695&lt;=5,"Average",L1695&lt;=7,"Hit",L1695&lt;=9,"Superhit",L1695&gt;9,"BlockBuster")</f>
        <v>Hit</v>
      </c>
      <c r="N1695" s="6">
        <v>86899</v>
      </c>
      <c r="O1695" s="6" t="str" cm="1">
        <f t="array" ref="O1695">_xlfn.IFS(N1695&lt;=100000,"Low",N1695&lt;=500000,"Median",N1695&lt;=1500000,"High",N1695&gt;1500000,"Very High")</f>
        <v>Low</v>
      </c>
      <c r="P1695">
        <v>65000000</v>
      </c>
      <c r="Q1695">
        <v>163247198</v>
      </c>
      <c r="R1695">
        <f t="shared" si="262"/>
        <v>98247198</v>
      </c>
      <c r="S1695" t="str">
        <f t="shared" si="263"/>
        <v>Profit</v>
      </c>
      <c r="T1695" s="1">
        <v>38938</v>
      </c>
      <c r="U1695" t="s">
        <v>659</v>
      </c>
      <c r="V1695" s="14">
        <v>38938</v>
      </c>
      <c r="W1695" t="str">
        <f t="shared" si="264"/>
        <v>August</v>
      </c>
      <c r="X1695" s="4" t="str">
        <f t="shared" si="265"/>
        <v>2006</v>
      </c>
      <c r="Y1695" s="6">
        <f t="shared" si="266"/>
        <v>2006</v>
      </c>
      <c r="Z1695" s="4" t="str">
        <f t="shared" si="267"/>
        <v>9</v>
      </c>
      <c r="AA1695" s="6">
        <f t="shared" si="268"/>
        <v>9</v>
      </c>
      <c r="AB1695" t="str">
        <f t="shared" si="269"/>
        <v>Wednesday</v>
      </c>
    </row>
    <row r="1696" spans="1:28" x14ac:dyDescent="0.25">
      <c r="A1696" s="3" t="s">
        <v>4229</v>
      </c>
      <c r="B1696" t="s">
        <v>4230</v>
      </c>
      <c r="C1696" s="3" t="s">
        <v>4230</v>
      </c>
      <c r="D1696" s="6">
        <v>0</v>
      </c>
      <c r="E1696" s="6">
        <v>108</v>
      </c>
      <c r="F1696" s="6">
        <f t="shared" si="260"/>
        <v>1</v>
      </c>
      <c r="G1696" s="6">
        <f t="shared" si="261"/>
        <v>48</v>
      </c>
      <c r="H1696" s="6" t="str" cm="1">
        <f t="array" ref="H1696">_xlfn.IFS(E1696&lt;=80,"Series",E1696&lt;=120,"TV Movie",E1696&gt;120,"Long Movie")</f>
        <v>TV Movie</v>
      </c>
      <c r="I1696" t="s">
        <v>145</v>
      </c>
      <c r="J1696" t="s">
        <v>8161</v>
      </c>
      <c r="K1696" t="s">
        <v>3857</v>
      </c>
      <c r="L1696" s="5">
        <v>7.7</v>
      </c>
      <c r="M1696" t="str" cm="1">
        <f t="array" ref="M1696">_xlfn.IFS(L1696&lt;=2,"Flop",L1696&lt;=5,"Average",L1696&lt;=7,"Hit",L1696&lt;=9,"Superhit",L1696&gt;9,"BlockBuster")</f>
        <v>Superhit</v>
      </c>
      <c r="N1696" s="6">
        <v>572399</v>
      </c>
      <c r="O1696" s="6" t="str" cm="1">
        <f t="array" ref="O1696">_xlfn.IFS(N1696&lt;=100000,"Low",N1696&lt;=500000,"Median",N1696&lt;=1500000,"High",N1696&gt;1500000,"Very High")</f>
        <v>High</v>
      </c>
      <c r="P1696">
        <v>15000000</v>
      </c>
      <c r="Q1696">
        <v>37394629</v>
      </c>
      <c r="R1696">
        <f t="shared" si="262"/>
        <v>22394629</v>
      </c>
      <c r="S1696" t="str">
        <f t="shared" si="263"/>
        <v>Profit</v>
      </c>
      <c r="T1696" s="1">
        <v>41989</v>
      </c>
      <c r="U1696" t="s">
        <v>4231</v>
      </c>
      <c r="V1696" s="14">
        <v>41989</v>
      </c>
      <c r="W1696" t="str">
        <f t="shared" si="264"/>
        <v>December</v>
      </c>
      <c r="X1696" s="4" t="str">
        <f t="shared" si="265"/>
        <v>2014</v>
      </c>
      <c r="Y1696" s="6">
        <f t="shared" si="266"/>
        <v>2014</v>
      </c>
      <c r="Z1696" s="4" t="str">
        <f t="shared" si="267"/>
        <v>16</v>
      </c>
      <c r="AA1696" s="6">
        <f t="shared" si="268"/>
        <v>16</v>
      </c>
      <c r="AB1696" t="str">
        <f t="shared" si="269"/>
        <v>Tuesday</v>
      </c>
    </row>
    <row r="1697" spans="1:28" x14ac:dyDescent="0.25">
      <c r="A1697" s="3" t="s">
        <v>4232</v>
      </c>
      <c r="B1697" t="s">
        <v>4233</v>
      </c>
      <c r="C1697" s="3" t="s">
        <v>4233</v>
      </c>
      <c r="D1697" s="6">
        <v>0</v>
      </c>
      <c r="E1697" s="6">
        <v>104</v>
      </c>
      <c r="F1697" s="6">
        <f t="shared" si="260"/>
        <v>1</v>
      </c>
      <c r="G1697" s="6">
        <f t="shared" si="261"/>
        <v>44</v>
      </c>
      <c r="H1697" s="6" t="str" cm="1">
        <f t="array" ref="H1697">_xlfn.IFS(E1697&lt;=80,"Series",E1697&lt;=120,"TV Movie",E1697&gt;120,"Long Movie")</f>
        <v>TV Movie</v>
      </c>
      <c r="I1697" t="s">
        <v>5529</v>
      </c>
      <c r="J1697" t="s">
        <v>132</v>
      </c>
      <c r="K1697" t="s">
        <v>8162</v>
      </c>
      <c r="L1697" s="5">
        <v>6.2</v>
      </c>
      <c r="M1697" t="str" cm="1">
        <f t="array" ref="M1697">_xlfn.IFS(L1697&lt;=2,"Flop",L1697&lt;=5,"Average",L1697&lt;=7,"Hit",L1697&lt;=9,"Superhit",L1697&gt;9,"BlockBuster")</f>
        <v>Hit</v>
      </c>
      <c r="N1697" s="6">
        <v>149284</v>
      </c>
      <c r="O1697" s="6" t="str" cm="1">
        <f t="array" ref="O1697">_xlfn.IFS(N1697&lt;=100000,"Low",N1697&lt;=500000,"Median",N1697&lt;=1500000,"High",N1697&gt;1500000,"Very High")</f>
        <v>Median</v>
      </c>
      <c r="P1697">
        <v>75000000</v>
      </c>
      <c r="Q1697">
        <v>152930623</v>
      </c>
      <c r="R1697">
        <f t="shared" si="262"/>
        <v>77930623</v>
      </c>
      <c r="S1697" t="str">
        <f t="shared" si="263"/>
        <v>Profit</v>
      </c>
      <c r="T1697" s="1">
        <v>40840</v>
      </c>
      <c r="U1697" t="s">
        <v>1981</v>
      </c>
      <c r="V1697" s="14">
        <v>40840</v>
      </c>
      <c r="W1697" t="str">
        <f t="shared" si="264"/>
        <v>October</v>
      </c>
      <c r="X1697" s="4" t="str">
        <f t="shared" si="265"/>
        <v>2011</v>
      </c>
      <c r="Y1697" s="6">
        <f t="shared" si="266"/>
        <v>2011</v>
      </c>
      <c r="Z1697" s="4" t="str">
        <f t="shared" si="267"/>
        <v>24</v>
      </c>
      <c r="AA1697" s="6">
        <f t="shared" si="268"/>
        <v>24</v>
      </c>
      <c r="AB1697" t="str">
        <f t="shared" si="269"/>
        <v>Monday</v>
      </c>
    </row>
    <row r="1698" spans="1:28" x14ac:dyDescent="0.25">
      <c r="A1698" s="3" t="s">
        <v>4234</v>
      </c>
      <c r="B1698">
        <v>9</v>
      </c>
      <c r="C1698" s="3">
        <v>9</v>
      </c>
      <c r="D1698" s="6">
        <v>0</v>
      </c>
      <c r="E1698" s="6">
        <v>79</v>
      </c>
      <c r="F1698" s="6">
        <f t="shared" si="260"/>
        <v>1</v>
      </c>
      <c r="G1698" s="6">
        <f t="shared" si="261"/>
        <v>19</v>
      </c>
      <c r="H1698" s="6" t="str" cm="1">
        <f t="array" ref="H1698">_xlfn.IFS(E1698&lt;=80,"Series",E1698&lt;=120,"TV Movie",E1698&gt;120,"Long Movie")</f>
        <v>Series</v>
      </c>
      <c r="I1698" t="s">
        <v>5529</v>
      </c>
      <c r="J1698" t="s">
        <v>8158</v>
      </c>
      <c r="K1698" t="s">
        <v>8159</v>
      </c>
      <c r="L1698" s="5">
        <v>7</v>
      </c>
      <c r="M1698" t="str" cm="1">
        <f t="array" ref="M1698">_xlfn.IFS(L1698&lt;=2,"Flop",L1698&lt;=5,"Average",L1698&lt;=7,"Hit",L1698&lt;=9,"Superhit",L1698&gt;9,"BlockBuster")</f>
        <v>Hit</v>
      </c>
      <c r="N1698" s="6">
        <v>145259</v>
      </c>
      <c r="O1698" s="6" t="str" cm="1">
        <f t="array" ref="O1698">_xlfn.IFS(N1698&lt;=100000,"Low",N1698&lt;=500000,"Median",N1698&lt;=1500000,"High",N1698&gt;1500000,"Very High")</f>
        <v>Median</v>
      </c>
      <c r="P1698">
        <v>30000000</v>
      </c>
      <c r="Q1698">
        <v>48428063</v>
      </c>
      <c r="R1698">
        <f t="shared" si="262"/>
        <v>18428063</v>
      </c>
      <c r="S1698" t="str">
        <f t="shared" si="263"/>
        <v>Profit</v>
      </c>
      <c r="T1698" s="1">
        <v>40044</v>
      </c>
      <c r="U1698" t="s">
        <v>4235</v>
      </c>
      <c r="V1698" s="14">
        <v>40044</v>
      </c>
      <c r="W1698" t="str">
        <f t="shared" si="264"/>
        <v>August</v>
      </c>
      <c r="X1698" s="4" t="str">
        <f t="shared" si="265"/>
        <v>2009</v>
      </c>
      <c r="Y1698" s="6">
        <f t="shared" si="266"/>
        <v>2009</v>
      </c>
      <c r="Z1698" s="4" t="str">
        <f t="shared" si="267"/>
        <v>19</v>
      </c>
      <c r="AA1698" s="6">
        <f t="shared" si="268"/>
        <v>19</v>
      </c>
      <c r="AB1698" t="str">
        <f t="shared" si="269"/>
        <v>Wednesday</v>
      </c>
    </row>
    <row r="1699" spans="1:28" x14ac:dyDescent="0.25">
      <c r="A1699" s="3" t="s">
        <v>4236</v>
      </c>
      <c r="B1699" t="s">
        <v>4237</v>
      </c>
      <c r="C1699" s="3" t="s">
        <v>4237</v>
      </c>
      <c r="D1699" s="6">
        <v>0</v>
      </c>
      <c r="E1699" s="6">
        <v>139</v>
      </c>
      <c r="F1699" s="6">
        <f t="shared" si="260"/>
        <v>2</v>
      </c>
      <c r="G1699" s="6">
        <f t="shared" si="261"/>
        <v>19</v>
      </c>
      <c r="H1699" s="6" t="str" cm="1">
        <f t="array" ref="H1699">_xlfn.IFS(E1699&lt;=80,"Series",E1699&lt;=120,"TV Movie",E1699&gt;120,"Long Movie")</f>
        <v>Long Movie</v>
      </c>
      <c r="I1699" t="s">
        <v>5529</v>
      </c>
      <c r="J1699" t="s">
        <v>8158</v>
      </c>
      <c r="K1699" t="s">
        <v>145</v>
      </c>
      <c r="L1699" s="5">
        <v>7.8</v>
      </c>
      <c r="M1699" t="str" cm="1">
        <f t="array" ref="M1699">_xlfn.IFS(L1699&lt;=2,"Flop",L1699&lt;=5,"Average",L1699&lt;=7,"Hit",L1699&lt;=9,"Superhit",L1699&gt;9,"BlockBuster")</f>
        <v>Superhit</v>
      </c>
      <c r="N1699" s="6">
        <v>325285</v>
      </c>
      <c r="O1699" s="6" t="str" cm="1">
        <f t="array" ref="O1699">_xlfn.IFS(N1699&lt;=100000,"Low",N1699&lt;=500000,"Median",N1699&lt;=1500000,"High",N1699&gt;1500000,"Very High")</f>
        <v>Median</v>
      </c>
      <c r="P1699">
        <v>40000000</v>
      </c>
      <c r="Q1699">
        <v>120673227</v>
      </c>
      <c r="R1699">
        <f t="shared" si="262"/>
        <v>80673227</v>
      </c>
      <c r="S1699" t="str">
        <f t="shared" si="263"/>
        <v>Profit</v>
      </c>
      <c r="T1699" s="1">
        <v>39059</v>
      </c>
      <c r="U1699" t="s">
        <v>1423</v>
      </c>
      <c r="V1699" s="14">
        <v>39059</v>
      </c>
      <c r="W1699" t="str">
        <f t="shared" si="264"/>
        <v>December</v>
      </c>
      <c r="X1699" s="4" t="str">
        <f t="shared" si="265"/>
        <v>2006</v>
      </c>
      <c r="Y1699" s="6">
        <f t="shared" si="266"/>
        <v>2006</v>
      </c>
      <c r="Z1699" s="4" t="str">
        <f t="shared" si="267"/>
        <v>8</v>
      </c>
      <c r="AA1699" s="6">
        <f t="shared" si="268"/>
        <v>8</v>
      </c>
      <c r="AB1699" t="str">
        <f t="shared" si="269"/>
        <v>Friday</v>
      </c>
    </row>
    <row r="1700" spans="1:28" x14ac:dyDescent="0.25">
      <c r="A1700" s="3" t="s">
        <v>4238</v>
      </c>
      <c r="B1700" t="s">
        <v>4239</v>
      </c>
      <c r="C1700" s="3" t="s">
        <v>4239</v>
      </c>
      <c r="D1700" s="6">
        <v>0</v>
      </c>
      <c r="E1700" s="6">
        <v>102</v>
      </c>
      <c r="F1700" s="6">
        <f t="shared" si="260"/>
        <v>1</v>
      </c>
      <c r="G1700" s="6">
        <f t="shared" si="261"/>
        <v>42</v>
      </c>
      <c r="H1700" s="6" t="str" cm="1">
        <f t="array" ref="H1700">_xlfn.IFS(E1700&lt;=80,"Series",E1700&lt;=120,"TV Movie",E1700&gt;120,"Long Movie")</f>
        <v>TV Movie</v>
      </c>
      <c r="I1700" t="s">
        <v>8160</v>
      </c>
      <c r="J1700" t="s">
        <v>132</v>
      </c>
      <c r="K1700" t="s">
        <v>145</v>
      </c>
      <c r="L1700" s="5">
        <v>7</v>
      </c>
      <c r="M1700" t="str" cm="1">
        <f t="array" ref="M1700">_xlfn.IFS(L1700&lt;=2,"Flop",L1700&lt;=5,"Average",L1700&lt;=7,"Hit",L1700&lt;=9,"Superhit",L1700&gt;9,"BlockBuster")</f>
        <v>Hit</v>
      </c>
      <c r="N1700" s="6">
        <v>123482</v>
      </c>
      <c r="O1700" s="6" t="str" cm="1">
        <f t="array" ref="O1700">_xlfn.IFS(N1700&lt;=100000,"Low",N1700&lt;=500000,"Median",N1700&lt;=1500000,"High",N1700&gt;1500000,"Very High")</f>
        <v>Median</v>
      </c>
      <c r="P1700">
        <v>75000000</v>
      </c>
      <c r="Q1700">
        <v>119483446</v>
      </c>
      <c r="R1700">
        <f t="shared" si="262"/>
        <v>44483446</v>
      </c>
      <c r="S1700" t="str">
        <f t="shared" si="263"/>
        <v>Profit</v>
      </c>
      <c r="T1700" s="1">
        <v>39426</v>
      </c>
      <c r="U1700" t="s">
        <v>831</v>
      </c>
      <c r="V1700" s="14">
        <v>39426</v>
      </c>
      <c r="W1700" t="str">
        <f t="shared" si="264"/>
        <v>December</v>
      </c>
      <c r="X1700" s="4" t="str">
        <f t="shared" si="265"/>
        <v>2007</v>
      </c>
      <c r="Y1700" s="6">
        <f t="shared" si="266"/>
        <v>2007</v>
      </c>
      <c r="Z1700" s="4" t="str">
        <f t="shared" si="267"/>
        <v>10</v>
      </c>
      <c r="AA1700" s="6">
        <f t="shared" si="268"/>
        <v>10</v>
      </c>
      <c r="AB1700" t="str">
        <f t="shared" si="269"/>
        <v>Monday</v>
      </c>
    </row>
    <row r="1701" spans="1:28" x14ac:dyDescent="0.25">
      <c r="A1701" s="3" t="s">
        <v>4240</v>
      </c>
      <c r="B1701" t="s">
        <v>4241</v>
      </c>
      <c r="C1701" s="3" t="s">
        <v>4241</v>
      </c>
      <c r="D1701" s="6">
        <v>0</v>
      </c>
      <c r="E1701" s="6">
        <v>104</v>
      </c>
      <c r="F1701" s="6">
        <f t="shared" si="260"/>
        <v>1</v>
      </c>
      <c r="G1701" s="6">
        <f t="shared" si="261"/>
        <v>44</v>
      </c>
      <c r="H1701" s="6" t="str" cm="1">
        <f t="array" ref="H1701">_xlfn.IFS(E1701&lt;=80,"Series",E1701&lt;=120,"TV Movie",E1701&gt;120,"Long Movie")</f>
        <v>TV Movie</v>
      </c>
      <c r="I1701" t="s">
        <v>132</v>
      </c>
      <c r="J1701" t="s">
        <v>8156</v>
      </c>
      <c r="K1701" t="s">
        <v>8157</v>
      </c>
      <c r="L1701" s="5">
        <v>6.7</v>
      </c>
      <c r="M1701" t="str" cm="1">
        <f t="array" ref="M1701">_xlfn.IFS(L1701&lt;=2,"Flop",L1701&lt;=5,"Average",L1701&lt;=7,"Hit",L1701&lt;=9,"Superhit",L1701&gt;9,"BlockBuster")</f>
        <v>Hit</v>
      </c>
      <c r="N1701" s="6">
        <v>65499</v>
      </c>
      <c r="O1701" s="6" t="str" cm="1">
        <f t="array" ref="O1701">_xlfn.IFS(N1701&lt;=100000,"Low",N1701&lt;=500000,"Median",N1701&lt;=1500000,"High",N1701&gt;1500000,"Very High")</f>
        <v>Low</v>
      </c>
      <c r="P1701">
        <v>15000000</v>
      </c>
      <c r="Q1701">
        <v>21156270</v>
      </c>
      <c r="R1701">
        <f t="shared" si="262"/>
        <v>6156270</v>
      </c>
      <c r="S1701" t="str">
        <f t="shared" si="263"/>
        <v>Profit</v>
      </c>
      <c r="T1701" s="1">
        <v>38968</v>
      </c>
      <c r="U1701" t="s">
        <v>4242</v>
      </c>
      <c r="V1701" s="14">
        <v>38968</v>
      </c>
      <c r="W1701" t="str">
        <f t="shared" si="264"/>
        <v>September</v>
      </c>
      <c r="X1701" s="4" t="str">
        <f t="shared" si="265"/>
        <v>2006</v>
      </c>
      <c r="Y1701" s="6">
        <f t="shared" si="266"/>
        <v>2006</v>
      </c>
      <c r="Z1701" s="4" t="str">
        <f t="shared" si="267"/>
        <v>8</v>
      </c>
      <c r="AA1701" s="6">
        <f t="shared" si="268"/>
        <v>8</v>
      </c>
      <c r="AB1701" t="str">
        <f t="shared" si="269"/>
        <v>Friday</v>
      </c>
    </row>
    <row r="1702" spans="1:28" x14ac:dyDescent="0.25">
      <c r="A1702" s="3" t="s">
        <v>4243</v>
      </c>
      <c r="B1702" t="s">
        <v>4244</v>
      </c>
      <c r="C1702" s="3" t="s">
        <v>4244</v>
      </c>
      <c r="D1702" s="6">
        <v>0</v>
      </c>
      <c r="E1702" s="6">
        <v>103</v>
      </c>
      <c r="F1702" s="6">
        <f t="shared" si="260"/>
        <v>1</v>
      </c>
      <c r="G1702" s="6">
        <f t="shared" si="261"/>
        <v>43</v>
      </c>
      <c r="H1702" s="6" t="str" cm="1">
        <f t="array" ref="H1702">_xlfn.IFS(E1702&lt;=80,"Series",E1702&lt;=120,"TV Movie",E1702&gt;120,"Long Movie")</f>
        <v>TV Movie</v>
      </c>
      <c r="I1702" t="s">
        <v>8158</v>
      </c>
      <c r="J1702" t="s">
        <v>132</v>
      </c>
      <c r="K1702" t="s">
        <v>8163</v>
      </c>
      <c r="L1702" s="5">
        <v>5.4</v>
      </c>
      <c r="M1702" t="str" cm="1">
        <f t="array" ref="M1702">_xlfn.IFS(L1702&lt;=2,"Flop",L1702&lt;=5,"Average",L1702&lt;=7,"Hit",L1702&lt;=9,"Superhit",L1702&gt;9,"BlockBuster")</f>
        <v>Hit</v>
      </c>
      <c r="N1702" s="6">
        <v>94950</v>
      </c>
      <c r="O1702" s="6" t="str" cm="1">
        <f t="array" ref="O1702">_xlfn.IFS(N1702&lt;=100000,"Low",N1702&lt;=500000,"Median",N1702&lt;=1500000,"High",N1702&gt;1500000,"Very High")</f>
        <v>Low</v>
      </c>
      <c r="P1702">
        <v>110000000</v>
      </c>
      <c r="Q1702">
        <v>563749323</v>
      </c>
      <c r="R1702">
        <f t="shared" si="262"/>
        <v>453749323</v>
      </c>
      <c r="S1702" t="str">
        <f t="shared" si="263"/>
        <v>Profit</v>
      </c>
      <c r="T1702" s="1">
        <v>40748</v>
      </c>
      <c r="U1702" t="s">
        <v>1782</v>
      </c>
      <c r="V1702" s="14">
        <v>40748</v>
      </c>
      <c r="W1702" t="str">
        <f t="shared" si="264"/>
        <v>July</v>
      </c>
      <c r="X1702" s="4" t="str">
        <f t="shared" si="265"/>
        <v>2011</v>
      </c>
      <c r="Y1702" s="6">
        <f t="shared" si="266"/>
        <v>2011</v>
      </c>
      <c r="Z1702" s="4" t="str">
        <f t="shared" si="267"/>
        <v>24</v>
      </c>
      <c r="AA1702" s="6">
        <f t="shared" si="268"/>
        <v>24</v>
      </c>
      <c r="AB1702" t="str">
        <f t="shared" si="269"/>
        <v>Sunday</v>
      </c>
    </row>
    <row r="1703" spans="1:28" x14ac:dyDescent="0.25">
      <c r="A1703" s="3" t="s">
        <v>4245</v>
      </c>
      <c r="B1703" t="s">
        <v>4246</v>
      </c>
      <c r="C1703" s="3" t="s">
        <v>4246</v>
      </c>
      <c r="D1703" s="6">
        <v>0</v>
      </c>
      <c r="E1703" s="6">
        <v>93</v>
      </c>
      <c r="F1703" s="6">
        <f t="shared" si="260"/>
        <v>1</v>
      </c>
      <c r="G1703" s="6">
        <f t="shared" si="261"/>
        <v>33</v>
      </c>
      <c r="H1703" s="6" t="str" cm="1">
        <f t="array" ref="H1703">_xlfn.IFS(E1703&lt;=80,"Series",E1703&lt;=120,"TV Movie",E1703&gt;120,"Long Movie")</f>
        <v>TV Movie</v>
      </c>
      <c r="I1703" t="s">
        <v>5529</v>
      </c>
      <c r="J1703" t="s">
        <v>8162</v>
      </c>
      <c r="K1703" t="s">
        <v>3857</v>
      </c>
      <c r="L1703" s="5">
        <v>6.5</v>
      </c>
      <c r="M1703" t="str" cm="1">
        <f t="array" ref="M1703">_xlfn.IFS(L1703&lt;=2,"Flop",L1703&lt;=5,"Average",L1703&lt;=7,"Hit",L1703&lt;=9,"Superhit",L1703&gt;9,"BlockBuster")</f>
        <v>Hit</v>
      </c>
      <c r="N1703" s="6">
        <v>168310</v>
      </c>
      <c r="O1703" s="6" t="str" cm="1">
        <f t="array" ref="O1703">_xlfn.IFS(N1703&lt;=100000,"Low",N1703&lt;=500000,"Median",N1703&lt;=1500000,"High",N1703&gt;1500000,"Very High")</f>
        <v>Median</v>
      </c>
      <c r="P1703">
        <v>40000000</v>
      </c>
      <c r="Q1703">
        <v>76130093</v>
      </c>
      <c r="R1703">
        <f t="shared" si="262"/>
        <v>36130093</v>
      </c>
      <c r="S1703" t="str">
        <f t="shared" si="263"/>
        <v>Profit</v>
      </c>
      <c r="T1703" s="1">
        <v>40556</v>
      </c>
      <c r="U1703" t="s">
        <v>1720</v>
      </c>
      <c r="V1703" s="14">
        <v>40556</v>
      </c>
      <c r="W1703" t="str">
        <f t="shared" si="264"/>
        <v>January</v>
      </c>
      <c r="X1703" s="4" t="str">
        <f t="shared" si="265"/>
        <v>2011</v>
      </c>
      <c r="Y1703" s="6">
        <f t="shared" si="266"/>
        <v>2011</v>
      </c>
      <c r="Z1703" s="4" t="str">
        <f t="shared" si="267"/>
        <v>13</v>
      </c>
      <c r="AA1703" s="6">
        <f t="shared" si="268"/>
        <v>13</v>
      </c>
      <c r="AB1703" t="str">
        <f t="shared" si="269"/>
        <v>Thursday</v>
      </c>
    </row>
    <row r="1704" spans="1:28" x14ac:dyDescent="0.25">
      <c r="A1704" s="3" t="s">
        <v>4247</v>
      </c>
      <c r="B1704" t="s">
        <v>4248</v>
      </c>
      <c r="C1704" s="3" t="s">
        <v>4248</v>
      </c>
      <c r="D1704" s="6">
        <v>0</v>
      </c>
      <c r="E1704" s="6">
        <v>116</v>
      </c>
      <c r="F1704" s="6">
        <f t="shared" si="260"/>
        <v>1</v>
      </c>
      <c r="G1704" s="6">
        <f t="shared" si="261"/>
        <v>56</v>
      </c>
      <c r="H1704" s="6" t="str" cm="1">
        <f t="array" ref="H1704">_xlfn.IFS(E1704&lt;=80,"Series",E1704&lt;=120,"TV Movie",E1704&gt;120,"Long Movie")</f>
        <v>TV Movie</v>
      </c>
      <c r="I1704" t="s">
        <v>5529</v>
      </c>
      <c r="J1704" t="s">
        <v>8158</v>
      </c>
      <c r="K1704" t="s">
        <v>8156</v>
      </c>
      <c r="L1704" s="5">
        <v>6.6</v>
      </c>
      <c r="M1704" t="str" cm="1">
        <f t="array" ref="M1704">_xlfn.IFS(L1704&lt;=2,"Flop",L1704&lt;=5,"Average",L1704&lt;=7,"Hit",L1704&lt;=9,"Superhit",L1704&gt;9,"BlockBuster")</f>
        <v>Hit</v>
      </c>
      <c r="N1704" s="6">
        <v>299953</v>
      </c>
      <c r="O1704" s="6" t="str" cm="1">
        <f t="array" ref="O1704">_xlfn.IFS(N1704&lt;=100000,"Low",N1704&lt;=500000,"Median",N1704&lt;=1500000,"High",N1704&gt;1500000,"Very High")</f>
        <v>Median</v>
      </c>
      <c r="P1704">
        <v>200000000</v>
      </c>
      <c r="Q1704">
        <v>336365676</v>
      </c>
      <c r="R1704">
        <f t="shared" si="262"/>
        <v>136365676</v>
      </c>
      <c r="S1704" t="str">
        <f t="shared" si="263"/>
        <v>Profit</v>
      </c>
      <c r="T1704" s="1">
        <v>40307</v>
      </c>
      <c r="U1704" t="s">
        <v>1319</v>
      </c>
      <c r="V1704" s="14">
        <v>40307</v>
      </c>
      <c r="W1704" t="str">
        <f t="shared" si="264"/>
        <v>May</v>
      </c>
      <c r="X1704" s="4" t="str">
        <f t="shared" si="265"/>
        <v>2010</v>
      </c>
      <c r="Y1704" s="6">
        <f t="shared" si="266"/>
        <v>2010</v>
      </c>
      <c r="Z1704" s="4" t="str">
        <f t="shared" si="267"/>
        <v>9</v>
      </c>
      <c r="AA1704" s="6">
        <f t="shared" si="268"/>
        <v>9</v>
      </c>
      <c r="AB1704" t="str">
        <f t="shared" si="269"/>
        <v>Sunday</v>
      </c>
    </row>
    <row r="1705" spans="1:28" x14ac:dyDescent="0.25">
      <c r="A1705" s="3" t="s">
        <v>4249</v>
      </c>
      <c r="B1705" t="s">
        <v>4250</v>
      </c>
      <c r="C1705" s="3" t="s">
        <v>4250</v>
      </c>
      <c r="D1705" s="6">
        <v>0</v>
      </c>
      <c r="E1705" s="6">
        <v>127</v>
      </c>
      <c r="F1705" s="6">
        <f t="shared" si="260"/>
        <v>2</v>
      </c>
      <c r="G1705" s="6">
        <f t="shared" si="261"/>
        <v>7</v>
      </c>
      <c r="H1705" s="6" t="str" cm="1">
        <f t="array" ref="H1705">_xlfn.IFS(E1705&lt;=80,"Series",E1705&lt;=120,"TV Movie",E1705&gt;120,"Long Movie")</f>
        <v>Long Movie</v>
      </c>
      <c r="I1705" t="s">
        <v>8162</v>
      </c>
      <c r="J1705" t="s">
        <v>145</v>
      </c>
      <c r="K1705" t="s">
        <v>8166</v>
      </c>
      <c r="L1705" s="5">
        <v>7.1</v>
      </c>
      <c r="M1705" t="str" cm="1">
        <f t="array" ref="M1705">_xlfn.IFS(L1705&lt;=2,"Flop",L1705&lt;=5,"Average",L1705&lt;=7,"Hit",L1705&lt;=9,"Superhit",L1705&gt;9,"BlockBuster")</f>
        <v>Superhit</v>
      </c>
      <c r="N1705" s="6">
        <v>157793</v>
      </c>
      <c r="O1705" s="6" t="str" cm="1">
        <f t="array" ref="O1705">_xlfn.IFS(N1705&lt;=100000,"Low",N1705&lt;=500000,"Median",N1705&lt;=1500000,"High",N1705&gt;1500000,"Very High")</f>
        <v>Median</v>
      </c>
      <c r="P1705">
        <v>60000000</v>
      </c>
      <c r="Q1705">
        <v>87812371</v>
      </c>
      <c r="R1705">
        <f t="shared" si="262"/>
        <v>27812371</v>
      </c>
      <c r="S1705" t="str">
        <f t="shared" si="263"/>
        <v>Profit</v>
      </c>
      <c r="T1705" s="1">
        <v>39920</v>
      </c>
      <c r="U1705" t="s">
        <v>4119</v>
      </c>
      <c r="V1705" s="14">
        <v>39920</v>
      </c>
      <c r="W1705" t="str">
        <f t="shared" si="264"/>
        <v>April</v>
      </c>
      <c r="X1705" s="4" t="str">
        <f t="shared" si="265"/>
        <v>2009</v>
      </c>
      <c r="Y1705" s="6">
        <f t="shared" si="266"/>
        <v>2009</v>
      </c>
      <c r="Z1705" s="4" t="str">
        <f t="shared" si="267"/>
        <v>17</v>
      </c>
      <c r="AA1705" s="6">
        <f t="shared" si="268"/>
        <v>17</v>
      </c>
      <c r="AB1705" t="str">
        <f t="shared" si="269"/>
        <v>Friday</v>
      </c>
    </row>
    <row r="1706" spans="1:28" x14ac:dyDescent="0.25">
      <c r="A1706" s="3" t="s">
        <v>4251</v>
      </c>
      <c r="B1706" t="s">
        <v>4252</v>
      </c>
      <c r="C1706" s="3" t="s">
        <v>4252</v>
      </c>
      <c r="D1706" s="6">
        <v>0</v>
      </c>
      <c r="E1706" s="6">
        <v>111</v>
      </c>
      <c r="F1706" s="6">
        <f t="shared" si="260"/>
        <v>1</v>
      </c>
      <c r="G1706" s="6">
        <f t="shared" si="261"/>
        <v>51</v>
      </c>
      <c r="H1706" s="6" t="str" cm="1">
        <f t="array" ref="H1706">_xlfn.IFS(E1706&lt;=80,"Series",E1706&lt;=120,"TV Movie",E1706&gt;120,"Long Movie")</f>
        <v>TV Movie</v>
      </c>
      <c r="I1706" t="s">
        <v>5529</v>
      </c>
      <c r="J1706" t="s">
        <v>145</v>
      </c>
      <c r="K1706" t="s">
        <v>8167</v>
      </c>
      <c r="L1706" s="5">
        <v>7.6</v>
      </c>
      <c r="M1706" t="str" cm="1">
        <f t="array" ref="M1706">_xlfn.IFS(L1706&lt;=2,"Flop",L1706&lt;=5,"Average",L1706&lt;=7,"Hit",L1706&lt;=9,"Superhit",L1706&gt;9,"BlockBuster")</f>
        <v>Superhit</v>
      </c>
      <c r="N1706" s="6">
        <v>109843</v>
      </c>
      <c r="O1706" s="6" t="str" cm="1">
        <f t="array" ref="O1706">_xlfn.IFS(N1706&lt;=100000,"Low",N1706&lt;=500000,"Median",N1706&lt;=1500000,"High",N1706&gt;1500000,"Very High")</f>
        <v>Median</v>
      </c>
      <c r="P1706">
        <v>15000000</v>
      </c>
      <c r="Q1706">
        <v>76700659</v>
      </c>
      <c r="R1706">
        <f t="shared" si="262"/>
        <v>61700659</v>
      </c>
      <c r="S1706" t="str">
        <f t="shared" si="263"/>
        <v>Profit</v>
      </c>
      <c r="T1706" s="1">
        <v>38832</v>
      </c>
      <c r="U1706" t="s">
        <v>3450</v>
      </c>
      <c r="V1706" s="14">
        <v>38832</v>
      </c>
      <c r="W1706" t="str">
        <f t="shared" si="264"/>
        <v>April</v>
      </c>
      <c r="X1706" s="4" t="str">
        <f t="shared" si="265"/>
        <v>2006</v>
      </c>
      <c r="Y1706" s="6">
        <f t="shared" si="266"/>
        <v>2006</v>
      </c>
      <c r="Z1706" s="4" t="str">
        <f t="shared" si="267"/>
        <v>25</v>
      </c>
      <c r="AA1706" s="6">
        <f t="shared" si="268"/>
        <v>25</v>
      </c>
      <c r="AB1706" t="str">
        <f t="shared" si="269"/>
        <v>Tuesday</v>
      </c>
    </row>
    <row r="1707" spans="1:28" x14ac:dyDescent="0.25">
      <c r="A1707" s="3" t="s">
        <v>4253</v>
      </c>
      <c r="B1707" t="s">
        <v>4254</v>
      </c>
      <c r="C1707" s="3" t="s">
        <v>4254</v>
      </c>
      <c r="D1707" s="6">
        <v>0</v>
      </c>
      <c r="E1707" s="6">
        <v>106</v>
      </c>
      <c r="F1707" s="6">
        <f t="shared" si="260"/>
        <v>1</v>
      </c>
      <c r="G1707" s="6">
        <f t="shared" si="261"/>
        <v>46</v>
      </c>
      <c r="H1707" s="6" t="str" cm="1">
        <f t="array" ref="H1707">_xlfn.IFS(E1707&lt;=80,"Series",E1707&lt;=120,"TV Movie",E1707&gt;120,"Long Movie")</f>
        <v>TV Movie</v>
      </c>
      <c r="I1707" t="s">
        <v>132</v>
      </c>
      <c r="J1707" t="s">
        <v>145</v>
      </c>
      <c r="K1707" t="s">
        <v>8166</v>
      </c>
      <c r="L1707" s="5">
        <v>6.3</v>
      </c>
      <c r="M1707" t="str" cm="1">
        <f t="array" ref="M1707">_xlfn.IFS(L1707&lt;=2,"Flop",L1707&lt;=5,"Average",L1707&lt;=7,"Hit",L1707&lt;=9,"Superhit",L1707&gt;9,"BlockBuster")</f>
        <v>Hit</v>
      </c>
      <c r="N1707" s="6">
        <v>140947</v>
      </c>
      <c r="O1707" s="6" t="str" cm="1">
        <f t="array" ref="O1707">_xlfn.IFS(N1707&lt;=100000,"Low",N1707&lt;=500000,"Median",N1707&lt;=1500000,"High",N1707&gt;1500000,"Very High")</f>
        <v>Median</v>
      </c>
      <c r="P1707">
        <v>22000000</v>
      </c>
      <c r="Q1707">
        <v>63945241</v>
      </c>
      <c r="R1707">
        <f t="shared" si="262"/>
        <v>41945241</v>
      </c>
      <c r="S1707" t="str">
        <f t="shared" si="263"/>
        <v>Profit</v>
      </c>
      <c r="T1707" s="1">
        <v>42401</v>
      </c>
      <c r="U1707" t="s">
        <v>730</v>
      </c>
      <c r="V1707" s="14">
        <v>42401</v>
      </c>
      <c r="W1707" t="str">
        <f t="shared" si="264"/>
        <v>February</v>
      </c>
      <c r="X1707" s="4" t="str">
        <f t="shared" si="265"/>
        <v>2016</v>
      </c>
      <c r="Y1707" s="6">
        <f t="shared" si="266"/>
        <v>2016</v>
      </c>
      <c r="Z1707" s="4" t="str">
        <f t="shared" si="267"/>
        <v>1</v>
      </c>
      <c r="AA1707" s="6">
        <f t="shared" si="268"/>
        <v>1</v>
      </c>
      <c r="AB1707" t="str">
        <f t="shared" si="269"/>
        <v>Monday</v>
      </c>
    </row>
    <row r="1708" spans="1:28" x14ac:dyDescent="0.25">
      <c r="A1708" s="3" t="s">
        <v>4255</v>
      </c>
      <c r="B1708" t="s">
        <v>4256</v>
      </c>
      <c r="C1708" s="3" t="s">
        <v>4256</v>
      </c>
      <c r="D1708" s="6">
        <v>0</v>
      </c>
      <c r="E1708" s="6">
        <v>109</v>
      </c>
      <c r="F1708" s="6">
        <f t="shared" si="260"/>
        <v>1</v>
      </c>
      <c r="G1708" s="6">
        <f t="shared" si="261"/>
        <v>49</v>
      </c>
      <c r="H1708" s="6" t="str" cm="1">
        <f t="array" ref="H1708">_xlfn.IFS(E1708&lt;=80,"Series",E1708&lt;=120,"TV Movie",E1708&gt;120,"Long Movie")</f>
        <v>TV Movie</v>
      </c>
      <c r="I1708" t="s">
        <v>5529</v>
      </c>
      <c r="J1708" t="s">
        <v>132</v>
      </c>
      <c r="K1708" t="s">
        <v>8162</v>
      </c>
      <c r="L1708" s="5">
        <v>6.6</v>
      </c>
      <c r="M1708" t="str" cm="1">
        <f t="array" ref="M1708">_xlfn.IFS(L1708&lt;=2,"Flop",L1708&lt;=5,"Average",L1708&lt;=7,"Hit",L1708&lt;=9,"Superhit",L1708&gt;9,"BlockBuster")</f>
        <v>Hit</v>
      </c>
      <c r="N1708" s="6">
        <v>150378</v>
      </c>
      <c r="O1708" s="6" t="str" cm="1">
        <f t="array" ref="O1708">_xlfn.IFS(N1708&lt;=100000,"Low",N1708&lt;=500000,"Median",N1708&lt;=1500000,"High",N1708&gt;1500000,"Very High")</f>
        <v>Median</v>
      </c>
      <c r="P1708">
        <v>17000000</v>
      </c>
      <c r="Q1708">
        <v>57232879</v>
      </c>
      <c r="R1708">
        <f t="shared" si="262"/>
        <v>40232879</v>
      </c>
      <c r="S1708" t="str">
        <f t="shared" si="263"/>
        <v>Profit</v>
      </c>
      <c r="T1708" s="1">
        <v>39060</v>
      </c>
      <c r="U1708" t="s">
        <v>3917</v>
      </c>
      <c r="V1708" s="14">
        <v>39060</v>
      </c>
      <c r="W1708" t="str">
        <f t="shared" si="264"/>
        <v>December</v>
      </c>
      <c r="X1708" s="4" t="str">
        <f t="shared" si="265"/>
        <v>2006</v>
      </c>
      <c r="Y1708" s="6">
        <f t="shared" si="266"/>
        <v>2006</v>
      </c>
      <c r="Z1708" s="4" t="str">
        <f t="shared" si="267"/>
        <v>9</v>
      </c>
      <c r="AA1708" s="6">
        <f t="shared" si="268"/>
        <v>9</v>
      </c>
      <c r="AB1708" t="str">
        <f t="shared" si="269"/>
        <v>Saturday</v>
      </c>
    </row>
    <row r="1709" spans="1:28" x14ac:dyDescent="0.25">
      <c r="A1709" s="3" t="s">
        <v>4257</v>
      </c>
      <c r="B1709" t="s">
        <v>4258</v>
      </c>
      <c r="C1709" s="3" t="s">
        <v>4258</v>
      </c>
      <c r="D1709" s="6">
        <v>0</v>
      </c>
      <c r="E1709" s="6">
        <v>97</v>
      </c>
      <c r="F1709" s="6">
        <f t="shared" si="260"/>
        <v>1</v>
      </c>
      <c r="G1709" s="6">
        <f t="shared" si="261"/>
        <v>37</v>
      </c>
      <c r="H1709" s="6" t="str" cm="1">
        <f t="array" ref="H1709">_xlfn.IFS(E1709&lt;=80,"Series",E1709&lt;=120,"TV Movie",E1709&gt;120,"Long Movie")</f>
        <v>TV Movie</v>
      </c>
      <c r="I1709" t="s">
        <v>5529</v>
      </c>
      <c r="J1709" t="s">
        <v>8158</v>
      </c>
      <c r="K1709" t="s">
        <v>8156</v>
      </c>
      <c r="L1709" s="5">
        <v>5.2</v>
      </c>
      <c r="M1709" t="str" cm="1">
        <f t="array" ref="M1709">_xlfn.IFS(L1709&lt;=2,"Flop",L1709&lt;=5,"Average",L1709&lt;=7,"Hit",L1709&lt;=9,"Superhit",L1709&gt;9,"BlockBuster")</f>
        <v>Hit</v>
      </c>
      <c r="N1709" s="6">
        <v>51568</v>
      </c>
      <c r="O1709" s="6" t="str" cm="1">
        <f t="array" ref="O1709">_xlfn.IFS(N1709&lt;=100000,"Low",N1709&lt;=500000,"Median",N1709&lt;=1500000,"High",N1709&gt;1500000,"Very High")</f>
        <v>Low</v>
      </c>
      <c r="P1709">
        <v>20000000</v>
      </c>
      <c r="Q1709">
        <v>37598767</v>
      </c>
      <c r="R1709">
        <f t="shared" si="262"/>
        <v>17598767</v>
      </c>
      <c r="S1709" t="str">
        <f t="shared" si="263"/>
        <v>Profit</v>
      </c>
      <c r="T1709" s="1">
        <v>38967</v>
      </c>
      <c r="U1709" t="s">
        <v>801</v>
      </c>
      <c r="V1709" s="14">
        <v>38967</v>
      </c>
      <c r="W1709" t="str">
        <f t="shared" si="264"/>
        <v>September</v>
      </c>
      <c r="X1709" s="4" t="str">
        <f t="shared" si="265"/>
        <v>2006</v>
      </c>
      <c r="Y1709" s="6">
        <f t="shared" si="266"/>
        <v>2006</v>
      </c>
      <c r="Z1709" s="4" t="str">
        <f t="shared" si="267"/>
        <v>7</v>
      </c>
      <c r="AA1709" s="6">
        <f t="shared" si="268"/>
        <v>7</v>
      </c>
      <c r="AB1709" t="str">
        <f t="shared" si="269"/>
        <v>Thursday</v>
      </c>
    </row>
    <row r="1710" spans="1:28" x14ac:dyDescent="0.25">
      <c r="A1710" s="3" t="s">
        <v>4259</v>
      </c>
      <c r="B1710" t="s">
        <v>4260</v>
      </c>
      <c r="C1710" s="3" t="s">
        <v>4260</v>
      </c>
      <c r="D1710" s="6">
        <v>0</v>
      </c>
      <c r="E1710" s="6">
        <v>122</v>
      </c>
      <c r="F1710" s="6">
        <f t="shared" si="260"/>
        <v>2</v>
      </c>
      <c r="G1710" s="6">
        <f t="shared" si="261"/>
        <v>2</v>
      </c>
      <c r="H1710" s="6" t="str" cm="1">
        <f t="array" ref="H1710">_xlfn.IFS(E1710&lt;=80,"Series",E1710&lt;=120,"TV Movie",E1710&gt;120,"Long Movie")</f>
        <v>Long Movie</v>
      </c>
      <c r="I1710" t="s">
        <v>5529</v>
      </c>
      <c r="J1710" t="s">
        <v>8162</v>
      </c>
      <c r="K1710" t="s">
        <v>145</v>
      </c>
      <c r="L1710" s="5">
        <v>6.7</v>
      </c>
      <c r="M1710" t="str" cm="1">
        <f t="array" ref="M1710">_xlfn.IFS(L1710&lt;=2,"Flop",L1710&lt;=5,"Average",L1710&lt;=7,"Hit",L1710&lt;=9,"Superhit",L1710&gt;9,"BlockBuster")</f>
        <v>Hit</v>
      </c>
      <c r="N1710" s="6">
        <v>62595</v>
      </c>
      <c r="O1710" s="6" t="str" cm="1">
        <f t="array" ref="O1710">_xlfn.IFS(N1710&lt;=100000,"Low",N1710&lt;=500000,"Median",N1710&lt;=1500000,"High",N1710&gt;1500000,"Very High")</f>
        <v>Low</v>
      </c>
      <c r="P1710">
        <v>70000000</v>
      </c>
      <c r="Q1710">
        <v>69787394</v>
      </c>
      <c r="R1710">
        <f t="shared" si="262"/>
        <v>-212606</v>
      </c>
      <c r="S1710" t="str">
        <f t="shared" si="263"/>
        <v>Loss</v>
      </c>
      <c r="T1710" s="1">
        <v>39331</v>
      </c>
      <c r="U1710" t="s">
        <v>1328</v>
      </c>
      <c r="V1710" s="14">
        <v>39331</v>
      </c>
      <c r="W1710" t="str">
        <f t="shared" si="264"/>
        <v>September</v>
      </c>
      <c r="X1710" s="4" t="str">
        <f t="shared" si="265"/>
        <v>2007</v>
      </c>
      <c r="Y1710" s="6">
        <f t="shared" si="266"/>
        <v>2007</v>
      </c>
      <c r="Z1710" s="4" t="str">
        <f t="shared" si="267"/>
        <v>6</v>
      </c>
      <c r="AA1710" s="6">
        <f t="shared" si="268"/>
        <v>6</v>
      </c>
      <c r="AB1710" t="str">
        <f t="shared" si="269"/>
        <v>Thursday</v>
      </c>
    </row>
    <row r="1711" spans="1:28" x14ac:dyDescent="0.25">
      <c r="A1711" s="3" t="s">
        <v>4261</v>
      </c>
      <c r="B1711" t="s">
        <v>4262</v>
      </c>
      <c r="C1711" s="3" t="s">
        <v>4262</v>
      </c>
      <c r="D1711" s="6">
        <v>0</v>
      </c>
      <c r="E1711" s="6">
        <v>103</v>
      </c>
      <c r="F1711" s="6">
        <f t="shared" si="260"/>
        <v>1</v>
      </c>
      <c r="G1711" s="6">
        <f t="shared" si="261"/>
        <v>43</v>
      </c>
      <c r="H1711" s="6" t="str" cm="1">
        <f t="array" ref="H1711">_xlfn.IFS(E1711&lt;=80,"Series",E1711&lt;=120,"TV Movie",E1711&gt;120,"Long Movie")</f>
        <v>TV Movie</v>
      </c>
      <c r="I1711" t="s">
        <v>132</v>
      </c>
      <c r="J1711" t="s">
        <v>8157</v>
      </c>
      <c r="K1711" t="s">
        <v>5802</v>
      </c>
      <c r="L1711" s="5">
        <v>4.2</v>
      </c>
      <c r="M1711" t="str" cm="1">
        <f t="array" ref="M1711">_xlfn.IFS(L1711&lt;=2,"Flop",L1711&lt;=5,"Average",L1711&lt;=7,"Hit",L1711&lt;=9,"Superhit",L1711&gt;9,"BlockBuster")</f>
        <v>Average</v>
      </c>
      <c r="N1711" s="6">
        <v>78036</v>
      </c>
      <c r="O1711" s="6" t="str" cm="1">
        <f t="array" ref="O1711">_xlfn.IFS(N1711&lt;=100000,"Low",N1711&lt;=500000,"Median",N1711&lt;=1500000,"High",N1711&gt;1500000,"Very High")</f>
        <v>Low</v>
      </c>
      <c r="P1711">
        <v>60000000</v>
      </c>
      <c r="Q1711">
        <v>159814490</v>
      </c>
      <c r="R1711">
        <f t="shared" si="262"/>
        <v>99814490</v>
      </c>
      <c r="S1711" t="str">
        <f t="shared" si="263"/>
        <v>Profit</v>
      </c>
      <c r="T1711" s="1">
        <v>39122</v>
      </c>
      <c r="U1711" t="s">
        <v>4263</v>
      </c>
      <c r="V1711" s="14">
        <v>39122</v>
      </c>
      <c r="W1711" t="str">
        <f t="shared" si="264"/>
        <v>February</v>
      </c>
      <c r="X1711" s="4" t="str">
        <f t="shared" si="265"/>
        <v>2007</v>
      </c>
      <c r="Y1711" s="6">
        <f t="shared" si="266"/>
        <v>2007</v>
      </c>
      <c r="Z1711" s="4" t="str">
        <f t="shared" si="267"/>
        <v>9</v>
      </c>
      <c r="AA1711" s="6">
        <f t="shared" si="268"/>
        <v>9</v>
      </c>
      <c r="AB1711" t="str">
        <f t="shared" si="269"/>
        <v>Friday</v>
      </c>
    </row>
    <row r="1712" spans="1:28" x14ac:dyDescent="0.25">
      <c r="A1712" s="3" t="s">
        <v>4264</v>
      </c>
      <c r="B1712" t="s">
        <v>4265</v>
      </c>
      <c r="C1712" s="3" t="s">
        <v>4265</v>
      </c>
      <c r="D1712" s="6">
        <v>0</v>
      </c>
      <c r="E1712" s="6">
        <v>96</v>
      </c>
      <c r="F1712" s="6">
        <f t="shared" si="260"/>
        <v>1</v>
      </c>
      <c r="G1712" s="6">
        <f t="shared" si="261"/>
        <v>36</v>
      </c>
      <c r="H1712" s="6" t="str" cm="1">
        <f t="array" ref="H1712">_xlfn.IFS(E1712&lt;=80,"Series",E1712&lt;=120,"TV Movie",E1712&gt;120,"Long Movie")</f>
        <v>TV Movie</v>
      </c>
      <c r="I1712" t="s">
        <v>145</v>
      </c>
      <c r="J1712" t="s">
        <v>8156</v>
      </c>
      <c r="K1712" t="s">
        <v>8166</v>
      </c>
      <c r="L1712" s="5">
        <v>5.9</v>
      </c>
      <c r="M1712" t="str" cm="1">
        <f t="array" ref="M1712">_xlfn.IFS(L1712&lt;=2,"Flop",L1712&lt;=5,"Average",L1712&lt;=7,"Hit",L1712&lt;=9,"Superhit",L1712&gt;9,"BlockBuster")</f>
        <v>Hit</v>
      </c>
      <c r="N1712" s="6">
        <v>80870</v>
      </c>
      <c r="O1712" s="6" t="str" cm="1">
        <f t="array" ref="O1712">_xlfn.IFS(N1712&lt;=100000,"Low",N1712&lt;=500000,"Median",N1712&lt;=1500000,"High",N1712&gt;1500000,"Very High")</f>
        <v>Low</v>
      </c>
      <c r="P1712">
        <v>20000000</v>
      </c>
      <c r="Q1712">
        <v>84297309</v>
      </c>
      <c r="R1712">
        <f t="shared" si="262"/>
        <v>64297309</v>
      </c>
      <c r="S1712" t="str">
        <f t="shared" si="263"/>
        <v>Profit</v>
      </c>
      <c r="T1712" s="1">
        <v>39153</v>
      </c>
      <c r="U1712" t="s">
        <v>4266</v>
      </c>
      <c r="V1712" s="14">
        <v>39153</v>
      </c>
      <c r="W1712" t="str">
        <f t="shared" si="264"/>
        <v>March</v>
      </c>
      <c r="X1712" s="4" t="str">
        <f t="shared" si="265"/>
        <v>2007</v>
      </c>
      <c r="Y1712" s="6">
        <f t="shared" si="266"/>
        <v>2007</v>
      </c>
      <c r="Z1712" s="4" t="str">
        <f t="shared" si="267"/>
        <v>12</v>
      </c>
      <c r="AA1712" s="6">
        <f t="shared" si="268"/>
        <v>12</v>
      </c>
      <c r="AB1712" t="str">
        <f t="shared" si="269"/>
        <v>Monday</v>
      </c>
    </row>
    <row r="1713" spans="1:28" x14ac:dyDescent="0.25">
      <c r="A1713" s="3" t="s">
        <v>4267</v>
      </c>
      <c r="B1713" t="s">
        <v>4268</v>
      </c>
      <c r="C1713" s="3" t="s">
        <v>4268</v>
      </c>
      <c r="D1713" s="6">
        <v>0</v>
      </c>
      <c r="E1713" s="6">
        <v>98</v>
      </c>
      <c r="F1713" s="6">
        <f t="shared" si="260"/>
        <v>1</v>
      </c>
      <c r="G1713" s="6">
        <f t="shared" si="261"/>
        <v>38</v>
      </c>
      <c r="H1713" s="6" t="str" cm="1">
        <f t="array" ref="H1713">_xlfn.IFS(E1713&lt;=80,"Series",E1713&lt;=120,"TV Movie",E1713&gt;120,"Long Movie")</f>
        <v>TV Movie</v>
      </c>
      <c r="I1713" t="s">
        <v>5529</v>
      </c>
      <c r="J1713" t="s">
        <v>3857</v>
      </c>
      <c r="K1713" t="s">
        <v>5802</v>
      </c>
      <c r="L1713" s="5">
        <v>6.8</v>
      </c>
      <c r="M1713" t="str" cm="1">
        <f t="array" ref="M1713">_xlfn.IFS(L1713&lt;=2,"Flop",L1713&lt;=5,"Average",L1713&lt;=7,"Hit",L1713&lt;=9,"Superhit",L1713&gt;9,"BlockBuster")</f>
        <v>Hit</v>
      </c>
      <c r="N1713" s="6">
        <v>204940</v>
      </c>
      <c r="O1713" s="6" t="str" cm="1">
        <f t="array" ref="O1713">_xlfn.IFS(N1713&lt;=100000,"Low",N1713&lt;=500000,"Median",N1713&lt;=1500000,"High",N1713&gt;1500000,"Very High")</f>
        <v>Median</v>
      </c>
      <c r="P1713">
        <v>100000000</v>
      </c>
      <c r="Q1713">
        <v>167805466</v>
      </c>
      <c r="R1713">
        <f t="shared" si="262"/>
        <v>67805466</v>
      </c>
      <c r="S1713" t="str">
        <f t="shared" si="263"/>
        <v>Profit</v>
      </c>
      <c r="T1713" s="1">
        <v>40477</v>
      </c>
      <c r="U1713" t="s">
        <v>676</v>
      </c>
      <c r="V1713" s="14">
        <v>40477</v>
      </c>
      <c r="W1713" t="str">
        <f t="shared" si="264"/>
        <v>October</v>
      </c>
      <c r="X1713" s="4" t="str">
        <f t="shared" si="265"/>
        <v>2010</v>
      </c>
      <c r="Y1713" s="6">
        <f t="shared" si="266"/>
        <v>2010</v>
      </c>
      <c r="Z1713" s="4" t="str">
        <f t="shared" si="267"/>
        <v>26</v>
      </c>
      <c r="AA1713" s="6">
        <f t="shared" si="268"/>
        <v>26</v>
      </c>
      <c r="AB1713" t="str">
        <f t="shared" si="269"/>
        <v>Tuesday</v>
      </c>
    </row>
    <row r="1714" spans="1:28" x14ac:dyDescent="0.25">
      <c r="A1714" s="3" t="s">
        <v>4269</v>
      </c>
      <c r="B1714" t="s">
        <v>4270</v>
      </c>
      <c r="C1714" s="3" t="s">
        <v>4270</v>
      </c>
      <c r="D1714" s="6">
        <v>0</v>
      </c>
      <c r="E1714" s="6">
        <v>88</v>
      </c>
      <c r="F1714" s="6">
        <f t="shared" si="260"/>
        <v>1</v>
      </c>
      <c r="G1714" s="6">
        <f t="shared" si="261"/>
        <v>28</v>
      </c>
      <c r="H1714" s="6" t="str" cm="1">
        <f t="array" ref="H1714">_xlfn.IFS(E1714&lt;=80,"Series",E1714&lt;=120,"TV Movie",E1714&gt;120,"Long Movie")</f>
        <v>TV Movie</v>
      </c>
      <c r="I1714" t="s">
        <v>132</v>
      </c>
      <c r="J1714" t="s">
        <v>145</v>
      </c>
      <c r="K1714" t="s">
        <v>8156</v>
      </c>
      <c r="L1714" s="5">
        <v>7.2</v>
      </c>
      <c r="M1714" t="str" cm="1">
        <f t="array" ref="M1714">_xlfn.IFS(L1714&lt;=2,"Flop",L1714&lt;=5,"Average",L1714&lt;=7,"Hit",L1714&lt;=9,"Superhit",L1714&gt;9,"BlockBuster")</f>
        <v>Superhit</v>
      </c>
      <c r="N1714" s="6">
        <v>57264</v>
      </c>
      <c r="O1714" s="6" t="str" cm="1">
        <f t="array" ref="O1714">_xlfn.IFS(N1714&lt;=100000,"Low",N1714&lt;=500000,"Median",N1714&lt;=1500000,"High",N1714&gt;1500000,"Very High")</f>
        <v>Low</v>
      </c>
      <c r="P1714">
        <v>1000000</v>
      </c>
      <c r="Q1714">
        <v>454026</v>
      </c>
      <c r="R1714">
        <f t="shared" si="262"/>
        <v>-545974</v>
      </c>
      <c r="S1714" t="str">
        <f t="shared" si="263"/>
        <v>Loss</v>
      </c>
      <c r="T1714" s="1">
        <v>38741</v>
      </c>
      <c r="U1714" t="s">
        <v>4271</v>
      </c>
      <c r="V1714" s="14">
        <v>38741</v>
      </c>
      <c r="W1714" t="str">
        <f t="shared" si="264"/>
        <v>January</v>
      </c>
      <c r="X1714" s="4" t="str">
        <f t="shared" si="265"/>
        <v>2006</v>
      </c>
      <c r="Y1714" s="6">
        <f t="shared" si="266"/>
        <v>2006</v>
      </c>
      <c r="Z1714" s="4" t="str">
        <f t="shared" si="267"/>
        <v>24</v>
      </c>
      <c r="AA1714" s="6">
        <f t="shared" si="268"/>
        <v>24</v>
      </c>
      <c r="AB1714" t="str">
        <f t="shared" si="269"/>
        <v>Tuesday</v>
      </c>
    </row>
    <row r="1715" spans="1:28" x14ac:dyDescent="0.25">
      <c r="A1715" s="3" t="s">
        <v>4272</v>
      </c>
      <c r="B1715" t="s">
        <v>4273</v>
      </c>
      <c r="C1715" s="3" t="s">
        <v>4273</v>
      </c>
      <c r="D1715" s="6">
        <v>0</v>
      </c>
      <c r="E1715" s="6">
        <v>129</v>
      </c>
      <c r="F1715" s="6">
        <f t="shared" si="260"/>
        <v>2</v>
      </c>
      <c r="G1715" s="6">
        <f t="shared" si="261"/>
        <v>9</v>
      </c>
      <c r="H1715" s="6" t="str" cm="1">
        <f t="array" ref="H1715">_xlfn.IFS(E1715&lt;=80,"Series",E1715&lt;=120,"TV Movie",E1715&gt;120,"Long Movie")</f>
        <v>Long Movie</v>
      </c>
      <c r="I1715" t="s">
        <v>8158</v>
      </c>
      <c r="J1715" t="s">
        <v>145</v>
      </c>
      <c r="K1715" t="s">
        <v>8166</v>
      </c>
      <c r="L1715" s="5">
        <v>6.9</v>
      </c>
      <c r="M1715" t="str" cm="1">
        <f t="array" ref="M1715">_xlfn.IFS(L1715&lt;=2,"Flop",L1715&lt;=5,"Average",L1715&lt;=7,"Hit",L1715&lt;=9,"Superhit",L1715&gt;9,"BlockBuster")</f>
        <v>Hit</v>
      </c>
      <c r="N1715" s="6">
        <v>104423</v>
      </c>
      <c r="O1715" s="6" t="str" cm="1">
        <f t="array" ref="O1715">_xlfn.IFS(N1715&lt;=100000,"Low",N1715&lt;=500000,"Median",N1715&lt;=1500000,"High",N1715&gt;1500000,"Very High")</f>
        <v>Median</v>
      </c>
      <c r="P1715">
        <v>40000000</v>
      </c>
      <c r="Q1715">
        <v>55247881</v>
      </c>
      <c r="R1715">
        <f t="shared" si="262"/>
        <v>15247881</v>
      </c>
      <c r="S1715" t="str">
        <f t="shared" si="263"/>
        <v>Profit</v>
      </c>
      <c r="T1715" s="1">
        <v>40892</v>
      </c>
      <c r="U1715" t="s">
        <v>2650</v>
      </c>
      <c r="V1715" s="14">
        <v>40892</v>
      </c>
      <c r="W1715" t="str">
        <f t="shared" si="264"/>
        <v>December</v>
      </c>
      <c r="X1715" s="4" t="str">
        <f t="shared" si="265"/>
        <v>2011</v>
      </c>
      <c r="Y1715" s="6">
        <f t="shared" si="266"/>
        <v>2011</v>
      </c>
      <c r="Z1715" s="4" t="str">
        <f t="shared" si="267"/>
        <v>15</v>
      </c>
      <c r="AA1715" s="6">
        <f t="shared" si="268"/>
        <v>15</v>
      </c>
      <c r="AB1715" t="str">
        <f t="shared" si="269"/>
        <v>Thursday</v>
      </c>
    </row>
    <row r="1716" spans="1:28" x14ac:dyDescent="0.25">
      <c r="A1716" s="3" t="s">
        <v>4274</v>
      </c>
      <c r="B1716" t="s">
        <v>4275</v>
      </c>
      <c r="C1716" s="3" t="s">
        <v>4275</v>
      </c>
      <c r="D1716" s="6">
        <v>0</v>
      </c>
      <c r="E1716" s="6">
        <v>108</v>
      </c>
      <c r="F1716" s="6">
        <f t="shared" si="260"/>
        <v>1</v>
      </c>
      <c r="G1716" s="6">
        <f t="shared" si="261"/>
        <v>48</v>
      </c>
      <c r="H1716" s="6" t="str" cm="1">
        <f t="array" ref="H1716">_xlfn.IFS(E1716&lt;=80,"Series",E1716&lt;=120,"TV Movie",E1716&gt;120,"Long Movie")</f>
        <v>TV Movie</v>
      </c>
      <c r="I1716" t="s">
        <v>8158</v>
      </c>
      <c r="J1716" t="s">
        <v>132</v>
      </c>
      <c r="K1716" t="s">
        <v>8163</v>
      </c>
      <c r="L1716" s="5">
        <v>6.5</v>
      </c>
      <c r="M1716" t="str" cm="1">
        <f t="array" ref="M1716">_xlfn.IFS(L1716&lt;=2,"Flop",L1716&lt;=5,"Average",L1716&lt;=7,"Hit",L1716&lt;=9,"Superhit",L1716&gt;9,"BlockBuster")</f>
        <v>Hit</v>
      </c>
      <c r="N1716" s="6">
        <v>368529</v>
      </c>
      <c r="O1716" s="6" t="str" cm="1">
        <f t="array" ref="O1716">_xlfn.IFS(N1716&lt;=100000,"Low",N1716&lt;=500000,"Median",N1716&lt;=1500000,"High",N1716&gt;1500000,"Very High")</f>
        <v>Median</v>
      </c>
      <c r="P1716">
        <v>110000000</v>
      </c>
      <c r="Q1716">
        <v>574481229</v>
      </c>
      <c r="R1716">
        <f t="shared" si="262"/>
        <v>464481229</v>
      </c>
      <c r="S1716" t="str">
        <f t="shared" si="263"/>
        <v>Profit</v>
      </c>
      <c r="T1716" s="1">
        <v>39068</v>
      </c>
      <c r="U1716" t="s">
        <v>2986</v>
      </c>
      <c r="V1716" s="14">
        <v>39068</v>
      </c>
      <c r="W1716" t="str">
        <f t="shared" si="264"/>
        <v>December</v>
      </c>
      <c r="X1716" s="4" t="str">
        <f t="shared" si="265"/>
        <v>2006</v>
      </c>
      <c r="Y1716" s="6">
        <f t="shared" si="266"/>
        <v>2006</v>
      </c>
      <c r="Z1716" s="4" t="str">
        <f t="shared" si="267"/>
        <v>17</v>
      </c>
      <c r="AA1716" s="6">
        <f t="shared" si="268"/>
        <v>17</v>
      </c>
      <c r="AB1716" t="str">
        <f t="shared" si="269"/>
        <v>Sunday</v>
      </c>
    </row>
    <row r="1717" spans="1:28" x14ac:dyDescent="0.25">
      <c r="A1717" s="3" t="s">
        <v>4276</v>
      </c>
      <c r="B1717" t="s">
        <v>4277</v>
      </c>
      <c r="C1717" s="3" t="s">
        <v>4277</v>
      </c>
      <c r="D1717" s="6">
        <v>0</v>
      </c>
      <c r="E1717" s="6">
        <v>122</v>
      </c>
      <c r="F1717" s="6">
        <f t="shared" si="260"/>
        <v>2</v>
      </c>
      <c r="G1717" s="6">
        <f t="shared" si="261"/>
        <v>2</v>
      </c>
      <c r="H1717" s="6" t="str" cm="1">
        <f t="array" ref="H1717">_xlfn.IFS(E1717&lt;=80,"Series",E1717&lt;=120,"TV Movie",E1717&gt;120,"Long Movie")</f>
        <v>Long Movie</v>
      </c>
      <c r="I1717" t="s">
        <v>8162</v>
      </c>
      <c r="J1717" t="s">
        <v>145</v>
      </c>
      <c r="K1717" t="s">
        <v>3857</v>
      </c>
      <c r="L1717" s="5">
        <v>8.1999999999999993</v>
      </c>
      <c r="M1717" t="str" cm="1">
        <f t="array" ref="M1717">_xlfn.IFS(L1717&lt;=2,"Flop",L1717&lt;=5,"Average",L1717&lt;=7,"Hit",L1717&lt;=9,"Superhit",L1717&gt;9,"BlockBuster")</f>
        <v>Superhit</v>
      </c>
      <c r="N1717" s="6">
        <v>1030460</v>
      </c>
      <c r="O1717" s="6" t="str" cm="1">
        <f t="array" ref="O1717">_xlfn.IFS(N1717&lt;=100000,"Low",N1717&lt;=500000,"Median",N1717&lt;=1500000,"High",N1717&gt;1500000,"Very High")</f>
        <v>High</v>
      </c>
      <c r="P1717">
        <v>25000000</v>
      </c>
      <c r="Q1717">
        <v>171627740</v>
      </c>
      <c r="R1717">
        <f t="shared" si="262"/>
        <v>146627740</v>
      </c>
      <c r="S1717" t="str">
        <f t="shared" si="263"/>
        <v>Profit</v>
      </c>
      <c r="T1717" s="1">
        <v>39221</v>
      </c>
      <c r="U1717" t="s">
        <v>730</v>
      </c>
      <c r="V1717" s="14">
        <v>39221</v>
      </c>
      <c r="W1717" t="str">
        <f t="shared" si="264"/>
        <v>May</v>
      </c>
      <c r="X1717" s="4" t="str">
        <f t="shared" si="265"/>
        <v>2007</v>
      </c>
      <c r="Y1717" s="6">
        <f t="shared" si="266"/>
        <v>2007</v>
      </c>
      <c r="Z1717" s="4" t="str">
        <f t="shared" si="267"/>
        <v>19</v>
      </c>
      <c r="AA1717" s="6">
        <f t="shared" si="268"/>
        <v>19</v>
      </c>
      <c r="AB1717" t="str">
        <f t="shared" si="269"/>
        <v>Saturday</v>
      </c>
    </row>
    <row r="1718" spans="1:28" x14ac:dyDescent="0.25">
      <c r="A1718" s="3" t="s">
        <v>4278</v>
      </c>
      <c r="B1718">
        <v>21</v>
      </c>
      <c r="C1718" s="3">
        <v>21</v>
      </c>
      <c r="D1718" s="6">
        <v>0</v>
      </c>
      <c r="E1718" s="6">
        <v>123</v>
      </c>
      <c r="F1718" s="6">
        <f t="shared" si="260"/>
        <v>2</v>
      </c>
      <c r="G1718" s="6">
        <f t="shared" si="261"/>
        <v>3</v>
      </c>
      <c r="H1718" s="6" t="str" cm="1">
        <f t="array" ref="H1718">_xlfn.IFS(E1718&lt;=80,"Series",E1718&lt;=120,"TV Movie",E1718&gt;120,"Long Movie")</f>
        <v>Long Movie</v>
      </c>
      <c r="I1718" t="s">
        <v>8162</v>
      </c>
      <c r="J1718" t="s">
        <v>145</v>
      </c>
      <c r="K1718" t="s">
        <v>8167</v>
      </c>
      <c r="L1718" s="5">
        <v>6.8</v>
      </c>
      <c r="M1718" t="str" cm="1">
        <f t="array" ref="M1718">_xlfn.IFS(L1718&lt;=2,"Flop",L1718&lt;=5,"Average",L1718&lt;=7,"Hit",L1718&lt;=9,"Superhit",L1718&gt;9,"BlockBuster")</f>
        <v>Hit</v>
      </c>
      <c r="N1718" s="6">
        <v>262827</v>
      </c>
      <c r="O1718" s="6" t="str" cm="1">
        <f t="array" ref="O1718">_xlfn.IFS(N1718&lt;=100000,"Low",N1718&lt;=500000,"Median",N1718&lt;=1500000,"High",N1718&gt;1500000,"Very High")</f>
        <v>Median</v>
      </c>
      <c r="P1718">
        <v>35000000</v>
      </c>
      <c r="Q1718">
        <v>159808370</v>
      </c>
      <c r="R1718">
        <f t="shared" si="262"/>
        <v>124808370</v>
      </c>
      <c r="S1718" t="str">
        <f t="shared" si="263"/>
        <v>Profit</v>
      </c>
      <c r="T1718" s="1">
        <v>39514</v>
      </c>
      <c r="U1718" t="s">
        <v>2653</v>
      </c>
      <c r="V1718" s="14">
        <v>39514</v>
      </c>
      <c r="W1718" t="str">
        <f t="shared" si="264"/>
        <v>March</v>
      </c>
      <c r="X1718" s="4" t="str">
        <f t="shared" si="265"/>
        <v>2008</v>
      </c>
      <c r="Y1718" s="6">
        <f t="shared" si="266"/>
        <v>2008</v>
      </c>
      <c r="Z1718" s="4" t="str">
        <f t="shared" si="267"/>
        <v>7</v>
      </c>
      <c r="AA1718" s="6">
        <f t="shared" si="268"/>
        <v>7</v>
      </c>
      <c r="AB1718" t="str">
        <f t="shared" si="269"/>
        <v>Friday</v>
      </c>
    </row>
    <row r="1719" spans="1:28" x14ac:dyDescent="0.25">
      <c r="A1719" s="3" t="s">
        <v>4279</v>
      </c>
      <c r="B1719" t="s">
        <v>4280</v>
      </c>
      <c r="C1719" s="3" t="s">
        <v>4280</v>
      </c>
      <c r="D1719" s="6">
        <v>0</v>
      </c>
      <c r="E1719" s="6">
        <v>139</v>
      </c>
      <c r="F1719" s="6">
        <f t="shared" si="260"/>
        <v>2</v>
      </c>
      <c r="G1719" s="6">
        <f t="shared" si="261"/>
        <v>19</v>
      </c>
      <c r="H1719" s="6" t="str" cm="1">
        <f t="array" ref="H1719">_xlfn.IFS(E1719&lt;=80,"Series",E1719&lt;=120,"TV Movie",E1719&gt;120,"Long Movie")</f>
        <v>Long Movie</v>
      </c>
      <c r="I1719" t="s">
        <v>145</v>
      </c>
      <c r="J1719" t="s">
        <v>8156</v>
      </c>
      <c r="K1719" t="s">
        <v>5802</v>
      </c>
      <c r="L1719" s="5">
        <v>6.8</v>
      </c>
      <c r="M1719" t="str" cm="1">
        <f t="array" ref="M1719">_xlfn.IFS(L1719&lt;=2,"Flop",L1719&lt;=5,"Average",L1719&lt;=7,"Hit",L1719&lt;=9,"Superhit",L1719&gt;9,"BlockBuster")</f>
        <v>Hit</v>
      </c>
      <c r="N1719" s="6">
        <v>182163</v>
      </c>
      <c r="O1719" s="6" t="str" cm="1">
        <f t="array" ref="O1719">_xlfn.IFS(N1719&lt;=100000,"Low",N1719&lt;=500000,"Median",N1719&lt;=1500000,"High",N1719&gt;1500000,"Very High")</f>
        <v>Median</v>
      </c>
      <c r="P1719">
        <v>32000000</v>
      </c>
      <c r="Q1719">
        <v>58409247</v>
      </c>
      <c r="R1719">
        <f t="shared" si="262"/>
        <v>26409247</v>
      </c>
      <c r="S1719" t="str">
        <f t="shared" si="263"/>
        <v>Profit</v>
      </c>
      <c r="T1719" s="1">
        <v>40679</v>
      </c>
      <c r="U1719" t="s">
        <v>74</v>
      </c>
      <c r="V1719" s="14">
        <v>40679</v>
      </c>
      <c r="W1719" t="str">
        <f t="shared" si="264"/>
        <v>May</v>
      </c>
      <c r="X1719" s="4" t="str">
        <f t="shared" si="265"/>
        <v>2011</v>
      </c>
      <c r="Y1719" s="6">
        <f t="shared" si="266"/>
        <v>2011</v>
      </c>
      <c r="Z1719" s="4" t="str">
        <f t="shared" si="267"/>
        <v>16</v>
      </c>
      <c r="AA1719" s="6">
        <f t="shared" si="268"/>
        <v>16</v>
      </c>
      <c r="AB1719" t="str">
        <f t="shared" si="269"/>
        <v>Monday</v>
      </c>
    </row>
    <row r="1720" spans="1:28" x14ac:dyDescent="0.25">
      <c r="A1720" s="3" t="s">
        <v>4281</v>
      </c>
      <c r="B1720" t="s">
        <v>4282</v>
      </c>
      <c r="C1720" s="3" t="s">
        <v>4282</v>
      </c>
      <c r="D1720" s="6">
        <v>0</v>
      </c>
      <c r="E1720" s="6">
        <v>129</v>
      </c>
      <c r="F1720" s="6">
        <f t="shared" si="260"/>
        <v>2</v>
      </c>
      <c r="G1720" s="6">
        <f t="shared" si="261"/>
        <v>9</v>
      </c>
      <c r="H1720" s="6" t="str" cm="1">
        <f t="array" ref="H1720">_xlfn.IFS(E1720&lt;=80,"Series",E1720&lt;=120,"TV Movie",E1720&gt;120,"Long Movie")</f>
        <v>Long Movie</v>
      </c>
      <c r="I1720" t="s">
        <v>132</v>
      </c>
      <c r="J1720" t="s">
        <v>8157</v>
      </c>
      <c r="K1720" t="s">
        <v>5802</v>
      </c>
      <c r="L1720" s="5">
        <v>6.9</v>
      </c>
      <c r="M1720" t="str" cm="1">
        <f t="array" ref="M1720">_xlfn.IFS(L1720&lt;=2,"Flop",L1720&lt;=5,"Average",L1720&lt;=7,"Hit",L1720&lt;=9,"Superhit",L1720&gt;9,"BlockBuster")</f>
        <v>Hit</v>
      </c>
      <c r="N1720" s="6">
        <v>380151</v>
      </c>
      <c r="O1720" s="6" t="str" cm="1">
        <f t="array" ref="O1720">_xlfn.IFS(N1720&lt;=100000,"Low",N1720&lt;=500000,"Median",N1720&lt;=1500000,"High",N1720&gt;1500000,"Very High")</f>
        <v>Median</v>
      </c>
      <c r="P1720">
        <v>30000000</v>
      </c>
      <c r="Q1720">
        <v>219922417</v>
      </c>
      <c r="R1720">
        <f t="shared" si="262"/>
        <v>189922417</v>
      </c>
      <c r="S1720" t="str">
        <f t="shared" si="263"/>
        <v>Profit</v>
      </c>
      <c r="T1720" s="1">
        <v>39153</v>
      </c>
      <c r="U1720" t="s">
        <v>3751</v>
      </c>
      <c r="V1720" s="14">
        <v>39153</v>
      </c>
      <c r="W1720" t="str">
        <f t="shared" si="264"/>
        <v>March</v>
      </c>
      <c r="X1720" s="4" t="str">
        <f t="shared" si="265"/>
        <v>2007</v>
      </c>
      <c r="Y1720" s="6">
        <f t="shared" si="266"/>
        <v>2007</v>
      </c>
      <c r="Z1720" s="4" t="str">
        <f t="shared" si="267"/>
        <v>12</v>
      </c>
      <c r="AA1720" s="6">
        <f t="shared" si="268"/>
        <v>12</v>
      </c>
      <c r="AB1720" t="str">
        <f t="shared" si="269"/>
        <v>Monday</v>
      </c>
    </row>
    <row r="1721" spans="1:28" x14ac:dyDescent="0.25">
      <c r="A1721" s="3" t="s">
        <v>4283</v>
      </c>
      <c r="B1721" t="s">
        <v>4284</v>
      </c>
      <c r="C1721" s="3" t="s">
        <v>4284</v>
      </c>
      <c r="D1721" s="6">
        <v>0</v>
      </c>
      <c r="E1721" s="6">
        <v>117</v>
      </c>
      <c r="F1721" s="6">
        <f t="shared" si="260"/>
        <v>1</v>
      </c>
      <c r="G1721" s="6">
        <f t="shared" si="261"/>
        <v>57</v>
      </c>
      <c r="H1721" s="6" t="str" cm="1">
        <f t="array" ref="H1721">_xlfn.IFS(E1721&lt;=80,"Series",E1721&lt;=120,"TV Movie",E1721&gt;120,"Long Movie")</f>
        <v>TV Movie</v>
      </c>
      <c r="I1721" t="s">
        <v>5529</v>
      </c>
      <c r="J1721" t="s">
        <v>132</v>
      </c>
      <c r="K1721" t="s">
        <v>8161</v>
      </c>
      <c r="L1721" s="5">
        <v>7.3</v>
      </c>
      <c r="M1721" t="str" cm="1">
        <f t="array" ref="M1721">_xlfn.IFS(L1721&lt;=2,"Flop",L1721&lt;=5,"Average",L1721&lt;=7,"Hit",L1721&lt;=9,"Superhit",L1721&gt;9,"BlockBuster")</f>
        <v>Superhit</v>
      </c>
      <c r="N1721" s="6">
        <v>707348</v>
      </c>
      <c r="O1721" s="6" t="str" cm="1">
        <f t="array" ref="O1721">_xlfn.IFS(N1721&lt;=100000,"Low",N1721&lt;=500000,"Median",N1721&lt;=1500000,"High",N1721&gt;1500000,"Very High")</f>
        <v>High</v>
      </c>
      <c r="P1721">
        <v>130000000</v>
      </c>
      <c r="Q1721">
        <v>519311965</v>
      </c>
      <c r="R1721">
        <f t="shared" si="262"/>
        <v>389311965</v>
      </c>
      <c r="S1721" t="str">
        <f t="shared" si="263"/>
        <v>Profit</v>
      </c>
      <c r="T1721" s="1">
        <v>42184</v>
      </c>
      <c r="U1721" t="s">
        <v>2446</v>
      </c>
      <c r="V1721" s="14">
        <v>42184</v>
      </c>
      <c r="W1721" t="str">
        <f t="shared" si="264"/>
        <v>June</v>
      </c>
      <c r="X1721" s="4" t="str">
        <f t="shared" si="265"/>
        <v>2015</v>
      </c>
      <c r="Y1721" s="6">
        <f t="shared" si="266"/>
        <v>2015</v>
      </c>
      <c r="Z1721" s="4" t="str">
        <f t="shared" si="267"/>
        <v>29</v>
      </c>
      <c r="AA1721" s="6">
        <f t="shared" si="268"/>
        <v>29</v>
      </c>
      <c r="AB1721" t="str">
        <f t="shared" si="269"/>
        <v>Monday</v>
      </c>
    </row>
    <row r="1722" spans="1:28" x14ac:dyDescent="0.25">
      <c r="A1722" s="3" t="s">
        <v>4285</v>
      </c>
      <c r="B1722" t="s">
        <v>4286</v>
      </c>
      <c r="C1722" s="3" t="s">
        <v>4286</v>
      </c>
      <c r="D1722" s="6">
        <v>0</v>
      </c>
      <c r="E1722" s="6">
        <v>102</v>
      </c>
      <c r="F1722" s="6">
        <f t="shared" si="260"/>
        <v>1</v>
      </c>
      <c r="G1722" s="6">
        <f t="shared" si="261"/>
        <v>42</v>
      </c>
      <c r="H1722" s="6" t="str" cm="1">
        <f t="array" ref="H1722">_xlfn.IFS(E1722&lt;=80,"Series",E1722&lt;=120,"TV Movie",E1722&gt;120,"Long Movie")</f>
        <v>TV Movie</v>
      </c>
      <c r="I1722" t="s">
        <v>5529</v>
      </c>
      <c r="J1722" t="s">
        <v>145</v>
      </c>
      <c r="K1722" t="s">
        <v>8168</v>
      </c>
      <c r="L1722" s="5">
        <v>7.1</v>
      </c>
      <c r="M1722" t="str" cm="1">
        <f t="array" ref="M1722">_xlfn.IFS(L1722&lt;=2,"Flop",L1722&lt;=5,"Average",L1722&lt;=7,"Hit",L1722&lt;=9,"Superhit",L1722&gt;9,"BlockBuster")</f>
        <v>Superhit</v>
      </c>
      <c r="N1722" s="6">
        <v>228255</v>
      </c>
      <c r="O1722" s="6" t="str" cm="1">
        <f t="array" ref="O1722">_xlfn.IFS(N1722&lt;=100000,"Low",N1722&lt;=500000,"Median",N1722&lt;=1500000,"High",N1722&gt;1500000,"Very High")</f>
        <v>Median</v>
      </c>
      <c r="P1722">
        <v>24000000</v>
      </c>
      <c r="Q1722">
        <v>155929020</v>
      </c>
      <c r="R1722">
        <f t="shared" si="262"/>
        <v>131929020</v>
      </c>
      <c r="S1722" t="str">
        <f t="shared" si="263"/>
        <v>Profit</v>
      </c>
      <c r="T1722" s="1">
        <v>39064</v>
      </c>
      <c r="U1722" t="s">
        <v>260</v>
      </c>
      <c r="V1722" s="14">
        <v>39064</v>
      </c>
      <c r="W1722" t="str">
        <f t="shared" si="264"/>
        <v>December</v>
      </c>
      <c r="X1722" s="4" t="str">
        <f t="shared" si="265"/>
        <v>2006</v>
      </c>
      <c r="Y1722" s="6">
        <f t="shared" si="266"/>
        <v>2006</v>
      </c>
      <c r="Z1722" s="4" t="str">
        <f t="shared" si="267"/>
        <v>13</v>
      </c>
      <c r="AA1722" s="6">
        <f t="shared" si="268"/>
        <v>13</v>
      </c>
      <c r="AB1722" t="str">
        <f t="shared" si="269"/>
        <v>Wednesday</v>
      </c>
    </row>
    <row r="1723" spans="1:28" x14ac:dyDescent="0.25">
      <c r="A1723" s="3" t="s">
        <v>4287</v>
      </c>
      <c r="B1723" t="s">
        <v>4288</v>
      </c>
      <c r="C1723" s="3" t="s">
        <v>4288</v>
      </c>
      <c r="D1723" s="6">
        <v>0</v>
      </c>
      <c r="E1723" s="6">
        <v>88</v>
      </c>
      <c r="F1723" s="6">
        <f t="shared" si="260"/>
        <v>1</v>
      </c>
      <c r="G1723" s="6">
        <f t="shared" si="261"/>
        <v>28</v>
      </c>
      <c r="H1723" s="6" t="str" cm="1">
        <f t="array" ref="H1723">_xlfn.IFS(E1723&lt;=80,"Series",E1723&lt;=120,"TV Movie",E1723&gt;120,"Long Movie")</f>
        <v>TV Movie</v>
      </c>
      <c r="I1723" t="s">
        <v>5529</v>
      </c>
      <c r="J1723" t="s">
        <v>8162</v>
      </c>
      <c r="K1723" t="s">
        <v>3857</v>
      </c>
      <c r="L1723" s="5">
        <v>6.9</v>
      </c>
      <c r="M1723" t="str" cm="1">
        <f t="array" ref="M1723">_xlfn.IFS(L1723&lt;=2,"Flop",L1723&lt;=5,"Average",L1723&lt;=7,"Hit",L1723&lt;=9,"Superhit",L1723&gt;9,"BlockBuster")</f>
        <v>Hit</v>
      </c>
      <c r="N1723" s="6">
        <v>259600</v>
      </c>
      <c r="O1723" s="6" t="str" cm="1">
        <f t="array" ref="O1723">_xlfn.IFS(N1723&lt;=100000,"Low",N1723&lt;=500000,"Median",N1723&lt;=1500000,"High",N1723&gt;1500000,"Very High")</f>
        <v>Median</v>
      </c>
      <c r="P1723">
        <v>12000000</v>
      </c>
      <c r="Q1723">
        <v>42931041</v>
      </c>
      <c r="R1723">
        <f t="shared" si="262"/>
        <v>30931041</v>
      </c>
      <c r="S1723" t="str">
        <f t="shared" si="263"/>
        <v>Profit</v>
      </c>
      <c r="T1723" s="1">
        <v>38960</v>
      </c>
      <c r="U1723" t="s">
        <v>4289</v>
      </c>
      <c r="V1723" s="14">
        <v>38960</v>
      </c>
      <c r="W1723" t="str">
        <f t="shared" si="264"/>
        <v>August</v>
      </c>
      <c r="X1723" s="4" t="str">
        <f t="shared" si="265"/>
        <v>2006</v>
      </c>
      <c r="Y1723" s="6">
        <f t="shared" si="266"/>
        <v>2006</v>
      </c>
      <c r="Z1723" s="4" t="str">
        <f t="shared" si="267"/>
        <v>31</v>
      </c>
      <c r="AA1723" s="6">
        <f t="shared" si="268"/>
        <v>31</v>
      </c>
      <c r="AB1723" t="str">
        <f t="shared" si="269"/>
        <v>Thursday</v>
      </c>
    </row>
    <row r="1724" spans="1:28" x14ac:dyDescent="0.25">
      <c r="A1724" s="3" t="s">
        <v>4290</v>
      </c>
      <c r="B1724" t="s">
        <v>4291</v>
      </c>
      <c r="C1724" s="3" t="s">
        <v>4291</v>
      </c>
      <c r="D1724" s="6">
        <v>0</v>
      </c>
      <c r="E1724" s="6">
        <v>89</v>
      </c>
      <c r="F1724" s="6">
        <f t="shared" si="260"/>
        <v>1</v>
      </c>
      <c r="G1724" s="6">
        <f t="shared" si="261"/>
        <v>29</v>
      </c>
      <c r="H1724" s="6" t="str" cm="1">
        <f t="array" ref="H1724">_xlfn.IFS(E1724&lt;=80,"Series",E1724&lt;=120,"TV Movie",E1724&gt;120,"Long Movie")</f>
        <v>TV Movie</v>
      </c>
      <c r="I1724" t="s">
        <v>8158</v>
      </c>
      <c r="J1724" t="s">
        <v>8159</v>
      </c>
      <c r="K1724" t="s">
        <v>132</v>
      </c>
      <c r="L1724" s="5">
        <v>6.6</v>
      </c>
      <c r="M1724" t="str" cm="1">
        <f t="array" ref="M1724">_xlfn.IFS(L1724&lt;=2,"Flop",L1724&lt;=5,"Average",L1724&lt;=7,"Hit",L1724&lt;=9,"Superhit",L1724&gt;9,"BlockBuster")</f>
        <v>Hit</v>
      </c>
      <c r="N1724" s="6">
        <v>241774</v>
      </c>
      <c r="O1724" s="6" t="str" cm="1">
        <f t="array" ref="O1724">_xlfn.IFS(N1724&lt;=100000,"Low",N1724&lt;=500000,"Median",N1724&lt;=1500000,"High",N1724&gt;1500000,"Very High")</f>
        <v>Median</v>
      </c>
      <c r="P1724">
        <v>150000000</v>
      </c>
      <c r="Q1724">
        <v>603900354</v>
      </c>
      <c r="R1724">
        <f t="shared" si="262"/>
        <v>453900354</v>
      </c>
      <c r="S1724" t="str">
        <f t="shared" si="263"/>
        <v>Profit</v>
      </c>
      <c r="T1724" s="1">
        <v>39751</v>
      </c>
      <c r="U1724" t="s">
        <v>3275</v>
      </c>
      <c r="V1724" s="14">
        <v>39751</v>
      </c>
      <c r="W1724" t="str">
        <f t="shared" si="264"/>
        <v>October</v>
      </c>
      <c r="X1724" s="4" t="str">
        <f t="shared" si="265"/>
        <v>2008</v>
      </c>
      <c r="Y1724" s="6">
        <f t="shared" si="266"/>
        <v>2008</v>
      </c>
      <c r="Z1724" s="4" t="str">
        <f t="shared" si="267"/>
        <v>30</v>
      </c>
      <c r="AA1724" s="6">
        <f t="shared" si="268"/>
        <v>30</v>
      </c>
      <c r="AB1724" t="str">
        <f t="shared" si="269"/>
        <v>Thursday</v>
      </c>
    </row>
    <row r="1725" spans="1:28" x14ac:dyDescent="0.25">
      <c r="A1725" s="3" t="s">
        <v>4292</v>
      </c>
      <c r="B1725" t="s">
        <v>4293</v>
      </c>
      <c r="C1725" s="3" t="s">
        <v>4293</v>
      </c>
      <c r="D1725" s="6">
        <v>0</v>
      </c>
      <c r="E1725" s="6">
        <v>95</v>
      </c>
      <c r="F1725" s="6">
        <f t="shared" si="260"/>
        <v>1</v>
      </c>
      <c r="G1725" s="6">
        <f t="shared" si="261"/>
        <v>35</v>
      </c>
      <c r="H1725" s="6" t="str" cm="1">
        <f t="array" ref="H1725">_xlfn.IFS(E1725&lt;=80,"Series",E1725&lt;=120,"TV Movie",E1725&gt;120,"Long Movie")</f>
        <v>TV Movie</v>
      </c>
      <c r="I1725" t="s">
        <v>5529</v>
      </c>
      <c r="J1725" t="s">
        <v>8158</v>
      </c>
      <c r="K1725" t="s">
        <v>8156</v>
      </c>
      <c r="L1725" s="5">
        <v>5.4</v>
      </c>
      <c r="M1725" t="str" cm="1">
        <f t="array" ref="M1725">_xlfn.IFS(L1725&lt;=2,"Flop",L1725&lt;=5,"Average",L1725&lt;=7,"Hit",L1725&lt;=9,"Superhit",L1725&gt;9,"BlockBuster")</f>
        <v>Hit</v>
      </c>
      <c r="N1725" s="6">
        <v>97067</v>
      </c>
      <c r="O1725" s="6" t="str" cm="1">
        <f t="array" ref="O1725">_xlfn.IFS(N1725&lt;=100000,"Low",N1725&lt;=500000,"Median",N1725&lt;=1500000,"High",N1725&gt;1500000,"Very High")</f>
        <v>Low</v>
      </c>
      <c r="P1725">
        <v>40000000</v>
      </c>
      <c r="Q1725">
        <v>91627228</v>
      </c>
      <c r="R1725">
        <f t="shared" si="262"/>
        <v>51627228</v>
      </c>
      <c r="S1725" t="str">
        <f t="shared" si="263"/>
        <v>Profit</v>
      </c>
      <c r="T1725" s="1">
        <v>40547</v>
      </c>
      <c r="U1725" t="s">
        <v>1226</v>
      </c>
      <c r="V1725" s="14">
        <v>40547</v>
      </c>
      <c r="W1725" t="str">
        <f t="shared" si="264"/>
        <v>January</v>
      </c>
      <c r="X1725" s="4" t="str">
        <f t="shared" si="265"/>
        <v>2011</v>
      </c>
      <c r="Y1725" s="6">
        <f t="shared" si="266"/>
        <v>2011</v>
      </c>
      <c r="Z1725" s="4" t="str">
        <f t="shared" si="267"/>
        <v>4</v>
      </c>
      <c r="AA1725" s="6">
        <f t="shared" si="268"/>
        <v>4</v>
      </c>
      <c r="AB1725" t="str">
        <f t="shared" si="269"/>
        <v>Tuesday</v>
      </c>
    </row>
    <row r="1726" spans="1:28" x14ac:dyDescent="0.25">
      <c r="A1726" s="3" t="s">
        <v>4294</v>
      </c>
      <c r="B1726" t="s">
        <v>4295</v>
      </c>
      <c r="C1726" s="3" t="s">
        <v>4295</v>
      </c>
      <c r="D1726" s="6">
        <v>0</v>
      </c>
      <c r="E1726" s="6">
        <v>98</v>
      </c>
      <c r="F1726" s="6">
        <f t="shared" si="260"/>
        <v>1</v>
      </c>
      <c r="G1726" s="6">
        <f t="shared" si="261"/>
        <v>38</v>
      </c>
      <c r="H1726" s="6" t="str" cm="1">
        <f t="array" ref="H1726">_xlfn.IFS(E1726&lt;=80,"Series",E1726&lt;=120,"TV Movie",E1726&gt;120,"Long Movie")</f>
        <v>TV Movie</v>
      </c>
      <c r="I1726" t="s">
        <v>132</v>
      </c>
      <c r="J1726" t="s">
        <v>145</v>
      </c>
      <c r="K1726" t="s">
        <v>8157</v>
      </c>
      <c r="L1726" s="5">
        <v>6.8</v>
      </c>
      <c r="M1726" t="str" cm="1">
        <f t="array" ref="M1726">_xlfn.IFS(L1726&lt;=2,"Flop",L1726&lt;=5,"Average",L1726&lt;=7,"Hit",L1726&lt;=9,"Superhit",L1726&gt;9,"BlockBuster")</f>
        <v>Hit</v>
      </c>
      <c r="N1726" s="6">
        <v>105855</v>
      </c>
      <c r="O1726" s="6" t="str" cm="1">
        <f t="array" ref="O1726">_xlfn.IFS(N1726&lt;=100000,"Low",N1726&lt;=500000,"Median",N1726&lt;=1500000,"High",N1726&gt;1500000,"Very High")</f>
        <v>Median</v>
      </c>
      <c r="P1726">
        <v>25000000</v>
      </c>
      <c r="Q1726">
        <v>68474305</v>
      </c>
      <c r="R1726">
        <f t="shared" si="262"/>
        <v>43474305</v>
      </c>
      <c r="S1726" t="str">
        <f t="shared" si="263"/>
        <v>Profit</v>
      </c>
      <c r="T1726" s="1">
        <v>39381</v>
      </c>
      <c r="U1726" t="s">
        <v>4296</v>
      </c>
      <c r="V1726" s="14">
        <v>39381</v>
      </c>
      <c r="W1726" t="str">
        <f t="shared" si="264"/>
        <v>October</v>
      </c>
      <c r="X1726" s="4" t="str">
        <f t="shared" si="265"/>
        <v>2007</v>
      </c>
      <c r="Y1726" s="6">
        <f t="shared" si="266"/>
        <v>2007</v>
      </c>
      <c r="Z1726" s="4" t="str">
        <f t="shared" si="267"/>
        <v>26</v>
      </c>
      <c r="AA1726" s="6">
        <f t="shared" si="268"/>
        <v>26</v>
      </c>
      <c r="AB1726" t="str">
        <f t="shared" si="269"/>
        <v>Friday</v>
      </c>
    </row>
    <row r="1727" spans="1:28" x14ac:dyDescent="0.25">
      <c r="A1727" s="3" t="s">
        <v>4297</v>
      </c>
      <c r="B1727" t="s">
        <v>4298</v>
      </c>
      <c r="C1727" s="3" t="s">
        <v>4298</v>
      </c>
      <c r="D1727" s="6">
        <v>0</v>
      </c>
      <c r="E1727" s="6">
        <v>101</v>
      </c>
      <c r="F1727" s="6">
        <f t="shared" si="260"/>
        <v>1</v>
      </c>
      <c r="G1727" s="6">
        <f t="shared" si="261"/>
        <v>41</v>
      </c>
      <c r="H1727" s="6" t="str" cm="1">
        <f t="array" ref="H1727">_xlfn.IFS(E1727&lt;=80,"Series",E1727&lt;=120,"TV Movie",E1727&gt;120,"Long Movie")</f>
        <v>TV Movie</v>
      </c>
      <c r="I1727" t="s">
        <v>5529</v>
      </c>
      <c r="J1727" t="s">
        <v>145</v>
      </c>
      <c r="K1727" t="s">
        <v>83</v>
      </c>
      <c r="L1727" s="5">
        <v>7.2</v>
      </c>
      <c r="M1727" t="str" cm="1">
        <f t="array" ref="M1727">_xlfn.IFS(L1727&lt;=2,"Flop",L1727&lt;=5,"Average",L1727&lt;=7,"Hit",L1727&lt;=9,"Superhit",L1727&gt;9,"BlockBuster")</f>
        <v>Superhit</v>
      </c>
      <c r="N1727" s="6">
        <v>795936</v>
      </c>
      <c r="O1727" s="6" t="str" cm="1">
        <f t="array" ref="O1727">_xlfn.IFS(N1727&lt;=100000,"Low",N1727&lt;=500000,"Median",N1727&lt;=1500000,"High",N1727&gt;1500000,"Very High")</f>
        <v>High</v>
      </c>
      <c r="P1727">
        <v>150000000</v>
      </c>
      <c r="Q1727">
        <v>585410052</v>
      </c>
      <c r="R1727">
        <f t="shared" si="262"/>
        <v>435410052</v>
      </c>
      <c r="S1727" t="str">
        <f t="shared" si="263"/>
        <v>Profit</v>
      </c>
      <c r="T1727" s="1">
        <v>39421</v>
      </c>
      <c r="U1727" t="s">
        <v>3330</v>
      </c>
      <c r="V1727" s="14">
        <v>39421</v>
      </c>
      <c r="W1727" t="str">
        <f t="shared" si="264"/>
        <v>December</v>
      </c>
      <c r="X1727" s="4" t="str">
        <f t="shared" si="265"/>
        <v>2007</v>
      </c>
      <c r="Y1727" s="6">
        <f t="shared" si="266"/>
        <v>2007</v>
      </c>
      <c r="Z1727" s="4" t="str">
        <f t="shared" si="267"/>
        <v>5</v>
      </c>
      <c r="AA1727" s="6">
        <f t="shared" si="268"/>
        <v>5</v>
      </c>
      <c r="AB1727" t="str">
        <f t="shared" si="269"/>
        <v>Wednesday</v>
      </c>
    </row>
    <row r="1728" spans="1:28" x14ac:dyDescent="0.25">
      <c r="A1728" s="3" t="s">
        <v>4299</v>
      </c>
      <c r="B1728" t="s">
        <v>4300</v>
      </c>
      <c r="C1728" s="3" t="s">
        <v>4300</v>
      </c>
      <c r="D1728" s="6">
        <v>0</v>
      </c>
      <c r="E1728" s="6">
        <v>97</v>
      </c>
      <c r="F1728" s="6">
        <f t="shared" si="260"/>
        <v>1</v>
      </c>
      <c r="G1728" s="6">
        <f t="shared" si="261"/>
        <v>37</v>
      </c>
      <c r="H1728" s="6" t="str" cm="1">
        <f t="array" ref="H1728">_xlfn.IFS(E1728&lt;=80,"Series",E1728&lt;=120,"TV Movie",E1728&gt;120,"Long Movie")</f>
        <v>TV Movie</v>
      </c>
      <c r="I1728" t="s">
        <v>5529</v>
      </c>
      <c r="J1728" t="s">
        <v>8158</v>
      </c>
      <c r="K1728" t="s">
        <v>132</v>
      </c>
      <c r="L1728" s="5">
        <v>6.2</v>
      </c>
      <c r="M1728" t="str" cm="1">
        <f t="array" ref="M1728">_xlfn.IFS(L1728&lt;=2,"Flop",L1728&lt;=5,"Average",L1728&lt;=7,"Hit",L1728&lt;=9,"Superhit",L1728&gt;9,"BlockBuster")</f>
        <v>Hit</v>
      </c>
      <c r="N1728" s="6">
        <v>106001</v>
      </c>
      <c r="O1728" s="6" t="str" cm="1">
        <f t="array" ref="O1728">_xlfn.IFS(N1728&lt;=100000,"Low",N1728&lt;=500000,"Median",N1728&lt;=1500000,"High",N1728&gt;1500000,"Very High")</f>
        <v>Median</v>
      </c>
      <c r="P1728">
        <v>25000000</v>
      </c>
      <c r="Q1728">
        <v>29397654</v>
      </c>
      <c r="R1728">
        <f t="shared" si="262"/>
        <v>4397654</v>
      </c>
      <c r="S1728" t="str">
        <f t="shared" si="263"/>
        <v>Profit</v>
      </c>
      <c r="T1728" s="1">
        <v>40288</v>
      </c>
      <c r="U1728" t="s">
        <v>4301</v>
      </c>
      <c r="V1728" s="14">
        <v>40288</v>
      </c>
      <c r="W1728" t="str">
        <f t="shared" si="264"/>
        <v>April</v>
      </c>
      <c r="X1728" s="4" t="str">
        <f t="shared" si="265"/>
        <v>2010</v>
      </c>
      <c r="Y1728" s="6">
        <f t="shared" si="266"/>
        <v>2010</v>
      </c>
      <c r="Z1728" s="4" t="str">
        <f t="shared" si="267"/>
        <v>20</v>
      </c>
      <c r="AA1728" s="6">
        <f t="shared" si="268"/>
        <v>20</v>
      </c>
      <c r="AB1728" t="str">
        <f t="shared" si="269"/>
        <v>Tuesday</v>
      </c>
    </row>
    <row r="1729" spans="1:28" x14ac:dyDescent="0.25">
      <c r="A1729" s="3" t="s">
        <v>4302</v>
      </c>
      <c r="B1729" t="s">
        <v>4303</v>
      </c>
      <c r="C1729" s="3" t="s">
        <v>4304</v>
      </c>
      <c r="D1729" s="6">
        <v>0</v>
      </c>
      <c r="E1729" s="6">
        <v>92</v>
      </c>
      <c r="F1729" s="6">
        <f t="shared" si="260"/>
        <v>1</v>
      </c>
      <c r="G1729" s="6">
        <f t="shared" si="261"/>
        <v>32</v>
      </c>
      <c r="H1729" s="6" t="str" cm="1">
        <f t="array" ref="H1729">_xlfn.IFS(E1729&lt;=80,"Series",E1729&lt;=120,"TV Movie",E1729&gt;120,"Long Movie")</f>
        <v>TV Movie</v>
      </c>
      <c r="I1729" t="s">
        <v>83</v>
      </c>
      <c r="J1729" t="s">
        <v>8166</v>
      </c>
      <c r="K1729" t="s">
        <v>8161</v>
      </c>
      <c r="L1729" s="5">
        <v>7.1</v>
      </c>
      <c r="M1729" t="str" cm="1">
        <f t="array" ref="M1729">_xlfn.IFS(L1729&lt;=2,"Flop",L1729&lt;=5,"Average",L1729&lt;=7,"Hit",L1729&lt;=9,"Superhit",L1729&gt;9,"BlockBuster")</f>
        <v>Superhit</v>
      </c>
      <c r="N1729" s="6">
        <v>67509</v>
      </c>
      <c r="O1729" s="6" t="str" cm="1">
        <f t="array" ref="O1729">_xlfn.IFS(N1729&lt;=100000,"Low",N1729&lt;=500000,"Median",N1729&lt;=1500000,"High",N1729&gt;1500000,"Very High")</f>
        <v>Low</v>
      </c>
      <c r="P1729">
        <v>2600000</v>
      </c>
      <c r="Q1729">
        <v>553198</v>
      </c>
      <c r="R1729">
        <f t="shared" si="262"/>
        <v>-2046802</v>
      </c>
      <c r="S1729" t="str">
        <f t="shared" si="263"/>
        <v>Loss</v>
      </c>
      <c r="T1729" s="1">
        <v>39345</v>
      </c>
      <c r="U1729" t="s">
        <v>4305</v>
      </c>
      <c r="V1729" s="14">
        <v>39345</v>
      </c>
      <c r="W1729" t="str">
        <f t="shared" si="264"/>
        <v>September</v>
      </c>
      <c r="X1729" s="4" t="str">
        <f t="shared" si="265"/>
        <v>2007</v>
      </c>
      <c r="Y1729" s="6">
        <f t="shared" si="266"/>
        <v>2007</v>
      </c>
      <c r="Z1729" s="4" t="str">
        <f t="shared" si="267"/>
        <v>20</v>
      </c>
      <c r="AA1729" s="6">
        <f t="shared" si="268"/>
        <v>20</v>
      </c>
      <c r="AB1729" t="str">
        <f t="shared" si="269"/>
        <v>Thursday</v>
      </c>
    </row>
    <row r="1730" spans="1:28" x14ac:dyDescent="0.25">
      <c r="A1730" s="3" t="s">
        <v>4306</v>
      </c>
      <c r="B1730" t="s">
        <v>4307</v>
      </c>
      <c r="C1730" s="3" t="s">
        <v>4307</v>
      </c>
      <c r="D1730" s="6">
        <v>0</v>
      </c>
      <c r="E1730" s="6">
        <v>105</v>
      </c>
      <c r="F1730" s="6">
        <f t="shared" si="260"/>
        <v>1</v>
      </c>
      <c r="G1730" s="6">
        <f t="shared" si="261"/>
        <v>45</v>
      </c>
      <c r="H1730" s="6" t="str" cm="1">
        <f t="array" ref="H1730">_xlfn.IFS(E1730&lt;=80,"Series",E1730&lt;=120,"TV Movie",E1730&gt;120,"Long Movie")</f>
        <v>TV Movie</v>
      </c>
      <c r="I1730" t="s">
        <v>132</v>
      </c>
      <c r="J1730" t="s">
        <v>8157</v>
      </c>
      <c r="K1730" t="s">
        <v>5802</v>
      </c>
      <c r="L1730" s="5">
        <v>5.9</v>
      </c>
      <c r="M1730" t="str" cm="1">
        <f t="array" ref="M1730">_xlfn.IFS(L1730&lt;=2,"Flop",L1730&lt;=5,"Average",L1730&lt;=7,"Hit",L1730&lt;=9,"Superhit",L1730&gt;9,"BlockBuster")</f>
        <v>Hit</v>
      </c>
      <c r="N1730" s="6">
        <v>129641</v>
      </c>
      <c r="O1730" s="6" t="str" cm="1">
        <f t="array" ref="O1730">_xlfn.IFS(N1730&lt;=100000,"Low",N1730&lt;=500000,"Median",N1730&lt;=1500000,"High",N1730&gt;1500000,"Very High")</f>
        <v>Median</v>
      </c>
      <c r="P1730">
        <v>36000000</v>
      </c>
      <c r="Q1730">
        <v>86157237</v>
      </c>
      <c r="R1730">
        <f t="shared" si="262"/>
        <v>50157237</v>
      </c>
      <c r="S1730" t="str">
        <f t="shared" si="263"/>
        <v>Profit</v>
      </c>
      <c r="T1730" s="1">
        <v>40597</v>
      </c>
      <c r="U1730" t="s">
        <v>1617</v>
      </c>
      <c r="V1730" s="14">
        <v>40597</v>
      </c>
      <c r="W1730" t="str">
        <f t="shared" si="264"/>
        <v>February</v>
      </c>
      <c r="X1730" s="4" t="str">
        <f t="shared" si="265"/>
        <v>2011</v>
      </c>
      <c r="Y1730" s="6">
        <f t="shared" si="266"/>
        <v>2011</v>
      </c>
      <c r="Z1730" s="4" t="str">
        <f t="shared" si="267"/>
        <v>23</v>
      </c>
      <c r="AA1730" s="6">
        <f t="shared" si="268"/>
        <v>23</v>
      </c>
      <c r="AB1730" t="str">
        <f t="shared" si="269"/>
        <v>Wednesday</v>
      </c>
    </row>
    <row r="1731" spans="1:28" x14ac:dyDescent="0.25">
      <c r="A1731" s="3" t="s">
        <v>4308</v>
      </c>
      <c r="B1731" t="s">
        <v>4309</v>
      </c>
      <c r="C1731" s="3" t="s">
        <v>4309</v>
      </c>
      <c r="D1731" s="6">
        <v>0</v>
      </c>
      <c r="E1731" s="6">
        <v>104</v>
      </c>
      <c r="F1731" s="6">
        <f t="shared" ref="F1731:F1794" si="270">INT(E1731/60)</f>
        <v>1</v>
      </c>
      <c r="G1731" s="6">
        <f t="shared" ref="G1731:G1794" si="271">MOD(E1731,60)</f>
        <v>44</v>
      </c>
      <c r="H1731" s="6" t="str" cm="1">
        <f t="array" ref="H1731">_xlfn.IFS(E1731&lt;=80,"Series",E1731&lt;=120,"TV Movie",E1731&gt;120,"Long Movie")</f>
        <v>TV Movie</v>
      </c>
      <c r="I1731" t="s">
        <v>132</v>
      </c>
      <c r="J1731" t="s">
        <v>145</v>
      </c>
      <c r="K1731" t="s">
        <v>8157</v>
      </c>
      <c r="L1731" s="5">
        <v>6.3</v>
      </c>
      <c r="M1731" t="str" cm="1">
        <f t="array" ref="M1731">_xlfn.IFS(L1731&lt;=2,"Flop",L1731&lt;=5,"Average",L1731&lt;=7,"Hit",L1731&lt;=9,"Superhit",L1731&gt;9,"BlockBuster")</f>
        <v>Hit</v>
      </c>
      <c r="N1731" s="6">
        <v>77510</v>
      </c>
      <c r="O1731" s="6" t="str" cm="1">
        <f t="array" ref="O1731">_xlfn.IFS(N1731&lt;=100000,"Low",N1731&lt;=500000,"Median",N1731&lt;=1500000,"High",N1731&gt;1500000,"Very High")</f>
        <v>Low</v>
      </c>
      <c r="P1731">
        <v>28000000</v>
      </c>
      <c r="Q1731">
        <v>92601050</v>
      </c>
      <c r="R1731">
        <f t="shared" ref="R1731:R1794" si="272">Q1731-P1731</f>
        <v>64601050</v>
      </c>
      <c r="S1731" t="str">
        <f t="shared" ref="S1731:S1794" si="273">IF(R1731&gt;0,"Profit","Loss")</f>
        <v>Profit</v>
      </c>
      <c r="T1731" s="1">
        <v>39288</v>
      </c>
      <c r="U1731" t="s">
        <v>1650</v>
      </c>
      <c r="V1731" s="14">
        <v>39288</v>
      </c>
      <c r="W1731" t="str">
        <f t="shared" ref="W1731:W1794" si="274">TEXT(V1731,"MMMM")</f>
        <v>July</v>
      </c>
      <c r="X1731" s="4" t="str">
        <f t="shared" ref="X1731:X1794" si="275">TEXT(V1731,"YYYY")</f>
        <v>2007</v>
      </c>
      <c r="Y1731" s="6">
        <f t="shared" ref="Y1731:Y1794" si="276">VALUE(X1731)</f>
        <v>2007</v>
      </c>
      <c r="Z1731" s="4" t="str">
        <f t="shared" ref="Z1731:Z1794" si="277">TEXT(V1731,"d")</f>
        <v>25</v>
      </c>
      <c r="AA1731" s="6">
        <f t="shared" ref="AA1731:AA1794" si="278">VALUE(Z1731)</f>
        <v>25</v>
      </c>
      <c r="AB1731" t="str">
        <f t="shared" ref="AB1731:AB1794" si="279">TEXT(V1731,"dddd")</f>
        <v>Wednesday</v>
      </c>
    </row>
    <row r="1732" spans="1:28" x14ac:dyDescent="0.25">
      <c r="A1732" s="3" t="s">
        <v>4310</v>
      </c>
      <c r="B1732" t="s">
        <v>4311</v>
      </c>
      <c r="C1732" s="3" t="s">
        <v>4311</v>
      </c>
      <c r="D1732" s="6">
        <v>0</v>
      </c>
      <c r="E1732" s="6">
        <v>98</v>
      </c>
      <c r="F1732" s="6">
        <f t="shared" si="270"/>
        <v>1</v>
      </c>
      <c r="G1732" s="6">
        <f t="shared" si="271"/>
        <v>38</v>
      </c>
      <c r="H1732" s="6" t="str" cm="1">
        <f t="array" ref="H1732">_xlfn.IFS(E1732&lt;=80,"Series",E1732&lt;=120,"TV Movie",E1732&gt;120,"Long Movie")</f>
        <v>TV Movie</v>
      </c>
      <c r="I1732" t="s">
        <v>8162</v>
      </c>
      <c r="J1732" t="s">
        <v>8166</v>
      </c>
      <c r="K1732" t="s">
        <v>3857</v>
      </c>
      <c r="L1732" s="5">
        <v>6.4</v>
      </c>
      <c r="M1732" t="str" cm="1">
        <f t="array" ref="M1732">_xlfn.IFS(L1732&lt;=2,"Flop",L1732&lt;=5,"Average",L1732&lt;=7,"Hit",L1732&lt;=9,"Superhit",L1732&gt;9,"BlockBuster")</f>
        <v>Hit</v>
      </c>
      <c r="N1732" s="6">
        <v>209939</v>
      </c>
      <c r="O1732" s="6" t="str" cm="1">
        <f t="array" ref="O1732">_xlfn.IFS(N1732&lt;=100000,"Low",N1732&lt;=500000,"Median",N1732&lt;=1500000,"High",N1732&gt;1500000,"Very High")</f>
        <v>Median</v>
      </c>
      <c r="P1732">
        <v>30000000</v>
      </c>
      <c r="Q1732">
        <v>77677553</v>
      </c>
      <c r="R1732">
        <f t="shared" si="272"/>
        <v>47677553</v>
      </c>
      <c r="S1732" t="str">
        <f t="shared" si="273"/>
        <v>Profit</v>
      </c>
      <c r="T1732" s="1">
        <v>39126</v>
      </c>
      <c r="U1732" t="s">
        <v>708</v>
      </c>
      <c r="V1732" s="14">
        <v>39126</v>
      </c>
      <c r="W1732" t="str">
        <f t="shared" si="274"/>
        <v>February</v>
      </c>
      <c r="X1732" s="4" t="str">
        <f t="shared" si="275"/>
        <v>2007</v>
      </c>
      <c r="Y1732" s="6">
        <f t="shared" si="276"/>
        <v>2007</v>
      </c>
      <c r="Z1732" s="4" t="str">
        <f t="shared" si="277"/>
        <v>13</v>
      </c>
      <c r="AA1732" s="6">
        <f t="shared" si="278"/>
        <v>13</v>
      </c>
      <c r="AB1732" t="str">
        <f t="shared" si="279"/>
        <v>Tuesday</v>
      </c>
    </row>
    <row r="1733" spans="1:28" x14ac:dyDescent="0.25">
      <c r="A1733" s="3" t="s">
        <v>4312</v>
      </c>
      <c r="B1733" t="s">
        <v>4313</v>
      </c>
      <c r="C1733" s="3" t="s">
        <v>4313</v>
      </c>
      <c r="D1733" s="6">
        <v>0</v>
      </c>
      <c r="E1733" s="6">
        <v>98</v>
      </c>
      <c r="F1733" s="6">
        <f t="shared" si="270"/>
        <v>1</v>
      </c>
      <c r="G1733" s="6">
        <f t="shared" si="271"/>
        <v>38</v>
      </c>
      <c r="H1733" s="6" t="str" cm="1">
        <f t="array" ref="H1733">_xlfn.IFS(E1733&lt;=80,"Series",E1733&lt;=120,"TV Movie",E1733&gt;120,"Long Movie")</f>
        <v>TV Movie</v>
      </c>
      <c r="I1733" t="s">
        <v>5529</v>
      </c>
      <c r="J1733" t="s">
        <v>8158</v>
      </c>
      <c r="K1733" t="s">
        <v>8159</v>
      </c>
      <c r="L1733" s="5">
        <v>7.2</v>
      </c>
      <c r="M1733" t="str" cm="1">
        <f t="array" ref="M1733">_xlfn.IFS(L1733&lt;=2,"Flop",L1733&lt;=5,"Average",L1733&lt;=7,"Hit",L1733&lt;=9,"Superhit",L1733&gt;9,"BlockBuster")</f>
        <v>Superhit</v>
      </c>
      <c r="N1733" s="6">
        <v>227235</v>
      </c>
      <c r="O1733" s="6" t="str" cm="1">
        <f t="array" ref="O1733">_xlfn.IFS(N1733&lt;=100000,"Low",N1733&lt;=500000,"Median",N1733&lt;=1500000,"High",N1733&gt;1500000,"Very High")</f>
        <v>Median</v>
      </c>
      <c r="P1733">
        <v>135000000</v>
      </c>
      <c r="Q1733">
        <v>587235983</v>
      </c>
      <c r="R1733">
        <f t="shared" si="272"/>
        <v>452235983</v>
      </c>
      <c r="S1733" t="str">
        <f t="shared" si="273"/>
        <v>Profit</v>
      </c>
      <c r="T1733" s="1">
        <v>41320</v>
      </c>
      <c r="U1733" t="s">
        <v>4314</v>
      </c>
      <c r="V1733" s="14">
        <v>41320</v>
      </c>
      <c r="W1733" t="str">
        <f t="shared" si="274"/>
        <v>February</v>
      </c>
      <c r="X1733" s="4" t="str">
        <f t="shared" si="275"/>
        <v>2013</v>
      </c>
      <c r="Y1733" s="6">
        <f t="shared" si="276"/>
        <v>2013</v>
      </c>
      <c r="Z1733" s="4" t="str">
        <f t="shared" si="277"/>
        <v>15</v>
      </c>
      <c r="AA1733" s="6">
        <f t="shared" si="278"/>
        <v>15</v>
      </c>
      <c r="AB1733" t="str">
        <f t="shared" si="279"/>
        <v>Friday</v>
      </c>
    </row>
    <row r="1734" spans="1:28" x14ac:dyDescent="0.25">
      <c r="A1734" s="3" t="s">
        <v>4315</v>
      </c>
      <c r="B1734" t="s">
        <v>4316</v>
      </c>
      <c r="C1734" s="3" t="s">
        <v>4316</v>
      </c>
      <c r="D1734" s="6">
        <v>0</v>
      </c>
      <c r="E1734" s="6">
        <v>114</v>
      </c>
      <c r="F1734" s="6">
        <f t="shared" si="270"/>
        <v>1</v>
      </c>
      <c r="G1734" s="6">
        <f t="shared" si="271"/>
        <v>54</v>
      </c>
      <c r="H1734" s="6" t="str" cm="1">
        <f t="array" ref="H1734">_xlfn.IFS(E1734&lt;=80,"Series",E1734&lt;=120,"TV Movie",E1734&gt;120,"Long Movie")</f>
        <v>TV Movie</v>
      </c>
      <c r="I1734" t="s">
        <v>8158</v>
      </c>
      <c r="J1734" t="s">
        <v>132</v>
      </c>
      <c r="K1734" t="s">
        <v>5802</v>
      </c>
      <c r="L1734" s="5">
        <v>6.5</v>
      </c>
      <c r="M1734" t="str" cm="1">
        <f t="array" ref="M1734">_xlfn.IFS(L1734&lt;=2,"Flop",L1734&lt;=5,"Average",L1734&lt;=7,"Hit",L1734&lt;=9,"Superhit",L1734&gt;9,"BlockBuster")</f>
        <v>Hit</v>
      </c>
      <c r="N1734" s="6">
        <v>140735</v>
      </c>
      <c r="O1734" s="6" t="str" cm="1">
        <f t="array" ref="O1734">_xlfn.IFS(N1734&lt;=100000,"Low",N1734&lt;=500000,"Median",N1734&lt;=1500000,"High",N1734&gt;1500000,"Very High")</f>
        <v>Median</v>
      </c>
      <c r="P1734">
        <v>12000000</v>
      </c>
      <c r="Q1734">
        <v>43495888</v>
      </c>
      <c r="R1734">
        <f t="shared" si="272"/>
        <v>31495888</v>
      </c>
      <c r="S1734" t="str">
        <f t="shared" si="273"/>
        <v>Profit</v>
      </c>
      <c r="T1734" s="1">
        <v>39562</v>
      </c>
      <c r="U1734" t="s">
        <v>4317</v>
      </c>
      <c r="V1734" s="14">
        <v>39562</v>
      </c>
      <c r="W1734" t="str">
        <f t="shared" si="274"/>
        <v>April</v>
      </c>
      <c r="X1734" s="4" t="str">
        <f t="shared" si="275"/>
        <v>2008</v>
      </c>
      <c r="Y1734" s="6">
        <f t="shared" si="276"/>
        <v>2008</v>
      </c>
      <c r="Z1734" s="4" t="str">
        <f t="shared" si="277"/>
        <v>24</v>
      </c>
      <c r="AA1734" s="6">
        <f t="shared" si="278"/>
        <v>24</v>
      </c>
      <c r="AB1734" t="str">
        <f t="shared" si="279"/>
        <v>Thursday</v>
      </c>
    </row>
    <row r="1735" spans="1:28" x14ac:dyDescent="0.25">
      <c r="A1735" s="3" t="s">
        <v>4318</v>
      </c>
      <c r="B1735" t="s">
        <v>4319</v>
      </c>
      <c r="C1735" s="3" t="s">
        <v>4319</v>
      </c>
      <c r="D1735" s="6">
        <v>0</v>
      </c>
      <c r="E1735" s="6">
        <v>130</v>
      </c>
      <c r="F1735" s="6">
        <f t="shared" si="270"/>
        <v>2</v>
      </c>
      <c r="G1735" s="6">
        <f t="shared" si="271"/>
        <v>10</v>
      </c>
      <c r="H1735" s="6" t="str" cm="1">
        <f t="array" ref="H1735">_xlfn.IFS(E1735&lt;=80,"Series",E1735&lt;=120,"TV Movie",E1735&gt;120,"Long Movie")</f>
        <v>Long Movie</v>
      </c>
      <c r="I1735" t="s">
        <v>145</v>
      </c>
      <c r="J1735" t="s">
        <v>8166</v>
      </c>
      <c r="K1735" t="s">
        <v>8161</v>
      </c>
      <c r="L1735" s="5">
        <v>8.5</v>
      </c>
      <c r="M1735" t="str" cm="1">
        <f t="array" ref="M1735">_xlfn.IFS(L1735&lt;=2,"Flop",L1735&lt;=5,"Average",L1735&lt;=7,"Hit",L1735&lt;=9,"Superhit",L1735&gt;9,"BlockBuster")</f>
        <v>Superhit</v>
      </c>
      <c r="N1735" s="6">
        <v>1405638</v>
      </c>
      <c r="O1735" s="6" t="str" cm="1">
        <f t="array" ref="O1735">_xlfn.IFS(N1735&lt;=100000,"Low",N1735&lt;=500000,"Median",N1735&lt;=1500000,"High",N1735&gt;1500000,"Very High")</f>
        <v>High</v>
      </c>
      <c r="P1735">
        <v>40000000</v>
      </c>
      <c r="Q1735">
        <v>109676311</v>
      </c>
      <c r="R1735">
        <f t="shared" si="272"/>
        <v>69676311</v>
      </c>
      <c r="S1735" t="str">
        <f t="shared" si="273"/>
        <v>Profit</v>
      </c>
      <c r="T1735" s="1">
        <v>39007</v>
      </c>
      <c r="U1735" t="s">
        <v>2229</v>
      </c>
      <c r="V1735" s="14">
        <v>39007</v>
      </c>
      <c r="W1735" t="str">
        <f t="shared" si="274"/>
        <v>October</v>
      </c>
      <c r="X1735" s="4" t="str">
        <f t="shared" si="275"/>
        <v>2006</v>
      </c>
      <c r="Y1735" s="6">
        <f t="shared" si="276"/>
        <v>2006</v>
      </c>
      <c r="Z1735" s="4" t="str">
        <f t="shared" si="277"/>
        <v>17</v>
      </c>
      <c r="AA1735" s="6">
        <f t="shared" si="278"/>
        <v>17</v>
      </c>
      <c r="AB1735" t="str">
        <f t="shared" si="279"/>
        <v>Tuesday</v>
      </c>
    </row>
    <row r="1736" spans="1:28" x14ac:dyDescent="0.25">
      <c r="A1736" s="3" t="s">
        <v>4320</v>
      </c>
      <c r="B1736" t="s">
        <v>4321</v>
      </c>
      <c r="C1736" s="3" t="s">
        <v>4321</v>
      </c>
      <c r="D1736" s="6">
        <v>0</v>
      </c>
      <c r="E1736" s="6">
        <v>130</v>
      </c>
      <c r="F1736" s="6">
        <f t="shared" si="270"/>
        <v>2</v>
      </c>
      <c r="G1736" s="6">
        <f t="shared" si="271"/>
        <v>10</v>
      </c>
      <c r="H1736" s="6" t="str" cm="1">
        <f t="array" ref="H1736">_xlfn.IFS(E1736&lt;=80,"Series",E1736&lt;=120,"TV Movie",E1736&gt;120,"Long Movie")</f>
        <v>Long Movie</v>
      </c>
      <c r="I1736" t="s">
        <v>8162</v>
      </c>
      <c r="J1736" t="s">
        <v>145</v>
      </c>
      <c r="K1736" t="s">
        <v>3857</v>
      </c>
      <c r="L1736" s="5">
        <v>6.6</v>
      </c>
      <c r="M1736" t="str" cm="1">
        <f t="array" ref="M1736">_xlfn.IFS(L1736&lt;=2,"Flop",L1736&lt;=5,"Average",L1736&lt;=7,"Hit",L1736&lt;=9,"Superhit",L1736&gt;9,"BlockBuster")</f>
        <v>Hit</v>
      </c>
      <c r="N1736" s="6">
        <v>62581</v>
      </c>
      <c r="O1736" s="6" t="str" cm="1">
        <f t="array" ref="O1736">_xlfn.IFS(N1736&lt;=100000,"Low",N1736&lt;=500000,"Median",N1736&lt;=1500000,"High",N1736&gt;1500000,"Very High")</f>
        <v>Low</v>
      </c>
      <c r="P1736">
        <v>30000000</v>
      </c>
      <c r="Q1736">
        <v>31200557</v>
      </c>
      <c r="R1736">
        <f t="shared" si="272"/>
        <v>1200557</v>
      </c>
      <c r="S1736" t="str">
        <f t="shared" si="273"/>
        <v>Profit</v>
      </c>
      <c r="T1736" s="1">
        <v>39700</v>
      </c>
      <c r="U1736" t="s">
        <v>3268</v>
      </c>
      <c r="V1736" s="14">
        <v>39700</v>
      </c>
      <c r="W1736" t="str">
        <f t="shared" si="274"/>
        <v>September</v>
      </c>
      <c r="X1736" s="4" t="str">
        <f t="shared" si="275"/>
        <v>2008</v>
      </c>
      <c r="Y1736" s="6">
        <f t="shared" si="276"/>
        <v>2008</v>
      </c>
      <c r="Z1736" s="4" t="str">
        <f t="shared" si="277"/>
        <v>9</v>
      </c>
      <c r="AA1736" s="6">
        <f t="shared" si="278"/>
        <v>9</v>
      </c>
      <c r="AB1736" t="str">
        <f t="shared" si="279"/>
        <v>Tuesday</v>
      </c>
    </row>
    <row r="1737" spans="1:28" x14ac:dyDescent="0.25">
      <c r="A1737" s="3" t="s">
        <v>4322</v>
      </c>
      <c r="B1737" t="s">
        <v>4323</v>
      </c>
      <c r="C1737" s="3" t="s">
        <v>4323</v>
      </c>
      <c r="D1737" s="6">
        <v>0</v>
      </c>
      <c r="E1737" s="6">
        <v>86</v>
      </c>
      <c r="F1737" s="6">
        <f t="shared" si="270"/>
        <v>1</v>
      </c>
      <c r="G1737" s="6">
        <f t="shared" si="271"/>
        <v>26</v>
      </c>
      <c r="H1737" s="6" t="str" cm="1">
        <f t="array" ref="H1737">_xlfn.IFS(E1737&lt;=80,"Series",E1737&lt;=120,"TV Movie",E1737&gt;120,"Long Movie")</f>
        <v>TV Movie</v>
      </c>
      <c r="I1737" t="s">
        <v>83</v>
      </c>
      <c r="J1737" t="s">
        <v>8166</v>
      </c>
      <c r="K1737" t="s">
        <v>3857</v>
      </c>
      <c r="L1737" s="5">
        <v>6.1</v>
      </c>
      <c r="M1737" t="str" cm="1">
        <f t="array" ref="M1737">_xlfn.IFS(L1737&lt;=2,"Flop",L1737&lt;=5,"Average",L1737&lt;=7,"Hit",L1737&lt;=9,"Superhit",L1737&gt;9,"BlockBuster")</f>
        <v>Hit</v>
      </c>
      <c r="N1737" s="6">
        <v>140284</v>
      </c>
      <c r="O1737" s="6" t="str" cm="1">
        <f t="array" ref="O1737">_xlfn.IFS(N1737&lt;=100000,"Low",N1737&lt;=500000,"Median",N1737&lt;=1500000,"High",N1737&gt;1500000,"Very High")</f>
        <v>Median</v>
      </c>
      <c r="P1737">
        <v>9000000</v>
      </c>
      <c r="Q1737">
        <v>82410456</v>
      </c>
      <c r="R1737">
        <f t="shared" si="272"/>
        <v>73410456</v>
      </c>
      <c r="S1737" t="str">
        <f t="shared" si="273"/>
        <v>Profit</v>
      </c>
      <c r="T1737" s="1">
        <v>39597</v>
      </c>
      <c r="U1737" t="s">
        <v>4324</v>
      </c>
      <c r="V1737" s="14">
        <v>39597</v>
      </c>
      <c r="W1737" t="str">
        <f t="shared" si="274"/>
        <v>May</v>
      </c>
      <c r="X1737" s="4" t="str">
        <f t="shared" si="275"/>
        <v>2008</v>
      </c>
      <c r="Y1737" s="6">
        <f t="shared" si="276"/>
        <v>2008</v>
      </c>
      <c r="Z1737" s="4" t="str">
        <f t="shared" si="277"/>
        <v>29</v>
      </c>
      <c r="AA1737" s="6">
        <f t="shared" si="278"/>
        <v>29</v>
      </c>
      <c r="AB1737" t="str">
        <f t="shared" si="279"/>
        <v>Thursday</v>
      </c>
    </row>
    <row r="1738" spans="1:28" x14ac:dyDescent="0.25">
      <c r="A1738" s="3" t="s">
        <v>4325</v>
      </c>
      <c r="B1738" t="s">
        <v>4326</v>
      </c>
      <c r="C1738" s="3" t="s">
        <v>4326</v>
      </c>
      <c r="D1738" s="6">
        <v>0</v>
      </c>
      <c r="E1738" s="6">
        <v>113</v>
      </c>
      <c r="F1738" s="6">
        <f t="shared" si="270"/>
        <v>1</v>
      </c>
      <c r="G1738" s="6">
        <f t="shared" si="271"/>
        <v>53</v>
      </c>
      <c r="H1738" s="6" t="str" cm="1">
        <f t="array" ref="H1738">_xlfn.IFS(E1738&lt;=80,"Series",E1738&lt;=120,"TV Movie",E1738&gt;120,"Long Movie")</f>
        <v>TV Movie</v>
      </c>
      <c r="I1738" t="s">
        <v>5529</v>
      </c>
      <c r="J1738" t="s">
        <v>8161</v>
      </c>
      <c r="K1738" t="s">
        <v>3857</v>
      </c>
      <c r="L1738" s="5">
        <v>5.9</v>
      </c>
      <c r="M1738" t="str" cm="1">
        <f t="array" ref="M1738">_xlfn.IFS(L1738&lt;=2,"Flop",L1738&lt;=5,"Average",L1738&lt;=7,"Hit",L1738&lt;=9,"Superhit",L1738&gt;9,"BlockBuster")</f>
        <v>Hit</v>
      </c>
      <c r="N1738" s="6">
        <v>79087</v>
      </c>
      <c r="O1738" s="6" t="str" cm="1">
        <f t="array" ref="O1738">_xlfn.IFS(N1738&lt;=100000,"Low",N1738&lt;=500000,"Median",N1738&lt;=1500000,"High",N1738&gt;1500000,"Very High")</f>
        <v>Low</v>
      </c>
      <c r="P1738">
        <v>30000000</v>
      </c>
      <c r="Q1738">
        <v>22472631</v>
      </c>
      <c r="R1738">
        <f t="shared" si="272"/>
        <v>-7527369</v>
      </c>
      <c r="S1738" t="str">
        <f t="shared" si="273"/>
        <v>Loss</v>
      </c>
      <c r="T1738" s="1">
        <v>39521</v>
      </c>
      <c r="U1738" t="s">
        <v>2845</v>
      </c>
      <c r="V1738" s="14">
        <v>39521</v>
      </c>
      <c r="W1738" t="str">
        <f t="shared" si="274"/>
        <v>March</v>
      </c>
      <c r="X1738" s="4" t="str">
        <f t="shared" si="275"/>
        <v>2008</v>
      </c>
      <c r="Y1738" s="6">
        <f t="shared" si="276"/>
        <v>2008</v>
      </c>
      <c r="Z1738" s="4" t="str">
        <f t="shared" si="277"/>
        <v>14</v>
      </c>
      <c r="AA1738" s="6">
        <f t="shared" si="278"/>
        <v>14</v>
      </c>
      <c r="AB1738" t="str">
        <f t="shared" si="279"/>
        <v>Friday</v>
      </c>
    </row>
    <row r="1739" spans="1:28" x14ac:dyDescent="0.25">
      <c r="A1739" s="3" t="s">
        <v>4327</v>
      </c>
      <c r="B1739" t="s">
        <v>4328</v>
      </c>
      <c r="C1739" s="3" t="s">
        <v>4328</v>
      </c>
      <c r="D1739" s="6">
        <v>0</v>
      </c>
      <c r="E1739" s="6">
        <v>141</v>
      </c>
      <c r="F1739" s="6">
        <f t="shared" si="270"/>
        <v>2</v>
      </c>
      <c r="G1739" s="6">
        <f t="shared" si="271"/>
        <v>21</v>
      </c>
      <c r="H1739" s="6" t="str" cm="1">
        <f t="array" ref="H1739">_xlfn.IFS(E1739&lt;=80,"Series",E1739&lt;=120,"TV Movie",E1739&gt;120,"Long Movie")</f>
        <v>Long Movie</v>
      </c>
      <c r="I1739" t="s">
        <v>145</v>
      </c>
      <c r="J1739" t="s">
        <v>8156</v>
      </c>
      <c r="K1739" t="s">
        <v>8157</v>
      </c>
      <c r="L1739" s="5">
        <v>7.7</v>
      </c>
      <c r="M1739" t="str" cm="1">
        <f t="array" ref="M1739">_xlfn.IFS(L1739&lt;=2,"Flop",L1739&lt;=5,"Average",L1739&lt;=7,"Hit",L1739&lt;=9,"Superhit",L1739&gt;9,"BlockBuster")</f>
        <v>Superhit</v>
      </c>
      <c r="N1739" s="6">
        <v>242538</v>
      </c>
      <c r="O1739" s="6" t="str" cm="1">
        <f t="array" ref="O1739">_xlfn.IFS(N1739&lt;=100000,"Low",N1739&lt;=500000,"Median",N1739&lt;=1500000,"High",N1739&gt;1500000,"Very High")</f>
        <v>Median</v>
      </c>
      <c r="P1739">
        <v>47000000</v>
      </c>
      <c r="Q1739">
        <v>3559160</v>
      </c>
      <c r="R1739">
        <f t="shared" si="272"/>
        <v>-43440840</v>
      </c>
      <c r="S1739" t="str">
        <f t="shared" si="273"/>
        <v>Loss</v>
      </c>
      <c r="T1739" s="1">
        <v>40067</v>
      </c>
      <c r="U1739" t="s">
        <v>4329</v>
      </c>
      <c r="V1739" s="14">
        <v>40067</v>
      </c>
      <c r="W1739" t="str">
        <f t="shared" si="274"/>
        <v>September</v>
      </c>
      <c r="X1739" s="4" t="str">
        <f t="shared" si="275"/>
        <v>2009</v>
      </c>
      <c r="Y1739" s="6">
        <f t="shared" si="276"/>
        <v>2009</v>
      </c>
      <c r="Z1739" s="4" t="str">
        <f t="shared" si="277"/>
        <v>11</v>
      </c>
      <c r="AA1739" s="6">
        <f t="shared" si="278"/>
        <v>11</v>
      </c>
      <c r="AB1739" t="str">
        <f t="shared" si="279"/>
        <v>Friday</v>
      </c>
    </row>
    <row r="1740" spans="1:28" x14ac:dyDescent="0.25">
      <c r="A1740" s="3" t="s">
        <v>4330</v>
      </c>
      <c r="B1740" t="s">
        <v>4331</v>
      </c>
      <c r="C1740" s="3" t="s">
        <v>4331</v>
      </c>
      <c r="D1740" s="6">
        <v>0</v>
      </c>
      <c r="E1740" s="6">
        <v>110</v>
      </c>
      <c r="F1740" s="6">
        <f t="shared" si="270"/>
        <v>1</v>
      </c>
      <c r="G1740" s="6">
        <f t="shared" si="271"/>
        <v>50</v>
      </c>
      <c r="H1740" s="6" t="str" cm="1">
        <f t="array" ref="H1740">_xlfn.IFS(E1740&lt;=80,"Series",E1740&lt;=120,"TV Movie",E1740&gt;120,"Long Movie")</f>
        <v>TV Movie</v>
      </c>
      <c r="I1740" t="s">
        <v>132</v>
      </c>
      <c r="J1740" t="s">
        <v>5802</v>
      </c>
      <c r="K1740" t="s">
        <v>5802</v>
      </c>
      <c r="L1740" s="5">
        <v>6.2</v>
      </c>
      <c r="M1740" t="str" cm="1">
        <f t="array" ref="M1740">_xlfn.IFS(L1740&lt;=2,"Flop",L1740&lt;=5,"Average",L1740&lt;=7,"Hit",L1740&lt;=9,"Superhit",L1740&gt;9,"BlockBuster")</f>
        <v>Hit</v>
      </c>
      <c r="N1740" s="6">
        <v>70696</v>
      </c>
      <c r="O1740" s="6" t="str" cm="1">
        <f t="array" ref="O1740">_xlfn.IFS(N1740&lt;=100000,"Low",N1740&lt;=500000,"Median",N1740&lt;=1500000,"High",N1740&gt;1500000,"Very High")</f>
        <v>Low</v>
      </c>
      <c r="P1740">
        <v>17500000</v>
      </c>
      <c r="Q1740">
        <v>20387597</v>
      </c>
      <c r="R1740">
        <f t="shared" si="272"/>
        <v>2887597</v>
      </c>
      <c r="S1740" t="str">
        <f t="shared" si="273"/>
        <v>Profit</v>
      </c>
      <c r="T1740" s="1">
        <v>38954</v>
      </c>
      <c r="U1740" t="s">
        <v>2642</v>
      </c>
      <c r="V1740" s="14">
        <v>38954</v>
      </c>
      <c r="W1740" t="str">
        <f t="shared" si="274"/>
        <v>August</v>
      </c>
      <c r="X1740" s="4" t="str">
        <f t="shared" si="275"/>
        <v>2006</v>
      </c>
      <c r="Y1740" s="6">
        <f t="shared" si="276"/>
        <v>2006</v>
      </c>
      <c r="Z1740" s="4" t="str">
        <f t="shared" si="277"/>
        <v>25</v>
      </c>
      <c r="AA1740" s="6">
        <f t="shared" si="278"/>
        <v>25</v>
      </c>
      <c r="AB1740" t="str">
        <f t="shared" si="279"/>
        <v>Friday</v>
      </c>
    </row>
    <row r="1741" spans="1:28" x14ac:dyDescent="0.25">
      <c r="A1741" s="3" t="s">
        <v>4332</v>
      </c>
      <c r="B1741" t="s">
        <v>4333</v>
      </c>
      <c r="C1741" s="3" t="s">
        <v>4334</v>
      </c>
      <c r="D1741" s="6">
        <v>0</v>
      </c>
      <c r="E1741" s="6">
        <v>92</v>
      </c>
      <c r="F1741" s="6">
        <f t="shared" si="270"/>
        <v>1</v>
      </c>
      <c r="G1741" s="6">
        <f t="shared" si="271"/>
        <v>32</v>
      </c>
      <c r="H1741" s="6" t="str" cm="1">
        <f t="array" ref="H1741">_xlfn.IFS(E1741&lt;=80,"Series",E1741&lt;=120,"TV Movie",E1741&gt;120,"Long Movie")</f>
        <v>TV Movie</v>
      </c>
      <c r="I1741" t="s">
        <v>5529</v>
      </c>
      <c r="J1741" t="s">
        <v>8158</v>
      </c>
      <c r="K1741" t="s">
        <v>8156</v>
      </c>
      <c r="L1741" s="5">
        <v>5.6</v>
      </c>
      <c r="M1741" t="str" cm="1">
        <f t="array" ref="M1741">_xlfn.IFS(L1741&lt;=2,"Flop",L1741&lt;=5,"Average",L1741&lt;=7,"Hit",L1741&lt;=9,"Superhit",L1741&gt;9,"BlockBuster")</f>
        <v>Hit</v>
      </c>
      <c r="N1741" s="6">
        <v>274205</v>
      </c>
      <c r="O1741" s="6" t="str" cm="1">
        <f t="array" ref="O1741">_xlfn.IFS(N1741&lt;=100000,"Low",N1741&lt;=500000,"Median",N1741&lt;=1500000,"High",N1741&gt;1500000,"Very High")</f>
        <v>Median</v>
      </c>
      <c r="P1741">
        <v>130000000</v>
      </c>
      <c r="Q1741">
        <v>301913131</v>
      </c>
      <c r="R1741">
        <f t="shared" si="272"/>
        <v>171913131</v>
      </c>
      <c r="S1741" t="str">
        <f t="shared" si="273"/>
        <v>Profit</v>
      </c>
      <c r="T1741" s="1">
        <v>39245</v>
      </c>
      <c r="U1741" t="s">
        <v>1918</v>
      </c>
      <c r="V1741" s="14">
        <v>39245</v>
      </c>
      <c r="W1741" t="str">
        <f t="shared" si="274"/>
        <v>June</v>
      </c>
      <c r="X1741" s="4" t="str">
        <f t="shared" si="275"/>
        <v>2007</v>
      </c>
      <c r="Y1741" s="6">
        <f t="shared" si="276"/>
        <v>2007</v>
      </c>
      <c r="Z1741" s="4" t="str">
        <f t="shared" si="277"/>
        <v>12</v>
      </c>
      <c r="AA1741" s="6">
        <f t="shared" si="278"/>
        <v>12</v>
      </c>
      <c r="AB1741" t="str">
        <f t="shared" si="279"/>
        <v>Tuesday</v>
      </c>
    </row>
    <row r="1742" spans="1:28" x14ac:dyDescent="0.25">
      <c r="A1742" s="3" t="s">
        <v>4335</v>
      </c>
      <c r="B1742" t="s">
        <v>4336</v>
      </c>
      <c r="C1742" s="3" t="s">
        <v>4336</v>
      </c>
      <c r="D1742" s="6">
        <v>0</v>
      </c>
      <c r="E1742" s="6">
        <v>127</v>
      </c>
      <c r="F1742" s="6">
        <f t="shared" si="270"/>
        <v>2</v>
      </c>
      <c r="G1742" s="6">
        <f t="shared" si="271"/>
        <v>7</v>
      </c>
      <c r="H1742" s="6" t="str" cm="1">
        <f t="array" ref="H1742">_xlfn.IFS(E1742&lt;=80,"Series",E1742&lt;=120,"TV Movie",E1742&gt;120,"Long Movie")</f>
        <v>Long Movie</v>
      </c>
      <c r="I1742" t="s">
        <v>8158</v>
      </c>
      <c r="J1742" t="s">
        <v>8163</v>
      </c>
      <c r="K1742" t="s">
        <v>8156</v>
      </c>
      <c r="L1742" s="5">
        <v>7.6</v>
      </c>
      <c r="M1742" t="str" cm="1">
        <f t="array" ref="M1742">_xlfn.IFS(L1742&lt;=2,"Flop",L1742&lt;=5,"Average",L1742&lt;=7,"Hit",L1742&lt;=9,"Superhit",L1742&gt;9,"BlockBuster")</f>
        <v>Superhit</v>
      </c>
      <c r="N1742" s="6">
        <v>280830</v>
      </c>
      <c r="O1742" s="6" t="str" cm="1">
        <f t="array" ref="O1742">_xlfn.IFS(N1742&lt;=100000,"Low",N1742&lt;=500000,"Median",N1742&lt;=1500000,"High",N1742&gt;1500000,"Very High")</f>
        <v>Median</v>
      </c>
      <c r="P1742">
        <v>70000000</v>
      </c>
      <c r="Q1742">
        <v>137515140</v>
      </c>
      <c r="R1742">
        <f t="shared" si="272"/>
        <v>67515140</v>
      </c>
      <c r="S1742" t="str">
        <f t="shared" si="273"/>
        <v>Profit</v>
      </c>
      <c r="T1742" s="1">
        <v>39292</v>
      </c>
      <c r="U1742" t="s">
        <v>4337</v>
      </c>
      <c r="V1742" s="14">
        <v>39292</v>
      </c>
      <c r="W1742" t="str">
        <f t="shared" si="274"/>
        <v>July</v>
      </c>
      <c r="X1742" s="4" t="str">
        <f t="shared" si="275"/>
        <v>2007</v>
      </c>
      <c r="Y1742" s="6">
        <f t="shared" si="276"/>
        <v>2007</v>
      </c>
      <c r="Z1742" s="4" t="str">
        <f t="shared" si="277"/>
        <v>29</v>
      </c>
      <c r="AA1742" s="6">
        <f t="shared" si="278"/>
        <v>29</v>
      </c>
      <c r="AB1742" t="str">
        <f t="shared" si="279"/>
        <v>Sunday</v>
      </c>
    </row>
    <row r="1743" spans="1:28" x14ac:dyDescent="0.25">
      <c r="A1743" s="3" t="s">
        <v>4338</v>
      </c>
      <c r="B1743" t="s">
        <v>4339</v>
      </c>
      <c r="C1743" s="3" t="s">
        <v>4339</v>
      </c>
      <c r="D1743" s="6">
        <v>0</v>
      </c>
      <c r="E1743" s="6">
        <v>105</v>
      </c>
      <c r="F1743" s="6">
        <f t="shared" si="270"/>
        <v>1</v>
      </c>
      <c r="G1743" s="6">
        <f t="shared" si="271"/>
        <v>45</v>
      </c>
      <c r="H1743" s="6" t="str" cm="1">
        <f t="array" ref="H1743">_xlfn.IFS(E1743&lt;=80,"Series",E1743&lt;=120,"TV Movie",E1743&gt;120,"Long Movie")</f>
        <v>TV Movie</v>
      </c>
      <c r="I1743" t="s">
        <v>8162</v>
      </c>
      <c r="J1743" t="s">
        <v>145</v>
      </c>
      <c r="K1743" t="s">
        <v>8166</v>
      </c>
      <c r="L1743" s="5">
        <v>6.8</v>
      </c>
      <c r="M1743" t="str" cm="1">
        <f t="array" ref="M1743">_xlfn.IFS(L1743&lt;=2,"Flop",L1743&lt;=5,"Average",L1743&lt;=7,"Hit",L1743&lt;=9,"Superhit",L1743&gt;9,"BlockBuster")</f>
        <v>Hit</v>
      </c>
      <c r="N1743" s="6">
        <v>244676</v>
      </c>
      <c r="O1743" s="6" t="str" cm="1">
        <f t="array" ref="O1743">_xlfn.IFS(N1743&lt;=100000,"Low",N1743&lt;=500000,"Median",N1743&lt;=1500000,"High",N1743&gt;1500000,"Very High")</f>
        <v>Median</v>
      </c>
      <c r="P1743">
        <v>20000000</v>
      </c>
      <c r="Q1743">
        <v>118114220</v>
      </c>
      <c r="R1743">
        <f t="shared" si="272"/>
        <v>98114220</v>
      </c>
      <c r="S1743" t="str">
        <f t="shared" si="273"/>
        <v>Profit</v>
      </c>
      <c r="T1743" s="1">
        <v>39176</v>
      </c>
      <c r="U1743" t="s">
        <v>3363</v>
      </c>
      <c r="V1743" s="14">
        <v>39176</v>
      </c>
      <c r="W1743" t="str">
        <f t="shared" si="274"/>
        <v>April</v>
      </c>
      <c r="X1743" s="4" t="str">
        <f t="shared" si="275"/>
        <v>2007</v>
      </c>
      <c r="Y1743" s="6">
        <f t="shared" si="276"/>
        <v>2007</v>
      </c>
      <c r="Z1743" s="4" t="str">
        <f t="shared" si="277"/>
        <v>4</v>
      </c>
      <c r="AA1743" s="6">
        <f t="shared" si="278"/>
        <v>4</v>
      </c>
      <c r="AB1743" t="str">
        <f t="shared" si="279"/>
        <v>Wednesday</v>
      </c>
    </row>
    <row r="1744" spans="1:28" x14ac:dyDescent="0.25">
      <c r="A1744" s="3" t="s">
        <v>4340</v>
      </c>
      <c r="B1744" t="s">
        <v>4341</v>
      </c>
      <c r="C1744" s="3" t="s">
        <v>4341</v>
      </c>
      <c r="D1744" s="6">
        <v>0</v>
      </c>
      <c r="E1744" s="6">
        <v>120</v>
      </c>
      <c r="F1744" s="6">
        <f t="shared" si="270"/>
        <v>2</v>
      </c>
      <c r="G1744" s="6">
        <f t="shared" si="271"/>
        <v>0</v>
      </c>
      <c r="H1744" s="6" t="str" cm="1">
        <f t="array" ref="H1744">_xlfn.IFS(E1744&lt;=80,"Series",E1744&lt;=120,"TV Movie",E1744&gt;120,"Long Movie")</f>
        <v>TV Movie</v>
      </c>
      <c r="I1744" t="s">
        <v>8158</v>
      </c>
      <c r="J1744" t="s">
        <v>132</v>
      </c>
      <c r="K1744" t="s">
        <v>8162</v>
      </c>
      <c r="L1744" s="5">
        <v>6.5</v>
      </c>
      <c r="M1744" t="str" cm="1">
        <f t="array" ref="M1744">_xlfn.IFS(L1744&lt;=2,"Flop",L1744&lt;=5,"Average",L1744&lt;=7,"Hit",L1744&lt;=9,"Superhit",L1744&gt;9,"BlockBuster")</f>
        <v>Hit</v>
      </c>
      <c r="N1744" s="6">
        <v>60588</v>
      </c>
      <c r="O1744" s="6" t="str" cm="1">
        <f t="array" ref="O1744">_xlfn.IFS(N1744&lt;=100000,"Low",N1744&lt;=500000,"Median",N1744&lt;=1500000,"High",N1744&gt;1500000,"Very High")</f>
        <v>Low</v>
      </c>
      <c r="P1744">
        <v>3900000</v>
      </c>
      <c r="Q1744">
        <v>961203</v>
      </c>
      <c r="R1744">
        <f t="shared" si="272"/>
        <v>-2938797</v>
      </c>
      <c r="S1744" t="str">
        <f t="shared" si="273"/>
        <v>Loss</v>
      </c>
      <c r="T1744" s="1">
        <v>39850</v>
      </c>
      <c r="U1744" t="s">
        <v>4342</v>
      </c>
      <c r="V1744" s="14">
        <v>39850</v>
      </c>
      <c r="W1744" t="str">
        <f t="shared" si="274"/>
        <v>February</v>
      </c>
      <c r="X1744" s="4" t="str">
        <f t="shared" si="275"/>
        <v>2009</v>
      </c>
      <c r="Y1744" s="6">
        <f t="shared" si="276"/>
        <v>2009</v>
      </c>
      <c r="Z1744" s="4" t="str">
        <f t="shared" si="277"/>
        <v>6</v>
      </c>
      <c r="AA1744" s="6">
        <f t="shared" si="278"/>
        <v>6</v>
      </c>
      <c r="AB1744" t="str">
        <f t="shared" si="279"/>
        <v>Friday</v>
      </c>
    </row>
    <row r="1745" spans="1:28" x14ac:dyDescent="0.25">
      <c r="A1745" s="3" t="s">
        <v>4343</v>
      </c>
      <c r="B1745" t="s">
        <v>4344</v>
      </c>
      <c r="C1745" s="3" t="s">
        <v>4344</v>
      </c>
      <c r="D1745" s="6">
        <v>0</v>
      </c>
      <c r="E1745" s="6">
        <v>88</v>
      </c>
      <c r="F1745" s="6">
        <f t="shared" si="270"/>
        <v>1</v>
      </c>
      <c r="G1745" s="6">
        <f t="shared" si="271"/>
        <v>28</v>
      </c>
      <c r="H1745" s="6" t="str" cm="1">
        <f t="array" ref="H1745">_xlfn.IFS(E1745&lt;=80,"Series",E1745&lt;=120,"TV Movie",E1745&gt;120,"Long Movie")</f>
        <v>TV Movie</v>
      </c>
      <c r="I1745" t="s">
        <v>5529</v>
      </c>
      <c r="J1745" t="s">
        <v>8158</v>
      </c>
      <c r="K1745" t="s">
        <v>8161</v>
      </c>
      <c r="L1745" s="5">
        <v>6.1</v>
      </c>
      <c r="M1745" t="str" cm="1">
        <f t="array" ref="M1745">_xlfn.IFS(L1745&lt;=2,"Flop",L1745&lt;=5,"Average",L1745&lt;=7,"Hit",L1745&lt;=9,"Superhit",L1745&gt;9,"BlockBuster")</f>
        <v>Hit</v>
      </c>
      <c r="N1745" s="6">
        <v>318763</v>
      </c>
      <c r="O1745" s="6" t="str" cm="1">
        <f t="array" ref="O1745">_xlfn.IFS(N1745&lt;=100000,"Low",N1745&lt;=500000,"Median",N1745&lt;=1500000,"High",N1745&gt;1500000,"Very High")</f>
        <v>Median</v>
      </c>
      <c r="P1745">
        <v>85000000</v>
      </c>
      <c r="Q1745">
        <v>225132113</v>
      </c>
      <c r="R1745">
        <f t="shared" si="272"/>
        <v>140132113</v>
      </c>
      <c r="S1745" t="str">
        <f t="shared" si="273"/>
        <v>Profit</v>
      </c>
      <c r="T1745" s="1">
        <v>39484</v>
      </c>
      <c r="U1745" t="s">
        <v>1664</v>
      </c>
      <c r="V1745" s="14">
        <v>39484</v>
      </c>
      <c r="W1745" t="str">
        <f t="shared" si="274"/>
        <v>February</v>
      </c>
      <c r="X1745" s="4" t="str">
        <f t="shared" si="275"/>
        <v>2008</v>
      </c>
      <c r="Y1745" s="6">
        <f t="shared" si="276"/>
        <v>2008</v>
      </c>
      <c r="Z1745" s="4" t="str">
        <f t="shared" si="277"/>
        <v>6</v>
      </c>
      <c r="AA1745" s="6">
        <f t="shared" si="278"/>
        <v>6</v>
      </c>
      <c r="AB1745" t="str">
        <f t="shared" si="279"/>
        <v>Wednesday</v>
      </c>
    </row>
    <row r="1746" spans="1:28" x14ac:dyDescent="0.25">
      <c r="A1746" s="3" t="s">
        <v>4345</v>
      </c>
      <c r="B1746" t="s">
        <v>4346</v>
      </c>
      <c r="C1746" s="3" t="s">
        <v>4346</v>
      </c>
      <c r="D1746" s="6">
        <v>0</v>
      </c>
      <c r="E1746" s="6">
        <v>106</v>
      </c>
      <c r="F1746" s="6">
        <f t="shared" si="270"/>
        <v>1</v>
      </c>
      <c r="G1746" s="6">
        <f t="shared" si="271"/>
        <v>46</v>
      </c>
      <c r="H1746" s="6" t="str" cm="1">
        <f t="array" ref="H1746">_xlfn.IFS(E1746&lt;=80,"Series",E1746&lt;=120,"TV Movie",E1746&gt;120,"Long Movie")</f>
        <v>TV Movie</v>
      </c>
      <c r="I1746" t="s">
        <v>132</v>
      </c>
      <c r="J1746" t="s">
        <v>145</v>
      </c>
      <c r="K1746" t="s">
        <v>8157</v>
      </c>
      <c r="L1746" s="5">
        <v>6.2</v>
      </c>
      <c r="M1746" t="str" cm="1">
        <f t="array" ref="M1746">_xlfn.IFS(L1746&lt;=2,"Flop",L1746&lt;=5,"Average",L1746&lt;=7,"Hit",L1746&lt;=9,"Superhit",L1746&gt;9,"BlockBuster")</f>
        <v>Hit</v>
      </c>
      <c r="N1746" s="6">
        <v>63050</v>
      </c>
      <c r="O1746" s="6" t="str" cm="1">
        <f t="array" ref="O1746">_xlfn.IFS(N1746&lt;=100000,"Low",N1746&lt;=500000,"Median",N1746&lt;=1500000,"High",N1746&gt;1500000,"Very High")</f>
        <v>Low</v>
      </c>
      <c r="P1746">
        <v>20000000</v>
      </c>
      <c r="Q1746">
        <v>47817020</v>
      </c>
      <c r="R1746">
        <f t="shared" si="272"/>
        <v>27817020</v>
      </c>
      <c r="S1746" t="str">
        <f t="shared" si="273"/>
        <v>Profit</v>
      </c>
      <c r="T1746" s="1">
        <v>39318</v>
      </c>
      <c r="U1746" t="s">
        <v>4347</v>
      </c>
      <c r="V1746" s="14">
        <v>39318</v>
      </c>
      <c r="W1746" t="str">
        <f t="shared" si="274"/>
        <v>August</v>
      </c>
      <c r="X1746" s="4" t="str">
        <f t="shared" si="275"/>
        <v>2007</v>
      </c>
      <c r="Y1746" s="6">
        <f t="shared" si="276"/>
        <v>2007</v>
      </c>
      <c r="Z1746" s="4" t="str">
        <f t="shared" si="277"/>
        <v>24</v>
      </c>
      <c r="AA1746" s="6">
        <f t="shared" si="278"/>
        <v>24</v>
      </c>
      <c r="AB1746" t="str">
        <f t="shared" si="279"/>
        <v>Friday</v>
      </c>
    </row>
    <row r="1747" spans="1:28" x14ac:dyDescent="0.25">
      <c r="A1747" s="3" t="s">
        <v>4348</v>
      </c>
      <c r="B1747" t="s">
        <v>4349</v>
      </c>
      <c r="C1747" s="3" t="s">
        <v>4349</v>
      </c>
      <c r="D1747" s="6">
        <v>0</v>
      </c>
      <c r="E1747" s="6">
        <v>108</v>
      </c>
      <c r="F1747" s="6">
        <f t="shared" si="270"/>
        <v>1</v>
      </c>
      <c r="G1747" s="6">
        <f t="shared" si="271"/>
        <v>48</v>
      </c>
      <c r="H1747" s="6" t="str" cm="1">
        <f t="array" ref="H1747">_xlfn.IFS(E1747&lt;=80,"Series",E1747&lt;=120,"TV Movie",E1747&gt;120,"Long Movie")</f>
        <v>TV Movie</v>
      </c>
      <c r="I1747" t="s">
        <v>83</v>
      </c>
      <c r="J1747" t="s">
        <v>8166</v>
      </c>
      <c r="K1747" t="s">
        <v>3857</v>
      </c>
      <c r="L1747" s="5">
        <v>6.2</v>
      </c>
      <c r="M1747" t="str" cm="1">
        <f t="array" ref="M1747">_xlfn.IFS(L1747&lt;=2,"Flop",L1747&lt;=5,"Average",L1747&lt;=7,"Hit",L1747&lt;=9,"Superhit",L1747&gt;9,"BlockBuster")</f>
        <v>Hit</v>
      </c>
      <c r="N1747" s="6">
        <v>208021</v>
      </c>
      <c r="O1747" s="6" t="str" cm="1">
        <f t="array" ref="O1747">_xlfn.IFS(N1747&lt;=100000,"Low",N1747&lt;=500000,"Median",N1747&lt;=1500000,"High",N1747&gt;1500000,"Very High")</f>
        <v>Median</v>
      </c>
      <c r="P1747">
        <v>10000000</v>
      </c>
      <c r="Q1747">
        <v>164874275</v>
      </c>
      <c r="R1747">
        <f t="shared" si="272"/>
        <v>154874275</v>
      </c>
      <c r="S1747" t="str">
        <f t="shared" si="273"/>
        <v>Profit</v>
      </c>
      <c r="T1747" s="1">
        <v>39016</v>
      </c>
      <c r="U1747" t="s">
        <v>3940</v>
      </c>
      <c r="V1747" s="14">
        <v>39016</v>
      </c>
      <c r="W1747" t="str">
        <f t="shared" si="274"/>
        <v>October</v>
      </c>
      <c r="X1747" s="4" t="str">
        <f t="shared" si="275"/>
        <v>2006</v>
      </c>
      <c r="Y1747" s="6">
        <f t="shared" si="276"/>
        <v>2006</v>
      </c>
      <c r="Z1747" s="4" t="str">
        <f t="shared" si="277"/>
        <v>26</v>
      </c>
      <c r="AA1747" s="6">
        <f t="shared" si="278"/>
        <v>26</v>
      </c>
      <c r="AB1747" t="str">
        <f t="shared" si="279"/>
        <v>Thursday</v>
      </c>
    </row>
    <row r="1748" spans="1:28" x14ac:dyDescent="0.25">
      <c r="A1748" s="3" t="s">
        <v>4350</v>
      </c>
      <c r="B1748" t="s">
        <v>4351</v>
      </c>
      <c r="C1748" s="3" t="s">
        <v>4351</v>
      </c>
      <c r="D1748" s="6">
        <v>0</v>
      </c>
      <c r="E1748" s="6">
        <v>124</v>
      </c>
      <c r="F1748" s="6">
        <f t="shared" si="270"/>
        <v>2</v>
      </c>
      <c r="G1748" s="6">
        <f t="shared" si="271"/>
        <v>4</v>
      </c>
      <c r="H1748" s="6" t="str" cm="1">
        <f t="array" ref="H1748">_xlfn.IFS(E1748&lt;=80,"Series",E1748&lt;=120,"TV Movie",E1748&gt;120,"Long Movie")</f>
        <v>Long Movie</v>
      </c>
      <c r="I1748" t="s">
        <v>145</v>
      </c>
      <c r="J1748" t="s">
        <v>5802</v>
      </c>
      <c r="K1748" t="s">
        <v>5802</v>
      </c>
      <c r="L1748" s="5">
        <v>7.4</v>
      </c>
      <c r="M1748" t="str" cm="1">
        <f t="array" ref="M1748">_xlfn.IFS(L1748&lt;=2,"Flop",L1748&lt;=5,"Average",L1748&lt;=7,"Hit",L1748&lt;=9,"Superhit",L1748&gt;9,"BlockBuster")</f>
        <v>Superhit</v>
      </c>
      <c r="N1748" s="6">
        <v>98862</v>
      </c>
      <c r="O1748" s="6" t="str" cm="1">
        <f t="array" ref="O1748">_xlfn.IFS(N1748&lt;=100000,"Low",N1748&lt;=500000,"Median",N1748&lt;=1500000,"High",N1748&gt;1500000,"Very High")</f>
        <v>Low</v>
      </c>
      <c r="P1748">
        <v>20000000</v>
      </c>
      <c r="Q1748">
        <v>22242388</v>
      </c>
      <c r="R1748">
        <f t="shared" si="272"/>
        <v>2242388</v>
      </c>
      <c r="S1748" t="str">
        <f t="shared" si="273"/>
        <v>Profit</v>
      </c>
      <c r="T1748" s="1">
        <v>39161</v>
      </c>
      <c r="U1748" t="s">
        <v>4352</v>
      </c>
      <c r="V1748" s="14">
        <v>39161</v>
      </c>
      <c r="W1748" t="str">
        <f t="shared" si="274"/>
        <v>March</v>
      </c>
      <c r="X1748" s="4" t="str">
        <f t="shared" si="275"/>
        <v>2007</v>
      </c>
      <c r="Y1748" s="6">
        <f t="shared" si="276"/>
        <v>2007</v>
      </c>
      <c r="Z1748" s="4" t="str">
        <f t="shared" si="277"/>
        <v>20</v>
      </c>
      <c r="AA1748" s="6">
        <f t="shared" si="278"/>
        <v>20</v>
      </c>
      <c r="AB1748" t="str">
        <f t="shared" si="279"/>
        <v>Tuesday</v>
      </c>
    </row>
    <row r="1749" spans="1:28" x14ac:dyDescent="0.25">
      <c r="A1749" s="3" t="s">
        <v>4353</v>
      </c>
      <c r="B1749" t="s">
        <v>4354</v>
      </c>
      <c r="C1749" s="3" t="s">
        <v>4354</v>
      </c>
      <c r="D1749" s="6">
        <v>0</v>
      </c>
      <c r="E1749" s="6">
        <v>161</v>
      </c>
      <c r="F1749" s="6">
        <f t="shared" si="270"/>
        <v>2</v>
      </c>
      <c r="G1749" s="6">
        <f t="shared" si="271"/>
        <v>41</v>
      </c>
      <c r="H1749" s="6" t="str" cm="1">
        <f t="array" ref="H1749">_xlfn.IFS(E1749&lt;=80,"Series",E1749&lt;=120,"TV Movie",E1749&gt;120,"Long Movie")</f>
        <v>Long Movie</v>
      </c>
      <c r="I1749" t="s">
        <v>145</v>
      </c>
      <c r="J1749" t="s">
        <v>8167</v>
      </c>
      <c r="K1749" t="s">
        <v>5802</v>
      </c>
      <c r="L1749" s="5">
        <v>7.2</v>
      </c>
      <c r="M1749" t="str" cm="1">
        <f t="array" ref="M1749">_xlfn.IFS(L1749&lt;=2,"Flop",L1749&lt;=5,"Average",L1749&lt;=7,"Hit",L1749&lt;=9,"Superhit",L1749&gt;9,"BlockBuster")</f>
        <v>Superhit</v>
      </c>
      <c r="N1749" s="6">
        <v>119767</v>
      </c>
      <c r="O1749" s="6" t="str" cm="1">
        <f t="array" ref="O1749">_xlfn.IFS(N1749&lt;=100000,"Low",N1749&lt;=500000,"Median",N1749&lt;=1500000,"High",N1749&gt;1500000,"Very High")</f>
        <v>Median</v>
      </c>
      <c r="P1749">
        <v>46000000</v>
      </c>
      <c r="Q1749">
        <v>23834809</v>
      </c>
      <c r="R1749">
        <f t="shared" si="272"/>
        <v>-22165191</v>
      </c>
      <c r="S1749" t="str">
        <f t="shared" si="273"/>
        <v>Loss</v>
      </c>
      <c r="T1749" s="1">
        <v>42703</v>
      </c>
      <c r="U1749" t="s">
        <v>88</v>
      </c>
      <c r="V1749" s="14">
        <v>42703</v>
      </c>
      <c r="W1749" t="str">
        <f t="shared" si="274"/>
        <v>November</v>
      </c>
      <c r="X1749" s="4" t="str">
        <f t="shared" si="275"/>
        <v>2016</v>
      </c>
      <c r="Y1749" s="6">
        <f t="shared" si="276"/>
        <v>2016</v>
      </c>
      <c r="Z1749" s="4" t="str">
        <f t="shared" si="277"/>
        <v>29</v>
      </c>
      <c r="AA1749" s="6">
        <f t="shared" si="278"/>
        <v>29</v>
      </c>
      <c r="AB1749" t="str">
        <f t="shared" si="279"/>
        <v>Tuesday</v>
      </c>
    </row>
    <row r="1750" spans="1:28" x14ac:dyDescent="0.25">
      <c r="A1750" s="3" t="s">
        <v>4355</v>
      </c>
      <c r="B1750" t="s">
        <v>4356</v>
      </c>
      <c r="C1750" s="3" t="s">
        <v>4356</v>
      </c>
      <c r="D1750" s="6">
        <v>0</v>
      </c>
      <c r="E1750" s="6">
        <v>112</v>
      </c>
      <c r="F1750" s="6">
        <f t="shared" si="270"/>
        <v>1</v>
      </c>
      <c r="G1750" s="6">
        <f t="shared" si="271"/>
        <v>52</v>
      </c>
      <c r="H1750" s="6" t="str" cm="1">
        <f t="array" ref="H1750">_xlfn.IFS(E1750&lt;=80,"Series",E1750&lt;=120,"TV Movie",E1750&gt;120,"Long Movie")</f>
        <v>TV Movie</v>
      </c>
      <c r="I1750" t="s">
        <v>132</v>
      </c>
      <c r="J1750" t="s">
        <v>145</v>
      </c>
      <c r="K1750" t="s">
        <v>8157</v>
      </c>
      <c r="L1750" s="5">
        <v>5.8</v>
      </c>
      <c r="M1750" t="str" cm="1">
        <f t="array" ref="M1750">_xlfn.IFS(L1750&lt;=2,"Flop",L1750&lt;=5,"Average",L1750&lt;=7,"Hit",L1750&lt;=9,"Superhit",L1750&gt;9,"BlockBuster")</f>
        <v>Hit</v>
      </c>
      <c r="N1750" s="6">
        <v>64430</v>
      </c>
      <c r="O1750" s="6" t="str" cm="1">
        <f t="array" ref="O1750">_xlfn.IFS(N1750&lt;=100000,"Low",N1750&lt;=500000,"Median",N1750&lt;=1500000,"High",N1750&gt;1500000,"Very High")</f>
        <v>Low</v>
      </c>
      <c r="P1750">
        <v>35000000</v>
      </c>
      <c r="Q1750">
        <v>65100369</v>
      </c>
      <c r="R1750">
        <f t="shared" si="272"/>
        <v>30100369</v>
      </c>
      <c r="S1750" t="str">
        <f t="shared" si="273"/>
        <v>Profit</v>
      </c>
      <c r="T1750" s="2">
        <v>40634</v>
      </c>
      <c r="U1750" t="s">
        <v>2686</v>
      </c>
      <c r="V1750" s="14">
        <v>40634</v>
      </c>
      <c r="W1750" t="str">
        <f t="shared" si="274"/>
        <v>April</v>
      </c>
      <c r="X1750" s="4" t="str">
        <f t="shared" si="275"/>
        <v>2011</v>
      </c>
      <c r="Y1750" s="6">
        <f t="shared" si="276"/>
        <v>2011</v>
      </c>
      <c r="Z1750" s="4" t="str">
        <f t="shared" si="277"/>
        <v>1</v>
      </c>
      <c r="AA1750" s="6">
        <f t="shared" si="278"/>
        <v>1</v>
      </c>
      <c r="AB1750" t="str">
        <f t="shared" si="279"/>
        <v>Friday</v>
      </c>
    </row>
    <row r="1751" spans="1:28" x14ac:dyDescent="0.25">
      <c r="A1751" s="3" t="s">
        <v>4357</v>
      </c>
      <c r="B1751" t="s">
        <v>4358</v>
      </c>
      <c r="C1751" s="3" t="s">
        <v>4358</v>
      </c>
      <c r="D1751" s="6">
        <v>0</v>
      </c>
      <c r="E1751" s="6">
        <v>92</v>
      </c>
      <c r="F1751" s="6">
        <f t="shared" si="270"/>
        <v>1</v>
      </c>
      <c r="G1751" s="6">
        <f t="shared" si="271"/>
        <v>32</v>
      </c>
      <c r="H1751" s="6" t="str" cm="1">
        <f t="array" ref="H1751">_xlfn.IFS(E1751&lt;=80,"Series",E1751&lt;=120,"TV Movie",E1751&gt;120,"Long Movie")</f>
        <v>TV Movie</v>
      </c>
      <c r="I1751" t="s">
        <v>145</v>
      </c>
      <c r="J1751" t="s">
        <v>83</v>
      </c>
      <c r="K1751" t="s">
        <v>8166</v>
      </c>
      <c r="L1751" s="5">
        <v>5.8</v>
      </c>
      <c r="M1751" t="str" cm="1">
        <f t="array" ref="M1751">_xlfn.IFS(L1751&lt;=2,"Flop",L1751&lt;=5,"Average",L1751&lt;=7,"Hit",L1751&lt;=9,"Superhit",L1751&gt;9,"BlockBuster")</f>
        <v>Hit</v>
      </c>
      <c r="N1751" s="6">
        <v>64388</v>
      </c>
      <c r="O1751" s="6" t="str" cm="1">
        <f t="array" ref="O1751">_xlfn.IFS(N1751&lt;=100000,"Low",N1751&lt;=500000,"Median",N1751&lt;=1500000,"High",N1751&gt;1500000,"Very High")</f>
        <v>Low</v>
      </c>
      <c r="P1751">
        <v>10000000</v>
      </c>
      <c r="Q1751">
        <v>77578320</v>
      </c>
      <c r="R1751">
        <f t="shared" si="272"/>
        <v>67578320</v>
      </c>
      <c r="S1751" t="str">
        <f t="shared" si="273"/>
        <v>Profit</v>
      </c>
      <c r="T1751" s="1">
        <v>39899</v>
      </c>
      <c r="U1751" t="s">
        <v>4359</v>
      </c>
      <c r="V1751" s="14">
        <v>39899</v>
      </c>
      <c r="W1751" t="str">
        <f t="shared" si="274"/>
        <v>March</v>
      </c>
      <c r="X1751" s="4" t="str">
        <f t="shared" si="275"/>
        <v>2009</v>
      </c>
      <c r="Y1751" s="6">
        <f t="shared" si="276"/>
        <v>2009</v>
      </c>
      <c r="Z1751" s="4" t="str">
        <f t="shared" si="277"/>
        <v>27</v>
      </c>
      <c r="AA1751" s="6">
        <f t="shared" si="278"/>
        <v>27</v>
      </c>
      <c r="AB1751" t="str">
        <f t="shared" si="279"/>
        <v>Friday</v>
      </c>
    </row>
    <row r="1752" spans="1:28" x14ac:dyDescent="0.25">
      <c r="A1752" s="3" t="s">
        <v>4360</v>
      </c>
      <c r="B1752" t="s">
        <v>4361</v>
      </c>
      <c r="C1752" s="3" t="s">
        <v>4361</v>
      </c>
      <c r="D1752" s="6">
        <v>0</v>
      </c>
      <c r="E1752" s="6">
        <v>110</v>
      </c>
      <c r="F1752" s="6">
        <f t="shared" si="270"/>
        <v>1</v>
      </c>
      <c r="G1752" s="6">
        <f t="shared" si="271"/>
        <v>50</v>
      </c>
      <c r="H1752" s="6" t="str" cm="1">
        <f t="array" ref="H1752">_xlfn.IFS(E1752&lt;=80,"Series",E1752&lt;=120,"TV Movie",E1752&gt;120,"Long Movie")</f>
        <v>TV Movie</v>
      </c>
      <c r="I1752" t="s">
        <v>132</v>
      </c>
      <c r="J1752" t="s">
        <v>8163</v>
      </c>
      <c r="K1752" t="s">
        <v>8168</v>
      </c>
      <c r="L1752" s="5">
        <v>6.4</v>
      </c>
      <c r="M1752" t="str" cm="1">
        <f t="array" ref="M1752">_xlfn.IFS(L1752&lt;=2,"Flop",L1752&lt;=5,"Average",L1752&lt;=7,"Hit",L1752&lt;=9,"Superhit",L1752&gt;9,"BlockBuster")</f>
        <v>Hit</v>
      </c>
      <c r="N1752" s="6">
        <v>98894</v>
      </c>
      <c r="O1752" s="6" t="str" cm="1">
        <f t="array" ref="O1752">_xlfn.IFS(N1752&lt;=100000,"Low",N1752&lt;=500000,"Median",N1752&lt;=1500000,"High",N1752&gt;1500000,"Very High")</f>
        <v>Low</v>
      </c>
      <c r="P1752">
        <v>22000000</v>
      </c>
      <c r="Q1752">
        <v>147880543</v>
      </c>
      <c r="R1752">
        <f t="shared" si="272"/>
        <v>125880543</v>
      </c>
      <c r="S1752" t="str">
        <f t="shared" si="273"/>
        <v>Profit</v>
      </c>
      <c r="T1752" s="1">
        <v>39348</v>
      </c>
      <c r="U1752" t="s">
        <v>4111</v>
      </c>
      <c r="V1752" s="14">
        <v>39348</v>
      </c>
      <c r="W1752" t="str">
        <f t="shared" si="274"/>
        <v>September</v>
      </c>
      <c r="X1752" s="4" t="str">
        <f t="shared" si="275"/>
        <v>2007</v>
      </c>
      <c r="Y1752" s="6">
        <f t="shared" si="276"/>
        <v>2007</v>
      </c>
      <c r="Z1752" s="4" t="str">
        <f t="shared" si="277"/>
        <v>23</v>
      </c>
      <c r="AA1752" s="6">
        <f t="shared" si="278"/>
        <v>23</v>
      </c>
      <c r="AB1752" t="str">
        <f t="shared" si="279"/>
        <v>Sunday</v>
      </c>
    </row>
    <row r="1753" spans="1:28" x14ac:dyDescent="0.25">
      <c r="A1753" s="3" t="s">
        <v>4362</v>
      </c>
      <c r="B1753" t="s">
        <v>4363</v>
      </c>
      <c r="C1753" s="3" t="s">
        <v>4363</v>
      </c>
      <c r="D1753" s="6">
        <v>0</v>
      </c>
      <c r="E1753" s="6">
        <v>100</v>
      </c>
      <c r="F1753" s="6">
        <f t="shared" si="270"/>
        <v>1</v>
      </c>
      <c r="G1753" s="6">
        <f t="shared" si="271"/>
        <v>40</v>
      </c>
      <c r="H1753" s="6" t="str" cm="1">
        <f t="array" ref="H1753">_xlfn.IFS(E1753&lt;=80,"Series",E1753&lt;=120,"TV Movie",E1753&gt;120,"Long Movie")</f>
        <v>TV Movie</v>
      </c>
      <c r="I1753" t="s">
        <v>5529</v>
      </c>
      <c r="J1753" t="s">
        <v>132</v>
      </c>
      <c r="K1753" t="s">
        <v>8162</v>
      </c>
      <c r="L1753" s="5">
        <v>6</v>
      </c>
      <c r="M1753" t="str" cm="1">
        <f t="array" ref="M1753">_xlfn.IFS(L1753&lt;=2,"Flop",L1753&lt;=5,"Average",L1753&lt;=7,"Hit",L1753&lt;=9,"Superhit",L1753&gt;9,"BlockBuster")</f>
        <v>Hit</v>
      </c>
      <c r="N1753" s="6">
        <v>50127</v>
      </c>
      <c r="O1753" s="6" t="str" cm="1">
        <f t="array" ref="O1753">_xlfn.IFS(N1753&lt;=100000,"Low",N1753&lt;=500000,"Median",N1753&lt;=1500000,"High",N1753&gt;1500000,"Very High")</f>
        <v>Low</v>
      </c>
      <c r="P1753">
        <v>25000000</v>
      </c>
      <c r="Q1753">
        <v>26800152</v>
      </c>
      <c r="R1753">
        <f t="shared" si="272"/>
        <v>1800152</v>
      </c>
      <c r="S1753" t="str">
        <f t="shared" si="273"/>
        <v>Profit</v>
      </c>
      <c r="T1753" s="1">
        <v>42817</v>
      </c>
      <c r="U1753" t="s">
        <v>4364</v>
      </c>
      <c r="V1753" s="14">
        <v>42817</v>
      </c>
      <c r="W1753" t="str">
        <f t="shared" si="274"/>
        <v>March</v>
      </c>
      <c r="X1753" s="4" t="str">
        <f t="shared" si="275"/>
        <v>2017</v>
      </c>
      <c r="Y1753" s="6">
        <f t="shared" si="276"/>
        <v>2017</v>
      </c>
      <c r="Z1753" s="4" t="str">
        <f t="shared" si="277"/>
        <v>23</v>
      </c>
      <c r="AA1753" s="6">
        <f t="shared" si="278"/>
        <v>23</v>
      </c>
      <c r="AB1753" t="str">
        <f t="shared" si="279"/>
        <v>Thursday</v>
      </c>
    </row>
    <row r="1754" spans="1:28" x14ac:dyDescent="0.25">
      <c r="A1754" s="3" t="s">
        <v>4365</v>
      </c>
      <c r="B1754" t="s">
        <v>4366</v>
      </c>
      <c r="C1754" s="3" t="s">
        <v>4366</v>
      </c>
      <c r="D1754" s="6">
        <v>0</v>
      </c>
      <c r="E1754" s="6">
        <v>92</v>
      </c>
      <c r="F1754" s="6">
        <f t="shared" si="270"/>
        <v>1</v>
      </c>
      <c r="G1754" s="6">
        <f t="shared" si="271"/>
        <v>32</v>
      </c>
      <c r="H1754" s="6" t="str" cm="1">
        <f t="array" ref="H1754">_xlfn.IFS(E1754&lt;=80,"Series",E1754&lt;=120,"TV Movie",E1754&gt;120,"Long Movie")</f>
        <v>TV Movie</v>
      </c>
      <c r="I1754" t="s">
        <v>5529</v>
      </c>
      <c r="J1754" t="s">
        <v>132</v>
      </c>
      <c r="K1754" t="s">
        <v>3623</v>
      </c>
      <c r="L1754" s="5">
        <v>7</v>
      </c>
      <c r="M1754" t="str" cm="1">
        <f t="array" ref="M1754">_xlfn.IFS(L1754&lt;=2,"Flop",L1754&lt;=5,"Average",L1754&lt;=7,"Hit",L1754&lt;=9,"Superhit",L1754&gt;9,"BlockBuster")</f>
        <v>Hit</v>
      </c>
      <c r="N1754" s="6">
        <v>79222</v>
      </c>
      <c r="O1754" s="6" t="str" cm="1">
        <f t="array" ref="O1754">_xlfn.IFS(N1754&lt;=100000,"Low",N1754&lt;=500000,"Median",N1754&lt;=1500000,"High",N1754&gt;1500000,"Very High")</f>
        <v>Low</v>
      </c>
      <c r="P1754">
        <v>11500000</v>
      </c>
      <c r="Q1754">
        <v>84645164</v>
      </c>
      <c r="R1754">
        <f t="shared" si="272"/>
        <v>73145164</v>
      </c>
      <c r="S1754" t="str">
        <f t="shared" si="273"/>
        <v>Profit</v>
      </c>
      <c r="T1754" s="1">
        <v>38981</v>
      </c>
      <c r="U1754" t="s">
        <v>3096</v>
      </c>
      <c r="V1754" s="14">
        <v>38981</v>
      </c>
      <c r="W1754" t="str">
        <f t="shared" si="274"/>
        <v>September</v>
      </c>
      <c r="X1754" s="4" t="str">
        <f t="shared" si="275"/>
        <v>2006</v>
      </c>
      <c r="Y1754" s="6">
        <f t="shared" si="276"/>
        <v>2006</v>
      </c>
      <c r="Z1754" s="4" t="str">
        <f t="shared" si="277"/>
        <v>21</v>
      </c>
      <c r="AA1754" s="6">
        <f t="shared" si="278"/>
        <v>21</v>
      </c>
      <c r="AB1754" t="str">
        <f t="shared" si="279"/>
        <v>Thursday</v>
      </c>
    </row>
    <row r="1755" spans="1:28" x14ac:dyDescent="0.25">
      <c r="A1755" s="3" t="s">
        <v>4367</v>
      </c>
      <c r="B1755" t="s">
        <v>4368</v>
      </c>
      <c r="C1755" s="3" t="s">
        <v>4368</v>
      </c>
      <c r="D1755" s="6">
        <v>0</v>
      </c>
      <c r="E1755" s="6">
        <v>110</v>
      </c>
      <c r="F1755" s="6">
        <f t="shared" si="270"/>
        <v>1</v>
      </c>
      <c r="G1755" s="6">
        <f t="shared" si="271"/>
        <v>50</v>
      </c>
      <c r="H1755" s="6" t="str" cm="1">
        <f t="array" ref="H1755">_xlfn.IFS(E1755&lt;=80,"Series",E1755&lt;=120,"TV Movie",E1755&gt;120,"Long Movie")</f>
        <v>TV Movie</v>
      </c>
      <c r="I1755" t="s">
        <v>5529</v>
      </c>
      <c r="J1755" t="s">
        <v>8162</v>
      </c>
      <c r="K1755" t="s">
        <v>3857</v>
      </c>
      <c r="L1755" s="5">
        <v>6.7</v>
      </c>
      <c r="M1755" t="str" cm="1">
        <f t="array" ref="M1755">_xlfn.IFS(L1755&lt;=2,"Flop",L1755&lt;=5,"Average",L1755&lt;=7,"Hit",L1755&lt;=9,"Superhit",L1755&gt;9,"BlockBuster")</f>
        <v>Hit</v>
      </c>
      <c r="N1755" s="6">
        <v>403288</v>
      </c>
      <c r="O1755" s="6" t="str" cm="1">
        <f t="array" ref="O1755">_xlfn.IFS(N1755&lt;=100000,"Low",N1755&lt;=500000,"Median",N1755&lt;=1500000,"High",N1755&gt;1500000,"Very High")</f>
        <v>Median</v>
      </c>
      <c r="P1755">
        <v>75000000</v>
      </c>
      <c r="Q1755">
        <v>342463063</v>
      </c>
      <c r="R1755">
        <f t="shared" si="272"/>
        <v>267463063</v>
      </c>
      <c r="S1755" t="str">
        <f t="shared" si="273"/>
        <v>Profit</v>
      </c>
      <c r="T1755" s="1">
        <v>39611</v>
      </c>
      <c r="U1755" t="s">
        <v>3719</v>
      </c>
      <c r="V1755" s="14">
        <v>39611</v>
      </c>
      <c r="W1755" t="str">
        <f t="shared" si="274"/>
        <v>June</v>
      </c>
      <c r="X1755" s="4" t="str">
        <f t="shared" si="275"/>
        <v>2008</v>
      </c>
      <c r="Y1755" s="6">
        <f t="shared" si="276"/>
        <v>2008</v>
      </c>
      <c r="Z1755" s="4" t="str">
        <f t="shared" si="277"/>
        <v>12</v>
      </c>
      <c r="AA1755" s="6">
        <f t="shared" si="278"/>
        <v>12</v>
      </c>
      <c r="AB1755" t="str">
        <f t="shared" si="279"/>
        <v>Thursday</v>
      </c>
    </row>
    <row r="1756" spans="1:28" x14ac:dyDescent="0.25">
      <c r="A1756" s="3" t="s">
        <v>4369</v>
      </c>
      <c r="B1756" t="s">
        <v>4370</v>
      </c>
      <c r="C1756" s="3" t="s">
        <v>4370</v>
      </c>
      <c r="D1756" s="6">
        <v>0</v>
      </c>
      <c r="E1756" s="6">
        <v>106</v>
      </c>
      <c r="F1756" s="6">
        <f t="shared" si="270"/>
        <v>1</v>
      </c>
      <c r="G1756" s="6">
        <f t="shared" si="271"/>
        <v>46</v>
      </c>
      <c r="H1756" s="6" t="str" cm="1">
        <f t="array" ref="H1756">_xlfn.IFS(E1756&lt;=80,"Series",E1756&lt;=120,"TV Movie",E1756&gt;120,"Long Movie")</f>
        <v>TV Movie</v>
      </c>
      <c r="I1756" t="s">
        <v>8158</v>
      </c>
      <c r="J1756" t="s">
        <v>8163</v>
      </c>
      <c r="K1756" t="s">
        <v>8156</v>
      </c>
      <c r="L1756" s="5">
        <v>6.1</v>
      </c>
      <c r="M1756" t="str" cm="1">
        <f t="array" ref="M1756">_xlfn.IFS(L1756&lt;=2,"Flop",L1756&lt;=5,"Average",L1756&lt;=7,"Hit",L1756&lt;=9,"Superhit",L1756&gt;9,"BlockBuster")</f>
        <v>Hit</v>
      </c>
      <c r="N1756" s="6">
        <v>81148</v>
      </c>
      <c r="O1756" s="6" t="str" cm="1">
        <f t="array" ref="O1756">_xlfn.IFS(N1756&lt;=100000,"Low",N1756&lt;=500000,"Median",N1756&lt;=1500000,"High",N1756&gt;1500000,"Very High")</f>
        <v>Low</v>
      </c>
      <c r="P1756">
        <v>60000000</v>
      </c>
      <c r="Q1756">
        <v>62803180</v>
      </c>
      <c r="R1756">
        <f t="shared" si="272"/>
        <v>2803180</v>
      </c>
      <c r="S1756" t="str">
        <f t="shared" si="273"/>
        <v>Profit</v>
      </c>
      <c r="T1756" s="1">
        <v>39793</v>
      </c>
      <c r="U1756" t="s">
        <v>1477</v>
      </c>
      <c r="V1756" s="14">
        <v>39793</v>
      </c>
      <c r="W1756" t="str">
        <f t="shared" si="274"/>
        <v>December</v>
      </c>
      <c r="X1756" s="4" t="str">
        <f t="shared" si="275"/>
        <v>2008</v>
      </c>
      <c r="Y1756" s="6">
        <f t="shared" si="276"/>
        <v>2008</v>
      </c>
      <c r="Z1756" s="4" t="str">
        <f t="shared" si="277"/>
        <v>11</v>
      </c>
      <c r="AA1756" s="6">
        <f t="shared" si="278"/>
        <v>11</v>
      </c>
      <c r="AB1756" t="str">
        <f t="shared" si="279"/>
        <v>Thursday</v>
      </c>
    </row>
    <row r="1757" spans="1:28" x14ac:dyDescent="0.25">
      <c r="A1757" s="3" t="s">
        <v>4371</v>
      </c>
      <c r="B1757" t="s">
        <v>4372</v>
      </c>
      <c r="C1757" s="3" t="s">
        <v>4372</v>
      </c>
      <c r="D1757" s="6">
        <v>0</v>
      </c>
      <c r="E1757" s="6">
        <v>122</v>
      </c>
      <c r="F1757" s="6">
        <f t="shared" si="270"/>
        <v>2</v>
      </c>
      <c r="G1757" s="6">
        <f t="shared" si="271"/>
        <v>2</v>
      </c>
      <c r="H1757" s="6" t="str" cm="1">
        <f t="array" ref="H1757">_xlfn.IFS(E1757&lt;=80,"Series",E1757&lt;=120,"TV Movie",E1757&gt;120,"Long Movie")</f>
        <v>Long Movie</v>
      </c>
      <c r="I1757" t="s">
        <v>8162</v>
      </c>
      <c r="J1757" t="s">
        <v>3857</v>
      </c>
      <c r="K1757" t="s">
        <v>5802</v>
      </c>
      <c r="L1757" s="5">
        <v>6.9</v>
      </c>
      <c r="M1757" t="str" cm="1">
        <f t="array" ref="M1757">_xlfn.IFS(L1757&lt;=2,"Flop",L1757&lt;=5,"Average",L1757&lt;=7,"Hit",L1757&lt;=9,"Superhit",L1757&gt;9,"BlockBuster")</f>
        <v>Hit</v>
      </c>
      <c r="N1757" s="6">
        <v>361674</v>
      </c>
      <c r="O1757" s="6" t="str" cm="1">
        <f t="array" ref="O1757">_xlfn.IFS(N1757&lt;=100000,"Low",N1757&lt;=500000,"Median",N1757&lt;=1500000,"High",N1757&gt;1500000,"Very High")</f>
        <v>Median</v>
      </c>
      <c r="P1757">
        <v>85000000</v>
      </c>
      <c r="Q1757">
        <v>311312624</v>
      </c>
      <c r="R1757">
        <f t="shared" si="272"/>
        <v>226312624</v>
      </c>
      <c r="S1757" t="str">
        <f t="shared" si="273"/>
        <v>Profit</v>
      </c>
      <c r="T1757" s="1">
        <v>39226</v>
      </c>
      <c r="U1757" t="s">
        <v>924</v>
      </c>
      <c r="V1757" s="14">
        <v>39226</v>
      </c>
      <c r="W1757" t="str">
        <f t="shared" si="274"/>
        <v>May</v>
      </c>
      <c r="X1757" s="4" t="str">
        <f t="shared" si="275"/>
        <v>2007</v>
      </c>
      <c r="Y1757" s="6">
        <f t="shared" si="276"/>
        <v>2007</v>
      </c>
      <c r="Z1757" s="4" t="str">
        <f t="shared" si="277"/>
        <v>24</v>
      </c>
      <c r="AA1757" s="6">
        <f t="shared" si="278"/>
        <v>24</v>
      </c>
      <c r="AB1757" t="str">
        <f t="shared" si="279"/>
        <v>Thursday</v>
      </c>
    </row>
    <row r="1758" spans="1:28" x14ac:dyDescent="0.25">
      <c r="A1758" s="3" t="s">
        <v>4373</v>
      </c>
      <c r="B1758" t="s">
        <v>4374</v>
      </c>
      <c r="C1758" s="3" t="s">
        <v>4374</v>
      </c>
      <c r="D1758" s="6">
        <v>0</v>
      </c>
      <c r="E1758" s="6">
        <v>96</v>
      </c>
      <c r="F1758" s="6">
        <f t="shared" si="270"/>
        <v>1</v>
      </c>
      <c r="G1758" s="6">
        <f t="shared" si="271"/>
        <v>36</v>
      </c>
      <c r="H1758" s="6" t="str" cm="1">
        <f t="array" ref="H1758">_xlfn.IFS(E1758&lt;=80,"Series",E1758&lt;=120,"TV Movie",E1758&gt;120,"Long Movie")</f>
        <v>TV Movie</v>
      </c>
      <c r="I1758" t="s">
        <v>3623</v>
      </c>
      <c r="J1758" t="s">
        <v>8169</v>
      </c>
      <c r="K1758" t="s">
        <v>5802</v>
      </c>
      <c r="L1758" s="5">
        <v>7.4</v>
      </c>
      <c r="M1758" t="str" cm="1">
        <f t="array" ref="M1758">_xlfn.IFS(L1758&lt;=2,"Flop",L1758&lt;=5,"Average",L1758&lt;=7,"Hit",L1758&lt;=9,"Superhit",L1758&gt;9,"BlockBuster")</f>
        <v>Superhit</v>
      </c>
      <c r="N1758" s="6">
        <v>84723</v>
      </c>
      <c r="O1758" s="6" t="str" cm="1">
        <f t="array" ref="O1758">_xlfn.IFS(N1758&lt;=100000,"Low",N1758&lt;=500000,"Median",N1758&lt;=1500000,"High",N1758&gt;1500000,"Very High")</f>
        <v>Low</v>
      </c>
      <c r="P1758">
        <v>1500000</v>
      </c>
      <c r="Q1758">
        <v>49782012</v>
      </c>
      <c r="R1758">
        <f t="shared" si="272"/>
        <v>48282012</v>
      </c>
      <c r="S1758" t="str">
        <f t="shared" si="273"/>
        <v>Profit</v>
      </c>
      <c r="T1758" s="1">
        <v>38741</v>
      </c>
      <c r="U1758" t="s">
        <v>4375</v>
      </c>
      <c r="V1758" s="14">
        <v>38741</v>
      </c>
      <c r="W1758" t="str">
        <f t="shared" si="274"/>
        <v>January</v>
      </c>
      <c r="X1758" s="4" t="str">
        <f t="shared" si="275"/>
        <v>2006</v>
      </c>
      <c r="Y1758" s="6">
        <f t="shared" si="276"/>
        <v>2006</v>
      </c>
      <c r="Z1758" s="4" t="str">
        <f t="shared" si="277"/>
        <v>24</v>
      </c>
      <c r="AA1758" s="6">
        <f t="shared" si="278"/>
        <v>24</v>
      </c>
      <c r="AB1758" t="str">
        <f t="shared" si="279"/>
        <v>Tuesday</v>
      </c>
    </row>
    <row r="1759" spans="1:28" x14ac:dyDescent="0.25">
      <c r="A1759" s="3" t="s">
        <v>4376</v>
      </c>
      <c r="B1759" t="s">
        <v>4377</v>
      </c>
      <c r="C1759" s="3" t="s">
        <v>4377</v>
      </c>
      <c r="D1759" s="6">
        <v>0</v>
      </c>
      <c r="E1759" s="6">
        <v>96</v>
      </c>
      <c r="F1759" s="6">
        <f t="shared" si="270"/>
        <v>1</v>
      </c>
      <c r="G1759" s="6">
        <f t="shared" si="271"/>
        <v>36</v>
      </c>
      <c r="H1759" s="6" t="str" cm="1">
        <f t="array" ref="H1759">_xlfn.IFS(E1759&lt;=80,"Series",E1759&lt;=120,"TV Movie",E1759&gt;120,"Long Movie")</f>
        <v>TV Movie</v>
      </c>
      <c r="I1759" t="s">
        <v>132</v>
      </c>
      <c r="J1759" t="s">
        <v>145</v>
      </c>
      <c r="K1759" t="s">
        <v>8157</v>
      </c>
      <c r="L1759" s="5">
        <v>7.1</v>
      </c>
      <c r="M1759" t="str" cm="1">
        <f t="array" ref="M1759">_xlfn.IFS(L1759&lt;=2,"Flop",L1759&lt;=5,"Average",L1759&lt;=7,"Hit",L1759&lt;=9,"Superhit",L1759&gt;9,"BlockBuster")</f>
        <v>Superhit</v>
      </c>
      <c r="N1759" s="6">
        <v>265510</v>
      </c>
      <c r="O1759" s="6" t="str" cm="1">
        <f t="array" ref="O1759">_xlfn.IFS(N1759&lt;=100000,"Low",N1759&lt;=500000,"Median",N1759&lt;=1500000,"High",N1759&gt;1500000,"Very High")</f>
        <v>Median</v>
      </c>
      <c r="P1759">
        <v>15500000</v>
      </c>
      <c r="Q1759">
        <v>96409300</v>
      </c>
      <c r="R1759">
        <f t="shared" si="272"/>
        <v>80909300</v>
      </c>
      <c r="S1759" t="str">
        <f t="shared" si="273"/>
        <v>Profit</v>
      </c>
      <c r="T1759" s="1">
        <v>39585</v>
      </c>
      <c r="U1759" t="s">
        <v>186</v>
      </c>
      <c r="V1759" s="14">
        <v>39585</v>
      </c>
      <c r="W1759" t="str">
        <f t="shared" si="274"/>
        <v>May</v>
      </c>
      <c r="X1759" s="4" t="str">
        <f t="shared" si="275"/>
        <v>2008</v>
      </c>
      <c r="Y1759" s="6">
        <f t="shared" si="276"/>
        <v>2008</v>
      </c>
      <c r="Z1759" s="4" t="str">
        <f t="shared" si="277"/>
        <v>17</v>
      </c>
      <c r="AA1759" s="6">
        <f t="shared" si="278"/>
        <v>17</v>
      </c>
      <c r="AB1759" t="str">
        <f t="shared" si="279"/>
        <v>Saturday</v>
      </c>
    </row>
    <row r="1760" spans="1:28" x14ac:dyDescent="0.25">
      <c r="A1760" s="3" t="s">
        <v>4378</v>
      </c>
      <c r="B1760" t="s">
        <v>4379</v>
      </c>
      <c r="C1760" s="3" t="s">
        <v>4379</v>
      </c>
      <c r="D1760" s="6">
        <v>0</v>
      </c>
      <c r="E1760" s="6">
        <v>94</v>
      </c>
      <c r="F1760" s="6">
        <f t="shared" si="270"/>
        <v>1</v>
      </c>
      <c r="G1760" s="6">
        <f t="shared" si="271"/>
        <v>34</v>
      </c>
      <c r="H1760" s="6" t="str" cm="1">
        <f t="array" ref="H1760">_xlfn.IFS(E1760&lt;=80,"Series",E1760&lt;=120,"TV Movie",E1760&gt;120,"Long Movie")</f>
        <v>TV Movie</v>
      </c>
      <c r="I1760" t="s">
        <v>83</v>
      </c>
      <c r="J1760" t="s">
        <v>5802</v>
      </c>
      <c r="K1760" t="s">
        <v>5802</v>
      </c>
      <c r="L1760" s="5">
        <v>5.5</v>
      </c>
      <c r="M1760" t="str" cm="1">
        <f t="array" ref="M1760">_xlfn.IFS(L1760&lt;=2,"Flop",L1760&lt;=5,"Average",L1760&lt;=7,"Hit",L1760&lt;=9,"Superhit",L1760&gt;9,"BlockBuster")</f>
        <v>Hit</v>
      </c>
      <c r="N1760" s="6">
        <v>94390</v>
      </c>
      <c r="O1760" s="6" t="str" cm="1">
        <f t="array" ref="O1760">_xlfn.IFS(N1760&lt;=100000,"Low",N1760&lt;=500000,"Median",N1760&lt;=1500000,"High",N1760&gt;1500000,"Very High")</f>
        <v>Low</v>
      </c>
      <c r="P1760">
        <v>10200000</v>
      </c>
      <c r="Q1760">
        <v>35728183</v>
      </c>
      <c r="R1760">
        <f t="shared" si="272"/>
        <v>25528183</v>
      </c>
      <c r="S1760" t="str">
        <f t="shared" si="273"/>
        <v>Profit</v>
      </c>
      <c r="T1760">
        <v>2007</v>
      </c>
      <c r="U1760" t="s">
        <v>2972</v>
      </c>
      <c r="V1760" s="14">
        <v>2007</v>
      </c>
      <c r="W1760" t="str">
        <f t="shared" si="274"/>
        <v>June</v>
      </c>
      <c r="X1760" s="4" t="str">
        <f t="shared" si="275"/>
        <v>1905</v>
      </c>
      <c r="Y1760" s="6">
        <f t="shared" si="276"/>
        <v>1905</v>
      </c>
      <c r="Z1760" s="4" t="str">
        <f t="shared" si="277"/>
        <v>29</v>
      </c>
      <c r="AA1760" s="6">
        <f t="shared" si="278"/>
        <v>29</v>
      </c>
      <c r="AB1760" t="str">
        <f t="shared" si="279"/>
        <v>Thursday</v>
      </c>
    </row>
    <row r="1761" spans="1:28" x14ac:dyDescent="0.25">
      <c r="A1761" s="3" t="s">
        <v>4380</v>
      </c>
      <c r="B1761" t="s">
        <v>4381</v>
      </c>
      <c r="C1761" s="3" t="s">
        <v>4381</v>
      </c>
      <c r="D1761" s="6">
        <v>0</v>
      </c>
      <c r="E1761" s="6">
        <v>141</v>
      </c>
      <c r="F1761" s="6">
        <f t="shared" si="270"/>
        <v>2</v>
      </c>
      <c r="G1761" s="6">
        <f t="shared" si="271"/>
        <v>21</v>
      </c>
      <c r="H1761" s="6" t="str" cm="1">
        <f t="array" ref="H1761">_xlfn.IFS(E1761&lt;=80,"Series",E1761&lt;=120,"TV Movie",E1761&gt;120,"Long Movie")</f>
        <v>Long Movie</v>
      </c>
      <c r="I1761" t="s">
        <v>5529</v>
      </c>
      <c r="J1761" t="s">
        <v>8158</v>
      </c>
      <c r="K1761" t="s">
        <v>145</v>
      </c>
      <c r="L1761" s="5">
        <v>7.8</v>
      </c>
      <c r="M1761" t="str" cm="1">
        <f t="array" ref="M1761">_xlfn.IFS(L1761&lt;=2,"Flop",L1761&lt;=5,"Average",L1761&lt;=7,"Hit",L1761&lt;=9,"Superhit",L1761&gt;9,"BlockBuster")</f>
        <v>Superhit</v>
      </c>
      <c r="N1761" s="6">
        <v>168154</v>
      </c>
      <c r="O1761" s="6" t="str" cm="1">
        <f t="array" ref="O1761">_xlfn.IFS(N1761&lt;=100000,"Low",N1761&lt;=500000,"Median",N1761&lt;=1500000,"High",N1761&gt;1500000,"Very High")</f>
        <v>Median</v>
      </c>
      <c r="P1761">
        <v>19000000</v>
      </c>
      <c r="Q1761">
        <v>68673228</v>
      </c>
      <c r="R1761">
        <f t="shared" si="272"/>
        <v>49673228</v>
      </c>
      <c r="S1761" t="str">
        <f t="shared" si="273"/>
        <v>Profit</v>
      </c>
      <c r="T1761" s="1">
        <v>39036</v>
      </c>
      <c r="U1761" t="s">
        <v>69</v>
      </c>
      <c r="V1761" s="14">
        <v>39036</v>
      </c>
      <c r="W1761" t="str">
        <f t="shared" si="274"/>
        <v>November</v>
      </c>
      <c r="X1761" s="4" t="str">
        <f t="shared" si="275"/>
        <v>2006</v>
      </c>
      <c r="Y1761" s="6">
        <f t="shared" si="276"/>
        <v>2006</v>
      </c>
      <c r="Z1761" s="4" t="str">
        <f t="shared" si="277"/>
        <v>15</v>
      </c>
      <c r="AA1761" s="6">
        <f t="shared" si="278"/>
        <v>15</v>
      </c>
      <c r="AB1761" t="str">
        <f t="shared" si="279"/>
        <v>Wednesday</v>
      </c>
    </row>
    <row r="1762" spans="1:28" x14ac:dyDescent="0.25">
      <c r="A1762" s="3" t="s">
        <v>4382</v>
      </c>
      <c r="B1762" t="s">
        <v>4383</v>
      </c>
      <c r="C1762" s="3" t="s">
        <v>4383</v>
      </c>
      <c r="D1762" s="6">
        <v>0</v>
      </c>
      <c r="E1762" s="6">
        <v>117</v>
      </c>
      <c r="F1762" s="6">
        <f t="shared" si="270"/>
        <v>1</v>
      </c>
      <c r="G1762" s="6">
        <f t="shared" si="271"/>
        <v>57</v>
      </c>
      <c r="H1762" s="6" t="str" cm="1">
        <f t="array" ref="H1762">_xlfn.IFS(E1762&lt;=80,"Series",E1762&lt;=120,"TV Movie",E1762&gt;120,"Long Movie")</f>
        <v>TV Movie</v>
      </c>
      <c r="I1762" t="s">
        <v>5529</v>
      </c>
      <c r="J1762" t="s">
        <v>8162</v>
      </c>
      <c r="K1762" t="s">
        <v>145</v>
      </c>
      <c r="L1762" s="5">
        <v>6.8</v>
      </c>
      <c r="M1762" t="str" cm="1">
        <f t="array" ref="M1762">_xlfn.IFS(L1762&lt;=2,"Flop",L1762&lt;=5,"Average",L1762&lt;=7,"Hit",L1762&lt;=9,"Superhit",L1762&gt;9,"BlockBuster")</f>
        <v>Hit</v>
      </c>
      <c r="N1762" s="6">
        <v>91558</v>
      </c>
      <c r="O1762" s="6" t="str" cm="1">
        <f t="array" ref="O1762">_xlfn.IFS(N1762&lt;=100000,"Low",N1762&lt;=500000,"Median",N1762&lt;=1500000,"High",N1762&gt;1500000,"Very High")</f>
        <v>Low</v>
      </c>
      <c r="P1762">
        <v>21000000</v>
      </c>
      <c r="Q1762">
        <v>55033767</v>
      </c>
      <c r="R1762">
        <f t="shared" si="272"/>
        <v>34033767</v>
      </c>
      <c r="S1762" t="str">
        <f t="shared" si="273"/>
        <v>Profit</v>
      </c>
      <c r="T1762" s="1">
        <v>39227</v>
      </c>
      <c r="U1762" t="s">
        <v>4384</v>
      </c>
      <c r="V1762" s="14">
        <v>39227</v>
      </c>
      <c r="W1762" t="str">
        <f t="shared" si="274"/>
        <v>May</v>
      </c>
      <c r="X1762" s="4" t="str">
        <f t="shared" si="275"/>
        <v>2007</v>
      </c>
      <c r="Y1762" s="6">
        <f t="shared" si="276"/>
        <v>2007</v>
      </c>
      <c r="Z1762" s="4" t="str">
        <f t="shared" si="277"/>
        <v>25</v>
      </c>
      <c r="AA1762" s="6">
        <f t="shared" si="278"/>
        <v>25</v>
      </c>
      <c r="AB1762" t="str">
        <f t="shared" si="279"/>
        <v>Friday</v>
      </c>
    </row>
    <row r="1763" spans="1:28" x14ac:dyDescent="0.25">
      <c r="A1763" s="3" t="s">
        <v>4385</v>
      </c>
      <c r="B1763" t="s">
        <v>4386</v>
      </c>
      <c r="C1763" s="3" t="s">
        <v>4386</v>
      </c>
      <c r="D1763" s="6">
        <v>0</v>
      </c>
      <c r="E1763" s="6">
        <v>150</v>
      </c>
      <c r="F1763" s="6">
        <f t="shared" si="270"/>
        <v>2</v>
      </c>
      <c r="G1763" s="6">
        <f t="shared" si="271"/>
        <v>30</v>
      </c>
      <c r="H1763" s="6" t="str" cm="1">
        <f t="array" ref="H1763">_xlfn.IFS(E1763&lt;=80,"Series",E1763&lt;=120,"TV Movie",E1763&gt;120,"Long Movie")</f>
        <v>Long Movie</v>
      </c>
      <c r="I1763" t="s">
        <v>5529</v>
      </c>
      <c r="J1763" t="s">
        <v>8158</v>
      </c>
      <c r="K1763" t="s">
        <v>8163</v>
      </c>
      <c r="L1763" s="5">
        <v>6.5</v>
      </c>
      <c r="M1763" t="str" cm="1">
        <f t="array" ref="M1763">_xlfn.IFS(L1763&lt;=2,"Flop",L1763&lt;=5,"Average",L1763&lt;=7,"Hit",L1763&lt;=9,"Superhit",L1763&gt;9,"BlockBuster")</f>
        <v>Hit</v>
      </c>
      <c r="N1763" s="6">
        <v>220868</v>
      </c>
      <c r="O1763" s="6" t="str" cm="1">
        <f t="array" ref="O1763">_xlfn.IFS(N1763&lt;=100000,"Low",N1763&lt;=500000,"Median",N1763&lt;=1500000,"High",N1763&gt;1500000,"Very High")</f>
        <v>Median</v>
      </c>
      <c r="P1763">
        <v>225000000</v>
      </c>
      <c r="Q1763">
        <v>419665568</v>
      </c>
      <c r="R1763">
        <f t="shared" si="272"/>
        <v>194665568</v>
      </c>
      <c r="S1763" t="str">
        <f t="shared" si="273"/>
        <v>Profit</v>
      </c>
      <c r="T1763" s="1">
        <v>39577</v>
      </c>
      <c r="U1763" t="s">
        <v>3358</v>
      </c>
      <c r="V1763" s="14">
        <v>39577</v>
      </c>
      <c r="W1763" t="str">
        <f t="shared" si="274"/>
        <v>May</v>
      </c>
      <c r="X1763" s="4" t="str">
        <f t="shared" si="275"/>
        <v>2008</v>
      </c>
      <c r="Y1763" s="6">
        <f t="shared" si="276"/>
        <v>2008</v>
      </c>
      <c r="Z1763" s="4" t="str">
        <f t="shared" si="277"/>
        <v>9</v>
      </c>
      <c r="AA1763" s="6">
        <f t="shared" si="278"/>
        <v>9</v>
      </c>
      <c r="AB1763" t="str">
        <f t="shared" si="279"/>
        <v>Friday</v>
      </c>
    </row>
    <row r="1764" spans="1:28" x14ac:dyDescent="0.25">
      <c r="A1764" s="3" t="s">
        <v>4387</v>
      </c>
      <c r="B1764" t="s">
        <v>4388</v>
      </c>
      <c r="C1764" s="3" t="s">
        <v>4388</v>
      </c>
      <c r="D1764" s="6">
        <v>0</v>
      </c>
      <c r="E1764" s="6">
        <v>162</v>
      </c>
      <c r="F1764" s="6">
        <f t="shared" si="270"/>
        <v>2</v>
      </c>
      <c r="G1764" s="6">
        <f t="shared" si="271"/>
        <v>42</v>
      </c>
      <c r="H1764" s="6" t="str" cm="1">
        <f t="array" ref="H1764">_xlfn.IFS(E1764&lt;=80,"Series",E1764&lt;=120,"TV Movie",E1764&gt;120,"Long Movie")</f>
        <v>Long Movie</v>
      </c>
      <c r="I1764" t="s">
        <v>5529</v>
      </c>
      <c r="J1764" t="s">
        <v>8158</v>
      </c>
      <c r="K1764" t="s">
        <v>8156</v>
      </c>
      <c r="L1764" s="5">
        <v>7.9</v>
      </c>
      <c r="M1764" t="str" cm="1">
        <f t="array" ref="M1764">_xlfn.IFS(L1764&lt;=2,"Flop",L1764&lt;=5,"Average",L1764&lt;=7,"Hit",L1764&lt;=9,"Superhit",L1764&gt;9,"BlockBuster")</f>
        <v>Superhit</v>
      </c>
      <c r="N1764" s="6">
        <v>1364568</v>
      </c>
      <c r="O1764" s="6" t="str" cm="1">
        <f t="array" ref="O1764">_xlfn.IFS(N1764&lt;=100000,"Low",N1764&lt;=500000,"Median",N1764&lt;=1500000,"High",N1764&gt;1500000,"Very High")</f>
        <v>High</v>
      </c>
      <c r="P1764">
        <v>237000000</v>
      </c>
      <c r="Q1764">
        <v>2923706026</v>
      </c>
      <c r="R1764">
        <f t="shared" si="272"/>
        <v>2686706026</v>
      </c>
      <c r="S1764" t="str">
        <f t="shared" si="273"/>
        <v>Profit</v>
      </c>
      <c r="T1764" s="1">
        <v>40157</v>
      </c>
      <c r="U1764" t="s">
        <v>515</v>
      </c>
      <c r="V1764" s="14">
        <v>40157</v>
      </c>
      <c r="W1764" t="str">
        <f t="shared" si="274"/>
        <v>December</v>
      </c>
      <c r="X1764" s="4" t="str">
        <f t="shared" si="275"/>
        <v>2009</v>
      </c>
      <c r="Y1764" s="6">
        <f t="shared" si="276"/>
        <v>2009</v>
      </c>
      <c r="Z1764" s="4" t="str">
        <f t="shared" si="277"/>
        <v>10</v>
      </c>
      <c r="AA1764" s="6">
        <f t="shared" si="278"/>
        <v>10</v>
      </c>
      <c r="AB1764" t="str">
        <f t="shared" si="279"/>
        <v>Thursday</v>
      </c>
    </row>
    <row r="1765" spans="1:28" x14ac:dyDescent="0.25">
      <c r="A1765" s="3" t="s">
        <v>4389</v>
      </c>
      <c r="B1765" t="s">
        <v>4390</v>
      </c>
      <c r="C1765" s="3" t="s">
        <v>4390</v>
      </c>
      <c r="D1765" s="6">
        <v>0</v>
      </c>
      <c r="E1765" s="6">
        <v>103</v>
      </c>
      <c r="F1765" s="6">
        <f t="shared" si="270"/>
        <v>1</v>
      </c>
      <c r="G1765" s="6">
        <f t="shared" si="271"/>
        <v>43</v>
      </c>
      <c r="H1765" s="6" t="str" cm="1">
        <f t="array" ref="H1765">_xlfn.IFS(E1765&lt;=80,"Series",E1765&lt;=120,"TV Movie",E1765&gt;120,"Long Movie")</f>
        <v>TV Movie</v>
      </c>
      <c r="I1765" t="s">
        <v>5529</v>
      </c>
      <c r="J1765" t="s">
        <v>8162</v>
      </c>
      <c r="K1765" t="s">
        <v>3857</v>
      </c>
      <c r="L1765" s="5">
        <v>6.2</v>
      </c>
      <c r="M1765" t="str" cm="1">
        <f t="array" ref="M1765">_xlfn.IFS(L1765&lt;=2,"Flop",L1765&lt;=5,"Average",L1765&lt;=7,"Hit",L1765&lt;=9,"Superhit",L1765&gt;9,"BlockBuster")</f>
        <v>Hit</v>
      </c>
      <c r="N1765" s="6">
        <v>95335</v>
      </c>
      <c r="O1765" s="6" t="str" cm="1">
        <f t="array" ref="O1765">_xlfn.IFS(N1765&lt;=100000,"Low",N1765&lt;=500000,"Median",N1765&lt;=1500000,"High",N1765&gt;1500000,"Very High")</f>
        <v>Low</v>
      </c>
      <c r="P1765">
        <v>25000000</v>
      </c>
      <c r="Q1765">
        <v>42653739</v>
      </c>
      <c r="R1765">
        <f t="shared" si="272"/>
        <v>17653739</v>
      </c>
      <c r="S1765" t="str">
        <f t="shared" si="273"/>
        <v>Profit</v>
      </c>
      <c r="T1765" s="1">
        <v>39318</v>
      </c>
      <c r="U1765" t="s">
        <v>4391</v>
      </c>
      <c r="V1765" s="14">
        <v>39318</v>
      </c>
      <c r="W1765" t="str">
        <f t="shared" si="274"/>
        <v>August</v>
      </c>
      <c r="X1765" s="4" t="str">
        <f t="shared" si="275"/>
        <v>2007</v>
      </c>
      <c r="Y1765" s="6">
        <f t="shared" si="276"/>
        <v>2007</v>
      </c>
      <c r="Z1765" s="4" t="str">
        <f t="shared" si="277"/>
        <v>24</v>
      </c>
      <c r="AA1765" s="6">
        <f t="shared" si="278"/>
        <v>24</v>
      </c>
      <c r="AB1765" t="str">
        <f t="shared" si="279"/>
        <v>Friday</v>
      </c>
    </row>
    <row r="1766" spans="1:28" x14ac:dyDescent="0.25">
      <c r="A1766" s="3" t="s">
        <v>4392</v>
      </c>
      <c r="B1766" t="s">
        <v>4393</v>
      </c>
      <c r="C1766" s="3" t="s">
        <v>4393</v>
      </c>
      <c r="D1766" s="6">
        <v>0</v>
      </c>
      <c r="E1766" s="6">
        <v>87</v>
      </c>
      <c r="F1766" s="6">
        <f t="shared" si="270"/>
        <v>1</v>
      </c>
      <c r="G1766" s="6">
        <f t="shared" si="271"/>
        <v>27</v>
      </c>
      <c r="H1766" s="6" t="str" cm="1">
        <f t="array" ref="H1766">_xlfn.IFS(E1766&lt;=80,"Series",E1766&lt;=120,"TV Movie",E1766&gt;120,"Long Movie")</f>
        <v>TV Movie</v>
      </c>
      <c r="I1766" t="s">
        <v>145</v>
      </c>
      <c r="J1766" t="s">
        <v>8156</v>
      </c>
      <c r="K1766" t="s">
        <v>8166</v>
      </c>
      <c r="L1766" s="5">
        <v>7.8</v>
      </c>
      <c r="M1766" t="str" cm="1">
        <f t="array" ref="M1766">_xlfn.IFS(L1766&lt;=2,"Flop",L1766&lt;=5,"Average",L1766&lt;=7,"Hit",L1766&lt;=9,"Superhit",L1766&gt;9,"BlockBuster")</f>
        <v>Superhit</v>
      </c>
      <c r="N1766" s="6">
        <v>196083</v>
      </c>
      <c r="O1766" s="6" t="str" cm="1">
        <f t="array" ref="O1766">_xlfn.IFS(N1766&lt;=100000,"Low",N1766&lt;=500000,"Median",N1766&lt;=1500000,"High",N1766&gt;1500000,"Very High")</f>
        <v>Median</v>
      </c>
      <c r="P1766">
        <v>200000</v>
      </c>
      <c r="Q1766">
        <v>0</v>
      </c>
      <c r="R1766">
        <f t="shared" si="272"/>
        <v>-200000</v>
      </c>
      <c r="S1766" t="str">
        <f t="shared" si="273"/>
        <v>Loss</v>
      </c>
      <c r="T1766" s="1">
        <v>39243</v>
      </c>
      <c r="U1766" t="s">
        <v>4394</v>
      </c>
      <c r="V1766" s="14">
        <v>39243</v>
      </c>
      <c r="W1766" t="str">
        <f t="shared" si="274"/>
        <v>June</v>
      </c>
      <c r="X1766" s="4" t="str">
        <f t="shared" si="275"/>
        <v>2007</v>
      </c>
      <c r="Y1766" s="6">
        <f t="shared" si="276"/>
        <v>2007</v>
      </c>
      <c r="Z1766" s="4" t="str">
        <f t="shared" si="277"/>
        <v>10</v>
      </c>
      <c r="AA1766" s="6">
        <f t="shared" si="278"/>
        <v>10</v>
      </c>
      <c r="AB1766" t="str">
        <f t="shared" si="279"/>
        <v>Sunday</v>
      </c>
    </row>
    <row r="1767" spans="1:28" x14ac:dyDescent="0.25">
      <c r="A1767" s="3" t="s">
        <v>4395</v>
      </c>
      <c r="B1767" t="s">
        <v>4396</v>
      </c>
      <c r="C1767" s="3" t="s">
        <v>4397</v>
      </c>
      <c r="D1767" s="6">
        <v>0</v>
      </c>
      <c r="E1767" s="6">
        <v>94</v>
      </c>
      <c r="F1767" s="6">
        <f t="shared" si="270"/>
        <v>1</v>
      </c>
      <c r="G1767" s="6">
        <f t="shared" si="271"/>
        <v>34</v>
      </c>
      <c r="H1767" s="6" t="str" cm="1">
        <f t="array" ref="H1767">_xlfn.IFS(E1767&lt;=80,"Series",E1767&lt;=120,"TV Movie",E1767&gt;120,"Long Movie")</f>
        <v>TV Movie</v>
      </c>
      <c r="I1767" t="s">
        <v>5529</v>
      </c>
      <c r="J1767" t="s">
        <v>83</v>
      </c>
      <c r="K1767" t="s">
        <v>8161</v>
      </c>
      <c r="L1767" s="5">
        <v>4.5999999999999996</v>
      </c>
      <c r="M1767" t="str" cm="1">
        <f t="array" ref="M1767">_xlfn.IFS(L1767&lt;=2,"Flop",L1767&lt;=5,"Average",L1767&lt;=7,"Hit",L1767&lt;=9,"Superhit",L1767&gt;9,"BlockBuster")</f>
        <v>Average</v>
      </c>
      <c r="N1767" s="6">
        <v>131097</v>
      </c>
      <c r="O1767" s="6" t="str" cm="1">
        <f t="array" ref="O1767">_xlfn.IFS(N1767&lt;=100000,"Low",N1767&lt;=500000,"Median",N1767&lt;=1500000,"High",N1767&gt;1500000,"Very High")</f>
        <v>Median</v>
      </c>
      <c r="P1767">
        <v>40000000</v>
      </c>
      <c r="Q1767">
        <v>130290885</v>
      </c>
      <c r="R1767">
        <f t="shared" si="272"/>
        <v>90290885</v>
      </c>
      <c r="S1767" t="str">
        <f t="shared" si="273"/>
        <v>Profit</v>
      </c>
      <c r="T1767" s="1">
        <v>39441</v>
      </c>
      <c r="U1767" t="s">
        <v>4398</v>
      </c>
      <c r="V1767" s="14">
        <v>39441</v>
      </c>
      <c r="W1767" t="str">
        <f t="shared" si="274"/>
        <v>December</v>
      </c>
      <c r="X1767" s="4" t="str">
        <f t="shared" si="275"/>
        <v>2007</v>
      </c>
      <c r="Y1767" s="6">
        <f t="shared" si="276"/>
        <v>2007</v>
      </c>
      <c r="Z1767" s="4" t="str">
        <f t="shared" si="277"/>
        <v>25</v>
      </c>
      <c r="AA1767" s="6">
        <f t="shared" si="278"/>
        <v>25</v>
      </c>
      <c r="AB1767" t="str">
        <f t="shared" si="279"/>
        <v>Tuesday</v>
      </c>
    </row>
    <row r="1768" spans="1:28" x14ac:dyDescent="0.25">
      <c r="A1768" s="3" t="s">
        <v>4399</v>
      </c>
      <c r="B1768" t="s">
        <v>288</v>
      </c>
      <c r="C1768" s="3" t="s">
        <v>288</v>
      </c>
      <c r="D1768" s="6">
        <v>0</v>
      </c>
      <c r="E1768" s="6">
        <v>97</v>
      </c>
      <c r="F1768" s="6">
        <f t="shared" si="270"/>
        <v>1</v>
      </c>
      <c r="G1768" s="6">
        <f t="shared" si="271"/>
        <v>37</v>
      </c>
      <c r="H1768" s="6" t="str" cm="1">
        <f t="array" ref="H1768">_xlfn.IFS(E1768&lt;=80,"Series",E1768&lt;=120,"TV Movie",E1768&gt;120,"Long Movie")</f>
        <v>TV Movie</v>
      </c>
      <c r="I1768" t="s">
        <v>83</v>
      </c>
      <c r="J1768" t="s">
        <v>8166</v>
      </c>
      <c r="K1768" t="s">
        <v>3857</v>
      </c>
      <c r="L1768" s="5">
        <v>5.5</v>
      </c>
      <c r="M1768" t="str" cm="1">
        <f t="array" ref="M1768">_xlfn.IFS(L1768&lt;=2,"Flop",L1768&lt;=5,"Average",L1768&lt;=7,"Hit",L1768&lt;=9,"Superhit",L1768&gt;9,"BlockBuster")</f>
        <v>Hit</v>
      </c>
      <c r="N1768" s="6">
        <v>115119</v>
      </c>
      <c r="O1768" s="6" t="str" cm="1">
        <f t="array" ref="O1768">_xlfn.IFS(N1768&lt;=100000,"Low",N1768&lt;=500000,"Median",N1768&lt;=1500000,"High",N1768&gt;1500000,"Very High")</f>
        <v>Median</v>
      </c>
      <c r="P1768">
        <v>19000000</v>
      </c>
      <c r="Q1768">
        <v>91509154</v>
      </c>
      <c r="R1768">
        <f t="shared" si="272"/>
        <v>72509154</v>
      </c>
      <c r="S1768" t="str">
        <f t="shared" si="273"/>
        <v>Profit</v>
      </c>
      <c r="T1768" s="1">
        <v>39853</v>
      </c>
      <c r="U1768" t="s">
        <v>3099</v>
      </c>
      <c r="V1768" s="14">
        <v>39853</v>
      </c>
      <c r="W1768" t="str">
        <f t="shared" si="274"/>
        <v>February</v>
      </c>
      <c r="X1768" s="4" t="str">
        <f t="shared" si="275"/>
        <v>2009</v>
      </c>
      <c r="Y1768" s="6">
        <f t="shared" si="276"/>
        <v>2009</v>
      </c>
      <c r="Z1768" s="4" t="str">
        <f t="shared" si="277"/>
        <v>9</v>
      </c>
      <c r="AA1768" s="6">
        <f t="shared" si="278"/>
        <v>9</v>
      </c>
      <c r="AB1768" t="str">
        <f t="shared" si="279"/>
        <v>Monday</v>
      </c>
    </row>
    <row r="1769" spans="1:28" x14ac:dyDescent="0.25">
      <c r="A1769" s="3" t="s">
        <v>4400</v>
      </c>
      <c r="B1769" t="s">
        <v>4401</v>
      </c>
      <c r="C1769" s="3" t="s">
        <v>4401</v>
      </c>
      <c r="D1769" s="6">
        <v>0</v>
      </c>
      <c r="E1769" s="6">
        <v>112</v>
      </c>
      <c r="F1769" s="6">
        <f t="shared" si="270"/>
        <v>1</v>
      </c>
      <c r="G1769" s="6">
        <f t="shared" si="271"/>
        <v>52</v>
      </c>
      <c r="H1769" s="6" t="str" cm="1">
        <f t="array" ref="H1769">_xlfn.IFS(E1769&lt;=80,"Series",E1769&lt;=120,"TV Movie",E1769&gt;120,"Long Movie")</f>
        <v>TV Movie</v>
      </c>
      <c r="I1769" t="s">
        <v>132</v>
      </c>
      <c r="J1769" t="s">
        <v>145</v>
      </c>
      <c r="K1769" t="s">
        <v>8157</v>
      </c>
      <c r="L1769" s="5">
        <v>6.7</v>
      </c>
      <c r="M1769" t="str" cm="1">
        <f t="array" ref="M1769">_xlfn.IFS(L1769&lt;=2,"Flop",L1769&lt;=5,"Average",L1769&lt;=7,"Hit",L1769&lt;=9,"Superhit",L1769&gt;9,"BlockBuster")</f>
        <v>Hit</v>
      </c>
      <c r="N1769" s="6">
        <v>217609</v>
      </c>
      <c r="O1769" s="6" t="str" cm="1">
        <f t="array" ref="O1769">_xlfn.IFS(N1769&lt;=100000,"Low",N1769&lt;=500000,"Median",N1769&lt;=1500000,"High",N1769&gt;1500000,"Very High")</f>
        <v>Median</v>
      </c>
      <c r="P1769">
        <v>30000000</v>
      </c>
      <c r="Q1769">
        <v>102820008</v>
      </c>
      <c r="R1769">
        <f t="shared" si="272"/>
        <v>72820008</v>
      </c>
      <c r="S1769" t="str">
        <f t="shared" si="273"/>
        <v>Profit</v>
      </c>
      <c r="T1769" s="1">
        <v>40486</v>
      </c>
      <c r="U1769" t="s">
        <v>869</v>
      </c>
      <c r="V1769" s="14">
        <v>40486</v>
      </c>
      <c r="W1769" t="str">
        <f t="shared" si="274"/>
        <v>November</v>
      </c>
      <c r="X1769" s="4" t="str">
        <f t="shared" si="275"/>
        <v>2010</v>
      </c>
      <c r="Y1769" s="6">
        <f t="shared" si="276"/>
        <v>2010</v>
      </c>
      <c r="Z1769" s="4" t="str">
        <f t="shared" si="277"/>
        <v>4</v>
      </c>
      <c r="AA1769" s="6">
        <f t="shared" si="278"/>
        <v>4</v>
      </c>
      <c r="AB1769" t="str">
        <f t="shared" si="279"/>
        <v>Thursday</v>
      </c>
    </row>
    <row r="1770" spans="1:28" x14ac:dyDescent="0.25">
      <c r="A1770" s="3" t="s">
        <v>4402</v>
      </c>
      <c r="B1770" t="s">
        <v>4403</v>
      </c>
      <c r="C1770" s="3" t="s">
        <v>4403</v>
      </c>
      <c r="D1770" s="6">
        <v>0</v>
      </c>
      <c r="E1770" s="6">
        <v>148</v>
      </c>
      <c r="F1770" s="6">
        <f t="shared" si="270"/>
        <v>2</v>
      </c>
      <c r="G1770" s="6">
        <f t="shared" si="271"/>
        <v>28</v>
      </c>
      <c r="H1770" s="6" t="str" cm="1">
        <f t="array" ref="H1770">_xlfn.IFS(E1770&lt;=80,"Series",E1770&lt;=120,"TV Movie",E1770&gt;120,"Long Movie")</f>
        <v>Long Movie</v>
      </c>
      <c r="I1770" t="s">
        <v>8158</v>
      </c>
      <c r="J1770" t="s">
        <v>8160</v>
      </c>
      <c r="K1770" t="s">
        <v>145</v>
      </c>
      <c r="L1770" s="5">
        <v>8.1</v>
      </c>
      <c r="M1770" t="str" cm="1">
        <f t="array" ref="M1770">_xlfn.IFS(L1770&lt;=2,"Flop",L1770&lt;=5,"Average",L1770&lt;=7,"Hit",L1770&lt;=9,"Superhit",L1770&gt;9,"BlockBuster")</f>
        <v>Superhit</v>
      </c>
      <c r="N1770" s="6">
        <v>646215</v>
      </c>
      <c r="O1770" s="6" t="str" cm="1">
        <f t="array" ref="O1770">_xlfn.IFS(N1770&lt;=100000,"Low",N1770&lt;=500000,"Median",N1770&lt;=1500000,"High",N1770&gt;1500000,"Very High")</f>
        <v>High</v>
      </c>
      <c r="P1770">
        <v>15000000</v>
      </c>
      <c r="Q1770">
        <v>56675895</v>
      </c>
      <c r="R1770">
        <f t="shared" si="272"/>
        <v>41675895</v>
      </c>
      <c r="S1770" t="str">
        <f t="shared" si="273"/>
        <v>Profit</v>
      </c>
      <c r="T1770" s="1">
        <v>39326</v>
      </c>
      <c r="U1770" t="s">
        <v>2565</v>
      </c>
      <c r="V1770" s="14">
        <v>39326</v>
      </c>
      <c r="W1770" t="str">
        <f t="shared" si="274"/>
        <v>September</v>
      </c>
      <c r="X1770" s="4" t="str">
        <f t="shared" si="275"/>
        <v>2007</v>
      </c>
      <c r="Y1770" s="6">
        <f t="shared" si="276"/>
        <v>2007</v>
      </c>
      <c r="Z1770" s="4" t="str">
        <f t="shared" si="277"/>
        <v>1</v>
      </c>
      <c r="AA1770" s="6">
        <f t="shared" si="278"/>
        <v>1</v>
      </c>
      <c r="AB1770" t="str">
        <f t="shared" si="279"/>
        <v>Saturday</v>
      </c>
    </row>
    <row r="1771" spans="1:28" x14ac:dyDescent="0.25">
      <c r="A1771" s="3" t="s">
        <v>4404</v>
      </c>
      <c r="B1771" t="s">
        <v>4405</v>
      </c>
      <c r="C1771" s="3" t="s">
        <v>4405</v>
      </c>
      <c r="D1771" s="6">
        <v>0</v>
      </c>
      <c r="E1771" s="6">
        <v>104</v>
      </c>
      <c r="F1771" s="6">
        <f t="shared" si="270"/>
        <v>1</v>
      </c>
      <c r="G1771" s="6">
        <f t="shared" si="271"/>
        <v>44</v>
      </c>
      <c r="H1771" s="6" t="str" cm="1">
        <f t="array" ref="H1771">_xlfn.IFS(E1771&lt;=80,"Series",E1771&lt;=120,"TV Movie",E1771&gt;120,"Long Movie")</f>
        <v>TV Movie</v>
      </c>
      <c r="I1771" t="s">
        <v>132</v>
      </c>
      <c r="J1771" t="s">
        <v>8165</v>
      </c>
      <c r="K1771" t="s">
        <v>8157</v>
      </c>
      <c r="L1771" s="5">
        <v>6.5</v>
      </c>
      <c r="M1771" t="str" cm="1">
        <f t="array" ref="M1771">_xlfn.IFS(L1771&lt;=2,"Flop",L1771&lt;=5,"Average",L1771&lt;=7,"Hit",L1771&lt;=9,"Superhit",L1771&gt;9,"BlockBuster")</f>
        <v>Hit</v>
      </c>
      <c r="N1771" s="6">
        <v>106175</v>
      </c>
      <c r="O1771" s="6" t="str" cm="1">
        <f t="array" ref="O1771">_xlfn.IFS(N1771&lt;=100000,"Low",N1771&lt;=500000,"Median",N1771&lt;=1500000,"High",N1771&gt;1500000,"Very High")</f>
        <v>Median</v>
      </c>
      <c r="P1771">
        <v>40000000</v>
      </c>
      <c r="Q1771">
        <v>145896422</v>
      </c>
      <c r="R1771">
        <f t="shared" si="272"/>
        <v>105896422</v>
      </c>
      <c r="S1771" t="str">
        <f t="shared" si="273"/>
        <v>Profit</v>
      </c>
      <c r="T1771" s="1">
        <v>39122</v>
      </c>
      <c r="U1771" t="s">
        <v>3034</v>
      </c>
      <c r="V1771" s="14">
        <v>39122</v>
      </c>
      <c r="W1771" t="str">
        <f t="shared" si="274"/>
        <v>February</v>
      </c>
      <c r="X1771" s="4" t="str">
        <f t="shared" si="275"/>
        <v>2007</v>
      </c>
      <c r="Y1771" s="6">
        <f t="shared" si="276"/>
        <v>2007</v>
      </c>
      <c r="Z1771" s="4" t="str">
        <f t="shared" si="277"/>
        <v>9</v>
      </c>
      <c r="AA1771" s="6">
        <f t="shared" si="278"/>
        <v>9</v>
      </c>
      <c r="AB1771" t="str">
        <f t="shared" si="279"/>
        <v>Friday</v>
      </c>
    </row>
    <row r="1772" spans="1:28" x14ac:dyDescent="0.25">
      <c r="A1772" s="3" t="s">
        <v>4406</v>
      </c>
      <c r="B1772" t="s">
        <v>4407</v>
      </c>
      <c r="C1772" s="3" t="s">
        <v>4407</v>
      </c>
      <c r="D1772" s="6">
        <v>0</v>
      </c>
      <c r="E1772" s="6">
        <v>128</v>
      </c>
      <c r="F1772" s="6">
        <f t="shared" si="270"/>
        <v>2</v>
      </c>
      <c r="G1772" s="6">
        <f t="shared" si="271"/>
        <v>8</v>
      </c>
      <c r="H1772" s="6" t="str" cm="1">
        <f t="array" ref="H1772">_xlfn.IFS(E1772&lt;=80,"Series",E1772&lt;=120,"TV Movie",E1772&gt;120,"Long Movie")</f>
        <v>Long Movie</v>
      </c>
      <c r="I1772" t="s">
        <v>5529</v>
      </c>
      <c r="J1772" t="s">
        <v>145</v>
      </c>
      <c r="K1772" t="s">
        <v>3857</v>
      </c>
      <c r="L1772" s="5">
        <v>7</v>
      </c>
      <c r="M1772" t="str" cm="1">
        <f t="array" ref="M1772">_xlfn.IFS(L1772&lt;=2,"Flop",L1772&lt;=5,"Average",L1772&lt;=7,"Hit",L1772&lt;=9,"Superhit",L1772&gt;9,"BlockBuster")</f>
        <v>Hit</v>
      </c>
      <c r="N1772" s="6">
        <v>236161</v>
      </c>
      <c r="O1772" s="6" t="str" cm="1">
        <f t="array" ref="O1772">_xlfn.IFS(N1772&lt;=100000,"Low",N1772&lt;=500000,"Median",N1772&lt;=1500000,"High",N1772&gt;1500000,"Very High")</f>
        <v>Median</v>
      </c>
      <c r="P1772">
        <v>70000000</v>
      </c>
      <c r="Q1772">
        <v>115900897</v>
      </c>
      <c r="R1772">
        <f t="shared" si="272"/>
        <v>45900897</v>
      </c>
      <c r="S1772" t="str">
        <f t="shared" si="273"/>
        <v>Profit</v>
      </c>
      <c r="T1772" s="1">
        <v>39726</v>
      </c>
      <c r="U1772" t="s">
        <v>236</v>
      </c>
      <c r="V1772" s="14">
        <v>39726</v>
      </c>
      <c r="W1772" t="str">
        <f t="shared" si="274"/>
        <v>October</v>
      </c>
      <c r="X1772" s="4" t="str">
        <f t="shared" si="275"/>
        <v>2008</v>
      </c>
      <c r="Y1772" s="6">
        <f t="shared" si="276"/>
        <v>2008</v>
      </c>
      <c r="Z1772" s="4" t="str">
        <f t="shared" si="277"/>
        <v>5</v>
      </c>
      <c r="AA1772" s="6">
        <f t="shared" si="278"/>
        <v>5</v>
      </c>
      <c r="AB1772" t="str">
        <f t="shared" si="279"/>
        <v>Sunday</v>
      </c>
    </row>
    <row r="1773" spans="1:28" x14ac:dyDescent="0.25">
      <c r="A1773" s="3" t="s">
        <v>4408</v>
      </c>
      <c r="B1773" t="s">
        <v>4409</v>
      </c>
      <c r="C1773" s="3" t="s">
        <v>4409</v>
      </c>
      <c r="D1773" s="6">
        <v>0</v>
      </c>
      <c r="E1773" s="6">
        <v>131</v>
      </c>
      <c r="F1773" s="6">
        <f t="shared" si="270"/>
        <v>2</v>
      </c>
      <c r="G1773" s="6">
        <f t="shared" si="271"/>
        <v>11</v>
      </c>
      <c r="H1773" s="6" t="str" cm="1">
        <f t="array" ref="H1773">_xlfn.IFS(E1773&lt;=80,"Series",E1773&lt;=120,"TV Movie",E1773&gt;120,"Long Movie")</f>
        <v>Long Movie</v>
      </c>
      <c r="I1773" t="s">
        <v>145</v>
      </c>
      <c r="J1773" t="s">
        <v>8168</v>
      </c>
      <c r="K1773" t="s">
        <v>5802</v>
      </c>
      <c r="L1773" s="5">
        <v>7</v>
      </c>
      <c r="M1773" t="str" cm="1">
        <f t="array" ref="M1773">_xlfn.IFS(L1773&lt;=2,"Flop",L1773&lt;=5,"Average",L1773&lt;=7,"Hit",L1773&lt;=9,"Superhit",L1773&gt;9,"BlockBuster")</f>
        <v>Hit</v>
      </c>
      <c r="N1773" s="6">
        <v>64044</v>
      </c>
      <c r="O1773" s="6" t="str" cm="1">
        <f t="array" ref="O1773">_xlfn.IFS(N1773&lt;=100000,"Low",N1773&lt;=500000,"Median",N1773&lt;=1500000,"High",N1773&gt;1500000,"Very High")</f>
        <v>Low</v>
      </c>
      <c r="P1773">
        <v>65000000</v>
      </c>
      <c r="Q1773">
        <v>43545364</v>
      </c>
      <c r="R1773">
        <f t="shared" si="272"/>
        <v>-21454636</v>
      </c>
      <c r="S1773" t="str">
        <f t="shared" si="273"/>
        <v>Loss</v>
      </c>
      <c r="T1773" s="1">
        <v>39063</v>
      </c>
      <c r="U1773" t="s">
        <v>2247</v>
      </c>
      <c r="V1773" s="14">
        <v>39063</v>
      </c>
      <c r="W1773" t="str">
        <f t="shared" si="274"/>
        <v>December</v>
      </c>
      <c r="X1773" s="4" t="str">
        <f t="shared" si="275"/>
        <v>2006</v>
      </c>
      <c r="Y1773" s="6">
        <f t="shared" si="276"/>
        <v>2006</v>
      </c>
      <c r="Z1773" s="4" t="str">
        <f t="shared" si="277"/>
        <v>12</v>
      </c>
      <c r="AA1773" s="6">
        <f t="shared" si="278"/>
        <v>12</v>
      </c>
      <c r="AB1773" t="str">
        <f t="shared" si="279"/>
        <v>Tuesday</v>
      </c>
    </row>
    <row r="1774" spans="1:28" x14ac:dyDescent="0.25">
      <c r="A1774" s="3" t="s">
        <v>4410</v>
      </c>
      <c r="B1774" t="s">
        <v>4411</v>
      </c>
      <c r="C1774" s="3" t="s">
        <v>4412</v>
      </c>
      <c r="D1774" s="6">
        <v>0</v>
      </c>
      <c r="E1774" s="6">
        <v>134</v>
      </c>
      <c r="F1774" s="6">
        <f t="shared" si="270"/>
        <v>2</v>
      </c>
      <c r="G1774" s="6">
        <f t="shared" si="271"/>
        <v>14</v>
      </c>
      <c r="H1774" s="6" t="str" cm="1">
        <f t="array" ref="H1774">_xlfn.IFS(E1774&lt;=80,"Series",E1774&lt;=120,"TV Movie",E1774&gt;120,"Long Movie")</f>
        <v>Long Movie</v>
      </c>
      <c r="I1774" t="s">
        <v>145</v>
      </c>
      <c r="J1774" t="s">
        <v>8156</v>
      </c>
      <c r="K1774" t="s">
        <v>83</v>
      </c>
      <c r="L1774" s="5">
        <v>7.1</v>
      </c>
      <c r="M1774" t="str" cm="1">
        <f t="array" ref="M1774">_xlfn.IFS(L1774&lt;=2,"Flop",L1774&lt;=5,"Average",L1774&lt;=7,"Hit",L1774&lt;=9,"Superhit",L1774&gt;9,"BlockBuster")</f>
        <v>Superhit</v>
      </c>
      <c r="N1774" s="6">
        <v>50360</v>
      </c>
      <c r="O1774" s="6" t="str" cm="1">
        <f t="array" ref="O1774">_xlfn.IFS(N1774&lt;=100000,"Low",N1774&lt;=500000,"Median",N1774&lt;=1500000,"High",N1774&gt;1500000,"Very High")</f>
        <v>Low</v>
      </c>
      <c r="P1774">
        <v>5000000</v>
      </c>
      <c r="Q1774">
        <v>13085023</v>
      </c>
      <c r="R1774">
        <f t="shared" si="272"/>
        <v>8085023</v>
      </c>
      <c r="S1774" t="str">
        <f t="shared" si="273"/>
        <v>Profit</v>
      </c>
      <c r="T1774" s="1">
        <v>39933</v>
      </c>
      <c r="U1774" t="s">
        <v>3010</v>
      </c>
      <c r="V1774" s="14">
        <v>39933</v>
      </c>
      <c r="W1774" t="str">
        <f t="shared" si="274"/>
        <v>April</v>
      </c>
      <c r="X1774" s="4" t="str">
        <f t="shared" si="275"/>
        <v>2009</v>
      </c>
      <c r="Y1774" s="6">
        <f t="shared" si="276"/>
        <v>2009</v>
      </c>
      <c r="Z1774" s="4" t="str">
        <f t="shared" si="277"/>
        <v>30</v>
      </c>
      <c r="AA1774" s="6">
        <f t="shared" si="278"/>
        <v>30</v>
      </c>
      <c r="AB1774" t="str">
        <f t="shared" si="279"/>
        <v>Thursday</v>
      </c>
    </row>
    <row r="1775" spans="1:28" x14ac:dyDescent="0.25">
      <c r="A1775" s="3" t="s">
        <v>4413</v>
      </c>
      <c r="B1775" t="s">
        <v>4414</v>
      </c>
      <c r="C1775" s="3" t="s">
        <v>4414</v>
      </c>
      <c r="D1775" s="6">
        <v>0</v>
      </c>
      <c r="E1775" s="6">
        <v>115</v>
      </c>
      <c r="F1775" s="6">
        <f t="shared" si="270"/>
        <v>1</v>
      </c>
      <c r="G1775" s="6">
        <f t="shared" si="271"/>
        <v>55</v>
      </c>
      <c r="H1775" s="6" t="str" cm="1">
        <f t="array" ref="H1775">_xlfn.IFS(E1775&lt;=80,"Series",E1775&lt;=120,"TV Movie",E1775&gt;120,"Long Movie")</f>
        <v>TV Movie</v>
      </c>
      <c r="I1775" t="s">
        <v>132</v>
      </c>
      <c r="J1775" t="s">
        <v>8157</v>
      </c>
      <c r="K1775" t="s">
        <v>5802</v>
      </c>
      <c r="L1775" s="5">
        <v>5.9</v>
      </c>
      <c r="M1775" t="str" cm="1">
        <f t="array" ref="M1775">_xlfn.IFS(L1775&lt;=2,"Flop",L1775&lt;=5,"Average",L1775&lt;=7,"Hit",L1775&lt;=9,"Superhit",L1775&gt;9,"BlockBuster")</f>
        <v>Hit</v>
      </c>
      <c r="N1775" s="6">
        <v>152290</v>
      </c>
      <c r="O1775" s="6" t="str" cm="1">
        <f t="array" ref="O1775">_xlfn.IFS(N1775&lt;=100000,"Low",N1775&lt;=500000,"Median",N1775&lt;=1500000,"High",N1775&gt;1500000,"Very High")</f>
        <v>Median</v>
      </c>
      <c r="P1775">
        <v>85000000</v>
      </c>
      <c r="Q1775">
        <v>187134117</v>
      </c>
      <c r="R1775">
        <f t="shared" si="272"/>
        <v>102134117</v>
      </c>
      <c r="S1775" t="str">
        <f t="shared" si="273"/>
        <v>Profit</v>
      </c>
      <c r="T1775" s="1">
        <v>39275</v>
      </c>
      <c r="U1775" t="s">
        <v>1600</v>
      </c>
      <c r="V1775" s="14">
        <v>39275</v>
      </c>
      <c r="W1775" t="str">
        <f t="shared" si="274"/>
        <v>July</v>
      </c>
      <c r="X1775" s="4" t="str">
        <f t="shared" si="275"/>
        <v>2007</v>
      </c>
      <c r="Y1775" s="6">
        <f t="shared" si="276"/>
        <v>2007</v>
      </c>
      <c r="Z1775" s="4" t="str">
        <f t="shared" si="277"/>
        <v>12</v>
      </c>
      <c r="AA1775" s="6">
        <f t="shared" si="278"/>
        <v>12</v>
      </c>
      <c r="AB1775" t="str">
        <f t="shared" si="279"/>
        <v>Thursday</v>
      </c>
    </row>
    <row r="1776" spans="1:28" x14ac:dyDescent="0.25">
      <c r="A1776" s="3" t="s">
        <v>4415</v>
      </c>
      <c r="B1776" t="s">
        <v>4416</v>
      </c>
      <c r="C1776" s="3" t="s">
        <v>4416</v>
      </c>
      <c r="D1776" s="6">
        <v>0</v>
      </c>
      <c r="E1776" s="6">
        <v>91</v>
      </c>
      <c r="F1776" s="6">
        <f t="shared" si="270"/>
        <v>1</v>
      </c>
      <c r="G1776" s="6">
        <f t="shared" si="271"/>
        <v>31</v>
      </c>
      <c r="H1776" s="6" t="str" cm="1">
        <f t="array" ref="H1776">_xlfn.IFS(E1776&lt;=80,"Series",E1776&lt;=120,"TV Movie",E1776&gt;120,"Long Movie")</f>
        <v>TV Movie</v>
      </c>
      <c r="I1776" t="s">
        <v>8158</v>
      </c>
      <c r="J1776" t="s">
        <v>8159</v>
      </c>
      <c r="K1776" t="s">
        <v>132</v>
      </c>
      <c r="L1776" s="5">
        <v>6</v>
      </c>
      <c r="M1776" t="str" cm="1">
        <f t="array" ref="M1776">_xlfn.IFS(L1776&lt;=2,"Flop",L1776&lt;=5,"Average",L1776&lt;=7,"Hit",L1776&lt;=9,"Superhit",L1776&gt;9,"BlockBuster")</f>
        <v>Hit</v>
      </c>
      <c r="N1776" s="6">
        <v>57740</v>
      </c>
      <c r="O1776" s="6" t="str" cm="1">
        <f t="array" ref="O1776">_xlfn.IFS(N1776&lt;=100000,"Low",N1776&lt;=500000,"Median",N1776&lt;=1500000,"High",N1776&gt;1500000,"Very High")</f>
        <v>Low</v>
      </c>
      <c r="P1776">
        <v>70000000</v>
      </c>
      <c r="Q1776">
        <v>105647102</v>
      </c>
      <c r="R1776">
        <f t="shared" si="272"/>
        <v>35647102</v>
      </c>
      <c r="S1776" t="str">
        <f t="shared" si="273"/>
        <v>Profit</v>
      </c>
      <c r="T1776" s="1">
        <v>40131</v>
      </c>
      <c r="U1776" t="s">
        <v>4417</v>
      </c>
      <c r="V1776" s="14">
        <v>40131</v>
      </c>
      <c r="W1776" t="str">
        <f t="shared" si="274"/>
        <v>November</v>
      </c>
      <c r="X1776" s="4" t="str">
        <f t="shared" si="275"/>
        <v>2009</v>
      </c>
      <c r="Y1776" s="6">
        <f t="shared" si="276"/>
        <v>2009</v>
      </c>
      <c r="Z1776" s="4" t="str">
        <f t="shared" si="277"/>
        <v>14</v>
      </c>
      <c r="AA1776" s="6">
        <f t="shared" si="278"/>
        <v>14</v>
      </c>
      <c r="AB1776" t="str">
        <f t="shared" si="279"/>
        <v>Saturday</v>
      </c>
    </row>
    <row r="1777" spans="1:28" x14ac:dyDescent="0.25">
      <c r="A1777" s="3" t="s">
        <v>4418</v>
      </c>
      <c r="B1777" t="s">
        <v>4419</v>
      </c>
      <c r="C1777" s="3" t="s">
        <v>4419</v>
      </c>
      <c r="D1777" s="6">
        <v>0</v>
      </c>
      <c r="E1777" s="6">
        <v>105</v>
      </c>
      <c r="F1777" s="6">
        <f t="shared" si="270"/>
        <v>1</v>
      </c>
      <c r="G1777" s="6">
        <f t="shared" si="271"/>
        <v>45</v>
      </c>
      <c r="H1777" s="6" t="str" cm="1">
        <f t="array" ref="H1777">_xlfn.IFS(E1777&lt;=80,"Series",E1777&lt;=120,"TV Movie",E1777&gt;120,"Long Movie")</f>
        <v>TV Movie</v>
      </c>
      <c r="I1777" t="s">
        <v>145</v>
      </c>
      <c r="J1777" t="s">
        <v>3857</v>
      </c>
      <c r="K1777" t="s">
        <v>4390</v>
      </c>
      <c r="L1777" s="5">
        <v>7.1</v>
      </c>
      <c r="M1777" t="str" cm="1">
        <f t="array" ref="M1777">_xlfn.IFS(L1777&lt;=2,"Flop",L1777&lt;=5,"Average",L1777&lt;=7,"Hit",L1777&lt;=9,"Superhit",L1777&gt;9,"BlockBuster")</f>
        <v>Superhit</v>
      </c>
      <c r="N1777" s="6">
        <v>140957</v>
      </c>
      <c r="O1777" s="6" t="str" cm="1">
        <f t="array" ref="O1777">_xlfn.IFS(N1777&lt;=100000,"Low",N1777&lt;=500000,"Median",N1777&lt;=1500000,"High",N1777&gt;1500000,"Very High")</f>
        <v>Median</v>
      </c>
      <c r="P1777">
        <v>26000000</v>
      </c>
      <c r="Q1777">
        <v>43474578</v>
      </c>
      <c r="R1777">
        <f t="shared" si="272"/>
        <v>17474578</v>
      </c>
      <c r="S1777" t="str">
        <f t="shared" si="273"/>
        <v>Profit</v>
      </c>
      <c r="T1777" s="1">
        <v>40139</v>
      </c>
      <c r="U1777" t="s">
        <v>1219</v>
      </c>
      <c r="V1777" s="14">
        <v>40139</v>
      </c>
      <c r="W1777" t="str">
        <f t="shared" si="274"/>
        <v>November</v>
      </c>
      <c r="X1777" s="4" t="str">
        <f t="shared" si="275"/>
        <v>2009</v>
      </c>
      <c r="Y1777" s="6">
        <f t="shared" si="276"/>
        <v>2009</v>
      </c>
      <c r="Z1777" s="4" t="str">
        <f t="shared" si="277"/>
        <v>22</v>
      </c>
      <c r="AA1777" s="6">
        <f t="shared" si="278"/>
        <v>22</v>
      </c>
      <c r="AB1777" t="str">
        <f t="shared" si="279"/>
        <v>Sunday</v>
      </c>
    </row>
    <row r="1778" spans="1:28" x14ac:dyDescent="0.25">
      <c r="A1778" s="3" t="s">
        <v>4420</v>
      </c>
      <c r="B1778" t="s">
        <v>4421</v>
      </c>
      <c r="C1778" s="3" t="s">
        <v>4421</v>
      </c>
      <c r="D1778" s="6">
        <v>0</v>
      </c>
      <c r="E1778" s="6">
        <v>95</v>
      </c>
      <c r="F1778" s="6">
        <f t="shared" si="270"/>
        <v>1</v>
      </c>
      <c r="G1778" s="6">
        <f t="shared" si="271"/>
        <v>35</v>
      </c>
      <c r="H1778" s="6" t="str" cm="1">
        <f t="array" ref="H1778">_xlfn.IFS(E1778&lt;=80,"Series",E1778&lt;=120,"TV Movie",E1778&gt;120,"Long Movie")</f>
        <v>TV Movie</v>
      </c>
      <c r="I1778" t="s">
        <v>145</v>
      </c>
      <c r="J1778" t="s">
        <v>8157</v>
      </c>
      <c r="K1778" t="s">
        <v>5802</v>
      </c>
      <c r="L1778" s="5">
        <v>6.6</v>
      </c>
      <c r="M1778" t="str" cm="1">
        <f t="array" ref="M1778">_xlfn.IFS(L1778&lt;=2,"Flop",L1778&lt;=5,"Average",L1778&lt;=7,"Hit",L1778&lt;=9,"Superhit",L1778&gt;9,"BlockBuster")</f>
        <v>Hit</v>
      </c>
      <c r="N1778" s="6">
        <v>56011</v>
      </c>
      <c r="O1778" s="6" t="str" cm="1">
        <f t="array" ref="O1778">_xlfn.IFS(N1778&lt;=100000,"Low",N1778&lt;=500000,"Median",N1778&lt;=1500000,"High",N1778&gt;1500000,"Very High")</f>
        <v>Low</v>
      </c>
      <c r="P1778">
        <v>10000000</v>
      </c>
      <c r="Q1778">
        <v>22007671</v>
      </c>
      <c r="R1778">
        <f t="shared" si="272"/>
        <v>12007671</v>
      </c>
      <c r="S1778" t="str">
        <f t="shared" si="273"/>
        <v>Profit</v>
      </c>
      <c r="T1778" s="1">
        <v>39218</v>
      </c>
      <c r="U1778" t="s">
        <v>2492</v>
      </c>
      <c r="V1778" s="14">
        <v>39218</v>
      </c>
      <c r="W1778" t="str">
        <f t="shared" si="274"/>
        <v>May</v>
      </c>
      <c r="X1778" s="4" t="str">
        <f t="shared" si="275"/>
        <v>2007</v>
      </c>
      <c r="Y1778" s="6">
        <f t="shared" si="276"/>
        <v>2007</v>
      </c>
      <c r="Z1778" s="4" t="str">
        <f t="shared" si="277"/>
        <v>16</v>
      </c>
      <c r="AA1778" s="6">
        <f t="shared" si="278"/>
        <v>16</v>
      </c>
      <c r="AB1778" t="str">
        <f t="shared" si="279"/>
        <v>Wednesday</v>
      </c>
    </row>
    <row r="1779" spans="1:28" x14ac:dyDescent="0.25">
      <c r="A1779" s="3" t="s">
        <v>4422</v>
      </c>
      <c r="B1779" t="s">
        <v>4423</v>
      </c>
      <c r="C1779" s="3" t="s">
        <v>4423</v>
      </c>
      <c r="D1779" s="6">
        <v>0</v>
      </c>
      <c r="E1779" s="6">
        <v>157</v>
      </c>
      <c r="F1779" s="6">
        <f t="shared" si="270"/>
        <v>2</v>
      </c>
      <c r="G1779" s="6">
        <f t="shared" si="271"/>
        <v>37</v>
      </c>
      <c r="H1779" s="6" t="str" cm="1">
        <f t="array" ref="H1779">_xlfn.IFS(E1779&lt;=80,"Series",E1779&lt;=120,"TV Movie",E1779&gt;120,"Long Movie")</f>
        <v>Long Movie</v>
      </c>
      <c r="I1779" t="s">
        <v>8160</v>
      </c>
      <c r="J1779" t="s">
        <v>8162</v>
      </c>
      <c r="K1779" t="s">
        <v>145</v>
      </c>
      <c r="L1779" s="5">
        <v>7.8</v>
      </c>
      <c r="M1779" t="str" cm="1">
        <f t="array" ref="M1779">_xlfn.IFS(L1779&lt;=2,"Flop",L1779&lt;=5,"Average",L1779&lt;=7,"Hit",L1779&lt;=9,"Superhit",L1779&gt;9,"BlockBuster")</f>
        <v>Superhit</v>
      </c>
      <c r="N1779" s="6">
        <v>444311</v>
      </c>
      <c r="O1779" s="6" t="str" cm="1">
        <f t="array" ref="O1779">_xlfn.IFS(N1779&lt;=100000,"Low",N1779&lt;=500000,"Median",N1779&lt;=1500000,"High",N1779&gt;1500000,"Very High")</f>
        <v>Median</v>
      </c>
      <c r="P1779">
        <v>100000000</v>
      </c>
      <c r="Q1779">
        <v>269755430</v>
      </c>
      <c r="R1779">
        <f t="shared" si="272"/>
        <v>169755430</v>
      </c>
      <c r="S1779" t="str">
        <f t="shared" si="273"/>
        <v>Profit</v>
      </c>
      <c r="T1779" s="1">
        <v>39374</v>
      </c>
      <c r="U1779" t="s">
        <v>236</v>
      </c>
      <c r="V1779" s="14">
        <v>39374</v>
      </c>
      <c r="W1779" t="str">
        <f t="shared" si="274"/>
        <v>October</v>
      </c>
      <c r="X1779" s="4" t="str">
        <f t="shared" si="275"/>
        <v>2007</v>
      </c>
      <c r="Y1779" s="6">
        <f t="shared" si="276"/>
        <v>2007</v>
      </c>
      <c r="Z1779" s="4" t="str">
        <f t="shared" si="277"/>
        <v>19</v>
      </c>
      <c r="AA1779" s="6">
        <f t="shared" si="278"/>
        <v>19</v>
      </c>
      <c r="AB1779" t="str">
        <f t="shared" si="279"/>
        <v>Friday</v>
      </c>
    </row>
    <row r="1780" spans="1:28" x14ac:dyDescent="0.25">
      <c r="A1780" s="3" t="s">
        <v>4424</v>
      </c>
      <c r="B1780" t="s">
        <v>4425</v>
      </c>
      <c r="C1780" s="3" t="s">
        <v>4425</v>
      </c>
      <c r="D1780" s="6">
        <v>0</v>
      </c>
      <c r="E1780" s="6">
        <v>106</v>
      </c>
      <c r="F1780" s="6">
        <f t="shared" si="270"/>
        <v>1</v>
      </c>
      <c r="G1780" s="6">
        <f t="shared" si="271"/>
        <v>46</v>
      </c>
      <c r="H1780" s="6" t="str" cm="1">
        <f t="array" ref="H1780">_xlfn.IFS(E1780&lt;=80,"Series",E1780&lt;=120,"TV Movie",E1780&gt;120,"Long Movie")</f>
        <v>TV Movie</v>
      </c>
      <c r="I1780" t="s">
        <v>132</v>
      </c>
      <c r="J1780" t="s">
        <v>8157</v>
      </c>
      <c r="K1780" t="s">
        <v>5802</v>
      </c>
      <c r="L1780" s="5">
        <v>6</v>
      </c>
      <c r="M1780" t="str" cm="1">
        <f t="array" ref="M1780">_xlfn.IFS(L1780&lt;=2,"Flop",L1780&lt;=5,"Average",L1780&lt;=7,"Hit",L1780&lt;=9,"Superhit",L1780&gt;9,"BlockBuster")</f>
        <v>Hit</v>
      </c>
      <c r="N1780" s="6">
        <v>85645</v>
      </c>
      <c r="O1780" s="6" t="str" cm="1">
        <f t="array" ref="O1780">_xlfn.IFS(N1780&lt;=100000,"Low",N1780&lt;=500000,"Median",N1780&lt;=1500000,"High",N1780&gt;1500000,"Very High")</f>
        <v>Low</v>
      </c>
      <c r="P1780">
        <v>20000000</v>
      </c>
      <c r="Q1780">
        <v>30426096</v>
      </c>
      <c r="R1780">
        <f t="shared" si="272"/>
        <v>10426096</v>
      </c>
      <c r="S1780" t="str">
        <f t="shared" si="273"/>
        <v>Profit</v>
      </c>
      <c r="T1780" s="1">
        <v>40805</v>
      </c>
      <c r="U1780" t="s">
        <v>4426</v>
      </c>
      <c r="V1780" s="14">
        <v>40805</v>
      </c>
      <c r="W1780" t="str">
        <f t="shared" si="274"/>
        <v>September</v>
      </c>
      <c r="X1780" s="4" t="str">
        <f t="shared" si="275"/>
        <v>2011</v>
      </c>
      <c r="Y1780" s="6">
        <f t="shared" si="276"/>
        <v>2011</v>
      </c>
      <c r="Z1780" s="4" t="str">
        <f t="shared" si="277"/>
        <v>19</v>
      </c>
      <c r="AA1780" s="6">
        <f t="shared" si="278"/>
        <v>19</v>
      </c>
      <c r="AB1780" t="str">
        <f t="shared" si="279"/>
        <v>Monday</v>
      </c>
    </row>
    <row r="1781" spans="1:28" x14ac:dyDescent="0.25">
      <c r="A1781" s="3" t="s">
        <v>4427</v>
      </c>
      <c r="B1781" t="s">
        <v>4428</v>
      </c>
      <c r="C1781" s="3" t="s">
        <v>4428</v>
      </c>
      <c r="D1781" s="6">
        <v>0</v>
      </c>
      <c r="E1781" s="6">
        <v>112</v>
      </c>
      <c r="F1781" s="6">
        <f t="shared" si="270"/>
        <v>1</v>
      </c>
      <c r="G1781" s="6">
        <f t="shared" si="271"/>
        <v>52</v>
      </c>
      <c r="H1781" s="6" t="str" cm="1">
        <f t="array" ref="H1781">_xlfn.IFS(E1781&lt;=80,"Series",E1781&lt;=120,"TV Movie",E1781&gt;120,"Long Movie")</f>
        <v>TV Movie</v>
      </c>
      <c r="I1781" t="s">
        <v>5529</v>
      </c>
      <c r="J1781" t="s">
        <v>8158</v>
      </c>
      <c r="K1781" t="s">
        <v>132</v>
      </c>
      <c r="L1781" s="5">
        <v>5.7</v>
      </c>
      <c r="M1781" t="str" cm="1">
        <f t="array" ref="M1781">_xlfn.IFS(L1781&lt;=2,"Flop",L1781&lt;=5,"Average",L1781&lt;=7,"Hit",L1781&lt;=9,"Superhit",L1781&gt;9,"BlockBuster")</f>
        <v>Hit</v>
      </c>
      <c r="N1781" s="6">
        <v>83229</v>
      </c>
      <c r="O1781" s="6" t="str" cm="1">
        <f t="array" ref="O1781">_xlfn.IFS(N1781&lt;=100000,"Low",N1781&lt;=500000,"Median",N1781&lt;=1500000,"High",N1781&gt;1500000,"Very High")</f>
        <v>Low</v>
      </c>
      <c r="P1781">
        <v>70000000</v>
      </c>
      <c r="Q1781">
        <v>111231041</v>
      </c>
      <c r="R1781">
        <f t="shared" si="272"/>
        <v>41231041</v>
      </c>
      <c r="S1781" t="str">
        <f t="shared" si="273"/>
        <v>Profit</v>
      </c>
      <c r="T1781" s="1">
        <v>39485</v>
      </c>
      <c r="U1781" t="s">
        <v>1902</v>
      </c>
      <c r="V1781" s="14">
        <v>39485</v>
      </c>
      <c r="W1781" t="str">
        <f t="shared" si="274"/>
        <v>February</v>
      </c>
      <c r="X1781" s="4" t="str">
        <f t="shared" si="275"/>
        <v>2008</v>
      </c>
      <c r="Y1781" s="6">
        <f t="shared" si="276"/>
        <v>2008</v>
      </c>
      <c r="Z1781" s="4" t="str">
        <f t="shared" si="277"/>
        <v>7</v>
      </c>
      <c r="AA1781" s="6">
        <f t="shared" si="278"/>
        <v>7</v>
      </c>
      <c r="AB1781" t="str">
        <f t="shared" si="279"/>
        <v>Thursday</v>
      </c>
    </row>
    <row r="1782" spans="1:28" x14ac:dyDescent="0.25">
      <c r="A1782" s="3" t="s">
        <v>4429</v>
      </c>
      <c r="B1782" t="s">
        <v>4430</v>
      </c>
      <c r="C1782" s="3" t="s">
        <v>4430</v>
      </c>
      <c r="D1782" s="6">
        <v>0</v>
      </c>
      <c r="E1782" s="6">
        <v>143</v>
      </c>
      <c r="F1782" s="6">
        <f t="shared" si="270"/>
        <v>2</v>
      </c>
      <c r="G1782" s="6">
        <f t="shared" si="271"/>
        <v>23</v>
      </c>
      <c r="H1782" s="6" t="str" cm="1">
        <f t="array" ref="H1782">_xlfn.IFS(E1782&lt;=80,"Series",E1782&lt;=120,"TV Movie",E1782&gt;120,"Long Movie")</f>
        <v>Long Movie</v>
      </c>
      <c r="I1782" t="s">
        <v>5529</v>
      </c>
      <c r="J1782" t="s">
        <v>8158</v>
      </c>
      <c r="K1782" t="s">
        <v>8161</v>
      </c>
      <c r="L1782" s="5">
        <v>7.1</v>
      </c>
      <c r="M1782" t="str" cm="1">
        <f t="array" ref="M1782">_xlfn.IFS(L1782&lt;=2,"Flop",L1782&lt;=5,"Average",L1782&lt;=7,"Hit",L1782&lt;=9,"Superhit",L1782&gt;9,"BlockBuster")</f>
        <v>Superhit</v>
      </c>
      <c r="N1782" s="6">
        <v>799713</v>
      </c>
      <c r="O1782" s="6" t="str" cm="1">
        <f t="array" ref="O1782">_xlfn.IFS(N1782&lt;=100000,"Low",N1782&lt;=500000,"Median",N1782&lt;=1500000,"High",N1782&gt;1500000,"Very High")</f>
        <v>High</v>
      </c>
      <c r="P1782">
        <v>225000000</v>
      </c>
      <c r="Q1782">
        <v>670145518</v>
      </c>
      <c r="R1782">
        <f t="shared" si="272"/>
        <v>445145518</v>
      </c>
      <c r="S1782" t="str">
        <f t="shared" si="273"/>
        <v>Profit</v>
      </c>
      <c r="T1782" s="2">
        <v>41426</v>
      </c>
      <c r="U1782" t="s">
        <v>3353</v>
      </c>
      <c r="V1782" s="14">
        <v>41426</v>
      </c>
      <c r="W1782" t="str">
        <f t="shared" si="274"/>
        <v>June</v>
      </c>
      <c r="X1782" s="4" t="str">
        <f t="shared" si="275"/>
        <v>2013</v>
      </c>
      <c r="Y1782" s="6">
        <f t="shared" si="276"/>
        <v>2013</v>
      </c>
      <c r="Z1782" s="4" t="str">
        <f t="shared" si="277"/>
        <v>1</v>
      </c>
      <c r="AA1782" s="6">
        <f t="shared" si="278"/>
        <v>1</v>
      </c>
      <c r="AB1782" t="str">
        <f t="shared" si="279"/>
        <v>Saturday</v>
      </c>
    </row>
    <row r="1783" spans="1:28" x14ac:dyDescent="0.25">
      <c r="A1783" s="3" t="s">
        <v>4431</v>
      </c>
      <c r="B1783" t="s">
        <v>4432</v>
      </c>
      <c r="C1783" s="3" t="s">
        <v>4432</v>
      </c>
      <c r="D1783" s="6">
        <v>0</v>
      </c>
      <c r="E1783" s="6">
        <v>100</v>
      </c>
      <c r="F1783" s="6">
        <f t="shared" si="270"/>
        <v>1</v>
      </c>
      <c r="G1783" s="6">
        <f t="shared" si="271"/>
        <v>40</v>
      </c>
      <c r="H1783" s="6" t="str" cm="1">
        <f t="array" ref="H1783">_xlfn.IFS(E1783&lt;=80,"Series",E1783&lt;=120,"TV Movie",E1783&gt;120,"Long Movie")</f>
        <v>TV Movie</v>
      </c>
      <c r="I1783" t="s">
        <v>5529</v>
      </c>
      <c r="J1783" t="s">
        <v>145</v>
      </c>
      <c r="K1783" t="s">
        <v>5802</v>
      </c>
      <c r="L1783" s="5">
        <v>7.8</v>
      </c>
      <c r="M1783" t="str" cm="1">
        <f t="array" ref="M1783">_xlfn.IFS(L1783&lt;=2,"Flop",L1783&lt;=5,"Average",L1783&lt;=7,"Hit",L1783&lt;=9,"Superhit",L1783&gt;9,"BlockBuster")</f>
        <v>Superhit</v>
      </c>
      <c r="N1783" s="6">
        <v>686500</v>
      </c>
      <c r="O1783" s="6" t="str" cm="1">
        <f t="array" ref="O1783">_xlfn.IFS(N1783&lt;=100000,"Low",N1783&lt;=500000,"Median",N1783&lt;=1500000,"High",N1783&gt;1500000,"Very High")</f>
        <v>High</v>
      </c>
      <c r="P1783">
        <v>15000000</v>
      </c>
      <c r="Q1783">
        <v>78714970</v>
      </c>
      <c r="R1783">
        <f t="shared" si="272"/>
        <v>63714970</v>
      </c>
      <c r="S1783" t="str">
        <f t="shared" si="273"/>
        <v>Profit</v>
      </c>
      <c r="T1783" s="1">
        <v>40683</v>
      </c>
      <c r="U1783" t="s">
        <v>4433</v>
      </c>
      <c r="V1783" s="14">
        <v>40683</v>
      </c>
      <c r="W1783" t="str">
        <f t="shared" si="274"/>
        <v>May</v>
      </c>
      <c r="X1783" s="4" t="str">
        <f t="shared" si="275"/>
        <v>2011</v>
      </c>
      <c r="Y1783" s="6">
        <f t="shared" si="276"/>
        <v>2011</v>
      </c>
      <c r="Z1783" s="4" t="str">
        <f t="shared" si="277"/>
        <v>20</v>
      </c>
      <c r="AA1783" s="6">
        <f t="shared" si="278"/>
        <v>20</v>
      </c>
      <c r="AB1783" t="str">
        <f t="shared" si="279"/>
        <v>Friday</v>
      </c>
    </row>
    <row r="1784" spans="1:28" x14ac:dyDescent="0.25">
      <c r="A1784" s="3" t="s">
        <v>4434</v>
      </c>
      <c r="B1784" t="s">
        <v>4435</v>
      </c>
      <c r="C1784" s="3" t="s">
        <v>4435</v>
      </c>
      <c r="D1784" s="6">
        <v>0</v>
      </c>
      <c r="E1784" s="6">
        <v>100</v>
      </c>
      <c r="F1784" s="6">
        <f t="shared" si="270"/>
        <v>1</v>
      </c>
      <c r="G1784" s="6">
        <f t="shared" si="271"/>
        <v>40</v>
      </c>
      <c r="H1784" s="6" t="str" cm="1">
        <f t="array" ref="H1784">_xlfn.IFS(E1784&lt;=80,"Series",E1784&lt;=120,"TV Movie",E1784&gt;120,"Long Movie")</f>
        <v>TV Movie</v>
      </c>
      <c r="I1784" t="s">
        <v>8158</v>
      </c>
      <c r="J1784" t="s">
        <v>145</v>
      </c>
      <c r="K1784" t="s">
        <v>5802</v>
      </c>
      <c r="L1784" s="5">
        <v>7.1</v>
      </c>
      <c r="M1784" t="str" cm="1">
        <f t="array" ref="M1784">_xlfn.IFS(L1784&lt;=2,"Flop",L1784&lt;=5,"Average",L1784&lt;=7,"Hit",L1784&lt;=9,"Superhit",L1784&gt;9,"BlockBuster")</f>
        <v>Superhit</v>
      </c>
      <c r="N1784" s="6">
        <v>63317</v>
      </c>
      <c r="O1784" s="6" t="str" cm="1">
        <f t="array" ref="O1784">_xlfn.IFS(N1784&lt;=100000,"Low",N1784&lt;=500000,"Median",N1784&lt;=1500000,"High",N1784&gt;1500000,"Very High")</f>
        <v>Low</v>
      </c>
      <c r="P1784">
        <v>21000000</v>
      </c>
      <c r="Q1784">
        <v>16443609</v>
      </c>
      <c r="R1784">
        <f t="shared" si="272"/>
        <v>-4556391</v>
      </c>
      <c r="S1784" t="str">
        <f t="shared" si="273"/>
        <v>Loss</v>
      </c>
      <c r="T1784" s="1">
        <v>40120</v>
      </c>
      <c r="U1784" t="s">
        <v>3653</v>
      </c>
      <c r="V1784" s="14">
        <v>40120</v>
      </c>
      <c r="W1784" t="str">
        <f t="shared" si="274"/>
        <v>November</v>
      </c>
      <c r="X1784" s="4" t="str">
        <f t="shared" si="275"/>
        <v>2009</v>
      </c>
      <c r="Y1784" s="6">
        <f t="shared" si="276"/>
        <v>2009</v>
      </c>
      <c r="Z1784" s="4" t="str">
        <f t="shared" si="277"/>
        <v>3</v>
      </c>
      <c r="AA1784" s="6">
        <f t="shared" si="278"/>
        <v>3</v>
      </c>
      <c r="AB1784" t="str">
        <f t="shared" si="279"/>
        <v>Tuesday</v>
      </c>
    </row>
    <row r="1785" spans="1:28" x14ac:dyDescent="0.25">
      <c r="A1785" s="3" t="s">
        <v>4436</v>
      </c>
      <c r="B1785" t="s">
        <v>4437</v>
      </c>
      <c r="C1785" s="3" t="s">
        <v>4437</v>
      </c>
      <c r="D1785" s="6">
        <v>0</v>
      </c>
      <c r="E1785" s="6">
        <v>97</v>
      </c>
      <c r="F1785" s="6">
        <f t="shared" si="270"/>
        <v>1</v>
      </c>
      <c r="G1785" s="6">
        <f t="shared" si="271"/>
        <v>37</v>
      </c>
      <c r="H1785" s="6" t="str" cm="1">
        <f t="array" ref="H1785">_xlfn.IFS(E1785&lt;=80,"Series",E1785&lt;=120,"TV Movie",E1785&gt;120,"Long Movie")</f>
        <v>TV Movie</v>
      </c>
      <c r="I1785" t="s">
        <v>8158</v>
      </c>
      <c r="J1785" t="s">
        <v>8159</v>
      </c>
      <c r="K1785" t="s">
        <v>132</v>
      </c>
      <c r="L1785" s="5">
        <v>7.1</v>
      </c>
      <c r="M1785" t="str" cm="1">
        <f t="array" ref="M1785">_xlfn.IFS(L1785&lt;=2,"Flop",L1785&lt;=5,"Average",L1785&lt;=7,"Hit",L1785&lt;=9,"Superhit",L1785&gt;9,"BlockBuster")</f>
        <v>Superhit</v>
      </c>
      <c r="N1785" s="6">
        <v>161155</v>
      </c>
      <c r="O1785" s="6" t="str" cm="1">
        <f t="array" ref="O1785">_xlfn.IFS(N1785&lt;=100000,"Low",N1785&lt;=500000,"Median",N1785&lt;=1500000,"High",N1785&gt;1500000,"Very High")</f>
        <v>Median</v>
      </c>
      <c r="P1785">
        <v>105000000</v>
      </c>
      <c r="Q1785">
        <v>267045765</v>
      </c>
      <c r="R1785">
        <f t="shared" si="272"/>
        <v>162045765</v>
      </c>
      <c r="S1785" t="str">
        <f t="shared" si="273"/>
        <v>Profit</v>
      </c>
      <c r="T1785" s="1">
        <v>40132</v>
      </c>
      <c r="U1785" t="s">
        <v>887</v>
      </c>
      <c r="V1785" s="14">
        <v>40132</v>
      </c>
      <c r="W1785" t="str">
        <f t="shared" si="274"/>
        <v>November</v>
      </c>
      <c r="X1785" s="4" t="str">
        <f t="shared" si="275"/>
        <v>2009</v>
      </c>
      <c r="Y1785" s="6">
        <f t="shared" si="276"/>
        <v>2009</v>
      </c>
      <c r="Z1785" s="4" t="str">
        <f t="shared" si="277"/>
        <v>15</v>
      </c>
      <c r="AA1785" s="6">
        <f t="shared" si="278"/>
        <v>15</v>
      </c>
      <c r="AB1785" t="str">
        <f t="shared" si="279"/>
        <v>Sunday</v>
      </c>
    </row>
    <row r="1786" spans="1:28" x14ac:dyDescent="0.25">
      <c r="A1786" s="3" t="s">
        <v>4438</v>
      </c>
      <c r="B1786" t="s">
        <v>4439</v>
      </c>
      <c r="C1786" s="3" t="s">
        <v>4439</v>
      </c>
      <c r="D1786" s="6">
        <v>0</v>
      </c>
      <c r="E1786" s="6">
        <v>107</v>
      </c>
      <c r="F1786" s="6">
        <f t="shared" si="270"/>
        <v>1</v>
      </c>
      <c r="G1786" s="6">
        <f t="shared" si="271"/>
        <v>47</v>
      </c>
      <c r="H1786" s="6" t="str" cm="1">
        <f t="array" ref="H1786">_xlfn.IFS(E1786&lt;=80,"Series",E1786&lt;=120,"TV Movie",E1786&gt;120,"Long Movie")</f>
        <v>TV Movie</v>
      </c>
      <c r="I1786" t="s">
        <v>132</v>
      </c>
      <c r="J1786" t="s">
        <v>8162</v>
      </c>
      <c r="K1786" t="s">
        <v>145</v>
      </c>
      <c r="L1786" s="5">
        <v>7.9</v>
      </c>
      <c r="M1786" t="str" cm="1">
        <f t="array" ref="M1786">_xlfn.IFS(L1786&lt;=2,"Flop",L1786&lt;=5,"Average",L1786&lt;=7,"Hit",L1786&lt;=9,"Superhit",L1786&gt;9,"BlockBuster")</f>
        <v>Superhit</v>
      </c>
      <c r="N1786" s="6">
        <v>452822</v>
      </c>
      <c r="O1786" s="6" t="str" cm="1">
        <f t="array" ref="O1786">_xlfn.IFS(N1786&lt;=100000,"Low",N1786&lt;=500000,"Median",N1786&lt;=1500000,"High",N1786&gt;1500000,"Very High")</f>
        <v>Median</v>
      </c>
      <c r="P1786">
        <v>15000000</v>
      </c>
      <c r="Q1786">
        <v>38937018</v>
      </c>
      <c r="R1786">
        <f t="shared" si="272"/>
        <v>23937018</v>
      </c>
      <c r="S1786" t="str">
        <f t="shared" si="273"/>
        <v>Profit</v>
      </c>
      <c r="T1786" s="1">
        <v>39464</v>
      </c>
      <c r="U1786" t="s">
        <v>4440</v>
      </c>
      <c r="V1786" s="14">
        <v>39464</v>
      </c>
      <c r="W1786" t="str">
        <f t="shared" si="274"/>
        <v>January</v>
      </c>
      <c r="X1786" s="4" t="str">
        <f t="shared" si="275"/>
        <v>2008</v>
      </c>
      <c r="Y1786" s="6">
        <f t="shared" si="276"/>
        <v>2008</v>
      </c>
      <c r="Z1786" s="4" t="str">
        <f t="shared" si="277"/>
        <v>17</v>
      </c>
      <c r="AA1786" s="6">
        <f t="shared" si="278"/>
        <v>17</v>
      </c>
      <c r="AB1786" t="str">
        <f t="shared" si="279"/>
        <v>Thursday</v>
      </c>
    </row>
    <row r="1787" spans="1:28" x14ac:dyDescent="0.25">
      <c r="A1787" s="3" t="s">
        <v>4441</v>
      </c>
      <c r="B1787" t="s">
        <v>4442</v>
      </c>
      <c r="C1787" s="3" t="s">
        <v>4442</v>
      </c>
      <c r="D1787" s="6">
        <v>0</v>
      </c>
      <c r="E1787" s="6">
        <v>120</v>
      </c>
      <c r="F1787" s="6">
        <f t="shared" si="270"/>
        <v>2</v>
      </c>
      <c r="G1787" s="6">
        <f t="shared" si="271"/>
        <v>0</v>
      </c>
      <c r="H1787" s="6" t="str" cm="1">
        <f t="array" ref="H1787">_xlfn.IFS(E1787&lt;=80,"Series",E1787&lt;=120,"TV Movie",E1787&gt;120,"Long Movie")</f>
        <v>TV Movie</v>
      </c>
      <c r="I1787" t="s">
        <v>8162</v>
      </c>
      <c r="J1787" t="s">
        <v>145</v>
      </c>
      <c r="K1787" t="s">
        <v>8166</v>
      </c>
      <c r="L1787" s="5">
        <v>7.3</v>
      </c>
      <c r="M1787" t="str" cm="1">
        <f t="array" ref="M1787">_xlfn.IFS(L1787&lt;=2,"Flop",L1787&lt;=5,"Average",L1787&lt;=7,"Hit",L1787&lt;=9,"Superhit",L1787&gt;9,"BlockBuster")</f>
        <v>Superhit</v>
      </c>
      <c r="N1787" s="6">
        <v>154825</v>
      </c>
      <c r="O1787" s="6" t="str" cm="1">
        <f t="array" ref="O1787">_xlfn.IFS(N1787&lt;=100000,"Low",N1787&lt;=500000,"Median",N1787&lt;=1500000,"High",N1787&gt;1500000,"Very High")</f>
        <v>Median</v>
      </c>
      <c r="P1787">
        <v>20000000</v>
      </c>
      <c r="Q1787">
        <v>48443734</v>
      </c>
      <c r="R1787">
        <f t="shared" si="272"/>
        <v>28443734</v>
      </c>
      <c r="S1787" t="str">
        <f t="shared" si="273"/>
        <v>Profit</v>
      </c>
      <c r="T1787" s="1">
        <v>39224</v>
      </c>
      <c r="U1787" t="s">
        <v>4443</v>
      </c>
      <c r="V1787" s="14">
        <v>39224</v>
      </c>
      <c r="W1787" t="str">
        <f t="shared" si="274"/>
        <v>May</v>
      </c>
      <c r="X1787" s="4" t="str">
        <f t="shared" si="275"/>
        <v>2007</v>
      </c>
      <c r="Y1787" s="6">
        <f t="shared" si="276"/>
        <v>2007</v>
      </c>
      <c r="Z1787" s="4" t="str">
        <f t="shared" si="277"/>
        <v>22</v>
      </c>
      <c r="AA1787" s="6">
        <f t="shared" si="278"/>
        <v>22</v>
      </c>
      <c r="AB1787" t="str">
        <f t="shared" si="279"/>
        <v>Tuesday</v>
      </c>
    </row>
    <row r="1788" spans="1:28" x14ac:dyDescent="0.25">
      <c r="A1788" s="3" t="s">
        <v>4444</v>
      </c>
      <c r="B1788" t="s">
        <v>4445</v>
      </c>
      <c r="C1788" s="3" t="s">
        <v>4445</v>
      </c>
      <c r="D1788" s="6">
        <v>0</v>
      </c>
      <c r="E1788" s="6">
        <v>103</v>
      </c>
      <c r="F1788" s="6">
        <f t="shared" si="270"/>
        <v>1</v>
      </c>
      <c r="G1788" s="6">
        <f t="shared" si="271"/>
        <v>43</v>
      </c>
      <c r="H1788" s="6" t="str" cm="1">
        <f t="array" ref="H1788">_xlfn.IFS(E1788&lt;=80,"Series",E1788&lt;=120,"TV Movie",E1788&gt;120,"Long Movie")</f>
        <v>TV Movie</v>
      </c>
      <c r="I1788" t="s">
        <v>145</v>
      </c>
      <c r="J1788" t="s">
        <v>8156</v>
      </c>
      <c r="K1788" t="s">
        <v>83</v>
      </c>
      <c r="L1788" s="5">
        <v>5.8</v>
      </c>
      <c r="M1788" t="str" cm="1">
        <f t="array" ref="M1788">_xlfn.IFS(L1788&lt;=2,"Flop",L1788&lt;=5,"Average",L1788&lt;=7,"Hit",L1788&lt;=9,"Superhit",L1788&gt;9,"BlockBuster")</f>
        <v>Hit</v>
      </c>
      <c r="N1788" s="6">
        <v>110211</v>
      </c>
      <c r="O1788" s="6" t="str" cm="1">
        <f t="array" ref="O1788">_xlfn.IFS(N1788&lt;=100000,"Low",N1788&lt;=500000,"Median",N1788&lt;=1500000,"High",N1788&gt;1500000,"Very High")</f>
        <v>Median</v>
      </c>
      <c r="P1788">
        <v>150000000</v>
      </c>
      <c r="Q1788">
        <v>139789765</v>
      </c>
      <c r="R1788">
        <f t="shared" si="272"/>
        <v>-10210235</v>
      </c>
      <c r="S1788" t="str">
        <f t="shared" si="273"/>
        <v>Loss</v>
      </c>
      <c r="T1788" s="1">
        <v>40205</v>
      </c>
      <c r="U1788" t="s">
        <v>875</v>
      </c>
      <c r="V1788" s="14">
        <v>40205</v>
      </c>
      <c r="W1788" t="str">
        <f t="shared" si="274"/>
        <v>January</v>
      </c>
      <c r="X1788" s="4" t="str">
        <f t="shared" si="275"/>
        <v>2010</v>
      </c>
      <c r="Y1788" s="6">
        <f t="shared" si="276"/>
        <v>2010</v>
      </c>
      <c r="Z1788" s="4" t="str">
        <f t="shared" si="277"/>
        <v>27</v>
      </c>
      <c r="AA1788" s="6">
        <f t="shared" si="278"/>
        <v>27</v>
      </c>
      <c r="AB1788" t="str">
        <f t="shared" si="279"/>
        <v>Wednesday</v>
      </c>
    </row>
    <row r="1789" spans="1:28" x14ac:dyDescent="0.25">
      <c r="A1789" s="3" t="s">
        <v>4446</v>
      </c>
      <c r="B1789" t="s">
        <v>4447</v>
      </c>
      <c r="C1789" s="3" t="s">
        <v>4447</v>
      </c>
      <c r="D1789" s="6">
        <v>0</v>
      </c>
      <c r="E1789" s="6">
        <v>123</v>
      </c>
      <c r="F1789" s="6">
        <f t="shared" si="270"/>
        <v>2</v>
      </c>
      <c r="G1789" s="6">
        <f t="shared" si="271"/>
        <v>3</v>
      </c>
      <c r="H1789" s="6" t="str" cm="1">
        <f t="array" ref="H1789">_xlfn.IFS(E1789&lt;=80,"Series",E1789&lt;=120,"TV Movie",E1789&gt;120,"Long Movie")</f>
        <v>Long Movie</v>
      </c>
      <c r="I1789" t="s">
        <v>145</v>
      </c>
      <c r="J1789" t="s">
        <v>8166</v>
      </c>
      <c r="K1789" t="s">
        <v>8157</v>
      </c>
      <c r="L1789" s="5">
        <v>7.8</v>
      </c>
      <c r="M1789" t="str" cm="1">
        <f t="array" ref="M1789">_xlfn.IFS(L1789&lt;=2,"Flop",L1789&lt;=5,"Average",L1789&lt;=7,"Hit",L1789&lt;=9,"Superhit",L1789&gt;9,"BlockBuster")</f>
        <v>Superhit</v>
      </c>
      <c r="N1789" s="6">
        <v>293503</v>
      </c>
      <c r="O1789" s="6" t="str" cm="1">
        <f t="array" ref="O1789">_xlfn.IFS(N1789&lt;=100000,"Low",N1789&lt;=500000,"Median",N1789&lt;=1500000,"High",N1789&gt;1500000,"Very High")</f>
        <v>Median</v>
      </c>
      <c r="P1789">
        <v>30000000</v>
      </c>
      <c r="Q1789">
        <v>129266061</v>
      </c>
      <c r="R1789">
        <f t="shared" si="272"/>
        <v>99266061</v>
      </c>
      <c r="S1789" t="str">
        <f t="shared" si="273"/>
        <v>Profit</v>
      </c>
      <c r="T1789" s="1">
        <v>39322</v>
      </c>
      <c r="U1789" t="s">
        <v>3802</v>
      </c>
      <c r="V1789" s="14">
        <v>39322</v>
      </c>
      <c r="W1789" t="str">
        <f t="shared" si="274"/>
        <v>August</v>
      </c>
      <c r="X1789" s="4" t="str">
        <f t="shared" si="275"/>
        <v>2007</v>
      </c>
      <c r="Y1789" s="6">
        <f t="shared" si="276"/>
        <v>2007</v>
      </c>
      <c r="Z1789" s="4" t="str">
        <f t="shared" si="277"/>
        <v>28</v>
      </c>
      <c r="AA1789" s="6">
        <f t="shared" si="278"/>
        <v>28</v>
      </c>
      <c r="AB1789" t="str">
        <f t="shared" si="279"/>
        <v>Tuesday</v>
      </c>
    </row>
    <row r="1790" spans="1:28" x14ac:dyDescent="0.25">
      <c r="A1790" s="3" t="s">
        <v>4448</v>
      </c>
      <c r="B1790" t="s">
        <v>4449</v>
      </c>
      <c r="C1790" s="3" t="s">
        <v>4449</v>
      </c>
      <c r="D1790" s="6">
        <v>0</v>
      </c>
      <c r="E1790" s="6">
        <v>96</v>
      </c>
      <c r="F1790" s="6">
        <f t="shared" si="270"/>
        <v>1</v>
      </c>
      <c r="G1790" s="6">
        <f t="shared" si="271"/>
        <v>36</v>
      </c>
      <c r="H1790" s="6" t="str" cm="1">
        <f t="array" ref="H1790">_xlfn.IFS(E1790&lt;=80,"Series",E1790&lt;=120,"TV Movie",E1790&gt;120,"Long Movie")</f>
        <v>TV Movie</v>
      </c>
      <c r="I1790" t="s">
        <v>8158</v>
      </c>
      <c r="J1790" t="s">
        <v>8159</v>
      </c>
      <c r="K1790" t="s">
        <v>132</v>
      </c>
      <c r="L1790" s="5">
        <v>6.8</v>
      </c>
      <c r="M1790" t="str" cm="1">
        <f t="array" ref="M1790">_xlfn.IFS(L1790&lt;=2,"Flop",L1790&lt;=5,"Average",L1790&lt;=7,"Hit",L1790&lt;=9,"Superhit",L1790&gt;9,"BlockBuster")</f>
        <v>Hit</v>
      </c>
      <c r="N1790" s="6">
        <v>60675</v>
      </c>
      <c r="O1790" s="6" t="str" cm="1">
        <f t="array" ref="O1790">_xlfn.IFS(N1790&lt;=100000,"Low",N1790&lt;=500000,"Median",N1790&lt;=1500000,"High",N1790&gt;1500000,"Very High")</f>
        <v>Low</v>
      </c>
      <c r="P1790">
        <v>60000000</v>
      </c>
      <c r="Q1790">
        <v>108255770</v>
      </c>
      <c r="R1790">
        <f t="shared" si="272"/>
        <v>48255770</v>
      </c>
      <c r="S1790" t="str">
        <f t="shared" si="273"/>
        <v>Profit</v>
      </c>
      <c r="T1790" s="1">
        <v>41882</v>
      </c>
      <c r="U1790" t="s">
        <v>4450</v>
      </c>
      <c r="V1790" s="14">
        <v>41882</v>
      </c>
      <c r="W1790" t="str">
        <f t="shared" si="274"/>
        <v>August</v>
      </c>
      <c r="X1790" s="4" t="str">
        <f t="shared" si="275"/>
        <v>2014</v>
      </c>
      <c r="Y1790" s="6">
        <f t="shared" si="276"/>
        <v>2014</v>
      </c>
      <c r="Z1790" s="4" t="str">
        <f t="shared" si="277"/>
        <v>31</v>
      </c>
      <c r="AA1790" s="6">
        <f t="shared" si="278"/>
        <v>31</v>
      </c>
      <c r="AB1790" t="str">
        <f t="shared" si="279"/>
        <v>Sunday</v>
      </c>
    </row>
    <row r="1791" spans="1:28" x14ac:dyDescent="0.25">
      <c r="A1791" s="3" t="s">
        <v>4451</v>
      </c>
      <c r="B1791" t="s">
        <v>4452</v>
      </c>
      <c r="C1791" s="3" t="s">
        <v>4452</v>
      </c>
      <c r="D1791" s="6">
        <v>0</v>
      </c>
      <c r="E1791" s="6">
        <v>108</v>
      </c>
      <c r="F1791" s="6">
        <f t="shared" si="270"/>
        <v>1</v>
      </c>
      <c r="G1791" s="6">
        <f t="shared" si="271"/>
        <v>48</v>
      </c>
      <c r="H1791" s="6" t="str" cm="1">
        <f t="array" ref="H1791">_xlfn.IFS(E1791&lt;=80,"Series",E1791&lt;=120,"TV Movie",E1791&gt;120,"Long Movie")</f>
        <v>TV Movie</v>
      </c>
      <c r="I1791" t="s">
        <v>8160</v>
      </c>
      <c r="J1791" t="s">
        <v>145</v>
      </c>
      <c r="K1791" t="s">
        <v>5802</v>
      </c>
      <c r="L1791" s="5">
        <v>7.2</v>
      </c>
      <c r="M1791" t="str" cm="1">
        <f t="array" ref="M1791">_xlfn.IFS(L1791&lt;=2,"Flop",L1791&lt;=5,"Average",L1791&lt;=7,"Hit",L1791&lt;=9,"Superhit",L1791&gt;9,"BlockBuster")</f>
        <v>Superhit</v>
      </c>
      <c r="N1791" s="6">
        <v>60746</v>
      </c>
      <c r="O1791" s="6" t="str" cm="1">
        <f t="array" ref="O1791">_xlfn.IFS(N1791&lt;=100000,"Low",N1791&lt;=500000,"Median",N1791&lt;=1500000,"High",N1791&gt;1500000,"Very High")</f>
        <v>Low</v>
      </c>
      <c r="P1791">
        <v>10000000</v>
      </c>
      <c r="Q1791">
        <v>12252684</v>
      </c>
      <c r="R1791">
        <f t="shared" si="272"/>
        <v>2252684</v>
      </c>
      <c r="S1791" t="str">
        <f t="shared" si="273"/>
        <v>Profit</v>
      </c>
      <c r="T1791" s="1">
        <v>42264</v>
      </c>
      <c r="U1791" t="s">
        <v>4453</v>
      </c>
      <c r="V1791" s="14">
        <v>42264</v>
      </c>
      <c r="W1791" t="str">
        <f t="shared" si="274"/>
        <v>September</v>
      </c>
      <c r="X1791" s="4" t="str">
        <f t="shared" si="275"/>
        <v>2015</v>
      </c>
      <c r="Y1791" s="6">
        <f t="shared" si="276"/>
        <v>2015</v>
      </c>
      <c r="Z1791" s="4" t="str">
        <f t="shared" si="277"/>
        <v>17</v>
      </c>
      <c r="AA1791" s="6">
        <f t="shared" si="278"/>
        <v>17</v>
      </c>
      <c r="AB1791" t="str">
        <f t="shared" si="279"/>
        <v>Thursday</v>
      </c>
    </row>
    <row r="1792" spans="1:28" x14ac:dyDescent="0.25">
      <c r="A1792" s="3" t="s">
        <v>4454</v>
      </c>
      <c r="B1792" t="s">
        <v>4455</v>
      </c>
      <c r="C1792" s="3" t="s">
        <v>4455</v>
      </c>
      <c r="D1792" s="6">
        <v>0</v>
      </c>
      <c r="E1792" s="6">
        <v>100</v>
      </c>
      <c r="F1792" s="6">
        <f t="shared" si="270"/>
        <v>1</v>
      </c>
      <c r="G1792" s="6">
        <f t="shared" si="271"/>
        <v>40</v>
      </c>
      <c r="H1792" s="6" t="str" cm="1">
        <f t="array" ref="H1792">_xlfn.IFS(E1792&lt;=80,"Series",E1792&lt;=120,"TV Movie",E1792&gt;120,"Long Movie")</f>
        <v>TV Movie</v>
      </c>
      <c r="I1792" t="s">
        <v>132</v>
      </c>
      <c r="J1792" t="s">
        <v>5802</v>
      </c>
      <c r="K1792" t="s">
        <v>5802</v>
      </c>
      <c r="L1792" s="5">
        <v>5.9</v>
      </c>
      <c r="M1792" t="str" cm="1">
        <f t="array" ref="M1792">_xlfn.IFS(L1792&lt;=2,"Flop",L1792&lt;=5,"Average",L1792&lt;=7,"Hit",L1792&lt;=9,"Superhit",L1792&gt;9,"BlockBuster")</f>
        <v>Hit</v>
      </c>
      <c r="N1792" s="6">
        <v>75380</v>
      </c>
      <c r="O1792" s="6" t="str" cm="1">
        <f t="array" ref="O1792">_xlfn.IFS(N1792&lt;=100000,"Low",N1792&lt;=500000,"Median",N1792&lt;=1500000,"High",N1792&gt;1500000,"Very High")</f>
        <v>Low</v>
      </c>
      <c r="P1792">
        <v>30000000</v>
      </c>
      <c r="Q1792">
        <v>27437881</v>
      </c>
      <c r="R1792">
        <f t="shared" si="272"/>
        <v>-2562119</v>
      </c>
      <c r="S1792" t="str">
        <f t="shared" si="273"/>
        <v>Loss</v>
      </c>
      <c r="T1792" s="1">
        <v>41341</v>
      </c>
      <c r="U1792" t="s">
        <v>4456</v>
      </c>
      <c r="V1792" s="14">
        <v>41341</v>
      </c>
      <c r="W1792" t="str">
        <f t="shared" si="274"/>
        <v>March</v>
      </c>
      <c r="X1792" s="4" t="str">
        <f t="shared" si="275"/>
        <v>2013</v>
      </c>
      <c r="Y1792" s="6">
        <f t="shared" si="276"/>
        <v>2013</v>
      </c>
      <c r="Z1792" s="4" t="str">
        <f t="shared" si="277"/>
        <v>8</v>
      </c>
      <c r="AA1792" s="6">
        <f t="shared" si="278"/>
        <v>8</v>
      </c>
      <c r="AB1792" t="str">
        <f t="shared" si="279"/>
        <v>Friday</v>
      </c>
    </row>
    <row r="1793" spans="1:28" x14ac:dyDescent="0.25">
      <c r="A1793" s="3" t="s">
        <v>4457</v>
      </c>
      <c r="B1793" t="s">
        <v>4458</v>
      </c>
      <c r="C1793" s="3" t="s">
        <v>4458</v>
      </c>
      <c r="D1793" s="6">
        <v>0</v>
      </c>
      <c r="E1793" s="6">
        <v>117</v>
      </c>
      <c r="F1793" s="6">
        <f t="shared" si="270"/>
        <v>1</v>
      </c>
      <c r="G1793" s="6">
        <f t="shared" si="271"/>
        <v>57</v>
      </c>
      <c r="H1793" s="6" t="str" cm="1">
        <f t="array" ref="H1793">_xlfn.IFS(E1793&lt;=80,"Series",E1793&lt;=120,"TV Movie",E1793&gt;120,"Long Movie")</f>
        <v>TV Movie</v>
      </c>
      <c r="I1793" t="s">
        <v>8160</v>
      </c>
      <c r="J1793" t="s">
        <v>145</v>
      </c>
      <c r="K1793" t="s">
        <v>5802</v>
      </c>
      <c r="L1793" s="5">
        <v>7.9</v>
      </c>
      <c r="M1793" t="str" cm="1">
        <f t="array" ref="M1793">_xlfn.IFS(L1793&lt;=2,"Flop",L1793&lt;=5,"Average",L1793&lt;=7,"Hit",L1793&lt;=9,"Superhit",L1793&gt;9,"BlockBuster")</f>
        <v>Superhit</v>
      </c>
      <c r="N1793" s="6">
        <v>509748</v>
      </c>
      <c r="O1793" s="6" t="str" cm="1">
        <f t="array" ref="O1793">_xlfn.IFS(N1793&lt;=100000,"Low",N1793&lt;=500000,"Median",N1793&lt;=1500000,"High",N1793&gt;1500000,"Very High")</f>
        <v>High</v>
      </c>
      <c r="P1793">
        <v>5000000</v>
      </c>
      <c r="Q1793">
        <v>55198285</v>
      </c>
      <c r="R1793">
        <f t="shared" si="272"/>
        <v>50198285</v>
      </c>
      <c r="S1793" t="str">
        <f t="shared" si="273"/>
        <v>Profit</v>
      </c>
      <c r="T1793" s="1">
        <v>41524</v>
      </c>
      <c r="U1793" t="s">
        <v>4459</v>
      </c>
      <c r="V1793" s="14">
        <v>41524</v>
      </c>
      <c r="W1793" t="str">
        <f t="shared" si="274"/>
        <v>September</v>
      </c>
      <c r="X1793" s="4" t="str">
        <f t="shared" si="275"/>
        <v>2013</v>
      </c>
      <c r="Y1793" s="6">
        <f t="shared" si="276"/>
        <v>2013</v>
      </c>
      <c r="Z1793" s="4" t="str">
        <f t="shared" si="277"/>
        <v>7</v>
      </c>
      <c r="AA1793" s="6">
        <f t="shared" si="278"/>
        <v>7</v>
      </c>
      <c r="AB1793" t="str">
        <f t="shared" si="279"/>
        <v>Saturday</v>
      </c>
    </row>
    <row r="1794" spans="1:28" x14ac:dyDescent="0.25">
      <c r="A1794" s="3" t="s">
        <v>4460</v>
      </c>
      <c r="B1794" t="s">
        <v>4461</v>
      </c>
      <c r="C1794" s="3" t="s">
        <v>4461</v>
      </c>
      <c r="D1794" s="6">
        <v>0</v>
      </c>
      <c r="E1794" s="6">
        <v>110</v>
      </c>
      <c r="F1794" s="6">
        <f t="shared" si="270"/>
        <v>1</v>
      </c>
      <c r="G1794" s="6">
        <f t="shared" si="271"/>
        <v>50</v>
      </c>
      <c r="H1794" s="6" t="str" cm="1">
        <f t="array" ref="H1794">_xlfn.IFS(E1794&lt;=80,"Series",E1794&lt;=120,"TV Movie",E1794&gt;120,"Long Movie")</f>
        <v>TV Movie</v>
      </c>
      <c r="I1794" t="s">
        <v>83</v>
      </c>
      <c r="J1794" t="s">
        <v>8166</v>
      </c>
      <c r="K1794" t="s">
        <v>5802</v>
      </c>
      <c r="L1794" s="5">
        <v>6.1</v>
      </c>
      <c r="M1794" t="str" cm="1">
        <f t="array" ref="M1794">_xlfn.IFS(L1794&lt;=2,"Flop",L1794&lt;=5,"Average",L1794&lt;=7,"Hit",L1794&lt;=9,"Superhit",L1794&gt;9,"BlockBuster")</f>
        <v>Hit</v>
      </c>
      <c r="N1794" s="6">
        <v>112348</v>
      </c>
      <c r="O1794" s="6" t="str" cm="1">
        <f t="array" ref="O1794">_xlfn.IFS(N1794&lt;=100000,"Low",N1794&lt;=500000,"Median",N1794&lt;=1500000,"High",N1794&gt;1500000,"Very High")</f>
        <v>Median</v>
      </c>
      <c r="P1794">
        <v>35000000</v>
      </c>
      <c r="Q1794">
        <v>78094714</v>
      </c>
      <c r="R1794">
        <f t="shared" si="272"/>
        <v>43094714</v>
      </c>
      <c r="S1794" t="str">
        <f t="shared" si="273"/>
        <v>Profit</v>
      </c>
      <c r="T1794" s="1">
        <v>39674</v>
      </c>
      <c r="U1794" t="s">
        <v>4101</v>
      </c>
      <c r="V1794" s="14">
        <v>39674</v>
      </c>
      <c r="W1794" t="str">
        <f t="shared" si="274"/>
        <v>August</v>
      </c>
      <c r="X1794" s="4" t="str">
        <f t="shared" si="275"/>
        <v>2008</v>
      </c>
      <c r="Y1794" s="6">
        <f t="shared" si="276"/>
        <v>2008</v>
      </c>
      <c r="Z1794" s="4" t="str">
        <f t="shared" si="277"/>
        <v>14</v>
      </c>
      <c r="AA1794" s="6">
        <f t="shared" si="278"/>
        <v>14</v>
      </c>
      <c r="AB1794" t="str">
        <f t="shared" si="279"/>
        <v>Thursday</v>
      </c>
    </row>
    <row r="1795" spans="1:28" x14ac:dyDescent="0.25">
      <c r="A1795" s="3" t="s">
        <v>4462</v>
      </c>
      <c r="B1795" t="s">
        <v>4463</v>
      </c>
      <c r="C1795" s="3" t="s">
        <v>4463</v>
      </c>
      <c r="D1795" s="6">
        <v>0</v>
      </c>
      <c r="E1795" s="6">
        <v>130</v>
      </c>
      <c r="F1795" s="6">
        <f t="shared" ref="F1795:F1858" si="280">INT(E1795/60)</f>
        <v>2</v>
      </c>
      <c r="G1795" s="6">
        <f t="shared" ref="G1795:G1858" si="281">MOD(E1795,60)</f>
        <v>10</v>
      </c>
      <c r="H1795" s="6" t="str" cm="1">
        <f t="array" ref="H1795">_xlfn.IFS(E1795&lt;=80,"Series",E1795&lt;=120,"TV Movie",E1795&gt;120,"Long Movie")</f>
        <v>Long Movie</v>
      </c>
      <c r="I1795" t="s">
        <v>5529</v>
      </c>
      <c r="J1795" t="s">
        <v>8166</v>
      </c>
      <c r="K1795" t="s">
        <v>3857</v>
      </c>
      <c r="L1795" s="5">
        <v>7</v>
      </c>
      <c r="M1795" t="str" cm="1">
        <f t="array" ref="M1795">_xlfn.IFS(L1795&lt;=2,"Flop",L1795&lt;=5,"Average",L1795&lt;=7,"Hit",L1795&lt;=9,"Superhit",L1795&gt;9,"BlockBuster")</f>
        <v>Hit</v>
      </c>
      <c r="N1795" s="6">
        <v>357412</v>
      </c>
      <c r="O1795" s="6" t="str" cm="1">
        <f t="array" ref="O1795">_xlfn.IFS(N1795&lt;=100000,"Low",N1795&lt;=500000,"Median",N1795&lt;=1500000,"High",N1795&gt;1500000,"Very High")</f>
        <v>Median</v>
      </c>
      <c r="P1795">
        <v>60000000</v>
      </c>
      <c r="Q1795">
        <v>218340595</v>
      </c>
      <c r="R1795">
        <f t="shared" ref="R1795:R1858" si="282">Q1795-P1795</f>
        <v>158340595</v>
      </c>
      <c r="S1795" t="str">
        <f t="shared" ref="S1795:S1858" si="283">IF(R1795&gt;0,"Profit","Loss")</f>
        <v>Profit</v>
      </c>
      <c r="T1795" s="1">
        <v>41253</v>
      </c>
      <c r="U1795" t="s">
        <v>4464</v>
      </c>
      <c r="V1795" s="14">
        <v>41253</v>
      </c>
      <c r="W1795" t="str">
        <f t="shared" ref="W1795:W1858" si="284">TEXT(V1795,"MMMM")</f>
        <v>December</v>
      </c>
      <c r="X1795" s="4" t="str">
        <f t="shared" ref="X1795:X1858" si="285">TEXT(V1795,"YYYY")</f>
        <v>2012</v>
      </c>
      <c r="Y1795" s="6">
        <f t="shared" ref="Y1795:Y1858" si="286">VALUE(X1795)</f>
        <v>2012</v>
      </c>
      <c r="Z1795" s="4" t="str">
        <f t="shared" ref="Z1795:Z1858" si="287">TEXT(V1795,"d")</f>
        <v>10</v>
      </c>
      <c r="AA1795" s="6">
        <f t="shared" ref="AA1795:AA1858" si="288">VALUE(Z1795)</f>
        <v>10</v>
      </c>
      <c r="AB1795" t="str">
        <f t="shared" ref="AB1795:AB1858" si="289">TEXT(V1795,"dddd")</f>
        <v>Monday</v>
      </c>
    </row>
    <row r="1796" spans="1:28" x14ac:dyDescent="0.25">
      <c r="A1796" s="3" t="s">
        <v>4465</v>
      </c>
      <c r="B1796" t="s">
        <v>4466</v>
      </c>
      <c r="C1796" s="3" t="s">
        <v>4466</v>
      </c>
      <c r="D1796" s="6">
        <v>0</v>
      </c>
      <c r="E1796" s="6">
        <v>96</v>
      </c>
      <c r="F1796" s="6">
        <f t="shared" si="280"/>
        <v>1</v>
      </c>
      <c r="G1796" s="6">
        <f t="shared" si="281"/>
        <v>36</v>
      </c>
      <c r="H1796" s="6" t="str" cm="1">
        <f t="array" ref="H1796">_xlfn.IFS(E1796&lt;=80,"Series",E1796&lt;=120,"TV Movie",E1796&gt;120,"Long Movie")</f>
        <v>TV Movie</v>
      </c>
      <c r="I1796" t="s">
        <v>5529</v>
      </c>
      <c r="J1796" t="s">
        <v>8158</v>
      </c>
      <c r="K1796" t="s">
        <v>132</v>
      </c>
      <c r="L1796" s="5">
        <v>5.6</v>
      </c>
      <c r="M1796" t="str" cm="1">
        <f t="array" ref="M1796">_xlfn.IFS(L1796&lt;=2,"Flop",L1796&lt;=5,"Average",L1796&lt;=7,"Hit",L1796&lt;=9,"Superhit",L1796&gt;9,"BlockBuster")</f>
        <v>Hit</v>
      </c>
      <c r="N1796" s="6">
        <v>141494</v>
      </c>
      <c r="O1796" s="6" t="str" cm="1">
        <f t="array" ref="O1796">_xlfn.IFS(N1796&lt;=100000,"Low",N1796&lt;=500000,"Median",N1796&lt;=1500000,"High",N1796&gt;1500000,"Very High")</f>
        <v>Median</v>
      </c>
      <c r="P1796">
        <v>130000000</v>
      </c>
      <c r="Q1796">
        <v>78324220</v>
      </c>
      <c r="R1796">
        <f t="shared" si="282"/>
        <v>-51675780</v>
      </c>
      <c r="S1796" t="str">
        <f t="shared" si="283"/>
        <v>Loss</v>
      </c>
      <c r="T1796" s="1">
        <v>41472</v>
      </c>
      <c r="U1796" t="s">
        <v>3771</v>
      </c>
      <c r="V1796" s="14">
        <v>41472</v>
      </c>
      <c r="W1796" t="str">
        <f t="shared" si="284"/>
        <v>July</v>
      </c>
      <c r="X1796" s="4" t="str">
        <f t="shared" si="285"/>
        <v>2013</v>
      </c>
      <c r="Y1796" s="6">
        <f t="shared" si="286"/>
        <v>2013</v>
      </c>
      <c r="Z1796" s="4" t="str">
        <f t="shared" si="287"/>
        <v>17</v>
      </c>
      <c r="AA1796" s="6">
        <f t="shared" si="288"/>
        <v>17</v>
      </c>
      <c r="AB1796" t="str">
        <f t="shared" si="289"/>
        <v>Wednesday</v>
      </c>
    </row>
    <row r="1797" spans="1:28" x14ac:dyDescent="0.25">
      <c r="A1797" s="3" t="s">
        <v>4467</v>
      </c>
      <c r="B1797" t="s">
        <v>4468</v>
      </c>
      <c r="C1797" s="3" t="s">
        <v>4468</v>
      </c>
      <c r="D1797" s="6">
        <v>0</v>
      </c>
      <c r="E1797" s="6">
        <v>109</v>
      </c>
      <c r="F1797" s="6">
        <f t="shared" si="280"/>
        <v>1</v>
      </c>
      <c r="G1797" s="6">
        <f t="shared" si="281"/>
        <v>49</v>
      </c>
      <c r="H1797" s="6" t="str" cm="1">
        <f t="array" ref="H1797">_xlfn.IFS(E1797&lt;=80,"Series",E1797&lt;=120,"TV Movie",E1797&gt;120,"Long Movie")</f>
        <v>TV Movie</v>
      </c>
      <c r="I1797" t="s">
        <v>83</v>
      </c>
      <c r="J1797" t="s">
        <v>8166</v>
      </c>
      <c r="K1797" t="s">
        <v>3857</v>
      </c>
      <c r="L1797" s="5">
        <v>6.2</v>
      </c>
      <c r="M1797" t="str" cm="1">
        <f t="array" ref="M1797">_xlfn.IFS(L1797&lt;=2,"Flop",L1797&lt;=5,"Average",L1797&lt;=7,"Hit",L1797&lt;=9,"Superhit",L1797&gt;9,"BlockBuster")</f>
        <v>Hit</v>
      </c>
      <c r="N1797" s="6">
        <v>91946</v>
      </c>
      <c r="O1797" s="6" t="str" cm="1">
        <f t="array" ref="O1797">_xlfn.IFS(N1797&lt;=100000,"Low",N1797&lt;=500000,"Median",N1797&lt;=1500000,"High",N1797&gt;1500000,"Very High")</f>
        <v>Low</v>
      </c>
      <c r="P1797">
        <v>26000000</v>
      </c>
      <c r="Q1797">
        <v>28190603</v>
      </c>
      <c r="R1797">
        <f t="shared" si="282"/>
        <v>2190603</v>
      </c>
      <c r="S1797" t="str">
        <f t="shared" si="283"/>
        <v>Profit</v>
      </c>
      <c r="T1797" s="1">
        <v>40038</v>
      </c>
      <c r="U1797" t="s">
        <v>4469</v>
      </c>
      <c r="V1797" s="14">
        <v>40038</v>
      </c>
      <c r="W1797" t="str">
        <f t="shared" si="284"/>
        <v>August</v>
      </c>
      <c r="X1797" s="4" t="str">
        <f t="shared" si="285"/>
        <v>2009</v>
      </c>
      <c r="Y1797" s="6">
        <f t="shared" si="286"/>
        <v>2009</v>
      </c>
      <c r="Z1797" s="4" t="str">
        <f t="shared" si="287"/>
        <v>13</v>
      </c>
      <c r="AA1797" s="6">
        <f t="shared" si="288"/>
        <v>13</v>
      </c>
      <c r="AB1797" t="str">
        <f t="shared" si="289"/>
        <v>Thursday</v>
      </c>
    </row>
    <row r="1798" spans="1:28" x14ac:dyDescent="0.25">
      <c r="A1798" s="3" t="s">
        <v>4470</v>
      </c>
      <c r="B1798" t="s">
        <v>4471</v>
      </c>
      <c r="C1798" s="3" t="s">
        <v>4471</v>
      </c>
      <c r="D1798" s="6">
        <v>0</v>
      </c>
      <c r="E1798" s="6">
        <v>90</v>
      </c>
      <c r="F1798" s="6">
        <f t="shared" si="280"/>
        <v>1</v>
      </c>
      <c r="G1798" s="6">
        <f t="shared" si="281"/>
        <v>30</v>
      </c>
      <c r="H1798" s="6" t="str" cm="1">
        <f t="array" ref="H1798">_xlfn.IFS(E1798&lt;=80,"Series",E1798&lt;=120,"TV Movie",E1798&gt;120,"Long Movie")</f>
        <v>TV Movie</v>
      </c>
      <c r="I1798" t="s">
        <v>132</v>
      </c>
      <c r="J1798" t="s">
        <v>5802</v>
      </c>
      <c r="K1798" t="s">
        <v>5802</v>
      </c>
      <c r="L1798" s="5">
        <v>7.3</v>
      </c>
      <c r="M1798" t="str" cm="1">
        <f t="array" ref="M1798">_xlfn.IFS(L1798&lt;=2,"Flop",L1798&lt;=5,"Average",L1798&lt;=7,"Hit",L1798&lt;=9,"Superhit",L1798&gt;9,"BlockBuster")</f>
        <v>Superhit</v>
      </c>
      <c r="N1798" s="6">
        <v>119506</v>
      </c>
      <c r="O1798" s="6" t="str" cm="1">
        <f t="array" ref="O1798">_xlfn.IFS(N1798&lt;=100000,"Low",N1798&lt;=500000,"Median",N1798&lt;=1500000,"High",N1798&gt;1500000,"Very High")</f>
        <v>Median</v>
      </c>
      <c r="P1798">
        <v>9000000</v>
      </c>
      <c r="Q1798">
        <v>46789413</v>
      </c>
      <c r="R1798">
        <f t="shared" si="282"/>
        <v>37789413</v>
      </c>
      <c r="S1798" t="str">
        <f t="shared" si="283"/>
        <v>Profit</v>
      </c>
      <c r="T1798" s="1">
        <v>39122</v>
      </c>
      <c r="U1798" t="s">
        <v>648</v>
      </c>
      <c r="V1798" s="14">
        <v>39122</v>
      </c>
      <c r="W1798" t="str">
        <f t="shared" si="284"/>
        <v>February</v>
      </c>
      <c r="X1798" s="4" t="str">
        <f t="shared" si="285"/>
        <v>2007</v>
      </c>
      <c r="Y1798" s="6">
        <f t="shared" si="286"/>
        <v>2007</v>
      </c>
      <c r="Z1798" s="4" t="str">
        <f t="shared" si="287"/>
        <v>9</v>
      </c>
      <c r="AA1798" s="6">
        <f t="shared" si="288"/>
        <v>9</v>
      </c>
      <c r="AB1798" t="str">
        <f t="shared" si="289"/>
        <v>Friday</v>
      </c>
    </row>
    <row r="1799" spans="1:28" x14ac:dyDescent="0.25">
      <c r="A1799" s="3" t="s">
        <v>4472</v>
      </c>
      <c r="B1799" t="s">
        <v>4473</v>
      </c>
      <c r="C1799" s="3" t="s">
        <v>4473</v>
      </c>
      <c r="D1799" s="6">
        <v>0</v>
      </c>
      <c r="E1799" s="6">
        <v>108</v>
      </c>
      <c r="F1799" s="6">
        <f t="shared" si="280"/>
        <v>1</v>
      </c>
      <c r="G1799" s="6">
        <f t="shared" si="281"/>
        <v>48</v>
      </c>
      <c r="H1799" s="6" t="str" cm="1">
        <f t="array" ref="H1799">_xlfn.IFS(E1799&lt;=80,"Series",E1799&lt;=120,"TV Movie",E1799&gt;120,"Long Movie")</f>
        <v>TV Movie</v>
      </c>
      <c r="I1799" t="s">
        <v>132</v>
      </c>
      <c r="J1799" t="s">
        <v>8164</v>
      </c>
      <c r="K1799" t="s">
        <v>8157</v>
      </c>
      <c r="L1799" s="5">
        <v>6.5</v>
      </c>
      <c r="M1799" t="str" cm="1">
        <f t="array" ref="M1799">_xlfn.IFS(L1799&lt;=2,"Flop",L1799&lt;=5,"Average",L1799&lt;=7,"Hit",L1799&lt;=9,"Superhit",L1799&gt;9,"BlockBuster")</f>
        <v>Hit</v>
      </c>
      <c r="N1799" s="6">
        <v>265200</v>
      </c>
      <c r="O1799" s="6" t="str" cm="1">
        <f t="array" ref="O1799">_xlfn.IFS(N1799&lt;=100000,"Low",N1799&lt;=500000,"Median",N1799&lt;=1500000,"High",N1799&gt;1500000,"Very High")</f>
        <v>Median</v>
      </c>
      <c r="P1799">
        <v>52000000</v>
      </c>
      <c r="Q1799">
        <v>694478392</v>
      </c>
      <c r="R1799">
        <f t="shared" si="282"/>
        <v>642478392</v>
      </c>
      <c r="S1799" t="str">
        <f t="shared" si="283"/>
        <v>Profit</v>
      </c>
      <c r="T1799" s="1">
        <v>39629</v>
      </c>
      <c r="U1799" t="s">
        <v>4474</v>
      </c>
      <c r="V1799" s="14">
        <v>39629</v>
      </c>
      <c r="W1799" t="str">
        <f t="shared" si="284"/>
        <v>June</v>
      </c>
      <c r="X1799" s="4" t="str">
        <f t="shared" si="285"/>
        <v>2008</v>
      </c>
      <c r="Y1799" s="6">
        <f t="shared" si="286"/>
        <v>2008</v>
      </c>
      <c r="Z1799" s="4" t="str">
        <f t="shared" si="287"/>
        <v>30</v>
      </c>
      <c r="AA1799" s="6">
        <f t="shared" si="288"/>
        <v>30</v>
      </c>
      <c r="AB1799" t="str">
        <f t="shared" si="289"/>
        <v>Monday</v>
      </c>
    </row>
    <row r="1800" spans="1:28" x14ac:dyDescent="0.25">
      <c r="A1800" s="3" t="s">
        <v>4475</v>
      </c>
      <c r="B1800" t="s">
        <v>4476</v>
      </c>
      <c r="C1800" s="3" t="s">
        <v>4477</v>
      </c>
      <c r="D1800" s="6">
        <v>0</v>
      </c>
      <c r="E1800" s="6">
        <v>88</v>
      </c>
      <c r="F1800" s="6">
        <f t="shared" si="280"/>
        <v>1</v>
      </c>
      <c r="G1800" s="6">
        <f t="shared" si="281"/>
        <v>28</v>
      </c>
      <c r="H1800" s="6" t="str" cm="1">
        <f t="array" ref="H1800">_xlfn.IFS(E1800&lt;=80,"Series",E1800&lt;=120,"TV Movie",E1800&gt;120,"Long Movie")</f>
        <v>TV Movie</v>
      </c>
      <c r="I1800" t="s">
        <v>132</v>
      </c>
      <c r="J1800" t="s">
        <v>83</v>
      </c>
      <c r="K1800" t="s">
        <v>5802</v>
      </c>
      <c r="L1800" s="5">
        <v>3.5</v>
      </c>
      <c r="M1800" t="str" cm="1">
        <f t="array" ref="M1800">_xlfn.IFS(L1800&lt;=2,"Flop",L1800&lt;=5,"Average",L1800&lt;=7,"Hit",L1800&lt;=9,"Superhit",L1800&gt;9,"BlockBuster")</f>
        <v>Average</v>
      </c>
      <c r="N1800" s="6">
        <v>75822</v>
      </c>
      <c r="O1800" s="6" t="str" cm="1">
        <f t="array" ref="O1800">_xlfn.IFS(N1800&lt;=100000,"Low",N1800&lt;=500000,"Median",N1800&lt;=1500000,"High",N1800&gt;1500000,"Very High")</f>
        <v>Low</v>
      </c>
      <c r="P1800">
        <v>20000000</v>
      </c>
      <c r="Q1800">
        <v>78378744</v>
      </c>
      <c r="R1800">
        <f t="shared" si="282"/>
        <v>58378744</v>
      </c>
      <c r="S1800" t="str">
        <f t="shared" si="283"/>
        <v>Profit</v>
      </c>
      <c r="T1800" s="1">
        <v>41375</v>
      </c>
      <c r="U1800" t="s">
        <v>4478</v>
      </c>
      <c r="V1800" s="14">
        <v>41375</v>
      </c>
      <c r="W1800" t="str">
        <f t="shared" si="284"/>
        <v>April</v>
      </c>
      <c r="X1800" s="4" t="str">
        <f t="shared" si="285"/>
        <v>2013</v>
      </c>
      <c r="Y1800" s="6">
        <f t="shared" si="286"/>
        <v>2013</v>
      </c>
      <c r="Z1800" s="4" t="str">
        <f t="shared" si="287"/>
        <v>11</v>
      </c>
      <c r="AA1800" s="6">
        <f t="shared" si="288"/>
        <v>11</v>
      </c>
      <c r="AB1800" t="str">
        <f t="shared" si="289"/>
        <v>Thursday</v>
      </c>
    </row>
    <row r="1801" spans="1:28" x14ac:dyDescent="0.25">
      <c r="A1801" s="3" t="s">
        <v>4479</v>
      </c>
      <c r="B1801" t="s">
        <v>4480</v>
      </c>
      <c r="C1801" s="3" t="s">
        <v>4480</v>
      </c>
      <c r="D1801" s="6">
        <v>0</v>
      </c>
      <c r="E1801" s="6">
        <v>127</v>
      </c>
      <c r="F1801" s="6">
        <f t="shared" si="280"/>
        <v>2</v>
      </c>
      <c r="G1801" s="6">
        <f t="shared" si="281"/>
        <v>7</v>
      </c>
      <c r="H1801" s="6" t="str" cm="1">
        <f t="array" ref="H1801">_xlfn.IFS(E1801&lt;=80,"Series",E1801&lt;=120,"TV Movie",E1801&gt;120,"Long Movie")</f>
        <v>Long Movie</v>
      </c>
      <c r="I1801" t="s">
        <v>5529</v>
      </c>
      <c r="J1801" t="s">
        <v>8158</v>
      </c>
      <c r="K1801" t="s">
        <v>8161</v>
      </c>
      <c r="L1801" s="5">
        <v>7.9</v>
      </c>
      <c r="M1801" t="str" cm="1">
        <f t="array" ref="M1801">_xlfn.IFS(L1801&lt;=2,"Flop",L1801&lt;=5,"Average",L1801&lt;=7,"Hit",L1801&lt;=9,"Superhit",L1801&gt;9,"BlockBuster")</f>
        <v>Superhit</v>
      </c>
      <c r="N1801" s="6">
        <v>615406</v>
      </c>
      <c r="O1801" s="6" t="str" cm="1">
        <f t="array" ref="O1801">_xlfn.IFS(N1801&lt;=100000,"Low",N1801&lt;=500000,"Median",N1801&lt;=1500000,"High",N1801&gt;1500000,"Very High")</f>
        <v>High</v>
      </c>
      <c r="P1801">
        <v>150000000</v>
      </c>
      <c r="Q1801">
        <v>385680446</v>
      </c>
      <c r="R1801">
        <f t="shared" si="282"/>
        <v>235680446</v>
      </c>
      <c r="S1801" t="str">
        <f t="shared" si="283"/>
        <v>Profit</v>
      </c>
      <c r="T1801" s="1">
        <v>39909</v>
      </c>
      <c r="U1801" t="s">
        <v>3070</v>
      </c>
      <c r="V1801" s="14">
        <v>39909</v>
      </c>
      <c r="W1801" t="str">
        <f t="shared" si="284"/>
        <v>April</v>
      </c>
      <c r="X1801" s="4" t="str">
        <f t="shared" si="285"/>
        <v>2009</v>
      </c>
      <c r="Y1801" s="6">
        <f t="shared" si="286"/>
        <v>2009</v>
      </c>
      <c r="Z1801" s="4" t="str">
        <f t="shared" si="287"/>
        <v>6</v>
      </c>
      <c r="AA1801" s="6">
        <f t="shared" si="288"/>
        <v>6</v>
      </c>
      <c r="AB1801" t="str">
        <f t="shared" si="289"/>
        <v>Monday</v>
      </c>
    </row>
    <row r="1802" spans="1:28" x14ac:dyDescent="0.25">
      <c r="A1802" s="3" t="s">
        <v>4481</v>
      </c>
      <c r="B1802" t="s">
        <v>4482</v>
      </c>
      <c r="C1802" s="3" t="s">
        <v>4482</v>
      </c>
      <c r="D1802" s="6">
        <v>0</v>
      </c>
      <c r="E1802" s="6">
        <v>102</v>
      </c>
      <c r="F1802" s="6">
        <f t="shared" si="280"/>
        <v>1</v>
      </c>
      <c r="G1802" s="6">
        <f t="shared" si="281"/>
        <v>42</v>
      </c>
      <c r="H1802" s="6" t="str" cm="1">
        <f t="array" ref="H1802">_xlfn.IFS(E1802&lt;=80,"Series",E1802&lt;=120,"TV Movie",E1802&gt;120,"Long Movie")</f>
        <v>TV Movie</v>
      </c>
      <c r="I1802" t="s">
        <v>132</v>
      </c>
      <c r="J1802" t="s">
        <v>5802</v>
      </c>
      <c r="K1802" t="s">
        <v>5802</v>
      </c>
      <c r="L1802" s="5">
        <v>6.4</v>
      </c>
      <c r="M1802" t="str" cm="1">
        <f t="array" ref="M1802">_xlfn.IFS(L1802&lt;=2,"Flop",L1802&lt;=5,"Average",L1802&lt;=7,"Hit",L1802&lt;=9,"Superhit",L1802&gt;9,"BlockBuster")</f>
        <v>Hit</v>
      </c>
      <c r="N1802" s="6">
        <v>93386</v>
      </c>
      <c r="O1802" s="6" t="str" cm="1">
        <f t="array" ref="O1802">_xlfn.IFS(N1802&lt;=100000,"Low",N1802&lt;=500000,"Median",N1802&lt;=1500000,"High",N1802&gt;1500000,"Very High")</f>
        <v>Low</v>
      </c>
      <c r="P1802">
        <v>20000000</v>
      </c>
      <c r="Q1802">
        <v>30579406</v>
      </c>
      <c r="R1802">
        <f t="shared" si="282"/>
        <v>10579406</v>
      </c>
      <c r="S1802" t="str">
        <f t="shared" si="283"/>
        <v>Profit</v>
      </c>
      <c r="T1802" s="1">
        <v>39467</v>
      </c>
      <c r="U1802" t="s">
        <v>3196</v>
      </c>
      <c r="V1802" s="14">
        <v>39467</v>
      </c>
      <c r="W1802" t="str">
        <f t="shared" si="284"/>
        <v>January</v>
      </c>
      <c r="X1802" s="4" t="str">
        <f t="shared" si="285"/>
        <v>2008</v>
      </c>
      <c r="Y1802" s="6">
        <f t="shared" si="286"/>
        <v>2008</v>
      </c>
      <c r="Z1802" s="4" t="str">
        <f t="shared" si="287"/>
        <v>20</v>
      </c>
      <c r="AA1802" s="6">
        <f t="shared" si="288"/>
        <v>20</v>
      </c>
      <c r="AB1802" t="str">
        <f t="shared" si="289"/>
        <v>Sunday</v>
      </c>
    </row>
    <row r="1803" spans="1:28" x14ac:dyDescent="0.25">
      <c r="A1803" s="3" t="s">
        <v>4483</v>
      </c>
      <c r="B1803" t="s">
        <v>4484</v>
      </c>
      <c r="C1803" s="3" t="s">
        <v>4484</v>
      </c>
      <c r="D1803" s="6">
        <v>0</v>
      </c>
      <c r="E1803" s="6">
        <v>86</v>
      </c>
      <c r="F1803" s="6">
        <f t="shared" si="280"/>
        <v>1</v>
      </c>
      <c r="G1803" s="6">
        <f t="shared" si="281"/>
        <v>26</v>
      </c>
      <c r="H1803" s="6" t="str" cm="1">
        <f t="array" ref="H1803">_xlfn.IFS(E1803&lt;=80,"Series",E1803&lt;=120,"TV Movie",E1803&gt;120,"Long Movie")</f>
        <v>TV Movie</v>
      </c>
      <c r="I1803" t="s">
        <v>8158</v>
      </c>
      <c r="J1803" t="s">
        <v>132</v>
      </c>
      <c r="K1803" t="s">
        <v>8156</v>
      </c>
      <c r="L1803" s="5">
        <v>2.4</v>
      </c>
      <c r="M1803" t="str" cm="1">
        <f t="array" ref="M1803">_xlfn.IFS(L1803&lt;=2,"Flop",L1803&lt;=5,"Average",L1803&lt;=7,"Hit",L1803&lt;=9,"Superhit",L1803&gt;9,"BlockBuster")</f>
        <v>Average</v>
      </c>
      <c r="N1803" s="6">
        <v>108506</v>
      </c>
      <c r="O1803" s="6" t="str" cm="1">
        <f t="array" ref="O1803">_xlfn.IFS(N1803&lt;=100000,"Low",N1803&lt;=500000,"Median",N1803&lt;=1500000,"High",N1803&gt;1500000,"Very High")</f>
        <v>Median</v>
      </c>
      <c r="P1803">
        <v>20000000</v>
      </c>
      <c r="Q1803">
        <v>87238158</v>
      </c>
      <c r="R1803">
        <f t="shared" si="282"/>
        <v>67238158</v>
      </c>
      <c r="S1803" t="str">
        <f t="shared" si="283"/>
        <v>Profit</v>
      </c>
      <c r="T1803" s="1">
        <v>39083</v>
      </c>
      <c r="U1803" t="s">
        <v>4485</v>
      </c>
      <c r="V1803" s="14">
        <v>39083</v>
      </c>
      <c r="W1803" t="str">
        <f t="shared" si="284"/>
        <v>January</v>
      </c>
      <c r="X1803" s="4" t="str">
        <f t="shared" si="285"/>
        <v>2007</v>
      </c>
      <c r="Y1803" s="6">
        <f t="shared" si="286"/>
        <v>2007</v>
      </c>
      <c r="Z1803" s="4" t="str">
        <f t="shared" si="287"/>
        <v>1</v>
      </c>
      <c r="AA1803" s="6">
        <f t="shared" si="288"/>
        <v>1</v>
      </c>
      <c r="AB1803" t="str">
        <f t="shared" si="289"/>
        <v>Monday</v>
      </c>
    </row>
    <row r="1804" spans="1:28" x14ac:dyDescent="0.25">
      <c r="A1804" s="3" t="s">
        <v>4486</v>
      </c>
      <c r="B1804" t="s">
        <v>4487</v>
      </c>
      <c r="C1804" s="3" t="s">
        <v>4487</v>
      </c>
      <c r="D1804" s="6">
        <v>0</v>
      </c>
      <c r="E1804" s="6">
        <v>111</v>
      </c>
      <c r="F1804" s="6">
        <f t="shared" si="280"/>
        <v>1</v>
      </c>
      <c r="G1804" s="6">
        <f t="shared" si="281"/>
        <v>51</v>
      </c>
      <c r="H1804" s="6" t="str" cm="1">
        <f t="array" ref="H1804">_xlfn.IFS(E1804&lt;=80,"Series",E1804&lt;=120,"TV Movie",E1804&gt;120,"Long Movie")</f>
        <v>TV Movie</v>
      </c>
      <c r="I1804" t="s">
        <v>132</v>
      </c>
      <c r="J1804" t="s">
        <v>145</v>
      </c>
      <c r="K1804" t="s">
        <v>8157</v>
      </c>
      <c r="L1804" s="5">
        <v>7.1</v>
      </c>
      <c r="M1804" t="str" cm="1">
        <f t="array" ref="M1804">_xlfn.IFS(L1804&lt;=2,"Flop",L1804&lt;=5,"Average",L1804&lt;=7,"Hit",L1804&lt;=9,"Superhit",L1804&gt;9,"BlockBuster")</f>
        <v>Superhit</v>
      </c>
      <c r="N1804" s="6">
        <v>297777</v>
      </c>
      <c r="O1804" s="6" t="str" cm="1">
        <f t="array" ref="O1804">_xlfn.IFS(N1804&lt;=100000,"Low",N1804&lt;=500000,"Median",N1804&lt;=1500000,"High",N1804&gt;1500000,"Very High")</f>
        <v>Median</v>
      </c>
      <c r="P1804">
        <v>30000000</v>
      </c>
      <c r="Q1804">
        <v>105833257</v>
      </c>
      <c r="R1804">
        <f t="shared" si="282"/>
        <v>75833257</v>
      </c>
      <c r="S1804" t="str">
        <f t="shared" si="283"/>
        <v>Profit</v>
      </c>
      <c r="T1804" s="1">
        <v>39517</v>
      </c>
      <c r="U1804" t="s">
        <v>4488</v>
      </c>
      <c r="V1804" s="14">
        <v>39517</v>
      </c>
      <c r="W1804" t="str">
        <f t="shared" si="284"/>
        <v>March</v>
      </c>
      <c r="X1804" s="4" t="str">
        <f t="shared" si="285"/>
        <v>2008</v>
      </c>
      <c r="Y1804" s="6">
        <f t="shared" si="286"/>
        <v>2008</v>
      </c>
      <c r="Z1804" s="4" t="str">
        <f t="shared" si="287"/>
        <v>10</v>
      </c>
      <c r="AA1804" s="6">
        <f t="shared" si="288"/>
        <v>10</v>
      </c>
      <c r="AB1804" t="str">
        <f t="shared" si="289"/>
        <v>Monday</v>
      </c>
    </row>
    <row r="1805" spans="1:28" x14ac:dyDescent="0.25">
      <c r="A1805" s="3" t="s">
        <v>4489</v>
      </c>
      <c r="B1805" t="s">
        <v>4490</v>
      </c>
      <c r="C1805" s="3" t="s">
        <v>4491</v>
      </c>
      <c r="D1805" s="6">
        <v>0</v>
      </c>
      <c r="E1805" s="6">
        <v>89</v>
      </c>
      <c r="F1805" s="6">
        <f t="shared" si="280"/>
        <v>1</v>
      </c>
      <c r="G1805" s="6">
        <f t="shared" si="281"/>
        <v>29</v>
      </c>
      <c r="H1805" s="6" t="str" cm="1">
        <f t="array" ref="H1805">_xlfn.IFS(E1805&lt;=80,"Series",E1805&lt;=120,"TV Movie",E1805&gt;120,"Long Movie")</f>
        <v>TV Movie</v>
      </c>
      <c r="I1805" t="s">
        <v>83</v>
      </c>
      <c r="J1805" t="s">
        <v>3857</v>
      </c>
      <c r="K1805" t="s">
        <v>5802</v>
      </c>
      <c r="L1805" s="5">
        <v>5.0999999999999996</v>
      </c>
      <c r="M1805" t="str" cm="1">
        <f t="array" ref="M1805">_xlfn.IFS(L1805&lt;=2,"Flop",L1805&lt;=5,"Average",L1805&lt;=7,"Hit",L1805&lt;=9,"Superhit",L1805&gt;9,"BlockBuster")</f>
        <v>Hit</v>
      </c>
      <c r="N1805" s="6">
        <v>66838</v>
      </c>
      <c r="O1805" s="6" t="str" cm="1">
        <f t="array" ref="O1805">_xlfn.IFS(N1805&lt;=100000,"Low",N1805&lt;=500000,"Median",N1805&lt;=1500000,"High",N1805&gt;1500000,"Very High")</f>
        <v>Low</v>
      </c>
      <c r="P1805">
        <v>15000000</v>
      </c>
      <c r="Q1805">
        <v>37697773</v>
      </c>
      <c r="R1805">
        <f t="shared" si="282"/>
        <v>22697773</v>
      </c>
      <c r="S1805" t="str">
        <f t="shared" si="283"/>
        <v>Profit</v>
      </c>
      <c r="T1805" s="1">
        <v>39157</v>
      </c>
      <c r="U1805" t="s">
        <v>4492</v>
      </c>
      <c r="V1805" s="14">
        <v>39157</v>
      </c>
      <c r="W1805" t="str">
        <f t="shared" si="284"/>
        <v>March</v>
      </c>
      <c r="X1805" s="4" t="str">
        <f t="shared" si="285"/>
        <v>2007</v>
      </c>
      <c r="Y1805" s="6">
        <f t="shared" si="286"/>
        <v>2007</v>
      </c>
      <c r="Z1805" s="4" t="str">
        <f t="shared" si="287"/>
        <v>16</v>
      </c>
      <c r="AA1805" s="6">
        <f t="shared" si="288"/>
        <v>16</v>
      </c>
      <c r="AB1805" t="str">
        <f t="shared" si="289"/>
        <v>Friday</v>
      </c>
    </row>
    <row r="1806" spans="1:28" x14ac:dyDescent="0.25">
      <c r="A1806" s="3" t="s">
        <v>4493</v>
      </c>
      <c r="B1806" t="s">
        <v>4494</v>
      </c>
      <c r="C1806" s="3" t="s">
        <v>4494</v>
      </c>
      <c r="D1806" s="6">
        <v>0</v>
      </c>
      <c r="E1806" s="6">
        <v>112</v>
      </c>
      <c r="F1806" s="6">
        <f t="shared" si="280"/>
        <v>1</v>
      </c>
      <c r="G1806" s="6">
        <f t="shared" si="281"/>
        <v>52</v>
      </c>
      <c r="H1806" s="6" t="str" cm="1">
        <f t="array" ref="H1806">_xlfn.IFS(E1806&lt;=80,"Series",E1806&lt;=120,"TV Movie",E1806&gt;120,"Long Movie")</f>
        <v>TV Movie</v>
      </c>
      <c r="I1806" t="s">
        <v>5529</v>
      </c>
      <c r="J1806" t="s">
        <v>8158</v>
      </c>
      <c r="K1806" t="s">
        <v>8161</v>
      </c>
      <c r="L1806" s="5">
        <v>6.6</v>
      </c>
      <c r="M1806" t="str" cm="1">
        <f t="array" ref="M1806">_xlfn.IFS(L1806&lt;=2,"Flop",L1806&lt;=5,"Average",L1806&lt;=7,"Hit",L1806&lt;=9,"Superhit",L1806&gt;9,"BlockBuster")</f>
        <v>Hit</v>
      </c>
      <c r="N1806" s="6">
        <v>514773</v>
      </c>
      <c r="O1806" s="6" t="str" cm="1">
        <f t="array" ref="O1806">_xlfn.IFS(N1806&lt;=100000,"Low",N1806&lt;=500000,"Median",N1806&lt;=1500000,"High",N1806&gt;1500000,"Very High")</f>
        <v>High</v>
      </c>
      <c r="P1806">
        <v>150000000</v>
      </c>
      <c r="Q1806">
        <v>264770996</v>
      </c>
      <c r="R1806">
        <f t="shared" si="282"/>
        <v>114770996</v>
      </c>
      <c r="S1806" t="str">
        <f t="shared" si="283"/>
        <v>Profit</v>
      </c>
      <c r="T1806" s="1">
        <v>39605</v>
      </c>
      <c r="U1806" t="s">
        <v>3228</v>
      </c>
      <c r="V1806" s="14">
        <v>39605</v>
      </c>
      <c r="W1806" t="str">
        <f t="shared" si="284"/>
        <v>June</v>
      </c>
      <c r="X1806" s="4" t="str">
        <f t="shared" si="285"/>
        <v>2008</v>
      </c>
      <c r="Y1806" s="6">
        <f t="shared" si="286"/>
        <v>2008</v>
      </c>
      <c r="Z1806" s="4" t="str">
        <f t="shared" si="287"/>
        <v>6</v>
      </c>
      <c r="AA1806" s="6">
        <f t="shared" si="288"/>
        <v>6</v>
      </c>
      <c r="AB1806" t="str">
        <f t="shared" si="289"/>
        <v>Friday</v>
      </c>
    </row>
    <row r="1807" spans="1:28" x14ac:dyDescent="0.25">
      <c r="A1807" s="3" t="s">
        <v>4495</v>
      </c>
      <c r="B1807" t="s">
        <v>4496</v>
      </c>
      <c r="C1807" s="3" t="s">
        <v>4496</v>
      </c>
      <c r="D1807" s="6">
        <v>0</v>
      </c>
      <c r="E1807" s="6">
        <v>111</v>
      </c>
      <c r="F1807" s="6">
        <f t="shared" si="280"/>
        <v>1</v>
      </c>
      <c r="G1807" s="6">
        <f t="shared" si="281"/>
        <v>51</v>
      </c>
      <c r="H1807" s="6" t="str" cm="1">
        <f t="array" ref="H1807">_xlfn.IFS(E1807&lt;=80,"Series",E1807&lt;=120,"TV Movie",E1807&gt;120,"Long Movie")</f>
        <v>TV Movie</v>
      </c>
      <c r="I1807" t="s">
        <v>8162</v>
      </c>
      <c r="J1807" t="s">
        <v>145</v>
      </c>
      <c r="K1807" t="s">
        <v>8166</v>
      </c>
      <c r="L1807" s="5">
        <v>6.6</v>
      </c>
      <c r="M1807" t="str" cm="1">
        <f t="array" ref="M1807">_xlfn.IFS(L1807&lt;=2,"Flop",L1807&lt;=5,"Average",L1807&lt;=7,"Hit",L1807&lt;=9,"Superhit",L1807&gt;9,"BlockBuster")</f>
        <v>Hit</v>
      </c>
      <c r="N1807" s="6">
        <v>54241</v>
      </c>
      <c r="O1807" s="6" t="str" cm="1">
        <f t="array" ref="O1807">_xlfn.IFS(N1807&lt;=100000,"Low",N1807&lt;=500000,"Median",N1807&lt;=1500000,"High",N1807&gt;1500000,"Very High")</f>
        <v>Low</v>
      </c>
      <c r="P1807">
        <v>15000000</v>
      </c>
      <c r="Q1807">
        <v>5926410</v>
      </c>
      <c r="R1807">
        <f t="shared" si="282"/>
        <v>-9073590</v>
      </c>
      <c r="S1807" t="str">
        <f t="shared" si="283"/>
        <v>Loss</v>
      </c>
      <c r="T1807" s="1">
        <v>39465</v>
      </c>
      <c r="U1807" t="s">
        <v>2723</v>
      </c>
      <c r="V1807" s="14">
        <v>39465</v>
      </c>
      <c r="W1807" t="str">
        <f t="shared" si="284"/>
        <v>January</v>
      </c>
      <c r="X1807" s="4" t="str">
        <f t="shared" si="285"/>
        <v>2008</v>
      </c>
      <c r="Y1807" s="6">
        <f t="shared" si="286"/>
        <v>2008</v>
      </c>
      <c r="Z1807" s="4" t="str">
        <f t="shared" si="287"/>
        <v>18</v>
      </c>
      <c r="AA1807" s="6">
        <f t="shared" si="288"/>
        <v>18</v>
      </c>
      <c r="AB1807" t="str">
        <f t="shared" si="289"/>
        <v>Friday</v>
      </c>
    </row>
    <row r="1808" spans="1:28" x14ac:dyDescent="0.25">
      <c r="A1808" s="3" t="s">
        <v>4497</v>
      </c>
      <c r="B1808" t="s">
        <v>4498</v>
      </c>
      <c r="C1808" s="3" t="s">
        <v>4498</v>
      </c>
      <c r="D1808" s="6">
        <v>0</v>
      </c>
      <c r="E1808" s="6">
        <v>115</v>
      </c>
      <c r="F1808" s="6">
        <f t="shared" si="280"/>
        <v>1</v>
      </c>
      <c r="G1808" s="6">
        <f t="shared" si="281"/>
        <v>55</v>
      </c>
      <c r="H1808" s="6" t="str" cm="1">
        <f t="array" ref="H1808">_xlfn.IFS(E1808&lt;=80,"Series",E1808&lt;=120,"TV Movie",E1808&gt;120,"Long Movie")</f>
        <v>TV Movie</v>
      </c>
      <c r="I1808" t="s">
        <v>5529</v>
      </c>
      <c r="J1808" t="s">
        <v>8162</v>
      </c>
      <c r="K1808" t="s">
        <v>145</v>
      </c>
      <c r="L1808" s="5">
        <v>6.7</v>
      </c>
      <c r="M1808" t="str" cm="1">
        <f t="array" ref="M1808">_xlfn.IFS(L1808&lt;=2,"Flop",L1808&lt;=5,"Average",L1808&lt;=7,"Hit",L1808&lt;=9,"Superhit",L1808&gt;9,"BlockBuster")</f>
        <v>Hit</v>
      </c>
      <c r="N1808" s="6">
        <v>63585</v>
      </c>
      <c r="O1808" s="6" t="str" cm="1">
        <f t="array" ref="O1808">_xlfn.IFS(N1808&lt;=100000,"Low",N1808&lt;=500000,"Median",N1808&lt;=1500000,"High",N1808&gt;1500000,"Very High")</f>
        <v>Low</v>
      </c>
      <c r="P1808">
        <v>20000000</v>
      </c>
      <c r="Q1808">
        <v>27712362</v>
      </c>
      <c r="R1808">
        <f t="shared" si="282"/>
        <v>7712362</v>
      </c>
      <c r="S1808" t="str">
        <f t="shared" si="283"/>
        <v>Profit</v>
      </c>
      <c r="T1808" s="1">
        <v>39696</v>
      </c>
      <c r="U1808" t="s">
        <v>4499</v>
      </c>
      <c r="V1808" s="14">
        <v>39696</v>
      </c>
      <c r="W1808" t="str">
        <f t="shared" si="284"/>
        <v>September</v>
      </c>
      <c r="X1808" s="4" t="str">
        <f t="shared" si="285"/>
        <v>2008</v>
      </c>
      <c r="Y1808" s="6">
        <f t="shared" si="286"/>
        <v>2008</v>
      </c>
      <c r="Z1808" s="4" t="str">
        <f t="shared" si="287"/>
        <v>5</v>
      </c>
      <c r="AA1808" s="6">
        <f t="shared" si="288"/>
        <v>5</v>
      </c>
      <c r="AB1808" t="str">
        <f t="shared" si="289"/>
        <v>Friday</v>
      </c>
    </row>
    <row r="1809" spans="1:28" x14ac:dyDescent="0.25">
      <c r="A1809" s="3" t="s">
        <v>4500</v>
      </c>
      <c r="B1809" t="s">
        <v>4501</v>
      </c>
      <c r="C1809" s="3" t="s">
        <v>4501</v>
      </c>
      <c r="D1809" s="6">
        <v>0</v>
      </c>
      <c r="E1809" s="6">
        <v>106</v>
      </c>
      <c r="F1809" s="6">
        <f t="shared" si="280"/>
        <v>1</v>
      </c>
      <c r="G1809" s="6">
        <f t="shared" si="281"/>
        <v>46</v>
      </c>
      <c r="H1809" s="6" t="str" cm="1">
        <f t="array" ref="H1809">_xlfn.IFS(E1809&lt;=80,"Series",E1809&lt;=120,"TV Movie",E1809&gt;120,"Long Movie")</f>
        <v>TV Movie</v>
      </c>
      <c r="I1809" t="s">
        <v>5529</v>
      </c>
      <c r="J1809" t="s">
        <v>8158</v>
      </c>
      <c r="K1809" t="s">
        <v>8156</v>
      </c>
      <c r="L1809" s="5">
        <v>5.8</v>
      </c>
      <c r="M1809" t="str" cm="1">
        <f t="array" ref="M1809">_xlfn.IFS(L1809&lt;=2,"Flop",L1809&lt;=5,"Average",L1809&lt;=7,"Hit",L1809&lt;=9,"Superhit",L1809&gt;9,"BlockBuster")</f>
        <v>Hit</v>
      </c>
      <c r="N1809" s="6">
        <v>289827</v>
      </c>
      <c r="O1809" s="6" t="str" cm="1">
        <f t="array" ref="O1809">_xlfn.IFS(N1809&lt;=100000,"Low",N1809&lt;=500000,"Median",N1809&lt;=1500000,"High",N1809&gt;1500000,"Very High")</f>
        <v>Median</v>
      </c>
      <c r="P1809">
        <v>125000000</v>
      </c>
      <c r="Q1809">
        <v>493214993</v>
      </c>
      <c r="R1809">
        <f t="shared" si="282"/>
        <v>368214993</v>
      </c>
      <c r="S1809" t="str">
        <f t="shared" si="283"/>
        <v>Profit</v>
      </c>
      <c r="T1809" s="1">
        <v>40263</v>
      </c>
      <c r="U1809" t="s">
        <v>3228</v>
      </c>
      <c r="V1809" s="14">
        <v>40263</v>
      </c>
      <c r="W1809" t="str">
        <f t="shared" si="284"/>
        <v>March</v>
      </c>
      <c r="X1809" s="4" t="str">
        <f t="shared" si="285"/>
        <v>2010</v>
      </c>
      <c r="Y1809" s="6">
        <f t="shared" si="286"/>
        <v>2010</v>
      </c>
      <c r="Z1809" s="4" t="str">
        <f t="shared" si="287"/>
        <v>26</v>
      </c>
      <c r="AA1809" s="6">
        <f t="shared" si="288"/>
        <v>26</v>
      </c>
      <c r="AB1809" t="str">
        <f t="shared" si="289"/>
        <v>Friday</v>
      </c>
    </row>
    <row r="1810" spans="1:28" x14ac:dyDescent="0.25">
      <c r="A1810" s="3" t="s">
        <v>4502</v>
      </c>
      <c r="B1810" t="s">
        <v>4503</v>
      </c>
      <c r="C1810" s="3" t="s">
        <v>4503</v>
      </c>
      <c r="D1810" s="6">
        <v>0</v>
      </c>
      <c r="E1810" s="6">
        <v>123</v>
      </c>
      <c r="F1810" s="6">
        <f t="shared" si="280"/>
        <v>2</v>
      </c>
      <c r="G1810" s="6">
        <f t="shared" si="281"/>
        <v>3</v>
      </c>
      <c r="H1810" s="6" t="str" cm="1">
        <f t="array" ref="H1810">_xlfn.IFS(E1810&lt;=80,"Series",E1810&lt;=120,"TV Movie",E1810&gt;120,"Long Movie")</f>
        <v>Long Movie</v>
      </c>
      <c r="I1810" t="s">
        <v>5529</v>
      </c>
      <c r="J1810" t="s">
        <v>8158</v>
      </c>
      <c r="K1810" t="s">
        <v>8156</v>
      </c>
      <c r="L1810" s="5">
        <v>6.7</v>
      </c>
      <c r="M1810" t="str" cm="1">
        <f t="array" ref="M1810">_xlfn.IFS(L1810&lt;=2,"Flop",L1810&lt;=5,"Average",L1810&lt;=7,"Hit",L1810&lt;=9,"Superhit",L1810&gt;9,"BlockBuster")</f>
        <v>Hit</v>
      </c>
      <c r="N1810" s="6">
        <v>274390</v>
      </c>
      <c r="O1810" s="6" t="str" cm="1">
        <f t="array" ref="O1810">_xlfn.IFS(N1810&lt;=100000,"Low",N1810&lt;=500000,"Median",N1810&lt;=1500000,"High",N1810&gt;1500000,"Very High")</f>
        <v>Median</v>
      </c>
      <c r="P1810">
        <v>160000000</v>
      </c>
      <c r="Q1810">
        <v>439048914</v>
      </c>
      <c r="R1810">
        <f t="shared" si="282"/>
        <v>279048914</v>
      </c>
      <c r="S1810" t="str">
        <f t="shared" si="283"/>
        <v>Profit</v>
      </c>
      <c r="T1810" s="1">
        <v>42514</v>
      </c>
      <c r="U1810" t="s">
        <v>4504</v>
      </c>
      <c r="V1810" s="14">
        <v>42514</v>
      </c>
      <c r="W1810" t="str">
        <f t="shared" si="284"/>
        <v>May</v>
      </c>
      <c r="X1810" s="4" t="str">
        <f t="shared" si="285"/>
        <v>2016</v>
      </c>
      <c r="Y1810" s="6">
        <f t="shared" si="286"/>
        <v>2016</v>
      </c>
      <c r="Z1810" s="4" t="str">
        <f t="shared" si="287"/>
        <v>24</v>
      </c>
      <c r="AA1810" s="6">
        <f t="shared" si="288"/>
        <v>24</v>
      </c>
      <c r="AB1810" t="str">
        <f t="shared" si="289"/>
        <v>Tuesday</v>
      </c>
    </row>
    <row r="1811" spans="1:28" x14ac:dyDescent="0.25">
      <c r="A1811" s="3" t="s">
        <v>4505</v>
      </c>
      <c r="B1811" t="s">
        <v>4506</v>
      </c>
      <c r="C1811" s="3" t="s">
        <v>4506</v>
      </c>
      <c r="D1811" s="6">
        <v>0</v>
      </c>
      <c r="E1811" s="6">
        <v>101</v>
      </c>
      <c r="F1811" s="6">
        <f t="shared" si="280"/>
        <v>1</v>
      </c>
      <c r="G1811" s="6">
        <f t="shared" si="281"/>
        <v>41</v>
      </c>
      <c r="H1811" s="6" t="str" cm="1">
        <f t="array" ref="H1811">_xlfn.IFS(E1811&lt;=80,"Series",E1811&lt;=120,"TV Movie",E1811&gt;120,"Long Movie")</f>
        <v>TV Movie</v>
      </c>
      <c r="I1811" t="s">
        <v>132</v>
      </c>
      <c r="J1811" t="s">
        <v>145</v>
      </c>
      <c r="K1811" t="s">
        <v>8157</v>
      </c>
      <c r="L1811" s="5">
        <v>7.1</v>
      </c>
      <c r="M1811" t="str" cm="1">
        <f t="array" ref="M1811">_xlfn.IFS(L1811&lt;=2,"Flop",L1811&lt;=5,"Average",L1811&lt;=7,"Hit",L1811&lt;=9,"Superhit",L1811&gt;9,"BlockBuster")</f>
        <v>Superhit</v>
      </c>
      <c r="N1811" s="6">
        <v>146767</v>
      </c>
      <c r="O1811" s="6" t="str" cm="1">
        <f t="array" ref="O1811">_xlfn.IFS(N1811&lt;=100000,"Low",N1811&lt;=500000,"Median",N1811&lt;=1500000,"High",N1811&gt;1500000,"Very High")</f>
        <v>Median</v>
      </c>
      <c r="P1811">
        <v>8000000</v>
      </c>
      <c r="Q1811">
        <v>6491240</v>
      </c>
      <c r="R1811">
        <f t="shared" si="282"/>
        <v>-1508760</v>
      </c>
      <c r="S1811" t="str">
        <f t="shared" si="283"/>
        <v>Loss</v>
      </c>
      <c r="T1811" s="1">
        <v>40361</v>
      </c>
      <c r="U1811" t="s">
        <v>4507</v>
      </c>
      <c r="V1811" s="14">
        <v>40361</v>
      </c>
      <c r="W1811" t="str">
        <f t="shared" si="284"/>
        <v>July</v>
      </c>
      <c r="X1811" s="4" t="str">
        <f t="shared" si="285"/>
        <v>2010</v>
      </c>
      <c r="Y1811" s="6">
        <f t="shared" si="286"/>
        <v>2010</v>
      </c>
      <c r="Z1811" s="4" t="str">
        <f t="shared" si="287"/>
        <v>2</v>
      </c>
      <c r="AA1811" s="6">
        <f t="shared" si="288"/>
        <v>2</v>
      </c>
      <c r="AB1811" t="str">
        <f t="shared" si="289"/>
        <v>Friday</v>
      </c>
    </row>
    <row r="1812" spans="1:28" x14ac:dyDescent="0.25">
      <c r="A1812" s="3" t="s">
        <v>4508</v>
      </c>
      <c r="B1812" t="s">
        <v>4509</v>
      </c>
      <c r="C1812" s="3" t="s">
        <v>4509</v>
      </c>
      <c r="D1812" s="6">
        <v>0</v>
      </c>
      <c r="E1812" s="6">
        <v>122</v>
      </c>
      <c r="F1812" s="6">
        <f t="shared" si="280"/>
        <v>2</v>
      </c>
      <c r="G1812" s="6">
        <f t="shared" si="281"/>
        <v>2</v>
      </c>
      <c r="H1812" s="6" t="str" cm="1">
        <f t="array" ref="H1812">_xlfn.IFS(E1812&lt;=80,"Series",E1812&lt;=120,"TV Movie",E1812&gt;120,"Long Movie")</f>
        <v>Long Movie</v>
      </c>
      <c r="I1812" t="s">
        <v>145</v>
      </c>
      <c r="J1812" t="s">
        <v>3857</v>
      </c>
      <c r="K1812" t="s">
        <v>5802</v>
      </c>
      <c r="L1812" s="5">
        <v>6.8</v>
      </c>
      <c r="M1812" t="str" cm="1">
        <f t="array" ref="M1812">_xlfn.IFS(L1812&lt;=2,"Flop",L1812&lt;=5,"Average",L1812&lt;=7,"Hit",L1812&lt;=9,"Superhit",L1812&gt;9,"BlockBuster")</f>
        <v>Hit</v>
      </c>
      <c r="N1812" s="6">
        <v>57752</v>
      </c>
      <c r="O1812" s="6" t="str" cm="1">
        <f t="array" ref="O1812">_xlfn.IFS(N1812&lt;=100000,"Low",N1812&lt;=500000,"Median",N1812&lt;=1500000,"High",N1812&gt;1500000,"Very High")</f>
        <v>Low</v>
      </c>
      <c r="P1812">
        <v>27500000</v>
      </c>
      <c r="Q1812">
        <v>27066382</v>
      </c>
      <c r="R1812">
        <f t="shared" si="282"/>
        <v>-433618</v>
      </c>
      <c r="S1812" t="str">
        <f t="shared" si="283"/>
        <v>Loss</v>
      </c>
      <c r="T1812" s="1">
        <v>39332</v>
      </c>
      <c r="U1812" t="s">
        <v>4151</v>
      </c>
      <c r="V1812" s="14">
        <v>39332</v>
      </c>
      <c r="W1812" t="str">
        <f t="shared" si="284"/>
        <v>September</v>
      </c>
      <c r="X1812" s="4" t="str">
        <f t="shared" si="285"/>
        <v>2007</v>
      </c>
      <c r="Y1812" s="6">
        <f t="shared" si="286"/>
        <v>2007</v>
      </c>
      <c r="Z1812" s="4" t="str">
        <f t="shared" si="287"/>
        <v>7</v>
      </c>
      <c r="AA1812" s="6">
        <f t="shared" si="288"/>
        <v>7</v>
      </c>
      <c r="AB1812" t="str">
        <f t="shared" si="289"/>
        <v>Friday</v>
      </c>
    </row>
    <row r="1813" spans="1:28" x14ac:dyDescent="0.25">
      <c r="A1813" s="3" t="s">
        <v>4510</v>
      </c>
      <c r="B1813" t="s">
        <v>4511</v>
      </c>
      <c r="C1813" s="3" t="s">
        <v>4511</v>
      </c>
      <c r="D1813" s="6">
        <v>0</v>
      </c>
      <c r="E1813" s="6">
        <v>106</v>
      </c>
      <c r="F1813" s="6">
        <f t="shared" si="280"/>
        <v>1</v>
      </c>
      <c r="G1813" s="6">
        <f t="shared" si="281"/>
        <v>46</v>
      </c>
      <c r="H1813" s="6" t="str" cm="1">
        <f t="array" ref="H1813">_xlfn.IFS(E1813&lt;=80,"Series",E1813&lt;=120,"TV Movie",E1813&gt;120,"Long Movie")</f>
        <v>TV Movie</v>
      </c>
      <c r="I1813" t="s">
        <v>132</v>
      </c>
      <c r="J1813" t="s">
        <v>145</v>
      </c>
      <c r="K1813" t="s">
        <v>8157</v>
      </c>
      <c r="L1813" s="5">
        <v>7.3</v>
      </c>
      <c r="M1813" t="str" cm="1">
        <f t="array" ref="M1813">_xlfn.IFS(L1813&lt;=2,"Flop",L1813&lt;=5,"Average",L1813&lt;=7,"Hit",L1813&lt;=9,"Superhit",L1813&gt;9,"BlockBuster")</f>
        <v>Superhit</v>
      </c>
      <c r="N1813" s="6">
        <v>152245</v>
      </c>
      <c r="O1813" s="6" t="str" cm="1">
        <f t="array" ref="O1813">_xlfn.IFS(N1813&lt;=100000,"Low",N1813&lt;=500000,"Median",N1813&lt;=1500000,"High",N1813&gt;1500000,"Very High")</f>
        <v>Median</v>
      </c>
      <c r="P1813">
        <v>12000000</v>
      </c>
      <c r="Q1813">
        <v>11293663</v>
      </c>
      <c r="R1813">
        <f t="shared" si="282"/>
        <v>-706337</v>
      </c>
      <c r="S1813" t="str">
        <f t="shared" si="283"/>
        <v>Loss</v>
      </c>
      <c r="T1813" s="1">
        <v>39341</v>
      </c>
      <c r="U1813" t="s">
        <v>4512</v>
      </c>
      <c r="V1813" s="14">
        <v>39341</v>
      </c>
      <c r="W1813" t="str">
        <f t="shared" si="284"/>
        <v>September</v>
      </c>
      <c r="X1813" s="4" t="str">
        <f t="shared" si="285"/>
        <v>2007</v>
      </c>
      <c r="Y1813" s="6">
        <f t="shared" si="286"/>
        <v>2007</v>
      </c>
      <c r="Z1813" s="4" t="str">
        <f t="shared" si="287"/>
        <v>16</v>
      </c>
      <c r="AA1813" s="6">
        <f t="shared" si="288"/>
        <v>16</v>
      </c>
      <c r="AB1813" t="str">
        <f t="shared" si="289"/>
        <v>Sunday</v>
      </c>
    </row>
    <row r="1814" spans="1:28" x14ac:dyDescent="0.25">
      <c r="A1814" s="3" t="s">
        <v>4513</v>
      </c>
      <c r="B1814" t="s">
        <v>4514</v>
      </c>
      <c r="C1814" s="3" t="s">
        <v>4514</v>
      </c>
      <c r="D1814" s="6">
        <v>0</v>
      </c>
      <c r="E1814" s="6">
        <v>98</v>
      </c>
      <c r="F1814" s="6">
        <f t="shared" si="280"/>
        <v>1</v>
      </c>
      <c r="G1814" s="6">
        <f t="shared" si="281"/>
        <v>38</v>
      </c>
      <c r="H1814" s="6" t="str" cm="1">
        <f t="array" ref="H1814">_xlfn.IFS(E1814&lt;=80,"Series",E1814&lt;=120,"TV Movie",E1814&gt;120,"Long Movie")</f>
        <v>TV Movie</v>
      </c>
      <c r="I1814" t="s">
        <v>83</v>
      </c>
      <c r="J1814" t="s">
        <v>8166</v>
      </c>
      <c r="K1814" t="s">
        <v>3857</v>
      </c>
      <c r="L1814" s="5">
        <v>6</v>
      </c>
      <c r="M1814" t="str" cm="1">
        <f t="array" ref="M1814">_xlfn.IFS(L1814&lt;=2,"Flop",L1814&lt;=5,"Average",L1814&lt;=7,"Hit",L1814&lt;=9,"Superhit",L1814&gt;9,"BlockBuster")</f>
        <v>Hit</v>
      </c>
      <c r="N1814" s="6">
        <v>69658</v>
      </c>
      <c r="O1814" s="6" t="str" cm="1">
        <f t="array" ref="O1814">_xlfn.IFS(N1814&lt;=100000,"Low",N1814&lt;=500000,"Median",N1814&lt;=1500000,"High",N1814&gt;1500000,"Very High")</f>
        <v>Low</v>
      </c>
      <c r="P1814">
        <v>15000000</v>
      </c>
      <c r="Q1814">
        <v>3534313</v>
      </c>
      <c r="R1814">
        <f t="shared" si="282"/>
        <v>-11465687</v>
      </c>
      <c r="S1814" t="str">
        <f t="shared" si="283"/>
        <v>Loss</v>
      </c>
      <c r="T1814" s="1">
        <v>39584</v>
      </c>
      <c r="U1814" t="s">
        <v>4515</v>
      </c>
      <c r="V1814" s="14">
        <v>39584</v>
      </c>
      <c r="W1814" t="str">
        <f t="shared" si="284"/>
        <v>May</v>
      </c>
      <c r="X1814" s="4" t="str">
        <f t="shared" si="285"/>
        <v>2008</v>
      </c>
      <c r="Y1814" s="6">
        <f t="shared" si="286"/>
        <v>2008</v>
      </c>
      <c r="Z1814" s="4" t="str">
        <f t="shared" si="287"/>
        <v>16</v>
      </c>
      <c r="AA1814" s="6">
        <f t="shared" si="288"/>
        <v>16</v>
      </c>
      <c r="AB1814" t="str">
        <f t="shared" si="289"/>
        <v>Friday</v>
      </c>
    </row>
    <row r="1815" spans="1:28" x14ac:dyDescent="0.25">
      <c r="A1815" s="3" t="s">
        <v>4516</v>
      </c>
      <c r="B1815" t="s">
        <v>4517</v>
      </c>
      <c r="C1815" s="3" t="s">
        <v>4517</v>
      </c>
      <c r="D1815" s="6">
        <v>0</v>
      </c>
      <c r="E1815" s="6">
        <v>138</v>
      </c>
      <c r="F1815" s="6">
        <f t="shared" si="280"/>
        <v>2</v>
      </c>
      <c r="G1815" s="6">
        <f t="shared" si="281"/>
        <v>18</v>
      </c>
      <c r="H1815" s="6" t="str" cm="1">
        <f t="array" ref="H1815">_xlfn.IFS(E1815&lt;=80,"Series",E1815&lt;=120,"TV Movie",E1815&gt;120,"Long Movie")</f>
        <v>Long Movie</v>
      </c>
      <c r="I1815" t="s">
        <v>5529</v>
      </c>
      <c r="J1815" t="s">
        <v>8166</v>
      </c>
      <c r="K1815" t="s">
        <v>3857</v>
      </c>
      <c r="L1815" s="5">
        <v>6.7</v>
      </c>
      <c r="M1815" t="str" cm="1">
        <f t="array" ref="M1815">_xlfn.IFS(L1815&lt;=2,"Flop",L1815&lt;=5,"Average",L1815&lt;=7,"Hit",L1815&lt;=9,"Superhit",L1815&gt;9,"BlockBuster")</f>
        <v>Hit</v>
      </c>
      <c r="N1815" s="6">
        <v>305129</v>
      </c>
      <c r="O1815" s="6" t="str" cm="1">
        <f t="array" ref="O1815">_xlfn.IFS(N1815&lt;=100000,"Low",N1815&lt;=500000,"Median",N1815&lt;=1500000,"High",N1815&gt;1500000,"Very High")</f>
        <v>Median</v>
      </c>
      <c r="P1815">
        <v>150000000</v>
      </c>
      <c r="Q1815">
        <v>485930816</v>
      </c>
      <c r="R1815">
        <f t="shared" si="282"/>
        <v>335930816</v>
      </c>
      <c r="S1815" t="str">
        <f t="shared" si="283"/>
        <v>Profit</v>
      </c>
      <c r="T1815" s="1">
        <v>39937</v>
      </c>
      <c r="U1815" t="s">
        <v>507</v>
      </c>
      <c r="V1815" s="14">
        <v>39937</v>
      </c>
      <c r="W1815" t="str">
        <f t="shared" si="284"/>
        <v>May</v>
      </c>
      <c r="X1815" s="4" t="str">
        <f t="shared" si="285"/>
        <v>2009</v>
      </c>
      <c r="Y1815" s="6">
        <f t="shared" si="286"/>
        <v>2009</v>
      </c>
      <c r="Z1815" s="4" t="str">
        <f t="shared" si="287"/>
        <v>4</v>
      </c>
      <c r="AA1815" s="6">
        <f t="shared" si="288"/>
        <v>4</v>
      </c>
      <c r="AB1815" t="str">
        <f t="shared" si="289"/>
        <v>Monday</v>
      </c>
    </row>
    <row r="1816" spans="1:28" x14ac:dyDescent="0.25">
      <c r="A1816" s="3" t="s">
        <v>4518</v>
      </c>
      <c r="B1816" t="s">
        <v>4519</v>
      </c>
      <c r="C1816" s="3" t="s">
        <v>4519</v>
      </c>
      <c r="D1816" s="6">
        <v>0</v>
      </c>
      <c r="E1816" s="6">
        <v>111</v>
      </c>
      <c r="F1816" s="6">
        <f t="shared" si="280"/>
        <v>1</v>
      </c>
      <c r="G1816" s="6">
        <f t="shared" si="281"/>
        <v>51</v>
      </c>
      <c r="H1816" s="6" t="str" cm="1">
        <f t="array" ref="H1816">_xlfn.IFS(E1816&lt;=80,"Series",E1816&lt;=120,"TV Movie",E1816&gt;120,"Long Movie")</f>
        <v>TV Movie</v>
      </c>
      <c r="I1816" t="s">
        <v>8162</v>
      </c>
      <c r="J1816" t="s">
        <v>145</v>
      </c>
      <c r="K1816" t="s">
        <v>3857</v>
      </c>
      <c r="L1816" s="5">
        <v>6.5</v>
      </c>
      <c r="M1816" t="str" cm="1">
        <f t="array" ref="M1816">_xlfn.IFS(L1816&lt;=2,"Flop",L1816&lt;=5,"Average",L1816&lt;=7,"Hit",L1816&lt;=9,"Superhit",L1816&gt;9,"BlockBuster")</f>
        <v>Hit</v>
      </c>
      <c r="N1816" s="6">
        <v>102091</v>
      </c>
      <c r="O1816" s="6" t="str" cm="1">
        <f t="array" ref="O1816">_xlfn.IFS(N1816&lt;=100000,"Low",N1816&lt;=500000,"Median",N1816&lt;=1500000,"High",N1816&gt;1500000,"Very High")</f>
        <v>Median</v>
      </c>
      <c r="P1816">
        <v>15000000</v>
      </c>
      <c r="Q1816">
        <v>7947677</v>
      </c>
      <c r="R1816">
        <f t="shared" si="282"/>
        <v>-7052323</v>
      </c>
      <c r="S1816" t="str">
        <f t="shared" si="283"/>
        <v>Loss</v>
      </c>
      <c r="T1816" s="1">
        <v>39375</v>
      </c>
      <c r="U1816" t="s">
        <v>4520</v>
      </c>
      <c r="V1816" s="14">
        <v>39375</v>
      </c>
      <c r="W1816" t="str">
        <f t="shared" si="284"/>
        <v>October</v>
      </c>
      <c r="X1816" s="4" t="str">
        <f t="shared" si="285"/>
        <v>2007</v>
      </c>
      <c r="Y1816" s="6">
        <f t="shared" si="286"/>
        <v>2007</v>
      </c>
      <c r="Z1816" s="4" t="str">
        <f t="shared" si="287"/>
        <v>20</v>
      </c>
      <c r="AA1816" s="6">
        <f t="shared" si="288"/>
        <v>20</v>
      </c>
      <c r="AB1816" t="str">
        <f t="shared" si="289"/>
        <v>Saturday</v>
      </c>
    </row>
    <row r="1817" spans="1:28" x14ac:dyDescent="0.25">
      <c r="A1817" s="3" t="s">
        <v>4521</v>
      </c>
      <c r="B1817" t="s">
        <v>4522</v>
      </c>
      <c r="C1817" s="3" t="s">
        <v>4522</v>
      </c>
      <c r="D1817" s="6">
        <v>0</v>
      </c>
      <c r="E1817" s="6">
        <v>96</v>
      </c>
      <c r="F1817" s="6">
        <f t="shared" si="280"/>
        <v>1</v>
      </c>
      <c r="G1817" s="6">
        <f t="shared" si="281"/>
        <v>36</v>
      </c>
      <c r="H1817" s="6" t="str" cm="1">
        <f t="array" ref="H1817">_xlfn.IFS(E1817&lt;=80,"Series",E1817&lt;=120,"TV Movie",E1817&gt;120,"Long Movie")</f>
        <v>TV Movie</v>
      </c>
      <c r="I1817" t="s">
        <v>8159</v>
      </c>
      <c r="J1817" t="s">
        <v>8160</v>
      </c>
      <c r="K1817" t="s">
        <v>145</v>
      </c>
      <c r="L1817" s="5">
        <v>8</v>
      </c>
      <c r="M1817" t="str" cm="1">
        <f t="array" ref="M1817">_xlfn.IFS(L1817&lt;=2,"Flop",L1817&lt;=5,"Average",L1817&lt;=7,"Hit",L1817&lt;=9,"Superhit",L1817&gt;9,"BlockBuster")</f>
        <v>Superhit</v>
      </c>
      <c r="N1817" s="6">
        <v>98553</v>
      </c>
      <c r="O1817" s="6" t="str" cm="1">
        <f t="array" ref="O1817">_xlfn.IFS(N1817&lt;=100000,"Low",N1817&lt;=500000,"Median",N1817&lt;=1500000,"High",N1817&gt;1500000,"Very High")</f>
        <v>Low</v>
      </c>
      <c r="P1817">
        <v>7300000</v>
      </c>
      <c r="Q1817">
        <v>22783978</v>
      </c>
      <c r="R1817">
        <f t="shared" si="282"/>
        <v>15483978</v>
      </c>
      <c r="S1817" t="str">
        <f t="shared" si="283"/>
        <v>Profit</v>
      </c>
      <c r="T1817" s="1">
        <v>39225</v>
      </c>
      <c r="U1817" t="s">
        <v>4523</v>
      </c>
      <c r="V1817" s="14">
        <v>39225</v>
      </c>
      <c r="W1817" t="str">
        <f t="shared" si="284"/>
        <v>May</v>
      </c>
      <c r="X1817" s="4" t="str">
        <f t="shared" si="285"/>
        <v>2007</v>
      </c>
      <c r="Y1817" s="6">
        <f t="shared" si="286"/>
        <v>2007</v>
      </c>
      <c r="Z1817" s="4" t="str">
        <f t="shared" si="287"/>
        <v>23</v>
      </c>
      <c r="AA1817" s="6">
        <f t="shared" si="288"/>
        <v>23</v>
      </c>
      <c r="AB1817" t="str">
        <f t="shared" si="289"/>
        <v>Wednesday</v>
      </c>
    </row>
    <row r="1818" spans="1:28" x14ac:dyDescent="0.25">
      <c r="A1818" s="3" t="s">
        <v>4524</v>
      </c>
      <c r="B1818" t="s">
        <v>4525</v>
      </c>
      <c r="C1818" s="3" t="s">
        <v>4525</v>
      </c>
      <c r="D1818" s="6">
        <v>0</v>
      </c>
      <c r="E1818" s="6">
        <v>119</v>
      </c>
      <c r="F1818" s="6">
        <f t="shared" si="280"/>
        <v>1</v>
      </c>
      <c r="G1818" s="6">
        <f t="shared" si="281"/>
        <v>59</v>
      </c>
      <c r="H1818" s="6" t="str" cm="1">
        <f t="array" ref="H1818">_xlfn.IFS(E1818&lt;=80,"Series",E1818&lt;=120,"TV Movie",E1818&gt;120,"Long Movie")</f>
        <v>TV Movie</v>
      </c>
      <c r="I1818" t="s">
        <v>8160</v>
      </c>
      <c r="J1818" t="s">
        <v>8162</v>
      </c>
      <c r="K1818" t="s">
        <v>145</v>
      </c>
      <c r="L1818" s="5">
        <v>7.1</v>
      </c>
      <c r="M1818" t="str" cm="1">
        <f t="array" ref="M1818">_xlfn.IFS(L1818&lt;=2,"Flop",L1818&lt;=5,"Average",L1818&lt;=7,"Hit",L1818&lt;=9,"Superhit",L1818&gt;9,"BlockBuster")</f>
        <v>Superhit</v>
      </c>
      <c r="N1818" s="6">
        <v>196168</v>
      </c>
      <c r="O1818" s="6" t="str" cm="1">
        <f t="array" ref="O1818">_xlfn.IFS(N1818&lt;=100000,"Low",N1818&lt;=500000,"Median",N1818&lt;=1500000,"High",N1818&gt;1500000,"Very High")</f>
        <v>Median</v>
      </c>
      <c r="P1818">
        <v>15000000</v>
      </c>
      <c r="Q1818">
        <v>64191523</v>
      </c>
      <c r="R1818">
        <f t="shared" si="282"/>
        <v>49191523</v>
      </c>
      <c r="S1818" t="str">
        <f t="shared" si="283"/>
        <v>Profit</v>
      </c>
      <c r="T1818" s="1">
        <v>42252</v>
      </c>
      <c r="U1818" t="s">
        <v>4526</v>
      </c>
      <c r="V1818" s="14">
        <v>42252</v>
      </c>
      <c r="W1818" t="str">
        <f t="shared" si="284"/>
        <v>September</v>
      </c>
      <c r="X1818" s="4" t="str">
        <f t="shared" si="285"/>
        <v>2015</v>
      </c>
      <c r="Y1818" s="6">
        <f t="shared" si="286"/>
        <v>2015</v>
      </c>
      <c r="Z1818" s="4" t="str">
        <f t="shared" si="287"/>
        <v>5</v>
      </c>
      <c r="AA1818" s="6">
        <f t="shared" si="288"/>
        <v>5</v>
      </c>
      <c r="AB1818" t="str">
        <f t="shared" si="289"/>
        <v>Saturday</v>
      </c>
    </row>
    <row r="1819" spans="1:28" x14ac:dyDescent="0.25">
      <c r="A1819" s="3" t="s">
        <v>4527</v>
      </c>
      <c r="B1819" t="s">
        <v>4528</v>
      </c>
      <c r="C1819" s="3" t="s">
        <v>4528</v>
      </c>
      <c r="D1819" s="6">
        <v>0</v>
      </c>
      <c r="E1819" s="6">
        <v>91</v>
      </c>
      <c r="F1819" s="6">
        <f t="shared" si="280"/>
        <v>1</v>
      </c>
      <c r="G1819" s="6">
        <f t="shared" si="281"/>
        <v>31</v>
      </c>
      <c r="H1819" s="6" t="str" cm="1">
        <f t="array" ref="H1819">_xlfn.IFS(E1819&lt;=80,"Series",E1819&lt;=120,"TV Movie",E1819&gt;120,"Long Movie")</f>
        <v>TV Movie</v>
      </c>
      <c r="I1819" t="s">
        <v>132</v>
      </c>
      <c r="J1819" t="s">
        <v>5802</v>
      </c>
      <c r="K1819" t="s">
        <v>5802</v>
      </c>
      <c r="L1819" s="5">
        <v>3.3</v>
      </c>
      <c r="M1819" t="str" cm="1">
        <f t="array" ref="M1819">_xlfn.IFS(L1819&lt;=2,"Flop",L1819&lt;=5,"Average",L1819&lt;=7,"Hit",L1819&lt;=9,"Superhit",L1819&gt;9,"BlockBuster")</f>
        <v>Average</v>
      </c>
      <c r="N1819" s="6">
        <v>88874</v>
      </c>
      <c r="O1819" s="6" t="str" cm="1">
        <f t="array" ref="O1819">_xlfn.IFS(N1819&lt;=100000,"Low",N1819&lt;=500000,"Median",N1819&lt;=1500000,"High",N1819&gt;1500000,"Very High")</f>
        <v>Low</v>
      </c>
      <c r="P1819">
        <v>79000000</v>
      </c>
      <c r="Q1819">
        <v>149673788</v>
      </c>
      <c r="R1819">
        <f t="shared" si="282"/>
        <v>70673788</v>
      </c>
      <c r="S1819" t="str">
        <f t="shared" si="283"/>
        <v>Profit</v>
      </c>
      <c r="T1819" s="1">
        <v>40858</v>
      </c>
      <c r="U1819" t="s">
        <v>1600</v>
      </c>
      <c r="V1819" s="14">
        <v>40858</v>
      </c>
      <c r="W1819" t="str">
        <f t="shared" si="284"/>
        <v>November</v>
      </c>
      <c r="X1819" s="4" t="str">
        <f t="shared" si="285"/>
        <v>2011</v>
      </c>
      <c r="Y1819" s="6">
        <f t="shared" si="286"/>
        <v>2011</v>
      </c>
      <c r="Z1819" s="4" t="str">
        <f t="shared" si="287"/>
        <v>11</v>
      </c>
      <c r="AA1819" s="6">
        <f t="shared" si="288"/>
        <v>11</v>
      </c>
      <c r="AB1819" t="str">
        <f t="shared" si="289"/>
        <v>Friday</v>
      </c>
    </row>
    <row r="1820" spans="1:28" x14ac:dyDescent="0.25">
      <c r="A1820" s="3" t="s">
        <v>4529</v>
      </c>
      <c r="B1820" t="s">
        <v>4530</v>
      </c>
      <c r="C1820" s="3" t="s">
        <v>4530</v>
      </c>
      <c r="D1820" s="6">
        <v>0</v>
      </c>
      <c r="E1820" s="6">
        <v>114</v>
      </c>
      <c r="F1820" s="6">
        <f t="shared" si="280"/>
        <v>1</v>
      </c>
      <c r="G1820" s="6">
        <f t="shared" si="281"/>
        <v>54</v>
      </c>
      <c r="H1820" s="6" t="str" cm="1">
        <f t="array" ref="H1820">_xlfn.IFS(E1820&lt;=80,"Series",E1820&lt;=120,"TV Movie",E1820&gt;120,"Long Movie")</f>
        <v>TV Movie</v>
      </c>
      <c r="I1820" t="s">
        <v>132</v>
      </c>
      <c r="J1820" t="s">
        <v>145</v>
      </c>
      <c r="K1820" t="s">
        <v>8157</v>
      </c>
      <c r="L1820" s="5">
        <v>6.3</v>
      </c>
      <c r="M1820" t="str" cm="1">
        <f t="array" ref="M1820">_xlfn.IFS(L1820&lt;=2,"Flop",L1820&lt;=5,"Average",L1820&lt;=7,"Hit",L1820&lt;=9,"Superhit",L1820&gt;9,"BlockBuster")</f>
        <v>Hit</v>
      </c>
      <c r="N1820" s="6">
        <v>54782</v>
      </c>
      <c r="O1820" s="6" t="str" cm="1">
        <f t="array" ref="O1820">_xlfn.IFS(N1820&lt;=100000,"Low",N1820&lt;=500000,"Median",N1820&lt;=1500000,"High",N1820&gt;1500000,"Very High")</f>
        <v>Low</v>
      </c>
      <c r="P1820">
        <v>23000000</v>
      </c>
      <c r="Q1820">
        <v>7550073</v>
      </c>
      <c r="R1820">
        <f t="shared" si="282"/>
        <v>-15449927</v>
      </c>
      <c r="S1820" t="str">
        <f t="shared" si="283"/>
        <v>Loss</v>
      </c>
      <c r="T1820" s="1">
        <v>40604</v>
      </c>
      <c r="U1820" t="s">
        <v>4531</v>
      </c>
      <c r="V1820" s="14">
        <v>40604</v>
      </c>
      <c r="W1820" t="str">
        <f t="shared" si="284"/>
        <v>March</v>
      </c>
      <c r="X1820" s="4" t="str">
        <f t="shared" si="285"/>
        <v>2011</v>
      </c>
      <c r="Y1820" s="6">
        <f t="shared" si="286"/>
        <v>2011</v>
      </c>
      <c r="Z1820" s="4" t="str">
        <f t="shared" si="287"/>
        <v>2</v>
      </c>
      <c r="AA1820" s="6">
        <f t="shared" si="288"/>
        <v>2</v>
      </c>
      <c r="AB1820" t="str">
        <f t="shared" si="289"/>
        <v>Wednesday</v>
      </c>
    </row>
    <row r="1821" spans="1:28" x14ac:dyDescent="0.25">
      <c r="A1821" s="3" t="s">
        <v>4532</v>
      </c>
      <c r="B1821" t="s">
        <v>4533</v>
      </c>
      <c r="C1821" s="3" t="s">
        <v>4533</v>
      </c>
      <c r="D1821" s="6">
        <v>0</v>
      </c>
      <c r="E1821" s="6">
        <v>135</v>
      </c>
      <c r="F1821" s="6">
        <f t="shared" si="280"/>
        <v>2</v>
      </c>
      <c r="G1821" s="6">
        <f t="shared" si="281"/>
        <v>15</v>
      </c>
      <c r="H1821" s="6" t="str" cm="1">
        <f t="array" ref="H1821">_xlfn.IFS(E1821&lt;=80,"Series",E1821&lt;=120,"TV Movie",E1821&gt;120,"Long Movie")</f>
        <v>Long Movie</v>
      </c>
      <c r="I1821" t="s">
        <v>5529</v>
      </c>
      <c r="J1821" t="s">
        <v>8158</v>
      </c>
      <c r="K1821" t="s">
        <v>132</v>
      </c>
      <c r="L1821" s="5">
        <v>6.1</v>
      </c>
      <c r="M1821" t="str" cm="1">
        <f t="array" ref="M1821">_xlfn.IFS(L1821&lt;=2,"Flop",L1821&lt;=5,"Average",L1821&lt;=7,"Hit",L1821&lt;=9,"Superhit",L1821&gt;9,"BlockBuster")</f>
        <v>Hit</v>
      </c>
      <c r="N1821" s="6">
        <v>77254</v>
      </c>
      <c r="O1821" s="6" t="str" cm="1">
        <f t="array" ref="O1821">_xlfn.IFS(N1821&lt;=100000,"Low",N1821&lt;=500000,"Median",N1821&lt;=1500000,"High",N1821&gt;1500000,"Very High")</f>
        <v>Low</v>
      </c>
      <c r="P1821">
        <v>120000000</v>
      </c>
      <c r="Q1821">
        <v>93945766</v>
      </c>
      <c r="R1821">
        <f t="shared" si="282"/>
        <v>-26054234</v>
      </c>
      <c r="S1821" t="str">
        <f t="shared" si="283"/>
        <v>Loss</v>
      </c>
      <c r="T1821" s="1">
        <v>39566</v>
      </c>
      <c r="U1821" t="s">
        <v>1554</v>
      </c>
      <c r="V1821" s="14">
        <v>39566</v>
      </c>
      <c r="W1821" t="str">
        <f t="shared" si="284"/>
        <v>April</v>
      </c>
      <c r="X1821" s="4" t="str">
        <f t="shared" si="285"/>
        <v>2008</v>
      </c>
      <c r="Y1821" s="6">
        <f t="shared" si="286"/>
        <v>2008</v>
      </c>
      <c r="Z1821" s="4" t="str">
        <f t="shared" si="287"/>
        <v>28</v>
      </c>
      <c r="AA1821" s="6">
        <f t="shared" si="288"/>
        <v>28</v>
      </c>
      <c r="AB1821" t="str">
        <f t="shared" si="289"/>
        <v>Monday</v>
      </c>
    </row>
    <row r="1822" spans="1:28" x14ac:dyDescent="0.25">
      <c r="A1822" s="3" t="s">
        <v>4534</v>
      </c>
      <c r="B1822" t="s">
        <v>4535</v>
      </c>
      <c r="C1822" s="3" t="s">
        <v>4535</v>
      </c>
      <c r="D1822" s="6">
        <v>0</v>
      </c>
      <c r="E1822" s="6">
        <v>87</v>
      </c>
      <c r="F1822" s="6">
        <f t="shared" si="280"/>
        <v>1</v>
      </c>
      <c r="G1822" s="6">
        <f t="shared" si="281"/>
        <v>27</v>
      </c>
      <c r="H1822" s="6" t="str" cm="1">
        <f t="array" ref="H1822">_xlfn.IFS(E1822&lt;=80,"Series",E1822&lt;=120,"TV Movie",E1822&gt;120,"Long Movie")</f>
        <v>TV Movie</v>
      </c>
      <c r="I1822" t="s">
        <v>132</v>
      </c>
      <c r="J1822" t="s">
        <v>8157</v>
      </c>
      <c r="K1822" t="s">
        <v>8168</v>
      </c>
      <c r="L1822" s="5">
        <v>3.8</v>
      </c>
      <c r="M1822" t="str" cm="1">
        <f t="array" ref="M1822">_xlfn.IFS(L1822&lt;=2,"Flop",L1822&lt;=5,"Average",L1822&lt;=7,"Hit",L1822&lt;=9,"Superhit",L1822&gt;9,"BlockBuster")</f>
        <v>Average</v>
      </c>
      <c r="N1822" s="6">
        <v>54420</v>
      </c>
      <c r="O1822" s="6" t="str" cm="1">
        <f t="array" ref="O1822">_xlfn.IFS(N1822&lt;=100000,"Low",N1822&lt;=500000,"Median",N1822&lt;=1500000,"High",N1822&gt;1500000,"Very High")</f>
        <v>Low</v>
      </c>
      <c r="P1822">
        <v>62000000</v>
      </c>
      <c r="Q1822">
        <v>40877556</v>
      </c>
      <c r="R1822">
        <f t="shared" si="282"/>
        <v>-21122444</v>
      </c>
      <c r="S1822" t="str">
        <f t="shared" si="283"/>
        <v>Loss</v>
      </c>
      <c r="T1822" s="1">
        <v>39619</v>
      </c>
      <c r="U1822" t="s">
        <v>4536</v>
      </c>
      <c r="V1822" s="14">
        <v>39619</v>
      </c>
      <c r="W1822" t="str">
        <f t="shared" si="284"/>
        <v>June</v>
      </c>
      <c r="X1822" s="4" t="str">
        <f t="shared" si="285"/>
        <v>2008</v>
      </c>
      <c r="Y1822" s="6">
        <f t="shared" si="286"/>
        <v>2008</v>
      </c>
      <c r="Z1822" s="4" t="str">
        <f t="shared" si="287"/>
        <v>20</v>
      </c>
      <c r="AA1822" s="6">
        <f t="shared" si="288"/>
        <v>20</v>
      </c>
      <c r="AB1822" t="str">
        <f t="shared" si="289"/>
        <v>Friday</v>
      </c>
    </row>
    <row r="1823" spans="1:28" x14ac:dyDescent="0.25">
      <c r="A1823" s="3" t="s">
        <v>4537</v>
      </c>
      <c r="B1823" t="s">
        <v>4538</v>
      </c>
      <c r="C1823" s="3" t="s">
        <v>4538</v>
      </c>
      <c r="D1823" s="6">
        <v>0</v>
      </c>
      <c r="E1823" s="6">
        <v>99</v>
      </c>
      <c r="F1823" s="6">
        <f t="shared" si="280"/>
        <v>1</v>
      </c>
      <c r="G1823" s="6">
        <f t="shared" si="281"/>
        <v>39</v>
      </c>
      <c r="H1823" s="6" t="str" cm="1">
        <f t="array" ref="H1823">_xlfn.IFS(E1823&lt;=80,"Series",E1823&lt;=120,"TV Movie",E1823&gt;120,"Long Movie")</f>
        <v>TV Movie</v>
      </c>
      <c r="I1823" t="s">
        <v>5529</v>
      </c>
      <c r="J1823" t="s">
        <v>8162</v>
      </c>
      <c r="K1823" t="s">
        <v>3857</v>
      </c>
      <c r="L1823" s="5">
        <v>5.3</v>
      </c>
      <c r="M1823" t="str" cm="1">
        <f t="array" ref="M1823">_xlfn.IFS(L1823&lt;=2,"Flop",L1823&lt;=5,"Average",L1823&lt;=7,"Hit",L1823&lt;=9,"Superhit",L1823&gt;9,"BlockBuster")</f>
        <v>Hit</v>
      </c>
      <c r="N1823" s="6">
        <v>57878</v>
      </c>
      <c r="O1823" s="6" t="str" cm="1">
        <f t="array" ref="O1823">_xlfn.IFS(N1823&lt;=100000,"Low",N1823&lt;=500000,"Median",N1823&lt;=1500000,"High",N1823&gt;1500000,"Very High")</f>
        <v>Low</v>
      </c>
      <c r="P1823">
        <v>45000000</v>
      </c>
      <c r="Q1823">
        <v>42487390</v>
      </c>
      <c r="R1823">
        <f t="shared" si="282"/>
        <v>-2512610</v>
      </c>
      <c r="S1823" t="str">
        <f t="shared" si="283"/>
        <v>Loss</v>
      </c>
      <c r="T1823" s="1">
        <v>39682</v>
      </c>
      <c r="U1823" t="s">
        <v>4539</v>
      </c>
      <c r="V1823" s="14">
        <v>39682</v>
      </c>
      <c r="W1823" t="str">
        <f t="shared" si="284"/>
        <v>August</v>
      </c>
      <c r="X1823" s="4" t="str">
        <f t="shared" si="285"/>
        <v>2008</v>
      </c>
      <c r="Y1823" s="6">
        <f t="shared" si="286"/>
        <v>2008</v>
      </c>
      <c r="Z1823" s="4" t="str">
        <f t="shared" si="287"/>
        <v>22</v>
      </c>
      <c r="AA1823" s="6">
        <f t="shared" si="288"/>
        <v>22</v>
      </c>
      <c r="AB1823" t="str">
        <f t="shared" si="289"/>
        <v>Friday</v>
      </c>
    </row>
    <row r="1824" spans="1:28" x14ac:dyDescent="0.25">
      <c r="A1824" s="3" t="s">
        <v>4540</v>
      </c>
      <c r="B1824" t="s">
        <v>4541</v>
      </c>
      <c r="C1824" s="3" t="s">
        <v>4541</v>
      </c>
      <c r="D1824" s="6">
        <v>0</v>
      </c>
      <c r="E1824" s="6">
        <v>118</v>
      </c>
      <c r="F1824" s="6">
        <f t="shared" si="280"/>
        <v>1</v>
      </c>
      <c r="G1824" s="6">
        <f t="shared" si="281"/>
        <v>58</v>
      </c>
      <c r="H1824" s="6" t="str" cm="1">
        <f t="array" ref="H1824">_xlfn.IFS(E1824&lt;=80,"Series",E1824&lt;=120,"TV Movie",E1824&gt;120,"Long Movie")</f>
        <v>TV Movie</v>
      </c>
      <c r="I1824" t="s">
        <v>8158</v>
      </c>
      <c r="J1824" t="s">
        <v>8163</v>
      </c>
      <c r="K1824" t="s">
        <v>8156</v>
      </c>
      <c r="L1824" s="5">
        <v>5.9</v>
      </c>
      <c r="M1824" t="str" cm="1">
        <f t="array" ref="M1824">_xlfn.IFS(L1824&lt;=2,"Flop",L1824&lt;=5,"Average",L1824&lt;=7,"Hit",L1824&lt;=9,"Superhit",L1824&gt;9,"BlockBuster")</f>
        <v>Hit</v>
      </c>
      <c r="N1824" s="6">
        <v>197057</v>
      </c>
      <c r="O1824" s="6" t="str" cm="1">
        <f t="array" ref="O1824">_xlfn.IFS(N1824&lt;=100000,"Low",N1824&lt;=500000,"Median",N1824&lt;=1500000,"High",N1824&gt;1500000,"Very High")</f>
        <v>Median</v>
      </c>
      <c r="P1824">
        <v>95000000</v>
      </c>
      <c r="Q1824">
        <v>226497209</v>
      </c>
      <c r="R1824">
        <f t="shared" si="282"/>
        <v>131497209</v>
      </c>
      <c r="S1824" t="str">
        <f t="shared" si="283"/>
        <v>Profit</v>
      </c>
      <c r="T1824" s="1">
        <v>40219</v>
      </c>
      <c r="U1824" t="s">
        <v>966</v>
      </c>
      <c r="V1824" s="14">
        <v>40219</v>
      </c>
      <c r="W1824" t="str">
        <f t="shared" si="284"/>
        <v>February</v>
      </c>
      <c r="X1824" s="4" t="str">
        <f t="shared" si="285"/>
        <v>2010</v>
      </c>
      <c r="Y1824" s="6">
        <f t="shared" si="286"/>
        <v>2010</v>
      </c>
      <c r="Z1824" s="4" t="str">
        <f t="shared" si="287"/>
        <v>10</v>
      </c>
      <c r="AA1824" s="6">
        <f t="shared" si="288"/>
        <v>10</v>
      </c>
      <c r="AB1824" t="str">
        <f t="shared" si="289"/>
        <v>Wednesday</v>
      </c>
    </row>
    <row r="1825" spans="1:28" x14ac:dyDescent="0.25">
      <c r="A1825" s="3" t="s">
        <v>4542</v>
      </c>
      <c r="B1825" t="s">
        <v>4543</v>
      </c>
      <c r="C1825" s="3" t="s">
        <v>4543</v>
      </c>
      <c r="D1825" s="6">
        <v>0</v>
      </c>
      <c r="E1825" s="6">
        <v>123</v>
      </c>
      <c r="F1825" s="6">
        <f t="shared" si="280"/>
        <v>2</v>
      </c>
      <c r="G1825" s="6">
        <f t="shared" si="281"/>
        <v>3</v>
      </c>
      <c r="H1825" s="6" t="str" cm="1">
        <f t="array" ref="H1825">_xlfn.IFS(E1825&lt;=80,"Series",E1825&lt;=120,"TV Movie",E1825&gt;120,"Long Movie")</f>
        <v>Long Movie</v>
      </c>
      <c r="I1825" t="s">
        <v>145</v>
      </c>
      <c r="J1825" t="s">
        <v>8166</v>
      </c>
      <c r="K1825" t="s">
        <v>3857</v>
      </c>
      <c r="L1825" s="5">
        <v>7.6</v>
      </c>
      <c r="M1825" t="str" cm="1">
        <f t="array" ref="M1825">_xlfn.IFS(L1825&lt;=2,"Flop",L1825&lt;=5,"Average",L1825&lt;=7,"Hit",L1825&lt;=9,"Superhit",L1825&gt;9,"BlockBuster")</f>
        <v>Superhit</v>
      </c>
      <c r="N1825" s="6">
        <v>312017</v>
      </c>
      <c r="O1825" s="6" t="str" cm="1">
        <f t="array" ref="O1825">_xlfn.IFS(N1825&lt;=100000,"Low",N1825&lt;=500000,"Median",N1825&lt;=1500000,"High",N1825&gt;1500000,"Very High")</f>
        <v>Median</v>
      </c>
      <c r="P1825">
        <v>55000000</v>
      </c>
      <c r="Q1825">
        <v>169748929</v>
      </c>
      <c r="R1825">
        <f t="shared" si="282"/>
        <v>114748929</v>
      </c>
      <c r="S1825" t="str">
        <f t="shared" si="283"/>
        <v>Profit</v>
      </c>
      <c r="T1825" s="1">
        <v>39801</v>
      </c>
      <c r="U1825" t="s">
        <v>4108</v>
      </c>
      <c r="V1825" s="14">
        <v>39801</v>
      </c>
      <c r="W1825" t="str">
        <f t="shared" si="284"/>
        <v>December</v>
      </c>
      <c r="X1825" s="4" t="str">
        <f t="shared" si="285"/>
        <v>2008</v>
      </c>
      <c r="Y1825" s="6">
        <f t="shared" si="286"/>
        <v>2008</v>
      </c>
      <c r="Z1825" s="4" t="str">
        <f t="shared" si="287"/>
        <v>19</v>
      </c>
      <c r="AA1825" s="6">
        <f t="shared" si="288"/>
        <v>19</v>
      </c>
      <c r="AB1825" t="str">
        <f t="shared" si="289"/>
        <v>Friday</v>
      </c>
    </row>
    <row r="1826" spans="1:28" x14ac:dyDescent="0.25">
      <c r="A1826" s="3" t="s">
        <v>4544</v>
      </c>
      <c r="B1826" t="s">
        <v>4545</v>
      </c>
      <c r="C1826" s="3" t="s">
        <v>4545</v>
      </c>
      <c r="D1826" s="6">
        <v>0</v>
      </c>
      <c r="E1826" s="6">
        <v>104</v>
      </c>
      <c r="F1826" s="6">
        <f t="shared" si="280"/>
        <v>1</v>
      </c>
      <c r="G1826" s="6">
        <f t="shared" si="281"/>
        <v>44</v>
      </c>
      <c r="H1826" s="6" t="str" cm="1">
        <f t="array" ref="H1826">_xlfn.IFS(E1826&lt;=80,"Series",E1826&lt;=120,"TV Movie",E1826&gt;120,"Long Movie")</f>
        <v>TV Movie</v>
      </c>
      <c r="I1826" t="s">
        <v>132</v>
      </c>
      <c r="J1826" t="s">
        <v>8157</v>
      </c>
      <c r="K1826" t="s">
        <v>5802</v>
      </c>
      <c r="L1826" s="5">
        <v>6.4</v>
      </c>
      <c r="M1826" t="str" cm="1">
        <f t="array" ref="M1826">_xlfn.IFS(L1826&lt;=2,"Flop",L1826&lt;=5,"Average",L1826&lt;=7,"Hit",L1826&lt;=9,"Superhit",L1826&gt;9,"BlockBuster")</f>
        <v>Hit</v>
      </c>
      <c r="N1826" s="6">
        <v>142103</v>
      </c>
      <c r="O1826" s="6" t="str" cm="1">
        <f t="array" ref="O1826">_xlfn.IFS(N1826&lt;=100000,"Low",N1826&lt;=500000,"Median",N1826&lt;=1500000,"High",N1826&gt;1500000,"Very High")</f>
        <v>Median</v>
      </c>
      <c r="P1826">
        <v>20000000</v>
      </c>
      <c r="Q1826">
        <v>49779728</v>
      </c>
      <c r="R1826">
        <f t="shared" si="282"/>
        <v>29779728</v>
      </c>
      <c r="S1826" t="str">
        <f t="shared" si="283"/>
        <v>Profit</v>
      </c>
      <c r="T1826" s="1">
        <v>40248</v>
      </c>
      <c r="U1826" t="s">
        <v>4546</v>
      </c>
      <c r="V1826" s="14">
        <v>40248</v>
      </c>
      <c r="W1826" t="str">
        <f t="shared" si="284"/>
        <v>March</v>
      </c>
      <c r="X1826" s="4" t="str">
        <f t="shared" si="285"/>
        <v>2010</v>
      </c>
      <c r="Y1826" s="6">
        <f t="shared" si="286"/>
        <v>2010</v>
      </c>
      <c r="Z1826" s="4" t="str">
        <f t="shared" si="287"/>
        <v>11</v>
      </c>
      <c r="AA1826" s="6">
        <f t="shared" si="288"/>
        <v>11</v>
      </c>
      <c r="AB1826" t="str">
        <f t="shared" si="289"/>
        <v>Thursday</v>
      </c>
    </row>
    <row r="1827" spans="1:28" x14ac:dyDescent="0.25">
      <c r="A1827" s="3" t="s">
        <v>4547</v>
      </c>
      <c r="B1827" t="s">
        <v>4548</v>
      </c>
      <c r="C1827" s="3" t="s">
        <v>4548</v>
      </c>
      <c r="D1827" s="6">
        <v>0</v>
      </c>
      <c r="E1827" s="6">
        <v>101</v>
      </c>
      <c r="F1827" s="6">
        <f t="shared" si="280"/>
        <v>1</v>
      </c>
      <c r="G1827" s="6">
        <f t="shared" si="281"/>
        <v>41</v>
      </c>
      <c r="H1827" s="6" t="str" cm="1">
        <f t="array" ref="H1827">_xlfn.IFS(E1827&lt;=80,"Series",E1827&lt;=120,"TV Movie",E1827&gt;120,"Long Movie")</f>
        <v>TV Movie</v>
      </c>
      <c r="I1827" t="s">
        <v>132</v>
      </c>
      <c r="J1827" t="s">
        <v>3623</v>
      </c>
      <c r="K1827" t="s">
        <v>4390</v>
      </c>
      <c r="L1827" s="5">
        <v>7.6</v>
      </c>
      <c r="M1827" t="str" cm="1">
        <f t="array" ref="M1827">_xlfn.IFS(L1827&lt;=2,"Flop",L1827&lt;=5,"Average",L1827&lt;=7,"Hit",L1827&lt;=9,"Superhit",L1827&gt;9,"BlockBuster")</f>
        <v>Superhit</v>
      </c>
      <c r="N1827" s="6">
        <v>59977</v>
      </c>
      <c r="O1827" s="6" t="str" cm="1">
        <f t="array" ref="O1827">_xlfn.IFS(N1827&lt;=100000,"Low",N1827&lt;=500000,"Median",N1827&lt;=1500000,"High",N1827&gt;1500000,"Very High")</f>
        <v>Low</v>
      </c>
      <c r="P1827">
        <v>2500000</v>
      </c>
      <c r="Q1827">
        <v>13639115</v>
      </c>
      <c r="R1827">
        <f t="shared" si="282"/>
        <v>11139115</v>
      </c>
      <c r="S1827" t="str">
        <f t="shared" si="283"/>
        <v>Profit</v>
      </c>
      <c r="T1827" s="1">
        <v>39661</v>
      </c>
      <c r="U1827" t="s">
        <v>3992</v>
      </c>
      <c r="V1827" s="14">
        <v>39661</v>
      </c>
      <c r="W1827" t="str">
        <f t="shared" si="284"/>
        <v>August</v>
      </c>
      <c r="X1827" s="4" t="str">
        <f t="shared" si="285"/>
        <v>2008</v>
      </c>
      <c r="Y1827" s="6">
        <f t="shared" si="286"/>
        <v>2008</v>
      </c>
      <c r="Z1827" s="4" t="str">
        <f t="shared" si="287"/>
        <v>1</v>
      </c>
      <c r="AA1827" s="6">
        <f t="shared" si="288"/>
        <v>1</v>
      </c>
      <c r="AB1827" t="str">
        <f t="shared" si="289"/>
        <v>Friday</v>
      </c>
    </row>
    <row r="1828" spans="1:28" x14ac:dyDescent="0.25">
      <c r="A1828" s="3" t="s">
        <v>4549</v>
      </c>
      <c r="B1828" t="s">
        <v>4550</v>
      </c>
      <c r="C1828" s="3" t="s">
        <v>4550</v>
      </c>
      <c r="D1828" s="6">
        <v>0</v>
      </c>
      <c r="E1828" s="6">
        <v>108</v>
      </c>
      <c r="F1828" s="6">
        <f t="shared" si="280"/>
        <v>1</v>
      </c>
      <c r="G1828" s="6">
        <f t="shared" si="281"/>
        <v>48</v>
      </c>
      <c r="H1828" s="6" t="str" cm="1">
        <f t="array" ref="H1828">_xlfn.IFS(E1828&lt;=80,"Series",E1828&lt;=120,"TV Movie",E1828&gt;120,"Long Movie")</f>
        <v>TV Movie</v>
      </c>
      <c r="I1828" t="s">
        <v>132</v>
      </c>
      <c r="J1828" t="s">
        <v>145</v>
      </c>
      <c r="K1828" t="s">
        <v>8157</v>
      </c>
      <c r="L1828" s="5">
        <v>6.2</v>
      </c>
      <c r="M1828" t="str" cm="1">
        <f t="array" ref="M1828">_xlfn.IFS(L1828&lt;=2,"Flop",L1828&lt;=5,"Average",L1828&lt;=7,"Hit",L1828&lt;=9,"Superhit",L1828&gt;9,"BlockBuster")</f>
        <v>Hit</v>
      </c>
      <c r="N1828" s="6">
        <v>50404</v>
      </c>
      <c r="O1828" s="6" t="str" cm="1">
        <f t="array" ref="O1828">_xlfn.IFS(N1828&lt;=100000,"Low",N1828&lt;=500000,"Median",N1828&lt;=1500000,"High",N1828&gt;1500000,"Very High")</f>
        <v>Low</v>
      </c>
      <c r="P1828">
        <v>16500000</v>
      </c>
      <c r="Q1828">
        <v>13620075</v>
      </c>
      <c r="R1828">
        <f t="shared" si="282"/>
        <v>-2879925</v>
      </c>
      <c r="S1828" t="str">
        <f t="shared" si="283"/>
        <v>Loss</v>
      </c>
      <c r="T1828" s="1">
        <v>39346</v>
      </c>
      <c r="U1828" t="s">
        <v>4551</v>
      </c>
      <c r="V1828" s="14">
        <v>39346</v>
      </c>
      <c r="W1828" t="str">
        <f t="shared" si="284"/>
        <v>September</v>
      </c>
      <c r="X1828" s="4" t="str">
        <f t="shared" si="285"/>
        <v>2007</v>
      </c>
      <c r="Y1828" s="6">
        <f t="shared" si="286"/>
        <v>2007</v>
      </c>
      <c r="Z1828" s="4" t="str">
        <f t="shared" si="287"/>
        <v>21</v>
      </c>
      <c r="AA1828" s="6">
        <f t="shared" si="288"/>
        <v>21</v>
      </c>
      <c r="AB1828" t="str">
        <f t="shared" si="289"/>
        <v>Friday</v>
      </c>
    </row>
    <row r="1829" spans="1:28" x14ac:dyDescent="0.25">
      <c r="A1829" s="3" t="s">
        <v>4552</v>
      </c>
      <c r="B1829" t="s">
        <v>4553</v>
      </c>
      <c r="C1829" s="3" t="s">
        <v>4553</v>
      </c>
      <c r="D1829" s="6">
        <v>0</v>
      </c>
      <c r="E1829" s="6">
        <v>131</v>
      </c>
      <c r="F1829" s="6">
        <f t="shared" si="280"/>
        <v>2</v>
      </c>
      <c r="G1829" s="6">
        <f t="shared" si="281"/>
        <v>11</v>
      </c>
      <c r="H1829" s="6" t="str" cm="1">
        <f t="array" ref="H1829">_xlfn.IFS(E1829&lt;=80,"Series",E1829&lt;=120,"TV Movie",E1829&gt;120,"Long Movie")</f>
        <v>Long Movie</v>
      </c>
      <c r="I1829" t="s">
        <v>145</v>
      </c>
      <c r="J1829" t="s">
        <v>4390</v>
      </c>
      <c r="K1829" t="s">
        <v>5802</v>
      </c>
      <c r="L1829" s="5">
        <v>7.5</v>
      </c>
      <c r="M1829" t="str" cm="1">
        <f t="array" ref="M1829">_xlfn.IFS(L1829&lt;=2,"Flop",L1829&lt;=5,"Average",L1829&lt;=7,"Hit",L1829&lt;=9,"Superhit",L1829&gt;9,"BlockBuster")</f>
        <v>Superhit</v>
      </c>
      <c r="N1829" s="6">
        <v>140697</v>
      </c>
      <c r="O1829" s="6" t="str" cm="1">
        <f t="array" ref="O1829">_xlfn.IFS(N1829&lt;=100000,"Low",N1829&lt;=500000,"Median",N1829&lt;=1500000,"High",N1829&gt;1500000,"Very High")</f>
        <v>Median</v>
      </c>
      <c r="P1829">
        <v>19000000</v>
      </c>
      <c r="Q1829">
        <v>76586316</v>
      </c>
      <c r="R1829">
        <f t="shared" si="282"/>
        <v>57586316</v>
      </c>
      <c r="S1829" t="str">
        <f t="shared" si="283"/>
        <v>Profit</v>
      </c>
      <c r="T1829" s="1">
        <v>41550</v>
      </c>
      <c r="U1829" t="s">
        <v>4554</v>
      </c>
      <c r="V1829" s="14">
        <v>41550</v>
      </c>
      <c r="W1829" t="str">
        <f t="shared" si="284"/>
        <v>October</v>
      </c>
      <c r="X1829" s="4" t="str">
        <f t="shared" si="285"/>
        <v>2013</v>
      </c>
      <c r="Y1829" s="6">
        <f t="shared" si="286"/>
        <v>2013</v>
      </c>
      <c r="Z1829" s="4" t="str">
        <f t="shared" si="287"/>
        <v>3</v>
      </c>
      <c r="AA1829" s="6">
        <f t="shared" si="288"/>
        <v>3</v>
      </c>
      <c r="AB1829" t="str">
        <f t="shared" si="289"/>
        <v>Thursday</v>
      </c>
    </row>
    <row r="1830" spans="1:28" x14ac:dyDescent="0.25">
      <c r="A1830" s="3" t="s">
        <v>4555</v>
      </c>
      <c r="B1830" t="s">
        <v>314</v>
      </c>
      <c r="C1830" s="3" t="s">
        <v>314</v>
      </c>
      <c r="D1830" s="6">
        <v>0</v>
      </c>
      <c r="E1830" s="6">
        <v>113</v>
      </c>
      <c r="F1830" s="6">
        <f t="shared" si="280"/>
        <v>1</v>
      </c>
      <c r="G1830" s="6">
        <f t="shared" si="281"/>
        <v>53</v>
      </c>
      <c r="H1830" s="6" t="str" cm="1">
        <f t="array" ref="H1830">_xlfn.IFS(E1830&lt;=80,"Series",E1830&lt;=120,"TV Movie",E1830&gt;120,"Long Movie")</f>
        <v>TV Movie</v>
      </c>
      <c r="I1830" t="s">
        <v>5529</v>
      </c>
      <c r="J1830" t="s">
        <v>8158</v>
      </c>
      <c r="K1830" t="s">
        <v>8156</v>
      </c>
      <c r="L1830" s="5">
        <v>5.0999999999999996</v>
      </c>
      <c r="M1830" t="str" cm="1">
        <f t="array" ref="M1830">_xlfn.IFS(L1830&lt;=2,"Flop",L1830&lt;=5,"Average",L1830&lt;=7,"Hit",L1830&lt;=9,"Superhit",L1830&gt;9,"BlockBuster")</f>
        <v>Hit</v>
      </c>
      <c r="N1830" s="6">
        <v>101850</v>
      </c>
      <c r="O1830" s="6" t="str" cm="1">
        <f t="array" ref="O1830">_xlfn.IFS(N1830&lt;=100000,"Low",N1830&lt;=500000,"Median",N1830&lt;=1500000,"High",N1830&gt;1500000,"Very High")</f>
        <v>Median</v>
      </c>
      <c r="P1830">
        <v>90000000</v>
      </c>
      <c r="Q1830">
        <v>63523283</v>
      </c>
      <c r="R1830">
        <f t="shared" si="282"/>
        <v>-26476717</v>
      </c>
      <c r="S1830" t="str">
        <f t="shared" si="283"/>
        <v>Loss</v>
      </c>
      <c r="T1830" s="1">
        <v>40766</v>
      </c>
      <c r="U1830" t="s">
        <v>3099</v>
      </c>
      <c r="V1830" s="14">
        <v>40766</v>
      </c>
      <c r="W1830" t="str">
        <f t="shared" si="284"/>
        <v>August</v>
      </c>
      <c r="X1830" s="4" t="str">
        <f t="shared" si="285"/>
        <v>2011</v>
      </c>
      <c r="Y1830" s="6">
        <f t="shared" si="286"/>
        <v>2011</v>
      </c>
      <c r="Z1830" s="4" t="str">
        <f t="shared" si="287"/>
        <v>11</v>
      </c>
      <c r="AA1830" s="6">
        <f t="shared" si="288"/>
        <v>11</v>
      </c>
      <c r="AB1830" t="str">
        <f t="shared" si="289"/>
        <v>Thursday</v>
      </c>
    </row>
    <row r="1831" spans="1:28" x14ac:dyDescent="0.25">
      <c r="A1831" s="3" t="s">
        <v>4556</v>
      </c>
      <c r="B1831" t="s">
        <v>4557</v>
      </c>
      <c r="C1831" s="3" t="s">
        <v>4557</v>
      </c>
      <c r="D1831" s="6">
        <v>0</v>
      </c>
      <c r="E1831" s="6">
        <v>169</v>
      </c>
      <c r="F1831" s="6">
        <f t="shared" si="280"/>
        <v>2</v>
      </c>
      <c r="G1831" s="6">
        <f t="shared" si="281"/>
        <v>49</v>
      </c>
      <c r="H1831" s="6" t="str" cm="1">
        <f t="array" ref="H1831">_xlfn.IFS(E1831&lt;=80,"Series",E1831&lt;=120,"TV Movie",E1831&gt;120,"Long Movie")</f>
        <v>Long Movie</v>
      </c>
      <c r="I1831" t="s">
        <v>8158</v>
      </c>
      <c r="J1831" t="s">
        <v>145</v>
      </c>
      <c r="K1831" t="s">
        <v>8161</v>
      </c>
      <c r="L1831" s="5">
        <v>8.6999999999999993</v>
      </c>
      <c r="M1831" t="str" cm="1">
        <f t="array" ref="M1831">_xlfn.IFS(L1831&lt;=2,"Flop",L1831&lt;=5,"Average",L1831&lt;=7,"Hit",L1831&lt;=9,"Superhit",L1831&gt;9,"BlockBuster")</f>
        <v>Superhit</v>
      </c>
      <c r="N1831" s="6">
        <v>2009279</v>
      </c>
      <c r="O1831" s="6" t="str" cm="1">
        <f t="array" ref="O1831">_xlfn.IFS(N1831&lt;=100000,"Low",N1831&lt;=500000,"Median",N1831&lt;=1500000,"High",N1831&gt;1500000,"Very High")</f>
        <v>Very High</v>
      </c>
      <c r="P1831">
        <v>165000000</v>
      </c>
      <c r="Q1831">
        <v>703170837</v>
      </c>
      <c r="R1831">
        <f t="shared" si="282"/>
        <v>538170837</v>
      </c>
      <c r="S1831" t="str">
        <f t="shared" si="283"/>
        <v>Profit</v>
      </c>
      <c r="T1831" s="1">
        <v>41938</v>
      </c>
      <c r="U1831" t="s">
        <v>2229</v>
      </c>
      <c r="V1831" s="14">
        <v>41938</v>
      </c>
      <c r="W1831" t="str">
        <f t="shared" si="284"/>
        <v>October</v>
      </c>
      <c r="X1831" s="4" t="str">
        <f t="shared" si="285"/>
        <v>2014</v>
      </c>
      <c r="Y1831" s="6">
        <f t="shared" si="286"/>
        <v>2014</v>
      </c>
      <c r="Z1831" s="4" t="str">
        <f t="shared" si="287"/>
        <v>26</v>
      </c>
      <c r="AA1831" s="6">
        <f t="shared" si="288"/>
        <v>26</v>
      </c>
      <c r="AB1831" t="str">
        <f t="shared" si="289"/>
        <v>Sunday</v>
      </c>
    </row>
    <row r="1832" spans="1:28" x14ac:dyDescent="0.25">
      <c r="A1832" s="3" t="s">
        <v>4558</v>
      </c>
      <c r="B1832" t="s">
        <v>4559</v>
      </c>
      <c r="C1832" s="3" t="s">
        <v>4559</v>
      </c>
      <c r="D1832" s="6">
        <v>0</v>
      </c>
      <c r="E1832" s="6">
        <v>116</v>
      </c>
      <c r="F1832" s="6">
        <f t="shared" si="280"/>
        <v>1</v>
      </c>
      <c r="G1832" s="6">
        <f t="shared" si="281"/>
        <v>56</v>
      </c>
      <c r="H1832" s="6" t="str" cm="1">
        <f t="array" ref="H1832">_xlfn.IFS(E1832&lt;=80,"Series",E1832&lt;=120,"TV Movie",E1832&gt;120,"Long Movie")</f>
        <v>TV Movie</v>
      </c>
      <c r="I1832" t="s">
        <v>5529</v>
      </c>
      <c r="J1832" t="s">
        <v>8158</v>
      </c>
      <c r="K1832" t="s">
        <v>83</v>
      </c>
      <c r="L1832" s="5">
        <v>7</v>
      </c>
      <c r="M1832" t="str" cm="1">
        <f t="array" ref="M1832">_xlfn.IFS(L1832&lt;=2,"Flop",L1832&lt;=5,"Average",L1832&lt;=7,"Hit",L1832&lt;=9,"Superhit",L1832&gt;9,"BlockBuster")</f>
        <v>Hit</v>
      </c>
      <c r="N1832" s="6">
        <v>702997</v>
      </c>
      <c r="O1832" s="6" t="str" cm="1">
        <f t="array" ref="O1832">_xlfn.IFS(N1832&lt;=100000,"Low",N1832&lt;=500000,"Median",N1832&lt;=1500000,"High",N1832&gt;1500000,"Very High")</f>
        <v>High</v>
      </c>
      <c r="P1832">
        <v>190000000</v>
      </c>
      <c r="Q1832">
        <v>540455876</v>
      </c>
      <c r="R1832">
        <f t="shared" si="282"/>
        <v>350455876</v>
      </c>
      <c r="S1832" t="str">
        <f t="shared" si="283"/>
        <v>Profit</v>
      </c>
      <c r="T1832" s="1">
        <v>41427</v>
      </c>
      <c r="U1832" t="s">
        <v>2862</v>
      </c>
      <c r="V1832" s="14">
        <v>41427</v>
      </c>
      <c r="W1832" t="str">
        <f t="shared" si="284"/>
        <v>June</v>
      </c>
      <c r="X1832" s="4" t="str">
        <f t="shared" si="285"/>
        <v>2013</v>
      </c>
      <c r="Y1832" s="6">
        <f t="shared" si="286"/>
        <v>2013</v>
      </c>
      <c r="Z1832" s="4" t="str">
        <f t="shared" si="287"/>
        <v>2</v>
      </c>
      <c r="AA1832" s="6">
        <f t="shared" si="288"/>
        <v>2</v>
      </c>
      <c r="AB1832" t="str">
        <f t="shared" si="289"/>
        <v>Sunday</v>
      </c>
    </row>
    <row r="1833" spans="1:28" x14ac:dyDescent="0.25">
      <c r="A1833" s="3" t="s">
        <v>4560</v>
      </c>
      <c r="B1833" t="s">
        <v>4561</v>
      </c>
      <c r="C1833" s="3" t="s">
        <v>4561</v>
      </c>
      <c r="D1833" s="6">
        <v>0</v>
      </c>
      <c r="E1833" s="6">
        <v>90</v>
      </c>
      <c r="F1833" s="6">
        <f t="shared" si="280"/>
        <v>1</v>
      </c>
      <c r="G1833" s="6">
        <f t="shared" si="281"/>
        <v>30</v>
      </c>
      <c r="H1833" s="6" t="str" cm="1">
        <f t="array" ref="H1833">_xlfn.IFS(E1833&lt;=80,"Series",E1833&lt;=120,"TV Movie",E1833&gt;120,"Long Movie")</f>
        <v>TV Movie</v>
      </c>
      <c r="I1833" t="s">
        <v>132</v>
      </c>
      <c r="J1833" t="s">
        <v>145</v>
      </c>
      <c r="K1833" t="s">
        <v>8157</v>
      </c>
      <c r="L1833" s="5">
        <v>7.7</v>
      </c>
      <c r="M1833" t="str" cm="1">
        <f t="array" ref="M1833">_xlfn.IFS(L1833&lt;=2,"Flop",L1833&lt;=5,"Average",L1833&lt;=7,"Hit",L1833&lt;=9,"Superhit",L1833&gt;9,"BlockBuster")</f>
        <v>Superhit</v>
      </c>
      <c r="N1833" s="6">
        <v>95374</v>
      </c>
      <c r="O1833" s="6" t="str" cm="1">
        <f t="array" ref="O1833">_xlfn.IFS(N1833&lt;=100000,"Low",N1833&lt;=500000,"Median",N1833&lt;=1500000,"High",N1833&gt;1500000,"Very High")</f>
        <v>Low</v>
      </c>
      <c r="P1833">
        <v>14000000</v>
      </c>
      <c r="Q1833">
        <v>4324817</v>
      </c>
      <c r="R1833">
        <f t="shared" si="282"/>
        <v>-9675183</v>
      </c>
      <c r="S1833" t="str">
        <f t="shared" si="283"/>
        <v>Loss</v>
      </c>
      <c r="T1833" s="1">
        <v>40385</v>
      </c>
      <c r="U1833" t="s">
        <v>518</v>
      </c>
      <c r="V1833" s="14">
        <v>40385</v>
      </c>
      <c r="W1833" t="str">
        <f t="shared" si="284"/>
        <v>July</v>
      </c>
      <c r="X1833" s="4" t="str">
        <f t="shared" si="285"/>
        <v>2010</v>
      </c>
      <c r="Y1833" s="6">
        <f t="shared" si="286"/>
        <v>2010</v>
      </c>
      <c r="Z1833" s="4" t="str">
        <f t="shared" si="287"/>
        <v>26</v>
      </c>
      <c r="AA1833" s="6">
        <f t="shared" si="288"/>
        <v>26</v>
      </c>
      <c r="AB1833" t="str">
        <f t="shared" si="289"/>
        <v>Monday</v>
      </c>
    </row>
    <row r="1834" spans="1:28" x14ac:dyDescent="0.25">
      <c r="A1834" s="3" t="s">
        <v>4562</v>
      </c>
      <c r="B1834" t="s">
        <v>4563</v>
      </c>
      <c r="C1834" s="3" t="s">
        <v>4563</v>
      </c>
      <c r="D1834" s="6">
        <v>0</v>
      </c>
      <c r="E1834" s="6">
        <v>125</v>
      </c>
      <c r="F1834" s="6">
        <f t="shared" si="280"/>
        <v>2</v>
      </c>
      <c r="G1834" s="6">
        <f t="shared" si="281"/>
        <v>5</v>
      </c>
      <c r="H1834" s="6" t="str" cm="1">
        <f t="array" ref="H1834">_xlfn.IFS(E1834&lt;=80,"Series",E1834&lt;=120,"TV Movie",E1834&gt;120,"Long Movie")</f>
        <v>Long Movie</v>
      </c>
      <c r="I1834" t="s">
        <v>132</v>
      </c>
      <c r="J1834" t="s">
        <v>8157</v>
      </c>
      <c r="K1834" t="s">
        <v>5802</v>
      </c>
      <c r="L1834" s="5">
        <v>5.7</v>
      </c>
      <c r="M1834" t="str" cm="1">
        <f t="array" ref="M1834">_xlfn.IFS(L1834&lt;=2,"Flop",L1834&lt;=5,"Average",L1834&lt;=7,"Hit",L1834&lt;=9,"Superhit",L1834&gt;9,"BlockBuster")</f>
        <v>Hit</v>
      </c>
      <c r="N1834" s="6">
        <v>123510</v>
      </c>
      <c r="O1834" s="6" t="str" cm="1">
        <f t="array" ref="O1834">_xlfn.IFS(N1834&lt;=100000,"Low",N1834&lt;=500000,"Median",N1834&lt;=1500000,"High",N1834&gt;1500000,"Very High")</f>
        <v>Median</v>
      </c>
      <c r="P1834">
        <v>52000000</v>
      </c>
      <c r="Q1834">
        <v>216528528</v>
      </c>
      <c r="R1834">
        <f t="shared" si="282"/>
        <v>164528528</v>
      </c>
      <c r="S1834" t="str">
        <f t="shared" si="283"/>
        <v>Profit</v>
      </c>
      <c r="T1834" s="1">
        <v>40214</v>
      </c>
      <c r="U1834" t="s">
        <v>720</v>
      </c>
      <c r="V1834" s="14">
        <v>40214</v>
      </c>
      <c r="W1834" t="str">
        <f t="shared" si="284"/>
        <v>February</v>
      </c>
      <c r="X1834" s="4" t="str">
        <f t="shared" si="285"/>
        <v>2010</v>
      </c>
      <c r="Y1834" s="6">
        <f t="shared" si="286"/>
        <v>2010</v>
      </c>
      <c r="Z1834" s="4" t="str">
        <f t="shared" si="287"/>
        <v>5</v>
      </c>
      <c r="AA1834" s="6">
        <f t="shared" si="288"/>
        <v>5</v>
      </c>
      <c r="AB1834" t="str">
        <f t="shared" si="289"/>
        <v>Friday</v>
      </c>
    </row>
    <row r="1835" spans="1:28" x14ac:dyDescent="0.25">
      <c r="A1835" s="3" t="s">
        <v>4564</v>
      </c>
      <c r="B1835" t="s">
        <v>4565</v>
      </c>
      <c r="C1835" s="3" t="s">
        <v>4565</v>
      </c>
      <c r="D1835" s="6">
        <v>0</v>
      </c>
      <c r="E1835" s="6">
        <v>110</v>
      </c>
      <c r="F1835" s="6">
        <f t="shared" si="280"/>
        <v>1</v>
      </c>
      <c r="G1835" s="6">
        <f t="shared" si="281"/>
        <v>50</v>
      </c>
      <c r="H1835" s="6" t="str" cm="1">
        <f t="array" ref="H1835">_xlfn.IFS(E1835&lt;=80,"Series",E1835&lt;=120,"TV Movie",E1835&gt;120,"Long Movie")</f>
        <v>TV Movie</v>
      </c>
      <c r="I1835" t="s">
        <v>5529</v>
      </c>
      <c r="J1835" t="s">
        <v>132</v>
      </c>
      <c r="K1835" t="s">
        <v>8162</v>
      </c>
      <c r="L1835" s="5">
        <v>5.7</v>
      </c>
      <c r="M1835" t="str" cm="1">
        <f t="array" ref="M1835">_xlfn.IFS(L1835&lt;=2,"Flop",L1835&lt;=5,"Average",L1835&lt;=7,"Hit",L1835&lt;=9,"Superhit",L1835&gt;9,"BlockBuster")</f>
        <v>Hit</v>
      </c>
      <c r="N1835" s="6">
        <v>61903</v>
      </c>
      <c r="O1835" s="6" t="str" cm="1">
        <f t="array" ref="O1835">_xlfn.IFS(N1835&lt;=100000,"Low",N1835&lt;=500000,"Median",N1835&lt;=1500000,"High",N1835&gt;1500000,"Very High")</f>
        <v>Low</v>
      </c>
      <c r="P1835">
        <v>40000000</v>
      </c>
      <c r="Q1835">
        <v>49944325</v>
      </c>
      <c r="R1835">
        <f t="shared" si="282"/>
        <v>9944325</v>
      </c>
      <c r="S1835" t="str">
        <f t="shared" si="283"/>
        <v>Profit</v>
      </c>
      <c r="T1835" s="1">
        <v>39527</v>
      </c>
      <c r="U1835" t="s">
        <v>2393</v>
      </c>
      <c r="V1835" s="14">
        <v>39527</v>
      </c>
      <c r="W1835" t="str">
        <f t="shared" si="284"/>
        <v>March</v>
      </c>
      <c r="X1835" s="4" t="str">
        <f t="shared" si="285"/>
        <v>2008</v>
      </c>
      <c r="Y1835" s="6">
        <f t="shared" si="286"/>
        <v>2008</v>
      </c>
      <c r="Z1835" s="4" t="str">
        <f t="shared" si="287"/>
        <v>20</v>
      </c>
      <c r="AA1835" s="6">
        <f t="shared" si="288"/>
        <v>20</v>
      </c>
      <c r="AB1835" t="str">
        <f t="shared" si="289"/>
        <v>Thursday</v>
      </c>
    </row>
    <row r="1836" spans="1:28" x14ac:dyDescent="0.25">
      <c r="A1836" s="3" t="s">
        <v>4566</v>
      </c>
      <c r="B1836" t="s">
        <v>4567</v>
      </c>
      <c r="C1836" s="3" t="s">
        <v>4567</v>
      </c>
      <c r="D1836" s="6">
        <v>0</v>
      </c>
      <c r="E1836" s="6">
        <v>115</v>
      </c>
      <c r="F1836" s="6">
        <f t="shared" si="280"/>
        <v>1</v>
      </c>
      <c r="G1836" s="6">
        <f t="shared" si="281"/>
        <v>55</v>
      </c>
      <c r="H1836" s="6" t="str" cm="1">
        <f t="array" ref="H1836">_xlfn.IFS(E1836&lt;=80,"Series",E1836&lt;=120,"TV Movie",E1836&gt;120,"Long Movie")</f>
        <v>TV Movie</v>
      </c>
      <c r="I1836" t="s">
        <v>132</v>
      </c>
      <c r="J1836" t="s">
        <v>8156</v>
      </c>
      <c r="K1836" t="s">
        <v>8157</v>
      </c>
      <c r="L1836" s="5">
        <v>5.8</v>
      </c>
      <c r="M1836" t="str" cm="1">
        <f t="array" ref="M1836">_xlfn.IFS(L1836&lt;=2,"Flop",L1836&lt;=5,"Average",L1836&lt;=7,"Hit",L1836&lt;=9,"Superhit",L1836&gt;9,"BlockBuster")</f>
        <v>Hit</v>
      </c>
      <c r="N1836" s="6">
        <v>93326</v>
      </c>
      <c r="O1836" s="6" t="str" cm="1">
        <f t="array" ref="O1836">_xlfn.IFS(N1836&lt;=100000,"Low",N1836&lt;=500000,"Median",N1836&lt;=1500000,"High",N1836&gt;1500000,"Very High")</f>
        <v>Low</v>
      </c>
      <c r="P1836">
        <v>37500000</v>
      </c>
      <c r="Q1836">
        <v>102366815</v>
      </c>
      <c r="R1836">
        <f t="shared" si="282"/>
        <v>64866815</v>
      </c>
      <c r="S1836" t="str">
        <f t="shared" si="283"/>
        <v>Profit</v>
      </c>
      <c r="T1836" s="1">
        <v>39930</v>
      </c>
      <c r="U1836" t="s">
        <v>3093</v>
      </c>
      <c r="V1836" s="14">
        <v>39930</v>
      </c>
      <c r="W1836" t="str">
        <f t="shared" si="284"/>
        <v>April</v>
      </c>
      <c r="X1836" s="4" t="str">
        <f t="shared" si="285"/>
        <v>2009</v>
      </c>
      <c r="Y1836" s="6">
        <f t="shared" si="286"/>
        <v>2009</v>
      </c>
      <c r="Z1836" s="4" t="str">
        <f t="shared" si="287"/>
        <v>27</v>
      </c>
      <c r="AA1836" s="6">
        <f t="shared" si="288"/>
        <v>27</v>
      </c>
      <c r="AB1836" t="str">
        <f t="shared" si="289"/>
        <v>Monday</v>
      </c>
    </row>
    <row r="1837" spans="1:28" x14ac:dyDescent="0.25">
      <c r="A1837" s="3" t="s">
        <v>4568</v>
      </c>
      <c r="B1837" t="s">
        <v>4569</v>
      </c>
      <c r="C1837" s="3" t="s">
        <v>4569</v>
      </c>
      <c r="D1837" s="6">
        <v>0</v>
      </c>
      <c r="E1837" s="6">
        <v>117</v>
      </c>
      <c r="F1837" s="6">
        <f t="shared" si="280"/>
        <v>1</v>
      </c>
      <c r="G1837" s="6">
        <f t="shared" si="281"/>
        <v>57</v>
      </c>
      <c r="H1837" s="6" t="str" cm="1">
        <f t="array" ref="H1837">_xlfn.IFS(E1837&lt;=80,"Series",E1837&lt;=120,"TV Movie",E1837&gt;120,"Long Movie")</f>
        <v>TV Movie</v>
      </c>
      <c r="I1837" t="s">
        <v>8160</v>
      </c>
      <c r="J1837" t="s">
        <v>145</v>
      </c>
      <c r="K1837" t="s">
        <v>8165</v>
      </c>
      <c r="L1837" s="5">
        <v>6.7</v>
      </c>
      <c r="M1837" t="str" cm="1">
        <f t="array" ref="M1837">_xlfn.IFS(L1837&lt;=2,"Flop",L1837&lt;=5,"Average",L1837&lt;=7,"Hit",L1837&lt;=9,"Superhit",L1837&gt;9,"BlockBuster")</f>
        <v>Hit</v>
      </c>
      <c r="N1837" s="6">
        <v>54969</v>
      </c>
      <c r="O1837" s="6" t="str" cm="1">
        <f t="array" ref="O1837">_xlfn.IFS(N1837&lt;=100000,"Low",N1837&lt;=500000,"Median",N1837&lt;=1500000,"High",N1837&gt;1500000,"Very High")</f>
        <v>Low</v>
      </c>
      <c r="P1837">
        <v>60000000</v>
      </c>
      <c r="Q1837">
        <v>38332994</v>
      </c>
      <c r="R1837">
        <f t="shared" si="282"/>
        <v>-21667006</v>
      </c>
      <c r="S1837" t="str">
        <f t="shared" si="283"/>
        <v>Loss</v>
      </c>
      <c r="T1837" s="1">
        <v>39923</v>
      </c>
      <c r="U1837" t="s">
        <v>3802</v>
      </c>
      <c r="V1837" s="14">
        <v>39923</v>
      </c>
      <c r="W1837" t="str">
        <f t="shared" si="284"/>
        <v>April</v>
      </c>
      <c r="X1837" s="4" t="str">
        <f t="shared" si="285"/>
        <v>2009</v>
      </c>
      <c r="Y1837" s="6">
        <f t="shared" si="286"/>
        <v>2009</v>
      </c>
      <c r="Z1837" s="4" t="str">
        <f t="shared" si="287"/>
        <v>20</v>
      </c>
      <c r="AA1837" s="6">
        <f t="shared" si="288"/>
        <v>20</v>
      </c>
      <c r="AB1837" t="str">
        <f t="shared" si="289"/>
        <v>Monday</v>
      </c>
    </row>
    <row r="1838" spans="1:28" x14ac:dyDescent="0.25">
      <c r="A1838" s="3" t="s">
        <v>4570</v>
      </c>
      <c r="B1838" t="s">
        <v>4571</v>
      </c>
      <c r="C1838" s="3" t="s">
        <v>4571</v>
      </c>
      <c r="D1838" s="6">
        <v>0</v>
      </c>
      <c r="E1838" s="6">
        <v>111</v>
      </c>
      <c r="F1838" s="6">
        <f t="shared" si="280"/>
        <v>1</v>
      </c>
      <c r="G1838" s="6">
        <f t="shared" si="281"/>
        <v>51</v>
      </c>
      <c r="H1838" s="6" t="str" cm="1">
        <f t="array" ref="H1838">_xlfn.IFS(E1838&lt;=80,"Series",E1838&lt;=120,"TV Movie",E1838&gt;120,"Long Movie")</f>
        <v>TV Movie</v>
      </c>
      <c r="I1838" t="s">
        <v>145</v>
      </c>
      <c r="J1838" t="s">
        <v>8163</v>
      </c>
      <c r="K1838" t="s">
        <v>5802</v>
      </c>
      <c r="L1838" s="5">
        <v>7</v>
      </c>
      <c r="M1838" t="str" cm="1">
        <f t="array" ref="M1838">_xlfn.IFS(L1838&lt;=2,"Flop",L1838&lt;=5,"Average",L1838&lt;=7,"Hit",L1838&lt;=9,"Superhit",L1838&gt;9,"BlockBuster")</f>
        <v>Hit</v>
      </c>
      <c r="N1838" s="6">
        <v>165098</v>
      </c>
      <c r="O1838" s="6" t="str" cm="1">
        <f t="array" ref="O1838">_xlfn.IFS(N1838&lt;=100000,"Low",N1838&lt;=500000,"Median",N1838&lt;=1500000,"High",N1838&gt;1500000,"Very High")</f>
        <v>Median</v>
      </c>
      <c r="P1838">
        <v>60000000</v>
      </c>
      <c r="Q1838">
        <v>255743093</v>
      </c>
      <c r="R1838">
        <f t="shared" si="282"/>
        <v>195743093</v>
      </c>
      <c r="S1838" t="str">
        <f t="shared" si="283"/>
        <v>Profit</v>
      </c>
      <c r="T1838" s="1">
        <v>39807</v>
      </c>
      <c r="U1838" t="s">
        <v>4145</v>
      </c>
      <c r="V1838" s="14">
        <v>39807</v>
      </c>
      <c r="W1838" t="str">
        <f t="shared" si="284"/>
        <v>December</v>
      </c>
      <c r="X1838" s="4" t="str">
        <f t="shared" si="285"/>
        <v>2008</v>
      </c>
      <c r="Y1838" s="6">
        <f t="shared" si="286"/>
        <v>2008</v>
      </c>
      <c r="Z1838" s="4" t="str">
        <f t="shared" si="287"/>
        <v>25</v>
      </c>
      <c r="AA1838" s="6">
        <f t="shared" si="288"/>
        <v>25</v>
      </c>
      <c r="AB1838" t="str">
        <f t="shared" si="289"/>
        <v>Thursday</v>
      </c>
    </row>
    <row r="1839" spans="1:28" x14ac:dyDescent="0.25">
      <c r="A1839" s="3" t="s">
        <v>4572</v>
      </c>
      <c r="B1839" t="s">
        <v>4573</v>
      </c>
      <c r="C1839" s="3" t="s">
        <v>4573</v>
      </c>
      <c r="D1839" s="6">
        <v>0</v>
      </c>
      <c r="E1839" s="6">
        <v>87</v>
      </c>
      <c r="F1839" s="6">
        <f t="shared" si="280"/>
        <v>1</v>
      </c>
      <c r="G1839" s="6">
        <f t="shared" si="281"/>
        <v>27</v>
      </c>
      <c r="H1839" s="6" t="str" cm="1">
        <f t="array" ref="H1839">_xlfn.IFS(E1839&lt;=80,"Series",E1839&lt;=120,"TV Movie",E1839&gt;120,"Long Movie")</f>
        <v>TV Movie</v>
      </c>
      <c r="I1839" t="s">
        <v>5529</v>
      </c>
      <c r="J1839" t="s">
        <v>8156</v>
      </c>
      <c r="K1839" t="s">
        <v>83</v>
      </c>
      <c r="L1839" s="5">
        <v>5.7</v>
      </c>
      <c r="M1839" t="str" cm="1">
        <f t="array" ref="M1839">_xlfn.IFS(L1839&lt;=2,"Flop",L1839&lt;=5,"Average",L1839&lt;=7,"Hit",L1839&lt;=9,"Superhit",L1839&gt;9,"BlockBuster")</f>
        <v>Hit</v>
      </c>
      <c r="N1839" s="6">
        <v>123019</v>
      </c>
      <c r="O1839" s="6" t="str" cm="1">
        <f t="array" ref="O1839">_xlfn.IFS(N1839&lt;=100000,"Low",N1839&lt;=500000,"Median",N1839&lt;=1500000,"High",N1839&gt;1500000,"Very High")</f>
        <v>Median</v>
      </c>
      <c r="P1839">
        <v>60000000</v>
      </c>
      <c r="Q1839">
        <v>78309505</v>
      </c>
      <c r="R1839">
        <f t="shared" si="282"/>
        <v>18309505</v>
      </c>
      <c r="S1839" t="str">
        <f t="shared" si="283"/>
        <v>Profit</v>
      </c>
      <c r="T1839">
        <v>2011</v>
      </c>
      <c r="U1839" t="s">
        <v>4574</v>
      </c>
      <c r="V1839" s="14">
        <v>2011</v>
      </c>
      <c r="W1839" t="str">
        <f t="shared" si="284"/>
        <v>July</v>
      </c>
      <c r="X1839" s="4" t="str">
        <f t="shared" si="285"/>
        <v>1905</v>
      </c>
      <c r="Y1839" s="6">
        <f t="shared" si="286"/>
        <v>1905</v>
      </c>
      <c r="Z1839" s="4" t="str">
        <f t="shared" si="287"/>
        <v>3</v>
      </c>
      <c r="AA1839" s="6">
        <f t="shared" si="288"/>
        <v>3</v>
      </c>
      <c r="AB1839" t="str">
        <f t="shared" si="289"/>
        <v>Monday</v>
      </c>
    </row>
    <row r="1840" spans="1:28" x14ac:dyDescent="0.25">
      <c r="A1840" s="3" t="s">
        <v>4575</v>
      </c>
      <c r="B1840" t="s">
        <v>4576</v>
      </c>
      <c r="C1840" s="3" t="s">
        <v>4576</v>
      </c>
      <c r="D1840" s="6">
        <v>0</v>
      </c>
      <c r="E1840" s="6">
        <v>124</v>
      </c>
      <c r="F1840" s="6">
        <f t="shared" si="280"/>
        <v>2</v>
      </c>
      <c r="G1840" s="6">
        <f t="shared" si="281"/>
        <v>4</v>
      </c>
      <c r="H1840" s="6" t="str" cm="1">
        <f t="array" ref="H1840">_xlfn.IFS(E1840&lt;=80,"Series",E1840&lt;=120,"TV Movie",E1840&gt;120,"Long Movie")</f>
        <v>Long Movie</v>
      </c>
      <c r="I1840" t="s">
        <v>5529</v>
      </c>
      <c r="J1840" t="s">
        <v>145</v>
      </c>
      <c r="K1840" t="s">
        <v>3857</v>
      </c>
      <c r="L1840" s="5">
        <v>7.1</v>
      </c>
      <c r="M1840" t="str" cm="1">
        <f t="array" ref="M1840">_xlfn.IFS(L1840&lt;=2,"Flop",L1840&lt;=5,"Average",L1840&lt;=7,"Hit",L1840&lt;=9,"Superhit",L1840&gt;9,"BlockBuster")</f>
        <v>Superhit</v>
      </c>
      <c r="N1840" s="6">
        <v>349177</v>
      </c>
      <c r="O1840" s="6" t="str" cm="1">
        <f t="array" ref="O1840">_xlfn.IFS(N1840&lt;=100000,"Low",N1840&lt;=500000,"Median",N1840&lt;=1500000,"High",N1840&gt;1500000,"Very High")</f>
        <v>Median</v>
      </c>
      <c r="P1840">
        <v>61000000</v>
      </c>
      <c r="Q1840">
        <v>95696996</v>
      </c>
      <c r="R1840">
        <f t="shared" si="282"/>
        <v>34696996</v>
      </c>
      <c r="S1840" t="str">
        <f t="shared" si="283"/>
        <v>Profit</v>
      </c>
      <c r="T1840" s="1">
        <v>39149</v>
      </c>
      <c r="U1840" t="s">
        <v>2150</v>
      </c>
      <c r="V1840" s="14">
        <v>39149</v>
      </c>
      <c r="W1840" t="str">
        <f t="shared" si="284"/>
        <v>March</v>
      </c>
      <c r="X1840" s="4" t="str">
        <f t="shared" si="285"/>
        <v>2007</v>
      </c>
      <c r="Y1840" s="6">
        <f t="shared" si="286"/>
        <v>2007</v>
      </c>
      <c r="Z1840" s="4" t="str">
        <f t="shared" si="287"/>
        <v>8</v>
      </c>
      <c r="AA1840" s="6">
        <f t="shared" si="288"/>
        <v>8</v>
      </c>
      <c r="AB1840" t="str">
        <f t="shared" si="289"/>
        <v>Thursday</v>
      </c>
    </row>
    <row r="1841" spans="1:28" x14ac:dyDescent="0.25">
      <c r="A1841" s="3" t="s">
        <v>4577</v>
      </c>
      <c r="B1841" t="s">
        <v>4578</v>
      </c>
      <c r="C1841" s="3" t="s">
        <v>4578</v>
      </c>
      <c r="D1841" s="6">
        <v>0</v>
      </c>
      <c r="E1841" s="6">
        <v>141</v>
      </c>
      <c r="F1841" s="6">
        <f t="shared" si="280"/>
        <v>2</v>
      </c>
      <c r="G1841" s="6">
        <f t="shared" si="281"/>
        <v>21</v>
      </c>
      <c r="H1841" s="6" t="str" cm="1">
        <f t="array" ref="H1841">_xlfn.IFS(E1841&lt;=80,"Series",E1841&lt;=120,"TV Movie",E1841&gt;120,"Long Movie")</f>
        <v>Long Movie</v>
      </c>
      <c r="I1841" t="s">
        <v>8160</v>
      </c>
      <c r="J1841" t="s">
        <v>8162</v>
      </c>
      <c r="K1841" t="s">
        <v>145</v>
      </c>
      <c r="L1841" s="5">
        <v>7.8</v>
      </c>
      <c r="M1841" t="str" cm="1">
        <f t="array" ref="M1841">_xlfn.IFS(L1841&lt;=2,"Flop",L1841&lt;=5,"Average",L1841&lt;=7,"Hit",L1841&lt;=9,"Superhit",L1841&gt;9,"BlockBuster")</f>
        <v>Superhit</v>
      </c>
      <c r="N1841" s="6">
        <v>262698</v>
      </c>
      <c r="O1841" s="6" t="str" cm="1">
        <f t="array" ref="O1841">_xlfn.IFS(N1841&lt;=100000,"Low",N1841&lt;=500000,"Median",N1841&lt;=1500000,"High",N1841&gt;1500000,"Very High")</f>
        <v>Median</v>
      </c>
      <c r="P1841">
        <v>55000000</v>
      </c>
      <c r="Q1841">
        <v>113398237</v>
      </c>
      <c r="R1841">
        <f t="shared" si="282"/>
        <v>58398237</v>
      </c>
      <c r="S1841" t="str">
        <f t="shared" si="283"/>
        <v>Profit</v>
      </c>
      <c r="T1841" s="1">
        <v>39588</v>
      </c>
      <c r="U1841" t="s">
        <v>69</v>
      </c>
      <c r="V1841" s="14">
        <v>39588</v>
      </c>
      <c r="W1841" t="str">
        <f t="shared" si="284"/>
        <v>May</v>
      </c>
      <c r="X1841" s="4" t="str">
        <f t="shared" si="285"/>
        <v>2008</v>
      </c>
      <c r="Y1841" s="6">
        <f t="shared" si="286"/>
        <v>2008</v>
      </c>
      <c r="Z1841" s="4" t="str">
        <f t="shared" si="287"/>
        <v>20</v>
      </c>
      <c r="AA1841" s="6">
        <f t="shared" si="288"/>
        <v>20</v>
      </c>
      <c r="AB1841" t="str">
        <f t="shared" si="289"/>
        <v>Tuesday</v>
      </c>
    </row>
    <row r="1842" spans="1:28" x14ac:dyDescent="0.25">
      <c r="A1842" s="3" t="s">
        <v>4579</v>
      </c>
      <c r="B1842" t="s">
        <v>4580</v>
      </c>
      <c r="C1842" s="3" t="s">
        <v>4580</v>
      </c>
      <c r="D1842" s="6">
        <v>0</v>
      </c>
      <c r="E1842" s="6">
        <v>97</v>
      </c>
      <c r="F1842" s="6">
        <f t="shared" si="280"/>
        <v>1</v>
      </c>
      <c r="G1842" s="6">
        <f t="shared" si="281"/>
        <v>37</v>
      </c>
      <c r="H1842" s="6" t="str" cm="1">
        <f t="array" ref="H1842">_xlfn.IFS(E1842&lt;=80,"Series",E1842&lt;=120,"TV Movie",E1842&gt;120,"Long Movie")</f>
        <v>TV Movie</v>
      </c>
      <c r="I1842" t="s">
        <v>8158</v>
      </c>
      <c r="J1842" t="s">
        <v>132</v>
      </c>
      <c r="K1842" t="s">
        <v>145</v>
      </c>
      <c r="L1842" s="5">
        <v>7.4</v>
      </c>
      <c r="M1842" t="str" cm="1">
        <f t="array" ref="M1842">_xlfn.IFS(L1842&lt;=2,"Flop",L1842&lt;=5,"Average",L1842&lt;=7,"Hit",L1842&lt;=9,"Superhit",L1842&gt;9,"BlockBuster")</f>
        <v>Superhit</v>
      </c>
      <c r="N1842" s="6">
        <v>255878</v>
      </c>
      <c r="O1842" s="6" t="str" cm="1">
        <f t="array" ref="O1842">_xlfn.IFS(N1842&lt;=100000,"Low",N1842&lt;=500000,"Median",N1842&lt;=1500000,"High",N1842&gt;1500000,"Very High")</f>
        <v>Median</v>
      </c>
      <c r="P1842">
        <v>45000000</v>
      </c>
      <c r="Q1842">
        <v>175372502</v>
      </c>
      <c r="R1842">
        <f t="shared" si="282"/>
        <v>130372502</v>
      </c>
      <c r="S1842" t="str">
        <f t="shared" si="283"/>
        <v>Profit</v>
      </c>
      <c r="T1842" s="1">
        <v>39432</v>
      </c>
      <c r="U1842" t="s">
        <v>518</v>
      </c>
      <c r="V1842" s="14">
        <v>39432</v>
      </c>
      <c r="W1842" t="str">
        <f t="shared" si="284"/>
        <v>December</v>
      </c>
      <c r="X1842" s="4" t="str">
        <f t="shared" si="285"/>
        <v>2007</v>
      </c>
      <c r="Y1842" s="6">
        <f t="shared" si="286"/>
        <v>2007</v>
      </c>
      <c r="Z1842" s="4" t="str">
        <f t="shared" si="287"/>
        <v>16</v>
      </c>
      <c r="AA1842" s="6">
        <f t="shared" si="288"/>
        <v>16</v>
      </c>
      <c r="AB1842" t="str">
        <f t="shared" si="289"/>
        <v>Sunday</v>
      </c>
    </row>
    <row r="1843" spans="1:28" x14ac:dyDescent="0.25">
      <c r="A1843" s="3" t="s">
        <v>4581</v>
      </c>
      <c r="B1843" t="s">
        <v>4582</v>
      </c>
      <c r="C1843" s="3" t="s">
        <v>4582</v>
      </c>
      <c r="D1843" s="6">
        <v>0</v>
      </c>
      <c r="E1843" s="6">
        <v>92</v>
      </c>
      <c r="F1843" s="6">
        <f t="shared" si="280"/>
        <v>1</v>
      </c>
      <c r="G1843" s="6">
        <f t="shared" si="281"/>
        <v>32</v>
      </c>
      <c r="H1843" s="6" t="str" cm="1">
        <f t="array" ref="H1843">_xlfn.IFS(E1843&lt;=80,"Series",E1843&lt;=120,"TV Movie",E1843&gt;120,"Long Movie")</f>
        <v>TV Movie</v>
      </c>
      <c r="I1843" t="s">
        <v>5529</v>
      </c>
      <c r="J1843" t="s">
        <v>145</v>
      </c>
      <c r="K1843" t="s">
        <v>8156</v>
      </c>
      <c r="L1843" s="5">
        <v>6.2</v>
      </c>
      <c r="M1843" t="str" cm="1">
        <f t="array" ref="M1843">_xlfn.IFS(L1843&lt;=2,"Flop",L1843&lt;=5,"Average",L1843&lt;=7,"Hit",L1843&lt;=9,"Superhit",L1843&gt;9,"BlockBuster")</f>
        <v>Hit</v>
      </c>
      <c r="N1843" s="6">
        <v>204518</v>
      </c>
      <c r="O1843" s="6" t="str" cm="1">
        <f t="array" ref="O1843">_xlfn.IFS(N1843&lt;=100000,"Low",N1843&lt;=500000,"Median",N1843&lt;=1500000,"High",N1843&gt;1500000,"Very High")</f>
        <v>Median</v>
      </c>
      <c r="P1843">
        <v>70000000</v>
      </c>
      <c r="Q1843">
        <v>217124280</v>
      </c>
      <c r="R1843">
        <f t="shared" si="282"/>
        <v>147124280</v>
      </c>
      <c r="S1843" t="str">
        <f t="shared" si="283"/>
        <v>Profit</v>
      </c>
      <c r="T1843" s="1">
        <v>41912</v>
      </c>
      <c r="U1843" t="s">
        <v>4583</v>
      </c>
      <c r="V1843" s="14">
        <v>41912</v>
      </c>
      <c r="W1843" t="str">
        <f t="shared" si="284"/>
        <v>September</v>
      </c>
      <c r="X1843" s="4" t="str">
        <f t="shared" si="285"/>
        <v>2014</v>
      </c>
      <c r="Y1843" s="6">
        <f t="shared" si="286"/>
        <v>2014</v>
      </c>
      <c r="Z1843" s="4" t="str">
        <f t="shared" si="287"/>
        <v>30</v>
      </c>
      <c r="AA1843" s="6">
        <f t="shared" si="288"/>
        <v>30</v>
      </c>
      <c r="AB1843" t="str">
        <f t="shared" si="289"/>
        <v>Tuesday</v>
      </c>
    </row>
    <row r="1844" spans="1:28" x14ac:dyDescent="0.25">
      <c r="A1844" s="3" t="s">
        <v>4584</v>
      </c>
      <c r="B1844" t="s">
        <v>4585</v>
      </c>
      <c r="C1844" s="3" t="s">
        <v>4585</v>
      </c>
      <c r="D1844" s="6">
        <v>0</v>
      </c>
      <c r="E1844" s="6">
        <v>113</v>
      </c>
      <c r="F1844" s="6">
        <f t="shared" si="280"/>
        <v>1</v>
      </c>
      <c r="G1844" s="6">
        <f t="shared" si="281"/>
        <v>53</v>
      </c>
      <c r="H1844" s="6" t="str" cm="1">
        <f t="array" ref="H1844">_xlfn.IFS(E1844&lt;=80,"Series",E1844&lt;=120,"TV Movie",E1844&gt;120,"Long Movie")</f>
        <v>TV Movie</v>
      </c>
      <c r="I1844" t="s">
        <v>132</v>
      </c>
      <c r="J1844" t="s">
        <v>5802</v>
      </c>
      <c r="K1844" t="s">
        <v>5802</v>
      </c>
      <c r="L1844" s="5">
        <v>7.6</v>
      </c>
      <c r="M1844" t="str" cm="1">
        <f t="array" ref="M1844">_xlfn.IFS(L1844&lt;=2,"Flop",L1844&lt;=5,"Average",L1844&lt;=7,"Hit",L1844&lt;=9,"Superhit",L1844&gt;9,"BlockBuster")</f>
        <v>Superhit</v>
      </c>
      <c r="N1844" s="6">
        <v>616407</v>
      </c>
      <c r="O1844" s="6" t="str" cm="1">
        <f t="array" ref="O1844">_xlfn.IFS(N1844&lt;=100000,"Low",N1844&lt;=500000,"Median",N1844&lt;=1500000,"High",N1844&gt;1500000,"Very High")</f>
        <v>High</v>
      </c>
      <c r="P1844">
        <v>20000000</v>
      </c>
      <c r="Q1844">
        <v>170812526</v>
      </c>
      <c r="R1844">
        <f t="shared" si="282"/>
        <v>150812526</v>
      </c>
      <c r="S1844" t="str">
        <f t="shared" si="283"/>
        <v>Profit</v>
      </c>
      <c r="T1844" s="1">
        <v>39311</v>
      </c>
      <c r="U1844" t="s">
        <v>4586</v>
      </c>
      <c r="V1844" s="14">
        <v>39311</v>
      </c>
      <c r="W1844" t="str">
        <f t="shared" si="284"/>
        <v>August</v>
      </c>
      <c r="X1844" s="4" t="str">
        <f t="shared" si="285"/>
        <v>2007</v>
      </c>
      <c r="Y1844" s="6">
        <f t="shared" si="286"/>
        <v>2007</v>
      </c>
      <c r="Z1844" s="4" t="str">
        <f t="shared" si="287"/>
        <v>17</v>
      </c>
      <c r="AA1844" s="6">
        <f t="shared" si="288"/>
        <v>17</v>
      </c>
      <c r="AB1844" t="str">
        <f t="shared" si="289"/>
        <v>Friday</v>
      </c>
    </row>
    <row r="1845" spans="1:28" x14ac:dyDescent="0.25">
      <c r="A1845" s="3" t="s">
        <v>4587</v>
      </c>
      <c r="B1845" t="s">
        <v>4588</v>
      </c>
      <c r="C1845" s="3" t="s">
        <v>4588</v>
      </c>
      <c r="D1845" s="6">
        <v>0</v>
      </c>
      <c r="E1845" s="6">
        <v>106</v>
      </c>
      <c r="F1845" s="6">
        <f t="shared" si="280"/>
        <v>1</v>
      </c>
      <c r="G1845" s="6">
        <f t="shared" si="281"/>
        <v>46</v>
      </c>
      <c r="H1845" s="6" t="str" cm="1">
        <f t="array" ref="H1845">_xlfn.IFS(E1845&lt;=80,"Series",E1845&lt;=120,"TV Movie",E1845&gt;120,"Long Movie")</f>
        <v>TV Movie</v>
      </c>
      <c r="I1845" t="s">
        <v>5529</v>
      </c>
      <c r="J1845" t="s">
        <v>8158</v>
      </c>
      <c r="K1845" t="s">
        <v>8166</v>
      </c>
      <c r="L1845" s="5">
        <v>6.6</v>
      </c>
      <c r="M1845" t="str" cm="1">
        <f t="array" ref="M1845">_xlfn.IFS(L1845&lt;=2,"Flop",L1845&lt;=5,"Average",L1845&lt;=7,"Hit",L1845&lt;=9,"Superhit",L1845&gt;9,"BlockBuster")</f>
        <v>Hit</v>
      </c>
      <c r="N1845" s="6">
        <v>464183</v>
      </c>
      <c r="O1845" s="6" t="str" cm="1">
        <f t="array" ref="O1845">_xlfn.IFS(N1845&lt;=100000,"Low",N1845&lt;=500000,"Median",N1845&lt;=1500000,"High",N1845&gt;1500000,"Very High")</f>
        <v>Median</v>
      </c>
      <c r="P1845">
        <v>200000000</v>
      </c>
      <c r="Q1845">
        <v>589580482</v>
      </c>
      <c r="R1845">
        <f t="shared" si="282"/>
        <v>389580482</v>
      </c>
      <c r="S1845" t="str">
        <f t="shared" si="283"/>
        <v>Profit</v>
      </c>
      <c r="T1845" s="1">
        <v>39750</v>
      </c>
      <c r="U1845" t="s">
        <v>2862</v>
      </c>
      <c r="V1845" s="14">
        <v>39750</v>
      </c>
      <c r="W1845" t="str">
        <f t="shared" si="284"/>
        <v>October</v>
      </c>
      <c r="X1845" s="4" t="str">
        <f t="shared" si="285"/>
        <v>2008</v>
      </c>
      <c r="Y1845" s="6">
        <f t="shared" si="286"/>
        <v>2008</v>
      </c>
      <c r="Z1845" s="4" t="str">
        <f t="shared" si="287"/>
        <v>29</v>
      </c>
      <c r="AA1845" s="6">
        <f t="shared" si="288"/>
        <v>29</v>
      </c>
      <c r="AB1845" t="str">
        <f t="shared" si="289"/>
        <v>Wednesday</v>
      </c>
    </row>
    <row r="1846" spans="1:28" x14ac:dyDescent="0.25">
      <c r="A1846" s="3" t="s">
        <v>4589</v>
      </c>
      <c r="B1846" t="s">
        <v>1927</v>
      </c>
      <c r="C1846" s="3" t="s">
        <v>1927</v>
      </c>
      <c r="D1846" s="6">
        <v>0</v>
      </c>
      <c r="E1846" s="6">
        <v>123</v>
      </c>
      <c r="F1846" s="6">
        <f t="shared" si="280"/>
        <v>2</v>
      </c>
      <c r="G1846" s="6">
        <f t="shared" si="281"/>
        <v>3</v>
      </c>
      <c r="H1846" s="6" t="str" cm="1">
        <f t="array" ref="H1846">_xlfn.IFS(E1846&lt;=80,"Series",E1846&lt;=120,"TV Movie",E1846&gt;120,"Long Movie")</f>
        <v>Long Movie</v>
      </c>
      <c r="I1846" t="s">
        <v>5529</v>
      </c>
      <c r="J1846" t="s">
        <v>8158</v>
      </c>
      <c r="K1846" t="s">
        <v>8161</v>
      </c>
      <c r="L1846" s="5">
        <v>6.4</v>
      </c>
      <c r="M1846" t="str" cm="1">
        <f t="array" ref="M1846">_xlfn.IFS(L1846&lt;=2,"Flop",L1846&lt;=5,"Average",L1846&lt;=7,"Hit",L1846&lt;=9,"Superhit",L1846&gt;9,"BlockBuster")</f>
        <v>Hit</v>
      </c>
      <c r="N1846" s="6">
        <v>429548</v>
      </c>
      <c r="O1846" s="6" t="str" cm="1">
        <f t="array" ref="O1846">_xlfn.IFS(N1846&lt;=100000,"Low",N1846&lt;=500000,"Median",N1846&lt;=1500000,"High",N1846&gt;1500000,"Very High")</f>
        <v>Median</v>
      </c>
      <c r="P1846">
        <v>160000000</v>
      </c>
      <c r="Q1846">
        <v>524976069</v>
      </c>
      <c r="R1846">
        <f t="shared" si="282"/>
        <v>364976069</v>
      </c>
      <c r="S1846" t="str">
        <f t="shared" si="283"/>
        <v>Profit</v>
      </c>
      <c r="T1846" s="1">
        <v>41767</v>
      </c>
      <c r="U1846" t="s">
        <v>4590</v>
      </c>
      <c r="V1846" s="14">
        <v>41767</v>
      </c>
      <c r="W1846" t="str">
        <f t="shared" si="284"/>
        <v>May</v>
      </c>
      <c r="X1846" s="4" t="str">
        <f t="shared" si="285"/>
        <v>2014</v>
      </c>
      <c r="Y1846" s="6">
        <f t="shared" si="286"/>
        <v>2014</v>
      </c>
      <c r="Z1846" s="4" t="str">
        <f t="shared" si="287"/>
        <v>8</v>
      </c>
      <c r="AA1846" s="6">
        <f t="shared" si="288"/>
        <v>8</v>
      </c>
      <c r="AB1846" t="str">
        <f t="shared" si="289"/>
        <v>Thursday</v>
      </c>
    </row>
    <row r="1847" spans="1:28" x14ac:dyDescent="0.25">
      <c r="A1847" s="3" t="s">
        <v>4591</v>
      </c>
      <c r="B1847" t="s">
        <v>4592</v>
      </c>
      <c r="C1847" s="3" t="s">
        <v>4592</v>
      </c>
      <c r="D1847" s="6">
        <v>0</v>
      </c>
      <c r="E1847" s="6">
        <v>103</v>
      </c>
      <c r="F1847" s="6">
        <f t="shared" si="280"/>
        <v>1</v>
      </c>
      <c r="G1847" s="6">
        <f t="shared" si="281"/>
        <v>43</v>
      </c>
      <c r="H1847" s="6" t="str" cm="1">
        <f t="array" ref="H1847">_xlfn.IFS(E1847&lt;=80,"Series",E1847&lt;=120,"TV Movie",E1847&gt;120,"Long Movie")</f>
        <v>TV Movie</v>
      </c>
      <c r="I1847" t="s">
        <v>5529</v>
      </c>
      <c r="J1847" t="s">
        <v>8162</v>
      </c>
      <c r="K1847" t="s">
        <v>8156</v>
      </c>
      <c r="L1847" s="5">
        <v>4.7</v>
      </c>
      <c r="M1847" t="str" cm="1">
        <f t="array" ref="M1847">_xlfn.IFS(L1847&lt;=2,"Flop",L1847&lt;=5,"Average",L1847&lt;=7,"Hit",L1847&lt;=9,"Superhit",L1847&gt;9,"BlockBuster")</f>
        <v>Average</v>
      </c>
      <c r="N1847" s="6">
        <v>62455</v>
      </c>
      <c r="O1847" s="6" t="str" cm="1">
        <f t="array" ref="O1847">_xlfn.IFS(N1847&lt;=100000,"Low",N1847&lt;=500000,"Median",N1847&lt;=1500000,"High",N1847&gt;1500000,"Very High")</f>
        <v>Low</v>
      </c>
      <c r="P1847">
        <v>60000000</v>
      </c>
      <c r="Q1847">
        <v>39164441</v>
      </c>
      <c r="R1847">
        <f t="shared" si="282"/>
        <v>-20835559</v>
      </c>
      <c r="S1847" t="str">
        <f t="shared" si="283"/>
        <v>Loss</v>
      </c>
      <c r="T1847" s="1">
        <v>39807</v>
      </c>
      <c r="U1847" t="s">
        <v>4593</v>
      </c>
      <c r="V1847" s="14">
        <v>39807</v>
      </c>
      <c r="W1847" t="str">
        <f t="shared" si="284"/>
        <v>December</v>
      </c>
      <c r="X1847" s="4" t="str">
        <f t="shared" si="285"/>
        <v>2008</v>
      </c>
      <c r="Y1847" s="6">
        <f t="shared" si="286"/>
        <v>2008</v>
      </c>
      <c r="Z1847" s="4" t="str">
        <f t="shared" si="287"/>
        <v>25</v>
      </c>
      <c r="AA1847" s="6">
        <f t="shared" si="288"/>
        <v>25</v>
      </c>
      <c r="AB1847" t="str">
        <f t="shared" si="289"/>
        <v>Thursday</v>
      </c>
    </row>
    <row r="1848" spans="1:28" x14ac:dyDescent="0.25">
      <c r="A1848" s="3" t="s">
        <v>4594</v>
      </c>
      <c r="B1848" t="s">
        <v>4595</v>
      </c>
      <c r="C1848" s="3" t="s">
        <v>4595</v>
      </c>
      <c r="D1848" s="6">
        <v>0</v>
      </c>
      <c r="E1848" s="6">
        <v>92</v>
      </c>
      <c r="F1848" s="6">
        <f t="shared" si="280"/>
        <v>1</v>
      </c>
      <c r="G1848" s="6">
        <f t="shared" si="281"/>
        <v>32</v>
      </c>
      <c r="H1848" s="6" t="str" cm="1">
        <f t="array" ref="H1848">_xlfn.IFS(E1848&lt;=80,"Series",E1848&lt;=120,"TV Movie",E1848&gt;120,"Long Movie")</f>
        <v>TV Movie</v>
      </c>
      <c r="I1848" t="s">
        <v>5529</v>
      </c>
      <c r="J1848" t="s">
        <v>8156</v>
      </c>
      <c r="K1848" t="s">
        <v>3857</v>
      </c>
      <c r="L1848" s="5">
        <v>6.5</v>
      </c>
      <c r="M1848" t="str" cm="1">
        <f t="array" ref="M1848">_xlfn.IFS(L1848&lt;=2,"Flop",L1848&lt;=5,"Average",L1848&lt;=7,"Hit",L1848&lt;=9,"Superhit",L1848&gt;9,"BlockBuster")</f>
        <v>Hit</v>
      </c>
      <c r="N1848" s="6">
        <v>165888</v>
      </c>
      <c r="O1848" s="6" t="str" cm="1">
        <f t="array" ref="O1848">_xlfn.IFS(N1848&lt;=100000,"Low",N1848&lt;=500000,"Median",N1848&lt;=1500000,"High",N1848&gt;1500000,"Very High")</f>
        <v>Median</v>
      </c>
      <c r="P1848">
        <v>35000000</v>
      </c>
      <c r="Q1848">
        <v>92158961</v>
      </c>
      <c r="R1848">
        <f t="shared" si="282"/>
        <v>57158961</v>
      </c>
      <c r="S1848" t="str">
        <f t="shared" si="283"/>
        <v>Profit</v>
      </c>
      <c r="T1848" s="1">
        <v>39835</v>
      </c>
      <c r="U1848" t="s">
        <v>4596</v>
      </c>
      <c r="V1848" s="14">
        <v>39835</v>
      </c>
      <c r="W1848" t="str">
        <f t="shared" si="284"/>
        <v>January</v>
      </c>
      <c r="X1848" s="4" t="str">
        <f t="shared" si="285"/>
        <v>2009</v>
      </c>
      <c r="Y1848" s="6">
        <f t="shared" si="286"/>
        <v>2009</v>
      </c>
      <c r="Z1848" s="4" t="str">
        <f t="shared" si="287"/>
        <v>22</v>
      </c>
      <c r="AA1848" s="6">
        <f t="shared" si="288"/>
        <v>22</v>
      </c>
      <c r="AB1848" t="str">
        <f t="shared" si="289"/>
        <v>Thursday</v>
      </c>
    </row>
    <row r="1849" spans="1:28" x14ac:dyDescent="0.25">
      <c r="A1849" s="3" t="s">
        <v>4597</v>
      </c>
      <c r="B1849" t="s">
        <v>4598</v>
      </c>
      <c r="C1849" s="3" t="s">
        <v>4598</v>
      </c>
      <c r="D1849" s="6">
        <v>0</v>
      </c>
      <c r="E1849" s="6">
        <v>91</v>
      </c>
      <c r="F1849" s="6">
        <f t="shared" si="280"/>
        <v>1</v>
      </c>
      <c r="G1849" s="6">
        <f t="shared" si="281"/>
        <v>31</v>
      </c>
      <c r="H1849" s="6" t="str" cm="1">
        <f t="array" ref="H1849">_xlfn.IFS(E1849&lt;=80,"Series",E1849&lt;=120,"TV Movie",E1849&gt;120,"Long Movie")</f>
        <v>TV Movie</v>
      </c>
      <c r="I1849" t="s">
        <v>8158</v>
      </c>
      <c r="J1849" t="s">
        <v>8159</v>
      </c>
      <c r="K1849" t="s">
        <v>132</v>
      </c>
      <c r="L1849" s="5">
        <v>7</v>
      </c>
      <c r="M1849" t="str" cm="1">
        <f t="array" ref="M1849">_xlfn.IFS(L1849&lt;=2,"Flop",L1849&lt;=5,"Average",L1849&lt;=7,"Hit",L1849&lt;=9,"Superhit",L1849&gt;9,"BlockBuster")</f>
        <v>Hit</v>
      </c>
      <c r="N1849" s="6">
        <v>273899</v>
      </c>
      <c r="O1849" s="6" t="str" cm="1">
        <f t="array" ref="O1849">_xlfn.IFS(N1849&lt;=100000,"Low",N1849&lt;=500000,"Median",N1849&lt;=1500000,"High",N1849&gt;1500000,"Very High")</f>
        <v>Median</v>
      </c>
      <c r="P1849">
        <v>85000000</v>
      </c>
      <c r="Q1849">
        <v>358375603</v>
      </c>
      <c r="R1849">
        <f t="shared" si="282"/>
        <v>273375603</v>
      </c>
      <c r="S1849" t="str">
        <f t="shared" si="283"/>
        <v>Profit</v>
      </c>
      <c r="T1849" s="1">
        <v>41160</v>
      </c>
      <c r="U1849" t="s">
        <v>4599</v>
      </c>
      <c r="V1849" s="14">
        <v>41160</v>
      </c>
      <c r="W1849" t="str">
        <f t="shared" si="284"/>
        <v>September</v>
      </c>
      <c r="X1849" s="4" t="str">
        <f t="shared" si="285"/>
        <v>2012</v>
      </c>
      <c r="Y1849" s="6">
        <f t="shared" si="286"/>
        <v>2012</v>
      </c>
      <c r="Z1849" s="4" t="str">
        <f t="shared" si="287"/>
        <v>8</v>
      </c>
      <c r="AA1849" s="6">
        <f t="shared" si="288"/>
        <v>8</v>
      </c>
      <c r="AB1849" t="str">
        <f t="shared" si="289"/>
        <v>Saturday</v>
      </c>
    </row>
    <row r="1850" spans="1:28" x14ac:dyDescent="0.25">
      <c r="A1850" s="3" t="s">
        <v>4600</v>
      </c>
      <c r="B1850" t="s">
        <v>896</v>
      </c>
      <c r="C1850" s="3" t="s">
        <v>896</v>
      </c>
      <c r="D1850" s="6">
        <v>0</v>
      </c>
      <c r="E1850" s="6">
        <v>101</v>
      </c>
      <c r="F1850" s="6">
        <f t="shared" si="280"/>
        <v>1</v>
      </c>
      <c r="G1850" s="6">
        <f t="shared" si="281"/>
        <v>41</v>
      </c>
      <c r="H1850" s="6" t="str" cm="1">
        <f t="array" ref="H1850">_xlfn.IFS(E1850&lt;=80,"Series",E1850&lt;=120,"TV Movie",E1850&gt;120,"Long Movie")</f>
        <v>TV Movie</v>
      </c>
      <c r="I1850" t="s">
        <v>83</v>
      </c>
      <c r="J1850" t="s">
        <v>8166</v>
      </c>
      <c r="K1850" t="s">
        <v>3857</v>
      </c>
      <c r="L1850" s="5">
        <v>5.7</v>
      </c>
      <c r="M1850" t="str" cm="1">
        <f t="array" ref="M1850">_xlfn.IFS(L1850&lt;=2,"Flop",L1850&lt;=5,"Average",L1850&lt;=7,"Hit",L1850&lt;=9,"Superhit",L1850&gt;9,"BlockBuster")</f>
        <v>Hit</v>
      </c>
      <c r="N1850" s="6">
        <v>96929</v>
      </c>
      <c r="O1850" s="6" t="str" cm="1">
        <f t="array" ref="O1850">_xlfn.IFS(N1850&lt;=100000,"Low",N1850&lt;=500000,"Median",N1850&lt;=1500000,"High",N1850&gt;1500000,"Very High")</f>
        <v>Low</v>
      </c>
      <c r="P1850">
        <v>21000000</v>
      </c>
      <c r="Q1850">
        <v>113118226</v>
      </c>
      <c r="R1850">
        <f t="shared" si="282"/>
        <v>92118226</v>
      </c>
      <c r="S1850" t="str">
        <f t="shared" si="283"/>
        <v>Profit</v>
      </c>
      <c r="T1850" s="1">
        <v>43540</v>
      </c>
      <c r="U1850" t="s">
        <v>4601</v>
      </c>
      <c r="V1850" s="14">
        <v>43540</v>
      </c>
      <c r="W1850" t="str">
        <f t="shared" si="284"/>
        <v>March</v>
      </c>
      <c r="X1850" s="4" t="str">
        <f t="shared" si="285"/>
        <v>2019</v>
      </c>
      <c r="Y1850" s="6">
        <f t="shared" si="286"/>
        <v>2019</v>
      </c>
      <c r="Z1850" s="4" t="str">
        <f t="shared" si="287"/>
        <v>16</v>
      </c>
      <c r="AA1850" s="6">
        <f t="shared" si="288"/>
        <v>16</v>
      </c>
      <c r="AB1850" t="str">
        <f t="shared" si="289"/>
        <v>Saturday</v>
      </c>
    </row>
    <row r="1851" spans="1:28" x14ac:dyDescent="0.25">
      <c r="A1851" s="3" t="s">
        <v>4602</v>
      </c>
      <c r="B1851" t="s">
        <v>4603</v>
      </c>
      <c r="C1851" s="3" t="s">
        <v>4603</v>
      </c>
      <c r="D1851" s="6">
        <v>0</v>
      </c>
      <c r="E1851" s="6">
        <v>91</v>
      </c>
      <c r="F1851" s="6">
        <f t="shared" si="280"/>
        <v>1</v>
      </c>
      <c r="G1851" s="6">
        <f t="shared" si="281"/>
        <v>31</v>
      </c>
      <c r="H1851" s="6" t="str" cm="1">
        <f t="array" ref="H1851">_xlfn.IFS(E1851&lt;=80,"Series",E1851&lt;=120,"TV Movie",E1851&gt;120,"Long Movie")</f>
        <v>TV Movie</v>
      </c>
      <c r="I1851" t="s">
        <v>8158</v>
      </c>
      <c r="J1851" t="s">
        <v>132</v>
      </c>
      <c r="K1851" t="s">
        <v>145</v>
      </c>
      <c r="L1851" s="5">
        <v>7.2</v>
      </c>
      <c r="M1851" t="str" cm="1">
        <f t="array" ref="M1851">_xlfn.IFS(L1851&lt;=2,"Flop",L1851&lt;=5,"Average",L1851&lt;=7,"Hit",L1851&lt;=9,"Superhit",L1851&gt;9,"BlockBuster")</f>
        <v>Superhit</v>
      </c>
      <c r="N1851" s="6">
        <v>212811</v>
      </c>
      <c r="O1851" s="6" t="str" cm="1">
        <f t="array" ref="O1851">_xlfn.IFS(N1851&lt;=100000,"Low",N1851&lt;=500000,"Median",N1851&lt;=1500000,"High",N1851&gt;1500000,"Very High")</f>
        <v>Median</v>
      </c>
      <c r="P1851">
        <v>16000000</v>
      </c>
      <c r="Q1851">
        <v>35080988</v>
      </c>
      <c r="R1851">
        <f t="shared" si="282"/>
        <v>19080988</v>
      </c>
      <c r="S1851" t="str">
        <f t="shared" si="283"/>
        <v>Profit</v>
      </c>
      <c r="T1851" s="2">
        <v>39295</v>
      </c>
      <c r="U1851" t="s">
        <v>1551</v>
      </c>
      <c r="V1851" s="14">
        <v>39295</v>
      </c>
      <c r="W1851" t="str">
        <f t="shared" si="284"/>
        <v>August</v>
      </c>
      <c r="X1851" s="4" t="str">
        <f t="shared" si="285"/>
        <v>2007</v>
      </c>
      <c r="Y1851" s="6">
        <f t="shared" si="286"/>
        <v>2007</v>
      </c>
      <c r="Z1851" s="4" t="str">
        <f t="shared" si="287"/>
        <v>1</v>
      </c>
      <c r="AA1851" s="6">
        <f t="shared" si="288"/>
        <v>1</v>
      </c>
      <c r="AB1851" t="str">
        <f t="shared" si="289"/>
        <v>Wednesday</v>
      </c>
    </row>
    <row r="1852" spans="1:28" x14ac:dyDescent="0.25">
      <c r="A1852" s="3" t="s">
        <v>4604</v>
      </c>
      <c r="B1852" t="s">
        <v>4605</v>
      </c>
      <c r="C1852" s="3" t="s">
        <v>4605</v>
      </c>
      <c r="D1852" s="6">
        <v>0</v>
      </c>
      <c r="E1852" s="6">
        <v>98</v>
      </c>
      <c r="F1852" s="6">
        <f t="shared" si="280"/>
        <v>1</v>
      </c>
      <c r="G1852" s="6">
        <f t="shared" si="281"/>
        <v>38</v>
      </c>
      <c r="H1852" s="6" t="str" cm="1">
        <f t="array" ref="H1852">_xlfn.IFS(E1852&lt;=80,"Series",E1852&lt;=120,"TV Movie",E1852&gt;120,"Long Movie")</f>
        <v>TV Movie</v>
      </c>
      <c r="I1852" t="s">
        <v>132</v>
      </c>
      <c r="J1852" t="s">
        <v>5802</v>
      </c>
      <c r="K1852" t="s">
        <v>5802</v>
      </c>
      <c r="L1852" s="5">
        <v>6.9</v>
      </c>
      <c r="M1852" t="str" cm="1">
        <f t="array" ref="M1852">_xlfn.IFS(L1852&lt;=2,"Flop",L1852&lt;=5,"Average",L1852&lt;=7,"Hit",L1852&lt;=9,"Superhit",L1852&gt;9,"BlockBuster")</f>
        <v>Hit</v>
      </c>
      <c r="N1852" s="6">
        <v>311875</v>
      </c>
      <c r="O1852" s="6" t="str" cm="1">
        <f t="array" ref="O1852">_xlfn.IFS(N1852&lt;=100000,"Low",N1852&lt;=500000,"Median",N1852&lt;=1500000,"High",N1852&gt;1500000,"Very High")</f>
        <v>Median</v>
      </c>
      <c r="P1852">
        <v>65000000</v>
      </c>
      <c r="Q1852">
        <v>128108211</v>
      </c>
      <c r="R1852">
        <f t="shared" si="282"/>
        <v>63108211</v>
      </c>
      <c r="S1852" t="str">
        <f t="shared" si="283"/>
        <v>Profit</v>
      </c>
      <c r="T1852" s="1">
        <v>39654</v>
      </c>
      <c r="U1852" t="s">
        <v>3314</v>
      </c>
      <c r="V1852" s="14">
        <v>39654</v>
      </c>
      <c r="W1852" t="str">
        <f t="shared" si="284"/>
        <v>July</v>
      </c>
      <c r="X1852" s="4" t="str">
        <f t="shared" si="285"/>
        <v>2008</v>
      </c>
      <c r="Y1852" s="6">
        <f t="shared" si="286"/>
        <v>2008</v>
      </c>
      <c r="Z1852" s="4" t="str">
        <f t="shared" si="287"/>
        <v>25</v>
      </c>
      <c r="AA1852" s="6">
        <f t="shared" si="288"/>
        <v>25</v>
      </c>
      <c r="AB1852" t="str">
        <f t="shared" si="289"/>
        <v>Friday</v>
      </c>
    </row>
    <row r="1853" spans="1:28" x14ac:dyDescent="0.25">
      <c r="A1853" s="3" t="s">
        <v>4606</v>
      </c>
      <c r="B1853" t="s">
        <v>4607</v>
      </c>
      <c r="C1853" s="3" t="s">
        <v>4607</v>
      </c>
      <c r="D1853" s="6">
        <v>0</v>
      </c>
      <c r="E1853" s="6">
        <v>91</v>
      </c>
      <c r="F1853" s="6">
        <f t="shared" si="280"/>
        <v>1</v>
      </c>
      <c r="G1853" s="6">
        <f t="shared" si="281"/>
        <v>31</v>
      </c>
      <c r="H1853" s="6" t="str" cm="1">
        <f t="array" ref="H1853">_xlfn.IFS(E1853&lt;=80,"Series",E1853&lt;=120,"TV Movie",E1853&gt;120,"Long Movie")</f>
        <v>TV Movie</v>
      </c>
      <c r="I1853" t="s">
        <v>132</v>
      </c>
      <c r="J1853" t="s">
        <v>8168</v>
      </c>
      <c r="K1853" t="s">
        <v>5802</v>
      </c>
      <c r="L1853" s="5">
        <v>5.8</v>
      </c>
      <c r="M1853" t="str" cm="1">
        <f t="array" ref="M1853">_xlfn.IFS(L1853&lt;=2,"Flop",L1853&lt;=5,"Average",L1853&lt;=7,"Hit",L1853&lt;=9,"Superhit",L1853&gt;9,"BlockBuster")</f>
        <v>Hit</v>
      </c>
      <c r="N1853" s="6">
        <v>85027</v>
      </c>
      <c r="O1853" s="6" t="str" cm="1">
        <f t="array" ref="O1853">_xlfn.IFS(N1853&lt;=100000,"Low",N1853&lt;=500000,"Median",N1853&lt;=1500000,"High",N1853&gt;1500000,"Very High")</f>
        <v>Low</v>
      </c>
      <c r="P1853">
        <v>55000000</v>
      </c>
      <c r="Q1853">
        <v>44004502</v>
      </c>
      <c r="R1853">
        <f t="shared" si="282"/>
        <v>-10995498</v>
      </c>
      <c r="S1853" t="str">
        <f t="shared" si="283"/>
        <v>Loss</v>
      </c>
      <c r="T1853" s="1">
        <v>39497</v>
      </c>
      <c r="U1853" t="s">
        <v>4608</v>
      </c>
      <c r="V1853" s="14">
        <v>39497</v>
      </c>
      <c r="W1853" t="str">
        <f t="shared" si="284"/>
        <v>February</v>
      </c>
      <c r="X1853" s="4" t="str">
        <f t="shared" si="285"/>
        <v>2008</v>
      </c>
      <c r="Y1853" s="6">
        <f t="shared" si="286"/>
        <v>2008</v>
      </c>
      <c r="Z1853" s="4" t="str">
        <f t="shared" si="287"/>
        <v>19</v>
      </c>
      <c r="AA1853" s="6">
        <f t="shared" si="288"/>
        <v>19</v>
      </c>
      <c r="AB1853" t="str">
        <f t="shared" si="289"/>
        <v>Tuesday</v>
      </c>
    </row>
    <row r="1854" spans="1:28" x14ac:dyDescent="0.25">
      <c r="A1854" s="3" t="s">
        <v>4609</v>
      </c>
      <c r="B1854" t="s">
        <v>4610</v>
      </c>
      <c r="C1854" s="3" t="s">
        <v>4610</v>
      </c>
      <c r="D1854" s="6">
        <v>0</v>
      </c>
      <c r="E1854" s="6">
        <v>125</v>
      </c>
      <c r="F1854" s="6">
        <f t="shared" si="280"/>
        <v>2</v>
      </c>
      <c r="G1854" s="6">
        <f t="shared" si="281"/>
        <v>5</v>
      </c>
      <c r="H1854" s="6" t="str" cm="1">
        <f t="array" ref="H1854">_xlfn.IFS(E1854&lt;=80,"Series",E1854&lt;=120,"TV Movie",E1854&gt;120,"Long Movie")</f>
        <v>Long Movie</v>
      </c>
      <c r="I1854" t="s">
        <v>8162</v>
      </c>
      <c r="J1854" t="s">
        <v>145</v>
      </c>
      <c r="K1854" t="s">
        <v>3857</v>
      </c>
      <c r="L1854" s="5">
        <v>7.5</v>
      </c>
      <c r="M1854" t="str" cm="1">
        <f t="array" ref="M1854">_xlfn.IFS(L1854&lt;=2,"Flop",L1854&lt;=5,"Average",L1854&lt;=7,"Hit",L1854&lt;=9,"Superhit",L1854&gt;9,"BlockBuster")</f>
        <v>Superhit</v>
      </c>
      <c r="N1854" s="6">
        <v>408089</v>
      </c>
      <c r="O1854" s="6" t="str" cm="1">
        <f t="array" ref="O1854">_xlfn.IFS(N1854&lt;=100000,"Low",N1854&lt;=500000,"Median",N1854&lt;=1500000,"High",N1854&gt;1500000,"Very High")</f>
        <v>Median</v>
      </c>
      <c r="P1854">
        <v>37000000</v>
      </c>
      <c r="Q1854">
        <v>154026136</v>
      </c>
      <c r="R1854">
        <f t="shared" si="282"/>
        <v>117026136</v>
      </c>
      <c r="S1854" t="str">
        <f t="shared" si="283"/>
        <v>Profit</v>
      </c>
      <c r="T1854" s="1">
        <v>40429</v>
      </c>
      <c r="U1854" t="s">
        <v>4079</v>
      </c>
      <c r="V1854" s="14">
        <v>40429</v>
      </c>
      <c r="W1854" t="str">
        <f t="shared" si="284"/>
        <v>September</v>
      </c>
      <c r="X1854" s="4" t="str">
        <f t="shared" si="285"/>
        <v>2010</v>
      </c>
      <c r="Y1854" s="6">
        <f t="shared" si="286"/>
        <v>2010</v>
      </c>
      <c r="Z1854" s="4" t="str">
        <f t="shared" si="287"/>
        <v>8</v>
      </c>
      <c r="AA1854" s="6">
        <f t="shared" si="288"/>
        <v>8</v>
      </c>
      <c r="AB1854" t="str">
        <f t="shared" si="289"/>
        <v>Wednesday</v>
      </c>
    </row>
    <row r="1855" spans="1:28" x14ac:dyDescent="0.25">
      <c r="A1855" s="3" t="s">
        <v>4611</v>
      </c>
      <c r="B1855" t="s">
        <v>4612</v>
      </c>
      <c r="C1855" s="3" t="s">
        <v>4612</v>
      </c>
      <c r="D1855" s="6">
        <v>0</v>
      </c>
      <c r="E1855" s="6">
        <v>96</v>
      </c>
      <c r="F1855" s="6">
        <f t="shared" si="280"/>
        <v>1</v>
      </c>
      <c r="G1855" s="6">
        <f t="shared" si="281"/>
        <v>36</v>
      </c>
      <c r="H1855" s="6" t="str" cm="1">
        <f t="array" ref="H1855">_xlfn.IFS(E1855&lt;=80,"Series",E1855&lt;=120,"TV Movie",E1855&gt;120,"Long Movie")</f>
        <v>TV Movie</v>
      </c>
      <c r="I1855" t="s">
        <v>132</v>
      </c>
      <c r="J1855" t="s">
        <v>8165</v>
      </c>
      <c r="K1855" t="s">
        <v>5802</v>
      </c>
      <c r="L1855" s="5">
        <v>6.8</v>
      </c>
      <c r="M1855" t="str" cm="1">
        <f t="array" ref="M1855">_xlfn.IFS(L1855&lt;=2,"Flop",L1855&lt;=5,"Average",L1855&lt;=7,"Hit",L1855&lt;=9,"Superhit",L1855&gt;9,"BlockBuster")</f>
        <v>Hit</v>
      </c>
      <c r="N1855" s="6">
        <v>76208</v>
      </c>
      <c r="O1855" s="6" t="str" cm="1">
        <f t="array" ref="O1855">_xlfn.IFS(N1855&lt;=100000,"Low",N1855&lt;=500000,"Median",N1855&lt;=1500000,"High",N1855&gt;1500000,"Very High")</f>
        <v>Low</v>
      </c>
      <c r="P1855">
        <v>35000000</v>
      </c>
      <c r="Q1855">
        <v>20576198</v>
      </c>
      <c r="R1855">
        <f t="shared" si="282"/>
        <v>-14423802</v>
      </c>
      <c r="S1855" t="str">
        <f t="shared" si="283"/>
        <v>Loss</v>
      </c>
      <c r="T1855" s="1">
        <v>39437</v>
      </c>
      <c r="U1855" t="s">
        <v>2806</v>
      </c>
      <c r="V1855" s="14">
        <v>39437</v>
      </c>
      <c r="W1855" t="str">
        <f t="shared" si="284"/>
        <v>December</v>
      </c>
      <c r="X1855" s="4" t="str">
        <f t="shared" si="285"/>
        <v>2007</v>
      </c>
      <c r="Y1855" s="6">
        <f t="shared" si="286"/>
        <v>2007</v>
      </c>
      <c r="Z1855" s="4" t="str">
        <f t="shared" si="287"/>
        <v>21</v>
      </c>
      <c r="AA1855" s="6">
        <f t="shared" si="288"/>
        <v>21</v>
      </c>
      <c r="AB1855" t="str">
        <f t="shared" si="289"/>
        <v>Friday</v>
      </c>
    </row>
    <row r="1856" spans="1:28" x14ac:dyDescent="0.25">
      <c r="A1856" s="3" t="s">
        <v>4613</v>
      </c>
      <c r="B1856" t="s">
        <v>4614</v>
      </c>
      <c r="C1856" s="3" t="s">
        <v>4614</v>
      </c>
      <c r="D1856" s="6">
        <v>0</v>
      </c>
      <c r="E1856" s="6">
        <v>106</v>
      </c>
      <c r="F1856" s="6">
        <f t="shared" si="280"/>
        <v>1</v>
      </c>
      <c r="G1856" s="6">
        <f t="shared" si="281"/>
        <v>46</v>
      </c>
      <c r="H1856" s="6" t="str" cm="1">
        <f t="array" ref="H1856">_xlfn.IFS(E1856&lt;=80,"Series",E1856&lt;=120,"TV Movie",E1856&gt;120,"Long Movie")</f>
        <v>TV Movie</v>
      </c>
      <c r="I1856" t="s">
        <v>132</v>
      </c>
      <c r="J1856" t="s">
        <v>145</v>
      </c>
      <c r="K1856" t="s">
        <v>8157</v>
      </c>
      <c r="L1856" s="5">
        <v>7</v>
      </c>
      <c r="M1856" t="str" cm="1">
        <f t="array" ref="M1856">_xlfn.IFS(L1856&lt;=2,"Flop",L1856&lt;=5,"Average",L1856&lt;=7,"Hit",L1856&lt;=9,"Superhit",L1856&gt;9,"BlockBuster")</f>
        <v>Hit</v>
      </c>
      <c r="N1856" s="6">
        <v>133453</v>
      </c>
      <c r="O1856" s="6" t="str" cm="1">
        <f t="array" ref="O1856">_xlfn.IFS(N1856&lt;=100000,"Low",N1856&lt;=500000,"Median",N1856&lt;=1500000,"High",N1856&gt;1500000,"Very High")</f>
        <v>Median</v>
      </c>
      <c r="P1856">
        <v>4000000</v>
      </c>
      <c r="Q1856">
        <v>34758951</v>
      </c>
      <c r="R1856">
        <f t="shared" si="282"/>
        <v>30758951</v>
      </c>
      <c r="S1856" t="str">
        <f t="shared" si="283"/>
        <v>Profit</v>
      </c>
      <c r="T1856" s="1">
        <v>40203</v>
      </c>
      <c r="U1856" t="s">
        <v>4615</v>
      </c>
      <c r="V1856" s="14">
        <v>40203</v>
      </c>
      <c r="W1856" t="str">
        <f t="shared" si="284"/>
        <v>January</v>
      </c>
      <c r="X1856" s="4" t="str">
        <f t="shared" si="285"/>
        <v>2010</v>
      </c>
      <c r="Y1856" s="6">
        <f t="shared" si="286"/>
        <v>2010</v>
      </c>
      <c r="Z1856" s="4" t="str">
        <f t="shared" si="287"/>
        <v>25</v>
      </c>
      <c r="AA1856" s="6">
        <f t="shared" si="288"/>
        <v>25</v>
      </c>
      <c r="AB1856" t="str">
        <f t="shared" si="289"/>
        <v>Monday</v>
      </c>
    </row>
    <row r="1857" spans="1:28" x14ac:dyDescent="0.25">
      <c r="A1857" s="3" t="s">
        <v>4616</v>
      </c>
      <c r="B1857" t="s">
        <v>4617</v>
      </c>
      <c r="C1857" s="3" t="s">
        <v>4617</v>
      </c>
      <c r="D1857" s="6">
        <v>0</v>
      </c>
      <c r="E1857" s="6">
        <v>114</v>
      </c>
      <c r="F1857" s="6">
        <f t="shared" si="280"/>
        <v>1</v>
      </c>
      <c r="G1857" s="6">
        <f t="shared" si="281"/>
        <v>54</v>
      </c>
      <c r="H1857" s="6" t="str" cm="1">
        <f t="array" ref="H1857">_xlfn.IFS(E1857&lt;=80,"Series",E1857&lt;=120,"TV Movie",E1857&gt;120,"Long Movie")</f>
        <v>TV Movie</v>
      </c>
      <c r="I1857" t="s">
        <v>5529</v>
      </c>
      <c r="J1857" t="s">
        <v>8158</v>
      </c>
      <c r="K1857" t="s">
        <v>132</v>
      </c>
      <c r="L1857" s="5">
        <v>6.7</v>
      </c>
      <c r="M1857" t="str" cm="1">
        <f t="array" ref="M1857">_xlfn.IFS(L1857&lt;=2,"Flop",L1857&lt;=5,"Average",L1857&lt;=7,"Hit",L1857&lt;=9,"Superhit",L1857&gt;9,"BlockBuster")</f>
        <v>Hit</v>
      </c>
      <c r="N1857" s="6">
        <v>52148</v>
      </c>
      <c r="O1857" s="6" t="str" cm="1">
        <f t="array" ref="O1857">_xlfn.IFS(N1857&lt;=100000,"Low",N1857&lt;=500000,"Median",N1857&lt;=1500000,"High",N1857&gt;1500000,"Very High")</f>
        <v>Low</v>
      </c>
      <c r="P1857">
        <v>20000000</v>
      </c>
      <c r="Q1857">
        <v>5530764</v>
      </c>
      <c r="R1857">
        <f t="shared" si="282"/>
        <v>-14469236</v>
      </c>
      <c r="S1857" t="str">
        <f t="shared" si="283"/>
        <v>Loss</v>
      </c>
      <c r="T1857" s="1">
        <v>39700</v>
      </c>
      <c r="U1857" t="s">
        <v>3633</v>
      </c>
      <c r="V1857" s="14">
        <v>39700</v>
      </c>
      <c r="W1857" t="str">
        <f t="shared" si="284"/>
        <v>September</v>
      </c>
      <c r="X1857" s="4" t="str">
        <f t="shared" si="285"/>
        <v>2008</v>
      </c>
      <c r="Y1857" s="6">
        <f t="shared" si="286"/>
        <v>2008</v>
      </c>
      <c r="Z1857" s="4" t="str">
        <f t="shared" si="287"/>
        <v>9</v>
      </c>
      <c r="AA1857" s="6">
        <f t="shared" si="288"/>
        <v>9</v>
      </c>
      <c r="AB1857" t="str">
        <f t="shared" si="289"/>
        <v>Tuesday</v>
      </c>
    </row>
    <row r="1858" spans="1:28" x14ac:dyDescent="0.25">
      <c r="A1858" s="3" t="s">
        <v>4618</v>
      </c>
      <c r="B1858" t="s">
        <v>4619</v>
      </c>
      <c r="C1858" s="3" t="s">
        <v>4619</v>
      </c>
      <c r="D1858" s="6">
        <v>0</v>
      </c>
      <c r="E1858" s="6">
        <v>90</v>
      </c>
      <c r="F1858" s="6">
        <f t="shared" si="280"/>
        <v>1</v>
      </c>
      <c r="G1858" s="6">
        <f t="shared" si="281"/>
        <v>30</v>
      </c>
      <c r="H1858" s="6" t="str" cm="1">
        <f t="array" ref="H1858">_xlfn.IFS(E1858&lt;=80,"Series",E1858&lt;=120,"TV Movie",E1858&gt;120,"Long Movie")</f>
        <v>TV Movie</v>
      </c>
      <c r="I1858" t="s">
        <v>8158</v>
      </c>
      <c r="J1858" t="s">
        <v>8159</v>
      </c>
      <c r="K1858" t="s">
        <v>132</v>
      </c>
      <c r="L1858" s="5">
        <v>6.9</v>
      </c>
      <c r="M1858" t="str" cm="1">
        <f t="array" ref="M1858">_xlfn.IFS(L1858&lt;=2,"Flop",L1858&lt;=5,"Average",L1858&lt;=7,"Hit",L1858&lt;=9,"Superhit",L1858&gt;9,"BlockBuster")</f>
        <v>Hit</v>
      </c>
      <c r="N1858" s="6">
        <v>250877</v>
      </c>
      <c r="O1858" s="6" t="str" cm="1">
        <f t="array" ref="O1858">_xlfn.IFS(N1858&lt;=100000,"Low",N1858&lt;=500000,"Median",N1858&lt;=1500000,"High",N1858&gt;1500000,"Very High")</f>
        <v>Median</v>
      </c>
      <c r="P1858">
        <v>100000000</v>
      </c>
      <c r="Q1858">
        <v>243006126</v>
      </c>
      <c r="R1858">
        <f t="shared" si="282"/>
        <v>143006126</v>
      </c>
      <c r="S1858" t="str">
        <f t="shared" si="283"/>
        <v>Profit</v>
      </c>
      <c r="T1858" s="1">
        <v>40068</v>
      </c>
      <c r="U1858" t="s">
        <v>4620</v>
      </c>
      <c r="V1858" s="14">
        <v>40068</v>
      </c>
      <c r="W1858" t="str">
        <f t="shared" si="284"/>
        <v>September</v>
      </c>
      <c r="X1858" s="4" t="str">
        <f t="shared" si="285"/>
        <v>2009</v>
      </c>
      <c r="Y1858" s="6">
        <f t="shared" si="286"/>
        <v>2009</v>
      </c>
      <c r="Z1858" s="4" t="str">
        <f t="shared" si="287"/>
        <v>12</v>
      </c>
      <c r="AA1858" s="6">
        <f t="shared" si="288"/>
        <v>12</v>
      </c>
      <c r="AB1858" t="str">
        <f t="shared" si="289"/>
        <v>Saturday</v>
      </c>
    </row>
    <row r="1859" spans="1:28" x14ac:dyDescent="0.25">
      <c r="A1859" s="3" t="s">
        <v>4621</v>
      </c>
      <c r="B1859" t="s">
        <v>4622</v>
      </c>
      <c r="C1859" s="3" t="s">
        <v>4622</v>
      </c>
      <c r="D1859" s="6">
        <v>0</v>
      </c>
      <c r="E1859" s="6">
        <v>90</v>
      </c>
      <c r="F1859" s="6">
        <f t="shared" ref="F1859:F1922" si="290">INT(E1859/60)</f>
        <v>1</v>
      </c>
      <c r="G1859" s="6">
        <f t="shared" ref="G1859:G1922" si="291">MOD(E1859,60)</f>
        <v>30</v>
      </c>
      <c r="H1859" s="6" t="str" cm="1">
        <f t="array" ref="H1859">_xlfn.IFS(E1859&lt;=80,"Series",E1859&lt;=120,"TV Movie",E1859&gt;120,"Long Movie")</f>
        <v>TV Movie</v>
      </c>
      <c r="I1859" t="s">
        <v>83</v>
      </c>
      <c r="J1859" t="s">
        <v>3857</v>
      </c>
      <c r="K1859" t="s">
        <v>5802</v>
      </c>
      <c r="L1859" s="5">
        <v>6.3</v>
      </c>
      <c r="M1859" t="str" cm="1">
        <f t="array" ref="M1859">_xlfn.IFS(L1859&lt;=2,"Flop",L1859&lt;=5,"Average",L1859&lt;=7,"Hit",L1859&lt;=9,"Superhit",L1859&gt;9,"BlockBuster")</f>
        <v>Hit</v>
      </c>
      <c r="N1859" s="6">
        <v>70555</v>
      </c>
      <c r="O1859" s="6" t="str" cm="1">
        <f t="array" ref="O1859">_xlfn.IFS(N1859&lt;=100000,"Low",N1859&lt;=500000,"Median",N1859&lt;=1500000,"High",N1859&gt;1500000,"Very High")</f>
        <v>Low</v>
      </c>
      <c r="P1859">
        <v>6000000</v>
      </c>
      <c r="Q1859">
        <v>10234475</v>
      </c>
      <c r="R1859">
        <f t="shared" ref="R1859:R1922" si="292">Q1859-P1859</f>
        <v>4234475</v>
      </c>
      <c r="S1859" t="str">
        <f t="shared" ref="S1859:S1922" si="293">IF(R1859&gt;0,"Profit","Loss")</f>
        <v>Profit</v>
      </c>
      <c r="T1859" s="1">
        <v>40025</v>
      </c>
      <c r="U1859" t="s">
        <v>4623</v>
      </c>
      <c r="V1859" s="14">
        <v>40025</v>
      </c>
      <c r="W1859" t="str">
        <f t="shared" ref="W1859:W1922" si="294">TEXT(V1859,"MMMM")</f>
        <v>July</v>
      </c>
      <c r="X1859" s="4" t="str">
        <f t="shared" ref="X1859:X1922" si="295">TEXT(V1859,"YYYY")</f>
        <v>2009</v>
      </c>
      <c r="Y1859" s="6">
        <f t="shared" ref="Y1859:Y1922" si="296">VALUE(X1859)</f>
        <v>2009</v>
      </c>
      <c r="Z1859" s="4" t="str">
        <f t="shared" ref="Z1859:Z1922" si="297">TEXT(V1859,"d")</f>
        <v>31</v>
      </c>
      <c r="AA1859" s="6">
        <f t="shared" ref="AA1859:AA1922" si="298">VALUE(Z1859)</f>
        <v>31</v>
      </c>
      <c r="AB1859" t="str">
        <f t="shared" ref="AB1859:AB1922" si="299">TEXT(V1859,"dddd")</f>
        <v>Friday</v>
      </c>
    </row>
    <row r="1860" spans="1:28" x14ac:dyDescent="0.25">
      <c r="A1860" s="3" t="s">
        <v>4624</v>
      </c>
      <c r="B1860" t="s">
        <v>4625</v>
      </c>
      <c r="C1860" s="3" t="s">
        <v>4625</v>
      </c>
      <c r="D1860" s="6">
        <v>0</v>
      </c>
      <c r="E1860" s="6">
        <v>110</v>
      </c>
      <c r="F1860" s="6">
        <f t="shared" si="290"/>
        <v>1</v>
      </c>
      <c r="G1860" s="6">
        <f t="shared" si="291"/>
        <v>50</v>
      </c>
      <c r="H1860" s="6" t="str" cm="1">
        <f t="array" ref="H1860">_xlfn.IFS(E1860&lt;=80,"Series",E1860&lt;=120,"TV Movie",E1860&gt;120,"Long Movie")</f>
        <v>TV Movie</v>
      </c>
      <c r="I1860" t="s">
        <v>83</v>
      </c>
      <c r="J1860" t="s">
        <v>3857</v>
      </c>
      <c r="K1860" t="s">
        <v>5802</v>
      </c>
      <c r="L1860" s="5">
        <v>6.5</v>
      </c>
      <c r="M1860" t="str" cm="1">
        <f t="array" ref="M1860">_xlfn.IFS(L1860&lt;=2,"Flop",L1860&lt;=5,"Average",L1860&lt;=7,"Hit",L1860&lt;=9,"Superhit",L1860&gt;9,"BlockBuster")</f>
        <v>Hit</v>
      </c>
      <c r="N1860" s="6">
        <v>98577</v>
      </c>
      <c r="O1860" s="6" t="str" cm="1">
        <f t="array" ref="O1860">_xlfn.IFS(N1860&lt;=100000,"Low",N1860&lt;=500000,"Median",N1860&lt;=1500000,"High",N1860&gt;1500000,"Very High")</f>
        <v>Low</v>
      </c>
      <c r="P1860">
        <v>15000000</v>
      </c>
      <c r="Q1860">
        <v>45995223</v>
      </c>
      <c r="R1860">
        <f t="shared" si="292"/>
        <v>30995223</v>
      </c>
      <c r="S1860" t="str">
        <f t="shared" si="293"/>
        <v>Profit</v>
      </c>
      <c r="T1860" s="1">
        <v>39885</v>
      </c>
      <c r="U1860" t="s">
        <v>4626</v>
      </c>
      <c r="V1860" s="14">
        <v>39885</v>
      </c>
      <c r="W1860" t="str">
        <f t="shared" si="294"/>
        <v>March</v>
      </c>
      <c r="X1860" s="4" t="str">
        <f t="shared" si="295"/>
        <v>2009</v>
      </c>
      <c r="Y1860" s="6">
        <f t="shared" si="296"/>
        <v>2009</v>
      </c>
      <c r="Z1860" s="4" t="str">
        <f t="shared" si="297"/>
        <v>13</v>
      </c>
      <c r="AA1860" s="6">
        <f t="shared" si="298"/>
        <v>13</v>
      </c>
      <c r="AB1860" t="str">
        <f t="shared" si="299"/>
        <v>Friday</v>
      </c>
    </row>
    <row r="1861" spans="1:28" x14ac:dyDescent="0.25">
      <c r="A1861" s="3" t="s">
        <v>4627</v>
      </c>
      <c r="B1861" t="s">
        <v>4628</v>
      </c>
      <c r="C1861" s="3" t="s">
        <v>4628</v>
      </c>
      <c r="D1861" s="6">
        <v>0</v>
      </c>
      <c r="E1861" s="6">
        <v>143</v>
      </c>
      <c r="F1861" s="6">
        <f t="shared" si="290"/>
        <v>2</v>
      </c>
      <c r="G1861" s="6">
        <f t="shared" si="291"/>
        <v>23</v>
      </c>
      <c r="H1861" s="6" t="str" cm="1">
        <f t="array" ref="H1861">_xlfn.IFS(E1861&lt;=80,"Series",E1861&lt;=120,"TV Movie",E1861&gt;120,"Long Movie")</f>
        <v>Long Movie</v>
      </c>
      <c r="I1861" t="s">
        <v>5529</v>
      </c>
      <c r="J1861" t="s">
        <v>8161</v>
      </c>
      <c r="K1861" t="s">
        <v>5802</v>
      </c>
      <c r="L1861" s="5">
        <v>8</v>
      </c>
      <c r="M1861" t="str" cm="1">
        <f t="array" ref="M1861">_xlfn.IFS(L1861&lt;=2,"Flop",L1861&lt;=5,"Average",L1861&lt;=7,"Hit",L1861&lt;=9,"Superhit",L1861&gt;9,"BlockBuster")</f>
        <v>Superhit</v>
      </c>
      <c r="N1861" s="6">
        <v>1438396</v>
      </c>
      <c r="O1861" s="6" t="str" cm="1">
        <f t="array" ref="O1861">_xlfn.IFS(N1861&lt;=100000,"Low",N1861&lt;=500000,"Median",N1861&lt;=1500000,"High",N1861&gt;1500000,"Very High")</f>
        <v>High</v>
      </c>
      <c r="P1861">
        <v>220000000</v>
      </c>
      <c r="Q1861">
        <v>1520538536</v>
      </c>
      <c r="R1861">
        <f t="shared" si="292"/>
        <v>1300538536</v>
      </c>
      <c r="S1861" t="str">
        <f t="shared" si="293"/>
        <v>Profit</v>
      </c>
      <c r="T1861" s="1">
        <v>41010</v>
      </c>
      <c r="U1861" t="s">
        <v>3520</v>
      </c>
      <c r="V1861" s="14">
        <v>41010</v>
      </c>
      <c r="W1861" t="str">
        <f t="shared" si="294"/>
        <v>April</v>
      </c>
      <c r="X1861" s="4" t="str">
        <f t="shared" si="295"/>
        <v>2012</v>
      </c>
      <c r="Y1861" s="6">
        <f t="shared" si="296"/>
        <v>2012</v>
      </c>
      <c r="Z1861" s="4" t="str">
        <f t="shared" si="297"/>
        <v>11</v>
      </c>
      <c r="AA1861" s="6">
        <f t="shared" si="298"/>
        <v>11</v>
      </c>
      <c r="AB1861" t="str">
        <f t="shared" si="299"/>
        <v>Wednesday</v>
      </c>
    </row>
    <row r="1862" spans="1:28" x14ac:dyDescent="0.25">
      <c r="A1862" s="3" t="s">
        <v>4629</v>
      </c>
      <c r="B1862" t="s">
        <v>4630</v>
      </c>
      <c r="C1862" s="3" t="s">
        <v>4630</v>
      </c>
      <c r="D1862" s="6">
        <v>0</v>
      </c>
      <c r="E1862" s="6">
        <v>102</v>
      </c>
      <c r="F1862" s="6">
        <f t="shared" si="290"/>
        <v>1</v>
      </c>
      <c r="G1862" s="6">
        <f t="shared" si="291"/>
        <v>42</v>
      </c>
      <c r="H1862" s="6" t="str" cm="1">
        <f t="array" ref="H1862">_xlfn.IFS(E1862&lt;=80,"Series",E1862&lt;=120,"TV Movie",E1862&gt;120,"Long Movie")</f>
        <v>TV Movie</v>
      </c>
      <c r="I1862" t="s">
        <v>5529</v>
      </c>
      <c r="J1862" t="s">
        <v>8158</v>
      </c>
      <c r="K1862" t="s">
        <v>8159</v>
      </c>
      <c r="L1862" s="5">
        <v>6.6</v>
      </c>
      <c r="M1862" t="str" cm="1">
        <f t="array" ref="M1862">_xlfn.IFS(L1862&lt;=2,"Flop",L1862&lt;=5,"Average",L1862&lt;=7,"Hit",L1862&lt;=9,"Superhit",L1862&gt;9,"BlockBuster")</f>
        <v>Hit</v>
      </c>
      <c r="N1862" s="6">
        <v>108738</v>
      </c>
      <c r="O1862" s="6" t="str" cm="1">
        <f t="array" ref="O1862">_xlfn.IFS(N1862&lt;=100000,"Low",N1862&lt;=500000,"Median",N1862&lt;=1500000,"High",N1862&gt;1500000,"Very High")</f>
        <v>Median</v>
      </c>
      <c r="P1862">
        <v>100000000</v>
      </c>
      <c r="Q1862">
        <v>268426634</v>
      </c>
      <c r="R1862">
        <f t="shared" si="292"/>
        <v>168426634</v>
      </c>
      <c r="S1862" t="str">
        <f t="shared" si="293"/>
        <v>Profit</v>
      </c>
      <c r="T1862" s="1">
        <v>41395</v>
      </c>
      <c r="U1862" t="s">
        <v>4631</v>
      </c>
      <c r="V1862" s="14">
        <v>41395</v>
      </c>
      <c r="W1862" t="str">
        <f t="shared" si="294"/>
        <v>May</v>
      </c>
      <c r="X1862" s="4" t="str">
        <f t="shared" si="295"/>
        <v>2013</v>
      </c>
      <c r="Y1862" s="6">
        <f t="shared" si="296"/>
        <v>2013</v>
      </c>
      <c r="Z1862" s="4" t="str">
        <f t="shared" si="297"/>
        <v>1</v>
      </c>
      <c r="AA1862" s="6">
        <f t="shared" si="298"/>
        <v>1</v>
      </c>
      <c r="AB1862" t="str">
        <f t="shared" si="299"/>
        <v>Wednesday</v>
      </c>
    </row>
    <row r="1863" spans="1:28" x14ac:dyDescent="0.25">
      <c r="A1863" s="3" t="s">
        <v>4632</v>
      </c>
      <c r="B1863" t="s">
        <v>4633</v>
      </c>
      <c r="C1863" s="3" t="s">
        <v>4633</v>
      </c>
      <c r="D1863" s="6">
        <v>0</v>
      </c>
      <c r="E1863" s="6">
        <v>97</v>
      </c>
      <c r="F1863" s="6">
        <f t="shared" si="290"/>
        <v>1</v>
      </c>
      <c r="G1863" s="6">
        <f t="shared" si="291"/>
        <v>37</v>
      </c>
      <c r="H1863" s="6" t="str" cm="1">
        <f t="array" ref="H1863">_xlfn.IFS(E1863&lt;=80,"Series",E1863&lt;=120,"TV Movie",E1863&gt;120,"Long Movie")</f>
        <v>TV Movie</v>
      </c>
      <c r="I1863" t="s">
        <v>132</v>
      </c>
      <c r="J1863" t="s">
        <v>5802</v>
      </c>
      <c r="K1863" t="s">
        <v>5802</v>
      </c>
      <c r="L1863" s="5">
        <v>5.5</v>
      </c>
      <c r="M1863" t="str" cm="1">
        <f t="array" ref="M1863">_xlfn.IFS(L1863&lt;=2,"Flop",L1863&lt;=5,"Average",L1863&lt;=7,"Hit",L1863&lt;=9,"Superhit",L1863&gt;9,"BlockBuster")</f>
        <v>Hit</v>
      </c>
      <c r="N1863" s="6">
        <v>88437</v>
      </c>
      <c r="O1863" s="6" t="str" cm="1">
        <f t="array" ref="O1863">_xlfn.IFS(N1863&lt;=100000,"Low",N1863&lt;=500000,"Median",N1863&lt;=1500000,"High",N1863&gt;1500000,"Very High")</f>
        <v>Low</v>
      </c>
      <c r="P1863">
        <v>25000000</v>
      </c>
      <c r="Q1863">
        <v>70439696</v>
      </c>
      <c r="R1863">
        <f t="shared" si="292"/>
        <v>45439696</v>
      </c>
      <c r="S1863" t="str">
        <f t="shared" si="293"/>
        <v>Profit</v>
      </c>
      <c r="T1863" s="1">
        <v>39678</v>
      </c>
      <c r="U1863" t="s">
        <v>4634</v>
      </c>
      <c r="V1863" s="14">
        <v>39678</v>
      </c>
      <c r="W1863" t="str">
        <f t="shared" si="294"/>
        <v>August</v>
      </c>
      <c r="X1863" s="4" t="str">
        <f t="shared" si="295"/>
        <v>2008</v>
      </c>
      <c r="Y1863" s="6">
        <f t="shared" si="296"/>
        <v>2008</v>
      </c>
      <c r="Z1863" s="4" t="str">
        <f t="shared" si="297"/>
        <v>18</v>
      </c>
      <c r="AA1863" s="6">
        <f t="shared" si="298"/>
        <v>18</v>
      </c>
      <c r="AB1863" t="str">
        <f t="shared" si="299"/>
        <v>Monday</v>
      </c>
    </row>
    <row r="1864" spans="1:28" x14ac:dyDescent="0.25">
      <c r="A1864" s="3" t="s">
        <v>4635</v>
      </c>
      <c r="B1864" t="s">
        <v>4636</v>
      </c>
      <c r="C1864" s="3" t="s">
        <v>4636</v>
      </c>
      <c r="D1864" s="6">
        <v>0</v>
      </c>
      <c r="E1864" s="6">
        <v>112</v>
      </c>
      <c r="F1864" s="6">
        <f t="shared" si="290"/>
        <v>1</v>
      </c>
      <c r="G1864" s="6">
        <f t="shared" si="291"/>
        <v>52</v>
      </c>
      <c r="H1864" s="6" t="str" cm="1">
        <f t="array" ref="H1864">_xlfn.IFS(E1864&lt;=80,"Series",E1864&lt;=120,"TV Movie",E1864&gt;120,"Long Movie")</f>
        <v>TV Movie</v>
      </c>
      <c r="I1864" t="s">
        <v>5529</v>
      </c>
      <c r="J1864" t="s">
        <v>8158</v>
      </c>
      <c r="K1864" t="s">
        <v>8156</v>
      </c>
      <c r="L1864" s="5">
        <v>5.2</v>
      </c>
      <c r="M1864" t="str" cm="1">
        <f t="array" ref="M1864">_xlfn.IFS(L1864&lt;=2,"Flop",L1864&lt;=5,"Average",L1864&lt;=7,"Hit",L1864&lt;=9,"Superhit",L1864&gt;9,"BlockBuster")</f>
        <v>Hit</v>
      </c>
      <c r="N1864" s="6">
        <v>168374</v>
      </c>
      <c r="O1864" s="6" t="str" cm="1">
        <f t="array" ref="O1864">_xlfn.IFS(N1864&lt;=100000,"Low",N1864&lt;=500000,"Median",N1864&lt;=1500000,"High",N1864&gt;1500000,"Very High")</f>
        <v>Median</v>
      </c>
      <c r="P1864">
        <v>145000000</v>
      </c>
      <c r="Q1864">
        <v>403449830</v>
      </c>
      <c r="R1864">
        <f t="shared" si="292"/>
        <v>258449830</v>
      </c>
      <c r="S1864" t="str">
        <f t="shared" si="293"/>
        <v>Profit</v>
      </c>
      <c r="T1864" s="1">
        <v>39653</v>
      </c>
      <c r="U1864" t="s">
        <v>1570</v>
      </c>
      <c r="V1864" s="14">
        <v>39653</v>
      </c>
      <c r="W1864" t="str">
        <f t="shared" si="294"/>
        <v>July</v>
      </c>
      <c r="X1864" s="4" t="str">
        <f t="shared" si="295"/>
        <v>2008</v>
      </c>
      <c r="Y1864" s="6">
        <f t="shared" si="296"/>
        <v>2008</v>
      </c>
      <c r="Z1864" s="4" t="str">
        <f t="shared" si="297"/>
        <v>24</v>
      </c>
      <c r="AA1864" s="6">
        <f t="shared" si="298"/>
        <v>24</v>
      </c>
      <c r="AB1864" t="str">
        <f t="shared" si="299"/>
        <v>Thursday</v>
      </c>
    </row>
    <row r="1865" spans="1:28" x14ac:dyDescent="0.25">
      <c r="A1865" s="3" t="s">
        <v>4637</v>
      </c>
      <c r="B1865" t="s">
        <v>4638</v>
      </c>
      <c r="C1865" s="3" t="s">
        <v>4638</v>
      </c>
      <c r="D1865" s="6">
        <v>0</v>
      </c>
      <c r="E1865" s="6">
        <v>121</v>
      </c>
      <c r="F1865" s="6">
        <f t="shared" si="290"/>
        <v>2</v>
      </c>
      <c r="G1865" s="6">
        <f t="shared" si="291"/>
        <v>1</v>
      </c>
      <c r="H1865" s="6" t="str" cm="1">
        <f t="array" ref="H1865">_xlfn.IFS(E1865&lt;=80,"Series",E1865&lt;=120,"TV Movie",E1865&gt;120,"Long Movie")</f>
        <v>Long Movie</v>
      </c>
      <c r="I1865" t="s">
        <v>145</v>
      </c>
      <c r="J1865" t="s">
        <v>8166</v>
      </c>
      <c r="K1865" t="s">
        <v>3857</v>
      </c>
      <c r="L1865" s="5">
        <v>6.5</v>
      </c>
      <c r="M1865" t="str" cm="1">
        <f t="array" ref="M1865">_xlfn.IFS(L1865&lt;=2,"Flop",L1865&lt;=5,"Average",L1865&lt;=7,"Hit",L1865&lt;=9,"Superhit",L1865&gt;9,"BlockBuster")</f>
        <v>Hit</v>
      </c>
      <c r="N1865" s="6">
        <v>74580</v>
      </c>
      <c r="O1865" s="6" t="str" cm="1">
        <f t="array" ref="O1865">_xlfn.IFS(N1865&lt;=100000,"Low",N1865&lt;=500000,"Median",N1865&lt;=1500000,"High",N1865&gt;1500000,"Very High")</f>
        <v>Low</v>
      </c>
      <c r="P1865">
        <v>25000000</v>
      </c>
      <c r="Q1865">
        <v>19844979</v>
      </c>
      <c r="R1865">
        <f t="shared" si="292"/>
        <v>-5155021</v>
      </c>
      <c r="S1865" t="str">
        <f t="shared" si="293"/>
        <v>Loss</v>
      </c>
      <c r="T1865" s="1">
        <v>39582</v>
      </c>
      <c r="U1865" t="s">
        <v>3591</v>
      </c>
      <c r="V1865" s="14">
        <v>39582</v>
      </c>
      <c r="W1865" t="str">
        <f t="shared" si="294"/>
        <v>May</v>
      </c>
      <c r="X1865" s="4" t="str">
        <f t="shared" si="295"/>
        <v>2008</v>
      </c>
      <c r="Y1865" s="6">
        <f t="shared" si="296"/>
        <v>2008</v>
      </c>
      <c r="Z1865" s="4" t="str">
        <f t="shared" si="297"/>
        <v>14</v>
      </c>
      <c r="AA1865" s="6">
        <f t="shared" si="298"/>
        <v>14</v>
      </c>
      <c r="AB1865" t="str">
        <f t="shared" si="299"/>
        <v>Wednesday</v>
      </c>
    </row>
    <row r="1866" spans="1:28" x14ac:dyDescent="0.25">
      <c r="A1866" s="3" t="s">
        <v>4639</v>
      </c>
      <c r="B1866" t="s">
        <v>4640</v>
      </c>
      <c r="C1866" s="3" t="s">
        <v>4641</v>
      </c>
      <c r="D1866" s="6">
        <v>0</v>
      </c>
      <c r="E1866" s="6">
        <v>115</v>
      </c>
      <c r="F1866" s="6">
        <f t="shared" si="290"/>
        <v>1</v>
      </c>
      <c r="G1866" s="6">
        <f t="shared" si="291"/>
        <v>55</v>
      </c>
      <c r="H1866" s="6" t="str" cm="1">
        <f t="array" ref="H1866">_xlfn.IFS(E1866&lt;=80,"Series",E1866&lt;=120,"TV Movie",E1866&gt;120,"Long Movie")</f>
        <v>TV Movie</v>
      </c>
      <c r="I1866" t="s">
        <v>5529</v>
      </c>
      <c r="J1866" t="s">
        <v>8162</v>
      </c>
      <c r="K1866" t="s">
        <v>145</v>
      </c>
      <c r="L1866" s="5">
        <v>8</v>
      </c>
      <c r="M1866" t="str" cm="1">
        <f t="array" ref="M1866">_xlfn.IFS(L1866&lt;=2,"Flop",L1866&lt;=5,"Average",L1866&lt;=7,"Hit",L1866&lt;=9,"Superhit",L1866&gt;9,"BlockBuster")</f>
        <v>Superhit</v>
      </c>
      <c r="N1866" s="6">
        <v>108290</v>
      </c>
      <c r="O1866" s="6" t="str" cm="1">
        <f t="array" ref="O1866">_xlfn.IFS(N1866&lt;=100000,"Low",N1866&lt;=500000,"Median",N1866&lt;=1500000,"High",N1866&gt;1500000,"Very High")</f>
        <v>Median</v>
      </c>
      <c r="P1866">
        <v>4000000</v>
      </c>
      <c r="Q1866">
        <v>14759148</v>
      </c>
      <c r="R1866">
        <f t="shared" si="292"/>
        <v>10759148</v>
      </c>
      <c r="S1866" t="str">
        <f t="shared" si="293"/>
        <v>Profit</v>
      </c>
      <c r="T1866" s="1">
        <v>39311</v>
      </c>
      <c r="U1866" t="s">
        <v>4642</v>
      </c>
      <c r="V1866" s="14">
        <v>39311</v>
      </c>
      <c r="W1866" t="str">
        <f t="shared" si="294"/>
        <v>August</v>
      </c>
      <c r="X1866" s="4" t="str">
        <f t="shared" si="295"/>
        <v>2007</v>
      </c>
      <c r="Y1866" s="6">
        <f t="shared" si="296"/>
        <v>2007</v>
      </c>
      <c r="Z1866" s="4" t="str">
        <f t="shared" si="297"/>
        <v>17</v>
      </c>
      <c r="AA1866" s="6">
        <f t="shared" si="298"/>
        <v>17</v>
      </c>
      <c r="AB1866" t="str">
        <f t="shared" si="299"/>
        <v>Friday</v>
      </c>
    </row>
    <row r="1867" spans="1:28" x14ac:dyDescent="0.25">
      <c r="A1867" s="3" t="s">
        <v>4643</v>
      </c>
      <c r="B1867" t="s">
        <v>4644</v>
      </c>
      <c r="C1867" s="3" t="s">
        <v>4644</v>
      </c>
      <c r="D1867" s="6">
        <v>0</v>
      </c>
      <c r="E1867" s="6">
        <v>91</v>
      </c>
      <c r="F1867" s="6">
        <f t="shared" si="290"/>
        <v>1</v>
      </c>
      <c r="G1867" s="6">
        <f t="shared" si="291"/>
        <v>31</v>
      </c>
      <c r="H1867" s="6" t="str" cm="1">
        <f t="array" ref="H1867">_xlfn.IFS(E1867&lt;=80,"Series",E1867&lt;=120,"TV Movie",E1867&gt;120,"Long Movie")</f>
        <v>TV Movie</v>
      </c>
      <c r="I1867" t="s">
        <v>132</v>
      </c>
      <c r="J1867" t="s">
        <v>145</v>
      </c>
      <c r="K1867" t="s">
        <v>5802</v>
      </c>
      <c r="L1867" s="5">
        <v>6.8</v>
      </c>
      <c r="M1867" t="str" cm="1">
        <f t="array" ref="M1867">_xlfn.IFS(L1867&lt;=2,"Flop",L1867&lt;=5,"Average",L1867&lt;=7,"Hit",L1867&lt;=9,"Superhit",L1867&gt;9,"BlockBuster")</f>
        <v>Hit</v>
      </c>
      <c r="N1867" s="6">
        <v>73446</v>
      </c>
      <c r="O1867" s="6" t="str" cm="1">
        <f t="array" ref="O1867">_xlfn.IFS(N1867&lt;=100000,"Low",N1867&lt;=500000,"Median",N1867&lt;=1500000,"High",N1867&gt;1500000,"Very High")</f>
        <v>Low</v>
      </c>
      <c r="P1867">
        <v>8000000</v>
      </c>
      <c r="Q1867">
        <v>16580250</v>
      </c>
      <c r="R1867">
        <f t="shared" si="292"/>
        <v>8580250</v>
      </c>
      <c r="S1867" t="str">
        <f t="shared" si="293"/>
        <v>Profit</v>
      </c>
      <c r="T1867" s="1">
        <v>39465</v>
      </c>
      <c r="U1867" t="s">
        <v>4645</v>
      </c>
      <c r="V1867" s="14">
        <v>39465</v>
      </c>
      <c r="W1867" t="str">
        <f t="shared" si="294"/>
        <v>January</v>
      </c>
      <c r="X1867" s="4" t="str">
        <f t="shared" si="295"/>
        <v>2008</v>
      </c>
      <c r="Y1867" s="6">
        <f t="shared" si="296"/>
        <v>2008</v>
      </c>
      <c r="Z1867" s="4" t="str">
        <f t="shared" si="297"/>
        <v>18</v>
      </c>
      <c r="AA1867" s="6">
        <f t="shared" si="298"/>
        <v>18</v>
      </c>
      <c r="AB1867" t="str">
        <f t="shared" si="299"/>
        <v>Friday</v>
      </c>
    </row>
    <row r="1868" spans="1:28" x14ac:dyDescent="0.25">
      <c r="A1868" s="3" t="s">
        <v>4646</v>
      </c>
      <c r="B1868" t="s">
        <v>4647</v>
      </c>
      <c r="C1868" s="3" t="s">
        <v>4647</v>
      </c>
      <c r="D1868" s="6">
        <v>0</v>
      </c>
      <c r="E1868" s="6">
        <v>82</v>
      </c>
      <c r="F1868" s="6">
        <f t="shared" si="290"/>
        <v>1</v>
      </c>
      <c r="G1868" s="6">
        <f t="shared" si="291"/>
        <v>22</v>
      </c>
      <c r="H1868" s="6" t="str" cm="1">
        <f t="array" ref="H1868">_xlfn.IFS(E1868&lt;=80,"Series",E1868&lt;=120,"TV Movie",E1868&gt;120,"Long Movie")</f>
        <v>TV Movie</v>
      </c>
      <c r="I1868" t="s">
        <v>132</v>
      </c>
      <c r="J1868" t="s">
        <v>83</v>
      </c>
      <c r="K1868" t="s">
        <v>5802</v>
      </c>
      <c r="L1868" s="5">
        <v>6.8</v>
      </c>
      <c r="M1868" t="str" cm="1">
        <f t="array" ref="M1868">_xlfn.IFS(L1868&lt;=2,"Flop",L1868&lt;=5,"Average",L1868&lt;=7,"Hit",L1868&lt;=9,"Superhit",L1868&gt;9,"BlockBuster")</f>
        <v>Hit</v>
      </c>
      <c r="N1868" s="6">
        <v>102976</v>
      </c>
      <c r="O1868" s="6" t="str" cm="1">
        <f t="array" ref="O1868">_xlfn.IFS(N1868&lt;=100000,"Low",N1868&lt;=500000,"Median",N1868&lt;=1500000,"High",N1868&gt;1500000,"Very High")</f>
        <v>Median</v>
      </c>
      <c r="P1868">
        <v>12000000</v>
      </c>
      <c r="Q1868">
        <v>0</v>
      </c>
      <c r="R1868">
        <f t="shared" si="292"/>
        <v>-12000000</v>
      </c>
      <c r="S1868" t="str">
        <f t="shared" si="293"/>
        <v>Loss</v>
      </c>
      <c r="T1868" s="1">
        <v>39425</v>
      </c>
      <c r="U1868" t="s">
        <v>4648</v>
      </c>
      <c r="V1868" s="14">
        <v>39425</v>
      </c>
      <c r="W1868" t="str">
        <f t="shared" si="294"/>
        <v>December</v>
      </c>
      <c r="X1868" s="4" t="str">
        <f t="shared" si="295"/>
        <v>2007</v>
      </c>
      <c r="Y1868" s="6">
        <f t="shared" si="296"/>
        <v>2007</v>
      </c>
      <c r="Z1868" s="4" t="str">
        <f t="shared" si="297"/>
        <v>9</v>
      </c>
      <c r="AA1868" s="6">
        <f t="shared" si="298"/>
        <v>9</v>
      </c>
      <c r="AB1868" t="str">
        <f t="shared" si="299"/>
        <v>Sunday</v>
      </c>
    </row>
    <row r="1869" spans="1:28" x14ac:dyDescent="0.25">
      <c r="A1869" s="3" t="s">
        <v>4649</v>
      </c>
      <c r="B1869" t="s">
        <v>4650</v>
      </c>
      <c r="C1869" s="3" t="s">
        <v>4650</v>
      </c>
      <c r="D1869" s="6">
        <v>0</v>
      </c>
      <c r="E1869" s="6">
        <v>92</v>
      </c>
      <c r="F1869" s="6">
        <f t="shared" si="290"/>
        <v>1</v>
      </c>
      <c r="G1869" s="6">
        <f t="shared" si="291"/>
        <v>32</v>
      </c>
      <c r="H1869" s="6" t="str" cm="1">
        <f t="array" ref="H1869">_xlfn.IFS(E1869&lt;=80,"Series",E1869&lt;=120,"TV Movie",E1869&gt;120,"Long Movie")</f>
        <v>TV Movie</v>
      </c>
      <c r="I1869" t="s">
        <v>8158</v>
      </c>
      <c r="J1869" t="s">
        <v>8159</v>
      </c>
      <c r="K1869" t="s">
        <v>132</v>
      </c>
      <c r="L1869" s="5">
        <v>6.8</v>
      </c>
      <c r="M1869" t="str" cm="1">
        <f t="array" ref="M1869">_xlfn.IFS(L1869&lt;=2,"Flop",L1869&lt;=5,"Average",L1869&lt;=7,"Hit",L1869&lt;=9,"Superhit",L1869&gt;9,"BlockBuster")</f>
        <v>Hit</v>
      </c>
      <c r="N1869" s="6">
        <v>76039</v>
      </c>
      <c r="O1869" s="6" t="str" cm="1">
        <f t="array" ref="O1869">_xlfn.IFS(N1869&lt;=100000,"Low",N1869&lt;=500000,"Median",N1869&lt;=1500000,"High",N1869&gt;1500000,"Very High")</f>
        <v>Low</v>
      </c>
      <c r="P1869">
        <v>145000000</v>
      </c>
      <c r="Q1869">
        <v>275698039</v>
      </c>
      <c r="R1869">
        <f t="shared" si="292"/>
        <v>130698039</v>
      </c>
      <c r="S1869" t="str">
        <f t="shared" si="293"/>
        <v>Profit</v>
      </c>
      <c r="T1869" s="1">
        <v>41677</v>
      </c>
      <c r="U1869" t="s">
        <v>2284</v>
      </c>
      <c r="V1869" s="14">
        <v>41677</v>
      </c>
      <c r="W1869" t="str">
        <f t="shared" si="294"/>
        <v>February</v>
      </c>
      <c r="X1869" s="4" t="str">
        <f t="shared" si="295"/>
        <v>2014</v>
      </c>
      <c r="Y1869" s="6">
        <f t="shared" si="296"/>
        <v>2014</v>
      </c>
      <c r="Z1869" s="4" t="str">
        <f t="shared" si="297"/>
        <v>7</v>
      </c>
      <c r="AA1869" s="6">
        <f t="shared" si="298"/>
        <v>7</v>
      </c>
      <c r="AB1869" t="str">
        <f t="shared" si="299"/>
        <v>Friday</v>
      </c>
    </row>
    <row r="1870" spans="1:28" x14ac:dyDescent="0.25">
      <c r="A1870" s="3" t="s">
        <v>4651</v>
      </c>
      <c r="B1870" t="s">
        <v>4652</v>
      </c>
      <c r="C1870" s="3" t="s">
        <v>4652</v>
      </c>
      <c r="D1870" s="6">
        <v>0</v>
      </c>
      <c r="E1870" s="6">
        <v>104</v>
      </c>
      <c r="F1870" s="6">
        <f t="shared" si="290"/>
        <v>1</v>
      </c>
      <c r="G1870" s="6">
        <f t="shared" si="291"/>
        <v>44</v>
      </c>
      <c r="H1870" s="6" t="str" cm="1">
        <f t="array" ref="H1870">_xlfn.IFS(E1870&lt;=80,"Series",E1870&lt;=120,"TV Movie",E1870&gt;120,"Long Movie")</f>
        <v>TV Movie</v>
      </c>
      <c r="I1870" t="s">
        <v>5529</v>
      </c>
      <c r="J1870" t="s">
        <v>8158</v>
      </c>
      <c r="K1870" t="s">
        <v>8156</v>
      </c>
      <c r="L1870" s="5">
        <v>6.5</v>
      </c>
      <c r="M1870" t="str" cm="1">
        <f t="array" ref="M1870">_xlfn.IFS(L1870&lt;=2,"Flop",L1870&lt;=5,"Average",L1870&lt;=7,"Hit",L1870&lt;=9,"Superhit",L1870&gt;9,"BlockBuster")</f>
        <v>Hit</v>
      </c>
      <c r="N1870" s="6">
        <v>108625</v>
      </c>
      <c r="O1870" s="6" t="str" cm="1">
        <f t="array" ref="O1870">_xlfn.IFS(N1870&lt;=100000,"Low",N1870&lt;=500000,"Median",N1870&lt;=1500000,"High",N1870&gt;1500000,"Very High")</f>
        <v>Median</v>
      </c>
      <c r="P1870">
        <v>55000000</v>
      </c>
      <c r="Q1870">
        <v>128792411</v>
      </c>
      <c r="R1870">
        <f t="shared" si="292"/>
        <v>73792411</v>
      </c>
      <c r="S1870" t="str">
        <f t="shared" si="293"/>
        <v>Profit</v>
      </c>
      <c r="T1870">
        <v>2008</v>
      </c>
      <c r="U1870" t="s">
        <v>2284</v>
      </c>
      <c r="V1870" s="14">
        <v>2008</v>
      </c>
      <c r="W1870" t="str">
        <f t="shared" si="294"/>
        <v>June</v>
      </c>
      <c r="X1870" s="4" t="str">
        <f t="shared" si="295"/>
        <v>1905</v>
      </c>
      <c r="Y1870" s="6">
        <f t="shared" si="296"/>
        <v>1905</v>
      </c>
      <c r="Z1870" s="4" t="str">
        <f t="shared" si="297"/>
        <v>30</v>
      </c>
      <c r="AA1870" s="6">
        <f t="shared" si="298"/>
        <v>30</v>
      </c>
      <c r="AB1870" t="str">
        <f t="shared" si="299"/>
        <v>Friday</v>
      </c>
    </row>
    <row r="1871" spans="1:28" x14ac:dyDescent="0.25">
      <c r="A1871" s="3" t="s">
        <v>4653</v>
      </c>
      <c r="B1871" t="s">
        <v>4654</v>
      </c>
      <c r="C1871" s="3" t="s">
        <v>4654</v>
      </c>
      <c r="D1871" s="6">
        <v>0</v>
      </c>
      <c r="E1871" s="6">
        <v>101</v>
      </c>
      <c r="F1871" s="6">
        <f t="shared" si="290"/>
        <v>1</v>
      </c>
      <c r="G1871" s="6">
        <f t="shared" si="291"/>
        <v>41</v>
      </c>
      <c r="H1871" s="6" t="str" cm="1">
        <f t="array" ref="H1871">_xlfn.IFS(E1871&lt;=80,"Series",E1871&lt;=120,"TV Movie",E1871&gt;120,"Long Movie")</f>
        <v>TV Movie</v>
      </c>
      <c r="I1871" t="s">
        <v>132</v>
      </c>
      <c r="J1871" t="s">
        <v>8157</v>
      </c>
      <c r="K1871" t="s">
        <v>5802</v>
      </c>
      <c r="L1871" s="5">
        <v>5.8</v>
      </c>
      <c r="M1871" t="str" cm="1">
        <f t="array" ref="M1871">_xlfn.IFS(L1871&lt;=2,"Flop",L1871&lt;=5,"Average",L1871&lt;=7,"Hit",L1871&lt;=9,"Superhit",L1871&gt;9,"BlockBuster")</f>
        <v>Hit</v>
      </c>
      <c r="N1871" s="6">
        <v>74894</v>
      </c>
      <c r="O1871" s="6" t="str" cm="1">
        <f t="array" ref="O1871">_xlfn.IFS(N1871&lt;=100000,"Low",N1871&lt;=500000,"Median",N1871&lt;=1500000,"High",N1871&gt;1500000,"Very High")</f>
        <v>Low</v>
      </c>
      <c r="P1871">
        <v>40000000</v>
      </c>
      <c r="Q1871">
        <v>106407672</v>
      </c>
      <c r="R1871">
        <f t="shared" si="292"/>
        <v>66407672</v>
      </c>
      <c r="S1871" t="str">
        <f t="shared" si="293"/>
        <v>Profit</v>
      </c>
      <c r="T1871" s="1">
        <v>39559</v>
      </c>
      <c r="U1871" t="s">
        <v>4655</v>
      </c>
      <c r="V1871" s="14">
        <v>39559</v>
      </c>
      <c r="W1871" t="str">
        <f t="shared" si="294"/>
        <v>April</v>
      </c>
      <c r="X1871" s="4" t="str">
        <f t="shared" si="295"/>
        <v>2008</v>
      </c>
      <c r="Y1871" s="6">
        <f t="shared" si="296"/>
        <v>2008</v>
      </c>
      <c r="Z1871" s="4" t="str">
        <f t="shared" si="297"/>
        <v>21</v>
      </c>
      <c r="AA1871" s="6">
        <f t="shared" si="298"/>
        <v>21</v>
      </c>
      <c r="AB1871" t="str">
        <f t="shared" si="299"/>
        <v>Monday</v>
      </c>
    </row>
    <row r="1872" spans="1:28" x14ac:dyDescent="0.25">
      <c r="A1872" s="3" t="s">
        <v>4656</v>
      </c>
      <c r="B1872" t="s">
        <v>4657</v>
      </c>
      <c r="C1872" s="3" t="s">
        <v>4657</v>
      </c>
      <c r="D1872" s="6">
        <v>0</v>
      </c>
      <c r="E1872" s="6">
        <v>122</v>
      </c>
      <c r="F1872" s="6">
        <f t="shared" si="290"/>
        <v>2</v>
      </c>
      <c r="G1872" s="6">
        <f t="shared" si="291"/>
        <v>2</v>
      </c>
      <c r="H1872" s="6" t="str" cm="1">
        <f t="array" ref="H1872">_xlfn.IFS(E1872&lt;=80,"Series",E1872&lt;=120,"TV Movie",E1872&gt;120,"Long Movie")</f>
        <v>Long Movie</v>
      </c>
      <c r="I1872" t="s">
        <v>8160</v>
      </c>
      <c r="J1872" t="s">
        <v>145</v>
      </c>
      <c r="K1872" t="s">
        <v>8167</v>
      </c>
      <c r="L1872" s="5">
        <v>7.7</v>
      </c>
      <c r="M1872" t="str" cm="1">
        <f t="array" ref="M1872">_xlfn.IFS(L1872&lt;=2,"Flop",L1872&lt;=5,"Average",L1872&lt;=7,"Hit",L1872&lt;=9,"Superhit",L1872&gt;9,"BlockBuster")</f>
        <v>Superhit</v>
      </c>
      <c r="N1872" s="6">
        <v>111303</v>
      </c>
      <c r="O1872" s="6" t="str" cm="1">
        <f t="array" ref="O1872">_xlfn.IFS(N1872&lt;=100000,"Low",N1872&lt;=500000,"Median",N1872&lt;=1500000,"High",N1872&gt;1500000,"Very High")</f>
        <v>Median</v>
      </c>
      <c r="P1872">
        <v>25000000</v>
      </c>
      <c r="Q1872">
        <v>27426335</v>
      </c>
      <c r="R1872">
        <f t="shared" si="292"/>
        <v>2426335</v>
      </c>
      <c r="S1872" t="str">
        <f t="shared" si="293"/>
        <v>Profit</v>
      </c>
      <c r="T1872" s="1">
        <v>39736</v>
      </c>
      <c r="U1872" t="s">
        <v>507</v>
      </c>
      <c r="V1872" s="14">
        <v>39736</v>
      </c>
      <c r="W1872" t="str">
        <f t="shared" si="294"/>
        <v>October</v>
      </c>
      <c r="X1872" s="4" t="str">
        <f t="shared" si="295"/>
        <v>2008</v>
      </c>
      <c r="Y1872" s="6">
        <f t="shared" si="296"/>
        <v>2008</v>
      </c>
      <c r="Z1872" s="4" t="str">
        <f t="shared" si="297"/>
        <v>15</v>
      </c>
      <c r="AA1872" s="6">
        <f t="shared" si="298"/>
        <v>15</v>
      </c>
      <c r="AB1872" t="str">
        <f t="shared" si="299"/>
        <v>Wednesday</v>
      </c>
    </row>
    <row r="1873" spans="1:28" x14ac:dyDescent="0.25">
      <c r="A1873" s="3" t="s">
        <v>4658</v>
      </c>
      <c r="B1873" t="s">
        <v>4659</v>
      </c>
      <c r="C1873" s="3" t="s">
        <v>4659</v>
      </c>
      <c r="D1873" s="6">
        <v>0</v>
      </c>
      <c r="E1873" s="6">
        <v>127</v>
      </c>
      <c r="F1873" s="6">
        <f t="shared" si="290"/>
        <v>2</v>
      </c>
      <c r="G1873" s="6">
        <f t="shared" si="291"/>
        <v>7</v>
      </c>
      <c r="H1873" s="6" t="str" cm="1">
        <f t="array" ref="H1873">_xlfn.IFS(E1873&lt;=80,"Series",E1873&lt;=120,"TV Movie",E1873&gt;120,"Long Movie")</f>
        <v>Long Movie</v>
      </c>
      <c r="I1873" t="s">
        <v>5529</v>
      </c>
      <c r="J1873" t="s">
        <v>8158</v>
      </c>
      <c r="K1873" t="s">
        <v>132</v>
      </c>
      <c r="L1873" s="5">
        <v>6.6</v>
      </c>
      <c r="M1873" t="str" cm="1">
        <f t="array" ref="M1873">_xlfn.IFS(L1873&lt;=2,"Flop",L1873&lt;=5,"Average",L1873&lt;=7,"Hit",L1873&lt;=9,"Superhit",L1873&gt;9,"BlockBuster")</f>
        <v>Hit</v>
      </c>
      <c r="N1873" s="6">
        <v>206427</v>
      </c>
      <c r="O1873" s="6" t="str" cm="1">
        <f t="array" ref="O1873">_xlfn.IFS(N1873&lt;=100000,"Low",N1873&lt;=500000,"Median",N1873&lt;=1500000,"High",N1873&gt;1500000,"Very High")</f>
        <v>Median</v>
      </c>
      <c r="P1873">
        <v>200000000</v>
      </c>
      <c r="Q1873">
        <v>220889446</v>
      </c>
      <c r="R1873">
        <f t="shared" si="292"/>
        <v>20889446</v>
      </c>
      <c r="S1873" t="str">
        <f t="shared" si="293"/>
        <v>Profit</v>
      </c>
      <c r="T1873" s="1">
        <v>44401</v>
      </c>
      <c r="U1873" t="s">
        <v>3656</v>
      </c>
      <c r="V1873" s="14">
        <v>44401</v>
      </c>
      <c r="W1873" t="str">
        <f t="shared" si="294"/>
        <v>July</v>
      </c>
      <c r="X1873" s="4" t="str">
        <f t="shared" si="295"/>
        <v>2021</v>
      </c>
      <c r="Y1873" s="6">
        <f t="shared" si="296"/>
        <v>2021</v>
      </c>
      <c r="Z1873" s="4" t="str">
        <f t="shared" si="297"/>
        <v>24</v>
      </c>
      <c r="AA1873" s="6">
        <f t="shared" si="298"/>
        <v>24</v>
      </c>
      <c r="AB1873" t="str">
        <f t="shared" si="299"/>
        <v>Saturday</v>
      </c>
    </row>
    <row r="1874" spans="1:28" x14ac:dyDescent="0.25">
      <c r="A1874" s="3" t="s">
        <v>4660</v>
      </c>
      <c r="B1874" t="s">
        <v>4661</v>
      </c>
      <c r="C1874" s="3" t="s">
        <v>4661</v>
      </c>
      <c r="D1874" s="6">
        <v>0</v>
      </c>
      <c r="E1874" s="6">
        <v>108</v>
      </c>
      <c r="F1874" s="6">
        <f t="shared" si="290"/>
        <v>1</v>
      </c>
      <c r="G1874" s="6">
        <f t="shared" si="291"/>
        <v>48</v>
      </c>
      <c r="H1874" s="6" t="str" cm="1">
        <f t="array" ref="H1874">_xlfn.IFS(E1874&lt;=80,"Series",E1874&lt;=120,"TV Movie",E1874&gt;120,"Long Movie")</f>
        <v>TV Movie</v>
      </c>
      <c r="I1874" t="s">
        <v>145</v>
      </c>
      <c r="J1874" t="s">
        <v>83</v>
      </c>
      <c r="K1874" t="s">
        <v>3857</v>
      </c>
      <c r="L1874" s="5">
        <v>6.5</v>
      </c>
      <c r="M1874" t="str" cm="1">
        <f t="array" ref="M1874">_xlfn.IFS(L1874&lt;=2,"Flop",L1874&lt;=5,"Average",L1874&lt;=7,"Hit",L1874&lt;=9,"Superhit",L1874&gt;9,"BlockBuster")</f>
        <v>Hit</v>
      </c>
      <c r="N1874" s="6">
        <v>133713</v>
      </c>
      <c r="O1874" s="6" t="str" cm="1">
        <f t="array" ref="O1874">_xlfn.IFS(N1874&lt;=100000,"Low",N1874&lt;=500000,"Median",N1874&lt;=1500000,"High",N1874&gt;1500000,"Very High")</f>
        <v>Median</v>
      </c>
      <c r="P1874">
        <v>11000000</v>
      </c>
      <c r="Q1874">
        <v>7413863</v>
      </c>
      <c r="R1874">
        <f t="shared" si="292"/>
        <v>-3586137</v>
      </c>
      <c r="S1874" t="str">
        <f t="shared" si="293"/>
        <v>Loss</v>
      </c>
      <c r="T1874" s="1">
        <v>39951</v>
      </c>
      <c r="U1874" t="s">
        <v>2310</v>
      </c>
      <c r="V1874" s="14">
        <v>39951</v>
      </c>
      <c r="W1874" t="str">
        <f t="shared" si="294"/>
        <v>May</v>
      </c>
      <c r="X1874" s="4" t="str">
        <f t="shared" si="295"/>
        <v>2009</v>
      </c>
      <c r="Y1874" s="6">
        <f t="shared" si="296"/>
        <v>2009</v>
      </c>
      <c r="Z1874" s="4" t="str">
        <f t="shared" si="297"/>
        <v>18</v>
      </c>
      <c r="AA1874" s="6">
        <f t="shared" si="298"/>
        <v>18</v>
      </c>
      <c r="AB1874" t="str">
        <f t="shared" si="299"/>
        <v>Monday</v>
      </c>
    </row>
    <row r="1875" spans="1:28" x14ac:dyDescent="0.25">
      <c r="A1875" s="3" t="s">
        <v>4662</v>
      </c>
      <c r="B1875" t="s">
        <v>4663</v>
      </c>
      <c r="C1875" s="3" t="s">
        <v>4663</v>
      </c>
      <c r="D1875" s="6">
        <v>0</v>
      </c>
      <c r="E1875" s="6">
        <v>88</v>
      </c>
      <c r="F1875" s="6">
        <f t="shared" si="290"/>
        <v>1</v>
      </c>
      <c r="G1875" s="6">
        <f t="shared" si="291"/>
        <v>28</v>
      </c>
      <c r="H1875" s="6" t="str" cm="1">
        <f t="array" ref="H1875">_xlfn.IFS(E1875&lt;=80,"Series",E1875&lt;=120,"TV Movie",E1875&gt;120,"Long Movie")</f>
        <v>TV Movie</v>
      </c>
      <c r="I1875" t="s">
        <v>5529</v>
      </c>
      <c r="J1875" t="s">
        <v>8162</v>
      </c>
      <c r="K1875" t="s">
        <v>83</v>
      </c>
      <c r="L1875" s="5">
        <v>6.1</v>
      </c>
      <c r="M1875" t="str" cm="1">
        <f t="array" ref="M1875">_xlfn.IFS(L1875&lt;=2,"Flop",L1875&lt;=5,"Average",L1875&lt;=7,"Hit",L1875&lt;=9,"Superhit",L1875&gt;9,"BlockBuster")</f>
        <v>Hit</v>
      </c>
      <c r="N1875" s="6">
        <v>66356</v>
      </c>
      <c r="O1875" s="6" t="str" cm="1">
        <f t="array" ref="O1875">_xlfn.IFS(N1875&lt;=100000,"Low",N1875&lt;=500000,"Median",N1875&lt;=1500000,"High",N1875&gt;1500000,"Very High")</f>
        <v>Low</v>
      </c>
      <c r="P1875">
        <v>4000000</v>
      </c>
      <c r="Q1875">
        <v>1874460</v>
      </c>
      <c r="R1875">
        <f t="shared" si="292"/>
        <v>-2125540</v>
      </c>
      <c r="S1875" t="str">
        <f t="shared" si="293"/>
        <v>Loss</v>
      </c>
      <c r="T1875" s="1">
        <v>40566</v>
      </c>
      <c r="U1875" t="s">
        <v>1299</v>
      </c>
      <c r="V1875" s="14">
        <v>40566</v>
      </c>
      <c r="W1875" t="str">
        <f t="shared" si="294"/>
        <v>January</v>
      </c>
      <c r="X1875" s="4" t="str">
        <f t="shared" si="295"/>
        <v>2011</v>
      </c>
      <c r="Y1875" s="6">
        <f t="shared" si="296"/>
        <v>2011</v>
      </c>
      <c r="Z1875" s="4" t="str">
        <f t="shared" si="297"/>
        <v>23</v>
      </c>
      <c r="AA1875" s="6">
        <f t="shared" si="298"/>
        <v>23</v>
      </c>
      <c r="AB1875" t="str">
        <f t="shared" si="299"/>
        <v>Sunday</v>
      </c>
    </row>
    <row r="1876" spans="1:28" x14ac:dyDescent="0.25">
      <c r="A1876" s="3" t="s">
        <v>4664</v>
      </c>
      <c r="B1876" t="s">
        <v>4665</v>
      </c>
      <c r="C1876" s="3" t="s">
        <v>4666</v>
      </c>
      <c r="D1876" s="6">
        <v>0</v>
      </c>
      <c r="E1876" s="6">
        <v>101</v>
      </c>
      <c r="F1876" s="6">
        <f t="shared" si="290"/>
        <v>1</v>
      </c>
      <c r="G1876" s="6">
        <f t="shared" si="291"/>
        <v>41</v>
      </c>
      <c r="H1876" s="6" t="str" cm="1">
        <f t="array" ref="H1876">_xlfn.IFS(E1876&lt;=80,"Series",E1876&lt;=120,"TV Movie",E1876&gt;120,"Long Movie")</f>
        <v>TV Movie</v>
      </c>
      <c r="I1876" t="s">
        <v>8158</v>
      </c>
      <c r="J1876" t="s">
        <v>8159</v>
      </c>
      <c r="K1876" t="s">
        <v>132</v>
      </c>
      <c r="L1876" s="5">
        <v>7.6</v>
      </c>
      <c r="M1876" t="str" cm="1">
        <f t="array" ref="M1876">_xlfn.IFS(L1876&lt;=2,"Flop",L1876&lt;=5,"Average",L1876&lt;=7,"Hit",L1876&lt;=9,"Superhit",L1876&gt;9,"BlockBuster")</f>
        <v>Superhit</v>
      </c>
      <c r="N1876" s="6">
        <v>156243</v>
      </c>
      <c r="O1876" s="6" t="str" cm="1">
        <f t="array" ref="O1876">_xlfn.IFS(N1876&lt;=100000,"Low",N1876&lt;=500000,"Median",N1876&lt;=1500000,"High",N1876&gt;1500000,"Very High")</f>
        <v>Median</v>
      </c>
      <c r="P1876">
        <v>34000000</v>
      </c>
      <c r="Q1876">
        <v>204920882</v>
      </c>
      <c r="R1876">
        <f t="shared" si="292"/>
        <v>170920882</v>
      </c>
      <c r="S1876" t="str">
        <f t="shared" si="293"/>
        <v>Profit</v>
      </c>
      <c r="T1876" s="1">
        <v>39648</v>
      </c>
      <c r="U1876" t="s">
        <v>478</v>
      </c>
      <c r="V1876" s="14">
        <v>39648</v>
      </c>
      <c r="W1876" t="str">
        <f t="shared" si="294"/>
        <v>July</v>
      </c>
      <c r="X1876" s="4" t="str">
        <f t="shared" si="295"/>
        <v>2008</v>
      </c>
      <c r="Y1876" s="6">
        <f t="shared" si="296"/>
        <v>2008</v>
      </c>
      <c r="Z1876" s="4" t="str">
        <f t="shared" si="297"/>
        <v>19</v>
      </c>
      <c r="AA1876" s="6">
        <f t="shared" si="298"/>
        <v>19</v>
      </c>
      <c r="AB1876" t="str">
        <f t="shared" si="299"/>
        <v>Saturday</v>
      </c>
    </row>
    <row r="1877" spans="1:28" x14ac:dyDescent="0.25">
      <c r="A1877" s="3" t="s">
        <v>4667</v>
      </c>
      <c r="B1877" t="s">
        <v>4668</v>
      </c>
      <c r="C1877" s="3" t="s">
        <v>4668</v>
      </c>
      <c r="D1877" s="6">
        <v>0</v>
      </c>
      <c r="E1877" s="6">
        <v>129</v>
      </c>
      <c r="F1877" s="6">
        <f t="shared" si="290"/>
        <v>2</v>
      </c>
      <c r="G1877" s="6">
        <f t="shared" si="291"/>
        <v>9</v>
      </c>
      <c r="H1877" s="6" t="str" cm="1">
        <f t="array" ref="H1877">_xlfn.IFS(E1877&lt;=80,"Series",E1877&lt;=120,"TV Movie",E1877&gt;120,"Long Movie")</f>
        <v>Long Movie</v>
      </c>
      <c r="I1877" t="s">
        <v>8160</v>
      </c>
      <c r="J1877" t="s">
        <v>145</v>
      </c>
      <c r="K1877" t="s">
        <v>8168</v>
      </c>
      <c r="L1877" s="5">
        <v>7.6</v>
      </c>
      <c r="M1877" t="str" cm="1">
        <f t="array" ref="M1877">_xlfn.IFS(L1877&lt;=2,"Flop",L1877&lt;=5,"Average",L1877&lt;=7,"Hit",L1877&lt;=9,"Superhit",L1877&gt;9,"BlockBuster")</f>
        <v>Superhit</v>
      </c>
      <c r="N1877" s="6">
        <v>353429</v>
      </c>
      <c r="O1877" s="6" t="str" cm="1">
        <f t="array" ref="O1877">_xlfn.IFS(N1877&lt;=100000,"Low",N1877&lt;=500000,"Median",N1877&lt;=1500000,"High",N1877&gt;1500000,"Very High")</f>
        <v>Median</v>
      </c>
      <c r="P1877">
        <v>29000000</v>
      </c>
      <c r="Q1877">
        <v>309231694</v>
      </c>
      <c r="R1877">
        <f t="shared" si="292"/>
        <v>280231694</v>
      </c>
      <c r="S1877" t="str">
        <f t="shared" si="293"/>
        <v>Profit</v>
      </c>
      <c r="T1877" s="1">
        <v>40134</v>
      </c>
      <c r="U1877" t="s">
        <v>4669</v>
      </c>
      <c r="V1877" s="14">
        <v>40134</v>
      </c>
      <c r="W1877" t="str">
        <f t="shared" si="294"/>
        <v>November</v>
      </c>
      <c r="X1877" s="4" t="str">
        <f t="shared" si="295"/>
        <v>2009</v>
      </c>
      <c r="Y1877" s="6">
        <f t="shared" si="296"/>
        <v>2009</v>
      </c>
      <c r="Z1877" s="4" t="str">
        <f t="shared" si="297"/>
        <v>17</v>
      </c>
      <c r="AA1877" s="6">
        <f t="shared" si="298"/>
        <v>17</v>
      </c>
      <c r="AB1877" t="str">
        <f t="shared" si="299"/>
        <v>Tuesday</v>
      </c>
    </row>
    <row r="1878" spans="1:28" x14ac:dyDescent="0.25">
      <c r="A1878" s="3" t="s">
        <v>4670</v>
      </c>
      <c r="B1878" t="s">
        <v>4671</v>
      </c>
      <c r="C1878" s="3" t="s">
        <v>4671</v>
      </c>
      <c r="D1878" s="6">
        <v>0</v>
      </c>
      <c r="E1878" s="6">
        <v>133</v>
      </c>
      <c r="F1878" s="6">
        <f t="shared" si="290"/>
        <v>2</v>
      </c>
      <c r="G1878" s="6">
        <f t="shared" si="291"/>
        <v>13</v>
      </c>
      <c r="H1878" s="6" t="str" cm="1">
        <f t="array" ref="H1878">_xlfn.IFS(E1878&lt;=80,"Series",E1878&lt;=120,"TV Movie",E1878&gt;120,"Long Movie")</f>
        <v>Long Movie</v>
      </c>
      <c r="I1878" t="s">
        <v>8160</v>
      </c>
      <c r="J1878" t="s">
        <v>145</v>
      </c>
      <c r="K1878" t="s">
        <v>8157</v>
      </c>
      <c r="L1878" s="5">
        <v>5.8</v>
      </c>
      <c r="M1878" t="str" cm="1">
        <f t="array" ref="M1878">_xlfn.IFS(L1878&lt;=2,"Flop",L1878&lt;=5,"Average",L1878&lt;=7,"Hit",L1878&lt;=9,"Superhit",L1878&gt;9,"BlockBuster")</f>
        <v>Hit</v>
      </c>
      <c r="N1878" s="6">
        <v>103545</v>
      </c>
      <c r="O1878" s="6" t="str" cm="1">
        <f t="array" ref="O1878">_xlfn.IFS(N1878&lt;=100000,"Low",N1878&lt;=500000,"Median",N1878&lt;=1500000,"High",N1878&gt;1500000,"Very High")</f>
        <v>Median</v>
      </c>
      <c r="P1878">
        <v>60000000</v>
      </c>
      <c r="Q1878">
        <v>204594016</v>
      </c>
      <c r="R1878">
        <f t="shared" si="292"/>
        <v>144594016</v>
      </c>
      <c r="S1878" t="str">
        <f t="shared" si="293"/>
        <v>Profit</v>
      </c>
      <c r="T1878" s="1">
        <v>40400</v>
      </c>
      <c r="U1878" t="s">
        <v>4672</v>
      </c>
      <c r="V1878" s="14">
        <v>40400</v>
      </c>
      <c r="W1878" t="str">
        <f t="shared" si="294"/>
        <v>August</v>
      </c>
      <c r="X1878" s="4" t="str">
        <f t="shared" si="295"/>
        <v>2010</v>
      </c>
      <c r="Y1878" s="6">
        <f t="shared" si="296"/>
        <v>2010</v>
      </c>
      <c r="Z1878" s="4" t="str">
        <f t="shared" si="297"/>
        <v>10</v>
      </c>
      <c r="AA1878" s="6">
        <f t="shared" si="298"/>
        <v>10</v>
      </c>
      <c r="AB1878" t="str">
        <f t="shared" si="299"/>
        <v>Tuesday</v>
      </c>
    </row>
    <row r="1879" spans="1:28" x14ac:dyDescent="0.25">
      <c r="A1879" s="3" t="s">
        <v>4673</v>
      </c>
      <c r="B1879" t="s">
        <v>4674</v>
      </c>
      <c r="C1879" s="3" t="s">
        <v>4674</v>
      </c>
      <c r="D1879" s="6">
        <v>0</v>
      </c>
      <c r="E1879" s="6">
        <v>101</v>
      </c>
      <c r="F1879" s="6">
        <f t="shared" si="290"/>
        <v>1</v>
      </c>
      <c r="G1879" s="6">
        <f t="shared" si="291"/>
        <v>41</v>
      </c>
      <c r="H1879" s="6" t="str" cm="1">
        <f t="array" ref="H1879">_xlfn.IFS(E1879&lt;=80,"Series",E1879&lt;=120,"TV Movie",E1879&gt;120,"Long Movie")</f>
        <v>TV Movie</v>
      </c>
      <c r="I1879" t="s">
        <v>8162</v>
      </c>
      <c r="J1879" t="s">
        <v>8166</v>
      </c>
      <c r="K1879" t="s">
        <v>3857</v>
      </c>
      <c r="L1879" s="5">
        <v>6.2</v>
      </c>
      <c r="M1879" t="str" cm="1">
        <f t="array" ref="M1879">_xlfn.IFS(L1879&lt;=2,"Flop",L1879&lt;=5,"Average",L1879&lt;=7,"Hit",L1879&lt;=9,"Superhit",L1879&gt;9,"BlockBuster")</f>
        <v>Hit</v>
      </c>
      <c r="N1879" s="6">
        <v>52303</v>
      </c>
      <c r="O1879" s="6" t="str" cm="1">
        <f t="array" ref="O1879">_xlfn.IFS(N1879&lt;=100000,"Low",N1879&lt;=500000,"Median",N1879&lt;=1500000,"High",N1879&gt;1500000,"Very High")</f>
        <v>Low</v>
      </c>
      <c r="P1879">
        <v>35000000</v>
      </c>
      <c r="Q1879">
        <v>52933513</v>
      </c>
      <c r="R1879">
        <f t="shared" si="292"/>
        <v>17933513</v>
      </c>
      <c r="S1879" t="str">
        <f t="shared" si="293"/>
        <v>Profit</v>
      </c>
      <c r="T1879" s="1">
        <v>39469</v>
      </c>
      <c r="U1879" t="s">
        <v>1638</v>
      </c>
      <c r="V1879" s="14">
        <v>39469</v>
      </c>
      <c r="W1879" t="str">
        <f t="shared" si="294"/>
        <v>January</v>
      </c>
      <c r="X1879" s="4" t="str">
        <f t="shared" si="295"/>
        <v>2008</v>
      </c>
      <c r="Y1879" s="6">
        <f t="shared" si="296"/>
        <v>2008</v>
      </c>
      <c r="Z1879" s="4" t="str">
        <f t="shared" si="297"/>
        <v>22</v>
      </c>
      <c r="AA1879" s="6">
        <f t="shared" si="298"/>
        <v>22</v>
      </c>
      <c r="AB1879" t="str">
        <f t="shared" si="299"/>
        <v>Tuesday</v>
      </c>
    </row>
    <row r="1880" spans="1:28" x14ac:dyDescent="0.25">
      <c r="A1880" s="3" t="s">
        <v>4675</v>
      </c>
      <c r="B1880" t="s">
        <v>4676</v>
      </c>
      <c r="C1880" s="3" t="s">
        <v>4676</v>
      </c>
      <c r="D1880" s="6">
        <v>0</v>
      </c>
      <c r="E1880" s="6">
        <v>108</v>
      </c>
      <c r="F1880" s="6">
        <f t="shared" si="290"/>
        <v>1</v>
      </c>
      <c r="G1880" s="6">
        <f t="shared" si="291"/>
        <v>48</v>
      </c>
      <c r="H1880" s="6" t="str" cm="1">
        <f t="array" ref="H1880">_xlfn.IFS(E1880&lt;=80,"Series",E1880&lt;=120,"TV Movie",E1880&gt;120,"Long Movie")</f>
        <v>TV Movie</v>
      </c>
      <c r="I1880" t="s">
        <v>5529</v>
      </c>
      <c r="J1880" t="s">
        <v>8158</v>
      </c>
      <c r="K1880" t="s">
        <v>145</v>
      </c>
      <c r="L1880" s="5">
        <v>5.9</v>
      </c>
      <c r="M1880" t="str" cm="1">
        <f t="array" ref="M1880">_xlfn.IFS(L1880&lt;=2,"Flop",L1880&lt;=5,"Average",L1880&lt;=7,"Hit",L1880&lt;=9,"Superhit",L1880&gt;9,"BlockBuster")</f>
        <v>Hit</v>
      </c>
      <c r="N1880" s="6">
        <v>56847</v>
      </c>
      <c r="O1880" s="6" t="str" cm="1">
        <f t="array" ref="O1880">_xlfn.IFS(N1880&lt;=100000,"Low",N1880&lt;=500000,"Median",N1880&lt;=1500000,"High",N1880&gt;1500000,"Very High")</f>
        <v>Low</v>
      </c>
      <c r="P1880">
        <v>30000000</v>
      </c>
      <c r="Q1880">
        <v>108609310</v>
      </c>
      <c r="R1880">
        <f t="shared" si="292"/>
        <v>78609310</v>
      </c>
      <c r="S1880" t="str">
        <f t="shared" si="293"/>
        <v>Profit</v>
      </c>
      <c r="T1880" s="1">
        <v>40577</v>
      </c>
      <c r="U1880" t="s">
        <v>4677</v>
      </c>
      <c r="V1880" s="14">
        <v>40577</v>
      </c>
      <c r="W1880" t="str">
        <f t="shared" si="294"/>
        <v>February</v>
      </c>
      <c r="X1880" s="4" t="str">
        <f t="shared" si="295"/>
        <v>2011</v>
      </c>
      <c r="Y1880" s="6">
        <f t="shared" si="296"/>
        <v>2011</v>
      </c>
      <c r="Z1880" s="4" t="str">
        <f t="shared" si="297"/>
        <v>3</v>
      </c>
      <c r="AA1880" s="6">
        <f t="shared" si="298"/>
        <v>3</v>
      </c>
      <c r="AB1880" t="str">
        <f t="shared" si="299"/>
        <v>Thursday</v>
      </c>
    </row>
    <row r="1881" spans="1:28" x14ac:dyDescent="0.25">
      <c r="A1881" s="3" t="s">
        <v>4678</v>
      </c>
      <c r="B1881" t="s">
        <v>4679</v>
      </c>
      <c r="C1881" s="3" t="s">
        <v>4679</v>
      </c>
      <c r="D1881" s="6">
        <v>0</v>
      </c>
      <c r="E1881" s="6">
        <v>112</v>
      </c>
      <c r="F1881" s="6">
        <f t="shared" si="290"/>
        <v>1</v>
      </c>
      <c r="G1881" s="6">
        <f t="shared" si="291"/>
        <v>52</v>
      </c>
      <c r="H1881" s="6" t="str" cm="1">
        <f t="array" ref="H1881">_xlfn.IFS(E1881&lt;=80,"Series",E1881&lt;=120,"TV Movie",E1881&gt;120,"Long Movie")</f>
        <v>TV Movie</v>
      </c>
      <c r="I1881" t="s">
        <v>5529</v>
      </c>
      <c r="J1881" t="s">
        <v>145</v>
      </c>
      <c r="K1881" t="s">
        <v>3857</v>
      </c>
      <c r="L1881" s="5">
        <v>6.4</v>
      </c>
      <c r="M1881" t="str" cm="1">
        <f t="array" ref="M1881">_xlfn.IFS(L1881&lt;=2,"Flop",L1881&lt;=5,"Average",L1881&lt;=7,"Hit",L1881&lt;=9,"Superhit",L1881&gt;9,"BlockBuster")</f>
        <v>Hit</v>
      </c>
      <c r="N1881" s="6">
        <v>91800</v>
      </c>
      <c r="O1881" s="6" t="str" cm="1">
        <f t="array" ref="O1881">_xlfn.IFS(N1881&lt;=100000,"Low",N1881&lt;=500000,"Median",N1881&lt;=1500000,"High",N1881&gt;1500000,"Very High")</f>
        <v>Low</v>
      </c>
      <c r="P1881">
        <v>15000000</v>
      </c>
      <c r="Q1881">
        <v>57824674</v>
      </c>
      <c r="R1881">
        <f t="shared" si="292"/>
        <v>42824674</v>
      </c>
      <c r="S1881" t="str">
        <f t="shared" si="293"/>
        <v>Profit</v>
      </c>
      <c r="T1881" s="1">
        <v>41326</v>
      </c>
      <c r="U1881" t="s">
        <v>4680</v>
      </c>
      <c r="V1881" s="14">
        <v>41326</v>
      </c>
      <c r="W1881" t="str">
        <f t="shared" si="294"/>
        <v>February</v>
      </c>
      <c r="X1881" s="4" t="str">
        <f t="shared" si="295"/>
        <v>2013</v>
      </c>
      <c r="Y1881" s="6">
        <f t="shared" si="296"/>
        <v>2013</v>
      </c>
      <c r="Z1881" s="4" t="str">
        <f t="shared" si="297"/>
        <v>21</v>
      </c>
      <c r="AA1881" s="6">
        <f t="shared" si="298"/>
        <v>21</v>
      </c>
      <c r="AB1881" t="str">
        <f t="shared" si="299"/>
        <v>Thursday</v>
      </c>
    </row>
    <row r="1882" spans="1:28" x14ac:dyDescent="0.25">
      <c r="A1882" s="3" t="s">
        <v>4681</v>
      </c>
      <c r="B1882" t="s">
        <v>4682</v>
      </c>
      <c r="C1882" s="3" t="s">
        <v>4682</v>
      </c>
      <c r="D1882" s="6">
        <v>0</v>
      </c>
      <c r="E1882" s="6">
        <v>126</v>
      </c>
      <c r="F1882" s="6">
        <f t="shared" si="290"/>
        <v>2</v>
      </c>
      <c r="G1882" s="6">
        <f t="shared" si="291"/>
        <v>6</v>
      </c>
      <c r="H1882" s="6" t="str" cm="1">
        <f t="array" ref="H1882">_xlfn.IFS(E1882&lt;=80,"Series",E1882&lt;=120,"TV Movie",E1882&gt;120,"Long Movie")</f>
        <v>Long Movie</v>
      </c>
      <c r="I1882" t="s">
        <v>83</v>
      </c>
      <c r="J1882" t="s">
        <v>8161</v>
      </c>
      <c r="K1882" t="s">
        <v>3857</v>
      </c>
      <c r="L1882" s="5">
        <v>7.1</v>
      </c>
      <c r="M1882" t="str" cm="1">
        <f t="array" ref="M1882">_xlfn.IFS(L1882&lt;=2,"Flop",L1882&lt;=5,"Average",L1882&lt;=7,"Hit",L1882&lt;=9,"Superhit",L1882&gt;9,"BlockBuster")</f>
        <v>Superhit</v>
      </c>
      <c r="N1882" s="6">
        <v>331460</v>
      </c>
      <c r="O1882" s="6" t="str" cm="1">
        <f t="array" ref="O1882">_xlfn.IFS(N1882&lt;=100000,"Low",N1882&lt;=500000,"Median",N1882&lt;=1500000,"High",N1882&gt;1500000,"Very High")</f>
        <v>Median</v>
      </c>
      <c r="P1882">
        <v>18000000</v>
      </c>
      <c r="Q1882">
        <v>57470220</v>
      </c>
      <c r="R1882">
        <f t="shared" si="292"/>
        <v>39470220</v>
      </c>
      <c r="S1882" t="str">
        <f t="shared" si="293"/>
        <v>Profit</v>
      </c>
      <c r="T1882" s="1">
        <v>39211</v>
      </c>
      <c r="U1882" t="s">
        <v>1369</v>
      </c>
      <c r="V1882" s="14">
        <v>39211</v>
      </c>
      <c r="W1882" t="str">
        <f t="shared" si="294"/>
        <v>May</v>
      </c>
      <c r="X1882" s="4" t="str">
        <f t="shared" si="295"/>
        <v>2007</v>
      </c>
      <c r="Y1882" s="6">
        <f t="shared" si="296"/>
        <v>2007</v>
      </c>
      <c r="Z1882" s="4" t="str">
        <f t="shared" si="297"/>
        <v>9</v>
      </c>
      <c r="AA1882" s="6">
        <f t="shared" si="298"/>
        <v>9</v>
      </c>
      <c r="AB1882" t="str">
        <f t="shared" si="299"/>
        <v>Wednesday</v>
      </c>
    </row>
    <row r="1883" spans="1:28" x14ac:dyDescent="0.25">
      <c r="A1883" s="3" t="s">
        <v>4683</v>
      </c>
      <c r="B1883" t="s">
        <v>4684</v>
      </c>
      <c r="C1883" s="3" t="s">
        <v>4684</v>
      </c>
      <c r="D1883" s="6">
        <v>0</v>
      </c>
      <c r="E1883" s="6">
        <v>101</v>
      </c>
      <c r="F1883" s="6">
        <f t="shared" si="290"/>
        <v>1</v>
      </c>
      <c r="G1883" s="6">
        <f t="shared" si="291"/>
        <v>41</v>
      </c>
      <c r="H1883" s="6" t="str" cm="1">
        <f t="array" ref="H1883">_xlfn.IFS(E1883&lt;=80,"Series",E1883&lt;=120,"TV Movie",E1883&gt;120,"Long Movie")</f>
        <v>TV Movie</v>
      </c>
      <c r="I1883" t="s">
        <v>132</v>
      </c>
      <c r="J1883" t="s">
        <v>8157</v>
      </c>
      <c r="K1883" t="s">
        <v>5802</v>
      </c>
      <c r="L1883" s="5">
        <v>6.6</v>
      </c>
      <c r="M1883" t="str" cm="1">
        <f t="array" ref="M1883">_xlfn.IFS(L1883&lt;=2,"Flop",L1883&lt;=5,"Average",L1883&lt;=7,"Hit",L1883&lt;=9,"Superhit",L1883&gt;9,"BlockBuster")</f>
        <v>Hit</v>
      </c>
      <c r="N1883" s="6">
        <v>79149</v>
      </c>
      <c r="O1883" s="6" t="str" cm="1">
        <f t="array" ref="O1883">_xlfn.IFS(N1883&lt;=100000,"Low",N1883&lt;=500000,"Median",N1883&lt;=1500000,"High",N1883&gt;1500000,"Very High")</f>
        <v>Low</v>
      </c>
      <c r="P1883">
        <v>23000000</v>
      </c>
      <c r="Q1883">
        <v>79799880</v>
      </c>
      <c r="R1883">
        <f t="shared" si="292"/>
        <v>56799880</v>
      </c>
      <c r="S1883" t="str">
        <f t="shared" si="293"/>
        <v>Profit</v>
      </c>
      <c r="T1883">
        <v>2015</v>
      </c>
      <c r="U1883" t="s">
        <v>4685</v>
      </c>
      <c r="V1883" s="14">
        <v>2015</v>
      </c>
      <c r="W1883" t="str">
        <f t="shared" si="294"/>
        <v>July</v>
      </c>
      <c r="X1883" s="4" t="str">
        <f t="shared" si="295"/>
        <v>1905</v>
      </c>
      <c r="Y1883" s="6">
        <f t="shared" si="296"/>
        <v>1905</v>
      </c>
      <c r="Z1883" s="4" t="str">
        <f t="shared" si="297"/>
        <v>7</v>
      </c>
      <c r="AA1883" s="6">
        <f t="shared" si="298"/>
        <v>7</v>
      </c>
      <c r="AB1883" t="str">
        <f t="shared" si="299"/>
        <v>Friday</v>
      </c>
    </row>
    <row r="1884" spans="1:28" x14ac:dyDescent="0.25">
      <c r="A1884" s="3" t="s">
        <v>4686</v>
      </c>
      <c r="B1884" t="s">
        <v>4687</v>
      </c>
      <c r="C1884" s="3" t="s">
        <v>4687</v>
      </c>
      <c r="D1884" s="6">
        <v>0</v>
      </c>
      <c r="E1884" s="6">
        <v>96</v>
      </c>
      <c r="F1884" s="6">
        <f t="shared" si="290"/>
        <v>1</v>
      </c>
      <c r="G1884" s="6">
        <f t="shared" si="291"/>
        <v>36</v>
      </c>
      <c r="H1884" s="6" t="str" cm="1">
        <f t="array" ref="H1884">_xlfn.IFS(E1884&lt;=80,"Series",E1884&lt;=120,"TV Movie",E1884&gt;120,"Long Movie")</f>
        <v>TV Movie</v>
      </c>
      <c r="I1884" t="s">
        <v>132</v>
      </c>
      <c r="J1884" t="s">
        <v>8162</v>
      </c>
      <c r="K1884" t="s">
        <v>145</v>
      </c>
      <c r="L1884" s="5">
        <v>7</v>
      </c>
      <c r="M1884" t="str" cm="1">
        <f t="array" ref="M1884">_xlfn.IFS(L1884&lt;=2,"Flop",L1884&lt;=5,"Average",L1884&lt;=7,"Hit",L1884&lt;=9,"Superhit",L1884&gt;9,"BlockBuster")</f>
        <v>Hit</v>
      </c>
      <c r="N1884" s="6">
        <v>346660</v>
      </c>
      <c r="O1884" s="6" t="str" cm="1">
        <f t="array" ref="O1884">_xlfn.IFS(N1884&lt;=100000,"Low",N1884&lt;=500000,"Median",N1884&lt;=1500000,"High",N1884&gt;1500000,"Very High")</f>
        <v>Median</v>
      </c>
      <c r="P1884">
        <v>37000000</v>
      </c>
      <c r="Q1884">
        <v>163728902</v>
      </c>
      <c r="R1884">
        <f t="shared" si="292"/>
        <v>126728902</v>
      </c>
      <c r="S1884" t="str">
        <f t="shared" si="293"/>
        <v>Profit</v>
      </c>
      <c r="T1884" s="1">
        <v>39687</v>
      </c>
      <c r="U1884" t="s">
        <v>730</v>
      </c>
      <c r="V1884" s="14">
        <v>39687</v>
      </c>
      <c r="W1884" t="str">
        <f t="shared" si="294"/>
        <v>August</v>
      </c>
      <c r="X1884" s="4" t="str">
        <f t="shared" si="295"/>
        <v>2008</v>
      </c>
      <c r="Y1884" s="6">
        <f t="shared" si="296"/>
        <v>2008</v>
      </c>
      <c r="Z1884" s="4" t="str">
        <f t="shared" si="297"/>
        <v>27</v>
      </c>
      <c r="AA1884" s="6">
        <f t="shared" si="298"/>
        <v>27</v>
      </c>
      <c r="AB1884" t="str">
        <f t="shared" si="299"/>
        <v>Wednesday</v>
      </c>
    </row>
    <row r="1885" spans="1:28" x14ac:dyDescent="0.25">
      <c r="A1885" s="3" t="s">
        <v>4688</v>
      </c>
      <c r="B1885" t="s">
        <v>4689</v>
      </c>
      <c r="C1885" s="3" t="s">
        <v>4689</v>
      </c>
      <c r="D1885" s="6">
        <v>0</v>
      </c>
      <c r="E1885" s="6">
        <v>131</v>
      </c>
      <c r="F1885" s="6">
        <f t="shared" si="290"/>
        <v>2</v>
      </c>
      <c r="G1885" s="6">
        <f t="shared" si="291"/>
        <v>11</v>
      </c>
      <c r="H1885" s="6" t="str" cm="1">
        <f t="array" ref="H1885">_xlfn.IFS(E1885&lt;=80,"Series",E1885&lt;=120,"TV Movie",E1885&gt;120,"Long Movie")</f>
        <v>Long Movie</v>
      </c>
      <c r="I1885" t="s">
        <v>145</v>
      </c>
      <c r="J1885" t="s">
        <v>3857</v>
      </c>
      <c r="K1885" t="s">
        <v>4390</v>
      </c>
      <c r="L1885" s="5">
        <v>7.5</v>
      </c>
      <c r="M1885" t="str" cm="1">
        <f t="array" ref="M1885">_xlfn.IFS(L1885&lt;=2,"Flop",L1885&lt;=5,"Average",L1885&lt;=7,"Hit",L1885&lt;=9,"Superhit",L1885&gt;9,"BlockBuster")</f>
        <v>Superhit</v>
      </c>
      <c r="N1885" s="6">
        <v>467081</v>
      </c>
      <c r="O1885" s="6" t="str" cm="1">
        <f t="array" ref="O1885">_xlfn.IFS(N1885&lt;=100000,"Low",N1885&lt;=500000,"Median",N1885&lt;=1500000,"High",N1885&gt;1500000,"Very High")</f>
        <v>Median</v>
      </c>
      <c r="P1885">
        <v>15000000</v>
      </c>
      <c r="Q1885">
        <v>49259766</v>
      </c>
      <c r="R1885">
        <f t="shared" si="292"/>
        <v>34259766</v>
      </c>
      <c r="S1885" t="str">
        <f t="shared" si="293"/>
        <v>Profit</v>
      </c>
      <c r="T1885" s="1">
        <v>39695</v>
      </c>
      <c r="U1885" t="s">
        <v>1054</v>
      </c>
      <c r="V1885" s="14">
        <v>39695</v>
      </c>
      <c r="W1885" t="str">
        <f t="shared" si="294"/>
        <v>September</v>
      </c>
      <c r="X1885" s="4" t="str">
        <f t="shared" si="295"/>
        <v>2008</v>
      </c>
      <c r="Y1885" s="6">
        <f t="shared" si="296"/>
        <v>2008</v>
      </c>
      <c r="Z1885" s="4" t="str">
        <f t="shared" si="297"/>
        <v>4</v>
      </c>
      <c r="AA1885" s="6">
        <f t="shared" si="298"/>
        <v>4</v>
      </c>
      <c r="AB1885" t="str">
        <f t="shared" si="299"/>
        <v>Thursday</v>
      </c>
    </row>
    <row r="1886" spans="1:28" x14ac:dyDescent="0.25">
      <c r="A1886" s="3" t="s">
        <v>4690</v>
      </c>
      <c r="B1886" t="s">
        <v>4691</v>
      </c>
      <c r="C1886" s="3" t="s">
        <v>4691</v>
      </c>
      <c r="D1886" s="6">
        <v>0</v>
      </c>
      <c r="E1886" s="6">
        <v>101</v>
      </c>
      <c r="F1886" s="6">
        <f t="shared" si="290"/>
        <v>1</v>
      </c>
      <c r="G1886" s="6">
        <f t="shared" si="291"/>
        <v>41</v>
      </c>
      <c r="H1886" s="6" t="str" cm="1">
        <f t="array" ref="H1886">_xlfn.IFS(E1886&lt;=80,"Series",E1886&lt;=120,"TV Movie",E1886&gt;120,"Long Movie")</f>
        <v>TV Movie</v>
      </c>
      <c r="I1886" t="s">
        <v>132</v>
      </c>
      <c r="J1886" t="s">
        <v>145</v>
      </c>
      <c r="K1886" t="s">
        <v>8157</v>
      </c>
      <c r="L1886" s="5">
        <v>6.1</v>
      </c>
      <c r="M1886" t="str" cm="1">
        <f t="array" ref="M1886">_xlfn.IFS(L1886&lt;=2,"Flop",L1886&lt;=5,"Average",L1886&lt;=7,"Hit",L1886&lt;=9,"Superhit",L1886&gt;9,"BlockBuster")</f>
        <v>Hit</v>
      </c>
      <c r="N1886" s="6">
        <v>110719</v>
      </c>
      <c r="O1886" s="6" t="str" cm="1">
        <f t="array" ref="O1886">_xlfn.IFS(N1886&lt;=100000,"Low",N1886&lt;=500000,"Median",N1886&lt;=1500000,"High",N1886&gt;1500000,"Very High")</f>
        <v>Median</v>
      </c>
      <c r="P1886">
        <v>19000000</v>
      </c>
      <c r="Q1886">
        <v>49843011</v>
      </c>
      <c r="R1886">
        <f t="shared" si="292"/>
        <v>30843011</v>
      </c>
      <c r="S1886" t="str">
        <f t="shared" si="293"/>
        <v>Profit</v>
      </c>
      <c r="T1886" s="1">
        <v>40406</v>
      </c>
      <c r="U1886" t="s">
        <v>4018</v>
      </c>
      <c r="V1886" s="14">
        <v>40406</v>
      </c>
      <c r="W1886" t="str">
        <f t="shared" si="294"/>
        <v>August</v>
      </c>
      <c r="X1886" s="4" t="str">
        <f t="shared" si="295"/>
        <v>2010</v>
      </c>
      <c r="Y1886" s="6">
        <f t="shared" si="296"/>
        <v>2010</v>
      </c>
      <c r="Z1886" s="4" t="str">
        <f t="shared" si="297"/>
        <v>16</v>
      </c>
      <c r="AA1886" s="6">
        <f t="shared" si="298"/>
        <v>16</v>
      </c>
      <c r="AB1886" t="str">
        <f t="shared" si="299"/>
        <v>Monday</v>
      </c>
    </row>
    <row r="1887" spans="1:28" x14ac:dyDescent="0.25">
      <c r="A1887" s="3" t="s">
        <v>4692</v>
      </c>
      <c r="B1887" t="s">
        <v>4693</v>
      </c>
      <c r="C1887" s="3" t="s">
        <v>4693</v>
      </c>
      <c r="D1887" s="6">
        <v>0</v>
      </c>
      <c r="E1887" s="6">
        <v>81</v>
      </c>
      <c r="F1887" s="6">
        <f t="shared" si="290"/>
        <v>1</v>
      </c>
      <c r="G1887" s="6">
        <f t="shared" si="291"/>
        <v>21</v>
      </c>
      <c r="H1887" s="6" t="str" cm="1">
        <f t="array" ref="H1887">_xlfn.IFS(E1887&lt;=80,"Series",E1887&lt;=120,"TV Movie",E1887&gt;120,"Long Movie")</f>
        <v>TV Movie</v>
      </c>
      <c r="I1887" t="s">
        <v>132</v>
      </c>
      <c r="J1887" t="s">
        <v>5802</v>
      </c>
      <c r="K1887" t="s">
        <v>5802</v>
      </c>
      <c r="L1887" s="5">
        <v>5.9</v>
      </c>
      <c r="M1887" t="str" cm="1">
        <f t="array" ref="M1887">_xlfn.IFS(L1887&lt;=2,"Flop",L1887&lt;=5,"Average",L1887&lt;=7,"Hit",L1887&lt;=9,"Superhit",L1887&gt;9,"BlockBuster")</f>
        <v>Hit</v>
      </c>
      <c r="N1887" s="6">
        <v>152481</v>
      </c>
      <c r="O1887" s="6" t="str" cm="1">
        <f t="array" ref="O1887">_xlfn.IFS(N1887&lt;=100000,"Low",N1887&lt;=500000,"Median",N1887&lt;=1500000,"High",N1887&gt;1500000,"Very High")</f>
        <v>Median</v>
      </c>
      <c r="P1887">
        <v>42000000</v>
      </c>
      <c r="Q1887">
        <v>138805831</v>
      </c>
      <c r="R1887">
        <f t="shared" si="292"/>
        <v>96805831</v>
      </c>
      <c r="S1887" t="str">
        <f t="shared" si="293"/>
        <v>Profit</v>
      </c>
      <c r="T1887" s="1">
        <v>39989</v>
      </c>
      <c r="U1887" t="s">
        <v>3992</v>
      </c>
      <c r="V1887" s="14">
        <v>39989</v>
      </c>
      <c r="W1887" t="str">
        <f t="shared" si="294"/>
        <v>June</v>
      </c>
      <c r="X1887" s="4" t="str">
        <f t="shared" si="295"/>
        <v>2009</v>
      </c>
      <c r="Y1887" s="6">
        <f t="shared" si="296"/>
        <v>2009</v>
      </c>
      <c r="Z1887" s="4" t="str">
        <f t="shared" si="297"/>
        <v>25</v>
      </c>
      <c r="AA1887" s="6">
        <f t="shared" si="298"/>
        <v>25</v>
      </c>
      <c r="AB1887" t="str">
        <f t="shared" si="299"/>
        <v>Thursday</v>
      </c>
    </row>
    <row r="1888" spans="1:28" x14ac:dyDescent="0.25">
      <c r="A1888" s="3" t="s">
        <v>4694</v>
      </c>
      <c r="B1888" t="s">
        <v>4695</v>
      </c>
      <c r="C1888" s="3" t="s">
        <v>4695</v>
      </c>
      <c r="D1888" s="6">
        <v>0</v>
      </c>
      <c r="E1888" s="6">
        <v>93</v>
      </c>
      <c r="F1888" s="6">
        <f t="shared" si="290"/>
        <v>1</v>
      </c>
      <c r="G1888" s="6">
        <f t="shared" si="291"/>
        <v>33</v>
      </c>
      <c r="H1888" s="6" t="str" cm="1">
        <f t="array" ref="H1888">_xlfn.IFS(E1888&lt;=80,"Series",E1888&lt;=120,"TV Movie",E1888&gt;120,"Long Movie")</f>
        <v>TV Movie</v>
      </c>
      <c r="I1888" t="s">
        <v>83</v>
      </c>
      <c r="J1888" t="s">
        <v>8166</v>
      </c>
      <c r="K1888" t="s">
        <v>3857</v>
      </c>
      <c r="L1888" s="5">
        <v>5.9</v>
      </c>
      <c r="M1888" t="str" cm="1">
        <f t="array" ref="M1888">_xlfn.IFS(L1888&lt;=2,"Flop",L1888&lt;=5,"Average",L1888&lt;=7,"Hit",L1888&lt;=9,"Superhit",L1888&gt;9,"BlockBuster")</f>
        <v>Hit</v>
      </c>
      <c r="N1888" s="6">
        <v>161499</v>
      </c>
      <c r="O1888" s="6" t="str" cm="1">
        <f t="array" ref="O1888">_xlfn.IFS(N1888&lt;=100000,"Low",N1888&lt;=500000,"Median",N1888&lt;=1500000,"High",N1888&gt;1500000,"Very High")</f>
        <v>Median</v>
      </c>
      <c r="P1888">
        <v>10000000</v>
      </c>
      <c r="Q1888">
        <v>139352633</v>
      </c>
      <c r="R1888">
        <f t="shared" si="292"/>
        <v>129352633</v>
      </c>
      <c r="S1888" t="str">
        <f t="shared" si="293"/>
        <v>Profit</v>
      </c>
      <c r="T1888" s="1">
        <v>39380</v>
      </c>
      <c r="U1888" t="s">
        <v>3940</v>
      </c>
      <c r="V1888" s="14">
        <v>39380</v>
      </c>
      <c r="W1888" t="str">
        <f t="shared" si="294"/>
        <v>October</v>
      </c>
      <c r="X1888" s="4" t="str">
        <f t="shared" si="295"/>
        <v>2007</v>
      </c>
      <c r="Y1888" s="6">
        <f t="shared" si="296"/>
        <v>2007</v>
      </c>
      <c r="Z1888" s="4" t="str">
        <f t="shared" si="297"/>
        <v>25</v>
      </c>
      <c r="AA1888" s="6">
        <f t="shared" si="298"/>
        <v>25</v>
      </c>
      <c r="AB1888" t="str">
        <f t="shared" si="299"/>
        <v>Thursday</v>
      </c>
    </row>
    <row r="1889" spans="1:28" x14ac:dyDescent="0.25">
      <c r="A1889" s="3" t="s">
        <v>4696</v>
      </c>
      <c r="B1889" t="s">
        <v>4697</v>
      </c>
      <c r="C1889" s="3" t="s">
        <v>4697</v>
      </c>
      <c r="D1889" s="6">
        <v>0</v>
      </c>
      <c r="E1889" s="6">
        <v>92</v>
      </c>
      <c r="F1889" s="6">
        <f t="shared" si="290"/>
        <v>1</v>
      </c>
      <c r="G1889" s="6">
        <f t="shared" si="291"/>
        <v>32</v>
      </c>
      <c r="H1889" s="6" t="str" cm="1">
        <f t="array" ref="H1889">_xlfn.IFS(E1889&lt;=80,"Series",E1889&lt;=120,"TV Movie",E1889&gt;120,"Long Movie")</f>
        <v>TV Movie</v>
      </c>
      <c r="I1889" t="s">
        <v>8162</v>
      </c>
      <c r="J1889" t="s">
        <v>145</v>
      </c>
      <c r="K1889" t="s">
        <v>8166</v>
      </c>
      <c r="L1889" s="5">
        <v>6.2</v>
      </c>
      <c r="M1889" t="str" cm="1">
        <f t="array" ref="M1889">_xlfn.IFS(L1889&lt;=2,"Flop",L1889&lt;=5,"Average",L1889&lt;=7,"Hit",L1889&lt;=9,"Superhit",L1889&gt;9,"BlockBuster")</f>
        <v>Hit</v>
      </c>
      <c r="N1889" s="6">
        <v>51846</v>
      </c>
      <c r="O1889" s="6" t="str" cm="1">
        <f t="array" ref="O1889">_xlfn.IFS(N1889&lt;=100000,"Low",N1889&lt;=500000,"Median",N1889&lt;=1500000,"High",N1889&gt;1500000,"Very High")</f>
        <v>Low</v>
      </c>
      <c r="P1889">
        <v>35000000</v>
      </c>
      <c r="Q1889">
        <v>64811540</v>
      </c>
      <c r="R1889">
        <f t="shared" si="292"/>
        <v>29811540</v>
      </c>
      <c r="S1889" t="str">
        <f t="shared" si="293"/>
        <v>Profit</v>
      </c>
      <c r="T1889" s="1">
        <v>39373</v>
      </c>
      <c r="U1889" t="s">
        <v>295</v>
      </c>
      <c r="V1889" s="14">
        <v>39373</v>
      </c>
      <c r="W1889" t="str">
        <f t="shared" si="294"/>
        <v>October</v>
      </c>
      <c r="X1889" s="4" t="str">
        <f t="shared" si="295"/>
        <v>2007</v>
      </c>
      <c r="Y1889" s="6">
        <f t="shared" si="296"/>
        <v>2007</v>
      </c>
      <c r="Z1889" s="4" t="str">
        <f t="shared" si="297"/>
        <v>18</v>
      </c>
      <c r="AA1889" s="6">
        <f t="shared" si="298"/>
        <v>18</v>
      </c>
      <c r="AB1889" t="str">
        <f t="shared" si="299"/>
        <v>Thursday</v>
      </c>
    </row>
    <row r="1890" spans="1:28" x14ac:dyDescent="0.25">
      <c r="A1890" s="3" t="s">
        <v>4698</v>
      </c>
      <c r="B1890" t="s">
        <v>4699</v>
      </c>
      <c r="C1890" s="3" t="s">
        <v>4699</v>
      </c>
      <c r="D1890" s="6">
        <v>0</v>
      </c>
      <c r="E1890" s="6">
        <v>105</v>
      </c>
      <c r="F1890" s="6">
        <f t="shared" si="290"/>
        <v>1</v>
      </c>
      <c r="G1890" s="6">
        <f t="shared" si="291"/>
        <v>45</v>
      </c>
      <c r="H1890" s="6" t="str" cm="1">
        <f t="array" ref="H1890">_xlfn.IFS(E1890&lt;=80,"Series",E1890&lt;=120,"TV Movie",E1890&gt;120,"Long Movie")</f>
        <v>TV Movie</v>
      </c>
      <c r="I1890" t="s">
        <v>8158</v>
      </c>
      <c r="J1890" t="s">
        <v>132</v>
      </c>
      <c r="K1890" t="s">
        <v>145</v>
      </c>
      <c r="L1890" s="5">
        <v>6.5</v>
      </c>
      <c r="M1890" t="str" cm="1">
        <f t="array" ref="M1890">_xlfn.IFS(L1890&lt;=2,"Flop",L1890&lt;=5,"Average",L1890&lt;=7,"Hit",L1890&lt;=9,"Superhit",L1890&gt;9,"BlockBuster")</f>
        <v>Hit</v>
      </c>
      <c r="N1890" s="6">
        <v>105539</v>
      </c>
      <c r="O1890" s="6" t="str" cm="1">
        <f t="array" ref="O1890">_xlfn.IFS(N1890&lt;=100000,"Low",N1890&lt;=500000,"Median",N1890&lt;=1500000,"High",N1890&gt;1500000,"Very High")</f>
        <v>Median</v>
      </c>
      <c r="P1890">
        <v>30000000</v>
      </c>
      <c r="Q1890">
        <v>79293444</v>
      </c>
      <c r="R1890">
        <f t="shared" si="292"/>
        <v>49293444</v>
      </c>
      <c r="S1890" t="str">
        <f t="shared" si="293"/>
        <v>Profit</v>
      </c>
      <c r="T1890" s="1">
        <v>40293</v>
      </c>
      <c r="U1890" t="s">
        <v>3187</v>
      </c>
      <c r="V1890" s="14">
        <v>40293</v>
      </c>
      <c r="W1890" t="str">
        <f t="shared" si="294"/>
        <v>April</v>
      </c>
      <c r="X1890" s="4" t="str">
        <f t="shared" si="295"/>
        <v>2010</v>
      </c>
      <c r="Y1890" s="6">
        <f t="shared" si="296"/>
        <v>2010</v>
      </c>
      <c r="Z1890" s="4" t="str">
        <f t="shared" si="297"/>
        <v>25</v>
      </c>
      <c r="AA1890" s="6">
        <f t="shared" si="298"/>
        <v>25</v>
      </c>
      <c r="AB1890" t="str">
        <f t="shared" si="299"/>
        <v>Sunday</v>
      </c>
    </row>
    <row r="1891" spans="1:28" x14ac:dyDescent="0.25">
      <c r="A1891" s="3" t="s">
        <v>4700</v>
      </c>
      <c r="B1891" t="s">
        <v>4701</v>
      </c>
      <c r="C1891" s="3" t="s">
        <v>4701</v>
      </c>
      <c r="D1891" s="6">
        <v>0</v>
      </c>
      <c r="E1891" s="6">
        <v>98</v>
      </c>
      <c r="F1891" s="6">
        <f t="shared" si="290"/>
        <v>1</v>
      </c>
      <c r="G1891" s="6">
        <f t="shared" si="291"/>
        <v>38</v>
      </c>
      <c r="H1891" s="6" t="str" cm="1">
        <f t="array" ref="H1891">_xlfn.IFS(E1891&lt;=80,"Series",E1891&lt;=120,"TV Movie",E1891&gt;120,"Long Movie")</f>
        <v>TV Movie</v>
      </c>
      <c r="I1891" t="s">
        <v>5529</v>
      </c>
      <c r="J1891" t="s">
        <v>8158</v>
      </c>
      <c r="K1891" t="s">
        <v>8159</v>
      </c>
      <c r="L1891" s="5">
        <v>8.1</v>
      </c>
      <c r="M1891" t="str" cm="1">
        <f t="array" ref="M1891">_xlfn.IFS(L1891&lt;=2,"Flop",L1891&lt;=5,"Average",L1891&lt;=7,"Hit",L1891&lt;=9,"Superhit",L1891&gt;9,"BlockBuster")</f>
        <v>Superhit</v>
      </c>
      <c r="N1891" s="6">
        <v>780353</v>
      </c>
      <c r="O1891" s="6" t="str" cm="1">
        <f t="array" ref="O1891">_xlfn.IFS(N1891&lt;=100000,"Low",N1891&lt;=500000,"Median",N1891&lt;=1500000,"High",N1891&gt;1500000,"Very High")</f>
        <v>High</v>
      </c>
      <c r="P1891">
        <v>165000000</v>
      </c>
      <c r="Q1891">
        <v>494879471</v>
      </c>
      <c r="R1891">
        <f t="shared" si="292"/>
        <v>329879471</v>
      </c>
      <c r="S1891" t="str">
        <f t="shared" si="293"/>
        <v>Profit</v>
      </c>
      <c r="T1891" s="1">
        <v>40255</v>
      </c>
      <c r="U1891" t="s">
        <v>4702</v>
      </c>
      <c r="V1891" s="14">
        <v>40255</v>
      </c>
      <c r="W1891" t="str">
        <f t="shared" si="294"/>
        <v>March</v>
      </c>
      <c r="X1891" s="4" t="str">
        <f t="shared" si="295"/>
        <v>2010</v>
      </c>
      <c r="Y1891" s="6">
        <f t="shared" si="296"/>
        <v>2010</v>
      </c>
      <c r="Z1891" s="4" t="str">
        <f t="shared" si="297"/>
        <v>18</v>
      </c>
      <c r="AA1891" s="6">
        <f t="shared" si="298"/>
        <v>18</v>
      </c>
      <c r="AB1891" t="str">
        <f t="shared" si="299"/>
        <v>Thursday</v>
      </c>
    </row>
    <row r="1892" spans="1:28" x14ac:dyDescent="0.25">
      <c r="A1892" s="3" t="s">
        <v>4703</v>
      </c>
      <c r="B1892" t="s">
        <v>4704</v>
      </c>
      <c r="C1892" s="3" t="s">
        <v>4704</v>
      </c>
      <c r="D1892" s="6">
        <v>0</v>
      </c>
      <c r="E1892" s="6">
        <v>94</v>
      </c>
      <c r="F1892" s="6">
        <f t="shared" si="290"/>
        <v>1</v>
      </c>
      <c r="G1892" s="6">
        <f t="shared" si="291"/>
        <v>34</v>
      </c>
      <c r="H1892" s="6" t="str" cm="1">
        <f t="array" ref="H1892">_xlfn.IFS(E1892&lt;=80,"Series",E1892&lt;=120,"TV Movie",E1892&gt;120,"Long Movie")</f>
        <v>TV Movie</v>
      </c>
      <c r="I1892" t="s">
        <v>5529</v>
      </c>
      <c r="J1892" t="s">
        <v>8158</v>
      </c>
      <c r="K1892" t="s">
        <v>8159</v>
      </c>
      <c r="L1892" s="5">
        <v>6.4</v>
      </c>
      <c r="M1892" t="str" cm="1">
        <f t="array" ref="M1892">_xlfn.IFS(L1892&lt;=2,"Flop",L1892&lt;=5,"Average",L1892&lt;=7,"Hit",L1892&lt;=9,"Superhit",L1892&gt;9,"BlockBuster")</f>
        <v>Hit</v>
      </c>
      <c r="N1892" s="6">
        <v>172644</v>
      </c>
      <c r="O1892" s="6" t="str" cm="1">
        <f t="array" ref="O1892">_xlfn.IFS(N1892&lt;=100000,"Low",N1892&lt;=500000,"Median",N1892&lt;=1500000,"High",N1892&gt;1500000,"Very High")</f>
        <v>Median</v>
      </c>
      <c r="P1892">
        <v>175000000</v>
      </c>
      <c r="Q1892">
        <v>381509870</v>
      </c>
      <c r="R1892">
        <f t="shared" si="292"/>
        <v>206509870</v>
      </c>
      <c r="S1892" t="str">
        <f t="shared" si="293"/>
        <v>Profit</v>
      </c>
      <c r="T1892" s="1">
        <v>39881</v>
      </c>
      <c r="U1892" t="s">
        <v>4705</v>
      </c>
      <c r="V1892" s="14">
        <v>39881</v>
      </c>
      <c r="W1892" t="str">
        <f t="shared" si="294"/>
        <v>March</v>
      </c>
      <c r="X1892" s="4" t="str">
        <f t="shared" si="295"/>
        <v>2009</v>
      </c>
      <c r="Y1892" s="6">
        <f t="shared" si="296"/>
        <v>2009</v>
      </c>
      <c r="Z1892" s="4" t="str">
        <f t="shared" si="297"/>
        <v>9</v>
      </c>
      <c r="AA1892" s="6">
        <f t="shared" si="298"/>
        <v>9</v>
      </c>
      <c r="AB1892" t="str">
        <f t="shared" si="299"/>
        <v>Monday</v>
      </c>
    </row>
    <row r="1893" spans="1:28" x14ac:dyDescent="0.25">
      <c r="A1893" s="3" t="s">
        <v>4706</v>
      </c>
      <c r="B1893" t="s">
        <v>4707</v>
      </c>
      <c r="C1893" s="3" t="s">
        <v>4707</v>
      </c>
      <c r="D1893" s="6">
        <v>0</v>
      </c>
      <c r="E1893" s="6">
        <v>95</v>
      </c>
      <c r="F1893" s="6">
        <f t="shared" si="290"/>
        <v>1</v>
      </c>
      <c r="G1893" s="6">
        <f t="shared" si="291"/>
        <v>35</v>
      </c>
      <c r="H1893" s="6" t="str" cm="1">
        <f t="array" ref="H1893">_xlfn.IFS(E1893&lt;=80,"Series",E1893&lt;=120,"TV Movie",E1893&gt;120,"Long Movie")</f>
        <v>TV Movie</v>
      </c>
      <c r="I1893" t="s">
        <v>8158</v>
      </c>
      <c r="J1893" t="s">
        <v>8159</v>
      </c>
      <c r="K1893" t="s">
        <v>132</v>
      </c>
      <c r="L1893" s="5">
        <v>6.3</v>
      </c>
      <c r="M1893" t="str" cm="1">
        <f t="array" ref="M1893">_xlfn.IFS(L1893&lt;=2,"Flop",L1893&lt;=5,"Average",L1893&lt;=7,"Hit",L1893&lt;=9,"Superhit",L1893&gt;9,"BlockBuster")</f>
        <v>Hit</v>
      </c>
      <c r="N1893" s="6">
        <v>219545</v>
      </c>
      <c r="O1893" s="6" t="str" cm="1">
        <f t="array" ref="O1893">_xlfn.IFS(N1893&lt;=100000,"Low",N1893&lt;=500000,"Median",N1893&lt;=1500000,"High",N1893&gt;1500000,"Very High")</f>
        <v>Median</v>
      </c>
      <c r="P1893">
        <v>165000000</v>
      </c>
      <c r="Q1893">
        <v>752600867</v>
      </c>
      <c r="R1893">
        <f t="shared" si="292"/>
        <v>587600867</v>
      </c>
      <c r="S1893" t="str">
        <f t="shared" si="293"/>
        <v>Profit</v>
      </c>
      <c r="T1893" s="1">
        <v>40289</v>
      </c>
      <c r="U1893" t="s">
        <v>2449</v>
      </c>
      <c r="V1893" s="14">
        <v>40289</v>
      </c>
      <c r="W1893" t="str">
        <f t="shared" si="294"/>
        <v>April</v>
      </c>
      <c r="X1893" s="4" t="str">
        <f t="shared" si="295"/>
        <v>2010</v>
      </c>
      <c r="Y1893" s="6">
        <f t="shared" si="296"/>
        <v>2010</v>
      </c>
      <c r="Z1893" s="4" t="str">
        <f t="shared" si="297"/>
        <v>21</v>
      </c>
      <c r="AA1893" s="6">
        <f t="shared" si="298"/>
        <v>21</v>
      </c>
      <c r="AB1893" t="str">
        <f t="shared" si="299"/>
        <v>Wednesday</v>
      </c>
    </row>
    <row r="1894" spans="1:28" x14ac:dyDescent="0.25">
      <c r="A1894" s="3" t="s">
        <v>4708</v>
      </c>
      <c r="B1894" t="s">
        <v>4709</v>
      </c>
      <c r="C1894" s="3" t="s">
        <v>4709</v>
      </c>
      <c r="D1894" s="6">
        <v>0</v>
      </c>
      <c r="E1894" s="6">
        <v>111</v>
      </c>
      <c r="F1894" s="6">
        <f t="shared" si="290"/>
        <v>1</v>
      </c>
      <c r="G1894" s="6">
        <f t="shared" si="291"/>
        <v>51</v>
      </c>
      <c r="H1894" s="6" t="str" cm="1">
        <f t="array" ref="H1894">_xlfn.IFS(E1894&lt;=80,"Series",E1894&lt;=120,"TV Movie",E1894&gt;120,"Long Movie")</f>
        <v>TV Movie</v>
      </c>
      <c r="I1894" t="s">
        <v>145</v>
      </c>
      <c r="J1894" t="s">
        <v>3857</v>
      </c>
      <c r="K1894" t="s">
        <v>5802</v>
      </c>
      <c r="L1894" s="5">
        <v>7.2</v>
      </c>
      <c r="M1894" t="str" cm="1">
        <f t="array" ref="M1894">_xlfn.IFS(L1894&lt;=2,"Flop",L1894&lt;=5,"Average",L1894&lt;=7,"Hit",L1894&lt;=9,"Superhit",L1894&gt;9,"BlockBuster")</f>
        <v>Superhit</v>
      </c>
      <c r="N1894" s="6">
        <v>249920</v>
      </c>
      <c r="O1894" s="6" t="str" cm="1">
        <f t="array" ref="O1894">_xlfn.IFS(N1894&lt;=100000,"Low",N1894&lt;=500000,"Median",N1894&lt;=1500000,"High",N1894&gt;1500000,"Very High")</f>
        <v>Median</v>
      </c>
      <c r="P1894">
        <v>25000000</v>
      </c>
      <c r="Q1894">
        <v>27639579</v>
      </c>
      <c r="R1894">
        <f t="shared" si="292"/>
        <v>2639579</v>
      </c>
      <c r="S1894" t="str">
        <f t="shared" si="293"/>
        <v>Profit</v>
      </c>
      <c r="T1894" s="1">
        <v>40059</v>
      </c>
      <c r="U1894" t="s">
        <v>3854</v>
      </c>
      <c r="V1894" s="14">
        <v>40059</v>
      </c>
      <c r="W1894" t="str">
        <f t="shared" si="294"/>
        <v>September</v>
      </c>
      <c r="X1894" s="4" t="str">
        <f t="shared" si="295"/>
        <v>2009</v>
      </c>
      <c r="Y1894" s="6">
        <f t="shared" si="296"/>
        <v>2009</v>
      </c>
      <c r="Z1894" s="4" t="str">
        <f t="shared" si="297"/>
        <v>3</v>
      </c>
      <c r="AA1894" s="6">
        <f t="shared" si="298"/>
        <v>3</v>
      </c>
      <c r="AB1894" t="str">
        <f t="shared" si="299"/>
        <v>Thursday</v>
      </c>
    </row>
    <row r="1895" spans="1:28" x14ac:dyDescent="0.25">
      <c r="A1895" s="3" t="s">
        <v>4710</v>
      </c>
      <c r="B1895" t="s">
        <v>4711</v>
      </c>
      <c r="C1895" s="3" t="s">
        <v>4711</v>
      </c>
      <c r="D1895" s="6">
        <v>0</v>
      </c>
      <c r="E1895" s="6">
        <v>89</v>
      </c>
      <c r="F1895" s="6">
        <f t="shared" si="290"/>
        <v>1</v>
      </c>
      <c r="G1895" s="6">
        <f t="shared" si="291"/>
        <v>29</v>
      </c>
      <c r="H1895" s="6" t="str" cm="1">
        <f t="array" ref="H1895">_xlfn.IFS(E1895&lt;=80,"Series",E1895&lt;=120,"TV Movie",E1895&gt;120,"Long Movie")</f>
        <v>TV Movie</v>
      </c>
      <c r="I1895" t="s">
        <v>132</v>
      </c>
      <c r="J1895" t="s">
        <v>8157</v>
      </c>
      <c r="K1895" t="s">
        <v>5802</v>
      </c>
      <c r="L1895" s="5">
        <v>5.5</v>
      </c>
      <c r="M1895" t="str" cm="1">
        <f t="array" ref="M1895">_xlfn.IFS(L1895&lt;=2,"Flop",L1895&lt;=5,"Average",L1895&lt;=7,"Hit",L1895&lt;=9,"Superhit",L1895&gt;9,"BlockBuster")</f>
        <v>Hit</v>
      </c>
      <c r="N1895" s="6">
        <v>113289</v>
      </c>
      <c r="O1895" s="6" t="str" cm="1">
        <f t="array" ref="O1895">_xlfn.IFS(N1895&lt;=100000,"Low",N1895&lt;=500000,"Median",N1895&lt;=1500000,"High",N1895&gt;1500000,"Very High")</f>
        <v>Median</v>
      </c>
      <c r="P1895">
        <v>30000000</v>
      </c>
      <c r="Q1895">
        <v>115375850</v>
      </c>
      <c r="R1895">
        <f t="shared" si="292"/>
        <v>85375850</v>
      </c>
      <c r="S1895" t="str">
        <f t="shared" si="293"/>
        <v>Profit</v>
      </c>
      <c r="T1895" s="1">
        <v>39818</v>
      </c>
      <c r="U1895" t="s">
        <v>3187</v>
      </c>
      <c r="V1895" s="14">
        <v>39818</v>
      </c>
      <c r="W1895" t="str">
        <f t="shared" si="294"/>
        <v>January</v>
      </c>
      <c r="X1895" s="4" t="str">
        <f t="shared" si="295"/>
        <v>2009</v>
      </c>
      <c r="Y1895" s="6">
        <f t="shared" si="296"/>
        <v>2009</v>
      </c>
      <c r="Z1895" s="4" t="str">
        <f t="shared" si="297"/>
        <v>5</v>
      </c>
      <c r="AA1895" s="6">
        <f t="shared" si="298"/>
        <v>5</v>
      </c>
      <c r="AB1895" t="str">
        <f t="shared" si="299"/>
        <v>Monday</v>
      </c>
    </row>
    <row r="1896" spans="1:28" x14ac:dyDescent="0.25">
      <c r="A1896" s="3" t="s">
        <v>4712</v>
      </c>
      <c r="B1896" t="s">
        <v>4713</v>
      </c>
      <c r="C1896" s="3" t="s">
        <v>4713</v>
      </c>
      <c r="D1896" s="6">
        <v>0</v>
      </c>
      <c r="E1896" s="6">
        <v>169</v>
      </c>
      <c r="F1896" s="6">
        <f t="shared" si="290"/>
        <v>2</v>
      </c>
      <c r="G1896" s="6">
        <f t="shared" si="291"/>
        <v>49</v>
      </c>
      <c r="H1896" s="6" t="str" cm="1">
        <f t="array" ref="H1896">_xlfn.IFS(E1896&lt;=80,"Series",E1896&lt;=120,"TV Movie",E1896&gt;120,"Long Movie")</f>
        <v>Long Movie</v>
      </c>
      <c r="I1896" t="s">
        <v>8158</v>
      </c>
      <c r="J1896" t="s">
        <v>8156</v>
      </c>
      <c r="K1896" t="s">
        <v>5802</v>
      </c>
      <c r="L1896" s="5">
        <v>7.8</v>
      </c>
      <c r="M1896" t="str" cm="1">
        <f t="array" ref="M1896">_xlfn.IFS(L1896&lt;=2,"Flop",L1896&lt;=5,"Average",L1896&lt;=7,"Hit",L1896&lt;=9,"Superhit",L1896&gt;9,"BlockBuster")</f>
        <v>Superhit</v>
      </c>
      <c r="N1896" s="6">
        <v>856631</v>
      </c>
      <c r="O1896" s="6" t="str" cm="1">
        <f t="array" ref="O1896">_xlfn.IFS(N1896&lt;=100000,"Low",N1896&lt;=500000,"Median",N1896&lt;=1500000,"High",N1896&gt;1500000,"Very High")</f>
        <v>High</v>
      </c>
      <c r="P1896">
        <v>180000000</v>
      </c>
      <c r="Q1896">
        <v>1017030651</v>
      </c>
      <c r="R1896">
        <f t="shared" si="292"/>
        <v>837030651</v>
      </c>
      <c r="S1896" t="str">
        <f t="shared" si="293"/>
        <v>Profit</v>
      </c>
      <c r="T1896" s="1">
        <v>41241</v>
      </c>
      <c r="U1896" t="s">
        <v>1092</v>
      </c>
      <c r="V1896" s="14">
        <v>41241</v>
      </c>
      <c r="W1896" t="str">
        <f t="shared" si="294"/>
        <v>November</v>
      </c>
      <c r="X1896" s="4" t="str">
        <f t="shared" si="295"/>
        <v>2012</v>
      </c>
      <c r="Y1896" s="6">
        <f t="shared" si="296"/>
        <v>2012</v>
      </c>
      <c r="Z1896" s="4" t="str">
        <f t="shared" si="297"/>
        <v>28</v>
      </c>
      <c r="AA1896" s="6">
        <f t="shared" si="298"/>
        <v>28</v>
      </c>
      <c r="AB1896" t="str">
        <f t="shared" si="299"/>
        <v>Wednesday</v>
      </c>
    </row>
    <row r="1897" spans="1:28" x14ac:dyDescent="0.25">
      <c r="A1897" s="3" t="s">
        <v>4714</v>
      </c>
      <c r="B1897" t="s">
        <v>388</v>
      </c>
      <c r="C1897" s="3" t="s">
        <v>388</v>
      </c>
      <c r="D1897" s="6">
        <v>0</v>
      </c>
      <c r="E1897" s="6">
        <v>103</v>
      </c>
      <c r="F1897" s="6">
        <f t="shared" si="290"/>
        <v>1</v>
      </c>
      <c r="G1897" s="6">
        <f t="shared" si="291"/>
        <v>43</v>
      </c>
      <c r="H1897" s="6" t="str" cm="1">
        <f t="array" ref="H1897">_xlfn.IFS(E1897&lt;=80,"Series",E1897&lt;=120,"TV Movie",E1897&gt;120,"Long Movie")</f>
        <v>TV Movie</v>
      </c>
      <c r="I1897" t="s">
        <v>83</v>
      </c>
      <c r="J1897" t="s">
        <v>8166</v>
      </c>
      <c r="K1897" t="s">
        <v>8161</v>
      </c>
      <c r="L1897" s="5">
        <v>6.2</v>
      </c>
      <c r="M1897" t="str" cm="1">
        <f t="array" ref="M1897">_xlfn.IFS(L1897&lt;=2,"Flop",L1897&lt;=5,"Average",L1897&lt;=7,"Hit",L1897&lt;=9,"Superhit",L1897&gt;9,"BlockBuster")</f>
        <v>Hit</v>
      </c>
      <c r="N1897" s="6">
        <v>143024</v>
      </c>
      <c r="O1897" s="6" t="str" cm="1">
        <f t="array" ref="O1897">_xlfn.IFS(N1897&lt;=100000,"Low",N1897&lt;=500000,"Median",N1897&lt;=1500000,"High",N1897&gt;1500000,"Very High")</f>
        <v>Median</v>
      </c>
      <c r="P1897">
        <v>38000000</v>
      </c>
      <c r="Q1897">
        <v>31505287</v>
      </c>
      <c r="R1897">
        <f t="shared" si="292"/>
        <v>-6494713</v>
      </c>
      <c r="S1897" t="str">
        <f t="shared" si="293"/>
        <v>Loss</v>
      </c>
      <c r="T1897" s="1">
        <v>40826</v>
      </c>
      <c r="U1897" t="s">
        <v>4715</v>
      </c>
      <c r="V1897" s="14">
        <v>40826</v>
      </c>
      <c r="W1897" t="str">
        <f t="shared" si="294"/>
        <v>October</v>
      </c>
      <c r="X1897" s="4" t="str">
        <f t="shared" si="295"/>
        <v>2011</v>
      </c>
      <c r="Y1897" s="6">
        <f t="shared" si="296"/>
        <v>2011</v>
      </c>
      <c r="Z1897" s="4" t="str">
        <f t="shared" si="297"/>
        <v>10</v>
      </c>
      <c r="AA1897" s="6">
        <f t="shared" si="298"/>
        <v>10</v>
      </c>
      <c r="AB1897" t="str">
        <f t="shared" si="299"/>
        <v>Monday</v>
      </c>
    </row>
    <row r="1898" spans="1:28" x14ac:dyDescent="0.25">
      <c r="A1898" s="3" t="s">
        <v>4716</v>
      </c>
      <c r="B1898" t="s">
        <v>4717</v>
      </c>
      <c r="C1898" s="3" t="s">
        <v>4717</v>
      </c>
      <c r="D1898" s="6">
        <v>0</v>
      </c>
      <c r="E1898" s="6">
        <v>86</v>
      </c>
      <c r="F1898" s="6">
        <f t="shared" si="290"/>
        <v>1</v>
      </c>
      <c r="G1898" s="6">
        <f t="shared" si="291"/>
        <v>26</v>
      </c>
      <c r="H1898" s="6" t="str" cm="1">
        <f t="array" ref="H1898">_xlfn.IFS(E1898&lt;=80,"Series",E1898&lt;=120,"TV Movie",E1898&gt;120,"Long Movie")</f>
        <v>TV Movie</v>
      </c>
      <c r="I1898" t="s">
        <v>145</v>
      </c>
      <c r="J1898" t="s">
        <v>8165</v>
      </c>
      <c r="K1898" t="s">
        <v>8157</v>
      </c>
      <c r="L1898" s="5">
        <v>7.8</v>
      </c>
      <c r="M1898" t="str" cm="1">
        <f t="array" ref="M1898">_xlfn.IFS(L1898&lt;=2,"Flop",L1898&lt;=5,"Average",L1898&lt;=7,"Hit",L1898&lt;=9,"Superhit",L1898&gt;9,"BlockBuster")</f>
        <v>Superhit</v>
      </c>
      <c r="N1898" s="6">
        <v>120072</v>
      </c>
      <c r="O1898" s="6" t="str" cm="1">
        <f t="array" ref="O1898">_xlfn.IFS(N1898&lt;=100000,"Low",N1898&lt;=500000,"Median",N1898&lt;=1500000,"High",N1898&gt;1500000,"Very High")</f>
        <v>Median</v>
      </c>
      <c r="P1898">
        <v>150000</v>
      </c>
      <c r="Q1898">
        <v>20936722</v>
      </c>
      <c r="R1898">
        <f t="shared" si="292"/>
        <v>20786722</v>
      </c>
      <c r="S1898" t="str">
        <f t="shared" si="293"/>
        <v>Profit</v>
      </c>
      <c r="T1898" s="1">
        <v>39102</v>
      </c>
      <c r="U1898" t="s">
        <v>4718</v>
      </c>
      <c r="V1898" s="14">
        <v>39102</v>
      </c>
      <c r="W1898" t="str">
        <f t="shared" si="294"/>
        <v>January</v>
      </c>
      <c r="X1898" s="4" t="str">
        <f t="shared" si="295"/>
        <v>2007</v>
      </c>
      <c r="Y1898" s="6">
        <f t="shared" si="296"/>
        <v>2007</v>
      </c>
      <c r="Z1898" s="4" t="str">
        <f t="shared" si="297"/>
        <v>20</v>
      </c>
      <c r="AA1898" s="6">
        <f t="shared" si="298"/>
        <v>20</v>
      </c>
      <c r="AB1898" t="str">
        <f t="shared" si="299"/>
        <v>Saturday</v>
      </c>
    </row>
    <row r="1899" spans="1:28" x14ac:dyDescent="0.25">
      <c r="A1899" s="3" t="s">
        <v>4719</v>
      </c>
      <c r="B1899" t="s">
        <v>4720</v>
      </c>
      <c r="C1899" s="3" t="s">
        <v>4720</v>
      </c>
      <c r="D1899" s="6">
        <v>0</v>
      </c>
      <c r="E1899" s="6">
        <v>111</v>
      </c>
      <c r="F1899" s="6">
        <f t="shared" si="290"/>
        <v>1</v>
      </c>
      <c r="G1899" s="6">
        <f t="shared" si="291"/>
        <v>51</v>
      </c>
      <c r="H1899" s="6" t="str" cm="1">
        <f t="array" ref="H1899">_xlfn.IFS(E1899&lt;=80,"Series",E1899&lt;=120,"TV Movie",E1899&gt;120,"Long Movie")</f>
        <v>TV Movie</v>
      </c>
      <c r="I1899" t="s">
        <v>5529</v>
      </c>
      <c r="J1899" t="s">
        <v>132</v>
      </c>
      <c r="K1899" t="s">
        <v>8162</v>
      </c>
      <c r="L1899" s="5">
        <v>6.9</v>
      </c>
      <c r="M1899" t="str" cm="1">
        <f t="array" ref="M1899">_xlfn.IFS(L1899&lt;=2,"Flop",L1899&lt;=5,"Average",L1899&lt;=7,"Hit",L1899&lt;=9,"Superhit",L1899&gt;9,"BlockBuster")</f>
        <v>Hit</v>
      </c>
      <c r="N1899" s="6">
        <v>352424</v>
      </c>
      <c r="O1899" s="6" t="str" cm="1">
        <f t="array" ref="O1899">_xlfn.IFS(N1899&lt;=100000,"Low",N1899&lt;=500000,"Median",N1899&lt;=1500000,"High",N1899&gt;1500000,"Very High")</f>
        <v>Median</v>
      </c>
      <c r="P1899">
        <v>27000000</v>
      </c>
      <c r="Q1899">
        <v>101624843</v>
      </c>
      <c r="R1899">
        <f t="shared" si="292"/>
        <v>74624843</v>
      </c>
      <c r="S1899" t="str">
        <f t="shared" si="293"/>
        <v>Profit</v>
      </c>
      <c r="T1899" s="1">
        <v>39660</v>
      </c>
      <c r="U1899" t="s">
        <v>4721</v>
      </c>
      <c r="V1899" s="14">
        <v>39660</v>
      </c>
      <c r="W1899" t="str">
        <f t="shared" si="294"/>
        <v>July</v>
      </c>
      <c r="X1899" s="4" t="str">
        <f t="shared" si="295"/>
        <v>2008</v>
      </c>
      <c r="Y1899" s="6">
        <f t="shared" si="296"/>
        <v>2008</v>
      </c>
      <c r="Z1899" s="4" t="str">
        <f t="shared" si="297"/>
        <v>31</v>
      </c>
      <c r="AA1899" s="6">
        <f t="shared" si="298"/>
        <v>31</v>
      </c>
      <c r="AB1899" t="str">
        <f t="shared" si="299"/>
        <v>Thursday</v>
      </c>
    </row>
    <row r="1900" spans="1:28" x14ac:dyDescent="0.25">
      <c r="A1900" s="3" t="s">
        <v>4722</v>
      </c>
      <c r="B1900" t="s">
        <v>4723</v>
      </c>
      <c r="C1900" s="3" t="s">
        <v>4723</v>
      </c>
      <c r="D1900" s="6">
        <v>0</v>
      </c>
      <c r="E1900" s="6">
        <v>98</v>
      </c>
      <c r="F1900" s="6">
        <f t="shared" si="290"/>
        <v>1</v>
      </c>
      <c r="G1900" s="6">
        <f t="shared" si="291"/>
        <v>38</v>
      </c>
      <c r="H1900" s="6" t="str" cm="1">
        <f t="array" ref="H1900">_xlfn.IFS(E1900&lt;=80,"Series",E1900&lt;=120,"TV Movie",E1900&gt;120,"Long Movie")</f>
        <v>TV Movie</v>
      </c>
      <c r="I1900" t="s">
        <v>8158</v>
      </c>
      <c r="J1900" t="s">
        <v>8159</v>
      </c>
      <c r="K1900" t="s">
        <v>8163</v>
      </c>
      <c r="L1900" s="5">
        <v>8.4</v>
      </c>
      <c r="M1900" t="str" cm="1">
        <f t="array" ref="M1900">_xlfn.IFS(L1900&lt;=2,"Flop",L1900&lt;=5,"Average",L1900&lt;=7,"Hit",L1900&lt;=9,"Superhit",L1900&gt;9,"BlockBuster")</f>
        <v>Superhit</v>
      </c>
      <c r="N1900" s="6">
        <v>1171355</v>
      </c>
      <c r="O1900" s="6" t="str" cm="1">
        <f t="array" ref="O1900">_xlfn.IFS(N1900&lt;=100000,"Low",N1900&lt;=500000,"Median",N1900&lt;=1500000,"High",N1900&gt;1500000,"Very High")</f>
        <v>High</v>
      </c>
      <c r="P1900">
        <v>180000000</v>
      </c>
      <c r="Q1900">
        <v>521311890</v>
      </c>
      <c r="R1900">
        <f t="shared" si="292"/>
        <v>341311890</v>
      </c>
      <c r="S1900" t="str">
        <f t="shared" si="293"/>
        <v>Profit</v>
      </c>
      <c r="T1900" s="1">
        <v>39620</v>
      </c>
      <c r="U1900" t="s">
        <v>3702</v>
      </c>
      <c r="V1900" s="14">
        <v>39620</v>
      </c>
      <c r="W1900" t="str">
        <f t="shared" si="294"/>
        <v>June</v>
      </c>
      <c r="X1900" s="4" t="str">
        <f t="shared" si="295"/>
        <v>2008</v>
      </c>
      <c r="Y1900" s="6">
        <f t="shared" si="296"/>
        <v>2008</v>
      </c>
      <c r="Z1900" s="4" t="str">
        <f t="shared" si="297"/>
        <v>21</v>
      </c>
      <c r="AA1900" s="6">
        <f t="shared" si="298"/>
        <v>21</v>
      </c>
      <c r="AB1900" t="str">
        <f t="shared" si="299"/>
        <v>Saturday</v>
      </c>
    </row>
    <row r="1901" spans="1:28" x14ac:dyDescent="0.25">
      <c r="A1901" s="3" t="s">
        <v>4724</v>
      </c>
      <c r="B1901" t="s">
        <v>4725</v>
      </c>
      <c r="C1901" s="3" t="s">
        <v>4725</v>
      </c>
      <c r="D1901" s="6">
        <v>0</v>
      </c>
      <c r="E1901" s="6">
        <v>94</v>
      </c>
      <c r="F1901" s="6">
        <f t="shared" si="290"/>
        <v>1</v>
      </c>
      <c r="G1901" s="6">
        <f t="shared" si="291"/>
        <v>34</v>
      </c>
      <c r="H1901" s="6" t="str" cm="1">
        <f t="array" ref="H1901">_xlfn.IFS(E1901&lt;=80,"Series",E1901&lt;=120,"TV Movie",E1901&gt;120,"Long Movie")</f>
        <v>TV Movie</v>
      </c>
      <c r="I1901" t="s">
        <v>145</v>
      </c>
      <c r="J1901" t="s">
        <v>4390</v>
      </c>
      <c r="K1901" t="s">
        <v>5802</v>
      </c>
      <c r="L1901" s="5">
        <v>7.7</v>
      </c>
      <c r="M1901" t="str" cm="1">
        <f t="array" ref="M1901">_xlfn.IFS(L1901&lt;=2,"Flop",L1901&lt;=5,"Average",L1901&lt;=7,"Hit",L1901&lt;=9,"Superhit",L1901&gt;9,"BlockBuster")</f>
        <v>Superhit</v>
      </c>
      <c r="N1901" s="6">
        <v>237227</v>
      </c>
      <c r="O1901" s="6" t="str" cm="1">
        <f t="array" ref="O1901">_xlfn.IFS(N1901&lt;=100000,"Low",N1901&lt;=500000,"Median",N1901&lt;=1500000,"High",N1901&gt;1500000,"Very High")</f>
        <v>Median</v>
      </c>
      <c r="P1901">
        <v>12500000</v>
      </c>
      <c r="Q1901">
        <v>40416563</v>
      </c>
      <c r="R1901">
        <f t="shared" si="292"/>
        <v>27916563</v>
      </c>
      <c r="S1901" t="str">
        <f t="shared" si="293"/>
        <v>Profit</v>
      </c>
      <c r="T1901" s="1">
        <v>39688</v>
      </c>
      <c r="U1901" t="s">
        <v>4726</v>
      </c>
      <c r="V1901" s="14">
        <v>39688</v>
      </c>
      <c r="W1901" t="str">
        <f t="shared" si="294"/>
        <v>August</v>
      </c>
      <c r="X1901" s="4" t="str">
        <f t="shared" si="295"/>
        <v>2008</v>
      </c>
      <c r="Y1901" s="6">
        <f t="shared" si="296"/>
        <v>2008</v>
      </c>
      <c r="Z1901" s="4" t="str">
        <f t="shared" si="297"/>
        <v>28</v>
      </c>
      <c r="AA1901" s="6">
        <f t="shared" si="298"/>
        <v>28</v>
      </c>
      <c r="AB1901" t="str">
        <f t="shared" si="299"/>
        <v>Thursday</v>
      </c>
    </row>
    <row r="1902" spans="1:28" x14ac:dyDescent="0.25">
      <c r="A1902" s="3" t="s">
        <v>4727</v>
      </c>
      <c r="B1902" t="s">
        <v>4728</v>
      </c>
      <c r="C1902" s="3" t="s">
        <v>4728</v>
      </c>
      <c r="D1902" s="6">
        <v>0</v>
      </c>
      <c r="E1902" s="6">
        <v>97</v>
      </c>
      <c r="F1902" s="6">
        <f t="shared" si="290"/>
        <v>1</v>
      </c>
      <c r="G1902" s="6">
        <f t="shared" si="291"/>
        <v>37</v>
      </c>
      <c r="H1902" s="6" t="str" cm="1">
        <f t="array" ref="H1902">_xlfn.IFS(E1902&lt;=80,"Series",E1902&lt;=120,"TV Movie",E1902&gt;120,"Long Movie")</f>
        <v>TV Movie</v>
      </c>
      <c r="I1902" t="s">
        <v>8162</v>
      </c>
      <c r="J1902" t="s">
        <v>145</v>
      </c>
      <c r="K1902" t="s">
        <v>3857</v>
      </c>
      <c r="L1902" s="5">
        <v>7</v>
      </c>
      <c r="M1902" t="str" cm="1">
        <f t="array" ref="M1902">_xlfn.IFS(L1902&lt;=2,"Flop",L1902&lt;=5,"Average",L1902&lt;=7,"Hit",L1902&lt;=9,"Superhit",L1902&gt;9,"BlockBuster")</f>
        <v>Hit</v>
      </c>
      <c r="N1902" s="6">
        <v>91064</v>
      </c>
      <c r="O1902" s="6" t="str" cm="1">
        <f t="array" ref="O1902">_xlfn.IFS(N1902&lt;=100000,"Low",N1902&lt;=500000,"Median",N1902&lt;=1500000,"High",N1902&gt;1500000,"Very High")</f>
        <v>Low</v>
      </c>
      <c r="P1902">
        <v>15000000</v>
      </c>
      <c r="Q1902">
        <v>1669947</v>
      </c>
      <c r="R1902">
        <f t="shared" si="292"/>
        <v>-13330053</v>
      </c>
      <c r="S1902" t="str">
        <f t="shared" si="293"/>
        <v>Loss</v>
      </c>
      <c r="T1902" s="1">
        <v>40324</v>
      </c>
      <c r="U1902" t="s">
        <v>4729</v>
      </c>
      <c r="V1902" s="14">
        <v>40324</v>
      </c>
      <c r="W1902" t="str">
        <f t="shared" si="294"/>
        <v>May</v>
      </c>
      <c r="X1902" s="4" t="str">
        <f t="shared" si="295"/>
        <v>2010</v>
      </c>
      <c r="Y1902" s="6">
        <f t="shared" si="296"/>
        <v>2010</v>
      </c>
      <c r="Z1902" s="4" t="str">
        <f t="shared" si="297"/>
        <v>26</v>
      </c>
      <c r="AA1902" s="6">
        <f t="shared" si="298"/>
        <v>26</v>
      </c>
      <c r="AB1902" t="str">
        <f t="shared" si="299"/>
        <v>Wednesday</v>
      </c>
    </row>
    <row r="1903" spans="1:28" x14ac:dyDescent="0.25">
      <c r="A1903" s="3" t="s">
        <v>4730</v>
      </c>
      <c r="B1903" t="s">
        <v>4731</v>
      </c>
      <c r="C1903" s="3" t="s">
        <v>4731</v>
      </c>
      <c r="D1903" s="6">
        <v>0</v>
      </c>
      <c r="E1903" s="6">
        <v>104</v>
      </c>
      <c r="F1903" s="6">
        <f t="shared" si="290"/>
        <v>1</v>
      </c>
      <c r="G1903" s="6">
        <f t="shared" si="291"/>
        <v>44</v>
      </c>
      <c r="H1903" s="6" t="str" cm="1">
        <f t="array" ref="H1903">_xlfn.IFS(E1903&lt;=80,"Series",E1903&lt;=120,"TV Movie",E1903&gt;120,"Long Movie")</f>
        <v>TV Movie</v>
      </c>
      <c r="I1903" t="s">
        <v>145</v>
      </c>
      <c r="J1903" t="s">
        <v>8166</v>
      </c>
      <c r="K1903" t="s">
        <v>5802</v>
      </c>
      <c r="L1903" s="5">
        <v>7.5</v>
      </c>
      <c r="M1903" t="str" cm="1">
        <f t="array" ref="M1903">_xlfn.IFS(L1903&lt;=2,"Flop",L1903&lt;=5,"Average",L1903&lt;=7,"Hit",L1903&lt;=9,"Superhit",L1903&gt;9,"BlockBuster")</f>
        <v>Superhit</v>
      </c>
      <c r="N1903" s="6">
        <v>134530</v>
      </c>
      <c r="O1903" s="6" t="str" cm="1">
        <f t="array" ref="O1903">_xlfn.IFS(N1903&lt;=100000,"Low",N1903&lt;=500000,"Median",N1903&lt;=1500000,"High",N1903&gt;1500000,"Very High")</f>
        <v>Median</v>
      </c>
      <c r="P1903">
        <v>20000000</v>
      </c>
      <c r="Q1903">
        <v>51699984</v>
      </c>
      <c r="R1903">
        <f t="shared" si="292"/>
        <v>31699984</v>
      </c>
      <c r="S1903" t="str">
        <f t="shared" si="293"/>
        <v>Profit</v>
      </c>
      <c r="T1903" s="1">
        <v>39751</v>
      </c>
      <c r="U1903" t="s">
        <v>4732</v>
      </c>
      <c r="V1903" s="14">
        <v>39751</v>
      </c>
      <c r="W1903" t="str">
        <f t="shared" si="294"/>
        <v>October</v>
      </c>
      <c r="X1903" s="4" t="str">
        <f t="shared" si="295"/>
        <v>2008</v>
      </c>
      <c r="Y1903" s="6">
        <f t="shared" si="296"/>
        <v>2008</v>
      </c>
      <c r="Z1903" s="4" t="str">
        <f t="shared" si="297"/>
        <v>30</v>
      </c>
      <c r="AA1903" s="6">
        <f t="shared" si="298"/>
        <v>30</v>
      </c>
      <c r="AB1903" t="str">
        <f t="shared" si="299"/>
        <v>Thursday</v>
      </c>
    </row>
    <row r="1904" spans="1:28" x14ac:dyDescent="0.25">
      <c r="A1904" s="3" t="s">
        <v>4733</v>
      </c>
      <c r="B1904" t="s">
        <v>4734</v>
      </c>
      <c r="C1904" s="3" t="s">
        <v>4734</v>
      </c>
      <c r="D1904" s="6">
        <v>0</v>
      </c>
      <c r="E1904" s="6">
        <v>110</v>
      </c>
      <c r="F1904" s="6">
        <f t="shared" si="290"/>
        <v>1</v>
      </c>
      <c r="G1904" s="6">
        <f t="shared" si="291"/>
        <v>50</v>
      </c>
      <c r="H1904" s="6" t="str" cm="1">
        <f t="array" ref="H1904">_xlfn.IFS(E1904&lt;=80,"Series",E1904&lt;=120,"TV Movie",E1904&gt;120,"Long Movie")</f>
        <v>TV Movie</v>
      </c>
      <c r="I1904" t="s">
        <v>5529</v>
      </c>
      <c r="J1904" t="s">
        <v>8158</v>
      </c>
      <c r="K1904" t="s">
        <v>145</v>
      </c>
      <c r="L1904" s="5">
        <v>6.2</v>
      </c>
      <c r="M1904" t="str" cm="1">
        <f t="array" ref="M1904">_xlfn.IFS(L1904&lt;=2,"Flop",L1904&lt;=5,"Average",L1904&lt;=7,"Hit",L1904&lt;=9,"Superhit",L1904&gt;9,"BlockBuster")</f>
        <v>Hit</v>
      </c>
      <c r="N1904" s="6">
        <v>184225</v>
      </c>
      <c r="O1904" s="6" t="str" cm="1">
        <f t="array" ref="O1904">_xlfn.IFS(N1904&lt;=100000,"Low",N1904&lt;=500000,"Median",N1904&lt;=1500000,"High",N1904&gt;1500000,"Very High")</f>
        <v>Median</v>
      </c>
      <c r="P1904">
        <v>180000000</v>
      </c>
      <c r="Q1904">
        <v>357243061</v>
      </c>
      <c r="R1904">
        <f t="shared" si="292"/>
        <v>177243061</v>
      </c>
      <c r="S1904" t="str">
        <f t="shared" si="293"/>
        <v>Profit</v>
      </c>
      <c r="T1904" s="1">
        <v>42548</v>
      </c>
      <c r="U1904" t="s">
        <v>3470</v>
      </c>
      <c r="V1904" s="14">
        <v>42548</v>
      </c>
      <c r="W1904" t="str">
        <f t="shared" si="294"/>
        <v>June</v>
      </c>
      <c r="X1904" s="4" t="str">
        <f t="shared" si="295"/>
        <v>2016</v>
      </c>
      <c r="Y1904" s="6">
        <f t="shared" si="296"/>
        <v>2016</v>
      </c>
      <c r="Z1904" s="4" t="str">
        <f t="shared" si="297"/>
        <v>27</v>
      </c>
      <c r="AA1904" s="6">
        <f t="shared" si="298"/>
        <v>27</v>
      </c>
      <c r="AB1904" t="str">
        <f t="shared" si="299"/>
        <v>Monday</v>
      </c>
    </row>
    <row r="1905" spans="1:28" x14ac:dyDescent="0.25">
      <c r="A1905" s="3" t="s">
        <v>4735</v>
      </c>
      <c r="B1905" t="s">
        <v>4736</v>
      </c>
      <c r="C1905" s="3" t="s">
        <v>4737</v>
      </c>
      <c r="D1905" s="6">
        <v>0</v>
      </c>
      <c r="E1905" s="6">
        <v>146</v>
      </c>
      <c r="F1905" s="6">
        <f t="shared" si="290"/>
        <v>2</v>
      </c>
      <c r="G1905" s="6">
        <f t="shared" si="291"/>
        <v>26</v>
      </c>
      <c r="H1905" s="6" t="str" cm="1">
        <f t="array" ref="H1905">_xlfn.IFS(E1905&lt;=80,"Series",E1905&lt;=120,"TV Movie",E1905&gt;120,"Long Movie")</f>
        <v>Long Movie</v>
      </c>
      <c r="I1905" t="s">
        <v>8158</v>
      </c>
      <c r="J1905" t="s">
        <v>8163</v>
      </c>
      <c r="K1905" t="s">
        <v>8156</v>
      </c>
      <c r="L1905" s="5">
        <v>7.7</v>
      </c>
      <c r="M1905" t="str" cm="1">
        <f t="array" ref="M1905">_xlfn.IFS(L1905&lt;=2,"Flop",L1905&lt;=5,"Average",L1905&lt;=7,"Hit",L1905&lt;=9,"Superhit",L1905&gt;9,"BlockBuster")</f>
        <v>Superhit</v>
      </c>
      <c r="N1905" s="6">
        <v>582119</v>
      </c>
      <c r="O1905" s="6" t="str" cm="1">
        <f t="array" ref="O1905">_xlfn.IFS(N1905&lt;=100000,"Low",N1905&lt;=500000,"Median",N1905&lt;=1500000,"High",N1905&gt;1500000,"Very High")</f>
        <v>High</v>
      </c>
      <c r="P1905">
        <v>125000000</v>
      </c>
      <c r="Q1905">
        <v>972584232</v>
      </c>
      <c r="R1905">
        <f t="shared" si="292"/>
        <v>847584232</v>
      </c>
      <c r="S1905" t="str">
        <f t="shared" si="293"/>
        <v>Profit</v>
      </c>
      <c r="T1905" s="1">
        <v>40493</v>
      </c>
      <c r="U1905" t="s">
        <v>3470</v>
      </c>
      <c r="V1905" s="14">
        <v>40493</v>
      </c>
      <c r="W1905" t="str">
        <f t="shared" si="294"/>
        <v>November</v>
      </c>
      <c r="X1905" s="4" t="str">
        <f t="shared" si="295"/>
        <v>2010</v>
      </c>
      <c r="Y1905" s="6">
        <f t="shared" si="296"/>
        <v>2010</v>
      </c>
      <c r="Z1905" s="4" t="str">
        <f t="shared" si="297"/>
        <v>11</v>
      </c>
      <c r="AA1905" s="6">
        <f t="shared" si="298"/>
        <v>11</v>
      </c>
      <c r="AB1905" t="str">
        <f t="shared" si="299"/>
        <v>Thursday</v>
      </c>
    </row>
    <row r="1906" spans="1:28" x14ac:dyDescent="0.25">
      <c r="A1906" s="3" t="s">
        <v>4738</v>
      </c>
      <c r="B1906" t="s">
        <v>4739</v>
      </c>
      <c r="C1906" s="3" t="s">
        <v>4739</v>
      </c>
      <c r="D1906" s="6">
        <v>0</v>
      </c>
      <c r="E1906" s="6">
        <v>110</v>
      </c>
      <c r="F1906" s="6">
        <f t="shared" si="290"/>
        <v>1</v>
      </c>
      <c r="G1906" s="6">
        <f t="shared" si="291"/>
        <v>50</v>
      </c>
      <c r="H1906" s="6" t="str" cm="1">
        <f t="array" ref="H1906">_xlfn.IFS(E1906&lt;=80,"Series",E1906&lt;=120,"TV Movie",E1906&gt;120,"Long Movie")</f>
        <v>TV Movie</v>
      </c>
      <c r="I1906" t="s">
        <v>145</v>
      </c>
      <c r="J1906" t="s">
        <v>5802</v>
      </c>
      <c r="K1906" t="s">
        <v>5802</v>
      </c>
      <c r="L1906" s="5">
        <v>7.3</v>
      </c>
      <c r="M1906" t="str" cm="1">
        <f t="array" ref="M1906">_xlfn.IFS(L1906&lt;=2,"Flop",L1906&lt;=5,"Average",L1906&lt;=7,"Hit",L1906&lt;=9,"Superhit",L1906&gt;9,"BlockBuster")</f>
        <v>Superhit</v>
      </c>
      <c r="N1906" s="6">
        <v>114874</v>
      </c>
      <c r="O1906" s="6" t="str" cm="1">
        <f t="array" ref="O1906">_xlfn.IFS(N1906&lt;=100000,"Low",N1906&lt;=500000,"Median",N1906&lt;=1500000,"High",N1906&gt;1500000,"Very High")</f>
        <v>Median</v>
      </c>
      <c r="P1906">
        <v>10000000</v>
      </c>
      <c r="Q1906">
        <v>63649529</v>
      </c>
      <c r="R1906">
        <f t="shared" si="292"/>
        <v>53649529</v>
      </c>
      <c r="S1906" t="str">
        <f t="shared" si="293"/>
        <v>Profit</v>
      </c>
      <c r="T1906" s="1">
        <v>39829</v>
      </c>
      <c r="U1906" t="s">
        <v>4740</v>
      </c>
      <c r="V1906" s="14">
        <v>39829</v>
      </c>
      <c r="W1906" t="str">
        <f t="shared" si="294"/>
        <v>January</v>
      </c>
      <c r="X1906" s="4" t="str">
        <f t="shared" si="295"/>
        <v>2009</v>
      </c>
      <c r="Y1906" s="6">
        <f t="shared" si="296"/>
        <v>2009</v>
      </c>
      <c r="Z1906" s="4" t="str">
        <f t="shared" si="297"/>
        <v>16</v>
      </c>
      <c r="AA1906" s="6">
        <f t="shared" si="298"/>
        <v>16</v>
      </c>
      <c r="AB1906" t="str">
        <f t="shared" si="299"/>
        <v>Friday</v>
      </c>
    </row>
    <row r="1907" spans="1:28" x14ac:dyDescent="0.25">
      <c r="A1907" s="3" t="s">
        <v>4741</v>
      </c>
      <c r="B1907" t="s">
        <v>4742</v>
      </c>
      <c r="C1907" s="3" t="s">
        <v>4742</v>
      </c>
      <c r="D1907" s="6">
        <v>0</v>
      </c>
      <c r="E1907" s="6">
        <v>91</v>
      </c>
      <c r="F1907" s="6">
        <f t="shared" si="290"/>
        <v>1</v>
      </c>
      <c r="G1907" s="6">
        <f t="shared" si="291"/>
        <v>31</v>
      </c>
      <c r="H1907" s="6" t="str" cm="1">
        <f t="array" ref="H1907">_xlfn.IFS(E1907&lt;=80,"Series",E1907&lt;=120,"TV Movie",E1907&gt;120,"Long Movie")</f>
        <v>TV Movie</v>
      </c>
      <c r="I1907" t="s">
        <v>145</v>
      </c>
      <c r="J1907" t="s">
        <v>5802</v>
      </c>
      <c r="K1907" t="s">
        <v>5802</v>
      </c>
      <c r="L1907" s="5">
        <v>7</v>
      </c>
      <c r="M1907" t="str" cm="1">
        <f t="array" ref="M1907">_xlfn.IFS(L1907&lt;=2,"Flop",L1907&lt;=5,"Average",L1907&lt;=7,"Hit",L1907&lt;=9,"Superhit",L1907&gt;9,"BlockBuster")</f>
        <v>Hit</v>
      </c>
      <c r="N1907" s="6">
        <v>50720</v>
      </c>
      <c r="O1907" s="6" t="str" cm="1">
        <f t="array" ref="O1907">_xlfn.IFS(N1907&lt;=100000,"Low",N1907&lt;=500000,"Median",N1907&lt;=1500000,"High",N1907&gt;1500000,"Very High")</f>
        <v>Low</v>
      </c>
      <c r="P1907">
        <v>5000000</v>
      </c>
      <c r="Q1907">
        <v>5144717</v>
      </c>
      <c r="R1907">
        <f t="shared" si="292"/>
        <v>144717</v>
      </c>
      <c r="S1907" t="str">
        <f t="shared" si="293"/>
        <v>Profit</v>
      </c>
      <c r="T1907" s="1">
        <v>40434</v>
      </c>
      <c r="U1907" t="s">
        <v>4743</v>
      </c>
      <c r="V1907" s="14">
        <v>40434</v>
      </c>
      <c r="W1907" t="str">
        <f t="shared" si="294"/>
        <v>September</v>
      </c>
      <c r="X1907" s="4" t="str">
        <f t="shared" si="295"/>
        <v>2010</v>
      </c>
      <c r="Y1907" s="6">
        <f t="shared" si="296"/>
        <v>2010</v>
      </c>
      <c r="Z1907" s="4" t="str">
        <f t="shared" si="297"/>
        <v>13</v>
      </c>
      <c r="AA1907" s="6">
        <f t="shared" si="298"/>
        <v>13</v>
      </c>
      <c r="AB1907" t="str">
        <f t="shared" si="299"/>
        <v>Monday</v>
      </c>
    </row>
    <row r="1908" spans="1:28" x14ac:dyDescent="0.25">
      <c r="A1908" s="3" t="s">
        <v>4744</v>
      </c>
      <c r="B1908" t="s">
        <v>4745</v>
      </c>
      <c r="C1908" s="3" t="s">
        <v>4745</v>
      </c>
      <c r="D1908" s="6">
        <v>0</v>
      </c>
      <c r="E1908" s="6">
        <v>90</v>
      </c>
      <c r="F1908" s="6">
        <f t="shared" si="290"/>
        <v>1</v>
      </c>
      <c r="G1908" s="6">
        <f t="shared" si="291"/>
        <v>30</v>
      </c>
      <c r="H1908" s="6" t="str" cm="1">
        <f t="array" ref="H1908">_xlfn.IFS(E1908&lt;=80,"Series",E1908&lt;=120,"TV Movie",E1908&gt;120,"Long Movie")</f>
        <v>TV Movie</v>
      </c>
      <c r="I1908" t="s">
        <v>5529</v>
      </c>
      <c r="J1908" t="s">
        <v>8162</v>
      </c>
      <c r="K1908" t="s">
        <v>3857</v>
      </c>
      <c r="L1908" s="5">
        <v>7.8</v>
      </c>
      <c r="M1908" t="str" cm="1">
        <f t="array" ref="M1908">_xlfn.IFS(L1908&lt;=2,"Flop",L1908&lt;=5,"Average",L1908&lt;=7,"Hit",L1908&lt;=9,"Superhit",L1908&gt;9,"BlockBuster")</f>
        <v>Superhit</v>
      </c>
      <c r="N1908" s="6">
        <v>623291</v>
      </c>
      <c r="O1908" s="6" t="str" cm="1">
        <f t="array" ref="O1908">_xlfn.IFS(N1908&lt;=100000,"Low",N1908&lt;=500000,"Median",N1908&lt;=1500000,"High",N1908&gt;1500000,"Very High")</f>
        <v>High</v>
      </c>
      <c r="P1908">
        <v>25000000</v>
      </c>
      <c r="Q1908">
        <v>226837760</v>
      </c>
      <c r="R1908">
        <f t="shared" si="292"/>
        <v>201837760</v>
      </c>
      <c r="S1908" t="str">
        <f t="shared" si="293"/>
        <v>Profit</v>
      </c>
      <c r="T1908" s="1">
        <v>39494</v>
      </c>
      <c r="U1908" t="s">
        <v>4746</v>
      </c>
      <c r="V1908" s="14">
        <v>39494</v>
      </c>
      <c r="W1908" t="str">
        <f t="shared" si="294"/>
        <v>February</v>
      </c>
      <c r="X1908" s="4" t="str">
        <f t="shared" si="295"/>
        <v>2008</v>
      </c>
      <c r="Y1908" s="6">
        <f t="shared" si="296"/>
        <v>2008</v>
      </c>
      <c r="Z1908" s="4" t="str">
        <f t="shared" si="297"/>
        <v>16</v>
      </c>
      <c r="AA1908" s="6">
        <f t="shared" si="298"/>
        <v>16</v>
      </c>
      <c r="AB1908" t="str">
        <f t="shared" si="299"/>
        <v>Saturday</v>
      </c>
    </row>
    <row r="1909" spans="1:28" x14ac:dyDescent="0.25">
      <c r="A1909" s="3" t="s">
        <v>4747</v>
      </c>
      <c r="B1909" t="s">
        <v>4748</v>
      </c>
      <c r="C1909" s="3" t="s">
        <v>4748</v>
      </c>
      <c r="D1909" s="6">
        <v>0</v>
      </c>
      <c r="E1909" s="6">
        <v>103</v>
      </c>
      <c r="F1909" s="6">
        <f t="shared" si="290"/>
        <v>1</v>
      </c>
      <c r="G1909" s="6">
        <f t="shared" si="291"/>
        <v>43</v>
      </c>
      <c r="H1909" s="6" t="str" cm="1">
        <f t="array" ref="H1909">_xlfn.IFS(E1909&lt;=80,"Series",E1909&lt;=120,"TV Movie",E1909&gt;120,"Long Movie")</f>
        <v>TV Movie</v>
      </c>
      <c r="I1909" t="s">
        <v>5529</v>
      </c>
      <c r="J1909" t="s">
        <v>8158</v>
      </c>
      <c r="K1909" t="s">
        <v>8163</v>
      </c>
      <c r="L1909" s="5">
        <v>4</v>
      </c>
      <c r="M1909" t="str" cm="1">
        <f t="array" ref="M1909">_xlfn.IFS(L1909&lt;=2,"Flop",L1909&lt;=5,"Average",L1909&lt;=7,"Hit",L1909&lt;=9,"Superhit",L1909&gt;9,"BlockBuster")</f>
        <v>Average</v>
      </c>
      <c r="N1909" s="6">
        <v>169441</v>
      </c>
      <c r="O1909" s="6" t="str" cm="1">
        <f t="array" ref="O1909">_xlfn.IFS(N1909&lt;=100000,"Low",N1909&lt;=500000,"Median",N1909&lt;=1500000,"High",N1909&gt;1500000,"Very High")</f>
        <v>Median</v>
      </c>
      <c r="P1909">
        <v>150000000</v>
      </c>
      <c r="Q1909">
        <v>319713881</v>
      </c>
      <c r="R1909">
        <f t="shared" si="292"/>
        <v>169713881</v>
      </c>
      <c r="S1909" t="str">
        <f t="shared" si="293"/>
        <v>Profit</v>
      </c>
      <c r="T1909" s="1">
        <v>40359</v>
      </c>
      <c r="U1909" t="s">
        <v>2307</v>
      </c>
      <c r="V1909" s="14">
        <v>40359</v>
      </c>
      <c r="W1909" t="str">
        <f t="shared" si="294"/>
        <v>June</v>
      </c>
      <c r="X1909" s="4" t="str">
        <f t="shared" si="295"/>
        <v>2010</v>
      </c>
      <c r="Y1909" s="6">
        <f t="shared" si="296"/>
        <v>2010</v>
      </c>
      <c r="Z1909" s="4" t="str">
        <f t="shared" si="297"/>
        <v>30</v>
      </c>
      <c r="AA1909" s="6">
        <f t="shared" si="298"/>
        <v>30</v>
      </c>
      <c r="AB1909" t="str">
        <f t="shared" si="299"/>
        <v>Wednesday</v>
      </c>
    </row>
    <row r="1910" spans="1:28" x14ac:dyDescent="0.25">
      <c r="A1910" s="3" t="s">
        <v>4749</v>
      </c>
      <c r="B1910" t="s">
        <v>4750</v>
      </c>
      <c r="C1910" s="3" t="s">
        <v>4750</v>
      </c>
      <c r="D1910" s="6">
        <v>0</v>
      </c>
      <c r="E1910" s="6">
        <v>95</v>
      </c>
      <c r="F1910" s="6">
        <f t="shared" si="290"/>
        <v>1</v>
      </c>
      <c r="G1910" s="6">
        <f t="shared" si="291"/>
        <v>35</v>
      </c>
      <c r="H1910" s="6" t="str" cm="1">
        <f t="array" ref="H1910">_xlfn.IFS(E1910&lt;=80,"Series",E1910&lt;=120,"TV Movie",E1910&gt;120,"Long Movie")</f>
        <v>TV Movie</v>
      </c>
      <c r="I1910" t="s">
        <v>83</v>
      </c>
      <c r="J1910" t="s">
        <v>8166</v>
      </c>
      <c r="K1910" t="s">
        <v>3857</v>
      </c>
      <c r="L1910" s="5">
        <v>4.9000000000000004</v>
      </c>
      <c r="M1910" t="str" cm="1">
        <f t="array" ref="M1910">_xlfn.IFS(L1910&lt;=2,"Flop",L1910&lt;=5,"Average",L1910&lt;=7,"Hit",L1910&lt;=9,"Superhit",L1910&gt;9,"BlockBuster")</f>
        <v>Average</v>
      </c>
      <c r="N1910" s="6">
        <v>65939</v>
      </c>
      <c r="O1910" s="6" t="str" cm="1">
        <f t="array" ref="O1910">_xlfn.IFS(N1910&lt;=100000,"Low",N1910&lt;=500000,"Median",N1910&lt;=1500000,"High",N1910&gt;1500000,"Very High")</f>
        <v>Low</v>
      </c>
      <c r="P1910">
        <v>20000000</v>
      </c>
      <c r="Q1910">
        <v>55362705</v>
      </c>
      <c r="R1910">
        <f t="shared" si="292"/>
        <v>35362705</v>
      </c>
      <c r="S1910" t="str">
        <f t="shared" si="293"/>
        <v>Profit</v>
      </c>
      <c r="T1910" s="1">
        <v>41207</v>
      </c>
      <c r="U1910" t="s">
        <v>4751</v>
      </c>
      <c r="V1910" s="14">
        <v>41207</v>
      </c>
      <c r="W1910" t="str">
        <f t="shared" si="294"/>
        <v>October</v>
      </c>
      <c r="X1910" s="4" t="str">
        <f t="shared" si="295"/>
        <v>2012</v>
      </c>
      <c r="Y1910" s="6">
        <f t="shared" si="296"/>
        <v>2012</v>
      </c>
      <c r="Z1910" s="4" t="str">
        <f t="shared" si="297"/>
        <v>25</v>
      </c>
      <c r="AA1910" s="6">
        <f t="shared" si="298"/>
        <v>25</v>
      </c>
      <c r="AB1910" t="str">
        <f t="shared" si="299"/>
        <v>Thursday</v>
      </c>
    </row>
    <row r="1911" spans="1:28" x14ac:dyDescent="0.25">
      <c r="A1911" s="3" t="s">
        <v>4752</v>
      </c>
      <c r="B1911" t="s">
        <v>4753</v>
      </c>
      <c r="C1911" s="3" t="s">
        <v>4753</v>
      </c>
      <c r="D1911" s="6">
        <v>0</v>
      </c>
      <c r="E1911" s="6">
        <v>107</v>
      </c>
      <c r="F1911" s="6">
        <f t="shared" si="290"/>
        <v>1</v>
      </c>
      <c r="G1911" s="6">
        <f t="shared" si="291"/>
        <v>47</v>
      </c>
      <c r="H1911" s="6" t="str" cm="1">
        <f t="array" ref="H1911">_xlfn.IFS(E1911&lt;=80,"Series",E1911&lt;=120,"TV Movie",E1911&gt;120,"Long Movie")</f>
        <v>TV Movie</v>
      </c>
      <c r="I1911" t="s">
        <v>5529</v>
      </c>
      <c r="J1911" t="s">
        <v>132</v>
      </c>
      <c r="K1911" t="s">
        <v>4390</v>
      </c>
      <c r="L1911" s="5">
        <v>7.1</v>
      </c>
      <c r="M1911" t="str" cm="1">
        <f t="array" ref="M1911">_xlfn.IFS(L1911&lt;=2,"Flop",L1911&lt;=5,"Average",L1911&lt;=7,"Hit",L1911&lt;=9,"Superhit",L1911&gt;9,"BlockBuster")</f>
        <v>Superhit</v>
      </c>
      <c r="N1911" s="6">
        <v>438291</v>
      </c>
      <c r="O1911" s="6" t="str" cm="1">
        <f t="array" ref="O1911">_xlfn.IFS(N1911&lt;=100000,"Low",N1911&lt;=500000,"Median",N1911&lt;=1500000,"High",N1911&gt;1500000,"Very High")</f>
        <v>Median</v>
      </c>
      <c r="P1911">
        <v>92000000</v>
      </c>
      <c r="Q1911">
        <v>195702963</v>
      </c>
      <c r="R1911">
        <f t="shared" si="292"/>
        <v>103702963</v>
      </c>
      <c r="S1911" t="str">
        <f t="shared" si="293"/>
        <v>Profit</v>
      </c>
      <c r="T1911" s="1">
        <v>39671</v>
      </c>
      <c r="U1911" t="s">
        <v>1356</v>
      </c>
      <c r="V1911" s="14">
        <v>39671</v>
      </c>
      <c r="W1911" t="str">
        <f t="shared" si="294"/>
        <v>August</v>
      </c>
      <c r="X1911" s="4" t="str">
        <f t="shared" si="295"/>
        <v>2008</v>
      </c>
      <c r="Y1911" s="6">
        <f t="shared" si="296"/>
        <v>2008</v>
      </c>
      <c r="Z1911" s="4" t="str">
        <f t="shared" si="297"/>
        <v>11</v>
      </c>
      <c r="AA1911" s="6">
        <f t="shared" si="298"/>
        <v>11</v>
      </c>
      <c r="AB1911" t="str">
        <f t="shared" si="299"/>
        <v>Monday</v>
      </c>
    </row>
    <row r="1912" spans="1:28" x14ac:dyDescent="0.25">
      <c r="A1912" s="3" t="s">
        <v>4754</v>
      </c>
      <c r="B1912" t="s">
        <v>4755</v>
      </c>
      <c r="C1912" s="3" t="s">
        <v>4755</v>
      </c>
      <c r="D1912" s="6">
        <v>0</v>
      </c>
      <c r="E1912" s="6">
        <v>100</v>
      </c>
      <c r="F1912" s="6">
        <f t="shared" si="290"/>
        <v>1</v>
      </c>
      <c r="G1912" s="6">
        <f t="shared" si="291"/>
        <v>40</v>
      </c>
      <c r="H1912" s="6" t="str" cm="1">
        <f t="array" ref="H1912">_xlfn.IFS(E1912&lt;=80,"Series",E1912&lt;=120,"TV Movie",E1912&gt;120,"Long Movie")</f>
        <v>TV Movie</v>
      </c>
      <c r="I1912" t="s">
        <v>5529</v>
      </c>
      <c r="J1912" t="s">
        <v>3857</v>
      </c>
      <c r="K1912" t="s">
        <v>5802</v>
      </c>
      <c r="L1912" s="5">
        <v>6.4</v>
      </c>
      <c r="M1912" t="str" cm="1">
        <f t="array" ref="M1912">_xlfn.IFS(L1912&lt;=2,"Flop",L1912&lt;=5,"Average",L1912&lt;=7,"Hit",L1912&lt;=9,"Superhit",L1912&gt;9,"BlockBuster")</f>
        <v>Hit</v>
      </c>
      <c r="N1912" s="6">
        <v>325885</v>
      </c>
      <c r="O1912" s="6" t="str" cm="1">
        <f t="array" ref="O1912">_xlfn.IFS(N1912&lt;=100000,"Low",N1912&lt;=500000,"Median",N1912&lt;=1500000,"High",N1912&gt;1500000,"Very High")</f>
        <v>Median</v>
      </c>
      <c r="P1912">
        <v>110000000</v>
      </c>
      <c r="Q1912">
        <v>293503354</v>
      </c>
      <c r="R1912">
        <f t="shared" si="292"/>
        <v>183503354</v>
      </c>
      <c r="S1912" t="str">
        <f t="shared" si="293"/>
        <v>Profit</v>
      </c>
      <c r="T1912" s="1">
        <v>40378</v>
      </c>
      <c r="U1912" t="s">
        <v>1139</v>
      </c>
      <c r="V1912" s="14">
        <v>40378</v>
      </c>
      <c r="W1912" t="str">
        <f t="shared" si="294"/>
        <v>July</v>
      </c>
      <c r="X1912" s="4" t="str">
        <f t="shared" si="295"/>
        <v>2010</v>
      </c>
      <c r="Y1912" s="6">
        <f t="shared" si="296"/>
        <v>2010</v>
      </c>
      <c r="Z1912" s="4" t="str">
        <f t="shared" si="297"/>
        <v>19</v>
      </c>
      <c r="AA1912" s="6">
        <f t="shared" si="298"/>
        <v>19</v>
      </c>
      <c r="AB1912" t="str">
        <f t="shared" si="299"/>
        <v>Monday</v>
      </c>
    </row>
    <row r="1913" spans="1:28" x14ac:dyDescent="0.25">
      <c r="A1913" s="3" t="s">
        <v>4756</v>
      </c>
      <c r="B1913" t="s">
        <v>4757</v>
      </c>
      <c r="C1913" s="3" t="s">
        <v>4757</v>
      </c>
      <c r="D1913" s="6">
        <v>0</v>
      </c>
      <c r="E1913" s="6">
        <v>93</v>
      </c>
      <c r="F1913" s="6">
        <f t="shared" si="290"/>
        <v>1</v>
      </c>
      <c r="G1913" s="6">
        <f t="shared" si="291"/>
        <v>33</v>
      </c>
      <c r="H1913" s="6" t="str" cm="1">
        <f t="array" ref="H1913">_xlfn.IFS(E1913&lt;=80,"Series",E1913&lt;=120,"TV Movie",E1913&gt;120,"Long Movie")</f>
        <v>TV Movie</v>
      </c>
      <c r="I1913" t="s">
        <v>5529</v>
      </c>
      <c r="J1913" t="s">
        <v>145</v>
      </c>
      <c r="K1913" t="s">
        <v>8166</v>
      </c>
      <c r="L1913" s="5">
        <v>7.5</v>
      </c>
      <c r="M1913" t="str" cm="1">
        <f t="array" ref="M1913">_xlfn.IFS(L1913&lt;=2,"Flop",L1913&lt;=5,"Average",L1913&lt;=7,"Hit",L1913&lt;=9,"Superhit",L1913&gt;9,"BlockBuster")</f>
        <v>Superhit</v>
      </c>
      <c r="N1913" s="6">
        <v>540177</v>
      </c>
      <c r="O1913" s="6" t="str" cm="1">
        <f t="array" ref="O1913">_xlfn.IFS(N1913&lt;=100000,"Low",N1913&lt;=500000,"Median",N1913&lt;=1500000,"High",N1913&gt;1500000,"Very High")</f>
        <v>High</v>
      </c>
      <c r="P1913">
        <v>32000000</v>
      </c>
      <c r="Q1913">
        <v>147332697</v>
      </c>
      <c r="R1913">
        <f t="shared" si="292"/>
        <v>115332697</v>
      </c>
      <c r="S1913" t="str">
        <f t="shared" si="293"/>
        <v>Profit</v>
      </c>
      <c r="T1913" s="1">
        <v>40613</v>
      </c>
      <c r="U1913" t="s">
        <v>4504</v>
      </c>
      <c r="V1913" s="14">
        <v>40613</v>
      </c>
      <c r="W1913" t="str">
        <f t="shared" si="294"/>
        <v>March</v>
      </c>
      <c r="X1913" s="4" t="str">
        <f t="shared" si="295"/>
        <v>2011</v>
      </c>
      <c r="Y1913" s="6">
        <f t="shared" si="296"/>
        <v>2011</v>
      </c>
      <c r="Z1913" s="4" t="str">
        <f t="shared" si="297"/>
        <v>11</v>
      </c>
      <c r="AA1913" s="6">
        <f t="shared" si="298"/>
        <v>11</v>
      </c>
      <c r="AB1913" t="str">
        <f t="shared" si="299"/>
        <v>Friday</v>
      </c>
    </row>
    <row r="1914" spans="1:28" x14ac:dyDescent="0.25">
      <c r="A1914" s="3" t="s">
        <v>4758</v>
      </c>
      <c r="B1914" t="s">
        <v>4759</v>
      </c>
      <c r="C1914" s="3" t="s">
        <v>4759</v>
      </c>
      <c r="D1914" s="6">
        <v>0</v>
      </c>
      <c r="E1914" s="6">
        <v>108</v>
      </c>
      <c r="F1914" s="6">
        <f t="shared" si="290"/>
        <v>1</v>
      </c>
      <c r="G1914" s="6">
        <f t="shared" si="291"/>
        <v>48</v>
      </c>
      <c r="H1914" s="6" t="str" cm="1">
        <f t="array" ref="H1914">_xlfn.IFS(E1914&lt;=80,"Series",E1914&lt;=120,"TV Movie",E1914&gt;120,"Long Movie")</f>
        <v>TV Movie</v>
      </c>
      <c r="I1914" t="s">
        <v>145</v>
      </c>
      <c r="J1914" t="s">
        <v>3857</v>
      </c>
      <c r="K1914" t="s">
        <v>5802</v>
      </c>
      <c r="L1914" s="5">
        <v>8</v>
      </c>
      <c r="M1914" t="str" cm="1">
        <f t="array" ref="M1914">_xlfn.IFS(L1914&lt;=2,"Flop",L1914&lt;=5,"Average",L1914&lt;=7,"Hit",L1914&lt;=9,"Superhit",L1914&gt;9,"BlockBuster")</f>
        <v>Superhit</v>
      </c>
      <c r="N1914" s="6">
        <v>804835</v>
      </c>
      <c r="O1914" s="6" t="str" cm="1">
        <f t="array" ref="O1914">_xlfn.IFS(N1914&lt;=100000,"Low",N1914&lt;=500000,"Median",N1914&lt;=1500000,"High",N1914&gt;1500000,"Very High")</f>
        <v>High</v>
      </c>
      <c r="P1914">
        <v>13000000</v>
      </c>
      <c r="Q1914">
        <v>329398046</v>
      </c>
      <c r="R1914">
        <f t="shared" si="292"/>
        <v>316398046</v>
      </c>
      <c r="S1914" t="str">
        <f t="shared" si="293"/>
        <v>Profit</v>
      </c>
      <c r="T1914" s="1">
        <v>40422</v>
      </c>
      <c r="U1914" t="s">
        <v>2137</v>
      </c>
      <c r="V1914" s="14">
        <v>40422</v>
      </c>
      <c r="W1914" t="str">
        <f t="shared" si="294"/>
        <v>September</v>
      </c>
      <c r="X1914" s="4" t="str">
        <f t="shared" si="295"/>
        <v>2010</v>
      </c>
      <c r="Y1914" s="6">
        <f t="shared" si="296"/>
        <v>2010</v>
      </c>
      <c r="Z1914" s="4" t="str">
        <f t="shared" si="297"/>
        <v>1</v>
      </c>
      <c r="AA1914" s="6">
        <f t="shared" si="298"/>
        <v>1</v>
      </c>
      <c r="AB1914" t="str">
        <f t="shared" si="299"/>
        <v>Wednesday</v>
      </c>
    </row>
    <row r="1915" spans="1:28" x14ac:dyDescent="0.25">
      <c r="A1915" s="3" t="s">
        <v>4760</v>
      </c>
      <c r="B1915" t="s">
        <v>4761</v>
      </c>
      <c r="C1915" s="3" t="s">
        <v>4761</v>
      </c>
      <c r="D1915" s="6">
        <v>0</v>
      </c>
      <c r="E1915" s="6">
        <v>110</v>
      </c>
      <c r="F1915" s="6">
        <f t="shared" si="290"/>
        <v>1</v>
      </c>
      <c r="G1915" s="6">
        <f t="shared" si="291"/>
        <v>50</v>
      </c>
      <c r="H1915" s="6" t="str" cm="1">
        <f t="array" ref="H1915">_xlfn.IFS(E1915&lt;=80,"Series",E1915&lt;=120,"TV Movie",E1915&gt;120,"Long Movie")</f>
        <v>TV Movie</v>
      </c>
      <c r="I1915" t="s">
        <v>8162</v>
      </c>
      <c r="J1915" t="s">
        <v>145</v>
      </c>
      <c r="K1915" t="s">
        <v>3857</v>
      </c>
      <c r="L1915" s="5">
        <v>6.2</v>
      </c>
      <c r="M1915" t="str" cm="1">
        <f t="array" ref="M1915">_xlfn.IFS(L1915&lt;=2,"Flop",L1915&lt;=5,"Average",L1915&lt;=7,"Hit",L1915&lt;=9,"Superhit",L1915&gt;9,"BlockBuster")</f>
        <v>Hit</v>
      </c>
      <c r="N1915" s="6">
        <v>54664</v>
      </c>
      <c r="O1915" s="6" t="str" cm="1">
        <f t="array" ref="O1915">_xlfn.IFS(N1915&lt;=100000,"Low",N1915&lt;=500000,"Median",N1915&lt;=1500000,"High",N1915&gt;1500000,"Very High")</f>
        <v>Low</v>
      </c>
      <c r="P1915">
        <v>20000000</v>
      </c>
      <c r="Q1915">
        <v>44655002</v>
      </c>
      <c r="R1915">
        <f t="shared" si="292"/>
        <v>24655002</v>
      </c>
      <c r="S1915" t="str">
        <f t="shared" si="293"/>
        <v>Profit</v>
      </c>
      <c r="T1915" s="1">
        <v>39706</v>
      </c>
      <c r="U1915" t="s">
        <v>4064</v>
      </c>
      <c r="V1915" s="14">
        <v>39706</v>
      </c>
      <c r="W1915" t="str">
        <f t="shared" si="294"/>
        <v>September</v>
      </c>
      <c r="X1915" s="4" t="str">
        <f t="shared" si="295"/>
        <v>2008</v>
      </c>
      <c r="Y1915" s="6">
        <f t="shared" si="296"/>
        <v>2008</v>
      </c>
      <c r="Z1915" s="4" t="str">
        <f t="shared" si="297"/>
        <v>15</v>
      </c>
      <c r="AA1915" s="6">
        <f t="shared" si="298"/>
        <v>15</v>
      </c>
      <c r="AB1915" t="str">
        <f t="shared" si="299"/>
        <v>Monday</v>
      </c>
    </row>
    <row r="1916" spans="1:28" x14ac:dyDescent="0.25">
      <c r="A1916" s="3" t="s">
        <v>4762</v>
      </c>
      <c r="B1916" t="s">
        <v>4763</v>
      </c>
      <c r="C1916" s="3" t="s">
        <v>4763</v>
      </c>
      <c r="D1916" s="6">
        <v>0</v>
      </c>
      <c r="E1916" s="6">
        <v>115</v>
      </c>
      <c r="F1916" s="6">
        <f t="shared" si="290"/>
        <v>1</v>
      </c>
      <c r="G1916" s="6">
        <f t="shared" si="291"/>
        <v>55</v>
      </c>
      <c r="H1916" s="6" t="str" cm="1">
        <f t="array" ref="H1916">_xlfn.IFS(E1916&lt;=80,"Series",E1916&lt;=120,"TV Movie",E1916&gt;120,"Long Movie")</f>
        <v>TV Movie</v>
      </c>
      <c r="I1916" t="s">
        <v>5529</v>
      </c>
      <c r="J1916" t="s">
        <v>145</v>
      </c>
      <c r="K1916" t="s">
        <v>3857</v>
      </c>
      <c r="L1916" s="5">
        <v>6.8</v>
      </c>
      <c r="M1916" t="str" cm="1">
        <f t="array" ref="M1916">_xlfn.IFS(L1916&lt;=2,"Flop",L1916&lt;=5,"Average",L1916&lt;=7,"Hit",L1916&lt;=9,"Superhit",L1916&gt;9,"BlockBuster")</f>
        <v>Hit</v>
      </c>
      <c r="N1916" s="6">
        <v>141434</v>
      </c>
      <c r="O1916" s="6" t="str" cm="1">
        <f t="array" ref="O1916">_xlfn.IFS(N1916&lt;=100000,"Low",N1916&lt;=500000,"Median",N1916&lt;=1500000,"High",N1916&gt;1500000,"Very High")</f>
        <v>Median</v>
      </c>
      <c r="P1916">
        <v>100000000</v>
      </c>
      <c r="Q1916">
        <v>113377594</v>
      </c>
      <c r="R1916">
        <f t="shared" si="292"/>
        <v>13377594</v>
      </c>
      <c r="S1916" t="str">
        <f t="shared" si="293"/>
        <v>Profit</v>
      </c>
      <c r="T1916" s="1">
        <v>40235</v>
      </c>
      <c r="U1916" t="s">
        <v>3450</v>
      </c>
      <c r="V1916" s="14">
        <v>40235</v>
      </c>
      <c r="W1916" t="str">
        <f t="shared" si="294"/>
        <v>February</v>
      </c>
      <c r="X1916" s="4" t="str">
        <f t="shared" si="295"/>
        <v>2010</v>
      </c>
      <c r="Y1916" s="6">
        <f t="shared" si="296"/>
        <v>2010</v>
      </c>
      <c r="Z1916" s="4" t="str">
        <f t="shared" si="297"/>
        <v>26</v>
      </c>
      <c r="AA1916" s="6">
        <f t="shared" si="298"/>
        <v>26</v>
      </c>
      <c r="AB1916" t="str">
        <f t="shared" si="299"/>
        <v>Friday</v>
      </c>
    </row>
    <row r="1917" spans="1:28" x14ac:dyDescent="0.25">
      <c r="A1917" s="3" t="s">
        <v>4764</v>
      </c>
      <c r="B1917" t="s">
        <v>4765</v>
      </c>
      <c r="C1917" s="3" t="s">
        <v>4765</v>
      </c>
      <c r="D1917" s="6">
        <v>0</v>
      </c>
      <c r="E1917" s="6">
        <v>136</v>
      </c>
      <c r="F1917" s="6">
        <f t="shared" si="290"/>
        <v>2</v>
      </c>
      <c r="G1917" s="6">
        <f t="shared" si="291"/>
        <v>16</v>
      </c>
      <c r="H1917" s="6" t="str" cm="1">
        <f t="array" ref="H1917">_xlfn.IFS(E1917&lt;=80,"Series",E1917&lt;=120,"TV Movie",E1917&gt;120,"Long Movie")</f>
        <v>Long Movie</v>
      </c>
      <c r="I1917" t="s">
        <v>5529</v>
      </c>
      <c r="J1917" t="s">
        <v>8158</v>
      </c>
      <c r="K1917" t="s">
        <v>8161</v>
      </c>
      <c r="L1917" s="5">
        <v>6.9</v>
      </c>
      <c r="M1917" t="str" cm="1">
        <f t="array" ref="M1917">_xlfn.IFS(L1917&lt;=2,"Flop",L1917&lt;=5,"Average",L1917&lt;=7,"Hit",L1917&lt;=9,"Superhit",L1917&gt;9,"BlockBuster")</f>
        <v>Hit</v>
      </c>
      <c r="N1917" s="6">
        <v>687648</v>
      </c>
      <c r="O1917" s="6" t="str" cm="1">
        <f t="array" ref="O1917">_xlfn.IFS(N1917&lt;=100000,"Low",N1917&lt;=500000,"Median",N1917&lt;=1500000,"High",N1917&gt;1500000,"Very High")</f>
        <v>High</v>
      </c>
      <c r="P1917">
        <v>230000000</v>
      </c>
      <c r="Q1917">
        <v>757930663</v>
      </c>
      <c r="R1917">
        <f t="shared" si="292"/>
        <v>527930663</v>
      </c>
      <c r="S1917" t="str">
        <f t="shared" si="293"/>
        <v>Profit</v>
      </c>
      <c r="T1917" s="1">
        <v>41073</v>
      </c>
      <c r="U1917" t="s">
        <v>4766</v>
      </c>
      <c r="V1917" s="14">
        <v>41073</v>
      </c>
      <c r="W1917" t="str">
        <f t="shared" si="294"/>
        <v>June</v>
      </c>
      <c r="X1917" s="4" t="str">
        <f t="shared" si="295"/>
        <v>2012</v>
      </c>
      <c r="Y1917" s="6">
        <f t="shared" si="296"/>
        <v>2012</v>
      </c>
      <c r="Z1917" s="4" t="str">
        <f t="shared" si="297"/>
        <v>13</v>
      </c>
      <c r="AA1917" s="6">
        <f t="shared" si="298"/>
        <v>13</v>
      </c>
      <c r="AB1917" t="str">
        <f t="shared" si="299"/>
        <v>Wednesday</v>
      </c>
    </row>
    <row r="1918" spans="1:28" x14ac:dyDescent="0.25">
      <c r="A1918" s="3" t="s">
        <v>4767</v>
      </c>
      <c r="B1918" t="s">
        <v>4768</v>
      </c>
      <c r="C1918" s="3" t="s">
        <v>4768</v>
      </c>
      <c r="D1918" s="6">
        <v>0</v>
      </c>
      <c r="E1918" s="6">
        <v>91</v>
      </c>
      <c r="F1918" s="6">
        <f t="shared" si="290"/>
        <v>1</v>
      </c>
      <c r="G1918" s="6">
        <f t="shared" si="291"/>
        <v>31</v>
      </c>
      <c r="H1918" s="6" t="str" cm="1">
        <f t="array" ref="H1918">_xlfn.IFS(E1918&lt;=80,"Series",E1918&lt;=120,"TV Movie",E1918&gt;120,"Long Movie")</f>
        <v>TV Movie</v>
      </c>
      <c r="I1918" t="s">
        <v>8158</v>
      </c>
      <c r="J1918" t="s">
        <v>145</v>
      </c>
      <c r="K1918" t="s">
        <v>8161</v>
      </c>
      <c r="L1918" s="5">
        <v>5</v>
      </c>
      <c r="M1918" t="str" cm="1">
        <f t="array" ref="M1918">_xlfn.IFS(L1918&lt;=2,"Flop",L1918&lt;=5,"Average",L1918&lt;=7,"Hit",L1918&lt;=9,"Superhit",L1918&gt;9,"BlockBuster")</f>
        <v>Average</v>
      </c>
      <c r="N1918" s="6">
        <v>214081</v>
      </c>
      <c r="O1918" s="6" t="str" cm="1">
        <f t="array" ref="O1918">_xlfn.IFS(N1918&lt;=100000,"Low",N1918&lt;=500000,"Median",N1918&lt;=1500000,"High",N1918&gt;1500000,"Very High")</f>
        <v>Median</v>
      </c>
      <c r="P1918">
        <v>48000000</v>
      </c>
      <c r="Q1918">
        <v>163403799</v>
      </c>
      <c r="R1918">
        <f t="shared" si="292"/>
        <v>115403799</v>
      </c>
      <c r="S1918" t="str">
        <f t="shared" si="293"/>
        <v>Profit</v>
      </c>
      <c r="T1918" s="1">
        <v>39609</v>
      </c>
      <c r="U1918" t="s">
        <v>2307</v>
      </c>
      <c r="V1918" s="14">
        <v>39609</v>
      </c>
      <c r="W1918" t="str">
        <f t="shared" si="294"/>
        <v>June</v>
      </c>
      <c r="X1918" s="4" t="str">
        <f t="shared" si="295"/>
        <v>2008</v>
      </c>
      <c r="Y1918" s="6">
        <f t="shared" si="296"/>
        <v>2008</v>
      </c>
      <c r="Z1918" s="4" t="str">
        <f t="shared" si="297"/>
        <v>10</v>
      </c>
      <c r="AA1918" s="6">
        <f t="shared" si="298"/>
        <v>10</v>
      </c>
      <c r="AB1918" t="str">
        <f t="shared" si="299"/>
        <v>Tuesday</v>
      </c>
    </row>
    <row r="1919" spans="1:28" x14ac:dyDescent="0.25">
      <c r="A1919" s="3" t="s">
        <v>4769</v>
      </c>
      <c r="B1919" t="s">
        <v>4770</v>
      </c>
      <c r="C1919" s="3" t="s">
        <v>4770</v>
      </c>
      <c r="D1919" s="6">
        <v>0</v>
      </c>
      <c r="E1919" s="6">
        <v>92</v>
      </c>
      <c r="F1919" s="6">
        <f t="shared" si="290"/>
        <v>1</v>
      </c>
      <c r="G1919" s="6">
        <f t="shared" si="291"/>
        <v>32</v>
      </c>
      <c r="H1919" s="6" t="str" cm="1">
        <f t="array" ref="H1919">_xlfn.IFS(E1919&lt;=80,"Series",E1919&lt;=120,"TV Movie",E1919&gt;120,"Long Movie")</f>
        <v>TV Movie</v>
      </c>
      <c r="I1919" t="s">
        <v>8158</v>
      </c>
      <c r="J1919" t="s">
        <v>132</v>
      </c>
      <c r="K1919" t="s">
        <v>8163</v>
      </c>
      <c r="L1919" s="5">
        <v>5.2</v>
      </c>
      <c r="M1919" t="str" cm="1">
        <f t="array" ref="M1919">_xlfn.IFS(L1919&lt;=2,"Flop",L1919&lt;=5,"Average",L1919&lt;=7,"Hit",L1919&lt;=9,"Superhit",L1919&gt;9,"BlockBuster")</f>
        <v>Hit</v>
      </c>
      <c r="N1919" s="6">
        <v>92353</v>
      </c>
      <c r="O1919" s="6" t="str" cm="1">
        <f t="array" ref="O1919">_xlfn.IFS(N1919&lt;=100000,"Low",N1919&lt;=500000,"Median",N1919&lt;=1500000,"High",N1919&gt;1500000,"Very High")</f>
        <v>Low</v>
      </c>
      <c r="P1919">
        <v>60000000</v>
      </c>
      <c r="Q1919">
        <v>365352546</v>
      </c>
      <c r="R1919">
        <f t="shared" si="292"/>
        <v>305352546</v>
      </c>
      <c r="S1919" t="str">
        <f t="shared" si="293"/>
        <v>Profit</v>
      </c>
      <c r="T1919" s="1">
        <v>39429</v>
      </c>
      <c r="U1919" t="s">
        <v>4771</v>
      </c>
      <c r="V1919" s="14">
        <v>39429</v>
      </c>
      <c r="W1919" t="str">
        <f t="shared" si="294"/>
        <v>December</v>
      </c>
      <c r="X1919" s="4" t="str">
        <f t="shared" si="295"/>
        <v>2007</v>
      </c>
      <c r="Y1919" s="6">
        <f t="shared" si="296"/>
        <v>2007</v>
      </c>
      <c r="Z1919" s="4" t="str">
        <f t="shared" si="297"/>
        <v>13</v>
      </c>
      <c r="AA1919" s="6">
        <f t="shared" si="298"/>
        <v>13</v>
      </c>
      <c r="AB1919" t="str">
        <f t="shared" si="299"/>
        <v>Thursday</v>
      </c>
    </row>
    <row r="1920" spans="1:28" x14ac:dyDescent="0.25">
      <c r="A1920" s="3" t="s">
        <v>4772</v>
      </c>
      <c r="B1920" t="s">
        <v>94</v>
      </c>
      <c r="C1920" s="3" t="s">
        <v>94</v>
      </c>
      <c r="D1920" s="6">
        <v>0</v>
      </c>
      <c r="E1920" s="6">
        <v>140</v>
      </c>
      <c r="F1920" s="6">
        <f t="shared" si="290"/>
        <v>2</v>
      </c>
      <c r="G1920" s="6">
        <f t="shared" si="291"/>
        <v>20</v>
      </c>
      <c r="H1920" s="6" t="str" cm="1">
        <f t="array" ref="H1920">_xlfn.IFS(E1920&lt;=80,"Series",E1920&lt;=120,"TV Movie",E1920&gt;120,"Long Movie")</f>
        <v>Long Movie</v>
      </c>
      <c r="I1920" t="s">
        <v>5529</v>
      </c>
      <c r="J1920" t="s">
        <v>8158</v>
      </c>
      <c r="K1920" t="s">
        <v>145</v>
      </c>
      <c r="L1920" s="5">
        <v>6.6</v>
      </c>
      <c r="M1920" t="str" cm="1">
        <f t="array" ref="M1920">_xlfn.IFS(L1920&lt;=2,"Flop",L1920&lt;=5,"Average",L1920&lt;=7,"Hit",L1920&lt;=9,"Superhit",L1920&gt;9,"BlockBuster")</f>
        <v>Hit</v>
      </c>
      <c r="N1920" s="6">
        <v>278988</v>
      </c>
      <c r="O1920" s="6" t="str" cm="1">
        <f t="array" ref="O1920">_xlfn.IFS(N1920&lt;=100000,"Low",N1920&lt;=500000,"Median",N1920&lt;=1500000,"High",N1920&gt;1500000,"Very High")</f>
        <v>Median</v>
      </c>
      <c r="P1920">
        <v>200000000</v>
      </c>
      <c r="Q1920">
        <v>321669741</v>
      </c>
      <c r="R1920">
        <f t="shared" si="292"/>
        <v>121669741</v>
      </c>
      <c r="S1920" t="str">
        <f t="shared" si="293"/>
        <v>Profit</v>
      </c>
      <c r="T1920" s="1">
        <v>40310</v>
      </c>
      <c r="U1920" t="s">
        <v>236</v>
      </c>
      <c r="V1920" s="14">
        <v>40310</v>
      </c>
      <c r="W1920" t="str">
        <f t="shared" si="294"/>
        <v>May</v>
      </c>
      <c r="X1920" s="4" t="str">
        <f t="shared" si="295"/>
        <v>2010</v>
      </c>
      <c r="Y1920" s="6">
        <f t="shared" si="296"/>
        <v>2010</v>
      </c>
      <c r="Z1920" s="4" t="str">
        <f t="shared" si="297"/>
        <v>12</v>
      </c>
      <c r="AA1920" s="6">
        <f t="shared" si="298"/>
        <v>12</v>
      </c>
      <c r="AB1920" t="str">
        <f t="shared" si="299"/>
        <v>Wednesday</v>
      </c>
    </row>
    <row r="1921" spans="1:28" x14ac:dyDescent="0.25">
      <c r="A1921" s="3" t="s">
        <v>4773</v>
      </c>
      <c r="B1921" t="s">
        <v>4774</v>
      </c>
      <c r="C1921" s="3" t="s">
        <v>4774</v>
      </c>
      <c r="D1921" s="6">
        <v>0</v>
      </c>
      <c r="E1921" s="6">
        <v>119</v>
      </c>
      <c r="F1921" s="6">
        <f t="shared" si="290"/>
        <v>1</v>
      </c>
      <c r="G1921" s="6">
        <f t="shared" si="291"/>
        <v>59</v>
      </c>
      <c r="H1921" s="6" t="str" cm="1">
        <f t="array" ref="H1921">_xlfn.IFS(E1921&lt;=80,"Series",E1921&lt;=120,"TV Movie",E1921&gt;120,"Long Movie")</f>
        <v>TV Movie</v>
      </c>
      <c r="I1921" t="s">
        <v>145</v>
      </c>
      <c r="J1921" t="s">
        <v>8157</v>
      </c>
      <c r="K1921" t="s">
        <v>5802</v>
      </c>
      <c r="L1921" s="5">
        <v>7.3</v>
      </c>
      <c r="M1921" t="str" cm="1">
        <f t="array" ref="M1921">_xlfn.IFS(L1921&lt;=2,"Flop",L1921&lt;=5,"Average",L1921&lt;=7,"Hit",L1921&lt;=9,"Superhit",L1921&gt;9,"BlockBuster")</f>
        <v>Superhit</v>
      </c>
      <c r="N1921" s="6">
        <v>221724</v>
      </c>
      <c r="O1921" s="6" t="str" cm="1">
        <f t="array" ref="O1921">_xlfn.IFS(N1921&lt;=100000,"Low",N1921&lt;=500000,"Median",N1921&lt;=1500000,"High",N1921&gt;1500000,"Very High")</f>
        <v>Median</v>
      </c>
      <c r="P1921">
        <v>35000000</v>
      </c>
      <c r="Q1921">
        <v>75981180</v>
      </c>
      <c r="R1921">
        <f t="shared" si="292"/>
        <v>40981180</v>
      </c>
      <c r="S1921" t="str">
        <f t="shared" si="293"/>
        <v>Profit</v>
      </c>
      <c r="T1921" s="1">
        <v>39797</v>
      </c>
      <c r="U1921" t="s">
        <v>2313</v>
      </c>
      <c r="V1921" s="14">
        <v>39797</v>
      </c>
      <c r="W1921" t="str">
        <f t="shared" si="294"/>
        <v>December</v>
      </c>
      <c r="X1921" s="4" t="str">
        <f t="shared" si="295"/>
        <v>2008</v>
      </c>
      <c r="Y1921" s="6">
        <f t="shared" si="296"/>
        <v>2008</v>
      </c>
      <c r="Z1921" s="4" t="str">
        <f t="shared" si="297"/>
        <v>15</v>
      </c>
      <c r="AA1921" s="6">
        <f t="shared" si="298"/>
        <v>15</v>
      </c>
      <c r="AB1921" t="str">
        <f t="shared" si="299"/>
        <v>Monday</v>
      </c>
    </row>
    <row r="1922" spans="1:28" x14ac:dyDescent="0.25">
      <c r="A1922" s="3" t="s">
        <v>4775</v>
      </c>
      <c r="B1922" t="s">
        <v>4776</v>
      </c>
      <c r="C1922" s="3" t="s">
        <v>4776</v>
      </c>
      <c r="D1922" s="6">
        <v>0</v>
      </c>
      <c r="E1922" s="6">
        <v>113</v>
      </c>
      <c r="F1922" s="6">
        <f t="shared" si="290"/>
        <v>1</v>
      </c>
      <c r="G1922" s="6">
        <f t="shared" si="291"/>
        <v>53</v>
      </c>
      <c r="H1922" s="6" t="str" cm="1">
        <f t="array" ref="H1922">_xlfn.IFS(E1922&lt;=80,"Series",E1922&lt;=120,"TV Movie",E1922&gt;120,"Long Movie")</f>
        <v>TV Movie</v>
      </c>
      <c r="I1922" t="s">
        <v>5529</v>
      </c>
      <c r="J1922" t="s">
        <v>132</v>
      </c>
      <c r="K1922" t="s">
        <v>5802</v>
      </c>
      <c r="L1922" s="5">
        <v>5.6</v>
      </c>
      <c r="M1922" t="str" cm="1">
        <f t="array" ref="M1922">_xlfn.IFS(L1922&lt;=2,"Flop",L1922&lt;=5,"Average",L1922&lt;=7,"Hit",L1922&lt;=9,"Superhit",L1922&gt;9,"BlockBuster")</f>
        <v>Hit</v>
      </c>
      <c r="N1922" s="6">
        <v>210823</v>
      </c>
      <c r="O1922" s="6" t="str" cm="1">
        <f t="array" ref="O1922">_xlfn.IFS(N1922&lt;=100000,"Low",N1922&lt;=500000,"Median",N1922&lt;=1500000,"High",N1922&gt;1500000,"Very High")</f>
        <v>Median</v>
      </c>
      <c r="P1922">
        <v>90000000</v>
      </c>
      <c r="Q1922">
        <v>204313400</v>
      </c>
      <c r="R1922">
        <f t="shared" si="292"/>
        <v>114313400</v>
      </c>
      <c r="S1922" t="str">
        <f t="shared" si="293"/>
        <v>Profit</v>
      </c>
      <c r="T1922" s="1">
        <v>39605</v>
      </c>
      <c r="U1922" t="s">
        <v>1600</v>
      </c>
      <c r="V1922" s="14">
        <v>39605</v>
      </c>
      <c r="W1922" t="str">
        <f t="shared" si="294"/>
        <v>June</v>
      </c>
      <c r="X1922" s="4" t="str">
        <f t="shared" si="295"/>
        <v>2008</v>
      </c>
      <c r="Y1922" s="6">
        <f t="shared" si="296"/>
        <v>2008</v>
      </c>
      <c r="Z1922" s="4" t="str">
        <f t="shared" si="297"/>
        <v>6</v>
      </c>
      <c r="AA1922" s="6">
        <f t="shared" si="298"/>
        <v>6</v>
      </c>
      <c r="AB1922" t="str">
        <f t="shared" si="299"/>
        <v>Friday</v>
      </c>
    </row>
    <row r="1923" spans="1:28" x14ac:dyDescent="0.25">
      <c r="A1923" s="3" t="s">
        <v>4777</v>
      </c>
      <c r="B1923" t="s">
        <v>4778</v>
      </c>
      <c r="C1923" s="3" t="s">
        <v>4778</v>
      </c>
      <c r="D1923" s="6">
        <v>0</v>
      </c>
      <c r="E1923" s="6">
        <v>99</v>
      </c>
      <c r="F1923" s="6">
        <f t="shared" ref="F1923:F1986" si="300">INT(E1923/60)</f>
        <v>1</v>
      </c>
      <c r="G1923" s="6">
        <f t="shared" ref="G1923:G1986" si="301">MOD(E1923,60)</f>
        <v>39</v>
      </c>
      <c r="H1923" s="6" t="str" cm="1">
        <f t="array" ref="H1923">_xlfn.IFS(E1923&lt;=80,"Series",E1923&lt;=120,"TV Movie",E1923&gt;120,"Long Movie")</f>
        <v>TV Movie</v>
      </c>
      <c r="I1923" t="s">
        <v>8158</v>
      </c>
      <c r="J1923" t="s">
        <v>132</v>
      </c>
      <c r="K1923" t="s">
        <v>8163</v>
      </c>
      <c r="L1923" s="5">
        <v>6</v>
      </c>
      <c r="M1923" t="str" cm="1">
        <f t="array" ref="M1923">_xlfn.IFS(L1923&lt;=2,"Flop",L1923&lt;=5,"Average",L1923&lt;=7,"Hit",L1923&lt;=9,"Superhit",L1923&gt;9,"BlockBuster")</f>
        <v>Hit</v>
      </c>
      <c r="N1923" s="6">
        <v>99819</v>
      </c>
      <c r="O1923" s="6" t="str" cm="1">
        <f t="array" ref="O1923">_xlfn.IFS(N1923&lt;=100000,"Low",N1923&lt;=500000,"Median",N1923&lt;=1500000,"High",N1923&gt;1500000,"Very High")</f>
        <v>Low</v>
      </c>
      <c r="P1923">
        <v>80000000</v>
      </c>
      <c r="Q1923">
        <v>212874864</v>
      </c>
      <c r="R1923">
        <f t="shared" ref="R1923:R1986" si="302">Q1923-P1923</f>
        <v>132874864</v>
      </c>
      <c r="S1923" t="str">
        <f t="shared" ref="S1923:S1986" si="303">IF(R1923&gt;0,"Profit","Loss")</f>
        <v>Profit</v>
      </c>
      <c r="T1923" s="1">
        <v>39806</v>
      </c>
      <c r="U1923" t="s">
        <v>2468</v>
      </c>
      <c r="V1923" s="14">
        <v>39806</v>
      </c>
      <c r="W1923" t="str">
        <f t="shared" ref="W1923:W1986" si="304">TEXT(V1923,"MMMM")</f>
        <v>December</v>
      </c>
      <c r="X1923" s="4" t="str">
        <f t="shared" ref="X1923:X1986" si="305">TEXT(V1923,"YYYY")</f>
        <v>2008</v>
      </c>
      <c r="Y1923" s="6">
        <f t="shared" ref="Y1923:Y1986" si="306">VALUE(X1923)</f>
        <v>2008</v>
      </c>
      <c r="Z1923" s="4" t="str">
        <f t="shared" ref="Z1923:Z1986" si="307">TEXT(V1923,"d")</f>
        <v>24</v>
      </c>
      <c r="AA1923" s="6">
        <f t="shared" ref="AA1923:AA1986" si="308">VALUE(Z1923)</f>
        <v>24</v>
      </c>
      <c r="AB1923" t="str">
        <f t="shared" ref="AB1923:AB1986" si="309">TEXT(V1923,"dddd")</f>
        <v>Wednesday</v>
      </c>
    </row>
    <row r="1924" spans="1:28" x14ac:dyDescent="0.25">
      <c r="A1924" s="3" t="s">
        <v>4779</v>
      </c>
      <c r="B1924" t="s">
        <v>4780</v>
      </c>
      <c r="C1924" s="3" t="s">
        <v>4780</v>
      </c>
      <c r="D1924" s="6">
        <v>0</v>
      </c>
      <c r="E1924" s="6">
        <v>112</v>
      </c>
      <c r="F1924" s="6">
        <f t="shared" si="300"/>
        <v>1</v>
      </c>
      <c r="G1924" s="6">
        <f t="shared" si="301"/>
        <v>52</v>
      </c>
      <c r="H1924" s="6" t="str" cm="1">
        <f t="array" ref="H1924">_xlfn.IFS(E1924&lt;=80,"Series",E1924&lt;=120,"TV Movie",E1924&gt;120,"Long Movie")</f>
        <v>TV Movie</v>
      </c>
      <c r="I1924" t="s">
        <v>132</v>
      </c>
      <c r="J1924" t="s">
        <v>145</v>
      </c>
      <c r="K1924" t="s">
        <v>8163</v>
      </c>
      <c r="L1924" s="5">
        <v>4.9000000000000004</v>
      </c>
      <c r="M1924" t="str" cm="1">
        <f t="array" ref="M1924">_xlfn.IFS(L1924&lt;=2,"Flop",L1924&lt;=5,"Average",L1924&lt;=7,"Hit",L1924&lt;=9,"Superhit",L1924&gt;9,"BlockBuster")</f>
        <v>Average</v>
      </c>
      <c r="N1924" s="6">
        <v>66253</v>
      </c>
      <c r="O1924" s="6" t="str" cm="1">
        <f t="array" ref="O1924">_xlfn.IFS(N1924&lt;=100000,"Low",N1924&lt;=500000,"Median",N1924&lt;=1500000,"High",N1924&gt;1500000,"Very High")</f>
        <v>Low</v>
      </c>
      <c r="P1924">
        <v>11000000</v>
      </c>
      <c r="Q1924">
        <v>252909177</v>
      </c>
      <c r="R1924">
        <f t="shared" si="302"/>
        <v>241909177</v>
      </c>
      <c r="S1924" t="str">
        <f t="shared" si="303"/>
        <v>Profit</v>
      </c>
      <c r="T1924" s="1">
        <v>39719</v>
      </c>
      <c r="U1924" t="s">
        <v>1212</v>
      </c>
      <c r="V1924" s="14">
        <v>39719</v>
      </c>
      <c r="W1924" t="str">
        <f t="shared" si="304"/>
        <v>September</v>
      </c>
      <c r="X1924" s="4" t="str">
        <f t="shared" si="305"/>
        <v>2008</v>
      </c>
      <c r="Y1924" s="6">
        <f t="shared" si="306"/>
        <v>2008</v>
      </c>
      <c r="Z1924" s="4" t="str">
        <f t="shared" si="307"/>
        <v>28</v>
      </c>
      <c r="AA1924" s="6">
        <f t="shared" si="308"/>
        <v>28</v>
      </c>
      <c r="AB1924" t="str">
        <f t="shared" si="309"/>
        <v>Sunday</v>
      </c>
    </row>
    <row r="1925" spans="1:28" x14ac:dyDescent="0.25">
      <c r="A1925" s="3" t="s">
        <v>4781</v>
      </c>
      <c r="B1925" t="s">
        <v>4782</v>
      </c>
      <c r="C1925" s="3" t="s">
        <v>4782</v>
      </c>
      <c r="D1925" s="6">
        <v>0</v>
      </c>
      <c r="E1925" s="6">
        <v>105</v>
      </c>
      <c r="F1925" s="6">
        <f t="shared" si="300"/>
        <v>1</v>
      </c>
      <c r="G1925" s="6">
        <f t="shared" si="301"/>
        <v>45</v>
      </c>
      <c r="H1925" s="6" t="str" cm="1">
        <f t="array" ref="H1925">_xlfn.IFS(E1925&lt;=80,"Series",E1925&lt;=120,"TV Movie",E1925&gt;120,"Long Movie")</f>
        <v>TV Movie</v>
      </c>
      <c r="I1925" t="s">
        <v>8160</v>
      </c>
      <c r="J1925" t="s">
        <v>145</v>
      </c>
      <c r="K1925" t="s">
        <v>8167</v>
      </c>
      <c r="L1925" s="5">
        <v>7.2</v>
      </c>
      <c r="M1925" t="str" cm="1">
        <f t="array" ref="M1925">_xlfn.IFS(L1925&lt;=2,"Flop",L1925&lt;=5,"Average",L1925&lt;=7,"Hit",L1925&lt;=9,"Superhit",L1925&gt;9,"BlockBuster")</f>
        <v>Superhit</v>
      </c>
      <c r="N1925" s="6">
        <v>65497</v>
      </c>
      <c r="O1925" s="6" t="str" cm="1">
        <f t="array" ref="O1925">_xlfn.IFS(N1925&lt;=100000,"Low",N1925&lt;=500000,"Median",N1925&lt;=1500000,"High",N1925&gt;1500000,"Very High")</f>
        <v>Low</v>
      </c>
      <c r="P1925">
        <v>35000000</v>
      </c>
      <c r="Q1925">
        <v>29196409</v>
      </c>
      <c r="R1925">
        <f t="shared" si="302"/>
        <v>-5803591</v>
      </c>
      <c r="S1925" t="str">
        <f t="shared" si="303"/>
        <v>Loss</v>
      </c>
      <c r="T1925" s="1">
        <v>39878</v>
      </c>
      <c r="U1925" t="s">
        <v>4459</v>
      </c>
      <c r="V1925" s="14">
        <v>39878</v>
      </c>
      <c r="W1925" t="str">
        <f t="shared" si="304"/>
        <v>March</v>
      </c>
      <c r="X1925" s="4" t="str">
        <f t="shared" si="305"/>
        <v>2009</v>
      </c>
      <c r="Y1925" s="6">
        <f t="shared" si="306"/>
        <v>2009</v>
      </c>
      <c r="Z1925" s="4" t="str">
        <f t="shared" si="307"/>
        <v>6</v>
      </c>
      <c r="AA1925" s="6">
        <f t="shared" si="308"/>
        <v>6</v>
      </c>
      <c r="AB1925" t="str">
        <f t="shared" si="309"/>
        <v>Friday</v>
      </c>
    </row>
    <row r="1926" spans="1:28" x14ac:dyDescent="0.25">
      <c r="A1926" s="3" t="s">
        <v>4783</v>
      </c>
      <c r="B1926" t="s">
        <v>4784</v>
      </c>
      <c r="C1926" s="3" t="s">
        <v>4784</v>
      </c>
      <c r="D1926" s="6">
        <v>0</v>
      </c>
      <c r="E1926" s="6">
        <v>118</v>
      </c>
      <c r="F1926" s="6">
        <f t="shared" si="300"/>
        <v>1</v>
      </c>
      <c r="G1926" s="6">
        <f t="shared" si="301"/>
        <v>58</v>
      </c>
      <c r="H1926" s="6" t="str" cm="1">
        <f t="array" ref="H1926">_xlfn.IFS(E1926&lt;=80,"Series",E1926&lt;=120,"TV Movie",E1926&gt;120,"Long Movie")</f>
        <v>TV Movie</v>
      </c>
      <c r="I1926" t="s">
        <v>5529</v>
      </c>
      <c r="J1926" t="s">
        <v>8162</v>
      </c>
      <c r="K1926" t="s">
        <v>145</v>
      </c>
      <c r="L1926" s="5">
        <v>6.5</v>
      </c>
      <c r="M1926" t="str" cm="1">
        <f t="array" ref="M1926">_xlfn.IFS(L1926&lt;=2,"Flop",L1926&lt;=5,"Average",L1926&lt;=7,"Hit",L1926&lt;=9,"Superhit",L1926&gt;9,"BlockBuster")</f>
        <v>Hit</v>
      </c>
      <c r="N1926" s="6">
        <v>98381</v>
      </c>
      <c r="O1926" s="6" t="str" cm="1">
        <f t="array" ref="O1926">_xlfn.IFS(N1926&lt;=100000,"Low",N1926&lt;=500000,"Median",N1926&lt;=1500000,"High",N1926&gt;1500000,"Very High")</f>
        <v>Low</v>
      </c>
      <c r="P1926">
        <v>50000000</v>
      </c>
      <c r="Q1926">
        <v>60253843</v>
      </c>
      <c r="R1926">
        <f t="shared" si="302"/>
        <v>10253843</v>
      </c>
      <c r="S1926" t="str">
        <f t="shared" si="303"/>
        <v>Profit</v>
      </c>
      <c r="T1926" s="1">
        <v>39849</v>
      </c>
      <c r="U1926" t="s">
        <v>3645</v>
      </c>
      <c r="V1926" s="14">
        <v>39849</v>
      </c>
      <c r="W1926" t="str">
        <f t="shared" si="304"/>
        <v>February</v>
      </c>
      <c r="X1926" s="4" t="str">
        <f t="shared" si="305"/>
        <v>2009</v>
      </c>
      <c r="Y1926" s="6">
        <f t="shared" si="306"/>
        <v>2009</v>
      </c>
      <c r="Z1926" s="4" t="str">
        <f t="shared" si="307"/>
        <v>5</v>
      </c>
      <c r="AA1926" s="6">
        <f t="shared" si="308"/>
        <v>5</v>
      </c>
      <c r="AB1926" t="str">
        <f t="shared" si="309"/>
        <v>Thursday</v>
      </c>
    </row>
    <row r="1927" spans="1:28" x14ac:dyDescent="0.25">
      <c r="A1927" s="3" t="s">
        <v>4785</v>
      </c>
      <c r="B1927" t="s">
        <v>4786</v>
      </c>
      <c r="C1927" s="3" t="s">
        <v>4786</v>
      </c>
      <c r="D1927" s="6">
        <v>0</v>
      </c>
      <c r="E1927" s="6">
        <v>90</v>
      </c>
      <c r="F1927" s="6">
        <f t="shared" si="300"/>
        <v>1</v>
      </c>
      <c r="G1927" s="6">
        <f t="shared" si="301"/>
        <v>30</v>
      </c>
      <c r="H1927" s="6" t="str" cm="1">
        <f t="array" ref="H1927">_xlfn.IFS(E1927&lt;=80,"Series",E1927&lt;=120,"TV Movie",E1927&gt;120,"Long Movie")</f>
        <v>TV Movie</v>
      </c>
      <c r="I1927" t="s">
        <v>8158</v>
      </c>
      <c r="J1927" t="s">
        <v>83</v>
      </c>
      <c r="K1927" t="s">
        <v>3857</v>
      </c>
      <c r="L1927" s="5">
        <v>5.9</v>
      </c>
      <c r="M1927" t="str" cm="1">
        <f t="array" ref="M1927">_xlfn.IFS(L1927&lt;=2,"Flop",L1927&lt;=5,"Average",L1927&lt;=7,"Hit",L1927&lt;=9,"Superhit",L1927&gt;9,"BlockBuster")</f>
        <v>Hit</v>
      </c>
      <c r="N1927" s="6">
        <v>81350</v>
      </c>
      <c r="O1927" s="6" t="str" cm="1">
        <f t="array" ref="O1927">_xlfn.IFS(N1927&lt;=100000,"Low",N1927&lt;=500000,"Median",N1927&lt;=1500000,"High",N1927&gt;1500000,"Very High")</f>
        <v>Low</v>
      </c>
      <c r="P1927">
        <v>8000000</v>
      </c>
      <c r="Q1927">
        <v>22818256</v>
      </c>
      <c r="R1927">
        <f t="shared" si="302"/>
        <v>14818256</v>
      </c>
      <c r="S1927" t="str">
        <f t="shared" si="303"/>
        <v>Profit</v>
      </c>
      <c r="T1927" s="1">
        <v>39540</v>
      </c>
      <c r="U1927" t="s">
        <v>4787</v>
      </c>
      <c r="V1927" s="14">
        <v>39540</v>
      </c>
      <c r="W1927" t="str">
        <f t="shared" si="304"/>
        <v>April</v>
      </c>
      <c r="X1927" s="4" t="str">
        <f t="shared" si="305"/>
        <v>2008</v>
      </c>
      <c r="Y1927" s="6">
        <f t="shared" si="306"/>
        <v>2008</v>
      </c>
      <c r="Z1927" s="4" t="str">
        <f t="shared" si="307"/>
        <v>2</v>
      </c>
      <c r="AA1927" s="6">
        <f t="shared" si="308"/>
        <v>2</v>
      </c>
      <c r="AB1927" t="str">
        <f t="shared" si="309"/>
        <v>Wednesday</v>
      </c>
    </row>
    <row r="1928" spans="1:28" x14ac:dyDescent="0.25">
      <c r="A1928" s="3" t="s">
        <v>4788</v>
      </c>
      <c r="B1928" t="s">
        <v>4789</v>
      </c>
      <c r="C1928" s="3" t="s">
        <v>4789</v>
      </c>
      <c r="D1928" s="6">
        <v>0</v>
      </c>
      <c r="E1928" s="6">
        <v>109</v>
      </c>
      <c r="F1928" s="6">
        <f t="shared" si="300"/>
        <v>1</v>
      </c>
      <c r="G1928" s="6">
        <f t="shared" si="301"/>
        <v>49</v>
      </c>
      <c r="H1928" s="6" t="str" cm="1">
        <f t="array" ref="H1928">_xlfn.IFS(E1928&lt;=80,"Series",E1928&lt;=120,"TV Movie",E1928&gt;120,"Long Movie")</f>
        <v>TV Movie</v>
      </c>
      <c r="I1928" t="s">
        <v>5529</v>
      </c>
      <c r="J1928" t="s">
        <v>8158</v>
      </c>
      <c r="K1928" t="s">
        <v>8163</v>
      </c>
      <c r="L1928" s="5">
        <v>6.1</v>
      </c>
      <c r="M1928" t="str" cm="1">
        <f t="array" ref="M1928">_xlfn.IFS(L1928&lt;=2,"Flop",L1928&lt;=5,"Average",L1928&lt;=7,"Hit",L1928&lt;=9,"Superhit",L1928&gt;9,"BlockBuster")</f>
        <v>Hit</v>
      </c>
      <c r="N1928" s="6">
        <v>167950</v>
      </c>
      <c r="O1928" s="6" t="str" cm="1">
        <f t="array" ref="O1928">_xlfn.IFS(N1928&lt;=100000,"Low",N1928&lt;=500000,"Median",N1928&lt;=1500000,"High",N1928&gt;1500000,"Very High")</f>
        <v>Median</v>
      </c>
      <c r="P1928">
        <v>150000000</v>
      </c>
      <c r="Q1928">
        <v>215283742</v>
      </c>
      <c r="R1928">
        <f t="shared" si="302"/>
        <v>65283742</v>
      </c>
      <c r="S1928" t="str">
        <f t="shared" si="303"/>
        <v>Profit</v>
      </c>
      <c r="T1928" s="1">
        <v>40365</v>
      </c>
      <c r="U1928" t="s">
        <v>1188</v>
      </c>
      <c r="V1928" s="14">
        <v>40365</v>
      </c>
      <c r="W1928" t="str">
        <f t="shared" si="304"/>
        <v>July</v>
      </c>
      <c r="X1928" s="4" t="str">
        <f t="shared" si="305"/>
        <v>2010</v>
      </c>
      <c r="Y1928" s="6">
        <f t="shared" si="306"/>
        <v>2010</v>
      </c>
      <c r="Z1928" s="4" t="str">
        <f t="shared" si="307"/>
        <v>6</v>
      </c>
      <c r="AA1928" s="6">
        <f t="shared" si="308"/>
        <v>6</v>
      </c>
      <c r="AB1928" t="str">
        <f t="shared" si="309"/>
        <v>Tuesday</v>
      </c>
    </row>
    <row r="1929" spans="1:28" x14ac:dyDescent="0.25">
      <c r="A1929" s="3" t="s">
        <v>4790</v>
      </c>
      <c r="B1929" t="s">
        <v>4791</v>
      </c>
      <c r="C1929" s="3" t="s">
        <v>4791</v>
      </c>
      <c r="D1929" s="6">
        <v>0</v>
      </c>
      <c r="E1929" s="6">
        <v>116</v>
      </c>
      <c r="F1929" s="6">
        <f t="shared" si="300"/>
        <v>1</v>
      </c>
      <c r="G1929" s="6">
        <f t="shared" si="301"/>
        <v>56</v>
      </c>
      <c r="H1929" s="6" t="str" cm="1">
        <f t="array" ref="H1929">_xlfn.IFS(E1929&lt;=80,"Series",E1929&lt;=120,"TV Movie",E1929&gt;120,"Long Movie")</f>
        <v>TV Movie</v>
      </c>
      <c r="I1929" t="s">
        <v>5529</v>
      </c>
      <c r="J1929" t="s">
        <v>8160</v>
      </c>
      <c r="K1929" t="s">
        <v>145</v>
      </c>
      <c r="L1929" s="5">
        <v>7.8</v>
      </c>
      <c r="M1929" t="str" cm="1">
        <f t="array" ref="M1929">_xlfn.IFS(L1929&lt;=2,"Flop",L1929&lt;=5,"Average",L1929&lt;=7,"Hit",L1929&lt;=9,"Superhit",L1929&gt;9,"BlockBuster")</f>
        <v>Superhit</v>
      </c>
      <c r="N1929" s="6">
        <v>383140</v>
      </c>
      <c r="O1929" s="6" t="str" cm="1">
        <f t="array" ref="O1929">_xlfn.IFS(N1929&lt;=100000,"Low",N1929&lt;=500000,"Median",N1929&lt;=1500000,"High",N1929&gt;1500000,"Very High")</f>
        <v>Median</v>
      </c>
      <c r="P1929">
        <v>25000000</v>
      </c>
      <c r="Q1929">
        <v>129190869</v>
      </c>
      <c r="R1929">
        <f t="shared" si="302"/>
        <v>104190869</v>
      </c>
      <c r="S1929" t="str">
        <f t="shared" si="303"/>
        <v>Profit</v>
      </c>
      <c r="T1929" s="1">
        <v>40518</v>
      </c>
      <c r="U1929" t="s">
        <v>1852</v>
      </c>
      <c r="V1929" s="14">
        <v>40518</v>
      </c>
      <c r="W1929" t="str">
        <f t="shared" si="304"/>
        <v>December</v>
      </c>
      <c r="X1929" s="4" t="str">
        <f t="shared" si="305"/>
        <v>2010</v>
      </c>
      <c r="Y1929" s="6">
        <f t="shared" si="306"/>
        <v>2010</v>
      </c>
      <c r="Z1929" s="4" t="str">
        <f t="shared" si="307"/>
        <v>6</v>
      </c>
      <c r="AA1929" s="6">
        <f t="shared" si="308"/>
        <v>6</v>
      </c>
      <c r="AB1929" t="str">
        <f t="shared" si="309"/>
        <v>Monday</v>
      </c>
    </row>
    <row r="1930" spans="1:28" x14ac:dyDescent="0.25">
      <c r="A1930" s="3" t="s">
        <v>4792</v>
      </c>
      <c r="B1930" t="s">
        <v>4793</v>
      </c>
      <c r="C1930" s="3" t="s">
        <v>4793</v>
      </c>
      <c r="D1930" s="6">
        <v>0</v>
      </c>
      <c r="E1930" s="6">
        <v>126</v>
      </c>
      <c r="F1930" s="6">
        <f t="shared" si="300"/>
        <v>2</v>
      </c>
      <c r="G1930" s="6">
        <f t="shared" si="301"/>
        <v>6</v>
      </c>
      <c r="H1930" s="6" t="str" cm="1">
        <f t="array" ref="H1930">_xlfn.IFS(E1930&lt;=80,"Series",E1930&lt;=120,"TV Movie",E1930&gt;120,"Long Movie")</f>
        <v>Long Movie</v>
      </c>
      <c r="I1930" t="s">
        <v>8158</v>
      </c>
      <c r="J1930" t="s">
        <v>145</v>
      </c>
      <c r="K1930" t="s">
        <v>8163</v>
      </c>
      <c r="L1930" s="5">
        <v>7.5</v>
      </c>
      <c r="M1930" t="str" cm="1">
        <f t="array" ref="M1930">_xlfn.IFS(L1930&lt;=2,"Flop",L1930&lt;=5,"Average",L1930&lt;=7,"Hit",L1930&lt;=9,"Superhit",L1930&gt;9,"BlockBuster")</f>
        <v>Superhit</v>
      </c>
      <c r="N1930" s="6">
        <v>332863</v>
      </c>
      <c r="O1930" s="6" t="str" cm="1">
        <f t="array" ref="O1930">_xlfn.IFS(N1930&lt;=100000,"Low",N1930&lt;=500000,"Median",N1930&lt;=1500000,"High",N1930&gt;1500000,"Very High")</f>
        <v>Median</v>
      </c>
      <c r="P1930">
        <v>150000000</v>
      </c>
      <c r="Q1930">
        <v>185770310</v>
      </c>
      <c r="R1930">
        <f t="shared" si="302"/>
        <v>35770310</v>
      </c>
      <c r="S1930" t="str">
        <f t="shared" si="303"/>
        <v>Profit</v>
      </c>
      <c r="T1930" s="1">
        <v>40826</v>
      </c>
      <c r="U1930" t="s">
        <v>88</v>
      </c>
      <c r="V1930" s="14">
        <v>40826</v>
      </c>
      <c r="W1930" t="str">
        <f t="shared" si="304"/>
        <v>October</v>
      </c>
      <c r="X1930" s="4" t="str">
        <f t="shared" si="305"/>
        <v>2011</v>
      </c>
      <c r="Y1930" s="6">
        <f t="shared" si="306"/>
        <v>2011</v>
      </c>
      <c r="Z1930" s="4" t="str">
        <f t="shared" si="307"/>
        <v>10</v>
      </c>
      <c r="AA1930" s="6">
        <f t="shared" si="308"/>
        <v>10</v>
      </c>
      <c r="AB1930" t="str">
        <f t="shared" si="309"/>
        <v>Monday</v>
      </c>
    </row>
    <row r="1931" spans="1:28" x14ac:dyDescent="0.25">
      <c r="A1931" s="3" t="s">
        <v>4794</v>
      </c>
      <c r="B1931" t="s">
        <v>4795</v>
      </c>
      <c r="C1931" s="3" t="s">
        <v>4795</v>
      </c>
      <c r="D1931" s="6">
        <v>0</v>
      </c>
      <c r="E1931" s="6">
        <v>90</v>
      </c>
      <c r="F1931" s="6">
        <f t="shared" si="300"/>
        <v>1</v>
      </c>
      <c r="G1931" s="6">
        <f t="shared" si="301"/>
        <v>30</v>
      </c>
      <c r="H1931" s="6" t="str" cm="1">
        <f t="array" ref="H1931">_xlfn.IFS(E1931&lt;=80,"Series",E1931&lt;=120,"TV Movie",E1931&gt;120,"Long Movie")</f>
        <v>TV Movie</v>
      </c>
      <c r="I1931" t="s">
        <v>8158</v>
      </c>
      <c r="J1931" t="s">
        <v>145</v>
      </c>
      <c r="K1931" t="s">
        <v>8163</v>
      </c>
      <c r="L1931" s="5">
        <v>6.4</v>
      </c>
      <c r="M1931" t="str" cm="1">
        <f t="array" ref="M1931">_xlfn.IFS(L1931&lt;=2,"Flop",L1931&lt;=5,"Average",L1931&lt;=7,"Hit",L1931&lt;=9,"Superhit",L1931&gt;9,"BlockBuster")</f>
        <v>Hit</v>
      </c>
      <c r="N1931" s="6">
        <v>68861</v>
      </c>
      <c r="O1931" s="6" t="str" cm="1">
        <f t="array" ref="O1931">_xlfn.IFS(N1931&lt;=100000,"Low",N1931&lt;=500000,"Median",N1931&lt;=1500000,"High",N1931&gt;1500000,"Very High")</f>
        <v>Low</v>
      </c>
      <c r="P1931">
        <v>55000000</v>
      </c>
      <c r="Q1931">
        <v>17929684</v>
      </c>
      <c r="R1931">
        <f t="shared" si="302"/>
        <v>-37070316</v>
      </c>
      <c r="S1931" t="str">
        <f t="shared" si="303"/>
        <v>Loss</v>
      </c>
      <c r="T1931" s="1">
        <v>39716</v>
      </c>
      <c r="U1931" t="s">
        <v>3578</v>
      </c>
      <c r="V1931" s="14">
        <v>39716</v>
      </c>
      <c r="W1931" t="str">
        <f t="shared" si="304"/>
        <v>September</v>
      </c>
      <c r="X1931" s="4" t="str">
        <f t="shared" si="305"/>
        <v>2008</v>
      </c>
      <c r="Y1931" s="6">
        <f t="shared" si="306"/>
        <v>2008</v>
      </c>
      <c r="Z1931" s="4" t="str">
        <f t="shared" si="307"/>
        <v>25</v>
      </c>
      <c r="AA1931" s="6">
        <f t="shared" si="308"/>
        <v>25</v>
      </c>
      <c r="AB1931" t="str">
        <f t="shared" si="309"/>
        <v>Thursday</v>
      </c>
    </row>
    <row r="1932" spans="1:28" x14ac:dyDescent="0.25">
      <c r="A1932" s="3" t="s">
        <v>4796</v>
      </c>
      <c r="B1932" t="s">
        <v>4797</v>
      </c>
      <c r="C1932" s="3" t="s">
        <v>4797</v>
      </c>
      <c r="D1932" s="6">
        <v>0</v>
      </c>
      <c r="E1932" s="6">
        <v>104</v>
      </c>
      <c r="F1932" s="6">
        <f t="shared" si="300"/>
        <v>1</v>
      </c>
      <c r="G1932" s="6">
        <f t="shared" si="301"/>
        <v>44</v>
      </c>
      <c r="H1932" s="6" t="str" cm="1">
        <f t="array" ref="H1932">_xlfn.IFS(E1932&lt;=80,"Series",E1932&lt;=120,"TV Movie",E1932&gt;120,"Long Movie")</f>
        <v>TV Movie</v>
      </c>
      <c r="I1932" t="s">
        <v>8158</v>
      </c>
      <c r="J1932" t="s">
        <v>145</v>
      </c>
      <c r="K1932" t="s">
        <v>8161</v>
      </c>
      <c r="L1932" s="5">
        <v>5.5</v>
      </c>
      <c r="M1932" t="str" cm="1">
        <f t="array" ref="M1932">_xlfn.IFS(L1932&lt;=2,"Flop",L1932&lt;=5,"Average",L1932&lt;=7,"Hit",L1932&lt;=9,"Superhit",L1932&gt;9,"BlockBuster")</f>
        <v>Hit</v>
      </c>
      <c r="N1932" s="6">
        <v>176570</v>
      </c>
      <c r="O1932" s="6" t="str" cm="1">
        <f t="array" ref="O1932">_xlfn.IFS(N1932&lt;=100000,"Low",N1932&lt;=500000,"Median",N1932&lt;=1500000,"High",N1932&gt;1500000,"Very High")</f>
        <v>Median</v>
      </c>
      <c r="P1932">
        <v>80000000</v>
      </c>
      <c r="Q1932">
        <v>233093859</v>
      </c>
      <c r="R1932">
        <f t="shared" si="302"/>
        <v>153093859</v>
      </c>
      <c r="S1932" t="str">
        <f t="shared" si="303"/>
        <v>Profit</v>
      </c>
      <c r="T1932" s="1">
        <v>39792</v>
      </c>
      <c r="U1932" t="s">
        <v>3731</v>
      </c>
      <c r="V1932" s="14">
        <v>39792</v>
      </c>
      <c r="W1932" t="str">
        <f t="shared" si="304"/>
        <v>December</v>
      </c>
      <c r="X1932" s="4" t="str">
        <f t="shared" si="305"/>
        <v>2008</v>
      </c>
      <c r="Y1932" s="6">
        <f t="shared" si="306"/>
        <v>2008</v>
      </c>
      <c r="Z1932" s="4" t="str">
        <f t="shared" si="307"/>
        <v>10</v>
      </c>
      <c r="AA1932" s="6">
        <f t="shared" si="308"/>
        <v>10</v>
      </c>
      <c r="AB1932" t="str">
        <f t="shared" si="309"/>
        <v>Wednesday</v>
      </c>
    </row>
    <row r="1933" spans="1:28" x14ac:dyDescent="0.25">
      <c r="A1933" s="3" t="s">
        <v>4798</v>
      </c>
      <c r="B1933" t="s">
        <v>4799</v>
      </c>
      <c r="C1933" s="3" t="s">
        <v>4799</v>
      </c>
      <c r="D1933" s="6">
        <v>0</v>
      </c>
      <c r="E1933" s="6">
        <v>104</v>
      </c>
      <c r="F1933" s="6">
        <f t="shared" si="300"/>
        <v>1</v>
      </c>
      <c r="G1933" s="6">
        <f t="shared" si="301"/>
        <v>44</v>
      </c>
      <c r="H1933" s="6" t="str" cm="1">
        <f t="array" ref="H1933">_xlfn.IFS(E1933&lt;=80,"Series",E1933&lt;=120,"TV Movie",E1933&gt;120,"Long Movie")</f>
        <v>TV Movie</v>
      </c>
      <c r="I1933" t="s">
        <v>5529</v>
      </c>
      <c r="J1933" t="s">
        <v>8158</v>
      </c>
      <c r="K1933" t="s">
        <v>8156</v>
      </c>
      <c r="L1933" s="5">
        <v>6.1</v>
      </c>
      <c r="M1933" t="str" cm="1">
        <f t="array" ref="M1933">_xlfn.IFS(L1933&lt;=2,"Flop",L1933&lt;=5,"Average",L1933&lt;=7,"Hit",L1933&lt;=9,"Superhit",L1933&gt;9,"BlockBuster")</f>
        <v>Hit</v>
      </c>
      <c r="N1933" s="6">
        <v>75576</v>
      </c>
      <c r="O1933" s="6" t="str" cm="1">
        <f t="array" ref="O1933">_xlfn.IFS(N1933&lt;=100000,"Low",N1933&lt;=500000,"Median",N1933&lt;=1500000,"High",N1933&gt;1500000,"Very High")</f>
        <v>Low</v>
      </c>
      <c r="P1933">
        <v>45000000</v>
      </c>
      <c r="Q1933">
        <v>19652185</v>
      </c>
      <c r="R1933">
        <f t="shared" si="302"/>
        <v>-25347815</v>
      </c>
      <c r="S1933" t="str">
        <f t="shared" si="303"/>
        <v>Loss</v>
      </c>
      <c r="T1933" s="1">
        <v>40072</v>
      </c>
      <c r="U1933" t="s">
        <v>4751</v>
      </c>
      <c r="V1933" s="14">
        <v>40072</v>
      </c>
      <c r="W1933" t="str">
        <f t="shared" si="304"/>
        <v>September</v>
      </c>
      <c r="X1933" s="4" t="str">
        <f t="shared" si="305"/>
        <v>2009</v>
      </c>
      <c r="Y1933" s="6">
        <f t="shared" si="306"/>
        <v>2009</v>
      </c>
      <c r="Z1933" s="4" t="str">
        <f t="shared" si="307"/>
        <v>16</v>
      </c>
      <c r="AA1933" s="6">
        <f t="shared" si="308"/>
        <v>16</v>
      </c>
      <c r="AB1933" t="str">
        <f t="shared" si="309"/>
        <v>Wednesday</v>
      </c>
    </row>
    <row r="1934" spans="1:28" x14ac:dyDescent="0.25">
      <c r="A1934" s="3" t="s">
        <v>4800</v>
      </c>
      <c r="B1934" t="s">
        <v>4801</v>
      </c>
      <c r="C1934" s="3" t="s">
        <v>4801</v>
      </c>
      <c r="D1934" s="6">
        <v>0</v>
      </c>
      <c r="E1934" s="6">
        <v>98</v>
      </c>
      <c r="F1934" s="6">
        <f t="shared" si="300"/>
        <v>1</v>
      </c>
      <c r="G1934" s="6">
        <f t="shared" si="301"/>
        <v>38</v>
      </c>
      <c r="H1934" s="6" t="str" cm="1">
        <f t="array" ref="H1934">_xlfn.IFS(E1934&lt;=80,"Series",E1934&lt;=120,"TV Movie",E1934&gt;120,"Long Movie")</f>
        <v>TV Movie</v>
      </c>
      <c r="I1934" t="s">
        <v>132</v>
      </c>
      <c r="J1934" t="s">
        <v>8157</v>
      </c>
      <c r="K1934" t="s">
        <v>5802</v>
      </c>
      <c r="L1934" s="5">
        <v>5.5</v>
      </c>
      <c r="M1934" t="str" cm="1">
        <f t="array" ref="M1934">_xlfn.IFS(L1934&lt;=2,"Flop",L1934&lt;=5,"Average",L1934&lt;=7,"Hit",L1934&lt;=9,"Superhit",L1934&gt;9,"BlockBuster")</f>
        <v>Hit</v>
      </c>
      <c r="N1934" s="6">
        <v>117221</v>
      </c>
      <c r="O1934" s="6" t="str" cm="1">
        <f t="array" ref="O1934">_xlfn.IFS(N1934&lt;=100000,"Low",N1934&lt;=500000,"Median",N1934&lt;=1500000,"High",N1934&gt;1500000,"Very High")</f>
        <v>Median</v>
      </c>
      <c r="P1934">
        <v>100000000</v>
      </c>
      <c r="Q1934">
        <v>310650585</v>
      </c>
      <c r="R1934">
        <f t="shared" si="302"/>
        <v>210650585</v>
      </c>
      <c r="S1934" t="str">
        <f t="shared" si="303"/>
        <v>Profit</v>
      </c>
      <c r="T1934" s="1">
        <v>40534</v>
      </c>
      <c r="U1934" t="s">
        <v>3570</v>
      </c>
      <c r="V1934" s="14">
        <v>40534</v>
      </c>
      <c r="W1934" t="str">
        <f t="shared" si="304"/>
        <v>December</v>
      </c>
      <c r="X1934" s="4" t="str">
        <f t="shared" si="305"/>
        <v>2010</v>
      </c>
      <c r="Y1934" s="6">
        <f t="shared" si="306"/>
        <v>2010</v>
      </c>
      <c r="Z1934" s="4" t="str">
        <f t="shared" si="307"/>
        <v>22</v>
      </c>
      <c r="AA1934" s="6">
        <f t="shared" si="308"/>
        <v>22</v>
      </c>
      <c r="AB1934" t="str">
        <f t="shared" si="309"/>
        <v>Wednesday</v>
      </c>
    </row>
    <row r="1935" spans="1:28" x14ac:dyDescent="0.25">
      <c r="A1935" s="3" t="s">
        <v>4802</v>
      </c>
      <c r="B1935" t="s">
        <v>4803</v>
      </c>
      <c r="C1935" s="3" t="s">
        <v>4803</v>
      </c>
      <c r="D1935" s="6">
        <v>0</v>
      </c>
      <c r="E1935" s="6">
        <v>98</v>
      </c>
      <c r="F1935" s="6">
        <f t="shared" si="300"/>
        <v>1</v>
      </c>
      <c r="G1935" s="6">
        <f t="shared" si="301"/>
        <v>38</v>
      </c>
      <c r="H1935" s="6" t="str" cm="1">
        <f t="array" ref="H1935">_xlfn.IFS(E1935&lt;=80,"Series",E1935&lt;=120,"TV Movie",E1935&gt;120,"Long Movie")</f>
        <v>TV Movie</v>
      </c>
      <c r="I1935" t="s">
        <v>145</v>
      </c>
      <c r="J1935" t="s">
        <v>8166</v>
      </c>
      <c r="K1935" t="s">
        <v>3857</v>
      </c>
      <c r="L1935" s="5">
        <v>6.5</v>
      </c>
      <c r="M1935" t="str" cm="1">
        <f t="array" ref="M1935">_xlfn.IFS(L1935&lt;=2,"Flop",L1935&lt;=5,"Average",L1935&lt;=7,"Hit",L1935&lt;=9,"Superhit",L1935&gt;9,"BlockBuster")</f>
        <v>Hit</v>
      </c>
      <c r="N1935" s="6">
        <v>75613</v>
      </c>
      <c r="O1935" s="6" t="str" cm="1">
        <f t="array" ref="O1935">_xlfn.IFS(N1935&lt;=100000,"Low",N1935&lt;=500000,"Median",N1935&lt;=1500000,"High",N1935&gt;1500000,"Very High")</f>
        <v>Low</v>
      </c>
      <c r="P1935">
        <v>14000000</v>
      </c>
      <c r="Q1935">
        <v>22955544</v>
      </c>
      <c r="R1935">
        <f t="shared" si="302"/>
        <v>8955544</v>
      </c>
      <c r="S1935" t="str">
        <f t="shared" si="303"/>
        <v>Profit</v>
      </c>
      <c r="T1935" s="1">
        <v>40031</v>
      </c>
      <c r="U1935" t="s">
        <v>2119</v>
      </c>
      <c r="V1935" s="14">
        <v>40031</v>
      </c>
      <c r="W1935" t="str">
        <f t="shared" si="304"/>
        <v>August</v>
      </c>
      <c r="X1935" s="4" t="str">
        <f t="shared" si="305"/>
        <v>2009</v>
      </c>
      <c r="Y1935" s="6">
        <f t="shared" si="306"/>
        <v>2009</v>
      </c>
      <c r="Z1935" s="4" t="str">
        <f t="shared" si="307"/>
        <v>6</v>
      </c>
      <c r="AA1935" s="6">
        <f t="shared" si="308"/>
        <v>6</v>
      </c>
      <c r="AB1935" t="str">
        <f t="shared" si="309"/>
        <v>Thursday</v>
      </c>
    </row>
    <row r="1936" spans="1:28" x14ac:dyDescent="0.25">
      <c r="A1936" s="3" t="s">
        <v>4804</v>
      </c>
      <c r="B1936" t="s">
        <v>4805</v>
      </c>
      <c r="C1936" s="3" t="s">
        <v>4805</v>
      </c>
      <c r="D1936" s="6">
        <v>0</v>
      </c>
      <c r="E1936" s="6">
        <v>120</v>
      </c>
      <c r="F1936" s="6">
        <f t="shared" si="300"/>
        <v>2</v>
      </c>
      <c r="G1936" s="6">
        <f t="shared" si="301"/>
        <v>0</v>
      </c>
      <c r="H1936" s="6" t="str" cm="1">
        <f t="array" ref="H1936">_xlfn.IFS(E1936&lt;=80,"Series",E1936&lt;=120,"TV Movie",E1936&gt;120,"Long Movie")</f>
        <v>TV Movie</v>
      </c>
      <c r="I1936" t="s">
        <v>5529</v>
      </c>
      <c r="J1936" t="s">
        <v>8158</v>
      </c>
      <c r="K1936" t="s">
        <v>8156</v>
      </c>
      <c r="L1936" s="5">
        <v>6.1</v>
      </c>
      <c r="M1936" t="str" cm="1">
        <f t="array" ref="M1936">_xlfn.IFS(L1936&lt;=2,"Flop",L1936&lt;=5,"Average",L1936&lt;=7,"Hit",L1936&lt;=9,"Superhit",L1936&gt;9,"BlockBuster")</f>
        <v>Hit</v>
      </c>
      <c r="N1936" s="6">
        <v>471345</v>
      </c>
      <c r="O1936" s="6" t="str" cm="1">
        <f t="array" ref="O1936">_xlfn.IFS(N1936&lt;=100000,"Low",N1936&lt;=500000,"Median",N1936&lt;=1500000,"High",N1936&gt;1500000,"Very High")</f>
        <v>Median</v>
      </c>
      <c r="P1936">
        <v>300000000</v>
      </c>
      <c r="Q1936">
        <v>661326987</v>
      </c>
      <c r="R1936">
        <f t="shared" si="302"/>
        <v>361326987</v>
      </c>
      <c r="S1936" t="str">
        <f t="shared" si="303"/>
        <v>Profit</v>
      </c>
      <c r="T1936" s="1">
        <v>43034</v>
      </c>
      <c r="U1936" t="s">
        <v>3353</v>
      </c>
      <c r="V1936" s="14">
        <v>43034</v>
      </c>
      <c r="W1936" t="str">
        <f t="shared" si="304"/>
        <v>October</v>
      </c>
      <c r="X1936" s="4" t="str">
        <f t="shared" si="305"/>
        <v>2017</v>
      </c>
      <c r="Y1936" s="6">
        <f t="shared" si="306"/>
        <v>2017</v>
      </c>
      <c r="Z1936" s="4" t="str">
        <f t="shared" si="307"/>
        <v>26</v>
      </c>
      <c r="AA1936" s="6">
        <f t="shared" si="308"/>
        <v>26</v>
      </c>
      <c r="AB1936" t="str">
        <f t="shared" si="309"/>
        <v>Thursday</v>
      </c>
    </row>
    <row r="1937" spans="1:28" x14ac:dyDescent="0.25">
      <c r="A1937" s="3" t="s">
        <v>4806</v>
      </c>
      <c r="B1937" t="s">
        <v>4807</v>
      </c>
      <c r="C1937" s="3" t="s">
        <v>4807</v>
      </c>
      <c r="D1937" s="6">
        <v>0</v>
      </c>
      <c r="E1937" s="6">
        <v>102</v>
      </c>
      <c r="F1937" s="6">
        <f t="shared" si="300"/>
        <v>1</v>
      </c>
      <c r="G1937" s="6">
        <f t="shared" si="301"/>
        <v>42</v>
      </c>
      <c r="H1937" s="6" t="str" cm="1">
        <f t="array" ref="H1937">_xlfn.IFS(E1937&lt;=80,"Series",E1937&lt;=120,"TV Movie",E1937&gt;120,"Long Movie")</f>
        <v>TV Movie</v>
      </c>
      <c r="I1937" t="s">
        <v>132</v>
      </c>
      <c r="J1937" t="s">
        <v>145</v>
      </c>
      <c r="K1937" t="s">
        <v>8156</v>
      </c>
      <c r="L1937" s="5">
        <v>6.4</v>
      </c>
      <c r="M1937" t="str" cm="1">
        <f t="array" ref="M1937">_xlfn.IFS(L1937&lt;=2,"Flop",L1937&lt;=5,"Average",L1937&lt;=7,"Hit",L1937&lt;=9,"Superhit",L1937&gt;9,"BlockBuster")</f>
        <v>Hit</v>
      </c>
      <c r="N1937" s="6">
        <v>212178</v>
      </c>
      <c r="O1937" s="6" t="str" cm="1">
        <f t="array" ref="O1937">_xlfn.IFS(N1937&lt;=100000,"Low",N1937&lt;=500000,"Median",N1937&lt;=1500000,"High",N1937&gt;1500000,"Very High")</f>
        <v>Median</v>
      </c>
      <c r="P1937">
        <v>20000000</v>
      </c>
      <c r="Q1937">
        <v>136316880</v>
      </c>
      <c r="R1937">
        <f t="shared" si="302"/>
        <v>116316880</v>
      </c>
      <c r="S1937" t="str">
        <f t="shared" si="303"/>
        <v>Profit</v>
      </c>
      <c r="T1937" s="1">
        <v>39883</v>
      </c>
      <c r="U1937" t="s">
        <v>4808</v>
      </c>
      <c r="V1937" s="14">
        <v>39883</v>
      </c>
      <c r="W1937" t="str">
        <f t="shared" si="304"/>
        <v>March</v>
      </c>
      <c r="X1937" s="4" t="str">
        <f t="shared" si="305"/>
        <v>2009</v>
      </c>
      <c r="Y1937" s="6">
        <f t="shared" si="306"/>
        <v>2009</v>
      </c>
      <c r="Z1937" s="4" t="str">
        <f t="shared" si="307"/>
        <v>11</v>
      </c>
      <c r="AA1937" s="6">
        <f t="shared" si="308"/>
        <v>11</v>
      </c>
      <c r="AB1937" t="str">
        <f t="shared" si="309"/>
        <v>Wednesday</v>
      </c>
    </row>
    <row r="1938" spans="1:28" x14ac:dyDescent="0.25">
      <c r="A1938" s="3" t="s">
        <v>4809</v>
      </c>
      <c r="B1938" t="s">
        <v>4810</v>
      </c>
      <c r="C1938" s="3" t="s">
        <v>4810</v>
      </c>
      <c r="D1938" s="6">
        <v>0</v>
      </c>
      <c r="E1938" s="6">
        <v>98</v>
      </c>
      <c r="F1938" s="6">
        <f t="shared" si="300"/>
        <v>1</v>
      </c>
      <c r="G1938" s="6">
        <f t="shared" si="301"/>
        <v>38</v>
      </c>
      <c r="H1938" s="6" t="str" cm="1">
        <f t="array" ref="H1938">_xlfn.IFS(E1938&lt;=80,"Series",E1938&lt;=120,"TV Movie",E1938&gt;120,"Long Movie")</f>
        <v>TV Movie</v>
      </c>
      <c r="I1938" t="s">
        <v>8160</v>
      </c>
      <c r="J1938" t="s">
        <v>145</v>
      </c>
      <c r="K1938" t="s">
        <v>8157</v>
      </c>
      <c r="L1938" s="5">
        <v>6.8</v>
      </c>
      <c r="M1938" t="str" cm="1">
        <f t="array" ref="M1938">_xlfn.IFS(L1938&lt;=2,"Flop",L1938&lt;=5,"Average",L1938&lt;=7,"Hit",L1938&lt;=9,"Superhit",L1938&gt;9,"BlockBuster")</f>
        <v>Hit</v>
      </c>
      <c r="N1938" s="6">
        <v>78422</v>
      </c>
      <c r="O1938" s="6" t="str" cm="1">
        <f t="array" ref="O1938">_xlfn.IFS(N1938&lt;=100000,"Low",N1938&lt;=500000,"Median",N1938&lt;=1500000,"High",N1938&gt;1500000,"Very High")</f>
        <v>Low</v>
      </c>
      <c r="P1938">
        <v>15700000</v>
      </c>
      <c r="Q1938">
        <v>27039669</v>
      </c>
      <c r="R1938">
        <f t="shared" si="302"/>
        <v>11339669</v>
      </c>
      <c r="S1938" t="str">
        <f t="shared" si="303"/>
        <v>Profit</v>
      </c>
      <c r="T1938" s="1">
        <v>41214</v>
      </c>
      <c r="U1938" t="s">
        <v>4811</v>
      </c>
      <c r="V1938" s="14">
        <v>41214</v>
      </c>
      <c r="W1938" t="str">
        <f t="shared" si="304"/>
        <v>November</v>
      </c>
      <c r="X1938" s="4" t="str">
        <f t="shared" si="305"/>
        <v>2012</v>
      </c>
      <c r="Y1938" s="6">
        <f t="shared" si="306"/>
        <v>2012</v>
      </c>
      <c r="Z1938" s="4" t="str">
        <f t="shared" si="307"/>
        <v>1</v>
      </c>
      <c r="AA1938" s="6">
        <f t="shared" si="308"/>
        <v>1</v>
      </c>
      <c r="AB1938" t="str">
        <f t="shared" si="309"/>
        <v>Thursday</v>
      </c>
    </row>
    <row r="1939" spans="1:28" x14ac:dyDescent="0.25">
      <c r="A1939" s="3" t="s">
        <v>4812</v>
      </c>
      <c r="B1939" t="s">
        <v>4813</v>
      </c>
      <c r="C1939" s="3" t="s">
        <v>4813</v>
      </c>
      <c r="D1939" s="6">
        <v>0</v>
      </c>
      <c r="E1939" s="6">
        <v>124</v>
      </c>
      <c r="F1939" s="6">
        <f t="shared" si="300"/>
        <v>2</v>
      </c>
      <c r="G1939" s="6">
        <f t="shared" si="301"/>
        <v>4</v>
      </c>
      <c r="H1939" s="6" t="str" cm="1">
        <f t="array" ref="H1939">_xlfn.IFS(E1939&lt;=80,"Series",E1939&lt;=120,"TV Movie",E1939&gt;120,"Long Movie")</f>
        <v>Long Movie</v>
      </c>
      <c r="I1939" t="s">
        <v>145</v>
      </c>
      <c r="J1939" t="s">
        <v>8166</v>
      </c>
      <c r="K1939" t="s">
        <v>8157</v>
      </c>
      <c r="L1939" s="5">
        <v>7.6</v>
      </c>
      <c r="M1939" t="str" cm="1">
        <f t="array" ref="M1939">_xlfn.IFS(L1939&lt;=2,"Flop",L1939&lt;=5,"Average",L1939&lt;=7,"Hit",L1939&lt;=9,"Superhit",L1939&gt;9,"BlockBuster")</f>
        <v>Superhit</v>
      </c>
      <c r="N1939" s="6">
        <v>254983</v>
      </c>
      <c r="O1939" s="6" t="str" cm="1">
        <f t="array" ref="O1939">_xlfn.IFS(N1939&lt;=100000,"Low",N1939&lt;=500000,"Median",N1939&lt;=1500000,"High",N1939&gt;1500000,"Very High")</f>
        <v>Median</v>
      </c>
      <c r="P1939">
        <v>32000000</v>
      </c>
      <c r="Q1939">
        <v>108902486</v>
      </c>
      <c r="R1939">
        <f t="shared" si="302"/>
        <v>76902486</v>
      </c>
      <c r="S1939" t="str">
        <f t="shared" si="303"/>
        <v>Profit</v>
      </c>
      <c r="T1939" s="1">
        <v>39792</v>
      </c>
      <c r="U1939" t="s">
        <v>2650</v>
      </c>
      <c r="V1939" s="14">
        <v>39792</v>
      </c>
      <c r="W1939" t="str">
        <f t="shared" si="304"/>
        <v>December</v>
      </c>
      <c r="X1939" s="4" t="str">
        <f t="shared" si="305"/>
        <v>2008</v>
      </c>
      <c r="Y1939" s="6">
        <f t="shared" si="306"/>
        <v>2008</v>
      </c>
      <c r="Z1939" s="4" t="str">
        <f t="shared" si="307"/>
        <v>10</v>
      </c>
      <c r="AA1939" s="6">
        <f t="shared" si="308"/>
        <v>10</v>
      </c>
      <c r="AB1939" t="str">
        <f t="shared" si="309"/>
        <v>Wednesday</v>
      </c>
    </row>
    <row r="1940" spans="1:28" x14ac:dyDescent="0.25">
      <c r="A1940" s="3" t="s">
        <v>4814</v>
      </c>
      <c r="B1940" t="s">
        <v>4815</v>
      </c>
      <c r="C1940" s="3" t="s">
        <v>4815</v>
      </c>
      <c r="D1940" s="6">
        <v>0</v>
      </c>
      <c r="E1940" s="6">
        <v>108</v>
      </c>
      <c r="F1940" s="6">
        <f t="shared" si="300"/>
        <v>1</v>
      </c>
      <c r="G1940" s="6">
        <f t="shared" si="301"/>
        <v>48</v>
      </c>
      <c r="H1940" s="6" t="str" cm="1">
        <f t="array" ref="H1940">_xlfn.IFS(E1940&lt;=80,"Series",E1940&lt;=120,"TV Movie",E1940&gt;120,"Long Movie")</f>
        <v>TV Movie</v>
      </c>
      <c r="I1940" t="s">
        <v>8160</v>
      </c>
      <c r="J1940" t="s">
        <v>145</v>
      </c>
      <c r="K1940" t="s">
        <v>3857</v>
      </c>
      <c r="L1940" s="5">
        <v>6.8</v>
      </c>
      <c r="M1940" t="str" cm="1">
        <f t="array" ref="M1940">_xlfn.IFS(L1940&lt;=2,"Flop",L1940&lt;=5,"Average",L1940&lt;=7,"Hit",L1940&lt;=9,"Superhit",L1940&gt;9,"BlockBuster")</f>
        <v>Hit</v>
      </c>
      <c r="N1940" s="6">
        <v>50597</v>
      </c>
      <c r="O1940" s="6" t="str" cm="1">
        <f t="array" ref="O1940">_xlfn.IFS(N1940&lt;=100000,"Low",N1940&lt;=500000,"Median",N1940&lt;=1500000,"High",N1940&gt;1500000,"Very High")</f>
        <v>Low</v>
      </c>
      <c r="P1940">
        <v>22000000</v>
      </c>
      <c r="Q1940">
        <v>25806953</v>
      </c>
      <c r="R1940">
        <f t="shared" si="302"/>
        <v>3806953</v>
      </c>
      <c r="S1940" t="str">
        <f t="shared" si="303"/>
        <v>Profit</v>
      </c>
      <c r="T1940" s="1">
        <v>40318</v>
      </c>
      <c r="U1940" t="s">
        <v>1664</v>
      </c>
      <c r="V1940" s="14">
        <v>40318</v>
      </c>
      <c r="W1940" t="str">
        <f t="shared" si="304"/>
        <v>May</v>
      </c>
      <c r="X1940" s="4" t="str">
        <f t="shared" si="305"/>
        <v>2010</v>
      </c>
      <c r="Y1940" s="6">
        <f t="shared" si="306"/>
        <v>2010</v>
      </c>
      <c r="Z1940" s="4" t="str">
        <f t="shared" si="307"/>
        <v>20</v>
      </c>
      <c r="AA1940" s="6">
        <f t="shared" si="308"/>
        <v>20</v>
      </c>
      <c r="AB1940" t="str">
        <f t="shared" si="309"/>
        <v>Thursday</v>
      </c>
    </row>
    <row r="1941" spans="1:28" x14ac:dyDescent="0.25">
      <c r="A1941" s="3" t="s">
        <v>4816</v>
      </c>
      <c r="B1941" t="s">
        <v>4817</v>
      </c>
      <c r="C1941" s="3" t="s">
        <v>4817</v>
      </c>
      <c r="D1941" s="6">
        <v>0</v>
      </c>
      <c r="E1941" s="6">
        <v>110</v>
      </c>
      <c r="F1941" s="6">
        <f t="shared" si="300"/>
        <v>1</v>
      </c>
      <c r="G1941" s="6">
        <f t="shared" si="301"/>
        <v>50</v>
      </c>
      <c r="H1941" s="6" t="str" cm="1">
        <f t="array" ref="H1941">_xlfn.IFS(E1941&lt;=80,"Series",E1941&lt;=120,"TV Movie",E1941&gt;120,"Long Movie")</f>
        <v>TV Movie</v>
      </c>
      <c r="I1941" t="s">
        <v>5529</v>
      </c>
      <c r="J1941" t="s">
        <v>8158</v>
      </c>
      <c r="K1941" t="s">
        <v>8156</v>
      </c>
      <c r="L1941" s="5">
        <v>6</v>
      </c>
      <c r="M1941" t="str" cm="1">
        <f t="array" ref="M1941">_xlfn.IFS(L1941&lt;=2,"Flop",L1941&lt;=5,"Average",L1941&lt;=7,"Hit",L1941&lt;=9,"Superhit",L1941&gt;9,"BlockBuster")</f>
        <v>Hit</v>
      </c>
      <c r="N1941" s="6">
        <v>249076</v>
      </c>
      <c r="O1941" s="6" t="str" cm="1">
        <f t="array" ref="O1941">_xlfn.IFS(N1941&lt;=100000,"Low",N1941&lt;=500000,"Median",N1941&lt;=1500000,"High",N1941&gt;1500000,"Very High")</f>
        <v>Median</v>
      </c>
      <c r="P1941">
        <v>82000000</v>
      </c>
      <c r="Q1941">
        <v>89792502</v>
      </c>
      <c r="R1941">
        <f t="shared" si="302"/>
        <v>7792502</v>
      </c>
      <c r="S1941" t="str">
        <f t="shared" si="303"/>
        <v>Profit</v>
      </c>
      <c r="T1941" s="1">
        <v>40623</v>
      </c>
      <c r="U1941" t="s">
        <v>3353</v>
      </c>
      <c r="V1941" s="14">
        <v>40623</v>
      </c>
      <c r="W1941" t="str">
        <f t="shared" si="304"/>
        <v>March</v>
      </c>
      <c r="X1941" s="4" t="str">
        <f t="shared" si="305"/>
        <v>2011</v>
      </c>
      <c r="Y1941" s="6">
        <f t="shared" si="306"/>
        <v>2011</v>
      </c>
      <c r="Z1941" s="4" t="str">
        <f t="shared" si="307"/>
        <v>21</v>
      </c>
      <c r="AA1941" s="6">
        <f t="shared" si="308"/>
        <v>21</v>
      </c>
      <c r="AB1941" t="str">
        <f t="shared" si="309"/>
        <v>Monday</v>
      </c>
    </row>
    <row r="1942" spans="1:28" x14ac:dyDescent="0.25">
      <c r="A1942" s="3" t="s">
        <v>4818</v>
      </c>
      <c r="B1942" t="s">
        <v>4819</v>
      </c>
      <c r="C1942" s="3" t="s">
        <v>4819</v>
      </c>
      <c r="D1942" s="6">
        <v>0</v>
      </c>
      <c r="E1942" s="6">
        <v>113</v>
      </c>
      <c r="F1942" s="6">
        <f t="shared" si="300"/>
        <v>1</v>
      </c>
      <c r="G1942" s="6">
        <f t="shared" si="301"/>
        <v>53</v>
      </c>
      <c r="H1942" s="6" t="str" cm="1">
        <f t="array" ref="H1942">_xlfn.IFS(E1942&lt;=80,"Series",E1942&lt;=120,"TV Movie",E1942&gt;120,"Long Movie")</f>
        <v>TV Movie</v>
      </c>
      <c r="I1942" t="s">
        <v>8158</v>
      </c>
      <c r="J1942" t="s">
        <v>8163</v>
      </c>
      <c r="K1942" t="s">
        <v>8156</v>
      </c>
      <c r="L1942" s="5">
        <v>6.3</v>
      </c>
      <c r="M1942" t="str" cm="1">
        <f t="array" ref="M1942">_xlfn.IFS(L1942&lt;=2,"Flop",L1942&lt;=5,"Average",L1942&lt;=7,"Hit",L1942&lt;=9,"Superhit",L1942&gt;9,"BlockBuster")</f>
        <v>Hit</v>
      </c>
      <c r="N1942" s="6">
        <v>162857</v>
      </c>
      <c r="O1942" s="6" t="str" cm="1">
        <f t="array" ref="O1942">_xlfn.IFS(N1942&lt;=100000,"Low",N1942&lt;=500000,"Median",N1942&lt;=1500000,"High",N1942&gt;1500000,"Very High")</f>
        <v>Median</v>
      </c>
      <c r="P1942">
        <v>155000000</v>
      </c>
      <c r="Q1942">
        <v>415686217</v>
      </c>
      <c r="R1942">
        <f t="shared" si="302"/>
        <v>260686217</v>
      </c>
      <c r="S1942" t="str">
        <f t="shared" si="303"/>
        <v>Profit</v>
      </c>
      <c r="T1942" s="1">
        <v>40514</v>
      </c>
      <c r="U1942" t="s">
        <v>2167</v>
      </c>
      <c r="V1942" s="14">
        <v>40514</v>
      </c>
      <c r="W1942" t="str">
        <f t="shared" si="304"/>
        <v>December</v>
      </c>
      <c r="X1942" s="4" t="str">
        <f t="shared" si="305"/>
        <v>2010</v>
      </c>
      <c r="Y1942" s="6">
        <f t="shared" si="306"/>
        <v>2010</v>
      </c>
      <c r="Z1942" s="4" t="str">
        <f t="shared" si="307"/>
        <v>2</v>
      </c>
      <c r="AA1942" s="6">
        <f t="shared" si="308"/>
        <v>2</v>
      </c>
      <c r="AB1942" t="str">
        <f t="shared" si="309"/>
        <v>Thursday</v>
      </c>
    </row>
    <row r="1943" spans="1:28" x14ac:dyDescent="0.25">
      <c r="A1943" s="3" t="s">
        <v>4820</v>
      </c>
      <c r="B1943" t="s">
        <v>4821</v>
      </c>
      <c r="C1943" s="3" t="s">
        <v>4821</v>
      </c>
      <c r="D1943" s="6">
        <v>0</v>
      </c>
      <c r="E1943" s="6">
        <v>90</v>
      </c>
      <c r="F1943" s="6">
        <f t="shared" si="300"/>
        <v>1</v>
      </c>
      <c r="G1943" s="6">
        <f t="shared" si="301"/>
        <v>30</v>
      </c>
      <c r="H1943" s="6" t="str" cm="1">
        <f t="array" ref="H1943">_xlfn.IFS(E1943&lt;=80,"Series",E1943&lt;=120,"TV Movie",E1943&gt;120,"Long Movie")</f>
        <v>TV Movie</v>
      </c>
      <c r="I1943" t="s">
        <v>132</v>
      </c>
      <c r="J1943" t="s">
        <v>145</v>
      </c>
      <c r="K1943" t="s">
        <v>8165</v>
      </c>
      <c r="L1943" s="5">
        <v>6.6</v>
      </c>
      <c r="M1943" t="str" cm="1">
        <f t="array" ref="M1943">_xlfn.IFS(L1943&lt;=2,"Flop",L1943&lt;=5,"Average",L1943&lt;=7,"Hit",L1943&lt;=9,"Superhit",L1943&gt;9,"BlockBuster")</f>
        <v>Hit</v>
      </c>
      <c r="N1943" s="6">
        <v>94759</v>
      </c>
      <c r="O1943" s="6" t="str" cm="1">
        <f t="array" ref="O1943">_xlfn.IFS(N1943&lt;=100000,"Low",N1943&lt;=500000,"Median",N1943&lt;=1500000,"High",N1943&gt;1500000,"Very High")</f>
        <v>Low</v>
      </c>
      <c r="P1943">
        <v>10000000</v>
      </c>
      <c r="Q1943">
        <v>33556631</v>
      </c>
      <c r="R1943">
        <f t="shared" si="302"/>
        <v>23556631</v>
      </c>
      <c r="S1943" t="str">
        <f t="shared" si="303"/>
        <v>Profit</v>
      </c>
      <c r="T1943" s="1">
        <v>39697</v>
      </c>
      <c r="U1943" t="s">
        <v>4822</v>
      </c>
      <c r="V1943" s="14">
        <v>39697</v>
      </c>
      <c r="W1943" t="str">
        <f t="shared" si="304"/>
        <v>September</v>
      </c>
      <c r="X1943" s="4" t="str">
        <f t="shared" si="305"/>
        <v>2008</v>
      </c>
      <c r="Y1943" s="6">
        <f t="shared" si="306"/>
        <v>2008</v>
      </c>
      <c r="Z1943" s="4" t="str">
        <f t="shared" si="307"/>
        <v>6</v>
      </c>
      <c r="AA1943" s="6">
        <f t="shared" si="308"/>
        <v>6</v>
      </c>
      <c r="AB1943" t="str">
        <f t="shared" si="309"/>
        <v>Saturday</v>
      </c>
    </row>
    <row r="1944" spans="1:28" x14ac:dyDescent="0.25">
      <c r="A1944" s="3" t="s">
        <v>4823</v>
      </c>
      <c r="B1944" t="s">
        <v>4824</v>
      </c>
      <c r="C1944" s="3" t="s">
        <v>4824</v>
      </c>
      <c r="D1944" s="6">
        <v>0</v>
      </c>
      <c r="E1944" s="6">
        <v>107</v>
      </c>
      <c r="F1944" s="6">
        <f t="shared" si="300"/>
        <v>1</v>
      </c>
      <c r="G1944" s="6">
        <f t="shared" si="301"/>
        <v>47</v>
      </c>
      <c r="H1944" s="6" t="str" cm="1">
        <f t="array" ref="H1944">_xlfn.IFS(E1944&lt;=80,"Series",E1944&lt;=120,"TV Movie",E1944&gt;120,"Long Movie")</f>
        <v>TV Movie</v>
      </c>
      <c r="I1944" t="s">
        <v>5529</v>
      </c>
      <c r="J1944" t="s">
        <v>8158</v>
      </c>
      <c r="K1944" t="s">
        <v>8159</v>
      </c>
      <c r="L1944" s="5">
        <v>7.3</v>
      </c>
      <c r="M1944" t="str" cm="1">
        <f t="array" ref="M1944">_xlfn.IFS(L1944&lt;=2,"Flop",L1944&lt;=5,"Average",L1944&lt;=7,"Hit",L1944&lt;=9,"Superhit",L1944&gt;9,"BlockBuster")</f>
        <v>Superhit</v>
      </c>
      <c r="N1944" s="6">
        <v>239886</v>
      </c>
      <c r="O1944" s="6" t="str" cm="1">
        <f t="array" ref="O1944">_xlfn.IFS(N1944&lt;=100000,"Low",N1944&lt;=500000,"Median",N1944&lt;=1500000,"High",N1944&gt;1500000,"Very High")</f>
        <v>Median</v>
      </c>
      <c r="P1944">
        <v>135000000</v>
      </c>
      <c r="Q1944">
        <v>373993951</v>
      </c>
      <c r="R1944">
        <f t="shared" si="302"/>
        <v>238993951</v>
      </c>
      <c r="S1944" t="str">
        <f t="shared" si="303"/>
        <v>Profit</v>
      </c>
      <c r="T1944" s="1">
        <v>40839</v>
      </c>
      <c r="U1944" t="s">
        <v>139</v>
      </c>
      <c r="V1944" s="14">
        <v>40839</v>
      </c>
      <c r="W1944" t="str">
        <f t="shared" si="304"/>
        <v>October</v>
      </c>
      <c r="X1944" s="4" t="str">
        <f t="shared" si="305"/>
        <v>2011</v>
      </c>
      <c r="Y1944" s="6">
        <f t="shared" si="306"/>
        <v>2011</v>
      </c>
      <c r="Z1944" s="4" t="str">
        <f t="shared" si="307"/>
        <v>23</v>
      </c>
      <c r="AA1944" s="6">
        <f t="shared" si="308"/>
        <v>23</v>
      </c>
      <c r="AB1944" t="str">
        <f t="shared" si="309"/>
        <v>Sunday</v>
      </c>
    </row>
    <row r="1945" spans="1:28" x14ac:dyDescent="0.25">
      <c r="A1945" s="3" t="s">
        <v>4825</v>
      </c>
      <c r="B1945" t="s">
        <v>4826</v>
      </c>
      <c r="C1945" s="3" t="s">
        <v>4827</v>
      </c>
      <c r="D1945" s="6">
        <v>0</v>
      </c>
      <c r="E1945" s="6">
        <v>63</v>
      </c>
      <c r="F1945" s="6">
        <f t="shared" si="300"/>
        <v>1</v>
      </c>
      <c r="G1945" s="6">
        <f t="shared" si="301"/>
        <v>3</v>
      </c>
      <c r="H1945" s="6" t="str" cm="1">
        <f t="array" ref="H1945">_xlfn.IFS(E1945&lt;=80,"Series",E1945&lt;=120,"TV Movie",E1945&gt;120,"Long Movie")</f>
        <v>Series</v>
      </c>
      <c r="I1945" t="s">
        <v>8159</v>
      </c>
      <c r="J1945" t="s">
        <v>145</v>
      </c>
      <c r="K1945" t="s">
        <v>8163</v>
      </c>
      <c r="L1945" s="5">
        <v>7.5</v>
      </c>
      <c r="M1945" t="str" cm="1">
        <f t="array" ref="M1945">_xlfn.IFS(L1945&lt;=2,"Flop",L1945&lt;=5,"Average",L1945&lt;=7,"Hit",L1945&lt;=9,"Superhit",L1945&gt;9,"BlockBuster")</f>
        <v>Superhit</v>
      </c>
      <c r="N1945" s="6">
        <v>62032</v>
      </c>
      <c r="O1945" s="6" t="str" cm="1">
        <f t="array" ref="O1945">_xlfn.IFS(N1945&lt;=100000,"Low",N1945&lt;=500000,"Median",N1945&lt;=1500000,"High",N1945&gt;1500000,"Very High")</f>
        <v>Low</v>
      </c>
      <c r="P1945">
        <v>5000000</v>
      </c>
      <c r="Q1945">
        <v>493937</v>
      </c>
      <c r="R1945">
        <f t="shared" si="302"/>
        <v>-4506063</v>
      </c>
      <c r="S1945" t="str">
        <f t="shared" si="303"/>
        <v>Loss</v>
      </c>
      <c r="T1945" s="1">
        <v>39144</v>
      </c>
      <c r="U1945" t="s">
        <v>4828</v>
      </c>
      <c r="V1945" s="14">
        <v>39144</v>
      </c>
      <c r="W1945" t="str">
        <f t="shared" si="304"/>
        <v>March</v>
      </c>
      <c r="X1945" s="4" t="str">
        <f t="shared" si="305"/>
        <v>2007</v>
      </c>
      <c r="Y1945" s="6">
        <f t="shared" si="306"/>
        <v>2007</v>
      </c>
      <c r="Z1945" s="4" t="str">
        <f t="shared" si="307"/>
        <v>3</v>
      </c>
      <c r="AA1945" s="6">
        <f t="shared" si="308"/>
        <v>3</v>
      </c>
      <c r="AB1945" t="str">
        <f t="shared" si="309"/>
        <v>Saturday</v>
      </c>
    </row>
    <row r="1946" spans="1:28" x14ac:dyDescent="0.25">
      <c r="A1946" s="3" t="s">
        <v>4829</v>
      </c>
      <c r="B1946" t="s">
        <v>4830</v>
      </c>
      <c r="C1946" s="3" t="s">
        <v>4830</v>
      </c>
      <c r="D1946" s="6">
        <v>0</v>
      </c>
      <c r="E1946" s="6">
        <v>109</v>
      </c>
      <c r="F1946" s="6">
        <f t="shared" si="300"/>
        <v>1</v>
      </c>
      <c r="G1946" s="6">
        <f t="shared" si="301"/>
        <v>49</v>
      </c>
      <c r="H1946" s="6" t="str" cm="1">
        <f t="array" ref="H1946">_xlfn.IFS(E1946&lt;=80,"Series",E1946&lt;=120,"TV Movie",E1946&gt;120,"Long Movie")</f>
        <v>TV Movie</v>
      </c>
      <c r="I1946" t="s">
        <v>8156</v>
      </c>
      <c r="J1946" t="s">
        <v>83</v>
      </c>
      <c r="K1946" t="s">
        <v>8166</v>
      </c>
      <c r="L1946" s="5">
        <v>4.9000000000000004</v>
      </c>
      <c r="M1946" t="str" cm="1">
        <f t="array" ref="M1946">_xlfn.IFS(L1946&lt;=2,"Flop",L1946&lt;=5,"Average",L1946&lt;=7,"Hit",L1946&lt;=9,"Superhit",L1946&gt;9,"BlockBuster")</f>
        <v>Average</v>
      </c>
      <c r="N1946" s="6">
        <v>56517</v>
      </c>
      <c r="O1946" s="6" t="str" cm="1">
        <f t="array" ref="O1946">_xlfn.IFS(N1946&lt;=100000,"Low",N1946&lt;=500000,"Median",N1946&lt;=1500000,"High",N1946&gt;1500000,"Very High")</f>
        <v>Low</v>
      </c>
      <c r="P1946">
        <v>7000000</v>
      </c>
      <c r="Q1946">
        <v>49447308</v>
      </c>
      <c r="R1946">
        <f t="shared" si="302"/>
        <v>42447308</v>
      </c>
      <c r="S1946" t="str">
        <f t="shared" si="303"/>
        <v>Profit</v>
      </c>
      <c r="T1946" s="1">
        <v>43872</v>
      </c>
      <c r="U1946" t="s">
        <v>4831</v>
      </c>
      <c r="V1946" s="14">
        <v>43872</v>
      </c>
      <c r="W1946" t="str">
        <f t="shared" si="304"/>
        <v>February</v>
      </c>
      <c r="X1946" s="4" t="str">
        <f t="shared" si="305"/>
        <v>2020</v>
      </c>
      <c r="Y1946" s="6">
        <f t="shared" si="306"/>
        <v>2020</v>
      </c>
      <c r="Z1946" s="4" t="str">
        <f t="shared" si="307"/>
        <v>11</v>
      </c>
      <c r="AA1946" s="6">
        <f t="shared" si="308"/>
        <v>11</v>
      </c>
      <c r="AB1946" t="str">
        <f t="shared" si="309"/>
        <v>Tuesday</v>
      </c>
    </row>
    <row r="1947" spans="1:28" x14ac:dyDescent="0.25">
      <c r="A1947" s="3" t="s">
        <v>4832</v>
      </c>
      <c r="B1947" t="s">
        <v>4833</v>
      </c>
      <c r="C1947" s="3" t="s">
        <v>4833</v>
      </c>
      <c r="D1947" s="6">
        <v>0</v>
      </c>
      <c r="E1947" s="6">
        <v>105</v>
      </c>
      <c r="F1947" s="6">
        <f t="shared" si="300"/>
        <v>1</v>
      </c>
      <c r="G1947" s="6">
        <f t="shared" si="301"/>
        <v>45</v>
      </c>
      <c r="H1947" s="6" t="str" cm="1">
        <f t="array" ref="H1947">_xlfn.IFS(E1947&lt;=80,"Series",E1947&lt;=120,"TV Movie",E1947&gt;120,"Long Movie")</f>
        <v>TV Movie</v>
      </c>
      <c r="I1947" t="s">
        <v>5529</v>
      </c>
      <c r="J1947" t="s">
        <v>8162</v>
      </c>
      <c r="K1947" t="s">
        <v>3857</v>
      </c>
      <c r="L1947" s="5">
        <v>6.6</v>
      </c>
      <c r="M1947" t="str" cm="1">
        <f t="array" ref="M1947">_xlfn.IFS(L1947&lt;=2,"Flop",L1947&lt;=5,"Average",L1947&lt;=7,"Hit",L1947&lt;=9,"Superhit",L1947&gt;9,"BlockBuster")</f>
        <v>Hit</v>
      </c>
      <c r="N1947" s="6">
        <v>202238</v>
      </c>
      <c r="O1947" s="6" t="str" cm="1">
        <f t="array" ref="O1947">_xlfn.IFS(N1947&lt;=100000,"Low",N1947&lt;=500000,"Median",N1947&lt;=1500000,"High",N1947&gt;1500000,"Very High")</f>
        <v>Median</v>
      </c>
      <c r="P1947">
        <v>10500000</v>
      </c>
      <c r="Q1947">
        <v>45491656</v>
      </c>
      <c r="R1947">
        <f t="shared" si="302"/>
        <v>34991656</v>
      </c>
      <c r="S1947" t="str">
        <f t="shared" si="303"/>
        <v>Profit</v>
      </c>
      <c r="T1947" s="1">
        <v>40422</v>
      </c>
      <c r="U1947" t="s">
        <v>4834</v>
      </c>
      <c r="V1947" s="14">
        <v>40422</v>
      </c>
      <c r="W1947" t="str">
        <f t="shared" si="304"/>
        <v>September</v>
      </c>
      <c r="X1947" s="4" t="str">
        <f t="shared" si="305"/>
        <v>2010</v>
      </c>
      <c r="Y1947" s="6">
        <f t="shared" si="306"/>
        <v>2010</v>
      </c>
      <c r="Z1947" s="4" t="str">
        <f t="shared" si="307"/>
        <v>1</v>
      </c>
      <c r="AA1947" s="6">
        <f t="shared" si="308"/>
        <v>1</v>
      </c>
      <c r="AB1947" t="str">
        <f t="shared" si="309"/>
        <v>Wednesday</v>
      </c>
    </row>
    <row r="1948" spans="1:28" x14ac:dyDescent="0.25">
      <c r="A1948" s="3" t="s">
        <v>4835</v>
      </c>
      <c r="B1948" t="s">
        <v>4836</v>
      </c>
      <c r="C1948" s="3" t="s">
        <v>4836</v>
      </c>
      <c r="D1948" s="6">
        <v>0</v>
      </c>
      <c r="E1948" s="6">
        <v>121</v>
      </c>
      <c r="F1948" s="6">
        <f t="shared" si="300"/>
        <v>2</v>
      </c>
      <c r="G1948" s="6">
        <f t="shared" si="301"/>
        <v>1</v>
      </c>
      <c r="H1948" s="6" t="str" cm="1">
        <f t="array" ref="H1948">_xlfn.IFS(E1948&lt;=80,"Series",E1948&lt;=120,"TV Movie",E1948&gt;120,"Long Movie")</f>
        <v>Long Movie</v>
      </c>
      <c r="I1948" t="s">
        <v>145</v>
      </c>
      <c r="J1948" t="s">
        <v>8167</v>
      </c>
      <c r="K1948" t="s">
        <v>3857</v>
      </c>
      <c r="L1948" s="5">
        <v>7.1</v>
      </c>
      <c r="M1948" t="str" cm="1">
        <f t="array" ref="M1948">_xlfn.IFS(L1948&lt;=2,"Flop",L1948&lt;=5,"Average",L1948&lt;=7,"Hit",L1948&lt;=9,"Superhit",L1948&gt;9,"BlockBuster")</f>
        <v>Superhit</v>
      </c>
      <c r="N1948" s="6">
        <v>255278</v>
      </c>
      <c r="O1948" s="6" t="str" cm="1">
        <f t="array" ref="O1948">_xlfn.IFS(N1948&lt;=100000,"Low",N1948&lt;=500000,"Median",N1948&lt;=1500000,"High",N1948&gt;1500000,"Very High")</f>
        <v>Median</v>
      </c>
      <c r="P1948">
        <v>75000000</v>
      </c>
      <c r="Q1948">
        <v>201545517</v>
      </c>
      <c r="R1948">
        <f t="shared" si="302"/>
        <v>126545517</v>
      </c>
      <c r="S1948" t="str">
        <f t="shared" si="303"/>
        <v>Profit</v>
      </c>
      <c r="T1948" s="1">
        <v>39807</v>
      </c>
      <c r="U1948" t="s">
        <v>1537</v>
      </c>
      <c r="V1948" s="14">
        <v>39807</v>
      </c>
      <c r="W1948" t="str">
        <f t="shared" si="304"/>
        <v>December</v>
      </c>
      <c r="X1948" s="4" t="str">
        <f t="shared" si="305"/>
        <v>2008</v>
      </c>
      <c r="Y1948" s="6">
        <f t="shared" si="306"/>
        <v>2008</v>
      </c>
      <c r="Z1948" s="4" t="str">
        <f t="shared" si="307"/>
        <v>25</v>
      </c>
      <c r="AA1948" s="6">
        <f t="shared" si="308"/>
        <v>25</v>
      </c>
      <c r="AB1948" t="str">
        <f t="shared" si="309"/>
        <v>Thursday</v>
      </c>
    </row>
    <row r="1949" spans="1:28" x14ac:dyDescent="0.25">
      <c r="A1949" s="3" t="s">
        <v>4837</v>
      </c>
      <c r="B1949" t="s">
        <v>4838</v>
      </c>
      <c r="C1949" s="3" t="s">
        <v>4838</v>
      </c>
      <c r="D1949" s="6">
        <v>0</v>
      </c>
      <c r="E1949" s="6">
        <v>89</v>
      </c>
      <c r="F1949" s="6">
        <f t="shared" si="300"/>
        <v>1</v>
      </c>
      <c r="G1949" s="6">
        <f t="shared" si="301"/>
        <v>29</v>
      </c>
      <c r="H1949" s="6" t="str" cm="1">
        <f t="array" ref="H1949">_xlfn.IFS(E1949&lt;=80,"Series",E1949&lt;=120,"TV Movie",E1949&gt;120,"Long Movie")</f>
        <v>TV Movie</v>
      </c>
      <c r="I1949" t="s">
        <v>5529</v>
      </c>
      <c r="J1949" t="s">
        <v>8161</v>
      </c>
      <c r="K1949" t="s">
        <v>3857</v>
      </c>
      <c r="L1949" s="5">
        <v>6.3</v>
      </c>
      <c r="M1949" t="str" cm="1">
        <f t="array" ref="M1949">_xlfn.IFS(L1949&lt;=2,"Flop",L1949&lt;=5,"Average",L1949&lt;=7,"Hit",L1949&lt;=9,"Superhit",L1949&gt;9,"BlockBuster")</f>
        <v>Hit</v>
      </c>
      <c r="N1949" s="6">
        <v>178937</v>
      </c>
      <c r="O1949" s="6" t="str" cm="1">
        <f t="array" ref="O1949">_xlfn.IFS(N1949&lt;=100000,"Low",N1949&lt;=500000,"Median",N1949&lt;=1500000,"High",N1949&gt;1500000,"Very High")</f>
        <v>Median</v>
      </c>
      <c r="P1949">
        <v>80000000</v>
      </c>
      <c r="Q1949">
        <v>122444772</v>
      </c>
      <c r="R1949">
        <f t="shared" si="302"/>
        <v>42444772</v>
      </c>
      <c r="S1949" t="str">
        <f t="shared" si="303"/>
        <v>Profit</v>
      </c>
      <c r="T1949" s="1">
        <v>40080</v>
      </c>
      <c r="U1949" t="s">
        <v>1704</v>
      </c>
      <c r="V1949" s="14">
        <v>40080</v>
      </c>
      <c r="W1949" t="str">
        <f t="shared" si="304"/>
        <v>September</v>
      </c>
      <c r="X1949" s="4" t="str">
        <f t="shared" si="305"/>
        <v>2009</v>
      </c>
      <c r="Y1949" s="6">
        <f t="shared" si="306"/>
        <v>2009</v>
      </c>
      <c r="Z1949" s="4" t="str">
        <f t="shared" si="307"/>
        <v>24</v>
      </c>
      <c r="AA1949" s="6">
        <f t="shared" si="308"/>
        <v>24</v>
      </c>
      <c r="AB1949" t="str">
        <f t="shared" si="309"/>
        <v>Thursday</v>
      </c>
    </row>
    <row r="1950" spans="1:28" x14ac:dyDescent="0.25">
      <c r="A1950" s="3" t="s">
        <v>4839</v>
      </c>
      <c r="B1950" t="s">
        <v>4840</v>
      </c>
      <c r="C1950" s="3" t="s">
        <v>4840</v>
      </c>
      <c r="D1950" s="6">
        <v>0</v>
      </c>
      <c r="E1950" s="6">
        <v>128</v>
      </c>
      <c r="F1950" s="6">
        <f t="shared" si="300"/>
        <v>2</v>
      </c>
      <c r="G1950" s="6">
        <f t="shared" si="301"/>
        <v>8</v>
      </c>
      <c r="H1950" s="6" t="str" cm="1">
        <f t="array" ref="H1950">_xlfn.IFS(E1950&lt;=80,"Series",E1950&lt;=120,"TV Movie",E1950&gt;120,"Long Movie")</f>
        <v>Long Movie</v>
      </c>
      <c r="I1950" t="s">
        <v>5529</v>
      </c>
      <c r="J1950" t="s">
        <v>8158</v>
      </c>
      <c r="K1950" t="s">
        <v>8166</v>
      </c>
      <c r="L1950" s="5">
        <v>7.6</v>
      </c>
      <c r="M1950" t="str" cm="1">
        <f t="array" ref="M1950">_xlfn.IFS(L1950&lt;=2,"Flop",L1950&lt;=5,"Average",L1950&lt;=7,"Hit",L1950&lt;=9,"Superhit",L1950&gt;9,"BlockBuster")</f>
        <v>Superhit</v>
      </c>
      <c r="N1950" s="6">
        <v>658507</v>
      </c>
      <c r="O1950" s="6" t="str" cm="1">
        <f t="array" ref="O1950">_xlfn.IFS(N1950&lt;=100000,"Low",N1950&lt;=500000,"Median",N1950&lt;=1500000,"High",N1950&gt;1500000,"Very High")</f>
        <v>High</v>
      </c>
      <c r="P1950">
        <v>90000000</v>
      </c>
      <c r="Q1950">
        <v>524028679</v>
      </c>
      <c r="R1950">
        <f t="shared" si="302"/>
        <v>434028679</v>
      </c>
      <c r="S1950" t="str">
        <f t="shared" si="303"/>
        <v>Profit</v>
      </c>
      <c r="T1950" s="1">
        <v>40161</v>
      </c>
      <c r="U1950" t="s">
        <v>4841</v>
      </c>
      <c r="V1950" s="14">
        <v>40161</v>
      </c>
      <c r="W1950" t="str">
        <f t="shared" si="304"/>
        <v>December</v>
      </c>
      <c r="X1950" s="4" t="str">
        <f t="shared" si="305"/>
        <v>2009</v>
      </c>
      <c r="Y1950" s="6">
        <f t="shared" si="306"/>
        <v>2009</v>
      </c>
      <c r="Z1950" s="4" t="str">
        <f t="shared" si="307"/>
        <v>14</v>
      </c>
      <c r="AA1950" s="6">
        <f t="shared" si="308"/>
        <v>14</v>
      </c>
      <c r="AB1950" t="str">
        <f t="shared" si="309"/>
        <v>Monday</v>
      </c>
    </row>
    <row r="1951" spans="1:28" x14ac:dyDescent="0.25">
      <c r="A1951" s="3" t="s">
        <v>4842</v>
      </c>
      <c r="B1951" t="s">
        <v>4843</v>
      </c>
      <c r="C1951" s="3" t="s">
        <v>4843</v>
      </c>
      <c r="D1951" s="6">
        <v>0</v>
      </c>
      <c r="E1951" s="6">
        <v>114</v>
      </c>
      <c r="F1951" s="6">
        <f t="shared" si="300"/>
        <v>1</v>
      </c>
      <c r="G1951" s="6">
        <f t="shared" si="301"/>
        <v>54</v>
      </c>
      <c r="H1951" s="6" t="str" cm="1">
        <f t="array" ref="H1951">_xlfn.IFS(E1951&lt;=80,"Series",E1951&lt;=120,"TV Movie",E1951&gt;120,"Long Movie")</f>
        <v>TV Movie</v>
      </c>
      <c r="I1951" t="s">
        <v>5529</v>
      </c>
      <c r="J1951" t="s">
        <v>8162</v>
      </c>
      <c r="K1951" t="s">
        <v>145</v>
      </c>
      <c r="L1951" s="5">
        <v>6.9</v>
      </c>
      <c r="M1951" t="str" cm="1">
        <f t="array" ref="M1951">_xlfn.IFS(L1951&lt;=2,"Flop",L1951&lt;=5,"Average",L1951&lt;=7,"Hit",L1951&lt;=9,"Superhit",L1951&gt;9,"BlockBuster")</f>
        <v>Hit</v>
      </c>
      <c r="N1951" s="6">
        <v>58760</v>
      </c>
      <c r="O1951" s="6" t="str" cm="1">
        <f t="array" ref="O1951">_xlfn.IFS(N1951&lt;=100000,"Low",N1951&lt;=500000,"Median",N1951&lt;=1500000,"High",N1951&gt;1500000,"Very High")</f>
        <v>Low</v>
      </c>
      <c r="P1951">
        <v>22000000</v>
      </c>
      <c r="Q1951">
        <v>27675014</v>
      </c>
      <c r="R1951">
        <f t="shared" si="302"/>
        <v>5675014</v>
      </c>
      <c r="S1951" t="str">
        <f t="shared" si="303"/>
        <v>Profit</v>
      </c>
      <c r="T1951" s="1">
        <v>39681</v>
      </c>
      <c r="U1951" t="s">
        <v>4844</v>
      </c>
      <c r="V1951" s="14">
        <v>39681</v>
      </c>
      <c r="W1951" t="str">
        <f t="shared" si="304"/>
        <v>August</v>
      </c>
      <c r="X1951" s="4" t="str">
        <f t="shared" si="305"/>
        <v>2008</v>
      </c>
      <c r="Y1951" s="6">
        <f t="shared" si="306"/>
        <v>2008</v>
      </c>
      <c r="Z1951" s="4" t="str">
        <f t="shared" si="307"/>
        <v>21</v>
      </c>
      <c r="AA1951" s="6">
        <f t="shared" si="308"/>
        <v>21</v>
      </c>
      <c r="AB1951" t="str">
        <f t="shared" si="309"/>
        <v>Thursday</v>
      </c>
    </row>
    <row r="1952" spans="1:28" x14ac:dyDescent="0.25">
      <c r="A1952" s="3" t="s">
        <v>4845</v>
      </c>
      <c r="B1952" t="s">
        <v>4846</v>
      </c>
      <c r="C1952" s="3" t="s">
        <v>4846</v>
      </c>
      <c r="D1952" s="6">
        <v>0</v>
      </c>
      <c r="E1952" s="6">
        <v>111</v>
      </c>
      <c r="F1952" s="6">
        <f t="shared" si="300"/>
        <v>1</v>
      </c>
      <c r="G1952" s="6">
        <f t="shared" si="301"/>
        <v>51</v>
      </c>
      <c r="H1952" s="6" t="str" cm="1">
        <f t="array" ref="H1952">_xlfn.IFS(E1952&lt;=80,"Series",E1952&lt;=120,"TV Movie",E1952&gt;120,"Long Movie")</f>
        <v>TV Movie</v>
      </c>
      <c r="I1952" t="s">
        <v>132</v>
      </c>
      <c r="J1952" t="s">
        <v>8157</v>
      </c>
      <c r="K1952" t="s">
        <v>5802</v>
      </c>
      <c r="L1952" s="5">
        <v>6.1</v>
      </c>
      <c r="M1952" t="str" cm="1">
        <f t="array" ref="M1952">_xlfn.IFS(L1952&lt;=2,"Flop",L1952&lt;=5,"Average",L1952&lt;=7,"Hit",L1952&lt;=9,"Superhit",L1952&gt;9,"BlockBuster")</f>
        <v>Hit</v>
      </c>
      <c r="N1952" s="6">
        <v>171679</v>
      </c>
      <c r="O1952" s="6" t="str" cm="1">
        <f t="array" ref="O1952">_xlfn.IFS(N1952&lt;=100000,"Low",N1952&lt;=500000,"Median",N1952&lt;=1500000,"High",N1952&gt;1500000,"Very High")</f>
        <v>Median</v>
      </c>
      <c r="P1952">
        <v>30000000</v>
      </c>
      <c r="Q1952">
        <v>162655351</v>
      </c>
      <c r="R1952">
        <f t="shared" si="302"/>
        <v>132655351</v>
      </c>
      <c r="S1952" t="str">
        <f t="shared" si="303"/>
        <v>Profit</v>
      </c>
      <c r="T1952" s="1">
        <v>39456</v>
      </c>
      <c r="U1952" t="s">
        <v>4177</v>
      </c>
      <c r="V1952" s="14">
        <v>39456</v>
      </c>
      <c r="W1952" t="str">
        <f t="shared" si="304"/>
        <v>January</v>
      </c>
      <c r="X1952" s="4" t="str">
        <f t="shared" si="305"/>
        <v>2008</v>
      </c>
      <c r="Y1952" s="6">
        <f t="shared" si="306"/>
        <v>2008</v>
      </c>
      <c r="Z1952" s="4" t="str">
        <f t="shared" si="307"/>
        <v>9</v>
      </c>
      <c r="AA1952" s="6">
        <f t="shared" si="308"/>
        <v>9</v>
      </c>
      <c r="AB1952" t="str">
        <f t="shared" si="309"/>
        <v>Wednesday</v>
      </c>
    </row>
    <row r="1953" spans="1:28" x14ac:dyDescent="0.25">
      <c r="A1953" s="3" t="s">
        <v>4847</v>
      </c>
      <c r="B1953" t="s">
        <v>4848</v>
      </c>
      <c r="C1953" s="3" t="s">
        <v>4848</v>
      </c>
      <c r="D1953" s="6">
        <v>0</v>
      </c>
      <c r="E1953" s="6">
        <v>108</v>
      </c>
      <c r="F1953" s="6">
        <f t="shared" si="300"/>
        <v>1</v>
      </c>
      <c r="G1953" s="6">
        <f t="shared" si="301"/>
        <v>48</v>
      </c>
      <c r="H1953" s="6" t="str" cm="1">
        <f t="array" ref="H1953">_xlfn.IFS(E1953&lt;=80,"Series",E1953&lt;=120,"TV Movie",E1953&gt;120,"Long Movie")</f>
        <v>TV Movie</v>
      </c>
      <c r="I1953" t="s">
        <v>145</v>
      </c>
      <c r="J1953" t="s">
        <v>8157</v>
      </c>
      <c r="K1953" t="s">
        <v>4390</v>
      </c>
      <c r="L1953" s="5">
        <v>6.3</v>
      </c>
      <c r="M1953" t="str" cm="1">
        <f t="array" ref="M1953">_xlfn.IFS(L1953&lt;=2,"Flop",L1953&lt;=5,"Average",L1953&lt;=7,"Hit",L1953&lt;=9,"Superhit",L1953&gt;9,"BlockBuster")</f>
        <v>Hit</v>
      </c>
      <c r="N1953" s="6">
        <v>155677</v>
      </c>
      <c r="O1953" s="6" t="str" cm="1">
        <f t="array" ref="O1953">_xlfn.IFS(N1953&lt;=100000,"Low",N1953&lt;=500000,"Median",N1953&lt;=1500000,"High",N1953&gt;1500000,"Very High")</f>
        <v>Median</v>
      </c>
      <c r="P1953">
        <v>25000000</v>
      </c>
      <c r="Q1953">
        <v>114984666</v>
      </c>
      <c r="R1953">
        <f t="shared" si="302"/>
        <v>89984666</v>
      </c>
      <c r="S1953" t="str">
        <f t="shared" si="303"/>
        <v>Profit</v>
      </c>
      <c r="T1953" s="1">
        <v>40202</v>
      </c>
      <c r="U1953" t="s">
        <v>1286</v>
      </c>
      <c r="V1953" s="14">
        <v>40202</v>
      </c>
      <c r="W1953" t="str">
        <f t="shared" si="304"/>
        <v>January</v>
      </c>
      <c r="X1953" s="4" t="str">
        <f t="shared" si="305"/>
        <v>2010</v>
      </c>
      <c r="Y1953" s="6">
        <f t="shared" si="306"/>
        <v>2010</v>
      </c>
      <c r="Z1953" s="4" t="str">
        <f t="shared" si="307"/>
        <v>24</v>
      </c>
      <c r="AA1953" s="6">
        <f t="shared" si="308"/>
        <v>24</v>
      </c>
      <c r="AB1953" t="str">
        <f t="shared" si="309"/>
        <v>Sunday</v>
      </c>
    </row>
    <row r="1954" spans="1:28" x14ac:dyDescent="0.25">
      <c r="A1954" s="3" t="s">
        <v>4849</v>
      </c>
      <c r="B1954" t="s">
        <v>4850</v>
      </c>
      <c r="C1954" s="3" t="s">
        <v>4850</v>
      </c>
      <c r="D1954" s="6">
        <v>0</v>
      </c>
      <c r="E1954" s="6">
        <v>119</v>
      </c>
      <c r="F1954" s="6">
        <f t="shared" si="300"/>
        <v>1</v>
      </c>
      <c r="G1954" s="6">
        <f t="shared" si="301"/>
        <v>59</v>
      </c>
      <c r="H1954" s="6" t="str" cm="1">
        <f t="array" ref="H1954">_xlfn.IFS(E1954&lt;=80,"Series",E1954&lt;=120,"TV Movie",E1954&gt;120,"Long Movie")</f>
        <v>TV Movie</v>
      </c>
      <c r="I1954" t="s">
        <v>5529</v>
      </c>
      <c r="J1954" t="s">
        <v>132</v>
      </c>
      <c r="K1954" t="s">
        <v>8162</v>
      </c>
      <c r="L1954" s="5">
        <v>5.8</v>
      </c>
      <c r="M1954" t="str" cm="1">
        <f t="array" ref="M1954">_xlfn.IFS(L1954&lt;=2,"Flop",L1954&lt;=5,"Average",L1954&lt;=7,"Hit",L1954&lt;=9,"Superhit",L1954&gt;9,"BlockBuster")</f>
        <v>Hit</v>
      </c>
      <c r="N1954" s="6">
        <v>163525</v>
      </c>
      <c r="O1954" s="6" t="str" cm="1">
        <f t="array" ref="O1954">_xlfn.IFS(N1954&lt;=100000,"Low",N1954&lt;=500000,"Median",N1954&lt;=1500000,"High",N1954&gt;1500000,"Very High")</f>
        <v>Median</v>
      </c>
      <c r="P1954">
        <v>120000000</v>
      </c>
      <c r="Q1954">
        <v>227817248</v>
      </c>
      <c r="R1954">
        <f t="shared" si="302"/>
        <v>107817248</v>
      </c>
      <c r="S1954" t="str">
        <f t="shared" si="303"/>
        <v>Profit</v>
      </c>
      <c r="T1954" s="1">
        <v>40555</v>
      </c>
      <c r="U1954" t="s">
        <v>3196</v>
      </c>
      <c r="V1954" s="14">
        <v>40555</v>
      </c>
      <c r="W1954" t="str">
        <f t="shared" si="304"/>
        <v>January</v>
      </c>
      <c r="X1954" s="4" t="str">
        <f t="shared" si="305"/>
        <v>2011</v>
      </c>
      <c r="Y1954" s="6">
        <f t="shared" si="306"/>
        <v>2011</v>
      </c>
      <c r="Z1954" s="4" t="str">
        <f t="shared" si="307"/>
        <v>12</v>
      </c>
      <c r="AA1954" s="6">
        <f t="shared" si="308"/>
        <v>12</v>
      </c>
      <c r="AB1954" t="str">
        <f t="shared" si="309"/>
        <v>Wednesday</v>
      </c>
    </row>
    <row r="1955" spans="1:28" x14ac:dyDescent="0.25">
      <c r="A1955" s="3" t="s">
        <v>4851</v>
      </c>
      <c r="B1955" t="s">
        <v>4852</v>
      </c>
      <c r="C1955" s="3" t="s">
        <v>4852</v>
      </c>
      <c r="D1955" s="6">
        <v>0</v>
      </c>
      <c r="E1955" s="6">
        <v>148</v>
      </c>
      <c r="F1955" s="6">
        <f t="shared" si="300"/>
        <v>2</v>
      </c>
      <c r="G1955" s="6">
        <f t="shared" si="301"/>
        <v>28</v>
      </c>
      <c r="H1955" s="6" t="str" cm="1">
        <f t="array" ref="H1955">_xlfn.IFS(E1955&lt;=80,"Series",E1955&lt;=120,"TV Movie",E1955&gt;120,"Long Movie")</f>
        <v>Long Movie</v>
      </c>
      <c r="I1955" t="s">
        <v>5529</v>
      </c>
      <c r="J1955" t="s">
        <v>8162</v>
      </c>
      <c r="K1955" t="s">
        <v>145</v>
      </c>
      <c r="L1955" s="5">
        <v>5.8</v>
      </c>
      <c r="M1955" t="str" cm="1">
        <f t="array" ref="M1955">_xlfn.IFS(L1955&lt;=2,"Flop",L1955&lt;=5,"Average",L1955&lt;=7,"Hit",L1955&lt;=9,"Superhit",L1955&gt;9,"BlockBuster")</f>
        <v>Hit</v>
      </c>
      <c r="N1955" s="6">
        <v>182315</v>
      </c>
      <c r="O1955" s="6" t="str" cm="1">
        <f t="array" ref="O1955">_xlfn.IFS(N1955&lt;=100000,"Low",N1955&lt;=500000,"Median",N1955&lt;=1500000,"High",N1955&gt;1500000,"Very High")</f>
        <v>Median</v>
      </c>
      <c r="P1955">
        <v>70000000</v>
      </c>
      <c r="Q1955">
        <v>0</v>
      </c>
      <c r="R1955">
        <f t="shared" si="302"/>
        <v>-70000000</v>
      </c>
      <c r="S1955" t="str">
        <f t="shared" si="303"/>
        <v>Loss</v>
      </c>
      <c r="T1955" s="1">
        <v>44330</v>
      </c>
      <c r="U1955" t="s">
        <v>3353</v>
      </c>
      <c r="V1955" s="14">
        <v>44330</v>
      </c>
      <c r="W1955" t="str">
        <f t="shared" si="304"/>
        <v>May</v>
      </c>
      <c r="X1955" s="4" t="str">
        <f t="shared" si="305"/>
        <v>2021</v>
      </c>
      <c r="Y1955" s="6">
        <f t="shared" si="306"/>
        <v>2021</v>
      </c>
      <c r="Z1955" s="4" t="str">
        <f t="shared" si="307"/>
        <v>14</v>
      </c>
      <c r="AA1955" s="6">
        <f t="shared" si="308"/>
        <v>14</v>
      </c>
      <c r="AB1955" t="str">
        <f t="shared" si="309"/>
        <v>Friday</v>
      </c>
    </row>
    <row r="1956" spans="1:28" x14ac:dyDescent="0.25">
      <c r="A1956" s="3" t="s">
        <v>4853</v>
      </c>
      <c r="B1956" t="s">
        <v>4854</v>
      </c>
      <c r="C1956" s="3" t="s">
        <v>4854</v>
      </c>
      <c r="D1956" s="6">
        <v>0</v>
      </c>
      <c r="E1956" s="6">
        <v>111</v>
      </c>
      <c r="F1956" s="6">
        <f t="shared" si="300"/>
        <v>1</v>
      </c>
      <c r="G1956" s="6">
        <f t="shared" si="301"/>
        <v>51</v>
      </c>
      <c r="H1956" s="6" t="str" cm="1">
        <f t="array" ref="H1956">_xlfn.IFS(E1956&lt;=80,"Series",E1956&lt;=120,"TV Movie",E1956&gt;120,"Long Movie")</f>
        <v>TV Movie</v>
      </c>
      <c r="I1956" t="s">
        <v>5529</v>
      </c>
      <c r="J1956" t="s">
        <v>8158</v>
      </c>
      <c r="K1956" t="s">
        <v>145</v>
      </c>
      <c r="L1956" s="5">
        <v>6.8</v>
      </c>
      <c r="M1956" t="str" cm="1">
        <f t="array" ref="M1956">_xlfn.IFS(L1956&lt;=2,"Flop",L1956&lt;=5,"Average",L1956&lt;=7,"Hit",L1956&lt;=9,"Superhit",L1956&gt;9,"BlockBuster")</f>
        <v>Hit</v>
      </c>
      <c r="N1956" s="6">
        <v>204961</v>
      </c>
      <c r="O1956" s="6" t="str" cm="1">
        <f t="array" ref="O1956">_xlfn.IFS(N1956&lt;=100000,"Low",N1956&lt;=500000,"Median",N1956&lt;=1500000,"High",N1956&gt;1500000,"Very High")</f>
        <v>Median</v>
      </c>
      <c r="P1956">
        <v>30000000</v>
      </c>
      <c r="Q1956">
        <v>63782078</v>
      </c>
      <c r="R1956">
        <f t="shared" si="302"/>
        <v>33782078</v>
      </c>
      <c r="S1956" t="str">
        <f t="shared" si="303"/>
        <v>Profit</v>
      </c>
      <c r="T1956" s="1">
        <v>40640</v>
      </c>
      <c r="U1956" t="s">
        <v>3802</v>
      </c>
      <c r="V1956" s="14">
        <v>40640</v>
      </c>
      <c r="W1956" t="str">
        <f t="shared" si="304"/>
        <v>April</v>
      </c>
      <c r="X1956" s="4" t="str">
        <f t="shared" si="305"/>
        <v>2011</v>
      </c>
      <c r="Y1956" s="6">
        <f t="shared" si="306"/>
        <v>2011</v>
      </c>
      <c r="Z1956" s="4" t="str">
        <f t="shared" si="307"/>
        <v>7</v>
      </c>
      <c r="AA1956" s="6">
        <f t="shared" si="308"/>
        <v>7</v>
      </c>
      <c r="AB1956" t="str">
        <f t="shared" si="309"/>
        <v>Thursday</v>
      </c>
    </row>
    <row r="1957" spans="1:28" x14ac:dyDescent="0.25">
      <c r="A1957" s="3" t="s">
        <v>4855</v>
      </c>
      <c r="B1957" t="s">
        <v>4856</v>
      </c>
      <c r="C1957" s="3" t="s">
        <v>4856</v>
      </c>
      <c r="D1957" s="6">
        <v>0</v>
      </c>
      <c r="E1957" s="6">
        <v>180</v>
      </c>
      <c r="F1957" s="6">
        <f t="shared" si="300"/>
        <v>3</v>
      </c>
      <c r="G1957" s="6">
        <f t="shared" si="301"/>
        <v>0</v>
      </c>
      <c r="H1957" s="6" t="str" cm="1">
        <f t="array" ref="H1957">_xlfn.IFS(E1957&lt;=80,"Series",E1957&lt;=120,"TV Movie",E1957&gt;120,"Long Movie")</f>
        <v>Long Movie</v>
      </c>
      <c r="I1957" t="s">
        <v>8160</v>
      </c>
      <c r="J1957" t="s">
        <v>132</v>
      </c>
      <c r="K1957" t="s">
        <v>8162</v>
      </c>
      <c r="L1957" s="5">
        <v>8.1999999999999993</v>
      </c>
      <c r="M1957" t="str" cm="1">
        <f t="array" ref="M1957">_xlfn.IFS(L1957&lt;=2,"Flop",L1957&lt;=5,"Average",L1957&lt;=7,"Hit",L1957&lt;=9,"Superhit",L1957&gt;9,"BlockBuster")</f>
        <v>Superhit</v>
      </c>
      <c r="N1957" s="6">
        <v>1524626</v>
      </c>
      <c r="O1957" s="6" t="str" cm="1">
        <f t="array" ref="O1957">_xlfn.IFS(N1957&lt;=100000,"Low",N1957&lt;=500000,"Median",N1957&lt;=1500000,"High",N1957&gt;1500000,"Very High")</f>
        <v>Very High</v>
      </c>
      <c r="P1957">
        <v>100000000</v>
      </c>
      <c r="Q1957">
        <v>406878233</v>
      </c>
      <c r="R1957">
        <f t="shared" si="302"/>
        <v>306878233</v>
      </c>
      <c r="S1957" t="str">
        <f t="shared" si="303"/>
        <v>Profit</v>
      </c>
      <c r="T1957" s="1">
        <v>41617</v>
      </c>
      <c r="U1957" t="s">
        <v>88</v>
      </c>
      <c r="V1957" s="14">
        <v>41617</v>
      </c>
      <c r="W1957" t="str">
        <f t="shared" si="304"/>
        <v>December</v>
      </c>
      <c r="X1957" s="4" t="str">
        <f t="shared" si="305"/>
        <v>2013</v>
      </c>
      <c r="Y1957" s="6">
        <f t="shared" si="306"/>
        <v>2013</v>
      </c>
      <c r="Z1957" s="4" t="str">
        <f t="shared" si="307"/>
        <v>9</v>
      </c>
      <c r="AA1957" s="6">
        <f t="shared" si="308"/>
        <v>9</v>
      </c>
      <c r="AB1957" t="str">
        <f t="shared" si="309"/>
        <v>Monday</v>
      </c>
    </row>
    <row r="1958" spans="1:28" x14ac:dyDescent="0.25">
      <c r="A1958" s="3" t="s">
        <v>4857</v>
      </c>
      <c r="B1958" t="s">
        <v>4858</v>
      </c>
      <c r="C1958" s="3" t="s">
        <v>4858</v>
      </c>
      <c r="D1958" s="6">
        <v>0</v>
      </c>
      <c r="E1958" s="6">
        <v>102</v>
      </c>
      <c r="F1958" s="6">
        <f t="shared" si="300"/>
        <v>1</v>
      </c>
      <c r="G1958" s="6">
        <f t="shared" si="301"/>
        <v>42</v>
      </c>
      <c r="H1958" s="6" t="str" cm="1">
        <f t="array" ref="H1958">_xlfn.IFS(E1958&lt;=80,"Series",E1958&lt;=120,"TV Movie",E1958&gt;120,"Long Movie")</f>
        <v>TV Movie</v>
      </c>
      <c r="I1958" t="s">
        <v>132</v>
      </c>
      <c r="J1958" t="s">
        <v>145</v>
      </c>
      <c r="K1958" t="s">
        <v>8156</v>
      </c>
      <c r="L1958" s="5">
        <v>6.7</v>
      </c>
      <c r="M1958" t="str" cm="1">
        <f t="array" ref="M1958">_xlfn.IFS(L1958&lt;=2,"Flop",L1958&lt;=5,"Average",L1958&lt;=7,"Hit",L1958&lt;=9,"Superhit",L1958&gt;9,"BlockBuster")</f>
        <v>Hit</v>
      </c>
      <c r="N1958" s="6">
        <v>76897</v>
      </c>
      <c r="O1958" s="6" t="str" cm="1">
        <f t="array" ref="O1958">_xlfn.IFS(N1958&lt;=100000,"Low",N1958&lt;=500000,"Median",N1958&lt;=1500000,"High",N1958&gt;1500000,"Very High")</f>
        <v>Low</v>
      </c>
      <c r="P1958">
        <v>20000000</v>
      </c>
      <c r="Q1958">
        <v>27090159</v>
      </c>
      <c r="R1958">
        <f t="shared" si="302"/>
        <v>7090159</v>
      </c>
      <c r="S1958" t="str">
        <f t="shared" si="303"/>
        <v>Profit</v>
      </c>
      <c r="T1958" s="1">
        <v>39696</v>
      </c>
      <c r="U1958" t="s">
        <v>2277</v>
      </c>
      <c r="V1958" s="14">
        <v>39696</v>
      </c>
      <c r="W1958" t="str">
        <f t="shared" si="304"/>
        <v>September</v>
      </c>
      <c r="X1958" s="4" t="str">
        <f t="shared" si="305"/>
        <v>2008</v>
      </c>
      <c r="Y1958" s="6">
        <f t="shared" si="306"/>
        <v>2008</v>
      </c>
      <c r="Z1958" s="4" t="str">
        <f t="shared" si="307"/>
        <v>5</v>
      </c>
      <c r="AA1958" s="6">
        <f t="shared" si="308"/>
        <v>5</v>
      </c>
      <c r="AB1958" t="str">
        <f t="shared" si="309"/>
        <v>Friday</v>
      </c>
    </row>
    <row r="1959" spans="1:28" x14ac:dyDescent="0.25">
      <c r="A1959" s="3" t="s">
        <v>4859</v>
      </c>
      <c r="B1959" t="s">
        <v>4860</v>
      </c>
      <c r="C1959" s="3" t="s">
        <v>4860</v>
      </c>
      <c r="D1959" s="6">
        <v>0</v>
      </c>
      <c r="E1959" s="6">
        <v>96</v>
      </c>
      <c r="F1959" s="6">
        <f t="shared" si="300"/>
        <v>1</v>
      </c>
      <c r="G1959" s="6">
        <f t="shared" si="301"/>
        <v>36</v>
      </c>
      <c r="H1959" s="6" t="str" cm="1">
        <f t="array" ref="H1959">_xlfn.IFS(E1959&lt;=80,"Series",E1959&lt;=120,"TV Movie",E1959&gt;120,"Long Movie")</f>
        <v>TV Movie</v>
      </c>
      <c r="I1959" t="s">
        <v>145</v>
      </c>
      <c r="J1959" t="s">
        <v>3857</v>
      </c>
      <c r="K1959" t="s">
        <v>5802</v>
      </c>
      <c r="L1959" s="5">
        <v>6.4</v>
      </c>
      <c r="M1959" t="str" cm="1">
        <f t="array" ref="M1959">_xlfn.IFS(L1959&lt;=2,"Flop",L1959&lt;=5,"Average",L1959&lt;=7,"Hit",L1959&lt;=9,"Superhit",L1959&gt;9,"BlockBuster")</f>
        <v>Hit</v>
      </c>
      <c r="N1959" s="6">
        <v>56577</v>
      </c>
      <c r="O1959" s="6" t="str" cm="1">
        <f t="array" ref="O1959">_xlfn.IFS(N1959&lt;=100000,"Low",N1959&lt;=500000,"Median",N1959&lt;=1500000,"High",N1959&gt;1500000,"Very High")</f>
        <v>Low</v>
      </c>
      <c r="P1959">
        <v>21800000</v>
      </c>
      <c r="Q1959">
        <v>716580</v>
      </c>
      <c r="R1959">
        <f t="shared" si="302"/>
        <v>-21083420</v>
      </c>
      <c r="S1959" t="str">
        <f t="shared" si="303"/>
        <v>Loss</v>
      </c>
      <c r="T1959" s="1">
        <v>40374</v>
      </c>
      <c r="U1959" t="s">
        <v>4861</v>
      </c>
      <c r="V1959" s="14">
        <v>40374</v>
      </c>
      <c r="W1959" t="str">
        <f t="shared" si="304"/>
        <v>July</v>
      </c>
      <c r="X1959" s="4" t="str">
        <f t="shared" si="305"/>
        <v>2010</v>
      </c>
      <c r="Y1959" s="6">
        <f t="shared" si="306"/>
        <v>2010</v>
      </c>
      <c r="Z1959" s="4" t="str">
        <f t="shared" si="307"/>
        <v>15</v>
      </c>
      <c r="AA1959" s="6">
        <f t="shared" si="308"/>
        <v>15</v>
      </c>
      <c r="AB1959" t="str">
        <f t="shared" si="309"/>
        <v>Thursday</v>
      </c>
    </row>
    <row r="1960" spans="1:28" x14ac:dyDescent="0.25">
      <c r="A1960" s="3" t="s">
        <v>4862</v>
      </c>
      <c r="B1960" t="s">
        <v>4863</v>
      </c>
      <c r="C1960" s="3" t="s">
        <v>4863</v>
      </c>
      <c r="D1960" s="6">
        <v>0</v>
      </c>
      <c r="E1960" s="6">
        <v>145</v>
      </c>
      <c r="F1960" s="6">
        <f t="shared" si="300"/>
        <v>2</v>
      </c>
      <c r="G1960" s="6">
        <f t="shared" si="301"/>
        <v>25</v>
      </c>
      <c r="H1960" s="6" t="str" cm="1">
        <f t="array" ref="H1960">_xlfn.IFS(E1960&lt;=80,"Series",E1960&lt;=120,"TV Movie",E1960&gt;120,"Long Movie")</f>
        <v>Long Movie</v>
      </c>
      <c r="I1960" t="s">
        <v>132</v>
      </c>
      <c r="J1960" t="s">
        <v>145</v>
      </c>
      <c r="K1960" t="s">
        <v>8157</v>
      </c>
      <c r="L1960" s="5">
        <v>5.7</v>
      </c>
      <c r="M1960" t="str" cm="1">
        <f t="array" ref="M1960">_xlfn.IFS(L1960&lt;=2,"Flop",L1960&lt;=5,"Average",L1960&lt;=7,"Hit",L1960&lt;=9,"Superhit",L1960&gt;9,"BlockBuster")</f>
        <v>Hit</v>
      </c>
      <c r="N1960" s="6">
        <v>125852</v>
      </c>
      <c r="O1960" s="6" t="str" cm="1">
        <f t="array" ref="O1960">_xlfn.IFS(N1960&lt;=100000,"Low",N1960&lt;=500000,"Median",N1960&lt;=1500000,"High",N1960&gt;1500000,"Very High")</f>
        <v>Median</v>
      </c>
      <c r="P1960">
        <v>65000000</v>
      </c>
      <c r="Q1960">
        <v>418765519</v>
      </c>
      <c r="R1960">
        <f t="shared" si="302"/>
        <v>353765519</v>
      </c>
      <c r="S1960" t="str">
        <f t="shared" si="303"/>
        <v>Profit</v>
      </c>
      <c r="T1960" s="1">
        <v>39580</v>
      </c>
      <c r="U1960" t="s">
        <v>4864</v>
      </c>
      <c r="V1960" s="14">
        <v>39580</v>
      </c>
      <c r="W1960" t="str">
        <f t="shared" si="304"/>
        <v>May</v>
      </c>
      <c r="X1960" s="4" t="str">
        <f t="shared" si="305"/>
        <v>2008</v>
      </c>
      <c r="Y1960" s="6">
        <f t="shared" si="306"/>
        <v>2008</v>
      </c>
      <c r="Z1960" s="4" t="str">
        <f t="shared" si="307"/>
        <v>12</v>
      </c>
      <c r="AA1960" s="6">
        <f t="shared" si="308"/>
        <v>12</v>
      </c>
      <c r="AB1960" t="str">
        <f t="shared" si="309"/>
        <v>Monday</v>
      </c>
    </row>
    <row r="1961" spans="1:28" x14ac:dyDescent="0.25">
      <c r="A1961" s="3" t="s">
        <v>4865</v>
      </c>
      <c r="B1961" t="s">
        <v>4866</v>
      </c>
      <c r="C1961" s="3" t="s">
        <v>4866</v>
      </c>
      <c r="D1961" s="6">
        <v>0</v>
      </c>
      <c r="E1961" s="6">
        <v>129</v>
      </c>
      <c r="F1961" s="6">
        <f t="shared" si="300"/>
        <v>2</v>
      </c>
      <c r="G1961" s="6">
        <f t="shared" si="301"/>
        <v>9</v>
      </c>
      <c r="H1961" s="6" t="str" cm="1">
        <f t="array" ref="H1961">_xlfn.IFS(E1961&lt;=80,"Series",E1961&lt;=120,"TV Movie",E1961&gt;120,"Long Movie")</f>
        <v>Long Movie</v>
      </c>
      <c r="I1961" t="s">
        <v>132</v>
      </c>
      <c r="J1961" t="s">
        <v>145</v>
      </c>
      <c r="K1961" t="s">
        <v>8157</v>
      </c>
      <c r="L1961" s="5">
        <v>6.4</v>
      </c>
      <c r="M1961" t="str" cm="1">
        <f t="array" ref="M1961">_xlfn.IFS(L1961&lt;=2,"Flop",L1961&lt;=5,"Average",L1961&lt;=7,"Hit",L1961&lt;=9,"Superhit",L1961&gt;9,"BlockBuster")</f>
        <v>Hit</v>
      </c>
      <c r="N1961" s="6">
        <v>179958</v>
      </c>
      <c r="O1961" s="6" t="str" cm="1">
        <f t="array" ref="O1961">_xlfn.IFS(N1961&lt;=100000,"Low",N1961&lt;=500000,"Median",N1961&lt;=1500000,"High",N1961&gt;1500000,"Very High")</f>
        <v>Median</v>
      </c>
      <c r="P1961">
        <v>40000000</v>
      </c>
      <c r="Q1961">
        <v>178866158</v>
      </c>
      <c r="R1961">
        <f t="shared" si="302"/>
        <v>138866158</v>
      </c>
      <c r="S1961" t="str">
        <f t="shared" si="303"/>
        <v>Profit</v>
      </c>
      <c r="T1961" s="1">
        <v>39837</v>
      </c>
      <c r="U1961" t="s">
        <v>3722</v>
      </c>
      <c r="V1961" s="14">
        <v>39837</v>
      </c>
      <c r="W1961" t="str">
        <f t="shared" si="304"/>
        <v>January</v>
      </c>
      <c r="X1961" s="4" t="str">
        <f t="shared" si="305"/>
        <v>2009</v>
      </c>
      <c r="Y1961" s="6">
        <f t="shared" si="306"/>
        <v>2009</v>
      </c>
      <c r="Z1961" s="4" t="str">
        <f t="shared" si="307"/>
        <v>24</v>
      </c>
      <c r="AA1961" s="6">
        <f t="shared" si="308"/>
        <v>24</v>
      </c>
      <c r="AB1961" t="str">
        <f t="shared" si="309"/>
        <v>Saturday</v>
      </c>
    </row>
    <row r="1962" spans="1:28" x14ac:dyDescent="0.25">
      <c r="A1962" s="3" t="s">
        <v>4867</v>
      </c>
      <c r="B1962" t="s">
        <v>4868</v>
      </c>
      <c r="C1962" s="3" t="s">
        <v>4868</v>
      </c>
      <c r="D1962" s="6">
        <v>0</v>
      </c>
      <c r="E1962" s="6">
        <v>95</v>
      </c>
      <c r="F1962" s="6">
        <f t="shared" si="300"/>
        <v>1</v>
      </c>
      <c r="G1962" s="6">
        <f t="shared" si="301"/>
        <v>35</v>
      </c>
      <c r="H1962" s="6" t="str" cm="1">
        <f t="array" ref="H1962">_xlfn.IFS(E1962&lt;=80,"Series",E1962&lt;=120,"TV Movie",E1962&gt;120,"Long Movie")</f>
        <v>TV Movie</v>
      </c>
      <c r="I1962" t="s">
        <v>5529</v>
      </c>
      <c r="J1962" t="s">
        <v>8159</v>
      </c>
      <c r="K1962" t="s">
        <v>132</v>
      </c>
      <c r="L1962" s="5">
        <v>7.3</v>
      </c>
      <c r="M1962" t="str" cm="1">
        <f t="array" ref="M1962">_xlfn.IFS(L1962&lt;=2,"Flop",L1962&lt;=5,"Average",L1962&lt;=7,"Hit",L1962&lt;=9,"Superhit",L1962&gt;9,"BlockBuster")</f>
        <v>Superhit</v>
      </c>
      <c r="N1962" s="6">
        <v>285669</v>
      </c>
      <c r="O1962" s="6" t="str" cm="1">
        <f t="array" ref="O1962">_xlfn.IFS(N1962&lt;=100000,"Low",N1962&lt;=500000,"Median",N1962&lt;=1500000,"High",N1962&gt;1500000,"Very High")</f>
        <v>Median</v>
      </c>
      <c r="P1962">
        <v>130000000</v>
      </c>
      <c r="Q1962">
        <v>321885765</v>
      </c>
      <c r="R1962">
        <f t="shared" si="302"/>
        <v>191885765</v>
      </c>
      <c r="S1962" t="str">
        <f t="shared" si="303"/>
        <v>Profit</v>
      </c>
      <c r="T1962" s="1">
        <v>40479</v>
      </c>
      <c r="U1962" t="s">
        <v>4869</v>
      </c>
      <c r="V1962" s="14">
        <v>40479</v>
      </c>
      <c r="W1962" t="str">
        <f t="shared" si="304"/>
        <v>October</v>
      </c>
      <c r="X1962" s="4" t="str">
        <f t="shared" si="305"/>
        <v>2010</v>
      </c>
      <c r="Y1962" s="6">
        <f t="shared" si="306"/>
        <v>2010</v>
      </c>
      <c r="Z1962" s="4" t="str">
        <f t="shared" si="307"/>
        <v>28</v>
      </c>
      <c r="AA1962" s="6">
        <f t="shared" si="308"/>
        <v>28</v>
      </c>
      <c r="AB1962" t="str">
        <f t="shared" si="309"/>
        <v>Thursday</v>
      </c>
    </row>
    <row r="1963" spans="1:28" x14ac:dyDescent="0.25">
      <c r="A1963" s="3" t="s">
        <v>4870</v>
      </c>
      <c r="B1963" t="s">
        <v>4871</v>
      </c>
      <c r="C1963" s="3" t="s">
        <v>4871</v>
      </c>
      <c r="D1963" s="6">
        <v>0</v>
      </c>
      <c r="E1963" s="6">
        <v>128</v>
      </c>
      <c r="F1963" s="6">
        <f t="shared" si="300"/>
        <v>2</v>
      </c>
      <c r="G1963" s="6">
        <f t="shared" si="301"/>
        <v>8</v>
      </c>
      <c r="H1963" s="6" t="str" cm="1">
        <f t="array" ref="H1963">_xlfn.IFS(E1963&lt;=80,"Series",E1963&lt;=120,"TV Movie",E1963&gt;120,"Long Movie")</f>
        <v>Long Movie</v>
      </c>
      <c r="I1963" t="s">
        <v>8162</v>
      </c>
      <c r="J1963" t="s">
        <v>145</v>
      </c>
      <c r="K1963" t="s">
        <v>8166</v>
      </c>
      <c r="L1963" s="5">
        <v>6.3</v>
      </c>
      <c r="M1963" t="str" cm="1">
        <f t="array" ref="M1963">_xlfn.IFS(L1963&lt;=2,"Flop",L1963&lt;=5,"Average",L1963&lt;=7,"Hit",L1963&lt;=9,"Superhit",L1963&gt;9,"BlockBuster")</f>
        <v>Hit</v>
      </c>
      <c r="N1963" s="6">
        <v>119048</v>
      </c>
      <c r="O1963" s="6" t="str" cm="1">
        <f t="array" ref="O1963">_xlfn.IFS(N1963&lt;=100000,"Low",N1963&lt;=500000,"Median",N1963&lt;=1500000,"High",N1963&gt;1500000,"Very High")</f>
        <v>Median</v>
      </c>
      <c r="P1963">
        <v>30000000</v>
      </c>
      <c r="Q1963">
        <v>30842746</v>
      </c>
      <c r="R1963">
        <f t="shared" si="302"/>
        <v>842746</v>
      </c>
      <c r="S1963" t="str">
        <f t="shared" si="303"/>
        <v>Profit</v>
      </c>
      <c r="T1963">
        <v>2021</v>
      </c>
      <c r="U1963" t="s">
        <v>4669</v>
      </c>
      <c r="V1963" s="14">
        <v>2021</v>
      </c>
      <c r="W1963" t="str">
        <f t="shared" si="304"/>
        <v>July</v>
      </c>
      <c r="X1963" s="4" t="str">
        <f t="shared" si="305"/>
        <v>1905</v>
      </c>
      <c r="Y1963" s="6">
        <f t="shared" si="306"/>
        <v>1905</v>
      </c>
      <c r="Z1963" s="4" t="str">
        <f t="shared" si="307"/>
        <v>13</v>
      </c>
      <c r="AA1963" s="6">
        <f t="shared" si="308"/>
        <v>13</v>
      </c>
      <c r="AB1963" t="str">
        <f t="shared" si="309"/>
        <v>Thursday</v>
      </c>
    </row>
    <row r="1964" spans="1:28" x14ac:dyDescent="0.25">
      <c r="A1964" s="3" t="s">
        <v>4872</v>
      </c>
      <c r="B1964" t="s">
        <v>4873</v>
      </c>
      <c r="C1964" s="3" t="s">
        <v>4873</v>
      </c>
      <c r="D1964" s="6">
        <v>0</v>
      </c>
      <c r="E1964" s="6">
        <v>90</v>
      </c>
      <c r="F1964" s="6">
        <f t="shared" si="300"/>
        <v>1</v>
      </c>
      <c r="G1964" s="6">
        <f t="shared" si="301"/>
        <v>30</v>
      </c>
      <c r="H1964" s="6" t="str" cm="1">
        <f t="array" ref="H1964">_xlfn.IFS(E1964&lt;=80,"Series",E1964&lt;=120,"TV Movie",E1964&gt;120,"Long Movie")</f>
        <v>TV Movie</v>
      </c>
      <c r="I1964" t="s">
        <v>5529</v>
      </c>
      <c r="J1964" t="s">
        <v>3857</v>
      </c>
      <c r="K1964" t="s">
        <v>5802</v>
      </c>
      <c r="L1964" s="5">
        <v>6</v>
      </c>
      <c r="M1964" t="str" cm="1">
        <f t="array" ref="M1964">_xlfn.IFS(L1964&lt;=2,"Flop",L1964&lt;=5,"Average",L1964&lt;=7,"Hit",L1964&lt;=9,"Superhit",L1964&gt;9,"BlockBuster")</f>
        <v>Hit</v>
      </c>
      <c r="N1964" s="6">
        <v>74619</v>
      </c>
      <c r="O1964" s="6" t="str" cm="1">
        <f t="array" ref="O1964">_xlfn.IFS(N1964&lt;=100000,"Low",N1964&lt;=500000,"Median",N1964&lt;=1500000,"High",N1964&gt;1500000,"Very High")</f>
        <v>Low</v>
      </c>
      <c r="P1964">
        <v>33000000</v>
      </c>
      <c r="Q1964">
        <v>44331465</v>
      </c>
      <c r="R1964">
        <f t="shared" si="302"/>
        <v>11331465</v>
      </c>
      <c r="S1964" t="str">
        <f t="shared" si="303"/>
        <v>Profit</v>
      </c>
      <c r="T1964" s="1">
        <v>44028</v>
      </c>
      <c r="U1964" t="s">
        <v>4874</v>
      </c>
      <c r="V1964" s="14">
        <v>44028</v>
      </c>
      <c r="W1964" t="str">
        <f t="shared" si="304"/>
        <v>July</v>
      </c>
      <c r="X1964" s="4" t="str">
        <f t="shared" si="305"/>
        <v>2020</v>
      </c>
      <c r="Y1964" s="6">
        <f t="shared" si="306"/>
        <v>2020</v>
      </c>
      <c r="Z1964" s="4" t="str">
        <f t="shared" si="307"/>
        <v>16</v>
      </c>
      <c r="AA1964" s="6">
        <f t="shared" si="308"/>
        <v>16</v>
      </c>
      <c r="AB1964" t="str">
        <f t="shared" si="309"/>
        <v>Thursday</v>
      </c>
    </row>
    <row r="1965" spans="1:28" x14ac:dyDescent="0.25">
      <c r="A1965" s="3" t="s">
        <v>4875</v>
      </c>
      <c r="B1965" t="s">
        <v>4876</v>
      </c>
      <c r="C1965" s="3" t="s">
        <v>4876</v>
      </c>
      <c r="D1965" s="6">
        <v>0</v>
      </c>
      <c r="E1965" s="6">
        <v>101</v>
      </c>
      <c r="F1965" s="6">
        <f t="shared" si="300"/>
        <v>1</v>
      </c>
      <c r="G1965" s="6">
        <f t="shared" si="301"/>
        <v>41</v>
      </c>
      <c r="H1965" s="6" t="str" cm="1">
        <f t="array" ref="H1965">_xlfn.IFS(E1965&lt;=80,"Series",E1965&lt;=120,"TV Movie",E1965&gt;120,"Long Movie")</f>
        <v>TV Movie</v>
      </c>
      <c r="I1965" t="s">
        <v>132</v>
      </c>
      <c r="J1965" t="s">
        <v>8157</v>
      </c>
      <c r="K1965" t="s">
        <v>5802</v>
      </c>
      <c r="L1965" s="5">
        <v>6.5</v>
      </c>
      <c r="M1965" t="str" cm="1">
        <f t="array" ref="M1965">_xlfn.IFS(L1965&lt;=2,"Flop",L1965&lt;=5,"Average",L1965&lt;=7,"Hit",L1965&lt;=9,"Superhit",L1965&gt;9,"BlockBuster")</f>
        <v>Hit</v>
      </c>
      <c r="N1965" s="6">
        <v>181080</v>
      </c>
      <c r="O1965" s="6" t="str" cm="1">
        <f t="array" ref="O1965">_xlfn.IFS(N1965&lt;=100000,"Low",N1965&lt;=500000,"Median",N1965&lt;=1500000,"High",N1965&gt;1500000,"Very High")</f>
        <v>Median</v>
      </c>
      <c r="P1965">
        <v>24000000</v>
      </c>
      <c r="Q1965">
        <v>42784344</v>
      </c>
      <c r="R1965">
        <f t="shared" si="302"/>
        <v>18784344</v>
      </c>
      <c r="S1965" t="str">
        <f t="shared" si="303"/>
        <v>Profit</v>
      </c>
      <c r="T1965" s="1">
        <v>39698</v>
      </c>
      <c r="U1965" t="s">
        <v>1299</v>
      </c>
      <c r="V1965" s="14">
        <v>39698</v>
      </c>
      <c r="W1965" t="str">
        <f t="shared" si="304"/>
        <v>September</v>
      </c>
      <c r="X1965" s="4" t="str">
        <f t="shared" si="305"/>
        <v>2008</v>
      </c>
      <c r="Y1965" s="6">
        <f t="shared" si="306"/>
        <v>2008</v>
      </c>
      <c r="Z1965" s="4" t="str">
        <f t="shared" si="307"/>
        <v>7</v>
      </c>
      <c r="AA1965" s="6">
        <f t="shared" si="308"/>
        <v>7</v>
      </c>
      <c r="AB1965" t="str">
        <f t="shared" si="309"/>
        <v>Sunday</v>
      </c>
    </row>
    <row r="1966" spans="1:28" x14ac:dyDescent="0.25">
      <c r="A1966" s="3" t="s">
        <v>4877</v>
      </c>
      <c r="B1966" t="s">
        <v>4878</v>
      </c>
      <c r="C1966" s="3" t="s">
        <v>4878</v>
      </c>
      <c r="D1966" s="6">
        <v>0</v>
      </c>
      <c r="E1966" s="6">
        <v>105</v>
      </c>
      <c r="F1966" s="6">
        <f t="shared" si="300"/>
        <v>1</v>
      </c>
      <c r="G1966" s="6">
        <f t="shared" si="301"/>
        <v>45</v>
      </c>
      <c r="H1966" s="6" t="str" cm="1">
        <f t="array" ref="H1966">_xlfn.IFS(E1966&lt;=80,"Series",E1966&lt;=120,"TV Movie",E1966&gt;120,"Long Movie")</f>
        <v>TV Movie</v>
      </c>
      <c r="I1966" t="s">
        <v>8160</v>
      </c>
      <c r="J1966" t="s">
        <v>145</v>
      </c>
      <c r="K1966" t="s">
        <v>5802</v>
      </c>
      <c r="L1966" s="5">
        <v>6.4</v>
      </c>
      <c r="M1966" t="str" cm="1">
        <f t="array" ref="M1966">_xlfn.IFS(L1966&lt;=2,"Flop",L1966&lt;=5,"Average",L1966&lt;=7,"Hit",L1966&lt;=9,"Superhit",L1966&gt;9,"BlockBuster")</f>
        <v>Hit</v>
      </c>
      <c r="N1966" s="6">
        <v>112571</v>
      </c>
      <c r="O1966" s="6" t="str" cm="1">
        <f t="array" ref="O1966">_xlfn.IFS(N1966&lt;=100000,"Low",N1966&lt;=500000,"Median",N1966&lt;=1500000,"High",N1966&gt;1500000,"Very High")</f>
        <v>Median</v>
      </c>
      <c r="P1966">
        <v>13000000</v>
      </c>
      <c r="Q1966">
        <v>115890699</v>
      </c>
      <c r="R1966">
        <f t="shared" si="302"/>
        <v>102890699</v>
      </c>
      <c r="S1966" t="str">
        <f t="shared" si="303"/>
        <v>Profit</v>
      </c>
      <c r="T1966" s="1">
        <v>40903</v>
      </c>
      <c r="U1966" t="s">
        <v>4474</v>
      </c>
      <c r="V1966" s="14">
        <v>40903</v>
      </c>
      <c r="W1966" t="str">
        <f t="shared" si="304"/>
        <v>December</v>
      </c>
      <c r="X1966" s="4" t="str">
        <f t="shared" si="305"/>
        <v>2011</v>
      </c>
      <c r="Y1966" s="6">
        <f t="shared" si="306"/>
        <v>2011</v>
      </c>
      <c r="Z1966" s="4" t="str">
        <f t="shared" si="307"/>
        <v>26</v>
      </c>
      <c r="AA1966" s="6">
        <f t="shared" si="308"/>
        <v>26</v>
      </c>
      <c r="AB1966" t="str">
        <f t="shared" si="309"/>
        <v>Monday</v>
      </c>
    </row>
    <row r="1967" spans="1:28" x14ac:dyDescent="0.25">
      <c r="A1967" s="3" t="s">
        <v>4879</v>
      </c>
      <c r="B1967" t="s">
        <v>4880</v>
      </c>
      <c r="C1967" s="3" t="s">
        <v>4880</v>
      </c>
      <c r="D1967" s="6">
        <v>0</v>
      </c>
      <c r="E1967" s="6">
        <v>120</v>
      </c>
      <c r="F1967" s="6">
        <f t="shared" si="300"/>
        <v>2</v>
      </c>
      <c r="G1967" s="6">
        <f t="shared" si="301"/>
        <v>0</v>
      </c>
      <c r="H1967" s="6" t="str" cm="1">
        <f t="array" ref="H1967">_xlfn.IFS(E1967&lt;=80,"Series",E1967&lt;=120,"TV Movie",E1967&gt;120,"Long Movie")</f>
        <v>TV Movie</v>
      </c>
      <c r="I1967" t="s">
        <v>8162</v>
      </c>
      <c r="J1967" t="s">
        <v>145</v>
      </c>
      <c r="K1967" t="s">
        <v>8157</v>
      </c>
      <c r="L1967" s="5">
        <v>8</v>
      </c>
      <c r="M1967" t="str" cm="1">
        <f t="array" ref="M1967">_xlfn.IFS(L1967&lt;=2,"Flop",L1967&lt;=5,"Average",L1967&lt;=7,"Hit",L1967&lt;=9,"Superhit",L1967&gt;9,"BlockBuster")</f>
        <v>Superhit</v>
      </c>
      <c r="N1967" s="6">
        <v>867512</v>
      </c>
      <c r="O1967" s="6" t="str" cm="1">
        <f t="array" ref="O1967">_xlfn.IFS(N1967&lt;=100000,"Low",N1967&lt;=500000,"Median",N1967&lt;=1500000,"High",N1967&gt;1500000,"Very High")</f>
        <v>High</v>
      </c>
      <c r="P1967">
        <v>15000000</v>
      </c>
      <c r="Q1967">
        <v>378410542</v>
      </c>
      <c r="R1967">
        <f t="shared" si="302"/>
        <v>363410542</v>
      </c>
      <c r="S1967" t="str">
        <f t="shared" si="303"/>
        <v>Profit</v>
      </c>
      <c r="T1967" s="1">
        <v>39690</v>
      </c>
      <c r="U1967" t="s">
        <v>4881</v>
      </c>
      <c r="V1967" s="14">
        <v>39690</v>
      </c>
      <c r="W1967" t="str">
        <f t="shared" si="304"/>
        <v>August</v>
      </c>
      <c r="X1967" s="4" t="str">
        <f t="shared" si="305"/>
        <v>2008</v>
      </c>
      <c r="Y1967" s="6">
        <f t="shared" si="306"/>
        <v>2008</v>
      </c>
      <c r="Z1967" s="4" t="str">
        <f t="shared" si="307"/>
        <v>30</v>
      </c>
      <c r="AA1967" s="6">
        <f t="shared" si="308"/>
        <v>30</v>
      </c>
      <c r="AB1967" t="str">
        <f t="shared" si="309"/>
        <v>Saturday</v>
      </c>
    </row>
    <row r="1968" spans="1:28" x14ac:dyDescent="0.25">
      <c r="A1968" s="3" t="s">
        <v>4882</v>
      </c>
      <c r="B1968" t="s">
        <v>4883</v>
      </c>
      <c r="C1968" s="3" t="s">
        <v>4883</v>
      </c>
      <c r="D1968" s="6">
        <v>0</v>
      </c>
      <c r="E1968" s="6">
        <v>109</v>
      </c>
      <c r="F1968" s="6">
        <f t="shared" si="300"/>
        <v>1</v>
      </c>
      <c r="G1968" s="6">
        <f t="shared" si="301"/>
        <v>49</v>
      </c>
      <c r="H1968" s="6" t="str" cm="1">
        <f t="array" ref="H1968">_xlfn.IFS(E1968&lt;=80,"Series",E1968&lt;=120,"TV Movie",E1968&gt;120,"Long Movie")</f>
        <v>TV Movie</v>
      </c>
      <c r="I1968" t="s">
        <v>5529</v>
      </c>
      <c r="J1968" t="s">
        <v>8158</v>
      </c>
      <c r="K1968" t="s">
        <v>132</v>
      </c>
      <c r="L1968" s="5">
        <v>6.3</v>
      </c>
      <c r="M1968" t="str" cm="1">
        <f t="array" ref="M1968">_xlfn.IFS(L1968&lt;=2,"Flop",L1968&lt;=5,"Average",L1968&lt;=7,"Hit",L1968&lt;=9,"Superhit",L1968&gt;9,"BlockBuster")</f>
        <v>Hit</v>
      </c>
      <c r="N1968" s="6">
        <v>206919</v>
      </c>
      <c r="O1968" s="6" t="str" cm="1">
        <f t="array" ref="O1968">_xlfn.IFS(N1968&lt;=100000,"Low",N1968&lt;=500000,"Median",N1968&lt;=1500000,"High",N1968&gt;1500000,"Very High")</f>
        <v>Median</v>
      </c>
      <c r="P1968">
        <v>117000000</v>
      </c>
      <c r="Q1968">
        <v>261989769</v>
      </c>
      <c r="R1968">
        <f t="shared" si="302"/>
        <v>144989769</v>
      </c>
      <c r="S1968" t="str">
        <f t="shared" si="303"/>
        <v>Profit</v>
      </c>
      <c r="T1968" s="1">
        <v>40345</v>
      </c>
      <c r="U1968" t="s">
        <v>13</v>
      </c>
      <c r="V1968" s="14">
        <v>40345</v>
      </c>
      <c r="W1968" t="str">
        <f t="shared" si="304"/>
        <v>June</v>
      </c>
      <c r="X1968" s="4" t="str">
        <f t="shared" si="305"/>
        <v>2010</v>
      </c>
      <c r="Y1968" s="6">
        <f t="shared" si="306"/>
        <v>2010</v>
      </c>
      <c r="Z1968" s="4" t="str">
        <f t="shared" si="307"/>
        <v>16</v>
      </c>
      <c r="AA1968" s="6">
        <f t="shared" si="308"/>
        <v>16</v>
      </c>
      <c r="AB1968" t="str">
        <f t="shared" si="309"/>
        <v>Wednesday</v>
      </c>
    </row>
    <row r="1969" spans="1:28" x14ac:dyDescent="0.25">
      <c r="A1969" s="3" t="s">
        <v>4884</v>
      </c>
      <c r="B1969" t="s">
        <v>4885</v>
      </c>
      <c r="C1969" s="3" t="s">
        <v>4885</v>
      </c>
      <c r="D1969" s="6">
        <v>0</v>
      </c>
      <c r="E1969" s="6">
        <v>107</v>
      </c>
      <c r="F1969" s="6">
        <f t="shared" si="300"/>
        <v>1</v>
      </c>
      <c r="G1969" s="6">
        <f t="shared" si="301"/>
        <v>47</v>
      </c>
      <c r="H1969" s="6" t="str" cm="1">
        <f t="array" ref="H1969">_xlfn.IFS(E1969&lt;=80,"Series",E1969&lt;=120,"TV Movie",E1969&gt;120,"Long Movie")</f>
        <v>TV Movie</v>
      </c>
      <c r="I1969" t="s">
        <v>5529</v>
      </c>
      <c r="J1969" t="s">
        <v>8162</v>
      </c>
      <c r="K1969" t="s">
        <v>3857</v>
      </c>
      <c r="L1969" s="5">
        <v>6.5</v>
      </c>
      <c r="M1969" t="str" cm="1">
        <f t="array" ref="M1969">_xlfn.IFS(L1969&lt;=2,"Flop",L1969&lt;=5,"Average",L1969&lt;=7,"Hit",L1969&lt;=9,"Superhit",L1969&gt;9,"BlockBuster")</f>
        <v>Hit</v>
      </c>
      <c r="N1969" s="6">
        <v>304782</v>
      </c>
      <c r="O1969" s="6" t="str" cm="1">
        <f t="array" ref="O1969">_xlfn.IFS(N1969&lt;=100000,"Low",N1969&lt;=500000,"Median",N1969&lt;=1500000,"High",N1969&gt;1500000,"Very High")</f>
        <v>Median</v>
      </c>
      <c r="P1969">
        <v>85000000</v>
      </c>
      <c r="Q1969">
        <v>360366870</v>
      </c>
      <c r="R1969">
        <f t="shared" si="302"/>
        <v>275366870</v>
      </c>
      <c r="S1969" t="str">
        <f t="shared" si="303"/>
        <v>Profit</v>
      </c>
      <c r="T1969" s="1">
        <v>39884</v>
      </c>
      <c r="U1969" t="s">
        <v>4186</v>
      </c>
      <c r="V1969" s="14">
        <v>39884</v>
      </c>
      <c r="W1969" t="str">
        <f t="shared" si="304"/>
        <v>March</v>
      </c>
      <c r="X1969" s="4" t="str">
        <f t="shared" si="305"/>
        <v>2009</v>
      </c>
      <c r="Y1969" s="6">
        <f t="shared" si="306"/>
        <v>2009</v>
      </c>
      <c r="Z1969" s="4" t="str">
        <f t="shared" si="307"/>
        <v>12</v>
      </c>
      <c r="AA1969" s="6">
        <f t="shared" si="308"/>
        <v>12</v>
      </c>
      <c r="AB1969" t="str">
        <f t="shared" si="309"/>
        <v>Thursday</v>
      </c>
    </row>
    <row r="1970" spans="1:28" x14ac:dyDescent="0.25">
      <c r="A1970" s="3" t="s">
        <v>4886</v>
      </c>
      <c r="B1970" t="s">
        <v>4887</v>
      </c>
      <c r="C1970" s="3" t="s">
        <v>4887</v>
      </c>
      <c r="D1970" s="6">
        <v>0</v>
      </c>
      <c r="E1970" s="6">
        <v>128</v>
      </c>
      <c r="F1970" s="6">
        <f t="shared" si="300"/>
        <v>2</v>
      </c>
      <c r="G1970" s="6">
        <f t="shared" si="301"/>
        <v>8</v>
      </c>
      <c r="H1970" s="6" t="str" cm="1">
        <f t="array" ref="H1970">_xlfn.IFS(E1970&lt;=80,"Series",E1970&lt;=120,"TV Movie",E1970&gt;120,"Long Movie")</f>
        <v>Long Movie</v>
      </c>
      <c r="I1970" t="s">
        <v>8160</v>
      </c>
      <c r="J1970" t="s">
        <v>145</v>
      </c>
      <c r="K1970" t="s">
        <v>8167</v>
      </c>
      <c r="L1970" s="5">
        <v>7.5</v>
      </c>
      <c r="M1970" t="str" cm="1">
        <f t="array" ref="M1970">_xlfn.IFS(L1970&lt;=2,"Flop",L1970&lt;=5,"Average",L1970&lt;=7,"Hit",L1970&lt;=9,"Superhit",L1970&gt;9,"BlockBuster")</f>
        <v>Superhit</v>
      </c>
      <c r="N1970" s="6">
        <v>178156</v>
      </c>
      <c r="O1970" s="6" t="str" cm="1">
        <f t="array" ref="O1970">_xlfn.IFS(N1970&lt;=100000,"Low",N1970&lt;=500000,"Median",N1970&lt;=1500000,"High",N1970&gt;1500000,"Very High")</f>
        <v>Median</v>
      </c>
      <c r="P1970">
        <v>20000000</v>
      </c>
      <c r="Q1970">
        <v>54589558</v>
      </c>
      <c r="R1970">
        <f t="shared" si="302"/>
        <v>34589558</v>
      </c>
      <c r="S1970" t="str">
        <f t="shared" si="303"/>
        <v>Profit</v>
      </c>
      <c r="T1970" s="1">
        <v>39749</v>
      </c>
      <c r="U1970" t="s">
        <v>1045</v>
      </c>
      <c r="V1970" s="14">
        <v>39749</v>
      </c>
      <c r="W1970" t="str">
        <f t="shared" si="304"/>
        <v>October</v>
      </c>
      <c r="X1970" s="4" t="str">
        <f t="shared" si="305"/>
        <v>2008</v>
      </c>
      <c r="Y1970" s="6">
        <f t="shared" si="306"/>
        <v>2008</v>
      </c>
      <c r="Z1970" s="4" t="str">
        <f t="shared" si="307"/>
        <v>28</v>
      </c>
      <c r="AA1970" s="6">
        <f t="shared" si="308"/>
        <v>28</v>
      </c>
      <c r="AB1970" t="str">
        <f t="shared" si="309"/>
        <v>Tuesday</v>
      </c>
    </row>
    <row r="1971" spans="1:28" x14ac:dyDescent="0.25">
      <c r="A1971" s="3" t="s">
        <v>4888</v>
      </c>
      <c r="B1971" t="s">
        <v>4889</v>
      </c>
      <c r="C1971" s="3" t="s">
        <v>4889</v>
      </c>
      <c r="D1971" s="6">
        <v>0</v>
      </c>
      <c r="E1971" s="6">
        <v>108</v>
      </c>
      <c r="F1971" s="6">
        <f t="shared" si="300"/>
        <v>1</v>
      </c>
      <c r="G1971" s="6">
        <f t="shared" si="301"/>
        <v>48</v>
      </c>
      <c r="H1971" s="6" t="str" cm="1">
        <f t="array" ref="H1971">_xlfn.IFS(E1971&lt;=80,"Series",E1971&lt;=120,"TV Movie",E1971&gt;120,"Long Movie")</f>
        <v>TV Movie</v>
      </c>
      <c r="I1971" t="s">
        <v>8158</v>
      </c>
      <c r="J1971" t="s">
        <v>8163</v>
      </c>
      <c r="K1971" t="s">
        <v>8156</v>
      </c>
      <c r="L1971" s="5">
        <v>6.4</v>
      </c>
      <c r="M1971" t="str" cm="1">
        <f t="array" ref="M1971">_xlfn.IFS(L1971&lt;=2,"Flop",L1971&lt;=5,"Average",L1971&lt;=7,"Hit",L1971&lt;=9,"Superhit",L1971&gt;9,"BlockBuster")</f>
        <v>Hit</v>
      </c>
      <c r="N1971" s="6">
        <v>433131</v>
      </c>
      <c r="O1971" s="6" t="str" cm="1">
        <f t="array" ref="O1971">_xlfn.IFS(N1971&lt;=100000,"Low",N1971&lt;=500000,"Median",N1971&lt;=1500000,"High",N1971&gt;1500000,"Very High")</f>
        <v>Median</v>
      </c>
      <c r="P1971">
        <v>200000000</v>
      </c>
      <c r="Q1971">
        <v>1025468216</v>
      </c>
      <c r="R1971">
        <f t="shared" si="302"/>
        <v>825468216</v>
      </c>
      <c r="S1971" t="str">
        <f t="shared" si="303"/>
        <v>Profit</v>
      </c>
      <c r="T1971" s="1">
        <v>40234</v>
      </c>
      <c r="U1971" t="s">
        <v>575</v>
      </c>
      <c r="V1971" s="14">
        <v>40234</v>
      </c>
      <c r="W1971" t="str">
        <f t="shared" si="304"/>
        <v>February</v>
      </c>
      <c r="X1971" s="4" t="str">
        <f t="shared" si="305"/>
        <v>2010</v>
      </c>
      <c r="Y1971" s="6">
        <f t="shared" si="306"/>
        <v>2010</v>
      </c>
      <c r="Z1971" s="4" t="str">
        <f t="shared" si="307"/>
        <v>25</v>
      </c>
      <c r="AA1971" s="6">
        <f t="shared" si="308"/>
        <v>25</v>
      </c>
      <c r="AB1971" t="str">
        <f t="shared" si="309"/>
        <v>Thursday</v>
      </c>
    </row>
    <row r="1972" spans="1:28" x14ac:dyDescent="0.25">
      <c r="A1972" s="3" t="s">
        <v>4890</v>
      </c>
      <c r="B1972" t="s">
        <v>4891</v>
      </c>
      <c r="C1972" s="3" t="s">
        <v>4891</v>
      </c>
      <c r="D1972" s="6">
        <v>0</v>
      </c>
      <c r="E1972" s="6">
        <v>137</v>
      </c>
      <c r="F1972" s="6">
        <f t="shared" si="300"/>
        <v>2</v>
      </c>
      <c r="G1972" s="6">
        <f t="shared" si="301"/>
        <v>17</v>
      </c>
      <c r="H1972" s="6" t="str" cm="1">
        <f t="array" ref="H1972">_xlfn.IFS(E1972&lt;=80,"Series",E1972&lt;=120,"TV Movie",E1972&gt;120,"Long Movie")</f>
        <v>Long Movie</v>
      </c>
      <c r="I1972" t="s">
        <v>8162</v>
      </c>
      <c r="J1972" t="s">
        <v>145</v>
      </c>
      <c r="K1972" t="s">
        <v>8167</v>
      </c>
      <c r="L1972" s="5">
        <v>6.4</v>
      </c>
      <c r="M1972" t="str" cm="1">
        <f t="array" ref="M1972">_xlfn.IFS(L1972&lt;=2,"Flop",L1972&lt;=5,"Average",L1972&lt;=7,"Hit",L1972&lt;=9,"Superhit",L1972&gt;9,"BlockBuster")</f>
        <v>Hit</v>
      </c>
      <c r="N1972" s="6">
        <v>74726</v>
      </c>
      <c r="O1972" s="6" t="str" cm="1">
        <f t="array" ref="O1972">_xlfn.IFS(N1972&lt;=100000,"Low",N1972&lt;=500000,"Median",N1972&lt;=1500000,"High",N1972&gt;1500000,"Very High")</f>
        <v>Low</v>
      </c>
      <c r="P1972">
        <v>50000000</v>
      </c>
      <c r="Q1972">
        <v>12951093</v>
      </c>
      <c r="R1972">
        <f t="shared" si="302"/>
        <v>-37048907</v>
      </c>
      <c r="S1972" t="str">
        <f t="shared" si="303"/>
        <v>Loss</v>
      </c>
      <c r="T1972" s="1">
        <v>42109</v>
      </c>
      <c r="U1972" t="s">
        <v>4892</v>
      </c>
      <c r="V1972" s="14">
        <v>42109</v>
      </c>
      <c r="W1972" t="str">
        <f t="shared" si="304"/>
        <v>April</v>
      </c>
      <c r="X1972" s="4" t="str">
        <f t="shared" si="305"/>
        <v>2015</v>
      </c>
      <c r="Y1972" s="6">
        <f t="shared" si="306"/>
        <v>2015</v>
      </c>
      <c r="Z1972" s="4" t="str">
        <f t="shared" si="307"/>
        <v>15</v>
      </c>
      <c r="AA1972" s="6">
        <f t="shared" si="308"/>
        <v>15</v>
      </c>
      <c r="AB1972" t="str">
        <f t="shared" si="309"/>
        <v>Wednesday</v>
      </c>
    </row>
    <row r="1973" spans="1:28" x14ac:dyDescent="0.25">
      <c r="A1973" s="3" t="s">
        <v>4893</v>
      </c>
      <c r="B1973" t="s">
        <v>4894</v>
      </c>
      <c r="C1973" s="3" t="s">
        <v>4894</v>
      </c>
      <c r="D1973" s="6">
        <v>0</v>
      </c>
      <c r="E1973" s="6">
        <v>130</v>
      </c>
      <c r="F1973" s="6">
        <f t="shared" si="300"/>
        <v>2</v>
      </c>
      <c r="G1973" s="6">
        <f t="shared" si="301"/>
        <v>10</v>
      </c>
      <c r="H1973" s="6" t="str" cm="1">
        <f t="array" ref="H1973">_xlfn.IFS(E1973&lt;=80,"Series",E1973&lt;=120,"TV Movie",E1973&gt;120,"Long Movie")</f>
        <v>Long Movie</v>
      </c>
      <c r="I1973" t="s">
        <v>5529</v>
      </c>
      <c r="J1973" t="s">
        <v>8158</v>
      </c>
      <c r="K1973" t="s">
        <v>132</v>
      </c>
      <c r="L1973" s="5">
        <v>6</v>
      </c>
      <c r="M1973" t="str" cm="1">
        <f t="array" ref="M1973">_xlfn.IFS(L1973&lt;=2,"Flop",L1973&lt;=5,"Average",L1973&lt;=7,"Hit",L1973&lt;=9,"Superhit",L1973&gt;9,"BlockBuster")</f>
        <v>Hit</v>
      </c>
      <c r="N1973" s="6">
        <v>112249</v>
      </c>
      <c r="O1973" s="6" t="str" cm="1">
        <f t="array" ref="O1973">_xlfn.IFS(N1973&lt;=100000,"Low",N1973&lt;=500000,"Median",N1973&lt;=1500000,"High",N1973&gt;1500000,"Very High")</f>
        <v>Median</v>
      </c>
      <c r="P1973">
        <v>125000000</v>
      </c>
      <c r="Q1973">
        <v>133838006</v>
      </c>
      <c r="R1973">
        <f t="shared" si="302"/>
        <v>8838006</v>
      </c>
      <c r="S1973" t="str">
        <f t="shared" si="303"/>
        <v>Profit</v>
      </c>
      <c r="T1973" s="2">
        <v>44986</v>
      </c>
      <c r="U1973" t="s">
        <v>4032</v>
      </c>
      <c r="V1973" s="14">
        <v>44986</v>
      </c>
      <c r="W1973" t="str">
        <f t="shared" si="304"/>
        <v>March</v>
      </c>
      <c r="X1973" s="4" t="str">
        <f t="shared" si="305"/>
        <v>2023</v>
      </c>
      <c r="Y1973" s="6">
        <f t="shared" si="306"/>
        <v>2023</v>
      </c>
      <c r="Z1973" s="4" t="str">
        <f t="shared" si="307"/>
        <v>1</v>
      </c>
      <c r="AA1973" s="6">
        <f t="shared" si="308"/>
        <v>1</v>
      </c>
      <c r="AB1973" t="str">
        <f t="shared" si="309"/>
        <v>Wednesday</v>
      </c>
    </row>
    <row r="1974" spans="1:28" x14ac:dyDescent="0.25">
      <c r="A1974" s="3" t="s">
        <v>4895</v>
      </c>
      <c r="B1974" t="s">
        <v>4896</v>
      </c>
      <c r="C1974" s="3" t="s">
        <v>4896</v>
      </c>
      <c r="D1974" s="6">
        <v>0</v>
      </c>
      <c r="E1974" s="6">
        <v>131</v>
      </c>
      <c r="F1974" s="6">
        <f t="shared" si="300"/>
        <v>2</v>
      </c>
      <c r="G1974" s="6">
        <f t="shared" si="301"/>
        <v>11</v>
      </c>
      <c r="H1974" s="6" t="str" cm="1">
        <f t="array" ref="H1974">_xlfn.IFS(E1974&lt;=80,"Series",E1974&lt;=120,"TV Movie",E1974&gt;120,"Long Movie")</f>
        <v>Long Movie</v>
      </c>
      <c r="I1974" t="s">
        <v>145</v>
      </c>
      <c r="J1974" t="s">
        <v>83</v>
      </c>
      <c r="K1974" t="s">
        <v>8157</v>
      </c>
      <c r="L1974" s="5">
        <v>6.8</v>
      </c>
      <c r="M1974" t="str" cm="1">
        <f t="array" ref="M1974">_xlfn.IFS(L1974&lt;=2,"Flop",L1974&lt;=5,"Average",L1974&lt;=7,"Hit",L1974&lt;=9,"Superhit",L1974&gt;9,"BlockBuster")</f>
        <v>Hit</v>
      </c>
      <c r="N1974" s="6">
        <v>52010</v>
      </c>
      <c r="O1974" s="6" t="str" cm="1">
        <f t="array" ref="O1974">_xlfn.IFS(N1974&lt;=100000,"Low",N1974&lt;=500000,"Median",N1974&lt;=1500000,"High",N1974&gt;1500000,"Very High")</f>
        <v>Low</v>
      </c>
      <c r="P1974">
        <v>16000000</v>
      </c>
      <c r="Q1974">
        <v>15134907</v>
      </c>
      <c r="R1974">
        <f t="shared" si="302"/>
        <v>-865093</v>
      </c>
      <c r="S1974" t="str">
        <f t="shared" si="303"/>
        <v>Loss</v>
      </c>
      <c r="T1974" s="1">
        <v>44806</v>
      </c>
      <c r="U1974" t="s">
        <v>4897</v>
      </c>
      <c r="V1974" s="14">
        <v>44806</v>
      </c>
      <c r="W1974" t="str">
        <f t="shared" si="304"/>
        <v>September</v>
      </c>
      <c r="X1974" s="4" t="str">
        <f t="shared" si="305"/>
        <v>2022</v>
      </c>
      <c r="Y1974" s="6">
        <f t="shared" si="306"/>
        <v>2022</v>
      </c>
      <c r="Z1974" s="4" t="str">
        <f t="shared" si="307"/>
        <v>2</v>
      </c>
      <c r="AA1974" s="6">
        <f t="shared" si="308"/>
        <v>2</v>
      </c>
      <c r="AB1974" t="str">
        <f t="shared" si="309"/>
        <v>Friday</v>
      </c>
    </row>
    <row r="1975" spans="1:28" x14ac:dyDescent="0.25">
      <c r="A1975" s="3" t="s">
        <v>4898</v>
      </c>
      <c r="B1975" t="s">
        <v>4899</v>
      </c>
      <c r="C1975" s="3" t="s">
        <v>4899</v>
      </c>
      <c r="D1975" s="6">
        <v>0</v>
      </c>
      <c r="E1975" s="6">
        <v>106</v>
      </c>
      <c r="F1975" s="6">
        <f t="shared" si="300"/>
        <v>1</v>
      </c>
      <c r="G1975" s="6">
        <f t="shared" si="301"/>
        <v>46</v>
      </c>
      <c r="H1975" s="6" t="str" cm="1">
        <f t="array" ref="H1975">_xlfn.IFS(E1975&lt;=80,"Series",E1975&lt;=120,"TV Movie",E1975&gt;120,"Long Movie")</f>
        <v>TV Movie</v>
      </c>
      <c r="I1975" t="s">
        <v>8160</v>
      </c>
      <c r="J1975" t="s">
        <v>145</v>
      </c>
      <c r="K1975" t="s">
        <v>8165</v>
      </c>
      <c r="L1975" s="5">
        <v>6.5</v>
      </c>
      <c r="M1975" t="str" cm="1">
        <f t="array" ref="M1975">_xlfn.IFS(L1975&lt;=2,"Flop",L1975&lt;=5,"Average",L1975&lt;=7,"Hit",L1975&lt;=9,"Superhit",L1975&gt;9,"BlockBuster")</f>
        <v>Hit</v>
      </c>
      <c r="N1975" s="6">
        <v>50491</v>
      </c>
      <c r="O1975" s="6" t="str" cm="1">
        <f t="array" ref="O1975">_xlfn.IFS(N1975&lt;=100000,"Low",N1975&lt;=500000,"Median",N1975&lt;=1500000,"High",N1975&gt;1500000,"Very High")</f>
        <v>Low</v>
      </c>
      <c r="P1975">
        <v>10000000</v>
      </c>
      <c r="Q1975">
        <v>4681651</v>
      </c>
      <c r="R1975">
        <f t="shared" si="302"/>
        <v>-5318349</v>
      </c>
      <c r="S1975" t="str">
        <f t="shared" si="303"/>
        <v>Loss</v>
      </c>
      <c r="T1975" s="1">
        <v>40202</v>
      </c>
      <c r="U1975" t="s">
        <v>4900</v>
      </c>
      <c r="V1975" s="14">
        <v>40202</v>
      </c>
      <c r="W1975" t="str">
        <f t="shared" si="304"/>
        <v>January</v>
      </c>
      <c r="X1975" s="4" t="str">
        <f t="shared" si="305"/>
        <v>2010</v>
      </c>
      <c r="Y1975" s="6">
        <f t="shared" si="306"/>
        <v>2010</v>
      </c>
      <c r="Z1975" s="4" t="str">
        <f t="shared" si="307"/>
        <v>24</v>
      </c>
      <c r="AA1975" s="6">
        <f t="shared" si="308"/>
        <v>24</v>
      </c>
      <c r="AB1975" t="str">
        <f t="shared" si="309"/>
        <v>Sunday</v>
      </c>
    </row>
    <row r="1976" spans="1:28" x14ac:dyDescent="0.25">
      <c r="A1976" s="3" t="s">
        <v>4901</v>
      </c>
      <c r="B1976" t="s">
        <v>4902</v>
      </c>
      <c r="C1976" s="3" t="s">
        <v>4902</v>
      </c>
      <c r="D1976" s="6">
        <v>0</v>
      </c>
      <c r="E1976" s="6">
        <v>104</v>
      </c>
      <c r="F1976" s="6">
        <f t="shared" si="300"/>
        <v>1</v>
      </c>
      <c r="G1976" s="6">
        <f t="shared" si="301"/>
        <v>44</v>
      </c>
      <c r="H1976" s="6" t="str" cm="1">
        <f t="array" ref="H1976">_xlfn.IFS(E1976&lt;=80,"Series",E1976&lt;=120,"TV Movie",E1976&gt;120,"Long Movie")</f>
        <v>TV Movie</v>
      </c>
      <c r="I1976" t="s">
        <v>83</v>
      </c>
      <c r="J1976" t="s">
        <v>8161</v>
      </c>
      <c r="K1976" t="s">
        <v>5802</v>
      </c>
      <c r="L1976" s="5">
        <v>5.8</v>
      </c>
      <c r="M1976" t="str" cm="1">
        <f t="array" ref="M1976">_xlfn.IFS(L1976&lt;=2,"Flop",L1976&lt;=5,"Average",L1976&lt;=7,"Hit",L1976&lt;=9,"Superhit",L1976&gt;9,"BlockBuster")</f>
        <v>Hit</v>
      </c>
      <c r="N1976" s="6">
        <v>100779</v>
      </c>
      <c r="O1976" s="6" t="str" cm="1">
        <f t="array" ref="O1976">_xlfn.IFS(N1976&lt;=100000,"Low",N1976&lt;=500000,"Median",N1976&lt;=1500000,"High",N1976&gt;1500000,"Very High")</f>
        <v>Median</v>
      </c>
      <c r="P1976">
        <v>30000000</v>
      </c>
      <c r="Q1976">
        <v>27127620</v>
      </c>
      <c r="R1976">
        <f t="shared" si="302"/>
        <v>-2872380</v>
      </c>
      <c r="S1976" t="str">
        <f t="shared" si="303"/>
        <v>Loss</v>
      </c>
      <c r="T1976" s="1">
        <v>40092</v>
      </c>
      <c r="U1976" t="s">
        <v>4903</v>
      </c>
      <c r="V1976" s="14">
        <v>40092</v>
      </c>
      <c r="W1976" t="str">
        <f t="shared" si="304"/>
        <v>October</v>
      </c>
      <c r="X1976" s="4" t="str">
        <f t="shared" si="305"/>
        <v>2009</v>
      </c>
      <c r="Y1976" s="6">
        <f t="shared" si="306"/>
        <v>2009</v>
      </c>
      <c r="Z1976" s="4" t="str">
        <f t="shared" si="307"/>
        <v>6</v>
      </c>
      <c r="AA1976" s="6">
        <f t="shared" si="308"/>
        <v>6</v>
      </c>
      <c r="AB1976" t="str">
        <f t="shared" si="309"/>
        <v>Tuesday</v>
      </c>
    </row>
    <row r="1977" spans="1:28" x14ac:dyDescent="0.25">
      <c r="A1977" s="3" t="s">
        <v>4904</v>
      </c>
      <c r="B1977" t="s">
        <v>4905</v>
      </c>
      <c r="C1977" s="3" t="s">
        <v>4905</v>
      </c>
      <c r="D1977" s="6">
        <v>0</v>
      </c>
      <c r="E1977" s="6">
        <v>106</v>
      </c>
      <c r="F1977" s="6">
        <f t="shared" si="300"/>
        <v>1</v>
      </c>
      <c r="G1977" s="6">
        <f t="shared" si="301"/>
        <v>46</v>
      </c>
      <c r="H1977" s="6" t="str" cm="1">
        <f t="array" ref="H1977">_xlfn.IFS(E1977&lt;=80,"Series",E1977&lt;=120,"TV Movie",E1977&gt;120,"Long Movie")</f>
        <v>TV Movie</v>
      </c>
      <c r="I1977" t="s">
        <v>132</v>
      </c>
      <c r="J1977" t="s">
        <v>145</v>
      </c>
      <c r="K1977" t="s">
        <v>5802</v>
      </c>
      <c r="L1977" s="5">
        <v>7</v>
      </c>
      <c r="M1977" t="str" cm="1">
        <f t="array" ref="M1977">_xlfn.IFS(L1977&lt;=2,"Flop",L1977&lt;=5,"Average",L1977&lt;=7,"Hit",L1977&lt;=9,"Superhit",L1977&gt;9,"BlockBuster")</f>
        <v>Hit</v>
      </c>
      <c r="N1977" s="6">
        <v>147758</v>
      </c>
      <c r="O1977" s="6" t="str" cm="1">
        <f t="array" ref="O1977">_xlfn.IFS(N1977&lt;=100000,"Low",N1977&lt;=500000,"Median",N1977&lt;=1500000,"High",N1977&gt;1500000,"Very High")</f>
        <v>Median</v>
      </c>
      <c r="P1977">
        <v>7000000</v>
      </c>
      <c r="Q1977">
        <v>31430334</v>
      </c>
      <c r="R1977">
        <f t="shared" si="302"/>
        <v>24430334</v>
      </c>
      <c r="S1977" t="str">
        <f t="shared" si="303"/>
        <v>Profit</v>
      </c>
      <c r="T1977" s="1">
        <v>40068</v>
      </c>
      <c r="U1977" t="s">
        <v>730</v>
      </c>
      <c r="V1977" s="14">
        <v>40068</v>
      </c>
      <c r="W1977" t="str">
        <f t="shared" si="304"/>
        <v>September</v>
      </c>
      <c r="X1977" s="4" t="str">
        <f t="shared" si="305"/>
        <v>2009</v>
      </c>
      <c r="Y1977" s="6">
        <f t="shared" si="306"/>
        <v>2009</v>
      </c>
      <c r="Z1977" s="4" t="str">
        <f t="shared" si="307"/>
        <v>12</v>
      </c>
      <c r="AA1977" s="6">
        <f t="shared" si="308"/>
        <v>12</v>
      </c>
      <c r="AB1977" t="str">
        <f t="shared" si="309"/>
        <v>Saturday</v>
      </c>
    </row>
    <row r="1978" spans="1:28" x14ac:dyDescent="0.25">
      <c r="A1978" s="3" t="s">
        <v>4906</v>
      </c>
      <c r="B1978" t="s">
        <v>4907</v>
      </c>
      <c r="C1978" s="3" t="s">
        <v>4907</v>
      </c>
      <c r="D1978" s="6">
        <v>0</v>
      </c>
      <c r="E1978" s="6">
        <v>128</v>
      </c>
      <c r="F1978" s="6">
        <f t="shared" si="300"/>
        <v>2</v>
      </c>
      <c r="G1978" s="6">
        <f t="shared" si="301"/>
        <v>8</v>
      </c>
      <c r="H1978" s="6" t="str" cm="1">
        <f t="array" ref="H1978">_xlfn.IFS(E1978&lt;=80,"Series",E1978&lt;=120,"TV Movie",E1978&gt;120,"Long Movie")</f>
        <v>Long Movie</v>
      </c>
      <c r="I1978" t="s">
        <v>8160</v>
      </c>
      <c r="J1978" t="s">
        <v>145</v>
      </c>
      <c r="K1978" t="s">
        <v>8167</v>
      </c>
      <c r="L1978" s="5">
        <v>7.5</v>
      </c>
      <c r="M1978" t="str" cm="1">
        <f t="array" ref="M1978">_xlfn.IFS(L1978&lt;=2,"Flop",L1978&lt;=5,"Average",L1978&lt;=7,"Hit",L1978&lt;=9,"Superhit",L1978&gt;9,"BlockBuster")</f>
        <v>Superhit</v>
      </c>
      <c r="N1978" s="6">
        <v>94307</v>
      </c>
      <c r="O1978" s="6" t="str" cm="1">
        <f t="array" ref="O1978">_xlfn.IFS(N1978&lt;=100000,"Low",N1978&lt;=500000,"Median",N1978&lt;=1500000,"High",N1978&gt;1500000,"Very High")</f>
        <v>Low</v>
      </c>
      <c r="P1978">
        <v>20000000</v>
      </c>
      <c r="Q1978">
        <v>67782762</v>
      </c>
      <c r="R1978">
        <f t="shared" si="302"/>
        <v>47782762</v>
      </c>
      <c r="S1978" t="str">
        <f t="shared" si="303"/>
        <v>Profit</v>
      </c>
      <c r="T1978" s="1">
        <v>41954</v>
      </c>
      <c r="U1978" t="s">
        <v>4908</v>
      </c>
      <c r="V1978" s="14">
        <v>41954</v>
      </c>
      <c r="W1978" t="str">
        <f t="shared" si="304"/>
        <v>November</v>
      </c>
      <c r="X1978" s="4" t="str">
        <f t="shared" si="305"/>
        <v>2014</v>
      </c>
      <c r="Y1978" s="6">
        <f t="shared" si="306"/>
        <v>2014</v>
      </c>
      <c r="Z1978" s="4" t="str">
        <f t="shared" si="307"/>
        <v>11</v>
      </c>
      <c r="AA1978" s="6">
        <f t="shared" si="308"/>
        <v>11</v>
      </c>
      <c r="AB1978" t="str">
        <f t="shared" si="309"/>
        <v>Tuesday</v>
      </c>
    </row>
    <row r="1979" spans="1:28" x14ac:dyDescent="0.25">
      <c r="A1979" s="3" t="s">
        <v>4909</v>
      </c>
      <c r="B1979" t="s">
        <v>4910</v>
      </c>
      <c r="C1979" s="3" t="s">
        <v>4910</v>
      </c>
      <c r="D1979" s="6">
        <v>0</v>
      </c>
      <c r="E1979" s="6">
        <v>97</v>
      </c>
      <c r="F1979" s="6">
        <f t="shared" si="300"/>
        <v>1</v>
      </c>
      <c r="G1979" s="6">
        <f t="shared" si="301"/>
        <v>37</v>
      </c>
      <c r="H1979" s="6" t="str" cm="1">
        <f t="array" ref="H1979">_xlfn.IFS(E1979&lt;=80,"Series",E1979&lt;=120,"TV Movie",E1979&gt;120,"Long Movie")</f>
        <v>TV Movie</v>
      </c>
      <c r="I1979" t="s">
        <v>5529</v>
      </c>
      <c r="J1979" t="s">
        <v>145</v>
      </c>
      <c r="K1979" t="s">
        <v>8167</v>
      </c>
      <c r="L1979" s="5">
        <v>6.3</v>
      </c>
      <c r="M1979" t="str" cm="1">
        <f t="array" ref="M1979">_xlfn.IFS(L1979&lt;=2,"Flop",L1979&lt;=5,"Average",L1979&lt;=7,"Hit",L1979&lt;=9,"Superhit",L1979&gt;9,"BlockBuster")</f>
        <v>Hit</v>
      </c>
      <c r="N1979" s="6">
        <v>85292</v>
      </c>
      <c r="O1979" s="6" t="str" cm="1">
        <f t="array" ref="O1979">_xlfn.IFS(N1979&lt;=100000,"Low",N1979&lt;=500000,"Median",N1979&lt;=1500000,"High",N1979&gt;1500000,"Very High")</f>
        <v>Low</v>
      </c>
      <c r="P1979">
        <v>12000000</v>
      </c>
      <c r="Q1979">
        <v>6890432</v>
      </c>
      <c r="R1979">
        <f t="shared" si="302"/>
        <v>-5109568</v>
      </c>
      <c r="S1979" t="str">
        <f t="shared" si="303"/>
        <v>Loss</v>
      </c>
      <c r="T1979" s="1">
        <v>40224</v>
      </c>
      <c r="U1979" t="s">
        <v>2845</v>
      </c>
      <c r="V1979" s="14">
        <v>40224</v>
      </c>
      <c r="W1979" t="str">
        <f t="shared" si="304"/>
        <v>February</v>
      </c>
      <c r="X1979" s="4" t="str">
        <f t="shared" si="305"/>
        <v>2010</v>
      </c>
      <c r="Y1979" s="6">
        <f t="shared" si="306"/>
        <v>2010</v>
      </c>
      <c r="Z1979" s="4" t="str">
        <f t="shared" si="307"/>
        <v>15</v>
      </c>
      <c r="AA1979" s="6">
        <f t="shared" si="308"/>
        <v>15</v>
      </c>
      <c r="AB1979" t="str">
        <f t="shared" si="309"/>
        <v>Monday</v>
      </c>
    </row>
    <row r="1980" spans="1:28" x14ac:dyDescent="0.25">
      <c r="A1980" s="3" t="s">
        <v>4911</v>
      </c>
      <c r="B1980" t="s">
        <v>4912</v>
      </c>
      <c r="C1980" s="3" t="s">
        <v>4913</v>
      </c>
      <c r="D1980" s="6">
        <v>0</v>
      </c>
      <c r="E1980" s="6">
        <v>95</v>
      </c>
      <c r="F1980" s="6">
        <f t="shared" si="300"/>
        <v>1</v>
      </c>
      <c r="G1980" s="6">
        <f t="shared" si="301"/>
        <v>35</v>
      </c>
      <c r="H1980" s="6" t="str" cm="1">
        <f t="array" ref="H1980">_xlfn.IFS(E1980&lt;=80,"Series",E1980&lt;=120,"TV Movie",E1980&gt;120,"Long Movie")</f>
        <v>TV Movie</v>
      </c>
      <c r="I1980" t="s">
        <v>132</v>
      </c>
      <c r="J1980" t="s">
        <v>145</v>
      </c>
      <c r="K1980" t="s">
        <v>8157</v>
      </c>
      <c r="L1980" s="5">
        <v>7.7</v>
      </c>
      <c r="M1980" t="str" cm="1">
        <f t="array" ref="M1980">_xlfn.IFS(L1980&lt;=2,"Flop",L1980&lt;=5,"Average",L1980&lt;=7,"Hit",L1980&lt;=9,"Superhit",L1980&gt;9,"BlockBuster")</f>
        <v>Superhit</v>
      </c>
      <c r="N1980" s="6">
        <v>543580</v>
      </c>
      <c r="O1980" s="6" t="str" cm="1">
        <f t="array" ref="O1980">_xlfn.IFS(N1980&lt;=100000,"Low",N1980&lt;=500000,"Median",N1980&lt;=1500000,"High",N1980&gt;1500000,"Very High")</f>
        <v>High</v>
      </c>
      <c r="P1980">
        <v>7500000</v>
      </c>
      <c r="Q1980">
        <v>60800444</v>
      </c>
      <c r="R1980">
        <f t="shared" si="302"/>
        <v>53300444</v>
      </c>
      <c r="S1980" t="str">
        <f t="shared" si="303"/>
        <v>Profit</v>
      </c>
      <c r="T1980" s="1">
        <v>39830</v>
      </c>
      <c r="U1980" t="s">
        <v>4766</v>
      </c>
      <c r="V1980" s="14">
        <v>39830</v>
      </c>
      <c r="W1980" t="str">
        <f t="shared" si="304"/>
        <v>January</v>
      </c>
      <c r="X1980" s="4" t="str">
        <f t="shared" si="305"/>
        <v>2009</v>
      </c>
      <c r="Y1980" s="6">
        <f t="shared" si="306"/>
        <v>2009</v>
      </c>
      <c r="Z1980" s="4" t="str">
        <f t="shared" si="307"/>
        <v>17</v>
      </c>
      <c r="AA1980" s="6">
        <f t="shared" si="308"/>
        <v>17</v>
      </c>
      <c r="AB1980" t="str">
        <f t="shared" si="309"/>
        <v>Saturday</v>
      </c>
    </row>
    <row r="1981" spans="1:28" x14ac:dyDescent="0.25">
      <c r="A1981" s="3" t="s">
        <v>4914</v>
      </c>
      <c r="B1981" t="s">
        <v>4915</v>
      </c>
      <c r="C1981" s="3" t="s">
        <v>4915</v>
      </c>
      <c r="D1981" s="6">
        <v>0</v>
      </c>
      <c r="E1981" s="6">
        <v>113</v>
      </c>
      <c r="F1981" s="6">
        <f t="shared" si="300"/>
        <v>1</v>
      </c>
      <c r="G1981" s="6">
        <f t="shared" si="301"/>
        <v>53</v>
      </c>
      <c r="H1981" s="6" t="str" cm="1">
        <f t="array" ref="H1981">_xlfn.IFS(E1981&lt;=80,"Series",E1981&lt;=120,"TV Movie",E1981&gt;120,"Long Movie")</f>
        <v>TV Movie</v>
      </c>
      <c r="I1981" t="s">
        <v>5529</v>
      </c>
      <c r="J1981" t="s">
        <v>145</v>
      </c>
      <c r="K1981" t="s">
        <v>8168</v>
      </c>
      <c r="L1981" s="5">
        <v>6.5</v>
      </c>
      <c r="M1981" t="str" cm="1">
        <f t="array" ref="M1981">_xlfn.IFS(L1981&lt;=2,"Flop",L1981&lt;=5,"Average",L1981&lt;=7,"Hit",L1981&lt;=9,"Superhit",L1981&gt;9,"BlockBuster")</f>
        <v>Hit</v>
      </c>
      <c r="N1981" s="6">
        <v>105113</v>
      </c>
      <c r="O1981" s="6" t="str" cm="1">
        <f t="array" ref="O1981">_xlfn.IFS(N1981&lt;=100000,"Low",N1981&lt;=500000,"Median",N1981&lt;=1500000,"High",N1981&gt;1500000,"Very High")</f>
        <v>Median</v>
      </c>
      <c r="P1981">
        <v>20000000</v>
      </c>
      <c r="Q1981">
        <v>41627431</v>
      </c>
      <c r="R1981">
        <f t="shared" si="302"/>
        <v>21627431</v>
      </c>
      <c r="S1981" t="str">
        <f t="shared" si="303"/>
        <v>Profit</v>
      </c>
      <c r="T1981" s="1">
        <v>39511</v>
      </c>
      <c r="U1981" t="s">
        <v>4831</v>
      </c>
      <c r="V1981" s="14">
        <v>39511</v>
      </c>
      <c r="W1981" t="str">
        <f t="shared" si="304"/>
        <v>March</v>
      </c>
      <c r="X1981" s="4" t="str">
        <f t="shared" si="305"/>
        <v>2008</v>
      </c>
      <c r="Y1981" s="6">
        <f t="shared" si="306"/>
        <v>2008</v>
      </c>
      <c r="Z1981" s="4" t="str">
        <f t="shared" si="307"/>
        <v>4</v>
      </c>
      <c r="AA1981" s="6">
        <f t="shared" si="308"/>
        <v>4</v>
      </c>
      <c r="AB1981" t="str">
        <f t="shared" si="309"/>
        <v>Tuesday</v>
      </c>
    </row>
    <row r="1982" spans="1:28" x14ac:dyDescent="0.25">
      <c r="A1982" s="3" t="s">
        <v>4916</v>
      </c>
      <c r="B1982" t="s">
        <v>4917</v>
      </c>
      <c r="C1982" s="3" t="s">
        <v>4917</v>
      </c>
      <c r="D1982" s="6">
        <v>0</v>
      </c>
      <c r="E1982" s="6">
        <v>133</v>
      </c>
      <c r="F1982" s="6">
        <f t="shared" si="300"/>
        <v>2</v>
      </c>
      <c r="G1982" s="6">
        <f t="shared" si="301"/>
        <v>13</v>
      </c>
      <c r="H1982" s="6" t="str" cm="1">
        <f t="array" ref="H1982">_xlfn.IFS(E1982&lt;=80,"Series",E1982&lt;=120,"TV Movie",E1982&gt;120,"Long Movie")</f>
        <v>Long Movie</v>
      </c>
      <c r="I1982" t="s">
        <v>8158</v>
      </c>
      <c r="J1982" t="s">
        <v>145</v>
      </c>
      <c r="K1982" t="s">
        <v>8167</v>
      </c>
      <c r="L1982" s="5">
        <v>7.3</v>
      </c>
      <c r="M1982" t="str" cm="1">
        <f t="array" ref="M1982">_xlfn.IFS(L1982&lt;=2,"Flop",L1982&lt;=5,"Average",L1982&lt;=7,"Hit",L1982&lt;=9,"Superhit",L1982&gt;9,"BlockBuster")</f>
        <v>Superhit</v>
      </c>
      <c r="N1982" s="6">
        <v>120506</v>
      </c>
      <c r="O1982" s="6" t="str" cm="1">
        <f t="array" ref="O1982">_xlfn.IFS(N1982&lt;=100000,"Low",N1982&lt;=500000,"Median",N1982&lt;=1500000,"High",N1982&gt;1500000,"Very High")</f>
        <v>Median</v>
      </c>
      <c r="P1982">
        <v>30000000</v>
      </c>
      <c r="Q1982">
        <v>24172201</v>
      </c>
      <c r="R1982">
        <f t="shared" si="302"/>
        <v>-5827799</v>
      </c>
      <c r="S1982" t="str">
        <f t="shared" si="303"/>
        <v>Loss</v>
      </c>
      <c r="T1982" s="1">
        <v>40424</v>
      </c>
      <c r="U1982" t="s">
        <v>603</v>
      </c>
      <c r="V1982" s="14">
        <v>40424</v>
      </c>
      <c r="W1982" t="str">
        <f t="shared" si="304"/>
        <v>September</v>
      </c>
      <c r="X1982" s="4" t="str">
        <f t="shared" si="305"/>
        <v>2010</v>
      </c>
      <c r="Y1982" s="6">
        <f t="shared" si="306"/>
        <v>2010</v>
      </c>
      <c r="Z1982" s="4" t="str">
        <f t="shared" si="307"/>
        <v>3</v>
      </c>
      <c r="AA1982" s="6">
        <f t="shared" si="308"/>
        <v>3</v>
      </c>
      <c r="AB1982" t="str">
        <f t="shared" si="309"/>
        <v>Friday</v>
      </c>
    </row>
    <row r="1983" spans="1:28" x14ac:dyDescent="0.25">
      <c r="A1983" s="3" t="s">
        <v>4918</v>
      </c>
      <c r="B1983" t="s">
        <v>4919</v>
      </c>
      <c r="C1983" s="3" t="s">
        <v>4919</v>
      </c>
      <c r="D1983" s="6">
        <v>0</v>
      </c>
      <c r="E1983" s="6">
        <v>98</v>
      </c>
      <c r="F1983" s="6">
        <f t="shared" si="300"/>
        <v>1</v>
      </c>
      <c r="G1983" s="6">
        <f t="shared" si="301"/>
        <v>38</v>
      </c>
      <c r="H1983" s="6" t="str" cm="1">
        <f t="array" ref="H1983">_xlfn.IFS(E1983&lt;=80,"Series",E1983&lt;=120,"TV Movie",E1983&gt;120,"Long Movie")</f>
        <v>TV Movie</v>
      </c>
      <c r="I1983" t="s">
        <v>145</v>
      </c>
      <c r="J1983" t="s">
        <v>8165</v>
      </c>
      <c r="K1983" t="s">
        <v>8157</v>
      </c>
      <c r="L1983" s="5">
        <v>6.2</v>
      </c>
      <c r="M1983" t="str" cm="1">
        <f t="array" ref="M1983">_xlfn.IFS(L1983&lt;=2,"Flop",L1983&lt;=5,"Average",L1983&lt;=7,"Hit",L1983&lt;=9,"Superhit",L1983&gt;9,"BlockBuster")</f>
        <v>Hit</v>
      </c>
      <c r="N1983" s="6">
        <v>90166</v>
      </c>
      <c r="O1983" s="6" t="str" cm="1">
        <f t="array" ref="O1983">_xlfn.IFS(N1983&lt;=100000,"Low",N1983&lt;=500000,"Median",N1983&lt;=1500000,"High",N1983&gt;1500000,"Very High")</f>
        <v>Low</v>
      </c>
      <c r="P1983">
        <v>17500000</v>
      </c>
      <c r="Q1983">
        <v>150988382</v>
      </c>
      <c r="R1983">
        <f t="shared" si="302"/>
        <v>133488382</v>
      </c>
      <c r="S1983" t="str">
        <f t="shared" si="303"/>
        <v>Profit</v>
      </c>
      <c r="T1983" s="1">
        <v>39492</v>
      </c>
      <c r="U1983" t="s">
        <v>4920</v>
      </c>
      <c r="V1983" s="14">
        <v>39492</v>
      </c>
      <c r="W1983" t="str">
        <f t="shared" si="304"/>
        <v>February</v>
      </c>
      <c r="X1983" s="4" t="str">
        <f t="shared" si="305"/>
        <v>2008</v>
      </c>
      <c r="Y1983" s="6">
        <f t="shared" si="306"/>
        <v>2008</v>
      </c>
      <c r="Z1983" s="4" t="str">
        <f t="shared" si="307"/>
        <v>14</v>
      </c>
      <c r="AA1983" s="6">
        <f t="shared" si="308"/>
        <v>14</v>
      </c>
      <c r="AB1983" t="str">
        <f t="shared" si="309"/>
        <v>Thursday</v>
      </c>
    </row>
    <row r="1984" spans="1:28" x14ac:dyDescent="0.25">
      <c r="A1984" s="3" t="s">
        <v>4921</v>
      </c>
      <c r="B1984" t="s">
        <v>4922</v>
      </c>
      <c r="C1984" s="3" t="s">
        <v>4922</v>
      </c>
      <c r="D1984" s="6">
        <v>0</v>
      </c>
      <c r="E1984" s="6">
        <v>98</v>
      </c>
      <c r="F1984" s="6">
        <f t="shared" si="300"/>
        <v>1</v>
      </c>
      <c r="G1984" s="6">
        <f t="shared" si="301"/>
        <v>38</v>
      </c>
      <c r="H1984" s="6" t="str" cm="1">
        <f t="array" ref="H1984">_xlfn.IFS(E1984&lt;=80,"Series",E1984&lt;=120,"TV Movie",E1984&gt;120,"Long Movie")</f>
        <v>TV Movie</v>
      </c>
      <c r="I1984" t="s">
        <v>132</v>
      </c>
      <c r="J1984" t="s">
        <v>5802</v>
      </c>
      <c r="K1984" t="s">
        <v>5802</v>
      </c>
      <c r="L1984" s="5">
        <v>6.1</v>
      </c>
      <c r="M1984" t="str" cm="1">
        <f t="array" ref="M1984">_xlfn.IFS(L1984&lt;=2,"Flop",L1984&lt;=5,"Average",L1984&lt;=7,"Hit",L1984&lt;=9,"Superhit",L1984&gt;9,"BlockBuster")</f>
        <v>Hit</v>
      </c>
      <c r="N1984" s="6">
        <v>62582</v>
      </c>
      <c r="O1984" s="6" t="str" cm="1">
        <f t="array" ref="O1984">_xlfn.IFS(N1984&lt;=100000,"Low",N1984&lt;=500000,"Median",N1984&lt;=1500000,"High",N1984&gt;1500000,"Very High")</f>
        <v>Low</v>
      </c>
      <c r="P1984">
        <v>20000000</v>
      </c>
      <c r="Q1984">
        <v>21972336</v>
      </c>
      <c r="R1984">
        <f t="shared" si="302"/>
        <v>1972336</v>
      </c>
      <c r="S1984" t="str">
        <f t="shared" si="303"/>
        <v>Profit</v>
      </c>
      <c r="T1984" s="1">
        <v>39674</v>
      </c>
      <c r="U1984" t="s">
        <v>4923</v>
      </c>
      <c r="V1984" s="14">
        <v>39674</v>
      </c>
      <c r="W1984" t="str">
        <f t="shared" si="304"/>
        <v>August</v>
      </c>
      <c r="X1984" s="4" t="str">
        <f t="shared" si="305"/>
        <v>2008</v>
      </c>
      <c r="Y1984" s="6">
        <f t="shared" si="306"/>
        <v>2008</v>
      </c>
      <c r="Z1984" s="4" t="str">
        <f t="shared" si="307"/>
        <v>14</v>
      </c>
      <c r="AA1984" s="6">
        <f t="shared" si="308"/>
        <v>14</v>
      </c>
      <c r="AB1984" t="str">
        <f t="shared" si="309"/>
        <v>Thursday</v>
      </c>
    </row>
    <row r="1985" spans="1:28" x14ac:dyDescent="0.25">
      <c r="A1985" s="3" t="s">
        <v>4924</v>
      </c>
      <c r="B1985" t="s">
        <v>4925</v>
      </c>
      <c r="C1985" s="3" t="s">
        <v>4925</v>
      </c>
      <c r="D1985" s="6">
        <v>0</v>
      </c>
      <c r="E1985" s="6">
        <v>120</v>
      </c>
      <c r="F1985" s="6">
        <f t="shared" si="300"/>
        <v>2</v>
      </c>
      <c r="G1985" s="6">
        <f t="shared" si="301"/>
        <v>0</v>
      </c>
      <c r="H1985" s="6" t="str" cm="1">
        <f t="array" ref="H1985">_xlfn.IFS(E1985&lt;=80,"Series",E1985&lt;=120,"TV Movie",E1985&gt;120,"Long Movie")</f>
        <v>TV Movie</v>
      </c>
      <c r="I1985" t="s">
        <v>8160</v>
      </c>
      <c r="J1985" t="s">
        <v>145</v>
      </c>
      <c r="K1985" t="s">
        <v>3857</v>
      </c>
      <c r="L1985" s="5">
        <v>7.7</v>
      </c>
      <c r="M1985" t="str" cm="1">
        <f t="array" ref="M1985">_xlfn.IFS(L1985&lt;=2,"Flop",L1985&lt;=5,"Average",L1985&lt;=7,"Hit",L1985&lt;=9,"Superhit",L1985&gt;9,"BlockBuster")</f>
        <v>Superhit</v>
      </c>
      <c r="N1985" s="6">
        <v>631397</v>
      </c>
      <c r="O1985" s="6" t="str" cm="1">
        <f t="array" ref="O1985">_xlfn.IFS(N1985&lt;=100000,"Low",N1985&lt;=500000,"Median",N1985&lt;=1500000,"High",N1985&gt;1500000,"Very High")</f>
        <v>High</v>
      </c>
      <c r="P1985">
        <v>44500000</v>
      </c>
      <c r="Q1985">
        <v>232325503</v>
      </c>
      <c r="R1985">
        <f t="shared" si="302"/>
        <v>187825503</v>
      </c>
      <c r="S1985" t="str">
        <f t="shared" si="303"/>
        <v>Profit</v>
      </c>
      <c r="T1985" s="1">
        <v>41152</v>
      </c>
      <c r="U1985" t="s">
        <v>4079</v>
      </c>
      <c r="V1985" s="14">
        <v>41152</v>
      </c>
      <c r="W1985" t="str">
        <f t="shared" si="304"/>
        <v>August</v>
      </c>
      <c r="X1985" s="4" t="str">
        <f t="shared" si="305"/>
        <v>2012</v>
      </c>
      <c r="Y1985" s="6">
        <f t="shared" si="306"/>
        <v>2012</v>
      </c>
      <c r="Z1985" s="4" t="str">
        <f t="shared" si="307"/>
        <v>31</v>
      </c>
      <c r="AA1985" s="6">
        <f t="shared" si="308"/>
        <v>31</v>
      </c>
      <c r="AB1985" t="str">
        <f t="shared" si="309"/>
        <v>Friday</v>
      </c>
    </row>
    <row r="1986" spans="1:28" x14ac:dyDescent="0.25">
      <c r="A1986" s="3" t="s">
        <v>4926</v>
      </c>
      <c r="B1986" t="s">
        <v>4927</v>
      </c>
      <c r="C1986" s="3" t="s">
        <v>4927</v>
      </c>
      <c r="D1986" s="6">
        <v>0</v>
      </c>
      <c r="E1986" s="6">
        <v>117</v>
      </c>
      <c r="F1986" s="6">
        <f t="shared" si="300"/>
        <v>1</v>
      </c>
      <c r="G1986" s="6">
        <f t="shared" si="301"/>
        <v>57</v>
      </c>
      <c r="H1986" s="6" t="str" cm="1">
        <f t="array" ref="H1986">_xlfn.IFS(E1986&lt;=80,"Series",E1986&lt;=120,"TV Movie",E1986&gt;120,"Long Movie")</f>
        <v>TV Movie</v>
      </c>
      <c r="I1986" t="s">
        <v>5529</v>
      </c>
      <c r="J1986" t="s">
        <v>8161</v>
      </c>
      <c r="K1986" t="s">
        <v>3857</v>
      </c>
      <c r="L1986" s="5">
        <v>5.7</v>
      </c>
      <c r="M1986" t="str" cm="1">
        <f t="array" ref="M1986">_xlfn.IFS(L1986&lt;=2,"Flop",L1986&lt;=5,"Average",L1986&lt;=7,"Hit",L1986&lt;=9,"Superhit",L1986&gt;9,"BlockBuster")</f>
        <v>Hit</v>
      </c>
      <c r="N1986" s="6">
        <v>119600</v>
      </c>
      <c r="O1986" s="6" t="str" cm="1">
        <f t="array" ref="O1986">_xlfn.IFS(N1986&lt;=100000,"Low",N1986&lt;=500000,"Median",N1986&lt;=1500000,"High",N1986&gt;1500000,"Very High")</f>
        <v>Median</v>
      </c>
      <c r="P1986">
        <v>138000000</v>
      </c>
      <c r="Q1986">
        <v>173469516</v>
      </c>
      <c r="R1986">
        <f t="shared" si="302"/>
        <v>35469516</v>
      </c>
      <c r="S1986" t="str">
        <f t="shared" si="303"/>
        <v>Profit</v>
      </c>
      <c r="T1986" s="1">
        <v>43733</v>
      </c>
      <c r="U1986" t="s">
        <v>1515</v>
      </c>
      <c r="V1986" s="14">
        <v>43733</v>
      </c>
      <c r="W1986" t="str">
        <f t="shared" si="304"/>
        <v>September</v>
      </c>
      <c r="X1986" s="4" t="str">
        <f t="shared" si="305"/>
        <v>2019</v>
      </c>
      <c r="Y1986" s="6">
        <f t="shared" si="306"/>
        <v>2019</v>
      </c>
      <c r="Z1986" s="4" t="str">
        <f t="shared" si="307"/>
        <v>25</v>
      </c>
      <c r="AA1986" s="6">
        <f t="shared" si="308"/>
        <v>25</v>
      </c>
      <c r="AB1986" t="str">
        <f t="shared" si="309"/>
        <v>Wednesday</v>
      </c>
    </row>
    <row r="1987" spans="1:28" x14ac:dyDescent="0.25">
      <c r="A1987" s="3" t="s">
        <v>4928</v>
      </c>
      <c r="B1987" t="s">
        <v>4929</v>
      </c>
      <c r="C1987" s="3" t="s">
        <v>4929</v>
      </c>
      <c r="D1987" s="6">
        <v>0</v>
      </c>
      <c r="E1987" s="6">
        <v>97</v>
      </c>
      <c r="F1987" s="6">
        <f t="shared" ref="F1987:F2050" si="310">INT(E1987/60)</f>
        <v>1</v>
      </c>
      <c r="G1987" s="6">
        <f t="shared" ref="G1987:G2050" si="311">MOD(E1987,60)</f>
        <v>37</v>
      </c>
      <c r="H1987" s="6" t="str" cm="1">
        <f t="array" ref="H1987">_xlfn.IFS(E1987&lt;=80,"Series",E1987&lt;=120,"TV Movie",E1987&gt;120,"Long Movie")</f>
        <v>TV Movie</v>
      </c>
      <c r="I1987" t="s">
        <v>145</v>
      </c>
      <c r="J1987" t="s">
        <v>8166</v>
      </c>
      <c r="K1987" t="s">
        <v>5802</v>
      </c>
      <c r="L1987" s="5">
        <v>8.1999999999999993</v>
      </c>
      <c r="M1987" t="str" cm="1">
        <f t="array" ref="M1987">_xlfn.IFS(L1987&lt;=2,"Flop",L1987&lt;=5,"Average",L1987&lt;=7,"Hit",L1987&lt;=9,"Superhit",L1987&gt;9,"BlockBuster")</f>
        <v>Superhit</v>
      </c>
      <c r="N1987" s="6">
        <v>180196</v>
      </c>
      <c r="O1987" s="6" t="str" cm="1">
        <f t="array" ref="O1987">_xlfn.IFS(N1987&lt;=100000,"Low",N1987&lt;=500000,"Median",N1987&lt;=1500000,"High",N1987&gt;1500000,"Very High")</f>
        <v>Median</v>
      </c>
      <c r="P1987">
        <v>6000000</v>
      </c>
      <c r="Q1987">
        <v>24043318</v>
      </c>
      <c r="R1987">
        <f t="shared" ref="R1987:R2050" si="312">Q1987-P1987</f>
        <v>18043318</v>
      </c>
      <c r="S1987" t="str">
        <f t="shared" ref="S1987:S2050" si="313">IF(R1987&gt;0,"Profit","Loss")</f>
        <v>Profit</v>
      </c>
      <c r="T1987" s="1">
        <v>43857</v>
      </c>
      <c r="U1987" t="s">
        <v>4930</v>
      </c>
      <c r="V1987" s="14">
        <v>43857</v>
      </c>
      <c r="W1987" t="str">
        <f t="shared" ref="W1987:W2050" si="314">TEXT(V1987,"MMMM")</f>
        <v>January</v>
      </c>
      <c r="X1987" s="4" t="str">
        <f t="shared" ref="X1987:X2050" si="315">TEXT(V1987,"YYYY")</f>
        <v>2020</v>
      </c>
      <c r="Y1987" s="6">
        <f t="shared" ref="Y1987:Y2050" si="316">VALUE(X1987)</f>
        <v>2020</v>
      </c>
      <c r="Z1987" s="4" t="str">
        <f t="shared" ref="Z1987:Z2050" si="317">TEXT(V1987,"d")</f>
        <v>27</v>
      </c>
      <c r="AA1987" s="6">
        <f t="shared" ref="AA1987:AA2050" si="318">VALUE(Z1987)</f>
        <v>27</v>
      </c>
      <c r="AB1987" t="str">
        <f t="shared" ref="AB1987:AB2050" si="319">TEXT(V1987,"dddd")</f>
        <v>Monday</v>
      </c>
    </row>
    <row r="1988" spans="1:28" x14ac:dyDescent="0.25">
      <c r="A1988" s="3" t="s">
        <v>4931</v>
      </c>
      <c r="B1988" t="s">
        <v>4932</v>
      </c>
      <c r="C1988" s="3" t="s">
        <v>4932</v>
      </c>
      <c r="D1988" s="6">
        <v>0</v>
      </c>
      <c r="E1988" s="6">
        <v>133</v>
      </c>
      <c r="F1988" s="6">
        <f t="shared" si="310"/>
        <v>2</v>
      </c>
      <c r="G1988" s="6">
        <f t="shared" si="311"/>
        <v>13</v>
      </c>
      <c r="H1988" s="6" t="str" cm="1">
        <f t="array" ref="H1988">_xlfn.IFS(E1988&lt;=80,"Series",E1988&lt;=120,"TV Movie",E1988&gt;120,"Long Movie")</f>
        <v>Long Movie</v>
      </c>
      <c r="I1988" t="s">
        <v>145</v>
      </c>
      <c r="J1988" t="s">
        <v>5802</v>
      </c>
      <c r="K1988" t="s">
        <v>5802</v>
      </c>
      <c r="L1988" s="5">
        <v>6.2</v>
      </c>
      <c r="M1988" t="str" cm="1">
        <f t="array" ref="M1988">_xlfn.IFS(L1988&lt;=2,"Flop",L1988&lt;=5,"Average",L1988&lt;=7,"Hit",L1988&lt;=9,"Superhit",L1988&gt;9,"BlockBuster")</f>
        <v>Hit</v>
      </c>
      <c r="N1988" s="6">
        <v>105599</v>
      </c>
      <c r="O1988" s="6" t="str" cm="1">
        <f t="array" ref="O1988">_xlfn.IFS(N1988&lt;=100000,"Low",N1988&lt;=500000,"Median",N1988&lt;=1500000,"High",N1988&gt;1500000,"Very High")</f>
        <v>Median</v>
      </c>
      <c r="P1988">
        <v>70000000</v>
      </c>
      <c r="Q1988">
        <v>134748021</v>
      </c>
      <c r="R1988">
        <f t="shared" si="312"/>
        <v>64748021</v>
      </c>
      <c r="S1988" t="str">
        <f t="shared" si="313"/>
        <v>Profit</v>
      </c>
      <c r="T1988" s="1">
        <v>40312</v>
      </c>
      <c r="U1988" t="s">
        <v>659</v>
      </c>
      <c r="V1988" s="14">
        <v>40312</v>
      </c>
      <c r="W1988" t="str">
        <f t="shared" si="314"/>
        <v>May</v>
      </c>
      <c r="X1988" s="4" t="str">
        <f t="shared" si="315"/>
        <v>2010</v>
      </c>
      <c r="Y1988" s="6">
        <f t="shared" si="316"/>
        <v>2010</v>
      </c>
      <c r="Z1988" s="4" t="str">
        <f t="shared" si="317"/>
        <v>14</v>
      </c>
      <c r="AA1988" s="6">
        <f t="shared" si="318"/>
        <v>14</v>
      </c>
      <c r="AB1988" t="str">
        <f t="shared" si="319"/>
        <v>Friday</v>
      </c>
    </row>
    <row r="1989" spans="1:28" x14ac:dyDescent="0.25">
      <c r="A1989" s="3" t="s">
        <v>4933</v>
      </c>
      <c r="B1989" t="s">
        <v>4934</v>
      </c>
      <c r="C1989" s="3" t="s">
        <v>4934</v>
      </c>
      <c r="D1989" s="6">
        <v>0</v>
      </c>
      <c r="E1989" s="6">
        <v>93</v>
      </c>
      <c r="F1989" s="6">
        <f t="shared" si="310"/>
        <v>1</v>
      </c>
      <c r="G1989" s="6">
        <f t="shared" si="311"/>
        <v>33</v>
      </c>
      <c r="H1989" s="6" t="str" cm="1">
        <f t="array" ref="H1989">_xlfn.IFS(E1989&lt;=80,"Series",E1989&lt;=120,"TV Movie",E1989&gt;120,"Long Movie")</f>
        <v>TV Movie</v>
      </c>
      <c r="I1989" t="s">
        <v>8160</v>
      </c>
      <c r="J1989" t="s">
        <v>145</v>
      </c>
      <c r="K1989" t="s">
        <v>8163</v>
      </c>
      <c r="L1989" s="5">
        <v>8.1</v>
      </c>
      <c r="M1989" t="str" cm="1">
        <f t="array" ref="M1989">_xlfn.IFS(L1989&lt;=2,"Flop",L1989&lt;=5,"Average",L1989&lt;=7,"Hit",L1989&lt;=9,"Superhit",L1989&gt;9,"BlockBuster")</f>
        <v>Superhit</v>
      </c>
      <c r="N1989" s="6">
        <v>302932</v>
      </c>
      <c r="O1989" s="6" t="str" cm="1">
        <f t="array" ref="O1989">_xlfn.IFS(N1989&lt;=100000,"Low",N1989&lt;=500000,"Median",N1989&lt;=1500000,"High",N1989&gt;1500000,"Very High")</f>
        <v>Median</v>
      </c>
      <c r="P1989">
        <v>16000000</v>
      </c>
      <c r="Q1989">
        <v>46749646</v>
      </c>
      <c r="R1989">
        <f t="shared" si="312"/>
        <v>30749646</v>
      </c>
      <c r="S1989" t="str">
        <f t="shared" si="313"/>
        <v>Profit</v>
      </c>
      <c r="T1989" s="1">
        <v>39977</v>
      </c>
      <c r="U1989" t="s">
        <v>1286</v>
      </c>
      <c r="V1989" s="14">
        <v>39977</v>
      </c>
      <c r="W1989" t="str">
        <f t="shared" si="314"/>
        <v>June</v>
      </c>
      <c r="X1989" s="4" t="str">
        <f t="shared" si="315"/>
        <v>2009</v>
      </c>
      <c r="Y1989" s="6">
        <f t="shared" si="316"/>
        <v>2009</v>
      </c>
      <c r="Z1989" s="4" t="str">
        <f t="shared" si="317"/>
        <v>13</v>
      </c>
      <c r="AA1989" s="6">
        <f t="shared" si="318"/>
        <v>13</v>
      </c>
      <c r="AB1989" t="str">
        <f t="shared" si="319"/>
        <v>Saturday</v>
      </c>
    </row>
    <row r="1990" spans="1:28" x14ac:dyDescent="0.25">
      <c r="A1990" s="3" t="s">
        <v>4935</v>
      </c>
      <c r="B1990" t="s">
        <v>379</v>
      </c>
      <c r="C1990" s="3" t="s">
        <v>379</v>
      </c>
      <c r="D1990" s="6">
        <v>0</v>
      </c>
      <c r="E1990" s="6">
        <v>93</v>
      </c>
      <c r="F1990" s="6">
        <f t="shared" si="310"/>
        <v>1</v>
      </c>
      <c r="G1990" s="6">
        <f t="shared" si="311"/>
        <v>33</v>
      </c>
      <c r="H1990" s="6" t="str" cm="1">
        <f t="array" ref="H1990">_xlfn.IFS(E1990&lt;=80,"Series",E1990&lt;=120,"TV Movie",E1990&gt;120,"Long Movie")</f>
        <v>TV Movie</v>
      </c>
      <c r="I1990" t="s">
        <v>83</v>
      </c>
      <c r="J1990" t="s">
        <v>3857</v>
      </c>
      <c r="K1990" t="s">
        <v>5802</v>
      </c>
      <c r="L1990" s="5">
        <v>4.9000000000000004</v>
      </c>
      <c r="M1990" t="str" cm="1">
        <f t="array" ref="M1990">_xlfn.IFS(L1990&lt;=2,"Flop",L1990&lt;=5,"Average",L1990&lt;=7,"Hit",L1990&lt;=9,"Superhit",L1990&gt;9,"BlockBuster")</f>
        <v>Average</v>
      </c>
      <c r="N1990" s="6">
        <v>60415</v>
      </c>
      <c r="O1990" s="6" t="str" cm="1">
        <f t="array" ref="O1990">_xlfn.IFS(N1990&lt;=100000,"Low",N1990&lt;=500000,"Median",N1990&lt;=1500000,"High",N1990&gt;1500000,"Very High")</f>
        <v>Low</v>
      </c>
      <c r="P1990">
        <v>35000000</v>
      </c>
      <c r="Q1990">
        <v>95437994</v>
      </c>
      <c r="R1990">
        <f t="shared" si="312"/>
        <v>60437994</v>
      </c>
      <c r="S1990" t="str">
        <f t="shared" si="313"/>
        <v>Profit</v>
      </c>
      <c r="T1990" s="1">
        <v>42142</v>
      </c>
      <c r="U1990" t="s">
        <v>3578</v>
      </c>
      <c r="V1990" s="14">
        <v>42142</v>
      </c>
      <c r="W1990" t="str">
        <f t="shared" si="314"/>
        <v>May</v>
      </c>
      <c r="X1990" s="4" t="str">
        <f t="shared" si="315"/>
        <v>2015</v>
      </c>
      <c r="Y1990" s="6">
        <f t="shared" si="316"/>
        <v>2015</v>
      </c>
      <c r="Z1990" s="4" t="str">
        <f t="shared" si="317"/>
        <v>18</v>
      </c>
      <c r="AA1990" s="6">
        <f t="shared" si="318"/>
        <v>18</v>
      </c>
      <c r="AB1990" t="str">
        <f t="shared" si="319"/>
        <v>Monday</v>
      </c>
    </row>
    <row r="1991" spans="1:28" x14ac:dyDescent="0.25">
      <c r="A1991" s="3" t="s">
        <v>4936</v>
      </c>
      <c r="B1991" t="s">
        <v>4937</v>
      </c>
      <c r="C1991" s="3" t="s">
        <v>4937</v>
      </c>
      <c r="D1991" s="6">
        <v>0</v>
      </c>
      <c r="E1991" s="6">
        <v>105</v>
      </c>
      <c r="F1991" s="6">
        <f t="shared" si="310"/>
        <v>1</v>
      </c>
      <c r="G1991" s="6">
        <f t="shared" si="311"/>
        <v>45</v>
      </c>
      <c r="H1991" s="6" t="str" cm="1">
        <f t="array" ref="H1991">_xlfn.IFS(E1991&lt;=80,"Series",E1991&lt;=120,"TV Movie",E1991&gt;120,"Long Movie")</f>
        <v>TV Movie</v>
      </c>
      <c r="I1991" t="s">
        <v>5529</v>
      </c>
      <c r="J1991" t="s">
        <v>8158</v>
      </c>
      <c r="K1991" t="s">
        <v>8159</v>
      </c>
      <c r="L1991" s="5">
        <v>6.1</v>
      </c>
      <c r="M1991" t="str" cm="1">
        <f t="array" ref="M1991">_xlfn.IFS(L1991&lt;=2,"Flop",L1991&lt;=5,"Average",L1991&lt;=7,"Hit",L1991&lt;=9,"Superhit",L1991&gt;9,"BlockBuster")</f>
        <v>Hit</v>
      </c>
      <c r="N1991" s="6">
        <v>119565</v>
      </c>
      <c r="O1991" s="6" t="str" cm="1">
        <f t="array" ref="O1991">_xlfn.IFS(N1991&lt;=100000,"Low",N1991&lt;=500000,"Median",N1991&lt;=1500000,"High",N1991&gt;1500000,"Very High")</f>
        <v>Median</v>
      </c>
      <c r="P1991">
        <v>200000000</v>
      </c>
      <c r="Q1991">
        <v>226425420</v>
      </c>
      <c r="R1991">
        <f t="shared" si="312"/>
        <v>26425420</v>
      </c>
      <c r="S1991" t="str">
        <f t="shared" si="313"/>
        <v>Profit</v>
      </c>
      <c r="T1991" s="1">
        <v>44727</v>
      </c>
      <c r="U1991" t="s">
        <v>4938</v>
      </c>
      <c r="V1991" s="14">
        <v>44727</v>
      </c>
      <c r="W1991" t="str">
        <f t="shared" si="314"/>
        <v>June</v>
      </c>
      <c r="X1991" s="4" t="str">
        <f t="shared" si="315"/>
        <v>2022</v>
      </c>
      <c r="Y1991" s="6">
        <f t="shared" si="316"/>
        <v>2022</v>
      </c>
      <c r="Z1991" s="4" t="str">
        <f t="shared" si="317"/>
        <v>15</v>
      </c>
      <c r="AA1991" s="6">
        <f t="shared" si="318"/>
        <v>15</v>
      </c>
      <c r="AB1991" t="str">
        <f t="shared" si="319"/>
        <v>Wednesday</v>
      </c>
    </row>
    <row r="1992" spans="1:28" x14ac:dyDescent="0.25">
      <c r="A1992" s="3" t="s">
        <v>4939</v>
      </c>
      <c r="B1992" t="s">
        <v>4940</v>
      </c>
      <c r="C1992" s="3" t="s">
        <v>4940</v>
      </c>
      <c r="D1992" s="6">
        <v>0</v>
      </c>
      <c r="E1992" s="6">
        <v>134</v>
      </c>
      <c r="F1992" s="6">
        <f t="shared" si="310"/>
        <v>2</v>
      </c>
      <c r="G1992" s="6">
        <f t="shared" si="311"/>
        <v>14</v>
      </c>
      <c r="H1992" s="6" t="str" cm="1">
        <f t="array" ref="H1992">_xlfn.IFS(E1992&lt;=80,"Series",E1992&lt;=120,"TV Movie",E1992&gt;120,"Long Movie")</f>
        <v>Long Movie</v>
      </c>
      <c r="I1992" t="s">
        <v>132</v>
      </c>
      <c r="J1992" t="s">
        <v>145</v>
      </c>
      <c r="K1992" t="s">
        <v>8167</v>
      </c>
      <c r="L1992" s="5">
        <v>6.1</v>
      </c>
      <c r="M1992" t="str" cm="1">
        <f t="array" ref="M1992">_xlfn.IFS(L1992&lt;=2,"Flop",L1992&lt;=5,"Average",L1992&lt;=7,"Hit",L1992&lt;=9,"Superhit",L1992&gt;9,"BlockBuster")</f>
        <v>Hit</v>
      </c>
      <c r="N1992" s="6">
        <v>85765</v>
      </c>
      <c r="O1992" s="6" t="str" cm="1">
        <f t="array" ref="O1992">_xlfn.IFS(N1992&lt;=100000,"Low",N1992&lt;=500000,"Median",N1992&lt;=1500000,"High",N1992&gt;1500000,"Very High")</f>
        <v>Low</v>
      </c>
      <c r="P1992">
        <v>80000000</v>
      </c>
      <c r="Q1992">
        <v>31245810</v>
      </c>
      <c r="R1992">
        <f t="shared" si="312"/>
        <v>-48754190</v>
      </c>
      <c r="S1992" t="str">
        <f t="shared" si="313"/>
        <v>Loss</v>
      </c>
      <c r="T1992" s="1">
        <v>44822</v>
      </c>
      <c r="U1992" t="s">
        <v>1852</v>
      </c>
      <c r="V1992" s="14">
        <v>44822</v>
      </c>
      <c r="W1992" t="str">
        <f t="shared" si="314"/>
        <v>September</v>
      </c>
      <c r="X1992" s="4" t="str">
        <f t="shared" si="315"/>
        <v>2022</v>
      </c>
      <c r="Y1992" s="6">
        <f t="shared" si="316"/>
        <v>2022</v>
      </c>
      <c r="Z1992" s="4" t="str">
        <f t="shared" si="317"/>
        <v>18</v>
      </c>
      <c r="AA1992" s="6">
        <f t="shared" si="318"/>
        <v>18</v>
      </c>
      <c r="AB1992" t="str">
        <f t="shared" si="319"/>
        <v>Sunday</v>
      </c>
    </row>
    <row r="1993" spans="1:28" x14ac:dyDescent="0.25">
      <c r="A1993" s="3" t="s">
        <v>4941</v>
      </c>
      <c r="B1993" t="s">
        <v>4942</v>
      </c>
      <c r="C1993" s="3" t="s">
        <v>4942</v>
      </c>
      <c r="D1993" s="6">
        <v>0</v>
      </c>
      <c r="E1993" s="6">
        <v>114</v>
      </c>
      <c r="F1993" s="6">
        <f t="shared" si="310"/>
        <v>1</v>
      </c>
      <c r="G1993" s="6">
        <f t="shared" si="311"/>
        <v>54</v>
      </c>
      <c r="H1993" s="6" t="str" cm="1">
        <f t="array" ref="H1993">_xlfn.IFS(E1993&lt;=80,"Series",E1993&lt;=120,"TV Movie",E1993&gt;120,"Long Movie")</f>
        <v>TV Movie</v>
      </c>
      <c r="I1993" t="s">
        <v>5529</v>
      </c>
      <c r="J1993" t="s">
        <v>8162</v>
      </c>
      <c r="K1993" t="s">
        <v>3857</v>
      </c>
      <c r="L1993" s="5">
        <v>7.2</v>
      </c>
      <c r="M1993" t="str" cm="1">
        <f t="array" ref="M1993">_xlfn.IFS(L1993&lt;=2,"Flop",L1993&lt;=5,"Average",L1993&lt;=7,"Hit",L1993&lt;=9,"Superhit",L1993&gt;9,"BlockBuster")</f>
        <v>Superhit</v>
      </c>
      <c r="N1993" s="6">
        <v>261689</v>
      </c>
      <c r="O1993" s="6" t="str" cm="1">
        <f t="array" ref="O1993">_xlfn.IFS(N1993&lt;=100000,"Low",N1993&lt;=500000,"Median",N1993&lt;=1500000,"High",N1993&gt;1500000,"Very High")</f>
        <v>Median</v>
      </c>
      <c r="P1993">
        <v>18000000</v>
      </c>
      <c r="Q1993">
        <v>25740863</v>
      </c>
      <c r="R1993">
        <f t="shared" si="312"/>
        <v>7740863</v>
      </c>
      <c r="S1993" t="str">
        <f t="shared" si="313"/>
        <v>Profit</v>
      </c>
      <c r="T1993" s="1">
        <v>39695</v>
      </c>
      <c r="U1993" t="s">
        <v>4841</v>
      </c>
      <c r="V1993" s="14">
        <v>39695</v>
      </c>
      <c r="W1993" t="str">
        <f t="shared" si="314"/>
        <v>September</v>
      </c>
      <c r="X1993" s="4" t="str">
        <f t="shared" si="315"/>
        <v>2008</v>
      </c>
      <c r="Y1993" s="6">
        <f t="shared" si="316"/>
        <v>2008</v>
      </c>
      <c r="Z1993" s="4" t="str">
        <f t="shared" si="317"/>
        <v>4</v>
      </c>
      <c r="AA1993" s="6">
        <f t="shared" si="318"/>
        <v>4</v>
      </c>
      <c r="AB1993" t="str">
        <f t="shared" si="319"/>
        <v>Thursday</v>
      </c>
    </row>
    <row r="1994" spans="1:28" x14ac:dyDescent="0.25">
      <c r="A1994" s="3" t="s">
        <v>4943</v>
      </c>
      <c r="B1994" t="s">
        <v>4944</v>
      </c>
      <c r="C1994" s="3" t="s">
        <v>4944</v>
      </c>
      <c r="D1994" s="6">
        <v>0</v>
      </c>
      <c r="E1994" s="6">
        <v>115</v>
      </c>
      <c r="F1994" s="6">
        <f t="shared" si="310"/>
        <v>1</v>
      </c>
      <c r="G1994" s="6">
        <f t="shared" si="311"/>
        <v>55</v>
      </c>
      <c r="H1994" s="6" t="str" cm="1">
        <f t="array" ref="H1994">_xlfn.IFS(E1994&lt;=80,"Series",E1994&lt;=120,"TV Movie",E1994&gt;120,"Long Movie")</f>
        <v>TV Movie</v>
      </c>
      <c r="I1994" t="s">
        <v>132</v>
      </c>
      <c r="J1994" t="s">
        <v>145</v>
      </c>
      <c r="K1994" t="s">
        <v>5802</v>
      </c>
      <c r="L1994" s="5">
        <v>7.3</v>
      </c>
      <c r="M1994" t="str" cm="1">
        <f t="array" ref="M1994">_xlfn.IFS(L1994&lt;=2,"Flop",L1994&lt;=5,"Average",L1994&lt;=7,"Hit",L1994&lt;=9,"Superhit",L1994&gt;9,"BlockBuster")</f>
        <v>Superhit</v>
      </c>
      <c r="N1994" s="6">
        <v>247740</v>
      </c>
      <c r="O1994" s="6" t="str" cm="1">
        <f t="array" ref="O1994">_xlfn.IFS(N1994&lt;=100000,"Low",N1994&lt;=500000,"Median",N1994&lt;=1500000,"High",N1994&gt;1500000,"Very High")</f>
        <v>Median</v>
      </c>
      <c r="P1994">
        <v>20000000</v>
      </c>
      <c r="Q1994">
        <v>177243185</v>
      </c>
      <c r="R1994">
        <f t="shared" si="312"/>
        <v>157243185</v>
      </c>
      <c r="S1994" t="str">
        <f t="shared" si="313"/>
        <v>Profit</v>
      </c>
      <c r="T1994" s="1">
        <v>40788</v>
      </c>
      <c r="U1994" t="s">
        <v>2065</v>
      </c>
      <c r="V1994" s="14">
        <v>40788</v>
      </c>
      <c r="W1994" t="str">
        <f t="shared" si="314"/>
        <v>September</v>
      </c>
      <c r="X1994" s="4" t="str">
        <f t="shared" si="315"/>
        <v>2011</v>
      </c>
      <c r="Y1994" s="6">
        <f t="shared" si="316"/>
        <v>2011</v>
      </c>
      <c r="Z1994" s="4" t="str">
        <f t="shared" si="317"/>
        <v>2</v>
      </c>
      <c r="AA1994" s="6">
        <f t="shared" si="318"/>
        <v>2</v>
      </c>
      <c r="AB1994" t="str">
        <f t="shared" si="319"/>
        <v>Friday</v>
      </c>
    </row>
    <row r="1995" spans="1:28" x14ac:dyDescent="0.25">
      <c r="A1995" s="3" t="s">
        <v>4945</v>
      </c>
      <c r="B1995" t="s">
        <v>4946</v>
      </c>
      <c r="C1995" s="3" t="s">
        <v>4946</v>
      </c>
      <c r="D1995" s="6">
        <v>0</v>
      </c>
      <c r="E1995" s="6">
        <v>99</v>
      </c>
      <c r="F1995" s="6">
        <f t="shared" si="310"/>
        <v>1</v>
      </c>
      <c r="G1995" s="6">
        <f t="shared" si="311"/>
        <v>39</v>
      </c>
      <c r="H1995" s="6" t="str" cm="1">
        <f t="array" ref="H1995">_xlfn.IFS(E1995&lt;=80,"Series",E1995&lt;=120,"TV Movie",E1995&gt;120,"Long Movie")</f>
        <v>TV Movie</v>
      </c>
      <c r="I1995" t="s">
        <v>132</v>
      </c>
      <c r="J1995" t="s">
        <v>8157</v>
      </c>
      <c r="K1995" t="s">
        <v>5802</v>
      </c>
      <c r="L1995" s="5">
        <v>6.1</v>
      </c>
      <c r="M1995" t="str" cm="1">
        <f t="array" ref="M1995">_xlfn.IFS(L1995&lt;=2,"Flop",L1995&lt;=5,"Average",L1995&lt;=7,"Hit",L1995&lt;=9,"Superhit",L1995&gt;9,"BlockBuster")</f>
        <v>Hit</v>
      </c>
      <c r="N1995" s="6">
        <v>184895</v>
      </c>
      <c r="O1995" s="6" t="str" cm="1">
        <f t="array" ref="O1995">_xlfn.IFS(N1995&lt;=100000,"Low",N1995&lt;=500000,"Median",N1995&lt;=1500000,"High",N1995&gt;1500000,"Very High")</f>
        <v>Median</v>
      </c>
      <c r="P1995">
        <v>35000000</v>
      </c>
      <c r="Q1995">
        <v>219375562</v>
      </c>
      <c r="R1995">
        <f t="shared" si="312"/>
        <v>184375562</v>
      </c>
      <c r="S1995" t="str">
        <f t="shared" si="313"/>
        <v>Profit</v>
      </c>
      <c r="T1995" s="1">
        <v>39560</v>
      </c>
      <c r="U1995" t="s">
        <v>4947</v>
      </c>
      <c r="V1995" s="14">
        <v>39560</v>
      </c>
      <c r="W1995" t="str">
        <f t="shared" si="314"/>
        <v>April</v>
      </c>
      <c r="X1995" s="4" t="str">
        <f t="shared" si="315"/>
        <v>2008</v>
      </c>
      <c r="Y1995" s="6">
        <f t="shared" si="316"/>
        <v>2008</v>
      </c>
      <c r="Z1995" s="4" t="str">
        <f t="shared" si="317"/>
        <v>22</v>
      </c>
      <c r="AA1995" s="6">
        <f t="shared" si="318"/>
        <v>22</v>
      </c>
      <c r="AB1995" t="str">
        <f t="shared" si="319"/>
        <v>Tuesday</v>
      </c>
    </row>
    <row r="1996" spans="1:28" x14ac:dyDescent="0.25">
      <c r="A1996" s="3" t="s">
        <v>4948</v>
      </c>
      <c r="B1996" t="s">
        <v>4949</v>
      </c>
      <c r="C1996" s="3" t="s">
        <v>4949</v>
      </c>
      <c r="D1996" s="6">
        <v>0</v>
      </c>
      <c r="E1996" s="6">
        <v>95</v>
      </c>
      <c r="F1996" s="6">
        <f t="shared" si="310"/>
        <v>1</v>
      </c>
      <c r="G1996" s="6">
        <f t="shared" si="311"/>
        <v>35</v>
      </c>
      <c r="H1996" s="6" t="str" cm="1">
        <f t="array" ref="H1996">_xlfn.IFS(E1996&lt;=80,"Series",E1996&lt;=120,"TV Movie",E1996&gt;120,"Long Movie")</f>
        <v>TV Movie</v>
      </c>
      <c r="I1996" t="s">
        <v>5529</v>
      </c>
      <c r="J1996" t="s">
        <v>8161</v>
      </c>
      <c r="K1996" t="s">
        <v>3857</v>
      </c>
      <c r="L1996" s="5">
        <v>5.7</v>
      </c>
      <c r="M1996" t="str" cm="1">
        <f t="array" ref="M1996">_xlfn.IFS(L1996&lt;=2,"Flop",L1996&lt;=5,"Average",L1996&lt;=7,"Hit",L1996&lt;=9,"Superhit",L1996&gt;9,"BlockBuster")</f>
        <v>Hit</v>
      </c>
      <c r="N1996" s="6">
        <v>138486</v>
      </c>
      <c r="O1996" s="6" t="str" cm="1">
        <f t="array" ref="O1996">_xlfn.IFS(N1996&lt;=100000,"Low",N1996&lt;=500000,"Median",N1996&lt;=1500000,"High",N1996&gt;1500000,"Very High")</f>
        <v>Median</v>
      </c>
      <c r="P1996">
        <v>50000000</v>
      </c>
      <c r="Q1996">
        <v>40828540</v>
      </c>
      <c r="R1996">
        <f t="shared" si="312"/>
        <v>-9171460</v>
      </c>
      <c r="S1996" t="str">
        <f t="shared" si="313"/>
        <v>Loss</v>
      </c>
      <c r="T1996" s="1">
        <v>40059</v>
      </c>
      <c r="U1996" t="s">
        <v>4289</v>
      </c>
      <c r="V1996" s="14">
        <v>40059</v>
      </c>
      <c r="W1996" t="str">
        <f t="shared" si="314"/>
        <v>September</v>
      </c>
      <c r="X1996" s="4" t="str">
        <f t="shared" si="315"/>
        <v>2009</v>
      </c>
      <c r="Y1996" s="6">
        <f t="shared" si="316"/>
        <v>2009</v>
      </c>
      <c r="Z1996" s="4" t="str">
        <f t="shared" si="317"/>
        <v>3</v>
      </c>
      <c r="AA1996" s="6">
        <f t="shared" si="318"/>
        <v>3</v>
      </c>
      <c r="AB1996" t="str">
        <f t="shared" si="319"/>
        <v>Thursday</v>
      </c>
    </row>
    <row r="1997" spans="1:28" x14ac:dyDescent="0.25">
      <c r="A1997" s="3" t="s">
        <v>4950</v>
      </c>
      <c r="B1997" t="s">
        <v>4951</v>
      </c>
      <c r="C1997" s="3" t="s">
        <v>4952</v>
      </c>
      <c r="D1997" s="6">
        <v>0</v>
      </c>
      <c r="E1997" s="6">
        <v>93</v>
      </c>
      <c r="F1997" s="6">
        <f t="shared" si="310"/>
        <v>1</v>
      </c>
      <c r="G1997" s="6">
        <f t="shared" si="311"/>
        <v>33</v>
      </c>
      <c r="H1997" s="6" t="str" cm="1">
        <f t="array" ref="H1997">_xlfn.IFS(E1997&lt;=80,"Series",E1997&lt;=120,"TV Movie",E1997&gt;120,"Long Movie")</f>
        <v>TV Movie</v>
      </c>
      <c r="I1997" t="s">
        <v>8162</v>
      </c>
      <c r="J1997" t="s">
        <v>83</v>
      </c>
      <c r="K1997" t="s">
        <v>8166</v>
      </c>
      <c r="L1997" s="5">
        <v>5.2</v>
      </c>
      <c r="M1997" t="str" cm="1">
        <f t="array" ref="M1997">_xlfn.IFS(L1997&lt;=2,"Flop",L1997&lt;=5,"Average",L1997&lt;=7,"Hit",L1997&lt;=9,"Superhit",L1997&gt;9,"BlockBuster")</f>
        <v>Hit</v>
      </c>
      <c r="N1997" s="6">
        <v>64956</v>
      </c>
      <c r="O1997" s="6" t="str" cm="1">
        <f t="array" ref="O1997">_xlfn.IFS(N1997&lt;=100000,"Low",N1997&lt;=500000,"Median",N1997&lt;=1500000,"High",N1997&gt;1500000,"Very High")</f>
        <v>Low</v>
      </c>
      <c r="P1997">
        <v>20000000</v>
      </c>
      <c r="Q1997">
        <v>40618920</v>
      </c>
      <c r="R1997">
        <f t="shared" si="312"/>
        <v>20618920</v>
      </c>
      <c r="S1997" t="str">
        <f t="shared" si="313"/>
        <v>Profit</v>
      </c>
      <c r="T1997" s="1">
        <v>44328</v>
      </c>
      <c r="U1997" t="s">
        <v>3940</v>
      </c>
      <c r="V1997" s="14">
        <v>44328</v>
      </c>
      <c r="W1997" t="str">
        <f t="shared" si="314"/>
        <v>May</v>
      </c>
      <c r="X1997" s="4" t="str">
        <f t="shared" si="315"/>
        <v>2021</v>
      </c>
      <c r="Y1997" s="6">
        <f t="shared" si="316"/>
        <v>2021</v>
      </c>
      <c r="Z1997" s="4" t="str">
        <f t="shared" si="317"/>
        <v>12</v>
      </c>
      <c r="AA1997" s="6">
        <f t="shared" si="318"/>
        <v>12</v>
      </c>
      <c r="AB1997" t="str">
        <f t="shared" si="319"/>
        <v>Wednesday</v>
      </c>
    </row>
    <row r="1998" spans="1:28" x14ac:dyDescent="0.25">
      <c r="A1998" s="3" t="s">
        <v>4953</v>
      </c>
      <c r="B1998" t="s">
        <v>4954</v>
      </c>
      <c r="C1998" s="3" t="s">
        <v>4954</v>
      </c>
      <c r="D1998" s="6">
        <v>0</v>
      </c>
      <c r="E1998" s="6">
        <v>137</v>
      </c>
      <c r="F1998" s="6">
        <f t="shared" si="310"/>
        <v>2</v>
      </c>
      <c r="G1998" s="6">
        <f t="shared" si="311"/>
        <v>17</v>
      </c>
      <c r="H1998" s="6" t="str" cm="1">
        <f t="array" ref="H1998">_xlfn.IFS(E1998&lt;=80,"Series",E1998&lt;=120,"TV Movie",E1998&gt;120,"Long Movie")</f>
        <v>Long Movie</v>
      </c>
      <c r="I1998" t="s">
        <v>5529</v>
      </c>
      <c r="J1998" t="s">
        <v>145</v>
      </c>
      <c r="K1998" t="s">
        <v>8167</v>
      </c>
      <c r="L1998" s="5">
        <v>7.1</v>
      </c>
      <c r="M1998" t="str" cm="1">
        <f t="array" ref="M1998">_xlfn.IFS(L1998&lt;=2,"Flop",L1998&lt;=5,"Average",L1998&lt;=7,"Hit",L1998&lt;=9,"Superhit",L1998&gt;9,"BlockBuster")</f>
        <v>Superhit</v>
      </c>
      <c r="N1998" s="6">
        <v>153830</v>
      </c>
      <c r="O1998" s="6" t="str" cm="1">
        <f t="array" ref="O1998">_xlfn.IFS(N1998&lt;=100000,"Low",N1998&lt;=500000,"Median",N1998&lt;=1500000,"High",N1998&gt;1500000,"Very High")</f>
        <v>Median</v>
      </c>
      <c r="P1998">
        <v>32000000</v>
      </c>
      <c r="Q1998">
        <v>51262751</v>
      </c>
      <c r="R1998">
        <f t="shared" si="312"/>
        <v>19262751</v>
      </c>
      <c r="S1998" t="str">
        <f t="shared" si="313"/>
        <v>Profit</v>
      </c>
      <c r="T1998" s="1">
        <v>39813</v>
      </c>
      <c r="U1998" t="s">
        <v>869</v>
      </c>
      <c r="V1998" s="14">
        <v>39813</v>
      </c>
      <c r="W1998" t="str">
        <f t="shared" si="314"/>
        <v>December</v>
      </c>
      <c r="X1998" s="4" t="str">
        <f t="shared" si="315"/>
        <v>2008</v>
      </c>
      <c r="Y1998" s="6">
        <f t="shared" si="316"/>
        <v>2008</v>
      </c>
      <c r="Z1998" s="4" t="str">
        <f t="shared" si="317"/>
        <v>31</v>
      </c>
      <c r="AA1998" s="6">
        <f t="shared" si="318"/>
        <v>31</v>
      </c>
      <c r="AB1998" t="str">
        <f t="shared" si="319"/>
        <v>Wednesday</v>
      </c>
    </row>
    <row r="1999" spans="1:28" x14ac:dyDescent="0.25">
      <c r="A1999" s="3" t="s">
        <v>4955</v>
      </c>
      <c r="B1999" t="s">
        <v>4956</v>
      </c>
      <c r="C1999" s="3" t="s">
        <v>4956</v>
      </c>
      <c r="D1999" s="6">
        <v>0</v>
      </c>
      <c r="E1999" s="6">
        <v>101</v>
      </c>
      <c r="F1999" s="6">
        <f t="shared" si="310"/>
        <v>1</v>
      </c>
      <c r="G1999" s="6">
        <f t="shared" si="311"/>
        <v>41</v>
      </c>
      <c r="H1999" s="6" t="str" cm="1">
        <f t="array" ref="H1999">_xlfn.IFS(E1999&lt;=80,"Series",E1999&lt;=120,"TV Movie",E1999&gt;120,"Long Movie")</f>
        <v>TV Movie</v>
      </c>
      <c r="I1999" t="s">
        <v>8162</v>
      </c>
      <c r="J1999" t="s">
        <v>8166</v>
      </c>
      <c r="K1999" t="s">
        <v>3857</v>
      </c>
      <c r="L1999" s="5">
        <v>6</v>
      </c>
      <c r="M1999" t="str" cm="1">
        <f t="array" ref="M1999">_xlfn.IFS(L1999&lt;=2,"Flop",L1999&lt;=5,"Average",L1999&lt;=7,"Hit",L1999&lt;=9,"Superhit",L1999&gt;9,"BlockBuster")</f>
        <v>Hit</v>
      </c>
      <c r="N1999" s="6">
        <v>91150</v>
      </c>
      <c r="O1999" s="6" t="str" cm="1">
        <f t="array" ref="O1999">_xlfn.IFS(N1999&lt;=100000,"Low",N1999&lt;=500000,"Median",N1999&lt;=1500000,"High",N1999&gt;1500000,"Very High")</f>
        <v>Low</v>
      </c>
      <c r="P1999">
        <v>60000000</v>
      </c>
      <c r="Q1999">
        <v>79498846</v>
      </c>
      <c r="R1999">
        <f t="shared" si="312"/>
        <v>19498846</v>
      </c>
      <c r="S1999" t="str">
        <f t="shared" si="313"/>
        <v>Profit</v>
      </c>
      <c r="T1999" s="1">
        <v>39701</v>
      </c>
      <c r="U1999" t="s">
        <v>1028</v>
      </c>
      <c r="V1999" s="14">
        <v>39701</v>
      </c>
      <c r="W1999" t="str">
        <f t="shared" si="314"/>
        <v>September</v>
      </c>
      <c r="X1999" s="4" t="str">
        <f t="shared" si="315"/>
        <v>2008</v>
      </c>
      <c r="Y1999" s="6">
        <f t="shared" si="316"/>
        <v>2008</v>
      </c>
      <c r="Z1999" s="4" t="str">
        <f t="shared" si="317"/>
        <v>10</v>
      </c>
      <c r="AA1999" s="6">
        <f t="shared" si="318"/>
        <v>10</v>
      </c>
      <c r="AB1999" t="str">
        <f t="shared" si="319"/>
        <v>Wednesday</v>
      </c>
    </row>
    <row r="2000" spans="1:28" x14ac:dyDescent="0.25">
      <c r="A2000" s="3" t="s">
        <v>4957</v>
      </c>
      <c r="B2000" t="s">
        <v>4958</v>
      </c>
      <c r="C2000" s="3" t="s">
        <v>4958</v>
      </c>
      <c r="D2000" s="6">
        <v>0</v>
      </c>
      <c r="E2000" s="6">
        <v>114</v>
      </c>
      <c r="F2000" s="6">
        <f t="shared" si="310"/>
        <v>1</v>
      </c>
      <c r="G2000" s="6">
        <f t="shared" si="311"/>
        <v>54</v>
      </c>
      <c r="H2000" s="6" t="str" cm="1">
        <f t="array" ref="H2000">_xlfn.IFS(E2000&lt;=80,"Series",E2000&lt;=120,"TV Movie",E2000&gt;120,"Long Movie")</f>
        <v>TV Movie</v>
      </c>
      <c r="I2000" t="s">
        <v>5529</v>
      </c>
      <c r="J2000" t="s">
        <v>8158</v>
      </c>
      <c r="K2000" t="s">
        <v>145</v>
      </c>
      <c r="L2000" s="5">
        <v>6.2</v>
      </c>
      <c r="M2000" t="str" cm="1">
        <f t="array" ref="M2000">_xlfn.IFS(L2000&lt;=2,"Flop",L2000&lt;=5,"Average",L2000&lt;=7,"Hit",L2000&lt;=9,"Superhit",L2000&gt;9,"BlockBuster")</f>
        <v>Hit</v>
      </c>
      <c r="N2000" s="6">
        <v>73093</v>
      </c>
      <c r="O2000" s="6" t="str" cm="1">
        <f t="array" ref="O2000">_xlfn.IFS(N2000&lt;=100000,"Low",N2000&lt;=500000,"Median",N2000&lt;=1500000,"High",N2000&gt;1500000,"Very High")</f>
        <v>Low</v>
      </c>
      <c r="P2000">
        <v>25000000</v>
      </c>
      <c r="Q2000">
        <v>37989684</v>
      </c>
      <c r="R2000">
        <f t="shared" si="312"/>
        <v>12989684</v>
      </c>
      <c r="S2000" t="str">
        <f t="shared" si="313"/>
        <v>Profit</v>
      </c>
      <c r="T2000" s="1">
        <v>40583</v>
      </c>
      <c r="U2000" t="s">
        <v>4119</v>
      </c>
      <c r="V2000" s="14">
        <v>40583</v>
      </c>
      <c r="W2000" t="str">
        <f t="shared" si="314"/>
        <v>February</v>
      </c>
      <c r="X2000" s="4" t="str">
        <f t="shared" si="315"/>
        <v>2011</v>
      </c>
      <c r="Y2000" s="6">
        <f t="shared" si="316"/>
        <v>2011</v>
      </c>
      <c r="Z2000" s="4" t="str">
        <f t="shared" si="317"/>
        <v>9</v>
      </c>
      <c r="AA2000" s="6">
        <f t="shared" si="318"/>
        <v>9</v>
      </c>
      <c r="AB2000" t="str">
        <f t="shared" si="319"/>
        <v>Wednesday</v>
      </c>
    </row>
    <row r="2001" spans="1:28" x14ac:dyDescent="0.25">
      <c r="A2001" s="3" t="s">
        <v>4959</v>
      </c>
      <c r="B2001" t="s">
        <v>4960</v>
      </c>
      <c r="C2001" s="3" t="s">
        <v>4960</v>
      </c>
      <c r="D2001" s="6">
        <v>0</v>
      </c>
      <c r="E2001" s="6">
        <v>152</v>
      </c>
      <c r="F2001" s="6">
        <f t="shared" si="310"/>
        <v>2</v>
      </c>
      <c r="G2001" s="6">
        <f t="shared" si="311"/>
        <v>32</v>
      </c>
      <c r="H2001" s="6" t="str" cm="1">
        <f t="array" ref="H2001">_xlfn.IFS(E2001&lt;=80,"Series",E2001&lt;=120,"TV Movie",E2001&gt;120,"Long Movie")</f>
        <v>Long Movie</v>
      </c>
      <c r="I2001" t="s">
        <v>145</v>
      </c>
      <c r="J2001" t="s">
        <v>8156</v>
      </c>
      <c r="K2001" t="s">
        <v>83</v>
      </c>
      <c r="L2001" s="5">
        <v>6.7</v>
      </c>
      <c r="M2001" t="str" cm="1">
        <f t="array" ref="M2001">_xlfn.IFS(L2001&lt;=2,"Flop",L2001&lt;=5,"Average",L2001&lt;=7,"Hit",L2001&lt;=9,"Superhit",L2001&gt;9,"BlockBuster")</f>
        <v>Hit</v>
      </c>
      <c r="N2001" s="6">
        <v>88537</v>
      </c>
      <c r="O2001" s="6" t="str" cm="1">
        <f t="array" ref="O2001">_xlfn.IFS(N2001&lt;=100000,"Low",N2001&lt;=500000,"Median",N2001&lt;=1500000,"High",N2001&gt;1500000,"Very High")</f>
        <v>Low</v>
      </c>
      <c r="P2001">
        <v>20000000</v>
      </c>
      <c r="Q2001">
        <v>7942093</v>
      </c>
      <c r="R2001">
        <f t="shared" si="312"/>
        <v>-12057907</v>
      </c>
      <c r="S2001" t="str">
        <f t="shared" si="313"/>
        <v>Loss</v>
      </c>
      <c r="T2001" s="1">
        <v>43344</v>
      </c>
      <c r="U2001" t="s">
        <v>4897</v>
      </c>
      <c r="V2001" s="14">
        <v>43344</v>
      </c>
      <c r="W2001" t="str">
        <f t="shared" si="314"/>
        <v>September</v>
      </c>
      <c r="X2001" s="4" t="str">
        <f t="shared" si="315"/>
        <v>2018</v>
      </c>
      <c r="Y2001" s="6">
        <f t="shared" si="316"/>
        <v>2018</v>
      </c>
      <c r="Z2001" s="4" t="str">
        <f t="shared" si="317"/>
        <v>1</v>
      </c>
      <c r="AA2001" s="6">
        <f t="shared" si="318"/>
        <v>1</v>
      </c>
      <c r="AB2001" t="str">
        <f t="shared" si="319"/>
        <v>Saturday</v>
      </c>
    </row>
    <row r="2002" spans="1:28" x14ac:dyDescent="0.25">
      <c r="A2002" s="3" t="s">
        <v>4961</v>
      </c>
      <c r="B2002" t="s">
        <v>4962</v>
      </c>
      <c r="C2002" s="3" t="s">
        <v>4962</v>
      </c>
      <c r="D2002" s="6">
        <v>0</v>
      </c>
      <c r="E2002" s="6">
        <v>169</v>
      </c>
      <c r="F2002" s="6">
        <f t="shared" si="310"/>
        <v>2</v>
      </c>
      <c r="G2002" s="6">
        <f t="shared" si="311"/>
        <v>49</v>
      </c>
      <c r="H2002" s="6" t="str" cm="1">
        <f t="array" ref="H2002">_xlfn.IFS(E2002&lt;=80,"Series",E2002&lt;=120,"TV Movie",E2002&gt;120,"Long Movie")</f>
        <v>Long Movie</v>
      </c>
      <c r="I2002" t="s">
        <v>5529</v>
      </c>
      <c r="J2002" t="s">
        <v>8162</v>
      </c>
      <c r="K2002" t="s">
        <v>3857</v>
      </c>
      <c r="L2002" s="5">
        <v>7.7</v>
      </c>
      <c r="M2002" t="str" cm="1">
        <f t="array" ref="M2002">_xlfn.IFS(L2002&lt;=2,"Flop",L2002&lt;=5,"Average",L2002&lt;=7,"Hit",L2002&lt;=9,"Superhit",L2002&gt;9,"BlockBuster")</f>
        <v>Superhit</v>
      </c>
      <c r="N2002" s="6">
        <v>295088</v>
      </c>
      <c r="O2002" s="6" t="str" cm="1">
        <f t="array" ref="O2002">_xlfn.IFS(N2002&lt;=100000,"Low",N2002&lt;=500000,"Median",N2002&lt;=1500000,"High",N2002&gt;1500000,"Very High")</f>
        <v>Median</v>
      </c>
      <c r="P2002">
        <v>100000000</v>
      </c>
      <c r="Q2002">
        <v>440146694</v>
      </c>
      <c r="R2002">
        <f t="shared" si="312"/>
        <v>340146694</v>
      </c>
      <c r="S2002" t="str">
        <f t="shared" si="313"/>
        <v>Profit</v>
      </c>
      <c r="T2002" s="2">
        <v>44986</v>
      </c>
      <c r="U2002" t="s">
        <v>4963</v>
      </c>
      <c r="V2002" s="14">
        <v>44986</v>
      </c>
      <c r="W2002" t="str">
        <f t="shared" si="314"/>
        <v>March</v>
      </c>
      <c r="X2002" s="4" t="str">
        <f t="shared" si="315"/>
        <v>2023</v>
      </c>
      <c r="Y2002" s="6">
        <f t="shared" si="316"/>
        <v>2023</v>
      </c>
      <c r="Z2002" s="4" t="str">
        <f t="shared" si="317"/>
        <v>1</v>
      </c>
      <c r="AA2002" s="6">
        <f t="shared" si="318"/>
        <v>1</v>
      </c>
      <c r="AB2002" t="str">
        <f t="shared" si="319"/>
        <v>Wednesday</v>
      </c>
    </row>
    <row r="2003" spans="1:28" x14ac:dyDescent="0.25">
      <c r="A2003" s="3" t="s">
        <v>4964</v>
      </c>
      <c r="B2003" t="s">
        <v>4965</v>
      </c>
      <c r="C2003" s="3" t="s">
        <v>4965</v>
      </c>
      <c r="D2003" s="6">
        <v>0</v>
      </c>
      <c r="E2003" s="6">
        <v>111</v>
      </c>
      <c r="F2003" s="6">
        <f t="shared" si="310"/>
        <v>1</v>
      </c>
      <c r="G2003" s="6">
        <f t="shared" si="311"/>
        <v>51</v>
      </c>
      <c r="H2003" s="6" t="str" cm="1">
        <f t="array" ref="H2003">_xlfn.IFS(E2003&lt;=80,"Series",E2003&lt;=120,"TV Movie",E2003&gt;120,"Long Movie")</f>
        <v>TV Movie</v>
      </c>
      <c r="I2003" t="s">
        <v>132</v>
      </c>
      <c r="J2003" t="s">
        <v>145</v>
      </c>
      <c r="K2003" t="s">
        <v>8165</v>
      </c>
      <c r="L2003" s="5">
        <v>8</v>
      </c>
      <c r="M2003" t="str" cm="1">
        <f t="array" ref="M2003">_xlfn.IFS(L2003&lt;=2,"Flop",L2003&lt;=5,"Average",L2003&lt;=7,"Hit",L2003&lt;=9,"Superhit",L2003&gt;9,"BlockBuster")</f>
        <v>Superhit</v>
      </c>
      <c r="N2003" s="6">
        <v>155161</v>
      </c>
      <c r="O2003" s="6" t="str" cm="1">
        <f t="array" ref="O2003">_xlfn.IFS(N2003&lt;=100000,"Low",N2003&lt;=500000,"Median",N2003&lt;=1500000,"High",N2003&gt;1500000,"Very High")</f>
        <v>Median</v>
      </c>
      <c r="P2003">
        <v>10000000</v>
      </c>
      <c r="Q2003">
        <v>1905058</v>
      </c>
      <c r="R2003">
        <f t="shared" si="312"/>
        <v>-8094942</v>
      </c>
      <c r="S2003" t="str">
        <f t="shared" si="313"/>
        <v>Loss</v>
      </c>
      <c r="T2003" s="1">
        <v>44225</v>
      </c>
      <c r="U2003" t="s">
        <v>4966</v>
      </c>
      <c r="V2003" s="14">
        <v>44225</v>
      </c>
      <c r="W2003" t="str">
        <f t="shared" si="314"/>
        <v>January</v>
      </c>
      <c r="X2003" s="4" t="str">
        <f t="shared" si="315"/>
        <v>2021</v>
      </c>
      <c r="Y2003" s="6">
        <f t="shared" si="316"/>
        <v>2021</v>
      </c>
      <c r="Z2003" s="4" t="str">
        <f t="shared" si="317"/>
        <v>29</v>
      </c>
      <c r="AA2003" s="6">
        <f t="shared" si="318"/>
        <v>29</v>
      </c>
      <c r="AB2003" t="str">
        <f t="shared" si="319"/>
        <v>Friday</v>
      </c>
    </row>
    <row r="2004" spans="1:28" x14ac:dyDescent="0.25">
      <c r="A2004" s="3" t="s">
        <v>4967</v>
      </c>
      <c r="B2004" t="s">
        <v>4968</v>
      </c>
      <c r="C2004" s="3" t="s">
        <v>4968</v>
      </c>
      <c r="D2004" s="6">
        <v>0</v>
      </c>
      <c r="E2004" s="6">
        <v>118</v>
      </c>
      <c r="F2004" s="6">
        <f t="shared" si="310"/>
        <v>1</v>
      </c>
      <c r="G2004" s="6">
        <f t="shared" si="311"/>
        <v>58</v>
      </c>
      <c r="H2004" s="6" t="str" cm="1">
        <f t="array" ref="H2004">_xlfn.IFS(E2004&lt;=80,"Series",E2004&lt;=120,"TV Movie",E2004&gt;120,"Long Movie")</f>
        <v>TV Movie</v>
      </c>
      <c r="I2004" t="s">
        <v>5529</v>
      </c>
      <c r="J2004" t="s">
        <v>8158</v>
      </c>
      <c r="K2004" t="s">
        <v>145</v>
      </c>
      <c r="L2004" s="5">
        <v>6.8</v>
      </c>
      <c r="M2004" t="str" cm="1">
        <f t="array" ref="M2004">_xlfn.IFS(L2004&lt;=2,"Flop",L2004&lt;=5,"Average",L2004&lt;=7,"Hit",L2004&lt;=9,"Superhit",L2004&gt;9,"BlockBuster")</f>
        <v>Hit</v>
      </c>
      <c r="N2004" s="6">
        <v>333118</v>
      </c>
      <c r="O2004" s="6" t="str" cm="1">
        <f t="array" ref="O2004">_xlfn.IFS(N2004&lt;=100000,"Low",N2004&lt;=500000,"Median",N2004&lt;=1500000,"High",N2004&gt;1500000,"Very High")</f>
        <v>Median</v>
      </c>
      <c r="P2004">
        <v>80000000</v>
      </c>
      <c r="Q2004">
        <v>157107755</v>
      </c>
      <c r="R2004">
        <f t="shared" si="312"/>
        <v>77107755</v>
      </c>
      <c r="S2004" t="str">
        <f t="shared" si="313"/>
        <v>Profit</v>
      </c>
      <c r="T2004" s="1">
        <v>40189</v>
      </c>
      <c r="U2004" t="s">
        <v>1231</v>
      </c>
      <c r="V2004" s="14">
        <v>40189</v>
      </c>
      <c r="W2004" t="str">
        <f t="shared" si="314"/>
        <v>January</v>
      </c>
      <c r="X2004" s="4" t="str">
        <f t="shared" si="315"/>
        <v>2010</v>
      </c>
      <c r="Y2004" s="6">
        <f t="shared" si="316"/>
        <v>2010</v>
      </c>
      <c r="Z2004" s="4" t="str">
        <f t="shared" si="317"/>
        <v>11</v>
      </c>
      <c r="AA2004" s="6">
        <f t="shared" si="318"/>
        <v>11</v>
      </c>
      <c r="AB2004" t="str">
        <f t="shared" si="319"/>
        <v>Monday</v>
      </c>
    </row>
    <row r="2005" spans="1:28" x14ac:dyDescent="0.25">
      <c r="A2005" s="3" t="s">
        <v>4969</v>
      </c>
      <c r="B2005" t="s">
        <v>4970</v>
      </c>
      <c r="C2005" s="3" t="s">
        <v>4970</v>
      </c>
      <c r="D2005" s="6">
        <v>0</v>
      </c>
      <c r="E2005" s="6">
        <v>100</v>
      </c>
      <c r="F2005" s="6">
        <f t="shared" si="310"/>
        <v>1</v>
      </c>
      <c r="G2005" s="6">
        <f t="shared" si="311"/>
        <v>40</v>
      </c>
      <c r="H2005" s="6" t="str" cm="1">
        <f t="array" ref="H2005">_xlfn.IFS(E2005&lt;=80,"Series",E2005&lt;=120,"TV Movie",E2005&gt;120,"Long Movie")</f>
        <v>TV Movie</v>
      </c>
      <c r="I2005" t="s">
        <v>5529</v>
      </c>
      <c r="J2005" t="s">
        <v>8156</v>
      </c>
      <c r="K2005" t="s">
        <v>83</v>
      </c>
      <c r="L2005" s="5">
        <v>5.3</v>
      </c>
      <c r="M2005" t="str" cm="1">
        <f t="array" ref="M2005">_xlfn.IFS(L2005&lt;=2,"Flop",L2005&lt;=5,"Average",L2005&lt;=7,"Hit",L2005&lt;=9,"Superhit",L2005&gt;9,"BlockBuster")</f>
        <v>Hit</v>
      </c>
      <c r="N2005" s="6">
        <v>109767</v>
      </c>
      <c r="O2005" s="6" t="str" cm="1">
        <f t="array" ref="O2005">_xlfn.IFS(N2005&lt;=100000,"Low",N2005&lt;=500000,"Median",N2005&lt;=1500000,"High",N2005&gt;1500000,"Very High")</f>
        <v>Median</v>
      </c>
      <c r="P2005">
        <v>26000000</v>
      </c>
      <c r="Q2005">
        <v>67918658</v>
      </c>
      <c r="R2005">
        <f t="shared" si="312"/>
        <v>41918658</v>
      </c>
      <c r="S2005" t="str">
        <f t="shared" si="313"/>
        <v>Profit</v>
      </c>
      <c r="T2005" s="1">
        <v>40199</v>
      </c>
      <c r="U2005" t="s">
        <v>4574</v>
      </c>
      <c r="V2005" s="14">
        <v>40199</v>
      </c>
      <c r="W2005" t="str">
        <f t="shared" si="314"/>
        <v>January</v>
      </c>
      <c r="X2005" s="4" t="str">
        <f t="shared" si="315"/>
        <v>2010</v>
      </c>
      <c r="Y2005" s="6">
        <f t="shared" si="316"/>
        <v>2010</v>
      </c>
      <c r="Z2005" s="4" t="str">
        <f t="shared" si="317"/>
        <v>21</v>
      </c>
      <c r="AA2005" s="6">
        <f t="shared" si="318"/>
        <v>21</v>
      </c>
      <c r="AB2005" t="str">
        <f t="shared" si="319"/>
        <v>Thursday</v>
      </c>
    </row>
    <row r="2006" spans="1:28" x14ac:dyDescent="0.25">
      <c r="A2006" s="3" t="s">
        <v>4971</v>
      </c>
      <c r="B2006" t="s">
        <v>4972</v>
      </c>
      <c r="C2006" s="3" t="s">
        <v>4972</v>
      </c>
      <c r="D2006" s="6">
        <v>0</v>
      </c>
      <c r="E2006" s="6">
        <v>110</v>
      </c>
      <c r="F2006" s="6">
        <f t="shared" si="310"/>
        <v>1</v>
      </c>
      <c r="G2006" s="6">
        <f t="shared" si="311"/>
        <v>50</v>
      </c>
      <c r="H2006" s="6" t="str" cm="1">
        <f t="array" ref="H2006">_xlfn.IFS(E2006&lt;=80,"Series",E2006&lt;=120,"TV Movie",E2006&gt;120,"Long Movie")</f>
        <v>TV Movie</v>
      </c>
      <c r="I2006" t="s">
        <v>5529</v>
      </c>
      <c r="J2006" t="s">
        <v>132</v>
      </c>
      <c r="K2006" t="s">
        <v>8157</v>
      </c>
      <c r="L2006" s="5">
        <v>5.5</v>
      </c>
      <c r="M2006" t="str" cm="1">
        <f t="array" ref="M2006">_xlfn.IFS(L2006&lt;=2,"Flop",L2006&lt;=5,"Average",L2006&lt;=7,"Hit",L2006&lt;=9,"Superhit",L2006&gt;9,"BlockBuster")</f>
        <v>Hit</v>
      </c>
      <c r="N2006" s="6">
        <v>132772</v>
      </c>
      <c r="O2006" s="6" t="str" cm="1">
        <f t="array" ref="O2006">_xlfn.IFS(N2006&lt;=100000,"Low",N2006&lt;=500000,"Median",N2006&lt;=1500000,"High",N2006&gt;1500000,"Very High")</f>
        <v>Median</v>
      </c>
      <c r="P2006">
        <v>40000000</v>
      </c>
      <c r="Q2006">
        <v>136333522</v>
      </c>
      <c r="R2006">
        <f t="shared" si="312"/>
        <v>96333522</v>
      </c>
      <c r="S2006" t="str">
        <f t="shared" si="313"/>
        <v>Profit</v>
      </c>
      <c r="T2006" s="1">
        <v>40248</v>
      </c>
      <c r="U2006" t="s">
        <v>1902</v>
      </c>
      <c r="V2006" s="14">
        <v>40248</v>
      </c>
      <c r="W2006" t="str">
        <f t="shared" si="314"/>
        <v>March</v>
      </c>
      <c r="X2006" s="4" t="str">
        <f t="shared" si="315"/>
        <v>2010</v>
      </c>
      <c r="Y2006" s="6">
        <f t="shared" si="316"/>
        <v>2010</v>
      </c>
      <c r="Z2006" s="4" t="str">
        <f t="shared" si="317"/>
        <v>11</v>
      </c>
      <c r="AA2006" s="6">
        <f t="shared" si="318"/>
        <v>11</v>
      </c>
      <c r="AB2006" t="str">
        <f t="shared" si="319"/>
        <v>Thursday</v>
      </c>
    </row>
    <row r="2007" spans="1:28" x14ac:dyDescent="0.25">
      <c r="A2007" s="3" t="s">
        <v>4973</v>
      </c>
      <c r="B2007" t="s">
        <v>4974</v>
      </c>
      <c r="C2007" s="3" t="s">
        <v>4974</v>
      </c>
      <c r="D2007" s="6">
        <v>0</v>
      </c>
      <c r="E2007" s="6">
        <v>108</v>
      </c>
      <c r="F2007" s="6">
        <f t="shared" si="310"/>
        <v>1</v>
      </c>
      <c r="G2007" s="6">
        <f t="shared" si="311"/>
        <v>48</v>
      </c>
      <c r="H2007" s="6" t="str" cm="1">
        <f t="array" ref="H2007">_xlfn.IFS(E2007&lt;=80,"Series",E2007&lt;=120,"TV Movie",E2007&gt;120,"Long Movie")</f>
        <v>TV Movie</v>
      </c>
      <c r="I2007" t="s">
        <v>132</v>
      </c>
      <c r="J2007" t="s">
        <v>145</v>
      </c>
      <c r="K2007" t="s">
        <v>8157</v>
      </c>
      <c r="L2007" s="5">
        <v>6.7</v>
      </c>
      <c r="M2007" t="str" cm="1">
        <f t="array" ref="M2007">_xlfn.IFS(L2007&lt;=2,"Flop",L2007&lt;=5,"Average",L2007&lt;=7,"Hit",L2007&lt;=9,"Superhit",L2007&gt;9,"BlockBuster")</f>
        <v>Hit</v>
      </c>
      <c r="N2007" s="6">
        <v>347032</v>
      </c>
      <c r="O2007" s="6" t="str" cm="1">
        <f t="array" ref="O2007">_xlfn.IFS(N2007&lt;=100000,"Low",N2007&lt;=500000,"Median",N2007&lt;=1500000,"High",N2007&gt;1500000,"Very High")</f>
        <v>Median</v>
      </c>
      <c r="P2007">
        <v>40000000</v>
      </c>
      <c r="Q2007">
        <v>317375031</v>
      </c>
      <c r="R2007">
        <f t="shared" si="312"/>
        <v>277375031</v>
      </c>
      <c r="S2007" t="str">
        <f t="shared" si="313"/>
        <v>Profit</v>
      </c>
      <c r="T2007" s="1">
        <v>39965</v>
      </c>
      <c r="U2007" t="s">
        <v>4177</v>
      </c>
      <c r="V2007" s="14">
        <v>39965</v>
      </c>
      <c r="W2007" t="str">
        <f t="shared" si="314"/>
        <v>June</v>
      </c>
      <c r="X2007" s="4" t="str">
        <f t="shared" si="315"/>
        <v>2009</v>
      </c>
      <c r="Y2007" s="6">
        <f t="shared" si="316"/>
        <v>2009</v>
      </c>
      <c r="Z2007" s="4" t="str">
        <f t="shared" si="317"/>
        <v>1</v>
      </c>
      <c r="AA2007" s="6">
        <f t="shared" si="318"/>
        <v>1</v>
      </c>
      <c r="AB2007" t="str">
        <f t="shared" si="319"/>
        <v>Monday</v>
      </c>
    </row>
    <row r="2008" spans="1:28" x14ac:dyDescent="0.25">
      <c r="A2008" s="3" t="s">
        <v>4975</v>
      </c>
      <c r="B2008" t="s">
        <v>4976</v>
      </c>
      <c r="C2008" s="3" t="s">
        <v>4976</v>
      </c>
      <c r="D2008" s="6">
        <v>0</v>
      </c>
      <c r="E2008" s="6">
        <v>99</v>
      </c>
      <c r="F2008" s="6">
        <f t="shared" si="310"/>
        <v>1</v>
      </c>
      <c r="G2008" s="6">
        <f t="shared" si="311"/>
        <v>39</v>
      </c>
      <c r="H2008" s="6" t="str" cm="1">
        <f t="array" ref="H2008">_xlfn.IFS(E2008&lt;=80,"Series",E2008&lt;=120,"TV Movie",E2008&gt;120,"Long Movie")</f>
        <v>TV Movie</v>
      </c>
      <c r="I2008" t="s">
        <v>5529</v>
      </c>
      <c r="J2008" t="s">
        <v>8158</v>
      </c>
      <c r="K2008" t="s">
        <v>8156</v>
      </c>
      <c r="L2008" s="5">
        <v>4.2</v>
      </c>
      <c r="M2008" t="str" cm="1">
        <f t="array" ref="M2008">_xlfn.IFS(L2008&lt;=2,"Flop",L2008&lt;=5,"Average",L2008&lt;=7,"Hit",L2008&lt;=9,"Superhit",L2008&gt;9,"BlockBuster")</f>
        <v>Average</v>
      </c>
      <c r="N2008" s="6">
        <v>55601</v>
      </c>
      <c r="O2008" s="6" t="str" cm="1">
        <f t="array" ref="O2008">_xlfn.IFS(N2008&lt;=100000,"Low",N2008&lt;=500000,"Median",N2008&lt;=1500000,"High",N2008&gt;1500000,"Very High")</f>
        <v>Low</v>
      </c>
      <c r="P2008">
        <v>70000000</v>
      </c>
      <c r="Q2008">
        <v>61279452</v>
      </c>
      <c r="R2008">
        <f t="shared" si="312"/>
        <v>-8720548</v>
      </c>
      <c r="S2008" t="str">
        <f t="shared" si="313"/>
        <v>Loss</v>
      </c>
      <c r="T2008" s="1">
        <v>41645</v>
      </c>
      <c r="U2008" t="s">
        <v>801</v>
      </c>
      <c r="V2008" s="14">
        <v>41645</v>
      </c>
      <c r="W2008" t="str">
        <f t="shared" si="314"/>
        <v>January</v>
      </c>
      <c r="X2008" s="4" t="str">
        <f t="shared" si="315"/>
        <v>2014</v>
      </c>
      <c r="Y2008" s="6">
        <f t="shared" si="316"/>
        <v>2014</v>
      </c>
      <c r="Z2008" s="4" t="str">
        <f t="shared" si="317"/>
        <v>6</v>
      </c>
      <c r="AA2008" s="6">
        <f t="shared" si="318"/>
        <v>6</v>
      </c>
      <c r="AB2008" t="str">
        <f t="shared" si="319"/>
        <v>Monday</v>
      </c>
    </row>
    <row r="2009" spans="1:28" x14ac:dyDescent="0.25">
      <c r="A2009" s="3" t="s">
        <v>4977</v>
      </c>
      <c r="B2009" t="s">
        <v>4978</v>
      </c>
      <c r="C2009" s="3" t="s">
        <v>4978</v>
      </c>
      <c r="D2009" s="6">
        <v>0</v>
      </c>
      <c r="E2009" s="6">
        <v>122</v>
      </c>
      <c r="F2009" s="6">
        <f t="shared" si="310"/>
        <v>2</v>
      </c>
      <c r="G2009" s="6">
        <f t="shared" si="311"/>
        <v>2</v>
      </c>
      <c r="H2009" s="6" t="str" cm="1">
        <f t="array" ref="H2009">_xlfn.IFS(E2009&lt;=80,"Series",E2009&lt;=120,"TV Movie",E2009&gt;120,"Long Movie")</f>
        <v>Long Movie</v>
      </c>
      <c r="I2009" t="s">
        <v>132</v>
      </c>
      <c r="J2009" t="s">
        <v>145</v>
      </c>
      <c r="K2009" t="s">
        <v>8157</v>
      </c>
      <c r="L2009" s="5">
        <v>7.7</v>
      </c>
      <c r="M2009" t="str" cm="1">
        <f t="array" ref="M2009">_xlfn.IFS(L2009&lt;=2,"Flop",L2009&lt;=5,"Average",L2009&lt;=7,"Hit",L2009&lt;=9,"Superhit",L2009&gt;9,"BlockBuster")</f>
        <v>Superhit</v>
      </c>
      <c r="N2009" s="6">
        <v>731573</v>
      </c>
      <c r="O2009" s="6" t="str" cm="1">
        <f t="array" ref="O2009">_xlfn.IFS(N2009&lt;=100000,"Low",N2009&lt;=500000,"Median",N2009&lt;=1500000,"High",N2009&gt;1500000,"Very High")</f>
        <v>High</v>
      </c>
      <c r="P2009">
        <v>21000000</v>
      </c>
      <c r="Q2009">
        <v>236412453</v>
      </c>
      <c r="R2009">
        <f t="shared" si="312"/>
        <v>215412453</v>
      </c>
      <c r="S2009" t="str">
        <f t="shared" si="313"/>
        <v>Profit</v>
      </c>
      <c r="T2009" s="1">
        <v>41160</v>
      </c>
      <c r="U2009" t="s">
        <v>1852</v>
      </c>
      <c r="V2009" s="14">
        <v>41160</v>
      </c>
      <c r="W2009" t="str">
        <f t="shared" si="314"/>
        <v>September</v>
      </c>
      <c r="X2009" s="4" t="str">
        <f t="shared" si="315"/>
        <v>2012</v>
      </c>
      <c r="Y2009" s="6">
        <f t="shared" si="316"/>
        <v>2012</v>
      </c>
      <c r="Z2009" s="4" t="str">
        <f t="shared" si="317"/>
        <v>8</v>
      </c>
      <c r="AA2009" s="6">
        <f t="shared" si="318"/>
        <v>8</v>
      </c>
      <c r="AB2009" t="str">
        <f t="shared" si="319"/>
        <v>Saturday</v>
      </c>
    </row>
    <row r="2010" spans="1:28" x14ac:dyDescent="0.25">
      <c r="A2010" s="3" t="s">
        <v>4979</v>
      </c>
      <c r="B2010" t="s">
        <v>4980</v>
      </c>
      <c r="C2010" s="3" t="s">
        <v>4980</v>
      </c>
      <c r="D2010" s="6">
        <v>0</v>
      </c>
      <c r="E2010" s="6">
        <v>102</v>
      </c>
      <c r="F2010" s="6">
        <f t="shared" si="310"/>
        <v>1</v>
      </c>
      <c r="G2010" s="6">
        <f t="shared" si="311"/>
        <v>42</v>
      </c>
      <c r="H2010" s="6" t="str" cm="1">
        <f t="array" ref="H2010">_xlfn.IFS(E2010&lt;=80,"Series",E2010&lt;=120,"TV Movie",E2010&gt;120,"Long Movie")</f>
        <v>TV Movie</v>
      </c>
      <c r="I2010" t="s">
        <v>8160</v>
      </c>
      <c r="J2010" t="s">
        <v>132</v>
      </c>
      <c r="K2010" t="s">
        <v>8162</v>
      </c>
      <c r="L2010" s="5">
        <v>6.6</v>
      </c>
      <c r="M2010" t="str" cm="1">
        <f t="array" ref="M2010">_xlfn.IFS(L2010&lt;=2,"Flop",L2010&lt;=5,"Average",L2010&lt;=7,"Hit",L2010&lt;=9,"Superhit",L2010&gt;9,"BlockBuster")</f>
        <v>Hit</v>
      </c>
      <c r="N2010" s="6">
        <v>98804</v>
      </c>
      <c r="O2010" s="6" t="str" cm="1">
        <f t="array" ref="O2010">_xlfn.IFS(N2010&lt;=100000,"Low",N2010&lt;=500000,"Median",N2010&lt;=1500000,"High",N2010&gt;1500000,"Very High")</f>
        <v>Low</v>
      </c>
      <c r="P2010">
        <v>13000000</v>
      </c>
      <c r="Q2010">
        <v>20768906</v>
      </c>
      <c r="R2010">
        <f t="shared" si="312"/>
        <v>7768906</v>
      </c>
      <c r="S2010" t="str">
        <f t="shared" si="313"/>
        <v>Profit</v>
      </c>
      <c r="T2010" s="1">
        <v>39831</v>
      </c>
      <c r="U2010" t="s">
        <v>4981</v>
      </c>
      <c r="V2010" s="14">
        <v>39831</v>
      </c>
      <c r="W2010" t="str">
        <f t="shared" si="314"/>
        <v>January</v>
      </c>
      <c r="X2010" s="4" t="str">
        <f t="shared" si="315"/>
        <v>2009</v>
      </c>
      <c r="Y2010" s="6">
        <f t="shared" si="316"/>
        <v>2009</v>
      </c>
      <c r="Z2010" s="4" t="str">
        <f t="shared" si="317"/>
        <v>18</v>
      </c>
      <c r="AA2010" s="6">
        <f t="shared" si="318"/>
        <v>18</v>
      </c>
      <c r="AB2010" t="str">
        <f t="shared" si="319"/>
        <v>Sunday</v>
      </c>
    </row>
    <row r="2011" spans="1:28" x14ac:dyDescent="0.25">
      <c r="A2011" s="3" t="s">
        <v>4982</v>
      </c>
      <c r="B2011" t="s">
        <v>4983</v>
      </c>
      <c r="C2011" s="3" t="s">
        <v>4983</v>
      </c>
      <c r="D2011" s="6">
        <v>0</v>
      </c>
      <c r="E2011" s="6">
        <v>97</v>
      </c>
      <c r="F2011" s="6">
        <f t="shared" si="310"/>
        <v>1</v>
      </c>
      <c r="G2011" s="6">
        <f t="shared" si="311"/>
        <v>37</v>
      </c>
      <c r="H2011" s="6" t="str" cm="1">
        <f t="array" ref="H2011">_xlfn.IFS(E2011&lt;=80,"Series",E2011&lt;=120,"TV Movie",E2011&gt;120,"Long Movie")</f>
        <v>TV Movie</v>
      </c>
      <c r="I2011" t="s">
        <v>132</v>
      </c>
      <c r="J2011" t="s">
        <v>5802</v>
      </c>
      <c r="K2011" t="s">
        <v>5802</v>
      </c>
      <c r="L2011" s="5">
        <v>4.9000000000000004</v>
      </c>
      <c r="M2011" t="str" cm="1">
        <f t="array" ref="M2011">_xlfn.IFS(L2011&lt;=2,"Flop",L2011&lt;=5,"Average",L2011&lt;=7,"Hit",L2011&lt;=9,"Superhit",L2011&gt;9,"BlockBuster")</f>
        <v>Average</v>
      </c>
      <c r="N2011" s="6">
        <v>101972</v>
      </c>
      <c r="O2011" s="6" t="str" cm="1">
        <f t="array" ref="O2011">_xlfn.IFS(N2011&lt;=100000,"Low",N2011&lt;=500000,"Median",N2011&lt;=1500000,"High",N2011&gt;1500000,"Very High")</f>
        <v>Median</v>
      </c>
      <c r="P2011">
        <v>60000000</v>
      </c>
      <c r="Q2011">
        <v>62357900</v>
      </c>
      <c r="R2011">
        <f t="shared" si="312"/>
        <v>2357900</v>
      </c>
      <c r="S2011" t="str">
        <f t="shared" si="313"/>
        <v>Profit</v>
      </c>
      <c r="T2011" s="1">
        <v>39982</v>
      </c>
      <c r="U2011" t="s">
        <v>276</v>
      </c>
      <c r="V2011" s="14">
        <v>39982</v>
      </c>
      <c r="W2011" t="str">
        <f t="shared" si="314"/>
        <v>June</v>
      </c>
      <c r="X2011" s="4" t="str">
        <f t="shared" si="315"/>
        <v>2009</v>
      </c>
      <c r="Y2011" s="6">
        <f t="shared" si="316"/>
        <v>2009</v>
      </c>
      <c r="Z2011" s="4" t="str">
        <f t="shared" si="317"/>
        <v>18</v>
      </c>
      <c r="AA2011" s="6">
        <f t="shared" si="318"/>
        <v>18</v>
      </c>
      <c r="AB2011" t="str">
        <f t="shared" si="319"/>
        <v>Thursday</v>
      </c>
    </row>
    <row r="2012" spans="1:28" x14ac:dyDescent="0.25">
      <c r="A2012" s="3" t="s">
        <v>4984</v>
      </c>
      <c r="B2012" t="s">
        <v>4985</v>
      </c>
      <c r="C2012" s="3" t="s">
        <v>4985</v>
      </c>
      <c r="D2012" s="6">
        <v>0</v>
      </c>
      <c r="E2012" s="6">
        <v>118</v>
      </c>
      <c r="F2012" s="6">
        <f t="shared" si="310"/>
        <v>1</v>
      </c>
      <c r="G2012" s="6">
        <f t="shared" si="311"/>
        <v>58</v>
      </c>
      <c r="H2012" s="6" t="str" cm="1">
        <f t="array" ref="H2012">_xlfn.IFS(E2012&lt;=80,"Series",E2012&lt;=120,"TV Movie",E2012&gt;120,"Long Movie")</f>
        <v>TV Movie</v>
      </c>
      <c r="I2012" t="s">
        <v>5529</v>
      </c>
      <c r="J2012" t="s">
        <v>8158</v>
      </c>
      <c r="K2012" t="s">
        <v>8161</v>
      </c>
      <c r="L2012" s="5">
        <v>5.7</v>
      </c>
      <c r="M2012" t="str" cm="1">
        <f t="array" ref="M2012">_xlfn.IFS(L2012&lt;=2,"Flop",L2012&lt;=5,"Average",L2012&lt;=7,"Hit",L2012&lt;=9,"Superhit",L2012&gt;9,"BlockBuster")</f>
        <v>Hit</v>
      </c>
      <c r="N2012" s="6">
        <v>213535</v>
      </c>
      <c r="O2012" s="6" t="str" cm="1">
        <f t="array" ref="O2012">_xlfn.IFS(N2012&lt;=100000,"Low",N2012&lt;=500000,"Median",N2012&lt;=1500000,"High",N2012&gt;1500000,"Very High")</f>
        <v>Median</v>
      </c>
      <c r="P2012">
        <v>175000000</v>
      </c>
      <c r="Q2012">
        <v>302469017</v>
      </c>
      <c r="R2012">
        <f t="shared" si="312"/>
        <v>127469017</v>
      </c>
      <c r="S2012" t="str">
        <f t="shared" si="313"/>
        <v>Profit</v>
      </c>
      <c r="T2012" s="1">
        <v>40021</v>
      </c>
      <c r="U2012" t="s">
        <v>1892</v>
      </c>
      <c r="V2012" s="14">
        <v>40021</v>
      </c>
      <c r="W2012" t="str">
        <f t="shared" si="314"/>
        <v>July</v>
      </c>
      <c r="X2012" s="4" t="str">
        <f t="shared" si="315"/>
        <v>2009</v>
      </c>
      <c r="Y2012" s="6">
        <f t="shared" si="316"/>
        <v>2009</v>
      </c>
      <c r="Z2012" s="4" t="str">
        <f t="shared" si="317"/>
        <v>27</v>
      </c>
      <c r="AA2012" s="6">
        <f t="shared" si="318"/>
        <v>27</v>
      </c>
      <c r="AB2012" t="str">
        <f t="shared" si="319"/>
        <v>Monday</v>
      </c>
    </row>
    <row r="2013" spans="1:28" x14ac:dyDescent="0.25">
      <c r="A2013" s="3" t="s">
        <v>4986</v>
      </c>
      <c r="B2013" t="s">
        <v>4987</v>
      </c>
      <c r="C2013" s="3" t="s">
        <v>4987</v>
      </c>
      <c r="D2013" s="6">
        <v>0</v>
      </c>
      <c r="E2013" s="6">
        <v>96</v>
      </c>
      <c r="F2013" s="6">
        <f t="shared" si="310"/>
        <v>1</v>
      </c>
      <c r="G2013" s="6">
        <f t="shared" si="311"/>
        <v>36</v>
      </c>
      <c r="H2013" s="6" t="str" cm="1">
        <f t="array" ref="H2013">_xlfn.IFS(E2013&lt;=80,"Series",E2013&lt;=120,"TV Movie",E2013&gt;120,"Long Movie")</f>
        <v>TV Movie</v>
      </c>
      <c r="I2013" t="s">
        <v>8158</v>
      </c>
      <c r="J2013" t="s">
        <v>8159</v>
      </c>
      <c r="K2013" t="s">
        <v>132</v>
      </c>
      <c r="L2013" s="5">
        <v>8.3000000000000007</v>
      </c>
      <c r="M2013" t="str" cm="1">
        <f t="array" ref="M2013">_xlfn.IFS(L2013&lt;=2,"Flop",L2013&lt;=5,"Average",L2013&lt;=7,"Hit",L2013&lt;=9,"Superhit",L2013&gt;9,"BlockBuster")</f>
        <v>Superhit</v>
      </c>
      <c r="N2013" s="6">
        <v>1097334</v>
      </c>
      <c r="O2013" s="6" t="str" cm="1">
        <f t="array" ref="O2013">_xlfn.IFS(N2013&lt;=100000,"Low",N2013&lt;=500000,"Median",N2013&lt;=1500000,"High",N2013&gt;1500000,"Very High")</f>
        <v>High</v>
      </c>
      <c r="P2013">
        <v>175000000</v>
      </c>
      <c r="Q2013">
        <v>735099102</v>
      </c>
      <c r="R2013">
        <f t="shared" si="312"/>
        <v>560099102</v>
      </c>
      <c r="S2013" t="str">
        <f t="shared" si="313"/>
        <v>Profit</v>
      </c>
      <c r="T2013" s="1">
        <v>39946</v>
      </c>
      <c r="U2013" t="s">
        <v>4988</v>
      </c>
      <c r="V2013" s="14">
        <v>39946</v>
      </c>
      <c r="W2013" t="str">
        <f t="shared" si="314"/>
        <v>May</v>
      </c>
      <c r="X2013" s="4" t="str">
        <f t="shared" si="315"/>
        <v>2009</v>
      </c>
      <c r="Y2013" s="6">
        <f t="shared" si="316"/>
        <v>2009</v>
      </c>
      <c r="Z2013" s="4" t="str">
        <f t="shared" si="317"/>
        <v>13</v>
      </c>
      <c r="AA2013" s="6">
        <f t="shared" si="318"/>
        <v>13</v>
      </c>
      <c r="AB2013" t="str">
        <f t="shared" si="319"/>
        <v>Wednesday</v>
      </c>
    </row>
    <row r="2014" spans="1:28" x14ac:dyDescent="0.25">
      <c r="A2014" s="3" t="s">
        <v>4989</v>
      </c>
      <c r="B2014" t="s">
        <v>4990</v>
      </c>
      <c r="C2014" s="3" t="s">
        <v>4990</v>
      </c>
      <c r="D2014" s="6">
        <v>0</v>
      </c>
      <c r="E2014" s="6">
        <v>103</v>
      </c>
      <c r="F2014" s="6">
        <f t="shared" si="310"/>
        <v>1</v>
      </c>
      <c r="G2014" s="6">
        <f t="shared" si="311"/>
        <v>43</v>
      </c>
      <c r="H2014" s="6" t="str" cm="1">
        <f t="array" ref="H2014">_xlfn.IFS(E2014&lt;=80,"Series",E2014&lt;=120,"TV Movie",E2014&gt;120,"Long Movie")</f>
        <v>TV Movie</v>
      </c>
      <c r="I2014" t="s">
        <v>8158</v>
      </c>
      <c r="J2014" t="s">
        <v>132</v>
      </c>
      <c r="K2014" t="s">
        <v>8156</v>
      </c>
      <c r="L2014" s="5">
        <v>6.3</v>
      </c>
      <c r="M2014" t="str" cm="1">
        <f t="array" ref="M2014">_xlfn.IFS(L2014&lt;=2,"Flop",L2014&lt;=5,"Average",L2014&lt;=7,"Hit",L2014&lt;=9,"Superhit",L2014&gt;9,"BlockBuster")</f>
        <v>Hit</v>
      </c>
      <c r="N2014" s="6">
        <v>93999</v>
      </c>
      <c r="O2014" s="6" t="str" cm="1">
        <f t="array" ref="O2014">_xlfn.IFS(N2014&lt;=100000,"Low",N2014&lt;=500000,"Median",N2014&lt;=1500000,"High",N2014&gt;1500000,"Very High")</f>
        <v>Low</v>
      </c>
      <c r="P2014">
        <v>58000000</v>
      </c>
      <c r="Q2014">
        <v>158261424</v>
      </c>
      <c r="R2014">
        <f t="shared" si="312"/>
        <v>100261424</v>
      </c>
      <c r="S2014" t="str">
        <f t="shared" si="313"/>
        <v>Profit</v>
      </c>
      <c r="T2014" s="1">
        <v>42280</v>
      </c>
      <c r="U2014" t="s">
        <v>4991</v>
      </c>
      <c r="V2014" s="14">
        <v>42280</v>
      </c>
      <c r="W2014" t="str">
        <f t="shared" si="314"/>
        <v>October</v>
      </c>
      <c r="X2014" s="4" t="str">
        <f t="shared" si="315"/>
        <v>2015</v>
      </c>
      <c r="Y2014" s="6">
        <f t="shared" si="316"/>
        <v>2015</v>
      </c>
      <c r="Z2014" s="4" t="str">
        <f t="shared" si="317"/>
        <v>3</v>
      </c>
      <c r="AA2014" s="6">
        <f t="shared" si="318"/>
        <v>3</v>
      </c>
      <c r="AB2014" t="str">
        <f t="shared" si="319"/>
        <v>Saturday</v>
      </c>
    </row>
    <row r="2015" spans="1:28" x14ac:dyDescent="0.25">
      <c r="A2015" s="3" t="s">
        <v>4992</v>
      </c>
      <c r="B2015" t="s">
        <v>4993</v>
      </c>
      <c r="C2015" s="3" t="s">
        <v>4993</v>
      </c>
      <c r="D2015" s="6">
        <v>0</v>
      </c>
      <c r="E2015" s="6">
        <v>124</v>
      </c>
      <c r="F2015" s="6">
        <f t="shared" si="310"/>
        <v>2</v>
      </c>
      <c r="G2015" s="6">
        <f t="shared" si="311"/>
        <v>4</v>
      </c>
      <c r="H2015" s="6" t="str" cm="1">
        <f t="array" ref="H2015">_xlfn.IFS(E2015&lt;=80,"Series",E2015&lt;=120,"TV Movie",E2015&gt;120,"Long Movie")</f>
        <v>Long Movie</v>
      </c>
      <c r="I2015" t="s">
        <v>145</v>
      </c>
      <c r="J2015" t="s">
        <v>83</v>
      </c>
      <c r="K2015" t="s">
        <v>8166</v>
      </c>
      <c r="L2015" s="5">
        <v>7.1</v>
      </c>
      <c r="M2015" t="str" cm="1">
        <f t="array" ref="M2015">_xlfn.IFS(L2015&lt;=2,"Flop",L2015&lt;=5,"Average",L2015&lt;=7,"Hit",L2015&lt;=9,"Superhit",L2015&gt;9,"BlockBuster")</f>
        <v>Superhit</v>
      </c>
      <c r="N2015" s="6">
        <v>246716</v>
      </c>
      <c r="O2015" s="6" t="str" cm="1">
        <f t="array" ref="O2015">_xlfn.IFS(N2015&lt;=100000,"Low",N2015&lt;=500000,"Median",N2015&lt;=1500000,"High",N2015&gt;1500000,"Very High")</f>
        <v>Median</v>
      </c>
      <c r="P2015">
        <v>7000000</v>
      </c>
      <c r="Q2015">
        <v>144492724</v>
      </c>
      <c r="R2015">
        <f t="shared" si="312"/>
        <v>137492724</v>
      </c>
      <c r="S2015" t="str">
        <f t="shared" si="313"/>
        <v>Profit</v>
      </c>
      <c r="T2015" s="1">
        <v>43885</v>
      </c>
      <c r="U2015" t="s">
        <v>4994</v>
      </c>
      <c r="V2015" s="14">
        <v>43885</v>
      </c>
      <c r="W2015" t="str">
        <f t="shared" si="314"/>
        <v>February</v>
      </c>
      <c r="X2015" s="4" t="str">
        <f t="shared" si="315"/>
        <v>2020</v>
      </c>
      <c r="Y2015" s="6">
        <f t="shared" si="316"/>
        <v>2020</v>
      </c>
      <c r="Z2015" s="4" t="str">
        <f t="shared" si="317"/>
        <v>24</v>
      </c>
      <c r="AA2015" s="6">
        <f t="shared" si="318"/>
        <v>24</v>
      </c>
      <c r="AB2015" t="str">
        <f t="shared" si="319"/>
        <v>Monday</v>
      </c>
    </row>
    <row r="2016" spans="1:28" x14ac:dyDescent="0.25">
      <c r="A2016" s="3" t="s">
        <v>4995</v>
      </c>
      <c r="B2016" t="s">
        <v>4996</v>
      </c>
      <c r="C2016" s="3" t="s">
        <v>4996</v>
      </c>
      <c r="D2016" s="6">
        <v>0</v>
      </c>
      <c r="E2016" s="6">
        <v>111</v>
      </c>
      <c r="F2016" s="6">
        <f t="shared" si="310"/>
        <v>1</v>
      </c>
      <c r="G2016" s="6">
        <f t="shared" si="311"/>
        <v>51</v>
      </c>
      <c r="H2016" s="6" t="str" cm="1">
        <f t="array" ref="H2016">_xlfn.IFS(E2016&lt;=80,"Series",E2016&lt;=120,"TV Movie",E2016&gt;120,"Long Movie")</f>
        <v>TV Movie</v>
      </c>
      <c r="I2016" t="s">
        <v>5529</v>
      </c>
      <c r="J2016" t="s">
        <v>8161</v>
      </c>
      <c r="K2016" t="s">
        <v>3857</v>
      </c>
      <c r="L2016" s="5">
        <v>6.3</v>
      </c>
      <c r="M2016" t="str" cm="1">
        <f t="array" ref="M2016">_xlfn.IFS(L2016&lt;=2,"Flop",L2016&lt;=5,"Average",L2016&lt;=7,"Hit",L2016&lt;=9,"Superhit",L2016&gt;9,"BlockBuster")</f>
        <v>Hit</v>
      </c>
      <c r="N2016" s="6">
        <v>109744</v>
      </c>
      <c r="O2016" s="6" t="str" cm="1">
        <f t="array" ref="O2016">_xlfn.IFS(N2016&lt;=100000,"Low",N2016&lt;=500000,"Median",N2016&lt;=1500000,"High",N2016&gt;1500000,"Very High")</f>
        <v>Median</v>
      </c>
      <c r="P2016">
        <v>32000000</v>
      </c>
      <c r="Q2016">
        <v>18409891</v>
      </c>
      <c r="R2016">
        <f t="shared" si="312"/>
        <v>-13590109</v>
      </c>
      <c r="S2016" t="str">
        <f t="shared" si="313"/>
        <v>Loss</v>
      </c>
      <c r="T2016" s="1">
        <v>40179</v>
      </c>
      <c r="U2016" t="s">
        <v>4997</v>
      </c>
      <c r="V2016" s="14">
        <v>40179</v>
      </c>
      <c r="W2016" t="str">
        <f t="shared" si="314"/>
        <v>January</v>
      </c>
      <c r="X2016" s="4" t="str">
        <f t="shared" si="315"/>
        <v>2010</v>
      </c>
      <c r="Y2016" s="6">
        <f t="shared" si="316"/>
        <v>2010</v>
      </c>
      <c r="Z2016" s="4" t="str">
        <f t="shared" si="317"/>
        <v>1</v>
      </c>
      <c r="AA2016" s="6">
        <f t="shared" si="318"/>
        <v>1</v>
      </c>
      <c r="AB2016" t="str">
        <f t="shared" si="319"/>
        <v>Friday</v>
      </c>
    </row>
    <row r="2017" spans="1:28" x14ac:dyDescent="0.25">
      <c r="A2017" s="3" t="s">
        <v>4998</v>
      </c>
      <c r="B2017" t="s">
        <v>4999</v>
      </c>
      <c r="C2017" s="3" t="s">
        <v>4999</v>
      </c>
      <c r="D2017" s="6">
        <v>0</v>
      </c>
      <c r="E2017" s="6">
        <v>123</v>
      </c>
      <c r="F2017" s="6">
        <f t="shared" si="310"/>
        <v>2</v>
      </c>
      <c r="G2017" s="6">
        <f t="shared" si="311"/>
        <v>3</v>
      </c>
      <c r="H2017" s="6" t="str" cm="1">
        <f t="array" ref="H2017">_xlfn.IFS(E2017&lt;=80,"Series",E2017&lt;=120,"TV Movie",E2017&gt;120,"Long Movie")</f>
        <v>Long Movie</v>
      </c>
      <c r="I2017" t="s">
        <v>8158</v>
      </c>
      <c r="J2017" t="s">
        <v>132</v>
      </c>
      <c r="K2017" t="s">
        <v>8156</v>
      </c>
      <c r="L2017" s="5">
        <v>6.8</v>
      </c>
      <c r="M2017" t="str" cm="1">
        <f t="array" ref="M2017">_xlfn.IFS(L2017&lt;=2,"Flop",L2017&lt;=5,"Average",L2017&lt;=7,"Hit",L2017&lt;=9,"Superhit",L2017&gt;9,"BlockBuster")</f>
        <v>Hit</v>
      </c>
      <c r="N2017" s="6">
        <v>152782</v>
      </c>
      <c r="O2017" s="6" t="str" cm="1">
        <f t="array" ref="O2017">_xlfn.IFS(N2017&lt;=100000,"Low",N2017&lt;=500000,"Median",N2017&lt;=1500000,"High",N2017&gt;1500000,"Very High")</f>
        <v>Median</v>
      </c>
      <c r="P2017">
        <v>30000000</v>
      </c>
      <c r="Q2017">
        <v>61808775</v>
      </c>
      <c r="R2017">
        <f t="shared" si="312"/>
        <v>31808775</v>
      </c>
      <c r="S2017" t="str">
        <f t="shared" si="313"/>
        <v>Profit</v>
      </c>
      <c r="T2017" s="1">
        <v>39955</v>
      </c>
      <c r="U2017" t="s">
        <v>305</v>
      </c>
      <c r="V2017" s="14">
        <v>39955</v>
      </c>
      <c r="W2017" t="str">
        <f t="shared" si="314"/>
        <v>May</v>
      </c>
      <c r="X2017" s="4" t="str">
        <f t="shared" si="315"/>
        <v>2009</v>
      </c>
      <c r="Y2017" s="6">
        <f t="shared" si="316"/>
        <v>2009</v>
      </c>
      <c r="Z2017" s="4" t="str">
        <f t="shared" si="317"/>
        <v>22</v>
      </c>
      <c r="AA2017" s="6">
        <f t="shared" si="318"/>
        <v>22</v>
      </c>
      <c r="AB2017" t="str">
        <f t="shared" si="319"/>
        <v>Friday</v>
      </c>
    </row>
    <row r="2018" spans="1:28" x14ac:dyDescent="0.25">
      <c r="A2018" s="3" t="s">
        <v>5000</v>
      </c>
      <c r="B2018" t="s">
        <v>5001</v>
      </c>
      <c r="C2018" s="3" t="s">
        <v>5001</v>
      </c>
      <c r="D2018" s="6">
        <v>0</v>
      </c>
      <c r="E2018" s="6">
        <v>115</v>
      </c>
      <c r="F2018" s="6">
        <f t="shared" si="310"/>
        <v>1</v>
      </c>
      <c r="G2018" s="6">
        <f t="shared" si="311"/>
        <v>55</v>
      </c>
      <c r="H2018" s="6" t="str" cm="1">
        <f t="array" ref="H2018">_xlfn.IFS(E2018&lt;=80,"Series",E2018&lt;=120,"TV Movie",E2018&gt;120,"Long Movie")</f>
        <v>TV Movie</v>
      </c>
      <c r="I2018" t="s">
        <v>132</v>
      </c>
      <c r="J2018" t="s">
        <v>145</v>
      </c>
      <c r="K2018" t="s">
        <v>8157</v>
      </c>
      <c r="L2018" s="5">
        <v>6.5</v>
      </c>
      <c r="M2018" t="str" cm="1">
        <f t="array" ref="M2018">_xlfn.IFS(L2018&lt;=2,"Flop",L2018&lt;=5,"Average",L2018&lt;=7,"Hit",L2018&lt;=9,"Superhit",L2018&gt;9,"BlockBuster")</f>
        <v>Hit</v>
      </c>
      <c r="N2018" s="6">
        <v>137150</v>
      </c>
      <c r="O2018" s="6" t="str" cm="1">
        <f t="array" ref="O2018">_xlfn.IFS(N2018&lt;=100000,"Low",N2018&lt;=500000,"Median",N2018&lt;=1500000,"High",N2018&gt;1500000,"Very High")</f>
        <v>Median</v>
      </c>
      <c r="P2018">
        <v>38000000</v>
      </c>
      <c r="Q2018">
        <v>105734416</v>
      </c>
      <c r="R2018">
        <f t="shared" si="312"/>
        <v>67734416</v>
      </c>
      <c r="S2018" t="str">
        <f t="shared" si="313"/>
        <v>Profit</v>
      </c>
      <c r="T2018" s="1">
        <v>40453</v>
      </c>
      <c r="U2018" t="s">
        <v>5002</v>
      </c>
      <c r="V2018" s="14">
        <v>40453</v>
      </c>
      <c r="W2018" t="str">
        <f t="shared" si="314"/>
        <v>October</v>
      </c>
      <c r="X2018" s="4" t="str">
        <f t="shared" si="315"/>
        <v>2010</v>
      </c>
      <c r="Y2018" s="6">
        <f t="shared" si="316"/>
        <v>2010</v>
      </c>
      <c r="Z2018" s="4" t="str">
        <f t="shared" si="317"/>
        <v>2</v>
      </c>
      <c r="AA2018" s="6">
        <f t="shared" si="318"/>
        <v>2</v>
      </c>
      <c r="AB2018" t="str">
        <f t="shared" si="319"/>
        <v>Saturday</v>
      </c>
    </row>
    <row r="2019" spans="1:28" x14ac:dyDescent="0.25">
      <c r="A2019" s="3" t="s">
        <v>5003</v>
      </c>
      <c r="B2019" t="s">
        <v>5004</v>
      </c>
      <c r="C2019" s="3" t="s">
        <v>5004</v>
      </c>
      <c r="D2019" s="6">
        <v>0</v>
      </c>
      <c r="E2019" s="6">
        <v>149</v>
      </c>
      <c r="F2019" s="6">
        <f t="shared" si="310"/>
        <v>2</v>
      </c>
      <c r="G2019" s="6">
        <f t="shared" si="311"/>
        <v>29</v>
      </c>
      <c r="H2019" s="6" t="str" cm="1">
        <f t="array" ref="H2019">_xlfn.IFS(E2019&lt;=80,"Series",E2019&lt;=120,"TV Movie",E2019&gt;120,"Long Movie")</f>
        <v>Long Movie</v>
      </c>
      <c r="I2019" t="s">
        <v>5529</v>
      </c>
      <c r="J2019" t="s">
        <v>8158</v>
      </c>
      <c r="K2019" t="s">
        <v>8161</v>
      </c>
      <c r="L2019" s="5">
        <v>6</v>
      </c>
      <c r="M2019" t="str" cm="1">
        <f t="array" ref="M2019">_xlfn.IFS(L2019&lt;=2,"Flop",L2019&lt;=5,"Average",L2019&lt;=7,"Hit",L2019&lt;=9,"Superhit",L2019&gt;9,"BlockBuster")</f>
        <v>Hit</v>
      </c>
      <c r="N2019" s="6">
        <v>422577</v>
      </c>
      <c r="O2019" s="6" t="str" cm="1">
        <f t="array" ref="O2019">_xlfn.IFS(N2019&lt;=100000,"Low",N2019&lt;=500000,"Median",N2019&lt;=1500000,"High",N2019&gt;1500000,"Very High")</f>
        <v>Median</v>
      </c>
      <c r="P2019">
        <v>200000000</v>
      </c>
      <c r="Q2019">
        <v>836303693</v>
      </c>
      <c r="R2019">
        <f t="shared" si="312"/>
        <v>636303693</v>
      </c>
      <c r="S2019" t="str">
        <f t="shared" si="313"/>
        <v>Profit</v>
      </c>
      <c r="T2019" s="1">
        <v>39972</v>
      </c>
      <c r="U2019" t="s">
        <v>1410</v>
      </c>
      <c r="V2019" s="14">
        <v>39972</v>
      </c>
      <c r="W2019" t="str">
        <f t="shared" si="314"/>
        <v>June</v>
      </c>
      <c r="X2019" s="4" t="str">
        <f t="shared" si="315"/>
        <v>2009</v>
      </c>
      <c r="Y2019" s="6">
        <f t="shared" si="316"/>
        <v>2009</v>
      </c>
      <c r="Z2019" s="4" t="str">
        <f t="shared" si="317"/>
        <v>8</v>
      </c>
      <c r="AA2019" s="6">
        <f t="shared" si="318"/>
        <v>8</v>
      </c>
      <c r="AB2019" t="str">
        <f t="shared" si="319"/>
        <v>Monday</v>
      </c>
    </row>
    <row r="2020" spans="1:28" x14ac:dyDescent="0.25">
      <c r="A2020" s="3" t="s">
        <v>5005</v>
      </c>
      <c r="B2020" t="s">
        <v>5006</v>
      </c>
      <c r="C2020" s="3" t="s">
        <v>5007</v>
      </c>
      <c r="D2020" s="6">
        <v>0</v>
      </c>
      <c r="E2020" s="6">
        <v>130</v>
      </c>
      <c r="F2020" s="6">
        <f t="shared" si="310"/>
        <v>2</v>
      </c>
      <c r="G2020" s="6">
        <f t="shared" si="311"/>
        <v>10</v>
      </c>
      <c r="H2020" s="6" t="str" cm="1">
        <f t="array" ref="H2020">_xlfn.IFS(E2020&lt;=80,"Series",E2020&lt;=120,"TV Movie",E2020&gt;120,"Long Movie")</f>
        <v>Long Movie</v>
      </c>
      <c r="I2020" t="s">
        <v>145</v>
      </c>
      <c r="J2020" t="s">
        <v>4390</v>
      </c>
      <c r="K2020" t="s">
        <v>5802</v>
      </c>
      <c r="L2020" s="5">
        <v>8.1</v>
      </c>
      <c r="M2020" t="str" cm="1">
        <f t="array" ref="M2020">_xlfn.IFS(L2020&lt;=2,"Flop",L2020&lt;=5,"Average",L2020&lt;=7,"Hit",L2020&lt;=9,"Superhit",L2020&gt;9,"BlockBuster")</f>
        <v>Superhit</v>
      </c>
      <c r="N2020" s="6">
        <v>81640</v>
      </c>
      <c r="O2020" s="6" t="str" cm="1">
        <f t="array" ref="O2020">_xlfn.IFS(N2020&lt;=100000,"Low",N2020&lt;=500000,"Median",N2020&lt;=1500000,"High",N2020&gt;1500000,"Very High")</f>
        <v>Low</v>
      </c>
      <c r="P2020">
        <v>3600000</v>
      </c>
      <c r="Q2020">
        <v>52786</v>
      </c>
      <c r="R2020">
        <f t="shared" si="312"/>
        <v>-3547214</v>
      </c>
      <c r="S2020" t="str">
        <f t="shared" si="313"/>
        <v>Loss</v>
      </c>
      <c r="T2020" s="1">
        <v>44160</v>
      </c>
      <c r="U2020" t="s">
        <v>5008</v>
      </c>
      <c r="V2020" s="14">
        <v>44160</v>
      </c>
      <c r="W2020" t="str">
        <f t="shared" si="314"/>
        <v>November</v>
      </c>
      <c r="X2020" s="4" t="str">
        <f t="shared" si="315"/>
        <v>2020</v>
      </c>
      <c r="Y2020" s="6">
        <f t="shared" si="316"/>
        <v>2020</v>
      </c>
      <c r="Z2020" s="4" t="str">
        <f t="shared" si="317"/>
        <v>25</v>
      </c>
      <c r="AA2020" s="6">
        <f t="shared" si="318"/>
        <v>25</v>
      </c>
      <c r="AB2020" t="str">
        <f t="shared" si="319"/>
        <v>Wednesday</v>
      </c>
    </row>
    <row r="2021" spans="1:28" x14ac:dyDescent="0.25">
      <c r="A2021" s="3" t="s">
        <v>5009</v>
      </c>
      <c r="B2021" t="s">
        <v>5010</v>
      </c>
      <c r="C2021" s="3" t="s">
        <v>5010</v>
      </c>
      <c r="D2021" s="6">
        <v>0</v>
      </c>
      <c r="E2021" s="6">
        <v>100</v>
      </c>
      <c r="F2021" s="6">
        <f t="shared" si="310"/>
        <v>1</v>
      </c>
      <c r="G2021" s="6">
        <f t="shared" si="311"/>
        <v>40</v>
      </c>
      <c r="H2021" s="6" t="str" cm="1">
        <f t="array" ref="H2021">_xlfn.IFS(E2021&lt;=80,"Series",E2021&lt;=120,"TV Movie",E2021&gt;120,"Long Movie")</f>
        <v>TV Movie</v>
      </c>
      <c r="I2021" t="s">
        <v>132</v>
      </c>
      <c r="J2021" t="s">
        <v>8156</v>
      </c>
      <c r="K2021" t="s">
        <v>8157</v>
      </c>
      <c r="L2021" s="5">
        <v>6.3</v>
      </c>
      <c r="M2021" t="str" cm="1">
        <f t="array" ref="M2021">_xlfn.IFS(L2021&lt;=2,"Flop",L2021&lt;=5,"Average",L2021&lt;=7,"Hit",L2021&lt;=9,"Superhit",L2021&gt;9,"BlockBuster")</f>
        <v>Hit</v>
      </c>
      <c r="N2021" s="6">
        <v>146944</v>
      </c>
      <c r="O2021" s="6" t="str" cm="1">
        <f t="array" ref="O2021">_xlfn.IFS(N2021&lt;=100000,"Low",N2021&lt;=500000,"Median",N2021&lt;=1500000,"High",N2021&gt;1500000,"Very High")</f>
        <v>Median</v>
      </c>
      <c r="P2021">
        <v>18500000</v>
      </c>
      <c r="Q2021">
        <v>32406507</v>
      </c>
      <c r="R2021">
        <f t="shared" si="312"/>
        <v>13906507</v>
      </c>
      <c r="S2021" t="str">
        <f t="shared" si="313"/>
        <v>Profit</v>
      </c>
      <c r="T2021" s="1">
        <v>40070</v>
      </c>
      <c r="U2021" t="s">
        <v>5011</v>
      </c>
      <c r="V2021" s="14">
        <v>40070</v>
      </c>
      <c r="W2021" t="str">
        <f t="shared" si="314"/>
        <v>September</v>
      </c>
      <c r="X2021" s="4" t="str">
        <f t="shared" si="315"/>
        <v>2009</v>
      </c>
      <c r="Y2021" s="6">
        <f t="shared" si="316"/>
        <v>2009</v>
      </c>
      <c r="Z2021" s="4" t="str">
        <f t="shared" si="317"/>
        <v>14</v>
      </c>
      <c r="AA2021" s="6">
        <f t="shared" si="318"/>
        <v>14</v>
      </c>
      <c r="AB2021" t="str">
        <f t="shared" si="319"/>
        <v>Monday</v>
      </c>
    </row>
    <row r="2022" spans="1:28" x14ac:dyDescent="0.25">
      <c r="A2022" s="3" t="s">
        <v>5012</v>
      </c>
      <c r="B2022" t="s">
        <v>5013</v>
      </c>
      <c r="C2022" s="3" t="s">
        <v>5013</v>
      </c>
      <c r="D2022" s="6">
        <v>0</v>
      </c>
      <c r="E2022" s="6">
        <v>118</v>
      </c>
      <c r="F2022" s="6">
        <f t="shared" si="310"/>
        <v>1</v>
      </c>
      <c r="G2022" s="6">
        <f t="shared" si="311"/>
        <v>58</v>
      </c>
      <c r="H2022" s="6" t="str" cm="1">
        <f t="array" ref="H2022">_xlfn.IFS(E2022&lt;=80,"Series",E2022&lt;=120,"TV Movie",E2022&gt;120,"Long Movie")</f>
        <v>TV Movie</v>
      </c>
      <c r="I2022" t="s">
        <v>5529</v>
      </c>
      <c r="J2022" t="s">
        <v>8166</v>
      </c>
      <c r="K2022" t="s">
        <v>3857</v>
      </c>
      <c r="L2022" s="5">
        <v>6.6</v>
      </c>
      <c r="M2022" t="str" cm="1">
        <f t="array" ref="M2022">_xlfn.IFS(L2022&lt;=2,"Flop",L2022&lt;=5,"Average",L2022&lt;=7,"Hit",L2022&lt;=9,"Superhit",L2022&gt;9,"BlockBuster")</f>
        <v>Hit</v>
      </c>
      <c r="N2022" s="6">
        <v>193260</v>
      </c>
      <c r="O2022" s="6" t="str" cm="1">
        <f t="array" ref="O2022">_xlfn.IFS(N2022&lt;=100000,"Low",N2022&lt;=500000,"Median",N2022&lt;=1500000,"High",N2022&gt;1500000,"Very High")</f>
        <v>Median</v>
      </c>
      <c r="P2022">
        <v>80000000</v>
      </c>
      <c r="Q2022">
        <v>178767383</v>
      </c>
      <c r="R2022">
        <f t="shared" si="312"/>
        <v>98767383</v>
      </c>
      <c r="S2022" t="str">
        <f t="shared" si="313"/>
        <v>Profit</v>
      </c>
      <c r="T2022" s="1">
        <v>39707</v>
      </c>
      <c r="U2022" t="s">
        <v>3363</v>
      </c>
      <c r="V2022" s="14">
        <v>39707</v>
      </c>
      <c r="W2022" t="str">
        <f t="shared" si="314"/>
        <v>September</v>
      </c>
      <c r="X2022" s="4" t="str">
        <f t="shared" si="315"/>
        <v>2008</v>
      </c>
      <c r="Y2022" s="6">
        <f t="shared" si="316"/>
        <v>2008</v>
      </c>
      <c r="Z2022" s="4" t="str">
        <f t="shared" si="317"/>
        <v>16</v>
      </c>
      <c r="AA2022" s="6">
        <f t="shared" si="318"/>
        <v>16</v>
      </c>
      <c r="AB2022" t="str">
        <f t="shared" si="319"/>
        <v>Tuesday</v>
      </c>
    </row>
    <row r="2023" spans="1:28" x14ac:dyDescent="0.25">
      <c r="A2023" s="3" t="s">
        <v>5014</v>
      </c>
      <c r="B2023" t="s">
        <v>5015</v>
      </c>
      <c r="C2023" s="3" t="s">
        <v>5015</v>
      </c>
      <c r="D2023" s="6">
        <v>0</v>
      </c>
      <c r="E2023" s="6">
        <v>85</v>
      </c>
      <c r="F2023" s="6">
        <f t="shared" si="310"/>
        <v>1</v>
      </c>
      <c r="G2023" s="6">
        <f t="shared" si="311"/>
        <v>25</v>
      </c>
      <c r="H2023" s="6" t="str" cm="1">
        <f t="array" ref="H2023">_xlfn.IFS(E2023&lt;=80,"Series",E2023&lt;=120,"TV Movie",E2023&gt;120,"Long Movie")</f>
        <v>TV Movie</v>
      </c>
      <c r="I2023" t="s">
        <v>5529</v>
      </c>
      <c r="J2023" t="s">
        <v>8158</v>
      </c>
      <c r="K2023" t="s">
        <v>83</v>
      </c>
      <c r="L2023" s="5">
        <v>7</v>
      </c>
      <c r="M2023" t="str" cm="1">
        <f t="array" ref="M2023">_xlfn.IFS(L2023&lt;=2,"Flop",L2023&lt;=5,"Average",L2023&lt;=7,"Hit",L2023&lt;=9,"Superhit",L2023&gt;9,"BlockBuster")</f>
        <v>Hit</v>
      </c>
      <c r="N2023" s="6">
        <v>414524</v>
      </c>
      <c r="O2023" s="6" t="str" cm="1">
        <f t="array" ref="O2023">_xlfn.IFS(N2023&lt;=100000,"Low",N2023&lt;=500000,"Median",N2023&lt;=1500000,"High",N2023&gt;1500000,"Very High")</f>
        <v>Median</v>
      </c>
      <c r="P2023">
        <v>25000000</v>
      </c>
      <c r="Q2023">
        <v>172394180</v>
      </c>
      <c r="R2023">
        <f t="shared" si="312"/>
        <v>147394180</v>
      </c>
      <c r="S2023" t="str">
        <f t="shared" si="313"/>
        <v>Profit</v>
      </c>
      <c r="T2023" s="1">
        <v>39463</v>
      </c>
      <c r="U2023" t="s">
        <v>5016</v>
      </c>
      <c r="V2023" s="14">
        <v>39463</v>
      </c>
      <c r="W2023" t="str">
        <f t="shared" si="314"/>
        <v>January</v>
      </c>
      <c r="X2023" s="4" t="str">
        <f t="shared" si="315"/>
        <v>2008</v>
      </c>
      <c r="Y2023" s="6">
        <f t="shared" si="316"/>
        <v>2008</v>
      </c>
      <c r="Z2023" s="4" t="str">
        <f t="shared" si="317"/>
        <v>16</v>
      </c>
      <c r="AA2023" s="6">
        <f t="shared" si="318"/>
        <v>16</v>
      </c>
      <c r="AB2023" t="str">
        <f t="shared" si="319"/>
        <v>Wednesday</v>
      </c>
    </row>
    <row r="2024" spans="1:28" x14ac:dyDescent="0.25">
      <c r="A2024" s="3" t="s">
        <v>5017</v>
      </c>
      <c r="B2024" t="s">
        <v>5018</v>
      </c>
      <c r="C2024" s="3" t="s">
        <v>5018</v>
      </c>
      <c r="D2024" s="6">
        <v>0</v>
      </c>
      <c r="E2024" s="6">
        <v>115</v>
      </c>
      <c r="F2024" s="6">
        <f t="shared" si="310"/>
        <v>1</v>
      </c>
      <c r="G2024" s="6">
        <f t="shared" si="311"/>
        <v>55</v>
      </c>
      <c r="H2024" s="6" t="str" cm="1">
        <f t="array" ref="H2024">_xlfn.IFS(E2024&lt;=80,"Series",E2024&lt;=120,"TV Movie",E2024&gt;120,"Long Movie")</f>
        <v>TV Movie</v>
      </c>
      <c r="I2024" t="s">
        <v>145</v>
      </c>
      <c r="J2024" t="s">
        <v>5802</v>
      </c>
      <c r="K2024" t="s">
        <v>5802</v>
      </c>
      <c r="L2024" s="5">
        <v>7.4</v>
      </c>
      <c r="M2024" t="str" cm="1">
        <f t="array" ref="M2024">_xlfn.IFS(L2024&lt;=2,"Flop",L2024&lt;=5,"Average",L2024&lt;=7,"Hit",L2024&lt;=9,"Superhit",L2024&gt;9,"BlockBuster")</f>
        <v>Superhit</v>
      </c>
      <c r="N2024" s="6">
        <v>91684</v>
      </c>
      <c r="O2024" s="6" t="str" cm="1">
        <f t="array" ref="O2024">_xlfn.IFS(N2024&lt;=100000,"Low",N2024&lt;=500000,"Median",N2024&lt;=1500000,"High",N2024&gt;1500000,"Very High")</f>
        <v>Low</v>
      </c>
      <c r="P2024">
        <v>2000000</v>
      </c>
      <c r="Q2024">
        <v>15282731</v>
      </c>
      <c r="R2024">
        <f t="shared" si="312"/>
        <v>13282731</v>
      </c>
      <c r="S2024" t="str">
        <f t="shared" si="313"/>
        <v>Profit</v>
      </c>
      <c r="T2024" s="1">
        <v>43856</v>
      </c>
      <c r="U2024" t="s">
        <v>5019</v>
      </c>
      <c r="V2024" s="14">
        <v>43856</v>
      </c>
      <c r="W2024" t="str">
        <f t="shared" si="314"/>
        <v>January</v>
      </c>
      <c r="X2024" s="4" t="str">
        <f t="shared" si="315"/>
        <v>2020</v>
      </c>
      <c r="Y2024" s="6">
        <f t="shared" si="316"/>
        <v>2020</v>
      </c>
      <c r="Z2024" s="4" t="str">
        <f t="shared" si="317"/>
        <v>26</v>
      </c>
      <c r="AA2024" s="6">
        <f t="shared" si="318"/>
        <v>26</v>
      </c>
      <c r="AB2024" t="str">
        <f t="shared" si="319"/>
        <v>Sunday</v>
      </c>
    </row>
    <row r="2025" spans="1:28" x14ac:dyDescent="0.25">
      <c r="A2025" s="3" t="s">
        <v>5020</v>
      </c>
      <c r="B2025" t="s">
        <v>5021</v>
      </c>
      <c r="C2025" s="3" t="s">
        <v>5021</v>
      </c>
      <c r="D2025" s="6">
        <v>0</v>
      </c>
      <c r="E2025" s="6">
        <v>95</v>
      </c>
      <c r="F2025" s="6">
        <f t="shared" si="310"/>
        <v>1</v>
      </c>
      <c r="G2025" s="6">
        <f t="shared" si="311"/>
        <v>35</v>
      </c>
      <c r="H2025" s="6" t="str" cm="1">
        <f t="array" ref="H2025">_xlfn.IFS(E2025&lt;=80,"Series",E2025&lt;=120,"TV Movie",E2025&gt;120,"Long Movie")</f>
        <v>TV Movie</v>
      </c>
      <c r="I2025" t="s">
        <v>83</v>
      </c>
      <c r="J2025" t="s">
        <v>3857</v>
      </c>
      <c r="K2025" t="s">
        <v>5802</v>
      </c>
      <c r="L2025" s="5">
        <v>7.1</v>
      </c>
      <c r="M2025" t="str" cm="1">
        <f t="array" ref="M2025">_xlfn.IFS(L2025&lt;=2,"Flop",L2025&lt;=5,"Average",L2025&lt;=7,"Hit",L2025&lt;=9,"Superhit",L2025&gt;9,"BlockBuster")</f>
        <v>Superhit</v>
      </c>
      <c r="N2025" s="6">
        <v>97397</v>
      </c>
      <c r="O2025" s="6" t="str" cm="1">
        <f t="array" ref="O2025">_xlfn.IFS(N2025&lt;=100000,"Low",N2025&lt;=500000,"Median",N2025&lt;=1500000,"High",N2025&gt;1500000,"Very High")</f>
        <v>Low</v>
      </c>
      <c r="P2025">
        <v>4500000</v>
      </c>
      <c r="Q2025">
        <v>91392971</v>
      </c>
      <c r="R2025">
        <f t="shared" si="312"/>
        <v>86892971</v>
      </c>
      <c r="S2025" t="str">
        <f t="shared" si="313"/>
        <v>Profit</v>
      </c>
      <c r="T2025" s="1">
        <v>44864</v>
      </c>
      <c r="U2025" t="s">
        <v>5022</v>
      </c>
      <c r="V2025" s="14">
        <v>44864</v>
      </c>
      <c r="W2025" t="str">
        <f t="shared" si="314"/>
        <v>October</v>
      </c>
      <c r="X2025" s="4" t="str">
        <f t="shared" si="315"/>
        <v>2022</v>
      </c>
      <c r="Y2025" s="6">
        <f t="shared" si="316"/>
        <v>2022</v>
      </c>
      <c r="Z2025" s="4" t="str">
        <f t="shared" si="317"/>
        <v>30</v>
      </c>
      <c r="AA2025" s="6">
        <f t="shared" si="318"/>
        <v>30</v>
      </c>
      <c r="AB2025" t="str">
        <f t="shared" si="319"/>
        <v>Sunday</v>
      </c>
    </row>
    <row r="2026" spans="1:28" x14ac:dyDescent="0.25">
      <c r="A2026" s="3" t="s">
        <v>5023</v>
      </c>
      <c r="B2026" t="s">
        <v>5024</v>
      </c>
      <c r="C2026" s="3" t="s">
        <v>5024</v>
      </c>
      <c r="D2026" s="6">
        <v>0</v>
      </c>
      <c r="E2026" s="6">
        <v>189</v>
      </c>
      <c r="F2026" s="6">
        <f t="shared" si="310"/>
        <v>3</v>
      </c>
      <c r="G2026" s="6">
        <f t="shared" si="311"/>
        <v>9</v>
      </c>
      <c r="H2026" s="6" t="str" cm="1">
        <f t="array" ref="H2026">_xlfn.IFS(E2026&lt;=80,"Series",E2026&lt;=120,"TV Movie",E2026&gt;120,"Long Movie")</f>
        <v>Long Movie</v>
      </c>
      <c r="I2026" t="s">
        <v>132</v>
      </c>
      <c r="J2026" t="s">
        <v>145</v>
      </c>
      <c r="K2026" t="s">
        <v>8167</v>
      </c>
      <c r="L2026" s="5">
        <v>7.1</v>
      </c>
      <c r="M2026" t="str" cm="1">
        <f t="array" ref="M2026">_xlfn.IFS(L2026&lt;=2,"Flop",L2026&lt;=5,"Average",L2026&lt;=7,"Hit",L2026&lt;=9,"Superhit",L2026&gt;9,"BlockBuster")</f>
        <v>Superhit</v>
      </c>
      <c r="N2026" s="6">
        <v>151337</v>
      </c>
      <c r="O2026" s="6" t="str" cm="1">
        <f t="array" ref="O2026">_xlfn.IFS(N2026&lt;=100000,"Low",N2026&lt;=500000,"Median",N2026&lt;=1500000,"High",N2026&gt;1500000,"Very High")</f>
        <v>Median</v>
      </c>
      <c r="P2026">
        <v>110000000</v>
      </c>
      <c r="Q2026">
        <v>63351455</v>
      </c>
      <c r="R2026">
        <f t="shared" si="312"/>
        <v>-46648545</v>
      </c>
      <c r="S2026" t="str">
        <f t="shared" si="313"/>
        <v>Loss</v>
      </c>
      <c r="T2026" s="1">
        <v>44910</v>
      </c>
      <c r="U2026" t="s">
        <v>5025</v>
      </c>
      <c r="V2026" s="14">
        <v>44910</v>
      </c>
      <c r="W2026" t="str">
        <f t="shared" si="314"/>
        <v>December</v>
      </c>
      <c r="X2026" s="4" t="str">
        <f t="shared" si="315"/>
        <v>2022</v>
      </c>
      <c r="Y2026" s="6">
        <f t="shared" si="316"/>
        <v>2022</v>
      </c>
      <c r="Z2026" s="4" t="str">
        <f t="shared" si="317"/>
        <v>15</v>
      </c>
      <c r="AA2026" s="6">
        <f t="shared" si="318"/>
        <v>15</v>
      </c>
      <c r="AB2026" t="str">
        <f t="shared" si="319"/>
        <v>Thursday</v>
      </c>
    </row>
    <row r="2027" spans="1:28" x14ac:dyDescent="0.25">
      <c r="A2027" s="3" t="s">
        <v>5026</v>
      </c>
      <c r="B2027" t="s">
        <v>5027</v>
      </c>
      <c r="C2027" s="3" t="s">
        <v>5027</v>
      </c>
      <c r="D2027" s="6">
        <v>0</v>
      </c>
      <c r="E2027" s="6">
        <v>118</v>
      </c>
      <c r="F2027" s="6">
        <f t="shared" si="310"/>
        <v>1</v>
      </c>
      <c r="G2027" s="6">
        <f t="shared" si="311"/>
        <v>58</v>
      </c>
      <c r="H2027" s="6" t="str" cm="1">
        <f t="array" ref="H2027">_xlfn.IFS(E2027&lt;=80,"Series",E2027&lt;=120,"TV Movie",E2027&gt;120,"Long Movie")</f>
        <v>TV Movie</v>
      </c>
      <c r="I2027" t="s">
        <v>5529</v>
      </c>
      <c r="J2027" t="s">
        <v>8158</v>
      </c>
      <c r="K2027" t="s">
        <v>132</v>
      </c>
      <c r="L2027" s="5">
        <v>6.2</v>
      </c>
      <c r="M2027" t="str" cm="1">
        <f t="array" ref="M2027">_xlfn.IFS(L2027&lt;=2,"Flop",L2027&lt;=5,"Average",L2027&lt;=7,"Hit",L2027&lt;=9,"Superhit",L2027&gt;9,"BlockBuster")</f>
        <v>Hit</v>
      </c>
      <c r="N2027" s="6">
        <v>382562</v>
      </c>
      <c r="O2027" s="6" t="str" cm="1">
        <f t="array" ref="O2027">_xlfn.IFS(N2027&lt;=100000,"Low",N2027&lt;=500000,"Median",N2027&lt;=1500000,"High",N2027&gt;1500000,"Very High")</f>
        <v>Median</v>
      </c>
      <c r="P2027">
        <v>250000000</v>
      </c>
      <c r="Q2027">
        <v>760928081</v>
      </c>
      <c r="R2027">
        <f t="shared" si="312"/>
        <v>510928081</v>
      </c>
      <c r="S2027" t="str">
        <f t="shared" si="313"/>
        <v>Profit</v>
      </c>
      <c r="T2027" s="1">
        <v>44735</v>
      </c>
      <c r="U2027" t="s">
        <v>5028</v>
      </c>
      <c r="V2027" s="14">
        <v>44735</v>
      </c>
      <c r="W2027" t="str">
        <f t="shared" si="314"/>
        <v>June</v>
      </c>
      <c r="X2027" s="4" t="str">
        <f t="shared" si="315"/>
        <v>2022</v>
      </c>
      <c r="Y2027" s="6">
        <f t="shared" si="316"/>
        <v>2022</v>
      </c>
      <c r="Z2027" s="4" t="str">
        <f t="shared" si="317"/>
        <v>23</v>
      </c>
      <c r="AA2027" s="6">
        <f t="shared" si="318"/>
        <v>23</v>
      </c>
      <c r="AB2027" t="str">
        <f t="shared" si="319"/>
        <v>Thursday</v>
      </c>
    </row>
    <row r="2028" spans="1:28" x14ac:dyDescent="0.25">
      <c r="A2028" s="3" t="s">
        <v>5029</v>
      </c>
      <c r="B2028" t="s">
        <v>5030</v>
      </c>
      <c r="C2028" s="3" t="s">
        <v>5030</v>
      </c>
      <c r="D2028" s="6">
        <v>0</v>
      </c>
      <c r="E2028" s="6">
        <v>165</v>
      </c>
      <c r="F2028" s="6">
        <f t="shared" si="310"/>
        <v>2</v>
      </c>
      <c r="G2028" s="6">
        <f t="shared" si="311"/>
        <v>45</v>
      </c>
      <c r="H2028" s="6" t="str" cm="1">
        <f t="array" ref="H2028">_xlfn.IFS(E2028&lt;=80,"Series",E2028&lt;=120,"TV Movie",E2028&gt;120,"Long Movie")</f>
        <v>Long Movie</v>
      </c>
      <c r="I2028" t="s">
        <v>145</v>
      </c>
      <c r="J2028" t="s">
        <v>5802</v>
      </c>
      <c r="K2028" t="s">
        <v>5802</v>
      </c>
      <c r="L2028" s="5">
        <v>7.9</v>
      </c>
      <c r="M2028" t="str" cm="1">
        <f t="array" ref="M2028">_xlfn.IFS(L2028&lt;=2,"Flop",L2028&lt;=5,"Average",L2028&lt;=7,"Hit",L2028&lt;=9,"Superhit",L2028&gt;9,"BlockBuster")</f>
        <v>Superhit</v>
      </c>
      <c r="N2028" s="6">
        <v>363686</v>
      </c>
      <c r="O2028" s="6" t="str" cm="1">
        <f t="array" ref="O2028">_xlfn.IFS(N2028&lt;=100000,"Low",N2028&lt;=500000,"Median",N2028&lt;=1500000,"High",N2028&gt;1500000,"Very High")</f>
        <v>Median</v>
      </c>
      <c r="P2028">
        <v>4000000</v>
      </c>
      <c r="Q2028">
        <v>48137666</v>
      </c>
      <c r="R2028">
        <f t="shared" si="312"/>
        <v>44137666</v>
      </c>
      <c r="S2028" t="str">
        <f t="shared" si="313"/>
        <v>Profit</v>
      </c>
      <c r="T2028" s="1">
        <v>41658</v>
      </c>
      <c r="U2028" t="s">
        <v>1193</v>
      </c>
      <c r="V2028" s="14">
        <v>41658</v>
      </c>
      <c r="W2028" t="str">
        <f t="shared" si="314"/>
        <v>January</v>
      </c>
      <c r="X2028" s="4" t="str">
        <f t="shared" si="315"/>
        <v>2014</v>
      </c>
      <c r="Y2028" s="6">
        <f t="shared" si="316"/>
        <v>2014</v>
      </c>
      <c r="Z2028" s="4" t="str">
        <f t="shared" si="317"/>
        <v>19</v>
      </c>
      <c r="AA2028" s="6">
        <f t="shared" si="318"/>
        <v>19</v>
      </c>
      <c r="AB2028" t="str">
        <f t="shared" si="319"/>
        <v>Sunday</v>
      </c>
    </row>
    <row r="2029" spans="1:28" x14ac:dyDescent="0.25">
      <c r="A2029" s="3" t="s">
        <v>5031</v>
      </c>
      <c r="B2029" t="s">
        <v>5032</v>
      </c>
      <c r="C2029" s="3" t="s">
        <v>5032</v>
      </c>
      <c r="D2029" s="6">
        <v>0</v>
      </c>
      <c r="E2029" s="6">
        <v>105</v>
      </c>
      <c r="F2029" s="6">
        <f t="shared" si="310"/>
        <v>1</v>
      </c>
      <c r="G2029" s="6">
        <f t="shared" si="311"/>
        <v>45</v>
      </c>
      <c r="H2029" s="6" t="str" cm="1">
        <f t="array" ref="H2029">_xlfn.IFS(E2029&lt;=80,"Series",E2029&lt;=120,"TV Movie",E2029&gt;120,"Long Movie")</f>
        <v>TV Movie</v>
      </c>
      <c r="I2029" t="s">
        <v>5529</v>
      </c>
      <c r="J2029" t="s">
        <v>83</v>
      </c>
      <c r="K2029" t="s">
        <v>3857</v>
      </c>
      <c r="L2029" s="5">
        <v>5.5</v>
      </c>
      <c r="M2029" t="str" cm="1">
        <f t="array" ref="M2029">_xlfn.IFS(L2029&lt;=2,"Flop",L2029&lt;=5,"Average",L2029&lt;=7,"Hit",L2029&lt;=9,"Superhit",L2029&gt;9,"BlockBuster")</f>
        <v>Hit</v>
      </c>
      <c r="N2029" s="6">
        <v>95794</v>
      </c>
      <c r="O2029" s="6" t="str" cm="1">
        <f t="array" ref="O2029">_xlfn.IFS(N2029&lt;=100000,"Low",N2029&lt;=500000,"Median",N2029&lt;=1500000,"High",N2029&gt;1500000,"Very High")</f>
        <v>Low</v>
      </c>
      <c r="P2029">
        <v>20000000</v>
      </c>
      <c r="Q2029">
        <v>133423964</v>
      </c>
      <c r="R2029">
        <f t="shared" si="312"/>
        <v>113423964</v>
      </c>
      <c r="S2029" t="str">
        <f t="shared" si="313"/>
        <v>Profit</v>
      </c>
      <c r="T2029" s="1">
        <v>44447</v>
      </c>
      <c r="U2029" t="s">
        <v>4721</v>
      </c>
      <c r="V2029" s="14">
        <v>44447</v>
      </c>
      <c r="W2029" t="str">
        <f t="shared" si="314"/>
        <v>September</v>
      </c>
      <c r="X2029" s="4" t="str">
        <f t="shared" si="315"/>
        <v>2021</v>
      </c>
      <c r="Y2029" s="6">
        <f t="shared" si="316"/>
        <v>2021</v>
      </c>
      <c r="Z2029" s="4" t="str">
        <f t="shared" si="317"/>
        <v>8</v>
      </c>
      <c r="AA2029" s="6">
        <f t="shared" si="318"/>
        <v>8</v>
      </c>
      <c r="AB2029" t="str">
        <f t="shared" si="319"/>
        <v>Wednesday</v>
      </c>
    </row>
    <row r="2030" spans="1:28" x14ac:dyDescent="0.25">
      <c r="A2030" s="3" t="s">
        <v>5033</v>
      </c>
      <c r="B2030" t="s">
        <v>5034</v>
      </c>
      <c r="C2030" s="3" t="s">
        <v>5034</v>
      </c>
      <c r="D2030" s="6">
        <v>0</v>
      </c>
      <c r="E2030" s="6">
        <v>111</v>
      </c>
      <c r="F2030" s="6">
        <f t="shared" si="310"/>
        <v>1</v>
      </c>
      <c r="G2030" s="6">
        <f t="shared" si="311"/>
        <v>51</v>
      </c>
      <c r="H2030" s="6" t="str" cm="1">
        <f t="array" ref="H2030">_xlfn.IFS(E2030&lt;=80,"Series",E2030&lt;=120,"TV Movie",E2030&gt;120,"Long Movie")</f>
        <v>TV Movie</v>
      </c>
      <c r="I2030" t="s">
        <v>83</v>
      </c>
      <c r="J2030" t="s">
        <v>3857</v>
      </c>
      <c r="K2030" t="s">
        <v>5802</v>
      </c>
      <c r="L2030" s="5">
        <v>5</v>
      </c>
      <c r="M2030" t="str" cm="1">
        <f t="array" ref="M2030">_xlfn.IFS(L2030&lt;=2,"Flop",L2030&lt;=5,"Average",L2030&lt;=7,"Hit",L2030&lt;=9,"Superhit",L2030&gt;9,"BlockBuster")</f>
        <v>Average</v>
      </c>
      <c r="N2030" s="6">
        <v>68387</v>
      </c>
      <c r="O2030" s="6" t="str" cm="1">
        <f t="array" ref="O2030">_xlfn.IFS(N2030&lt;=100000,"Low",N2030&lt;=500000,"Median",N2030&lt;=1500000,"High",N2030&gt;1500000,"Very High")</f>
        <v>Low</v>
      </c>
      <c r="P2030">
        <v>20000000</v>
      </c>
      <c r="Q2030">
        <v>104362940</v>
      </c>
      <c r="R2030">
        <f t="shared" si="312"/>
        <v>84362940</v>
      </c>
      <c r="S2030" t="str">
        <f t="shared" si="313"/>
        <v>Profit</v>
      </c>
      <c r="T2030" s="1">
        <v>44840</v>
      </c>
      <c r="U2030" t="s">
        <v>4721</v>
      </c>
      <c r="V2030" s="14">
        <v>44840</v>
      </c>
      <c r="W2030" t="str">
        <f t="shared" si="314"/>
        <v>October</v>
      </c>
      <c r="X2030" s="4" t="str">
        <f t="shared" si="315"/>
        <v>2022</v>
      </c>
      <c r="Y2030" s="6">
        <f t="shared" si="316"/>
        <v>2022</v>
      </c>
      <c r="Z2030" s="4" t="str">
        <f t="shared" si="317"/>
        <v>6</v>
      </c>
      <c r="AA2030" s="6">
        <f t="shared" si="318"/>
        <v>6</v>
      </c>
      <c r="AB2030" t="str">
        <f t="shared" si="319"/>
        <v>Thursday</v>
      </c>
    </row>
    <row r="2031" spans="1:28" x14ac:dyDescent="0.25">
      <c r="A2031" s="3" t="s">
        <v>5035</v>
      </c>
      <c r="B2031" t="s">
        <v>5036</v>
      </c>
      <c r="C2031" s="3" t="s">
        <v>5036</v>
      </c>
      <c r="D2031" s="6">
        <v>0</v>
      </c>
      <c r="E2031" s="6">
        <v>96</v>
      </c>
      <c r="F2031" s="6">
        <f t="shared" si="310"/>
        <v>1</v>
      </c>
      <c r="G2031" s="6">
        <f t="shared" si="311"/>
        <v>36</v>
      </c>
      <c r="H2031" s="6" t="str" cm="1">
        <f t="array" ref="H2031">_xlfn.IFS(E2031&lt;=80,"Series",E2031&lt;=120,"TV Movie",E2031&gt;120,"Long Movie")</f>
        <v>TV Movie</v>
      </c>
      <c r="I2031" t="s">
        <v>8158</v>
      </c>
      <c r="J2031" t="s">
        <v>8159</v>
      </c>
      <c r="K2031" t="s">
        <v>132</v>
      </c>
      <c r="L2031" s="5">
        <v>6.8</v>
      </c>
      <c r="M2031" t="str" cm="1">
        <f t="array" ref="M2031">_xlfn.IFS(L2031&lt;=2,"Flop",L2031&lt;=5,"Average",L2031&lt;=7,"Hit",L2031&lt;=9,"Superhit",L2031&gt;9,"BlockBuster")</f>
        <v>Hit</v>
      </c>
      <c r="N2031" s="6">
        <v>124612</v>
      </c>
      <c r="O2031" s="6" t="str" cm="1">
        <f t="array" ref="O2031">_xlfn.IFS(N2031&lt;=100000,"Low",N2031&lt;=500000,"Median",N2031&lt;=1500000,"High",N2031&gt;1500000,"Very High")</f>
        <v>Median</v>
      </c>
      <c r="P2031">
        <v>200000000</v>
      </c>
      <c r="Q2031">
        <v>325286646</v>
      </c>
      <c r="R2031">
        <f t="shared" si="312"/>
        <v>125286646</v>
      </c>
      <c r="S2031" t="str">
        <f t="shared" si="313"/>
        <v>Profit</v>
      </c>
      <c r="T2031" s="1">
        <v>40120</v>
      </c>
      <c r="U2031" t="s">
        <v>501</v>
      </c>
      <c r="V2031" s="14">
        <v>40120</v>
      </c>
      <c r="W2031" t="str">
        <f t="shared" si="314"/>
        <v>November</v>
      </c>
      <c r="X2031" s="4" t="str">
        <f t="shared" si="315"/>
        <v>2009</v>
      </c>
      <c r="Y2031" s="6">
        <f t="shared" si="316"/>
        <v>2009</v>
      </c>
      <c r="Z2031" s="4" t="str">
        <f t="shared" si="317"/>
        <v>3</v>
      </c>
      <c r="AA2031" s="6">
        <f t="shared" si="318"/>
        <v>3</v>
      </c>
      <c r="AB2031" t="str">
        <f t="shared" si="319"/>
        <v>Tuesday</v>
      </c>
    </row>
    <row r="2032" spans="1:28" x14ac:dyDescent="0.25">
      <c r="A2032" s="3" t="s">
        <v>5037</v>
      </c>
      <c r="B2032" t="s">
        <v>5038</v>
      </c>
      <c r="C2032" s="3" t="s">
        <v>5038</v>
      </c>
      <c r="D2032" s="6">
        <v>0</v>
      </c>
      <c r="E2032" s="6">
        <v>122</v>
      </c>
      <c r="F2032" s="6">
        <f t="shared" si="310"/>
        <v>2</v>
      </c>
      <c r="G2032" s="6">
        <f t="shared" si="311"/>
        <v>2</v>
      </c>
      <c r="H2032" s="6" t="str" cm="1">
        <f t="array" ref="H2032">_xlfn.IFS(E2032&lt;=80,"Series",E2032&lt;=120,"TV Movie",E2032&gt;120,"Long Movie")</f>
        <v>Long Movie</v>
      </c>
      <c r="I2032" t="s">
        <v>145</v>
      </c>
      <c r="J2032" t="s">
        <v>8157</v>
      </c>
      <c r="K2032" t="s">
        <v>5802</v>
      </c>
      <c r="L2032" s="5">
        <v>6.9</v>
      </c>
      <c r="M2032" t="str" cm="1">
        <f t="array" ref="M2032">_xlfn.IFS(L2032&lt;=2,"Flop",L2032&lt;=5,"Average",L2032&lt;=7,"Hit",L2032&lt;=9,"Superhit",L2032&gt;9,"BlockBuster")</f>
        <v>Hit</v>
      </c>
      <c r="N2032" s="6">
        <v>119442</v>
      </c>
      <c r="O2032" s="6" t="str" cm="1">
        <f t="array" ref="O2032">_xlfn.IFS(N2032&lt;=100000,"Low",N2032&lt;=500000,"Median",N2032&lt;=1500000,"High",N2032&gt;1500000,"Very High")</f>
        <v>Median</v>
      </c>
      <c r="P2032">
        <v>38000000</v>
      </c>
      <c r="Q2032">
        <v>117094902</v>
      </c>
      <c r="R2032">
        <f t="shared" si="312"/>
        <v>79094902</v>
      </c>
      <c r="S2032" t="str">
        <f t="shared" si="313"/>
        <v>Profit</v>
      </c>
      <c r="T2032" s="1">
        <v>40648</v>
      </c>
      <c r="U2032" t="s">
        <v>3330</v>
      </c>
      <c r="V2032" s="14">
        <v>40648</v>
      </c>
      <c r="W2032" t="str">
        <f t="shared" si="314"/>
        <v>April</v>
      </c>
      <c r="X2032" s="4" t="str">
        <f t="shared" si="315"/>
        <v>2011</v>
      </c>
      <c r="Y2032" s="6">
        <f t="shared" si="316"/>
        <v>2011</v>
      </c>
      <c r="Z2032" s="4" t="str">
        <f t="shared" si="317"/>
        <v>15</v>
      </c>
      <c r="AA2032" s="6">
        <f t="shared" si="318"/>
        <v>15</v>
      </c>
      <c r="AB2032" t="str">
        <f t="shared" si="319"/>
        <v>Friday</v>
      </c>
    </row>
    <row r="2033" spans="1:28" x14ac:dyDescent="0.25">
      <c r="A2033" s="3" t="s">
        <v>5039</v>
      </c>
      <c r="B2033" t="s">
        <v>461</v>
      </c>
      <c r="C2033" s="3" t="s">
        <v>461</v>
      </c>
      <c r="D2033" s="6">
        <v>0</v>
      </c>
      <c r="E2033" s="6">
        <v>113</v>
      </c>
      <c r="F2033" s="6">
        <f t="shared" si="310"/>
        <v>1</v>
      </c>
      <c r="G2033" s="6">
        <f t="shared" si="311"/>
        <v>53</v>
      </c>
      <c r="H2033" s="6" t="str" cm="1">
        <f t="array" ref="H2033">_xlfn.IFS(E2033&lt;=80,"Series",E2033&lt;=120,"TV Movie",E2033&gt;120,"Long Movie")</f>
        <v>TV Movie</v>
      </c>
      <c r="I2033" t="s">
        <v>132</v>
      </c>
      <c r="J2033" t="s">
        <v>145</v>
      </c>
      <c r="K2033" t="s">
        <v>8165</v>
      </c>
      <c r="L2033" s="5">
        <v>5.8</v>
      </c>
      <c r="M2033" t="str" cm="1">
        <f t="array" ref="M2033">_xlfn.IFS(L2033&lt;=2,"Flop",L2033&lt;=5,"Average",L2033&lt;=7,"Hit",L2033&lt;=9,"Superhit",L2033&gt;9,"BlockBuster")</f>
        <v>Hit</v>
      </c>
      <c r="N2033" s="6">
        <v>52221</v>
      </c>
      <c r="O2033" s="6" t="str" cm="1">
        <f t="array" ref="O2033">_xlfn.IFS(N2033&lt;=100000,"Low",N2033&lt;=500000,"Median",N2033&lt;=1500000,"High",N2033&gt;1500000,"Very High")</f>
        <v>Low</v>
      </c>
      <c r="P2033">
        <v>24000000</v>
      </c>
      <c r="Q2033">
        <v>63543328</v>
      </c>
      <c r="R2033">
        <f t="shared" si="312"/>
        <v>39543328</v>
      </c>
      <c r="S2033" t="str">
        <f t="shared" si="313"/>
        <v>Profit</v>
      </c>
      <c r="T2033" s="1">
        <v>40822</v>
      </c>
      <c r="U2033" t="s">
        <v>4161</v>
      </c>
      <c r="V2033" s="14">
        <v>40822</v>
      </c>
      <c r="W2033" t="str">
        <f t="shared" si="314"/>
        <v>October</v>
      </c>
      <c r="X2033" s="4" t="str">
        <f t="shared" si="315"/>
        <v>2011</v>
      </c>
      <c r="Y2033" s="6">
        <f t="shared" si="316"/>
        <v>2011</v>
      </c>
      <c r="Z2033" s="4" t="str">
        <f t="shared" si="317"/>
        <v>6</v>
      </c>
      <c r="AA2033" s="6">
        <f t="shared" si="318"/>
        <v>6</v>
      </c>
      <c r="AB2033" t="str">
        <f t="shared" si="319"/>
        <v>Thursday</v>
      </c>
    </row>
    <row r="2034" spans="1:28" x14ac:dyDescent="0.25">
      <c r="A2034" s="3" t="s">
        <v>5040</v>
      </c>
      <c r="B2034" t="s">
        <v>5041</v>
      </c>
      <c r="C2034" s="3" t="s">
        <v>5041</v>
      </c>
      <c r="D2034" s="6">
        <v>0</v>
      </c>
      <c r="E2034" s="6">
        <v>104</v>
      </c>
      <c r="F2034" s="6">
        <f t="shared" si="310"/>
        <v>1</v>
      </c>
      <c r="G2034" s="6">
        <f t="shared" si="311"/>
        <v>44</v>
      </c>
      <c r="H2034" s="6" t="str" cm="1">
        <f t="array" ref="H2034">_xlfn.IFS(E2034&lt;=80,"Series",E2034&lt;=120,"TV Movie",E2034&gt;120,"Long Movie")</f>
        <v>TV Movie</v>
      </c>
      <c r="I2034" t="s">
        <v>132</v>
      </c>
      <c r="J2034" t="s">
        <v>8157</v>
      </c>
      <c r="K2034" t="s">
        <v>5802</v>
      </c>
      <c r="L2034" s="5">
        <v>6.8</v>
      </c>
      <c r="M2034" t="str" cm="1">
        <f t="array" ref="M2034">_xlfn.IFS(L2034&lt;=2,"Flop",L2034&lt;=5,"Average",L2034&lt;=7,"Hit",L2034&lt;=9,"Superhit",L2034&gt;9,"BlockBuster")</f>
        <v>Hit</v>
      </c>
      <c r="N2034" s="6">
        <v>377092</v>
      </c>
      <c r="O2034" s="6" t="str" cm="1">
        <f t="array" ref="O2034">_xlfn.IFS(N2034&lt;=100000,"Low",N2034&lt;=500000,"Median",N2034&lt;=1500000,"High",N2034&gt;1500000,"Very High")</f>
        <v>Median</v>
      </c>
      <c r="P2034">
        <v>70000000</v>
      </c>
      <c r="Q2034">
        <v>223241637</v>
      </c>
      <c r="R2034">
        <f t="shared" si="312"/>
        <v>153241637</v>
      </c>
      <c r="S2034" t="str">
        <f t="shared" si="313"/>
        <v>Profit</v>
      </c>
      <c r="T2034" s="1">
        <v>39791</v>
      </c>
      <c r="U2034" t="s">
        <v>2446</v>
      </c>
      <c r="V2034" s="14">
        <v>39791</v>
      </c>
      <c r="W2034" t="str">
        <f t="shared" si="314"/>
        <v>December</v>
      </c>
      <c r="X2034" s="4" t="str">
        <f t="shared" si="315"/>
        <v>2008</v>
      </c>
      <c r="Y2034" s="6">
        <f t="shared" si="316"/>
        <v>2008</v>
      </c>
      <c r="Z2034" s="4" t="str">
        <f t="shared" si="317"/>
        <v>9</v>
      </c>
      <c r="AA2034" s="6">
        <f t="shared" si="318"/>
        <v>9</v>
      </c>
      <c r="AB2034" t="str">
        <f t="shared" si="319"/>
        <v>Tuesday</v>
      </c>
    </row>
    <row r="2035" spans="1:28" x14ac:dyDescent="0.25">
      <c r="A2035" s="3" t="s">
        <v>5042</v>
      </c>
      <c r="B2035" t="s">
        <v>5043</v>
      </c>
      <c r="C2035" s="3" t="s">
        <v>5043</v>
      </c>
      <c r="D2035" s="6">
        <v>0</v>
      </c>
      <c r="E2035" s="6">
        <v>129</v>
      </c>
      <c r="F2035" s="6">
        <f t="shared" si="310"/>
        <v>2</v>
      </c>
      <c r="G2035" s="6">
        <f t="shared" si="311"/>
        <v>9</v>
      </c>
      <c r="H2035" s="6" t="str" cm="1">
        <f t="array" ref="H2035">_xlfn.IFS(E2035&lt;=80,"Series",E2035&lt;=120,"TV Movie",E2035&gt;120,"Long Movie")</f>
        <v>Long Movie</v>
      </c>
      <c r="I2035" t="s">
        <v>145</v>
      </c>
      <c r="J2035" t="s">
        <v>8167</v>
      </c>
      <c r="K2035" t="s">
        <v>3857</v>
      </c>
      <c r="L2035" s="5">
        <v>7.7</v>
      </c>
      <c r="M2035" t="str" cm="1">
        <f t="array" ref="M2035">_xlfn.IFS(L2035&lt;=2,"Flop",L2035&lt;=5,"Average",L2035&lt;=7,"Hit",L2035&lt;=9,"Superhit",L2035&gt;9,"BlockBuster")</f>
        <v>Superhit</v>
      </c>
      <c r="N2035" s="6">
        <v>188788</v>
      </c>
      <c r="O2035" s="6" t="str" cm="1">
        <f t="array" ref="O2035">_xlfn.IFS(N2035&lt;=100000,"Low",N2035&lt;=500000,"Median",N2035&lt;=1500000,"High",N2035&gt;1500000,"Very High")</f>
        <v>Median</v>
      </c>
      <c r="P2035">
        <v>35000000</v>
      </c>
      <c r="Q2035">
        <v>0</v>
      </c>
      <c r="R2035">
        <f t="shared" si="312"/>
        <v>-35000000</v>
      </c>
      <c r="S2035" t="str">
        <f t="shared" si="313"/>
        <v>Loss</v>
      </c>
      <c r="T2035" s="1">
        <v>44099</v>
      </c>
      <c r="U2035" t="s">
        <v>5044</v>
      </c>
      <c r="V2035" s="14">
        <v>44099</v>
      </c>
      <c r="W2035" t="str">
        <f t="shared" si="314"/>
        <v>September</v>
      </c>
      <c r="X2035" s="4" t="str">
        <f t="shared" si="315"/>
        <v>2020</v>
      </c>
      <c r="Y2035" s="6">
        <f t="shared" si="316"/>
        <v>2020</v>
      </c>
      <c r="Z2035" s="4" t="str">
        <f t="shared" si="317"/>
        <v>25</v>
      </c>
      <c r="AA2035" s="6">
        <f t="shared" si="318"/>
        <v>25</v>
      </c>
      <c r="AB2035" t="str">
        <f t="shared" si="319"/>
        <v>Friday</v>
      </c>
    </row>
    <row r="2036" spans="1:28" x14ac:dyDescent="0.25">
      <c r="A2036" s="3" t="s">
        <v>5045</v>
      </c>
      <c r="B2036" t="s">
        <v>5046</v>
      </c>
      <c r="C2036" s="3" t="s">
        <v>5046</v>
      </c>
      <c r="D2036" s="6">
        <v>0</v>
      </c>
      <c r="E2036" s="6">
        <v>96</v>
      </c>
      <c r="F2036" s="6">
        <f t="shared" si="310"/>
        <v>1</v>
      </c>
      <c r="G2036" s="6">
        <f t="shared" si="311"/>
        <v>36</v>
      </c>
      <c r="H2036" s="6" t="str" cm="1">
        <f t="array" ref="H2036">_xlfn.IFS(E2036&lt;=80,"Series",E2036&lt;=120,"TV Movie",E2036&gt;120,"Long Movie")</f>
        <v>TV Movie</v>
      </c>
      <c r="I2036" t="s">
        <v>5529</v>
      </c>
      <c r="J2036" t="s">
        <v>8156</v>
      </c>
      <c r="K2036" t="s">
        <v>3857</v>
      </c>
      <c r="L2036" s="5">
        <v>4.3</v>
      </c>
      <c r="M2036" t="str" cm="1">
        <f t="array" ref="M2036">_xlfn.IFS(L2036&lt;=2,"Flop",L2036&lt;=5,"Average",L2036&lt;=7,"Hit",L2036&lt;=9,"Superhit",L2036&gt;9,"BlockBuster")</f>
        <v>Average</v>
      </c>
      <c r="N2036" s="6">
        <v>124522</v>
      </c>
      <c r="O2036" s="6" t="str" cm="1">
        <f t="array" ref="O2036">_xlfn.IFS(N2036&lt;=100000,"Low",N2036&lt;=500000,"Median",N2036&lt;=1500000,"High",N2036&gt;1500000,"Very High")</f>
        <v>Median</v>
      </c>
      <c r="P2036">
        <v>57000000</v>
      </c>
      <c r="Q2036">
        <v>132563930</v>
      </c>
      <c r="R2036">
        <f t="shared" si="312"/>
        <v>75563930</v>
      </c>
      <c r="S2036" t="str">
        <f t="shared" si="313"/>
        <v>Profit</v>
      </c>
      <c r="T2036" s="1">
        <v>40888</v>
      </c>
      <c r="U2036" t="s">
        <v>4289</v>
      </c>
      <c r="V2036" s="14">
        <v>40888</v>
      </c>
      <c r="W2036" t="str">
        <f t="shared" si="314"/>
        <v>December</v>
      </c>
      <c r="X2036" s="4" t="str">
        <f t="shared" si="315"/>
        <v>2011</v>
      </c>
      <c r="Y2036" s="6">
        <f t="shared" si="316"/>
        <v>2011</v>
      </c>
      <c r="Z2036" s="4" t="str">
        <f t="shared" si="317"/>
        <v>11</v>
      </c>
      <c r="AA2036" s="6">
        <f t="shared" si="318"/>
        <v>11</v>
      </c>
      <c r="AB2036" t="str">
        <f t="shared" si="319"/>
        <v>Sunday</v>
      </c>
    </row>
    <row r="2037" spans="1:28" x14ac:dyDescent="0.25">
      <c r="A2037" s="3" t="s">
        <v>5047</v>
      </c>
      <c r="B2037" t="s">
        <v>5048</v>
      </c>
      <c r="C2037" s="3" t="s">
        <v>5048</v>
      </c>
      <c r="D2037" s="6">
        <v>0</v>
      </c>
      <c r="E2037" s="6">
        <v>123</v>
      </c>
      <c r="F2037" s="6">
        <f t="shared" si="310"/>
        <v>2</v>
      </c>
      <c r="G2037" s="6">
        <f t="shared" si="311"/>
        <v>3</v>
      </c>
      <c r="H2037" s="6" t="str" cm="1">
        <f t="array" ref="H2037">_xlfn.IFS(E2037&lt;=80,"Series",E2037&lt;=120,"TV Movie",E2037&gt;120,"Long Movie")</f>
        <v>Long Movie</v>
      </c>
      <c r="I2037" t="s">
        <v>145</v>
      </c>
      <c r="J2037" t="s">
        <v>8166</v>
      </c>
      <c r="K2037" t="s">
        <v>3857</v>
      </c>
      <c r="L2037" s="5">
        <v>6.3</v>
      </c>
      <c r="M2037" t="str" cm="1">
        <f t="array" ref="M2037">_xlfn.IFS(L2037&lt;=2,"Flop",L2037&lt;=5,"Average",L2037&lt;=7,"Hit",L2037&lt;=9,"Superhit",L2037&gt;9,"BlockBuster")</f>
        <v>Hit</v>
      </c>
      <c r="N2037" s="6">
        <v>132896</v>
      </c>
      <c r="O2037" s="6" t="str" cm="1">
        <f t="array" ref="O2037">_xlfn.IFS(N2037&lt;=100000,"Low",N2037&lt;=500000,"Median",N2037&lt;=1500000,"High",N2037&gt;1500000,"Very High")</f>
        <v>Median</v>
      </c>
      <c r="P2037">
        <v>20000000</v>
      </c>
      <c r="Q2037">
        <v>87609403</v>
      </c>
      <c r="R2037">
        <f t="shared" si="312"/>
        <v>67609403</v>
      </c>
      <c r="S2037" t="str">
        <f t="shared" si="313"/>
        <v>Profit</v>
      </c>
      <c r="T2037" s="1">
        <v>44809</v>
      </c>
      <c r="U2037" t="s">
        <v>5049</v>
      </c>
      <c r="V2037" s="14">
        <v>44809</v>
      </c>
      <c r="W2037" t="str">
        <f t="shared" si="314"/>
        <v>September</v>
      </c>
      <c r="X2037" s="4" t="str">
        <f t="shared" si="315"/>
        <v>2022</v>
      </c>
      <c r="Y2037" s="6">
        <f t="shared" si="316"/>
        <v>2022</v>
      </c>
      <c r="Z2037" s="4" t="str">
        <f t="shared" si="317"/>
        <v>5</v>
      </c>
      <c r="AA2037" s="6">
        <f t="shared" si="318"/>
        <v>5</v>
      </c>
      <c r="AB2037" t="str">
        <f t="shared" si="319"/>
        <v>Monday</v>
      </c>
    </row>
    <row r="2038" spans="1:28" x14ac:dyDescent="0.25">
      <c r="A2038" s="3" t="s">
        <v>5050</v>
      </c>
      <c r="B2038" t="s">
        <v>5051</v>
      </c>
      <c r="C2038" s="3" t="s">
        <v>5051</v>
      </c>
      <c r="D2038" s="6">
        <v>0</v>
      </c>
      <c r="E2038" s="6">
        <v>87</v>
      </c>
      <c r="F2038" s="6">
        <f t="shared" si="310"/>
        <v>1</v>
      </c>
      <c r="G2038" s="6">
        <f t="shared" si="311"/>
        <v>27</v>
      </c>
      <c r="H2038" s="6" t="str" cm="1">
        <f t="array" ref="H2038">_xlfn.IFS(E2038&lt;=80,"Series",E2038&lt;=120,"TV Movie",E2038&gt;120,"Long Movie")</f>
        <v>TV Movie</v>
      </c>
      <c r="I2038" t="s">
        <v>132</v>
      </c>
      <c r="J2038" t="s">
        <v>8156</v>
      </c>
      <c r="K2038" t="s">
        <v>5802</v>
      </c>
      <c r="L2038" s="5">
        <v>2.8</v>
      </c>
      <c r="M2038" t="str" cm="1">
        <f t="array" ref="M2038">_xlfn.IFS(L2038&lt;=2,"Flop",L2038&lt;=5,"Average",L2038&lt;=7,"Hit",L2038&lt;=9,"Superhit",L2038&gt;9,"BlockBuster")</f>
        <v>Average</v>
      </c>
      <c r="N2038" s="6">
        <v>110745</v>
      </c>
      <c r="O2038" s="6" t="str" cm="1">
        <f t="array" ref="O2038">_xlfn.IFS(N2038&lt;=100000,"Low",N2038&lt;=500000,"Median",N2038&lt;=1500000,"High",N2038&gt;1500000,"Very High")</f>
        <v>Median</v>
      </c>
      <c r="P2038">
        <v>30000000</v>
      </c>
      <c r="Q2038">
        <v>85897593</v>
      </c>
      <c r="R2038">
        <f t="shared" si="312"/>
        <v>55897593</v>
      </c>
      <c r="S2038" t="str">
        <f t="shared" si="313"/>
        <v>Profit</v>
      </c>
      <c r="T2038" s="1">
        <v>39471</v>
      </c>
      <c r="U2038" t="s">
        <v>4211</v>
      </c>
      <c r="V2038" s="14">
        <v>39471</v>
      </c>
      <c r="W2038" t="str">
        <f t="shared" si="314"/>
        <v>January</v>
      </c>
      <c r="X2038" s="4" t="str">
        <f t="shared" si="315"/>
        <v>2008</v>
      </c>
      <c r="Y2038" s="6">
        <f t="shared" si="316"/>
        <v>2008</v>
      </c>
      <c r="Z2038" s="4" t="str">
        <f t="shared" si="317"/>
        <v>24</v>
      </c>
      <c r="AA2038" s="6">
        <f t="shared" si="318"/>
        <v>24</v>
      </c>
      <c r="AB2038" t="str">
        <f t="shared" si="319"/>
        <v>Thursday</v>
      </c>
    </row>
    <row r="2039" spans="1:28" x14ac:dyDescent="0.25">
      <c r="A2039" s="3" t="s">
        <v>5052</v>
      </c>
      <c r="B2039" t="s">
        <v>5053</v>
      </c>
      <c r="C2039" s="3" t="s">
        <v>5053</v>
      </c>
      <c r="D2039" s="6">
        <v>0</v>
      </c>
      <c r="E2039" s="6">
        <v>143</v>
      </c>
      <c r="F2039" s="6">
        <f t="shared" si="310"/>
        <v>2</v>
      </c>
      <c r="G2039" s="6">
        <f t="shared" si="311"/>
        <v>23</v>
      </c>
      <c r="H2039" s="6" t="str" cm="1">
        <f t="array" ref="H2039">_xlfn.IFS(E2039&lt;=80,"Series",E2039&lt;=120,"TV Movie",E2039&gt;120,"Long Movie")</f>
        <v>Long Movie</v>
      </c>
      <c r="I2039" t="s">
        <v>5529</v>
      </c>
      <c r="J2039" t="s">
        <v>8158</v>
      </c>
      <c r="K2039" t="s">
        <v>3857</v>
      </c>
      <c r="L2039" s="5">
        <v>7.8</v>
      </c>
      <c r="M2039" t="str" cm="1">
        <f t="array" ref="M2039">_xlfn.IFS(L2039&lt;=2,"Flop",L2039&lt;=5,"Average",L2039&lt;=7,"Hit",L2039&lt;=9,"Superhit",L2039&gt;9,"BlockBuster")</f>
        <v>Superhit</v>
      </c>
      <c r="N2039" s="6">
        <v>719912</v>
      </c>
      <c r="O2039" s="6" t="str" cm="1">
        <f t="array" ref="O2039">_xlfn.IFS(N2039&lt;=100000,"Low",N2039&lt;=500000,"Median",N2039&lt;=1500000,"High",N2039&gt;1500000,"Very High")</f>
        <v>High</v>
      </c>
      <c r="P2039">
        <v>200000000</v>
      </c>
      <c r="Q2039">
        <v>1142471295</v>
      </c>
      <c r="R2039">
        <f t="shared" si="312"/>
        <v>942471295</v>
      </c>
      <c r="S2039" t="str">
        <f t="shared" si="313"/>
        <v>Profit</v>
      </c>
      <c r="T2039" s="1">
        <v>41205</v>
      </c>
      <c r="U2039" t="s">
        <v>2313</v>
      </c>
      <c r="V2039" s="14">
        <v>41205</v>
      </c>
      <c r="W2039" t="str">
        <f t="shared" si="314"/>
        <v>October</v>
      </c>
      <c r="X2039" s="4" t="str">
        <f t="shared" si="315"/>
        <v>2012</v>
      </c>
      <c r="Y2039" s="6">
        <f t="shared" si="316"/>
        <v>2012</v>
      </c>
      <c r="Z2039" s="4" t="str">
        <f t="shared" si="317"/>
        <v>23</v>
      </c>
      <c r="AA2039" s="6">
        <f t="shared" si="318"/>
        <v>23</v>
      </c>
      <c r="AB2039" t="str">
        <f t="shared" si="319"/>
        <v>Tuesday</v>
      </c>
    </row>
    <row r="2040" spans="1:28" x14ac:dyDescent="0.25">
      <c r="A2040" s="3" t="s">
        <v>5054</v>
      </c>
      <c r="B2040" t="s">
        <v>5055</v>
      </c>
      <c r="C2040" s="3" t="s">
        <v>5055</v>
      </c>
      <c r="D2040" s="6">
        <v>0</v>
      </c>
      <c r="E2040" s="6">
        <v>98</v>
      </c>
      <c r="F2040" s="6">
        <f t="shared" si="310"/>
        <v>1</v>
      </c>
      <c r="G2040" s="6">
        <f t="shared" si="311"/>
        <v>38</v>
      </c>
      <c r="H2040" s="6" t="str" cm="1">
        <f t="array" ref="H2040">_xlfn.IFS(E2040&lt;=80,"Series",E2040&lt;=120,"TV Movie",E2040&gt;120,"Long Movie")</f>
        <v>TV Movie</v>
      </c>
      <c r="I2040" t="s">
        <v>5529</v>
      </c>
      <c r="J2040" t="s">
        <v>8158</v>
      </c>
      <c r="K2040" t="s">
        <v>8163</v>
      </c>
      <c r="L2040" s="5">
        <v>5.7</v>
      </c>
      <c r="M2040" t="str" cm="1">
        <f t="array" ref="M2040">_xlfn.IFS(L2040&lt;=2,"Flop",L2040&lt;=5,"Average",L2040&lt;=7,"Hit",L2040&lt;=9,"Superhit",L2040&gt;9,"BlockBuster")</f>
        <v>Hit</v>
      </c>
      <c r="N2040" s="6">
        <v>62213</v>
      </c>
      <c r="O2040" s="6" t="str" cm="1">
        <f t="array" ref="O2040">_xlfn.IFS(N2040&lt;=100000,"Low",N2040&lt;=500000,"Median",N2040&lt;=1500000,"High",N2040&gt;1500000,"Very High")</f>
        <v>Low</v>
      </c>
      <c r="P2040">
        <v>65000000</v>
      </c>
      <c r="Q2040">
        <v>106387141</v>
      </c>
      <c r="R2040">
        <f t="shared" si="312"/>
        <v>41387141</v>
      </c>
      <c r="S2040" t="str">
        <f t="shared" si="313"/>
        <v>Profit</v>
      </c>
      <c r="T2040" s="1">
        <v>39883</v>
      </c>
      <c r="U2040" t="s">
        <v>4111</v>
      </c>
      <c r="V2040" s="14">
        <v>39883</v>
      </c>
      <c r="W2040" t="str">
        <f t="shared" si="314"/>
        <v>March</v>
      </c>
      <c r="X2040" s="4" t="str">
        <f t="shared" si="315"/>
        <v>2009</v>
      </c>
      <c r="Y2040" s="6">
        <f t="shared" si="316"/>
        <v>2009</v>
      </c>
      <c r="Z2040" s="4" t="str">
        <f t="shared" si="317"/>
        <v>11</v>
      </c>
      <c r="AA2040" s="6">
        <f t="shared" si="318"/>
        <v>11</v>
      </c>
      <c r="AB2040" t="str">
        <f t="shared" si="319"/>
        <v>Wednesday</v>
      </c>
    </row>
    <row r="2041" spans="1:28" x14ac:dyDescent="0.25">
      <c r="A2041" s="3" t="s">
        <v>5056</v>
      </c>
      <c r="B2041" t="s">
        <v>5057</v>
      </c>
      <c r="C2041" s="3" t="s">
        <v>5057</v>
      </c>
      <c r="D2041" s="6">
        <v>0</v>
      </c>
      <c r="E2041" s="6">
        <v>81</v>
      </c>
      <c r="F2041" s="6">
        <f t="shared" si="310"/>
        <v>1</v>
      </c>
      <c r="G2041" s="6">
        <f t="shared" si="311"/>
        <v>21</v>
      </c>
      <c r="H2041" s="6" t="str" cm="1">
        <f t="array" ref="H2041">_xlfn.IFS(E2041&lt;=80,"Series",E2041&lt;=120,"TV Movie",E2041&gt;120,"Long Movie")</f>
        <v>TV Movie</v>
      </c>
      <c r="I2041" t="s">
        <v>5529</v>
      </c>
      <c r="J2041" t="s">
        <v>145</v>
      </c>
      <c r="K2041" t="s">
        <v>8156</v>
      </c>
      <c r="L2041" s="5">
        <v>4.7</v>
      </c>
      <c r="M2041" t="str" cm="1">
        <f t="array" ref="M2041">_xlfn.IFS(L2041&lt;=2,"Flop",L2041&lt;=5,"Average",L2041&lt;=7,"Hit",L2041&lt;=9,"Superhit",L2041&gt;9,"BlockBuster")</f>
        <v>Average</v>
      </c>
      <c r="N2041" s="6">
        <v>60976</v>
      </c>
      <c r="O2041" s="6" t="str" cm="1">
        <f t="array" ref="O2041">_xlfn.IFS(N2041&lt;=100000,"Low",N2041&lt;=500000,"Median",N2041&lt;=1500000,"High",N2041&gt;1500000,"Very High")</f>
        <v>Low</v>
      </c>
      <c r="P2041">
        <v>47000000</v>
      </c>
      <c r="Q2041">
        <v>10903312</v>
      </c>
      <c r="R2041">
        <f t="shared" si="312"/>
        <v>-36096688</v>
      </c>
      <c r="S2041" t="str">
        <f t="shared" si="313"/>
        <v>Loss</v>
      </c>
      <c r="T2041" s="1">
        <v>40346</v>
      </c>
      <c r="U2041" t="s">
        <v>5058</v>
      </c>
      <c r="V2041" s="14">
        <v>40346</v>
      </c>
      <c r="W2041" t="str">
        <f t="shared" si="314"/>
        <v>June</v>
      </c>
      <c r="X2041" s="4" t="str">
        <f t="shared" si="315"/>
        <v>2010</v>
      </c>
      <c r="Y2041" s="6">
        <f t="shared" si="316"/>
        <v>2010</v>
      </c>
      <c r="Z2041" s="4" t="str">
        <f t="shared" si="317"/>
        <v>17</v>
      </c>
      <c r="AA2041" s="6">
        <f t="shared" si="318"/>
        <v>17</v>
      </c>
      <c r="AB2041" t="str">
        <f t="shared" si="319"/>
        <v>Thursday</v>
      </c>
    </row>
    <row r="2042" spans="1:28" x14ac:dyDescent="0.25">
      <c r="A2042" s="3" t="s">
        <v>5059</v>
      </c>
      <c r="B2042" t="s">
        <v>5060</v>
      </c>
      <c r="C2042" s="3" t="s">
        <v>5060</v>
      </c>
      <c r="D2042" s="6">
        <v>0</v>
      </c>
      <c r="E2042" s="6">
        <v>113</v>
      </c>
      <c r="F2042" s="6">
        <f t="shared" si="310"/>
        <v>1</v>
      </c>
      <c r="G2042" s="6">
        <f t="shared" si="311"/>
        <v>53</v>
      </c>
      <c r="H2042" s="6" t="str" cm="1">
        <f t="array" ref="H2042">_xlfn.IFS(E2042&lt;=80,"Series",E2042&lt;=120,"TV Movie",E2042&gt;120,"Long Movie")</f>
        <v>TV Movie</v>
      </c>
      <c r="I2042" t="s">
        <v>132</v>
      </c>
      <c r="J2042" t="s">
        <v>8163</v>
      </c>
      <c r="K2042" t="s">
        <v>8156</v>
      </c>
      <c r="L2042" s="5">
        <v>6.2</v>
      </c>
      <c r="M2042" t="str" cm="1">
        <f t="array" ref="M2042">_xlfn.IFS(L2042&lt;=2,"Flop",L2042&lt;=5,"Average",L2042&lt;=7,"Hit",L2042&lt;=9,"Superhit",L2042&gt;9,"BlockBuster")</f>
        <v>Hit</v>
      </c>
      <c r="N2042" s="6">
        <v>276846</v>
      </c>
      <c r="O2042" s="6" t="str" cm="1">
        <f t="array" ref="O2042">_xlfn.IFS(N2042&lt;=100000,"Low",N2042&lt;=500000,"Median",N2042&lt;=1500000,"High",N2042&gt;1500000,"Very High")</f>
        <v>Median</v>
      </c>
      <c r="P2042">
        <v>150000000</v>
      </c>
      <c r="Q2042">
        <v>245527149</v>
      </c>
      <c r="R2042">
        <f t="shared" si="312"/>
        <v>95527149</v>
      </c>
      <c r="S2042" t="str">
        <f t="shared" si="313"/>
        <v>Profit</v>
      </c>
      <c r="T2042" s="1">
        <v>41038</v>
      </c>
      <c r="U2042" t="s">
        <v>575</v>
      </c>
      <c r="V2042" s="14">
        <v>41038</v>
      </c>
      <c r="W2042" t="str">
        <f t="shared" si="314"/>
        <v>May</v>
      </c>
      <c r="X2042" s="4" t="str">
        <f t="shared" si="315"/>
        <v>2012</v>
      </c>
      <c r="Y2042" s="6">
        <f t="shared" si="316"/>
        <v>2012</v>
      </c>
      <c r="Z2042" s="4" t="str">
        <f t="shared" si="317"/>
        <v>9</v>
      </c>
      <c r="AA2042" s="6">
        <f t="shared" si="318"/>
        <v>9</v>
      </c>
      <c r="AB2042" t="str">
        <f t="shared" si="319"/>
        <v>Wednesday</v>
      </c>
    </row>
    <row r="2043" spans="1:28" x14ac:dyDescent="0.25">
      <c r="A2043" s="3" t="s">
        <v>5061</v>
      </c>
      <c r="B2043" t="s">
        <v>5062</v>
      </c>
      <c r="C2043" s="3" t="s">
        <v>5062</v>
      </c>
      <c r="D2043" s="6">
        <v>0</v>
      </c>
      <c r="E2043" s="6">
        <v>109</v>
      </c>
      <c r="F2043" s="6">
        <f t="shared" si="310"/>
        <v>1</v>
      </c>
      <c r="G2043" s="6">
        <f t="shared" si="311"/>
        <v>49</v>
      </c>
      <c r="H2043" s="6" t="str" cm="1">
        <f t="array" ref="H2043">_xlfn.IFS(E2043&lt;=80,"Series",E2043&lt;=120,"TV Movie",E2043&gt;120,"Long Movie")</f>
        <v>TV Movie</v>
      </c>
      <c r="I2043" t="s">
        <v>145</v>
      </c>
      <c r="J2043" t="s">
        <v>8163</v>
      </c>
      <c r="K2043" t="s">
        <v>5802</v>
      </c>
      <c r="L2043" s="5">
        <v>7.3</v>
      </c>
      <c r="M2043" t="str" cm="1">
        <f t="array" ref="M2043">_xlfn.IFS(L2043&lt;=2,"Flop",L2043&lt;=5,"Average",L2043&lt;=7,"Hit",L2043&lt;=9,"Superhit",L2043&gt;9,"BlockBuster")</f>
        <v>Superhit</v>
      </c>
      <c r="N2043" s="6">
        <v>96883</v>
      </c>
      <c r="O2043" s="6" t="str" cm="1">
        <f t="array" ref="O2043">_xlfn.IFS(N2043&lt;=100000,"Low",N2043&lt;=500000,"Median",N2043&lt;=1500000,"High",N2043&gt;1500000,"Very High")</f>
        <v>Low</v>
      </c>
      <c r="P2043">
        <v>30000000</v>
      </c>
      <c r="Q2043">
        <v>95714875</v>
      </c>
      <c r="R2043">
        <f t="shared" si="312"/>
        <v>65714875</v>
      </c>
      <c r="S2043" t="str">
        <f t="shared" si="313"/>
        <v>Profit</v>
      </c>
      <c r="T2043" s="1">
        <v>39990</v>
      </c>
      <c r="U2043" t="s">
        <v>2666</v>
      </c>
      <c r="V2043" s="14">
        <v>39990</v>
      </c>
      <c r="W2043" t="str">
        <f t="shared" si="314"/>
        <v>June</v>
      </c>
      <c r="X2043" s="4" t="str">
        <f t="shared" si="315"/>
        <v>2009</v>
      </c>
      <c r="Y2043" s="6">
        <f t="shared" si="316"/>
        <v>2009</v>
      </c>
      <c r="Z2043" s="4" t="str">
        <f t="shared" si="317"/>
        <v>26</v>
      </c>
      <c r="AA2043" s="6">
        <f t="shared" si="318"/>
        <v>26</v>
      </c>
      <c r="AB2043" t="str">
        <f t="shared" si="319"/>
        <v>Friday</v>
      </c>
    </row>
    <row r="2044" spans="1:28" x14ac:dyDescent="0.25">
      <c r="A2044" s="3" t="s">
        <v>5063</v>
      </c>
      <c r="B2044" t="s">
        <v>5064</v>
      </c>
      <c r="C2044" s="3" t="s">
        <v>5064</v>
      </c>
      <c r="D2044" s="6">
        <v>0</v>
      </c>
      <c r="E2044" s="6">
        <v>105</v>
      </c>
      <c r="F2044" s="6">
        <f t="shared" si="310"/>
        <v>1</v>
      </c>
      <c r="G2044" s="6">
        <f t="shared" si="311"/>
        <v>45</v>
      </c>
      <c r="H2044" s="6" t="str" cm="1">
        <f t="array" ref="H2044">_xlfn.IFS(E2044&lt;=80,"Series",E2044&lt;=120,"TV Movie",E2044&gt;120,"Long Movie")</f>
        <v>TV Movie</v>
      </c>
      <c r="I2044" t="s">
        <v>8158</v>
      </c>
      <c r="J2044" t="s">
        <v>132</v>
      </c>
      <c r="K2044" t="s">
        <v>8163</v>
      </c>
      <c r="L2044" s="5">
        <v>6</v>
      </c>
      <c r="M2044" t="str" cm="1">
        <f t="array" ref="M2044">_xlfn.IFS(L2044&lt;=2,"Flop",L2044&lt;=5,"Average",L2044&lt;=7,"Hit",L2044&lt;=9,"Superhit",L2044&gt;9,"BlockBuster")</f>
        <v>Hit</v>
      </c>
      <c r="N2044" s="6">
        <v>208280</v>
      </c>
      <c r="O2044" s="6" t="str" cm="1">
        <f t="array" ref="O2044">_xlfn.IFS(N2044&lt;=100000,"Low",N2044&lt;=500000,"Median",N2044&lt;=1500000,"High",N2044&gt;1500000,"Very High")</f>
        <v>Median</v>
      </c>
      <c r="P2044">
        <v>150000000</v>
      </c>
      <c r="Q2044">
        <v>413106170</v>
      </c>
      <c r="R2044">
        <f t="shared" si="312"/>
        <v>263106170</v>
      </c>
      <c r="S2044" t="str">
        <f t="shared" si="313"/>
        <v>Profit</v>
      </c>
      <c r="T2044" s="1">
        <v>39947</v>
      </c>
      <c r="U2044" t="s">
        <v>2986</v>
      </c>
      <c r="V2044" s="14">
        <v>39947</v>
      </c>
      <c r="W2044" t="str">
        <f t="shared" si="314"/>
        <v>May</v>
      </c>
      <c r="X2044" s="4" t="str">
        <f t="shared" si="315"/>
        <v>2009</v>
      </c>
      <c r="Y2044" s="6">
        <f t="shared" si="316"/>
        <v>2009</v>
      </c>
      <c r="Z2044" s="4" t="str">
        <f t="shared" si="317"/>
        <v>14</v>
      </c>
      <c r="AA2044" s="6">
        <f t="shared" si="318"/>
        <v>14</v>
      </c>
      <c r="AB2044" t="str">
        <f t="shared" si="319"/>
        <v>Thursday</v>
      </c>
    </row>
    <row r="2045" spans="1:28" x14ac:dyDescent="0.25">
      <c r="A2045" s="3" t="s">
        <v>5065</v>
      </c>
      <c r="B2045" t="s">
        <v>5066</v>
      </c>
      <c r="C2045" s="3" t="s">
        <v>5066</v>
      </c>
      <c r="D2045" s="6">
        <v>0</v>
      </c>
      <c r="E2045" s="6">
        <v>113</v>
      </c>
      <c r="F2045" s="6">
        <f t="shared" si="310"/>
        <v>1</v>
      </c>
      <c r="G2045" s="6">
        <f t="shared" si="311"/>
        <v>53</v>
      </c>
      <c r="H2045" s="6" t="str" cm="1">
        <f t="array" ref="H2045">_xlfn.IFS(E2045&lt;=80,"Series",E2045&lt;=120,"TV Movie",E2045&gt;120,"Long Movie")</f>
        <v>TV Movie</v>
      </c>
      <c r="I2045" t="s">
        <v>132</v>
      </c>
      <c r="J2045" t="s">
        <v>5802</v>
      </c>
      <c r="K2045" t="s">
        <v>5802</v>
      </c>
      <c r="L2045" s="5">
        <v>5.5</v>
      </c>
      <c r="M2045" t="str" cm="1">
        <f t="array" ref="M2045">_xlfn.IFS(L2045&lt;=2,"Flop",L2045&lt;=5,"Average",L2045&lt;=7,"Hit",L2045&lt;=9,"Superhit",L2045&gt;9,"BlockBuster")</f>
        <v>Hit</v>
      </c>
      <c r="N2045" s="6">
        <v>113357</v>
      </c>
      <c r="O2045" s="6" t="str" cm="1">
        <f t="array" ref="O2045">_xlfn.IFS(N2045&lt;=100000,"Low",N2045&lt;=500000,"Median",N2045&lt;=1500000,"High",N2045&gt;1500000,"Very High")</f>
        <v>Median</v>
      </c>
      <c r="P2045">
        <v>70000000</v>
      </c>
      <c r="Q2045">
        <v>171844840</v>
      </c>
      <c r="R2045">
        <f t="shared" si="312"/>
        <v>101844840</v>
      </c>
      <c r="S2045" t="str">
        <f t="shared" si="313"/>
        <v>Profit</v>
      </c>
      <c r="T2045" s="1">
        <v>40091</v>
      </c>
      <c r="U2045" t="s">
        <v>5067</v>
      </c>
      <c r="V2045" s="14">
        <v>40091</v>
      </c>
      <c r="W2045" t="str">
        <f t="shared" si="314"/>
        <v>October</v>
      </c>
      <c r="X2045" s="4" t="str">
        <f t="shared" si="315"/>
        <v>2009</v>
      </c>
      <c r="Y2045" s="6">
        <f t="shared" si="316"/>
        <v>2009</v>
      </c>
      <c r="Z2045" s="4" t="str">
        <f t="shared" si="317"/>
        <v>5</v>
      </c>
      <c r="AA2045" s="6">
        <f t="shared" si="318"/>
        <v>5</v>
      </c>
      <c r="AB2045" t="str">
        <f t="shared" si="319"/>
        <v>Monday</v>
      </c>
    </row>
    <row r="2046" spans="1:28" x14ac:dyDescent="0.25">
      <c r="A2046" s="3" t="s">
        <v>5068</v>
      </c>
      <c r="B2046" t="s">
        <v>5069</v>
      </c>
      <c r="C2046" s="3" t="s">
        <v>5069</v>
      </c>
      <c r="D2046" s="6">
        <v>0</v>
      </c>
      <c r="E2046" s="6">
        <v>94</v>
      </c>
      <c r="F2046" s="6">
        <f t="shared" si="310"/>
        <v>1</v>
      </c>
      <c r="G2046" s="6">
        <f t="shared" si="311"/>
        <v>34</v>
      </c>
      <c r="H2046" s="6" t="str" cm="1">
        <f t="array" ref="H2046">_xlfn.IFS(E2046&lt;=80,"Series",E2046&lt;=120,"TV Movie",E2046&gt;120,"Long Movie")</f>
        <v>TV Movie</v>
      </c>
      <c r="I2046" t="s">
        <v>8158</v>
      </c>
      <c r="J2046" t="s">
        <v>8159</v>
      </c>
      <c r="K2046" t="s">
        <v>132</v>
      </c>
      <c r="L2046" s="5">
        <v>6.9</v>
      </c>
      <c r="M2046" t="str" cm="1">
        <f t="array" ref="M2046">_xlfn.IFS(L2046&lt;=2,"Flop",L2046&lt;=5,"Average",L2046&lt;=7,"Hit",L2046&lt;=9,"Superhit",L2046&gt;9,"BlockBuster")</f>
        <v>Hit</v>
      </c>
      <c r="N2046" s="6">
        <v>258495</v>
      </c>
      <c r="O2046" s="6" t="str" cm="1">
        <f t="array" ref="O2046">_xlfn.IFS(N2046&lt;=100000,"Low",N2046&lt;=500000,"Median",N2046&lt;=1500000,"High",N2046&gt;1500000,"Very High")</f>
        <v>Median</v>
      </c>
      <c r="P2046">
        <v>90000000</v>
      </c>
      <c r="Q2046">
        <v>886686817</v>
      </c>
      <c r="R2046">
        <f t="shared" si="312"/>
        <v>796686817</v>
      </c>
      <c r="S2046" t="str">
        <f t="shared" si="313"/>
        <v>Profit</v>
      </c>
      <c r="T2046" s="1">
        <v>39990</v>
      </c>
      <c r="U2046" t="s">
        <v>5070</v>
      </c>
      <c r="V2046" s="14">
        <v>39990</v>
      </c>
      <c r="W2046" t="str">
        <f t="shared" si="314"/>
        <v>June</v>
      </c>
      <c r="X2046" s="4" t="str">
        <f t="shared" si="315"/>
        <v>2009</v>
      </c>
      <c r="Y2046" s="6">
        <f t="shared" si="316"/>
        <v>2009</v>
      </c>
      <c r="Z2046" s="4" t="str">
        <f t="shared" si="317"/>
        <v>26</v>
      </c>
      <c r="AA2046" s="6">
        <f t="shared" si="318"/>
        <v>26</v>
      </c>
      <c r="AB2046" t="str">
        <f t="shared" si="319"/>
        <v>Friday</v>
      </c>
    </row>
    <row r="2047" spans="1:28" x14ac:dyDescent="0.25">
      <c r="A2047" s="3" t="s">
        <v>5071</v>
      </c>
      <c r="B2047" t="s">
        <v>5072</v>
      </c>
      <c r="C2047" s="3" t="s">
        <v>5072</v>
      </c>
      <c r="D2047" s="6">
        <v>0</v>
      </c>
      <c r="E2047" s="6">
        <v>89</v>
      </c>
      <c r="F2047" s="6">
        <f t="shared" si="310"/>
        <v>1</v>
      </c>
      <c r="G2047" s="6">
        <f t="shared" si="311"/>
        <v>29</v>
      </c>
      <c r="H2047" s="6" t="str" cm="1">
        <f t="array" ref="H2047">_xlfn.IFS(E2047&lt;=80,"Series",E2047&lt;=120,"TV Movie",E2047&gt;120,"Long Movie")</f>
        <v>TV Movie</v>
      </c>
      <c r="I2047" t="s">
        <v>83</v>
      </c>
      <c r="J2047" t="s">
        <v>3857</v>
      </c>
      <c r="K2047" t="s">
        <v>5802</v>
      </c>
      <c r="L2047" s="5">
        <v>6.1</v>
      </c>
      <c r="M2047" t="str" cm="1">
        <f t="array" ref="M2047">_xlfn.IFS(L2047&lt;=2,"Flop",L2047&lt;=5,"Average",L2047&lt;=7,"Hit",L2047&lt;=9,"Superhit",L2047&gt;9,"BlockBuster")</f>
        <v>Hit</v>
      </c>
      <c r="N2047" s="6">
        <v>56360</v>
      </c>
      <c r="O2047" s="6" t="str" cm="1">
        <f t="array" ref="O2047">_xlfn.IFS(N2047&lt;=100000,"Low",N2047&lt;=500000,"Median",N2047&lt;=1500000,"High",N2047&gt;1500000,"Very High")</f>
        <v>Low</v>
      </c>
      <c r="P2047">
        <v>5000000</v>
      </c>
      <c r="Q2047">
        <v>11084630</v>
      </c>
      <c r="R2047">
        <f t="shared" si="312"/>
        <v>6084630</v>
      </c>
      <c r="S2047" t="str">
        <f t="shared" si="313"/>
        <v>Profit</v>
      </c>
      <c r="T2047" s="1">
        <v>42623</v>
      </c>
      <c r="U2047" t="s">
        <v>3813</v>
      </c>
      <c r="V2047" s="14">
        <v>42623</v>
      </c>
      <c r="W2047" t="str">
        <f t="shared" si="314"/>
        <v>September</v>
      </c>
      <c r="X2047" s="4" t="str">
        <f t="shared" si="315"/>
        <v>2016</v>
      </c>
      <c r="Y2047" s="6">
        <f t="shared" si="316"/>
        <v>2016</v>
      </c>
      <c r="Z2047" s="4" t="str">
        <f t="shared" si="317"/>
        <v>10</v>
      </c>
      <c r="AA2047" s="6">
        <f t="shared" si="318"/>
        <v>10</v>
      </c>
      <c r="AB2047" t="str">
        <f t="shared" si="319"/>
        <v>Saturday</v>
      </c>
    </row>
    <row r="2048" spans="1:28" x14ac:dyDescent="0.25">
      <c r="A2048" s="3" t="s">
        <v>5073</v>
      </c>
      <c r="B2048" t="s">
        <v>5074</v>
      </c>
      <c r="C2048" s="3" t="s">
        <v>5074</v>
      </c>
      <c r="D2048" s="6">
        <v>0</v>
      </c>
      <c r="E2048" s="6">
        <v>89</v>
      </c>
      <c r="F2048" s="6">
        <f t="shared" si="310"/>
        <v>1</v>
      </c>
      <c r="G2048" s="6">
        <f t="shared" si="311"/>
        <v>29</v>
      </c>
      <c r="H2048" s="6" t="str" cm="1">
        <f t="array" ref="H2048">_xlfn.IFS(E2048&lt;=80,"Series",E2048&lt;=120,"TV Movie",E2048&gt;120,"Long Movie")</f>
        <v>TV Movie</v>
      </c>
      <c r="I2048" t="s">
        <v>83</v>
      </c>
      <c r="J2048" t="s">
        <v>8161</v>
      </c>
      <c r="K2048" t="s">
        <v>3857</v>
      </c>
      <c r="L2048" s="5">
        <v>5.9</v>
      </c>
      <c r="M2048" t="str" cm="1">
        <f t="array" ref="M2048">_xlfn.IFS(L2048&lt;=2,"Flop",L2048&lt;=5,"Average",L2048&lt;=7,"Hit",L2048&lt;=9,"Superhit",L2048&gt;9,"BlockBuster")</f>
        <v>Hit</v>
      </c>
      <c r="N2048" s="6">
        <v>76075</v>
      </c>
      <c r="O2048" s="6" t="str" cm="1">
        <f t="array" ref="O2048">_xlfn.IFS(N2048&lt;=100000,"Low",N2048&lt;=500000,"Median",N2048&lt;=1500000,"High",N2048&gt;1500000,"Very High")</f>
        <v>Low</v>
      </c>
      <c r="P2048">
        <v>12000000</v>
      </c>
      <c r="Q2048">
        <v>41319906</v>
      </c>
      <c r="R2048">
        <f t="shared" si="312"/>
        <v>29319906</v>
      </c>
      <c r="S2048" t="str">
        <f t="shared" si="313"/>
        <v>Profit</v>
      </c>
      <c r="T2048" s="1">
        <v>39731</v>
      </c>
      <c r="U2048" t="s">
        <v>5075</v>
      </c>
      <c r="V2048" s="14">
        <v>39731</v>
      </c>
      <c r="W2048" t="str">
        <f t="shared" si="314"/>
        <v>October</v>
      </c>
      <c r="X2048" s="4" t="str">
        <f t="shared" si="315"/>
        <v>2008</v>
      </c>
      <c r="Y2048" s="6">
        <f t="shared" si="316"/>
        <v>2008</v>
      </c>
      <c r="Z2048" s="4" t="str">
        <f t="shared" si="317"/>
        <v>10</v>
      </c>
      <c r="AA2048" s="6">
        <f t="shared" si="318"/>
        <v>10</v>
      </c>
      <c r="AB2048" t="str">
        <f t="shared" si="319"/>
        <v>Friday</v>
      </c>
    </row>
    <row r="2049" spans="1:28" x14ac:dyDescent="0.25">
      <c r="A2049" s="3" t="s">
        <v>5076</v>
      </c>
      <c r="B2049" t="s">
        <v>5077</v>
      </c>
      <c r="C2049" s="3" t="s">
        <v>5077</v>
      </c>
      <c r="D2049" s="6">
        <v>0</v>
      </c>
      <c r="E2049" s="6">
        <v>106</v>
      </c>
      <c r="F2049" s="6">
        <f t="shared" si="310"/>
        <v>1</v>
      </c>
      <c r="G2049" s="6">
        <f t="shared" si="311"/>
        <v>46</v>
      </c>
      <c r="H2049" s="6" t="str" cm="1">
        <f t="array" ref="H2049">_xlfn.IFS(E2049&lt;=80,"Series",E2049&lt;=120,"TV Movie",E2049&gt;120,"Long Movie")</f>
        <v>TV Movie</v>
      </c>
      <c r="I2049" t="s">
        <v>8158</v>
      </c>
      <c r="J2049" t="s">
        <v>8160</v>
      </c>
      <c r="K2049" t="s">
        <v>132</v>
      </c>
      <c r="L2049" s="5">
        <v>7.3</v>
      </c>
      <c r="M2049" t="str" cm="1">
        <f t="array" ref="M2049">_xlfn.IFS(L2049&lt;=2,"Flop",L2049&lt;=5,"Average",L2049&lt;=7,"Hit",L2049&lt;=9,"Superhit",L2049&gt;9,"BlockBuster")</f>
        <v>Superhit</v>
      </c>
      <c r="N2049" s="6">
        <v>98469</v>
      </c>
      <c r="O2049" s="6" t="str" cm="1">
        <f t="array" ref="O2049">_xlfn.IFS(N2049&lt;=100000,"Low",N2049&lt;=500000,"Median",N2049&lt;=1500000,"High",N2049&gt;1500000,"Very High")</f>
        <v>Low</v>
      </c>
      <c r="P2049">
        <v>23000000</v>
      </c>
      <c r="Q2049">
        <v>46152800</v>
      </c>
      <c r="R2049">
        <f t="shared" si="312"/>
        <v>23152800</v>
      </c>
      <c r="S2049" t="str">
        <f t="shared" si="313"/>
        <v>Profit</v>
      </c>
      <c r="T2049" s="1">
        <v>42350</v>
      </c>
      <c r="U2049" t="s">
        <v>5078</v>
      </c>
      <c r="V2049" s="14">
        <v>42350</v>
      </c>
      <c r="W2049" t="str">
        <f t="shared" si="314"/>
        <v>December</v>
      </c>
      <c r="X2049" s="4" t="str">
        <f t="shared" si="315"/>
        <v>2015</v>
      </c>
      <c r="Y2049" s="6">
        <f t="shared" si="316"/>
        <v>2015</v>
      </c>
      <c r="Z2049" s="4" t="str">
        <f t="shared" si="317"/>
        <v>12</v>
      </c>
      <c r="AA2049" s="6">
        <f t="shared" si="318"/>
        <v>12</v>
      </c>
      <c r="AB2049" t="str">
        <f t="shared" si="319"/>
        <v>Saturday</v>
      </c>
    </row>
    <row r="2050" spans="1:28" x14ac:dyDescent="0.25">
      <c r="A2050" s="3" t="s">
        <v>5079</v>
      </c>
      <c r="B2050" t="s">
        <v>5080</v>
      </c>
      <c r="C2050" s="3" t="s">
        <v>5080</v>
      </c>
      <c r="D2050" s="6">
        <v>0</v>
      </c>
      <c r="E2050" s="6">
        <v>148</v>
      </c>
      <c r="F2050" s="6">
        <f t="shared" si="310"/>
        <v>2</v>
      </c>
      <c r="G2050" s="6">
        <f t="shared" si="311"/>
        <v>28</v>
      </c>
      <c r="H2050" s="6" t="str" cm="1">
        <f t="array" ref="H2050">_xlfn.IFS(E2050&lt;=80,"Series",E2050&lt;=120,"TV Movie",E2050&gt;120,"Long Movie")</f>
        <v>Long Movie</v>
      </c>
      <c r="I2050" t="s">
        <v>5529</v>
      </c>
      <c r="J2050" t="s">
        <v>8161</v>
      </c>
      <c r="K2050" t="s">
        <v>5802</v>
      </c>
      <c r="L2050" s="5">
        <v>5.7</v>
      </c>
      <c r="M2050" t="str" cm="1">
        <f t="array" ref="M2050">_xlfn.IFS(L2050&lt;=2,"Flop",L2050&lt;=5,"Average",L2050&lt;=7,"Hit",L2050&lt;=9,"Superhit",L2050&gt;9,"BlockBuster")</f>
        <v>Hit</v>
      </c>
      <c r="N2050" s="6">
        <v>270870</v>
      </c>
      <c r="O2050" s="6" t="str" cm="1">
        <f t="array" ref="O2050">_xlfn.IFS(N2050&lt;=100000,"Low",N2050&lt;=500000,"Median",N2050&lt;=1500000,"High",N2050&gt;1500000,"Very High")</f>
        <v>Median</v>
      </c>
      <c r="P2050">
        <v>190000000</v>
      </c>
      <c r="Q2050">
        <v>157286805</v>
      </c>
      <c r="R2050">
        <f t="shared" si="312"/>
        <v>-32713195</v>
      </c>
      <c r="S2050" t="str">
        <f t="shared" si="313"/>
        <v>Loss</v>
      </c>
      <c r="T2050" s="1">
        <v>44546</v>
      </c>
      <c r="U2050" t="s">
        <v>5081</v>
      </c>
      <c r="V2050" s="14">
        <v>44546</v>
      </c>
      <c r="W2050" t="str">
        <f t="shared" si="314"/>
        <v>December</v>
      </c>
      <c r="X2050" s="4" t="str">
        <f t="shared" si="315"/>
        <v>2021</v>
      </c>
      <c r="Y2050" s="6">
        <f t="shared" si="316"/>
        <v>2021</v>
      </c>
      <c r="Z2050" s="4" t="str">
        <f t="shared" si="317"/>
        <v>16</v>
      </c>
      <c r="AA2050" s="6">
        <f t="shared" si="318"/>
        <v>16</v>
      </c>
      <c r="AB2050" t="str">
        <f t="shared" si="319"/>
        <v>Thursday</v>
      </c>
    </row>
    <row r="2051" spans="1:28" x14ac:dyDescent="0.25">
      <c r="A2051" s="3" t="s">
        <v>5082</v>
      </c>
      <c r="B2051" t="s">
        <v>5083</v>
      </c>
      <c r="C2051" s="3" t="s">
        <v>5083</v>
      </c>
      <c r="D2051" s="6">
        <v>0</v>
      </c>
      <c r="E2051" s="6">
        <v>111</v>
      </c>
      <c r="F2051" s="6">
        <f t="shared" ref="F2051:F2114" si="320">INT(E2051/60)</f>
        <v>1</v>
      </c>
      <c r="G2051" s="6">
        <f t="shared" ref="G2051:G2114" si="321">MOD(E2051,60)</f>
        <v>51</v>
      </c>
      <c r="H2051" s="6" t="str" cm="1">
        <f t="array" ref="H2051">_xlfn.IFS(E2051&lt;=80,"Series",E2051&lt;=120,"TV Movie",E2051&gt;120,"Long Movie")</f>
        <v>TV Movie</v>
      </c>
      <c r="I2051" t="s">
        <v>145</v>
      </c>
      <c r="J2051" t="s">
        <v>8166</v>
      </c>
      <c r="K2051" t="s">
        <v>3857</v>
      </c>
      <c r="L2051" s="5">
        <v>7.1</v>
      </c>
      <c r="M2051" t="str" cm="1">
        <f t="array" ref="M2051">_xlfn.IFS(L2051&lt;=2,"Flop",L2051&lt;=5,"Average",L2051&lt;=7,"Hit",L2051&lt;=9,"Superhit",L2051&gt;9,"BlockBuster")</f>
        <v>Superhit</v>
      </c>
      <c r="N2051" s="6">
        <v>52479</v>
      </c>
      <c r="O2051" s="6" t="str" cm="1">
        <f t="array" ref="O2051">_xlfn.IFS(N2051&lt;=100000,"Low",N2051&lt;=500000,"Median",N2051&lt;=1500000,"High",N2051&gt;1500000,"Very High")</f>
        <v>Low</v>
      </c>
      <c r="P2051">
        <v>7000000</v>
      </c>
      <c r="Q2051">
        <v>48767848</v>
      </c>
      <c r="R2051">
        <f t="shared" ref="R2051:R2114" si="322">Q2051-P2051</f>
        <v>41767848</v>
      </c>
      <c r="S2051" t="str">
        <f t="shared" ref="S2051:S2114" si="323">IF(R2051&gt;0,"Profit","Loss")</f>
        <v>Profit</v>
      </c>
      <c r="T2051" s="1">
        <v>44946</v>
      </c>
      <c r="U2051" t="s">
        <v>5084</v>
      </c>
      <c r="V2051" s="14">
        <v>44946</v>
      </c>
      <c r="W2051" t="str">
        <f t="shared" ref="W2051:W2114" si="324">TEXT(V2051,"MMMM")</f>
        <v>January</v>
      </c>
      <c r="X2051" s="4" t="str">
        <f t="shared" ref="X2051:X2114" si="325">TEXT(V2051,"YYYY")</f>
        <v>2023</v>
      </c>
      <c r="Y2051" s="6">
        <f t="shared" ref="Y2051:Y2114" si="326">VALUE(X2051)</f>
        <v>2023</v>
      </c>
      <c r="Z2051" s="4" t="str">
        <f t="shared" ref="Z2051:Z2114" si="327">TEXT(V2051,"d")</f>
        <v>20</v>
      </c>
      <c r="AA2051" s="6">
        <f t="shared" ref="AA2051:AA2114" si="328">VALUE(Z2051)</f>
        <v>20</v>
      </c>
      <c r="AB2051" t="str">
        <f t="shared" ref="AB2051:AB2114" si="329">TEXT(V2051,"dddd")</f>
        <v>Friday</v>
      </c>
    </row>
    <row r="2052" spans="1:28" x14ac:dyDescent="0.25">
      <c r="A2052" s="3" t="s">
        <v>5085</v>
      </c>
      <c r="B2052" t="s">
        <v>5086</v>
      </c>
      <c r="C2052" s="3" t="s">
        <v>5086</v>
      </c>
      <c r="D2052" s="6">
        <v>0</v>
      </c>
      <c r="E2052" s="6">
        <v>117</v>
      </c>
      <c r="F2052" s="6">
        <f t="shared" si="320"/>
        <v>1</v>
      </c>
      <c r="G2052" s="6">
        <f t="shared" si="321"/>
        <v>57</v>
      </c>
      <c r="H2052" s="6" t="str" cm="1">
        <f t="array" ref="H2052">_xlfn.IFS(E2052&lt;=80,"Series",E2052&lt;=120,"TV Movie",E2052&gt;120,"Long Movie")</f>
        <v>TV Movie</v>
      </c>
      <c r="I2052" t="s">
        <v>132</v>
      </c>
      <c r="J2052" t="s">
        <v>8157</v>
      </c>
      <c r="K2052" t="s">
        <v>5802</v>
      </c>
      <c r="L2052" s="5">
        <v>6.5</v>
      </c>
      <c r="M2052" t="str" cm="1">
        <f t="array" ref="M2052">_xlfn.IFS(L2052&lt;=2,"Flop",L2052&lt;=5,"Average",L2052&lt;=7,"Hit",L2052&lt;=9,"Superhit",L2052&gt;9,"BlockBuster")</f>
        <v>Hit</v>
      </c>
      <c r="N2052" s="6">
        <v>140746</v>
      </c>
      <c r="O2052" s="6" t="str" cm="1">
        <f t="array" ref="O2052">_xlfn.IFS(N2052&lt;=100000,"Low",N2052&lt;=500000,"Median",N2052&lt;=1500000,"High",N2052&gt;1500000,"Very High")</f>
        <v>Median</v>
      </c>
      <c r="P2052">
        <v>40000000</v>
      </c>
      <c r="Q2052">
        <v>128006208</v>
      </c>
      <c r="R2052">
        <f t="shared" si="322"/>
        <v>88006208</v>
      </c>
      <c r="S2052" t="str">
        <f t="shared" si="323"/>
        <v>Profit</v>
      </c>
      <c r="T2052" s="1">
        <v>41778</v>
      </c>
      <c r="U2052" t="s">
        <v>1875</v>
      </c>
      <c r="V2052" s="14">
        <v>41778</v>
      </c>
      <c r="W2052" t="str">
        <f t="shared" si="324"/>
        <v>May</v>
      </c>
      <c r="X2052" s="4" t="str">
        <f t="shared" si="325"/>
        <v>2014</v>
      </c>
      <c r="Y2052" s="6">
        <f t="shared" si="326"/>
        <v>2014</v>
      </c>
      <c r="Z2052" s="4" t="str">
        <f t="shared" si="327"/>
        <v>19</v>
      </c>
      <c r="AA2052" s="6">
        <f t="shared" si="328"/>
        <v>19</v>
      </c>
      <c r="AB2052" t="str">
        <f t="shared" si="329"/>
        <v>Monday</v>
      </c>
    </row>
    <row r="2053" spans="1:28" x14ac:dyDescent="0.25">
      <c r="A2053" s="3" t="s">
        <v>5087</v>
      </c>
      <c r="B2053" t="s">
        <v>5088</v>
      </c>
      <c r="C2053" s="3" t="s">
        <v>5088</v>
      </c>
      <c r="D2053" s="6">
        <v>0</v>
      </c>
      <c r="E2053" s="6">
        <v>148</v>
      </c>
      <c r="F2053" s="6">
        <f t="shared" si="320"/>
        <v>2</v>
      </c>
      <c r="G2053" s="6">
        <f t="shared" si="321"/>
        <v>28</v>
      </c>
      <c r="H2053" s="6" t="str" cm="1">
        <f t="array" ref="H2053">_xlfn.IFS(E2053&lt;=80,"Series",E2053&lt;=120,"TV Movie",E2053&gt;120,"Long Movie")</f>
        <v>Long Movie</v>
      </c>
      <c r="I2053" t="s">
        <v>5529</v>
      </c>
      <c r="J2053" t="s">
        <v>8158</v>
      </c>
      <c r="K2053" t="s">
        <v>8156</v>
      </c>
      <c r="L2053" s="5">
        <v>8.1999999999999993</v>
      </c>
      <c r="M2053" t="str" cm="1">
        <f t="array" ref="M2053">_xlfn.IFS(L2053&lt;=2,"Flop",L2053&lt;=5,"Average",L2053&lt;=7,"Hit",L2053&lt;=9,"Superhit",L2053&gt;9,"BlockBuster")</f>
        <v>Superhit</v>
      </c>
      <c r="N2053" s="6">
        <v>841498</v>
      </c>
      <c r="O2053" s="6" t="str" cm="1">
        <f t="array" ref="O2053">_xlfn.IFS(N2053&lt;=100000,"Low",N2053&lt;=500000,"Median",N2053&lt;=1500000,"High",N2053&gt;1500000,"Very High")</f>
        <v>High</v>
      </c>
      <c r="P2053">
        <v>200000000</v>
      </c>
      <c r="Q2053">
        <v>1921847111</v>
      </c>
      <c r="R2053">
        <f t="shared" si="322"/>
        <v>1721847111</v>
      </c>
      <c r="S2053" t="str">
        <f t="shared" si="323"/>
        <v>Profit</v>
      </c>
      <c r="T2053" s="1">
        <v>44543</v>
      </c>
      <c r="U2053" t="s">
        <v>5089</v>
      </c>
      <c r="V2053" s="14">
        <v>44543</v>
      </c>
      <c r="W2053" t="str">
        <f t="shared" si="324"/>
        <v>December</v>
      </c>
      <c r="X2053" s="4" t="str">
        <f t="shared" si="325"/>
        <v>2021</v>
      </c>
      <c r="Y2053" s="6">
        <f t="shared" si="326"/>
        <v>2021</v>
      </c>
      <c r="Z2053" s="4" t="str">
        <f t="shared" si="327"/>
        <v>13</v>
      </c>
      <c r="AA2053" s="6">
        <f t="shared" si="328"/>
        <v>13</v>
      </c>
      <c r="AB2053" t="str">
        <f t="shared" si="329"/>
        <v>Monday</v>
      </c>
    </row>
    <row r="2054" spans="1:28" x14ac:dyDescent="0.25">
      <c r="A2054" s="3" t="s">
        <v>5090</v>
      </c>
      <c r="B2054" t="s">
        <v>5091</v>
      </c>
      <c r="C2054" s="3" t="s">
        <v>5091</v>
      </c>
      <c r="D2054" s="6">
        <v>0</v>
      </c>
      <c r="E2054" s="6">
        <v>121</v>
      </c>
      <c r="F2054" s="6">
        <f t="shared" si="320"/>
        <v>2</v>
      </c>
      <c r="G2054" s="6">
        <f t="shared" si="321"/>
        <v>1</v>
      </c>
      <c r="H2054" s="6" t="str" cm="1">
        <f t="array" ref="H2054">_xlfn.IFS(E2054&lt;=80,"Series",E2054&lt;=120,"TV Movie",E2054&gt;120,"Long Movie")</f>
        <v>Long Movie</v>
      </c>
      <c r="I2054" t="s">
        <v>5529</v>
      </c>
      <c r="J2054" t="s">
        <v>8160</v>
      </c>
      <c r="K2054" t="s">
        <v>145</v>
      </c>
      <c r="L2054" s="5">
        <v>7.5</v>
      </c>
      <c r="M2054" t="str" cm="1">
        <f t="array" ref="M2054">_xlfn.IFS(L2054&lt;=2,"Flop",L2054&lt;=5,"Average",L2054&lt;=7,"Hit",L2054&lt;=9,"Superhit",L2054&gt;9,"BlockBuster")</f>
        <v>Superhit</v>
      </c>
      <c r="N2054" s="6">
        <v>300791</v>
      </c>
      <c r="O2054" s="6" t="str" cm="1">
        <f t="array" ref="O2054">_xlfn.IFS(N2054&lt;=100000,"Low",N2054&lt;=500000,"Median",N2054&lt;=1500000,"High",N2054&gt;1500000,"Very High")</f>
        <v>Median</v>
      </c>
      <c r="P2054">
        <v>40000000</v>
      </c>
      <c r="Q2054">
        <v>154802912</v>
      </c>
      <c r="R2054">
        <f t="shared" si="322"/>
        <v>114802912</v>
      </c>
      <c r="S2054" t="str">
        <f t="shared" si="323"/>
        <v>Profit</v>
      </c>
      <c r="T2054" s="1">
        <v>41590</v>
      </c>
      <c r="U2054" t="s">
        <v>3135</v>
      </c>
      <c r="V2054" s="14">
        <v>41590</v>
      </c>
      <c r="W2054" t="str">
        <f t="shared" si="324"/>
        <v>November</v>
      </c>
      <c r="X2054" s="4" t="str">
        <f t="shared" si="325"/>
        <v>2013</v>
      </c>
      <c r="Y2054" s="6">
        <f t="shared" si="326"/>
        <v>2013</v>
      </c>
      <c r="Z2054" s="4" t="str">
        <f t="shared" si="327"/>
        <v>12</v>
      </c>
      <c r="AA2054" s="6">
        <f t="shared" si="328"/>
        <v>12</v>
      </c>
      <c r="AB2054" t="str">
        <f t="shared" si="329"/>
        <v>Tuesday</v>
      </c>
    </row>
    <row r="2055" spans="1:28" x14ac:dyDescent="0.25">
      <c r="A2055" s="3" t="s">
        <v>5092</v>
      </c>
      <c r="B2055" t="s">
        <v>5093</v>
      </c>
      <c r="C2055" s="3" t="s">
        <v>5093</v>
      </c>
      <c r="D2055" s="6">
        <v>0</v>
      </c>
      <c r="E2055" s="6">
        <v>102</v>
      </c>
      <c r="F2055" s="6">
        <f t="shared" si="320"/>
        <v>1</v>
      </c>
      <c r="G2055" s="6">
        <f t="shared" si="321"/>
        <v>42</v>
      </c>
      <c r="H2055" s="6" t="str" cm="1">
        <f t="array" ref="H2055">_xlfn.IFS(E2055&lt;=80,"Series",E2055&lt;=120,"TV Movie",E2055&gt;120,"Long Movie")</f>
        <v>TV Movie</v>
      </c>
      <c r="I2055" t="s">
        <v>132</v>
      </c>
      <c r="J2055" t="s">
        <v>83</v>
      </c>
      <c r="K2055" t="s">
        <v>3857</v>
      </c>
      <c r="L2055" s="5">
        <v>6.3</v>
      </c>
      <c r="M2055" t="str" cm="1">
        <f t="array" ref="M2055">_xlfn.IFS(L2055&lt;=2,"Flop",L2055&lt;=5,"Average",L2055&lt;=7,"Hit",L2055&lt;=9,"Superhit",L2055&gt;9,"BlockBuster")</f>
        <v>Hit</v>
      </c>
      <c r="N2055" s="6">
        <v>69274</v>
      </c>
      <c r="O2055" s="6" t="str" cm="1">
        <f t="array" ref="O2055">_xlfn.IFS(N2055&lt;=100000,"Low",N2055&lt;=500000,"Median",N2055&lt;=1500000,"High",N2055&gt;1500000,"Very High")</f>
        <v>Low</v>
      </c>
      <c r="P2055">
        <v>5000000</v>
      </c>
      <c r="Q2055">
        <v>18073433</v>
      </c>
      <c r="R2055">
        <f t="shared" si="322"/>
        <v>13073433</v>
      </c>
      <c r="S2055" t="str">
        <f t="shared" si="323"/>
        <v>Profit</v>
      </c>
      <c r="T2055" s="1">
        <v>44112</v>
      </c>
      <c r="U2055" t="s">
        <v>5094</v>
      </c>
      <c r="V2055" s="14">
        <v>44112</v>
      </c>
      <c r="W2055" t="str">
        <f t="shared" si="324"/>
        <v>October</v>
      </c>
      <c r="X2055" s="4" t="str">
        <f t="shared" si="325"/>
        <v>2020</v>
      </c>
      <c r="Y2055" s="6">
        <f t="shared" si="326"/>
        <v>2020</v>
      </c>
      <c r="Z2055" s="4" t="str">
        <f t="shared" si="327"/>
        <v>8</v>
      </c>
      <c r="AA2055" s="6">
        <f t="shared" si="328"/>
        <v>8</v>
      </c>
      <c r="AB2055" t="str">
        <f t="shared" si="329"/>
        <v>Thursday</v>
      </c>
    </row>
    <row r="2056" spans="1:28" x14ac:dyDescent="0.25">
      <c r="A2056" s="3" t="s">
        <v>5095</v>
      </c>
      <c r="B2056" t="s">
        <v>5096</v>
      </c>
      <c r="C2056" s="3" t="s">
        <v>5096</v>
      </c>
      <c r="D2056" s="6">
        <v>0</v>
      </c>
      <c r="E2056" s="6">
        <v>104</v>
      </c>
      <c r="F2056" s="6">
        <f t="shared" si="320"/>
        <v>1</v>
      </c>
      <c r="G2056" s="6">
        <f t="shared" si="321"/>
        <v>44</v>
      </c>
      <c r="H2056" s="6" t="str" cm="1">
        <f t="array" ref="H2056">_xlfn.IFS(E2056&lt;=80,"Series",E2056&lt;=120,"TV Movie",E2056&gt;120,"Long Movie")</f>
        <v>TV Movie</v>
      </c>
      <c r="I2056" t="s">
        <v>8158</v>
      </c>
      <c r="J2056" t="s">
        <v>132</v>
      </c>
      <c r="K2056" t="s">
        <v>8161</v>
      </c>
      <c r="L2056" s="5">
        <v>6.9</v>
      </c>
      <c r="M2056" t="str" cm="1">
        <f t="array" ref="M2056">_xlfn.IFS(L2056&lt;=2,"Flop",L2056&lt;=5,"Average",L2056&lt;=7,"Hit",L2056&lt;=9,"Superhit",L2056&gt;9,"BlockBuster")</f>
        <v>Hit</v>
      </c>
      <c r="N2056" s="6">
        <v>262836</v>
      </c>
      <c r="O2056" s="6" t="str" cm="1">
        <f t="array" ref="O2056">_xlfn.IFS(N2056&lt;=100000,"Low",N2056&lt;=500000,"Median",N2056&lt;=1500000,"High",N2056&gt;1500000,"Very High")</f>
        <v>Median</v>
      </c>
      <c r="P2056">
        <v>40000000</v>
      </c>
      <c r="Q2056">
        <v>97984015</v>
      </c>
      <c r="R2056">
        <f t="shared" si="322"/>
        <v>57984015</v>
      </c>
      <c r="S2056" t="str">
        <f t="shared" si="323"/>
        <v>Profit</v>
      </c>
      <c r="T2056" s="1">
        <v>40581</v>
      </c>
      <c r="U2056" t="s">
        <v>4586</v>
      </c>
      <c r="V2056" s="14">
        <v>40581</v>
      </c>
      <c r="W2056" t="str">
        <f t="shared" si="324"/>
        <v>February</v>
      </c>
      <c r="X2056" s="4" t="str">
        <f t="shared" si="325"/>
        <v>2011</v>
      </c>
      <c r="Y2056" s="6">
        <f t="shared" si="326"/>
        <v>2011</v>
      </c>
      <c r="Z2056" s="4" t="str">
        <f t="shared" si="327"/>
        <v>7</v>
      </c>
      <c r="AA2056" s="6">
        <f t="shared" si="328"/>
        <v>7</v>
      </c>
      <c r="AB2056" t="str">
        <f t="shared" si="329"/>
        <v>Monday</v>
      </c>
    </row>
    <row r="2057" spans="1:28" x14ac:dyDescent="0.25">
      <c r="A2057" s="3" t="s">
        <v>5097</v>
      </c>
      <c r="B2057" t="s">
        <v>5098</v>
      </c>
      <c r="C2057" s="3" t="s">
        <v>5098</v>
      </c>
      <c r="D2057" s="6">
        <v>0</v>
      </c>
      <c r="E2057" s="6">
        <v>89</v>
      </c>
      <c r="F2057" s="6">
        <f t="shared" si="320"/>
        <v>1</v>
      </c>
      <c r="G2057" s="6">
        <f t="shared" si="321"/>
        <v>29</v>
      </c>
      <c r="H2057" s="6" t="str" cm="1">
        <f t="array" ref="H2057">_xlfn.IFS(E2057&lt;=80,"Series",E2057&lt;=120,"TV Movie",E2057&gt;120,"Long Movie")</f>
        <v>TV Movie</v>
      </c>
      <c r="I2057" t="s">
        <v>5529</v>
      </c>
      <c r="J2057" t="s">
        <v>8158</v>
      </c>
      <c r="K2057" t="s">
        <v>83</v>
      </c>
      <c r="L2057" s="5">
        <v>4.9000000000000004</v>
      </c>
      <c r="M2057" t="str" cm="1">
        <f t="array" ref="M2057">_xlfn.IFS(L2057&lt;=2,"Flop",L2057&lt;=5,"Average",L2057&lt;=7,"Hit",L2057&lt;=9,"Superhit",L2057&gt;9,"BlockBuster")</f>
        <v>Average</v>
      </c>
      <c r="N2057" s="6">
        <v>63121</v>
      </c>
      <c r="O2057" s="6" t="str" cm="1">
        <f t="array" ref="O2057">_xlfn.IFS(N2057&lt;=100000,"Low",N2057&lt;=500000,"Median",N2057&lt;=1500000,"High",N2057&gt;1500000,"Very High")</f>
        <v>Low</v>
      </c>
      <c r="P2057">
        <v>30000000</v>
      </c>
      <c r="Q2057">
        <v>64626786</v>
      </c>
      <c r="R2057">
        <f t="shared" si="322"/>
        <v>34626786</v>
      </c>
      <c r="S2057" t="str">
        <f t="shared" si="323"/>
        <v>Profit</v>
      </c>
      <c r="T2057" s="1">
        <v>40899</v>
      </c>
      <c r="U2057" t="s">
        <v>5099</v>
      </c>
      <c r="V2057" s="14">
        <v>40899</v>
      </c>
      <c r="W2057" t="str">
        <f t="shared" si="324"/>
        <v>December</v>
      </c>
      <c r="X2057" s="4" t="str">
        <f t="shared" si="325"/>
        <v>2011</v>
      </c>
      <c r="Y2057" s="6">
        <f t="shared" si="326"/>
        <v>2011</v>
      </c>
      <c r="Z2057" s="4" t="str">
        <f t="shared" si="327"/>
        <v>22</v>
      </c>
      <c r="AA2057" s="6">
        <f t="shared" si="328"/>
        <v>22</v>
      </c>
      <c r="AB2057" t="str">
        <f t="shared" si="329"/>
        <v>Thursday</v>
      </c>
    </row>
    <row r="2058" spans="1:28" x14ac:dyDescent="0.25">
      <c r="A2058" s="3" t="s">
        <v>5100</v>
      </c>
      <c r="B2058" t="s">
        <v>5101</v>
      </c>
      <c r="C2058" s="3" t="s">
        <v>5102</v>
      </c>
      <c r="D2058" s="6">
        <v>0</v>
      </c>
      <c r="E2058" s="6">
        <v>122</v>
      </c>
      <c r="F2058" s="6">
        <f t="shared" si="320"/>
        <v>2</v>
      </c>
      <c r="G2058" s="6">
        <f t="shared" si="321"/>
        <v>2</v>
      </c>
      <c r="H2058" s="6" t="str" cm="1">
        <f t="array" ref="H2058">_xlfn.IFS(E2058&lt;=80,"Series",E2058&lt;=120,"TV Movie",E2058&gt;120,"Long Movie")</f>
        <v>Long Movie</v>
      </c>
      <c r="I2058" t="s">
        <v>8162</v>
      </c>
      <c r="J2058" t="s">
        <v>145</v>
      </c>
      <c r="K2058" t="s">
        <v>5802</v>
      </c>
      <c r="L2058" s="5">
        <v>6.6</v>
      </c>
      <c r="M2058" t="str" cm="1">
        <f t="array" ref="M2058">_xlfn.IFS(L2058&lt;=2,"Flop",L2058&lt;=5,"Average",L2058&lt;=7,"Hit",L2058&lt;=9,"Superhit",L2058&gt;9,"BlockBuster")</f>
        <v>Hit</v>
      </c>
      <c r="N2058" s="6">
        <v>80049</v>
      </c>
      <c r="O2058" s="6" t="str" cm="1">
        <f t="array" ref="O2058">_xlfn.IFS(N2058&lt;=100000,"Low",N2058&lt;=500000,"Median",N2058&lt;=1500000,"High",N2058&gt;1500000,"Very High")</f>
        <v>Low</v>
      </c>
      <c r="P2058">
        <v>25000000</v>
      </c>
      <c r="Q2058">
        <v>10606422</v>
      </c>
      <c r="R2058">
        <f t="shared" si="322"/>
        <v>-14393578</v>
      </c>
      <c r="S2058" t="str">
        <f t="shared" si="323"/>
        <v>Loss</v>
      </c>
      <c r="T2058" s="1">
        <v>40060</v>
      </c>
      <c r="U2058" t="s">
        <v>57</v>
      </c>
      <c r="V2058" s="14">
        <v>40060</v>
      </c>
      <c r="W2058" t="str">
        <f t="shared" si="324"/>
        <v>September</v>
      </c>
      <c r="X2058" s="4" t="str">
        <f t="shared" si="325"/>
        <v>2009</v>
      </c>
      <c r="Y2058" s="6">
        <f t="shared" si="326"/>
        <v>2009</v>
      </c>
      <c r="Z2058" s="4" t="str">
        <f t="shared" si="327"/>
        <v>4</v>
      </c>
      <c r="AA2058" s="6">
        <f t="shared" si="328"/>
        <v>4</v>
      </c>
      <c r="AB2058" t="str">
        <f t="shared" si="329"/>
        <v>Friday</v>
      </c>
    </row>
    <row r="2059" spans="1:28" x14ac:dyDescent="0.25">
      <c r="A2059" s="3" t="s">
        <v>5103</v>
      </c>
      <c r="B2059" t="s">
        <v>5104</v>
      </c>
      <c r="C2059" s="3" t="s">
        <v>5104</v>
      </c>
      <c r="D2059" s="6">
        <v>0</v>
      </c>
      <c r="E2059" s="6">
        <v>124</v>
      </c>
      <c r="F2059" s="6">
        <f t="shared" si="320"/>
        <v>2</v>
      </c>
      <c r="G2059" s="6">
        <f t="shared" si="321"/>
        <v>4</v>
      </c>
      <c r="H2059" s="6" t="str" cm="1">
        <f t="array" ref="H2059">_xlfn.IFS(E2059&lt;=80,"Series",E2059&lt;=120,"TV Movie",E2059&gt;120,"Long Movie")</f>
        <v>Long Movie</v>
      </c>
      <c r="I2059" t="s">
        <v>5529</v>
      </c>
      <c r="J2059" t="s">
        <v>8158</v>
      </c>
      <c r="K2059" t="s">
        <v>132</v>
      </c>
      <c r="L2059" s="5">
        <v>6.1</v>
      </c>
      <c r="M2059" t="str" cm="1">
        <f t="array" ref="M2059">_xlfn.IFS(L2059&lt;=2,"Flop",L2059&lt;=5,"Average",L2059&lt;=7,"Hit",L2059&lt;=9,"Superhit",L2059&gt;9,"BlockBuster")</f>
        <v>Hit</v>
      </c>
      <c r="N2059" s="6">
        <v>210143</v>
      </c>
      <c r="O2059" s="6" t="str" cm="1">
        <f t="array" ref="O2059">_xlfn.IFS(N2059&lt;=100000,"Low",N2059&lt;=500000,"Median",N2059&lt;=1500000,"High",N2059&gt;1500000,"Very High")</f>
        <v>Median</v>
      </c>
      <c r="P2059">
        <v>200000000</v>
      </c>
      <c r="Q2059">
        <v>476071180</v>
      </c>
      <c r="R2059">
        <f t="shared" si="322"/>
        <v>276071180</v>
      </c>
      <c r="S2059" t="str">
        <f t="shared" si="323"/>
        <v>Profit</v>
      </c>
      <c r="T2059" s="1">
        <v>44972</v>
      </c>
      <c r="U2059" t="s">
        <v>2446</v>
      </c>
      <c r="V2059" s="14">
        <v>44972</v>
      </c>
      <c r="W2059" t="str">
        <f t="shared" si="324"/>
        <v>February</v>
      </c>
      <c r="X2059" s="4" t="str">
        <f t="shared" si="325"/>
        <v>2023</v>
      </c>
      <c r="Y2059" s="6">
        <f t="shared" si="326"/>
        <v>2023</v>
      </c>
      <c r="Z2059" s="4" t="str">
        <f t="shared" si="327"/>
        <v>15</v>
      </c>
      <c r="AA2059" s="6">
        <f t="shared" si="328"/>
        <v>15</v>
      </c>
      <c r="AB2059" t="str">
        <f t="shared" si="329"/>
        <v>Wednesday</v>
      </c>
    </row>
    <row r="2060" spans="1:28" x14ac:dyDescent="0.25">
      <c r="A2060" s="3" t="s">
        <v>5105</v>
      </c>
      <c r="B2060" t="s">
        <v>5106</v>
      </c>
      <c r="C2060" s="3" t="s">
        <v>5106</v>
      </c>
      <c r="D2060" s="6">
        <v>0</v>
      </c>
      <c r="E2060" s="6">
        <v>108</v>
      </c>
      <c r="F2060" s="6">
        <f t="shared" si="320"/>
        <v>1</v>
      </c>
      <c r="G2060" s="6">
        <f t="shared" si="321"/>
        <v>48</v>
      </c>
      <c r="H2060" s="6" t="str" cm="1">
        <f t="array" ref="H2060">_xlfn.IFS(E2060&lt;=80,"Series",E2060&lt;=120,"TV Movie",E2060&gt;120,"Long Movie")</f>
        <v>TV Movie</v>
      </c>
      <c r="I2060" t="s">
        <v>145</v>
      </c>
      <c r="J2060" t="s">
        <v>83</v>
      </c>
      <c r="K2060" t="s">
        <v>8166</v>
      </c>
      <c r="L2060" s="5">
        <v>5.8</v>
      </c>
      <c r="M2060" t="str" cm="1">
        <f t="array" ref="M2060">_xlfn.IFS(L2060&lt;=2,"Flop",L2060&lt;=5,"Average",L2060&lt;=7,"Hit",L2060&lt;=9,"Superhit",L2060&gt;9,"BlockBuster")</f>
        <v>Hit</v>
      </c>
      <c r="N2060" s="6">
        <v>151986</v>
      </c>
      <c r="O2060" s="6" t="str" cm="1">
        <f t="array" ref="O2060">_xlfn.IFS(N2060&lt;=100000,"Low",N2060&lt;=500000,"Median",N2060&lt;=1500000,"High",N2060&gt;1500000,"Very High")</f>
        <v>Median</v>
      </c>
      <c r="P2060">
        <v>18000000</v>
      </c>
      <c r="Q2060">
        <v>90146510</v>
      </c>
      <c r="R2060">
        <f t="shared" si="322"/>
        <v>72146510</v>
      </c>
      <c r="S2060" t="str">
        <f t="shared" si="323"/>
        <v>Profit</v>
      </c>
      <c r="T2060" s="1">
        <v>44398</v>
      </c>
      <c r="U2060" t="s">
        <v>2307</v>
      </c>
      <c r="V2060" s="14">
        <v>44398</v>
      </c>
      <c r="W2060" t="str">
        <f t="shared" si="324"/>
        <v>July</v>
      </c>
      <c r="X2060" s="4" t="str">
        <f t="shared" si="325"/>
        <v>2021</v>
      </c>
      <c r="Y2060" s="6">
        <f t="shared" si="326"/>
        <v>2021</v>
      </c>
      <c r="Z2060" s="4" t="str">
        <f t="shared" si="327"/>
        <v>21</v>
      </c>
      <c r="AA2060" s="6">
        <f t="shared" si="328"/>
        <v>21</v>
      </c>
      <c r="AB2060" t="str">
        <f t="shared" si="329"/>
        <v>Wednesday</v>
      </c>
    </row>
    <row r="2061" spans="1:28" x14ac:dyDescent="0.25">
      <c r="A2061" s="3" t="s">
        <v>5107</v>
      </c>
      <c r="B2061" t="s">
        <v>5108</v>
      </c>
      <c r="C2061" s="3" t="s">
        <v>5108</v>
      </c>
      <c r="D2061" s="6">
        <v>0</v>
      </c>
      <c r="E2061" s="6">
        <v>130</v>
      </c>
      <c r="F2061" s="6">
        <f t="shared" si="320"/>
        <v>2</v>
      </c>
      <c r="G2061" s="6">
        <f t="shared" si="321"/>
        <v>10</v>
      </c>
      <c r="H2061" s="6" t="str" cm="1">
        <f t="array" ref="H2061">_xlfn.IFS(E2061&lt;=80,"Series",E2061&lt;=120,"TV Movie",E2061&gt;120,"Long Movie")</f>
        <v>Long Movie</v>
      </c>
      <c r="I2061" t="s">
        <v>83</v>
      </c>
      <c r="J2061" t="s">
        <v>8166</v>
      </c>
      <c r="K2061" t="s">
        <v>8161</v>
      </c>
      <c r="L2061" s="5">
        <v>6.8</v>
      </c>
      <c r="M2061" t="str" cm="1">
        <f t="array" ref="M2061">_xlfn.IFS(L2061&lt;=2,"Flop",L2061&lt;=5,"Average",L2061&lt;=7,"Hit",L2061&lt;=9,"Superhit",L2061&gt;9,"BlockBuster")</f>
        <v>Hit</v>
      </c>
      <c r="N2061" s="6">
        <v>248851</v>
      </c>
      <c r="O2061" s="6" t="str" cm="1">
        <f t="array" ref="O2061">_xlfn.IFS(N2061&lt;=100000,"Low",N2061&lt;=500000,"Median",N2061&lt;=1500000,"High",N2061&gt;1500000,"Very High")</f>
        <v>Median</v>
      </c>
      <c r="P2061">
        <v>68000000</v>
      </c>
      <c r="Q2061">
        <v>171235592</v>
      </c>
      <c r="R2061">
        <f t="shared" si="322"/>
        <v>103235592</v>
      </c>
      <c r="S2061" t="str">
        <f t="shared" si="323"/>
        <v>Profit</v>
      </c>
      <c r="T2061" s="1">
        <v>44760</v>
      </c>
      <c r="U2061" t="s">
        <v>5109</v>
      </c>
      <c r="V2061" s="14">
        <v>44760</v>
      </c>
      <c r="W2061" t="str">
        <f t="shared" si="324"/>
        <v>July</v>
      </c>
      <c r="X2061" s="4" t="str">
        <f t="shared" si="325"/>
        <v>2022</v>
      </c>
      <c r="Y2061" s="6">
        <f t="shared" si="326"/>
        <v>2022</v>
      </c>
      <c r="Z2061" s="4" t="str">
        <f t="shared" si="327"/>
        <v>18</v>
      </c>
      <c r="AA2061" s="6">
        <f t="shared" si="328"/>
        <v>18</v>
      </c>
      <c r="AB2061" t="str">
        <f t="shared" si="329"/>
        <v>Monday</v>
      </c>
    </row>
    <row r="2062" spans="1:28" x14ac:dyDescent="0.25">
      <c r="A2062" s="3" t="s">
        <v>5110</v>
      </c>
      <c r="B2062" t="s">
        <v>5111</v>
      </c>
      <c r="C2062" s="3" t="s">
        <v>5111</v>
      </c>
      <c r="D2062" s="6">
        <v>0</v>
      </c>
      <c r="E2062" s="6">
        <v>85</v>
      </c>
      <c r="F2062" s="6">
        <f t="shared" si="320"/>
        <v>1</v>
      </c>
      <c r="G2062" s="6">
        <f t="shared" si="321"/>
        <v>25</v>
      </c>
      <c r="H2062" s="6" t="str" cm="1">
        <f t="array" ref="H2062">_xlfn.IFS(E2062&lt;=80,"Series",E2062&lt;=120,"TV Movie",E2062&gt;120,"Long Movie")</f>
        <v>TV Movie</v>
      </c>
      <c r="I2062" t="s">
        <v>5529</v>
      </c>
      <c r="J2062" t="s">
        <v>8158</v>
      </c>
      <c r="K2062" t="s">
        <v>8156</v>
      </c>
      <c r="L2062" s="5">
        <v>2.5</v>
      </c>
      <c r="M2062" t="str" cm="1">
        <f t="array" ref="M2062">_xlfn.IFS(L2062&lt;=2,"Flop",L2062&lt;=5,"Average",L2062&lt;=7,"Hit",L2062&lt;=9,"Superhit",L2062&gt;9,"BlockBuster")</f>
        <v>Average</v>
      </c>
      <c r="N2062" s="6">
        <v>78236</v>
      </c>
      <c r="O2062" s="6" t="str" cm="1">
        <f t="array" ref="O2062">_xlfn.IFS(N2062&lt;=100000,"Low",N2062&lt;=500000,"Median",N2062&lt;=1500000,"High",N2062&gt;1500000,"Very High")</f>
        <v>Low</v>
      </c>
      <c r="P2062">
        <v>30000000</v>
      </c>
      <c r="Q2062">
        <v>55720772</v>
      </c>
      <c r="R2062">
        <f t="shared" si="322"/>
        <v>25720772</v>
      </c>
      <c r="S2062" t="str">
        <f t="shared" si="323"/>
        <v>Profit</v>
      </c>
      <c r="T2062" s="1">
        <v>39882</v>
      </c>
      <c r="U2062" t="s">
        <v>2425</v>
      </c>
      <c r="V2062" s="14">
        <v>39882</v>
      </c>
      <c r="W2062" t="str">
        <f t="shared" si="324"/>
        <v>March</v>
      </c>
      <c r="X2062" s="4" t="str">
        <f t="shared" si="325"/>
        <v>2009</v>
      </c>
      <c r="Y2062" s="6">
        <f t="shared" si="326"/>
        <v>2009</v>
      </c>
      <c r="Z2062" s="4" t="str">
        <f t="shared" si="327"/>
        <v>10</v>
      </c>
      <c r="AA2062" s="6">
        <f t="shared" si="328"/>
        <v>10</v>
      </c>
      <c r="AB2062" t="str">
        <f t="shared" si="329"/>
        <v>Tuesday</v>
      </c>
    </row>
    <row r="2063" spans="1:28" x14ac:dyDescent="0.25">
      <c r="A2063" s="3" t="s">
        <v>5112</v>
      </c>
      <c r="B2063" t="s">
        <v>5113</v>
      </c>
      <c r="C2063" s="3" t="s">
        <v>5113</v>
      </c>
      <c r="D2063" s="6">
        <v>0</v>
      </c>
      <c r="E2063" s="6">
        <v>122</v>
      </c>
      <c r="F2063" s="6">
        <f t="shared" si="320"/>
        <v>2</v>
      </c>
      <c r="G2063" s="6">
        <f t="shared" si="321"/>
        <v>2</v>
      </c>
      <c r="H2063" s="6" t="str" cm="1">
        <f t="array" ref="H2063">_xlfn.IFS(E2063&lt;=80,"Series",E2063&lt;=120,"TV Movie",E2063&gt;120,"Long Movie")</f>
        <v>Long Movie</v>
      </c>
      <c r="I2063" t="s">
        <v>145</v>
      </c>
      <c r="J2063" t="s">
        <v>8156</v>
      </c>
      <c r="K2063" t="s">
        <v>8157</v>
      </c>
      <c r="L2063" s="5">
        <v>5.3</v>
      </c>
      <c r="M2063" t="str" cm="1">
        <f t="array" ref="M2063">_xlfn.IFS(L2063&lt;=2,"Flop",L2063&lt;=5,"Average",L2063&lt;=7,"Hit",L2063&lt;=9,"Superhit",L2063&gt;9,"BlockBuster")</f>
        <v>Hit</v>
      </c>
      <c r="N2063" s="6">
        <v>479209</v>
      </c>
      <c r="O2063" s="6" t="str" cm="1">
        <f t="array" ref="O2063">_xlfn.IFS(N2063&lt;=100000,"Low",N2063&lt;=500000,"Median",N2063&lt;=1500000,"High",N2063&gt;1500000,"Very High")</f>
        <v>Median</v>
      </c>
      <c r="P2063">
        <v>37000000</v>
      </c>
      <c r="Q2063">
        <v>408430415</v>
      </c>
      <c r="R2063">
        <f t="shared" si="322"/>
        <v>371430415</v>
      </c>
      <c r="S2063" t="str">
        <f t="shared" si="323"/>
        <v>Profit</v>
      </c>
      <c r="T2063" s="1">
        <v>39769</v>
      </c>
      <c r="U2063" t="s">
        <v>3140</v>
      </c>
      <c r="V2063" s="14">
        <v>39769</v>
      </c>
      <c r="W2063" t="str">
        <f t="shared" si="324"/>
        <v>November</v>
      </c>
      <c r="X2063" s="4" t="str">
        <f t="shared" si="325"/>
        <v>2008</v>
      </c>
      <c r="Y2063" s="6">
        <f t="shared" si="326"/>
        <v>2008</v>
      </c>
      <c r="Z2063" s="4" t="str">
        <f t="shared" si="327"/>
        <v>17</v>
      </c>
      <c r="AA2063" s="6">
        <f t="shared" si="328"/>
        <v>17</v>
      </c>
      <c r="AB2063" t="str">
        <f t="shared" si="329"/>
        <v>Monday</v>
      </c>
    </row>
    <row r="2064" spans="1:28" x14ac:dyDescent="0.25">
      <c r="A2064" s="3" t="s">
        <v>5114</v>
      </c>
      <c r="B2064" t="s">
        <v>5115</v>
      </c>
      <c r="C2064" s="3" t="s">
        <v>5115</v>
      </c>
      <c r="D2064" s="6">
        <v>0</v>
      </c>
      <c r="E2064" s="6">
        <v>134</v>
      </c>
      <c r="F2064" s="6">
        <f t="shared" si="320"/>
        <v>2</v>
      </c>
      <c r="G2064" s="6">
        <f t="shared" si="321"/>
        <v>14</v>
      </c>
      <c r="H2064" s="6" t="str" cm="1">
        <f t="array" ref="H2064">_xlfn.IFS(E2064&lt;=80,"Series",E2064&lt;=120,"TV Movie",E2064&gt;120,"Long Movie")</f>
        <v>Long Movie</v>
      </c>
      <c r="I2064" t="s">
        <v>8160</v>
      </c>
      <c r="J2064" t="s">
        <v>145</v>
      </c>
      <c r="K2064" t="s">
        <v>8167</v>
      </c>
      <c r="L2064" s="5">
        <v>7</v>
      </c>
      <c r="M2064" t="str" cm="1">
        <f t="array" ref="M2064">_xlfn.IFS(L2064&lt;=2,"Flop",L2064&lt;=5,"Average",L2064&lt;=7,"Hit",L2064&lt;=9,"Superhit",L2064&gt;9,"BlockBuster")</f>
        <v>Hit</v>
      </c>
      <c r="N2064" s="6">
        <v>147203</v>
      </c>
      <c r="O2064" s="6" t="str" cm="1">
        <f t="array" ref="O2064">_xlfn.IFS(N2064&lt;=100000,"Low",N2064&lt;=500000,"Median",N2064&lt;=1500000,"High",N2064&gt;1500000,"Very High")</f>
        <v>Median</v>
      </c>
      <c r="P2064">
        <v>24000000</v>
      </c>
      <c r="Q2064">
        <v>19206513</v>
      </c>
      <c r="R2064">
        <f t="shared" si="322"/>
        <v>-4793487</v>
      </c>
      <c r="S2064" t="str">
        <f t="shared" si="323"/>
        <v>Loss</v>
      </c>
      <c r="T2064" s="1">
        <v>41778</v>
      </c>
      <c r="U2064" t="s">
        <v>3517</v>
      </c>
      <c r="V2064" s="14">
        <v>41778</v>
      </c>
      <c r="W2064" t="str">
        <f t="shared" si="324"/>
        <v>May</v>
      </c>
      <c r="X2064" s="4" t="str">
        <f t="shared" si="325"/>
        <v>2014</v>
      </c>
      <c r="Y2064" s="6">
        <f t="shared" si="326"/>
        <v>2014</v>
      </c>
      <c r="Z2064" s="4" t="str">
        <f t="shared" si="327"/>
        <v>19</v>
      </c>
      <c r="AA2064" s="6">
        <f t="shared" si="328"/>
        <v>19</v>
      </c>
      <c r="AB2064" t="str">
        <f t="shared" si="329"/>
        <v>Monday</v>
      </c>
    </row>
    <row r="2065" spans="1:28" x14ac:dyDescent="0.25">
      <c r="A2065" s="3" t="s">
        <v>5116</v>
      </c>
      <c r="B2065" t="s">
        <v>5117</v>
      </c>
      <c r="C2065" s="3" t="s">
        <v>5117</v>
      </c>
      <c r="D2065" s="6">
        <v>0</v>
      </c>
      <c r="E2065" s="6">
        <v>100</v>
      </c>
      <c r="F2065" s="6">
        <f t="shared" si="320"/>
        <v>1</v>
      </c>
      <c r="G2065" s="6">
        <f t="shared" si="321"/>
        <v>40</v>
      </c>
      <c r="H2065" s="6" t="str" cm="1">
        <f t="array" ref="H2065">_xlfn.IFS(E2065&lt;=80,"Series",E2065&lt;=120,"TV Movie",E2065&gt;120,"Long Movie")</f>
        <v>TV Movie</v>
      </c>
      <c r="I2065" t="s">
        <v>5529</v>
      </c>
      <c r="J2065" t="s">
        <v>132</v>
      </c>
      <c r="K2065" t="s">
        <v>8157</v>
      </c>
      <c r="L2065" s="5">
        <v>5.4</v>
      </c>
      <c r="M2065" t="str" cm="1">
        <f t="array" ref="M2065">_xlfn.IFS(L2065&lt;=2,"Flop",L2065&lt;=5,"Average",L2065&lt;=7,"Hit",L2065&lt;=9,"Superhit",L2065&gt;9,"BlockBuster")</f>
        <v>Hit</v>
      </c>
      <c r="N2065" s="6">
        <v>95070</v>
      </c>
      <c r="O2065" s="6" t="str" cm="1">
        <f t="array" ref="O2065">_xlfn.IFS(N2065&lt;=100000,"Low",N2065&lt;=500000,"Median",N2065&lt;=1500000,"High",N2065&gt;1500000,"Very High")</f>
        <v>Low</v>
      </c>
      <c r="P2065">
        <v>75000000</v>
      </c>
      <c r="Q2065">
        <v>98159963</v>
      </c>
      <c r="R2065">
        <f t="shared" si="322"/>
        <v>23159963</v>
      </c>
      <c r="S2065" t="str">
        <f t="shared" si="323"/>
        <v>Profit</v>
      </c>
      <c r="T2065" s="1">
        <v>40330</v>
      </c>
      <c r="U2065" t="s">
        <v>2653</v>
      </c>
      <c r="V2065" s="14">
        <v>40330</v>
      </c>
      <c r="W2065" t="str">
        <f t="shared" si="324"/>
        <v>June</v>
      </c>
      <c r="X2065" s="4" t="str">
        <f t="shared" si="325"/>
        <v>2010</v>
      </c>
      <c r="Y2065" s="6">
        <f t="shared" si="326"/>
        <v>2010</v>
      </c>
      <c r="Z2065" s="4" t="str">
        <f t="shared" si="327"/>
        <v>1</v>
      </c>
      <c r="AA2065" s="6">
        <f t="shared" si="328"/>
        <v>1</v>
      </c>
      <c r="AB2065" t="str">
        <f t="shared" si="329"/>
        <v>Tuesday</v>
      </c>
    </row>
    <row r="2066" spans="1:28" x14ac:dyDescent="0.25">
      <c r="A2066" s="3" t="s">
        <v>5118</v>
      </c>
      <c r="B2066" t="s">
        <v>5119</v>
      </c>
      <c r="C2066" s="3" t="s">
        <v>5120</v>
      </c>
      <c r="D2066" s="6">
        <v>0</v>
      </c>
      <c r="E2066" s="6">
        <v>125</v>
      </c>
      <c r="F2066" s="6">
        <f t="shared" si="320"/>
        <v>2</v>
      </c>
      <c r="G2066" s="6">
        <f t="shared" si="321"/>
        <v>5</v>
      </c>
      <c r="H2066" s="6" t="str" cm="1">
        <f t="array" ref="H2066">_xlfn.IFS(E2066&lt;=80,"Series",E2066&lt;=120,"TV Movie",E2066&gt;120,"Long Movie")</f>
        <v>Long Movie</v>
      </c>
      <c r="I2066" t="s">
        <v>5529</v>
      </c>
      <c r="J2066" t="s">
        <v>8158</v>
      </c>
      <c r="K2066" t="s">
        <v>8161</v>
      </c>
      <c r="L2066" s="5">
        <v>6.8</v>
      </c>
      <c r="M2066" t="str" cm="1">
        <f t="array" ref="M2066">_xlfn.IFS(L2066&lt;=2,"Flop",L2066&lt;=5,"Average",L2066&lt;=7,"Hit",L2066&lt;=9,"Superhit",L2066&gt;9,"BlockBuster")</f>
        <v>Hit</v>
      </c>
      <c r="N2066" s="6">
        <v>350359</v>
      </c>
      <c r="O2066" s="6" t="str" cm="1">
        <f t="array" ref="O2066">_xlfn.IFS(N2066&lt;=100000,"Low",N2066&lt;=500000,"Median",N2066&lt;=1500000,"High",N2066&gt;1500000,"Very High")</f>
        <v>Median</v>
      </c>
      <c r="P2066">
        <v>170000000</v>
      </c>
      <c r="Q2066">
        <v>400063852</v>
      </c>
      <c r="R2066">
        <f t="shared" si="322"/>
        <v>230063852</v>
      </c>
      <c r="S2066" t="str">
        <f t="shared" si="323"/>
        <v>Profit</v>
      </c>
      <c r="T2066" s="1">
        <v>40512</v>
      </c>
      <c r="U2066" t="s">
        <v>5121</v>
      </c>
      <c r="V2066" s="14">
        <v>40512</v>
      </c>
      <c r="W2066" t="str">
        <f t="shared" si="324"/>
        <v>November</v>
      </c>
      <c r="X2066" s="4" t="str">
        <f t="shared" si="325"/>
        <v>2010</v>
      </c>
      <c r="Y2066" s="6">
        <f t="shared" si="326"/>
        <v>2010</v>
      </c>
      <c r="Z2066" s="4" t="str">
        <f t="shared" si="327"/>
        <v>30</v>
      </c>
      <c r="AA2066" s="6">
        <f t="shared" si="328"/>
        <v>30</v>
      </c>
      <c r="AB2066" t="str">
        <f t="shared" si="329"/>
        <v>Tuesday</v>
      </c>
    </row>
    <row r="2067" spans="1:28" x14ac:dyDescent="0.25">
      <c r="A2067" s="3" t="s">
        <v>5122</v>
      </c>
      <c r="B2067" t="s">
        <v>5123</v>
      </c>
      <c r="C2067" s="3" t="s">
        <v>5123</v>
      </c>
      <c r="D2067" s="6">
        <v>0</v>
      </c>
      <c r="E2067" s="6">
        <v>119</v>
      </c>
      <c r="F2067" s="6">
        <f t="shared" si="320"/>
        <v>1</v>
      </c>
      <c r="G2067" s="6">
        <f t="shared" si="321"/>
        <v>59</v>
      </c>
      <c r="H2067" s="6" t="str" cm="1">
        <f t="array" ref="H2067">_xlfn.IFS(E2067&lt;=80,"Series",E2067&lt;=120,"TV Movie",E2067&gt;120,"Long Movie")</f>
        <v>TV Movie</v>
      </c>
      <c r="I2067" t="s">
        <v>5529</v>
      </c>
      <c r="J2067" t="s">
        <v>8162</v>
      </c>
      <c r="K2067" t="s">
        <v>3857</v>
      </c>
      <c r="L2067" s="5">
        <v>7.1</v>
      </c>
      <c r="M2067" t="str" cm="1">
        <f t="array" ref="M2067">_xlfn.IFS(L2067&lt;=2,"Flop",L2067&lt;=5,"Average",L2067&lt;=7,"Hit",L2067&lt;=9,"Superhit",L2067&gt;9,"BlockBuster")</f>
        <v>Superhit</v>
      </c>
      <c r="N2067" s="6">
        <v>198631</v>
      </c>
      <c r="O2067" s="6" t="str" cm="1">
        <f t="array" ref="O2067">_xlfn.IFS(N2067&lt;=100000,"Low",N2067&lt;=500000,"Median",N2067&lt;=1500000,"High",N2067&gt;1500000,"Very High")</f>
        <v>Median</v>
      </c>
      <c r="P2067">
        <v>40000000</v>
      </c>
      <c r="Q2067">
        <v>103966489</v>
      </c>
      <c r="R2067">
        <f t="shared" si="322"/>
        <v>63966489</v>
      </c>
      <c r="S2067" t="str">
        <f t="shared" si="323"/>
        <v>Profit</v>
      </c>
      <c r="T2067" s="1">
        <v>44308</v>
      </c>
      <c r="U2067" t="s">
        <v>4841</v>
      </c>
      <c r="V2067" s="14">
        <v>44308</v>
      </c>
      <c r="W2067" t="str">
        <f t="shared" si="324"/>
        <v>April</v>
      </c>
      <c r="X2067" s="4" t="str">
        <f t="shared" si="325"/>
        <v>2021</v>
      </c>
      <c r="Y2067" s="6">
        <f t="shared" si="326"/>
        <v>2021</v>
      </c>
      <c r="Z2067" s="4" t="str">
        <f t="shared" si="327"/>
        <v>22</v>
      </c>
      <c r="AA2067" s="6">
        <f t="shared" si="328"/>
        <v>22</v>
      </c>
      <c r="AB2067" t="str">
        <f t="shared" si="329"/>
        <v>Thursday</v>
      </c>
    </row>
    <row r="2068" spans="1:28" x14ac:dyDescent="0.25">
      <c r="A2068" s="3" t="s">
        <v>5124</v>
      </c>
      <c r="B2068" t="s">
        <v>5125</v>
      </c>
      <c r="C2068" s="3" t="s">
        <v>5125</v>
      </c>
      <c r="D2068" s="6">
        <v>0</v>
      </c>
      <c r="E2068" s="6">
        <v>95</v>
      </c>
      <c r="F2068" s="6">
        <f t="shared" si="320"/>
        <v>1</v>
      </c>
      <c r="G2068" s="6">
        <f t="shared" si="321"/>
        <v>35</v>
      </c>
      <c r="H2068" s="6" t="str" cm="1">
        <f t="array" ref="H2068">_xlfn.IFS(E2068&lt;=80,"Series",E2068&lt;=120,"TV Movie",E2068&gt;120,"Long Movie")</f>
        <v>TV Movie</v>
      </c>
      <c r="I2068" t="s">
        <v>8158</v>
      </c>
      <c r="J2068" t="s">
        <v>132</v>
      </c>
      <c r="K2068" t="s">
        <v>8163</v>
      </c>
      <c r="L2068" s="5">
        <v>7.3</v>
      </c>
      <c r="M2068" t="str" cm="1">
        <f t="array" ref="M2068">_xlfn.IFS(L2068&lt;=2,"Flop",L2068&lt;=5,"Average",L2068&lt;=7,"Hit",L2068&lt;=9,"Superhit",L2068&gt;9,"BlockBuster")</f>
        <v>Superhit</v>
      </c>
      <c r="N2068" s="6">
        <v>127624</v>
      </c>
      <c r="O2068" s="6" t="str" cm="1">
        <f t="array" ref="O2068">_xlfn.IFS(N2068&lt;=100000,"Low",N2068&lt;=500000,"Median",N2068&lt;=1500000,"High",N2068&gt;1500000,"Very High")</f>
        <v>Median</v>
      </c>
      <c r="P2068">
        <v>55000000</v>
      </c>
      <c r="Q2068">
        <v>282438834</v>
      </c>
      <c r="R2068">
        <f t="shared" si="322"/>
        <v>227438834</v>
      </c>
      <c r="S2068" t="str">
        <f t="shared" si="323"/>
        <v>Profit</v>
      </c>
      <c r="T2068" s="1">
        <v>41966</v>
      </c>
      <c r="U2068" t="s">
        <v>5126</v>
      </c>
      <c r="V2068" s="14">
        <v>41966</v>
      </c>
      <c r="W2068" t="str">
        <f t="shared" si="324"/>
        <v>November</v>
      </c>
      <c r="X2068" s="4" t="str">
        <f t="shared" si="325"/>
        <v>2014</v>
      </c>
      <c r="Y2068" s="6">
        <f t="shared" si="326"/>
        <v>2014</v>
      </c>
      <c r="Z2068" s="4" t="str">
        <f t="shared" si="327"/>
        <v>23</v>
      </c>
      <c r="AA2068" s="6">
        <f t="shared" si="328"/>
        <v>23</v>
      </c>
      <c r="AB2068" t="str">
        <f t="shared" si="329"/>
        <v>Sunday</v>
      </c>
    </row>
    <row r="2069" spans="1:28" x14ac:dyDescent="0.25">
      <c r="A2069" s="3" t="s">
        <v>5127</v>
      </c>
      <c r="B2069" t="s">
        <v>5128</v>
      </c>
      <c r="C2069" s="3" t="s">
        <v>5128</v>
      </c>
      <c r="D2069" s="6">
        <v>0</v>
      </c>
      <c r="E2069" s="6">
        <v>106</v>
      </c>
      <c r="F2069" s="6">
        <f t="shared" si="320"/>
        <v>1</v>
      </c>
      <c r="G2069" s="6">
        <f t="shared" si="321"/>
        <v>46</v>
      </c>
      <c r="H2069" s="6" t="str" cm="1">
        <f t="array" ref="H2069">_xlfn.IFS(E2069&lt;=80,"Series",E2069&lt;=120,"TV Movie",E2069&gt;120,"Long Movie")</f>
        <v>TV Movie</v>
      </c>
      <c r="I2069" t="s">
        <v>5529</v>
      </c>
      <c r="J2069" t="s">
        <v>8162</v>
      </c>
      <c r="K2069" t="s">
        <v>3857</v>
      </c>
      <c r="L2069" s="5">
        <v>6.4</v>
      </c>
      <c r="M2069" t="str" cm="1">
        <f t="array" ref="M2069">_xlfn.IFS(L2069&lt;=2,"Flop",L2069&lt;=5,"Average",L2069&lt;=7,"Hit",L2069&lt;=9,"Superhit",L2069&gt;9,"BlockBuster")</f>
        <v>Hit</v>
      </c>
      <c r="N2069" s="6">
        <v>205170</v>
      </c>
      <c r="O2069" s="6" t="str" cm="1">
        <f t="array" ref="O2069">_xlfn.IFS(N2069&lt;=100000,"Low",N2069&lt;=500000,"Median",N2069&lt;=1500000,"High",N2069&gt;1500000,"Very High")</f>
        <v>Median</v>
      </c>
      <c r="P2069">
        <v>100000000</v>
      </c>
      <c r="Q2069">
        <v>150166126</v>
      </c>
      <c r="R2069">
        <f t="shared" si="322"/>
        <v>50166126</v>
      </c>
      <c r="S2069" t="str">
        <f t="shared" si="323"/>
        <v>Profit</v>
      </c>
      <c r="T2069" s="1">
        <v>39968</v>
      </c>
      <c r="U2069" t="s">
        <v>676</v>
      </c>
      <c r="V2069" s="14">
        <v>39968</v>
      </c>
      <c r="W2069" t="str">
        <f t="shared" si="324"/>
        <v>June</v>
      </c>
      <c r="X2069" s="4" t="str">
        <f t="shared" si="325"/>
        <v>2009</v>
      </c>
      <c r="Y2069" s="6">
        <f t="shared" si="326"/>
        <v>2009</v>
      </c>
      <c r="Z2069" s="4" t="str">
        <f t="shared" si="327"/>
        <v>4</v>
      </c>
      <c r="AA2069" s="6">
        <f t="shared" si="328"/>
        <v>4</v>
      </c>
      <c r="AB2069" t="str">
        <f t="shared" si="329"/>
        <v>Thursday</v>
      </c>
    </row>
    <row r="2070" spans="1:28" x14ac:dyDescent="0.25">
      <c r="A2070" s="3" t="s">
        <v>5129</v>
      </c>
      <c r="B2070" t="s">
        <v>5130</v>
      </c>
      <c r="C2070" s="3" t="s">
        <v>5130</v>
      </c>
      <c r="D2070" s="6">
        <v>0</v>
      </c>
      <c r="E2070" s="6">
        <v>137</v>
      </c>
      <c r="F2070" s="6">
        <f t="shared" si="320"/>
        <v>2</v>
      </c>
      <c r="G2070" s="6">
        <f t="shared" si="321"/>
        <v>17</v>
      </c>
      <c r="H2070" s="6" t="str" cm="1">
        <f t="array" ref="H2070">_xlfn.IFS(E2070&lt;=80,"Series",E2070&lt;=120,"TV Movie",E2070&gt;120,"Long Movie")</f>
        <v>Long Movie</v>
      </c>
      <c r="I2070" t="s">
        <v>5529</v>
      </c>
      <c r="J2070" t="s">
        <v>8158</v>
      </c>
      <c r="K2070" t="s">
        <v>145</v>
      </c>
      <c r="L2070" s="5">
        <v>7</v>
      </c>
      <c r="M2070" t="str" cm="1">
        <f t="array" ref="M2070">_xlfn.IFS(L2070&lt;=2,"Flop",L2070&lt;=5,"Average",L2070&lt;=7,"Hit",L2070&lt;=9,"Superhit",L2070&gt;9,"BlockBuster")</f>
        <v>Hit</v>
      </c>
      <c r="N2070" s="6">
        <v>238999</v>
      </c>
      <c r="O2070" s="6" t="str" cm="1">
        <f t="array" ref="O2070">_xlfn.IFS(N2070&lt;=100000,"Low",N2070&lt;=500000,"Median",N2070&lt;=1500000,"High",N2070&gt;1500000,"Very High")</f>
        <v>Median</v>
      </c>
      <c r="P2070">
        <v>70000000</v>
      </c>
      <c r="Q2070">
        <v>69633110</v>
      </c>
      <c r="R2070">
        <f t="shared" si="322"/>
        <v>-366890</v>
      </c>
      <c r="S2070" t="str">
        <f t="shared" si="323"/>
        <v>Loss</v>
      </c>
      <c r="T2070" s="1">
        <v>44652</v>
      </c>
      <c r="U2070" t="s">
        <v>5131</v>
      </c>
      <c r="V2070" s="14">
        <v>44652</v>
      </c>
      <c r="W2070" t="str">
        <f t="shared" si="324"/>
        <v>April</v>
      </c>
      <c r="X2070" s="4" t="str">
        <f t="shared" si="325"/>
        <v>2022</v>
      </c>
      <c r="Y2070" s="6">
        <f t="shared" si="326"/>
        <v>2022</v>
      </c>
      <c r="Z2070" s="4" t="str">
        <f t="shared" si="327"/>
        <v>1</v>
      </c>
      <c r="AA2070" s="6">
        <f t="shared" si="328"/>
        <v>1</v>
      </c>
      <c r="AB2070" t="str">
        <f t="shared" si="329"/>
        <v>Friday</v>
      </c>
    </row>
    <row r="2071" spans="1:28" x14ac:dyDescent="0.25">
      <c r="A2071" s="3" t="s">
        <v>5132</v>
      </c>
      <c r="B2071" t="s">
        <v>5133</v>
      </c>
      <c r="C2071" s="3" t="s">
        <v>5133</v>
      </c>
      <c r="D2071" s="6">
        <v>0</v>
      </c>
      <c r="E2071" s="6">
        <v>116</v>
      </c>
      <c r="F2071" s="6">
        <f t="shared" si="320"/>
        <v>1</v>
      </c>
      <c r="G2071" s="6">
        <f t="shared" si="321"/>
        <v>56</v>
      </c>
      <c r="H2071" s="6" t="str" cm="1">
        <f t="array" ref="H2071">_xlfn.IFS(E2071&lt;=80,"Series",E2071&lt;=120,"TV Movie",E2071&gt;120,"Long Movie")</f>
        <v>TV Movie</v>
      </c>
      <c r="I2071" t="s">
        <v>145</v>
      </c>
      <c r="J2071" t="s">
        <v>8168</v>
      </c>
      <c r="K2071" t="s">
        <v>5802</v>
      </c>
      <c r="L2071" s="5">
        <v>6.8</v>
      </c>
      <c r="M2071" t="str" cm="1">
        <f t="array" ref="M2071">_xlfn.IFS(L2071&lt;=2,"Flop",L2071&lt;=5,"Average",L2071&lt;=7,"Hit",L2071&lt;=9,"Superhit",L2071&gt;9,"BlockBuster")</f>
        <v>Hit</v>
      </c>
      <c r="N2071" s="6">
        <v>85653</v>
      </c>
      <c r="O2071" s="6" t="str" cm="1">
        <f t="array" ref="O2071">_xlfn.IFS(N2071&lt;=100000,"Low",N2071&lt;=500000,"Median",N2071&lt;=1500000,"High",N2071&gt;1500000,"Very High")</f>
        <v>Low</v>
      </c>
      <c r="P2071">
        <v>75000000</v>
      </c>
      <c r="Q2071">
        <v>275248615</v>
      </c>
      <c r="R2071">
        <f t="shared" si="322"/>
        <v>200248615</v>
      </c>
      <c r="S2071" t="str">
        <f t="shared" si="323"/>
        <v>Profit</v>
      </c>
      <c r="T2071" s="2">
        <v>44986</v>
      </c>
      <c r="U2071" t="s">
        <v>5134</v>
      </c>
      <c r="V2071" s="14">
        <v>44986</v>
      </c>
      <c r="W2071" t="str">
        <f t="shared" si="324"/>
        <v>March</v>
      </c>
      <c r="X2071" s="4" t="str">
        <f t="shared" si="325"/>
        <v>2023</v>
      </c>
      <c r="Y2071" s="6">
        <f t="shared" si="326"/>
        <v>2023</v>
      </c>
      <c r="Z2071" s="4" t="str">
        <f t="shared" si="327"/>
        <v>1</v>
      </c>
      <c r="AA2071" s="6">
        <f t="shared" si="328"/>
        <v>1</v>
      </c>
      <c r="AB2071" t="str">
        <f t="shared" si="329"/>
        <v>Wednesday</v>
      </c>
    </row>
    <row r="2072" spans="1:28" x14ac:dyDescent="0.25">
      <c r="A2072" s="3" t="s">
        <v>5135</v>
      </c>
      <c r="B2072" t="s">
        <v>5136</v>
      </c>
      <c r="C2072" s="3" t="s">
        <v>5136</v>
      </c>
      <c r="D2072" s="6">
        <v>0</v>
      </c>
      <c r="E2072" s="6">
        <v>91</v>
      </c>
      <c r="F2072" s="6">
        <f t="shared" si="320"/>
        <v>1</v>
      </c>
      <c r="G2072" s="6">
        <f t="shared" si="321"/>
        <v>31</v>
      </c>
      <c r="H2072" s="6" t="str" cm="1">
        <f t="array" ref="H2072">_xlfn.IFS(E2072&lt;=80,"Series",E2072&lt;=120,"TV Movie",E2072&gt;120,"Long Movie")</f>
        <v>TV Movie</v>
      </c>
      <c r="I2072" t="s">
        <v>5529</v>
      </c>
      <c r="J2072" t="s">
        <v>132</v>
      </c>
      <c r="K2072" t="s">
        <v>8162</v>
      </c>
      <c r="L2072" s="5">
        <v>5.3</v>
      </c>
      <c r="M2072" t="str" cm="1">
        <f t="array" ref="M2072">_xlfn.IFS(L2072&lt;=2,"Flop",L2072&lt;=5,"Average",L2072&lt;=7,"Hit",L2072&lt;=9,"Superhit",L2072&gt;9,"BlockBuster")</f>
        <v>Hit</v>
      </c>
      <c r="N2072" s="6">
        <v>115383</v>
      </c>
      <c r="O2072" s="6" t="str" cm="1">
        <f t="array" ref="O2072">_xlfn.IFS(N2072&lt;=100000,"Low",N2072&lt;=500000,"Median",N2072&lt;=1500000,"High",N2072&gt;1500000,"Very High")</f>
        <v>Median</v>
      </c>
      <c r="P2072">
        <v>26000000</v>
      </c>
      <c r="Q2072">
        <v>183348429</v>
      </c>
      <c r="R2072">
        <f t="shared" si="322"/>
        <v>157348429</v>
      </c>
      <c r="S2072" t="str">
        <f t="shared" si="323"/>
        <v>Profit</v>
      </c>
      <c r="T2072" s="1">
        <v>39819</v>
      </c>
      <c r="U2072" t="s">
        <v>3061</v>
      </c>
      <c r="V2072" s="14">
        <v>39819</v>
      </c>
      <c r="W2072" t="str">
        <f t="shared" si="324"/>
        <v>January</v>
      </c>
      <c r="X2072" s="4" t="str">
        <f t="shared" si="325"/>
        <v>2009</v>
      </c>
      <c r="Y2072" s="6">
        <f t="shared" si="326"/>
        <v>2009</v>
      </c>
      <c r="Z2072" s="4" t="str">
        <f t="shared" si="327"/>
        <v>6</v>
      </c>
      <c r="AA2072" s="6">
        <f t="shared" si="328"/>
        <v>6</v>
      </c>
      <c r="AB2072" t="str">
        <f t="shared" si="329"/>
        <v>Tuesday</v>
      </c>
    </row>
    <row r="2073" spans="1:28" x14ac:dyDescent="0.25">
      <c r="A2073" s="3" t="s">
        <v>5137</v>
      </c>
      <c r="B2073" t="s">
        <v>5138</v>
      </c>
      <c r="C2073" s="3" t="s">
        <v>5138</v>
      </c>
      <c r="D2073" s="6">
        <v>0</v>
      </c>
      <c r="E2073" s="6">
        <v>94</v>
      </c>
      <c r="F2073" s="6">
        <f t="shared" si="320"/>
        <v>1</v>
      </c>
      <c r="G2073" s="6">
        <f t="shared" si="321"/>
        <v>34</v>
      </c>
      <c r="H2073" s="6" t="str" cm="1">
        <f t="array" ref="H2073">_xlfn.IFS(E2073&lt;=80,"Series",E2073&lt;=120,"TV Movie",E2073&gt;120,"Long Movie")</f>
        <v>TV Movie</v>
      </c>
      <c r="I2073" t="s">
        <v>5529</v>
      </c>
      <c r="J2073" t="s">
        <v>132</v>
      </c>
      <c r="K2073" t="s">
        <v>3623</v>
      </c>
      <c r="L2073" s="5">
        <v>7</v>
      </c>
      <c r="M2073" t="str" cm="1">
        <f t="array" ref="M2073">_xlfn.IFS(L2073&lt;=2,"Flop",L2073&lt;=5,"Average",L2073&lt;=7,"Hit",L2073&lt;=9,"Superhit",L2073&gt;9,"BlockBuster")</f>
        <v>Hit</v>
      </c>
      <c r="N2073" s="6">
        <v>68024</v>
      </c>
      <c r="O2073" s="6" t="str" cm="1">
        <f t="array" ref="O2073">_xlfn.IFS(N2073&lt;=100000,"Low",N2073&lt;=500000,"Median",N2073&lt;=1500000,"High",N2073&gt;1500000,"Very High")</f>
        <v>Low</v>
      </c>
      <c r="P2073">
        <v>20000000</v>
      </c>
      <c r="Q2073">
        <v>171685792</v>
      </c>
      <c r="R2073">
        <f t="shared" si="322"/>
        <v>151685792</v>
      </c>
      <c r="S2073" t="str">
        <f t="shared" si="323"/>
        <v>Profit</v>
      </c>
      <c r="T2073" s="1">
        <v>40462</v>
      </c>
      <c r="U2073" t="s">
        <v>3096</v>
      </c>
      <c r="V2073" s="14">
        <v>40462</v>
      </c>
      <c r="W2073" t="str">
        <f t="shared" si="324"/>
        <v>October</v>
      </c>
      <c r="X2073" s="4" t="str">
        <f t="shared" si="325"/>
        <v>2010</v>
      </c>
      <c r="Y2073" s="6">
        <f t="shared" si="326"/>
        <v>2010</v>
      </c>
      <c r="Z2073" s="4" t="str">
        <f t="shared" si="327"/>
        <v>11</v>
      </c>
      <c r="AA2073" s="6">
        <f t="shared" si="328"/>
        <v>11</v>
      </c>
      <c r="AB2073" t="str">
        <f t="shared" si="329"/>
        <v>Monday</v>
      </c>
    </row>
    <row r="2074" spans="1:28" x14ac:dyDescent="0.25">
      <c r="A2074" s="3" t="s">
        <v>5139</v>
      </c>
      <c r="B2074" t="s">
        <v>5140</v>
      </c>
      <c r="C2074" s="3" t="s">
        <v>5140</v>
      </c>
      <c r="D2074" s="6">
        <v>0</v>
      </c>
      <c r="E2074" s="6">
        <v>104</v>
      </c>
      <c r="F2074" s="6">
        <f t="shared" si="320"/>
        <v>1</v>
      </c>
      <c r="G2074" s="6">
        <f t="shared" si="321"/>
        <v>44</v>
      </c>
      <c r="H2074" s="6" t="str" cm="1">
        <f t="array" ref="H2074">_xlfn.IFS(E2074&lt;=80,"Series",E2074&lt;=120,"TV Movie",E2074&gt;120,"Long Movie")</f>
        <v>TV Movie</v>
      </c>
      <c r="I2074" t="s">
        <v>8162</v>
      </c>
      <c r="J2074" t="s">
        <v>3857</v>
      </c>
      <c r="K2074" t="s">
        <v>5802</v>
      </c>
      <c r="L2074" s="5">
        <v>7.4</v>
      </c>
      <c r="M2074" t="str" cm="1">
        <f t="array" ref="M2074">_xlfn.IFS(L2074&lt;=2,"Flop",L2074&lt;=5,"Average",L2074&lt;=7,"Hit",L2074&lt;=9,"Superhit",L2074&gt;9,"BlockBuster")</f>
        <v>Superhit</v>
      </c>
      <c r="N2074" s="6">
        <v>82698</v>
      </c>
      <c r="O2074" s="6" t="str" cm="1">
        <f t="array" ref="O2074">_xlfn.IFS(N2074&lt;=100000,"Low",N2074&lt;=500000,"Median",N2074&lt;=1500000,"High",N2074&gt;1500000,"Very High")</f>
        <v>Low</v>
      </c>
      <c r="P2074">
        <v>2900000</v>
      </c>
      <c r="Q2074">
        <v>0</v>
      </c>
      <c r="R2074">
        <f t="shared" si="322"/>
        <v>-2900000</v>
      </c>
      <c r="S2074" t="str">
        <f t="shared" si="323"/>
        <v>Loss</v>
      </c>
      <c r="T2074" s="1">
        <v>39642</v>
      </c>
      <c r="U2074" t="s">
        <v>4680</v>
      </c>
      <c r="V2074" s="14">
        <v>39642</v>
      </c>
      <c r="W2074" t="str">
        <f t="shared" si="324"/>
        <v>July</v>
      </c>
      <c r="X2074" s="4" t="str">
        <f t="shared" si="325"/>
        <v>2008</v>
      </c>
      <c r="Y2074" s="6">
        <f t="shared" si="326"/>
        <v>2008</v>
      </c>
      <c r="Z2074" s="4" t="str">
        <f t="shared" si="327"/>
        <v>13</v>
      </c>
      <c r="AA2074" s="6">
        <f t="shared" si="328"/>
        <v>13</v>
      </c>
      <c r="AB2074" t="str">
        <f t="shared" si="329"/>
        <v>Sunday</v>
      </c>
    </row>
    <row r="2075" spans="1:28" x14ac:dyDescent="0.25">
      <c r="A2075" s="3" t="s">
        <v>5141</v>
      </c>
      <c r="B2075" t="s">
        <v>5142</v>
      </c>
      <c r="C2075" s="3" t="s">
        <v>5142</v>
      </c>
      <c r="D2075" s="6">
        <v>0</v>
      </c>
      <c r="E2075" s="6">
        <v>100</v>
      </c>
      <c r="F2075" s="6">
        <f t="shared" si="320"/>
        <v>1</v>
      </c>
      <c r="G2075" s="6">
        <f t="shared" si="321"/>
        <v>40</v>
      </c>
      <c r="H2075" s="6" t="str" cm="1">
        <f t="array" ref="H2075">_xlfn.IFS(E2075&lt;=80,"Series",E2075&lt;=120,"TV Movie",E2075&gt;120,"Long Movie")</f>
        <v>TV Movie</v>
      </c>
      <c r="I2075" t="s">
        <v>132</v>
      </c>
      <c r="J2075" t="s">
        <v>5802</v>
      </c>
      <c r="K2075" t="s">
        <v>5802</v>
      </c>
      <c r="L2075" s="5">
        <v>7.7</v>
      </c>
      <c r="M2075" t="str" cm="1">
        <f t="array" ref="M2075">_xlfn.IFS(L2075&lt;=2,"Flop",L2075&lt;=5,"Average",L2075&lt;=7,"Hit",L2075&lt;=9,"Superhit",L2075&gt;9,"BlockBuster")</f>
        <v>Superhit</v>
      </c>
      <c r="N2075" s="6">
        <v>825771</v>
      </c>
      <c r="O2075" s="6" t="str" cm="1">
        <f t="array" ref="O2075">_xlfn.IFS(N2075&lt;=100000,"Low",N2075&lt;=500000,"Median",N2075&lt;=1500000,"High",N2075&gt;1500000,"Very High")</f>
        <v>High</v>
      </c>
      <c r="P2075">
        <v>35000000</v>
      </c>
      <c r="Q2075">
        <v>469328079</v>
      </c>
      <c r="R2075">
        <f t="shared" si="322"/>
        <v>434328079</v>
      </c>
      <c r="S2075" t="str">
        <f t="shared" si="323"/>
        <v>Profit</v>
      </c>
      <c r="T2075" s="1">
        <v>39963</v>
      </c>
      <c r="U2075" t="s">
        <v>2501</v>
      </c>
      <c r="V2075" s="14">
        <v>39963</v>
      </c>
      <c r="W2075" t="str">
        <f t="shared" si="324"/>
        <v>May</v>
      </c>
      <c r="X2075" s="4" t="str">
        <f t="shared" si="325"/>
        <v>2009</v>
      </c>
      <c r="Y2075" s="6">
        <f t="shared" si="326"/>
        <v>2009</v>
      </c>
      <c r="Z2075" s="4" t="str">
        <f t="shared" si="327"/>
        <v>30</v>
      </c>
      <c r="AA2075" s="6">
        <f t="shared" si="328"/>
        <v>30</v>
      </c>
      <c r="AB2075" t="str">
        <f t="shared" si="329"/>
        <v>Saturday</v>
      </c>
    </row>
    <row r="2076" spans="1:28" x14ac:dyDescent="0.25">
      <c r="A2076" s="3" t="s">
        <v>5143</v>
      </c>
      <c r="B2076" t="s">
        <v>5144</v>
      </c>
      <c r="C2076" s="3" t="s">
        <v>5144</v>
      </c>
      <c r="D2076" s="6">
        <v>0</v>
      </c>
      <c r="E2076" s="6">
        <v>112</v>
      </c>
      <c r="F2076" s="6">
        <f t="shared" si="320"/>
        <v>1</v>
      </c>
      <c r="G2076" s="6">
        <f t="shared" si="321"/>
        <v>52</v>
      </c>
      <c r="H2076" s="6" t="str" cm="1">
        <f t="array" ref="H2076">_xlfn.IFS(E2076&lt;=80,"Series",E2076&lt;=120,"TV Movie",E2076&gt;120,"Long Movie")</f>
        <v>TV Movie</v>
      </c>
      <c r="I2076" t="s">
        <v>145</v>
      </c>
      <c r="J2076" t="s">
        <v>8157</v>
      </c>
      <c r="K2076" t="s">
        <v>5802</v>
      </c>
      <c r="L2076" s="5">
        <v>7.3</v>
      </c>
      <c r="M2076" t="str" cm="1">
        <f t="array" ref="M2076">_xlfn.IFS(L2076&lt;=2,"Flop",L2076&lt;=5,"Average",L2076&lt;=7,"Hit",L2076&lt;=9,"Superhit",L2076&gt;9,"BlockBuster")</f>
        <v>Superhit</v>
      </c>
      <c r="N2076" s="6">
        <v>207451</v>
      </c>
      <c r="O2076" s="6" t="str" cm="1">
        <f t="array" ref="O2076">_xlfn.IFS(N2076&lt;=100000,"Low",N2076&lt;=500000,"Median",N2076&lt;=1500000,"High",N2076&gt;1500000,"Very High")</f>
        <v>Median</v>
      </c>
      <c r="P2076">
        <v>1000000</v>
      </c>
      <c r="Q2076">
        <v>15440333</v>
      </c>
      <c r="R2076">
        <f t="shared" si="322"/>
        <v>14440333</v>
      </c>
      <c r="S2076" t="str">
        <f t="shared" si="323"/>
        <v>Profit</v>
      </c>
      <c r="T2076" s="1">
        <v>40202</v>
      </c>
      <c r="U2076" t="s">
        <v>5145</v>
      </c>
      <c r="V2076" s="14">
        <v>40202</v>
      </c>
      <c r="W2076" t="str">
        <f t="shared" si="324"/>
        <v>January</v>
      </c>
      <c r="X2076" s="4" t="str">
        <f t="shared" si="325"/>
        <v>2010</v>
      </c>
      <c r="Y2076" s="6">
        <f t="shared" si="326"/>
        <v>2010</v>
      </c>
      <c r="Z2076" s="4" t="str">
        <f t="shared" si="327"/>
        <v>24</v>
      </c>
      <c r="AA2076" s="6">
        <f t="shared" si="328"/>
        <v>24</v>
      </c>
      <c r="AB2076" t="str">
        <f t="shared" si="329"/>
        <v>Sunday</v>
      </c>
    </row>
    <row r="2077" spans="1:28" x14ac:dyDescent="0.25">
      <c r="A2077" s="3" t="s">
        <v>5146</v>
      </c>
      <c r="B2077" t="s">
        <v>5147</v>
      </c>
      <c r="C2077" s="3" t="s">
        <v>5147</v>
      </c>
      <c r="D2077" s="6">
        <v>0</v>
      </c>
      <c r="E2077" s="6">
        <v>102</v>
      </c>
      <c r="F2077" s="6">
        <f t="shared" si="320"/>
        <v>1</v>
      </c>
      <c r="G2077" s="6">
        <f t="shared" si="321"/>
        <v>42</v>
      </c>
      <c r="H2077" s="6" t="str" cm="1">
        <f t="array" ref="H2077">_xlfn.IFS(E2077&lt;=80,"Series",E2077&lt;=120,"TV Movie",E2077&gt;120,"Long Movie")</f>
        <v>TV Movie</v>
      </c>
      <c r="I2077" t="s">
        <v>5529</v>
      </c>
      <c r="J2077" t="s">
        <v>8158</v>
      </c>
      <c r="K2077" t="s">
        <v>8156</v>
      </c>
      <c r="L2077" s="5">
        <v>5.5</v>
      </c>
      <c r="M2077" t="str" cm="1">
        <f t="array" ref="M2077">_xlfn.IFS(L2077&lt;=2,"Flop",L2077&lt;=5,"Average",L2077&lt;=7,"Hit",L2077&lt;=9,"Superhit",L2077&gt;9,"BlockBuster")</f>
        <v>Hit</v>
      </c>
      <c r="N2077" s="6">
        <v>79715</v>
      </c>
      <c r="O2077" s="6" t="str" cm="1">
        <f t="array" ref="O2077">_xlfn.IFS(N2077&lt;=100000,"Low",N2077&lt;=500000,"Median",N2077&lt;=1500000,"High",N2077&gt;1500000,"Very High")</f>
        <v>Low</v>
      </c>
      <c r="P2077">
        <v>95000000</v>
      </c>
      <c r="Q2077">
        <v>114178613</v>
      </c>
      <c r="R2077">
        <f t="shared" si="322"/>
        <v>19178613</v>
      </c>
      <c r="S2077" t="str">
        <f t="shared" si="323"/>
        <v>Profit</v>
      </c>
      <c r="T2077" s="1">
        <v>41990</v>
      </c>
      <c r="U2077" t="s">
        <v>5148</v>
      </c>
      <c r="V2077" s="14">
        <v>41990</v>
      </c>
      <c r="W2077" t="str">
        <f t="shared" si="324"/>
        <v>December</v>
      </c>
      <c r="X2077" s="4" t="str">
        <f t="shared" si="325"/>
        <v>2014</v>
      </c>
      <c r="Y2077" s="6">
        <f t="shared" si="326"/>
        <v>2014</v>
      </c>
      <c r="Z2077" s="4" t="str">
        <f t="shared" si="327"/>
        <v>17</v>
      </c>
      <c r="AA2077" s="6">
        <f t="shared" si="328"/>
        <v>17</v>
      </c>
      <c r="AB2077" t="str">
        <f t="shared" si="329"/>
        <v>Wednesday</v>
      </c>
    </row>
    <row r="2078" spans="1:28" x14ac:dyDescent="0.25">
      <c r="A2078" s="3" t="s">
        <v>5149</v>
      </c>
      <c r="B2078" t="s">
        <v>5150</v>
      </c>
      <c r="C2078" s="3" t="s">
        <v>5150</v>
      </c>
      <c r="D2078" s="6">
        <v>0</v>
      </c>
      <c r="E2078" s="6">
        <v>158</v>
      </c>
      <c r="F2078" s="6">
        <f t="shared" si="320"/>
        <v>2</v>
      </c>
      <c r="G2078" s="6">
        <f t="shared" si="321"/>
        <v>38</v>
      </c>
      <c r="H2078" s="6" t="str" cm="1">
        <f t="array" ref="H2078">_xlfn.IFS(E2078&lt;=80,"Series",E2078&lt;=120,"TV Movie",E2078&gt;120,"Long Movie")</f>
        <v>Long Movie</v>
      </c>
      <c r="I2078" t="s">
        <v>8160</v>
      </c>
      <c r="J2078" t="s">
        <v>8162</v>
      </c>
      <c r="K2078" t="s">
        <v>145</v>
      </c>
      <c r="L2078" s="5">
        <v>6.6</v>
      </c>
      <c r="M2078" t="str" cm="1">
        <f t="array" ref="M2078">_xlfn.IFS(L2078&lt;=2,"Flop",L2078&lt;=5,"Average",L2078&lt;=7,"Hit",L2078&lt;=9,"Superhit",L2078&gt;9,"BlockBuster")</f>
        <v>Hit</v>
      </c>
      <c r="N2078" s="6">
        <v>152511</v>
      </c>
      <c r="O2078" s="6" t="str" cm="1">
        <f t="array" ref="O2078">_xlfn.IFS(N2078&lt;=100000,"Low",N2078&lt;=500000,"Median",N2078&lt;=1500000,"High",N2078&gt;1500000,"Very High")</f>
        <v>Median</v>
      </c>
      <c r="P2078">
        <v>75000000</v>
      </c>
      <c r="Q2078">
        <v>153269161</v>
      </c>
      <c r="R2078">
        <f t="shared" si="322"/>
        <v>78269161</v>
      </c>
      <c r="S2078" t="str">
        <f t="shared" si="323"/>
        <v>Profit</v>
      </c>
      <c r="T2078" s="1">
        <v>44509</v>
      </c>
      <c r="U2078" t="s">
        <v>236</v>
      </c>
      <c r="V2078" s="14">
        <v>44509</v>
      </c>
      <c r="W2078" t="str">
        <f t="shared" si="324"/>
        <v>November</v>
      </c>
      <c r="X2078" s="4" t="str">
        <f t="shared" si="325"/>
        <v>2021</v>
      </c>
      <c r="Y2078" s="6">
        <f t="shared" si="326"/>
        <v>2021</v>
      </c>
      <c r="Z2078" s="4" t="str">
        <f t="shared" si="327"/>
        <v>9</v>
      </c>
      <c r="AA2078" s="6">
        <f t="shared" si="328"/>
        <v>9</v>
      </c>
      <c r="AB2078" t="str">
        <f t="shared" si="329"/>
        <v>Tuesday</v>
      </c>
    </row>
    <row r="2079" spans="1:28" x14ac:dyDescent="0.25">
      <c r="A2079" s="3" t="s">
        <v>5151</v>
      </c>
      <c r="B2079" t="s">
        <v>5152</v>
      </c>
      <c r="C2079" s="3" t="s">
        <v>5152</v>
      </c>
      <c r="D2079" s="6">
        <v>0</v>
      </c>
      <c r="E2079" s="6">
        <v>96</v>
      </c>
      <c r="F2079" s="6">
        <f t="shared" si="320"/>
        <v>1</v>
      </c>
      <c r="G2079" s="6">
        <f t="shared" si="321"/>
        <v>36</v>
      </c>
      <c r="H2079" s="6" t="str" cm="1">
        <f t="array" ref="H2079">_xlfn.IFS(E2079&lt;=80,"Series",E2079&lt;=120,"TV Movie",E2079&gt;120,"Long Movie")</f>
        <v>TV Movie</v>
      </c>
      <c r="I2079" t="s">
        <v>5529</v>
      </c>
      <c r="J2079" t="s">
        <v>8162</v>
      </c>
      <c r="K2079" t="s">
        <v>3857</v>
      </c>
      <c r="L2079" s="5">
        <v>6.1</v>
      </c>
      <c r="M2079" t="str" cm="1">
        <f t="array" ref="M2079">_xlfn.IFS(L2079&lt;=2,"Flop",L2079&lt;=5,"Average",L2079&lt;=7,"Hit",L2079&lt;=9,"Superhit",L2079&gt;9,"BlockBuster")</f>
        <v>Hit</v>
      </c>
      <c r="N2079" s="6">
        <v>156511</v>
      </c>
      <c r="O2079" s="6" t="str" cm="1">
        <f t="array" ref="O2079">_xlfn.IFS(N2079&lt;=100000,"Low",N2079&lt;=500000,"Median",N2079&lt;=1500000,"High",N2079&gt;1500000,"Very High")</f>
        <v>Median</v>
      </c>
      <c r="P2079">
        <v>20000000</v>
      </c>
      <c r="Q2079">
        <v>34572541</v>
      </c>
      <c r="R2079">
        <f t="shared" si="322"/>
        <v>14572541</v>
      </c>
      <c r="S2079" t="str">
        <f t="shared" si="323"/>
        <v>Profit</v>
      </c>
      <c r="T2079" s="1">
        <v>39919</v>
      </c>
      <c r="U2079" t="s">
        <v>5153</v>
      </c>
      <c r="V2079" s="14">
        <v>39919</v>
      </c>
      <c r="W2079" t="str">
        <f t="shared" si="324"/>
        <v>April</v>
      </c>
      <c r="X2079" s="4" t="str">
        <f t="shared" si="325"/>
        <v>2009</v>
      </c>
      <c r="Y2079" s="6">
        <f t="shared" si="326"/>
        <v>2009</v>
      </c>
      <c r="Z2079" s="4" t="str">
        <f t="shared" si="327"/>
        <v>16</v>
      </c>
      <c r="AA2079" s="6">
        <f t="shared" si="328"/>
        <v>16</v>
      </c>
      <c r="AB2079" t="str">
        <f t="shared" si="329"/>
        <v>Thursday</v>
      </c>
    </row>
    <row r="2080" spans="1:28" x14ac:dyDescent="0.25">
      <c r="A2080" s="3" t="s">
        <v>5154</v>
      </c>
      <c r="B2080" t="s">
        <v>5155</v>
      </c>
      <c r="C2080" s="3" t="s">
        <v>5155</v>
      </c>
      <c r="D2080" s="6">
        <v>0</v>
      </c>
      <c r="E2080" s="6">
        <v>101</v>
      </c>
      <c r="F2080" s="6">
        <f t="shared" si="320"/>
        <v>1</v>
      </c>
      <c r="G2080" s="6">
        <f t="shared" si="321"/>
        <v>41</v>
      </c>
      <c r="H2080" s="6" t="str" cm="1">
        <f t="array" ref="H2080">_xlfn.IFS(E2080&lt;=80,"Series",E2080&lt;=120,"TV Movie",E2080&gt;120,"Long Movie")</f>
        <v>TV Movie</v>
      </c>
      <c r="I2080" t="s">
        <v>145</v>
      </c>
      <c r="J2080" t="s">
        <v>3857</v>
      </c>
      <c r="K2080" t="s">
        <v>5802</v>
      </c>
      <c r="L2080" s="5">
        <v>7.1</v>
      </c>
      <c r="M2080" t="str" cm="1">
        <f t="array" ref="M2080">_xlfn.IFS(L2080&lt;=2,"Flop",L2080&lt;=5,"Average",L2080&lt;=7,"Hit",L2080&lt;=9,"Superhit",L2080&gt;9,"BlockBuster")</f>
        <v>Superhit</v>
      </c>
      <c r="N2080" s="6">
        <v>228282</v>
      </c>
      <c r="O2080" s="6" t="str" cm="1">
        <f t="array" ref="O2080">_xlfn.IFS(N2080&lt;=100000,"Low",N2080&lt;=500000,"Median",N2080&lt;=1500000,"High",N2080&gt;1500000,"Very High")</f>
        <v>Median</v>
      </c>
      <c r="P2080">
        <v>12500000</v>
      </c>
      <c r="Q2080">
        <v>76338111</v>
      </c>
      <c r="R2080">
        <f t="shared" si="322"/>
        <v>63838111</v>
      </c>
      <c r="S2080" t="str">
        <f t="shared" si="323"/>
        <v>Profit</v>
      </c>
      <c r="T2080" s="1">
        <v>40786</v>
      </c>
      <c r="U2080" t="s">
        <v>2790</v>
      </c>
      <c r="V2080" s="14">
        <v>40786</v>
      </c>
      <c r="W2080" t="str">
        <f t="shared" si="324"/>
        <v>August</v>
      </c>
      <c r="X2080" s="4" t="str">
        <f t="shared" si="325"/>
        <v>2011</v>
      </c>
      <c r="Y2080" s="6">
        <f t="shared" si="326"/>
        <v>2011</v>
      </c>
      <c r="Z2080" s="4" t="str">
        <f t="shared" si="327"/>
        <v>31</v>
      </c>
      <c r="AA2080" s="6">
        <f t="shared" si="328"/>
        <v>31</v>
      </c>
      <c r="AB2080" t="str">
        <f t="shared" si="329"/>
        <v>Wednesday</v>
      </c>
    </row>
    <row r="2081" spans="1:28" x14ac:dyDescent="0.25">
      <c r="A2081" s="3" t="s">
        <v>5156</v>
      </c>
      <c r="B2081" t="s">
        <v>5157</v>
      </c>
      <c r="C2081" s="3" t="s">
        <v>5157</v>
      </c>
      <c r="D2081" s="6">
        <v>0</v>
      </c>
      <c r="E2081" s="6">
        <v>139</v>
      </c>
      <c r="F2081" s="6">
        <f t="shared" si="320"/>
        <v>2</v>
      </c>
      <c r="G2081" s="6">
        <f t="shared" si="321"/>
        <v>19</v>
      </c>
      <c r="H2081" s="6" t="str" cm="1">
        <f t="array" ref="H2081">_xlfn.IFS(E2081&lt;=80,"Series",E2081&lt;=120,"TV Movie",E2081&gt;120,"Long Movie")</f>
        <v>Long Movie</v>
      </c>
      <c r="I2081" t="s">
        <v>5529</v>
      </c>
      <c r="J2081" t="s">
        <v>8160</v>
      </c>
      <c r="K2081" t="s">
        <v>145</v>
      </c>
      <c r="L2081" s="5">
        <v>6.9</v>
      </c>
      <c r="M2081" t="str" cm="1">
        <f t="array" ref="M2081">_xlfn.IFS(L2081&lt;=2,"Flop",L2081&lt;=5,"Average",L2081&lt;=7,"Hit",L2081&lt;=9,"Superhit",L2081&gt;9,"BlockBuster")</f>
        <v>Hit</v>
      </c>
      <c r="N2081" s="6">
        <v>61026</v>
      </c>
      <c r="O2081" s="6" t="str" cm="1">
        <f t="array" ref="O2081">_xlfn.IFS(N2081&lt;=100000,"Low",N2081&lt;=500000,"Median",N2081&lt;=1500000,"High",N2081&gt;1500000,"Very High")</f>
        <v>Low</v>
      </c>
      <c r="P2081">
        <v>50000000</v>
      </c>
      <c r="Q2081">
        <v>25035950</v>
      </c>
      <c r="R2081">
        <f t="shared" si="322"/>
        <v>-24964050</v>
      </c>
      <c r="S2081" t="str">
        <f t="shared" si="323"/>
        <v>Loss</v>
      </c>
      <c r="T2081" s="1">
        <v>42545</v>
      </c>
      <c r="U2081" t="s">
        <v>1970</v>
      </c>
      <c r="V2081" s="14">
        <v>42545</v>
      </c>
      <c r="W2081" t="str">
        <f t="shared" si="324"/>
        <v>June</v>
      </c>
      <c r="X2081" s="4" t="str">
        <f t="shared" si="325"/>
        <v>2016</v>
      </c>
      <c r="Y2081" s="6">
        <f t="shared" si="326"/>
        <v>2016</v>
      </c>
      <c r="Z2081" s="4" t="str">
        <f t="shared" si="327"/>
        <v>24</v>
      </c>
      <c r="AA2081" s="6">
        <f t="shared" si="328"/>
        <v>24</v>
      </c>
      <c r="AB2081" t="str">
        <f t="shared" si="329"/>
        <v>Friday</v>
      </c>
    </row>
    <row r="2082" spans="1:28" x14ac:dyDescent="0.25">
      <c r="A2082" s="3" t="s">
        <v>5158</v>
      </c>
      <c r="B2082" t="s">
        <v>1647</v>
      </c>
      <c r="C2082" s="3" t="s">
        <v>1647</v>
      </c>
      <c r="D2082" s="6">
        <v>0</v>
      </c>
      <c r="E2082" s="6">
        <v>114</v>
      </c>
      <c r="F2082" s="6">
        <f t="shared" si="320"/>
        <v>1</v>
      </c>
      <c r="G2082" s="6">
        <f t="shared" si="321"/>
        <v>54</v>
      </c>
      <c r="H2082" s="6" t="str" cm="1">
        <f t="array" ref="H2082">_xlfn.IFS(E2082&lt;=80,"Series",E2082&lt;=120,"TV Movie",E2082&gt;120,"Long Movie")</f>
        <v>TV Movie</v>
      </c>
      <c r="I2082" t="s">
        <v>83</v>
      </c>
      <c r="J2082" t="s">
        <v>8166</v>
      </c>
      <c r="K2082" t="s">
        <v>3857</v>
      </c>
      <c r="L2082" s="5">
        <v>6.3</v>
      </c>
      <c r="M2082" t="str" cm="1">
        <f t="array" ref="M2082">_xlfn.IFS(L2082&lt;=2,"Flop",L2082&lt;=5,"Average",L2082&lt;=7,"Hit",L2082&lt;=9,"Superhit",L2082&gt;9,"BlockBuster")</f>
        <v>Hit</v>
      </c>
      <c r="N2082" s="6">
        <v>151031</v>
      </c>
      <c r="O2082" s="6" t="str" cm="1">
        <f t="array" ref="O2082">_xlfn.IFS(N2082&lt;=100000,"Low",N2082&lt;=500000,"Median",N2082&lt;=1500000,"High",N2082&gt;1500000,"Very High")</f>
        <v>Median</v>
      </c>
      <c r="P2082">
        <v>24000000</v>
      </c>
      <c r="Q2082">
        <v>137743924</v>
      </c>
      <c r="R2082">
        <f t="shared" si="322"/>
        <v>113743924</v>
      </c>
      <c r="S2082" t="str">
        <f t="shared" si="323"/>
        <v>Profit</v>
      </c>
      <c r="T2082" s="1">
        <v>44573</v>
      </c>
      <c r="U2082" t="s">
        <v>5159</v>
      </c>
      <c r="V2082" s="14">
        <v>44573</v>
      </c>
      <c r="W2082" t="str">
        <f t="shared" si="324"/>
        <v>January</v>
      </c>
      <c r="X2082" s="4" t="str">
        <f t="shared" si="325"/>
        <v>2022</v>
      </c>
      <c r="Y2082" s="6">
        <f t="shared" si="326"/>
        <v>2022</v>
      </c>
      <c r="Z2082" s="4" t="str">
        <f t="shared" si="327"/>
        <v>12</v>
      </c>
      <c r="AA2082" s="6">
        <f t="shared" si="328"/>
        <v>12</v>
      </c>
      <c r="AB2082" t="str">
        <f t="shared" si="329"/>
        <v>Wednesday</v>
      </c>
    </row>
    <row r="2083" spans="1:28" x14ac:dyDescent="0.25">
      <c r="A2083" s="3" t="s">
        <v>5160</v>
      </c>
      <c r="B2083" t="s">
        <v>5161</v>
      </c>
      <c r="C2083" s="3" t="s">
        <v>5161</v>
      </c>
      <c r="D2083" s="6">
        <v>0</v>
      </c>
      <c r="E2083" s="6">
        <v>109</v>
      </c>
      <c r="F2083" s="6">
        <f t="shared" si="320"/>
        <v>1</v>
      </c>
      <c r="G2083" s="6">
        <f t="shared" si="321"/>
        <v>49</v>
      </c>
      <c r="H2083" s="6" t="str" cm="1">
        <f t="array" ref="H2083">_xlfn.IFS(E2083&lt;=80,"Series",E2083&lt;=120,"TV Movie",E2083&gt;120,"Long Movie")</f>
        <v>TV Movie</v>
      </c>
      <c r="I2083" t="s">
        <v>145</v>
      </c>
      <c r="J2083" t="s">
        <v>8168</v>
      </c>
      <c r="K2083" t="s">
        <v>5802</v>
      </c>
      <c r="L2083" s="5">
        <v>7.9</v>
      </c>
      <c r="M2083" t="str" cm="1">
        <f t="array" ref="M2083">_xlfn.IFS(L2083&lt;=2,"Flop",L2083&lt;=5,"Average",L2083&lt;=7,"Hit",L2083&lt;=9,"Superhit",L2083&gt;9,"BlockBuster")</f>
        <v>Superhit</v>
      </c>
      <c r="N2083" s="6">
        <v>316245</v>
      </c>
      <c r="O2083" s="6" t="str" cm="1">
        <f t="array" ref="O2083">_xlfn.IFS(N2083&lt;=100000,"Low",N2083&lt;=500000,"Median",N2083&lt;=1500000,"High",N2083&gt;1500000,"Very High")</f>
        <v>Median</v>
      </c>
      <c r="P2083">
        <v>6000000</v>
      </c>
      <c r="Q2083">
        <v>44734660</v>
      </c>
      <c r="R2083">
        <f t="shared" si="322"/>
        <v>38734660</v>
      </c>
      <c r="S2083" t="str">
        <f t="shared" si="323"/>
        <v>Profit</v>
      </c>
      <c r="T2083" s="1">
        <v>39696</v>
      </c>
      <c r="U2083" t="s">
        <v>2137</v>
      </c>
      <c r="V2083" s="14">
        <v>39696</v>
      </c>
      <c r="W2083" t="str">
        <f t="shared" si="324"/>
        <v>September</v>
      </c>
      <c r="X2083" s="4" t="str">
        <f t="shared" si="325"/>
        <v>2008</v>
      </c>
      <c r="Y2083" s="6">
        <f t="shared" si="326"/>
        <v>2008</v>
      </c>
      <c r="Z2083" s="4" t="str">
        <f t="shared" si="327"/>
        <v>5</v>
      </c>
      <c r="AA2083" s="6">
        <f t="shared" si="328"/>
        <v>5</v>
      </c>
      <c r="AB2083" t="str">
        <f t="shared" si="329"/>
        <v>Friday</v>
      </c>
    </row>
    <row r="2084" spans="1:28" x14ac:dyDescent="0.25">
      <c r="A2084" s="3" t="s">
        <v>5162</v>
      </c>
      <c r="B2084" t="s">
        <v>5163</v>
      </c>
      <c r="C2084" s="3" t="s">
        <v>5163</v>
      </c>
      <c r="D2084" s="6">
        <v>0</v>
      </c>
      <c r="E2084" s="6">
        <v>106</v>
      </c>
      <c r="F2084" s="6">
        <f t="shared" si="320"/>
        <v>1</v>
      </c>
      <c r="G2084" s="6">
        <f t="shared" si="321"/>
        <v>46</v>
      </c>
      <c r="H2084" s="6" t="str" cm="1">
        <f t="array" ref="H2084">_xlfn.IFS(E2084&lt;=80,"Series",E2084&lt;=120,"TV Movie",E2084&gt;120,"Long Movie")</f>
        <v>TV Movie</v>
      </c>
      <c r="I2084" t="s">
        <v>8160</v>
      </c>
      <c r="J2084" t="s">
        <v>8162</v>
      </c>
      <c r="K2084" t="s">
        <v>145</v>
      </c>
      <c r="L2084" s="5">
        <v>7</v>
      </c>
      <c r="M2084" t="str" cm="1">
        <f t="array" ref="M2084">_xlfn.IFS(L2084&lt;=2,"Flop",L2084&lt;=5,"Average",L2084&lt;=7,"Hit",L2084&lt;=9,"Superhit",L2084&gt;9,"BlockBuster")</f>
        <v>Hit</v>
      </c>
      <c r="N2084" s="6">
        <v>97551</v>
      </c>
      <c r="O2084" s="6" t="str" cm="1">
        <f t="array" ref="O2084">_xlfn.IFS(N2084&lt;=100000,"Low",N2084&lt;=500000,"Median",N2084&lt;=1500000,"High",N2084&gt;1500000,"Very High")</f>
        <v>Low</v>
      </c>
      <c r="P2084">
        <v>10000000</v>
      </c>
      <c r="Q2084">
        <v>29261617</v>
      </c>
      <c r="R2084">
        <f t="shared" si="322"/>
        <v>19261617</v>
      </c>
      <c r="S2084" t="str">
        <f t="shared" si="323"/>
        <v>Profit</v>
      </c>
      <c r="T2084" s="1">
        <v>41956</v>
      </c>
      <c r="U2084" t="s">
        <v>575</v>
      </c>
      <c r="V2084" s="14">
        <v>41956</v>
      </c>
      <c r="W2084" t="str">
        <f t="shared" si="324"/>
        <v>November</v>
      </c>
      <c r="X2084" s="4" t="str">
        <f t="shared" si="325"/>
        <v>2014</v>
      </c>
      <c r="Y2084" s="6">
        <f t="shared" si="326"/>
        <v>2014</v>
      </c>
      <c r="Z2084" s="4" t="str">
        <f t="shared" si="327"/>
        <v>13</v>
      </c>
      <c r="AA2084" s="6">
        <f t="shared" si="328"/>
        <v>13</v>
      </c>
      <c r="AB2084" t="str">
        <f t="shared" si="329"/>
        <v>Thursday</v>
      </c>
    </row>
    <row r="2085" spans="1:28" x14ac:dyDescent="0.25">
      <c r="A2085" s="3" t="s">
        <v>5164</v>
      </c>
      <c r="B2085" t="s">
        <v>5165</v>
      </c>
      <c r="C2085" s="3" t="s">
        <v>5165</v>
      </c>
      <c r="D2085" s="6">
        <v>0</v>
      </c>
      <c r="E2085" s="6">
        <v>119</v>
      </c>
      <c r="F2085" s="6">
        <f t="shared" si="320"/>
        <v>1</v>
      </c>
      <c r="G2085" s="6">
        <f t="shared" si="321"/>
        <v>59</v>
      </c>
      <c r="H2085" s="6" t="str" cm="1">
        <f t="array" ref="H2085">_xlfn.IFS(E2085&lt;=80,"Series",E2085&lt;=120,"TV Movie",E2085&gt;120,"Long Movie")</f>
        <v>TV Movie</v>
      </c>
      <c r="I2085" t="s">
        <v>145</v>
      </c>
      <c r="J2085" t="s">
        <v>8165</v>
      </c>
      <c r="K2085" t="s">
        <v>8164</v>
      </c>
      <c r="L2085" s="5">
        <v>6.4</v>
      </c>
      <c r="M2085" t="str" cm="1">
        <f t="array" ref="M2085">_xlfn.IFS(L2085&lt;=2,"Flop",L2085&lt;=5,"Average",L2085&lt;=7,"Hit",L2085&lt;=9,"Superhit",L2085&gt;9,"BlockBuster")</f>
        <v>Hit</v>
      </c>
      <c r="N2085" s="6">
        <v>91196</v>
      </c>
      <c r="O2085" s="6" t="str" cm="1">
        <f t="array" ref="O2085">_xlfn.IFS(N2085&lt;=100000,"Low",N2085&lt;=500000,"Median",N2085&lt;=1500000,"High",N2085&gt;1500000,"Very High")</f>
        <v>Low</v>
      </c>
      <c r="P2085">
        <v>55000000</v>
      </c>
      <c r="Q2085">
        <v>89520336</v>
      </c>
      <c r="R2085">
        <f t="shared" si="322"/>
        <v>34520336</v>
      </c>
      <c r="S2085" t="str">
        <f t="shared" si="323"/>
        <v>Profit</v>
      </c>
      <c r="T2085" s="1">
        <v>40506</v>
      </c>
      <c r="U2085" t="s">
        <v>5166</v>
      </c>
      <c r="V2085" s="14">
        <v>40506</v>
      </c>
      <c r="W2085" t="str">
        <f t="shared" si="324"/>
        <v>November</v>
      </c>
      <c r="X2085" s="4" t="str">
        <f t="shared" si="325"/>
        <v>2010</v>
      </c>
      <c r="Y2085" s="6">
        <f t="shared" si="326"/>
        <v>2010</v>
      </c>
      <c r="Z2085" s="4" t="str">
        <f t="shared" si="327"/>
        <v>24</v>
      </c>
      <c r="AA2085" s="6">
        <f t="shared" si="328"/>
        <v>24</v>
      </c>
      <c r="AB2085" t="str">
        <f t="shared" si="329"/>
        <v>Wednesday</v>
      </c>
    </row>
    <row r="2086" spans="1:28" x14ac:dyDescent="0.25">
      <c r="A2086" s="3" t="s">
        <v>5167</v>
      </c>
      <c r="B2086" t="s">
        <v>5168</v>
      </c>
      <c r="C2086" s="3" t="s">
        <v>5168</v>
      </c>
      <c r="D2086" s="6">
        <v>0</v>
      </c>
      <c r="E2086" s="6">
        <v>107</v>
      </c>
      <c r="F2086" s="6">
        <f t="shared" si="320"/>
        <v>1</v>
      </c>
      <c r="G2086" s="6">
        <f t="shared" si="321"/>
        <v>47</v>
      </c>
      <c r="H2086" s="6" t="str" cm="1">
        <f t="array" ref="H2086">_xlfn.IFS(E2086&lt;=80,"Series",E2086&lt;=120,"TV Movie",E2086&gt;120,"Long Movie")</f>
        <v>TV Movie</v>
      </c>
      <c r="I2086" t="s">
        <v>132</v>
      </c>
      <c r="J2086" t="s">
        <v>145</v>
      </c>
      <c r="K2086" t="s">
        <v>8157</v>
      </c>
      <c r="L2086" s="5">
        <v>6.5</v>
      </c>
      <c r="M2086" t="str" cm="1">
        <f t="array" ref="M2086">_xlfn.IFS(L2086&lt;=2,"Flop",L2086&lt;=5,"Average",L2086&lt;=7,"Hit",L2086&lt;=9,"Superhit",L2086&gt;9,"BlockBuster")</f>
        <v>Hit</v>
      </c>
      <c r="N2086" s="6">
        <v>81573</v>
      </c>
      <c r="O2086" s="6" t="str" cm="1">
        <f t="array" ref="O2086">_xlfn.IFS(N2086&lt;=100000,"Low",N2086&lt;=500000,"Median",N2086&lt;=1500000,"High",N2086&gt;1500000,"Very High")</f>
        <v>Low</v>
      </c>
      <c r="P2086">
        <v>40000000</v>
      </c>
      <c r="Q2086">
        <v>60040976</v>
      </c>
      <c r="R2086">
        <f t="shared" si="322"/>
        <v>20040976</v>
      </c>
      <c r="S2086" t="str">
        <f t="shared" si="323"/>
        <v>Profit</v>
      </c>
      <c r="T2086" s="1">
        <v>40489</v>
      </c>
      <c r="U2086" t="s">
        <v>2057</v>
      </c>
      <c r="V2086" s="14">
        <v>40489</v>
      </c>
      <c r="W2086" t="str">
        <f t="shared" si="324"/>
        <v>November</v>
      </c>
      <c r="X2086" s="4" t="str">
        <f t="shared" si="325"/>
        <v>2010</v>
      </c>
      <c r="Y2086" s="6">
        <f t="shared" si="326"/>
        <v>2010</v>
      </c>
      <c r="Z2086" s="4" t="str">
        <f t="shared" si="327"/>
        <v>7</v>
      </c>
      <c r="AA2086" s="6">
        <f t="shared" si="328"/>
        <v>7</v>
      </c>
      <c r="AB2086" t="str">
        <f t="shared" si="329"/>
        <v>Sunday</v>
      </c>
    </row>
    <row r="2087" spans="1:28" x14ac:dyDescent="0.25">
      <c r="A2087" s="3" t="s">
        <v>5169</v>
      </c>
      <c r="B2087" t="s">
        <v>5170</v>
      </c>
      <c r="C2087" s="3" t="s">
        <v>5170</v>
      </c>
      <c r="D2087" s="6">
        <v>0</v>
      </c>
      <c r="E2087" s="6">
        <v>133</v>
      </c>
      <c r="F2087" s="6">
        <f t="shared" si="320"/>
        <v>2</v>
      </c>
      <c r="G2087" s="6">
        <f t="shared" si="321"/>
        <v>13</v>
      </c>
      <c r="H2087" s="6" t="str" cm="1">
        <f t="array" ref="H2087">_xlfn.IFS(E2087&lt;=80,"Series",E2087&lt;=120,"TV Movie",E2087&gt;120,"Long Movie")</f>
        <v>Long Movie</v>
      </c>
      <c r="I2087" t="s">
        <v>132</v>
      </c>
      <c r="J2087" t="s">
        <v>145</v>
      </c>
      <c r="K2087" t="s">
        <v>8157</v>
      </c>
      <c r="L2087" s="5">
        <v>7.1</v>
      </c>
      <c r="M2087" t="str" cm="1">
        <f t="array" ref="M2087">_xlfn.IFS(L2087&lt;=2,"Flop",L2087&lt;=5,"Average",L2087&lt;=7,"Hit",L2087&lt;=9,"Superhit",L2087&gt;9,"BlockBuster")</f>
        <v>Superhit</v>
      </c>
      <c r="N2087" s="6">
        <v>134724</v>
      </c>
      <c r="O2087" s="6" t="str" cm="1">
        <f t="array" ref="O2087">_xlfn.IFS(N2087&lt;=100000,"Low",N2087&lt;=500000,"Median",N2087&lt;=1500000,"High",N2087&gt;1500000,"Very High")</f>
        <v>Median</v>
      </c>
      <c r="P2087">
        <v>40000000</v>
      </c>
      <c r="Q2087">
        <v>33273940</v>
      </c>
      <c r="R2087">
        <f t="shared" si="322"/>
        <v>-6726060</v>
      </c>
      <c r="S2087" t="str">
        <f t="shared" si="323"/>
        <v>Loss</v>
      </c>
      <c r="T2087" s="1">
        <v>44520</v>
      </c>
      <c r="U2087" t="s">
        <v>1701</v>
      </c>
      <c r="V2087" s="14">
        <v>44520</v>
      </c>
      <c r="W2087" t="str">
        <f t="shared" si="324"/>
        <v>November</v>
      </c>
      <c r="X2087" s="4" t="str">
        <f t="shared" si="325"/>
        <v>2021</v>
      </c>
      <c r="Y2087" s="6">
        <f t="shared" si="326"/>
        <v>2021</v>
      </c>
      <c r="Z2087" s="4" t="str">
        <f t="shared" si="327"/>
        <v>20</v>
      </c>
      <c r="AA2087" s="6">
        <f t="shared" si="328"/>
        <v>20</v>
      </c>
      <c r="AB2087" t="str">
        <f t="shared" si="329"/>
        <v>Saturday</v>
      </c>
    </row>
    <row r="2088" spans="1:28" x14ac:dyDescent="0.25">
      <c r="A2088" s="3" t="s">
        <v>5171</v>
      </c>
      <c r="B2088" t="s">
        <v>5172</v>
      </c>
      <c r="C2088" s="3" t="s">
        <v>5172</v>
      </c>
      <c r="D2088" s="6">
        <v>0</v>
      </c>
      <c r="E2088" s="6">
        <v>99</v>
      </c>
      <c r="F2088" s="6">
        <f t="shared" si="320"/>
        <v>1</v>
      </c>
      <c r="G2088" s="6">
        <f t="shared" si="321"/>
        <v>39</v>
      </c>
      <c r="H2088" s="6" t="str" cm="1">
        <f t="array" ref="H2088">_xlfn.IFS(E2088&lt;=80,"Series",E2088&lt;=120,"TV Movie",E2088&gt;120,"Long Movie")</f>
        <v>TV Movie</v>
      </c>
      <c r="I2088" t="s">
        <v>83</v>
      </c>
      <c r="J2088" t="s">
        <v>5802</v>
      </c>
      <c r="K2088" t="s">
        <v>5802</v>
      </c>
      <c r="L2088" s="5">
        <v>6.6</v>
      </c>
      <c r="M2088" t="str" cm="1">
        <f t="array" ref="M2088">_xlfn.IFS(L2088&lt;=2,"Flop",L2088&lt;=5,"Average",L2088&lt;=7,"Hit",L2088&lt;=9,"Superhit",L2088&gt;9,"BlockBuster")</f>
        <v>Hit</v>
      </c>
      <c r="N2088" s="6">
        <v>214225</v>
      </c>
      <c r="O2088" s="6" t="str" cm="1">
        <f t="array" ref="O2088">_xlfn.IFS(N2088&lt;=100000,"Low",N2088&lt;=500000,"Median",N2088&lt;=1500000,"High",N2088&gt;1500000,"Very High")</f>
        <v>Median</v>
      </c>
      <c r="P2088">
        <v>30000000</v>
      </c>
      <c r="Q2088">
        <v>90842646</v>
      </c>
      <c r="R2088">
        <f t="shared" si="322"/>
        <v>60842646</v>
      </c>
      <c r="S2088" t="str">
        <f t="shared" si="323"/>
        <v>Profit</v>
      </c>
      <c r="T2088" s="1">
        <v>39887</v>
      </c>
      <c r="U2088" t="s">
        <v>359</v>
      </c>
      <c r="V2088" s="14">
        <v>39887</v>
      </c>
      <c r="W2088" t="str">
        <f t="shared" si="324"/>
        <v>March</v>
      </c>
      <c r="X2088" s="4" t="str">
        <f t="shared" si="325"/>
        <v>2009</v>
      </c>
      <c r="Y2088" s="6">
        <f t="shared" si="326"/>
        <v>2009</v>
      </c>
      <c r="Z2088" s="4" t="str">
        <f t="shared" si="327"/>
        <v>15</v>
      </c>
      <c r="AA2088" s="6">
        <f t="shared" si="328"/>
        <v>15</v>
      </c>
      <c r="AB2088" t="str">
        <f t="shared" si="329"/>
        <v>Sunday</v>
      </c>
    </row>
    <row r="2089" spans="1:28" x14ac:dyDescent="0.25">
      <c r="A2089" s="3" t="s">
        <v>5173</v>
      </c>
      <c r="B2089" t="s">
        <v>5174</v>
      </c>
      <c r="C2089" s="3" t="s">
        <v>5174</v>
      </c>
      <c r="D2089" s="6">
        <v>0</v>
      </c>
      <c r="E2089" s="6">
        <v>138</v>
      </c>
      <c r="F2089" s="6">
        <f t="shared" si="320"/>
        <v>2</v>
      </c>
      <c r="G2089" s="6">
        <f t="shared" si="321"/>
        <v>18</v>
      </c>
      <c r="H2089" s="6" t="str" cm="1">
        <f t="array" ref="H2089">_xlfn.IFS(E2089&lt;=80,"Series",E2089&lt;=120,"TV Movie",E2089&gt;120,"Long Movie")</f>
        <v>Long Movie</v>
      </c>
      <c r="I2089" t="s">
        <v>132</v>
      </c>
      <c r="J2089" t="s">
        <v>145</v>
      </c>
      <c r="K2089" t="s">
        <v>8161</v>
      </c>
      <c r="L2089" s="5">
        <v>7.2</v>
      </c>
      <c r="M2089" t="str" cm="1">
        <f t="array" ref="M2089">_xlfn.IFS(L2089&lt;=2,"Flop",L2089&lt;=5,"Average",L2089&lt;=7,"Hit",L2089&lt;=9,"Superhit",L2089&gt;9,"BlockBuster")</f>
        <v>Superhit</v>
      </c>
      <c r="N2089" s="6">
        <v>575946</v>
      </c>
      <c r="O2089" s="6" t="str" cm="1">
        <f t="array" ref="O2089">_xlfn.IFS(N2089&lt;=100000,"Low",N2089&lt;=500000,"Median",N2089&lt;=1500000,"High",N2089&gt;1500000,"Very High")</f>
        <v>High</v>
      </c>
      <c r="P2089">
        <v>75000000</v>
      </c>
      <c r="Q2089">
        <v>791863</v>
      </c>
      <c r="R2089">
        <f t="shared" si="322"/>
        <v>-74208137</v>
      </c>
      <c r="S2089" t="str">
        <f t="shared" si="323"/>
        <v>Loss</v>
      </c>
      <c r="T2089" s="1">
        <v>44535</v>
      </c>
      <c r="U2089" t="s">
        <v>3314</v>
      </c>
      <c r="V2089" s="14">
        <v>44535</v>
      </c>
      <c r="W2089" t="str">
        <f t="shared" si="324"/>
        <v>December</v>
      </c>
      <c r="X2089" s="4" t="str">
        <f t="shared" si="325"/>
        <v>2021</v>
      </c>
      <c r="Y2089" s="6">
        <f t="shared" si="326"/>
        <v>2021</v>
      </c>
      <c r="Z2089" s="4" t="str">
        <f t="shared" si="327"/>
        <v>5</v>
      </c>
      <c r="AA2089" s="6">
        <f t="shared" si="328"/>
        <v>5</v>
      </c>
      <c r="AB2089" t="str">
        <f t="shared" si="329"/>
        <v>Sunday</v>
      </c>
    </row>
    <row r="2090" spans="1:28" x14ac:dyDescent="0.25">
      <c r="A2090" s="3" t="s">
        <v>5175</v>
      </c>
      <c r="B2090" t="s">
        <v>5176</v>
      </c>
      <c r="C2090" s="3" t="s">
        <v>5176</v>
      </c>
      <c r="D2090" s="6">
        <v>0</v>
      </c>
      <c r="E2090" s="6">
        <v>107</v>
      </c>
      <c r="F2090" s="6">
        <f t="shared" si="320"/>
        <v>1</v>
      </c>
      <c r="G2090" s="6">
        <f t="shared" si="321"/>
        <v>47</v>
      </c>
      <c r="H2090" s="6" t="str" cm="1">
        <f t="array" ref="H2090">_xlfn.IFS(E2090&lt;=80,"Series",E2090&lt;=120,"TV Movie",E2090&gt;120,"Long Movie")</f>
        <v>TV Movie</v>
      </c>
      <c r="I2090" t="s">
        <v>5529</v>
      </c>
      <c r="J2090" t="s">
        <v>132</v>
      </c>
      <c r="K2090" t="s">
        <v>8162</v>
      </c>
      <c r="L2090" s="5">
        <v>7</v>
      </c>
      <c r="M2090" t="str" cm="1">
        <f t="array" ref="M2090">_xlfn.IFS(L2090&lt;=2,"Flop",L2090&lt;=5,"Average",L2090&lt;=7,"Hit",L2090&lt;=9,"Superhit",L2090&gt;9,"BlockBuster")</f>
        <v>Hit</v>
      </c>
      <c r="N2090" s="6">
        <v>137762</v>
      </c>
      <c r="O2090" s="6" t="str" cm="1">
        <f t="array" ref="O2090">_xlfn.IFS(N2090&lt;=100000,"Low",N2090&lt;=500000,"Median",N2090&lt;=1500000,"High",N2090&gt;1500000,"Very High")</f>
        <v>Median</v>
      </c>
      <c r="P2090">
        <v>30000000</v>
      </c>
      <c r="Q2090">
        <v>29116320</v>
      </c>
      <c r="R2090">
        <f t="shared" si="322"/>
        <v>-883680</v>
      </c>
      <c r="S2090" t="str">
        <f t="shared" si="323"/>
        <v>Loss</v>
      </c>
      <c r="T2090" s="1">
        <v>44632</v>
      </c>
      <c r="U2090" t="s">
        <v>5177</v>
      </c>
      <c r="V2090" s="14">
        <v>44632</v>
      </c>
      <c r="W2090" t="str">
        <f t="shared" si="324"/>
        <v>March</v>
      </c>
      <c r="X2090" s="4" t="str">
        <f t="shared" si="325"/>
        <v>2022</v>
      </c>
      <c r="Y2090" s="6">
        <f t="shared" si="326"/>
        <v>2022</v>
      </c>
      <c r="Z2090" s="4" t="str">
        <f t="shared" si="327"/>
        <v>12</v>
      </c>
      <c r="AA2090" s="6">
        <f t="shared" si="328"/>
        <v>12</v>
      </c>
      <c r="AB2090" t="str">
        <f t="shared" si="329"/>
        <v>Saturday</v>
      </c>
    </row>
    <row r="2091" spans="1:28" x14ac:dyDescent="0.25">
      <c r="A2091" s="3" t="s">
        <v>5178</v>
      </c>
      <c r="B2091" t="s">
        <v>5179</v>
      </c>
      <c r="C2091" s="3" t="s">
        <v>5179</v>
      </c>
      <c r="D2091" s="6">
        <v>0</v>
      </c>
      <c r="E2091" s="6">
        <v>104</v>
      </c>
      <c r="F2091" s="6">
        <f t="shared" si="320"/>
        <v>1</v>
      </c>
      <c r="G2091" s="6">
        <f t="shared" si="321"/>
        <v>44</v>
      </c>
      <c r="H2091" s="6" t="str" cm="1">
        <f t="array" ref="H2091">_xlfn.IFS(E2091&lt;=80,"Series",E2091&lt;=120,"TV Movie",E2091&gt;120,"Long Movie")</f>
        <v>TV Movie</v>
      </c>
      <c r="I2091" t="s">
        <v>5529</v>
      </c>
      <c r="J2091" t="s">
        <v>8158</v>
      </c>
      <c r="K2091" t="s">
        <v>3857</v>
      </c>
      <c r="L2091" s="5">
        <v>6.1</v>
      </c>
      <c r="M2091" t="str" cm="1">
        <f t="array" ref="M2091">_xlfn.IFS(L2091&lt;=2,"Flop",L2091&lt;=5,"Average",L2091&lt;=7,"Hit",L2091&lt;=9,"Superhit",L2091&gt;9,"BlockBuster")</f>
        <v>Hit</v>
      </c>
      <c r="N2091" s="6">
        <v>174248</v>
      </c>
      <c r="O2091" s="6" t="str" cm="1">
        <f t="array" ref="O2091">_xlfn.IFS(N2091&lt;=100000,"Low",N2091&lt;=500000,"Median",N2091&lt;=1500000,"High",N2091&gt;1500000,"Very High")</f>
        <v>Median</v>
      </c>
      <c r="P2091">
        <v>30000000</v>
      </c>
      <c r="Q2091">
        <v>108979549</v>
      </c>
      <c r="R2091">
        <f t="shared" si="322"/>
        <v>78979549</v>
      </c>
      <c r="S2091" t="str">
        <f t="shared" si="323"/>
        <v>Profit</v>
      </c>
      <c r="T2091" s="1">
        <v>39778</v>
      </c>
      <c r="U2091" t="s">
        <v>5180</v>
      </c>
      <c r="V2091" s="14">
        <v>39778</v>
      </c>
      <c r="W2091" t="str">
        <f t="shared" si="324"/>
        <v>November</v>
      </c>
      <c r="X2091" s="4" t="str">
        <f t="shared" si="325"/>
        <v>2008</v>
      </c>
      <c r="Y2091" s="6">
        <f t="shared" si="326"/>
        <v>2008</v>
      </c>
      <c r="Z2091" s="4" t="str">
        <f t="shared" si="327"/>
        <v>26</v>
      </c>
      <c r="AA2091" s="6">
        <f t="shared" si="328"/>
        <v>26</v>
      </c>
      <c r="AB2091" t="str">
        <f t="shared" si="329"/>
        <v>Wednesday</v>
      </c>
    </row>
    <row r="2092" spans="1:28" x14ac:dyDescent="0.25">
      <c r="A2092" s="3" t="s">
        <v>5181</v>
      </c>
      <c r="B2092" t="s">
        <v>5182</v>
      </c>
      <c r="C2092" s="3" t="s">
        <v>5182</v>
      </c>
      <c r="D2092" s="6">
        <v>0</v>
      </c>
      <c r="E2092" s="6">
        <v>108</v>
      </c>
      <c r="F2092" s="6">
        <f t="shared" si="320"/>
        <v>1</v>
      </c>
      <c r="G2092" s="6">
        <f t="shared" si="321"/>
        <v>48</v>
      </c>
      <c r="H2092" s="6" t="str" cm="1">
        <f t="array" ref="H2092">_xlfn.IFS(E2092&lt;=80,"Series",E2092&lt;=120,"TV Movie",E2092&gt;120,"Long Movie")</f>
        <v>TV Movie</v>
      </c>
      <c r="I2092" t="s">
        <v>8160</v>
      </c>
      <c r="J2092" t="s">
        <v>132</v>
      </c>
      <c r="K2092" t="s">
        <v>8162</v>
      </c>
      <c r="L2092" s="5">
        <v>6.5</v>
      </c>
      <c r="M2092" t="str" cm="1">
        <f t="array" ref="M2092">_xlfn.IFS(L2092&lt;=2,"Flop",L2092&lt;=5,"Average",L2092&lt;=7,"Hit",L2092&lt;=9,"Superhit",L2092&gt;9,"BlockBuster")</f>
        <v>Hit</v>
      </c>
      <c r="N2092" s="6">
        <v>66623</v>
      </c>
      <c r="O2092" s="6" t="str" cm="1">
        <f t="array" ref="O2092">_xlfn.IFS(N2092&lt;=100000,"Low",N2092&lt;=500000,"Median",N2092&lt;=1500000,"High",N2092&gt;1500000,"Very High")</f>
        <v>Low</v>
      </c>
      <c r="P2092">
        <v>22000000</v>
      </c>
      <c r="Q2092">
        <v>41771168</v>
      </c>
      <c r="R2092">
        <f t="shared" si="322"/>
        <v>19771168</v>
      </c>
      <c r="S2092" t="str">
        <f t="shared" si="323"/>
        <v>Profit</v>
      </c>
      <c r="T2092" s="1">
        <v>40063</v>
      </c>
      <c r="U2092" t="s">
        <v>924</v>
      </c>
      <c r="V2092" s="14">
        <v>40063</v>
      </c>
      <c r="W2092" t="str">
        <f t="shared" si="324"/>
        <v>September</v>
      </c>
      <c r="X2092" s="4" t="str">
        <f t="shared" si="325"/>
        <v>2009</v>
      </c>
      <c r="Y2092" s="6">
        <f t="shared" si="326"/>
        <v>2009</v>
      </c>
      <c r="Z2092" s="4" t="str">
        <f t="shared" si="327"/>
        <v>7</v>
      </c>
      <c r="AA2092" s="6">
        <f t="shared" si="328"/>
        <v>7</v>
      </c>
      <c r="AB2092" t="str">
        <f t="shared" si="329"/>
        <v>Monday</v>
      </c>
    </row>
    <row r="2093" spans="1:28" x14ac:dyDescent="0.25">
      <c r="A2093" s="3" t="s">
        <v>5183</v>
      </c>
      <c r="B2093" t="s">
        <v>5184</v>
      </c>
      <c r="C2093" s="3" t="s">
        <v>5184</v>
      </c>
      <c r="D2093" s="6">
        <v>0</v>
      </c>
      <c r="E2093" s="6">
        <v>138</v>
      </c>
      <c r="F2093" s="6">
        <f t="shared" si="320"/>
        <v>2</v>
      </c>
      <c r="G2093" s="6">
        <f t="shared" si="321"/>
        <v>18</v>
      </c>
      <c r="H2093" s="6" t="str" cm="1">
        <f t="array" ref="H2093">_xlfn.IFS(E2093&lt;=80,"Series",E2093&lt;=120,"TV Movie",E2093&gt;120,"Long Movie")</f>
        <v>Long Movie</v>
      </c>
      <c r="I2093" t="s">
        <v>8166</v>
      </c>
      <c r="J2093" t="s">
        <v>3857</v>
      </c>
      <c r="K2093" t="s">
        <v>5802</v>
      </c>
      <c r="L2093" s="5">
        <v>8.1999999999999993</v>
      </c>
      <c r="M2093" t="str" cm="1">
        <f t="array" ref="M2093">_xlfn.IFS(L2093&lt;=2,"Flop",L2093&lt;=5,"Average",L2093&lt;=7,"Hit",L2093&lt;=9,"Superhit",L2093&gt;9,"BlockBuster")</f>
        <v>Superhit</v>
      </c>
      <c r="N2093" s="6">
        <v>1407542</v>
      </c>
      <c r="O2093" s="6" t="str" cm="1">
        <f t="array" ref="O2093">_xlfn.IFS(N2093&lt;=100000,"Low",N2093&lt;=500000,"Median",N2093&lt;=1500000,"High",N2093&gt;1500000,"Very High")</f>
        <v>High</v>
      </c>
      <c r="P2093">
        <v>80000000</v>
      </c>
      <c r="Q2093">
        <v>294805697</v>
      </c>
      <c r="R2093">
        <f t="shared" si="322"/>
        <v>214805697</v>
      </c>
      <c r="S2093" t="str">
        <f t="shared" si="323"/>
        <v>Profit</v>
      </c>
      <c r="T2093" s="1">
        <v>40222</v>
      </c>
      <c r="U2093" t="s">
        <v>88</v>
      </c>
      <c r="V2093" s="14">
        <v>40222</v>
      </c>
      <c r="W2093" t="str">
        <f t="shared" si="324"/>
        <v>February</v>
      </c>
      <c r="X2093" s="4" t="str">
        <f t="shared" si="325"/>
        <v>2010</v>
      </c>
      <c r="Y2093" s="6">
        <f t="shared" si="326"/>
        <v>2010</v>
      </c>
      <c r="Z2093" s="4" t="str">
        <f t="shared" si="327"/>
        <v>13</v>
      </c>
      <c r="AA2093" s="6">
        <f t="shared" si="328"/>
        <v>13</v>
      </c>
      <c r="AB2093" t="str">
        <f t="shared" si="329"/>
        <v>Saturday</v>
      </c>
    </row>
    <row r="2094" spans="1:28" x14ac:dyDescent="0.25">
      <c r="A2094" s="3" t="s">
        <v>5185</v>
      </c>
      <c r="B2094" t="s">
        <v>5186</v>
      </c>
      <c r="C2094" s="3" t="s">
        <v>5186</v>
      </c>
      <c r="D2094" s="6">
        <v>0</v>
      </c>
      <c r="E2094" s="6">
        <v>135</v>
      </c>
      <c r="F2094" s="6">
        <f t="shared" si="320"/>
        <v>2</v>
      </c>
      <c r="G2094" s="6">
        <f t="shared" si="321"/>
        <v>15</v>
      </c>
      <c r="H2094" s="6" t="str" cm="1">
        <f t="array" ref="H2094">_xlfn.IFS(E2094&lt;=80,"Series",E2094&lt;=120,"TV Movie",E2094&gt;120,"Long Movie")</f>
        <v>Long Movie</v>
      </c>
      <c r="I2094" t="s">
        <v>132</v>
      </c>
      <c r="J2094" t="s">
        <v>145</v>
      </c>
      <c r="K2094" t="s">
        <v>8165</v>
      </c>
      <c r="L2094" s="5">
        <v>7.3</v>
      </c>
      <c r="M2094" t="str" cm="1">
        <f t="array" ref="M2094">_xlfn.IFS(L2094&lt;=2,"Flop",L2094&lt;=5,"Average",L2094&lt;=7,"Hit",L2094&lt;=9,"Superhit",L2094&gt;9,"BlockBuster")</f>
        <v>Superhit</v>
      </c>
      <c r="N2094" s="6">
        <v>114730</v>
      </c>
      <c r="O2094" s="6" t="str" cm="1">
        <f t="array" ref="O2094">_xlfn.IFS(N2094&lt;=100000,"Low",N2094&lt;=500000,"Median",N2094&lt;=1500000,"High",N2094&gt;1500000,"Very High")</f>
        <v>Median</v>
      </c>
      <c r="P2094">
        <v>50000000</v>
      </c>
      <c r="Q2094">
        <v>36348784</v>
      </c>
      <c r="R2094">
        <f t="shared" si="322"/>
        <v>-13651216</v>
      </c>
      <c r="S2094" t="str">
        <f t="shared" si="323"/>
        <v>Loss</v>
      </c>
      <c r="T2094" s="1">
        <v>39904</v>
      </c>
      <c r="U2094" t="s">
        <v>3037</v>
      </c>
      <c r="V2094" s="14">
        <v>39904</v>
      </c>
      <c r="W2094" t="str">
        <f t="shared" si="324"/>
        <v>April</v>
      </c>
      <c r="X2094" s="4" t="str">
        <f t="shared" si="325"/>
        <v>2009</v>
      </c>
      <c r="Y2094" s="6">
        <f t="shared" si="326"/>
        <v>2009</v>
      </c>
      <c r="Z2094" s="4" t="str">
        <f t="shared" si="327"/>
        <v>1</v>
      </c>
      <c r="AA2094" s="6">
        <f t="shared" si="328"/>
        <v>1</v>
      </c>
      <c r="AB2094" t="str">
        <f t="shared" si="329"/>
        <v>Wednesday</v>
      </c>
    </row>
    <row r="2095" spans="1:28" x14ac:dyDescent="0.25">
      <c r="A2095" s="3" t="s">
        <v>5187</v>
      </c>
      <c r="B2095" t="s">
        <v>5188</v>
      </c>
      <c r="C2095" s="3" t="s">
        <v>5188</v>
      </c>
      <c r="D2095" s="6">
        <v>0</v>
      </c>
      <c r="E2095" s="6">
        <v>102</v>
      </c>
      <c r="F2095" s="6">
        <f t="shared" si="320"/>
        <v>1</v>
      </c>
      <c r="G2095" s="6">
        <f t="shared" si="321"/>
        <v>42</v>
      </c>
      <c r="H2095" s="6" t="str" cm="1">
        <f t="array" ref="H2095">_xlfn.IFS(E2095&lt;=80,"Series",E2095&lt;=120,"TV Movie",E2095&gt;120,"Long Movie")</f>
        <v>TV Movie</v>
      </c>
      <c r="I2095" t="s">
        <v>132</v>
      </c>
      <c r="J2095" t="s">
        <v>83</v>
      </c>
      <c r="K2095" t="s">
        <v>5802</v>
      </c>
      <c r="L2095" s="5">
        <v>5.5</v>
      </c>
      <c r="M2095" t="str" cm="1">
        <f t="array" ref="M2095">_xlfn.IFS(L2095&lt;=2,"Flop",L2095&lt;=5,"Average",L2095&lt;=7,"Hit",L2095&lt;=9,"Superhit",L2095&gt;9,"BlockBuster")</f>
        <v>Hit</v>
      </c>
      <c r="N2095" s="6">
        <v>146826</v>
      </c>
      <c r="O2095" s="6" t="str" cm="1">
        <f t="array" ref="O2095">_xlfn.IFS(N2095&lt;=100000,"Low",N2095&lt;=500000,"Median",N2095&lt;=1500000,"High",N2095&gt;1500000,"Very High")</f>
        <v>Median</v>
      </c>
      <c r="P2095">
        <v>16000000</v>
      </c>
      <c r="Q2095">
        <v>31556061</v>
      </c>
      <c r="R2095">
        <f t="shared" si="322"/>
        <v>15556061</v>
      </c>
      <c r="S2095" t="str">
        <f t="shared" si="323"/>
        <v>Profit</v>
      </c>
      <c r="T2095" s="1">
        <v>40066</v>
      </c>
      <c r="U2095" t="s">
        <v>3710</v>
      </c>
      <c r="V2095" s="14">
        <v>40066</v>
      </c>
      <c r="W2095" t="str">
        <f t="shared" si="324"/>
        <v>September</v>
      </c>
      <c r="X2095" s="4" t="str">
        <f t="shared" si="325"/>
        <v>2009</v>
      </c>
      <c r="Y2095" s="6">
        <f t="shared" si="326"/>
        <v>2009</v>
      </c>
      <c r="Z2095" s="4" t="str">
        <f t="shared" si="327"/>
        <v>10</v>
      </c>
      <c r="AA2095" s="6">
        <f t="shared" si="328"/>
        <v>10</v>
      </c>
      <c r="AB2095" t="str">
        <f t="shared" si="329"/>
        <v>Thursday</v>
      </c>
    </row>
    <row r="2096" spans="1:28" x14ac:dyDescent="0.25">
      <c r="A2096" s="3" t="s">
        <v>5189</v>
      </c>
      <c r="B2096" t="s">
        <v>5190</v>
      </c>
      <c r="C2096" s="3" t="s">
        <v>5191</v>
      </c>
      <c r="D2096" s="6">
        <v>0</v>
      </c>
      <c r="E2096" s="6">
        <v>152</v>
      </c>
      <c r="F2096" s="6">
        <f t="shared" si="320"/>
        <v>2</v>
      </c>
      <c r="G2096" s="6">
        <f t="shared" si="321"/>
        <v>32</v>
      </c>
      <c r="H2096" s="6" t="str" cm="1">
        <f t="array" ref="H2096">_xlfn.IFS(E2096&lt;=80,"Series",E2096&lt;=120,"TV Movie",E2096&gt;120,"Long Movie")</f>
        <v>Long Movie</v>
      </c>
      <c r="I2096" t="s">
        <v>8162</v>
      </c>
      <c r="J2096" t="s">
        <v>145</v>
      </c>
      <c r="K2096" t="s">
        <v>8166</v>
      </c>
      <c r="L2096" s="5">
        <v>7.8</v>
      </c>
      <c r="M2096" t="str" cm="1">
        <f t="array" ref="M2096">_xlfn.IFS(L2096&lt;=2,"Flop",L2096&lt;=5,"Average",L2096&lt;=7,"Hit",L2096&lt;=9,"Superhit",L2096&gt;9,"BlockBuster")</f>
        <v>Superhit</v>
      </c>
      <c r="N2096" s="6">
        <v>221298</v>
      </c>
      <c r="O2096" s="6" t="str" cm="1">
        <f t="array" ref="O2096">_xlfn.IFS(N2096&lt;=100000,"Low",N2096&lt;=500000,"Median",N2096&lt;=1500000,"High",N2096&gt;1500000,"Very High")</f>
        <v>Median</v>
      </c>
      <c r="P2096">
        <v>13000000</v>
      </c>
      <c r="Q2096">
        <v>104414200</v>
      </c>
      <c r="R2096">
        <f t="shared" si="322"/>
        <v>91414200</v>
      </c>
      <c r="S2096" t="str">
        <f t="shared" si="323"/>
        <v>Profit</v>
      </c>
      <c r="T2096" s="1">
        <v>39871</v>
      </c>
      <c r="U2096" t="s">
        <v>5192</v>
      </c>
      <c r="V2096" s="14">
        <v>39871</v>
      </c>
      <c r="W2096" t="str">
        <f t="shared" si="324"/>
        <v>February</v>
      </c>
      <c r="X2096" s="4" t="str">
        <f t="shared" si="325"/>
        <v>2009</v>
      </c>
      <c r="Y2096" s="6">
        <f t="shared" si="326"/>
        <v>2009</v>
      </c>
      <c r="Z2096" s="4" t="str">
        <f t="shared" si="327"/>
        <v>27</v>
      </c>
      <c r="AA2096" s="6">
        <f t="shared" si="328"/>
        <v>27</v>
      </c>
      <c r="AB2096" t="str">
        <f t="shared" si="329"/>
        <v>Friday</v>
      </c>
    </row>
    <row r="2097" spans="1:28" x14ac:dyDescent="0.25">
      <c r="A2097" s="3" t="s">
        <v>5193</v>
      </c>
      <c r="B2097" t="s">
        <v>5194</v>
      </c>
      <c r="C2097" s="3" t="s">
        <v>5194</v>
      </c>
      <c r="D2097" s="6">
        <v>0</v>
      </c>
      <c r="E2097" s="6">
        <v>92</v>
      </c>
      <c r="F2097" s="6">
        <f t="shared" si="320"/>
        <v>1</v>
      </c>
      <c r="G2097" s="6">
        <f t="shared" si="321"/>
        <v>32</v>
      </c>
      <c r="H2097" s="6" t="str" cm="1">
        <f t="array" ref="H2097">_xlfn.IFS(E2097&lt;=80,"Series",E2097&lt;=120,"TV Movie",E2097&gt;120,"Long Movie")</f>
        <v>TV Movie</v>
      </c>
      <c r="I2097" t="s">
        <v>83</v>
      </c>
      <c r="J2097" t="s">
        <v>3857</v>
      </c>
      <c r="K2097" t="s">
        <v>5802</v>
      </c>
      <c r="L2097" s="5">
        <v>5.8</v>
      </c>
      <c r="M2097" t="str" cm="1">
        <f t="array" ref="M2097">_xlfn.IFS(L2097&lt;=2,"Flop",L2097&lt;=5,"Average",L2097&lt;=7,"Hit",L2097&lt;=9,"Superhit",L2097&gt;9,"BlockBuster")</f>
        <v>Hit</v>
      </c>
      <c r="N2097" s="6">
        <v>134558</v>
      </c>
      <c r="O2097" s="6" t="str" cm="1">
        <f t="array" ref="O2097">_xlfn.IFS(N2097&lt;=100000,"Low",N2097&lt;=500000,"Median",N2097&lt;=1500000,"High",N2097&gt;1500000,"Very High")</f>
        <v>Median</v>
      </c>
      <c r="P2097">
        <v>10800000</v>
      </c>
      <c r="Q2097">
        <v>113864059</v>
      </c>
      <c r="R2097">
        <f t="shared" si="322"/>
        <v>103064059</v>
      </c>
      <c r="S2097" t="str">
        <f t="shared" si="323"/>
        <v>Profit</v>
      </c>
      <c r="T2097" s="1">
        <v>39744</v>
      </c>
      <c r="U2097" t="s">
        <v>5195</v>
      </c>
      <c r="V2097" s="14">
        <v>39744</v>
      </c>
      <c r="W2097" t="str">
        <f t="shared" si="324"/>
        <v>October</v>
      </c>
      <c r="X2097" s="4" t="str">
        <f t="shared" si="325"/>
        <v>2008</v>
      </c>
      <c r="Y2097" s="6">
        <f t="shared" si="326"/>
        <v>2008</v>
      </c>
      <c r="Z2097" s="4" t="str">
        <f t="shared" si="327"/>
        <v>23</v>
      </c>
      <c r="AA2097" s="6">
        <f t="shared" si="328"/>
        <v>23</v>
      </c>
      <c r="AB2097" t="str">
        <f t="shared" si="329"/>
        <v>Thursday</v>
      </c>
    </row>
    <row r="2098" spans="1:28" x14ac:dyDescent="0.25">
      <c r="A2098" s="3" t="s">
        <v>5196</v>
      </c>
      <c r="B2098" t="s">
        <v>5197</v>
      </c>
      <c r="C2098" s="3" t="s">
        <v>5197</v>
      </c>
      <c r="D2098" s="6">
        <v>0</v>
      </c>
      <c r="E2098" s="6">
        <v>114</v>
      </c>
      <c r="F2098" s="6">
        <f t="shared" si="320"/>
        <v>1</v>
      </c>
      <c r="G2098" s="6">
        <f t="shared" si="321"/>
        <v>54</v>
      </c>
      <c r="H2098" s="6" t="str" cm="1">
        <f t="array" ref="H2098">_xlfn.IFS(E2098&lt;=80,"Series",E2098&lt;=120,"TV Movie",E2098&gt;120,"Long Movie")</f>
        <v>TV Movie</v>
      </c>
      <c r="I2098" t="s">
        <v>5529</v>
      </c>
      <c r="J2098" t="s">
        <v>8158</v>
      </c>
      <c r="K2098" t="s">
        <v>8161</v>
      </c>
      <c r="L2098" s="5">
        <v>5.5</v>
      </c>
      <c r="M2098" t="str" cm="1">
        <f t="array" ref="M2098">_xlfn.IFS(L2098&lt;=2,"Flop",L2098&lt;=5,"Average",L2098&lt;=7,"Hit",L2098&lt;=9,"Superhit",L2098&gt;9,"BlockBuster")</f>
        <v>Hit</v>
      </c>
      <c r="N2098" s="6">
        <v>292725</v>
      </c>
      <c r="O2098" s="6" t="str" cm="1">
        <f t="array" ref="O2098">_xlfn.IFS(N2098&lt;=100000,"Low",N2098&lt;=500000,"Median",N2098&lt;=1500000,"High",N2098&gt;1500000,"Very High")</f>
        <v>Median</v>
      </c>
      <c r="P2098">
        <v>200000000</v>
      </c>
      <c r="Q2098">
        <v>237201172</v>
      </c>
      <c r="R2098">
        <f t="shared" si="322"/>
        <v>37201172</v>
      </c>
      <c r="S2098" t="str">
        <f t="shared" si="323"/>
        <v>Profit</v>
      </c>
      <c r="T2098" s="1">
        <v>40708</v>
      </c>
      <c r="U2098" t="s">
        <v>1471</v>
      </c>
      <c r="V2098" s="14">
        <v>40708</v>
      </c>
      <c r="W2098" t="str">
        <f t="shared" si="324"/>
        <v>June</v>
      </c>
      <c r="X2098" s="4" t="str">
        <f t="shared" si="325"/>
        <v>2011</v>
      </c>
      <c r="Y2098" s="6">
        <f t="shared" si="326"/>
        <v>2011</v>
      </c>
      <c r="Z2098" s="4" t="str">
        <f t="shared" si="327"/>
        <v>14</v>
      </c>
      <c r="AA2098" s="6">
        <f t="shared" si="328"/>
        <v>14</v>
      </c>
      <c r="AB2098" t="str">
        <f t="shared" si="329"/>
        <v>Tuesday</v>
      </c>
    </row>
    <row r="2099" spans="1:28" x14ac:dyDescent="0.25">
      <c r="A2099" s="3" t="s">
        <v>5198</v>
      </c>
      <c r="B2099" t="s">
        <v>5199</v>
      </c>
      <c r="C2099" s="3" t="s">
        <v>5199</v>
      </c>
      <c r="D2099" s="6">
        <v>0</v>
      </c>
      <c r="E2099" s="6">
        <v>107</v>
      </c>
      <c r="F2099" s="6">
        <f t="shared" si="320"/>
        <v>1</v>
      </c>
      <c r="G2099" s="6">
        <f t="shared" si="321"/>
        <v>47</v>
      </c>
      <c r="H2099" s="6" t="str" cm="1">
        <f t="array" ref="H2099">_xlfn.IFS(E2099&lt;=80,"Series",E2099&lt;=120,"TV Movie",E2099&gt;120,"Long Movie")</f>
        <v>TV Movie</v>
      </c>
      <c r="I2099" t="s">
        <v>5529</v>
      </c>
      <c r="J2099" t="s">
        <v>8162</v>
      </c>
      <c r="K2099" t="s">
        <v>145</v>
      </c>
      <c r="L2099" s="5">
        <v>6.2</v>
      </c>
      <c r="M2099" t="str" cm="1">
        <f t="array" ref="M2099">_xlfn.IFS(L2099&lt;=2,"Flop",L2099&lt;=5,"Average",L2099&lt;=7,"Hit",L2099&lt;=9,"Superhit",L2099&gt;9,"BlockBuster")</f>
        <v>Hit</v>
      </c>
      <c r="N2099" s="6">
        <v>65034</v>
      </c>
      <c r="O2099" s="6" t="str" cm="1">
        <f t="array" ref="O2099">_xlfn.IFS(N2099&lt;=100000,"Low",N2099&lt;=500000,"Median",N2099&lt;=1500000,"High",N2099&gt;1500000,"Very High")</f>
        <v>Low</v>
      </c>
      <c r="P2099">
        <v>32000000</v>
      </c>
      <c r="Q2099">
        <v>80205382</v>
      </c>
      <c r="R2099">
        <f t="shared" si="322"/>
        <v>48205382</v>
      </c>
      <c r="S2099" t="str">
        <f t="shared" si="323"/>
        <v>Profit</v>
      </c>
      <c r="T2099" s="1">
        <v>40394</v>
      </c>
      <c r="U2099" t="s">
        <v>5200</v>
      </c>
      <c r="V2099" s="14">
        <v>40394</v>
      </c>
      <c r="W2099" t="str">
        <f t="shared" si="324"/>
        <v>August</v>
      </c>
      <c r="X2099" s="4" t="str">
        <f t="shared" si="325"/>
        <v>2010</v>
      </c>
      <c r="Y2099" s="6">
        <f t="shared" si="326"/>
        <v>2010</v>
      </c>
      <c r="Z2099" s="4" t="str">
        <f t="shared" si="327"/>
        <v>4</v>
      </c>
      <c r="AA2099" s="6">
        <f t="shared" si="328"/>
        <v>4</v>
      </c>
      <c r="AB2099" t="str">
        <f t="shared" si="329"/>
        <v>Wednesday</v>
      </c>
    </row>
    <row r="2100" spans="1:28" x14ac:dyDescent="0.25">
      <c r="A2100" s="3" t="s">
        <v>5201</v>
      </c>
      <c r="B2100" t="s">
        <v>5202</v>
      </c>
      <c r="C2100" s="3" t="s">
        <v>5202</v>
      </c>
      <c r="D2100" s="6">
        <v>0</v>
      </c>
      <c r="E2100" s="6">
        <v>125</v>
      </c>
      <c r="F2100" s="6">
        <f t="shared" si="320"/>
        <v>2</v>
      </c>
      <c r="G2100" s="6">
        <f t="shared" si="321"/>
        <v>5</v>
      </c>
      <c r="H2100" s="6" t="str" cm="1">
        <f t="array" ref="H2100">_xlfn.IFS(E2100&lt;=80,"Series",E2100&lt;=120,"TV Movie",E2100&gt;120,"Long Movie")</f>
        <v>Long Movie</v>
      </c>
      <c r="I2100" t="s">
        <v>132</v>
      </c>
      <c r="J2100" t="s">
        <v>8162</v>
      </c>
      <c r="K2100" t="s">
        <v>8157</v>
      </c>
      <c r="L2100" s="5">
        <v>6.1</v>
      </c>
      <c r="M2100" t="str" cm="1">
        <f t="array" ref="M2100">_xlfn.IFS(L2100&lt;=2,"Flop",L2100&lt;=5,"Average",L2100&lt;=7,"Hit",L2100&lt;=9,"Superhit",L2100&gt;9,"BlockBuster")</f>
        <v>Hit</v>
      </c>
      <c r="N2100" s="6">
        <v>51850</v>
      </c>
      <c r="O2100" s="6" t="str" cm="1">
        <f t="array" ref="O2100">_xlfn.IFS(N2100&lt;=100000,"Low",N2100&lt;=500000,"Median",N2100&lt;=1500000,"High",N2100&gt;1500000,"Very High")</f>
        <v>Low</v>
      </c>
      <c r="P2100">
        <v>60000000</v>
      </c>
      <c r="Q2100">
        <v>78176181</v>
      </c>
      <c r="R2100">
        <f t="shared" si="322"/>
        <v>18176181</v>
      </c>
      <c r="S2100" t="str">
        <f t="shared" si="323"/>
        <v>Profit</v>
      </c>
      <c r="T2100" s="1">
        <v>39882</v>
      </c>
      <c r="U2100" t="s">
        <v>4198</v>
      </c>
      <c r="V2100" s="14">
        <v>39882</v>
      </c>
      <c r="W2100" t="str">
        <f t="shared" si="324"/>
        <v>March</v>
      </c>
      <c r="X2100" s="4" t="str">
        <f t="shared" si="325"/>
        <v>2009</v>
      </c>
      <c r="Y2100" s="6">
        <f t="shared" si="326"/>
        <v>2009</v>
      </c>
      <c r="Z2100" s="4" t="str">
        <f t="shared" si="327"/>
        <v>10</v>
      </c>
      <c r="AA2100" s="6">
        <f t="shared" si="328"/>
        <v>10</v>
      </c>
      <c r="AB2100" t="str">
        <f t="shared" si="329"/>
        <v>Tuesday</v>
      </c>
    </row>
    <row r="2101" spans="1:28" x14ac:dyDescent="0.25">
      <c r="A2101" s="3" t="s">
        <v>5203</v>
      </c>
      <c r="B2101" t="s">
        <v>5204</v>
      </c>
      <c r="C2101" s="3" t="s">
        <v>5204</v>
      </c>
      <c r="D2101" s="6">
        <v>0</v>
      </c>
      <c r="E2101" s="6">
        <v>123</v>
      </c>
      <c r="F2101" s="6">
        <f t="shared" si="320"/>
        <v>2</v>
      </c>
      <c r="G2101" s="6">
        <f t="shared" si="321"/>
        <v>3</v>
      </c>
      <c r="H2101" s="6" t="str" cm="1">
        <f t="array" ref="H2101">_xlfn.IFS(E2101&lt;=80,"Series",E2101&lt;=120,"TV Movie",E2101&gt;120,"Long Movie")</f>
        <v>Long Movie</v>
      </c>
      <c r="I2101" t="s">
        <v>8160</v>
      </c>
      <c r="J2101" t="s">
        <v>145</v>
      </c>
      <c r="K2101" t="s">
        <v>8157</v>
      </c>
      <c r="L2101" s="5">
        <v>7</v>
      </c>
      <c r="M2101" t="str" cm="1">
        <f t="array" ref="M2101">_xlfn.IFS(L2101&lt;=2,"Flop",L2101&lt;=5,"Average",L2101&lt;=7,"Hit",L2101&lt;=9,"Superhit",L2101&gt;9,"BlockBuster")</f>
        <v>Hit</v>
      </c>
      <c r="N2101" s="6">
        <v>126608</v>
      </c>
      <c r="O2101" s="6" t="str" cm="1">
        <f t="array" ref="O2101">_xlfn.IFS(N2101&lt;=100000,"Low",N2101&lt;=500000,"Median",N2101&lt;=1500000,"High",N2101&gt;1500000,"Very High")</f>
        <v>Median</v>
      </c>
      <c r="P2101">
        <v>40000000</v>
      </c>
      <c r="Q2101">
        <v>129540522</v>
      </c>
      <c r="R2101">
        <f t="shared" si="322"/>
        <v>89540522</v>
      </c>
      <c r="S2101" t="str">
        <f t="shared" si="323"/>
        <v>Profit</v>
      </c>
      <c r="T2101" s="1">
        <v>40024</v>
      </c>
      <c r="U2101" t="s">
        <v>1270</v>
      </c>
      <c r="V2101" s="14">
        <v>40024</v>
      </c>
      <c r="W2101" t="str">
        <f t="shared" si="324"/>
        <v>July</v>
      </c>
      <c r="X2101" s="4" t="str">
        <f t="shared" si="325"/>
        <v>2009</v>
      </c>
      <c r="Y2101" s="6">
        <f t="shared" si="326"/>
        <v>2009</v>
      </c>
      <c r="Z2101" s="4" t="str">
        <f t="shared" si="327"/>
        <v>30</v>
      </c>
      <c r="AA2101" s="6">
        <f t="shared" si="328"/>
        <v>30</v>
      </c>
      <c r="AB2101" t="str">
        <f t="shared" si="329"/>
        <v>Thursday</v>
      </c>
    </row>
    <row r="2102" spans="1:28" x14ac:dyDescent="0.25">
      <c r="A2102" s="3" t="s">
        <v>5205</v>
      </c>
      <c r="B2102" t="s">
        <v>5206</v>
      </c>
      <c r="C2102" s="3" t="s">
        <v>5206</v>
      </c>
      <c r="D2102" s="6">
        <v>0</v>
      </c>
      <c r="E2102" s="6">
        <v>93</v>
      </c>
      <c r="F2102" s="6">
        <f t="shared" si="320"/>
        <v>1</v>
      </c>
      <c r="G2102" s="6">
        <f t="shared" si="321"/>
        <v>33</v>
      </c>
      <c r="H2102" s="6" t="str" cm="1">
        <f t="array" ref="H2102">_xlfn.IFS(E2102&lt;=80,"Series",E2102&lt;=120,"TV Movie",E2102&gt;120,"Long Movie")</f>
        <v>TV Movie</v>
      </c>
      <c r="I2102" t="s">
        <v>132</v>
      </c>
      <c r="J2102" t="s">
        <v>8156</v>
      </c>
      <c r="K2102" t="s">
        <v>83</v>
      </c>
      <c r="L2102" s="5">
        <v>6.4</v>
      </c>
      <c r="M2102" t="str" cm="1">
        <f t="array" ref="M2102">_xlfn.IFS(L2102&lt;=2,"Flop",L2102&lt;=5,"Average",L2102&lt;=7,"Hit",L2102&lt;=9,"Superhit",L2102&gt;9,"BlockBuster")</f>
        <v>Hit</v>
      </c>
      <c r="N2102" s="6">
        <v>78830</v>
      </c>
      <c r="O2102" s="6" t="str" cm="1">
        <f t="array" ref="O2102">_xlfn.IFS(N2102&lt;=100000,"Low",N2102&lt;=500000,"Median",N2102&lt;=1500000,"High",N2102&gt;1500000,"Very High")</f>
        <v>Low</v>
      </c>
      <c r="P2102">
        <v>65000000</v>
      </c>
      <c r="Q2102">
        <v>26348651</v>
      </c>
      <c r="R2102">
        <f t="shared" si="322"/>
        <v>-38651349</v>
      </c>
      <c r="S2102" t="str">
        <f t="shared" si="323"/>
        <v>Loss</v>
      </c>
      <c r="T2102">
        <v>2023</v>
      </c>
      <c r="U2102" t="s">
        <v>5207</v>
      </c>
      <c r="V2102" s="14">
        <v>2023</v>
      </c>
      <c r="W2102" t="str">
        <f t="shared" si="324"/>
        <v>July</v>
      </c>
      <c r="X2102" s="4" t="str">
        <f t="shared" si="325"/>
        <v>1905</v>
      </c>
      <c r="Y2102" s="6">
        <f t="shared" si="326"/>
        <v>1905</v>
      </c>
      <c r="Z2102" s="4" t="str">
        <f t="shared" si="327"/>
        <v>15</v>
      </c>
      <c r="AA2102" s="6">
        <f t="shared" si="328"/>
        <v>15</v>
      </c>
      <c r="AB2102" t="str">
        <f t="shared" si="329"/>
        <v>Saturday</v>
      </c>
    </row>
    <row r="2103" spans="1:28" x14ac:dyDescent="0.25">
      <c r="A2103" s="3" t="s">
        <v>5208</v>
      </c>
      <c r="B2103" t="s">
        <v>5209</v>
      </c>
      <c r="C2103" s="3" t="s">
        <v>5209</v>
      </c>
      <c r="D2103" s="6">
        <v>0</v>
      </c>
      <c r="E2103" s="6">
        <v>109</v>
      </c>
      <c r="F2103" s="6">
        <f t="shared" si="320"/>
        <v>1</v>
      </c>
      <c r="G2103" s="6">
        <f t="shared" si="321"/>
        <v>49</v>
      </c>
      <c r="H2103" s="6" t="str" cm="1">
        <f t="array" ref="H2103">_xlfn.IFS(E2103&lt;=80,"Series",E2103&lt;=120,"TV Movie",E2103&gt;120,"Long Movie")</f>
        <v>TV Movie</v>
      </c>
      <c r="I2103" t="s">
        <v>132</v>
      </c>
      <c r="J2103" t="s">
        <v>8157</v>
      </c>
      <c r="K2103" t="s">
        <v>5802</v>
      </c>
      <c r="L2103" s="5">
        <v>6.5</v>
      </c>
      <c r="M2103" t="str" cm="1">
        <f t="array" ref="M2103">_xlfn.IFS(L2103&lt;=2,"Flop",L2103&lt;=5,"Average",L2103&lt;=7,"Hit",L2103&lt;=9,"Superhit",L2103&gt;9,"BlockBuster")</f>
        <v>Hit</v>
      </c>
      <c r="N2103" s="6">
        <v>90639</v>
      </c>
      <c r="O2103" s="6" t="str" cm="1">
        <f t="array" ref="O2103">_xlfn.IFS(N2103&lt;=100000,"Low",N2103&lt;=500000,"Median",N2103&lt;=1500000,"High",N2103&gt;1500000,"Very High")</f>
        <v>Low</v>
      </c>
      <c r="P2103">
        <v>19000000</v>
      </c>
      <c r="Q2103">
        <v>18755936</v>
      </c>
      <c r="R2103">
        <f t="shared" si="322"/>
        <v>-244064</v>
      </c>
      <c r="S2103" t="str">
        <f t="shared" si="323"/>
        <v>Loss</v>
      </c>
      <c r="T2103" s="1">
        <v>39737</v>
      </c>
      <c r="U2103" t="s">
        <v>5210</v>
      </c>
      <c r="V2103" s="14">
        <v>39737</v>
      </c>
      <c r="W2103" t="str">
        <f t="shared" si="324"/>
        <v>October</v>
      </c>
      <c r="X2103" s="4" t="str">
        <f t="shared" si="325"/>
        <v>2008</v>
      </c>
      <c r="Y2103" s="6">
        <f t="shared" si="326"/>
        <v>2008</v>
      </c>
      <c r="Z2103" s="4" t="str">
        <f t="shared" si="327"/>
        <v>16</v>
      </c>
      <c r="AA2103" s="6">
        <f t="shared" si="328"/>
        <v>16</v>
      </c>
      <c r="AB2103" t="str">
        <f t="shared" si="329"/>
        <v>Thursday</v>
      </c>
    </row>
    <row r="2104" spans="1:28" x14ac:dyDescent="0.25">
      <c r="A2104" s="3" t="s">
        <v>5211</v>
      </c>
      <c r="B2104" t="s">
        <v>5212</v>
      </c>
      <c r="C2104" s="3" t="s">
        <v>5212</v>
      </c>
      <c r="D2104" s="6">
        <v>0</v>
      </c>
      <c r="E2104" s="6">
        <v>112</v>
      </c>
      <c r="F2104" s="6">
        <f t="shared" si="320"/>
        <v>1</v>
      </c>
      <c r="G2104" s="6">
        <f t="shared" si="321"/>
        <v>52</v>
      </c>
      <c r="H2104" s="6" t="str" cm="1">
        <f t="array" ref="H2104">_xlfn.IFS(E2104&lt;=80,"Series",E2104&lt;=120,"TV Movie",E2104&gt;120,"Long Movie")</f>
        <v>TV Movie</v>
      </c>
      <c r="I2104" t="s">
        <v>5529</v>
      </c>
      <c r="J2104" t="s">
        <v>8161</v>
      </c>
      <c r="K2104" t="s">
        <v>3857</v>
      </c>
      <c r="L2104" s="5">
        <v>7.9</v>
      </c>
      <c r="M2104" t="str" cm="1">
        <f t="array" ref="M2104">_xlfn.IFS(L2104&lt;=2,"Flop",L2104&lt;=5,"Average",L2104&lt;=7,"Hit",L2104&lt;=9,"Superhit",L2104&gt;9,"BlockBuster")</f>
        <v>Superhit</v>
      </c>
      <c r="N2104" s="6">
        <v>705687</v>
      </c>
      <c r="O2104" s="6" t="str" cm="1">
        <f t="array" ref="O2104">_xlfn.IFS(N2104&lt;=100000,"Low",N2104&lt;=500000,"Median",N2104&lt;=1500000,"High",N2104&gt;1500000,"Very High")</f>
        <v>High</v>
      </c>
      <c r="P2104">
        <v>30000000</v>
      </c>
      <c r="Q2104">
        <v>210888950</v>
      </c>
      <c r="R2104">
        <f t="shared" si="322"/>
        <v>180888950</v>
      </c>
      <c r="S2104" t="str">
        <f t="shared" si="323"/>
        <v>Profit</v>
      </c>
      <c r="T2104" s="1">
        <v>40038</v>
      </c>
      <c r="U2104" t="s">
        <v>5213</v>
      </c>
      <c r="V2104" s="14">
        <v>40038</v>
      </c>
      <c r="W2104" t="str">
        <f t="shared" si="324"/>
        <v>August</v>
      </c>
      <c r="X2104" s="4" t="str">
        <f t="shared" si="325"/>
        <v>2009</v>
      </c>
      <c r="Y2104" s="6">
        <f t="shared" si="326"/>
        <v>2009</v>
      </c>
      <c r="Z2104" s="4" t="str">
        <f t="shared" si="327"/>
        <v>13</v>
      </c>
      <c r="AA2104" s="6">
        <f t="shared" si="328"/>
        <v>13</v>
      </c>
      <c r="AB2104" t="str">
        <f t="shared" si="329"/>
        <v>Thursday</v>
      </c>
    </row>
    <row r="2105" spans="1:28" x14ac:dyDescent="0.25">
      <c r="A2105" s="3" t="s">
        <v>5214</v>
      </c>
      <c r="B2105" t="s">
        <v>5215</v>
      </c>
      <c r="C2105" s="3" t="s">
        <v>5215</v>
      </c>
      <c r="D2105" s="6">
        <v>0</v>
      </c>
      <c r="E2105" s="6">
        <v>107</v>
      </c>
      <c r="F2105" s="6">
        <f t="shared" si="320"/>
        <v>1</v>
      </c>
      <c r="G2105" s="6">
        <f t="shared" si="321"/>
        <v>47</v>
      </c>
      <c r="H2105" s="6" t="str" cm="1">
        <f t="array" ref="H2105">_xlfn.IFS(E2105&lt;=80,"Series",E2105&lt;=120,"TV Movie",E2105&gt;120,"Long Movie")</f>
        <v>TV Movie</v>
      </c>
      <c r="I2105" t="s">
        <v>5529</v>
      </c>
      <c r="J2105" t="s">
        <v>8162</v>
      </c>
      <c r="K2105" t="s">
        <v>145</v>
      </c>
      <c r="L2105" s="5">
        <v>6.3</v>
      </c>
      <c r="M2105" t="str" cm="1">
        <f t="array" ref="M2105">_xlfn.IFS(L2105&lt;=2,"Flop",L2105&lt;=5,"Average",L2105&lt;=7,"Hit",L2105&lt;=9,"Superhit",L2105&gt;9,"BlockBuster")</f>
        <v>Hit</v>
      </c>
      <c r="N2105" s="6">
        <v>75052</v>
      </c>
      <c r="O2105" s="6" t="str" cm="1">
        <f t="array" ref="O2105">_xlfn.IFS(N2105&lt;=100000,"Low",N2105&lt;=500000,"Median",N2105&lt;=1500000,"High",N2105&gt;1500000,"Very High")</f>
        <v>Low</v>
      </c>
      <c r="P2105">
        <v>30000000</v>
      </c>
      <c r="Q2105">
        <v>49562710</v>
      </c>
      <c r="R2105">
        <f t="shared" si="322"/>
        <v>19562710</v>
      </c>
      <c r="S2105" t="str">
        <f t="shared" si="323"/>
        <v>Profit</v>
      </c>
      <c r="T2105" s="1">
        <v>43160</v>
      </c>
      <c r="U2105" t="s">
        <v>2972</v>
      </c>
      <c r="V2105" s="14">
        <v>43160</v>
      </c>
      <c r="W2105" t="str">
        <f t="shared" si="324"/>
        <v>March</v>
      </c>
      <c r="X2105" s="4" t="str">
        <f t="shared" si="325"/>
        <v>2018</v>
      </c>
      <c r="Y2105" s="6">
        <f t="shared" si="326"/>
        <v>2018</v>
      </c>
      <c r="Z2105" s="4" t="str">
        <f t="shared" si="327"/>
        <v>1</v>
      </c>
      <c r="AA2105" s="6">
        <f t="shared" si="328"/>
        <v>1</v>
      </c>
      <c r="AB2105" t="str">
        <f t="shared" si="329"/>
        <v>Thursday</v>
      </c>
    </row>
    <row r="2106" spans="1:28" x14ac:dyDescent="0.25">
      <c r="A2106" s="3" t="s">
        <v>5216</v>
      </c>
      <c r="B2106" t="s">
        <v>5217</v>
      </c>
      <c r="C2106" s="3" t="s">
        <v>5217</v>
      </c>
      <c r="D2106" s="6">
        <v>0</v>
      </c>
      <c r="E2106" s="6">
        <v>128</v>
      </c>
      <c r="F2106" s="6">
        <f t="shared" si="320"/>
        <v>2</v>
      </c>
      <c r="G2106" s="6">
        <f t="shared" si="321"/>
        <v>8</v>
      </c>
      <c r="H2106" s="6" t="str" cm="1">
        <f t="array" ref="H2106">_xlfn.IFS(E2106&lt;=80,"Series",E2106&lt;=120,"TV Movie",E2106&gt;120,"Long Movie")</f>
        <v>Long Movie</v>
      </c>
      <c r="I2106" t="s">
        <v>8162</v>
      </c>
      <c r="J2106" t="s">
        <v>145</v>
      </c>
      <c r="K2106" t="s">
        <v>8166</v>
      </c>
      <c r="L2106" s="5">
        <v>7.2</v>
      </c>
      <c r="M2106" t="str" cm="1">
        <f t="array" ref="M2106">_xlfn.IFS(L2106&lt;=2,"Flop",L2106&lt;=5,"Average",L2106&lt;=7,"Hit",L2106&lt;=9,"Superhit",L2106&gt;9,"BlockBuster")</f>
        <v>Superhit</v>
      </c>
      <c r="N2106" s="6">
        <v>169046</v>
      </c>
      <c r="O2106" s="6" t="str" cm="1">
        <f t="array" ref="O2106">_xlfn.IFS(N2106&lt;=100000,"Low",N2106&lt;=500000,"Median",N2106&lt;=1500000,"High",N2106&gt;1500000,"Very High")</f>
        <v>Median</v>
      </c>
      <c r="P2106">
        <v>45000000</v>
      </c>
      <c r="Q2106">
        <v>60331447</v>
      </c>
      <c r="R2106">
        <f t="shared" si="322"/>
        <v>15331447</v>
      </c>
      <c r="S2106" t="str">
        <f t="shared" si="323"/>
        <v>Profit</v>
      </c>
      <c r="T2106" s="1">
        <v>40221</v>
      </c>
      <c r="U2106" t="s">
        <v>120</v>
      </c>
      <c r="V2106" s="14">
        <v>40221</v>
      </c>
      <c r="W2106" t="str">
        <f t="shared" si="324"/>
        <v>February</v>
      </c>
      <c r="X2106" s="4" t="str">
        <f t="shared" si="325"/>
        <v>2010</v>
      </c>
      <c r="Y2106" s="6">
        <f t="shared" si="326"/>
        <v>2010</v>
      </c>
      <c r="Z2106" s="4" t="str">
        <f t="shared" si="327"/>
        <v>12</v>
      </c>
      <c r="AA2106" s="6">
        <f t="shared" si="328"/>
        <v>12</v>
      </c>
      <c r="AB2106" t="str">
        <f t="shared" si="329"/>
        <v>Friday</v>
      </c>
    </row>
    <row r="2107" spans="1:28" x14ac:dyDescent="0.25">
      <c r="A2107" s="3" t="s">
        <v>5218</v>
      </c>
      <c r="B2107" t="s">
        <v>5219</v>
      </c>
      <c r="C2107" s="3" t="s">
        <v>5219</v>
      </c>
      <c r="D2107" s="6">
        <v>0</v>
      </c>
      <c r="E2107" s="6">
        <v>88</v>
      </c>
      <c r="F2107" s="6">
        <f t="shared" si="320"/>
        <v>1</v>
      </c>
      <c r="G2107" s="6">
        <f t="shared" si="321"/>
        <v>28</v>
      </c>
      <c r="H2107" s="6" t="str" cm="1">
        <f t="array" ref="H2107">_xlfn.IFS(E2107&lt;=80,"Series",E2107&lt;=120,"TV Movie",E2107&gt;120,"Long Movie")</f>
        <v>TV Movie</v>
      </c>
      <c r="I2107" t="s">
        <v>83</v>
      </c>
      <c r="J2107" t="s">
        <v>8166</v>
      </c>
      <c r="K2107" t="s">
        <v>3857</v>
      </c>
      <c r="L2107" s="5">
        <v>4.7</v>
      </c>
      <c r="M2107" t="str" cm="1">
        <f t="array" ref="M2107">_xlfn.IFS(L2107&lt;=2,"Flop",L2107&lt;=5,"Average",L2107&lt;=7,"Hit",L2107&lt;=9,"Superhit",L2107&gt;9,"BlockBuster")</f>
        <v>Average</v>
      </c>
      <c r="N2107" s="6">
        <v>52982</v>
      </c>
      <c r="O2107" s="6" t="str" cm="1">
        <f t="array" ref="O2107">_xlfn.IFS(N2107&lt;=100000,"Low",N2107&lt;=500000,"Median",N2107&lt;=1500000,"High",N2107&gt;1500000,"Very High")</f>
        <v>Low</v>
      </c>
      <c r="P2107">
        <v>16000000</v>
      </c>
      <c r="Q2107">
        <v>76514050</v>
      </c>
      <c r="R2107">
        <f t="shared" si="322"/>
        <v>60514050</v>
      </c>
      <c r="S2107" t="str">
        <f t="shared" si="323"/>
        <v>Profit</v>
      </c>
      <c r="T2107" s="1">
        <v>39822</v>
      </c>
      <c r="U2107" t="s">
        <v>3322</v>
      </c>
      <c r="V2107" s="14">
        <v>39822</v>
      </c>
      <c r="W2107" t="str">
        <f t="shared" si="324"/>
        <v>January</v>
      </c>
      <c r="X2107" s="4" t="str">
        <f t="shared" si="325"/>
        <v>2009</v>
      </c>
      <c r="Y2107" s="6">
        <f t="shared" si="326"/>
        <v>2009</v>
      </c>
      <c r="Z2107" s="4" t="str">
        <f t="shared" si="327"/>
        <v>9</v>
      </c>
      <c r="AA2107" s="6">
        <f t="shared" si="328"/>
        <v>9</v>
      </c>
      <c r="AB2107" t="str">
        <f t="shared" si="329"/>
        <v>Friday</v>
      </c>
    </row>
    <row r="2108" spans="1:28" x14ac:dyDescent="0.25">
      <c r="A2108" s="3" t="s">
        <v>5220</v>
      </c>
      <c r="B2108" t="s">
        <v>5221</v>
      </c>
      <c r="C2108" s="3" t="s">
        <v>5222</v>
      </c>
      <c r="D2108" s="6">
        <v>0</v>
      </c>
      <c r="E2108" s="6">
        <v>114</v>
      </c>
      <c r="F2108" s="6">
        <f t="shared" si="320"/>
        <v>1</v>
      </c>
      <c r="G2108" s="6">
        <f t="shared" si="321"/>
        <v>54</v>
      </c>
      <c r="H2108" s="6" t="str" cm="1">
        <f t="array" ref="H2108">_xlfn.IFS(E2108&lt;=80,"Series",E2108&lt;=120,"TV Movie",E2108&gt;120,"Long Movie")</f>
        <v>TV Movie</v>
      </c>
      <c r="I2108" t="s">
        <v>145</v>
      </c>
      <c r="J2108" t="s">
        <v>8156</v>
      </c>
      <c r="K2108" t="s">
        <v>83</v>
      </c>
      <c r="L2108" s="5">
        <v>7.8</v>
      </c>
      <c r="M2108" t="str" cm="1">
        <f t="array" ref="M2108">_xlfn.IFS(L2108&lt;=2,"Flop",L2108&lt;=5,"Average",L2108&lt;=7,"Hit",L2108&lt;=9,"Superhit",L2108&gt;9,"BlockBuster")</f>
        <v>Superhit</v>
      </c>
      <c r="N2108" s="6">
        <v>224141</v>
      </c>
      <c r="O2108" s="6" t="str" cm="1">
        <f t="array" ref="O2108">_xlfn.IFS(N2108&lt;=100000,"Low",N2108&lt;=500000,"Median",N2108&lt;=1500000,"High",N2108&gt;1500000,"Very High")</f>
        <v>Median</v>
      </c>
      <c r="P2108">
        <v>4000000</v>
      </c>
      <c r="Q2108">
        <v>11227336</v>
      </c>
      <c r="R2108">
        <f t="shared" si="322"/>
        <v>7227336</v>
      </c>
      <c r="S2108" t="str">
        <f t="shared" si="323"/>
        <v>Profit</v>
      </c>
      <c r="T2108" s="1">
        <v>39473</v>
      </c>
      <c r="U2108" t="s">
        <v>5223</v>
      </c>
      <c r="V2108" s="14">
        <v>39473</v>
      </c>
      <c r="W2108" t="str">
        <f t="shared" si="324"/>
        <v>January</v>
      </c>
      <c r="X2108" s="4" t="str">
        <f t="shared" si="325"/>
        <v>2008</v>
      </c>
      <c r="Y2108" s="6">
        <f t="shared" si="326"/>
        <v>2008</v>
      </c>
      <c r="Z2108" s="4" t="str">
        <f t="shared" si="327"/>
        <v>26</v>
      </c>
      <c r="AA2108" s="6">
        <f t="shared" si="328"/>
        <v>26</v>
      </c>
      <c r="AB2108" t="str">
        <f t="shared" si="329"/>
        <v>Saturday</v>
      </c>
    </row>
    <row r="2109" spans="1:28" x14ac:dyDescent="0.25">
      <c r="A2109" s="3" t="s">
        <v>5224</v>
      </c>
      <c r="B2109" t="s">
        <v>5225</v>
      </c>
      <c r="C2109" s="3" t="s">
        <v>5225</v>
      </c>
      <c r="D2109" s="6">
        <v>0</v>
      </c>
      <c r="E2109" s="6">
        <v>87</v>
      </c>
      <c r="F2109" s="6">
        <f t="shared" si="320"/>
        <v>1</v>
      </c>
      <c r="G2109" s="6">
        <f t="shared" si="321"/>
        <v>27</v>
      </c>
      <c r="H2109" s="6" t="str" cm="1">
        <f t="array" ref="H2109">_xlfn.IFS(E2109&lt;=80,"Series",E2109&lt;=120,"TV Movie",E2109&gt;120,"Long Movie")</f>
        <v>TV Movie</v>
      </c>
      <c r="I2109" t="s">
        <v>8159</v>
      </c>
      <c r="J2109" t="s">
        <v>132</v>
      </c>
      <c r="K2109" t="s">
        <v>145</v>
      </c>
      <c r="L2109" s="5">
        <v>6.9</v>
      </c>
      <c r="M2109" t="str" cm="1">
        <f t="array" ref="M2109">_xlfn.IFS(L2109&lt;=2,"Flop",L2109&lt;=5,"Average",L2109&lt;=7,"Hit",L2109&lt;=9,"Superhit",L2109&gt;9,"BlockBuster")</f>
        <v>Hit</v>
      </c>
      <c r="N2109" s="6">
        <v>115165</v>
      </c>
      <c r="O2109" s="6" t="str" cm="1">
        <f t="array" ref="O2109">_xlfn.IFS(N2109&lt;=100000,"Low",N2109&lt;=500000,"Median",N2109&lt;=1500000,"High",N2109&gt;1500000,"Very High")</f>
        <v>Median</v>
      </c>
      <c r="P2109">
        <v>39000000</v>
      </c>
      <c r="Q2109">
        <v>84247681</v>
      </c>
      <c r="R2109">
        <f t="shared" si="322"/>
        <v>45247681</v>
      </c>
      <c r="S2109" t="str">
        <f t="shared" si="323"/>
        <v>Profit</v>
      </c>
      <c r="T2109" s="1">
        <v>41172</v>
      </c>
      <c r="U2109" t="s">
        <v>575</v>
      </c>
      <c r="V2109" s="14">
        <v>41172</v>
      </c>
      <c r="W2109" t="str">
        <f t="shared" si="324"/>
        <v>September</v>
      </c>
      <c r="X2109" s="4" t="str">
        <f t="shared" si="325"/>
        <v>2012</v>
      </c>
      <c r="Y2109" s="6">
        <f t="shared" si="326"/>
        <v>2012</v>
      </c>
      <c r="Z2109" s="4" t="str">
        <f t="shared" si="327"/>
        <v>20</v>
      </c>
      <c r="AA2109" s="6">
        <f t="shared" si="328"/>
        <v>20</v>
      </c>
      <c r="AB2109" t="str">
        <f t="shared" si="329"/>
        <v>Thursday</v>
      </c>
    </row>
    <row r="2110" spans="1:28" x14ac:dyDescent="0.25">
      <c r="A2110" s="3" t="s">
        <v>5226</v>
      </c>
      <c r="B2110" t="s">
        <v>5227</v>
      </c>
      <c r="C2110" s="3" t="s">
        <v>5227</v>
      </c>
      <c r="D2110" s="6">
        <v>0</v>
      </c>
      <c r="E2110" s="6">
        <v>96</v>
      </c>
      <c r="F2110" s="6">
        <f t="shared" si="320"/>
        <v>1</v>
      </c>
      <c r="G2110" s="6">
        <f t="shared" si="321"/>
        <v>36</v>
      </c>
      <c r="H2110" s="6" t="str" cm="1">
        <f t="array" ref="H2110">_xlfn.IFS(E2110&lt;=80,"Series",E2110&lt;=120,"TV Movie",E2110&gt;120,"Long Movie")</f>
        <v>TV Movie</v>
      </c>
      <c r="I2110" t="s">
        <v>132</v>
      </c>
      <c r="J2110" t="s">
        <v>8157</v>
      </c>
      <c r="K2110" t="s">
        <v>5802</v>
      </c>
      <c r="L2110" s="5">
        <v>6.4</v>
      </c>
      <c r="M2110" t="str" cm="1">
        <f t="array" ref="M2110">_xlfn.IFS(L2110&lt;=2,"Flop",L2110&lt;=5,"Average",L2110&lt;=7,"Hit",L2110&lt;=9,"Superhit",L2110&gt;9,"BlockBuster")</f>
        <v>Hit</v>
      </c>
      <c r="N2110" s="6">
        <v>227194</v>
      </c>
      <c r="O2110" s="6" t="str" cm="1">
        <f t="array" ref="O2110">_xlfn.IFS(N2110&lt;=100000,"Low",N2110&lt;=500000,"Median",N2110&lt;=1500000,"High",N2110&gt;1500000,"Very High")</f>
        <v>Median</v>
      </c>
      <c r="P2110">
        <v>38000000</v>
      </c>
      <c r="Q2110">
        <v>205599393</v>
      </c>
      <c r="R2110">
        <f t="shared" si="322"/>
        <v>167599393</v>
      </c>
      <c r="S2110" t="str">
        <f t="shared" si="323"/>
        <v>Profit</v>
      </c>
      <c r="T2110" s="1">
        <v>40010</v>
      </c>
      <c r="U2110" t="s">
        <v>2653</v>
      </c>
      <c r="V2110" s="14">
        <v>40010</v>
      </c>
      <c r="W2110" t="str">
        <f t="shared" si="324"/>
        <v>July</v>
      </c>
      <c r="X2110" s="4" t="str">
        <f t="shared" si="325"/>
        <v>2009</v>
      </c>
      <c r="Y2110" s="6">
        <f t="shared" si="326"/>
        <v>2009</v>
      </c>
      <c r="Z2110" s="4" t="str">
        <f t="shared" si="327"/>
        <v>16</v>
      </c>
      <c r="AA2110" s="6">
        <f t="shared" si="328"/>
        <v>16</v>
      </c>
      <c r="AB2110" t="str">
        <f t="shared" si="329"/>
        <v>Thursday</v>
      </c>
    </row>
    <row r="2111" spans="1:28" x14ac:dyDescent="0.25">
      <c r="A2111" s="3" t="s">
        <v>5228</v>
      </c>
      <c r="B2111" t="s">
        <v>5229</v>
      </c>
      <c r="C2111" s="3" t="s">
        <v>5229</v>
      </c>
      <c r="D2111" s="6">
        <v>0</v>
      </c>
      <c r="E2111" s="6">
        <v>82</v>
      </c>
      <c r="F2111" s="6">
        <f t="shared" si="320"/>
        <v>1</v>
      </c>
      <c r="G2111" s="6">
        <f t="shared" si="321"/>
        <v>22</v>
      </c>
      <c r="H2111" s="6" t="str" cm="1">
        <f t="array" ref="H2111">_xlfn.IFS(E2111&lt;=80,"Series",E2111&lt;=120,"TV Movie",E2111&gt;120,"Long Movie")</f>
        <v>TV Movie</v>
      </c>
      <c r="I2111" t="s">
        <v>83</v>
      </c>
      <c r="J2111" t="s">
        <v>3857</v>
      </c>
      <c r="K2111" t="s">
        <v>5802</v>
      </c>
      <c r="L2111" s="5">
        <v>5.0999999999999996</v>
      </c>
      <c r="M2111" t="str" cm="1">
        <f t="array" ref="M2111">_xlfn.IFS(L2111&lt;=2,"Flop",L2111&lt;=5,"Average",L2111&lt;=7,"Hit",L2111&lt;=9,"Superhit",L2111&gt;9,"BlockBuster")</f>
        <v>Hit</v>
      </c>
      <c r="N2111" s="6">
        <v>112853</v>
      </c>
      <c r="O2111" s="6" t="str" cm="1">
        <f t="array" ref="O2111">_xlfn.IFS(N2111&lt;=100000,"Low",N2111&lt;=500000,"Median",N2111&lt;=1500000,"High",N2111&gt;1500000,"Very High")</f>
        <v>Median</v>
      </c>
      <c r="P2111">
        <v>40000000</v>
      </c>
      <c r="Q2111">
        <v>186167139</v>
      </c>
      <c r="R2111">
        <f t="shared" si="322"/>
        <v>146167139</v>
      </c>
      <c r="S2111" t="str">
        <f t="shared" si="323"/>
        <v>Profit</v>
      </c>
      <c r="T2111" s="1">
        <v>40051</v>
      </c>
      <c r="U2111" t="s">
        <v>3002</v>
      </c>
      <c r="V2111" s="14">
        <v>40051</v>
      </c>
      <c r="W2111" t="str">
        <f t="shared" si="324"/>
        <v>August</v>
      </c>
      <c r="X2111" s="4" t="str">
        <f t="shared" si="325"/>
        <v>2009</v>
      </c>
      <c r="Y2111" s="6">
        <f t="shared" si="326"/>
        <v>2009</v>
      </c>
      <c r="Z2111" s="4" t="str">
        <f t="shared" si="327"/>
        <v>26</v>
      </c>
      <c r="AA2111" s="6">
        <f t="shared" si="328"/>
        <v>26</v>
      </c>
      <c r="AB2111" t="str">
        <f t="shared" si="329"/>
        <v>Wednesday</v>
      </c>
    </row>
    <row r="2112" spans="1:28" x14ac:dyDescent="0.25">
      <c r="A2112" s="3" t="s">
        <v>5230</v>
      </c>
      <c r="B2112" t="s">
        <v>5231</v>
      </c>
      <c r="C2112" s="3" t="s">
        <v>5231</v>
      </c>
      <c r="D2112" s="6">
        <v>0</v>
      </c>
      <c r="E2112" s="6">
        <v>123</v>
      </c>
      <c r="F2112" s="6">
        <f t="shared" si="320"/>
        <v>2</v>
      </c>
      <c r="G2112" s="6">
        <f t="shared" si="321"/>
        <v>3</v>
      </c>
      <c r="H2112" s="6" t="str" cm="1">
        <f t="array" ref="H2112">_xlfn.IFS(E2112&lt;=80,"Series",E2112&lt;=120,"TV Movie",E2112&gt;120,"Long Movie")</f>
        <v>Long Movie</v>
      </c>
      <c r="I2112" t="s">
        <v>83</v>
      </c>
      <c r="J2112" t="s">
        <v>8166</v>
      </c>
      <c r="K2112" t="s">
        <v>3857</v>
      </c>
      <c r="L2112" s="5">
        <v>7</v>
      </c>
      <c r="M2112" t="str" cm="1">
        <f t="array" ref="M2112">_xlfn.IFS(L2112&lt;=2,"Flop",L2112&lt;=5,"Average",L2112&lt;=7,"Hit",L2112&lt;=9,"Superhit",L2112&gt;9,"BlockBuster")</f>
        <v>Hit</v>
      </c>
      <c r="N2112" s="6">
        <v>246112</v>
      </c>
      <c r="O2112" s="6" t="str" cm="1">
        <f t="array" ref="O2112">_xlfn.IFS(N2112&lt;=100000,"Low",N2112&lt;=500000,"Median",N2112&lt;=1500000,"High",N2112&gt;1500000,"Very High")</f>
        <v>Median</v>
      </c>
      <c r="P2112">
        <v>20000000</v>
      </c>
      <c r="Q2112">
        <v>77912251</v>
      </c>
      <c r="R2112">
        <f t="shared" si="322"/>
        <v>57912251</v>
      </c>
      <c r="S2112" t="str">
        <f t="shared" si="323"/>
        <v>Profit</v>
      </c>
      <c r="T2112" s="1">
        <v>40015</v>
      </c>
      <c r="U2112" t="s">
        <v>3656</v>
      </c>
      <c r="V2112" s="14">
        <v>40015</v>
      </c>
      <c r="W2112" t="str">
        <f t="shared" si="324"/>
        <v>July</v>
      </c>
      <c r="X2112" s="4" t="str">
        <f t="shared" si="325"/>
        <v>2009</v>
      </c>
      <c r="Y2112" s="6">
        <f t="shared" si="326"/>
        <v>2009</v>
      </c>
      <c r="Z2112" s="4" t="str">
        <f t="shared" si="327"/>
        <v>21</v>
      </c>
      <c r="AA2112" s="6">
        <f t="shared" si="328"/>
        <v>21</v>
      </c>
      <c r="AB2112" t="str">
        <f t="shared" si="329"/>
        <v>Tuesday</v>
      </c>
    </row>
    <row r="2113" spans="1:28" x14ac:dyDescent="0.25">
      <c r="A2113" s="3" t="s">
        <v>5232</v>
      </c>
      <c r="B2113" t="s">
        <v>5233</v>
      </c>
      <c r="C2113" s="3" t="s">
        <v>5234</v>
      </c>
      <c r="D2113" s="6">
        <v>0</v>
      </c>
      <c r="E2113" s="6">
        <v>144</v>
      </c>
      <c r="F2113" s="6">
        <f t="shared" si="320"/>
        <v>2</v>
      </c>
      <c r="G2113" s="6">
        <f t="shared" si="321"/>
        <v>24</v>
      </c>
      <c r="H2113" s="6" t="str" cm="1">
        <f t="array" ref="H2113">_xlfn.IFS(E2113&lt;=80,"Series",E2113&lt;=120,"TV Movie",E2113&gt;120,"Long Movie")</f>
        <v>Long Movie</v>
      </c>
      <c r="I2113" t="s">
        <v>145</v>
      </c>
      <c r="J2113" t="s">
        <v>8166</v>
      </c>
      <c r="K2113" t="s">
        <v>3857</v>
      </c>
      <c r="L2113" s="5">
        <v>7.8</v>
      </c>
      <c r="M2113" t="str" cm="1">
        <f t="array" ref="M2113">_xlfn.IFS(L2113&lt;=2,"Flop",L2113&lt;=5,"Average",L2113&lt;=7,"Hit",L2113&lt;=9,"Superhit",L2113&gt;9,"BlockBuster")</f>
        <v>Superhit</v>
      </c>
      <c r="N2113" s="6">
        <v>76514</v>
      </c>
      <c r="O2113" s="6" t="str" cm="1">
        <f t="array" ref="O2113">_xlfn.IFS(N2113&lt;=100000,"Low",N2113&lt;=500000,"Median",N2113&lt;=1500000,"High",N2113&gt;1500000,"Very High")</f>
        <v>Low</v>
      </c>
      <c r="P2113">
        <v>18000000</v>
      </c>
      <c r="Q2113">
        <v>19319671</v>
      </c>
      <c r="R2113">
        <f t="shared" si="322"/>
        <v>1319671</v>
      </c>
      <c r="S2113" t="str">
        <f t="shared" si="323"/>
        <v>Profit</v>
      </c>
      <c r="T2113" s="1">
        <v>39954</v>
      </c>
      <c r="U2113" t="s">
        <v>4520</v>
      </c>
      <c r="V2113" s="14">
        <v>39954</v>
      </c>
      <c r="W2113" t="str">
        <f t="shared" si="324"/>
        <v>May</v>
      </c>
      <c r="X2113" s="4" t="str">
        <f t="shared" si="325"/>
        <v>2009</v>
      </c>
      <c r="Y2113" s="6">
        <f t="shared" si="326"/>
        <v>2009</v>
      </c>
      <c r="Z2113" s="4" t="str">
        <f t="shared" si="327"/>
        <v>21</v>
      </c>
      <c r="AA2113" s="6">
        <f t="shared" si="328"/>
        <v>21</v>
      </c>
      <c r="AB2113" t="str">
        <f t="shared" si="329"/>
        <v>Thursday</v>
      </c>
    </row>
    <row r="2114" spans="1:28" x14ac:dyDescent="0.25">
      <c r="A2114" s="3" t="s">
        <v>5235</v>
      </c>
      <c r="B2114" t="s">
        <v>5236</v>
      </c>
      <c r="C2114" s="3" t="s">
        <v>5236</v>
      </c>
      <c r="D2114" s="6">
        <v>0</v>
      </c>
      <c r="E2114" s="6">
        <v>86</v>
      </c>
      <c r="F2114" s="6">
        <f t="shared" si="320"/>
        <v>1</v>
      </c>
      <c r="G2114" s="6">
        <f t="shared" si="321"/>
        <v>26</v>
      </c>
      <c r="H2114" s="6" t="str" cm="1">
        <f t="array" ref="H2114">_xlfn.IFS(E2114&lt;=80,"Series",E2114&lt;=120,"TV Movie",E2114&gt;120,"Long Movie")</f>
        <v>TV Movie</v>
      </c>
      <c r="I2114" t="s">
        <v>145</v>
      </c>
      <c r="J2114" t="s">
        <v>8156</v>
      </c>
      <c r="K2114" t="s">
        <v>8157</v>
      </c>
      <c r="L2114" s="5">
        <v>5.5</v>
      </c>
      <c r="M2114" t="str" cm="1">
        <f t="array" ref="M2114">_xlfn.IFS(L2114&lt;=2,"Flop",L2114&lt;=5,"Average",L2114&lt;=7,"Hit",L2114&lt;=9,"Superhit",L2114&gt;9,"BlockBuster")</f>
        <v>Hit</v>
      </c>
      <c r="N2114" s="6">
        <v>79265</v>
      </c>
      <c r="O2114" s="6" t="str" cm="1">
        <f t="array" ref="O2114">_xlfn.IFS(N2114&lt;=100000,"Low",N2114&lt;=500000,"Median",N2114&lt;=1500000,"High",N2114&gt;1500000,"Very High")</f>
        <v>Low</v>
      </c>
      <c r="P2114">
        <v>17000000</v>
      </c>
      <c r="Q2114">
        <v>43202283</v>
      </c>
      <c r="R2114">
        <f t="shared" si="322"/>
        <v>26202283</v>
      </c>
      <c r="S2114" t="str">
        <f t="shared" si="323"/>
        <v>Profit</v>
      </c>
      <c r="T2114" s="1">
        <v>40605</v>
      </c>
      <c r="U2114" t="s">
        <v>5237</v>
      </c>
      <c r="V2114" s="14">
        <v>40605</v>
      </c>
      <c r="W2114" t="str">
        <f t="shared" si="324"/>
        <v>March</v>
      </c>
      <c r="X2114" s="4" t="str">
        <f t="shared" si="325"/>
        <v>2011</v>
      </c>
      <c r="Y2114" s="6">
        <f t="shared" si="326"/>
        <v>2011</v>
      </c>
      <c r="Z2114" s="4" t="str">
        <f t="shared" si="327"/>
        <v>3</v>
      </c>
      <c r="AA2114" s="6">
        <f t="shared" si="328"/>
        <v>3</v>
      </c>
      <c r="AB2114" t="str">
        <f t="shared" si="329"/>
        <v>Thursday</v>
      </c>
    </row>
    <row r="2115" spans="1:28" x14ac:dyDescent="0.25">
      <c r="A2115" s="3" t="s">
        <v>5238</v>
      </c>
      <c r="B2115" t="s">
        <v>5239</v>
      </c>
      <c r="C2115" s="3" t="s">
        <v>5239</v>
      </c>
      <c r="D2115" s="6">
        <v>0</v>
      </c>
      <c r="E2115" s="6">
        <v>140</v>
      </c>
      <c r="F2115" s="6">
        <f t="shared" ref="F2115:F2178" si="330">INT(E2115/60)</f>
        <v>2</v>
      </c>
      <c r="G2115" s="6">
        <f t="shared" ref="G2115:G2178" si="331">MOD(E2115,60)</f>
        <v>20</v>
      </c>
      <c r="H2115" s="6" t="str" cm="1">
        <f t="array" ref="H2115">_xlfn.IFS(E2115&lt;=80,"Series",E2115&lt;=120,"TV Movie",E2115&gt;120,"Long Movie")</f>
        <v>Long Movie</v>
      </c>
      <c r="I2115" t="s">
        <v>5529</v>
      </c>
      <c r="J2115" t="s">
        <v>8160</v>
      </c>
      <c r="K2115" t="s">
        <v>8162</v>
      </c>
      <c r="L2115" s="5">
        <v>7</v>
      </c>
      <c r="M2115" t="str" cm="1">
        <f t="array" ref="M2115">_xlfn.IFS(L2115&lt;=2,"Flop",L2115&lt;=5,"Average",L2115&lt;=7,"Hit",L2115&lt;=9,"Superhit",L2115&gt;9,"BlockBuster")</f>
        <v>Hit</v>
      </c>
      <c r="N2115" s="6">
        <v>314147</v>
      </c>
      <c r="O2115" s="6" t="str" cm="1">
        <f t="array" ref="O2115">_xlfn.IFS(N2115&lt;=100000,"Low",N2115&lt;=500000,"Median",N2115&lt;=1500000,"High",N2115&gt;1500000,"Very High")</f>
        <v>Median</v>
      </c>
      <c r="P2115">
        <v>100000000</v>
      </c>
      <c r="Q2115">
        <v>214104620</v>
      </c>
      <c r="R2115">
        <f t="shared" ref="R2115:R2178" si="332">Q2115-P2115</f>
        <v>114104620</v>
      </c>
      <c r="S2115" t="str">
        <f t="shared" ref="S2115:S2178" si="333">IF(R2115&gt;0,"Profit","Loss")</f>
        <v>Profit</v>
      </c>
      <c r="T2115" s="1">
        <v>39982</v>
      </c>
      <c r="U2115" t="s">
        <v>651</v>
      </c>
      <c r="V2115" s="14">
        <v>39982</v>
      </c>
      <c r="W2115" t="str">
        <f t="shared" ref="W2115:W2178" si="334">TEXT(V2115,"MMMM")</f>
        <v>June</v>
      </c>
      <c r="X2115" s="4" t="str">
        <f t="shared" ref="X2115:X2178" si="335">TEXT(V2115,"YYYY")</f>
        <v>2009</v>
      </c>
      <c r="Y2115" s="6">
        <f t="shared" ref="Y2115:Y2178" si="336">VALUE(X2115)</f>
        <v>2009</v>
      </c>
      <c r="Z2115" s="4" t="str">
        <f t="shared" ref="Z2115:Z2178" si="337">TEXT(V2115,"d")</f>
        <v>18</v>
      </c>
      <c r="AA2115" s="6">
        <f t="shared" ref="AA2115:AA2178" si="338">VALUE(Z2115)</f>
        <v>18</v>
      </c>
      <c r="AB2115" t="str">
        <f t="shared" ref="AB2115:AB2178" si="339">TEXT(V2115,"dddd")</f>
        <v>Thursday</v>
      </c>
    </row>
    <row r="2116" spans="1:28" x14ac:dyDescent="0.25">
      <c r="A2116" s="3" t="s">
        <v>5240</v>
      </c>
      <c r="B2116" t="s">
        <v>5241</v>
      </c>
      <c r="C2116" s="3" t="s">
        <v>5241</v>
      </c>
      <c r="D2116" s="6">
        <v>0</v>
      </c>
      <c r="E2116" s="6">
        <v>105</v>
      </c>
      <c r="F2116" s="6">
        <f t="shared" si="330"/>
        <v>1</v>
      </c>
      <c r="G2116" s="6">
        <f t="shared" si="331"/>
        <v>45</v>
      </c>
      <c r="H2116" s="6" t="str" cm="1">
        <f t="array" ref="H2116">_xlfn.IFS(E2116&lt;=80,"Series",E2116&lt;=120,"TV Movie",E2116&gt;120,"Long Movie")</f>
        <v>TV Movie</v>
      </c>
      <c r="I2116" t="s">
        <v>132</v>
      </c>
      <c r="J2116" t="s">
        <v>8157</v>
      </c>
      <c r="K2116" t="s">
        <v>5802</v>
      </c>
      <c r="L2116" s="5">
        <v>7</v>
      </c>
      <c r="M2116" t="str" cm="1">
        <f t="array" ref="M2116">_xlfn.IFS(L2116&lt;=2,"Flop",L2116&lt;=5,"Average",L2116&lt;=7,"Hit",L2116&lt;=9,"Superhit",L2116&gt;9,"BlockBuster")</f>
        <v>Hit</v>
      </c>
      <c r="N2116" s="6">
        <v>214409</v>
      </c>
      <c r="O2116" s="6" t="str" cm="1">
        <f t="array" ref="O2116">_xlfn.IFS(N2116&lt;=100000,"Low",N2116&lt;=500000,"Median",N2116&lt;=1500000,"High",N2116&gt;1500000,"Very High")</f>
        <v>Median</v>
      </c>
      <c r="P2116">
        <v>40000000</v>
      </c>
      <c r="Q2116">
        <v>91980359</v>
      </c>
      <c r="R2116">
        <f t="shared" si="332"/>
        <v>51980359</v>
      </c>
      <c r="S2116" t="str">
        <f t="shared" si="333"/>
        <v>Profit</v>
      </c>
      <c r="T2116" s="1">
        <v>39885</v>
      </c>
      <c r="U2116" t="s">
        <v>3231</v>
      </c>
      <c r="V2116" s="14">
        <v>39885</v>
      </c>
      <c r="W2116" t="str">
        <f t="shared" si="334"/>
        <v>March</v>
      </c>
      <c r="X2116" s="4" t="str">
        <f t="shared" si="335"/>
        <v>2009</v>
      </c>
      <c r="Y2116" s="6">
        <f t="shared" si="336"/>
        <v>2009</v>
      </c>
      <c r="Z2116" s="4" t="str">
        <f t="shared" si="337"/>
        <v>13</v>
      </c>
      <c r="AA2116" s="6">
        <f t="shared" si="338"/>
        <v>13</v>
      </c>
      <c r="AB2116" t="str">
        <f t="shared" si="339"/>
        <v>Friday</v>
      </c>
    </row>
    <row r="2117" spans="1:28" x14ac:dyDescent="0.25">
      <c r="A2117" s="3" t="s">
        <v>5242</v>
      </c>
      <c r="B2117" t="s">
        <v>474</v>
      </c>
      <c r="C2117" s="3" t="s">
        <v>474</v>
      </c>
      <c r="D2117" s="6">
        <v>0</v>
      </c>
      <c r="E2117" s="6">
        <v>140</v>
      </c>
      <c r="F2117" s="6">
        <f t="shared" si="330"/>
        <v>2</v>
      </c>
      <c r="G2117" s="6">
        <f t="shared" si="331"/>
        <v>20</v>
      </c>
      <c r="H2117" s="6" t="str" cm="1">
        <f t="array" ref="H2117">_xlfn.IFS(E2117&lt;=80,"Series",E2117&lt;=120,"TV Movie",E2117&gt;120,"Long Movie")</f>
        <v>Long Movie</v>
      </c>
      <c r="I2117" t="s">
        <v>5529</v>
      </c>
      <c r="J2117" t="s">
        <v>145</v>
      </c>
      <c r="K2117" t="s">
        <v>8163</v>
      </c>
      <c r="L2117" s="5">
        <v>6.2</v>
      </c>
      <c r="M2117" t="str" cm="1">
        <f t="array" ref="M2117">_xlfn.IFS(L2117&lt;=2,"Flop",L2117&lt;=5,"Average",L2117&lt;=7,"Hit",L2117&lt;=9,"Superhit",L2117&gt;9,"BlockBuster")</f>
        <v>Hit</v>
      </c>
      <c r="N2117" s="6">
        <v>199792</v>
      </c>
      <c r="O2117" s="6" t="str" cm="1">
        <f t="array" ref="O2117">_xlfn.IFS(N2117&lt;=100000,"Low",N2117&lt;=500000,"Median",N2117&lt;=1500000,"High",N2117&gt;1500000,"Very High")</f>
        <v>Median</v>
      </c>
      <c r="P2117">
        <v>40000000</v>
      </c>
      <c r="Q2117">
        <v>359126022</v>
      </c>
      <c r="R2117">
        <f t="shared" si="332"/>
        <v>319126022</v>
      </c>
      <c r="S2117" t="str">
        <f t="shared" si="333"/>
        <v>Profit</v>
      </c>
      <c r="T2117" s="1">
        <v>40336</v>
      </c>
      <c r="U2117" t="s">
        <v>5243</v>
      </c>
      <c r="V2117" s="14">
        <v>40336</v>
      </c>
      <c r="W2117" t="str">
        <f t="shared" si="334"/>
        <v>June</v>
      </c>
      <c r="X2117" s="4" t="str">
        <f t="shared" si="335"/>
        <v>2010</v>
      </c>
      <c r="Y2117" s="6">
        <f t="shared" si="336"/>
        <v>2010</v>
      </c>
      <c r="Z2117" s="4" t="str">
        <f t="shared" si="337"/>
        <v>7</v>
      </c>
      <c r="AA2117" s="6">
        <f t="shared" si="338"/>
        <v>7</v>
      </c>
      <c r="AB2117" t="str">
        <f t="shared" si="339"/>
        <v>Monday</v>
      </c>
    </row>
    <row r="2118" spans="1:28" x14ac:dyDescent="0.25">
      <c r="A2118" s="3" t="s">
        <v>5244</v>
      </c>
      <c r="B2118" t="s">
        <v>5245</v>
      </c>
      <c r="C2118" s="3" t="s">
        <v>5245</v>
      </c>
      <c r="D2118" s="6">
        <v>0</v>
      </c>
      <c r="E2118" s="6">
        <v>88</v>
      </c>
      <c r="F2118" s="6">
        <f t="shared" si="330"/>
        <v>1</v>
      </c>
      <c r="G2118" s="6">
        <f t="shared" si="331"/>
        <v>28</v>
      </c>
      <c r="H2118" s="6" t="str" cm="1">
        <f t="array" ref="H2118">_xlfn.IFS(E2118&lt;=80,"Series",E2118&lt;=120,"TV Movie",E2118&gt;120,"Long Movie")</f>
        <v>TV Movie</v>
      </c>
      <c r="I2118" t="s">
        <v>5529</v>
      </c>
      <c r="J2118" t="s">
        <v>132</v>
      </c>
      <c r="K2118" t="s">
        <v>83</v>
      </c>
      <c r="L2118" s="5">
        <v>7.6</v>
      </c>
      <c r="M2118" t="str" cm="1">
        <f t="array" ref="M2118">_xlfn.IFS(L2118&lt;=2,"Flop",L2118&lt;=5,"Average",L2118&lt;=7,"Hit",L2118&lt;=9,"Superhit",L2118&gt;9,"BlockBuster")</f>
        <v>Superhit</v>
      </c>
      <c r="N2118" s="6">
        <v>607637</v>
      </c>
      <c r="O2118" s="6" t="str" cm="1">
        <f t="array" ref="O2118">_xlfn.IFS(N2118&lt;=100000,"Low",N2118&lt;=500000,"Median",N2118&lt;=1500000,"High",N2118&gt;1500000,"Very High")</f>
        <v>High</v>
      </c>
      <c r="P2118">
        <v>23600000</v>
      </c>
      <c r="Q2118">
        <v>102392080</v>
      </c>
      <c r="R2118">
        <f t="shared" si="332"/>
        <v>78792080</v>
      </c>
      <c r="S2118" t="str">
        <f t="shared" si="333"/>
        <v>Profit</v>
      </c>
      <c r="T2118" s="1">
        <v>40081</v>
      </c>
      <c r="U2118" t="s">
        <v>5246</v>
      </c>
      <c r="V2118" s="14">
        <v>40081</v>
      </c>
      <c r="W2118" t="str">
        <f t="shared" si="334"/>
        <v>September</v>
      </c>
      <c r="X2118" s="4" t="str">
        <f t="shared" si="335"/>
        <v>2009</v>
      </c>
      <c r="Y2118" s="6">
        <f t="shared" si="336"/>
        <v>2009</v>
      </c>
      <c r="Z2118" s="4" t="str">
        <f t="shared" si="337"/>
        <v>25</v>
      </c>
      <c r="AA2118" s="6">
        <f t="shared" si="338"/>
        <v>25</v>
      </c>
      <c r="AB2118" t="str">
        <f t="shared" si="339"/>
        <v>Friday</v>
      </c>
    </row>
    <row r="2119" spans="1:28" x14ac:dyDescent="0.25">
      <c r="A2119" s="3" t="s">
        <v>5247</v>
      </c>
      <c r="B2119" t="s">
        <v>5248</v>
      </c>
      <c r="C2119" s="3" t="s">
        <v>5248</v>
      </c>
      <c r="D2119" s="6">
        <v>0</v>
      </c>
      <c r="E2119" s="6">
        <v>139</v>
      </c>
      <c r="F2119" s="6">
        <f t="shared" si="330"/>
        <v>2</v>
      </c>
      <c r="G2119" s="6">
        <f t="shared" si="331"/>
        <v>19</v>
      </c>
      <c r="H2119" s="6" t="str" cm="1">
        <f t="array" ref="H2119">_xlfn.IFS(E2119&lt;=80,"Series",E2119&lt;=120,"TV Movie",E2119&gt;120,"Long Movie")</f>
        <v>Long Movie</v>
      </c>
      <c r="I2119" t="s">
        <v>132</v>
      </c>
      <c r="J2119" t="s">
        <v>8162</v>
      </c>
      <c r="K2119" t="s">
        <v>145</v>
      </c>
      <c r="L2119" s="5">
        <v>7.1</v>
      </c>
      <c r="M2119" t="str" cm="1">
        <f t="array" ref="M2119">_xlfn.IFS(L2119&lt;=2,"Flop",L2119&lt;=5,"Average",L2119&lt;=7,"Hit",L2119&lt;=9,"Superhit",L2119&gt;9,"BlockBuster")</f>
        <v>Superhit</v>
      </c>
      <c r="N2119" s="6">
        <v>416045</v>
      </c>
      <c r="O2119" s="6" t="str" cm="1">
        <f t="array" ref="O2119">_xlfn.IFS(N2119&lt;=100000,"Low",N2119&lt;=500000,"Median",N2119&lt;=1500000,"High",N2119&gt;1500000,"Very High")</f>
        <v>Median</v>
      </c>
      <c r="P2119">
        <v>40000000</v>
      </c>
      <c r="Q2119">
        <v>13280000</v>
      </c>
      <c r="R2119">
        <f t="shared" si="332"/>
        <v>-26720000</v>
      </c>
      <c r="S2119" t="str">
        <f t="shared" si="333"/>
        <v>Loss</v>
      </c>
      <c r="T2119" s="1">
        <v>44817</v>
      </c>
      <c r="U2119" t="s">
        <v>3633</v>
      </c>
      <c r="V2119" s="14">
        <v>44817</v>
      </c>
      <c r="W2119" t="str">
        <f t="shared" si="334"/>
        <v>September</v>
      </c>
      <c r="X2119" s="4" t="str">
        <f t="shared" si="335"/>
        <v>2022</v>
      </c>
      <c r="Y2119" s="6">
        <f t="shared" si="336"/>
        <v>2022</v>
      </c>
      <c r="Z2119" s="4" t="str">
        <f t="shared" si="337"/>
        <v>13</v>
      </c>
      <c r="AA2119" s="6">
        <f t="shared" si="338"/>
        <v>13</v>
      </c>
      <c r="AB2119" t="str">
        <f t="shared" si="339"/>
        <v>Tuesday</v>
      </c>
    </row>
    <row r="2120" spans="1:28" x14ac:dyDescent="0.25">
      <c r="A2120" s="3" t="s">
        <v>5249</v>
      </c>
      <c r="B2120" t="s">
        <v>459</v>
      </c>
      <c r="C2120" s="3" t="s">
        <v>5250</v>
      </c>
      <c r="D2120" s="6">
        <v>0</v>
      </c>
      <c r="E2120" s="6">
        <v>155</v>
      </c>
      <c r="F2120" s="6">
        <f t="shared" si="330"/>
        <v>2</v>
      </c>
      <c r="G2120" s="6">
        <f t="shared" si="331"/>
        <v>35</v>
      </c>
      <c r="H2120" s="6" t="str" cm="1">
        <f t="array" ref="H2120">_xlfn.IFS(E2120&lt;=80,"Series",E2120&lt;=120,"TV Movie",E2120&gt;120,"Long Movie")</f>
        <v>Long Movie</v>
      </c>
      <c r="I2120" t="s">
        <v>5529</v>
      </c>
      <c r="J2120" t="s">
        <v>8158</v>
      </c>
      <c r="K2120" t="s">
        <v>145</v>
      </c>
      <c r="L2120" s="5">
        <v>8</v>
      </c>
      <c r="M2120" t="str" cm="1">
        <f t="array" ref="M2120">_xlfn.IFS(L2120&lt;=2,"Flop",L2120&lt;=5,"Average",L2120&lt;=7,"Hit",L2120&lt;=9,"Superhit",L2120&gt;9,"BlockBuster")</f>
        <v>Superhit</v>
      </c>
      <c r="N2120" s="6">
        <v>724950</v>
      </c>
      <c r="O2120" s="6" t="str" cm="1">
        <f t="array" ref="O2120">_xlfn.IFS(N2120&lt;=100000,"Low",N2120&lt;=500000,"Median",N2120&lt;=1500000,"High",N2120&gt;1500000,"Very High")</f>
        <v>High</v>
      </c>
      <c r="P2120">
        <v>165000000</v>
      </c>
      <c r="Q2120">
        <v>402027830</v>
      </c>
      <c r="R2120">
        <f t="shared" si="332"/>
        <v>237027830</v>
      </c>
      <c r="S2120" t="str">
        <f t="shared" si="333"/>
        <v>Profit</v>
      </c>
      <c r="T2120" s="1">
        <v>44442</v>
      </c>
      <c r="U2120" t="s">
        <v>5251</v>
      </c>
      <c r="V2120" s="14">
        <v>44442</v>
      </c>
      <c r="W2120" t="str">
        <f t="shared" si="334"/>
        <v>September</v>
      </c>
      <c r="X2120" s="4" t="str">
        <f t="shared" si="335"/>
        <v>2021</v>
      </c>
      <c r="Y2120" s="6">
        <f t="shared" si="336"/>
        <v>2021</v>
      </c>
      <c r="Z2120" s="4" t="str">
        <f t="shared" si="337"/>
        <v>3</v>
      </c>
      <c r="AA2120" s="6">
        <f t="shared" si="338"/>
        <v>3</v>
      </c>
      <c r="AB2120" t="str">
        <f t="shared" si="339"/>
        <v>Friday</v>
      </c>
    </row>
    <row r="2121" spans="1:28" x14ac:dyDescent="0.25">
      <c r="A2121" s="3" t="s">
        <v>5252</v>
      </c>
      <c r="B2121" t="s">
        <v>5253</v>
      </c>
      <c r="C2121" s="3" t="s">
        <v>5253</v>
      </c>
      <c r="D2121" s="6">
        <v>0</v>
      </c>
      <c r="E2121" s="6">
        <v>114</v>
      </c>
      <c r="F2121" s="6">
        <f t="shared" si="330"/>
        <v>1</v>
      </c>
      <c r="G2121" s="6">
        <f t="shared" si="331"/>
        <v>54</v>
      </c>
      <c r="H2121" s="6" t="str" cm="1">
        <f t="array" ref="H2121">_xlfn.IFS(E2121&lt;=80,"Series",E2121&lt;=120,"TV Movie",E2121&gt;120,"Long Movie")</f>
        <v>TV Movie</v>
      </c>
      <c r="I2121" t="s">
        <v>145</v>
      </c>
      <c r="J2121" t="s">
        <v>83</v>
      </c>
      <c r="K2121" t="s">
        <v>8166</v>
      </c>
      <c r="L2121" s="5">
        <v>6</v>
      </c>
      <c r="M2121" t="str" cm="1">
        <f t="array" ref="M2121">_xlfn.IFS(L2121&lt;=2,"Flop",L2121&lt;=5,"Average",L2121&lt;=7,"Hit",L2121&lt;=9,"Superhit",L2121&gt;9,"BlockBuster")</f>
        <v>Hit</v>
      </c>
      <c r="N2121" s="6">
        <v>101761</v>
      </c>
      <c r="O2121" s="6" t="str" cm="1">
        <f t="array" ref="O2121">_xlfn.IFS(N2121&lt;=100000,"Low",N2121&lt;=500000,"Median",N2121&lt;=1500000,"High",N2121&gt;1500000,"Very High")</f>
        <v>Median</v>
      </c>
      <c r="P2121">
        <v>37000000</v>
      </c>
      <c r="Q2121">
        <v>96560591</v>
      </c>
      <c r="R2121">
        <f t="shared" si="332"/>
        <v>59560591</v>
      </c>
      <c r="S2121" t="str">
        <f t="shared" si="333"/>
        <v>Profit</v>
      </c>
      <c r="T2121" s="1">
        <v>40569</v>
      </c>
      <c r="U2121" t="s">
        <v>3670</v>
      </c>
      <c r="V2121" s="14">
        <v>40569</v>
      </c>
      <c r="W2121" t="str">
        <f t="shared" si="334"/>
        <v>January</v>
      </c>
      <c r="X2121" s="4" t="str">
        <f t="shared" si="335"/>
        <v>2011</v>
      </c>
      <c r="Y2121" s="6">
        <f t="shared" si="336"/>
        <v>2011</v>
      </c>
      <c r="Z2121" s="4" t="str">
        <f t="shared" si="337"/>
        <v>26</v>
      </c>
      <c r="AA2121" s="6">
        <f t="shared" si="338"/>
        <v>26</v>
      </c>
      <c r="AB2121" t="str">
        <f t="shared" si="339"/>
        <v>Wednesday</v>
      </c>
    </row>
    <row r="2122" spans="1:28" x14ac:dyDescent="0.25">
      <c r="A2122" s="3" t="s">
        <v>5254</v>
      </c>
      <c r="B2122" t="s">
        <v>5255</v>
      </c>
      <c r="C2122" s="3" t="s">
        <v>5256</v>
      </c>
      <c r="D2122" s="6">
        <v>0</v>
      </c>
      <c r="E2122" s="6">
        <v>116</v>
      </c>
      <c r="F2122" s="6">
        <f t="shared" si="330"/>
        <v>1</v>
      </c>
      <c r="G2122" s="6">
        <f t="shared" si="331"/>
        <v>56</v>
      </c>
      <c r="H2122" s="6" t="str" cm="1">
        <f t="array" ref="H2122">_xlfn.IFS(E2122&lt;=80,"Series",E2122&lt;=120,"TV Movie",E2122&gt;120,"Long Movie")</f>
        <v>TV Movie</v>
      </c>
      <c r="I2122" t="s">
        <v>5529</v>
      </c>
      <c r="J2122" t="s">
        <v>132</v>
      </c>
      <c r="K2122" t="s">
        <v>145</v>
      </c>
      <c r="L2122" s="5">
        <v>7.5</v>
      </c>
      <c r="M2122" t="str" cm="1">
        <f t="array" ref="M2122">_xlfn.IFS(L2122&lt;=2,"Flop",L2122&lt;=5,"Average",L2122&lt;=7,"Hit",L2122&lt;=9,"Superhit",L2122&gt;9,"BlockBuster")</f>
        <v>Superhit</v>
      </c>
      <c r="N2122" s="6">
        <v>59219</v>
      </c>
      <c r="O2122" s="6" t="str" cm="1">
        <f t="array" ref="O2122">_xlfn.IFS(N2122&lt;=100000,"Low",N2122&lt;=500000,"Median",N2122&lt;=1500000,"High",N2122&gt;1500000,"Very High")</f>
        <v>Low</v>
      </c>
      <c r="P2122">
        <v>5300000</v>
      </c>
      <c r="Q2122">
        <v>2000861</v>
      </c>
      <c r="R2122">
        <f t="shared" si="332"/>
        <v>-3299139</v>
      </c>
      <c r="S2122" t="str">
        <f t="shared" si="333"/>
        <v>Loss</v>
      </c>
      <c r="T2122" s="1">
        <v>44154</v>
      </c>
      <c r="U2122" t="s">
        <v>5257</v>
      </c>
      <c r="V2122" s="14">
        <v>44154</v>
      </c>
      <c r="W2122" t="str">
        <f t="shared" si="334"/>
        <v>November</v>
      </c>
      <c r="X2122" s="4" t="str">
        <f t="shared" si="335"/>
        <v>2020</v>
      </c>
      <c r="Y2122" s="6">
        <f t="shared" si="336"/>
        <v>2020</v>
      </c>
      <c r="Z2122" s="4" t="str">
        <f t="shared" si="337"/>
        <v>19</v>
      </c>
      <c r="AA2122" s="6">
        <f t="shared" si="338"/>
        <v>19</v>
      </c>
      <c r="AB2122" t="str">
        <f t="shared" si="339"/>
        <v>Thursday</v>
      </c>
    </row>
    <row r="2123" spans="1:28" x14ac:dyDescent="0.25">
      <c r="A2123" s="3" t="s">
        <v>5258</v>
      </c>
      <c r="B2123" t="s">
        <v>5259</v>
      </c>
      <c r="C2123" s="3" t="s">
        <v>5259</v>
      </c>
      <c r="D2123" s="6">
        <v>0</v>
      </c>
      <c r="E2123" s="6">
        <v>110</v>
      </c>
      <c r="F2123" s="6">
        <f t="shared" si="330"/>
        <v>1</v>
      </c>
      <c r="G2123" s="6">
        <f t="shared" si="331"/>
        <v>50</v>
      </c>
      <c r="H2123" s="6" t="str" cm="1">
        <f t="array" ref="H2123">_xlfn.IFS(E2123&lt;=80,"Series",E2123&lt;=120,"TV Movie",E2123&gt;120,"Long Movie")</f>
        <v>TV Movie</v>
      </c>
      <c r="I2123" t="s">
        <v>5529</v>
      </c>
      <c r="J2123" t="s">
        <v>8158</v>
      </c>
      <c r="K2123" t="s">
        <v>132</v>
      </c>
      <c r="L2123" s="5">
        <v>5.8</v>
      </c>
      <c r="M2123" t="str" cm="1">
        <f t="array" ref="M2123">_xlfn.IFS(L2123&lt;=2,"Flop",L2123&lt;=5,"Average",L2123&lt;=7,"Hit",L2123&lt;=9,"Superhit",L2123&gt;9,"BlockBuster")</f>
        <v>Hit</v>
      </c>
      <c r="N2123" s="6">
        <v>56929</v>
      </c>
      <c r="O2123" s="6" t="str" cm="1">
        <f t="array" ref="O2123">_xlfn.IFS(N2123&lt;=100000,"Low",N2123&lt;=500000,"Median",N2123&lt;=1500000,"High",N2123&gt;1500000,"Very High")</f>
        <v>Low</v>
      </c>
      <c r="P2123">
        <v>75000000</v>
      </c>
      <c r="Q2123">
        <v>0</v>
      </c>
      <c r="R2123">
        <f t="shared" si="332"/>
        <v>-75000000</v>
      </c>
      <c r="S2123" t="str">
        <f t="shared" si="333"/>
        <v>Loss</v>
      </c>
      <c r="T2123" s="1">
        <v>44736</v>
      </c>
      <c r="U2123" t="s">
        <v>5260</v>
      </c>
      <c r="V2123" s="14">
        <v>44736</v>
      </c>
      <c r="W2123" t="str">
        <f t="shared" si="334"/>
        <v>June</v>
      </c>
      <c r="X2123" s="4" t="str">
        <f t="shared" si="335"/>
        <v>2022</v>
      </c>
      <c r="Y2123" s="6">
        <f t="shared" si="336"/>
        <v>2022</v>
      </c>
      <c r="Z2123" s="4" t="str">
        <f t="shared" si="337"/>
        <v>24</v>
      </c>
      <c r="AA2123" s="6">
        <f t="shared" si="338"/>
        <v>24</v>
      </c>
      <c r="AB2123" t="str">
        <f t="shared" si="339"/>
        <v>Friday</v>
      </c>
    </row>
    <row r="2124" spans="1:28" x14ac:dyDescent="0.25">
      <c r="A2124" s="3" t="s">
        <v>5261</v>
      </c>
      <c r="B2124" t="s">
        <v>5262</v>
      </c>
      <c r="C2124" s="3" t="s">
        <v>5262</v>
      </c>
      <c r="D2124" s="6">
        <v>0</v>
      </c>
      <c r="E2124" s="6">
        <v>161</v>
      </c>
      <c r="F2124" s="6">
        <f t="shared" si="330"/>
        <v>2</v>
      </c>
      <c r="G2124" s="6">
        <f t="shared" si="331"/>
        <v>41</v>
      </c>
      <c r="H2124" s="6" t="str" cm="1">
        <f t="array" ref="H2124">_xlfn.IFS(E2124&lt;=80,"Series",E2124&lt;=120,"TV Movie",E2124&gt;120,"Long Movie")</f>
        <v>Long Movie</v>
      </c>
      <c r="I2124" t="s">
        <v>8158</v>
      </c>
      <c r="J2124" t="s">
        <v>145</v>
      </c>
      <c r="K2124" t="s">
        <v>8156</v>
      </c>
      <c r="L2124" s="5">
        <v>7.8</v>
      </c>
      <c r="M2124" t="str" cm="1">
        <f t="array" ref="M2124">_xlfn.IFS(L2124&lt;=2,"Flop",L2124&lt;=5,"Average",L2124&lt;=7,"Hit",L2124&lt;=9,"Superhit",L2124&gt;9,"BlockBuster")</f>
        <v>Superhit</v>
      </c>
      <c r="N2124" s="6">
        <v>690751</v>
      </c>
      <c r="O2124" s="6" t="str" cm="1">
        <f t="array" ref="O2124">_xlfn.IFS(N2124&lt;=100000,"Low",N2124&lt;=500000,"Median",N2124&lt;=1500000,"High",N2124&gt;1500000,"Very High")</f>
        <v>High</v>
      </c>
      <c r="P2124">
        <v>225000000</v>
      </c>
      <c r="Q2124">
        <v>959027992</v>
      </c>
      <c r="R2124">
        <f t="shared" si="332"/>
        <v>734027992</v>
      </c>
      <c r="S2124" t="str">
        <f t="shared" si="333"/>
        <v>Profit</v>
      </c>
      <c r="T2124" s="1">
        <v>41610</v>
      </c>
      <c r="U2124" t="s">
        <v>1092</v>
      </c>
      <c r="V2124" s="14">
        <v>41610</v>
      </c>
      <c r="W2124" t="str">
        <f t="shared" si="334"/>
        <v>December</v>
      </c>
      <c r="X2124" s="4" t="str">
        <f t="shared" si="335"/>
        <v>2013</v>
      </c>
      <c r="Y2124" s="6">
        <f t="shared" si="336"/>
        <v>2013</v>
      </c>
      <c r="Z2124" s="4" t="str">
        <f t="shared" si="337"/>
        <v>2</v>
      </c>
      <c r="AA2124" s="6">
        <f t="shared" si="338"/>
        <v>2</v>
      </c>
      <c r="AB2124" t="str">
        <f t="shared" si="339"/>
        <v>Monday</v>
      </c>
    </row>
    <row r="2125" spans="1:28" x14ac:dyDescent="0.25">
      <c r="A2125" s="3" t="s">
        <v>5263</v>
      </c>
      <c r="B2125" t="s">
        <v>5264</v>
      </c>
      <c r="C2125" s="3" t="s">
        <v>5264</v>
      </c>
      <c r="D2125" s="6">
        <v>0</v>
      </c>
      <c r="E2125" s="6">
        <v>101</v>
      </c>
      <c r="F2125" s="6">
        <f t="shared" si="330"/>
        <v>1</v>
      </c>
      <c r="G2125" s="6">
        <f t="shared" si="331"/>
        <v>41</v>
      </c>
      <c r="H2125" s="6" t="str" cm="1">
        <f t="array" ref="H2125">_xlfn.IFS(E2125&lt;=80,"Series",E2125&lt;=120,"TV Movie",E2125&gt;120,"Long Movie")</f>
        <v>TV Movie</v>
      </c>
      <c r="I2125" t="s">
        <v>132</v>
      </c>
      <c r="J2125" t="s">
        <v>145</v>
      </c>
      <c r="K2125" t="s">
        <v>5802</v>
      </c>
      <c r="L2125" s="5">
        <v>7</v>
      </c>
      <c r="M2125" t="str" cm="1">
        <f t="array" ref="M2125">_xlfn.IFS(L2125&lt;=2,"Flop",L2125&lt;=5,"Average",L2125&lt;=7,"Hit",L2125&lt;=9,"Superhit",L2125&gt;9,"BlockBuster")</f>
        <v>Hit</v>
      </c>
      <c r="N2125" s="6">
        <v>107538</v>
      </c>
      <c r="O2125" s="6" t="str" cm="1">
        <f t="array" ref="O2125">_xlfn.IFS(N2125&lt;=100000,"Low",N2125&lt;=500000,"Median",N2125&lt;=1500000,"High",N2125&gt;1500000,"Very High")</f>
        <v>Median</v>
      </c>
      <c r="P2125">
        <v>10000000</v>
      </c>
      <c r="Q2125">
        <v>4366460</v>
      </c>
      <c r="R2125">
        <f t="shared" si="332"/>
        <v>-5633540</v>
      </c>
      <c r="S2125" t="str">
        <f t="shared" si="333"/>
        <v>Loss</v>
      </c>
      <c r="T2125" s="1">
        <v>42257</v>
      </c>
      <c r="U2125" t="s">
        <v>4459</v>
      </c>
      <c r="V2125" s="14">
        <v>42257</v>
      </c>
      <c r="W2125" t="str">
        <f t="shared" si="334"/>
        <v>September</v>
      </c>
      <c r="X2125" s="4" t="str">
        <f t="shared" si="335"/>
        <v>2015</v>
      </c>
      <c r="Y2125" s="6">
        <f t="shared" si="336"/>
        <v>2015</v>
      </c>
      <c r="Z2125" s="4" t="str">
        <f t="shared" si="337"/>
        <v>10</v>
      </c>
      <c r="AA2125" s="6">
        <f t="shared" si="338"/>
        <v>10</v>
      </c>
      <c r="AB2125" t="str">
        <f t="shared" si="339"/>
        <v>Thursday</v>
      </c>
    </row>
    <row r="2126" spans="1:28" x14ac:dyDescent="0.25">
      <c r="A2126" s="3" t="s">
        <v>5265</v>
      </c>
      <c r="B2126" t="s">
        <v>5266</v>
      </c>
      <c r="C2126" s="3" t="s">
        <v>5266</v>
      </c>
      <c r="D2126" s="6">
        <v>0</v>
      </c>
      <c r="E2126" s="6">
        <v>111</v>
      </c>
      <c r="F2126" s="6">
        <f t="shared" si="330"/>
        <v>1</v>
      </c>
      <c r="G2126" s="6">
        <f t="shared" si="331"/>
        <v>51</v>
      </c>
      <c r="H2126" s="6" t="str" cm="1">
        <f t="array" ref="H2126">_xlfn.IFS(E2126&lt;=80,"Series",E2126&lt;=120,"TV Movie",E2126&gt;120,"Long Movie")</f>
        <v>TV Movie</v>
      </c>
      <c r="I2126" t="s">
        <v>145</v>
      </c>
      <c r="J2126" t="s">
        <v>8168</v>
      </c>
      <c r="K2126" t="s">
        <v>5802</v>
      </c>
      <c r="L2126" s="5">
        <v>6.9</v>
      </c>
      <c r="M2126" t="str" cm="1">
        <f t="array" ref="M2126">_xlfn.IFS(L2126&lt;=2,"Flop",L2126&lt;=5,"Average",L2126&lt;=7,"Hit",L2126&lt;=9,"Superhit",L2126&gt;9,"BlockBuster")</f>
        <v>Hit</v>
      </c>
      <c r="N2126" s="6">
        <v>69632</v>
      </c>
      <c r="O2126" s="6" t="str" cm="1">
        <f t="array" ref="O2126">_xlfn.IFS(N2126&lt;=100000,"Low",N2126&lt;=500000,"Median",N2126&lt;=1500000,"High",N2126&gt;1500000,"Very High")</f>
        <v>Low</v>
      </c>
      <c r="P2126">
        <v>15000000</v>
      </c>
      <c r="Q2126">
        <v>16691303</v>
      </c>
      <c r="R2126">
        <f t="shared" si="332"/>
        <v>1691303</v>
      </c>
      <c r="S2126" t="str">
        <f t="shared" si="333"/>
        <v>Profit</v>
      </c>
      <c r="T2126" s="1">
        <v>40069</v>
      </c>
      <c r="U2126" t="s">
        <v>5267</v>
      </c>
      <c r="V2126" s="14">
        <v>40069</v>
      </c>
      <c r="W2126" t="str">
        <f t="shared" si="334"/>
        <v>September</v>
      </c>
      <c r="X2126" s="4" t="str">
        <f t="shared" si="335"/>
        <v>2009</v>
      </c>
      <c r="Y2126" s="6">
        <f t="shared" si="336"/>
        <v>2009</v>
      </c>
      <c r="Z2126" s="4" t="str">
        <f t="shared" si="337"/>
        <v>13</v>
      </c>
      <c r="AA2126" s="6">
        <f t="shared" si="338"/>
        <v>13</v>
      </c>
      <c r="AB2126" t="str">
        <f t="shared" si="339"/>
        <v>Sunday</v>
      </c>
    </row>
    <row r="2127" spans="1:28" x14ac:dyDescent="0.25">
      <c r="A2127" s="3" t="s">
        <v>5268</v>
      </c>
      <c r="B2127" t="s">
        <v>5269</v>
      </c>
      <c r="C2127" s="3" t="s">
        <v>5269</v>
      </c>
      <c r="D2127" s="6">
        <v>0</v>
      </c>
      <c r="E2127" s="6">
        <v>92</v>
      </c>
      <c r="F2127" s="6">
        <f t="shared" si="330"/>
        <v>1</v>
      </c>
      <c r="G2127" s="6">
        <f t="shared" si="331"/>
        <v>32</v>
      </c>
      <c r="H2127" s="6" t="str" cm="1">
        <f t="array" ref="H2127">_xlfn.IFS(E2127&lt;=80,"Series",E2127&lt;=120,"TV Movie",E2127&gt;120,"Long Movie")</f>
        <v>TV Movie</v>
      </c>
      <c r="I2127" t="s">
        <v>5529</v>
      </c>
      <c r="J2127" t="s">
        <v>8162</v>
      </c>
      <c r="K2127" t="s">
        <v>145</v>
      </c>
      <c r="L2127" s="5">
        <v>7</v>
      </c>
      <c r="M2127" t="str" cm="1">
        <f t="array" ref="M2127">_xlfn.IFS(L2127&lt;=2,"Flop",L2127&lt;=5,"Average",L2127&lt;=7,"Hit",L2127&lt;=9,"Superhit",L2127&gt;9,"BlockBuster")</f>
        <v>Hit</v>
      </c>
      <c r="N2127" s="6">
        <v>138524</v>
      </c>
      <c r="O2127" s="6" t="str" cm="1">
        <f t="array" ref="O2127">_xlfn.IFS(N2127&lt;=100000,"Low",N2127&lt;=500000,"Median",N2127&lt;=1500000,"High",N2127&gt;1500000,"Very High")</f>
        <v>Median</v>
      </c>
      <c r="P2127">
        <v>230000</v>
      </c>
      <c r="Q2127">
        <v>2260712</v>
      </c>
      <c r="R2127">
        <f t="shared" si="332"/>
        <v>2030712</v>
      </c>
      <c r="S2127" t="str">
        <f t="shared" si="333"/>
        <v>Profit</v>
      </c>
      <c r="T2127" s="2">
        <v>39722</v>
      </c>
      <c r="U2127" t="s">
        <v>4433</v>
      </c>
      <c r="V2127" s="14">
        <v>39722</v>
      </c>
      <c r="W2127" t="str">
        <f t="shared" si="334"/>
        <v>October</v>
      </c>
      <c r="X2127" s="4" t="str">
        <f t="shared" si="335"/>
        <v>2008</v>
      </c>
      <c r="Y2127" s="6">
        <f t="shared" si="336"/>
        <v>2008</v>
      </c>
      <c r="Z2127" s="4" t="str">
        <f t="shared" si="337"/>
        <v>1</v>
      </c>
      <c r="AA2127" s="6">
        <f t="shared" si="338"/>
        <v>1</v>
      </c>
      <c r="AB2127" t="str">
        <f t="shared" si="339"/>
        <v>Wednesday</v>
      </c>
    </row>
    <row r="2128" spans="1:28" x14ac:dyDescent="0.25">
      <c r="A2128" s="3" t="s">
        <v>5270</v>
      </c>
      <c r="B2128" t="s">
        <v>5271</v>
      </c>
      <c r="C2128" s="3" t="s">
        <v>5271</v>
      </c>
      <c r="D2128" s="6">
        <v>0</v>
      </c>
      <c r="E2128" s="6">
        <v>95</v>
      </c>
      <c r="F2128" s="6">
        <f t="shared" si="330"/>
        <v>1</v>
      </c>
      <c r="G2128" s="6">
        <f t="shared" si="331"/>
        <v>35</v>
      </c>
      <c r="H2128" s="6" t="str" cm="1">
        <f t="array" ref="H2128">_xlfn.IFS(E2128&lt;=80,"Series",E2128&lt;=120,"TV Movie",E2128&gt;120,"Long Movie")</f>
        <v>TV Movie</v>
      </c>
      <c r="I2128" t="s">
        <v>83</v>
      </c>
      <c r="J2128" t="s">
        <v>8166</v>
      </c>
      <c r="K2128" t="s">
        <v>5802</v>
      </c>
      <c r="L2128" s="5">
        <v>6.3</v>
      </c>
      <c r="M2128" t="str" cm="1">
        <f t="array" ref="M2128">_xlfn.IFS(L2128&lt;=2,"Flop",L2128&lt;=5,"Average",L2128&lt;=7,"Hit",L2128&lt;=9,"Superhit",L2128&gt;9,"BlockBuster")</f>
        <v>Hit</v>
      </c>
      <c r="N2128" s="6">
        <v>50288</v>
      </c>
      <c r="O2128" s="6" t="str" cm="1">
        <f t="array" ref="O2128">_xlfn.IFS(N2128&lt;=100000,"Low",N2128&lt;=500000,"Median",N2128&lt;=1500000,"High",N2128&gt;1500000,"Very High")</f>
        <v>Low</v>
      </c>
      <c r="P2128">
        <v>900000</v>
      </c>
      <c r="Q2128">
        <v>101215</v>
      </c>
      <c r="R2128">
        <f t="shared" si="332"/>
        <v>-798785</v>
      </c>
      <c r="S2128" t="str">
        <f t="shared" si="333"/>
        <v>Loss</v>
      </c>
      <c r="T2128" s="1">
        <v>39928</v>
      </c>
      <c r="U2128" t="s">
        <v>5272</v>
      </c>
      <c r="V2128" s="14">
        <v>39928</v>
      </c>
      <c r="W2128" t="str">
        <f t="shared" si="334"/>
        <v>April</v>
      </c>
      <c r="X2128" s="4" t="str">
        <f t="shared" si="335"/>
        <v>2009</v>
      </c>
      <c r="Y2128" s="6">
        <f t="shared" si="336"/>
        <v>2009</v>
      </c>
      <c r="Z2128" s="4" t="str">
        <f t="shared" si="337"/>
        <v>25</v>
      </c>
      <c r="AA2128" s="6">
        <f t="shared" si="338"/>
        <v>25</v>
      </c>
      <c r="AB2128" t="str">
        <f t="shared" si="339"/>
        <v>Saturday</v>
      </c>
    </row>
    <row r="2129" spans="1:28" x14ac:dyDescent="0.25">
      <c r="A2129" s="3" t="s">
        <v>5273</v>
      </c>
      <c r="B2129" t="s">
        <v>5274</v>
      </c>
      <c r="C2129" s="3" t="s">
        <v>5274</v>
      </c>
      <c r="D2129" s="6">
        <v>0</v>
      </c>
      <c r="E2129" s="6">
        <v>100</v>
      </c>
      <c r="F2129" s="6">
        <f t="shared" si="330"/>
        <v>1</v>
      </c>
      <c r="G2129" s="6">
        <f t="shared" si="331"/>
        <v>40</v>
      </c>
      <c r="H2129" s="6" t="str" cm="1">
        <f t="array" ref="H2129">_xlfn.IFS(E2129&lt;=80,"Series",E2129&lt;=120,"TV Movie",E2129&gt;120,"Long Movie")</f>
        <v>TV Movie</v>
      </c>
      <c r="I2129" t="s">
        <v>145</v>
      </c>
      <c r="J2129" t="s">
        <v>5802</v>
      </c>
      <c r="K2129" t="s">
        <v>5802</v>
      </c>
      <c r="L2129" s="5">
        <v>7.3</v>
      </c>
      <c r="M2129" t="str" cm="1">
        <f t="array" ref="M2129">_xlfn.IFS(L2129&lt;=2,"Flop",L2129&lt;=5,"Average",L2129&lt;=7,"Hit",L2129&lt;=9,"Superhit",L2129&gt;9,"BlockBuster")</f>
        <v>Superhit</v>
      </c>
      <c r="N2129" s="6">
        <v>137236</v>
      </c>
      <c r="O2129" s="6" t="str" cm="1">
        <f t="array" ref="O2129">_xlfn.IFS(N2129&lt;=100000,"Low",N2129&lt;=500000,"Median",N2129&lt;=1500000,"High",N2129&gt;1500000,"Very High")</f>
        <v>Median</v>
      </c>
      <c r="P2129">
        <v>7500000</v>
      </c>
      <c r="Q2129">
        <v>26096852</v>
      </c>
      <c r="R2129">
        <f t="shared" si="332"/>
        <v>18596852</v>
      </c>
      <c r="S2129" t="str">
        <f t="shared" si="333"/>
        <v>Profit</v>
      </c>
      <c r="T2129" s="1">
        <v>39831</v>
      </c>
      <c r="U2129" t="s">
        <v>5275</v>
      </c>
      <c r="V2129" s="14">
        <v>39831</v>
      </c>
      <c r="W2129" t="str">
        <f t="shared" si="334"/>
        <v>January</v>
      </c>
      <c r="X2129" s="4" t="str">
        <f t="shared" si="335"/>
        <v>2009</v>
      </c>
      <c r="Y2129" s="6">
        <f t="shared" si="336"/>
        <v>2009</v>
      </c>
      <c r="Z2129" s="4" t="str">
        <f t="shared" si="337"/>
        <v>18</v>
      </c>
      <c r="AA2129" s="6">
        <f t="shared" si="338"/>
        <v>18</v>
      </c>
      <c r="AB2129" t="str">
        <f t="shared" si="339"/>
        <v>Sunday</v>
      </c>
    </row>
    <row r="2130" spans="1:28" x14ac:dyDescent="0.25">
      <c r="A2130" s="3" t="s">
        <v>5276</v>
      </c>
      <c r="B2130" t="s">
        <v>5277</v>
      </c>
      <c r="C2130" s="3" t="s">
        <v>5277</v>
      </c>
      <c r="D2130" s="6">
        <v>0</v>
      </c>
      <c r="E2130" s="6">
        <v>83</v>
      </c>
      <c r="F2130" s="6">
        <f t="shared" si="330"/>
        <v>1</v>
      </c>
      <c r="G2130" s="6">
        <f t="shared" si="331"/>
        <v>23</v>
      </c>
      <c r="H2130" s="6" t="str" cm="1">
        <f t="array" ref="H2130">_xlfn.IFS(E2130&lt;=80,"Series",E2130&lt;=120,"TV Movie",E2130&gt;120,"Long Movie")</f>
        <v>TV Movie</v>
      </c>
      <c r="I2130" t="s">
        <v>8162</v>
      </c>
      <c r="J2130" t="s">
        <v>83</v>
      </c>
      <c r="K2130" t="s">
        <v>3857</v>
      </c>
      <c r="L2130" s="5">
        <v>4.7</v>
      </c>
      <c r="M2130" t="str" cm="1">
        <f t="array" ref="M2130">_xlfn.IFS(L2130&lt;=2,"Flop",L2130&lt;=5,"Average",L2130&lt;=7,"Hit",L2130&lt;=9,"Superhit",L2130&gt;9,"BlockBuster")</f>
        <v>Average</v>
      </c>
      <c r="N2130" s="6">
        <v>59786</v>
      </c>
      <c r="O2130" s="6" t="str" cm="1">
        <f t="array" ref="O2130">_xlfn.IFS(N2130&lt;=100000,"Low",N2130&lt;=500000,"Median",N2130&lt;=1500000,"High",N2130&gt;1500000,"Very High")</f>
        <v>Low</v>
      </c>
      <c r="P2130">
        <v>20000000</v>
      </c>
      <c r="Q2130">
        <v>0</v>
      </c>
      <c r="R2130">
        <f t="shared" si="332"/>
        <v>-20000000</v>
      </c>
      <c r="S2130" t="str">
        <f t="shared" si="333"/>
        <v>Loss</v>
      </c>
      <c r="T2130" s="1">
        <v>44610</v>
      </c>
      <c r="U2130" t="s">
        <v>5278</v>
      </c>
      <c r="V2130" s="14">
        <v>44610</v>
      </c>
      <c r="W2130" t="str">
        <f t="shared" si="334"/>
        <v>February</v>
      </c>
      <c r="X2130" s="4" t="str">
        <f t="shared" si="335"/>
        <v>2022</v>
      </c>
      <c r="Y2130" s="6">
        <f t="shared" si="336"/>
        <v>2022</v>
      </c>
      <c r="Z2130" s="4" t="str">
        <f t="shared" si="337"/>
        <v>18</v>
      </c>
      <c r="AA2130" s="6">
        <f t="shared" si="338"/>
        <v>18</v>
      </c>
      <c r="AB2130" t="str">
        <f t="shared" si="339"/>
        <v>Friday</v>
      </c>
    </row>
    <row r="2131" spans="1:28" x14ac:dyDescent="0.25">
      <c r="A2131" s="3" t="s">
        <v>5279</v>
      </c>
      <c r="B2131" t="s">
        <v>5280</v>
      </c>
      <c r="C2131" s="3" t="s">
        <v>5280</v>
      </c>
      <c r="D2131" s="6">
        <v>0</v>
      </c>
      <c r="E2131" s="6">
        <v>98</v>
      </c>
      <c r="F2131" s="6">
        <f t="shared" si="330"/>
        <v>1</v>
      </c>
      <c r="G2131" s="6">
        <f t="shared" si="331"/>
        <v>38</v>
      </c>
      <c r="H2131" s="6" t="str" cm="1">
        <f t="array" ref="H2131">_xlfn.IFS(E2131&lt;=80,"Series",E2131&lt;=120,"TV Movie",E2131&gt;120,"Long Movie")</f>
        <v>TV Movie</v>
      </c>
      <c r="I2131" t="s">
        <v>132</v>
      </c>
      <c r="J2131" t="s">
        <v>145</v>
      </c>
      <c r="K2131" t="s">
        <v>8157</v>
      </c>
      <c r="L2131" s="5">
        <v>7</v>
      </c>
      <c r="M2131" t="str" cm="1">
        <f t="array" ref="M2131">_xlfn.IFS(L2131&lt;=2,"Flop",L2131&lt;=5,"Average",L2131&lt;=7,"Hit",L2131&lt;=9,"Superhit",L2131&gt;9,"BlockBuster")</f>
        <v>Hit</v>
      </c>
      <c r="N2131" s="6">
        <v>54745</v>
      </c>
      <c r="O2131" s="6" t="str" cm="1">
        <f t="array" ref="O2131">_xlfn.IFS(N2131&lt;=100000,"Low",N2131&lt;=500000,"Median",N2131&lt;=1500000,"High",N2131&gt;1500000,"Very High")</f>
        <v>Low</v>
      </c>
      <c r="P2131">
        <v>17000000</v>
      </c>
      <c r="Q2131">
        <v>15779455</v>
      </c>
      <c r="R2131">
        <f t="shared" si="332"/>
        <v>-1220545</v>
      </c>
      <c r="S2131" t="str">
        <f t="shared" si="333"/>
        <v>Loss</v>
      </c>
      <c r="T2131" s="1">
        <v>39969</v>
      </c>
      <c r="U2131" t="s">
        <v>2313</v>
      </c>
      <c r="V2131" s="14">
        <v>39969</v>
      </c>
      <c r="W2131" t="str">
        <f t="shared" si="334"/>
        <v>June</v>
      </c>
      <c r="X2131" s="4" t="str">
        <f t="shared" si="335"/>
        <v>2009</v>
      </c>
      <c r="Y2131" s="6">
        <f t="shared" si="336"/>
        <v>2009</v>
      </c>
      <c r="Z2131" s="4" t="str">
        <f t="shared" si="337"/>
        <v>5</v>
      </c>
      <c r="AA2131" s="6">
        <f t="shared" si="338"/>
        <v>5</v>
      </c>
      <c r="AB2131" t="str">
        <f t="shared" si="339"/>
        <v>Friday</v>
      </c>
    </row>
    <row r="2132" spans="1:28" x14ac:dyDescent="0.25">
      <c r="A2132" s="3" t="s">
        <v>5281</v>
      </c>
      <c r="B2132" t="s">
        <v>5282</v>
      </c>
      <c r="C2132" s="3" t="s">
        <v>5282</v>
      </c>
      <c r="D2132" s="6">
        <v>0</v>
      </c>
      <c r="E2132" s="6">
        <v>93</v>
      </c>
      <c r="F2132" s="6">
        <f t="shared" si="330"/>
        <v>1</v>
      </c>
      <c r="G2132" s="6">
        <f t="shared" si="331"/>
        <v>33</v>
      </c>
      <c r="H2132" s="6" t="str" cm="1">
        <f t="array" ref="H2132">_xlfn.IFS(E2132&lt;=80,"Series",E2132&lt;=120,"TV Movie",E2132&gt;120,"Long Movie")</f>
        <v>TV Movie</v>
      </c>
      <c r="I2132" t="s">
        <v>132</v>
      </c>
      <c r="J2132" t="s">
        <v>8157</v>
      </c>
      <c r="K2132" t="s">
        <v>5802</v>
      </c>
      <c r="L2132" s="5">
        <v>7.1</v>
      </c>
      <c r="M2132" t="str" cm="1">
        <f t="array" ref="M2132">_xlfn.IFS(L2132&lt;=2,"Flop",L2132&lt;=5,"Average",L2132&lt;=7,"Hit",L2132&lt;=9,"Superhit",L2132&gt;9,"BlockBuster")</f>
        <v>Superhit</v>
      </c>
      <c r="N2132" s="6">
        <v>76201</v>
      </c>
      <c r="O2132" s="6" t="str" cm="1">
        <f t="array" ref="O2132">_xlfn.IFS(N2132&lt;=100000,"Low",N2132&lt;=500000,"Median",N2132&lt;=1500000,"High",N2132&gt;1500000,"Very High")</f>
        <v>Low</v>
      </c>
      <c r="P2132">
        <v>15000000</v>
      </c>
      <c r="Q2132">
        <v>36020534</v>
      </c>
      <c r="R2132">
        <f t="shared" si="332"/>
        <v>21020534</v>
      </c>
      <c r="S2132" t="str">
        <f t="shared" si="333"/>
        <v>Profit</v>
      </c>
      <c r="T2132" s="1">
        <v>39925</v>
      </c>
      <c r="U2132" t="s">
        <v>186</v>
      </c>
      <c r="V2132" s="14">
        <v>39925</v>
      </c>
      <c r="W2132" t="str">
        <f t="shared" si="334"/>
        <v>April</v>
      </c>
      <c r="X2132" s="4" t="str">
        <f t="shared" si="335"/>
        <v>2009</v>
      </c>
      <c r="Y2132" s="6">
        <f t="shared" si="336"/>
        <v>2009</v>
      </c>
      <c r="Z2132" s="4" t="str">
        <f t="shared" si="337"/>
        <v>22</v>
      </c>
      <c r="AA2132" s="6">
        <f t="shared" si="338"/>
        <v>22</v>
      </c>
      <c r="AB2132" t="str">
        <f t="shared" si="339"/>
        <v>Wednesday</v>
      </c>
    </row>
    <row r="2133" spans="1:28" x14ac:dyDescent="0.25">
      <c r="A2133" s="3" t="s">
        <v>5283</v>
      </c>
      <c r="B2133" t="s">
        <v>5284</v>
      </c>
      <c r="C2133" s="3" t="s">
        <v>5284</v>
      </c>
      <c r="D2133" s="6">
        <v>0</v>
      </c>
      <c r="E2133" s="6">
        <v>92</v>
      </c>
      <c r="F2133" s="6">
        <f t="shared" si="330"/>
        <v>1</v>
      </c>
      <c r="G2133" s="6">
        <f t="shared" si="331"/>
        <v>32</v>
      </c>
      <c r="H2133" s="6" t="str" cm="1">
        <f t="array" ref="H2133">_xlfn.IFS(E2133&lt;=80,"Series",E2133&lt;=120,"TV Movie",E2133&gt;120,"Long Movie")</f>
        <v>TV Movie</v>
      </c>
      <c r="I2133" t="s">
        <v>5529</v>
      </c>
      <c r="J2133" t="s">
        <v>8162</v>
      </c>
      <c r="K2133" t="s">
        <v>3857</v>
      </c>
      <c r="L2133" s="5">
        <v>6.4</v>
      </c>
      <c r="M2133" t="str" cm="1">
        <f t="array" ref="M2133">_xlfn.IFS(L2133&lt;=2,"Flop",L2133&lt;=5,"Average",L2133&lt;=7,"Hit",L2133&lt;=9,"Superhit",L2133&gt;9,"BlockBuster")</f>
        <v>Hit</v>
      </c>
      <c r="N2133" s="6">
        <v>120526</v>
      </c>
      <c r="O2133" s="6" t="str" cm="1">
        <f t="array" ref="O2133">_xlfn.IFS(N2133&lt;=100000,"Low",N2133&lt;=500000,"Median",N2133&lt;=1500000,"High",N2133&gt;1500000,"Very High")</f>
        <v>Median</v>
      </c>
      <c r="P2133">
        <v>52000000</v>
      </c>
      <c r="Q2133">
        <v>52844496</v>
      </c>
      <c r="R2133">
        <f t="shared" si="332"/>
        <v>844496</v>
      </c>
      <c r="S2133" t="str">
        <f t="shared" si="333"/>
        <v>Profit</v>
      </c>
      <c r="T2133" s="1">
        <v>40213</v>
      </c>
      <c r="U2133" t="s">
        <v>4746</v>
      </c>
      <c r="V2133" s="14">
        <v>40213</v>
      </c>
      <c r="W2133" t="str">
        <f t="shared" si="334"/>
        <v>February</v>
      </c>
      <c r="X2133" s="4" t="str">
        <f t="shared" si="335"/>
        <v>2010</v>
      </c>
      <c r="Y2133" s="6">
        <f t="shared" si="336"/>
        <v>2010</v>
      </c>
      <c r="Z2133" s="4" t="str">
        <f t="shared" si="337"/>
        <v>4</v>
      </c>
      <c r="AA2133" s="6">
        <f t="shared" si="338"/>
        <v>4</v>
      </c>
      <c r="AB2133" t="str">
        <f t="shared" si="339"/>
        <v>Thursday</v>
      </c>
    </row>
    <row r="2134" spans="1:28" x14ac:dyDescent="0.25">
      <c r="A2134" s="3" t="s">
        <v>5285</v>
      </c>
      <c r="B2134" t="s">
        <v>486</v>
      </c>
      <c r="C2134" s="3" t="s">
        <v>486</v>
      </c>
      <c r="D2134" s="6">
        <v>0</v>
      </c>
      <c r="E2134" s="6">
        <v>95</v>
      </c>
      <c r="F2134" s="6">
        <f t="shared" si="330"/>
        <v>1</v>
      </c>
      <c r="G2134" s="6">
        <f t="shared" si="331"/>
        <v>35</v>
      </c>
      <c r="H2134" s="6" t="str" cm="1">
        <f t="array" ref="H2134">_xlfn.IFS(E2134&lt;=80,"Series",E2134&lt;=120,"TV Movie",E2134&gt;120,"Long Movie")</f>
        <v>TV Movie</v>
      </c>
      <c r="I2134" t="s">
        <v>8162</v>
      </c>
      <c r="J2134" t="s">
        <v>145</v>
      </c>
      <c r="K2134" t="s">
        <v>83</v>
      </c>
      <c r="L2134" s="5">
        <v>5.2</v>
      </c>
      <c r="M2134" t="str" cm="1">
        <f t="array" ref="M2134">_xlfn.IFS(L2134&lt;=2,"Flop",L2134&lt;=5,"Average",L2134&lt;=7,"Hit",L2134&lt;=9,"Superhit",L2134&gt;9,"BlockBuster")</f>
        <v>Hit</v>
      </c>
      <c r="N2134" s="6">
        <v>106029</v>
      </c>
      <c r="O2134" s="6" t="str" cm="1">
        <f t="array" ref="O2134">_xlfn.IFS(N2134&lt;=100000,"Low",N2134&lt;=500000,"Median",N2134&lt;=1500000,"High",N2134&gt;1500000,"Very High")</f>
        <v>Median</v>
      </c>
      <c r="P2134">
        <v>35000000</v>
      </c>
      <c r="Q2134">
        <v>115695339</v>
      </c>
      <c r="R2134">
        <f t="shared" si="332"/>
        <v>80695339</v>
      </c>
      <c r="S2134" t="str">
        <f t="shared" si="333"/>
        <v>Profit</v>
      </c>
      <c r="T2134" s="1">
        <v>40295</v>
      </c>
      <c r="U2134" t="s">
        <v>5286</v>
      </c>
      <c r="V2134" s="14">
        <v>40295</v>
      </c>
      <c r="W2134" t="str">
        <f t="shared" si="334"/>
        <v>April</v>
      </c>
      <c r="X2134" s="4" t="str">
        <f t="shared" si="335"/>
        <v>2010</v>
      </c>
      <c r="Y2134" s="6">
        <f t="shared" si="336"/>
        <v>2010</v>
      </c>
      <c r="Z2134" s="4" t="str">
        <f t="shared" si="337"/>
        <v>27</v>
      </c>
      <c r="AA2134" s="6">
        <f t="shared" si="338"/>
        <v>27</v>
      </c>
      <c r="AB2134" t="str">
        <f t="shared" si="339"/>
        <v>Tuesday</v>
      </c>
    </row>
    <row r="2135" spans="1:28" x14ac:dyDescent="0.25">
      <c r="A2135" s="3" t="s">
        <v>5287</v>
      </c>
      <c r="B2135" t="s">
        <v>5288</v>
      </c>
      <c r="C2135" s="3" t="s">
        <v>5288</v>
      </c>
      <c r="D2135" s="6">
        <v>0</v>
      </c>
      <c r="E2135" s="6">
        <v>101</v>
      </c>
      <c r="F2135" s="6">
        <f t="shared" si="330"/>
        <v>1</v>
      </c>
      <c r="G2135" s="6">
        <f t="shared" si="331"/>
        <v>41</v>
      </c>
      <c r="H2135" s="6" t="str" cm="1">
        <f t="array" ref="H2135">_xlfn.IFS(E2135&lt;=80,"Series",E2135&lt;=120,"TV Movie",E2135&gt;120,"Long Movie")</f>
        <v>TV Movie</v>
      </c>
      <c r="I2135" t="s">
        <v>83</v>
      </c>
      <c r="J2135" t="s">
        <v>8166</v>
      </c>
      <c r="K2135" t="s">
        <v>3857</v>
      </c>
      <c r="L2135" s="5">
        <v>5.4</v>
      </c>
      <c r="M2135" t="str" cm="1">
        <f t="array" ref="M2135">_xlfn.IFS(L2135&lt;=2,"Flop",L2135&lt;=5,"Average",L2135&lt;=7,"Hit",L2135&lt;=9,"Superhit",L2135&gt;9,"BlockBuster")</f>
        <v>Hit</v>
      </c>
      <c r="N2135" s="6">
        <v>59311</v>
      </c>
      <c r="O2135" s="6" t="str" cm="1">
        <f t="array" ref="O2135">_xlfn.IFS(N2135&lt;=100000,"Low",N2135&lt;=500000,"Median",N2135&lt;=1500000,"High",N2135&gt;1500000,"Very High")</f>
        <v>Low</v>
      </c>
      <c r="P2135">
        <v>15000000</v>
      </c>
      <c r="Q2135">
        <v>100734718</v>
      </c>
      <c r="R2135">
        <f t="shared" si="332"/>
        <v>85734718</v>
      </c>
      <c r="S2135" t="str">
        <f t="shared" si="333"/>
        <v>Profit</v>
      </c>
      <c r="T2135" s="1">
        <v>39821</v>
      </c>
      <c r="U2135" t="s">
        <v>5289</v>
      </c>
      <c r="V2135" s="14">
        <v>39821</v>
      </c>
      <c r="W2135" t="str">
        <f t="shared" si="334"/>
        <v>January</v>
      </c>
      <c r="X2135" s="4" t="str">
        <f t="shared" si="335"/>
        <v>2009</v>
      </c>
      <c r="Y2135" s="6">
        <f t="shared" si="336"/>
        <v>2009</v>
      </c>
      <c r="Z2135" s="4" t="str">
        <f t="shared" si="337"/>
        <v>8</v>
      </c>
      <c r="AA2135" s="6">
        <f t="shared" si="338"/>
        <v>8</v>
      </c>
      <c r="AB2135" t="str">
        <f t="shared" si="339"/>
        <v>Thursday</v>
      </c>
    </row>
    <row r="2136" spans="1:28" x14ac:dyDescent="0.25">
      <c r="A2136" s="3" t="s">
        <v>5290</v>
      </c>
      <c r="B2136" t="s">
        <v>5291</v>
      </c>
      <c r="C2136" s="3" t="s">
        <v>5291</v>
      </c>
      <c r="D2136" s="6">
        <v>0</v>
      </c>
      <c r="E2136" s="6">
        <v>86</v>
      </c>
      <c r="F2136" s="6">
        <f t="shared" si="330"/>
        <v>1</v>
      </c>
      <c r="G2136" s="6">
        <f t="shared" si="331"/>
        <v>26</v>
      </c>
      <c r="H2136" s="6" t="str" cm="1">
        <f t="array" ref="H2136">_xlfn.IFS(E2136&lt;=80,"Series",E2136&lt;=120,"TV Movie",E2136&gt;120,"Long Movie")</f>
        <v>TV Movie</v>
      </c>
      <c r="I2136" t="s">
        <v>83</v>
      </c>
      <c r="J2136" t="s">
        <v>8166</v>
      </c>
      <c r="K2136" t="s">
        <v>5802</v>
      </c>
      <c r="L2136" s="5">
        <v>6.3</v>
      </c>
      <c r="M2136" t="str" cm="1">
        <f t="array" ref="M2136">_xlfn.IFS(L2136&lt;=2,"Flop",L2136&lt;=5,"Average",L2136&lt;=7,"Hit",L2136&lt;=9,"Superhit",L2136&gt;9,"BlockBuster")</f>
        <v>Hit</v>
      </c>
      <c r="N2136" s="6">
        <v>252198</v>
      </c>
      <c r="O2136" s="6" t="str" cm="1">
        <f t="array" ref="O2136">_xlfn.IFS(N2136&lt;=100000,"Low",N2136&lt;=500000,"Median",N2136&lt;=1500000,"High",N2136&gt;1500000,"Very High")</f>
        <v>Median</v>
      </c>
      <c r="P2136">
        <v>15000</v>
      </c>
      <c r="Q2136">
        <v>193355800</v>
      </c>
      <c r="R2136">
        <f t="shared" si="332"/>
        <v>193340800</v>
      </c>
      <c r="S2136" t="str">
        <f t="shared" si="333"/>
        <v>Profit</v>
      </c>
      <c r="T2136" s="1">
        <v>39369</v>
      </c>
      <c r="U2136" t="s">
        <v>5292</v>
      </c>
      <c r="V2136" s="14">
        <v>39369</v>
      </c>
      <c r="W2136" t="str">
        <f t="shared" si="334"/>
        <v>October</v>
      </c>
      <c r="X2136" s="4" t="str">
        <f t="shared" si="335"/>
        <v>2007</v>
      </c>
      <c r="Y2136" s="6">
        <f t="shared" si="336"/>
        <v>2007</v>
      </c>
      <c r="Z2136" s="4" t="str">
        <f t="shared" si="337"/>
        <v>14</v>
      </c>
      <c r="AA2136" s="6">
        <f t="shared" si="338"/>
        <v>14</v>
      </c>
      <c r="AB2136" t="str">
        <f t="shared" si="339"/>
        <v>Sunday</v>
      </c>
    </row>
    <row r="2137" spans="1:28" x14ac:dyDescent="0.25">
      <c r="A2137" s="3" t="s">
        <v>5293</v>
      </c>
      <c r="B2137" t="s">
        <v>5294</v>
      </c>
      <c r="C2137" s="3" t="s">
        <v>5294</v>
      </c>
      <c r="D2137" s="6">
        <v>0</v>
      </c>
      <c r="E2137" s="6">
        <v>103</v>
      </c>
      <c r="F2137" s="6">
        <f t="shared" si="330"/>
        <v>1</v>
      </c>
      <c r="G2137" s="6">
        <f t="shared" si="331"/>
        <v>43</v>
      </c>
      <c r="H2137" s="6" t="str" cm="1">
        <f t="array" ref="H2137">_xlfn.IFS(E2137&lt;=80,"Series",E2137&lt;=120,"TV Movie",E2137&gt;120,"Long Movie")</f>
        <v>TV Movie</v>
      </c>
      <c r="I2137" t="s">
        <v>145</v>
      </c>
      <c r="J2137" t="s">
        <v>83</v>
      </c>
      <c r="K2137" t="s">
        <v>8166</v>
      </c>
      <c r="L2137" s="5">
        <v>7.2</v>
      </c>
      <c r="M2137" t="str" cm="1">
        <f t="array" ref="M2137">_xlfn.IFS(L2137&lt;=2,"Flop",L2137&lt;=5,"Average",L2137&lt;=7,"Hit",L2137&lt;=9,"Superhit",L2137&gt;9,"BlockBuster")</f>
        <v>Superhit</v>
      </c>
      <c r="N2137" s="6">
        <v>347033</v>
      </c>
      <c r="O2137" s="6" t="str" cm="1">
        <f t="array" ref="O2137">_xlfn.IFS(N2137&lt;=100000,"Low",N2137&lt;=500000,"Median",N2137&lt;=1500000,"High",N2137&gt;1500000,"Very High")</f>
        <v>Median</v>
      </c>
      <c r="P2137">
        <v>15000000</v>
      </c>
      <c r="Q2137">
        <v>110216998</v>
      </c>
      <c r="R2137">
        <f t="shared" si="332"/>
        <v>95216998</v>
      </c>
      <c r="S2137" t="str">
        <f t="shared" si="333"/>
        <v>Profit</v>
      </c>
      <c r="T2137" s="1">
        <v>42437</v>
      </c>
      <c r="U2137" t="s">
        <v>5295</v>
      </c>
      <c r="V2137" s="14">
        <v>42437</v>
      </c>
      <c r="W2137" t="str">
        <f t="shared" si="334"/>
        <v>March</v>
      </c>
      <c r="X2137" s="4" t="str">
        <f t="shared" si="335"/>
        <v>2016</v>
      </c>
      <c r="Y2137" s="6">
        <f t="shared" si="336"/>
        <v>2016</v>
      </c>
      <c r="Z2137" s="4" t="str">
        <f t="shared" si="337"/>
        <v>8</v>
      </c>
      <c r="AA2137" s="6">
        <f t="shared" si="338"/>
        <v>8</v>
      </c>
      <c r="AB2137" t="str">
        <f t="shared" si="339"/>
        <v>Tuesday</v>
      </c>
    </row>
    <row r="2138" spans="1:28" x14ac:dyDescent="0.25">
      <c r="A2138" s="3" t="s">
        <v>5296</v>
      </c>
      <c r="B2138" t="s">
        <v>5297</v>
      </c>
      <c r="C2138" s="3" t="s">
        <v>5297</v>
      </c>
      <c r="D2138" s="6">
        <v>0</v>
      </c>
      <c r="E2138" s="6">
        <v>97</v>
      </c>
      <c r="F2138" s="6">
        <f t="shared" si="330"/>
        <v>1</v>
      </c>
      <c r="G2138" s="6">
        <f t="shared" si="331"/>
        <v>37</v>
      </c>
      <c r="H2138" s="6" t="str" cm="1">
        <f t="array" ref="H2138">_xlfn.IFS(E2138&lt;=80,"Series",E2138&lt;=120,"TV Movie",E2138&gt;120,"Long Movie")</f>
        <v>TV Movie</v>
      </c>
      <c r="I2138" t="s">
        <v>145</v>
      </c>
      <c r="J2138" t="s">
        <v>8166</v>
      </c>
      <c r="K2138" t="s">
        <v>8161</v>
      </c>
      <c r="L2138" s="5">
        <v>7.8</v>
      </c>
      <c r="M2138" t="str" cm="1">
        <f t="array" ref="M2138">_xlfn.IFS(L2138&lt;=2,"Flop",L2138&lt;=5,"Average",L2138&lt;=7,"Hit",L2138&lt;=9,"Superhit",L2138&gt;9,"BlockBuster")</f>
        <v>Superhit</v>
      </c>
      <c r="N2138" s="6">
        <v>371366</v>
      </c>
      <c r="O2138" s="6" t="str" cm="1">
        <f t="array" ref="O2138">_xlfn.IFS(N2138&lt;=100000,"Low",N2138&lt;=500000,"Median",N2138&lt;=1500000,"High",N2138&gt;1500000,"Very High")</f>
        <v>Median</v>
      </c>
      <c r="P2138">
        <v>5000000</v>
      </c>
      <c r="Q2138">
        <v>9760107</v>
      </c>
      <c r="R2138">
        <f t="shared" si="332"/>
        <v>4760107</v>
      </c>
      <c r="S2138" t="str">
        <f t="shared" si="333"/>
        <v>Profit</v>
      </c>
      <c r="T2138" s="1">
        <v>39836</v>
      </c>
      <c r="U2138" t="s">
        <v>4504</v>
      </c>
      <c r="V2138" s="14">
        <v>39836</v>
      </c>
      <c r="W2138" t="str">
        <f t="shared" si="334"/>
        <v>January</v>
      </c>
      <c r="X2138" s="4" t="str">
        <f t="shared" si="335"/>
        <v>2009</v>
      </c>
      <c r="Y2138" s="6">
        <f t="shared" si="336"/>
        <v>2009</v>
      </c>
      <c r="Z2138" s="4" t="str">
        <f t="shared" si="337"/>
        <v>23</v>
      </c>
      <c r="AA2138" s="6">
        <f t="shared" si="338"/>
        <v>23</v>
      </c>
      <c r="AB2138" t="str">
        <f t="shared" si="339"/>
        <v>Friday</v>
      </c>
    </row>
    <row r="2139" spans="1:28" x14ac:dyDescent="0.25">
      <c r="A2139" s="3" t="s">
        <v>5298</v>
      </c>
      <c r="B2139" t="s">
        <v>5299</v>
      </c>
      <c r="C2139" s="3" t="s">
        <v>5299</v>
      </c>
      <c r="D2139" s="6">
        <v>0</v>
      </c>
      <c r="E2139" s="6">
        <v>91</v>
      </c>
      <c r="F2139" s="6">
        <f t="shared" si="330"/>
        <v>1</v>
      </c>
      <c r="G2139" s="6">
        <f t="shared" si="331"/>
        <v>31</v>
      </c>
      <c r="H2139" s="6" t="str" cm="1">
        <f t="array" ref="H2139">_xlfn.IFS(E2139&lt;=80,"Series",E2139&lt;=120,"TV Movie",E2139&gt;120,"Long Movie")</f>
        <v>TV Movie</v>
      </c>
      <c r="I2139" t="s">
        <v>132</v>
      </c>
      <c r="J2139" t="s">
        <v>8157</v>
      </c>
      <c r="K2139" t="s">
        <v>5802</v>
      </c>
      <c r="L2139" s="5">
        <v>5.5</v>
      </c>
      <c r="M2139" t="str" cm="1">
        <f t="array" ref="M2139">_xlfn.IFS(L2139&lt;=2,"Flop",L2139&lt;=5,"Average",L2139&lt;=7,"Hit",L2139&lt;=9,"Superhit",L2139&gt;9,"BlockBuster")</f>
        <v>Hit</v>
      </c>
      <c r="N2139" s="6">
        <v>63944</v>
      </c>
      <c r="O2139" s="6" t="str" cm="1">
        <f t="array" ref="O2139">_xlfn.IFS(N2139&lt;=100000,"Low",N2139&lt;=500000,"Median",N2139&lt;=1500000,"High",N2139&gt;1500000,"Very High")</f>
        <v>Low</v>
      </c>
      <c r="P2139">
        <v>55000000</v>
      </c>
      <c r="Q2139">
        <v>43053376</v>
      </c>
      <c r="R2139">
        <f t="shared" si="332"/>
        <v>-11946624</v>
      </c>
      <c r="S2139" t="str">
        <f t="shared" si="333"/>
        <v>Loss</v>
      </c>
      <c r="T2139" s="1">
        <v>40207</v>
      </c>
      <c r="U2139" t="s">
        <v>2711</v>
      </c>
      <c r="V2139" s="14">
        <v>40207</v>
      </c>
      <c r="W2139" t="str">
        <f t="shared" si="334"/>
        <v>January</v>
      </c>
      <c r="X2139" s="4" t="str">
        <f t="shared" si="335"/>
        <v>2010</v>
      </c>
      <c r="Y2139" s="6">
        <f t="shared" si="336"/>
        <v>2010</v>
      </c>
      <c r="Z2139" s="4" t="str">
        <f t="shared" si="337"/>
        <v>29</v>
      </c>
      <c r="AA2139" s="6">
        <f t="shared" si="338"/>
        <v>29</v>
      </c>
      <c r="AB2139" t="str">
        <f t="shared" si="339"/>
        <v>Friday</v>
      </c>
    </row>
    <row r="2140" spans="1:28" x14ac:dyDescent="0.25">
      <c r="A2140" s="3" t="s">
        <v>5300</v>
      </c>
      <c r="B2140" t="s">
        <v>5301</v>
      </c>
      <c r="C2140" s="3" t="s">
        <v>5302</v>
      </c>
      <c r="D2140" s="6">
        <v>0</v>
      </c>
      <c r="E2140" s="6">
        <v>90</v>
      </c>
      <c r="F2140" s="6">
        <f t="shared" si="330"/>
        <v>1</v>
      </c>
      <c r="G2140" s="6">
        <f t="shared" si="331"/>
        <v>30</v>
      </c>
      <c r="H2140" s="6" t="str" cm="1">
        <f t="array" ref="H2140">_xlfn.IFS(E2140&lt;=80,"Series",E2140&lt;=120,"TV Movie",E2140&gt;120,"Long Movie")</f>
        <v>TV Movie</v>
      </c>
      <c r="I2140" t="s">
        <v>8159</v>
      </c>
      <c r="J2140" t="s">
        <v>8160</v>
      </c>
      <c r="K2140" t="s">
        <v>3623</v>
      </c>
      <c r="L2140" s="5">
        <v>8</v>
      </c>
      <c r="M2140" t="str" cm="1">
        <f t="array" ref="M2140">_xlfn.IFS(L2140&lt;=2,"Flop",L2140&lt;=5,"Average",L2140&lt;=7,"Hit",L2140&lt;=9,"Superhit",L2140&gt;9,"BlockBuster")</f>
        <v>Superhit</v>
      </c>
      <c r="N2140" s="6">
        <v>59712</v>
      </c>
      <c r="O2140" s="6" t="str" cm="1">
        <f t="array" ref="O2140">_xlfn.IFS(N2140&lt;=100000,"Low",N2140&lt;=500000,"Median",N2140&lt;=1500000,"High",N2140&gt;1500000,"Very High")</f>
        <v>Low</v>
      </c>
      <c r="P2140">
        <v>1500000</v>
      </c>
      <c r="Q2140">
        <v>11179372</v>
      </c>
      <c r="R2140">
        <f t="shared" si="332"/>
        <v>9679372</v>
      </c>
      <c r="S2140" t="str">
        <f t="shared" si="333"/>
        <v>Profit</v>
      </c>
      <c r="T2140" s="1">
        <v>39583</v>
      </c>
      <c r="U2140" t="s">
        <v>5303</v>
      </c>
      <c r="V2140" s="14">
        <v>39583</v>
      </c>
      <c r="W2140" t="str">
        <f t="shared" si="334"/>
        <v>May</v>
      </c>
      <c r="X2140" s="4" t="str">
        <f t="shared" si="335"/>
        <v>2008</v>
      </c>
      <c r="Y2140" s="6">
        <f t="shared" si="336"/>
        <v>2008</v>
      </c>
      <c r="Z2140" s="4" t="str">
        <f t="shared" si="337"/>
        <v>15</v>
      </c>
      <c r="AA2140" s="6">
        <f t="shared" si="338"/>
        <v>15</v>
      </c>
      <c r="AB2140" t="str">
        <f t="shared" si="339"/>
        <v>Thursday</v>
      </c>
    </row>
    <row r="2141" spans="1:28" x14ac:dyDescent="0.25">
      <c r="A2141" s="3" t="s">
        <v>5304</v>
      </c>
      <c r="B2141" t="s">
        <v>5305</v>
      </c>
      <c r="C2141" s="3" t="s">
        <v>5305</v>
      </c>
      <c r="D2141" s="6">
        <v>0</v>
      </c>
      <c r="E2141" s="6">
        <v>98</v>
      </c>
      <c r="F2141" s="6">
        <f t="shared" si="330"/>
        <v>1</v>
      </c>
      <c r="G2141" s="6">
        <f t="shared" si="331"/>
        <v>38</v>
      </c>
      <c r="H2141" s="6" t="str" cm="1">
        <f t="array" ref="H2141">_xlfn.IFS(E2141&lt;=80,"Series",E2141&lt;=120,"TV Movie",E2141&gt;120,"Long Movie")</f>
        <v>TV Movie</v>
      </c>
      <c r="I2141" t="s">
        <v>5529</v>
      </c>
      <c r="J2141" t="s">
        <v>8158</v>
      </c>
      <c r="K2141" t="s">
        <v>8159</v>
      </c>
      <c r="L2141" s="5">
        <v>5.9</v>
      </c>
      <c r="M2141" t="str" cm="1">
        <f t="array" ref="M2141">_xlfn.IFS(L2141&lt;=2,"Flop",L2141&lt;=5,"Average",L2141&lt;=7,"Hit",L2141&lt;=9,"Superhit",L2141&gt;9,"BlockBuster")</f>
        <v>Hit</v>
      </c>
      <c r="N2141" s="6">
        <v>71467</v>
      </c>
      <c r="O2141" s="6" t="str" cm="1">
        <f t="array" ref="O2141">_xlfn.IFS(N2141&lt;=100000,"Low",N2141&lt;=500000,"Median",N2141&lt;=1500000,"High",N2141&gt;1500000,"Very High")</f>
        <v>Low</v>
      </c>
      <c r="P2141">
        <v>8500000</v>
      </c>
      <c r="Q2141">
        <v>68282844</v>
      </c>
      <c r="R2141">
        <f t="shared" si="332"/>
        <v>59782844</v>
      </c>
      <c r="S2141" t="str">
        <f t="shared" si="333"/>
        <v>Profit</v>
      </c>
      <c r="T2141" s="1">
        <v>39670</v>
      </c>
      <c r="U2141" t="s">
        <v>5306</v>
      </c>
      <c r="V2141" s="14">
        <v>39670</v>
      </c>
      <c r="W2141" t="str">
        <f t="shared" si="334"/>
        <v>August</v>
      </c>
      <c r="X2141" s="4" t="str">
        <f t="shared" si="335"/>
        <v>2008</v>
      </c>
      <c r="Y2141" s="6">
        <f t="shared" si="336"/>
        <v>2008</v>
      </c>
      <c r="Z2141" s="4" t="str">
        <f t="shared" si="337"/>
        <v>10</v>
      </c>
      <c r="AA2141" s="6">
        <f t="shared" si="338"/>
        <v>10</v>
      </c>
      <c r="AB2141" t="str">
        <f t="shared" si="339"/>
        <v>Sunday</v>
      </c>
    </row>
    <row r="2142" spans="1:28" x14ac:dyDescent="0.25">
      <c r="A2142" s="3" t="s">
        <v>5307</v>
      </c>
      <c r="B2142" t="s">
        <v>5308</v>
      </c>
      <c r="C2142" s="3" t="s">
        <v>5308</v>
      </c>
      <c r="D2142" s="6">
        <v>0</v>
      </c>
      <c r="E2142" s="6">
        <v>99</v>
      </c>
      <c r="F2142" s="6">
        <f t="shared" si="330"/>
        <v>1</v>
      </c>
      <c r="G2142" s="6">
        <f t="shared" si="331"/>
        <v>39</v>
      </c>
      <c r="H2142" s="6" t="str" cm="1">
        <f t="array" ref="H2142">_xlfn.IFS(E2142&lt;=80,"Series",E2142&lt;=120,"TV Movie",E2142&gt;120,"Long Movie")</f>
        <v>TV Movie</v>
      </c>
      <c r="I2142" t="s">
        <v>5529</v>
      </c>
      <c r="J2142" t="s">
        <v>3857</v>
      </c>
      <c r="K2142" t="s">
        <v>5802</v>
      </c>
      <c r="L2142" s="5">
        <v>6.3</v>
      </c>
      <c r="M2142" t="str" cm="1">
        <f t="array" ref="M2142">_xlfn.IFS(L2142&lt;=2,"Flop",L2142&lt;=5,"Average",L2142&lt;=7,"Hit",L2142&lt;=9,"Superhit",L2142&gt;9,"BlockBuster")</f>
        <v>Hit</v>
      </c>
      <c r="N2142" s="6">
        <v>74582</v>
      </c>
      <c r="O2142" s="6" t="str" cm="1">
        <f t="array" ref="O2142">_xlfn.IFS(N2142&lt;=100000,"Low",N2142&lt;=500000,"Median",N2142&lt;=1500000,"High",N2142&gt;1500000,"Very High")</f>
        <v>Low</v>
      </c>
      <c r="P2142">
        <v>40000000</v>
      </c>
      <c r="Q2142">
        <v>61601280</v>
      </c>
      <c r="R2142">
        <f t="shared" si="332"/>
        <v>21601280</v>
      </c>
      <c r="S2142" t="str">
        <f t="shared" si="333"/>
        <v>Profit</v>
      </c>
      <c r="T2142" s="1">
        <v>40085</v>
      </c>
      <c r="U2142" t="s">
        <v>3954</v>
      </c>
      <c r="V2142" s="14">
        <v>40085</v>
      </c>
      <c r="W2142" t="str">
        <f t="shared" si="334"/>
        <v>September</v>
      </c>
      <c r="X2142" s="4" t="str">
        <f t="shared" si="335"/>
        <v>2009</v>
      </c>
      <c r="Y2142" s="6">
        <f t="shared" si="336"/>
        <v>2009</v>
      </c>
      <c r="Z2142" s="4" t="str">
        <f t="shared" si="337"/>
        <v>29</v>
      </c>
      <c r="AA2142" s="6">
        <f t="shared" si="338"/>
        <v>29</v>
      </c>
      <c r="AB2142" t="str">
        <f t="shared" si="339"/>
        <v>Tuesday</v>
      </c>
    </row>
    <row r="2143" spans="1:28" x14ac:dyDescent="0.25">
      <c r="A2143" s="3" t="s">
        <v>5309</v>
      </c>
      <c r="B2143" t="s">
        <v>5310</v>
      </c>
      <c r="C2143" s="3" t="s">
        <v>5310</v>
      </c>
      <c r="D2143" s="6">
        <v>0</v>
      </c>
      <c r="E2143" s="6">
        <v>100</v>
      </c>
      <c r="F2143" s="6">
        <f t="shared" si="330"/>
        <v>1</v>
      </c>
      <c r="G2143" s="6">
        <f t="shared" si="331"/>
        <v>40</v>
      </c>
      <c r="H2143" s="6" t="str" cm="1">
        <f t="array" ref="H2143">_xlfn.IFS(E2143&lt;=80,"Series",E2143&lt;=120,"TV Movie",E2143&gt;120,"Long Movie")</f>
        <v>TV Movie</v>
      </c>
      <c r="I2143" t="s">
        <v>5529</v>
      </c>
      <c r="J2143" t="s">
        <v>8158</v>
      </c>
      <c r="K2143" t="s">
        <v>145</v>
      </c>
      <c r="L2143" s="5">
        <v>7.1</v>
      </c>
      <c r="M2143" t="str" cm="1">
        <f t="array" ref="M2143">_xlfn.IFS(L2143&lt;=2,"Flop",L2143&lt;=5,"Average",L2143&lt;=7,"Hit",L2143&lt;=9,"Superhit",L2143&gt;9,"BlockBuster")</f>
        <v>Superhit</v>
      </c>
      <c r="N2143" s="6">
        <v>217209</v>
      </c>
      <c r="O2143" s="6" t="str" cm="1">
        <f t="array" ref="O2143">_xlfn.IFS(N2143&lt;=100000,"Low",N2143&lt;=500000,"Median",N2143&lt;=1500000,"High",N2143&gt;1500000,"Very High")</f>
        <v>Median</v>
      </c>
      <c r="P2143">
        <v>65000000</v>
      </c>
      <c r="Q2143">
        <v>0</v>
      </c>
      <c r="R2143">
        <f t="shared" si="332"/>
        <v>-65000000</v>
      </c>
      <c r="S2143" t="str">
        <f t="shared" si="333"/>
        <v>Loss</v>
      </c>
      <c r="T2143" s="1">
        <v>44763</v>
      </c>
      <c r="U2143" t="s">
        <v>5295</v>
      </c>
      <c r="V2143" s="14">
        <v>44763</v>
      </c>
      <c r="W2143" t="str">
        <f t="shared" si="334"/>
        <v>July</v>
      </c>
      <c r="X2143" s="4" t="str">
        <f t="shared" si="335"/>
        <v>2022</v>
      </c>
      <c r="Y2143" s="6">
        <f t="shared" si="336"/>
        <v>2022</v>
      </c>
      <c r="Z2143" s="4" t="str">
        <f t="shared" si="337"/>
        <v>21</v>
      </c>
      <c r="AA2143" s="6">
        <f t="shared" si="338"/>
        <v>21</v>
      </c>
      <c r="AB2143" t="str">
        <f t="shared" si="339"/>
        <v>Thursday</v>
      </c>
    </row>
    <row r="2144" spans="1:28" x14ac:dyDescent="0.25">
      <c r="A2144" s="3" t="s">
        <v>5311</v>
      </c>
      <c r="B2144" t="s">
        <v>5312</v>
      </c>
      <c r="C2144" s="3" t="s">
        <v>5312</v>
      </c>
      <c r="D2144" s="6">
        <v>0</v>
      </c>
      <c r="E2144" s="6">
        <v>127</v>
      </c>
      <c r="F2144" s="6">
        <f t="shared" si="330"/>
        <v>2</v>
      </c>
      <c r="G2144" s="6">
        <f t="shared" si="331"/>
        <v>7</v>
      </c>
      <c r="H2144" s="6" t="str" cm="1">
        <f t="array" ref="H2144">_xlfn.IFS(E2144&lt;=80,"Series",E2144&lt;=120,"TV Movie",E2144&gt;120,"Long Movie")</f>
        <v>Long Movie</v>
      </c>
      <c r="I2144" t="s">
        <v>8158</v>
      </c>
      <c r="J2144" t="s">
        <v>8160</v>
      </c>
      <c r="K2144" t="s">
        <v>145</v>
      </c>
      <c r="L2144" s="5">
        <v>7.1</v>
      </c>
      <c r="M2144" t="str" cm="1">
        <f t="array" ref="M2144">_xlfn.IFS(L2144&lt;=2,"Flop",L2144&lt;=5,"Average",L2144&lt;=7,"Hit",L2144&lt;=9,"Superhit",L2144&gt;9,"BlockBuster")</f>
        <v>Superhit</v>
      </c>
      <c r="N2144" s="6">
        <v>72219</v>
      </c>
      <c r="O2144" s="6" t="str" cm="1">
        <f t="array" ref="O2144">_xlfn.IFS(N2144&lt;=100000,"Low",N2144&lt;=500000,"Median",N2144&lt;=1500000,"High",N2144&gt;1500000,"Very High")</f>
        <v>Low</v>
      </c>
      <c r="P2144">
        <v>70000000</v>
      </c>
      <c r="Q2144">
        <v>39457342</v>
      </c>
      <c r="R2144">
        <f t="shared" si="332"/>
        <v>-30542658</v>
      </c>
      <c r="S2144" t="str">
        <f t="shared" si="333"/>
        <v>Loss</v>
      </c>
      <c r="T2144" s="1">
        <v>39950</v>
      </c>
      <c r="U2144" t="s">
        <v>2547</v>
      </c>
      <c r="V2144" s="14">
        <v>39950</v>
      </c>
      <c r="W2144" t="str">
        <f t="shared" si="334"/>
        <v>May</v>
      </c>
      <c r="X2144" s="4" t="str">
        <f t="shared" si="335"/>
        <v>2009</v>
      </c>
      <c r="Y2144" s="6">
        <f t="shared" si="336"/>
        <v>2009</v>
      </c>
      <c r="Z2144" s="4" t="str">
        <f t="shared" si="337"/>
        <v>17</v>
      </c>
      <c r="AA2144" s="6">
        <f t="shared" si="338"/>
        <v>17</v>
      </c>
      <c r="AB2144" t="str">
        <f t="shared" si="339"/>
        <v>Sunday</v>
      </c>
    </row>
    <row r="2145" spans="1:28" x14ac:dyDescent="0.25">
      <c r="A2145" s="3" t="s">
        <v>5313</v>
      </c>
      <c r="B2145" t="s">
        <v>5314</v>
      </c>
      <c r="C2145" s="3" t="s">
        <v>5314</v>
      </c>
      <c r="D2145" s="6">
        <v>0</v>
      </c>
      <c r="E2145" s="6">
        <v>99</v>
      </c>
      <c r="F2145" s="6">
        <f t="shared" si="330"/>
        <v>1</v>
      </c>
      <c r="G2145" s="6">
        <f t="shared" si="331"/>
        <v>39</v>
      </c>
      <c r="H2145" s="6" t="str" cm="1">
        <f t="array" ref="H2145">_xlfn.IFS(E2145&lt;=80,"Series",E2145&lt;=120,"TV Movie",E2145&gt;120,"Long Movie")</f>
        <v>TV Movie</v>
      </c>
      <c r="I2145" t="s">
        <v>8156</v>
      </c>
      <c r="J2145" t="s">
        <v>8166</v>
      </c>
      <c r="K2145" t="s">
        <v>8161</v>
      </c>
      <c r="L2145" s="5">
        <v>6.9</v>
      </c>
      <c r="M2145" t="str" cm="1">
        <f t="array" ref="M2145">_xlfn.IFS(L2145&lt;=2,"Flop",L2145&lt;=5,"Average",L2145&lt;=7,"Hit",L2145&lt;=9,"Superhit",L2145&gt;9,"BlockBuster")</f>
        <v>Hit</v>
      </c>
      <c r="N2145" s="6">
        <v>125923</v>
      </c>
      <c r="O2145" s="6" t="str" cm="1">
        <f t="array" ref="O2145">_xlfn.IFS(N2145&lt;=100000,"Low",N2145&lt;=500000,"Median",N2145&lt;=1500000,"High",N2145&gt;1500000,"Very High")</f>
        <v>Median</v>
      </c>
      <c r="P2145">
        <v>12000000</v>
      </c>
      <c r="Q2145">
        <v>1333377</v>
      </c>
      <c r="R2145">
        <f t="shared" si="332"/>
        <v>-10666623</v>
      </c>
      <c r="S2145" t="str">
        <f t="shared" si="333"/>
        <v>Loss</v>
      </c>
      <c r="T2145" s="1">
        <v>40052</v>
      </c>
      <c r="U2145" t="s">
        <v>5315</v>
      </c>
      <c r="V2145" s="14">
        <v>40052</v>
      </c>
      <c r="W2145" t="str">
        <f t="shared" si="334"/>
        <v>August</v>
      </c>
      <c r="X2145" s="4" t="str">
        <f t="shared" si="335"/>
        <v>2009</v>
      </c>
      <c r="Y2145" s="6">
        <f t="shared" si="336"/>
        <v>2009</v>
      </c>
      <c r="Z2145" s="4" t="str">
        <f t="shared" si="337"/>
        <v>27</v>
      </c>
      <c r="AA2145" s="6">
        <f t="shared" si="338"/>
        <v>27</v>
      </c>
      <c r="AB2145" t="str">
        <f t="shared" si="339"/>
        <v>Thursday</v>
      </c>
    </row>
    <row r="2146" spans="1:28" x14ac:dyDescent="0.25">
      <c r="A2146" s="3" t="s">
        <v>5316</v>
      </c>
      <c r="B2146" t="s">
        <v>5317</v>
      </c>
      <c r="C2146" s="3" t="s">
        <v>5317</v>
      </c>
      <c r="D2146" s="6">
        <v>0</v>
      </c>
      <c r="E2146" s="6">
        <v>108</v>
      </c>
      <c r="F2146" s="6">
        <f t="shared" si="330"/>
        <v>1</v>
      </c>
      <c r="G2146" s="6">
        <f t="shared" si="331"/>
        <v>48</v>
      </c>
      <c r="H2146" s="6" t="str" cm="1">
        <f t="array" ref="H2146">_xlfn.IFS(E2146&lt;=80,"Series",E2146&lt;=120,"TV Movie",E2146&gt;120,"Long Movie")</f>
        <v>TV Movie</v>
      </c>
      <c r="I2146" t="s">
        <v>5529</v>
      </c>
      <c r="J2146" t="s">
        <v>83</v>
      </c>
      <c r="K2146" t="s">
        <v>8166</v>
      </c>
      <c r="L2146" s="5">
        <v>6.7</v>
      </c>
      <c r="M2146" t="str" cm="1">
        <f t="array" ref="M2146">_xlfn.IFS(L2146&lt;=2,"Flop",L2146&lt;=5,"Average",L2146&lt;=7,"Hit",L2146&lt;=9,"Superhit",L2146&gt;9,"BlockBuster")</f>
        <v>Hit</v>
      </c>
      <c r="N2146" s="6">
        <v>157211</v>
      </c>
      <c r="O2146" s="6" t="str" cm="1">
        <f t="array" ref="O2146">_xlfn.IFS(N2146&lt;=100000,"Low",N2146&lt;=500000,"Median",N2146&lt;=1500000,"High",N2146&gt;1500000,"Very High")</f>
        <v>Median</v>
      </c>
      <c r="P2146">
        <v>33000000</v>
      </c>
      <c r="Q2146">
        <v>20648328</v>
      </c>
      <c r="R2146">
        <f t="shared" si="332"/>
        <v>-12351672</v>
      </c>
      <c r="S2146" t="str">
        <f t="shared" si="333"/>
        <v>Loss</v>
      </c>
      <c r="T2146" s="1">
        <v>40081</v>
      </c>
      <c r="U2146" t="s">
        <v>4469</v>
      </c>
      <c r="V2146" s="14">
        <v>40081</v>
      </c>
      <c r="W2146" t="str">
        <f t="shared" si="334"/>
        <v>September</v>
      </c>
      <c r="X2146" s="4" t="str">
        <f t="shared" si="335"/>
        <v>2009</v>
      </c>
      <c r="Y2146" s="6">
        <f t="shared" si="336"/>
        <v>2009</v>
      </c>
      <c r="Z2146" s="4" t="str">
        <f t="shared" si="337"/>
        <v>25</v>
      </c>
      <c r="AA2146" s="6">
        <f t="shared" si="338"/>
        <v>25</v>
      </c>
      <c r="AB2146" t="str">
        <f t="shared" si="339"/>
        <v>Friday</v>
      </c>
    </row>
    <row r="2147" spans="1:28" x14ac:dyDescent="0.25">
      <c r="A2147" s="3" t="s">
        <v>5318</v>
      </c>
      <c r="B2147" t="s">
        <v>5319</v>
      </c>
      <c r="C2147" s="3" t="s">
        <v>5319</v>
      </c>
      <c r="D2147" s="6">
        <v>0</v>
      </c>
      <c r="E2147" s="6">
        <v>165</v>
      </c>
      <c r="F2147" s="6">
        <f t="shared" si="330"/>
        <v>2</v>
      </c>
      <c r="G2147" s="6">
        <f t="shared" si="331"/>
        <v>45</v>
      </c>
      <c r="H2147" s="6" t="str" cm="1">
        <f t="array" ref="H2147">_xlfn.IFS(E2147&lt;=80,"Series",E2147&lt;=120,"TV Movie",E2147&gt;120,"Long Movie")</f>
        <v>Long Movie</v>
      </c>
      <c r="I2147" t="s">
        <v>8158</v>
      </c>
      <c r="J2147" t="s">
        <v>145</v>
      </c>
      <c r="K2147" t="s">
        <v>8157</v>
      </c>
      <c r="L2147" s="5">
        <v>7.9</v>
      </c>
      <c r="M2147" t="str" cm="1">
        <f t="array" ref="M2147">_xlfn.IFS(L2147&lt;=2,"Flop",L2147&lt;=5,"Average",L2147&lt;=7,"Hit",L2147&lt;=9,"Superhit",L2147&gt;9,"BlockBuster")</f>
        <v>Superhit</v>
      </c>
      <c r="N2147" s="6">
        <v>113263</v>
      </c>
      <c r="O2147" s="6" t="str" cm="1">
        <f t="array" ref="O2147">_xlfn.IFS(N2147&lt;=100000,"Low",N2147&lt;=500000,"Median",N2147&lt;=1500000,"High",N2147&gt;1500000,"Very High")</f>
        <v>Median</v>
      </c>
      <c r="P2147">
        <v>12000000</v>
      </c>
      <c r="Q2147">
        <v>42345360</v>
      </c>
      <c r="R2147">
        <f t="shared" si="332"/>
        <v>30345360</v>
      </c>
      <c r="S2147" t="str">
        <f t="shared" si="333"/>
        <v>Profit</v>
      </c>
      <c r="T2147" s="1">
        <v>40220</v>
      </c>
      <c r="U2147" t="s">
        <v>2645</v>
      </c>
      <c r="V2147" s="14">
        <v>40220</v>
      </c>
      <c r="W2147" t="str">
        <f t="shared" si="334"/>
        <v>February</v>
      </c>
      <c r="X2147" s="4" t="str">
        <f t="shared" si="335"/>
        <v>2010</v>
      </c>
      <c r="Y2147" s="6">
        <f t="shared" si="336"/>
        <v>2010</v>
      </c>
      <c r="Z2147" s="4" t="str">
        <f t="shared" si="337"/>
        <v>11</v>
      </c>
      <c r="AA2147" s="6">
        <f t="shared" si="338"/>
        <v>11</v>
      </c>
      <c r="AB2147" t="str">
        <f t="shared" si="339"/>
        <v>Thursday</v>
      </c>
    </row>
    <row r="2148" spans="1:28" x14ac:dyDescent="0.25">
      <c r="A2148" s="3" t="s">
        <v>5320</v>
      </c>
      <c r="B2148" t="s">
        <v>5321</v>
      </c>
      <c r="C2148" s="3" t="s">
        <v>5321</v>
      </c>
      <c r="D2148" s="6">
        <v>0</v>
      </c>
      <c r="E2148" s="6">
        <v>118</v>
      </c>
      <c r="F2148" s="6">
        <f t="shared" si="330"/>
        <v>1</v>
      </c>
      <c r="G2148" s="6">
        <f t="shared" si="331"/>
        <v>58</v>
      </c>
      <c r="H2148" s="6" t="str" cm="1">
        <f t="array" ref="H2148">_xlfn.IFS(E2148&lt;=80,"Series",E2148&lt;=120,"TV Movie",E2148&gt;120,"Long Movie")</f>
        <v>TV Movie</v>
      </c>
      <c r="I2148" t="s">
        <v>8162</v>
      </c>
      <c r="J2148" t="s">
        <v>145</v>
      </c>
      <c r="K2148" t="s">
        <v>8166</v>
      </c>
      <c r="L2148" s="5">
        <v>7.3</v>
      </c>
      <c r="M2148" t="str" cm="1">
        <f t="array" ref="M2148">_xlfn.IFS(L2148&lt;=2,"Flop",L2148&lt;=5,"Average",L2148&lt;=7,"Hit",L2148&lt;=9,"Superhit",L2148&gt;9,"BlockBuster")</f>
        <v>Superhit</v>
      </c>
      <c r="N2148" s="6">
        <v>249793</v>
      </c>
      <c r="O2148" s="6" t="str" cm="1">
        <f t="array" ref="O2148">_xlfn.IFS(N2148&lt;=100000,"Low",N2148&lt;=500000,"Median",N2148&lt;=1500000,"High",N2148&gt;1500000,"Very High")</f>
        <v>Median</v>
      </c>
      <c r="P2148">
        <v>40000000</v>
      </c>
      <c r="Q2148">
        <v>86752352</v>
      </c>
      <c r="R2148">
        <f t="shared" si="332"/>
        <v>46752352</v>
      </c>
      <c r="S2148" t="str">
        <f t="shared" si="333"/>
        <v>Profit</v>
      </c>
      <c r="T2148" s="1">
        <v>40612</v>
      </c>
      <c r="U2148" t="s">
        <v>5322</v>
      </c>
      <c r="V2148" s="14">
        <v>40612</v>
      </c>
      <c r="W2148" t="str">
        <f t="shared" si="334"/>
        <v>March</v>
      </c>
      <c r="X2148" s="4" t="str">
        <f t="shared" si="335"/>
        <v>2011</v>
      </c>
      <c r="Y2148" s="6">
        <f t="shared" si="336"/>
        <v>2011</v>
      </c>
      <c r="Z2148" s="4" t="str">
        <f t="shared" si="337"/>
        <v>10</v>
      </c>
      <c r="AA2148" s="6">
        <f t="shared" si="338"/>
        <v>10</v>
      </c>
      <c r="AB2148" t="str">
        <f t="shared" si="339"/>
        <v>Thursday</v>
      </c>
    </row>
    <row r="2149" spans="1:28" x14ac:dyDescent="0.25">
      <c r="A2149" s="3" t="s">
        <v>5323</v>
      </c>
      <c r="B2149">
        <v>2012</v>
      </c>
      <c r="C2149" s="3">
        <v>2012</v>
      </c>
      <c r="D2149" s="6">
        <v>0</v>
      </c>
      <c r="E2149" s="6">
        <v>158</v>
      </c>
      <c r="F2149" s="6">
        <f t="shared" si="330"/>
        <v>2</v>
      </c>
      <c r="G2149" s="6">
        <f t="shared" si="331"/>
        <v>38</v>
      </c>
      <c r="H2149" s="6" t="str" cm="1">
        <f t="array" ref="H2149">_xlfn.IFS(E2149&lt;=80,"Series",E2149&lt;=120,"TV Movie",E2149&gt;120,"Long Movie")</f>
        <v>Long Movie</v>
      </c>
      <c r="I2149" t="s">
        <v>5529</v>
      </c>
      <c r="J2149" t="s">
        <v>8158</v>
      </c>
      <c r="K2149" t="s">
        <v>8161</v>
      </c>
      <c r="L2149" s="5">
        <v>5.8</v>
      </c>
      <c r="M2149" t="str" cm="1">
        <f t="array" ref="M2149">_xlfn.IFS(L2149&lt;=2,"Flop",L2149&lt;=5,"Average",L2149&lt;=7,"Hit",L2149&lt;=9,"Superhit",L2149&gt;9,"BlockBuster")</f>
        <v>Hit</v>
      </c>
      <c r="N2149" s="6">
        <v>391485</v>
      </c>
      <c r="O2149" s="6" t="str" cm="1">
        <f t="array" ref="O2149">_xlfn.IFS(N2149&lt;=100000,"Low",N2149&lt;=500000,"Median",N2149&lt;=1500000,"High",N2149&gt;1500000,"Very High")</f>
        <v>Median</v>
      </c>
      <c r="P2149">
        <v>200000000</v>
      </c>
      <c r="Q2149">
        <v>791217826</v>
      </c>
      <c r="R2149">
        <f t="shared" si="332"/>
        <v>591217826</v>
      </c>
      <c r="S2149" t="str">
        <f t="shared" si="333"/>
        <v>Profit</v>
      </c>
      <c r="T2149" s="1">
        <v>40128</v>
      </c>
      <c r="U2149" t="s">
        <v>1162</v>
      </c>
      <c r="V2149" s="14">
        <v>40128</v>
      </c>
      <c r="W2149" t="str">
        <f t="shared" si="334"/>
        <v>November</v>
      </c>
      <c r="X2149" s="4" t="str">
        <f t="shared" si="335"/>
        <v>2009</v>
      </c>
      <c r="Y2149" s="6">
        <f t="shared" si="336"/>
        <v>2009</v>
      </c>
      <c r="Z2149" s="4" t="str">
        <f t="shared" si="337"/>
        <v>11</v>
      </c>
      <c r="AA2149" s="6">
        <f t="shared" si="338"/>
        <v>11</v>
      </c>
      <c r="AB2149" t="str">
        <f t="shared" si="339"/>
        <v>Wednesday</v>
      </c>
    </row>
    <row r="2150" spans="1:28" x14ac:dyDescent="0.25">
      <c r="A2150" s="3" t="s">
        <v>5324</v>
      </c>
      <c r="B2150" t="s">
        <v>5325</v>
      </c>
      <c r="C2150" s="3" t="s">
        <v>5325</v>
      </c>
      <c r="D2150" s="6">
        <v>0</v>
      </c>
      <c r="E2150" s="6">
        <v>84</v>
      </c>
      <c r="F2150" s="6">
        <f t="shared" si="330"/>
        <v>1</v>
      </c>
      <c r="G2150" s="6">
        <f t="shared" si="331"/>
        <v>24</v>
      </c>
      <c r="H2150" s="6" t="str" cm="1">
        <f t="array" ref="H2150">_xlfn.IFS(E2150&lt;=80,"Series",E2150&lt;=120,"TV Movie",E2150&gt;120,"Long Movie")</f>
        <v>TV Movie</v>
      </c>
      <c r="I2150" t="s">
        <v>5529</v>
      </c>
      <c r="J2150" t="s">
        <v>132</v>
      </c>
      <c r="K2150" t="s">
        <v>5802</v>
      </c>
      <c r="L2150" s="5">
        <v>7.4</v>
      </c>
      <c r="M2150" t="str" cm="1">
        <f t="array" ref="M2150">_xlfn.IFS(L2150&lt;=2,"Flop",L2150&lt;=5,"Average",L2150&lt;=7,"Hit",L2150&lt;=9,"Superhit",L2150&gt;9,"BlockBuster")</f>
        <v>Superhit</v>
      </c>
      <c r="N2150" s="6">
        <v>51104</v>
      </c>
      <c r="O2150" s="6" t="str" cm="1">
        <f t="array" ref="O2150">_xlfn.IFS(N2150&lt;=100000,"Low",N2150&lt;=500000,"Median",N2150&lt;=1500000,"High",N2150&gt;1500000,"Very High")</f>
        <v>Low</v>
      </c>
      <c r="P2150">
        <v>2900000</v>
      </c>
      <c r="Q2150">
        <v>296557</v>
      </c>
      <c r="R2150">
        <f t="shared" si="332"/>
        <v>-2603443</v>
      </c>
      <c r="S2150" t="str">
        <f t="shared" si="333"/>
        <v>Loss</v>
      </c>
      <c r="T2150" s="1">
        <v>39831</v>
      </c>
      <c r="U2150" t="s">
        <v>5326</v>
      </c>
      <c r="V2150" s="14">
        <v>39831</v>
      </c>
      <c r="W2150" t="str">
        <f t="shared" si="334"/>
        <v>January</v>
      </c>
      <c r="X2150" s="4" t="str">
        <f t="shared" si="335"/>
        <v>2009</v>
      </c>
      <c r="Y2150" s="6">
        <f t="shared" si="336"/>
        <v>2009</v>
      </c>
      <c r="Z2150" s="4" t="str">
        <f t="shared" si="337"/>
        <v>18</v>
      </c>
      <c r="AA2150" s="6">
        <f t="shared" si="338"/>
        <v>18</v>
      </c>
      <c r="AB2150" t="str">
        <f t="shared" si="339"/>
        <v>Sunday</v>
      </c>
    </row>
    <row r="2151" spans="1:28" x14ac:dyDescent="0.25">
      <c r="A2151" s="3" t="s">
        <v>5327</v>
      </c>
      <c r="B2151" t="s">
        <v>5328</v>
      </c>
      <c r="C2151" s="3" t="s">
        <v>5329</v>
      </c>
      <c r="D2151" s="6">
        <v>0</v>
      </c>
      <c r="E2151" s="6">
        <v>125</v>
      </c>
      <c r="F2151" s="6">
        <f t="shared" si="330"/>
        <v>2</v>
      </c>
      <c r="G2151" s="6">
        <f t="shared" si="331"/>
        <v>5</v>
      </c>
      <c r="H2151" s="6" t="str" cm="1">
        <f t="array" ref="H2151">_xlfn.IFS(E2151&lt;=80,"Series",E2151&lt;=120,"TV Movie",E2151&gt;120,"Long Movie")</f>
        <v>Long Movie</v>
      </c>
      <c r="I2151" t="s">
        <v>5529</v>
      </c>
      <c r="J2151" t="s">
        <v>8162</v>
      </c>
      <c r="K2151" t="s">
        <v>145</v>
      </c>
      <c r="L2151" s="5">
        <v>7.8</v>
      </c>
      <c r="M2151" t="str" cm="1">
        <f t="array" ref="M2151">_xlfn.IFS(L2151&lt;=2,"Flop",L2151&lt;=5,"Average",L2151&lt;=7,"Hit",L2151&lt;=9,"Superhit",L2151&gt;9,"BlockBuster")</f>
        <v>Superhit</v>
      </c>
      <c r="N2151" s="6">
        <v>70922</v>
      </c>
      <c r="O2151" s="6" t="str" cm="1">
        <f t="array" ref="O2151">_xlfn.IFS(N2151&lt;=100000,"Low",N2151&lt;=500000,"Median",N2151&lt;=1500000,"High",N2151&gt;1500000,"Very High")</f>
        <v>Low</v>
      </c>
      <c r="P2151">
        <v>2650000</v>
      </c>
      <c r="Q2151">
        <v>36495748</v>
      </c>
      <c r="R2151">
        <f t="shared" si="332"/>
        <v>33845748</v>
      </c>
      <c r="S2151" t="str">
        <f t="shared" si="333"/>
        <v>Profit</v>
      </c>
      <c r="T2151" s="1">
        <v>39492</v>
      </c>
      <c r="U2151" t="s">
        <v>5330</v>
      </c>
      <c r="V2151" s="14">
        <v>39492</v>
      </c>
      <c r="W2151" t="str">
        <f t="shared" si="334"/>
        <v>February</v>
      </c>
      <c r="X2151" s="4" t="str">
        <f t="shared" si="335"/>
        <v>2008</v>
      </c>
      <c r="Y2151" s="6">
        <f t="shared" si="336"/>
        <v>2008</v>
      </c>
      <c r="Z2151" s="4" t="str">
        <f t="shared" si="337"/>
        <v>14</v>
      </c>
      <c r="AA2151" s="6">
        <f t="shared" si="338"/>
        <v>14</v>
      </c>
      <c r="AB2151" t="str">
        <f t="shared" si="339"/>
        <v>Thursday</v>
      </c>
    </row>
    <row r="2152" spans="1:28" x14ac:dyDescent="0.25">
      <c r="A2152" s="3" t="s">
        <v>5331</v>
      </c>
      <c r="B2152" t="s">
        <v>5332</v>
      </c>
      <c r="C2152" s="3" t="s">
        <v>5332</v>
      </c>
      <c r="D2152" s="6">
        <v>0</v>
      </c>
      <c r="E2152" s="6">
        <v>103</v>
      </c>
      <c r="F2152" s="6">
        <f t="shared" si="330"/>
        <v>1</v>
      </c>
      <c r="G2152" s="6">
        <f t="shared" si="331"/>
        <v>43</v>
      </c>
      <c r="H2152" s="6" t="str" cm="1">
        <f t="array" ref="H2152">_xlfn.IFS(E2152&lt;=80,"Series",E2152&lt;=120,"TV Movie",E2152&gt;120,"Long Movie")</f>
        <v>TV Movie</v>
      </c>
      <c r="I2152" t="s">
        <v>132</v>
      </c>
      <c r="J2152" t="s">
        <v>8163</v>
      </c>
      <c r="K2152" t="s">
        <v>8156</v>
      </c>
      <c r="L2152" s="5">
        <v>6</v>
      </c>
      <c r="M2152" t="str" cm="1">
        <f t="array" ref="M2152">_xlfn.IFS(L2152&lt;=2,"Flop",L2152&lt;=5,"Average",L2152&lt;=7,"Hit",L2152&lt;=9,"Superhit",L2152&gt;9,"BlockBuster")</f>
        <v>Hit</v>
      </c>
      <c r="N2152" s="6">
        <v>51279</v>
      </c>
      <c r="O2152" s="6" t="str" cm="1">
        <f t="array" ref="O2152">_xlfn.IFS(N2152&lt;=100000,"Low",N2152&lt;=500000,"Median",N2152&lt;=1500000,"High",N2152&gt;1500000,"Very High")</f>
        <v>Low</v>
      </c>
      <c r="P2152">
        <v>100000000</v>
      </c>
      <c r="Q2152">
        <v>0</v>
      </c>
      <c r="R2152">
        <f t="shared" si="332"/>
        <v>-100000000</v>
      </c>
      <c r="S2152" t="str">
        <f t="shared" si="333"/>
        <v>Loss</v>
      </c>
      <c r="T2152" s="1">
        <v>44834</v>
      </c>
      <c r="U2152" t="s">
        <v>4177</v>
      </c>
      <c r="V2152" s="14">
        <v>44834</v>
      </c>
      <c r="W2152" t="str">
        <f t="shared" si="334"/>
        <v>September</v>
      </c>
      <c r="X2152" s="4" t="str">
        <f t="shared" si="335"/>
        <v>2022</v>
      </c>
      <c r="Y2152" s="6">
        <f t="shared" si="336"/>
        <v>2022</v>
      </c>
      <c r="Z2152" s="4" t="str">
        <f t="shared" si="337"/>
        <v>30</v>
      </c>
      <c r="AA2152" s="6">
        <f t="shared" si="338"/>
        <v>30</v>
      </c>
      <c r="AB2152" t="str">
        <f t="shared" si="339"/>
        <v>Friday</v>
      </c>
    </row>
    <row r="2153" spans="1:28" x14ac:dyDescent="0.25">
      <c r="A2153" s="3" t="s">
        <v>5333</v>
      </c>
      <c r="B2153" t="s">
        <v>5334</v>
      </c>
      <c r="C2153" s="3" t="s">
        <v>5334</v>
      </c>
      <c r="D2153" s="6">
        <v>0</v>
      </c>
      <c r="E2153" s="6">
        <v>161</v>
      </c>
      <c r="F2153" s="6">
        <f t="shared" si="330"/>
        <v>2</v>
      </c>
      <c r="G2153" s="6">
        <f t="shared" si="331"/>
        <v>41</v>
      </c>
      <c r="H2153" s="6" t="str" cm="1">
        <f t="array" ref="H2153">_xlfn.IFS(E2153&lt;=80,"Series",E2153&lt;=120,"TV Movie",E2153&gt;120,"Long Movie")</f>
        <v>Long Movie</v>
      </c>
      <c r="I2153" t="s">
        <v>145</v>
      </c>
      <c r="J2153" t="s">
        <v>8156</v>
      </c>
      <c r="K2153" t="s">
        <v>5802</v>
      </c>
      <c r="L2153" s="5">
        <v>7.2</v>
      </c>
      <c r="M2153" t="str" cm="1">
        <f t="array" ref="M2153">_xlfn.IFS(L2153&lt;=2,"Flop",L2153&lt;=5,"Average",L2153&lt;=7,"Hit",L2153&lt;=9,"Superhit",L2153&gt;9,"BlockBuster")</f>
        <v>Superhit</v>
      </c>
      <c r="N2153" s="6">
        <v>86062</v>
      </c>
      <c r="O2153" s="6" t="str" cm="1">
        <f t="array" ref="O2153">_xlfn.IFS(N2153&lt;=100000,"Low",N2153&lt;=500000,"Median",N2153&lt;=1500000,"High",N2153&gt;1500000,"Very High")</f>
        <v>Low</v>
      </c>
      <c r="P2153">
        <v>16000000</v>
      </c>
      <c r="Q2153">
        <v>775385</v>
      </c>
      <c r="R2153">
        <f t="shared" si="332"/>
        <v>-15224615</v>
      </c>
      <c r="S2153" t="str">
        <f t="shared" si="333"/>
        <v>Loss</v>
      </c>
      <c r="T2153" s="1">
        <v>39955</v>
      </c>
      <c r="U2153" t="s">
        <v>5335</v>
      </c>
      <c r="V2153" s="14">
        <v>39955</v>
      </c>
      <c r="W2153" t="str">
        <f t="shared" si="334"/>
        <v>May</v>
      </c>
      <c r="X2153" s="4" t="str">
        <f t="shared" si="335"/>
        <v>2009</v>
      </c>
      <c r="Y2153" s="6">
        <f t="shared" si="336"/>
        <v>2009</v>
      </c>
      <c r="Z2153" s="4" t="str">
        <f t="shared" si="337"/>
        <v>22</v>
      </c>
      <c r="AA2153" s="6">
        <f t="shared" si="338"/>
        <v>22</v>
      </c>
      <c r="AB2153" t="str">
        <f t="shared" si="339"/>
        <v>Friday</v>
      </c>
    </row>
    <row r="2154" spans="1:28" x14ac:dyDescent="0.25">
      <c r="A2154" s="3" t="s">
        <v>5336</v>
      </c>
      <c r="B2154" t="s">
        <v>5337</v>
      </c>
      <c r="C2154" s="3" t="s">
        <v>5337</v>
      </c>
      <c r="D2154" s="6">
        <v>0</v>
      </c>
      <c r="E2154" s="6">
        <v>107</v>
      </c>
      <c r="F2154" s="6">
        <f t="shared" si="330"/>
        <v>1</v>
      </c>
      <c r="G2154" s="6">
        <f t="shared" si="331"/>
        <v>47</v>
      </c>
      <c r="H2154" s="6" t="str" cm="1">
        <f t="array" ref="H2154">_xlfn.IFS(E2154&lt;=80,"Series",E2154&lt;=120,"TV Movie",E2154&gt;120,"Long Movie")</f>
        <v>TV Movie</v>
      </c>
      <c r="I2154" t="s">
        <v>5529</v>
      </c>
      <c r="J2154" t="s">
        <v>8158</v>
      </c>
      <c r="K2154" t="s">
        <v>8159</v>
      </c>
      <c r="L2154" s="5">
        <v>7.2</v>
      </c>
      <c r="M2154" t="str" cm="1">
        <f t="array" ref="M2154">_xlfn.IFS(L2154&lt;=2,"Flop",L2154&lt;=5,"Average",L2154&lt;=7,"Hit",L2154&lt;=9,"Superhit",L2154&gt;9,"BlockBuster")</f>
        <v>Superhit</v>
      </c>
      <c r="N2154" s="6">
        <v>286460</v>
      </c>
      <c r="O2154" s="6" t="str" cm="1">
        <f t="array" ref="O2154">_xlfn.IFS(N2154&lt;=100000,"Low",N2154&lt;=500000,"Median",N2154&lt;=1500000,"High",N2154&gt;1500000,"Very High")</f>
        <v>Median</v>
      </c>
      <c r="P2154">
        <v>135000000</v>
      </c>
      <c r="Q2154">
        <v>245724603</v>
      </c>
      <c r="R2154">
        <f t="shared" si="332"/>
        <v>110724603</v>
      </c>
      <c r="S2154" t="str">
        <f t="shared" si="333"/>
        <v>Profit</v>
      </c>
      <c r="T2154" s="1">
        <v>40588</v>
      </c>
      <c r="U2154" t="s">
        <v>1818</v>
      </c>
      <c r="V2154" s="14">
        <v>40588</v>
      </c>
      <c r="W2154" t="str">
        <f t="shared" si="334"/>
        <v>February</v>
      </c>
      <c r="X2154" s="4" t="str">
        <f t="shared" si="335"/>
        <v>2011</v>
      </c>
      <c r="Y2154" s="6">
        <f t="shared" si="336"/>
        <v>2011</v>
      </c>
      <c r="Z2154" s="4" t="str">
        <f t="shared" si="337"/>
        <v>14</v>
      </c>
      <c r="AA2154" s="6">
        <f t="shared" si="338"/>
        <v>14</v>
      </c>
      <c r="AB2154" t="str">
        <f t="shared" si="339"/>
        <v>Monday</v>
      </c>
    </row>
    <row r="2155" spans="1:28" x14ac:dyDescent="0.25">
      <c r="A2155" s="3" t="s">
        <v>5338</v>
      </c>
      <c r="B2155" t="s">
        <v>5339</v>
      </c>
      <c r="C2155" s="3" t="s">
        <v>5339</v>
      </c>
      <c r="D2155" s="6">
        <v>0</v>
      </c>
      <c r="E2155" s="6">
        <v>109</v>
      </c>
      <c r="F2155" s="6">
        <f t="shared" si="330"/>
        <v>1</v>
      </c>
      <c r="G2155" s="6">
        <f t="shared" si="331"/>
        <v>49</v>
      </c>
      <c r="H2155" s="6" t="str" cm="1">
        <f t="array" ref="H2155">_xlfn.IFS(E2155&lt;=80,"Series",E2155&lt;=120,"TV Movie",E2155&gt;120,"Long Movie")</f>
        <v>TV Movie</v>
      </c>
      <c r="I2155" t="s">
        <v>132</v>
      </c>
      <c r="J2155" t="s">
        <v>145</v>
      </c>
      <c r="K2155" t="s">
        <v>8157</v>
      </c>
      <c r="L2155" s="5">
        <v>7.4</v>
      </c>
      <c r="M2155" t="str" cm="1">
        <f t="array" ref="M2155">_xlfn.IFS(L2155&lt;=2,"Flop",L2155&lt;=5,"Average",L2155&lt;=7,"Hit",L2155&lt;=9,"Superhit",L2155&gt;9,"BlockBuster")</f>
        <v>Superhit</v>
      </c>
      <c r="N2155" s="6">
        <v>345955</v>
      </c>
      <c r="O2155" s="6" t="str" cm="1">
        <f t="array" ref="O2155">_xlfn.IFS(N2155&lt;=100000,"Low",N2155&lt;=500000,"Median",N2155&lt;=1500000,"High",N2155&gt;1500000,"Very High")</f>
        <v>Median</v>
      </c>
      <c r="P2155">
        <v>25000000</v>
      </c>
      <c r="Q2155">
        <v>166842739</v>
      </c>
      <c r="R2155">
        <f t="shared" si="332"/>
        <v>141842739</v>
      </c>
      <c r="S2155" t="str">
        <f t="shared" si="333"/>
        <v>Profit</v>
      </c>
      <c r="T2155" s="1">
        <v>40061</v>
      </c>
      <c r="U2155" t="s">
        <v>3910</v>
      </c>
      <c r="V2155" s="14">
        <v>40061</v>
      </c>
      <c r="W2155" t="str">
        <f t="shared" si="334"/>
        <v>September</v>
      </c>
      <c r="X2155" s="4" t="str">
        <f t="shared" si="335"/>
        <v>2009</v>
      </c>
      <c r="Y2155" s="6">
        <f t="shared" si="336"/>
        <v>2009</v>
      </c>
      <c r="Z2155" s="4" t="str">
        <f t="shared" si="337"/>
        <v>5</v>
      </c>
      <c r="AA2155" s="6">
        <f t="shared" si="338"/>
        <v>5</v>
      </c>
      <c r="AB2155" t="str">
        <f t="shared" si="339"/>
        <v>Saturday</v>
      </c>
    </row>
    <row r="2156" spans="1:28" x14ac:dyDescent="0.25">
      <c r="A2156" s="3" t="s">
        <v>5340</v>
      </c>
      <c r="B2156" t="s">
        <v>5341</v>
      </c>
      <c r="C2156" s="3" t="s">
        <v>5341</v>
      </c>
      <c r="D2156" s="6">
        <v>0</v>
      </c>
      <c r="E2156" s="6">
        <v>107</v>
      </c>
      <c r="F2156" s="6">
        <f t="shared" si="330"/>
        <v>1</v>
      </c>
      <c r="G2156" s="6">
        <f t="shared" si="331"/>
        <v>47</v>
      </c>
      <c r="H2156" s="6" t="str" cm="1">
        <f t="array" ref="H2156">_xlfn.IFS(E2156&lt;=80,"Series",E2156&lt;=120,"TV Movie",E2156&gt;120,"Long Movie")</f>
        <v>TV Movie</v>
      </c>
      <c r="I2156" t="s">
        <v>145</v>
      </c>
      <c r="J2156" t="s">
        <v>8165</v>
      </c>
      <c r="K2156" t="s">
        <v>8157</v>
      </c>
      <c r="L2156" s="5">
        <v>6.2</v>
      </c>
      <c r="M2156" t="str" cm="1">
        <f t="array" ref="M2156">_xlfn.IFS(L2156&lt;=2,"Flop",L2156&lt;=5,"Average",L2156&lt;=7,"Hit",L2156&lt;=9,"Superhit",L2156&gt;9,"BlockBuster")</f>
        <v>Hit</v>
      </c>
      <c r="N2156" s="6">
        <v>59708</v>
      </c>
      <c r="O2156" s="6" t="str" cm="1">
        <f t="array" ref="O2156">_xlfn.IFS(N2156&lt;=100000,"Low",N2156&lt;=500000,"Median",N2156&lt;=1500000,"High",N2156&gt;1500000,"Very High")</f>
        <v>Low</v>
      </c>
      <c r="P2156">
        <v>30000000</v>
      </c>
      <c r="Q2156">
        <v>159291809</v>
      </c>
      <c r="R2156">
        <f t="shared" si="332"/>
        <v>129291809</v>
      </c>
      <c r="S2156" t="str">
        <f t="shared" si="333"/>
        <v>Profit</v>
      </c>
      <c r="T2156" s="1">
        <v>40394</v>
      </c>
      <c r="U2156" t="s">
        <v>4920</v>
      </c>
      <c r="V2156" s="14">
        <v>40394</v>
      </c>
      <c r="W2156" t="str">
        <f t="shared" si="334"/>
        <v>August</v>
      </c>
      <c r="X2156" s="4" t="str">
        <f t="shared" si="335"/>
        <v>2010</v>
      </c>
      <c r="Y2156" s="6">
        <f t="shared" si="336"/>
        <v>2010</v>
      </c>
      <c r="Z2156" s="4" t="str">
        <f t="shared" si="337"/>
        <v>4</v>
      </c>
      <c r="AA2156" s="6">
        <f t="shared" si="338"/>
        <v>4</v>
      </c>
      <c r="AB2156" t="str">
        <f t="shared" si="339"/>
        <v>Wednesday</v>
      </c>
    </row>
    <row r="2157" spans="1:28" x14ac:dyDescent="0.25">
      <c r="A2157" s="3" t="s">
        <v>5342</v>
      </c>
      <c r="B2157" t="s">
        <v>5343</v>
      </c>
      <c r="C2157" s="3" t="s">
        <v>5343</v>
      </c>
      <c r="D2157" s="6">
        <v>0</v>
      </c>
      <c r="E2157" s="6">
        <v>135</v>
      </c>
      <c r="F2157" s="6">
        <f t="shared" si="330"/>
        <v>2</v>
      </c>
      <c r="G2157" s="6">
        <f t="shared" si="331"/>
        <v>15</v>
      </c>
      <c r="H2157" s="6" t="str" cm="1">
        <f t="array" ref="H2157">_xlfn.IFS(E2157&lt;=80,"Series",E2157&lt;=120,"TV Movie",E2157&gt;120,"Long Movie")</f>
        <v>Long Movie</v>
      </c>
      <c r="I2157" t="s">
        <v>5529</v>
      </c>
      <c r="J2157" t="s">
        <v>8158</v>
      </c>
      <c r="K2157" t="s">
        <v>3857</v>
      </c>
      <c r="L2157" s="5">
        <v>6.6</v>
      </c>
      <c r="M2157" t="str" cm="1">
        <f t="array" ref="M2157">_xlfn.IFS(L2157&lt;=2,"Flop",L2157&lt;=5,"Average",L2157&lt;=7,"Hit",L2157&lt;=9,"Superhit",L2157&gt;9,"BlockBuster")</f>
        <v>Hit</v>
      </c>
      <c r="N2157" s="6">
        <v>312060</v>
      </c>
      <c r="O2157" s="6" t="str" cm="1">
        <f t="array" ref="O2157">_xlfn.IFS(N2157&lt;=100000,"Low",N2157&lt;=500000,"Median",N2157&lt;=1500000,"High",N2157&gt;1500000,"Very High")</f>
        <v>Median</v>
      </c>
      <c r="P2157">
        <v>125000000</v>
      </c>
      <c r="Q2157">
        <v>276144750</v>
      </c>
      <c r="R2157">
        <f t="shared" si="332"/>
        <v>151144750</v>
      </c>
      <c r="S2157" t="str">
        <f t="shared" si="333"/>
        <v>Profit</v>
      </c>
      <c r="T2157" s="1">
        <v>41120</v>
      </c>
      <c r="U2157" t="s">
        <v>4198</v>
      </c>
      <c r="V2157" s="14">
        <v>41120</v>
      </c>
      <c r="W2157" t="str">
        <f t="shared" si="334"/>
        <v>July</v>
      </c>
      <c r="X2157" s="4" t="str">
        <f t="shared" si="335"/>
        <v>2012</v>
      </c>
      <c r="Y2157" s="6">
        <f t="shared" si="336"/>
        <v>2012</v>
      </c>
      <c r="Z2157" s="4" t="str">
        <f t="shared" si="337"/>
        <v>30</v>
      </c>
      <c r="AA2157" s="6">
        <f t="shared" si="338"/>
        <v>30</v>
      </c>
      <c r="AB2157" t="str">
        <f t="shared" si="339"/>
        <v>Monday</v>
      </c>
    </row>
    <row r="2158" spans="1:28" x14ac:dyDescent="0.25">
      <c r="A2158" s="3" t="s">
        <v>5344</v>
      </c>
      <c r="B2158" t="s">
        <v>5345</v>
      </c>
      <c r="C2158" s="3" t="s">
        <v>5345</v>
      </c>
      <c r="D2158" s="6">
        <v>0</v>
      </c>
      <c r="E2158" s="6">
        <v>124</v>
      </c>
      <c r="F2158" s="6">
        <f t="shared" si="330"/>
        <v>2</v>
      </c>
      <c r="G2158" s="6">
        <f t="shared" si="331"/>
        <v>4</v>
      </c>
      <c r="H2158" s="6" t="str" cm="1">
        <f t="array" ref="H2158">_xlfn.IFS(E2158&lt;=80,"Series",E2158&lt;=120,"TV Movie",E2158&gt;120,"Long Movie")</f>
        <v>Long Movie</v>
      </c>
      <c r="I2158" t="s">
        <v>132</v>
      </c>
      <c r="J2158" t="s">
        <v>145</v>
      </c>
      <c r="K2158" t="s">
        <v>8157</v>
      </c>
      <c r="L2158" s="5">
        <v>6.2</v>
      </c>
      <c r="M2158" t="str" cm="1">
        <f t="array" ref="M2158">_xlfn.IFS(L2158&lt;=2,"Flop",L2158&lt;=5,"Average",L2158&lt;=7,"Hit",L2158&lt;=9,"Superhit",L2158&gt;9,"BlockBuster")</f>
        <v>Hit</v>
      </c>
      <c r="N2158" s="6">
        <v>101744</v>
      </c>
      <c r="O2158" s="6" t="str" cm="1">
        <f t="array" ref="O2158">_xlfn.IFS(N2158&lt;=100000,"Low",N2158&lt;=500000,"Median",N2158&lt;=1500000,"High",N2158&gt;1500000,"Very High")</f>
        <v>Median</v>
      </c>
      <c r="P2158">
        <v>30000000</v>
      </c>
      <c r="Q2158">
        <v>54169363</v>
      </c>
      <c r="R2158">
        <f t="shared" si="332"/>
        <v>24169363</v>
      </c>
      <c r="S2158" t="str">
        <f t="shared" si="333"/>
        <v>Profit</v>
      </c>
      <c r="T2158" s="1">
        <v>41017</v>
      </c>
      <c r="U2158" t="s">
        <v>4488</v>
      </c>
      <c r="V2158" s="14">
        <v>41017</v>
      </c>
      <c r="W2158" t="str">
        <f t="shared" si="334"/>
        <v>April</v>
      </c>
      <c r="X2158" s="4" t="str">
        <f t="shared" si="335"/>
        <v>2012</v>
      </c>
      <c r="Y2158" s="6">
        <f t="shared" si="336"/>
        <v>2012</v>
      </c>
      <c r="Z2158" s="4" t="str">
        <f t="shared" si="337"/>
        <v>18</v>
      </c>
      <c r="AA2158" s="6">
        <f t="shared" si="338"/>
        <v>18</v>
      </c>
      <c r="AB2158" t="str">
        <f t="shared" si="339"/>
        <v>Wednesday</v>
      </c>
    </row>
    <row r="2159" spans="1:28" x14ac:dyDescent="0.25">
      <c r="A2159" s="3" t="s">
        <v>5346</v>
      </c>
      <c r="B2159" t="s">
        <v>5347</v>
      </c>
      <c r="C2159" s="3" t="s">
        <v>5347</v>
      </c>
      <c r="D2159" s="6">
        <v>0</v>
      </c>
      <c r="E2159" s="6">
        <v>94</v>
      </c>
      <c r="F2159" s="6">
        <f t="shared" si="330"/>
        <v>1</v>
      </c>
      <c r="G2159" s="6">
        <f t="shared" si="331"/>
        <v>34</v>
      </c>
      <c r="H2159" s="6" t="str" cm="1">
        <f t="array" ref="H2159">_xlfn.IFS(E2159&lt;=80,"Series",E2159&lt;=120,"TV Movie",E2159&gt;120,"Long Movie")</f>
        <v>TV Movie</v>
      </c>
      <c r="I2159" t="s">
        <v>132</v>
      </c>
      <c r="J2159" t="s">
        <v>145</v>
      </c>
      <c r="K2159" t="s">
        <v>8163</v>
      </c>
      <c r="L2159" s="5">
        <v>6.2</v>
      </c>
      <c r="M2159" t="str" cm="1">
        <f t="array" ref="M2159">_xlfn.IFS(L2159&lt;=2,"Flop",L2159&lt;=5,"Average",L2159&lt;=7,"Hit",L2159&lt;=9,"Superhit",L2159&gt;9,"BlockBuster")</f>
        <v>Hit</v>
      </c>
      <c r="N2159" s="6">
        <v>56197</v>
      </c>
      <c r="O2159" s="6" t="str" cm="1">
        <f t="array" ref="O2159">_xlfn.IFS(N2159&lt;=100000,"Low",N2159&lt;=500000,"Median",N2159&lt;=1500000,"High",N2159&gt;1500000,"Very High")</f>
        <v>Low</v>
      </c>
      <c r="P2159">
        <v>15000000</v>
      </c>
      <c r="Q2159">
        <v>76196538</v>
      </c>
      <c r="R2159">
        <f t="shared" si="332"/>
        <v>61196538</v>
      </c>
      <c r="S2159" t="str">
        <f t="shared" si="333"/>
        <v>Profit</v>
      </c>
      <c r="T2159" s="1">
        <v>40255</v>
      </c>
      <c r="U2159" t="s">
        <v>5348</v>
      </c>
      <c r="V2159" s="14">
        <v>40255</v>
      </c>
      <c r="W2159" t="str">
        <f t="shared" si="334"/>
        <v>March</v>
      </c>
      <c r="X2159" s="4" t="str">
        <f t="shared" si="335"/>
        <v>2010</v>
      </c>
      <c r="Y2159" s="6">
        <f t="shared" si="336"/>
        <v>2010</v>
      </c>
      <c r="Z2159" s="4" t="str">
        <f t="shared" si="337"/>
        <v>18</v>
      </c>
      <c r="AA2159" s="6">
        <f t="shared" si="338"/>
        <v>18</v>
      </c>
      <c r="AB2159" t="str">
        <f t="shared" si="339"/>
        <v>Thursday</v>
      </c>
    </row>
    <row r="2160" spans="1:28" x14ac:dyDescent="0.25">
      <c r="A2160" s="3" t="s">
        <v>5349</v>
      </c>
      <c r="B2160" t="s">
        <v>5350</v>
      </c>
      <c r="C2160" s="3" t="s">
        <v>5350</v>
      </c>
      <c r="D2160" s="6">
        <v>0</v>
      </c>
      <c r="E2160" s="6">
        <v>109</v>
      </c>
      <c r="F2160" s="6">
        <f t="shared" si="330"/>
        <v>1</v>
      </c>
      <c r="G2160" s="6">
        <f t="shared" si="331"/>
        <v>49</v>
      </c>
      <c r="H2160" s="6" t="str" cm="1">
        <f t="array" ref="H2160">_xlfn.IFS(E2160&lt;=80,"Series",E2160&lt;=120,"TV Movie",E2160&gt;120,"Long Movie")</f>
        <v>TV Movie</v>
      </c>
      <c r="I2160" t="s">
        <v>5529</v>
      </c>
      <c r="J2160" t="s">
        <v>8162</v>
      </c>
      <c r="K2160" t="s">
        <v>145</v>
      </c>
      <c r="L2160" s="5">
        <v>7.4</v>
      </c>
      <c r="M2160" t="str" cm="1">
        <f t="array" ref="M2160">_xlfn.IFS(L2160&lt;=2,"Flop",L2160&lt;=5,"Average",L2160&lt;=7,"Hit",L2160&lt;=9,"Superhit",L2160&gt;9,"BlockBuster")</f>
        <v>Superhit</v>
      </c>
      <c r="N2160" s="6">
        <v>312465</v>
      </c>
      <c r="O2160" s="6" t="str" cm="1">
        <f t="array" ref="O2160">_xlfn.IFS(N2160&lt;=100000,"Low",N2160&lt;=500000,"Median",N2160&lt;=1500000,"High",N2160&gt;1500000,"Very High")</f>
        <v>Median</v>
      </c>
      <c r="P2160">
        <v>50000000</v>
      </c>
      <c r="Q2160">
        <v>127944208</v>
      </c>
      <c r="R2160">
        <f t="shared" si="332"/>
        <v>77944208</v>
      </c>
      <c r="S2160" t="str">
        <f t="shared" si="333"/>
        <v>Profit</v>
      </c>
      <c r="T2160" s="1">
        <v>40079</v>
      </c>
      <c r="U2160" t="s">
        <v>1466</v>
      </c>
      <c r="V2160" s="14">
        <v>40079</v>
      </c>
      <c r="W2160" t="str">
        <f t="shared" si="334"/>
        <v>September</v>
      </c>
      <c r="X2160" s="4" t="str">
        <f t="shared" si="335"/>
        <v>2009</v>
      </c>
      <c r="Y2160" s="6">
        <f t="shared" si="336"/>
        <v>2009</v>
      </c>
      <c r="Z2160" s="4" t="str">
        <f t="shared" si="337"/>
        <v>23</v>
      </c>
      <c r="AA2160" s="6">
        <f t="shared" si="338"/>
        <v>23</v>
      </c>
      <c r="AB2160" t="str">
        <f t="shared" si="339"/>
        <v>Wednesday</v>
      </c>
    </row>
    <row r="2161" spans="1:28" x14ac:dyDescent="0.25">
      <c r="A2161" s="3" t="s">
        <v>5351</v>
      </c>
      <c r="B2161" t="s">
        <v>5352</v>
      </c>
      <c r="C2161" s="3" t="s">
        <v>5352</v>
      </c>
      <c r="D2161" s="6">
        <v>0</v>
      </c>
      <c r="E2161" s="6">
        <v>86</v>
      </c>
      <c r="F2161" s="6">
        <f t="shared" si="330"/>
        <v>1</v>
      </c>
      <c r="G2161" s="6">
        <f t="shared" si="331"/>
        <v>26</v>
      </c>
      <c r="H2161" s="6" t="str" cm="1">
        <f t="array" ref="H2161">_xlfn.IFS(E2161&lt;=80,"Series",E2161&lt;=120,"TV Movie",E2161&gt;120,"Long Movie")</f>
        <v>TV Movie</v>
      </c>
      <c r="I2161" t="s">
        <v>132</v>
      </c>
      <c r="J2161" t="s">
        <v>8162</v>
      </c>
      <c r="K2161" t="s">
        <v>145</v>
      </c>
      <c r="L2161" s="5">
        <v>5.7</v>
      </c>
      <c r="M2161" t="str" cm="1">
        <f t="array" ref="M2161">_xlfn.IFS(L2161&lt;=2,"Flop",L2161&lt;=5,"Average",L2161&lt;=7,"Hit",L2161&lt;=9,"Superhit",L2161&gt;9,"BlockBuster")</f>
        <v>Hit</v>
      </c>
      <c r="N2161" s="6">
        <v>64670</v>
      </c>
      <c r="O2161" s="6" t="str" cm="1">
        <f t="array" ref="O2161">_xlfn.IFS(N2161&lt;=100000,"Low",N2161&lt;=500000,"Median",N2161&lt;=1500000,"High",N2161&gt;1500000,"Very High")</f>
        <v>Low</v>
      </c>
      <c r="P2161">
        <v>18000000</v>
      </c>
      <c r="Q2161">
        <v>26973554</v>
      </c>
      <c r="R2161">
        <f t="shared" si="332"/>
        <v>8973554</v>
      </c>
      <c r="S2161" t="str">
        <f t="shared" si="333"/>
        <v>Profit</v>
      </c>
      <c r="T2161" s="1">
        <v>39888</v>
      </c>
      <c r="U2161" t="s">
        <v>5353</v>
      </c>
      <c r="V2161" s="14">
        <v>39888</v>
      </c>
      <c r="W2161" t="str">
        <f t="shared" si="334"/>
        <v>March</v>
      </c>
      <c r="X2161" s="4" t="str">
        <f t="shared" si="335"/>
        <v>2009</v>
      </c>
      <c r="Y2161" s="6">
        <f t="shared" si="336"/>
        <v>2009</v>
      </c>
      <c r="Z2161" s="4" t="str">
        <f t="shared" si="337"/>
        <v>16</v>
      </c>
      <c r="AA2161" s="6">
        <f t="shared" si="338"/>
        <v>16</v>
      </c>
      <c r="AB2161" t="str">
        <f t="shared" si="339"/>
        <v>Monday</v>
      </c>
    </row>
    <row r="2162" spans="1:28" x14ac:dyDescent="0.25">
      <c r="A2162" s="3" t="s">
        <v>5354</v>
      </c>
      <c r="B2162" t="s">
        <v>5355</v>
      </c>
      <c r="C2162" s="3" t="s">
        <v>5355</v>
      </c>
      <c r="D2162" s="6">
        <v>0</v>
      </c>
      <c r="E2162" s="6">
        <v>112</v>
      </c>
      <c r="F2162" s="6">
        <f t="shared" si="330"/>
        <v>1</v>
      </c>
      <c r="G2162" s="6">
        <f t="shared" si="331"/>
        <v>52</v>
      </c>
      <c r="H2162" s="6" t="str" cm="1">
        <f t="array" ref="H2162">_xlfn.IFS(E2162&lt;=80,"Series",E2162&lt;=120,"TV Movie",E2162&gt;120,"Long Movie")</f>
        <v>TV Movie</v>
      </c>
      <c r="I2162" t="s">
        <v>5529</v>
      </c>
      <c r="J2162" t="s">
        <v>132</v>
      </c>
      <c r="K2162" t="s">
        <v>3857</v>
      </c>
      <c r="L2162" s="5">
        <v>6.7</v>
      </c>
      <c r="M2162" t="str" cm="1">
        <f t="array" ref="M2162">_xlfn.IFS(L2162&lt;=2,"Flop",L2162&lt;=5,"Average",L2162&lt;=7,"Hit",L2162&lt;=9,"Superhit",L2162&gt;9,"BlockBuster")</f>
        <v>Hit</v>
      </c>
      <c r="N2162" s="6">
        <v>79143</v>
      </c>
      <c r="O2162" s="6" t="str" cm="1">
        <f t="array" ref="O2162">_xlfn.IFS(N2162&lt;=100000,"Low",N2162&lt;=500000,"Median",N2162&lt;=1500000,"High",N2162&gt;1500000,"Very High")</f>
        <v>Low</v>
      </c>
      <c r="P2162">
        <v>20000000</v>
      </c>
      <c r="Q2162">
        <v>76004405</v>
      </c>
      <c r="R2162">
        <f t="shared" si="332"/>
        <v>56004405</v>
      </c>
      <c r="S2162" t="str">
        <f t="shared" si="333"/>
        <v>Profit</v>
      </c>
      <c r="T2162" s="1">
        <v>44877</v>
      </c>
      <c r="U2162" t="s">
        <v>5356</v>
      </c>
      <c r="V2162" s="14">
        <v>44877</v>
      </c>
      <c r="W2162" t="str">
        <f t="shared" si="334"/>
        <v>November</v>
      </c>
      <c r="X2162" s="4" t="str">
        <f t="shared" si="335"/>
        <v>2022</v>
      </c>
      <c r="Y2162" s="6">
        <f t="shared" si="336"/>
        <v>2022</v>
      </c>
      <c r="Z2162" s="4" t="str">
        <f t="shared" si="337"/>
        <v>12</v>
      </c>
      <c r="AA2162" s="6">
        <f t="shared" si="338"/>
        <v>12</v>
      </c>
      <c r="AB2162" t="str">
        <f t="shared" si="339"/>
        <v>Saturday</v>
      </c>
    </row>
    <row r="2163" spans="1:28" x14ac:dyDescent="0.25">
      <c r="A2163" s="3" t="s">
        <v>5357</v>
      </c>
      <c r="B2163" t="s">
        <v>5358</v>
      </c>
      <c r="C2163" s="3" t="s">
        <v>5358</v>
      </c>
      <c r="D2163" s="6">
        <v>0</v>
      </c>
      <c r="E2163" s="6">
        <v>146</v>
      </c>
      <c r="F2163" s="6">
        <f t="shared" si="330"/>
        <v>2</v>
      </c>
      <c r="G2163" s="6">
        <f t="shared" si="331"/>
        <v>26</v>
      </c>
      <c r="H2163" s="6" t="str" cm="1">
        <f t="array" ref="H2163">_xlfn.IFS(E2163&lt;=80,"Series",E2163&lt;=120,"TV Movie",E2163&gt;120,"Long Movie")</f>
        <v>Long Movie</v>
      </c>
      <c r="I2163" t="s">
        <v>132</v>
      </c>
      <c r="J2163" t="s">
        <v>145</v>
      </c>
      <c r="K2163" t="s">
        <v>5802</v>
      </c>
      <c r="L2163" s="5">
        <v>6.3</v>
      </c>
      <c r="M2163" t="str" cm="1">
        <f t="array" ref="M2163">_xlfn.IFS(L2163&lt;=2,"Flop",L2163&lt;=5,"Average",L2163&lt;=7,"Hit",L2163&lt;=9,"Superhit",L2163&gt;9,"BlockBuster")</f>
        <v>Hit</v>
      </c>
      <c r="N2163" s="6">
        <v>122724</v>
      </c>
      <c r="O2163" s="6" t="str" cm="1">
        <f t="array" ref="O2163">_xlfn.IFS(N2163&lt;=100000,"Low",N2163&lt;=500000,"Median",N2163&lt;=1500000,"High",N2163&gt;1500000,"Very High")</f>
        <v>Median</v>
      </c>
      <c r="P2163">
        <v>75000000</v>
      </c>
      <c r="Q2163">
        <v>71585235</v>
      </c>
      <c r="R2163">
        <f t="shared" si="332"/>
        <v>-3414765</v>
      </c>
      <c r="S2163" t="str">
        <f t="shared" si="333"/>
        <v>Loss</v>
      </c>
      <c r="T2163" s="1">
        <v>40014</v>
      </c>
      <c r="U2163" t="s">
        <v>3751</v>
      </c>
      <c r="V2163" s="14">
        <v>40014</v>
      </c>
      <c r="W2163" t="str">
        <f t="shared" si="334"/>
        <v>July</v>
      </c>
      <c r="X2163" s="4" t="str">
        <f t="shared" si="335"/>
        <v>2009</v>
      </c>
      <c r="Y2163" s="6">
        <f t="shared" si="336"/>
        <v>2009</v>
      </c>
      <c r="Z2163" s="4" t="str">
        <f t="shared" si="337"/>
        <v>20</v>
      </c>
      <c r="AA2163" s="6">
        <f t="shared" si="338"/>
        <v>20</v>
      </c>
      <c r="AB2163" t="str">
        <f t="shared" si="339"/>
        <v>Monday</v>
      </c>
    </row>
    <row r="2164" spans="1:28" x14ac:dyDescent="0.25">
      <c r="A2164" s="3" t="s">
        <v>5359</v>
      </c>
      <c r="B2164" t="s">
        <v>5360</v>
      </c>
      <c r="C2164" s="3" t="s">
        <v>5361</v>
      </c>
      <c r="D2164" s="6">
        <v>0</v>
      </c>
      <c r="E2164" s="6">
        <v>130</v>
      </c>
      <c r="F2164" s="6">
        <f t="shared" si="330"/>
        <v>2</v>
      </c>
      <c r="G2164" s="6">
        <f t="shared" si="331"/>
        <v>10</v>
      </c>
      <c r="H2164" s="6" t="str" cm="1">
        <f t="array" ref="H2164">_xlfn.IFS(E2164&lt;=80,"Series",E2164&lt;=120,"TV Movie",E2164&gt;120,"Long Movie")</f>
        <v>Long Movie</v>
      </c>
      <c r="I2164" t="s">
        <v>8158</v>
      </c>
      <c r="J2164" t="s">
        <v>8163</v>
      </c>
      <c r="K2164" t="s">
        <v>8156</v>
      </c>
      <c r="L2164" s="5">
        <v>8.1</v>
      </c>
      <c r="M2164" t="str" cm="1">
        <f t="array" ref="M2164">_xlfn.IFS(L2164&lt;=2,"Flop",L2164&lt;=5,"Average",L2164&lt;=7,"Hit",L2164&lt;=9,"Superhit",L2164&gt;9,"BlockBuster")</f>
        <v>Superhit</v>
      </c>
      <c r="N2164" s="6">
        <v>923495</v>
      </c>
      <c r="O2164" s="6" t="str" cm="1">
        <f t="array" ref="O2164">_xlfn.IFS(N2164&lt;=100000,"Low",N2164&lt;=500000,"Median",N2164&lt;=1500000,"High",N2164&gt;1500000,"Very High")</f>
        <v>High</v>
      </c>
      <c r="P2164">
        <v>125000000</v>
      </c>
      <c r="Q2164">
        <v>1342360114</v>
      </c>
      <c r="R2164">
        <f t="shared" si="332"/>
        <v>1217360114</v>
      </c>
      <c r="S2164" t="str">
        <f t="shared" si="333"/>
        <v>Profit</v>
      </c>
      <c r="T2164" s="1">
        <v>40731</v>
      </c>
      <c r="U2164" t="s">
        <v>3470</v>
      </c>
      <c r="V2164" s="14">
        <v>40731</v>
      </c>
      <c r="W2164" t="str">
        <f t="shared" si="334"/>
        <v>July</v>
      </c>
      <c r="X2164" s="4" t="str">
        <f t="shared" si="335"/>
        <v>2011</v>
      </c>
      <c r="Y2164" s="6">
        <f t="shared" si="336"/>
        <v>2011</v>
      </c>
      <c r="Z2164" s="4" t="str">
        <f t="shared" si="337"/>
        <v>7</v>
      </c>
      <c r="AA2164" s="6">
        <f t="shared" si="338"/>
        <v>7</v>
      </c>
      <c r="AB2164" t="str">
        <f t="shared" si="339"/>
        <v>Thursday</v>
      </c>
    </row>
    <row r="2165" spans="1:28" x14ac:dyDescent="0.25">
      <c r="A2165" s="3" t="s">
        <v>5362</v>
      </c>
      <c r="B2165" t="s">
        <v>5363</v>
      </c>
      <c r="C2165" s="3" t="s">
        <v>5363</v>
      </c>
      <c r="D2165" s="6">
        <v>0</v>
      </c>
      <c r="E2165" s="6">
        <v>120</v>
      </c>
      <c r="F2165" s="6">
        <f t="shared" si="330"/>
        <v>2</v>
      </c>
      <c r="G2165" s="6">
        <f t="shared" si="331"/>
        <v>0</v>
      </c>
      <c r="H2165" s="6" t="str" cm="1">
        <f t="array" ref="H2165">_xlfn.IFS(E2165&lt;=80,"Series",E2165&lt;=120,"TV Movie",E2165&gt;120,"Long Movie")</f>
        <v>TV Movie</v>
      </c>
      <c r="I2165" t="s">
        <v>8158</v>
      </c>
      <c r="J2165" t="s">
        <v>132</v>
      </c>
      <c r="K2165" t="s">
        <v>8163</v>
      </c>
      <c r="L2165" s="5">
        <v>7.1</v>
      </c>
      <c r="M2165" t="str" cm="1">
        <f t="array" ref="M2165">_xlfn.IFS(L2165&lt;=2,"Flop",L2165&lt;=5,"Average",L2165&lt;=7,"Hit",L2165&lt;=9,"Superhit",L2165&gt;9,"BlockBuster")</f>
        <v>Superhit</v>
      </c>
      <c r="N2165" s="6">
        <v>95784</v>
      </c>
      <c r="O2165" s="6" t="str" cm="1">
        <f t="array" ref="O2165">_xlfn.IFS(N2165&lt;=100000,"Low",N2165&lt;=500000,"Median",N2165&lt;=1500000,"High",N2165&gt;1500000,"Very High")</f>
        <v>Low</v>
      </c>
      <c r="P2165">
        <v>45000000</v>
      </c>
      <c r="Q2165">
        <v>165184237</v>
      </c>
      <c r="R2165">
        <f t="shared" si="332"/>
        <v>120184237</v>
      </c>
      <c r="S2165" t="str">
        <f t="shared" si="333"/>
        <v>Profit</v>
      </c>
      <c r="T2165" s="1">
        <v>40851</v>
      </c>
      <c r="U2165" t="s">
        <v>5364</v>
      </c>
      <c r="V2165" s="14">
        <v>40851</v>
      </c>
      <c r="W2165" t="str">
        <f t="shared" si="334"/>
        <v>November</v>
      </c>
      <c r="X2165" s="4" t="str">
        <f t="shared" si="335"/>
        <v>2011</v>
      </c>
      <c r="Y2165" s="6">
        <f t="shared" si="336"/>
        <v>2011</v>
      </c>
      <c r="Z2165" s="4" t="str">
        <f t="shared" si="337"/>
        <v>4</v>
      </c>
      <c r="AA2165" s="6">
        <f t="shared" si="338"/>
        <v>4</v>
      </c>
      <c r="AB2165" t="str">
        <f t="shared" si="339"/>
        <v>Friday</v>
      </c>
    </row>
    <row r="2166" spans="1:28" x14ac:dyDescent="0.25">
      <c r="A2166" s="3" t="s">
        <v>5365</v>
      </c>
      <c r="B2166" t="s">
        <v>5366</v>
      </c>
      <c r="C2166" s="3" t="s">
        <v>5366</v>
      </c>
      <c r="D2166" s="6">
        <v>0</v>
      </c>
      <c r="E2166" s="6">
        <v>105</v>
      </c>
      <c r="F2166" s="6">
        <f t="shared" si="330"/>
        <v>1</v>
      </c>
      <c r="G2166" s="6">
        <f t="shared" si="331"/>
        <v>45</v>
      </c>
      <c r="H2166" s="6" t="str" cm="1">
        <f t="array" ref="H2166">_xlfn.IFS(E2166&lt;=80,"Series",E2166&lt;=120,"TV Movie",E2166&gt;120,"Long Movie")</f>
        <v>TV Movie</v>
      </c>
      <c r="I2166" t="s">
        <v>132</v>
      </c>
      <c r="J2166" t="s">
        <v>5802</v>
      </c>
      <c r="K2166" t="s">
        <v>5802</v>
      </c>
      <c r="L2166" s="5">
        <v>6.6</v>
      </c>
      <c r="M2166" t="str" cm="1">
        <f t="array" ref="M2166">_xlfn.IFS(L2166&lt;=2,"Flop",L2166&lt;=5,"Average",L2166&lt;=7,"Hit",L2166&lt;=9,"Superhit",L2166&gt;9,"BlockBuster")</f>
        <v>Hit</v>
      </c>
      <c r="N2166" s="6">
        <v>135771</v>
      </c>
      <c r="O2166" s="6" t="str" cm="1">
        <f t="array" ref="O2166">_xlfn.IFS(N2166&lt;=100000,"Low",N2166&lt;=500000,"Median",N2166&lt;=1500000,"High",N2166&gt;1500000,"Very High")</f>
        <v>Median</v>
      </c>
      <c r="P2166">
        <v>28000000</v>
      </c>
      <c r="Q2166">
        <v>134409025</v>
      </c>
      <c r="R2166">
        <f t="shared" si="332"/>
        <v>106409025</v>
      </c>
      <c r="S2166" t="str">
        <f t="shared" si="333"/>
        <v>Profit</v>
      </c>
      <c r="T2166" s="1">
        <v>41578</v>
      </c>
      <c r="U2166" t="s">
        <v>1188</v>
      </c>
      <c r="V2166" s="14">
        <v>41578</v>
      </c>
      <c r="W2166" t="str">
        <f t="shared" si="334"/>
        <v>October</v>
      </c>
      <c r="X2166" s="4" t="str">
        <f t="shared" si="335"/>
        <v>2013</v>
      </c>
      <c r="Y2166" s="6">
        <f t="shared" si="336"/>
        <v>2013</v>
      </c>
      <c r="Z2166" s="4" t="str">
        <f t="shared" si="337"/>
        <v>31</v>
      </c>
      <c r="AA2166" s="6">
        <f t="shared" si="338"/>
        <v>31</v>
      </c>
      <c r="AB2166" t="str">
        <f t="shared" si="339"/>
        <v>Thursday</v>
      </c>
    </row>
    <row r="2167" spans="1:28" x14ac:dyDescent="0.25">
      <c r="A2167" s="3" t="s">
        <v>5367</v>
      </c>
      <c r="B2167" t="s">
        <v>5368</v>
      </c>
      <c r="C2167" s="3" t="s">
        <v>5368</v>
      </c>
      <c r="D2167" s="6">
        <v>0</v>
      </c>
      <c r="E2167" s="6">
        <v>89</v>
      </c>
      <c r="F2167" s="6">
        <f t="shared" si="330"/>
        <v>1</v>
      </c>
      <c r="G2167" s="6">
        <f t="shared" si="331"/>
        <v>29</v>
      </c>
      <c r="H2167" s="6" t="str" cm="1">
        <f t="array" ref="H2167">_xlfn.IFS(E2167&lt;=80,"Series",E2167&lt;=120,"TV Movie",E2167&gt;120,"Long Movie")</f>
        <v>TV Movie</v>
      </c>
      <c r="I2167" t="s">
        <v>83</v>
      </c>
      <c r="J2167" t="s">
        <v>8166</v>
      </c>
      <c r="K2167" t="s">
        <v>3857</v>
      </c>
      <c r="L2167" s="5">
        <v>4.5</v>
      </c>
      <c r="M2167" t="str" cm="1">
        <f t="array" ref="M2167">_xlfn.IFS(L2167&lt;=2,"Flop",L2167&lt;=5,"Average",L2167&lt;=7,"Hit",L2167&lt;=9,"Superhit",L2167&gt;9,"BlockBuster")</f>
        <v>Average</v>
      </c>
      <c r="N2167" s="6">
        <v>56066</v>
      </c>
      <c r="O2167" s="6" t="str" cm="1">
        <f t="array" ref="O2167">_xlfn.IFS(N2167&lt;=100000,"Low",N2167&lt;=500000,"Median",N2167&lt;=1500000,"High",N2167&gt;1500000,"Very High")</f>
        <v>Low</v>
      </c>
      <c r="P2167">
        <v>5000000</v>
      </c>
      <c r="Q2167">
        <v>103687316</v>
      </c>
      <c r="R2167">
        <f t="shared" si="332"/>
        <v>98687316</v>
      </c>
      <c r="S2167" t="str">
        <f t="shared" si="333"/>
        <v>Profit</v>
      </c>
      <c r="T2167" s="1">
        <v>41935</v>
      </c>
      <c r="U2167" t="s">
        <v>5369</v>
      </c>
      <c r="V2167" s="14">
        <v>41935</v>
      </c>
      <c r="W2167" t="str">
        <f t="shared" si="334"/>
        <v>October</v>
      </c>
      <c r="X2167" s="4" t="str">
        <f t="shared" si="335"/>
        <v>2014</v>
      </c>
      <c r="Y2167" s="6">
        <f t="shared" si="336"/>
        <v>2014</v>
      </c>
      <c r="Z2167" s="4" t="str">
        <f t="shared" si="337"/>
        <v>23</v>
      </c>
      <c r="AA2167" s="6">
        <f t="shared" si="338"/>
        <v>23</v>
      </c>
      <c r="AB2167" t="str">
        <f t="shared" si="339"/>
        <v>Thursday</v>
      </c>
    </row>
    <row r="2168" spans="1:28" x14ac:dyDescent="0.25">
      <c r="A2168" s="3" t="s">
        <v>5370</v>
      </c>
      <c r="B2168" t="s">
        <v>5371</v>
      </c>
      <c r="C2168" s="3" t="s">
        <v>5371</v>
      </c>
      <c r="D2168" s="6">
        <v>0</v>
      </c>
      <c r="E2168" s="6">
        <v>116</v>
      </c>
      <c r="F2168" s="6">
        <f t="shared" si="330"/>
        <v>1</v>
      </c>
      <c r="G2168" s="6">
        <f t="shared" si="331"/>
        <v>56</v>
      </c>
      <c r="H2168" s="6" t="str" cm="1">
        <f t="array" ref="H2168">_xlfn.IFS(E2168&lt;=80,"Series",E2168&lt;=120,"TV Movie",E2168&gt;120,"Long Movie")</f>
        <v>TV Movie</v>
      </c>
      <c r="I2168" t="s">
        <v>145</v>
      </c>
      <c r="J2168" t="s">
        <v>5802</v>
      </c>
      <c r="K2168" t="s">
        <v>5802</v>
      </c>
      <c r="L2168" s="5">
        <v>8.1</v>
      </c>
      <c r="M2168" t="str" cm="1">
        <f t="array" ref="M2168">_xlfn.IFS(L2168&lt;=2,"Flop",L2168&lt;=5,"Average",L2168&lt;=7,"Hit",L2168&lt;=9,"Superhit",L2168&gt;9,"BlockBuster")</f>
        <v>Superhit</v>
      </c>
      <c r="N2168" s="6">
        <v>801745</v>
      </c>
      <c r="O2168" s="6" t="str" cm="1">
        <f t="array" ref="O2168">_xlfn.IFS(N2168&lt;=100000,"Low",N2168&lt;=500000,"Median",N2168&lt;=1500000,"High",N2168&gt;1500000,"Very High")</f>
        <v>High</v>
      </c>
      <c r="P2168">
        <v>33000000</v>
      </c>
      <c r="Q2168">
        <v>269958228</v>
      </c>
      <c r="R2168">
        <f t="shared" si="332"/>
        <v>236958228</v>
      </c>
      <c r="S2168" t="str">
        <f t="shared" si="333"/>
        <v>Profit</v>
      </c>
      <c r="T2168" s="1">
        <v>39791</v>
      </c>
      <c r="U2168" t="s">
        <v>69</v>
      </c>
      <c r="V2168" s="14">
        <v>39791</v>
      </c>
      <c r="W2168" t="str">
        <f t="shared" si="334"/>
        <v>December</v>
      </c>
      <c r="X2168" s="4" t="str">
        <f t="shared" si="335"/>
        <v>2008</v>
      </c>
      <c r="Y2168" s="6">
        <f t="shared" si="336"/>
        <v>2008</v>
      </c>
      <c r="Z2168" s="4" t="str">
        <f t="shared" si="337"/>
        <v>9</v>
      </c>
      <c r="AA2168" s="6">
        <f t="shared" si="338"/>
        <v>9</v>
      </c>
      <c r="AB2168" t="str">
        <f t="shared" si="339"/>
        <v>Tuesday</v>
      </c>
    </row>
    <row r="2169" spans="1:28" x14ac:dyDescent="0.25">
      <c r="A2169" s="3" t="s">
        <v>5372</v>
      </c>
      <c r="B2169" t="s">
        <v>5373</v>
      </c>
      <c r="C2169" s="3" t="s">
        <v>5373</v>
      </c>
      <c r="D2169" s="6">
        <v>0</v>
      </c>
      <c r="E2169" s="6">
        <v>105</v>
      </c>
      <c r="F2169" s="6">
        <f t="shared" si="330"/>
        <v>1</v>
      </c>
      <c r="G2169" s="6">
        <f t="shared" si="331"/>
        <v>45</v>
      </c>
      <c r="H2169" s="6" t="str" cm="1">
        <f t="array" ref="H2169">_xlfn.IFS(E2169&lt;=80,"Series",E2169&lt;=120,"TV Movie",E2169&gt;120,"Long Movie")</f>
        <v>TV Movie</v>
      </c>
      <c r="I2169" t="s">
        <v>5529</v>
      </c>
      <c r="J2169" t="s">
        <v>145</v>
      </c>
      <c r="K2169" t="s">
        <v>3857</v>
      </c>
      <c r="L2169" s="5">
        <v>6.2</v>
      </c>
      <c r="M2169" t="str" cm="1">
        <f t="array" ref="M2169">_xlfn.IFS(L2169&lt;=2,"Flop",L2169&lt;=5,"Average",L2169&lt;=7,"Hit",L2169&lt;=9,"Superhit",L2169&gt;9,"BlockBuster")</f>
        <v>Hit</v>
      </c>
      <c r="N2169" s="6">
        <v>136706</v>
      </c>
      <c r="O2169" s="6" t="str" cm="1">
        <f t="array" ref="O2169">_xlfn.IFS(N2169&lt;=100000,"Low",N2169&lt;=500000,"Median",N2169&lt;=1500000,"High",N2169&gt;1500000,"Very High")</f>
        <v>Median</v>
      </c>
      <c r="P2169">
        <v>60000000</v>
      </c>
      <c r="Q2169">
        <v>135503748</v>
      </c>
      <c r="R2169">
        <f t="shared" si="332"/>
        <v>75503748</v>
      </c>
      <c r="S2169" t="str">
        <f t="shared" si="333"/>
        <v>Profit</v>
      </c>
      <c r="T2169" s="1">
        <v>41654</v>
      </c>
      <c r="U2169" t="s">
        <v>1236</v>
      </c>
      <c r="V2169" s="14">
        <v>41654</v>
      </c>
      <c r="W2169" t="str">
        <f t="shared" si="334"/>
        <v>January</v>
      </c>
      <c r="X2169" s="4" t="str">
        <f t="shared" si="335"/>
        <v>2014</v>
      </c>
      <c r="Y2169" s="6">
        <f t="shared" si="336"/>
        <v>2014</v>
      </c>
      <c r="Z2169" s="4" t="str">
        <f t="shared" si="337"/>
        <v>15</v>
      </c>
      <c r="AA2169" s="6">
        <f t="shared" si="338"/>
        <v>15</v>
      </c>
      <c r="AB2169" t="str">
        <f t="shared" si="339"/>
        <v>Wednesday</v>
      </c>
    </row>
    <row r="2170" spans="1:28" x14ac:dyDescent="0.25">
      <c r="A2170" s="3" t="s">
        <v>5374</v>
      </c>
      <c r="B2170" t="s">
        <v>5375</v>
      </c>
      <c r="C2170" s="3" t="s">
        <v>5375</v>
      </c>
      <c r="D2170" s="6">
        <v>0</v>
      </c>
      <c r="E2170" s="6">
        <v>116</v>
      </c>
      <c r="F2170" s="6">
        <f t="shared" si="330"/>
        <v>1</v>
      </c>
      <c r="G2170" s="6">
        <f t="shared" si="331"/>
        <v>56</v>
      </c>
      <c r="H2170" s="6" t="str" cm="1">
        <f t="array" ref="H2170">_xlfn.IFS(E2170&lt;=80,"Series",E2170&lt;=120,"TV Movie",E2170&gt;120,"Long Movie")</f>
        <v>TV Movie</v>
      </c>
      <c r="I2170" t="s">
        <v>5529</v>
      </c>
      <c r="J2170" t="s">
        <v>8162</v>
      </c>
      <c r="K2170" t="s">
        <v>145</v>
      </c>
      <c r="L2170" s="5">
        <v>6.7</v>
      </c>
      <c r="M2170" t="str" cm="1">
        <f t="array" ref="M2170">_xlfn.IFS(L2170&lt;=2,"Flop",L2170&lt;=5,"Average",L2170&lt;=7,"Hit",L2170&lt;=9,"Superhit",L2170&gt;9,"BlockBuster")</f>
        <v>Hit</v>
      </c>
      <c r="N2170" s="6">
        <v>122646</v>
      </c>
      <c r="O2170" s="6" t="str" cm="1">
        <f t="array" ref="O2170">_xlfn.IFS(N2170&lt;=100000,"Low",N2170&lt;=500000,"Median",N2170&lt;=1500000,"High",N2170&gt;1500000,"Very High")</f>
        <v>Median</v>
      </c>
      <c r="P2170">
        <v>22000000</v>
      </c>
      <c r="Q2170">
        <v>15661554</v>
      </c>
      <c r="R2170">
        <f t="shared" si="332"/>
        <v>-6338446</v>
      </c>
      <c r="S2170" t="str">
        <f t="shared" si="333"/>
        <v>Loss</v>
      </c>
      <c r="T2170" s="1">
        <v>41587</v>
      </c>
      <c r="U2170" t="s">
        <v>5376</v>
      </c>
      <c r="V2170" s="14">
        <v>41587</v>
      </c>
      <c r="W2170" t="str">
        <f t="shared" si="334"/>
        <v>November</v>
      </c>
      <c r="X2170" s="4" t="str">
        <f t="shared" si="335"/>
        <v>2013</v>
      </c>
      <c r="Y2170" s="6">
        <f t="shared" si="336"/>
        <v>2013</v>
      </c>
      <c r="Z2170" s="4" t="str">
        <f t="shared" si="337"/>
        <v>9</v>
      </c>
      <c r="AA2170" s="6">
        <f t="shared" si="338"/>
        <v>9</v>
      </c>
      <c r="AB2170" t="str">
        <f t="shared" si="339"/>
        <v>Saturday</v>
      </c>
    </row>
    <row r="2171" spans="1:28" x14ac:dyDescent="0.25">
      <c r="A2171" s="3" t="s">
        <v>5377</v>
      </c>
      <c r="B2171" t="s">
        <v>5378</v>
      </c>
      <c r="C2171" s="3" t="s">
        <v>5378</v>
      </c>
      <c r="D2171" s="6">
        <v>0</v>
      </c>
      <c r="E2171" s="6">
        <v>89</v>
      </c>
      <c r="F2171" s="6">
        <f t="shared" si="330"/>
        <v>1</v>
      </c>
      <c r="G2171" s="6">
        <f t="shared" si="331"/>
        <v>29</v>
      </c>
      <c r="H2171" s="6" t="str" cm="1">
        <f t="array" ref="H2171">_xlfn.IFS(E2171&lt;=80,"Series",E2171&lt;=120,"TV Movie",E2171&gt;120,"Long Movie")</f>
        <v>TV Movie</v>
      </c>
      <c r="I2171" t="s">
        <v>5529</v>
      </c>
      <c r="J2171" t="s">
        <v>8162</v>
      </c>
      <c r="K2171" t="s">
        <v>3857</v>
      </c>
      <c r="L2171" s="5">
        <v>6.1</v>
      </c>
      <c r="M2171" t="str" cm="1">
        <f t="array" ref="M2171">_xlfn.IFS(L2171&lt;=2,"Flop",L2171&lt;=5,"Average",L2171&lt;=7,"Hit",L2171&lt;=9,"Superhit",L2171&gt;9,"BlockBuster")</f>
        <v>Hit</v>
      </c>
      <c r="N2171" s="6">
        <v>106625</v>
      </c>
      <c r="O2171" s="6" t="str" cm="1">
        <f t="array" ref="O2171">_xlfn.IFS(N2171&lt;=100000,"Low",N2171&lt;=500000,"Median",N2171&lt;=1500000,"High",N2171&gt;1500000,"Very High")</f>
        <v>Median</v>
      </c>
      <c r="P2171">
        <v>50000000</v>
      </c>
      <c r="Q2171">
        <v>91490353</v>
      </c>
      <c r="R2171">
        <f t="shared" si="332"/>
        <v>41490353</v>
      </c>
      <c r="S2171" t="str">
        <f t="shared" si="333"/>
        <v>Profit</v>
      </c>
      <c r="T2171" s="1">
        <v>43726</v>
      </c>
      <c r="U2171" t="s">
        <v>5379</v>
      </c>
      <c r="V2171" s="14">
        <v>43726</v>
      </c>
      <c r="W2171" t="str">
        <f t="shared" si="334"/>
        <v>September</v>
      </c>
      <c r="X2171" s="4" t="str">
        <f t="shared" si="335"/>
        <v>2019</v>
      </c>
      <c r="Y2171" s="6">
        <f t="shared" si="336"/>
        <v>2019</v>
      </c>
      <c r="Z2171" s="4" t="str">
        <f t="shared" si="337"/>
        <v>18</v>
      </c>
      <c r="AA2171" s="6">
        <f t="shared" si="338"/>
        <v>18</v>
      </c>
      <c r="AB2171" t="str">
        <f t="shared" si="339"/>
        <v>Wednesday</v>
      </c>
    </row>
    <row r="2172" spans="1:28" x14ac:dyDescent="0.25">
      <c r="A2172" s="3" t="s">
        <v>5380</v>
      </c>
      <c r="B2172" t="s">
        <v>5381</v>
      </c>
      <c r="C2172" s="3" t="s">
        <v>5381</v>
      </c>
      <c r="D2172" s="6">
        <v>0</v>
      </c>
      <c r="E2172" s="6">
        <v>132</v>
      </c>
      <c r="F2172" s="6">
        <f t="shared" si="330"/>
        <v>2</v>
      </c>
      <c r="G2172" s="6">
        <f t="shared" si="331"/>
        <v>12</v>
      </c>
      <c r="H2172" s="6" t="str" cm="1">
        <f t="array" ref="H2172">_xlfn.IFS(E2172&lt;=80,"Series",E2172&lt;=120,"TV Movie",E2172&gt;120,"Long Movie")</f>
        <v>Long Movie</v>
      </c>
      <c r="I2172" t="s">
        <v>5529</v>
      </c>
      <c r="J2172" t="s">
        <v>8162</v>
      </c>
      <c r="K2172" t="s">
        <v>145</v>
      </c>
      <c r="L2172" s="5">
        <v>6.7</v>
      </c>
      <c r="M2172" t="str" cm="1">
        <f t="array" ref="M2172">_xlfn.IFS(L2172&lt;=2,"Flop",L2172&lt;=5,"Average",L2172&lt;=7,"Hit",L2172&lt;=9,"Superhit",L2172&gt;9,"BlockBuster")</f>
        <v>Hit</v>
      </c>
      <c r="N2172" s="6">
        <v>65745</v>
      </c>
      <c r="O2172" s="6" t="str" cm="1">
        <f t="array" ref="O2172">_xlfn.IFS(N2172&lt;=100000,"Low",N2172&lt;=500000,"Median",N2172&lt;=1500000,"High",N2172&gt;1500000,"Very High")</f>
        <v>Low</v>
      </c>
      <c r="P2172">
        <v>17000000</v>
      </c>
      <c r="Q2172">
        <v>44027682</v>
      </c>
      <c r="R2172">
        <f t="shared" si="332"/>
        <v>27027682</v>
      </c>
      <c r="S2172" t="str">
        <f t="shared" si="333"/>
        <v>Profit</v>
      </c>
      <c r="T2172" s="1">
        <v>39829</v>
      </c>
      <c r="U2172" t="s">
        <v>2150</v>
      </c>
      <c r="V2172" s="14">
        <v>39829</v>
      </c>
      <c r="W2172" t="str">
        <f t="shared" si="334"/>
        <v>January</v>
      </c>
      <c r="X2172" s="4" t="str">
        <f t="shared" si="335"/>
        <v>2009</v>
      </c>
      <c r="Y2172" s="6">
        <f t="shared" si="336"/>
        <v>2009</v>
      </c>
      <c r="Z2172" s="4" t="str">
        <f t="shared" si="337"/>
        <v>16</v>
      </c>
      <c r="AA2172" s="6">
        <f t="shared" si="338"/>
        <v>16</v>
      </c>
      <c r="AB2172" t="str">
        <f t="shared" si="339"/>
        <v>Friday</v>
      </c>
    </row>
    <row r="2173" spans="1:28" x14ac:dyDescent="0.25">
      <c r="A2173" s="3" t="s">
        <v>5382</v>
      </c>
      <c r="B2173" t="s">
        <v>5383</v>
      </c>
      <c r="C2173" s="3" t="s">
        <v>5383</v>
      </c>
      <c r="D2173" s="6">
        <v>0</v>
      </c>
      <c r="E2173" s="6">
        <v>133</v>
      </c>
      <c r="F2173" s="6">
        <f t="shared" si="330"/>
        <v>2</v>
      </c>
      <c r="G2173" s="6">
        <f t="shared" si="331"/>
        <v>13</v>
      </c>
      <c r="H2173" s="6" t="str" cm="1">
        <f t="array" ref="H2173">_xlfn.IFS(E2173&lt;=80,"Series",E2173&lt;=120,"TV Movie",E2173&gt;120,"Long Movie")</f>
        <v>Long Movie</v>
      </c>
      <c r="I2173" t="s">
        <v>8160</v>
      </c>
      <c r="J2173" t="s">
        <v>145</v>
      </c>
      <c r="K2173" t="s">
        <v>8168</v>
      </c>
      <c r="L2173" s="5">
        <v>7.6</v>
      </c>
      <c r="M2173" t="str" cm="1">
        <f t="array" ref="M2173">_xlfn.IFS(L2173&lt;=2,"Flop",L2173&lt;=5,"Average",L2173&lt;=7,"Hit",L2173&lt;=9,"Superhit",L2173&gt;9,"BlockBuster")</f>
        <v>Superhit</v>
      </c>
      <c r="N2173" s="6">
        <v>452380</v>
      </c>
      <c r="O2173" s="6" t="str" cm="1">
        <f t="array" ref="O2173">_xlfn.IFS(N2173&lt;=100000,"Low",N2173&lt;=500000,"Median",N2173&lt;=1500000,"High",N2173&gt;1500000,"Very High")</f>
        <v>Median</v>
      </c>
      <c r="P2173">
        <v>50000000</v>
      </c>
      <c r="Q2173">
        <v>110206216</v>
      </c>
      <c r="R2173">
        <f t="shared" si="332"/>
        <v>60206216</v>
      </c>
      <c r="S2173" t="str">
        <f t="shared" si="333"/>
        <v>Profit</v>
      </c>
      <c r="T2173" s="1">
        <v>40795</v>
      </c>
      <c r="U2173" t="s">
        <v>3517</v>
      </c>
      <c r="V2173" s="14">
        <v>40795</v>
      </c>
      <c r="W2173" t="str">
        <f t="shared" si="334"/>
        <v>September</v>
      </c>
      <c r="X2173" s="4" t="str">
        <f t="shared" si="335"/>
        <v>2011</v>
      </c>
      <c r="Y2173" s="6">
        <f t="shared" si="336"/>
        <v>2011</v>
      </c>
      <c r="Z2173" s="4" t="str">
        <f t="shared" si="337"/>
        <v>9</v>
      </c>
      <c r="AA2173" s="6">
        <f t="shared" si="338"/>
        <v>9</v>
      </c>
      <c r="AB2173" t="str">
        <f t="shared" si="339"/>
        <v>Friday</v>
      </c>
    </row>
    <row r="2174" spans="1:28" x14ac:dyDescent="0.25">
      <c r="A2174" s="3" t="s">
        <v>5384</v>
      </c>
      <c r="B2174" t="s">
        <v>5385</v>
      </c>
      <c r="C2174" s="3" t="s">
        <v>5385</v>
      </c>
      <c r="D2174" s="6">
        <v>0</v>
      </c>
      <c r="E2174" s="6">
        <v>150</v>
      </c>
      <c r="F2174" s="6">
        <f t="shared" si="330"/>
        <v>2</v>
      </c>
      <c r="G2174" s="6">
        <f t="shared" si="331"/>
        <v>30</v>
      </c>
      <c r="H2174" s="6" t="str" cm="1">
        <f t="array" ref="H2174">_xlfn.IFS(E2174&lt;=80,"Series",E2174&lt;=120,"TV Movie",E2174&gt;120,"Long Movie")</f>
        <v>Long Movie</v>
      </c>
      <c r="I2174" t="s">
        <v>5529</v>
      </c>
      <c r="J2174" t="s">
        <v>8158</v>
      </c>
      <c r="K2174" t="s">
        <v>178</v>
      </c>
      <c r="L2174" s="5">
        <v>6.4</v>
      </c>
      <c r="M2174" t="str" cm="1">
        <f t="array" ref="M2174">_xlfn.IFS(L2174&lt;=2,"Flop",L2174&lt;=5,"Average",L2174&lt;=7,"Hit",L2174&lt;=9,"Superhit",L2174&gt;9,"BlockBuster")</f>
        <v>Hit</v>
      </c>
      <c r="N2174" s="6">
        <v>241870</v>
      </c>
      <c r="O2174" s="6" t="str" cm="1">
        <f t="array" ref="O2174">_xlfn.IFS(N2174&lt;=100000,"Low",N2174&lt;=500000,"Median",N2174&lt;=1500000,"High",N2174&gt;1500000,"Very High")</f>
        <v>Median</v>
      </c>
      <c r="P2174">
        <v>215000000</v>
      </c>
      <c r="Q2174">
        <v>260502115</v>
      </c>
      <c r="R2174">
        <f t="shared" si="332"/>
        <v>45502115</v>
      </c>
      <c r="S2174" t="str">
        <f t="shared" si="333"/>
        <v>Profit</v>
      </c>
      <c r="T2174" s="1">
        <v>41447</v>
      </c>
      <c r="U2174" t="s">
        <v>1818</v>
      </c>
      <c r="V2174" s="14">
        <v>41447</v>
      </c>
      <c r="W2174" t="str">
        <f t="shared" si="334"/>
        <v>June</v>
      </c>
      <c r="X2174" s="4" t="str">
        <f t="shared" si="335"/>
        <v>2013</v>
      </c>
      <c r="Y2174" s="6">
        <f t="shared" si="336"/>
        <v>2013</v>
      </c>
      <c r="Z2174" s="4" t="str">
        <f t="shared" si="337"/>
        <v>22</v>
      </c>
      <c r="AA2174" s="6">
        <f t="shared" si="338"/>
        <v>22</v>
      </c>
      <c r="AB2174" t="str">
        <f t="shared" si="339"/>
        <v>Saturday</v>
      </c>
    </row>
    <row r="2175" spans="1:28" x14ac:dyDescent="0.25">
      <c r="A2175" s="3" t="s">
        <v>5386</v>
      </c>
      <c r="B2175" t="s">
        <v>5387</v>
      </c>
      <c r="C2175" s="3" t="s">
        <v>5387</v>
      </c>
      <c r="D2175" s="6">
        <v>0</v>
      </c>
      <c r="E2175" s="6">
        <v>115</v>
      </c>
      <c r="F2175" s="6">
        <f t="shared" si="330"/>
        <v>1</v>
      </c>
      <c r="G2175" s="6">
        <f t="shared" si="331"/>
        <v>55</v>
      </c>
      <c r="H2175" s="6" t="str" cm="1">
        <f t="array" ref="H2175">_xlfn.IFS(E2175&lt;=80,"Series",E2175&lt;=120,"TV Movie",E2175&gt;120,"Long Movie")</f>
        <v>TV Movie</v>
      </c>
      <c r="I2175" t="s">
        <v>5529</v>
      </c>
      <c r="J2175" t="s">
        <v>8158</v>
      </c>
      <c r="K2175" t="s">
        <v>8156</v>
      </c>
      <c r="L2175" s="5">
        <v>7.5</v>
      </c>
      <c r="M2175" t="str" cm="1">
        <f t="array" ref="M2175">_xlfn.IFS(L2175&lt;=2,"Flop",L2175&lt;=5,"Average",L2175&lt;=7,"Hit",L2175&lt;=9,"Superhit",L2175&gt;9,"BlockBuster")</f>
        <v>Superhit</v>
      </c>
      <c r="N2175" s="6">
        <v>785019</v>
      </c>
      <c r="O2175" s="6" t="str" cm="1">
        <f t="array" ref="O2175">_xlfn.IFS(N2175&lt;=100000,"Low",N2175&lt;=500000,"Median",N2175&lt;=1500000,"High",N2175&gt;1500000,"Very High")</f>
        <v>High</v>
      </c>
      <c r="P2175">
        <v>165000000</v>
      </c>
      <c r="Q2175">
        <v>677796076</v>
      </c>
      <c r="R2175">
        <f t="shared" si="332"/>
        <v>512796076</v>
      </c>
      <c r="S2175" t="str">
        <f t="shared" si="333"/>
        <v>Profit</v>
      </c>
      <c r="T2175" s="1">
        <v>42656</v>
      </c>
      <c r="U2175" t="s">
        <v>3731</v>
      </c>
      <c r="V2175" s="14">
        <v>42656</v>
      </c>
      <c r="W2175" t="str">
        <f t="shared" si="334"/>
        <v>October</v>
      </c>
      <c r="X2175" s="4" t="str">
        <f t="shared" si="335"/>
        <v>2016</v>
      </c>
      <c r="Y2175" s="6">
        <f t="shared" si="336"/>
        <v>2016</v>
      </c>
      <c r="Z2175" s="4" t="str">
        <f t="shared" si="337"/>
        <v>13</v>
      </c>
      <c r="AA2175" s="6">
        <f t="shared" si="338"/>
        <v>13</v>
      </c>
      <c r="AB2175" t="str">
        <f t="shared" si="339"/>
        <v>Thursday</v>
      </c>
    </row>
    <row r="2176" spans="1:28" x14ac:dyDescent="0.25">
      <c r="A2176" s="3" t="s">
        <v>5388</v>
      </c>
      <c r="B2176" t="s">
        <v>5389</v>
      </c>
      <c r="C2176" s="3" t="s">
        <v>5389</v>
      </c>
      <c r="D2176" s="6">
        <v>0</v>
      </c>
      <c r="E2176" s="6">
        <v>115</v>
      </c>
      <c r="F2176" s="6">
        <f t="shared" si="330"/>
        <v>1</v>
      </c>
      <c r="G2176" s="6">
        <f t="shared" si="331"/>
        <v>55</v>
      </c>
      <c r="H2176" s="6" t="str" cm="1">
        <f t="array" ref="H2176">_xlfn.IFS(E2176&lt;=80,"Series",E2176&lt;=120,"TV Movie",E2176&gt;120,"Long Movie")</f>
        <v>TV Movie</v>
      </c>
      <c r="I2176" t="s">
        <v>5529</v>
      </c>
      <c r="J2176" t="s">
        <v>3857</v>
      </c>
      <c r="K2176" t="s">
        <v>5802</v>
      </c>
      <c r="L2176" s="5">
        <v>6.7</v>
      </c>
      <c r="M2176" t="str" cm="1">
        <f t="array" ref="M2176">_xlfn.IFS(L2176&lt;=2,"Flop",L2176&lt;=5,"Average",L2176&lt;=7,"Hit",L2176&lt;=9,"Superhit",L2176&gt;9,"BlockBuster")</f>
        <v>Hit</v>
      </c>
      <c r="N2176" s="6">
        <v>253871</v>
      </c>
      <c r="O2176" s="6" t="str" cm="1">
        <f t="array" ref="O2176">_xlfn.IFS(N2176&lt;=100000,"Low",N2176&lt;=500000,"Median",N2176&lt;=1500000,"High",N2176&gt;1500000,"Very High")</f>
        <v>Median</v>
      </c>
      <c r="P2176">
        <v>50000000</v>
      </c>
      <c r="Q2176">
        <v>137328301</v>
      </c>
      <c r="R2176">
        <f t="shared" si="332"/>
        <v>87328301</v>
      </c>
      <c r="S2176" t="str">
        <f t="shared" si="333"/>
        <v>Profit</v>
      </c>
      <c r="T2176" s="1">
        <v>41473</v>
      </c>
      <c r="U2176" t="s">
        <v>3670</v>
      </c>
      <c r="V2176" s="14">
        <v>41473</v>
      </c>
      <c r="W2176" t="str">
        <f t="shared" si="334"/>
        <v>July</v>
      </c>
      <c r="X2176" s="4" t="str">
        <f t="shared" si="335"/>
        <v>2013</v>
      </c>
      <c r="Y2176" s="6">
        <f t="shared" si="336"/>
        <v>2013</v>
      </c>
      <c r="Z2176" s="4" t="str">
        <f t="shared" si="337"/>
        <v>18</v>
      </c>
      <c r="AA2176" s="6">
        <f t="shared" si="338"/>
        <v>18</v>
      </c>
      <c r="AB2176" t="str">
        <f t="shared" si="339"/>
        <v>Thursday</v>
      </c>
    </row>
    <row r="2177" spans="1:28" x14ac:dyDescent="0.25">
      <c r="A2177" s="3" t="s">
        <v>5390</v>
      </c>
      <c r="B2177" t="s">
        <v>5391</v>
      </c>
      <c r="C2177" s="3" t="s">
        <v>5391</v>
      </c>
      <c r="D2177" s="6">
        <v>0</v>
      </c>
      <c r="E2177" s="6">
        <v>129</v>
      </c>
      <c r="F2177" s="6">
        <f t="shared" si="330"/>
        <v>2</v>
      </c>
      <c r="G2177" s="6">
        <f t="shared" si="331"/>
        <v>9</v>
      </c>
      <c r="H2177" s="6" t="str" cm="1">
        <f t="array" ref="H2177">_xlfn.IFS(E2177&lt;=80,"Series",E2177&lt;=120,"TV Movie",E2177&gt;120,"Long Movie")</f>
        <v>Long Movie</v>
      </c>
      <c r="I2177" t="s">
        <v>145</v>
      </c>
      <c r="J2177" t="s">
        <v>8156</v>
      </c>
      <c r="K2177" t="s">
        <v>8157</v>
      </c>
      <c r="L2177" s="5">
        <v>6.5</v>
      </c>
      <c r="M2177" t="str" cm="1">
        <f t="array" ref="M2177">_xlfn.IFS(L2177&lt;=2,"Flop",L2177&lt;=5,"Average",L2177&lt;=7,"Hit",L2177&lt;=9,"Superhit",L2177&gt;9,"BlockBuster")</f>
        <v>Hit</v>
      </c>
      <c r="N2177" s="6">
        <v>94624</v>
      </c>
      <c r="O2177" s="6" t="str" cm="1">
        <f t="array" ref="O2177">_xlfn.IFS(N2177&lt;=100000,"Low",N2177&lt;=500000,"Median",N2177&lt;=1500000,"High",N2177&gt;1500000,"Very High")</f>
        <v>Low</v>
      </c>
      <c r="P2177">
        <v>50000000</v>
      </c>
      <c r="Q2177">
        <v>106956330</v>
      </c>
      <c r="R2177">
        <f t="shared" si="332"/>
        <v>56956330</v>
      </c>
      <c r="S2177" t="str">
        <f t="shared" si="333"/>
        <v>Profit</v>
      </c>
      <c r="T2177" s="1">
        <v>40433</v>
      </c>
      <c r="U2177" t="s">
        <v>69</v>
      </c>
      <c r="V2177" s="14">
        <v>40433</v>
      </c>
      <c r="W2177" t="str">
        <f t="shared" si="334"/>
        <v>September</v>
      </c>
      <c r="X2177" s="4" t="str">
        <f t="shared" si="335"/>
        <v>2010</v>
      </c>
      <c r="Y2177" s="6">
        <f t="shared" si="336"/>
        <v>2010</v>
      </c>
      <c r="Z2177" s="4" t="str">
        <f t="shared" si="337"/>
        <v>12</v>
      </c>
      <c r="AA2177" s="6">
        <f t="shared" si="338"/>
        <v>12</v>
      </c>
      <c r="AB2177" t="str">
        <f t="shared" si="339"/>
        <v>Sunday</v>
      </c>
    </row>
    <row r="2178" spans="1:28" x14ac:dyDescent="0.25">
      <c r="A2178" s="3" t="s">
        <v>5392</v>
      </c>
      <c r="B2178" t="s">
        <v>5393</v>
      </c>
      <c r="C2178" s="3" t="s">
        <v>5393</v>
      </c>
      <c r="D2178" s="6">
        <v>0</v>
      </c>
      <c r="E2178" s="6">
        <v>141</v>
      </c>
      <c r="F2178" s="6">
        <f t="shared" si="330"/>
        <v>2</v>
      </c>
      <c r="G2178" s="6">
        <f t="shared" si="331"/>
        <v>21</v>
      </c>
      <c r="H2178" s="6" t="str" cm="1">
        <f t="array" ref="H2178">_xlfn.IFS(E2178&lt;=80,"Series",E2178&lt;=120,"TV Movie",E2178&gt;120,"Long Movie")</f>
        <v>Long Movie</v>
      </c>
      <c r="I2178" t="s">
        <v>8158</v>
      </c>
      <c r="J2178" t="s">
        <v>8160</v>
      </c>
      <c r="K2178" t="s">
        <v>145</v>
      </c>
      <c r="L2178" s="5">
        <v>6.6</v>
      </c>
      <c r="M2178" t="str" cm="1">
        <f t="array" ref="M2178">_xlfn.IFS(L2178&lt;=2,"Flop",L2178&lt;=5,"Average",L2178&lt;=7,"Hit",L2178&lt;=9,"Superhit",L2178&gt;9,"BlockBuster")</f>
        <v>Hit</v>
      </c>
      <c r="N2178" s="6">
        <v>97204</v>
      </c>
      <c r="O2178" s="6" t="str" cm="1">
        <f t="array" ref="O2178">_xlfn.IFS(N2178&lt;=100000,"Low",N2178&lt;=500000,"Median",N2178&lt;=1500000,"High",N2178&gt;1500000,"Very High")</f>
        <v>Low</v>
      </c>
      <c r="P2178">
        <v>30000000</v>
      </c>
      <c r="Q2178">
        <v>19263938</v>
      </c>
      <c r="R2178">
        <f t="shared" si="332"/>
        <v>-10736062</v>
      </c>
      <c r="S2178" t="str">
        <f t="shared" si="333"/>
        <v>Loss</v>
      </c>
      <c r="T2178" s="1">
        <v>42658</v>
      </c>
      <c r="U2178" t="s">
        <v>4384</v>
      </c>
      <c r="V2178" s="14">
        <v>42658</v>
      </c>
      <c r="W2178" t="str">
        <f t="shared" si="334"/>
        <v>October</v>
      </c>
      <c r="X2178" s="4" t="str">
        <f t="shared" si="335"/>
        <v>2016</v>
      </c>
      <c r="Y2178" s="6">
        <f t="shared" si="336"/>
        <v>2016</v>
      </c>
      <c r="Z2178" s="4" t="str">
        <f t="shared" si="337"/>
        <v>15</v>
      </c>
      <c r="AA2178" s="6">
        <f t="shared" si="338"/>
        <v>15</v>
      </c>
      <c r="AB2178" t="str">
        <f t="shared" si="339"/>
        <v>Saturday</v>
      </c>
    </row>
    <row r="2179" spans="1:28" x14ac:dyDescent="0.25">
      <c r="A2179" s="3" t="s">
        <v>5394</v>
      </c>
      <c r="B2179" t="s">
        <v>5395</v>
      </c>
      <c r="C2179" s="3" t="s">
        <v>5395</v>
      </c>
      <c r="D2179" s="6">
        <v>0</v>
      </c>
      <c r="E2179" s="6">
        <v>104</v>
      </c>
      <c r="F2179" s="6">
        <f t="shared" ref="F2179:F2242" si="340">INT(E2179/60)</f>
        <v>1</v>
      </c>
      <c r="G2179" s="6">
        <f t="shared" ref="G2179:G2242" si="341">MOD(E2179,60)</f>
        <v>44</v>
      </c>
      <c r="H2179" s="6" t="str" cm="1">
        <f t="array" ref="H2179">_xlfn.IFS(E2179&lt;=80,"Series",E2179&lt;=120,"TV Movie",E2179&gt;120,"Long Movie")</f>
        <v>TV Movie</v>
      </c>
      <c r="I2179" t="s">
        <v>132</v>
      </c>
      <c r="J2179" t="s">
        <v>8157</v>
      </c>
      <c r="K2179" t="s">
        <v>5802</v>
      </c>
      <c r="L2179" s="5">
        <v>5.3</v>
      </c>
      <c r="M2179" t="str" cm="1">
        <f t="array" ref="M2179">_xlfn.IFS(L2179&lt;=2,"Flop",L2179&lt;=5,"Average",L2179&lt;=7,"Hit",L2179&lt;=9,"Superhit",L2179&gt;9,"BlockBuster")</f>
        <v>Hit</v>
      </c>
      <c r="N2179" s="6">
        <v>51525</v>
      </c>
      <c r="O2179" s="6" t="str" cm="1">
        <f t="array" ref="O2179">_xlfn.IFS(N2179&lt;=100000,"Low",N2179&lt;=500000,"Median",N2179&lt;=1500000,"High",N2179&gt;1500000,"Very High")</f>
        <v>Low</v>
      </c>
      <c r="P2179">
        <v>35000000</v>
      </c>
      <c r="Q2179">
        <v>77477008</v>
      </c>
      <c r="R2179">
        <f t="shared" ref="R2179:R2242" si="342">Q2179-P2179</f>
        <v>42477008</v>
      </c>
      <c r="S2179" t="str">
        <f t="shared" ref="S2179:S2242" si="343">IF(R2179&gt;0,"Profit","Loss")</f>
        <v>Profit</v>
      </c>
      <c r="T2179" s="1">
        <v>40291</v>
      </c>
      <c r="U2179" t="s">
        <v>5396</v>
      </c>
      <c r="V2179" s="14">
        <v>40291</v>
      </c>
      <c r="W2179" t="str">
        <f t="shared" ref="W2179:W2242" si="344">TEXT(V2179,"MMMM")</f>
        <v>April</v>
      </c>
      <c r="X2179" s="4" t="str">
        <f t="shared" ref="X2179:X2242" si="345">TEXT(V2179,"YYYY")</f>
        <v>2010</v>
      </c>
      <c r="Y2179" s="6">
        <f t="shared" ref="Y2179:Y2242" si="346">VALUE(X2179)</f>
        <v>2010</v>
      </c>
      <c r="Z2179" s="4" t="str">
        <f t="shared" ref="Z2179:Z2242" si="347">TEXT(V2179,"d")</f>
        <v>23</v>
      </c>
      <c r="AA2179" s="6">
        <f t="shared" ref="AA2179:AA2242" si="348">VALUE(Z2179)</f>
        <v>23</v>
      </c>
      <c r="AB2179" t="str">
        <f t="shared" ref="AB2179:AB2242" si="349">TEXT(V2179,"dddd")</f>
        <v>Friday</v>
      </c>
    </row>
    <row r="2180" spans="1:28" x14ac:dyDescent="0.25">
      <c r="A2180" s="3" t="s">
        <v>5397</v>
      </c>
      <c r="B2180" t="s">
        <v>5398</v>
      </c>
      <c r="C2180" s="3" t="s">
        <v>5398</v>
      </c>
      <c r="D2180" s="6">
        <v>0</v>
      </c>
      <c r="E2180" s="6">
        <v>116</v>
      </c>
      <c r="F2180" s="6">
        <f t="shared" si="340"/>
        <v>1</v>
      </c>
      <c r="G2180" s="6">
        <f t="shared" si="341"/>
        <v>56</v>
      </c>
      <c r="H2180" s="6" t="str" cm="1">
        <f t="array" ref="H2180">_xlfn.IFS(E2180&lt;=80,"Series",E2180&lt;=120,"TV Movie",E2180&gt;120,"Long Movie")</f>
        <v>TV Movie</v>
      </c>
      <c r="I2180" t="s">
        <v>8160</v>
      </c>
      <c r="J2180" t="s">
        <v>8162</v>
      </c>
      <c r="K2180" t="s">
        <v>145</v>
      </c>
      <c r="L2180" s="5">
        <v>7.2</v>
      </c>
      <c r="M2180" t="str" cm="1">
        <f t="array" ref="M2180">_xlfn.IFS(L2180&lt;=2,"Flop",L2180&lt;=5,"Average",L2180&lt;=7,"Hit",L2180&lt;=9,"Superhit",L2180&gt;9,"BlockBuster")</f>
        <v>Superhit</v>
      </c>
      <c r="N2180" s="6">
        <v>250430</v>
      </c>
      <c r="O2180" s="6" t="str" cm="1">
        <f t="array" ref="O2180">_xlfn.IFS(N2180&lt;=100000,"Low",N2180&lt;=500000,"Median",N2180&lt;=1500000,"High",N2180&gt;1500000,"Very High")</f>
        <v>Median</v>
      </c>
      <c r="P2180">
        <v>26000000</v>
      </c>
      <c r="Q2180">
        <v>55404207</v>
      </c>
      <c r="R2180">
        <f t="shared" si="342"/>
        <v>29404207</v>
      </c>
      <c r="S2180" t="str">
        <f t="shared" si="343"/>
        <v>Profit</v>
      </c>
      <c r="T2180" s="1">
        <v>41048</v>
      </c>
      <c r="U2180" t="s">
        <v>3854</v>
      </c>
      <c r="V2180" s="14">
        <v>41048</v>
      </c>
      <c r="W2180" t="str">
        <f t="shared" si="344"/>
        <v>May</v>
      </c>
      <c r="X2180" s="4" t="str">
        <f t="shared" si="345"/>
        <v>2012</v>
      </c>
      <c r="Y2180" s="6">
        <f t="shared" si="346"/>
        <v>2012</v>
      </c>
      <c r="Z2180" s="4" t="str">
        <f t="shared" si="347"/>
        <v>19</v>
      </c>
      <c r="AA2180" s="6">
        <f t="shared" si="348"/>
        <v>19</v>
      </c>
      <c r="AB2180" t="str">
        <f t="shared" si="349"/>
        <v>Saturday</v>
      </c>
    </row>
    <row r="2181" spans="1:28" x14ac:dyDescent="0.25">
      <c r="A2181" s="3" t="s">
        <v>5399</v>
      </c>
      <c r="B2181" t="s">
        <v>5400</v>
      </c>
      <c r="C2181" s="3" t="s">
        <v>5400</v>
      </c>
      <c r="D2181" s="6">
        <v>0</v>
      </c>
      <c r="E2181" s="6">
        <v>141</v>
      </c>
      <c r="F2181" s="6">
        <f t="shared" si="340"/>
        <v>2</v>
      </c>
      <c r="G2181" s="6">
        <f t="shared" si="341"/>
        <v>21</v>
      </c>
      <c r="H2181" s="6" t="str" cm="1">
        <f t="array" ref="H2181">_xlfn.IFS(E2181&lt;=80,"Series",E2181&lt;=120,"TV Movie",E2181&gt;120,"Long Movie")</f>
        <v>Long Movie</v>
      </c>
      <c r="I2181" t="s">
        <v>8160</v>
      </c>
      <c r="J2181" t="s">
        <v>145</v>
      </c>
      <c r="K2181" t="s">
        <v>8167</v>
      </c>
      <c r="L2181" s="5">
        <v>7.3</v>
      </c>
      <c r="M2181" t="str" cm="1">
        <f t="array" ref="M2181">_xlfn.IFS(L2181&lt;=2,"Flop",L2181&lt;=5,"Average",L2181&lt;=7,"Hit",L2181&lt;=9,"Superhit",L2181&gt;9,"BlockBuster")</f>
        <v>Superhit</v>
      </c>
      <c r="N2181" s="6">
        <v>198131</v>
      </c>
      <c r="O2181" s="6" t="str" cm="1">
        <f t="array" ref="O2181">_xlfn.IFS(N2181&lt;=100000,"Low",N2181&lt;=500000,"Median",N2181&lt;=1500000,"High",N2181&gt;1500000,"Very High")</f>
        <v>Median</v>
      </c>
      <c r="P2181">
        <v>59000000</v>
      </c>
      <c r="Q2181">
        <v>105713218</v>
      </c>
      <c r="R2181">
        <f t="shared" si="342"/>
        <v>46713218</v>
      </c>
      <c r="S2181" t="str">
        <f t="shared" si="343"/>
        <v>Profit</v>
      </c>
      <c r="T2181" s="1">
        <v>43341</v>
      </c>
      <c r="U2181" t="s">
        <v>5025</v>
      </c>
      <c r="V2181" s="14">
        <v>43341</v>
      </c>
      <c r="W2181" t="str">
        <f t="shared" si="344"/>
        <v>August</v>
      </c>
      <c r="X2181" s="4" t="str">
        <f t="shared" si="345"/>
        <v>2018</v>
      </c>
      <c r="Y2181" s="6">
        <f t="shared" si="346"/>
        <v>2018</v>
      </c>
      <c r="Z2181" s="4" t="str">
        <f t="shared" si="347"/>
        <v>29</v>
      </c>
      <c r="AA2181" s="6">
        <f t="shared" si="348"/>
        <v>29</v>
      </c>
      <c r="AB2181" t="str">
        <f t="shared" si="349"/>
        <v>Wednesday</v>
      </c>
    </row>
    <row r="2182" spans="1:28" x14ac:dyDescent="0.25">
      <c r="A2182" s="3" t="s">
        <v>5401</v>
      </c>
      <c r="B2182" t="s">
        <v>5402</v>
      </c>
      <c r="C2182" s="3" t="s">
        <v>5402</v>
      </c>
      <c r="D2182" s="6">
        <v>0</v>
      </c>
      <c r="E2182" s="6">
        <v>87</v>
      </c>
      <c r="F2182" s="6">
        <f t="shared" si="340"/>
        <v>1</v>
      </c>
      <c r="G2182" s="6">
        <f t="shared" si="341"/>
        <v>27</v>
      </c>
      <c r="H2182" s="6" t="str" cm="1">
        <f t="array" ref="H2182">_xlfn.IFS(E2182&lt;=80,"Series",E2182&lt;=120,"TV Movie",E2182&gt;120,"Long Movie")</f>
        <v>TV Movie</v>
      </c>
      <c r="I2182" t="s">
        <v>132</v>
      </c>
      <c r="J2182" t="s">
        <v>8161</v>
      </c>
      <c r="K2182" t="s">
        <v>5802</v>
      </c>
      <c r="L2182" s="5">
        <v>1.9</v>
      </c>
      <c r="M2182" t="str" cm="1">
        <f t="array" ref="M2182">_xlfn.IFS(L2182&lt;=2,"Flop",L2182&lt;=5,"Average",L2182&lt;=7,"Hit",L2182&lt;=9,"Superhit",L2182&gt;9,"BlockBuster")</f>
        <v>Flop</v>
      </c>
      <c r="N2182" s="6">
        <v>93840</v>
      </c>
      <c r="O2182" s="6" t="str" cm="1">
        <f t="array" ref="O2182">_xlfn.IFS(N2182&lt;=100000,"Low",N2182&lt;=500000,"Median",N2182&lt;=1500000,"High",N2182&gt;1500000,"Very High")</f>
        <v>Low</v>
      </c>
      <c r="P2182">
        <v>20000000</v>
      </c>
      <c r="Q2182">
        <v>34816824</v>
      </c>
      <c r="R2182">
        <f t="shared" si="342"/>
        <v>14816824</v>
      </c>
      <c r="S2182" t="str">
        <f t="shared" si="343"/>
        <v>Profit</v>
      </c>
      <c r="T2182" s="1">
        <v>39689</v>
      </c>
      <c r="U2182" t="s">
        <v>4485</v>
      </c>
      <c r="V2182" s="14">
        <v>39689</v>
      </c>
      <c r="W2182" t="str">
        <f t="shared" si="344"/>
        <v>August</v>
      </c>
      <c r="X2182" s="4" t="str">
        <f t="shared" si="345"/>
        <v>2008</v>
      </c>
      <c r="Y2182" s="6">
        <f t="shared" si="346"/>
        <v>2008</v>
      </c>
      <c r="Z2182" s="4" t="str">
        <f t="shared" si="347"/>
        <v>29</v>
      </c>
      <c r="AA2182" s="6">
        <f t="shared" si="348"/>
        <v>29</v>
      </c>
      <c r="AB2182" t="str">
        <f t="shared" si="349"/>
        <v>Friday</v>
      </c>
    </row>
    <row r="2183" spans="1:28" x14ac:dyDescent="0.25">
      <c r="A2183" s="3" t="s">
        <v>5403</v>
      </c>
      <c r="B2183" t="s">
        <v>5404</v>
      </c>
      <c r="C2183" s="3" t="s">
        <v>5404</v>
      </c>
      <c r="D2183" s="6">
        <v>0</v>
      </c>
      <c r="E2183" s="6">
        <v>109</v>
      </c>
      <c r="F2183" s="6">
        <f t="shared" si="340"/>
        <v>1</v>
      </c>
      <c r="G2183" s="6">
        <f t="shared" si="341"/>
        <v>49</v>
      </c>
      <c r="H2183" s="6" t="str" cm="1">
        <f t="array" ref="H2183">_xlfn.IFS(E2183&lt;=80,"Series",E2183&lt;=120,"TV Movie",E2183&gt;120,"Long Movie")</f>
        <v>TV Movie</v>
      </c>
      <c r="I2183" t="s">
        <v>5529</v>
      </c>
      <c r="J2183" t="s">
        <v>132</v>
      </c>
      <c r="K2183" t="s">
        <v>8161</v>
      </c>
      <c r="L2183" s="5">
        <v>6.9</v>
      </c>
      <c r="M2183" t="str" cm="1">
        <f t="array" ref="M2183">_xlfn.IFS(L2183&lt;=2,"Flop",L2183&lt;=5,"Average",L2183&lt;=7,"Hit",L2183&lt;=9,"Superhit",L2183&gt;9,"BlockBuster")</f>
        <v>Hit</v>
      </c>
      <c r="N2183" s="6">
        <v>294040</v>
      </c>
      <c r="O2183" s="6" t="str" cm="1">
        <f t="array" ref="O2183">_xlfn.IFS(N2183&lt;=100000,"Low",N2183&lt;=500000,"Median",N2183&lt;=1500000,"High",N2183&gt;1500000,"Very High")</f>
        <v>Median</v>
      </c>
      <c r="P2183">
        <v>20000000</v>
      </c>
      <c r="Q2183">
        <v>46091271</v>
      </c>
      <c r="R2183">
        <f t="shared" si="342"/>
        <v>26091271</v>
      </c>
      <c r="S2183" t="str">
        <f t="shared" si="343"/>
        <v>Profit</v>
      </c>
      <c r="T2183" s="1">
        <v>41465</v>
      </c>
      <c r="U2183" t="s">
        <v>4024</v>
      </c>
      <c r="V2183" s="14">
        <v>41465</v>
      </c>
      <c r="W2183" t="str">
        <f t="shared" si="344"/>
        <v>July</v>
      </c>
      <c r="X2183" s="4" t="str">
        <f t="shared" si="345"/>
        <v>2013</v>
      </c>
      <c r="Y2183" s="6">
        <f t="shared" si="346"/>
        <v>2013</v>
      </c>
      <c r="Z2183" s="4" t="str">
        <f t="shared" si="347"/>
        <v>10</v>
      </c>
      <c r="AA2183" s="6">
        <f t="shared" si="348"/>
        <v>10</v>
      </c>
      <c r="AB2183" t="str">
        <f t="shared" si="349"/>
        <v>Wednesday</v>
      </c>
    </row>
    <row r="2184" spans="1:28" x14ac:dyDescent="0.25">
      <c r="A2184" s="3" t="s">
        <v>5405</v>
      </c>
      <c r="B2184" t="s">
        <v>5406</v>
      </c>
      <c r="C2184" s="3" t="s">
        <v>5406</v>
      </c>
      <c r="D2184" s="6">
        <v>0</v>
      </c>
      <c r="E2184" s="6">
        <v>106</v>
      </c>
      <c r="F2184" s="6">
        <f t="shared" si="340"/>
        <v>1</v>
      </c>
      <c r="G2184" s="6">
        <f t="shared" si="341"/>
        <v>46</v>
      </c>
      <c r="H2184" s="6" t="str" cm="1">
        <f t="array" ref="H2184">_xlfn.IFS(E2184&lt;=80,"Series",E2184&lt;=120,"TV Movie",E2184&gt;120,"Long Movie")</f>
        <v>TV Movie</v>
      </c>
      <c r="I2184" t="s">
        <v>8158</v>
      </c>
      <c r="J2184" t="s">
        <v>8159</v>
      </c>
      <c r="K2184" t="s">
        <v>132</v>
      </c>
      <c r="L2184" s="5">
        <v>6.2</v>
      </c>
      <c r="M2184" t="str" cm="1">
        <f t="array" ref="M2184">_xlfn.IFS(L2184&lt;=2,"Flop",L2184&lt;=5,"Average",L2184&lt;=7,"Hit",L2184&lt;=9,"Superhit",L2184&gt;9,"BlockBuster")</f>
        <v>Hit</v>
      </c>
      <c r="N2184" s="6">
        <v>209297</v>
      </c>
      <c r="O2184" s="6" t="str" cm="1">
        <f t="array" ref="O2184">_xlfn.IFS(N2184&lt;=100000,"Low",N2184&lt;=500000,"Median",N2184&lt;=1500000,"High",N2184&gt;1500000,"Very High")</f>
        <v>Median</v>
      </c>
      <c r="P2184">
        <v>200000000</v>
      </c>
      <c r="Q2184">
        <v>559852396</v>
      </c>
      <c r="R2184">
        <f t="shared" si="342"/>
        <v>359852396</v>
      </c>
      <c r="S2184" t="str">
        <f t="shared" si="343"/>
        <v>Profit</v>
      </c>
      <c r="T2184" s="1">
        <v>40712</v>
      </c>
      <c r="U2184" t="s">
        <v>5407</v>
      </c>
      <c r="V2184" s="14">
        <v>40712</v>
      </c>
      <c r="W2184" t="str">
        <f t="shared" si="344"/>
        <v>June</v>
      </c>
      <c r="X2184" s="4" t="str">
        <f t="shared" si="345"/>
        <v>2011</v>
      </c>
      <c r="Y2184" s="6">
        <f t="shared" si="346"/>
        <v>2011</v>
      </c>
      <c r="Z2184" s="4" t="str">
        <f t="shared" si="347"/>
        <v>18</v>
      </c>
      <c r="AA2184" s="6">
        <f t="shared" si="348"/>
        <v>18</v>
      </c>
      <c r="AB2184" t="str">
        <f t="shared" si="349"/>
        <v>Saturday</v>
      </c>
    </row>
    <row r="2185" spans="1:28" x14ac:dyDescent="0.25">
      <c r="A2185" s="3" t="s">
        <v>5408</v>
      </c>
      <c r="B2185" t="s">
        <v>5409</v>
      </c>
      <c r="C2185" s="3" t="s">
        <v>5409</v>
      </c>
      <c r="D2185" s="6">
        <v>0</v>
      </c>
      <c r="E2185" s="6">
        <v>100</v>
      </c>
      <c r="F2185" s="6">
        <f t="shared" si="340"/>
        <v>1</v>
      </c>
      <c r="G2185" s="6">
        <f t="shared" si="341"/>
        <v>40</v>
      </c>
      <c r="H2185" s="6" t="str" cm="1">
        <f t="array" ref="H2185">_xlfn.IFS(E2185&lt;=80,"Series",E2185&lt;=120,"TV Movie",E2185&gt;120,"Long Movie")</f>
        <v>TV Movie</v>
      </c>
      <c r="I2185" t="s">
        <v>132</v>
      </c>
      <c r="J2185" t="s">
        <v>8157</v>
      </c>
      <c r="K2185" t="s">
        <v>5802</v>
      </c>
      <c r="L2185" s="5">
        <v>6.4</v>
      </c>
      <c r="M2185" t="str" cm="1">
        <f t="array" ref="M2185">_xlfn.IFS(L2185&lt;=2,"Flop",L2185&lt;=5,"Average",L2185&lt;=7,"Hit",L2185&lt;=9,"Superhit",L2185&gt;9,"BlockBuster")</f>
        <v>Hit</v>
      </c>
      <c r="N2185" s="6">
        <v>109071</v>
      </c>
      <c r="O2185" s="6" t="str" cm="1">
        <f t="array" ref="O2185">_xlfn.IFS(N2185&lt;=100000,"Low",N2185&lt;=500000,"Median",N2185&lt;=1500000,"High",N2185&gt;1500000,"Very High")</f>
        <v>Median</v>
      </c>
      <c r="P2185">
        <v>19000000</v>
      </c>
      <c r="Q2185">
        <v>32686500</v>
      </c>
      <c r="R2185">
        <f t="shared" si="342"/>
        <v>13686500</v>
      </c>
      <c r="S2185" t="str">
        <f t="shared" si="343"/>
        <v>Profit</v>
      </c>
      <c r="T2185" s="1">
        <v>40184</v>
      </c>
      <c r="U2185" t="s">
        <v>5410</v>
      </c>
      <c r="V2185" s="14">
        <v>40184</v>
      </c>
      <c r="W2185" t="str">
        <f t="shared" si="344"/>
        <v>January</v>
      </c>
      <c r="X2185" s="4" t="str">
        <f t="shared" si="345"/>
        <v>2010</v>
      </c>
      <c r="Y2185" s="6">
        <f t="shared" si="346"/>
        <v>2010</v>
      </c>
      <c r="Z2185" s="4" t="str">
        <f t="shared" si="347"/>
        <v>6</v>
      </c>
      <c r="AA2185" s="6">
        <f t="shared" si="348"/>
        <v>6</v>
      </c>
      <c r="AB2185" t="str">
        <f t="shared" si="349"/>
        <v>Wednesday</v>
      </c>
    </row>
    <row r="2186" spans="1:28" x14ac:dyDescent="0.25">
      <c r="A2186" s="3" t="s">
        <v>5411</v>
      </c>
      <c r="B2186" t="s">
        <v>5412</v>
      </c>
      <c r="C2186" s="3" t="s">
        <v>5413</v>
      </c>
      <c r="D2186" s="6">
        <v>0</v>
      </c>
      <c r="E2186" s="6">
        <v>129</v>
      </c>
      <c r="F2186" s="6">
        <f t="shared" si="340"/>
        <v>2</v>
      </c>
      <c r="G2186" s="6">
        <f t="shared" si="341"/>
        <v>9</v>
      </c>
      <c r="H2186" s="6" t="str" cm="1">
        <f t="array" ref="H2186">_xlfn.IFS(E2186&lt;=80,"Series",E2186&lt;=120,"TV Movie",E2186&gt;120,"Long Movie")</f>
        <v>Long Movie</v>
      </c>
      <c r="I2186" t="s">
        <v>8162</v>
      </c>
      <c r="J2186" t="s">
        <v>145</v>
      </c>
      <c r="K2186" t="s">
        <v>8166</v>
      </c>
      <c r="L2186" s="5">
        <v>7.7</v>
      </c>
      <c r="M2186" t="str" cm="1">
        <f t="array" ref="M2186">_xlfn.IFS(L2186&lt;=2,"Flop",L2186&lt;=5,"Average",L2186&lt;=7,"Hit",L2186&lt;=9,"Superhit",L2186&gt;9,"BlockBuster")</f>
        <v>Superhit</v>
      </c>
      <c r="N2186" s="6">
        <v>69613</v>
      </c>
      <c r="O2186" s="6" t="str" cm="1">
        <f t="array" ref="O2186">_xlfn.IFS(N2186&lt;=100000,"Low",N2186&lt;=500000,"Median",N2186&lt;=1500000,"High",N2186&gt;1500000,"Very High")</f>
        <v>Low</v>
      </c>
      <c r="P2186">
        <v>5000000</v>
      </c>
      <c r="Q2186">
        <v>17267324</v>
      </c>
      <c r="R2186">
        <f t="shared" si="342"/>
        <v>12267324</v>
      </c>
      <c r="S2186" t="str">
        <f t="shared" si="343"/>
        <v>Profit</v>
      </c>
      <c r="T2186" s="1">
        <v>39949</v>
      </c>
      <c r="U2186" t="s">
        <v>3284</v>
      </c>
      <c r="V2186" s="14">
        <v>39949</v>
      </c>
      <c r="W2186" t="str">
        <f t="shared" si="344"/>
        <v>May</v>
      </c>
      <c r="X2186" s="4" t="str">
        <f t="shared" si="345"/>
        <v>2009</v>
      </c>
      <c r="Y2186" s="6">
        <f t="shared" si="346"/>
        <v>2009</v>
      </c>
      <c r="Z2186" s="4" t="str">
        <f t="shared" si="347"/>
        <v>16</v>
      </c>
      <c r="AA2186" s="6">
        <f t="shared" si="348"/>
        <v>16</v>
      </c>
      <c r="AB2186" t="str">
        <f t="shared" si="349"/>
        <v>Saturday</v>
      </c>
    </row>
    <row r="2187" spans="1:28" x14ac:dyDescent="0.25">
      <c r="A2187" s="3" t="s">
        <v>5414</v>
      </c>
      <c r="B2187" t="s">
        <v>5415</v>
      </c>
      <c r="C2187" s="3" t="s">
        <v>5415</v>
      </c>
      <c r="D2187" s="6">
        <v>0</v>
      </c>
      <c r="E2187" s="6">
        <v>93</v>
      </c>
      <c r="F2187" s="6">
        <f t="shared" si="340"/>
        <v>1</v>
      </c>
      <c r="G2187" s="6">
        <f t="shared" si="341"/>
        <v>33</v>
      </c>
      <c r="H2187" s="6" t="str" cm="1">
        <f t="array" ref="H2187">_xlfn.IFS(E2187&lt;=80,"Series",E2187&lt;=120,"TV Movie",E2187&gt;120,"Long Movie")</f>
        <v>TV Movie</v>
      </c>
      <c r="I2187" t="s">
        <v>5529</v>
      </c>
      <c r="J2187" t="s">
        <v>8158</v>
      </c>
      <c r="K2187" t="s">
        <v>8159</v>
      </c>
      <c r="L2187" s="5">
        <v>7.1</v>
      </c>
      <c r="M2187" t="str" cm="1">
        <f t="array" ref="M2187">_xlfn.IFS(L2187&lt;=2,"Flop",L2187&lt;=5,"Average",L2187&lt;=7,"Hit",L2187&lt;=9,"Superhit",L2187&gt;9,"BlockBuster")</f>
        <v>Superhit</v>
      </c>
      <c r="N2187" s="6">
        <v>432416</v>
      </c>
      <c r="O2187" s="6" t="str" cm="1">
        <f t="array" ref="O2187">_xlfn.IFS(N2187&lt;=100000,"Low",N2187&lt;=500000,"Median",N2187&lt;=1500000,"High",N2187&gt;1500000,"Very High")</f>
        <v>Median</v>
      </c>
      <c r="P2187">
        <v>185000000</v>
      </c>
      <c r="Q2187">
        <v>538983207</v>
      </c>
      <c r="R2187">
        <f t="shared" si="342"/>
        <v>353983207</v>
      </c>
      <c r="S2187" t="str">
        <f t="shared" si="343"/>
        <v>Profit</v>
      </c>
      <c r="T2187" s="1">
        <v>41070</v>
      </c>
      <c r="U2187" t="s">
        <v>5416</v>
      </c>
      <c r="V2187" s="14">
        <v>41070</v>
      </c>
      <c r="W2187" t="str">
        <f t="shared" si="344"/>
        <v>June</v>
      </c>
      <c r="X2187" s="4" t="str">
        <f t="shared" si="345"/>
        <v>2012</v>
      </c>
      <c r="Y2187" s="6">
        <f t="shared" si="346"/>
        <v>2012</v>
      </c>
      <c r="Z2187" s="4" t="str">
        <f t="shared" si="347"/>
        <v>10</v>
      </c>
      <c r="AA2187" s="6">
        <f t="shared" si="348"/>
        <v>10</v>
      </c>
      <c r="AB2187" t="str">
        <f t="shared" si="349"/>
        <v>Sunday</v>
      </c>
    </row>
    <row r="2188" spans="1:28" x14ac:dyDescent="0.25">
      <c r="A2188" s="3" t="s">
        <v>5417</v>
      </c>
      <c r="B2188" t="s">
        <v>5418</v>
      </c>
      <c r="C2188" s="3" t="s">
        <v>5419</v>
      </c>
      <c r="D2188" s="6">
        <v>0</v>
      </c>
      <c r="E2188" s="6">
        <v>116</v>
      </c>
      <c r="F2188" s="6">
        <f t="shared" si="340"/>
        <v>1</v>
      </c>
      <c r="G2188" s="6">
        <f t="shared" si="341"/>
        <v>56</v>
      </c>
      <c r="H2188" s="6" t="str" cm="1">
        <f t="array" ref="H2188">_xlfn.IFS(E2188&lt;=80,"Series",E2188&lt;=120,"TV Movie",E2188&gt;120,"Long Movie")</f>
        <v>TV Movie</v>
      </c>
      <c r="I2188" t="s">
        <v>5529</v>
      </c>
      <c r="J2188" t="s">
        <v>8158</v>
      </c>
      <c r="K2188" t="s">
        <v>8161</v>
      </c>
      <c r="L2188" s="5">
        <v>5.7</v>
      </c>
      <c r="M2188" t="str" cm="1">
        <f t="array" ref="M2188">_xlfn.IFS(L2188&lt;=2,"Flop",L2188&lt;=5,"Average",L2188&lt;=7,"Hit",L2188&lt;=9,"Superhit",L2188&gt;9,"BlockBuster")</f>
        <v>Hit</v>
      </c>
      <c r="N2188" s="6">
        <v>183784</v>
      </c>
      <c r="O2188" s="6" t="str" cm="1">
        <f t="array" ref="O2188">_xlfn.IFS(N2188&lt;=100000,"Low",N2188&lt;=500000,"Median",N2188&lt;=1500000,"High",N2188&gt;1500000,"Very High")</f>
        <v>Median</v>
      </c>
      <c r="P2188">
        <v>70000000</v>
      </c>
      <c r="Q2188">
        <v>211819354</v>
      </c>
      <c r="R2188">
        <f t="shared" si="342"/>
        <v>141819354</v>
      </c>
      <c r="S2188" t="str">
        <f t="shared" si="343"/>
        <v>Profit</v>
      </c>
      <c r="T2188" s="1">
        <v>40610</v>
      </c>
      <c r="U2188" t="s">
        <v>3840</v>
      </c>
      <c r="V2188" s="14">
        <v>40610</v>
      </c>
      <c r="W2188" t="str">
        <f t="shared" si="344"/>
        <v>March</v>
      </c>
      <c r="X2188" s="4" t="str">
        <f t="shared" si="345"/>
        <v>2011</v>
      </c>
      <c r="Y2188" s="6">
        <f t="shared" si="346"/>
        <v>2011</v>
      </c>
      <c r="Z2188" s="4" t="str">
        <f t="shared" si="347"/>
        <v>8</v>
      </c>
      <c r="AA2188" s="6">
        <f t="shared" si="348"/>
        <v>8</v>
      </c>
      <c r="AB2188" t="str">
        <f t="shared" si="349"/>
        <v>Tuesday</v>
      </c>
    </row>
    <row r="2189" spans="1:28" x14ac:dyDescent="0.25">
      <c r="A2189" s="3" t="s">
        <v>5420</v>
      </c>
      <c r="B2189" t="s">
        <v>5421</v>
      </c>
      <c r="C2189" s="3" t="s">
        <v>5421</v>
      </c>
      <c r="D2189" s="6">
        <v>0</v>
      </c>
      <c r="E2189" s="6">
        <v>105</v>
      </c>
      <c r="F2189" s="6">
        <f t="shared" si="340"/>
        <v>1</v>
      </c>
      <c r="G2189" s="6">
        <f t="shared" si="341"/>
        <v>45</v>
      </c>
      <c r="H2189" s="6" t="str" cm="1">
        <f t="array" ref="H2189">_xlfn.IFS(E2189&lt;=80,"Series",E2189&lt;=120,"TV Movie",E2189&gt;120,"Long Movie")</f>
        <v>TV Movie</v>
      </c>
      <c r="I2189" t="s">
        <v>8161</v>
      </c>
      <c r="J2189" t="s">
        <v>3857</v>
      </c>
      <c r="K2189" t="s">
        <v>5802</v>
      </c>
      <c r="L2189" s="5">
        <v>7.4</v>
      </c>
      <c r="M2189" t="str" cm="1">
        <f t="array" ref="M2189">_xlfn.IFS(L2189&lt;=2,"Flop",L2189&lt;=5,"Average",L2189&lt;=7,"Hit",L2189&lt;=9,"Superhit",L2189&gt;9,"BlockBuster")</f>
        <v>Superhit</v>
      </c>
      <c r="N2189" s="6">
        <v>600371</v>
      </c>
      <c r="O2189" s="6" t="str" cm="1">
        <f t="array" ref="O2189">_xlfn.IFS(N2189&lt;=100000,"Low",N2189&lt;=500000,"Median",N2189&lt;=1500000,"High",N2189&gt;1500000,"Very High")</f>
        <v>High</v>
      </c>
      <c r="P2189">
        <v>27000000</v>
      </c>
      <c r="Q2189">
        <v>161849455</v>
      </c>
      <c r="R2189">
        <f t="shared" si="342"/>
        <v>134849455</v>
      </c>
      <c r="S2189" t="str">
        <f t="shared" si="343"/>
        <v>Profit</v>
      </c>
      <c r="T2189" s="1">
        <v>40610</v>
      </c>
      <c r="U2189" t="s">
        <v>4001</v>
      </c>
      <c r="V2189" s="14">
        <v>40610</v>
      </c>
      <c r="W2189" t="str">
        <f t="shared" si="344"/>
        <v>March</v>
      </c>
      <c r="X2189" s="4" t="str">
        <f t="shared" si="345"/>
        <v>2011</v>
      </c>
      <c r="Y2189" s="6">
        <f t="shared" si="346"/>
        <v>2011</v>
      </c>
      <c r="Z2189" s="4" t="str">
        <f t="shared" si="347"/>
        <v>8</v>
      </c>
      <c r="AA2189" s="6">
        <f t="shared" si="348"/>
        <v>8</v>
      </c>
      <c r="AB2189" t="str">
        <f t="shared" si="349"/>
        <v>Tuesday</v>
      </c>
    </row>
    <row r="2190" spans="1:28" x14ac:dyDescent="0.25">
      <c r="A2190" s="3" t="s">
        <v>5422</v>
      </c>
      <c r="B2190" t="s">
        <v>5423</v>
      </c>
      <c r="C2190" s="3" t="s">
        <v>5423</v>
      </c>
      <c r="D2190" s="6">
        <v>0</v>
      </c>
      <c r="E2190" s="6">
        <v>97</v>
      </c>
      <c r="F2190" s="6">
        <f t="shared" si="340"/>
        <v>1</v>
      </c>
      <c r="G2190" s="6">
        <f t="shared" si="341"/>
        <v>37</v>
      </c>
      <c r="H2190" s="6" t="str" cm="1">
        <f t="array" ref="H2190">_xlfn.IFS(E2190&lt;=80,"Series",E2190&lt;=120,"TV Movie",E2190&gt;120,"Long Movie")</f>
        <v>TV Movie</v>
      </c>
      <c r="I2190" t="s">
        <v>5529</v>
      </c>
      <c r="J2190" t="s">
        <v>8158</v>
      </c>
      <c r="K2190" t="s">
        <v>8159</v>
      </c>
      <c r="L2190" s="5">
        <v>6.9</v>
      </c>
      <c r="M2190" t="str" cm="1">
        <f t="array" ref="M2190">_xlfn.IFS(L2190&lt;=2,"Flop",L2190&lt;=5,"Average",L2190&lt;=7,"Hit",L2190&lt;=9,"Superhit",L2190&gt;9,"BlockBuster")</f>
        <v>Hit</v>
      </c>
      <c r="N2190" s="6">
        <v>86225</v>
      </c>
      <c r="O2190" s="6" t="str" cm="1">
        <f t="array" ref="O2190">_xlfn.IFS(N2190&lt;=100000,"Low",N2190&lt;=500000,"Median",N2190&lt;=1500000,"High",N2190&gt;1500000,"Very High")</f>
        <v>Low</v>
      </c>
      <c r="P2190">
        <v>80000000</v>
      </c>
      <c r="Q2190">
        <v>140073390</v>
      </c>
      <c r="R2190">
        <f t="shared" si="342"/>
        <v>60073390</v>
      </c>
      <c r="S2190" t="str">
        <f t="shared" si="343"/>
        <v>Profit</v>
      </c>
      <c r="T2190" s="1">
        <v>40444</v>
      </c>
      <c r="U2190" t="s">
        <v>3353</v>
      </c>
      <c r="V2190" s="14">
        <v>40444</v>
      </c>
      <c r="W2190" t="str">
        <f t="shared" si="344"/>
        <v>September</v>
      </c>
      <c r="X2190" s="4" t="str">
        <f t="shared" si="345"/>
        <v>2010</v>
      </c>
      <c r="Y2190" s="6">
        <f t="shared" si="346"/>
        <v>2010</v>
      </c>
      <c r="Z2190" s="4" t="str">
        <f t="shared" si="347"/>
        <v>23</v>
      </c>
      <c r="AA2190" s="6">
        <f t="shared" si="348"/>
        <v>23</v>
      </c>
      <c r="AB2190" t="str">
        <f t="shared" si="349"/>
        <v>Thursday</v>
      </c>
    </row>
    <row r="2191" spans="1:28" x14ac:dyDescent="0.25">
      <c r="A2191" s="3" t="s">
        <v>5424</v>
      </c>
      <c r="B2191" t="s">
        <v>5425</v>
      </c>
      <c r="C2191" s="3" t="s">
        <v>5425</v>
      </c>
      <c r="D2191" s="6">
        <v>0</v>
      </c>
      <c r="E2191" s="6">
        <v>107</v>
      </c>
      <c r="F2191" s="6">
        <f t="shared" si="340"/>
        <v>1</v>
      </c>
      <c r="G2191" s="6">
        <f t="shared" si="341"/>
        <v>47</v>
      </c>
      <c r="H2191" s="6" t="str" cm="1">
        <f t="array" ref="H2191">_xlfn.IFS(E2191&lt;=80,"Series",E2191&lt;=120,"TV Movie",E2191&gt;120,"Long Movie")</f>
        <v>TV Movie</v>
      </c>
      <c r="I2191" t="s">
        <v>5529</v>
      </c>
      <c r="J2191" t="s">
        <v>8162</v>
      </c>
      <c r="K2191" t="s">
        <v>145</v>
      </c>
      <c r="L2191" s="5">
        <v>6.3</v>
      </c>
      <c r="M2191" t="str" cm="1">
        <f t="array" ref="M2191">_xlfn.IFS(L2191&lt;=2,"Flop",L2191&lt;=5,"Average",L2191&lt;=7,"Hit",L2191&lt;=9,"Superhit",L2191&gt;9,"BlockBuster")</f>
        <v>Hit</v>
      </c>
      <c r="N2191" s="6">
        <v>224309</v>
      </c>
      <c r="O2191" s="6" t="str" cm="1">
        <f t="array" ref="O2191">_xlfn.IFS(N2191&lt;=100000,"Low",N2191&lt;=500000,"Median",N2191&lt;=1500000,"High",N2191&gt;1500000,"Very High")</f>
        <v>Median</v>
      </c>
      <c r="P2191">
        <v>110000000</v>
      </c>
      <c r="Q2191">
        <v>169846945</v>
      </c>
      <c r="R2191">
        <f t="shared" si="342"/>
        <v>59846945</v>
      </c>
      <c r="S2191" t="str">
        <f t="shared" si="343"/>
        <v>Profit</v>
      </c>
      <c r="T2191" s="1">
        <v>42810</v>
      </c>
      <c r="U2191" t="s">
        <v>5426</v>
      </c>
      <c r="V2191" s="14">
        <v>42810</v>
      </c>
      <c r="W2191" t="str">
        <f t="shared" si="344"/>
        <v>March</v>
      </c>
      <c r="X2191" s="4" t="str">
        <f t="shared" si="345"/>
        <v>2017</v>
      </c>
      <c r="Y2191" s="6">
        <f t="shared" si="346"/>
        <v>2017</v>
      </c>
      <c r="Z2191" s="4" t="str">
        <f t="shared" si="347"/>
        <v>16</v>
      </c>
      <c r="AA2191" s="6">
        <f t="shared" si="348"/>
        <v>16</v>
      </c>
      <c r="AB2191" t="str">
        <f t="shared" si="349"/>
        <v>Thursday</v>
      </c>
    </row>
    <row r="2192" spans="1:28" x14ac:dyDescent="0.25">
      <c r="A2192" s="3" t="s">
        <v>5427</v>
      </c>
      <c r="B2192" t="s">
        <v>5428</v>
      </c>
      <c r="C2192" s="3" t="s">
        <v>5428</v>
      </c>
      <c r="D2192" s="6">
        <v>0</v>
      </c>
      <c r="E2192" s="6">
        <v>98</v>
      </c>
      <c r="F2192" s="6">
        <f t="shared" si="340"/>
        <v>1</v>
      </c>
      <c r="G2192" s="6">
        <f t="shared" si="341"/>
        <v>38</v>
      </c>
      <c r="H2192" s="6" t="str" cm="1">
        <f t="array" ref="H2192">_xlfn.IFS(E2192&lt;=80,"Series",E2192&lt;=120,"TV Movie",E2192&gt;120,"Long Movie")</f>
        <v>TV Movie</v>
      </c>
      <c r="I2192" t="s">
        <v>83</v>
      </c>
      <c r="J2192" t="s">
        <v>8166</v>
      </c>
      <c r="K2192" t="s">
        <v>8161</v>
      </c>
      <c r="L2192" s="5">
        <v>5.9</v>
      </c>
      <c r="M2192" t="str" cm="1">
        <f t="array" ref="M2192">_xlfn.IFS(L2192&lt;=2,"Flop",L2192&lt;=5,"Average",L2192&lt;=7,"Hit",L2192&lt;=9,"Superhit",L2192&gt;9,"BlockBuster")</f>
        <v>Hit</v>
      </c>
      <c r="N2192" s="6">
        <v>80835</v>
      </c>
      <c r="O2192" s="6" t="str" cm="1">
        <f t="array" ref="O2192">_xlfn.IFS(N2192&lt;=100000,"Low",N2192&lt;=500000,"Median",N2192&lt;=1500000,"High",N2192&gt;1500000,"Very High")</f>
        <v>Low</v>
      </c>
      <c r="P2192">
        <v>10000000</v>
      </c>
      <c r="Q2192">
        <v>47719794</v>
      </c>
      <c r="R2192">
        <f t="shared" si="342"/>
        <v>37719794</v>
      </c>
      <c r="S2192" t="str">
        <f t="shared" si="343"/>
        <v>Profit</v>
      </c>
      <c r="T2192" s="1">
        <v>40110</v>
      </c>
      <c r="U2192" t="s">
        <v>5429</v>
      </c>
      <c r="V2192" s="14">
        <v>40110</v>
      </c>
      <c r="W2192" t="str">
        <f t="shared" si="344"/>
        <v>October</v>
      </c>
      <c r="X2192" s="4" t="str">
        <f t="shared" si="345"/>
        <v>2009</v>
      </c>
      <c r="Y2192" s="6">
        <f t="shared" si="346"/>
        <v>2009</v>
      </c>
      <c r="Z2192" s="4" t="str">
        <f t="shared" si="347"/>
        <v>24</v>
      </c>
      <c r="AA2192" s="6">
        <f t="shared" si="348"/>
        <v>24</v>
      </c>
      <c r="AB2192" t="str">
        <f t="shared" si="349"/>
        <v>Saturday</v>
      </c>
    </row>
    <row r="2193" spans="1:28" x14ac:dyDescent="0.25">
      <c r="A2193" s="3" t="s">
        <v>5430</v>
      </c>
      <c r="B2193" t="s">
        <v>5431</v>
      </c>
      <c r="C2193" s="3" t="s">
        <v>5431</v>
      </c>
      <c r="D2193" s="6">
        <v>0</v>
      </c>
      <c r="E2193" s="6">
        <v>96</v>
      </c>
      <c r="F2193" s="6">
        <f t="shared" si="340"/>
        <v>1</v>
      </c>
      <c r="G2193" s="6">
        <f t="shared" si="341"/>
        <v>36</v>
      </c>
      <c r="H2193" s="6" t="str" cm="1">
        <f t="array" ref="H2193">_xlfn.IFS(E2193&lt;=80,"Series",E2193&lt;=120,"TV Movie",E2193&gt;120,"Long Movie")</f>
        <v>TV Movie</v>
      </c>
      <c r="I2193" t="s">
        <v>5529</v>
      </c>
      <c r="J2193" t="s">
        <v>83</v>
      </c>
      <c r="K2193" t="s">
        <v>8161</v>
      </c>
      <c r="L2193" s="5">
        <v>5.8</v>
      </c>
      <c r="M2193" t="str" cm="1">
        <f t="array" ref="M2193">_xlfn.IFS(L2193&lt;=2,"Flop",L2193&lt;=5,"Average",L2193&lt;=7,"Hit",L2193&lt;=9,"Superhit",L2193&gt;9,"BlockBuster")</f>
        <v>Hit</v>
      </c>
      <c r="N2193" s="6">
        <v>177036</v>
      </c>
      <c r="O2193" s="6" t="str" cm="1">
        <f t="array" ref="O2193">_xlfn.IFS(N2193&lt;=100000,"Low",N2193&lt;=500000,"Median",N2193&lt;=1500000,"High",N2193&gt;1500000,"Very High")</f>
        <v>Median</v>
      </c>
      <c r="P2193">
        <v>60000000</v>
      </c>
      <c r="Q2193">
        <v>300228084</v>
      </c>
      <c r="R2193">
        <f t="shared" si="342"/>
        <v>240228084</v>
      </c>
      <c r="S2193" t="str">
        <f t="shared" si="343"/>
        <v>Profit</v>
      </c>
      <c r="T2193" s="1">
        <v>40423</v>
      </c>
      <c r="U2193" t="s">
        <v>1500</v>
      </c>
      <c r="V2193" s="14">
        <v>40423</v>
      </c>
      <c r="W2193" t="str">
        <f t="shared" si="344"/>
        <v>September</v>
      </c>
      <c r="X2193" s="4" t="str">
        <f t="shared" si="345"/>
        <v>2010</v>
      </c>
      <c r="Y2193" s="6">
        <f t="shared" si="346"/>
        <v>2010</v>
      </c>
      <c r="Z2193" s="4" t="str">
        <f t="shared" si="347"/>
        <v>2</v>
      </c>
      <c r="AA2193" s="6">
        <f t="shared" si="348"/>
        <v>2</v>
      </c>
      <c r="AB2193" t="str">
        <f t="shared" si="349"/>
        <v>Thursday</v>
      </c>
    </row>
    <row r="2194" spans="1:28" x14ac:dyDescent="0.25">
      <c r="A2194" s="3" t="s">
        <v>5432</v>
      </c>
      <c r="B2194" t="s">
        <v>5433</v>
      </c>
      <c r="C2194" s="3" t="s">
        <v>5433</v>
      </c>
      <c r="D2194" s="6">
        <v>0</v>
      </c>
      <c r="E2194" s="6">
        <v>106</v>
      </c>
      <c r="F2194" s="6">
        <f t="shared" si="340"/>
        <v>1</v>
      </c>
      <c r="G2194" s="6">
        <f t="shared" si="341"/>
        <v>46</v>
      </c>
      <c r="H2194" s="6" t="str" cm="1">
        <f t="array" ref="H2194">_xlfn.IFS(E2194&lt;=80,"Series",E2194&lt;=120,"TV Movie",E2194&gt;120,"Long Movie")</f>
        <v>TV Movie</v>
      </c>
      <c r="I2194" t="s">
        <v>5529</v>
      </c>
      <c r="J2194" t="s">
        <v>8160</v>
      </c>
      <c r="K2194" t="s">
        <v>145</v>
      </c>
      <c r="L2194" s="5">
        <v>8</v>
      </c>
      <c r="M2194" t="str" cm="1">
        <f t="array" ref="M2194">_xlfn.IFS(L2194&lt;=2,"Flop",L2194&lt;=5,"Average",L2194&lt;=7,"Hit",L2194&lt;=9,"Superhit",L2194&gt;9,"BlockBuster")</f>
        <v>Superhit</v>
      </c>
      <c r="N2194" s="6">
        <v>231090</v>
      </c>
      <c r="O2194" s="6" t="str" cm="1">
        <f t="array" ref="O2194">_xlfn.IFS(N2194&lt;=100000,"Low",N2194&lt;=500000,"Median",N2194&lt;=1500000,"High",N2194&gt;1500000,"Very High")</f>
        <v>Median</v>
      </c>
      <c r="P2194">
        <v>11715578</v>
      </c>
      <c r="Q2194">
        <v>22108789</v>
      </c>
      <c r="R2194">
        <f t="shared" si="342"/>
        <v>10393211</v>
      </c>
      <c r="S2194" t="str">
        <f t="shared" si="343"/>
        <v>Profit</v>
      </c>
      <c r="T2194" s="1">
        <v>39794</v>
      </c>
      <c r="U2194" t="s">
        <v>5434</v>
      </c>
      <c r="V2194" s="14">
        <v>39794</v>
      </c>
      <c r="W2194" t="str">
        <f t="shared" si="344"/>
        <v>December</v>
      </c>
      <c r="X2194" s="4" t="str">
        <f t="shared" si="345"/>
        <v>2008</v>
      </c>
      <c r="Y2194" s="6">
        <f t="shared" si="346"/>
        <v>2008</v>
      </c>
      <c r="Z2194" s="4" t="str">
        <f t="shared" si="347"/>
        <v>12</v>
      </c>
      <c r="AA2194" s="6">
        <f t="shared" si="348"/>
        <v>12</v>
      </c>
      <c r="AB2194" t="str">
        <f t="shared" si="349"/>
        <v>Friday</v>
      </c>
    </row>
    <row r="2195" spans="1:28" x14ac:dyDescent="0.25">
      <c r="A2195" s="3" t="s">
        <v>5435</v>
      </c>
      <c r="B2195" t="s">
        <v>5436</v>
      </c>
      <c r="C2195" s="3" t="s">
        <v>5436</v>
      </c>
      <c r="D2195" s="6">
        <v>0</v>
      </c>
      <c r="E2195" s="6">
        <v>102</v>
      </c>
      <c r="F2195" s="6">
        <f t="shared" si="340"/>
        <v>1</v>
      </c>
      <c r="G2195" s="6">
        <f t="shared" si="341"/>
        <v>42</v>
      </c>
      <c r="H2195" s="6" t="str" cm="1">
        <f t="array" ref="H2195">_xlfn.IFS(E2195&lt;=80,"Series",E2195&lt;=120,"TV Movie",E2195&gt;120,"Long Movie")</f>
        <v>TV Movie</v>
      </c>
      <c r="I2195" t="s">
        <v>132</v>
      </c>
      <c r="J2195" t="s">
        <v>8163</v>
      </c>
      <c r="K2195" t="s">
        <v>8156</v>
      </c>
      <c r="L2195" s="5">
        <v>5.2</v>
      </c>
      <c r="M2195" t="str" cm="1">
        <f t="array" ref="M2195">_xlfn.IFS(L2195&lt;=2,"Flop",L2195&lt;=5,"Average",L2195&lt;=7,"Hit",L2195&lt;=9,"Superhit",L2195&gt;9,"BlockBuster")</f>
        <v>Hit</v>
      </c>
      <c r="N2195" s="6">
        <v>64172</v>
      </c>
      <c r="O2195" s="6" t="str" cm="1">
        <f t="array" ref="O2195">_xlfn.IFS(N2195&lt;=100000,"Low",N2195&lt;=500000,"Median",N2195&lt;=1500000,"High",N2195&gt;1500000,"Very High")</f>
        <v>Low</v>
      </c>
      <c r="P2195">
        <v>80000000</v>
      </c>
      <c r="Q2195">
        <v>169852759</v>
      </c>
      <c r="R2195">
        <f t="shared" si="342"/>
        <v>89852759</v>
      </c>
      <c r="S2195" t="str">
        <f t="shared" si="343"/>
        <v>Profit</v>
      </c>
      <c r="T2195" s="1">
        <v>40730</v>
      </c>
      <c r="U2195" t="s">
        <v>1875</v>
      </c>
      <c r="V2195" s="14">
        <v>40730</v>
      </c>
      <c r="W2195" t="str">
        <f t="shared" si="344"/>
        <v>July</v>
      </c>
      <c r="X2195" s="4" t="str">
        <f t="shared" si="345"/>
        <v>2011</v>
      </c>
      <c r="Y2195" s="6">
        <f t="shared" si="346"/>
        <v>2011</v>
      </c>
      <c r="Z2195" s="4" t="str">
        <f t="shared" si="347"/>
        <v>6</v>
      </c>
      <c r="AA2195" s="6">
        <f t="shared" si="348"/>
        <v>6</v>
      </c>
      <c r="AB2195" t="str">
        <f t="shared" si="349"/>
        <v>Wednesday</v>
      </c>
    </row>
    <row r="2196" spans="1:28" x14ac:dyDescent="0.25">
      <c r="A2196" s="3" t="s">
        <v>5437</v>
      </c>
      <c r="B2196">
        <v>65</v>
      </c>
      <c r="C2196" s="3">
        <v>65</v>
      </c>
      <c r="D2196" s="6">
        <v>0</v>
      </c>
      <c r="E2196" s="6">
        <v>93</v>
      </c>
      <c r="F2196" s="6">
        <f t="shared" si="340"/>
        <v>1</v>
      </c>
      <c r="G2196" s="6">
        <f t="shared" si="341"/>
        <v>33</v>
      </c>
      <c r="H2196" s="6" t="str" cm="1">
        <f t="array" ref="H2196">_xlfn.IFS(E2196&lt;=80,"Series",E2196&lt;=120,"TV Movie",E2196&gt;120,"Long Movie")</f>
        <v>TV Movie</v>
      </c>
      <c r="I2196" t="s">
        <v>5529</v>
      </c>
      <c r="J2196" t="s">
        <v>8158</v>
      </c>
      <c r="K2196" t="s">
        <v>145</v>
      </c>
      <c r="L2196" s="5">
        <v>5.4</v>
      </c>
      <c r="M2196" t="str" cm="1">
        <f t="array" ref="M2196">_xlfn.IFS(L2196&lt;=2,"Flop",L2196&lt;=5,"Average",L2196&lt;=7,"Hit",L2196&lt;=9,"Superhit",L2196&gt;9,"BlockBuster")</f>
        <v>Hit</v>
      </c>
      <c r="N2196" s="6">
        <v>76738</v>
      </c>
      <c r="O2196" s="6" t="str" cm="1">
        <f t="array" ref="O2196">_xlfn.IFS(N2196&lt;=100000,"Low",N2196&lt;=500000,"Median",N2196&lt;=1500000,"High",N2196&gt;1500000,"Very High")</f>
        <v>Low</v>
      </c>
      <c r="P2196">
        <v>45000000</v>
      </c>
      <c r="Q2196">
        <v>60730568</v>
      </c>
      <c r="R2196">
        <f t="shared" si="342"/>
        <v>15730568</v>
      </c>
      <c r="S2196" t="str">
        <f t="shared" si="343"/>
        <v>Profit</v>
      </c>
      <c r="T2196">
        <v>2023</v>
      </c>
      <c r="U2196" t="s">
        <v>5438</v>
      </c>
      <c r="V2196" s="14">
        <v>2023</v>
      </c>
      <c r="W2196" t="str">
        <f t="shared" si="344"/>
        <v>July</v>
      </c>
      <c r="X2196" s="4" t="str">
        <f t="shared" si="345"/>
        <v>1905</v>
      </c>
      <c r="Y2196" s="6">
        <f t="shared" si="346"/>
        <v>1905</v>
      </c>
      <c r="Z2196" s="4" t="str">
        <f t="shared" si="347"/>
        <v>15</v>
      </c>
      <c r="AA2196" s="6">
        <f t="shared" si="348"/>
        <v>15</v>
      </c>
      <c r="AB2196" t="str">
        <f t="shared" si="349"/>
        <v>Saturday</v>
      </c>
    </row>
    <row r="2197" spans="1:28" x14ac:dyDescent="0.25">
      <c r="A2197" s="3" t="s">
        <v>5439</v>
      </c>
      <c r="B2197" t="s">
        <v>5440</v>
      </c>
      <c r="C2197" s="3" t="s">
        <v>5440</v>
      </c>
      <c r="D2197" s="6">
        <v>0</v>
      </c>
      <c r="E2197" s="6">
        <v>109</v>
      </c>
      <c r="F2197" s="6">
        <f t="shared" si="340"/>
        <v>1</v>
      </c>
      <c r="G2197" s="6">
        <f t="shared" si="341"/>
        <v>49</v>
      </c>
      <c r="H2197" s="6" t="str" cm="1">
        <f t="array" ref="H2197">_xlfn.IFS(E2197&lt;=80,"Series",E2197&lt;=120,"TV Movie",E2197&gt;120,"Long Movie")</f>
        <v>TV Movie</v>
      </c>
      <c r="I2197" t="s">
        <v>132</v>
      </c>
      <c r="J2197" t="s">
        <v>8165</v>
      </c>
      <c r="K2197" t="s">
        <v>5802</v>
      </c>
      <c r="L2197" s="5">
        <v>6.3</v>
      </c>
      <c r="M2197" t="str" cm="1">
        <f t="array" ref="M2197">_xlfn.IFS(L2197&lt;=2,"Flop",L2197&lt;=5,"Average",L2197&lt;=7,"Hit",L2197&lt;=9,"Superhit",L2197&gt;9,"BlockBuster")</f>
        <v>Hit</v>
      </c>
      <c r="N2197" s="6">
        <v>184127</v>
      </c>
      <c r="O2197" s="6" t="str" cm="1">
        <f t="array" ref="O2197">_xlfn.IFS(N2197&lt;=100000,"Low",N2197&lt;=500000,"Median",N2197&lt;=1500000,"High",N2197&gt;1500000,"Very High")</f>
        <v>Median</v>
      </c>
      <c r="P2197">
        <v>40000000</v>
      </c>
      <c r="Q2197">
        <v>91720255</v>
      </c>
      <c r="R2197">
        <f t="shared" si="342"/>
        <v>51720255</v>
      </c>
      <c r="S2197" t="str">
        <f t="shared" si="343"/>
        <v>Profit</v>
      </c>
      <c r="T2197" s="1">
        <v>40323</v>
      </c>
      <c r="U2197" t="s">
        <v>4488</v>
      </c>
      <c r="V2197" s="14">
        <v>40323</v>
      </c>
      <c r="W2197" t="str">
        <f t="shared" si="344"/>
        <v>May</v>
      </c>
      <c r="X2197" s="4" t="str">
        <f t="shared" si="345"/>
        <v>2010</v>
      </c>
      <c r="Y2197" s="6">
        <f t="shared" si="346"/>
        <v>2010</v>
      </c>
      <c r="Z2197" s="4" t="str">
        <f t="shared" si="347"/>
        <v>25</v>
      </c>
      <c r="AA2197" s="6">
        <f t="shared" si="348"/>
        <v>25</v>
      </c>
      <c r="AB2197" t="str">
        <f t="shared" si="349"/>
        <v>Tuesday</v>
      </c>
    </row>
    <row r="2198" spans="1:28" x14ac:dyDescent="0.25">
      <c r="A2198" s="3" t="s">
        <v>5441</v>
      </c>
      <c r="B2198" t="s">
        <v>5442</v>
      </c>
      <c r="C2198" s="3" t="s">
        <v>5442</v>
      </c>
      <c r="D2198" s="6">
        <v>0</v>
      </c>
      <c r="E2198" s="6">
        <v>117</v>
      </c>
      <c r="F2198" s="6">
        <f t="shared" si="340"/>
        <v>1</v>
      </c>
      <c r="G2198" s="6">
        <f t="shared" si="341"/>
        <v>57</v>
      </c>
      <c r="H2198" s="6" t="str" cm="1">
        <f t="array" ref="H2198">_xlfn.IFS(E2198&lt;=80,"Series",E2198&lt;=120,"TV Movie",E2198&gt;120,"Long Movie")</f>
        <v>TV Movie</v>
      </c>
      <c r="I2198" t="s">
        <v>5529</v>
      </c>
      <c r="J2198" t="s">
        <v>8158</v>
      </c>
      <c r="K2198" t="s">
        <v>145</v>
      </c>
      <c r="L2198" s="5">
        <v>6.6</v>
      </c>
      <c r="M2198" t="str" cm="1">
        <f t="array" ref="M2198">_xlfn.IFS(L2198&lt;=2,"Flop",L2198&lt;=5,"Average",L2198&lt;=7,"Hit",L2198&lt;=9,"Superhit",L2198&gt;9,"BlockBuster")</f>
        <v>Hit</v>
      </c>
      <c r="N2198" s="6">
        <v>97656</v>
      </c>
      <c r="O2198" s="6" t="str" cm="1">
        <f t="array" ref="O2198">_xlfn.IFS(N2198&lt;=100000,"Low",N2198&lt;=500000,"Median",N2198&lt;=1500000,"High",N2198&gt;1500000,"Very High")</f>
        <v>Low</v>
      </c>
      <c r="P2198">
        <v>80000000</v>
      </c>
      <c r="Q2198">
        <v>81126522</v>
      </c>
      <c r="R2198">
        <f t="shared" si="342"/>
        <v>1126522</v>
      </c>
      <c r="S2198" t="str">
        <f t="shared" si="343"/>
        <v>Profit</v>
      </c>
      <c r="T2198" s="1">
        <v>40206</v>
      </c>
      <c r="U2198" t="s">
        <v>1471</v>
      </c>
      <c r="V2198" s="14">
        <v>40206</v>
      </c>
      <c r="W2198" t="str">
        <f t="shared" si="344"/>
        <v>January</v>
      </c>
      <c r="X2198" s="4" t="str">
        <f t="shared" si="345"/>
        <v>2010</v>
      </c>
      <c r="Y2198" s="6">
        <f t="shared" si="346"/>
        <v>2010</v>
      </c>
      <c r="Z2198" s="4" t="str">
        <f t="shared" si="347"/>
        <v>28</v>
      </c>
      <c r="AA2198" s="6">
        <f t="shared" si="348"/>
        <v>28</v>
      </c>
      <c r="AB2198" t="str">
        <f t="shared" si="349"/>
        <v>Thursday</v>
      </c>
    </row>
    <row r="2199" spans="1:28" x14ac:dyDescent="0.25">
      <c r="A2199" s="3" t="s">
        <v>5443</v>
      </c>
      <c r="B2199" t="s">
        <v>5444</v>
      </c>
      <c r="C2199" s="3" t="s">
        <v>5444</v>
      </c>
      <c r="D2199" s="6">
        <v>0</v>
      </c>
      <c r="E2199" s="6">
        <v>113</v>
      </c>
      <c r="F2199" s="6">
        <f t="shared" si="340"/>
        <v>1</v>
      </c>
      <c r="G2199" s="6">
        <f t="shared" si="341"/>
        <v>53</v>
      </c>
      <c r="H2199" s="6" t="str" cm="1">
        <f t="array" ref="H2199">_xlfn.IFS(E2199&lt;=80,"Series",E2199&lt;=120,"TV Movie",E2199&gt;120,"Long Movie")</f>
        <v>TV Movie</v>
      </c>
      <c r="I2199" t="s">
        <v>145</v>
      </c>
      <c r="J2199" t="s">
        <v>3857</v>
      </c>
      <c r="K2199" t="s">
        <v>5802</v>
      </c>
      <c r="L2199" s="5">
        <v>6.8</v>
      </c>
      <c r="M2199" t="str" cm="1">
        <f t="array" ref="M2199">_xlfn.IFS(L2199&lt;=2,"Flop",L2199&lt;=5,"Average",L2199&lt;=7,"Hit",L2199&lt;=9,"Superhit",L2199&gt;9,"BlockBuster")</f>
        <v>Hit</v>
      </c>
      <c r="N2199" s="6">
        <v>71237</v>
      </c>
      <c r="O2199" s="6" t="str" cm="1">
        <f t="array" ref="O2199">_xlfn.IFS(N2199&lt;=100000,"Low",N2199&lt;=500000,"Median",N2199&lt;=1500000,"High",N2199&gt;1500000,"Very High")</f>
        <v>Low</v>
      </c>
      <c r="P2199">
        <v>20000000</v>
      </c>
      <c r="Q2199">
        <v>45636368</v>
      </c>
      <c r="R2199">
        <f t="shared" si="342"/>
        <v>25636368</v>
      </c>
      <c r="S2199" t="str">
        <f t="shared" si="343"/>
        <v>Profit</v>
      </c>
      <c r="T2199" s="1">
        <v>40425</v>
      </c>
      <c r="U2199" t="s">
        <v>2129</v>
      </c>
      <c r="V2199" s="14">
        <v>40425</v>
      </c>
      <c r="W2199" t="str">
        <f t="shared" si="344"/>
        <v>September</v>
      </c>
      <c r="X2199" s="4" t="str">
        <f t="shared" si="345"/>
        <v>2010</v>
      </c>
      <c r="Y2199" s="6">
        <f t="shared" si="346"/>
        <v>2010</v>
      </c>
      <c r="Z2199" s="4" t="str">
        <f t="shared" si="347"/>
        <v>4</v>
      </c>
      <c r="AA2199" s="6">
        <f t="shared" si="348"/>
        <v>4</v>
      </c>
      <c r="AB2199" t="str">
        <f t="shared" si="349"/>
        <v>Saturday</v>
      </c>
    </row>
    <row r="2200" spans="1:28" x14ac:dyDescent="0.25">
      <c r="A2200" s="3" t="s">
        <v>5445</v>
      </c>
      <c r="B2200" t="s">
        <v>5446</v>
      </c>
      <c r="C2200" s="3" t="s">
        <v>5446</v>
      </c>
      <c r="D2200" s="6">
        <v>0</v>
      </c>
      <c r="E2200" s="6">
        <v>120</v>
      </c>
      <c r="F2200" s="6">
        <f t="shared" si="340"/>
        <v>2</v>
      </c>
      <c r="G2200" s="6">
        <f t="shared" si="341"/>
        <v>0</v>
      </c>
      <c r="H2200" s="6" t="str" cm="1">
        <f t="array" ref="H2200">_xlfn.IFS(E2200&lt;=80,"Series",E2200&lt;=120,"TV Movie",E2200&gt;120,"Long Movie")</f>
        <v>TV Movie</v>
      </c>
      <c r="I2200" t="s">
        <v>8160</v>
      </c>
      <c r="J2200" t="s">
        <v>145</v>
      </c>
      <c r="K2200" t="s">
        <v>5802</v>
      </c>
      <c r="L2200" s="5">
        <v>7.4</v>
      </c>
      <c r="M2200" t="str" cm="1">
        <f t="array" ref="M2200">_xlfn.IFS(L2200&lt;=2,"Flop",L2200&lt;=5,"Average",L2200&lt;=7,"Hit",L2200&lt;=9,"Superhit",L2200&gt;9,"BlockBuster")</f>
        <v>Superhit</v>
      </c>
      <c r="N2200" s="6">
        <v>92429</v>
      </c>
      <c r="O2200" s="6" t="str" cm="1">
        <f t="array" ref="O2200">_xlfn.IFS(N2200&lt;=100000,"Low",N2200&lt;=500000,"Median",N2200&lt;=1500000,"High",N2200&gt;1500000,"Very High")</f>
        <v>Low</v>
      </c>
      <c r="P2200">
        <v>25000000</v>
      </c>
      <c r="Q2200">
        <v>31748913</v>
      </c>
      <c r="R2200">
        <f t="shared" si="342"/>
        <v>6748913</v>
      </c>
      <c r="S2200" t="str">
        <f t="shared" si="343"/>
        <v>Profit</v>
      </c>
      <c r="T2200" s="1">
        <v>43350</v>
      </c>
      <c r="U2200" t="s">
        <v>5447</v>
      </c>
      <c r="V2200" s="14">
        <v>43350</v>
      </c>
      <c r="W2200" t="str">
        <f t="shared" si="344"/>
        <v>September</v>
      </c>
      <c r="X2200" s="4" t="str">
        <f t="shared" si="345"/>
        <v>2018</v>
      </c>
      <c r="Y2200" s="6">
        <f t="shared" si="346"/>
        <v>2018</v>
      </c>
      <c r="Z2200" s="4" t="str">
        <f t="shared" si="347"/>
        <v>7</v>
      </c>
      <c r="AA2200" s="6">
        <f t="shared" si="348"/>
        <v>7</v>
      </c>
      <c r="AB2200" t="str">
        <f t="shared" si="349"/>
        <v>Friday</v>
      </c>
    </row>
    <row r="2201" spans="1:28" x14ac:dyDescent="0.25">
      <c r="A2201" s="3" t="s">
        <v>5448</v>
      </c>
      <c r="B2201" t="s">
        <v>5449</v>
      </c>
      <c r="C2201" s="3" t="s">
        <v>5449</v>
      </c>
      <c r="D2201" s="6">
        <v>0</v>
      </c>
      <c r="E2201" s="6">
        <v>124</v>
      </c>
      <c r="F2201" s="6">
        <f t="shared" si="340"/>
        <v>2</v>
      </c>
      <c r="G2201" s="6">
        <f t="shared" si="341"/>
        <v>4</v>
      </c>
      <c r="H2201" s="6" t="str" cm="1">
        <f t="array" ref="H2201">_xlfn.IFS(E2201&lt;=80,"Series",E2201&lt;=120,"TV Movie",E2201&gt;120,"Long Movie")</f>
        <v>Long Movie</v>
      </c>
      <c r="I2201" t="s">
        <v>5529</v>
      </c>
      <c r="J2201" t="s">
        <v>8161</v>
      </c>
      <c r="K2201" t="s">
        <v>5802</v>
      </c>
      <c r="L2201" s="5">
        <v>6.9</v>
      </c>
      <c r="M2201" t="str" cm="1">
        <f t="array" ref="M2201">_xlfn.IFS(L2201&lt;=2,"Flop",L2201&lt;=5,"Average",L2201&lt;=7,"Hit",L2201&lt;=9,"Superhit",L2201&gt;9,"BlockBuster")</f>
        <v>Hit</v>
      </c>
      <c r="N2201" s="6">
        <v>852337</v>
      </c>
      <c r="O2201" s="6" t="str" cm="1">
        <f t="array" ref="O2201">_xlfn.IFS(N2201&lt;=100000,"Low",N2201&lt;=500000,"Median",N2201&lt;=1500000,"High",N2201&gt;1500000,"Very High")</f>
        <v>High</v>
      </c>
      <c r="P2201">
        <v>200000000</v>
      </c>
      <c r="Q2201">
        <v>623933331</v>
      </c>
      <c r="R2201">
        <f t="shared" si="342"/>
        <v>423933331</v>
      </c>
      <c r="S2201" t="str">
        <f t="shared" si="343"/>
        <v>Profit</v>
      </c>
      <c r="T2201" s="1">
        <v>40294</v>
      </c>
      <c r="U2201" t="s">
        <v>3083</v>
      </c>
      <c r="V2201" s="14">
        <v>40294</v>
      </c>
      <c r="W2201" t="str">
        <f t="shared" si="344"/>
        <v>April</v>
      </c>
      <c r="X2201" s="4" t="str">
        <f t="shared" si="345"/>
        <v>2010</v>
      </c>
      <c r="Y2201" s="6">
        <f t="shared" si="346"/>
        <v>2010</v>
      </c>
      <c r="Z2201" s="4" t="str">
        <f t="shared" si="347"/>
        <v>26</v>
      </c>
      <c r="AA2201" s="6">
        <f t="shared" si="348"/>
        <v>26</v>
      </c>
      <c r="AB2201" t="str">
        <f t="shared" si="349"/>
        <v>Monday</v>
      </c>
    </row>
    <row r="2202" spans="1:28" x14ac:dyDescent="0.25">
      <c r="A2202" s="3" t="s">
        <v>5450</v>
      </c>
      <c r="B2202" t="s">
        <v>5451</v>
      </c>
      <c r="C2202" s="3" t="s">
        <v>5451</v>
      </c>
      <c r="D2202" s="6">
        <v>0</v>
      </c>
      <c r="E2202" s="6">
        <v>116</v>
      </c>
      <c r="F2202" s="6">
        <f t="shared" si="340"/>
        <v>1</v>
      </c>
      <c r="G2202" s="6">
        <f t="shared" si="341"/>
        <v>56</v>
      </c>
      <c r="H2202" s="6" t="str" cm="1">
        <f t="array" ref="H2202">_xlfn.IFS(E2202&lt;=80,"Series",E2202&lt;=120,"TV Movie",E2202&gt;120,"Long Movie")</f>
        <v>TV Movie</v>
      </c>
      <c r="I2202" t="s">
        <v>145</v>
      </c>
      <c r="J2202" t="s">
        <v>8156</v>
      </c>
      <c r="K2202" t="s">
        <v>83</v>
      </c>
      <c r="L2202" s="5">
        <v>7.1</v>
      </c>
      <c r="M2202" t="str" cm="1">
        <f t="array" ref="M2202">_xlfn.IFS(L2202&lt;=2,"Flop",L2202&lt;=5,"Average",L2202&lt;=7,"Hit",L2202&lt;=9,"Superhit",L2202&gt;9,"BlockBuster")</f>
        <v>Superhit</v>
      </c>
      <c r="N2202" s="6">
        <v>125951</v>
      </c>
      <c r="O2202" s="6" t="str" cm="1">
        <f t="array" ref="O2202">_xlfn.IFS(N2202&lt;=100000,"Low",N2202&lt;=500000,"Median",N2202&lt;=1500000,"High",N2202&gt;1500000,"Very High")</f>
        <v>Median</v>
      </c>
      <c r="P2202">
        <v>20000000</v>
      </c>
      <c r="Q2202">
        <v>27093592</v>
      </c>
      <c r="R2202">
        <f t="shared" si="342"/>
        <v>7093592</v>
      </c>
      <c r="S2202" t="str">
        <f t="shared" si="343"/>
        <v>Profit</v>
      </c>
      <c r="T2202" s="1">
        <v>40434</v>
      </c>
      <c r="U2202" t="s">
        <v>5016</v>
      </c>
      <c r="V2202" s="14">
        <v>40434</v>
      </c>
      <c r="W2202" t="str">
        <f t="shared" si="344"/>
        <v>September</v>
      </c>
      <c r="X2202" s="4" t="str">
        <f t="shared" si="345"/>
        <v>2010</v>
      </c>
      <c r="Y2202" s="6">
        <f t="shared" si="346"/>
        <v>2010</v>
      </c>
      <c r="Z2202" s="4" t="str">
        <f t="shared" si="347"/>
        <v>13</v>
      </c>
      <c r="AA2202" s="6">
        <f t="shared" si="348"/>
        <v>13</v>
      </c>
      <c r="AB2202" t="str">
        <f t="shared" si="349"/>
        <v>Monday</v>
      </c>
    </row>
    <row r="2203" spans="1:28" x14ac:dyDescent="0.25">
      <c r="A2203" s="3" t="s">
        <v>5452</v>
      </c>
      <c r="B2203" t="s">
        <v>5453</v>
      </c>
      <c r="C2203" s="3" t="s">
        <v>5453</v>
      </c>
      <c r="D2203" s="6">
        <v>0</v>
      </c>
      <c r="E2203" s="6">
        <v>132</v>
      </c>
      <c r="F2203" s="6">
        <f t="shared" si="340"/>
        <v>2</v>
      </c>
      <c r="G2203" s="6">
        <f t="shared" si="341"/>
        <v>12</v>
      </c>
      <c r="H2203" s="6" t="str" cm="1">
        <f t="array" ref="H2203">_xlfn.IFS(E2203&lt;=80,"Series",E2203&lt;=120,"TV Movie",E2203&gt;120,"Long Movie")</f>
        <v>Long Movie</v>
      </c>
      <c r="I2203" t="s">
        <v>5529</v>
      </c>
      <c r="J2203" t="s">
        <v>8158</v>
      </c>
      <c r="K2203" t="s">
        <v>3857</v>
      </c>
      <c r="L2203" s="5">
        <v>7.4</v>
      </c>
      <c r="M2203" t="str" cm="1">
        <f t="array" ref="M2203">_xlfn.IFS(L2203&lt;=2,"Flop",L2203&lt;=5,"Average",L2203&lt;=7,"Hit",L2203&lt;=9,"Superhit",L2203&gt;9,"BlockBuster")</f>
        <v>Superhit</v>
      </c>
      <c r="N2203" s="6">
        <v>519751</v>
      </c>
      <c r="O2203" s="6" t="str" cm="1">
        <f t="array" ref="O2203">_xlfn.IFS(N2203&lt;=100000,"Low",N2203&lt;=500000,"Median",N2203&lt;=1500000,"High",N2203&gt;1500000,"Very High")</f>
        <v>High</v>
      </c>
      <c r="P2203">
        <v>145000000</v>
      </c>
      <c r="Q2203">
        <v>694713380</v>
      </c>
      <c r="R2203">
        <f t="shared" si="342"/>
        <v>549713380</v>
      </c>
      <c r="S2203" t="str">
        <f t="shared" si="343"/>
        <v>Profit</v>
      </c>
      <c r="T2203" s="1">
        <v>40884</v>
      </c>
      <c r="U2203" t="s">
        <v>2081</v>
      </c>
      <c r="V2203" s="14">
        <v>40884</v>
      </c>
      <c r="W2203" t="str">
        <f t="shared" si="344"/>
        <v>December</v>
      </c>
      <c r="X2203" s="4" t="str">
        <f t="shared" si="345"/>
        <v>2011</v>
      </c>
      <c r="Y2203" s="6">
        <f t="shared" si="346"/>
        <v>2011</v>
      </c>
      <c r="Z2203" s="4" t="str">
        <f t="shared" si="347"/>
        <v>7</v>
      </c>
      <c r="AA2203" s="6">
        <f t="shared" si="348"/>
        <v>7</v>
      </c>
      <c r="AB2203" t="str">
        <f t="shared" si="349"/>
        <v>Wednesday</v>
      </c>
    </row>
    <row r="2204" spans="1:28" x14ac:dyDescent="0.25">
      <c r="A2204" s="3" t="s">
        <v>5454</v>
      </c>
      <c r="B2204" t="s">
        <v>5455</v>
      </c>
      <c r="C2204" s="3" t="s">
        <v>5455</v>
      </c>
      <c r="D2204" s="6">
        <v>0</v>
      </c>
      <c r="E2204" s="6">
        <v>119</v>
      </c>
      <c r="F2204" s="6">
        <f t="shared" si="340"/>
        <v>1</v>
      </c>
      <c r="G2204" s="6">
        <f t="shared" si="341"/>
        <v>59</v>
      </c>
      <c r="H2204" s="6" t="str" cm="1">
        <f t="array" ref="H2204">_xlfn.IFS(E2204&lt;=80,"Series",E2204&lt;=120,"TV Movie",E2204&gt;120,"Long Movie")</f>
        <v>TV Movie</v>
      </c>
      <c r="I2204" t="s">
        <v>132</v>
      </c>
      <c r="J2204" t="s">
        <v>5802</v>
      </c>
      <c r="K2204" t="s">
        <v>5802</v>
      </c>
      <c r="L2204" s="5">
        <v>6.3</v>
      </c>
      <c r="M2204" t="str" cm="1">
        <f t="array" ref="M2204">_xlfn.IFS(L2204&lt;=2,"Flop",L2204&lt;=5,"Average",L2204&lt;=7,"Hit",L2204&lt;=9,"Superhit",L2204&gt;9,"BlockBuster")</f>
        <v>Hit</v>
      </c>
      <c r="N2204" s="6">
        <v>189774</v>
      </c>
      <c r="O2204" s="6" t="str" cm="1">
        <f t="array" ref="O2204">_xlfn.IFS(N2204&lt;=100000,"Low",N2204&lt;=500000,"Median",N2204&lt;=1500000,"High",N2204&gt;1500000,"Very High")</f>
        <v>Median</v>
      </c>
      <c r="P2204">
        <v>50000000</v>
      </c>
      <c r="Q2204">
        <v>173649931</v>
      </c>
      <c r="R2204">
        <f t="shared" si="342"/>
        <v>123649931</v>
      </c>
      <c r="S2204" t="str">
        <f t="shared" si="343"/>
        <v>Profit</v>
      </c>
      <c r="T2204" s="1">
        <v>41602</v>
      </c>
      <c r="U2204" t="s">
        <v>3314</v>
      </c>
      <c r="V2204" s="14">
        <v>41602</v>
      </c>
      <c r="W2204" t="str">
        <f t="shared" si="344"/>
        <v>November</v>
      </c>
      <c r="X2204" s="4" t="str">
        <f t="shared" si="345"/>
        <v>2013</v>
      </c>
      <c r="Y2204" s="6">
        <f t="shared" si="346"/>
        <v>2013</v>
      </c>
      <c r="Z2204" s="4" t="str">
        <f t="shared" si="347"/>
        <v>24</v>
      </c>
      <c r="AA2204" s="6">
        <f t="shared" si="348"/>
        <v>24</v>
      </c>
      <c r="AB2204" t="str">
        <f t="shared" si="349"/>
        <v>Sunday</v>
      </c>
    </row>
    <row r="2205" spans="1:28" x14ac:dyDescent="0.25">
      <c r="A2205" s="3" t="s">
        <v>5456</v>
      </c>
      <c r="B2205" t="s">
        <v>5457</v>
      </c>
      <c r="C2205" s="3" t="s">
        <v>5457</v>
      </c>
      <c r="D2205" s="6">
        <v>0</v>
      </c>
      <c r="E2205" s="6">
        <v>121</v>
      </c>
      <c r="F2205" s="6">
        <f t="shared" si="340"/>
        <v>2</v>
      </c>
      <c r="G2205" s="6">
        <f t="shared" si="341"/>
        <v>1</v>
      </c>
      <c r="H2205" s="6" t="str" cm="1">
        <f t="array" ref="H2205">_xlfn.IFS(E2205&lt;=80,"Series",E2205&lt;=120,"TV Movie",E2205&gt;120,"Long Movie")</f>
        <v>Long Movie</v>
      </c>
      <c r="I2205" t="s">
        <v>132</v>
      </c>
      <c r="J2205" t="s">
        <v>145</v>
      </c>
      <c r="K2205" t="s">
        <v>8157</v>
      </c>
      <c r="L2205" s="5">
        <v>6.5</v>
      </c>
      <c r="M2205" t="str" cm="1">
        <f t="array" ref="M2205">_xlfn.IFS(L2205&lt;=2,"Flop",L2205&lt;=5,"Average",L2205&lt;=7,"Hit",L2205&lt;=9,"Superhit",L2205&gt;9,"BlockBuster")</f>
        <v>Hit</v>
      </c>
      <c r="N2205" s="6">
        <v>96989</v>
      </c>
      <c r="O2205" s="6" t="str" cm="1">
        <f t="array" ref="O2205">_xlfn.IFS(N2205&lt;=100000,"Low",N2205&lt;=500000,"Median",N2205&lt;=1500000,"High",N2205&gt;1500000,"Very High")</f>
        <v>Low</v>
      </c>
      <c r="P2205">
        <v>85000000</v>
      </c>
      <c r="Q2205">
        <v>219103655</v>
      </c>
      <c r="R2205">
        <f t="shared" si="342"/>
        <v>134103655</v>
      </c>
      <c r="S2205" t="str">
        <f t="shared" si="343"/>
        <v>Profit</v>
      </c>
      <c r="T2205" s="1">
        <v>40157</v>
      </c>
      <c r="U2205" t="s">
        <v>2459</v>
      </c>
      <c r="V2205" s="14">
        <v>40157</v>
      </c>
      <c r="W2205" t="str">
        <f t="shared" si="344"/>
        <v>December</v>
      </c>
      <c r="X2205" s="4" t="str">
        <f t="shared" si="345"/>
        <v>2009</v>
      </c>
      <c r="Y2205" s="6">
        <f t="shared" si="346"/>
        <v>2009</v>
      </c>
      <c r="Z2205" s="4" t="str">
        <f t="shared" si="347"/>
        <v>10</v>
      </c>
      <c r="AA2205" s="6">
        <f t="shared" si="348"/>
        <v>10</v>
      </c>
      <c r="AB2205" t="str">
        <f t="shared" si="349"/>
        <v>Thursday</v>
      </c>
    </row>
    <row r="2206" spans="1:28" x14ac:dyDescent="0.25">
      <c r="A2206" s="3" t="s">
        <v>5458</v>
      </c>
      <c r="B2206" t="s">
        <v>5459</v>
      </c>
      <c r="C2206" s="3" t="s">
        <v>5459</v>
      </c>
      <c r="D2206" s="6">
        <v>0</v>
      </c>
      <c r="E2206" s="6">
        <v>88</v>
      </c>
      <c r="F2206" s="6">
        <f t="shared" si="340"/>
        <v>1</v>
      </c>
      <c r="G2206" s="6">
        <f t="shared" si="341"/>
        <v>28</v>
      </c>
      <c r="H2206" s="6" t="str" cm="1">
        <f t="array" ref="H2206">_xlfn.IFS(E2206&lt;=80,"Series",E2206&lt;=120,"TV Movie",E2206&gt;120,"Long Movie")</f>
        <v>TV Movie</v>
      </c>
      <c r="I2206" t="s">
        <v>8158</v>
      </c>
      <c r="J2206" t="s">
        <v>132</v>
      </c>
      <c r="K2206" t="s">
        <v>8163</v>
      </c>
      <c r="L2206" s="5">
        <v>4.5</v>
      </c>
      <c r="M2206" t="str" cm="1">
        <f t="array" ref="M2206">_xlfn.IFS(L2206&lt;=2,"Flop",L2206&lt;=5,"Average",L2206&lt;=7,"Hit",L2206&lt;=9,"Superhit",L2206&gt;9,"BlockBuster")</f>
        <v>Average</v>
      </c>
      <c r="N2206" s="6">
        <v>53012</v>
      </c>
      <c r="O2206" s="6" t="str" cm="1">
        <f t="array" ref="O2206">_xlfn.IFS(N2206&lt;=100000,"Low",N2206&lt;=500000,"Median",N2206&lt;=1500000,"High",N2206&gt;1500000,"Very High")</f>
        <v>Low</v>
      </c>
      <c r="P2206">
        <v>75000000</v>
      </c>
      <c r="Q2206">
        <v>443140005</v>
      </c>
      <c r="R2206">
        <f t="shared" si="342"/>
        <v>368140005</v>
      </c>
      <c r="S2206" t="str">
        <f t="shared" si="343"/>
        <v>Profit</v>
      </c>
      <c r="T2206" s="1">
        <v>40158</v>
      </c>
      <c r="U2206" t="s">
        <v>1737</v>
      </c>
      <c r="V2206" s="14">
        <v>40158</v>
      </c>
      <c r="W2206" t="str">
        <f t="shared" si="344"/>
        <v>December</v>
      </c>
      <c r="X2206" s="4" t="str">
        <f t="shared" si="345"/>
        <v>2009</v>
      </c>
      <c r="Y2206" s="6">
        <f t="shared" si="346"/>
        <v>2009</v>
      </c>
      <c r="Z2206" s="4" t="str">
        <f t="shared" si="347"/>
        <v>11</v>
      </c>
      <c r="AA2206" s="6">
        <f t="shared" si="348"/>
        <v>11</v>
      </c>
      <c r="AB2206" t="str">
        <f t="shared" si="349"/>
        <v>Friday</v>
      </c>
    </row>
    <row r="2207" spans="1:28" x14ac:dyDescent="0.25">
      <c r="A2207" s="3" t="s">
        <v>5460</v>
      </c>
      <c r="B2207" t="s">
        <v>5461</v>
      </c>
      <c r="C2207" s="3" t="s">
        <v>5461</v>
      </c>
      <c r="D2207" s="6">
        <v>0</v>
      </c>
      <c r="E2207" s="6">
        <v>95</v>
      </c>
      <c r="F2207" s="6">
        <f t="shared" si="340"/>
        <v>1</v>
      </c>
      <c r="G2207" s="6">
        <f t="shared" si="341"/>
        <v>35</v>
      </c>
      <c r="H2207" s="6" t="str" cm="1">
        <f t="array" ref="H2207">_xlfn.IFS(E2207&lt;=80,"Series",E2207&lt;=120,"TV Movie",E2207&gt;120,"Long Movie")</f>
        <v>TV Movie</v>
      </c>
      <c r="I2207" t="s">
        <v>132</v>
      </c>
      <c r="J2207" t="s">
        <v>145</v>
      </c>
      <c r="K2207" t="s">
        <v>5802</v>
      </c>
      <c r="L2207" s="5">
        <v>6.5</v>
      </c>
      <c r="M2207" t="str" cm="1">
        <f t="array" ref="M2207">_xlfn.IFS(L2207&lt;=2,"Flop",L2207&lt;=5,"Average",L2207&lt;=7,"Hit",L2207&lt;=9,"Superhit",L2207&gt;9,"BlockBuster")</f>
        <v>Hit</v>
      </c>
      <c r="N2207" s="6">
        <v>354085</v>
      </c>
      <c r="O2207" s="6" t="str" cm="1">
        <f t="array" ref="O2207">_xlfn.IFS(N2207&lt;=100000,"Low",N2207&lt;=500000,"Median",N2207&lt;=1500000,"High",N2207&gt;1500000,"Very High")</f>
        <v>Median</v>
      </c>
      <c r="P2207">
        <v>65000000</v>
      </c>
      <c r="Q2207">
        <v>211780824</v>
      </c>
      <c r="R2207">
        <f t="shared" si="342"/>
        <v>146780824</v>
      </c>
      <c r="S2207" t="str">
        <f t="shared" si="343"/>
        <v>Profit</v>
      </c>
      <c r="T2207" s="1">
        <v>40482</v>
      </c>
      <c r="U2207" t="s">
        <v>2501</v>
      </c>
      <c r="V2207" s="14">
        <v>40482</v>
      </c>
      <c r="W2207" t="str">
        <f t="shared" si="344"/>
        <v>October</v>
      </c>
      <c r="X2207" s="4" t="str">
        <f t="shared" si="345"/>
        <v>2010</v>
      </c>
      <c r="Y2207" s="6">
        <f t="shared" si="346"/>
        <v>2010</v>
      </c>
      <c r="Z2207" s="4" t="str">
        <f t="shared" si="347"/>
        <v>31</v>
      </c>
      <c r="AA2207" s="6">
        <f t="shared" si="348"/>
        <v>31</v>
      </c>
      <c r="AB2207" t="str">
        <f t="shared" si="349"/>
        <v>Sunday</v>
      </c>
    </row>
    <row r="2208" spans="1:28" x14ac:dyDescent="0.25">
      <c r="A2208" s="3" t="s">
        <v>5462</v>
      </c>
      <c r="B2208" t="s">
        <v>5463</v>
      </c>
      <c r="C2208" s="3" t="s">
        <v>5463</v>
      </c>
      <c r="D2208" s="6">
        <v>0</v>
      </c>
      <c r="E2208" s="6">
        <v>99</v>
      </c>
      <c r="F2208" s="6">
        <f t="shared" si="340"/>
        <v>1</v>
      </c>
      <c r="G2208" s="6">
        <f t="shared" si="341"/>
        <v>39</v>
      </c>
      <c r="H2208" s="6" t="str" cm="1">
        <f t="array" ref="H2208">_xlfn.IFS(E2208&lt;=80,"Series",E2208&lt;=120,"TV Movie",E2208&gt;120,"Long Movie")</f>
        <v>TV Movie</v>
      </c>
      <c r="I2208" t="s">
        <v>132</v>
      </c>
      <c r="J2208" t="s">
        <v>8161</v>
      </c>
      <c r="K2208" t="s">
        <v>5802</v>
      </c>
      <c r="L2208" s="5">
        <v>6.4</v>
      </c>
      <c r="M2208" t="str" cm="1">
        <f t="array" ref="M2208">_xlfn.IFS(L2208&lt;=2,"Flop",L2208&lt;=5,"Average",L2208&lt;=7,"Hit",L2208&lt;=9,"Superhit",L2208&gt;9,"BlockBuster")</f>
        <v>Hit</v>
      </c>
      <c r="N2208" s="6">
        <v>183112</v>
      </c>
      <c r="O2208" s="6" t="str" cm="1">
        <f t="array" ref="O2208">_xlfn.IFS(N2208&lt;=100000,"Low",N2208&lt;=500000,"Median",N2208&lt;=1500000,"High",N2208&gt;1500000,"Very High")</f>
        <v>Median</v>
      </c>
      <c r="P2208">
        <v>36000000</v>
      </c>
      <c r="Q2208">
        <v>64780213</v>
      </c>
      <c r="R2208">
        <f t="shared" si="342"/>
        <v>28780213</v>
      </c>
      <c r="S2208" t="str">
        <f t="shared" si="343"/>
        <v>Profit</v>
      </c>
      <c r="T2208" s="1">
        <v>40254</v>
      </c>
      <c r="U2208" t="s">
        <v>3564</v>
      </c>
      <c r="V2208" s="14">
        <v>40254</v>
      </c>
      <c r="W2208" t="str">
        <f t="shared" si="344"/>
        <v>March</v>
      </c>
      <c r="X2208" s="4" t="str">
        <f t="shared" si="345"/>
        <v>2010</v>
      </c>
      <c r="Y2208" s="6">
        <f t="shared" si="346"/>
        <v>2010</v>
      </c>
      <c r="Z2208" s="4" t="str">
        <f t="shared" si="347"/>
        <v>17</v>
      </c>
      <c r="AA2208" s="6">
        <f t="shared" si="348"/>
        <v>17</v>
      </c>
      <c r="AB2208" t="str">
        <f t="shared" si="349"/>
        <v>Wednesday</v>
      </c>
    </row>
    <row r="2209" spans="1:28" x14ac:dyDescent="0.25">
      <c r="A2209" s="3" t="s">
        <v>5464</v>
      </c>
      <c r="B2209" t="s">
        <v>5465</v>
      </c>
      <c r="C2209" s="3" t="s">
        <v>5465</v>
      </c>
      <c r="D2209" s="6">
        <v>0</v>
      </c>
      <c r="E2209" s="6">
        <v>116</v>
      </c>
      <c r="F2209" s="6">
        <f t="shared" si="340"/>
        <v>1</v>
      </c>
      <c r="G2209" s="6">
        <f t="shared" si="341"/>
        <v>56</v>
      </c>
      <c r="H2209" s="6" t="str" cm="1">
        <f t="array" ref="H2209">_xlfn.IFS(E2209&lt;=80,"Series",E2209&lt;=120,"TV Movie",E2209&gt;120,"Long Movie")</f>
        <v>TV Movie</v>
      </c>
      <c r="I2209" t="s">
        <v>132</v>
      </c>
      <c r="J2209" t="s">
        <v>5802</v>
      </c>
      <c r="K2209" t="s">
        <v>5802</v>
      </c>
      <c r="L2209" s="5">
        <v>5.5</v>
      </c>
      <c r="M2209" t="str" cm="1">
        <f t="array" ref="M2209">_xlfn.IFS(L2209&lt;=2,"Flop",L2209&lt;=5,"Average",L2209&lt;=7,"Hit",L2209&lt;=9,"Superhit",L2209&gt;9,"BlockBuster")</f>
        <v>Hit</v>
      </c>
      <c r="N2209" s="6">
        <v>106523</v>
      </c>
      <c r="O2209" s="6" t="str" cm="1">
        <f t="array" ref="O2209">_xlfn.IFS(N2209&lt;=100000,"Low",N2209&lt;=500000,"Median",N2209&lt;=1500000,"High",N2209&gt;1500000,"Very High")</f>
        <v>Median</v>
      </c>
      <c r="P2209">
        <v>70000000</v>
      </c>
      <c r="Q2209">
        <v>57719093</v>
      </c>
      <c r="R2209">
        <f t="shared" si="342"/>
        <v>-12280907</v>
      </c>
      <c r="S2209" t="str">
        <f t="shared" si="343"/>
        <v>Loss</v>
      </c>
      <c r="T2209" s="1">
        <v>41064</v>
      </c>
      <c r="U2209" t="s">
        <v>5210</v>
      </c>
      <c r="V2209" s="14">
        <v>41064</v>
      </c>
      <c r="W2209" t="str">
        <f t="shared" si="344"/>
        <v>June</v>
      </c>
      <c r="X2209" s="4" t="str">
        <f t="shared" si="345"/>
        <v>2012</v>
      </c>
      <c r="Y2209" s="6">
        <f t="shared" si="346"/>
        <v>2012</v>
      </c>
      <c r="Z2209" s="4" t="str">
        <f t="shared" si="347"/>
        <v>4</v>
      </c>
      <c r="AA2209" s="6">
        <f t="shared" si="348"/>
        <v>4</v>
      </c>
      <c r="AB2209" t="str">
        <f t="shared" si="349"/>
        <v>Monday</v>
      </c>
    </row>
    <row r="2210" spans="1:28" x14ac:dyDescent="0.25">
      <c r="A2210" s="3" t="s">
        <v>5466</v>
      </c>
      <c r="B2210" t="s">
        <v>5467</v>
      </c>
      <c r="C2210" s="3" t="s">
        <v>5467</v>
      </c>
      <c r="D2210" s="6">
        <v>0</v>
      </c>
      <c r="E2210" s="6">
        <v>123</v>
      </c>
      <c r="F2210" s="6">
        <f t="shared" si="340"/>
        <v>2</v>
      </c>
      <c r="G2210" s="6">
        <f t="shared" si="341"/>
        <v>3</v>
      </c>
      <c r="H2210" s="6" t="str" cm="1">
        <f t="array" ref="H2210">_xlfn.IFS(E2210&lt;=80,"Series",E2210&lt;=120,"TV Movie",E2210&gt;120,"Long Movie")</f>
        <v>Long Movie</v>
      </c>
      <c r="I2210" t="s">
        <v>145</v>
      </c>
      <c r="J2210" t="s">
        <v>5802</v>
      </c>
      <c r="K2210" t="s">
        <v>5802</v>
      </c>
      <c r="L2210" s="5">
        <v>7.3</v>
      </c>
      <c r="M2210" t="str" cm="1">
        <f t="array" ref="M2210">_xlfn.IFS(L2210&lt;=2,"Flop",L2210&lt;=5,"Average",L2210&lt;=7,"Hit",L2210&lt;=9,"Superhit",L2210&gt;9,"BlockBuster")</f>
        <v>Superhit</v>
      </c>
      <c r="N2210" s="6">
        <v>64368</v>
      </c>
      <c r="O2210" s="6" t="str" cm="1">
        <f t="array" ref="O2210">_xlfn.IFS(N2210&lt;=100000,"Low",N2210&lt;=500000,"Median",N2210&lt;=1500000,"High",N2210&gt;1500000,"Very High")</f>
        <v>Low</v>
      </c>
      <c r="P2210">
        <v>3000000</v>
      </c>
      <c r="Q2210">
        <v>2404300</v>
      </c>
      <c r="R2210">
        <f t="shared" si="342"/>
        <v>-595700</v>
      </c>
      <c r="S2210" t="str">
        <f t="shared" si="343"/>
        <v>Loss</v>
      </c>
      <c r="T2210" s="1">
        <v>39947</v>
      </c>
      <c r="U2210" t="s">
        <v>5468</v>
      </c>
      <c r="V2210" s="14">
        <v>39947</v>
      </c>
      <c r="W2210" t="str">
        <f t="shared" si="344"/>
        <v>May</v>
      </c>
      <c r="X2210" s="4" t="str">
        <f t="shared" si="345"/>
        <v>2009</v>
      </c>
      <c r="Y2210" s="6">
        <f t="shared" si="346"/>
        <v>2009</v>
      </c>
      <c r="Z2210" s="4" t="str">
        <f t="shared" si="347"/>
        <v>14</v>
      </c>
      <c r="AA2210" s="6">
        <f t="shared" si="348"/>
        <v>14</v>
      </c>
      <c r="AB2210" t="str">
        <f t="shared" si="349"/>
        <v>Thursday</v>
      </c>
    </row>
    <row r="2211" spans="1:28" x14ac:dyDescent="0.25">
      <c r="A2211" s="3" t="s">
        <v>5469</v>
      </c>
      <c r="B2211" t="s">
        <v>5470</v>
      </c>
      <c r="C2211" s="3" t="s">
        <v>5470</v>
      </c>
      <c r="D2211" s="6">
        <v>0</v>
      </c>
      <c r="E2211" s="6">
        <v>109</v>
      </c>
      <c r="F2211" s="6">
        <f t="shared" si="340"/>
        <v>1</v>
      </c>
      <c r="G2211" s="6">
        <f t="shared" si="341"/>
        <v>49</v>
      </c>
      <c r="H2211" s="6" t="str" cm="1">
        <f t="array" ref="H2211">_xlfn.IFS(E2211&lt;=80,"Series",E2211&lt;=120,"TV Movie",E2211&gt;120,"Long Movie")</f>
        <v>TV Movie</v>
      </c>
      <c r="I2211" t="s">
        <v>5529</v>
      </c>
      <c r="J2211" t="s">
        <v>132</v>
      </c>
      <c r="K2211" t="s">
        <v>8162</v>
      </c>
      <c r="L2211" s="5">
        <v>7.2</v>
      </c>
      <c r="M2211" t="str" cm="1">
        <f t="array" ref="M2211">_xlfn.IFS(L2211&lt;=2,"Flop",L2211&lt;=5,"Average",L2211&lt;=7,"Hit",L2211&lt;=9,"Superhit",L2211&gt;9,"BlockBuster")</f>
        <v>Superhit</v>
      </c>
      <c r="N2211" s="6">
        <v>586563</v>
      </c>
      <c r="O2211" s="6" t="str" cm="1">
        <f t="array" ref="O2211">_xlfn.IFS(N2211&lt;=100000,"Low",N2211&lt;=500000,"Median",N2211&lt;=1500000,"High",N2211&gt;1500000,"Very High")</f>
        <v>High</v>
      </c>
      <c r="P2211">
        <v>42000000</v>
      </c>
      <c r="Q2211">
        <v>201585328</v>
      </c>
      <c r="R2211">
        <f t="shared" si="342"/>
        <v>159585328</v>
      </c>
      <c r="S2211" t="str">
        <f t="shared" si="343"/>
        <v>Profit</v>
      </c>
      <c r="T2211" s="1">
        <v>40980</v>
      </c>
      <c r="U2211" t="s">
        <v>4620</v>
      </c>
      <c r="V2211" s="14">
        <v>40980</v>
      </c>
      <c r="W2211" t="str">
        <f t="shared" si="344"/>
        <v>March</v>
      </c>
      <c r="X2211" s="4" t="str">
        <f t="shared" si="345"/>
        <v>2012</v>
      </c>
      <c r="Y2211" s="6">
        <f t="shared" si="346"/>
        <v>2012</v>
      </c>
      <c r="Z2211" s="4" t="str">
        <f t="shared" si="347"/>
        <v>12</v>
      </c>
      <c r="AA2211" s="6">
        <f t="shared" si="348"/>
        <v>12</v>
      </c>
      <c r="AB2211" t="str">
        <f t="shared" si="349"/>
        <v>Monday</v>
      </c>
    </row>
    <row r="2212" spans="1:28" x14ac:dyDescent="0.25">
      <c r="A2212" s="3" t="s">
        <v>5471</v>
      </c>
      <c r="B2212" t="s">
        <v>5472</v>
      </c>
      <c r="C2212" s="3" t="s">
        <v>5472</v>
      </c>
      <c r="D2212" s="6">
        <v>0</v>
      </c>
      <c r="E2212" s="6">
        <v>90</v>
      </c>
      <c r="F2212" s="6">
        <f t="shared" si="340"/>
        <v>1</v>
      </c>
      <c r="G2212" s="6">
        <f t="shared" si="341"/>
        <v>30</v>
      </c>
      <c r="H2212" s="6" t="str" cm="1">
        <f t="array" ref="H2212">_xlfn.IFS(E2212&lt;=80,"Series",E2212&lt;=120,"TV Movie",E2212&gt;120,"Long Movie")</f>
        <v>TV Movie</v>
      </c>
      <c r="I2212" t="s">
        <v>83</v>
      </c>
      <c r="J2212" t="s">
        <v>8166</v>
      </c>
      <c r="K2212" t="s">
        <v>3857</v>
      </c>
      <c r="L2212" s="5">
        <v>6</v>
      </c>
      <c r="M2212" t="str" cm="1">
        <f t="array" ref="M2212">_xlfn.IFS(L2212&lt;=2,"Flop",L2212&lt;=5,"Average",L2212&lt;=7,"Hit",L2212&lt;=9,"Superhit",L2212&gt;9,"BlockBuster")</f>
        <v>Hit</v>
      </c>
      <c r="N2212" s="6">
        <v>122104</v>
      </c>
      <c r="O2212" s="6" t="str" cm="1">
        <f t="array" ref="O2212">_xlfn.IFS(N2212&lt;=100000,"Low",N2212&lt;=500000,"Median",N2212&lt;=1500000,"High",N2212&gt;1500000,"Very High")</f>
        <v>Median</v>
      </c>
      <c r="P2212">
        <v>11000000</v>
      </c>
      <c r="Q2212">
        <v>68234154</v>
      </c>
      <c r="R2212">
        <f t="shared" si="342"/>
        <v>57234154</v>
      </c>
      <c r="S2212" t="str">
        <f t="shared" si="343"/>
        <v>Profit</v>
      </c>
      <c r="T2212" s="1">
        <v>40108</v>
      </c>
      <c r="U2212" t="s">
        <v>5473</v>
      </c>
      <c r="V2212" s="14">
        <v>40108</v>
      </c>
      <c r="W2212" t="str">
        <f t="shared" si="344"/>
        <v>October</v>
      </c>
      <c r="X2212" s="4" t="str">
        <f t="shared" si="345"/>
        <v>2009</v>
      </c>
      <c r="Y2212" s="6">
        <f t="shared" si="346"/>
        <v>2009</v>
      </c>
      <c r="Z2212" s="4" t="str">
        <f t="shared" si="347"/>
        <v>22</v>
      </c>
      <c r="AA2212" s="6">
        <f t="shared" si="348"/>
        <v>22</v>
      </c>
      <c r="AB2212" t="str">
        <f t="shared" si="349"/>
        <v>Thursday</v>
      </c>
    </row>
    <row r="2213" spans="1:28" x14ac:dyDescent="0.25">
      <c r="A2213" s="3" t="s">
        <v>5474</v>
      </c>
      <c r="B2213" t="s">
        <v>5475</v>
      </c>
      <c r="C2213" s="3" t="s">
        <v>5475</v>
      </c>
      <c r="D2213" s="6">
        <v>0</v>
      </c>
      <c r="E2213" s="6">
        <v>94</v>
      </c>
      <c r="F2213" s="6">
        <f t="shared" si="340"/>
        <v>1</v>
      </c>
      <c r="G2213" s="6">
        <f t="shared" si="341"/>
        <v>34</v>
      </c>
      <c r="H2213" s="6" t="str" cm="1">
        <f t="array" ref="H2213">_xlfn.IFS(E2213&lt;=80,"Series",E2213&lt;=120,"TV Movie",E2213&gt;120,"Long Movie")</f>
        <v>TV Movie</v>
      </c>
      <c r="I2213" t="s">
        <v>132</v>
      </c>
      <c r="J2213" t="s">
        <v>4390</v>
      </c>
      <c r="K2213" t="s">
        <v>5802</v>
      </c>
      <c r="L2213" s="5">
        <v>6.2</v>
      </c>
      <c r="M2213" t="str" cm="1">
        <f t="array" ref="M2213">_xlfn.IFS(L2213&lt;=2,"Flop",L2213&lt;=5,"Average",L2213&lt;=7,"Hit",L2213&lt;=9,"Superhit",L2213&gt;9,"BlockBuster")</f>
        <v>Hit</v>
      </c>
      <c r="N2213" s="6">
        <v>136288</v>
      </c>
      <c r="O2213" s="6" t="str" cm="1">
        <f t="array" ref="O2213">_xlfn.IFS(N2213&lt;=100000,"Low",N2213&lt;=500000,"Median",N2213&lt;=1500000,"High",N2213&gt;1500000,"Very High")</f>
        <v>Median</v>
      </c>
      <c r="P2213">
        <v>25000000</v>
      </c>
      <c r="Q2213">
        <v>69095771</v>
      </c>
      <c r="R2213">
        <f t="shared" si="342"/>
        <v>44095771</v>
      </c>
      <c r="S2213" t="str">
        <f t="shared" si="343"/>
        <v>Profit</v>
      </c>
      <c r="T2213" s="1">
        <v>40064</v>
      </c>
      <c r="U2213" t="s">
        <v>5476</v>
      </c>
      <c r="V2213" s="14">
        <v>40064</v>
      </c>
      <c r="W2213" t="str">
        <f t="shared" si="344"/>
        <v>September</v>
      </c>
      <c r="X2213" s="4" t="str">
        <f t="shared" si="345"/>
        <v>2009</v>
      </c>
      <c r="Y2213" s="6">
        <f t="shared" si="346"/>
        <v>2009</v>
      </c>
      <c r="Z2213" s="4" t="str">
        <f t="shared" si="347"/>
        <v>8</v>
      </c>
      <c r="AA2213" s="6">
        <f t="shared" si="348"/>
        <v>8</v>
      </c>
      <c r="AB2213" t="str">
        <f t="shared" si="349"/>
        <v>Tuesday</v>
      </c>
    </row>
    <row r="2214" spans="1:28" x14ac:dyDescent="0.25">
      <c r="A2214" s="3" t="s">
        <v>5477</v>
      </c>
      <c r="B2214" t="s">
        <v>495</v>
      </c>
      <c r="C2214" s="3" t="s">
        <v>495</v>
      </c>
      <c r="D2214" s="6">
        <v>0</v>
      </c>
      <c r="E2214" s="6">
        <v>93</v>
      </c>
      <c r="F2214" s="6">
        <f t="shared" si="340"/>
        <v>1</v>
      </c>
      <c r="G2214" s="6">
        <f t="shared" si="341"/>
        <v>33</v>
      </c>
      <c r="H2214" s="6" t="str" cm="1">
        <f t="array" ref="H2214">_xlfn.IFS(E2214&lt;=80,"Series",E2214&lt;=120,"TV Movie",E2214&gt;120,"Long Movie")</f>
        <v>TV Movie</v>
      </c>
      <c r="I2214" t="s">
        <v>5529</v>
      </c>
      <c r="J2214" t="s">
        <v>145</v>
      </c>
      <c r="K2214" t="s">
        <v>4390</v>
      </c>
      <c r="L2214" s="5">
        <v>5.3</v>
      </c>
      <c r="M2214" t="str" cm="1">
        <f t="array" ref="M2214">_xlfn.IFS(L2214&lt;=2,"Flop",L2214&lt;=5,"Average",L2214&lt;=7,"Hit",L2214&lt;=9,"Superhit",L2214&gt;9,"BlockBuster")</f>
        <v>Hit</v>
      </c>
      <c r="N2214" s="6">
        <v>79661</v>
      </c>
      <c r="O2214" s="6" t="str" cm="1">
        <f t="array" ref="O2214">_xlfn.IFS(N2214&lt;=100000,"Low",N2214&lt;=500000,"Median",N2214&lt;=1500000,"High",N2214&gt;1500000,"Very High")</f>
        <v>Low</v>
      </c>
      <c r="P2214">
        <v>65000000</v>
      </c>
      <c r="Q2214">
        <v>50950296</v>
      </c>
      <c r="R2214">
        <f t="shared" si="342"/>
        <v>-14049704</v>
      </c>
      <c r="S2214" t="str">
        <f t="shared" si="343"/>
        <v>Loss</v>
      </c>
      <c r="T2214" s="1">
        <v>41179</v>
      </c>
      <c r="U2214" t="s">
        <v>5478</v>
      </c>
      <c r="V2214" s="14">
        <v>41179</v>
      </c>
      <c r="W2214" t="str">
        <f t="shared" si="344"/>
        <v>September</v>
      </c>
      <c r="X2214" s="4" t="str">
        <f t="shared" si="345"/>
        <v>2012</v>
      </c>
      <c r="Y2214" s="6">
        <f t="shared" si="346"/>
        <v>2012</v>
      </c>
      <c r="Z2214" s="4" t="str">
        <f t="shared" si="347"/>
        <v>27</v>
      </c>
      <c r="AA2214" s="6">
        <f t="shared" si="348"/>
        <v>27</v>
      </c>
      <c r="AB2214" t="str">
        <f t="shared" si="349"/>
        <v>Thursday</v>
      </c>
    </row>
    <row r="2215" spans="1:28" x14ac:dyDescent="0.25">
      <c r="A2215" s="3" t="s">
        <v>5479</v>
      </c>
      <c r="B2215" t="s">
        <v>732</v>
      </c>
      <c r="C2215" s="3" t="s">
        <v>732</v>
      </c>
      <c r="D2215" s="6">
        <v>0</v>
      </c>
      <c r="E2215" s="6">
        <v>117</v>
      </c>
      <c r="F2215" s="6">
        <f t="shared" si="340"/>
        <v>1</v>
      </c>
      <c r="G2215" s="6">
        <f t="shared" si="341"/>
        <v>57</v>
      </c>
      <c r="H2215" s="6" t="str" cm="1">
        <f t="array" ref="H2215">_xlfn.IFS(E2215&lt;=80,"Series",E2215&lt;=120,"TV Movie",E2215&gt;120,"Long Movie")</f>
        <v>TV Movie</v>
      </c>
      <c r="I2215" t="s">
        <v>5529</v>
      </c>
      <c r="J2215" t="s">
        <v>8162</v>
      </c>
      <c r="K2215" t="s">
        <v>8161</v>
      </c>
      <c r="L2215" s="5">
        <v>6.1</v>
      </c>
      <c r="M2215" t="str" cm="1">
        <f t="array" ref="M2215">_xlfn.IFS(L2215&lt;=2,"Flop",L2215&lt;=5,"Average",L2215&lt;=7,"Hit",L2215&lt;=9,"Superhit",L2215&gt;9,"BlockBuster")</f>
        <v>Hit</v>
      </c>
      <c r="N2215" s="6">
        <v>236560</v>
      </c>
      <c r="O2215" s="6" t="str" cm="1">
        <f t="array" ref="O2215">_xlfn.IFS(N2215&lt;=100000,"Low",N2215&lt;=500000,"Median",N2215&lt;=1500000,"High",N2215&gt;1500000,"Very High")</f>
        <v>Median</v>
      </c>
      <c r="P2215">
        <v>100000000</v>
      </c>
      <c r="Q2215">
        <v>242688965</v>
      </c>
      <c r="R2215">
        <f t="shared" si="342"/>
        <v>142688965</v>
      </c>
      <c r="S2215" t="str">
        <f t="shared" si="343"/>
        <v>Profit</v>
      </c>
      <c r="T2215" s="1">
        <v>41669</v>
      </c>
      <c r="U2215" t="s">
        <v>4642</v>
      </c>
      <c r="V2215" s="14">
        <v>41669</v>
      </c>
      <c r="W2215" t="str">
        <f t="shared" si="344"/>
        <v>January</v>
      </c>
      <c r="X2215" s="4" t="str">
        <f t="shared" si="345"/>
        <v>2014</v>
      </c>
      <c r="Y2215" s="6">
        <f t="shared" si="346"/>
        <v>2014</v>
      </c>
      <c r="Z2215" s="4" t="str">
        <f t="shared" si="347"/>
        <v>30</v>
      </c>
      <c r="AA2215" s="6">
        <f t="shared" si="348"/>
        <v>30</v>
      </c>
      <c r="AB2215" t="str">
        <f t="shared" si="349"/>
        <v>Thursday</v>
      </c>
    </row>
    <row r="2216" spans="1:28" x14ac:dyDescent="0.25">
      <c r="A2216" s="3" t="s">
        <v>5480</v>
      </c>
      <c r="B2216" t="s">
        <v>5481</v>
      </c>
      <c r="C2216" s="3" t="s">
        <v>5482</v>
      </c>
      <c r="D2216" s="6">
        <v>0</v>
      </c>
      <c r="E2216" s="6">
        <v>155</v>
      </c>
      <c r="F2216" s="6">
        <f t="shared" si="340"/>
        <v>2</v>
      </c>
      <c r="G2216" s="6">
        <f t="shared" si="341"/>
        <v>35</v>
      </c>
      <c r="H2216" s="6" t="str" cm="1">
        <f t="array" ref="H2216">_xlfn.IFS(E2216&lt;=80,"Series",E2216&lt;=120,"TV Movie",E2216&gt;120,"Long Movie")</f>
        <v>Long Movie</v>
      </c>
      <c r="I2216" t="s">
        <v>8162</v>
      </c>
      <c r="J2216" t="s">
        <v>145</v>
      </c>
      <c r="K2216" t="s">
        <v>5802</v>
      </c>
      <c r="L2216" s="5">
        <v>7.8</v>
      </c>
      <c r="M2216" t="str" cm="1">
        <f t="array" ref="M2216">_xlfn.IFS(L2216&lt;=2,"Flop",L2216&lt;=5,"Average",L2216&lt;=7,"Hit",L2216&lt;=9,"Superhit",L2216&gt;9,"BlockBuster")</f>
        <v>Superhit</v>
      </c>
      <c r="N2216" s="6">
        <v>101162</v>
      </c>
      <c r="O2216" s="6" t="str" cm="1">
        <f t="array" ref="O2216">_xlfn.IFS(N2216&lt;=100000,"Low",N2216&lt;=500000,"Median",N2216&lt;=1500000,"High",N2216&gt;1500000,"Very High")</f>
        <v>Median</v>
      </c>
      <c r="P2216">
        <v>13000000</v>
      </c>
      <c r="Q2216">
        <v>17874044</v>
      </c>
      <c r="R2216">
        <f t="shared" si="342"/>
        <v>4874044</v>
      </c>
      <c r="S2216" t="str">
        <f t="shared" si="343"/>
        <v>Profit</v>
      </c>
      <c r="T2216" s="1">
        <v>39949</v>
      </c>
      <c r="U2216" t="s">
        <v>5483</v>
      </c>
      <c r="V2216" s="14">
        <v>39949</v>
      </c>
      <c r="W2216" t="str">
        <f t="shared" si="344"/>
        <v>May</v>
      </c>
      <c r="X2216" s="4" t="str">
        <f t="shared" si="345"/>
        <v>2009</v>
      </c>
      <c r="Y2216" s="6">
        <f t="shared" si="346"/>
        <v>2009</v>
      </c>
      <c r="Z2216" s="4" t="str">
        <f t="shared" si="347"/>
        <v>16</v>
      </c>
      <c r="AA2216" s="6">
        <f t="shared" si="348"/>
        <v>16</v>
      </c>
      <c r="AB2216" t="str">
        <f t="shared" si="349"/>
        <v>Saturday</v>
      </c>
    </row>
    <row r="2217" spans="1:28" x14ac:dyDescent="0.25">
      <c r="A2217" s="3" t="s">
        <v>5484</v>
      </c>
      <c r="B2217" t="s">
        <v>5485</v>
      </c>
      <c r="C2217" s="3" t="s">
        <v>5485</v>
      </c>
      <c r="D2217" s="6">
        <v>0</v>
      </c>
      <c r="E2217" s="6">
        <v>109</v>
      </c>
      <c r="F2217" s="6">
        <f t="shared" si="340"/>
        <v>1</v>
      </c>
      <c r="G2217" s="6">
        <f t="shared" si="341"/>
        <v>49</v>
      </c>
      <c r="H2217" s="6" t="str" cm="1">
        <f t="array" ref="H2217">_xlfn.IFS(E2217&lt;=80,"Series",E2217&lt;=120,"TV Movie",E2217&gt;120,"Long Movie")</f>
        <v>TV Movie</v>
      </c>
      <c r="I2217" t="s">
        <v>5529</v>
      </c>
      <c r="J2217" t="s">
        <v>8162</v>
      </c>
      <c r="K2217" t="s">
        <v>145</v>
      </c>
      <c r="L2217" s="5">
        <v>6.1</v>
      </c>
      <c r="M2217" t="str" cm="1">
        <f t="array" ref="M2217">_xlfn.IFS(L2217&lt;=2,"Flop",L2217&lt;=5,"Average",L2217&lt;=7,"Hit",L2217&lt;=9,"Superhit",L2217&gt;9,"BlockBuster")</f>
        <v>Hit</v>
      </c>
      <c r="N2217" s="6">
        <v>82698</v>
      </c>
      <c r="O2217" s="6" t="str" cm="1">
        <f t="array" ref="O2217">_xlfn.IFS(N2217&lt;=100000,"Low",N2217&lt;=500000,"Median",N2217&lt;=1500000,"High",N2217&gt;1500000,"Very High")</f>
        <v>Low</v>
      </c>
      <c r="P2217">
        <v>35000000</v>
      </c>
      <c r="Q2217">
        <v>34737199</v>
      </c>
      <c r="R2217">
        <f t="shared" si="342"/>
        <v>-262801</v>
      </c>
      <c r="S2217" t="str">
        <f t="shared" si="343"/>
        <v>Loss</v>
      </c>
      <c r="T2217" s="1">
        <v>41292</v>
      </c>
      <c r="U2217" t="s">
        <v>5486</v>
      </c>
      <c r="V2217" s="14">
        <v>41292</v>
      </c>
      <c r="W2217" t="str">
        <f t="shared" si="344"/>
        <v>January</v>
      </c>
      <c r="X2217" s="4" t="str">
        <f t="shared" si="345"/>
        <v>2013</v>
      </c>
      <c r="Y2217" s="6">
        <f t="shared" si="346"/>
        <v>2013</v>
      </c>
      <c r="Z2217" s="4" t="str">
        <f t="shared" si="347"/>
        <v>18</v>
      </c>
      <c r="AA2217" s="6">
        <f t="shared" si="348"/>
        <v>18</v>
      </c>
      <c r="AB2217" t="str">
        <f t="shared" si="349"/>
        <v>Friday</v>
      </c>
    </row>
    <row r="2218" spans="1:28" x14ac:dyDescent="0.25">
      <c r="A2218" s="3" t="s">
        <v>5487</v>
      </c>
      <c r="B2218" t="s">
        <v>5488</v>
      </c>
      <c r="C2218" s="3" t="s">
        <v>5488</v>
      </c>
      <c r="D2218" s="6">
        <v>0</v>
      </c>
      <c r="E2218" s="6">
        <v>242</v>
      </c>
      <c r="F2218" s="6">
        <f t="shared" si="340"/>
        <v>4</v>
      </c>
      <c r="G2218" s="6">
        <f t="shared" si="341"/>
        <v>2</v>
      </c>
      <c r="H2218" s="6" t="str" cm="1">
        <f t="array" ref="H2218">_xlfn.IFS(E2218&lt;=80,"Series",E2218&lt;=120,"TV Movie",E2218&gt;120,"Long Movie")</f>
        <v>Long Movie</v>
      </c>
      <c r="I2218" t="s">
        <v>5529</v>
      </c>
      <c r="J2218" t="s">
        <v>8158</v>
      </c>
      <c r="K2218" t="s">
        <v>8156</v>
      </c>
      <c r="L2218" s="5">
        <v>7.9</v>
      </c>
      <c r="M2218" t="str" cm="1">
        <f t="array" ref="M2218">_xlfn.IFS(L2218&lt;=2,"Flop",L2218&lt;=5,"Average",L2218&lt;=7,"Hit",L2218&lt;=9,"Superhit",L2218&gt;9,"BlockBuster")</f>
        <v>Superhit</v>
      </c>
      <c r="N2218" s="6">
        <v>426667</v>
      </c>
      <c r="O2218" s="6" t="str" cm="1">
        <f t="array" ref="O2218">_xlfn.IFS(N2218&lt;=100000,"Low",N2218&lt;=500000,"Median",N2218&lt;=1500000,"High",N2218&gt;1500000,"Very High")</f>
        <v>Median</v>
      </c>
      <c r="P2218">
        <v>300000000</v>
      </c>
      <c r="Q2218">
        <v>0</v>
      </c>
      <c r="R2218">
        <f t="shared" si="342"/>
        <v>-300000000</v>
      </c>
      <c r="S2218" t="str">
        <f t="shared" si="343"/>
        <v>Loss</v>
      </c>
      <c r="T2218" s="1">
        <v>44273</v>
      </c>
      <c r="U2218" t="s">
        <v>3353</v>
      </c>
      <c r="V2218" s="14">
        <v>44273</v>
      </c>
      <c r="W2218" t="str">
        <f t="shared" si="344"/>
        <v>March</v>
      </c>
      <c r="X2218" s="4" t="str">
        <f t="shared" si="345"/>
        <v>2021</v>
      </c>
      <c r="Y2218" s="6">
        <f t="shared" si="346"/>
        <v>2021</v>
      </c>
      <c r="Z2218" s="4" t="str">
        <f t="shared" si="347"/>
        <v>18</v>
      </c>
      <c r="AA2218" s="6">
        <f t="shared" si="348"/>
        <v>18</v>
      </c>
      <c r="AB2218" t="str">
        <f t="shared" si="349"/>
        <v>Thursday</v>
      </c>
    </row>
    <row r="2219" spans="1:28" x14ac:dyDescent="0.25">
      <c r="A2219" s="3" t="s">
        <v>5489</v>
      </c>
      <c r="B2219" t="s">
        <v>5490</v>
      </c>
      <c r="C2219" s="3" t="s">
        <v>5490</v>
      </c>
      <c r="D2219" s="6">
        <v>0</v>
      </c>
      <c r="E2219" s="6">
        <v>102</v>
      </c>
      <c r="F2219" s="6">
        <f t="shared" si="340"/>
        <v>1</v>
      </c>
      <c r="G2219" s="6">
        <f t="shared" si="341"/>
        <v>42</v>
      </c>
      <c r="H2219" s="6" t="str" cm="1">
        <f t="array" ref="H2219">_xlfn.IFS(E2219&lt;=80,"Series",E2219&lt;=120,"TV Movie",E2219&gt;120,"Long Movie")</f>
        <v>TV Movie</v>
      </c>
      <c r="I2219" t="s">
        <v>5529</v>
      </c>
      <c r="J2219" t="s">
        <v>8158</v>
      </c>
      <c r="K2219" t="s">
        <v>132</v>
      </c>
      <c r="L2219" s="5">
        <v>5.5</v>
      </c>
      <c r="M2219" t="str" cm="1">
        <f t="array" ref="M2219">_xlfn.IFS(L2219&lt;=2,"Flop",L2219&lt;=5,"Average",L2219&lt;=7,"Hit",L2219&lt;=9,"Superhit",L2219&gt;9,"BlockBuster")</f>
        <v>Hit</v>
      </c>
      <c r="N2219" s="6">
        <v>103648</v>
      </c>
      <c r="O2219" s="6" t="str" cm="1">
        <f t="array" ref="O2219">_xlfn.IFS(N2219&lt;=100000,"Low",N2219&lt;=500000,"Median",N2219&lt;=1500000,"High",N2219&gt;1500000,"Very High")</f>
        <v>Median</v>
      </c>
      <c r="P2219">
        <v>49900000</v>
      </c>
      <c r="Q2219">
        <v>28013733</v>
      </c>
      <c r="R2219">
        <f t="shared" si="342"/>
        <v>-21886267</v>
      </c>
      <c r="S2219" t="str">
        <f t="shared" si="343"/>
        <v>Loss</v>
      </c>
      <c r="T2219" s="1">
        <v>40641</v>
      </c>
      <c r="U2219" t="s">
        <v>4721</v>
      </c>
      <c r="V2219" s="14">
        <v>40641</v>
      </c>
      <c r="W2219" t="str">
        <f t="shared" si="344"/>
        <v>April</v>
      </c>
      <c r="X2219" s="4" t="str">
        <f t="shared" si="345"/>
        <v>2011</v>
      </c>
      <c r="Y2219" s="6">
        <f t="shared" si="346"/>
        <v>2011</v>
      </c>
      <c r="Z2219" s="4" t="str">
        <f t="shared" si="347"/>
        <v>8</v>
      </c>
      <c r="AA2219" s="6">
        <f t="shared" si="348"/>
        <v>8</v>
      </c>
      <c r="AB2219" t="str">
        <f t="shared" si="349"/>
        <v>Friday</v>
      </c>
    </row>
    <row r="2220" spans="1:28" x14ac:dyDescent="0.25">
      <c r="A2220" s="3" t="s">
        <v>5491</v>
      </c>
      <c r="B2220" t="s">
        <v>5492</v>
      </c>
      <c r="C2220" s="3" t="s">
        <v>5492</v>
      </c>
      <c r="D2220" s="6">
        <v>0</v>
      </c>
      <c r="E2220" s="6">
        <v>122</v>
      </c>
      <c r="F2220" s="6">
        <f t="shared" si="340"/>
        <v>2</v>
      </c>
      <c r="G2220" s="6">
        <f t="shared" si="341"/>
        <v>2</v>
      </c>
      <c r="H2220" s="6" t="str" cm="1">
        <f t="array" ref="H2220">_xlfn.IFS(E2220&lt;=80,"Series",E2220&lt;=120,"TV Movie",E2220&gt;120,"Long Movie")</f>
        <v>Long Movie</v>
      </c>
      <c r="I2220" t="s">
        <v>5529</v>
      </c>
      <c r="J2220" t="s">
        <v>8158</v>
      </c>
      <c r="K2220" t="s">
        <v>132</v>
      </c>
      <c r="L2220" s="5">
        <v>6.5</v>
      </c>
      <c r="M2220" t="str" cm="1">
        <f t="array" ref="M2220">_xlfn.IFS(L2220&lt;=2,"Flop",L2220&lt;=5,"Average",L2220&lt;=7,"Hit",L2220&lt;=9,"Superhit",L2220&gt;9,"BlockBuster")</f>
        <v>Hit</v>
      </c>
      <c r="N2220" s="6">
        <v>81515</v>
      </c>
      <c r="O2220" s="6" t="str" cm="1">
        <f t="array" ref="O2220">_xlfn.IFS(N2220&lt;=100000,"Low",N2220&lt;=500000,"Median",N2220&lt;=1500000,"High",N2220&gt;1500000,"Very High")</f>
        <v>Low</v>
      </c>
      <c r="P2220">
        <v>110000000</v>
      </c>
      <c r="Q2220">
        <v>405421518</v>
      </c>
      <c r="R2220">
        <f t="shared" si="342"/>
        <v>295421518</v>
      </c>
      <c r="S2220" t="str">
        <f t="shared" si="343"/>
        <v>Profit</v>
      </c>
      <c r="T2220" s="1">
        <v>44647</v>
      </c>
      <c r="U2220" t="s">
        <v>5493</v>
      </c>
      <c r="V2220" s="14">
        <v>44647</v>
      </c>
      <c r="W2220" t="str">
        <f t="shared" si="344"/>
        <v>March</v>
      </c>
      <c r="X2220" s="4" t="str">
        <f t="shared" si="345"/>
        <v>2022</v>
      </c>
      <c r="Y2220" s="6">
        <f t="shared" si="346"/>
        <v>2022</v>
      </c>
      <c r="Z2220" s="4" t="str">
        <f t="shared" si="347"/>
        <v>27</v>
      </c>
      <c r="AA2220" s="6">
        <f t="shared" si="348"/>
        <v>27</v>
      </c>
      <c r="AB2220" t="str">
        <f t="shared" si="349"/>
        <v>Sunday</v>
      </c>
    </row>
    <row r="2221" spans="1:28" x14ac:dyDescent="0.25">
      <c r="A2221" s="3" t="s">
        <v>5494</v>
      </c>
      <c r="B2221" t="s">
        <v>5495</v>
      </c>
      <c r="C2221" s="3" t="s">
        <v>5495</v>
      </c>
      <c r="D2221" s="6">
        <v>0</v>
      </c>
      <c r="E2221" s="6">
        <v>101</v>
      </c>
      <c r="F2221" s="6">
        <f t="shared" si="340"/>
        <v>1</v>
      </c>
      <c r="G2221" s="6">
        <f t="shared" si="341"/>
        <v>41</v>
      </c>
      <c r="H2221" s="6" t="str" cm="1">
        <f t="array" ref="H2221">_xlfn.IFS(E2221&lt;=80,"Series",E2221&lt;=120,"TV Movie",E2221&gt;120,"Long Movie")</f>
        <v>TV Movie</v>
      </c>
      <c r="I2221" t="s">
        <v>8162</v>
      </c>
      <c r="J2221" t="s">
        <v>145</v>
      </c>
      <c r="K2221" t="s">
        <v>8156</v>
      </c>
      <c r="L2221" s="5">
        <v>4.5999999999999996</v>
      </c>
      <c r="M2221" t="str" cm="1">
        <f t="array" ref="M2221">_xlfn.IFS(L2221&lt;=2,"Flop",L2221&lt;=5,"Average",L2221&lt;=7,"Hit",L2221&lt;=9,"Superhit",L2221&gt;9,"BlockBuster")</f>
        <v>Average</v>
      </c>
      <c r="N2221" s="6">
        <v>89150</v>
      </c>
      <c r="O2221" s="6" t="str" cm="1">
        <f t="array" ref="O2221">_xlfn.IFS(N2221&lt;=100000,"Low",N2221&lt;=500000,"Median",N2221&lt;=1500000,"High",N2221&gt;1500000,"Very High")</f>
        <v>Low</v>
      </c>
      <c r="P2221">
        <v>50000000</v>
      </c>
      <c r="Q2221">
        <v>0</v>
      </c>
      <c r="R2221">
        <f t="shared" si="342"/>
        <v>-50000000</v>
      </c>
      <c r="S2221" t="str">
        <f t="shared" si="343"/>
        <v>Loss</v>
      </c>
      <c r="T2221" s="1">
        <v>42971</v>
      </c>
      <c r="U2221" t="s">
        <v>5496</v>
      </c>
      <c r="V2221" s="14">
        <v>42971</v>
      </c>
      <c r="W2221" t="str">
        <f t="shared" si="344"/>
        <v>August</v>
      </c>
      <c r="X2221" s="4" t="str">
        <f t="shared" si="345"/>
        <v>2017</v>
      </c>
      <c r="Y2221" s="6">
        <f t="shared" si="346"/>
        <v>2017</v>
      </c>
      <c r="Z2221" s="4" t="str">
        <f t="shared" si="347"/>
        <v>24</v>
      </c>
      <c r="AA2221" s="6">
        <f t="shared" si="348"/>
        <v>24</v>
      </c>
      <c r="AB2221" t="str">
        <f t="shared" si="349"/>
        <v>Thursday</v>
      </c>
    </row>
    <row r="2222" spans="1:28" x14ac:dyDescent="0.25">
      <c r="A2222" s="3" t="s">
        <v>5497</v>
      </c>
      <c r="B2222" t="s">
        <v>5498</v>
      </c>
      <c r="C2222" s="3" t="s">
        <v>5498</v>
      </c>
      <c r="D2222" s="6">
        <v>0</v>
      </c>
      <c r="E2222" s="6">
        <v>108</v>
      </c>
      <c r="F2222" s="6">
        <f t="shared" si="340"/>
        <v>1</v>
      </c>
      <c r="G2222" s="6">
        <f t="shared" si="341"/>
        <v>48</v>
      </c>
      <c r="H2222" s="6" t="str" cm="1">
        <f t="array" ref="H2222">_xlfn.IFS(E2222&lt;=80,"Series",E2222&lt;=120,"TV Movie",E2222&gt;120,"Long Movie")</f>
        <v>TV Movie</v>
      </c>
      <c r="I2222" t="s">
        <v>83</v>
      </c>
      <c r="J2222" t="s">
        <v>3857</v>
      </c>
      <c r="K2222" t="s">
        <v>5802</v>
      </c>
      <c r="L2222" s="5">
        <v>6.2</v>
      </c>
      <c r="M2222" t="str" cm="1">
        <f t="array" ref="M2222">_xlfn.IFS(L2222&lt;=2,"Flop",L2222&lt;=5,"Average",L2222&lt;=7,"Hit",L2222&lt;=9,"Superhit",L2222&gt;9,"BlockBuster")</f>
        <v>Hit</v>
      </c>
      <c r="N2222" s="6">
        <v>90759</v>
      </c>
      <c r="O2222" s="6" t="str" cm="1">
        <f t="array" ref="O2222">_xlfn.IFS(N2222&lt;=100000,"Low",N2222&lt;=500000,"Median",N2222&lt;=1500000,"High",N2222&gt;1500000,"Very High")</f>
        <v>Low</v>
      </c>
      <c r="P2222">
        <v>2000000</v>
      </c>
      <c r="Q2222">
        <v>1278650</v>
      </c>
      <c r="R2222">
        <f t="shared" si="342"/>
        <v>-721350</v>
      </c>
      <c r="S2222" t="str">
        <f t="shared" si="343"/>
        <v>Loss</v>
      </c>
      <c r="T2222" s="1">
        <v>40299</v>
      </c>
      <c r="U2222" t="s">
        <v>5499</v>
      </c>
      <c r="V2222" s="14">
        <v>40299</v>
      </c>
      <c r="W2222" t="str">
        <f t="shared" si="344"/>
        <v>May</v>
      </c>
      <c r="X2222" s="4" t="str">
        <f t="shared" si="345"/>
        <v>2010</v>
      </c>
      <c r="Y2222" s="6">
        <f t="shared" si="346"/>
        <v>2010</v>
      </c>
      <c r="Z2222" s="4" t="str">
        <f t="shared" si="347"/>
        <v>1</v>
      </c>
      <c r="AA2222" s="6">
        <f t="shared" si="348"/>
        <v>1</v>
      </c>
      <c r="AB2222" t="str">
        <f t="shared" si="349"/>
        <v>Saturday</v>
      </c>
    </row>
    <row r="2223" spans="1:28" x14ac:dyDescent="0.25">
      <c r="A2223" s="3" t="s">
        <v>5500</v>
      </c>
      <c r="B2223" t="s">
        <v>5501</v>
      </c>
      <c r="C2223" s="3" t="s">
        <v>5501</v>
      </c>
      <c r="D2223" s="6">
        <v>0</v>
      </c>
      <c r="E2223" s="6">
        <v>112</v>
      </c>
      <c r="F2223" s="6">
        <f t="shared" si="340"/>
        <v>1</v>
      </c>
      <c r="G2223" s="6">
        <f t="shared" si="341"/>
        <v>52</v>
      </c>
      <c r="H2223" s="6" t="str" cm="1">
        <f t="array" ref="H2223">_xlfn.IFS(E2223&lt;=80,"Series",E2223&lt;=120,"TV Movie",E2223&gt;120,"Long Movie")</f>
        <v>TV Movie</v>
      </c>
      <c r="I2223" t="s">
        <v>145</v>
      </c>
      <c r="J2223" t="s">
        <v>8166</v>
      </c>
      <c r="K2223" t="s">
        <v>3857</v>
      </c>
      <c r="L2223" s="5">
        <v>7.5</v>
      </c>
      <c r="M2223" t="str" cm="1">
        <f t="array" ref="M2223">_xlfn.IFS(L2223&lt;=2,"Flop",L2223&lt;=5,"Average",L2223&lt;=7,"Hit",L2223&lt;=9,"Superhit",L2223&gt;9,"BlockBuster")</f>
        <v>Superhit</v>
      </c>
      <c r="N2223" s="6">
        <v>164424</v>
      </c>
      <c r="O2223" s="6" t="str" cm="1">
        <f t="array" ref="O2223">_xlfn.IFS(N2223&lt;=100000,"Low",N2223&lt;=500000,"Median",N2223&lt;=1500000,"High",N2223&gt;1500000,"Very High")</f>
        <v>Median</v>
      </c>
      <c r="P2223">
        <v>7000000</v>
      </c>
      <c r="Q2223">
        <v>9232318</v>
      </c>
      <c r="R2223">
        <f t="shared" si="342"/>
        <v>2232318</v>
      </c>
      <c r="S2223" t="str">
        <f t="shared" si="343"/>
        <v>Profit</v>
      </c>
      <c r="T2223" s="1">
        <v>40675</v>
      </c>
      <c r="U2223" t="s">
        <v>5502</v>
      </c>
      <c r="V2223" s="14">
        <v>40675</v>
      </c>
      <c r="W2223" t="str">
        <f t="shared" si="344"/>
        <v>May</v>
      </c>
      <c r="X2223" s="4" t="str">
        <f t="shared" si="345"/>
        <v>2011</v>
      </c>
      <c r="Y2223" s="6">
        <f t="shared" si="346"/>
        <v>2011</v>
      </c>
      <c r="Z2223" s="4" t="str">
        <f t="shared" si="347"/>
        <v>12</v>
      </c>
      <c r="AA2223" s="6">
        <f t="shared" si="348"/>
        <v>12</v>
      </c>
      <c r="AB2223" t="str">
        <f t="shared" si="349"/>
        <v>Thursday</v>
      </c>
    </row>
    <row r="2224" spans="1:28" x14ac:dyDescent="0.25">
      <c r="A2224" s="3" t="s">
        <v>5503</v>
      </c>
      <c r="B2224" t="s">
        <v>5504</v>
      </c>
      <c r="C2224" s="3" t="s">
        <v>5504</v>
      </c>
      <c r="D2224" s="6">
        <v>0</v>
      </c>
      <c r="E2224" s="6">
        <v>103</v>
      </c>
      <c r="F2224" s="6">
        <f t="shared" si="340"/>
        <v>1</v>
      </c>
      <c r="G2224" s="6">
        <f t="shared" si="341"/>
        <v>43</v>
      </c>
      <c r="H2224" s="6" t="str" cm="1">
        <f t="array" ref="H2224">_xlfn.IFS(E2224&lt;=80,"Series",E2224&lt;=120,"TV Movie",E2224&gt;120,"Long Movie")</f>
        <v>TV Movie</v>
      </c>
      <c r="I2224" t="s">
        <v>5529</v>
      </c>
      <c r="J2224" t="s">
        <v>3857</v>
      </c>
      <c r="K2224" t="s">
        <v>5802</v>
      </c>
      <c r="L2224" s="5">
        <v>6</v>
      </c>
      <c r="M2224" t="str" cm="1">
        <f t="array" ref="M2224">_xlfn.IFS(L2224&lt;=2,"Flop",L2224&lt;=5,"Average",L2224&lt;=7,"Hit",L2224&lt;=9,"Superhit",L2224&gt;9,"BlockBuster")</f>
        <v>Hit</v>
      </c>
      <c r="N2224" s="6">
        <v>252837</v>
      </c>
      <c r="O2224" s="6" t="str" cm="1">
        <f t="array" ref="O2224">_xlfn.IFS(N2224&lt;=100000,"Low",N2224&lt;=500000,"Median",N2224&lt;=1500000,"High",N2224&gt;1500000,"Very High")</f>
        <v>Median</v>
      </c>
      <c r="P2224">
        <v>100000000</v>
      </c>
      <c r="Q2224">
        <v>278780441</v>
      </c>
      <c r="R2224">
        <f t="shared" si="342"/>
        <v>178780441</v>
      </c>
      <c r="S2224" t="str">
        <f t="shared" si="343"/>
        <v>Profit</v>
      </c>
      <c r="T2224" s="1">
        <v>40518</v>
      </c>
      <c r="U2224" t="s">
        <v>3741</v>
      </c>
      <c r="V2224" s="14">
        <v>40518</v>
      </c>
      <c r="W2224" t="str">
        <f t="shared" si="344"/>
        <v>December</v>
      </c>
      <c r="X2224" s="4" t="str">
        <f t="shared" si="345"/>
        <v>2010</v>
      </c>
      <c r="Y2224" s="6">
        <f t="shared" si="346"/>
        <v>2010</v>
      </c>
      <c r="Z2224" s="4" t="str">
        <f t="shared" si="347"/>
        <v>6</v>
      </c>
      <c r="AA2224" s="6">
        <f t="shared" si="348"/>
        <v>6</v>
      </c>
      <c r="AB2224" t="str">
        <f t="shared" si="349"/>
        <v>Monday</v>
      </c>
    </row>
    <row r="2225" spans="1:28" x14ac:dyDescent="0.25">
      <c r="A2225" s="3" t="s">
        <v>5505</v>
      </c>
      <c r="B2225" t="s">
        <v>5506</v>
      </c>
      <c r="C2225" s="3" t="s">
        <v>5506</v>
      </c>
      <c r="D2225" s="6">
        <v>0</v>
      </c>
      <c r="E2225" s="6">
        <v>105</v>
      </c>
      <c r="F2225" s="6">
        <f t="shared" si="340"/>
        <v>1</v>
      </c>
      <c r="G2225" s="6">
        <f t="shared" si="341"/>
        <v>45</v>
      </c>
      <c r="H2225" s="6" t="str" cm="1">
        <f t="array" ref="H2225">_xlfn.IFS(E2225&lt;=80,"Series",E2225&lt;=120,"TV Movie",E2225&gt;120,"Long Movie")</f>
        <v>TV Movie</v>
      </c>
      <c r="I2225" t="s">
        <v>132</v>
      </c>
      <c r="J2225" t="s">
        <v>145</v>
      </c>
      <c r="K2225" t="s">
        <v>8157</v>
      </c>
      <c r="L2225" s="5">
        <v>5.4</v>
      </c>
      <c r="M2225" t="str" cm="1">
        <f t="array" ref="M2225">_xlfn.IFS(L2225&lt;=2,"Flop",L2225&lt;=5,"Average",L2225&lt;=7,"Hit",L2225&lt;=9,"Superhit",L2225&gt;9,"BlockBuster")</f>
        <v>Hit</v>
      </c>
      <c r="N2225" s="6">
        <v>69888</v>
      </c>
      <c r="O2225" s="6" t="str" cm="1">
        <f t="array" ref="O2225">_xlfn.IFS(N2225&lt;=100000,"Low",N2225&lt;=500000,"Median",N2225&lt;=1500000,"High",N2225&gt;1500000,"Very High")</f>
        <v>Low</v>
      </c>
      <c r="P2225">
        <v>37000000</v>
      </c>
      <c r="Q2225">
        <v>26250020</v>
      </c>
      <c r="R2225">
        <f t="shared" si="342"/>
        <v>-10749980</v>
      </c>
      <c r="S2225" t="str">
        <f t="shared" si="343"/>
        <v>Loss</v>
      </c>
      <c r="T2225" s="1">
        <v>42151</v>
      </c>
      <c r="U2225" t="s">
        <v>1612</v>
      </c>
      <c r="V2225" s="14">
        <v>42151</v>
      </c>
      <c r="W2225" t="str">
        <f t="shared" si="344"/>
        <v>May</v>
      </c>
      <c r="X2225" s="4" t="str">
        <f t="shared" si="345"/>
        <v>2015</v>
      </c>
      <c r="Y2225" s="6">
        <f t="shared" si="346"/>
        <v>2015</v>
      </c>
      <c r="Z2225" s="4" t="str">
        <f t="shared" si="347"/>
        <v>27</v>
      </c>
      <c r="AA2225" s="6">
        <f t="shared" si="348"/>
        <v>27</v>
      </c>
      <c r="AB2225" t="str">
        <f t="shared" si="349"/>
        <v>Wednesday</v>
      </c>
    </row>
    <row r="2226" spans="1:28" x14ac:dyDescent="0.25">
      <c r="A2226" s="3" t="s">
        <v>5507</v>
      </c>
      <c r="B2226" t="s">
        <v>5508</v>
      </c>
      <c r="C2226" s="3" t="s">
        <v>5508</v>
      </c>
      <c r="D2226" s="6">
        <v>0</v>
      </c>
      <c r="E2226" s="6">
        <v>85</v>
      </c>
      <c r="F2226" s="6">
        <f t="shared" si="340"/>
        <v>1</v>
      </c>
      <c r="G2226" s="6">
        <f t="shared" si="341"/>
        <v>25</v>
      </c>
      <c r="H2226" s="6" t="str" cm="1">
        <f t="array" ref="H2226">_xlfn.IFS(E2226&lt;=80,"Series",E2226&lt;=120,"TV Movie",E2226&gt;120,"Long Movie")</f>
        <v>TV Movie</v>
      </c>
      <c r="I2226" t="s">
        <v>83</v>
      </c>
      <c r="J2226" t="s">
        <v>3857</v>
      </c>
      <c r="K2226" t="s">
        <v>5802</v>
      </c>
      <c r="L2226" s="5">
        <v>6.5</v>
      </c>
      <c r="M2226" t="str" cm="1">
        <f t="array" ref="M2226">_xlfn.IFS(L2226&lt;=2,"Flop",L2226&lt;=5,"Average",L2226&lt;=7,"Hit",L2226&lt;=9,"Superhit",L2226&gt;9,"BlockBuster")</f>
        <v>Hit</v>
      </c>
      <c r="N2226" s="6">
        <v>77313</v>
      </c>
      <c r="O2226" s="6" t="str" cm="1">
        <f t="array" ref="O2226">_xlfn.IFS(N2226&lt;=100000,"Low",N2226&lt;=500000,"Median",N2226&lt;=1500000,"High",N2226&gt;1500000,"Very High")</f>
        <v>Low</v>
      </c>
      <c r="P2226">
        <v>5600000</v>
      </c>
      <c r="Q2226">
        <v>18853164</v>
      </c>
      <c r="R2226">
        <f t="shared" si="342"/>
        <v>13253164</v>
      </c>
      <c r="S2226" t="str">
        <f t="shared" si="343"/>
        <v>Profit</v>
      </c>
      <c r="T2226" s="1">
        <v>40058</v>
      </c>
      <c r="U2226" t="s">
        <v>5509</v>
      </c>
      <c r="V2226" s="14">
        <v>40058</v>
      </c>
      <c r="W2226" t="str">
        <f t="shared" si="344"/>
        <v>September</v>
      </c>
      <c r="X2226" s="4" t="str">
        <f t="shared" si="345"/>
        <v>2009</v>
      </c>
      <c r="Y2226" s="6">
        <f t="shared" si="346"/>
        <v>2009</v>
      </c>
      <c r="Z2226" s="4" t="str">
        <f t="shared" si="347"/>
        <v>2</v>
      </c>
      <c r="AA2226" s="6">
        <f t="shared" si="348"/>
        <v>2</v>
      </c>
      <c r="AB2226" t="str">
        <f t="shared" si="349"/>
        <v>Wednesday</v>
      </c>
    </row>
    <row r="2227" spans="1:28" x14ac:dyDescent="0.25">
      <c r="A2227" s="3" t="s">
        <v>5510</v>
      </c>
      <c r="B2227" t="s">
        <v>5511</v>
      </c>
      <c r="C2227" s="3" t="s">
        <v>5511</v>
      </c>
      <c r="D2227" s="6">
        <v>0</v>
      </c>
      <c r="E2227" s="6">
        <v>107</v>
      </c>
      <c r="F2227" s="6">
        <f t="shared" si="340"/>
        <v>1</v>
      </c>
      <c r="G2227" s="6">
        <f t="shared" si="341"/>
        <v>47</v>
      </c>
      <c r="H2227" s="6" t="str" cm="1">
        <f t="array" ref="H2227">_xlfn.IFS(E2227&lt;=80,"Series",E2227&lt;=120,"TV Movie",E2227&gt;120,"Long Movie")</f>
        <v>TV Movie</v>
      </c>
      <c r="I2227" t="s">
        <v>132</v>
      </c>
      <c r="J2227" t="s">
        <v>8156</v>
      </c>
      <c r="K2227" t="s">
        <v>5802</v>
      </c>
      <c r="L2227" s="5">
        <v>6.6</v>
      </c>
      <c r="M2227" t="str" cm="1">
        <f t="array" ref="M2227">_xlfn.IFS(L2227&lt;=2,"Flop",L2227&lt;=5,"Average",L2227&lt;=7,"Hit",L2227&lt;=9,"Superhit",L2227&gt;9,"BlockBuster")</f>
        <v>Hit</v>
      </c>
      <c r="N2227" s="6">
        <v>428655</v>
      </c>
      <c r="O2227" s="6" t="str" cm="1">
        <f t="array" ref="O2227">_xlfn.IFS(N2227&lt;=100000,"Low",N2227&lt;=500000,"Median",N2227&lt;=1500000,"High",N2227&gt;1500000,"Very High")</f>
        <v>Median</v>
      </c>
      <c r="P2227">
        <v>32000000</v>
      </c>
      <c r="Q2227">
        <v>126041322</v>
      </c>
      <c r="R2227">
        <f t="shared" si="342"/>
        <v>94041322</v>
      </c>
      <c r="S2227" t="str">
        <f t="shared" si="343"/>
        <v>Profit</v>
      </c>
      <c r="T2227" s="1">
        <v>41428</v>
      </c>
      <c r="U2227" t="s">
        <v>5512</v>
      </c>
      <c r="V2227" s="14">
        <v>41428</v>
      </c>
      <c r="W2227" t="str">
        <f t="shared" si="344"/>
        <v>June</v>
      </c>
      <c r="X2227" s="4" t="str">
        <f t="shared" si="345"/>
        <v>2013</v>
      </c>
      <c r="Y2227" s="6">
        <f t="shared" si="346"/>
        <v>2013</v>
      </c>
      <c r="Z2227" s="4" t="str">
        <f t="shared" si="347"/>
        <v>3</v>
      </c>
      <c r="AA2227" s="6">
        <f t="shared" si="348"/>
        <v>3</v>
      </c>
      <c r="AB2227" t="str">
        <f t="shared" si="349"/>
        <v>Monday</v>
      </c>
    </row>
    <row r="2228" spans="1:28" x14ac:dyDescent="0.25">
      <c r="A2228" s="3" t="s">
        <v>5513</v>
      </c>
      <c r="B2228" t="s">
        <v>5514</v>
      </c>
      <c r="C2228" s="3" t="s">
        <v>5514</v>
      </c>
      <c r="D2228" s="6">
        <v>0</v>
      </c>
      <c r="E2228" s="6">
        <v>111</v>
      </c>
      <c r="F2228" s="6">
        <f t="shared" si="340"/>
        <v>1</v>
      </c>
      <c r="G2228" s="6">
        <f t="shared" si="341"/>
        <v>51</v>
      </c>
      <c r="H2228" s="6" t="str" cm="1">
        <f t="array" ref="H2228">_xlfn.IFS(E2228&lt;=80,"Series",E2228&lt;=120,"TV Movie",E2228&gt;120,"Long Movie")</f>
        <v>TV Movie</v>
      </c>
      <c r="I2228" t="s">
        <v>5529</v>
      </c>
      <c r="J2228" t="s">
        <v>132</v>
      </c>
      <c r="K2228" t="s">
        <v>8162</v>
      </c>
      <c r="L2228" s="5">
        <v>7</v>
      </c>
      <c r="M2228" t="str" cm="1">
        <f t="array" ref="M2228">_xlfn.IFS(L2228&lt;=2,"Flop",L2228&lt;=5,"Average",L2228&lt;=7,"Hit",L2228&lt;=9,"Superhit",L2228&gt;9,"BlockBuster")</f>
        <v>Hit</v>
      </c>
      <c r="N2228" s="6">
        <v>319631</v>
      </c>
      <c r="O2228" s="6" t="str" cm="1">
        <f t="array" ref="O2228">_xlfn.IFS(N2228&lt;=100000,"Low",N2228&lt;=500000,"Median",N2228&lt;=1500000,"High",N2228&gt;1500000,"Very High")</f>
        <v>Median</v>
      </c>
      <c r="P2228">
        <v>58000000</v>
      </c>
      <c r="Q2228">
        <v>199006387</v>
      </c>
      <c r="R2228">
        <f t="shared" si="342"/>
        <v>141006387</v>
      </c>
      <c r="S2228" t="str">
        <f t="shared" si="343"/>
        <v>Profit</v>
      </c>
      <c r="T2228" s="1">
        <v>40450</v>
      </c>
      <c r="U2228" t="s">
        <v>3771</v>
      </c>
      <c r="V2228" s="14">
        <v>40450</v>
      </c>
      <c r="W2228" t="str">
        <f t="shared" si="344"/>
        <v>September</v>
      </c>
      <c r="X2228" s="4" t="str">
        <f t="shared" si="345"/>
        <v>2010</v>
      </c>
      <c r="Y2228" s="6">
        <f t="shared" si="346"/>
        <v>2010</v>
      </c>
      <c r="Z2228" s="4" t="str">
        <f t="shared" si="347"/>
        <v>29</v>
      </c>
      <c r="AA2228" s="6">
        <f t="shared" si="348"/>
        <v>29</v>
      </c>
      <c r="AB2228" t="str">
        <f t="shared" si="349"/>
        <v>Wednesday</v>
      </c>
    </row>
    <row r="2229" spans="1:28" x14ac:dyDescent="0.25">
      <c r="A2229" s="3" t="s">
        <v>5515</v>
      </c>
      <c r="B2229" t="s">
        <v>5516</v>
      </c>
      <c r="C2229" s="3" t="s">
        <v>5516</v>
      </c>
      <c r="D2229" s="6">
        <v>0</v>
      </c>
      <c r="E2229" s="6">
        <v>117</v>
      </c>
      <c r="F2229" s="6">
        <f t="shared" si="340"/>
        <v>1</v>
      </c>
      <c r="G2229" s="6">
        <f t="shared" si="341"/>
        <v>57</v>
      </c>
      <c r="H2229" s="6" t="str" cm="1">
        <f t="array" ref="H2229">_xlfn.IFS(E2229&lt;=80,"Series",E2229&lt;=120,"TV Movie",E2229&gt;120,"Long Movie")</f>
        <v>TV Movie</v>
      </c>
      <c r="I2229" t="s">
        <v>5529</v>
      </c>
      <c r="J2229" t="s">
        <v>132</v>
      </c>
      <c r="K2229" t="s">
        <v>8162</v>
      </c>
      <c r="L2229" s="5">
        <v>7.6</v>
      </c>
      <c r="M2229" t="str" cm="1">
        <f t="array" ref="M2229">_xlfn.IFS(L2229&lt;=2,"Flop",L2229&lt;=5,"Average",L2229&lt;=7,"Hit",L2229&lt;=9,"Superhit",L2229&gt;9,"BlockBuster")</f>
        <v>Superhit</v>
      </c>
      <c r="N2229" s="6">
        <v>584109</v>
      </c>
      <c r="O2229" s="6" t="str" cm="1">
        <f t="array" ref="O2229">_xlfn.IFS(N2229&lt;=100000,"Low",N2229&lt;=500000,"Median",N2229&lt;=1500000,"High",N2229&gt;1500000,"Very High")</f>
        <v>High</v>
      </c>
      <c r="P2229">
        <v>30000000</v>
      </c>
      <c r="Q2229">
        <v>96188903</v>
      </c>
      <c r="R2229">
        <f t="shared" si="342"/>
        <v>66188903</v>
      </c>
      <c r="S2229" t="str">
        <f t="shared" si="343"/>
        <v>Profit</v>
      </c>
      <c r="T2229" s="1">
        <v>40249</v>
      </c>
      <c r="U2229" t="s">
        <v>4337</v>
      </c>
      <c r="V2229" s="14">
        <v>40249</v>
      </c>
      <c r="W2229" t="str">
        <f t="shared" si="344"/>
        <v>March</v>
      </c>
      <c r="X2229" s="4" t="str">
        <f t="shared" si="345"/>
        <v>2010</v>
      </c>
      <c r="Y2229" s="6">
        <f t="shared" si="346"/>
        <v>2010</v>
      </c>
      <c r="Z2229" s="4" t="str">
        <f t="shared" si="347"/>
        <v>12</v>
      </c>
      <c r="AA2229" s="6">
        <f t="shared" si="348"/>
        <v>12</v>
      </c>
      <c r="AB2229" t="str">
        <f t="shared" si="349"/>
        <v>Friday</v>
      </c>
    </row>
    <row r="2230" spans="1:28" x14ac:dyDescent="0.25">
      <c r="A2230" s="3" t="s">
        <v>5517</v>
      </c>
      <c r="B2230" t="s">
        <v>5518</v>
      </c>
      <c r="C2230" s="3" t="s">
        <v>5518</v>
      </c>
      <c r="D2230" s="6">
        <v>0</v>
      </c>
      <c r="E2230" s="6">
        <v>117</v>
      </c>
      <c r="F2230" s="6">
        <f t="shared" si="340"/>
        <v>1</v>
      </c>
      <c r="G2230" s="6">
        <f t="shared" si="341"/>
        <v>57</v>
      </c>
      <c r="H2230" s="6" t="str" cm="1">
        <f t="array" ref="H2230">_xlfn.IFS(E2230&lt;=80,"Series",E2230&lt;=120,"TV Movie",E2230&gt;120,"Long Movie")</f>
        <v>TV Movie</v>
      </c>
      <c r="I2230" t="s">
        <v>8160</v>
      </c>
      <c r="J2230" t="s">
        <v>145</v>
      </c>
      <c r="K2230" t="s">
        <v>5802</v>
      </c>
      <c r="L2230" s="5">
        <v>6.6</v>
      </c>
      <c r="M2230" t="str" cm="1">
        <f t="array" ref="M2230">_xlfn.IFS(L2230&lt;=2,"Flop",L2230&lt;=5,"Average",L2230&lt;=7,"Hit",L2230&lt;=9,"Superhit",L2230&gt;9,"BlockBuster")</f>
        <v>Hit</v>
      </c>
      <c r="N2230" s="6">
        <v>74481</v>
      </c>
      <c r="O2230" s="6" t="str" cm="1">
        <f t="array" ref="O2230">_xlfn.IFS(N2230&lt;=100000,"Low",N2230&lt;=500000,"Median",N2230&lt;=1500000,"High",N2230&gt;1500000,"Very High")</f>
        <v>Low</v>
      </c>
      <c r="P2230">
        <v>18000000</v>
      </c>
      <c r="Q2230">
        <v>25246967</v>
      </c>
      <c r="R2230">
        <f t="shared" si="342"/>
        <v>7246967</v>
      </c>
      <c r="S2230" t="str">
        <f t="shared" si="343"/>
        <v>Profit</v>
      </c>
      <c r="T2230" s="1">
        <v>44442</v>
      </c>
      <c r="U2230" t="s">
        <v>5519</v>
      </c>
      <c r="V2230" s="14">
        <v>44442</v>
      </c>
      <c r="W2230" t="str">
        <f t="shared" si="344"/>
        <v>September</v>
      </c>
      <c r="X2230" s="4" t="str">
        <f t="shared" si="345"/>
        <v>2021</v>
      </c>
      <c r="Y2230" s="6">
        <f t="shared" si="346"/>
        <v>2021</v>
      </c>
      <c r="Z2230" s="4" t="str">
        <f t="shared" si="347"/>
        <v>3</v>
      </c>
      <c r="AA2230" s="6">
        <f t="shared" si="348"/>
        <v>3</v>
      </c>
      <c r="AB2230" t="str">
        <f t="shared" si="349"/>
        <v>Friday</v>
      </c>
    </row>
    <row r="2231" spans="1:28" x14ac:dyDescent="0.25">
      <c r="A2231" s="3" t="s">
        <v>5520</v>
      </c>
      <c r="B2231" t="s">
        <v>5521</v>
      </c>
      <c r="C2231" s="3" t="s">
        <v>5521</v>
      </c>
      <c r="D2231" s="6">
        <v>0</v>
      </c>
      <c r="E2231" s="6">
        <v>102</v>
      </c>
      <c r="F2231" s="6">
        <f t="shared" si="340"/>
        <v>1</v>
      </c>
      <c r="G2231" s="6">
        <f t="shared" si="341"/>
        <v>42</v>
      </c>
      <c r="H2231" s="6" t="str" cm="1">
        <f t="array" ref="H2231">_xlfn.IFS(E2231&lt;=80,"Series",E2231&lt;=120,"TV Movie",E2231&gt;120,"Long Movie")</f>
        <v>TV Movie</v>
      </c>
      <c r="I2231" t="s">
        <v>5529</v>
      </c>
      <c r="J2231" t="s">
        <v>145</v>
      </c>
      <c r="K2231" t="s">
        <v>4390</v>
      </c>
      <c r="L2231" s="5">
        <v>6.2</v>
      </c>
      <c r="M2231" t="str" cm="1">
        <f t="array" ref="M2231">_xlfn.IFS(L2231&lt;=2,"Flop",L2231&lt;=5,"Average",L2231&lt;=7,"Hit",L2231&lt;=9,"Superhit",L2231&gt;9,"BlockBuster")</f>
        <v>Hit</v>
      </c>
      <c r="N2231" s="6">
        <v>311823</v>
      </c>
      <c r="O2231" s="6" t="str" cm="1">
        <f t="array" ref="O2231">_xlfn.IFS(N2231&lt;=100000,"Low",N2231&lt;=500000,"Median",N2231&lt;=1500000,"High",N2231&gt;1500000,"Very High")</f>
        <v>Median</v>
      </c>
      <c r="P2231">
        <v>110000000</v>
      </c>
      <c r="Q2231">
        <v>337580051</v>
      </c>
      <c r="R2231">
        <f t="shared" si="342"/>
        <v>227580051</v>
      </c>
      <c r="S2231" t="str">
        <f t="shared" si="343"/>
        <v>Profit</v>
      </c>
      <c r="T2231" s="1">
        <v>41702</v>
      </c>
      <c r="U2231" t="s">
        <v>5522</v>
      </c>
      <c r="V2231" s="14">
        <v>41702</v>
      </c>
      <c r="W2231" t="str">
        <f t="shared" si="344"/>
        <v>March</v>
      </c>
      <c r="X2231" s="4" t="str">
        <f t="shared" si="345"/>
        <v>2014</v>
      </c>
      <c r="Y2231" s="6">
        <f t="shared" si="346"/>
        <v>2014</v>
      </c>
      <c r="Z2231" s="4" t="str">
        <f t="shared" si="347"/>
        <v>4</v>
      </c>
      <c r="AA2231" s="6">
        <f t="shared" si="348"/>
        <v>4</v>
      </c>
      <c r="AB2231" t="str">
        <f t="shared" si="349"/>
        <v>Tuesday</v>
      </c>
    </row>
    <row r="2232" spans="1:28" x14ac:dyDescent="0.25">
      <c r="A2232" s="3" t="s">
        <v>5523</v>
      </c>
      <c r="B2232" t="s">
        <v>5524</v>
      </c>
      <c r="C2232" s="3" t="s">
        <v>5524</v>
      </c>
      <c r="D2232" s="6">
        <v>0</v>
      </c>
      <c r="E2232" s="6">
        <v>110</v>
      </c>
      <c r="F2232" s="6">
        <f t="shared" si="340"/>
        <v>1</v>
      </c>
      <c r="G2232" s="6">
        <f t="shared" si="341"/>
        <v>50</v>
      </c>
      <c r="H2232" s="6" t="str" cm="1">
        <f t="array" ref="H2232">_xlfn.IFS(E2232&lt;=80,"Series",E2232&lt;=120,"TV Movie",E2232&gt;120,"Long Movie")</f>
        <v>TV Movie</v>
      </c>
      <c r="I2232" t="s">
        <v>5529</v>
      </c>
      <c r="J2232" t="s">
        <v>145</v>
      </c>
      <c r="K2232" t="s">
        <v>8156</v>
      </c>
      <c r="L2232" s="5">
        <v>6</v>
      </c>
      <c r="M2232" t="str" cm="1">
        <f t="array" ref="M2232">_xlfn.IFS(L2232&lt;=2,"Flop",L2232&lt;=5,"Average",L2232&lt;=7,"Hit",L2232&lt;=9,"Superhit",L2232&gt;9,"BlockBuster")</f>
        <v>Hit</v>
      </c>
      <c r="N2232" s="6">
        <v>174506</v>
      </c>
      <c r="O2232" s="6" t="str" cm="1">
        <f t="array" ref="O2232">_xlfn.IFS(N2232&lt;=100000,"Low",N2232&lt;=500000,"Median",N2232&lt;=1500000,"High",N2232&gt;1500000,"Very High")</f>
        <v>Median</v>
      </c>
      <c r="P2232">
        <v>75000000</v>
      </c>
      <c r="Q2232">
        <v>226904017</v>
      </c>
      <c r="R2232">
        <f t="shared" si="342"/>
        <v>151904017</v>
      </c>
      <c r="S2232" t="str">
        <f t="shared" si="343"/>
        <v>Profit</v>
      </c>
      <c r="T2232" s="1">
        <v>40857</v>
      </c>
      <c r="U2232" t="s">
        <v>2471</v>
      </c>
      <c r="V2232" s="14">
        <v>40857</v>
      </c>
      <c r="W2232" t="str">
        <f t="shared" si="344"/>
        <v>November</v>
      </c>
      <c r="X2232" s="4" t="str">
        <f t="shared" si="345"/>
        <v>2011</v>
      </c>
      <c r="Y2232" s="6">
        <f t="shared" si="346"/>
        <v>2011</v>
      </c>
      <c r="Z2232" s="4" t="str">
        <f t="shared" si="347"/>
        <v>10</v>
      </c>
      <c r="AA2232" s="6">
        <f t="shared" si="348"/>
        <v>10</v>
      </c>
      <c r="AB2232" t="str">
        <f t="shared" si="349"/>
        <v>Thursday</v>
      </c>
    </row>
    <row r="2233" spans="1:28" x14ac:dyDescent="0.25">
      <c r="A2233" s="3" t="s">
        <v>5525</v>
      </c>
      <c r="B2233" t="s">
        <v>5526</v>
      </c>
      <c r="C2233" s="3" t="s">
        <v>5526</v>
      </c>
      <c r="D2233" s="6">
        <v>0</v>
      </c>
      <c r="E2233" s="6">
        <v>131</v>
      </c>
      <c r="F2233" s="6">
        <f t="shared" si="340"/>
        <v>2</v>
      </c>
      <c r="G2233" s="6">
        <f t="shared" si="341"/>
        <v>11</v>
      </c>
      <c r="H2233" s="6" t="str" cm="1">
        <f t="array" ref="H2233">_xlfn.IFS(E2233&lt;=80,"Series",E2233&lt;=120,"TV Movie",E2233&gt;120,"Long Movie")</f>
        <v>Long Movie</v>
      </c>
      <c r="I2233" t="s">
        <v>145</v>
      </c>
      <c r="J2233" t="s">
        <v>8166</v>
      </c>
      <c r="K2233" t="s">
        <v>4390</v>
      </c>
      <c r="L2233" s="5">
        <v>8.3000000000000007</v>
      </c>
      <c r="M2233" t="str" cm="1">
        <f t="array" ref="M2233">_xlfn.IFS(L2233&lt;=2,"Flop",L2233&lt;=5,"Average",L2233&lt;=7,"Hit",L2233&lt;=9,"Superhit",L2233&gt;9,"BlockBuster")</f>
        <v>Superhit</v>
      </c>
      <c r="N2233" s="6">
        <v>191106</v>
      </c>
      <c r="O2233" s="6" t="str" cm="1">
        <f t="array" ref="O2233">_xlfn.IFS(N2233&lt;=100000,"Low",N2233&lt;=500000,"Median",N2233&lt;=1500000,"High",N2233&gt;1500000,"Very High")</f>
        <v>Median</v>
      </c>
      <c r="P2233">
        <v>6800000</v>
      </c>
      <c r="Q2233">
        <v>6797861</v>
      </c>
      <c r="R2233">
        <f t="shared" si="342"/>
        <v>-2139</v>
      </c>
      <c r="S2233" t="str">
        <f t="shared" si="343"/>
        <v>Loss</v>
      </c>
      <c r="T2233" s="1">
        <v>40424</v>
      </c>
      <c r="U2233" t="s">
        <v>5251</v>
      </c>
      <c r="V2233" s="14">
        <v>40424</v>
      </c>
      <c r="W2233" t="str">
        <f t="shared" si="344"/>
        <v>September</v>
      </c>
      <c r="X2233" s="4" t="str">
        <f t="shared" si="345"/>
        <v>2010</v>
      </c>
      <c r="Y2233" s="6">
        <f t="shared" si="346"/>
        <v>2010</v>
      </c>
      <c r="Z2233" s="4" t="str">
        <f t="shared" si="347"/>
        <v>3</v>
      </c>
      <c r="AA2233" s="6">
        <f t="shared" si="348"/>
        <v>3</v>
      </c>
      <c r="AB2233" t="str">
        <f t="shared" si="349"/>
        <v>Friday</v>
      </c>
    </row>
    <row r="2234" spans="1:28" x14ac:dyDescent="0.25">
      <c r="A2234" s="3" t="s">
        <v>5527</v>
      </c>
      <c r="B2234" t="s">
        <v>5528</v>
      </c>
      <c r="C2234" s="3" t="s">
        <v>5528</v>
      </c>
      <c r="D2234" s="6">
        <v>0</v>
      </c>
      <c r="E2234" s="6">
        <v>95</v>
      </c>
      <c r="F2234" s="6">
        <f t="shared" si="340"/>
        <v>1</v>
      </c>
      <c r="G2234" s="6">
        <f t="shared" si="341"/>
        <v>35</v>
      </c>
      <c r="H2234" s="6" t="str" cm="1">
        <f t="array" ref="H2234">_xlfn.IFS(E2234&lt;=80,"Series",E2234&lt;=120,"TV Movie",E2234&gt;120,"Long Movie")</f>
        <v>TV Movie</v>
      </c>
      <c r="I2234" t="s">
        <v>5529</v>
      </c>
      <c r="J2234" t="s">
        <v>5802</v>
      </c>
      <c r="K2234" t="s">
        <v>5802</v>
      </c>
      <c r="L2234" s="5">
        <v>5.4</v>
      </c>
      <c r="M2234" t="str" cm="1">
        <f t="array" ref="M2234">_xlfn.IFS(L2234&lt;=2,"Flop",L2234&lt;=5,"Average",L2234&lt;=7,"Hit",L2234&lt;=9,"Superhit",L2234&gt;9,"BlockBuster")</f>
        <v>Hit</v>
      </c>
      <c r="N2234" s="6">
        <v>63876</v>
      </c>
      <c r="O2234" s="6" t="str" cm="1">
        <f t="array" ref="O2234">_xlfn.IFS(N2234&lt;=100000,"Low",N2234&lt;=500000,"Median",N2234&lt;=1500000,"High",N2234&gt;1500000,"Very High")</f>
        <v>Low</v>
      </c>
      <c r="P2234">
        <v>15000000</v>
      </c>
      <c r="Q2234">
        <v>20546518</v>
      </c>
      <c r="R2234">
        <f t="shared" si="342"/>
        <v>5546518</v>
      </c>
      <c r="S2234" t="str">
        <f t="shared" si="343"/>
        <v>Profit</v>
      </c>
      <c r="T2234" s="1">
        <v>41207</v>
      </c>
      <c r="U2234" t="s">
        <v>5530</v>
      </c>
      <c r="V2234" s="14">
        <v>41207</v>
      </c>
      <c r="W2234" t="str">
        <f t="shared" si="344"/>
        <v>October</v>
      </c>
      <c r="X2234" s="4" t="str">
        <f t="shared" si="345"/>
        <v>2012</v>
      </c>
      <c r="Y2234" s="6">
        <f t="shared" si="346"/>
        <v>2012</v>
      </c>
      <c r="Z2234" s="4" t="str">
        <f t="shared" si="347"/>
        <v>25</v>
      </c>
      <c r="AA2234" s="6">
        <f t="shared" si="348"/>
        <v>25</v>
      </c>
      <c r="AB2234" t="str">
        <f t="shared" si="349"/>
        <v>Thursday</v>
      </c>
    </row>
    <row r="2235" spans="1:28" x14ac:dyDescent="0.25">
      <c r="A2235" s="3" t="s">
        <v>5531</v>
      </c>
      <c r="B2235" t="s">
        <v>5532</v>
      </c>
      <c r="C2235" s="3" t="s">
        <v>5532</v>
      </c>
      <c r="D2235" s="6">
        <v>0</v>
      </c>
      <c r="E2235" s="6">
        <v>127</v>
      </c>
      <c r="F2235" s="6">
        <f t="shared" si="340"/>
        <v>2</v>
      </c>
      <c r="G2235" s="6">
        <f t="shared" si="341"/>
        <v>7</v>
      </c>
      <c r="H2235" s="6" t="str" cm="1">
        <f t="array" ref="H2235">_xlfn.IFS(E2235&lt;=80,"Series",E2235&lt;=120,"TV Movie",E2235&gt;120,"Long Movie")</f>
        <v>Long Movie</v>
      </c>
      <c r="I2235" t="s">
        <v>5529</v>
      </c>
      <c r="J2235" t="s">
        <v>132</v>
      </c>
      <c r="K2235" t="s">
        <v>3857</v>
      </c>
      <c r="L2235" s="5">
        <v>7.3</v>
      </c>
      <c r="M2235" t="str" cm="1">
        <f t="array" ref="M2235">_xlfn.IFS(L2235&lt;=2,"Flop",L2235&lt;=5,"Average",L2235&lt;=7,"Hit",L2235&lt;=9,"Superhit",L2235&gt;9,"BlockBuster")</f>
        <v>Superhit</v>
      </c>
      <c r="N2235" s="6">
        <v>392277</v>
      </c>
      <c r="O2235" s="6" t="str" cm="1">
        <f t="array" ref="O2235">_xlfn.IFS(N2235&lt;=100000,"Low",N2235&lt;=500000,"Median",N2235&lt;=1500000,"High",N2235&gt;1500000,"Very High")</f>
        <v>Median</v>
      </c>
      <c r="P2235">
        <v>85900000</v>
      </c>
      <c r="Q2235">
        <v>239268602</v>
      </c>
      <c r="R2235">
        <f t="shared" si="342"/>
        <v>153368602</v>
      </c>
      <c r="S2235" t="str">
        <f t="shared" si="343"/>
        <v>Profit</v>
      </c>
      <c r="T2235" s="1">
        <v>44760</v>
      </c>
      <c r="U2235" t="s">
        <v>5533</v>
      </c>
      <c r="V2235" s="14">
        <v>44760</v>
      </c>
      <c r="W2235" t="str">
        <f t="shared" si="344"/>
        <v>July</v>
      </c>
      <c r="X2235" s="4" t="str">
        <f t="shared" si="345"/>
        <v>2022</v>
      </c>
      <c r="Y2235" s="6">
        <f t="shared" si="346"/>
        <v>2022</v>
      </c>
      <c r="Z2235" s="4" t="str">
        <f t="shared" si="347"/>
        <v>18</v>
      </c>
      <c r="AA2235" s="6">
        <f t="shared" si="348"/>
        <v>18</v>
      </c>
      <c r="AB2235" t="str">
        <f t="shared" si="349"/>
        <v>Monday</v>
      </c>
    </row>
    <row r="2236" spans="1:28" x14ac:dyDescent="0.25">
      <c r="A2236" s="3" t="s">
        <v>5534</v>
      </c>
      <c r="B2236" t="s">
        <v>5535</v>
      </c>
      <c r="C2236" s="3" t="s">
        <v>5535</v>
      </c>
      <c r="D2236" s="6">
        <v>0</v>
      </c>
      <c r="E2236" s="6">
        <v>95</v>
      </c>
      <c r="F2236" s="6">
        <f t="shared" si="340"/>
        <v>1</v>
      </c>
      <c r="G2236" s="6">
        <f t="shared" si="341"/>
        <v>35</v>
      </c>
      <c r="H2236" s="6" t="str" cm="1">
        <f t="array" ref="H2236">_xlfn.IFS(E2236&lt;=80,"Series",E2236&lt;=120,"TV Movie",E2236&gt;120,"Long Movie")</f>
        <v>TV Movie</v>
      </c>
      <c r="I2236" t="s">
        <v>83</v>
      </c>
      <c r="J2236" t="s">
        <v>8166</v>
      </c>
      <c r="K2236" t="s">
        <v>3857</v>
      </c>
      <c r="L2236" s="5">
        <v>7</v>
      </c>
      <c r="M2236" t="str" cm="1">
        <f t="array" ref="M2236">_xlfn.IFS(L2236&lt;=2,"Flop",L2236&lt;=5,"Average",L2236&lt;=7,"Hit",L2236&lt;=9,"Superhit",L2236&gt;9,"BlockBuster")</f>
        <v>Hit</v>
      </c>
      <c r="N2236" s="6">
        <v>441473</v>
      </c>
      <c r="O2236" s="6" t="str" cm="1">
        <f t="array" ref="O2236">_xlfn.IFS(N2236&lt;=100000,"Low",N2236&lt;=500000,"Median",N2236&lt;=1500000,"High",N2236&gt;1500000,"Very High")</f>
        <v>Median</v>
      </c>
      <c r="P2236">
        <v>30000000</v>
      </c>
      <c r="Q2236">
        <v>70038838</v>
      </c>
      <c r="R2236">
        <f t="shared" si="342"/>
        <v>40038838</v>
      </c>
      <c r="S2236" t="str">
        <f t="shared" si="343"/>
        <v>Profit</v>
      </c>
      <c r="T2236" s="1">
        <v>40888</v>
      </c>
      <c r="U2236" t="s">
        <v>5536</v>
      </c>
      <c r="V2236" s="14">
        <v>40888</v>
      </c>
      <c r="W2236" t="str">
        <f t="shared" si="344"/>
        <v>December</v>
      </c>
      <c r="X2236" s="4" t="str">
        <f t="shared" si="345"/>
        <v>2011</v>
      </c>
      <c r="Y2236" s="6">
        <f t="shared" si="346"/>
        <v>2011</v>
      </c>
      <c r="Z2236" s="4" t="str">
        <f t="shared" si="347"/>
        <v>11</v>
      </c>
      <c r="AA2236" s="6">
        <f t="shared" si="348"/>
        <v>11</v>
      </c>
      <c r="AB2236" t="str">
        <f t="shared" si="349"/>
        <v>Sunday</v>
      </c>
    </row>
    <row r="2237" spans="1:28" x14ac:dyDescent="0.25">
      <c r="A2237" s="3" t="s">
        <v>5537</v>
      </c>
      <c r="B2237" t="s">
        <v>5538</v>
      </c>
      <c r="C2237" s="3" t="s">
        <v>5538</v>
      </c>
      <c r="D2237" s="6">
        <v>0</v>
      </c>
      <c r="E2237" s="6">
        <v>140</v>
      </c>
      <c r="F2237" s="6">
        <f t="shared" si="340"/>
        <v>2</v>
      </c>
      <c r="G2237" s="6">
        <f t="shared" si="341"/>
        <v>20</v>
      </c>
      <c r="H2237" s="6" t="str" cm="1">
        <f t="array" ref="H2237">_xlfn.IFS(E2237&lt;=80,"Series",E2237&lt;=120,"TV Movie",E2237&gt;120,"Long Movie")</f>
        <v>Long Movie</v>
      </c>
      <c r="I2237" t="s">
        <v>5529</v>
      </c>
      <c r="J2237" t="s">
        <v>8162</v>
      </c>
      <c r="K2237" t="s">
        <v>145</v>
      </c>
      <c r="L2237" s="5">
        <v>7</v>
      </c>
      <c r="M2237" t="str" cm="1">
        <f t="array" ref="M2237">_xlfn.IFS(L2237&lt;=2,"Flop",L2237&lt;=5,"Average",L2237&lt;=7,"Hit",L2237&lt;=9,"Superhit",L2237&gt;9,"BlockBuster")</f>
        <v>Hit</v>
      </c>
      <c r="N2237" s="6">
        <v>120380</v>
      </c>
      <c r="O2237" s="6" t="str" cm="1">
        <f t="array" ref="O2237">_xlfn.IFS(N2237&lt;=100000,"Low",N2237&lt;=500000,"Median",N2237&lt;=1500000,"High",N2237&gt;1500000,"Very High")</f>
        <v>Median</v>
      </c>
      <c r="P2237">
        <v>30000000</v>
      </c>
      <c r="Q2237">
        <v>80509622</v>
      </c>
      <c r="R2237">
        <f t="shared" si="342"/>
        <v>50509622</v>
      </c>
      <c r="S2237" t="str">
        <f t="shared" si="343"/>
        <v>Profit</v>
      </c>
      <c r="T2237" s="1">
        <v>43118</v>
      </c>
      <c r="U2237" t="s">
        <v>5539</v>
      </c>
      <c r="V2237" s="14">
        <v>43118</v>
      </c>
      <c r="W2237" t="str">
        <f t="shared" si="344"/>
        <v>January</v>
      </c>
      <c r="X2237" s="4" t="str">
        <f t="shared" si="345"/>
        <v>2018</v>
      </c>
      <c r="Y2237" s="6">
        <f t="shared" si="346"/>
        <v>2018</v>
      </c>
      <c r="Z2237" s="4" t="str">
        <f t="shared" si="347"/>
        <v>18</v>
      </c>
      <c r="AA2237" s="6">
        <f t="shared" si="348"/>
        <v>18</v>
      </c>
      <c r="AB2237" t="str">
        <f t="shared" si="349"/>
        <v>Thursday</v>
      </c>
    </row>
    <row r="2238" spans="1:28" x14ac:dyDescent="0.25">
      <c r="A2238" s="3" t="s">
        <v>5540</v>
      </c>
      <c r="B2238" t="s">
        <v>5541</v>
      </c>
      <c r="C2238" s="3" t="s">
        <v>5541</v>
      </c>
      <c r="D2238" s="6">
        <v>0</v>
      </c>
      <c r="E2238" s="6">
        <v>130</v>
      </c>
      <c r="F2238" s="6">
        <f t="shared" si="340"/>
        <v>2</v>
      </c>
      <c r="G2238" s="6">
        <f t="shared" si="341"/>
        <v>10</v>
      </c>
      <c r="H2238" s="6" t="str" cm="1">
        <f t="array" ref="H2238">_xlfn.IFS(E2238&lt;=80,"Series",E2238&lt;=120,"TV Movie",E2238&gt;120,"Long Movie")</f>
        <v>Long Movie</v>
      </c>
      <c r="I2238" t="s">
        <v>8158</v>
      </c>
      <c r="J2238" t="s">
        <v>145</v>
      </c>
      <c r="K2238" t="s">
        <v>8156</v>
      </c>
      <c r="L2238" s="5">
        <v>4.8</v>
      </c>
      <c r="M2238" t="str" cm="1">
        <f t="array" ref="M2238">_xlfn.IFS(L2238&lt;=2,"Flop",L2238&lt;=5,"Average",L2238&lt;=7,"Hit",L2238&lt;=9,"Superhit",L2238&gt;9,"BlockBuster")</f>
        <v>Average</v>
      </c>
      <c r="N2238" s="6">
        <v>295308</v>
      </c>
      <c r="O2238" s="6" t="str" cm="1">
        <f t="array" ref="O2238">_xlfn.IFS(N2238&lt;=100000,"Low",N2238&lt;=500000,"Median",N2238&lt;=1500000,"High",N2238&gt;1500000,"Very High")</f>
        <v>Median</v>
      </c>
      <c r="P2238">
        <v>50000000</v>
      </c>
      <c r="Q2238">
        <v>711025481</v>
      </c>
      <c r="R2238">
        <f t="shared" si="342"/>
        <v>661025481</v>
      </c>
      <c r="S2238" t="str">
        <f t="shared" si="343"/>
        <v>Profit</v>
      </c>
      <c r="T2238" s="1">
        <v>40133</v>
      </c>
      <c r="U2238" t="s">
        <v>3575</v>
      </c>
      <c r="V2238" s="14">
        <v>40133</v>
      </c>
      <c r="W2238" t="str">
        <f t="shared" si="344"/>
        <v>November</v>
      </c>
      <c r="X2238" s="4" t="str">
        <f t="shared" si="345"/>
        <v>2009</v>
      </c>
      <c r="Y2238" s="6">
        <f t="shared" si="346"/>
        <v>2009</v>
      </c>
      <c r="Z2238" s="4" t="str">
        <f t="shared" si="347"/>
        <v>16</v>
      </c>
      <c r="AA2238" s="6">
        <f t="shared" si="348"/>
        <v>16</v>
      </c>
      <c r="AB2238" t="str">
        <f t="shared" si="349"/>
        <v>Monday</v>
      </c>
    </row>
    <row r="2239" spans="1:28" x14ac:dyDescent="0.25">
      <c r="A2239" s="3" t="s">
        <v>5542</v>
      </c>
      <c r="B2239" t="s">
        <v>5543</v>
      </c>
      <c r="C2239" s="3" t="s">
        <v>5543</v>
      </c>
      <c r="D2239" s="6">
        <v>0</v>
      </c>
      <c r="E2239" s="6">
        <v>146</v>
      </c>
      <c r="F2239" s="6">
        <f t="shared" si="340"/>
        <v>2</v>
      </c>
      <c r="G2239" s="6">
        <f t="shared" si="341"/>
        <v>26</v>
      </c>
      <c r="H2239" s="6" t="str" cm="1">
        <f t="array" ref="H2239">_xlfn.IFS(E2239&lt;=80,"Series",E2239&lt;=120,"TV Movie",E2239&gt;120,"Long Movie")</f>
        <v>Long Movie</v>
      </c>
      <c r="I2239" t="s">
        <v>132</v>
      </c>
      <c r="J2239" t="s">
        <v>145</v>
      </c>
      <c r="K2239" t="s">
        <v>8157</v>
      </c>
      <c r="L2239" s="5">
        <v>4.5</v>
      </c>
      <c r="M2239" t="str" cm="1">
        <f t="array" ref="M2239">_xlfn.IFS(L2239&lt;=2,"Flop",L2239&lt;=5,"Average",L2239&lt;=7,"Hit",L2239&lt;=9,"Superhit",L2239&gt;9,"BlockBuster")</f>
        <v>Average</v>
      </c>
      <c r="N2239" s="6">
        <v>82969</v>
      </c>
      <c r="O2239" s="6" t="str" cm="1">
        <f t="array" ref="O2239">_xlfn.IFS(N2239&lt;=100000,"Low",N2239&lt;=500000,"Median",N2239&lt;=1500000,"High",N2239&gt;1500000,"Very High")</f>
        <v>Low</v>
      </c>
      <c r="P2239">
        <v>100000000</v>
      </c>
      <c r="Q2239">
        <v>290745055</v>
      </c>
      <c r="R2239">
        <f t="shared" si="342"/>
        <v>190745055</v>
      </c>
      <c r="S2239" t="str">
        <f t="shared" si="343"/>
        <v>Profit</v>
      </c>
      <c r="T2239" s="1">
        <v>40325</v>
      </c>
      <c r="U2239" t="s">
        <v>4864</v>
      </c>
      <c r="V2239" s="14">
        <v>40325</v>
      </c>
      <c r="W2239" t="str">
        <f t="shared" si="344"/>
        <v>May</v>
      </c>
      <c r="X2239" s="4" t="str">
        <f t="shared" si="345"/>
        <v>2010</v>
      </c>
      <c r="Y2239" s="6">
        <f t="shared" si="346"/>
        <v>2010</v>
      </c>
      <c r="Z2239" s="4" t="str">
        <f t="shared" si="347"/>
        <v>27</v>
      </c>
      <c r="AA2239" s="6">
        <f t="shared" si="348"/>
        <v>27</v>
      </c>
      <c r="AB2239" t="str">
        <f t="shared" si="349"/>
        <v>Thursday</v>
      </c>
    </row>
    <row r="2240" spans="1:28" x14ac:dyDescent="0.25">
      <c r="A2240" s="3" t="s">
        <v>5544</v>
      </c>
      <c r="B2240" t="s">
        <v>5545</v>
      </c>
      <c r="C2240" s="3" t="s">
        <v>5545</v>
      </c>
      <c r="D2240" s="6">
        <v>0</v>
      </c>
      <c r="E2240" s="6">
        <v>111</v>
      </c>
      <c r="F2240" s="6">
        <f t="shared" si="340"/>
        <v>1</v>
      </c>
      <c r="G2240" s="6">
        <f t="shared" si="341"/>
        <v>51</v>
      </c>
      <c r="H2240" s="6" t="str" cm="1">
        <f t="array" ref="H2240">_xlfn.IFS(E2240&lt;=80,"Series",E2240&lt;=120,"TV Movie",E2240&gt;120,"Long Movie")</f>
        <v>TV Movie</v>
      </c>
      <c r="I2240" t="s">
        <v>132</v>
      </c>
      <c r="J2240" t="s">
        <v>83</v>
      </c>
      <c r="K2240" t="s">
        <v>8166</v>
      </c>
      <c r="L2240" s="5">
        <v>6.2</v>
      </c>
      <c r="M2240" t="str" cm="1">
        <f t="array" ref="M2240">_xlfn.IFS(L2240&lt;=2,"Flop",L2240&lt;=5,"Average",L2240&lt;=7,"Hit",L2240&lt;=9,"Superhit",L2240&gt;9,"BlockBuster")</f>
        <v>Hit</v>
      </c>
      <c r="N2240" s="6">
        <v>167450</v>
      </c>
      <c r="O2240" s="6" t="str" cm="1">
        <f t="array" ref="O2240">_xlfn.IFS(N2240&lt;=100000,"Low",N2240&lt;=500000,"Median",N2240&lt;=1500000,"High",N2240&gt;1500000,"Very High")</f>
        <v>Median</v>
      </c>
      <c r="P2240">
        <v>40000000</v>
      </c>
      <c r="Q2240">
        <v>97231420</v>
      </c>
      <c r="R2240">
        <f t="shared" si="342"/>
        <v>57231420</v>
      </c>
      <c r="S2240" t="str">
        <f t="shared" si="343"/>
        <v>Profit</v>
      </c>
      <c r="T2240" s="1">
        <v>40644</v>
      </c>
      <c r="U2240" t="s">
        <v>487</v>
      </c>
      <c r="V2240" s="14">
        <v>40644</v>
      </c>
      <c r="W2240" t="str">
        <f t="shared" si="344"/>
        <v>April</v>
      </c>
      <c r="X2240" s="4" t="str">
        <f t="shared" si="345"/>
        <v>2011</v>
      </c>
      <c r="Y2240" s="6">
        <f t="shared" si="346"/>
        <v>2011</v>
      </c>
      <c r="Z2240" s="4" t="str">
        <f t="shared" si="347"/>
        <v>11</v>
      </c>
      <c r="AA2240" s="6">
        <f t="shared" si="348"/>
        <v>11</v>
      </c>
      <c r="AB2240" t="str">
        <f t="shared" si="349"/>
        <v>Monday</v>
      </c>
    </row>
    <row r="2241" spans="1:28" x14ac:dyDescent="0.25">
      <c r="A2241" s="3" t="s">
        <v>5546</v>
      </c>
      <c r="B2241" t="s">
        <v>5547</v>
      </c>
      <c r="C2241" s="3" t="s">
        <v>5547</v>
      </c>
      <c r="D2241" s="6">
        <v>0</v>
      </c>
      <c r="E2241" s="6">
        <v>112</v>
      </c>
      <c r="F2241" s="6">
        <f t="shared" si="340"/>
        <v>1</v>
      </c>
      <c r="G2241" s="6">
        <f t="shared" si="341"/>
        <v>52</v>
      </c>
      <c r="H2241" s="6" t="str" cm="1">
        <f t="array" ref="H2241">_xlfn.IFS(E2241&lt;=80,"Series",E2241&lt;=120,"TV Movie",E2241&gt;120,"Long Movie")</f>
        <v>TV Movie</v>
      </c>
      <c r="I2241" t="s">
        <v>145</v>
      </c>
      <c r="J2241" t="s">
        <v>8165</v>
      </c>
      <c r="K2241" t="s">
        <v>8157</v>
      </c>
      <c r="L2241" s="5">
        <v>7.2</v>
      </c>
      <c r="M2241" t="str" cm="1">
        <f t="array" ref="M2241">_xlfn.IFS(L2241&lt;=2,"Flop",L2241&lt;=5,"Average",L2241&lt;=7,"Hit",L2241&lt;=9,"Superhit",L2241&gt;9,"BlockBuster")</f>
        <v>Superhit</v>
      </c>
      <c r="N2241" s="6">
        <v>93415</v>
      </c>
      <c r="O2241" s="6" t="str" cm="1">
        <f t="array" ref="O2241">_xlfn.IFS(N2241&lt;=100000,"Low",N2241&lt;=500000,"Median",N2241&lt;=1500000,"High",N2241&gt;1500000,"Very High")</f>
        <v>Low</v>
      </c>
      <c r="P2241">
        <v>7000000</v>
      </c>
      <c r="Q2241">
        <v>47405566</v>
      </c>
      <c r="R2241">
        <f t="shared" si="342"/>
        <v>40405566</v>
      </c>
      <c r="S2241" t="str">
        <f t="shared" si="343"/>
        <v>Profit</v>
      </c>
      <c r="T2241" s="1">
        <v>40153</v>
      </c>
      <c r="U2241" t="s">
        <v>5376</v>
      </c>
      <c r="V2241" s="14">
        <v>40153</v>
      </c>
      <c r="W2241" t="str">
        <f t="shared" si="344"/>
        <v>December</v>
      </c>
      <c r="X2241" s="4" t="str">
        <f t="shared" si="345"/>
        <v>2009</v>
      </c>
      <c r="Y2241" s="6">
        <f t="shared" si="346"/>
        <v>2009</v>
      </c>
      <c r="Z2241" s="4" t="str">
        <f t="shared" si="347"/>
        <v>6</v>
      </c>
      <c r="AA2241" s="6">
        <f t="shared" si="348"/>
        <v>6</v>
      </c>
      <c r="AB2241" t="str">
        <f t="shared" si="349"/>
        <v>Sunday</v>
      </c>
    </row>
    <row r="2242" spans="1:28" x14ac:dyDescent="0.25">
      <c r="A2242" s="3" t="s">
        <v>5548</v>
      </c>
      <c r="B2242" t="s">
        <v>1779</v>
      </c>
      <c r="C2242" s="3" t="s">
        <v>1779</v>
      </c>
      <c r="D2242" s="6">
        <v>0</v>
      </c>
      <c r="E2242" s="6">
        <v>98</v>
      </c>
      <c r="F2242" s="6">
        <f t="shared" si="340"/>
        <v>1</v>
      </c>
      <c r="G2242" s="6">
        <f t="shared" si="341"/>
        <v>38</v>
      </c>
      <c r="H2242" s="6" t="str" cm="1">
        <f t="array" ref="H2242">_xlfn.IFS(E2242&lt;=80,"Series",E2242&lt;=120,"TV Movie",E2242&gt;120,"Long Movie")</f>
        <v>TV Movie</v>
      </c>
      <c r="I2242" t="s">
        <v>5529</v>
      </c>
      <c r="J2242" t="s">
        <v>8158</v>
      </c>
      <c r="K2242" t="s">
        <v>8156</v>
      </c>
      <c r="L2242" s="5">
        <v>6</v>
      </c>
      <c r="M2242" t="str" cm="1">
        <f t="array" ref="M2242">_xlfn.IFS(L2242&lt;=2,"Flop",L2242&lt;=5,"Average",L2242&lt;=7,"Hit",L2242&lt;=9,"Superhit",L2242&gt;9,"BlockBuster")</f>
        <v>Hit</v>
      </c>
      <c r="N2242" s="6">
        <v>162391</v>
      </c>
      <c r="O2242" s="6" t="str" cm="1">
        <f t="array" ref="O2242">_xlfn.IFS(N2242&lt;=100000,"Low",N2242&lt;=500000,"Median",N2242&lt;=1500000,"High",N2242&gt;1500000,"Very High")</f>
        <v>Median</v>
      </c>
      <c r="P2242">
        <v>100000000</v>
      </c>
      <c r="Q2242">
        <v>244819862</v>
      </c>
      <c r="R2242">
        <f t="shared" si="342"/>
        <v>144819862</v>
      </c>
      <c r="S2242" t="str">
        <f t="shared" si="343"/>
        <v>Profit</v>
      </c>
      <c r="T2242" s="1">
        <v>41843</v>
      </c>
      <c r="U2242" t="s">
        <v>1981</v>
      </c>
      <c r="V2242" s="14">
        <v>41843</v>
      </c>
      <c r="W2242" t="str">
        <f t="shared" si="344"/>
        <v>July</v>
      </c>
      <c r="X2242" s="4" t="str">
        <f t="shared" si="345"/>
        <v>2014</v>
      </c>
      <c r="Y2242" s="6">
        <f t="shared" si="346"/>
        <v>2014</v>
      </c>
      <c r="Z2242" s="4" t="str">
        <f t="shared" si="347"/>
        <v>23</v>
      </c>
      <c r="AA2242" s="6">
        <f t="shared" si="348"/>
        <v>23</v>
      </c>
      <c r="AB2242" t="str">
        <f t="shared" si="349"/>
        <v>Wednesday</v>
      </c>
    </row>
    <row r="2243" spans="1:28" x14ac:dyDescent="0.25">
      <c r="A2243" s="3" t="s">
        <v>5549</v>
      </c>
      <c r="B2243" t="s">
        <v>5550</v>
      </c>
      <c r="C2243" s="3" t="s">
        <v>5551</v>
      </c>
      <c r="D2243" s="6">
        <v>0</v>
      </c>
      <c r="E2243" s="6">
        <v>90</v>
      </c>
      <c r="F2243" s="6">
        <f t="shared" ref="F2243:F2306" si="350">INT(E2243/60)</f>
        <v>1</v>
      </c>
      <c r="G2243" s="6">
        <f t="shared" ref="G2243:G2306" si="351">MOD(E2243,60)</f>
        <v>30</v>
      </c>
      <c r="H2243" s="6" t="str" cm="1">
        <f t="array" ref="H2243">_xlfn.IFS(E2243&lt;=80,"Series",E2243&lt;=120,"TV Movie",E2243&gt;120,"Long Movie")</f>
        <v>TV Movie</v>
      </c>
      <c r="I2243" t="s">
        <v>8158</v>
      </c>
      <c r="J2243" t="s">
        <v>132</v>
      </c>
      <c r="K2243" t="s">
        <v>5802</v>
      </c>
      <c r="L2243" s="5">
        <v>6.2</v>
      </c>
      <c r="M2243" t="str" cm="1">
        <f t="array" ref="M2243">_xlfn.IFS(L2243&lt;=2,"Flop",L2243&lt;=5,"Average",L2243&lt;=7,"Hit",L2243&lt;=9,"Superhit",L2243&gt;9,"BlockBuster")</f>
        <v>Hit</v>
      </c>
      <c r="N2243" s="6">
        <v>71729</v>
      </c>
      <c r="O2243" s="6" t="str" cm="1">
        <f t="array" ref="O2243">_xlfn.IFS(N2243&lt;=100000,"Low",N2243&lt;=500000,"Median",N2243&lt;=1500000,"High",N2243&gt;1500000,"Very High")</f>
        <v>Low</v>
      </c>
      <c r="P2243">
        <v>19000000</v>
      </c>
      <c r="Q2243">
        <v>36192775</v>
      </c>
      <c r="R2243">
        <f t="shared" ref="R2243:R2306" si="352">Q2243-P2243</f>
        <v>17192775</v>
      </c>
      <c r="S2243" t="str">
        <f t="shared" ref="S2243:S2306" si="353">IF(R2243&gt;0,"Profit","Loss")</f>
        <v>Profit</v>
      </c>
      <c r="T2243" s="1">
        <v>40851</v>
      </c>
      <c r="U2243" t="s">
        <v>5552</v>
      </c>
      <c r="V2243" s="14">
        <v>40851</v>
      </c>
      <c r="W2243" t="str">
        <f t="shared" ref="W2243:W2306" si="354">TEXT(V2243,"MMMM")</f>
        <v>November</v>
      </c>
      <c r="X2243" s="4" t="str">
        <f t="shared" ref="X2243:X2306" si="355">TEXT(V2243,"YYYY")</f>
        <v>2011</v>
      </c>
      <c r="Y2243" s="6">
        <f t="shared" ref="Y2243:Y2306" si="356">VALUE(X2243)</f>
        <v>2011</v>
      </c>
      <c r="Z2243" s="4" t="str">
        <f t="shared" ref="Z2243:Z2306" si="357">TEXT(V2243,"d")</f>
        <v>4</v>
      </c>
      <c r="AA2243" s="6">
        <f t="shared" ref="AA2243:AA2306" si="358">VALUE(Z2243)</f>
        <v>4</v>
      </c>
      <c r="AB2243" t="str">
        <f t="shared" ref="AB2243:AB2306" si="359">TEXT(V2243,"dddd")</f>
        <v>Friday</v>
      </c>
    </row>
    <row r="2244" spans="1:28" x14ac:dyDescent="0.25">
      <c r="A2244" s="3" t="s">
        <v>5553</v>
      </c>
      <c r="B2244" t="s">
        <v>5554</v>
      </c>
      <c r="C2244" s="3" t="s">
        <v>5554</v>
      </c>
      <c r="D2244" s="6">
        <v>0</v>
      </c>
      <c r="E2244" s="6">
        <v>109</v>
      </c>
      <c r="F2244" s="6">
        <f t="shared" si="350"/>
        <v>1</v>
      </c>
      <c r="G2244" s="6">
        <f t="shared" si="351"/>
        <v>49</v>
      </c>
      <c r="H2244" s="6" t="str" cm="1">
        <f t="array" ref="H2244">_xlfn.IFS(E2244&lt;=80,"Series",E2244&lt;=120,"TV Movie",E2244&gt;120,"Long Movie")</f>
        <v>TV Movie</v>
      </c>
      <c r="I2244" t="s">
        <v>8160</v>
      </c>
      <c r="J2244" t="s">
        <v>145</v>
      </c>
      <c r="K2244" t="s">
        <v>3857</v>
      </c>
      <c r="L2244" s="5">
        <v>7.1</v>
      </c>
      <c r="M2244" t="str" cm="1">
        <f t="array" ref="M2244">_xlfn.IFS(L2244&lt;=2,"Flop",L2244&lt;=5,"Average",L2244&lt;=7,"Hit",L2244&lt;=9,"Superhit",L2244&gt;9,"BlockBuster")</f>
        <v>Superhit</v>
      </c>
      <c r="N2244" s="6">
        <v>63509</v>
      </c>
      <c r="O2244" s="6" t="str" cm="1">
        <f t="array" ref="O2244">_xlfn.IFS(N2244&lt;=100000,"Low",N2244&lt;=500000,"Median",N2244&lt;=1500000,"High",N2244&gt;1500000,"Very High")</f>
        <v>Low</v>
      </c>
      <c r="P2244">
        <v>19100000</v>
      </c>
      <c r="Q2244">
        <v>5728213</v>
      </c>
      <c r="R2244">
        <f t="shared" si="352"/>
        <v>-13371787</v>
      </c>
      <c r="S2244" t="str">
        <f t="shared" si="353"/>
        <v>Loss</v>
      </c>
      <c r="T2244" s="1">
        <v>40565</v>
      </c>
      <c r="U2244" t="s">
        <v>1742</v>
      </c>
      <c r="V2244" s="14">
        <v>40565</v>
      </c>
      <c r="W2244" t="str">
        <f t="shared" si="354"/>
        <v>January</v>
      </c>
      <c r="X2244" s="4" t="str">
        <f t="shared" si="355"/>
        <v>2011</v>
      </c>
      <c r="Y2244" s="6">
        <f t="shared" si="356"/>
        <v>2011</v>
      </c>
      <c r="Z2244" s="4" t="str">
        <f t="shared" si="357"/>
        <v>22</v>
      </c>
      <c r="AA2244" s="6">
        <f t="shared" si="358"/>
        <v>22</v>
      </c>
      <c r="AB2244" t="str">
        <f t="shared" si="359"/>
        <v>Saturday</v>
      </c>
    </row>
    <row r="2245" spans="1:28" x14ac:dyDescent="0.25">
      <c r="A2245" s="3" t="s">
        <v>5555</v>
      </c>
      <c r="B2245" t="s">
        <v>5556</v>
      </c>
      <c r="C2245" s="3" t="s">
        <v>5556</v>
      </c>
      <c r="D2245" s="6">
        <v>0</v>
      </c>
      <c r="E2245" s="6">
        <v>99</v>
      </c>
      <c r="F2245" s="6">
        <f t="shared" si="350"/>
        <v>1</v>
      </c>
      <c r="G2245" s="6">
        <f t="shared" si="351"/>
        <v>39</v>
      </c>
      <c r="H2245" s="6" t="str" cm="1">
        <f t="array" ref="H2245">_xlfn.IFS(E2245&lt;=80,"Series",E2245&lt;=120,"TV Movie",E2245&gt;120,"Long Movie")</f>
        <v>TV Movie</v>
      </c>
      <c r="I2245" t="s">
        <v>8156</v>
      </c>
      <c r="J2245" t="s">
        <v>83</v>
      </c>
      <c r="K2245" t="s">
        <v>3857</v>
      </c>
      <c r="L2245" s="5">
        <v>5.5</v>
      </c>
      <c r="M2245" t="str" cm="1">
        <f t="array" ref="M2245">_xlfn.IFS(L2245&lt;=2,"Flop",L2245&lt;=5,"Average",L2245&lt;=7,"Hit",L2245&lt;=9,"Superhit",L2245&gt;9,"BlockBuster")</f>
        <v>Hit</v>
      </c>
      <c r="N2245" s="6">
        <v>50255</v>
      </c>
      <c r="O2245" s="6" t="str" cm="1">
        <f t="array" ref="O2245">_xlfn.IFS(N2245&lt;=100000,"Low",N2245&lt;=500000,"Median",N2245&lt;=1500000,"High",N2245&gt;1500000,"Very High")</f>
        <v>Low</v>
      </c>
      <c r="P2245">
        <v>25000000</v>
      </c>
      <c r="Q2245">
        <v>38269529</v>
      </c>
      <c r="R2245">
        <f t="shared" si="352"/>
        <v>13269529</v>
      </c>
      <c r="S2245" t="str">
        <f t="shared" si="353"/>
        <v>Profit</v>
      </c>
      <c r="T2245" s="1">
        <v>40488</v>
      </c>
      <c r="U2245" t="s">
        <v>5557</v>
      </c>
      <c r="V2245" s="14">
        <v>40488</v>
      </c>
      <c r="W2245" t="str">
        <f t="shared" si="354"/>
        <v>November</v>
      </c>
      <c r="X2245" s="4" t="str">
        <f t="shared" si="355"/>
        <v>2010</v>
      </c>
      <c r="Y2245" s="6">
        <f t="shared" si="356"/>
        <v>2010</v>
      </c>
      <c r="Z2245" s="4" t="str">
        <f t="shared" si="357"/>
        <v>6</v>
      </c>
      <c r="AA2245" s="6">
        <f t="shared" si="358"/>
        <v>6</v>
      </c>
      <c r="AB2245" t="str">
        <f t="shared" si="359"/>
        <v>Saturday</v>
      </c>
    </row>
    <row r="2246" spans="1:28" x14ac:dyDescent="0.25">
      <c r="A2246" s="3" t="s">
        <v>5558</v>
      </c>
      <c r="B2246" t="s">
        <v>5559</v>
      </c>
      <c r="C2246" s="3" t="s">
        <v>5559</v>
      </c>
      <c r="D2246" s="6">
        <v>0</v>
      </c>
      <c r="E2246" s="6">
        <v>112</v>
      </c>
      <c r="F2246" s="6">
        <f t="shared" si="350"/>
        <v>1</v>
      </c>
      <c r="G2246" s="6">
        <f t="shared" si="351"/>
        <v>52</v>
      </c>
      <c r="H2246" s="6" t="str" cm="1">
        <f t="array" ref="H2246">_xlfn.IFS(E2246&lt;=80,"Series",E2246&lt;=120,"TV Movie",E2246&gt;120,"Long Movie")</f>
        <v>TV Movie</v>
      </c>
      <c r="I2246" t="s">
        <v>5529</v>
      </c>
      <c r="J2246" t="s">
        <v>8158</v>
      </c>
      <c r="K2246" t="s">
        <v>8161</v>
      </c>
      <c r="L2246" s="5">
        <v>6.6</v>
      </c>
      <c r="M2246" t="str" cm="1">
        <f t="array" ref="M2246">_xlfn.IFS(L2246&lt;=2,"Flop",L2246&lt;=5,"Average",L2246&lt;=7,"Hit",L2246&lt;=9,"Superhit",L2246&gt;9,"BlockBuster")</f>
        <v>Hit</v>
      </c>
      <c r="N2246" s="6">
        <v>522423</v>
      </c>
      <c r="O2246" s="6" t="str" cm="1">
        <f t="array" ref="O2246">_xlfn.IFS(N2246&lt;=100000,"Low",N2246&lt;=500000,"Median",N2246&lt;=1500000,"High",N2246&gt;1500000,"Very High")</f>
        <v>High</v>
      </c>
      <c r="P2246">
        <v>100000000</v>
      </c>
      <c r="Q2246">
        <v>856085151</v>
      </c>
      <c r="R2246">
        <f t="shared" si="352"/>
        <v>756085151</v>
      </c>
      <c r="S2246" t="str">
        <f t="shared" si="353"/>
        <v>Profit</v>
      </c>
      <c r="T2246" s="1">
        <v>43374</v>
      </c>
      <c r="U2246" t="s">
        <v>5246</v>
      </c>
      <c r="V2246" s="14">
        <v>43374</v>
      </c>
      <c r="W2246" t="str">
        <f t="shared" si="354"/>
        <v>October</v>
      </c>
      <c r="X2246" s="4" t="str">
        <f t="shared" si="355"/>
        <v>2018</v>
      </c>
      <c r="Y2246" s="6">
        <f t="shared" si="356"/>
        <v>2018</v>
      </c>
      <c r="Z2246" s="4" t="str">
        <f t="shared" si="357"/>
        <v>1</v>
      </c>
      <c r="AA2246" s="6">
        <f t="shared" si="358"/>
        <v>1</v>
      </c>
      <c r="AB2246" t="str">
        <f t="shared" si="359"/>
        <v>Monday</v>
      </c>
    </row>
    <row r="2247" spans="1:28" x14ac:dyDescent="0.25">
      <c r="A2247" s="3" t="s">
        <v>5560</v>
      </c>
      <c r="B2247" t="s">
        <v>5561</v>
      </c>
      <c r="C2247" s="3" t="s">
        <v>5562</v>
      </c>
      <c r="D2247" s="6">
        <v>0</v>
      </c>
      <c r="E2247" s="6">
        <v>131</v>
      </c>
      <c r="F2247" s="6">
        <f t="shared" si="350"/>
        <v>2</v>
      </c>
      <c r="G2247" s="6">
        <f t="shared" si="351"/>
        <v>11</v>
      </c>
      <c r="H2247" s="6" t="str" cm="1">
        <f t="array" ref="H2247">_xlfn.IFS(E2247&lt;=80,"Series",E2247&lt;=120,"TV Movie",E2247&gt;120,"Long Movie")</f>
        <v>Long Movie</v>
      </c>
      <c r="I2247" t="s">
        <v>5529</v>
      </c>
      <c r="J2247" t="s">
        <v>8161</v>
      </c>
      <c r="K2247" t="s">
        <v>5802</v>
      </c>
      <c r="L2247" s="5">
        <v>7.7</v>
      </c>
      <c r="M2247" t="str" cm="1">
        <f t="array" ref="M2247">_xlfn.IFS(L2247&lt;=2,"Flop",L2247&lt;=5,"Average",L2247&lt;=7,"Hit",L2247&lt;=9,"Superhit",L2247&gt;9,"BlockBuster")</f>
        <v>Superhit</v>
      </c>
      <c r="N2247" s="6">
        <v>713685</v>
      </c>
      <c r="O2247" s="6" t="str" cm="1">
        <f t="array" ref="O2247">_xlfn.IFS(N2247&lt;=100000,"Low",N2247&lt;=500000,"Median",N2247&lt;=1500000,"High",N2247&gt;1500000,"Very High")</f>
        <v>High</v>
      </c>
      <c r="P2247">
        <v>160000000</v>
      </c>
      <c r="Q2247">
        <v>352616690</v>
      </c>
      <c r="R2247">
        <f t="shared" si="352"/>
        <v>192616690</v>
      </c>
      <c r="S2247" t="str">
        <f t="shared" si="353"/>
        <v>Profit</v>
      </c>
      <c r="T2247" s="1">
        <v>40688</v>
      </c>
      <c r="U2247" t="s">
        <v>4337</v>
      </c>
      <c r="V2247" s="14">
        <v>40688</v>
      </c>
      <c r="W2247" t="str">
        <f t="shared" si="354"/>
        <v>May</v>
      </c>
      <c r="X2247" s="4" t="str">
        <f t="shared" si="355"/>
        <v>2011</v>
      </c>
      <c r="Y2247" s="6">
        <f t="shared" si="356"/>
        <v>2011</v>
      </c>
      <c r="Z2247" s="4" t="str">
        <f t="shared" si="357"/>
        <v>25</v>
      </c>
      <c r="AA2247" s="6">
        <f t="shared" si="358"/>
        <v>25</v>
      </c>
      <c r="AB2247" t="str">
        <f t="shared" si="359"/>
        <v>Wednesday</v>
      </c>
    </row>
    <row r="2248" spans="1:28" x14ac:dyDescent="0.25">
      <c r="A2248" s="3" t="s">
        <v>5563</v>
      </c>
      <c r="B2248" t="s">
        <v>5564</v>
      </c>
      <c r="C2248" s="3" t="s">
        <v>5564</v>
      </c>
      <c r="D2248" s="6">
        <v>0</v>
      </c>
      <c r="E2248" s="6">
        <v>109</v>
      </c>
      <c r="F2248" s="6">
        <f t="shared" si="350"/>
        <v>1</v>
      </c>
      <c r="G2248" s="6">
        <f t="shared" si="351"/>
        <v>49</v>
      </c>
      <c r="H2248" s="6" t="str" cm="1">
        <f t="array" ref="H2248">_xlfn.IFS(E2248&lt;=80,"Series",E2248&lt;=120,"TV Movie",E2248&gt;120,"Long Movie")</f>
        <v>TV Movie</v>
      </c>
      <c r="I2248" t="s">
        <v>5529</v>
      </c>
      <c r="J2248" t="s">
        <v>132</v>
      </c>
      <c r="K2248" t="s">
        <v>3857</v>
      </c>
      <c r="L2248" s="5">
        <v>6.7</v>
      </c>
      <c r="M2248" t="str" cm="1">
        <f t="array" ref="M2248">_xlfn.IFS(L2248&lt;=2,"Flop",L2248&lt;=5,"Average",L2248&lt;=7,"Hit",L2248&lt;=9,"Superhit",L2248&gt;9,"BlockBuster")</f>
        <v>Hit</v>
      </c>
      <c r="N2248" s="6">
        <v>222041</v>
      </c>
      <c r="O2248" s="6" t="str" cm="1">
        <f t="array" ref="O2248">_xlfn.IFS(N2248&lt;=100000,"Low",N2248&lt;=500000,"Median",N2248&lt;=1500000,"High",N2248&gt;1500000,"Very High")</f>
        <v>Median</v>
      </c>
      <c r="P2248">
        <v>61000000</v>
      </c>
      <c r="Q2248">
        <v>131940411</v>
      </c>
      <c r="R2248">
        <f t="shared" si="352"/>
        <v>70940411</v>
      </c>
      <c r="S2248" t="str">
        <f t="shared" si="353"/>
        <v>Profit</v>
      </c>
      <c r="T2248" s="1">
        <v>41485</v>
      </c>
      <c r="U2248" t="s">
        <v>5565</v>
      </c>
      <c r="V2248" s="14">
        <v>41485</v>
      </c>
      <c r="W2248" t="str">
        <f t="shared" si="354"/>
        <v>July</v>
      </c>
      <c r="X2248" s="4" t="str">
        <f t="shared" si="355"/>
        <v>2013</v>
      </c>
      <c r="Y2248" s="6">
        <f t="shared" si="356"/>
        <v>2013</v>
      </c>
      <c r="Z2248" s="4" t="str">
        <f t="shared" si="357"/>
        <v>30</v>
      </c>
      <c r="AA2248" s="6">
        <f t="shared" si="358"/>
        <v>30</v>
      </c>
      <c r="AB2248" t="str">
        <f t="shared" si="359"/>
        <v>Tuesday</v>
      </c>
    </row>
    <row r="2249" spans="1:28" x14ac:dyDescent="0.25">
      <c r="A2249" s="3" t="s">
        <v>5566</v>
      </c>
      <c r="B2249" t="s">
        <v>5567</v>
      </c>
      <c r="C2249" s="3" t="s">
        <v>5567</v>
      </c>
      <c r="D2249" s="6">
        <v>0</v>
      </c>
      <c r="E2249" s="6">
        <v>119</v>
      </c>
      <c r="F2249" s="6">
        <f t="shared" si="350"/>
        <v>1</v>
      </c>
      <c r="G2249" s="6">
        <f t="shared" si="351"/>
        <v>59</v>
      </c>
      <c r="H2249" s="6" t="str" cm="1">
        <f t="array" ref="H2249">_xlfn.IFS(E2249&lt;=80,"Series",E2249&lt;=120,"TV Movie",E2249&gt;120,"Long Movie")</f>
        <v>TV Movie</v>
      </c>
      <c r="I2249" t="s">
        <v>5529</v>
      </c>
      <c r="J2249" t="s">
        <v>145</v>
      </c>
      <c r="K2249" t="s">
        <v>8161</v>
      </c>
      <c r="L2249" s="5">
        <v>7.4</v>
      </c>
      <c r="M2249" t="str" cm="1">
        <f t="array" ref="M2249">_xlfn.IFS(L2249&lt;=2,"Flop",L2249&lt;=5,"Average",L2249&lt;=7,"Hit",L2249&lt;=9,"Superhit",L2249&gt;9,"BlockBuster")</f>
        <v>Superhit</v>
      </c>
      <c r="N2249" s="6">
        <v>594344</v>
      </c>
      <c r="O2249" s="6" t="str" cm="1">
        <f t="array" ref="O2249">_xlfn.IFS(N2249&lt;=100000,"Low",N2249&lt;=500000,"Median",N2249&lt;=1500000,"High",N2249&gt;1500000,"Very High")</f>
        <v>High</v>
      </c>
      <c r="P2249">
        <v>30000000</v>
      </c>
      <c r="Q2249">
        <v>176506819</v>
      </c>
      <c r="R2249">
        <f t="shared" si="352"/>
        <v>146506819</v>
      </c>
      <c r="S2249" t="str">
        <f t="shared" si="353"/>
        <v>Profit</v>
      </c>
      <c r="T2249" s="1">
        <v>41158</v>
      </c>
      <c r="U2249" t="s">
        <v>3633</v>
      </c>
      <c r="V2249" s="14">
        <v>41158</v>
      </c>
      <c r="W2249" t="str">
        <f t="shared" si="354"/>
        <v>September</v>
      </c>
      <c r="X2249" s="4" t="str">
        <f t="shared" si="355"/>
        <v>2012</v>
      </c>
      <c r="Y2249" s="6">
        <f t="shared" si="356"/>
        <v>2012</v>
      </c>
      <c r="Z2249" s="4" t="str">
        <f t="shared" si="357"/>
        <v>6</v>
      </c>
      <c r="AA2249" s="6">
        <f t="shared" si="358"/>
        <v>6</v>
      </c>
      <c r="AB2249" t="str">
        <f t="shared" si="359"/>
        <v>Thursday</v>
      </c>
    </row>
    <row r="2250" spans="1:28" x14ac:dyDescent="0.25">
      <c r="A2250" s="3" t="s">
        <v>5568</v>
      </c>
      <c r="B2250" t="s">
        <v>5569</v>
      </c>
      <c r="C2250" s="3" t="s">
        <v>5569</v>
      </c>
      <c r="D2250" s="6">
        <v>0</v>
      </c>
      <c r="E2250" s="6">
        <v>95</v>
      </c>
      <c r="F2250" s="6">
        <f t="shared" si="350"/>
        <v>1</v>
      </c>
      <c r="G2250" s="6">
        <f t="shared" si="351"/>
        <v>35</v>
      </c>
      <c r="H2250" s="6" t="str" cm="1">
        <f t="array" ref="H2250">_xlfn.IFS(E2250&lt;=80,"Series",E2250&lt;=120,"TV Movie",E2250&gt;120,"Long Movie")</f>
        <v>TV Movie</v>
      </c>
      <c r="I2250" t="s">
        <v>8158</v>
      </c>
      <c r="J2250" t="s">
        <v>8159</v>
      </c>
      <c r="K2250" t="s">
        <v>132</v>
      </c>
      <c r="L2250" s="5">
        <v>6.8</v>
      </c>
      <c r="M2250" t="str" cm="1">
        <f t="array" ref="M2250">_xlfn.IFS(L2250&lt;=2,"Flop",L2250&lt;=5,"Average",L2250&lt;=7,"Hit",L2250&lt;=9,"Superhit",L2250&gt;9,"BlockBuster")</f>
        <v>Hit</v>
      </c>
      <c r="N2250" s="6">
        <v>193322</v>
      </c>
      <c r="O2250" s="6" t="str" cm="1">
        <f t="array" ref="O2250">_xlfn.IFS(N2250&lt;=100000,"Low",N2250&lt;=500000,"Median",N2250&lt;=1500000,"High",N2250&gt;1500000,"Very High")</f>
        <v>Median</v>
      </c>
      <c r="P2250">
        <v>145000000</v>
      </c>
      <c r="Q2250">
        <v>746921274</v>
      </c>
      <c r="R2250">
        <f t="shared" si="352"/>
        <v>601921274</v>
      </c>
      <c r="S2250" t="str">
        <f t="shared" si="353"/>
        <v>Profit</v>
      </c>
      <c r="T2250" s="1">
        <v>41047</v>
      </c>
      <c r="U2250" t="s">
        <v>5570</v>
      </c>
      <c r="V2250" s="14">
        <v>41047</v>
      </c>
      <c r="W2250" t="str">
        <f t="shared" si="354"/>
        <v>May</v>
      </c>
      <c r="X2250" s="4" t="str">
        <f t="shared" si="355"/>
        <v>2012</v>
      </c>
      <c r="Y2250" s="6">
        <f t="shared" si="356"/>
        <v>2012</v>
      </c>
      <c r="Z2250" s="4" t="str">
        <f t="shared" si="357"/>
        <v>18</v>
      </c>
      <c r="AA2250" s="6">
        <f t="shared" si="358"/>
        <v>18</v>
      </c>
      <c r="AB2250" t="str">
        <f t="shared" si="359"/>
        <v>Friday</v>
      </c>
    </row>
    <row r="2251" spans="1:28" x14ac:dyDescent="0.25">
      <c r="A2251" s="3" t="s">
        <v>5571</v>
      </c>
      <c r="B2251" t="s">
        <v>5572</v>
      </c>
      <c r="C2251" s="3" t="s">
        <v>5573</v>
      </c>
      <c r="D2251" s="6">
        <v>0</v>
      </c>
      <c r="E2251" s="6">
        <v>92</v>
      </c>
      <c r="F2251" s="6">
        <f t="shared" si="350"/>
        <v>1</v>
      </c>
      <c r="G2251" s="6">
        <f t="shared" si="351"/>
        <v>32</v>
      </c>
      <c r="H2251" s="6" t="str" cm="1">
        <f t="array" ref="H2251">_xlfn.IFS(E2251&lt;=80,"Series",E2251&lt;=120,"TV Movie",E2251&gt;120,"Long Movie")</f>
        <v>TV Movie</v>
      </c>
      <c r="I2251" t="s">
        <v>132</v>
      </c>
      <c r="J2251" t="s">
        <v>8156</v>
      </c>
      <c r="K2251" t="s">
        <v>83</v>
      </c>
      <c r="L2251" s="5">
        <v>6.3</v>
      </c>
      <c r="M2251" t="str" cm="1">
        <f t="array" ref="M2251">_xlfn.IFS(L2251&lt;=2,"Flop",L2251&lt;=5,"Average",L2251&lt;=7,"Hit",L2251&lt;=9,"Superhit",L2251&gt;9,"BlockBuster")</f>
        <v>Hit</v>
      </c>
      <c r="N2251" s="6">
        <v>69239</v>
      </c>
      <c r="O2251" s="6" t="str" cm="1">
        <f t="array" ref="O2251">_xlfn.IFS(N2251&lt;=100000,"Low",N2251&lt;=500000,"Median",N2251&lt;=1500000,"High",N2251&gt;1500000,"Very High")</f>
        <v>Low</v>
      </c>
      <c r="P2251">
        <v>800000</v>
      </c>
      <c r="Q2251">
        <v>2166797</v>
      </c>
      <c r="R2251">
        <f t="shared" si="352"/>
        <v>1366797</v>
      </c>
      <c r="S2251" t="str">
        <f t="shared" si="353"/>
        <v>Profit</v>
      </c>
      <c r="T2251" s="1">
        <v>39822</v>
      </c>
      <c r="U2251" t="s">
        <v>5356</v>
      </c>
      <c r="V2251" s="14">
        <v>39822</v>
      </c>
      <c r="W2251" t="str">
        <f t="shared" si="354"/>
        <v>January</v>
      </c>
      <c r="X2251" s="4" t="str">
        <f t="shared" si="355"/>
        <v>2009</v>
      </c>
      <c r="Y2251" s="6">
        <f t="shared" si="356"/>
        <v>2009</v>
      </c>
      <c r="Z2251" s="4" t="str">
        <f t="shared" si="357"/>
        <v>9</v>
      </c>
      <c r="AA2251" s="6">
        <f t="shared" si="358"/>
        <v>9</v>
      </c>
      <c r="AB2251" t="str">
        <f t="shared" si="359"/>
        <v>Friday</v>
      </c>
    </row>
    <row r="2252" spans="1:28" x14ac:dyDescent="0.25">
      <c r="A2252" s="3" t="s">
        <v>5574</v>
      </c>
      <c r="B2252" t="s">
        <v>5575</v>
      </c>
      <c r="C2252" s="3" t="s">
        <v>5575</v>
      </c>
      <c r="D2252" s="6">
        <v>0</v>
      </c>
      <c r="E2252" s="6">
        <v>98</v>
      </c>
      <c r="F2252" s="6">
        <f t="shared" si="350"/>
        <v>1</v>
      </c>
      <c r="G2252" s="6">
        <f t="shared" si="351"/>
        <v>38</v>
      </c>
      <c r="H2252" s="6" t="str" cm="1">
        <f t="array" ref="H2252">_xlfn.IFS(E2252&lt;=80,"Series",E2252&lt;=120,"TV Movie",E2252&gt;120,"Long Movie")</f>
        <v>TV Movie</v>
      </c>
      <c r="I2252" t="s">
        <v>8160</v>
      </c>
      <c r="J2252" t="s">
        <v>145</v>
      </c>
      <c r="K2252" t="s">
        <v>8157</v>
      </c>
      <c r="L2252" s="5">
        <v>7.2</v>
      </c>
      <c r="M2252" t="str" cm="1">
        <f t="array" ref="M2252">_xlfn.IFS(L2252&lt;=2,"Flop",L2252&lt;=5,"Average",L2252&lt;=7,"Hit",L2252&lt;=9,"Superhit",L2252&gt;9,"BlockBuster")</f>
        <v>Superhit</v>
      </c>
      <c r="N2252" s="6">
        <v>85124</v>
      </c>
      <c r="O2252" s="6" t="str" cm="1">
        <f t="array" ref="O2252">_xlfn.IFS(N2252&lt;=100000,"Low",N2252&lt;=500000,"Median",N2252&lt;=1500000,"High",N2252&gt;1500000,"Very High")</f>
        <v>Low</v>
      </c>
      <c r="P2252">
        <v>11000000</v>
      </c>
      <c r="Q2252">
        <v>49158343</v>
      </c>
      <c r="R2252">
        <f t="shared" si="352"/>
        <v>38158343</v>
      </c>
      <c r="S2252" t="str">
        <f t="shared" si="353"/>
        <v>Profit</v>
      </c>
      <c r="T2252" s="1">
        <v>44441</v>
      </c>
      <c r="U2252" t="s">
        <v>1236</v>
      </c>
      <c r="V2252" s="14">
        <v>44441</v>
      </c>
      <c r="W2252" t="str">
        <f t="shared" si="354"/>
        <v>September</v>
      </c>
      <c r="X2252" s="4" t="str">
        <f t="shared" si="355"/>
        <v>2021</v>
      </c>
      <c r="Y2252" s="6">
        <f t="shared" si="356"/>
        <v>2021</v>
      </c>
      <c r="Z2252" s="4" t="str">
        <f t="shared" si="357"/>
        <v>2</v>
      </c>
      <c r="AA2252" s="6">
        <f t="shared" si="358"/>
        <v>2</v>
      </c>
      <c r="AB2252" t="str">
        <f t="shared" si="359"/>
        <v>Thursday</v>
      </c>
    </row>
    <row r="2253" spans="1:28" x14ac:dyDescent="0.25">
      <c r="A2253" s="3" t="s">
        <v>5576</v>
      </c>
      <c r="B2253" t="s">
        <v>5577</v>
      </c>
      <c r="C2253" s="3" t="s">
        <v>5577</v>
      </c>
      <c r="D2253" s="6">
        <v>0</v>
      </c>
      <c r="E2253" s="6">
        <v>88</v>
      </c>
      <c r="F2253" s="6">
        <f t="shared" si="350"/>
        <v>1</v>
      </c>
      <c r="G2253" s="6">
        <f t="shared" si="351"/>
        <v>28</v>
      </c>
      <c r="H2253" s="6" t="str" cm="1">
        <f t="array" ref="H2253">_xlfn.IFS(E2253&lt;=80,"Series",E2253&lt;=120,"TV Movie",E2253&gt;120,"Long Movie")</f>
        <v>TV Movie</v>
      </c>
      <c r="I2253" t="s">
        <v>132</v>
      </c>
      <c r="J2253" t="s">
        <v>8162</v>
      </c>
      <c r="K2253" t="s">
        <v>8157</v>
      </c>
      <c r="L2253" s="5">
        <v>6.3</v>
      </c>
      <c r="M2253" t="str" cm="1">
        <f t="array" ref="M2253">_xlfn.IFS(L2253&lt;=2,"Flop",L2253&lt;=5,"Average",L2253&lt;=7,"Hit",L2253&lt;=9,"Superhit",L2253&gt;9,"BlockBuster")</f>
        <v>Hit</v>
      </c>
      <c r="N2253" s="6">
        <v>169572</v>
      </c>
      <c r="O2253" s="6" t="str" cm="1">
        <f t="array" ref="O2253">_xlfn.IFS(N2253&lt;=100000,"Low",N2253&lt;=500000,"Median",N2253&lt;=1500000,"High",N2253&gt;1500000,"Very High")</f>
        <v>Median</v>
      </c>
      <c r="P2253">
        <v>55000000</v>
      </c>
      <c r="Q2253">
        <v>152263880</v>
      </c>
      <c r="R2253">
        <f t="shared" si="352"/>
        <v>97263880</v>
      </c>
      <c r="S2253" t="str">
        <f t="shared" si="353"/>
        <v>Profit</v>
      </c>
      <c r="T2253" s="1">
        <v>40274</v>
      </c>
      <c r="U2253" t="s">
        <v>2986</v>
      </c>
      <c r="V2253" s="14">
        <v>40274</v>
      </c>
      <c r="W2253" t="str">
        <f t="shared" si="354"/>
        <v>April</v>
      </c>
      <c r="X2253" s="4" t="str">
        <f t="shared" si="355"/>
        <v>2010</v>
      </c>
      <c r="Y2253" s="6">
        <f t="shared" si="356"/>
        <v>2010</v>
      </c>
      <c r="Z2253" s="4" t="str">
        <f t="shared" si="357"/>
        <v>6</v>
      </c>
      <c r="AA2253" s="6">
        <f t="shared" si="358"/>
        <v>6</v>
      </c>
      <c r="AB2253" t="str">
        <f t="shared" si="359"/>
        <v>Tuesday</v>
      </c>
    </row>
    <row r="2254" spans="1:28" x14ac:dyDescent="0.25">
      <c r="A2254" s="3" t="s">
        <v>5578</v>
      </c>
      <c r="B2254" t="s">
        <v>5579</v>
      </c>
      <c r="C2254" s="3" t="s">
        <v>5579</v>
      </c>
      <c r="D2254" s="6">
        <v>0</v>
      </c>
      <c r="E2254" s="6">
        <v>92</v>
      </c>
      <c r="F2254" s="6">
        <f t="shared" si="350"/>
        <v>1</v>
      </c>
      <c r="G2254" s="6">
        <f t="shared" si="351"/>
        <v>32</v>
      </c>
      <c r="H2254" s="6" t="str" cm="1">
        <f t="array" ref="H2254">_xlfn.IFS(E2254&lt;=80,"Series",E2254&lt;=120,"TV Movie",E2254&gt;120,"Long Movie")</f>
        <v>TV Movie</v>
      </c>
      <c r="I2254" t="s">
        <v>132</v>
      </c>
      <c r="J2254" t="s">
        <v>145</v>
      </c>
      <c r="K2254" t="s">
        <v>8157</v>
      </c>
      <c r="L2254" s="5">
        <v>7</v>
      </c>
      <c r="M2254" t="str" cm="1">
        <f t="array" ref="M2254">_xlfn.IFS(L2254&lt;=2,"Flop",L2254&lt;=5,"Average",L2254&lt;=7,"Hit",L2254&lt;=9,"Superhit",L2254&gt;9,"BlockBuster")</f>
        <v>Hit</v>
      </c>
      <c r="N2254" s="6">
        <v>409068</v>
      </c>
      <c r="O2254" s="6" t="str" cm="1">
        <f t="array" ref="O2254">_xlfn.IFS(N2254&lt;=100000,"Low",N2254&lt;=500000,"Median",N2254&lt;=1500000,"High",N2254&gt;1500000,"Very High")</f>
        <v>Median</v>
      </c>
      <c r="P2254">
        <v>8000000</v>
      </c>
      <c r="Q2254">
        <v>75026327</v>
      </c>
      <c r="R2254">
        <f t="shared" si="352"/>
        <v>67026327</v>
      </c>
      <c r="S2254" t="str">
        <f t="shared" si="353"/>
        <v>Profit</v>
      </c>
      <c r="T2254" s="1">
        <v>40432</v>
      </c>
      <c r="U2254" t="s">
        <v>5580</v>
      </c>
      <c r="V2254" s="14">
        <v>40432</v>
      </c>
      <c r="W2254" t="str">
        <f t="shared" si="354"/>
        <v>September</v>
      </c>
      <c r="X2254" s="4" t="str">
        <f t="shared" si="355"/>
        <v>2010</v>
      </c>
      <c r="Y2254" s="6">
        <f t="shared" si="356"/>
        <v>2010</v>
      </c>
      <c r="Z2254" s="4" t="str">
        <f t="shared" si="357"/>
        <v>11</v>
      </c>
      <c r="AA2254" s="6">
        <f t="shared" si="358"/>
        <v>11</v>
      </c>
      <c r="AB2254" t="str">
        <f t="shared" si="359"/>
        <v>Saturday</v>
      </c>
    </row>
    <row r="2255" spans="1:28" x14ac:dyDescent="0.25">
      <c r="A2255" s="3" t="s">
        <v>5581</v>
      </c>
      <c r="B2255" t="s">
        <v>5582</v>
      </c>
      <c r="C2255" s="3" t="s">
        <v>5582</v>
      </c>
      <c r="D2255" s="6">
        <v>0</v>
      </c>
      <c r="E2255" s="6">
        <v>92</v>
      </c>
      <c r="F2255" s="6">
        <f t="shared" si="350"/>
        <v>1</v>
      </c>
      <c r="G2255" s="6">
        <f t="shared" si="351"/>
        <v>32</v>
      </c>
      <c r="H2255" s="6" t="str" cm="1">
        <f t="array" ref="H2255">_xlfn.IFS(E2255&lt;=80,"Series",E2255&lt;=120,"TV Movie",E2255&gt;120,"Long Movie")</f>
        <v>TV Movie</v>
      </c>
      <c r="I2255" t="s">
        <v>132</v>
      </c>
      <c r="J2255" t="s">
        <v>8157</v>
      </c>
      <c r="K2255" t="s">
        <v>5802</v>
      </c>
      <c r="L2255" s="5">
        <v>5.6</v>
      </c>
      <c r="M2255" t="str" cm="1">
        <f t="array" ref="M2255">_xlfn.IFS(L2255&lt;=2,"Flop",L2255&lt;=5,"Average",L2255&lt;=7,"Hit",L2255&lt;=9,"Superhit",L2255&gt;9,"BlockBuster")</f>
        <v>Hit</v>
      </c>
      <c r="N2255" s="6">
        <v>210039</v>
      </c>
      <c r="O2255" s="6" t="str" cm="1">
        <f t="array" ref="O2255">_xlfn.IFS(N2255&lt;=100000,"Low",N2255&lt;=500000,"Median",N2255&lt;=1500000,"High",N2255&gt;1500000,"Very High")</f>
        <v>Median</v>
      </c>
      <c r="P2255">
        <v>20000000</v>
      </c>
      <c r="Q2255">
        <v>216197492</v>
      </c>
      <c r="R2255">
        <f t="shared" si="352"/>
        <v>196197492</v>
      </c>
      <c r="S2255" t="str">
        <f t="shared" si="353"/>
        <v>Profit</v>
      </c>
      <c r="T2255" s="1">
        <v>40711</v>
      </c>
      <c r="U2255" t="s">
        <v>2806</v>
      </c>
      <c r="V2255" s="14">
        <v>40711</v>
      </c>
      <c r="W2255" t="str">
        <f t="shared" si="354"/>
        <v>June</v>
      </c>
      <c r="X2255" s="4" t="str">
        <f t="shared" si="355"/>
        <v>2011</v>
      </c>
      <c r="Y2255" s="6">
        <f t="shared" si="356"/>
        <v>2011</v>
      </c>
      <c r="Z2255" s="4" t="str">
        <f t="shared" si="357"/>
        <v>17</v>
      </c>
      <c r="AA2255" s="6">
        <f t="shared" si="358"/>
        <v>17</v>
      </c>
      <c r="AB2255" t="str">
        <f t="shared" si="359"/>
        <v>Friday</v>
      </c>
    </row>
    <row r="2256" spans="1:28" x14ac:dyDescent="0.25">
      <c r="A2256" s="3" t="s">
        <v>5583</v>
      </c>
      <c r="B2256" t="s">
        <v>5584</v>
      </c>
      <c r="C2256" s="3" t="s">
        <v>5584</v>
      </c>
      <c r="D2256" s="6">
        <v>0</v>
      </c>
      <c r="E2256" s="6">
        <v>120</v>
      </c>
      <c r="F2256" s="6">
        <f t="shared" si="350"/>
        <v>2</v>
      </c>
      <c r="G2256" s="6">
        <f t="shared" si="351"/>
        <v>0</v>
      </c>
      <c r="H2256" s="6" t="str" cm="1">
        <f t="array" ref="H2256">_xlfn.IFS(E2256&lt;=80,"Series",E2256&lt;=120,"TV Movie",E2256&gt;120,"Long Movie")</f>
        <v>TV Movie</v>
      </c>
      <c r="I2256" t="s">
        <v>8160</v>
      </c>
      <c r="J2256" t="s">
        <v>145</v>
      </c>
      <c r="K2256" t="s">
        <v>5802</v>
      </c>
      <c r="L2256" s="5">
        <v>7.8</v>
      </c>
      <c r="M2256" t="str" cm="1">
        <f t="array" ref="M2256">_xlfn.IFS(L2256&lt;=2,"Flop",L2256&lt;=5,"Average",L2256&lt;=7,"Hit",L2256&lt;=9,"Superhit",L2256&gt;9,"BlockBuster")</f>
        <v>Superhit</v>
      </c>
      <c r="N2256" s="6">
        <v>740185</v>
      </c>
      <c r="O2256" s="6" t="str" cm="1">
        <f t="array" ref="O2256">_xlfn.IFS(N2256&lt;=100000,"Low",N2256&lt;=500000,"Median",N2256&lt;=1500000,"High",N2256&gt;1500000,"Very High")</f>
        <v>High</v>
      </c>
      <c r="P2256">
        <v>40000000</v>
      </c>
      <c r="Q2256">
        <v>224920375</v>
      </c>
      <c r="R2256">
        <f t="shared" si="352"/>
        <v>184920375</v>
      </c>
      <c r="S2256" t="str">
        <f t="shared" si="353"/>
        <v>Profit</v>
      </c>
      <c r="T2256" s="1">
        <v>40445</v>
      </c>
      <c r="U2256" t="s">
        <v>1081</v>
      </c>
      <c r="V2256" s="14">
        <v>40445</v>
      </c>
      <c r="W2256" t="str">
        <f t="shared" si="354"/>
        <v>September</v>
      </c>
      <c r="X2256" s="4" t="str">
        <f t="shared" si="355"/>
        <v>2010</v>
      </c>
      <c r="Y2256" s="6">
        <f t="shared" si="356"/>
        <v>2010</v>
      </c>
      <c r="Z2256" s="4" t="str">
        <f t="shared" si="357"/>
        <v>24</v>
      </c>
      <c r="AA2256" s="6">
        <f t="shared" si="358"/>
        <v>24</v>
      </c>
      <c r="AB2256" t="str">
        <f t="shared" si="359"/>
        <v>Friday</v>
      </c>
    </row>
    <row r="2257" spans="1:28" x14ac:dyDescent="0.25">
      <c r="A2257" s="3" t="s">
        <v>5585</v>
      </c>
      <c r="B2257" t="s">
        <v>5586</v>
      </c>
      <c r="C2257" s="3" t="s">
        <v>5586</v>
      </c>
      <c r="D2257" s="6">
        <v>0</v>
      </c>
      <c r="E2257" s="6">
        <v>148</v>
      </c>
      <c r="F2257" s="6">
        <f t="shared" si="350"/>
        <v>2</v>
      </c>
      <c r="G2257" s="6">
        <f t="shared" si="351"/>
        <v>28</v>
      </c>
      <c r="H2257" s="6" t="str" cm="1">
        <f t="array" ref="H2257">_xlfn.IFS(E2257&lt;=80,"Series",E2257&lt;=120,"TV Movie",E2257&gt;120,"Long Movie")</f>
        <v>Long Movie</v>
      </c>
      <c r="I2257" t="s">
        <v>5529</v>
      </c>
      <c r="J2257" t="s">
        <v>8162</v>
      </c>
      <c r="K2257" t="s">
        <v>3857</v>
      </c>
      <c r="L2257" s="5">
        <v>7.1</v>
      </c>
      <c r="M2257" t="str" cm="1">
        <f t="array" ref="M2257">_xlfn.IFS(L2257&lt;=2,"Flop",L2257&lt;=5,"Average",L2257&lt;=7,"Hit",L2257&lt;=9,"Superhit",L2257&gt;9,"BlockBuster")</f>
        <v>Superhit</v>
      </c>
      <c r="N2257" s="6">
        <v>56851</v>
      </c>
      <c r="O2257" s="6" t="str" cm="1">
        <f t="array" ref="O2257">_xlfn.IFS(N2257&lt;=100000,"Low",N2257&lt;=500000,"Median",N2257&lt;=1500000,"High",N2257&gt;1500000,"Very High")</f>
        <v>Low</v>
      </c>
      <c r="P2257">
        <v>16700000</v>
      </c>
      <c r="Q2257">
        <v>6913518</v>
      </c>
      <c r="R2257">
        <f t="shared" si="352"/>
        <v>-9786482</v>
      </c>
      <c r="S2257" t="str">
        <f t="shared" si="353"/>
        <v>Loss</v>
      </c>
      <c r="T2257" s="1">
        <v>40899</v>
      </c>
      <c r="U2257" t="s">
        <v>5587</v>
      </c>
      <c r="V2257" s="14">
        <v>40899</v>
      </c>
      <c r="W2257" t="str">
        <f t="shared" si="354"/>
        <v>December</v>
      </c>
      <c r="X2257" s="4" t="str">
        <f t="shared" si="355"/>
        <v>2011</v>
      </c>
      <c r="Y2257" s="6">
        <f t="shared" si="356"/>
        <v>2011</v>
      </c>
      <c r="Z2257" s="4" t="str">
        <f t="shared" si="357"/>
        <v>22</v>
      </c>
      <c r="AA2257" s="6">
        <f t="shared" si="358"/>
        <v>22</v>
      </c>
      <c r="AB2257" t="str">
        <f t="shared" si="359"/>
        <v>Thursday</v>
      </c>
    </row>
    <row r="2258" spans="1:28" x14ac:dyDescent="0.25">
      <c r="A2258" s="3" t="s">
        <v>5588</v>
      </c>
      <c r="B2258" t="s">
        <v>5589</v>
      </c>
      <c r="C2258" s="3" t="s">
        <v>5589</v>
      </c>
      <c r="D2258" s="6">
        <v>0</v>
      </c>
      <c r="E2258" s="6">
        <v>91</v>
      </c>
      <c r="F2258" s="6">
        <f t="shared" si="350"/>
        <v>1</v>
      </c>
      <c r="G2258" s="6">
        <f t="shared" si="351"/>
        <v>31</v>
      </c>
      <c r="H2258" s="6" t="str" cm="1">
        <f t="array" ref="H2258">_xlfn.IFS(E2258&lt;=80,"Series",E2258&lt;=120,"TV Movie",E2258&gt;120,"Long Movie")</f>
        <v>TV Movie</v>
      </c>
      <c r="I2258" t="s">
        <v>83</v>
      </c>
      <c r="J2258" t="s">
        <v>5802</v>
      </c>
      <c r="K2258" t="s">
        <v>5802</v>
      </c>
      <c r="L2258" s="5">
        <v>6.5</v>
      </c>
      <c r="M2258" t="str" cm="1">
        <f t="array" ref="M2258">_xlfn.IFS(L2258&lt;=2,"Flop",L2258&lt;=5,"Average",L2258&lt;=7,"Hit",L2258&lt;=9,"Superhit",L2258&gt;9,"BlockBuster")</f>
        <v>Hit</v>
      </c>
      <c r="N2258" s="6">
        <v>193811</v>
      </c>
      <c r="O2258" s="6" t="str" cm="1">
        <f t="array" ref="O2258">_xlfn.IFS(N2258&lt;=100000,"Low",N2258&lt;=500000,"Median",N2258&lt;=1500000,"High",N2258&gt;1500000,"Very High")</f>
        <v>Median</v>
      </c>
      <c r="P2258">
        <v>17000000</v>
      </c>
      <c r="Q2258">
        <v>97542952</v>
      </c>
      <c r="R2258">
        <f t="shared" si="352"/>
        <v>80542952</v>
      </c>
      <c r="S2258" t="str">
        <f t="shared" si="353"/>
        <v>Profit</v>
      </c>
      <c r="T2258" s="1">
        <v>41341</v>
      </c>
      <c r="U2258" t="s">
        <v>5590</v>
      </c>
      <c r="V2258" s="14">
        <v>41341</v>
      </c>
      <c r="W2258" t="str">
        <f t="shared" si="354"/>
        <v>March</v>
      </c>
      <c r="X2258" s="4" t="str">
        <f t="shared" si="355"/>
        <v>2013</v>
      </c>
      <c r="Y2258" s="6">
        <f t="shared" si="356"/>
        <v>2013</v>
      </c>
      <c r="Z2258" s="4" t="str">
        <f t="shared" si="357"/>
        <v>8</v>
      </c>
      <c r="AA2258" s="6">
        <f t="shared" si="358"/>
        <v>8</v>
      </c>
      <c r="AB2258" t="str">
        <f t="shared" si="359"/>
        <v>Friday</v>
      </c>
    </row>
    <row r="2259" spans="1:28" x14ac:dyDescent="0.25">
      <c r="A2259" s="3" t="s">
        <v>5591</v>
      </c>
      <c r="B2259" t="s">
        <v>467</v>
      </c>
      <c r="C2259" s="3" t="s">
        <v>467</v>
      </c>
      <c r="D2259" s="6">
        <v>0</v>
      </c>
      <c r="E2259" s="6">
        <v>117</v>
      </c>
      <c r="F2259" s="6">
        <f t="shared" si="350"/>
        <v>1</v>
      </c>
      <c r="G2259" s="6">
        <f t="shared" si="351"/>
        <v>57</v>
      </c>
      <c r="H2259" s="6" t="str" cm="1">
        <f t="array" ref="H2259">_xlfn.IFS(E2259&lt;=80,"Series",E2259&lt;=120,"TV Movie",E2259&gt;120,"Long Movie")</f>
        <v>TV Movie</v>
      </c>
      <c r="I2259" t="s">
        <v>5529</v>
      </c>
      <c r="J2259" t="s">
        <v>132</v>
      </c>
      <c r="K2259" t="s">
        <v>8156</v>
      </c>
      <c r="L2259" s="5">
        <v>6.8</v>
      </c>
      <c r="M2259" t="str" cm="1">
        <f t="array" ref="M2259">_xlfn.IFS(L2259&lt;=2,"Flop",L2259&lt;=5,"Average",L2259&lt;=7,"Hit",L2259&lt;=9,"Superhit",L2259&gt;9,"BlockBuster")</f>
        <v>Hit</v>
      </c>
      <c r="N2259" s="6">
        <v>240919</v>
      </c>
      <c r="O2259" s="6" t="str" cm="1">
        <f t="array" ref="O2259">_xlfn.IFS(N2259&lt;=100000,"Low",N2259&lt;=500000,"Median",N2259&lt;=1500000,"High",N2259&gt;1500000,"Very High")</f>
        <v>Median</v>
      </c>
      <c r="P2259">
        <v>144000000</v>
      </c>
      <c r="Q2259">
        <v>229147509</v>
      </c>
      <c r="R2259">
        <f t="shared" si="352"/>
        <v>85147509</v>
      </c>
      <c r="S2259" t="str">
        <f t="shared" si="353"/>
        <v>Profit</v>
      </c>
      <c r="T2259" s="1">
        <v>42560</v>
      </c>
      <c r="U2259" t="s">
        <v>5592</v>
      </c>
      <c r="V2259" s="14">
        <v>42560</v>
      </c>
      <c r="W2259" t="str">
        <f t="shared" si="354"/>
        <v>July</v>
      </c>
      <c r="X2259" s="4" t="str">
        <f t="shared" si="355"/>
        <v>2016</v>
      </c>
      <c r="Y2259" s="6">
        <f t="shared" si="356"/>
        <v>2016</v>
      </c>
      <c r="Z2259" s="4" t="str">
        <f t="shared" si="357"/>
        <v>9</v>
      </c>
      <c r="AA2259" s="6">
        <f t="shared" si="358"/>
        <v>9</v>
      </c>
      <c r="AB2259" t="str">
        <f t="shared" si="359"/>
        <v>Saturday</v>
      </c>
    </row>
    <row r="2260" spans="1:28" x14ac:dyDescent="0.25">
      <c r="A2260" s="3" t="s">
        <v>5593</v>
      </c>
      <c r="B2260" t="s">
        <v>5594</v>
      </c>
      <c r="C2260" s="3" t="s">
        <v>5594</v>
      </c>
      <c r="D2260" s="6">
        <v>0</v>
      </c>
      <c r="E2260" s="6">
        <v>103</v>
      </c>
      <c r="F2260" s="6">
        <f t="shared" si="350"/>
        <v>1</v>
      </c>
      <c r="G2260" s="6">
        <f t="shared" si="351"/>
        <v>43</v>
      </c>
      <c r="H2260" s="6" t="str" cm="1">
        <f t="array" ref="H2260">_xlfn.IFS(E2260&lt;=80,"Series",E2260&lt;=120,"TV Movie",E2260&gt;120,"Long Movie")</f>
        <v>TV Movie</v>
      </c>
      <c r="I2260" t="s">
        <v>5529</v>
      </c>
      <c r="J2260" t="s">
        <v>8162</v>
      </c>
      <c r="K2260" t="s">
        <v>145</v>
      </c>
      <c r="L2260" s="5">
        <v>7.2</v>
      </c>
      <c r="M2260" t="str" cm="1">
        <f t="array" ref="M2260">_xlfn.IFS(L2260&lt;=2,"Flop",L2260&lt;=5,"Average",L2260&lt;=7,"Hit",L2260&lt;=9,"Superhit",L2260&gt;9,"BlockBuster")</f>
        <v>Superhit</v>
      </c>
      <c r="N2260" s="6">
        <v>90311</v>
      </c>
      <c r="O2260" s="6" t="str" cm="1">
        <f t="array" ref="O2260">_xlfn.IFS(N2260&lt;=100000,"Low",N2260&lt;=500000,"Median",N2260&lt;=1500000,"High",N2260&gt;1500000,"Very High")</f>
        <v>Low</v>
      </c>
      <c r="P2260">
        <v>7300000</v>
      </c>
      <c r="Q2260">
        <v>10371451</v>
      </c>
      <c r="R2260">
        <f t="shared" si="352"/>
        <v>3071451</v>
      </c>
      <c r="S2260" t="str">
        <f t="shared" si="353"/>
        <v>Profit</v>
      </c>
      <c r="T2260" s="1">
        <v>40068</v>
      </c>
      <c r="U2260" t="s">
        <v>5595</v>
      </c>
      <c r="V2260" s="14">
        <v>40068</v>
      </c>
      <c r="W2260" t="str">
        <f t="shared" si="354"/>
        <v>September</v>
      </c>
      <c r="X2260" s="4" t="str">
        <f t="shared" si="355"/>
        <v>2009</v>
      </c>
      <c r="Y2260" s="6">
        <f t="shared" si="356"/>
        <v>2009</v>
      </c>
      <c r="Z2260" s="4" t="str">
        <f t="shared" si="357"/>
        <v>12</v>
      </c>
      <c r="AA2260" s="6">
        <f t="shared" si="358"/>
        <v>12</v>
      </c>
      <c r="AB2260" t="str">
        <f t="shared" si="359"/>
        <v>Saturday</v>
      </c>
    </row>
    <row r="2261" spans="1:28" x14ac:dyDescent="0.25">
      <c r="A2261" s="3" t="s">
        <v>5596</v>
      </c>
      <c r="B2261" t="s">
        <v>987</v>
      </c>
      <c r="C2261" s="3" t="s">
        <v>987</v>
      </c>
      <c r="D2261" s="6">
        <v>0</v>
      </c>
      <c r="E2261" s="6">
        <v>101</v>
      </c>
      <c r="F2261" s="6">
        <f t="shared" si="350"/>
        <v>1</v>
      </c>
      <c r="G2261" s="6">
        <f t="shared" si="351"/>
        <v>41</v>
      </c>
      <c r="H2261" s="6" t="str" cm="1">
        <f t="array" ref="H2261">_xlfn.IFS(E2261&lt;=80,"Series",E2261&lt;=120,"TV Movie",E2261&gt;120,"Long Movie")</f>
        <v>TV Movie</v>
      </c>
      <c r="I2261" t="s">
        <v>5529</v>
      </c>
      <c r="J2261" t="s">
        <v>8158</v>
      </c>
      <c r="K2261" t="s">
        <v>132</v>
      </c>
      <c r="L2261" s="5">
        <v>5.8</v>
      </c>
      <c r="M2261" t="str" cm="1">
        <f t="array" ref="M2261">_xlfn.IFS(L2261&lt;=2,"Flop",L2261&lt;=5,"Average",L2261&lt;=7,"Hit",L2261&lt;=9,"Superhit",L2261&gt;9,"BlockBuster")</f>
        <v>Hit</v>
      </c>
      <c r="N2261" s="6">
        <v>217729</v>
      </c>
      <c r="O2261" s="6" t="str" cm="1">
        <f t="array" ref="O2261">_xlfn.IFS(N2261&lt;=100000,"Low",N2261&lt;=500000,"Median",N2261&lt;=1500000,"High",N2261&gt;1500000,"Very High")</f>
        <v>Median</v>
      </c>
      <c r="P2261">
        <v>125000000</v>
      </c>
      <c r="Q2261">
        <v>485004754</v>
      </c>
      <c r="R2261">
        <f t="shared" si="352"/>
        <v>360004754</v>
      </c>
      <c r="S2261" t="str">
        <f t="shared" si="353"/>
        <v>Profit</v>
      </c>
      <c r="T2261" s="1">
        <v>41854</v>
      </c>
      <c r="U2261" t="s">
        <v>3840</v>
      </c>
      <c r="V2261" s="14">
        <v>41854</v>
      </c>
      <c r="W2261" t="str">
        <f t="shared" si="354"/>
        <v>August</v>
      </c>
      <c r="X2261" s="4" t="str">
        <f t="shared" si="355"/>
        <v>2014</v>
      </c>
      <c r="Y2261" s="6">
        <f t="shared" si="356"/>
        <v>2014</v>
      </c>
      <c r="Z2261" s="4" t="str">
        <f t="shared" si="357"/>
        <v>3</v>
      </c>
      <c r="AA2261" s="6">
        <f t="shared" si="358"/>
        <v>3</v>
      </c>
      <c r="AB2261" t="str">
        <f t="shared" si="359"/>
        <v>Sunday</v>
      </c>
    </row>
    <row r="2262" spans="1:28" x14ac:dyDescent="0.25">
      <c r="A2262" s="3" t="s">
        <v>5597</v>
      </c>
      <c r="B2262" t="s">
        <v>5598</v>
      </c>
      <c r="C2262" s="3" t="s">
        <v>5598</v>
      </c>
      <c r="D2262" s="6">
        <v>0</v>
      </c>
      <c r="E2262" s="6">
        <v>140</v>
      </c>
      <c r="F2262" s="6">
        <f t="shared" si="350"/>
        <v>2</v>
      </c>
      <c r="G2262" s="6">
        <f t="shared" si="351"/>
        <v>20</v>
      </c>
      <c r="H2262" s="6" t="str" cm="1">
        <f t="array" ref="H2262">_xlfn.IFS(E2262&lt;=80,"Series",E2262&lt;=120,"TV Movie",E2262&gt;120,"Long Movie")</f>
        <v>Long Movie</v>
      </c>
      <c r="I2262" t="s">
        <v>5529</v>
      </c>
      <c r="J2262" t="s">
        <v>145</v>
      </c>
      <c r="K2262" t="s">
        <v>8168</v>
      </c>
      <c r="L2262" s="5">
        <v>8.1</v>
      </c>
      <c r="M2262" t="str" cm="1">
        <f t="array" ref="M2262">_xlfn.IFS(L2262&lt;=2,"Flop",L2262&lt;=5,"Average",L2262&lt;=7,"Hit",L2262&lt;=9,"Superhit",L2262&gt;9,"BlockBuster")</f>
        <v>Superhit</v>
      </c>
      <c r="N2262" s="6">
        <v>489717</v>
      </c>
      <c r="O2262" s="6" t="str" cm="1">
        <f t="array" ref="O2262">_xlfn.IFS(N2262&lt;=100000,"Low",N2262&lt;=500000,"Median",N2262&lt;=1500000,"High",N2262&gt;1500000,"Very High")</f>
        <v>Median</v>
      </c>
      <c r="P2262">
        <v>25000000</v>
      </c>
      <c r="Q2262">
        <v>23308615</v>
      </c>
      <c r="R2262">
        <f t="shared" si="352"/>
        <v>-1691385</v>
      </c>
      <c r="S2262" t="str">
        <f t="shared" si="353"/>
        <v>Loss</v>
      </c>
      <c r="T2262" s="1">
        <v>40795</v>
      </c>
      <c r="U2262" t="s">
        <v>3268</v>
      </c>
      <c r="V2262" s="14">
        <v>40795</v>
      </c>
      <c r="W2262" t="str">
        <f t="shared" si="354"/>
        <v>September</v>
      </c>
      <c r="X2262" s="4" t="str">
        <f t="shared" si="355"/>
        <v>2011</v>
      </c>
      <c r="Y2262" s="6">
        <f t="shared" si="356"/>
        <v>2011</v>
      </c>
      <c r="Z2262" s="4" t="str">
        <f t="shared" si="357"/>
        <v>9</v>
      </c>
      <c r="AA2262" s="6">
        <f t="shared" si="358"/>
        <v>9</v>
      </c>
      <c r="AB2262" t="str">
        <f t="shared" si="359"/>
        <v>Friday</v>
      </c>
    </row>
    <row r="2263" spans="1:28" x14ac:dyDescent="0.25">
      <c r="A2263" s="3" t="s">
        <v>5599</v>
      </c>
      <c r="B2263" t="s">
        <v>5600</v>
      </c>
      <c r="C2263" s="3" t="s">
        <v>5600</v>
      </c>
      <c r="D2263" s="6">
        <v>0</v>
      </c>
      <c r="E2263" s="6">
        <v>110</v>
      </c>
      <c r="F2263" s="6">
        <f t="shared" si="350"/>
        <v>1</v>
      </c>
      <c r="G2263" s="6">
        <f t="shared" si="351"/>
        <v>50</v>
      </c>
      <c r="H2263" s="6" t="str" cm="1">
        <f t="array" ref="H2263">_xlfn.IFS(E2263&lt;=80,"Series",E2263&lt;=120,"TV Movie",E2263&gt;120,"Long Movie")</f>
        <v>TV Movie</v>
      </c>
      <c r="I2263" t="s">
        <v>132</v>
      </c>
      <c r="J2263" t="s">
        <v>145</v>
      </c>
      <c r="K2263" t="s">
        <v>8157</v>
      </c>
      <c r="L2263" s="5">
        <v>6.1</v>
      </c>
      <c r="M2263" t="str" cm="1">
        <f t="array" ref="M2263">_xlfn.IFS(L2263&lt;=2,"Flop",L2263&lt;=5,"Average",L2263&lt;=7,"Hit",L2263&lt;=9,"Superhit",L2263&gt;9,"BlockBuster")</f>
        <v>Hit</v>
      </c>
      <c r="N2263" s="6">
        <v>92428</v>
      </c>
      <c r="O2263" s="6" t="str" cm="1">
        <f t="array" ref="O2263">_xlfn.IFS(N2263&lt;=100000,"Low",N2263&lt;=500000,"Median",N2263&lt;=1500000,"High",N2263&gt;1500000,"Very High")</f>
        <v>Low</v>
      </c>
      <c r="P2263">
        <v>38000000</v>
      </c>
      <c r="Q2263">
        <v>112543513</v>
      </c>
      <c r="R2263">
        <f t="shared" si="352"/>
        <v>74543513</v>
      </c>
      <c r="S2263" t="str">
        <f t="shared" si="353"/>
        <v>Profit</v>
      </c>
      <c r="T2263" s="1">
        <v>42403</v>
      </c>
      <c r="U2263" t="s">
        <v>5601</v>
      </c>
      <c r="V2263" s="14">
        <v>42403</v>
      </c>
      <c r="W2263" t="str">
        <f t="shared" si="354"/>
        <v>February</v>
      </c>
      <c r="X2263" s="4" t="str">
        <f t="shared" si="355"/>
        <v>2016</v>
      </c>
      <c r="Y2263" s="6">
        <f t="shared" si="356"/>
        <v>2016</v>
      </c>
      <c r="Z2263" s="4" t="str">
        <f t="shared" si="357"/>
        <v>3</v>
      </c>
      <c r="AA2263" s="6">
        <f t="shared" si="358"/>
        <v>3</v>
      </c>
      <c r="AB2263" t="str">
        <f t="shared" si="359"/>
        <v>Wednesday</v>
      </c>
    </row>
    <row r="2264" spans="1:28" x14ac:dyDescent="0.25">
      <c r="A2264" s="3" t="s">
        <v>5602</v>
      </c>
      <c r="B2264" t="s">
        <v>5603</v>
      </c>
      <c r="C2264" s="3" t="s">
        <v>5603</v>
      </c>
      <c r="D2264" s="6">
        <v>0</v>
      </c>
      <c r="E2264" s="6">
        <v>107</v>
      </c>
      <c r="F2264" s="6">
        <f t="shared" si="350"/>
        <v>1</v>
      </c>
      <c r="G2264" s="6">
        <f t="shared" si="351"/>
        <v>47</v>
      </c>
      <c r="H2264" s="6" t="str" cm="1">
        <f t="array" ref="H2264">_xlfn.IFS(E2264&lt;=80,"Series",E2264&lt;=120,"TV Movie",E2264&gt;120,"Long Movie")</f>
        <v>TV Movie</v>
      </c>
      <c r="I2264" t="s">
        <v>5529</v>
      </c>
      <c r="J2264" t="s">
        <v>8158</v>
      </c>
      <c r="K2264" t="s">
        <v>3857</v>
      </c>
      <c r="L2264" s="5">
        <v>5.2</v>
      </c>
      <c r="M2264" t="str" cm="1">
        <f t="array" ref="M2264">_xlfn.IFS(L2264&lt;=2,"Flop",L2264&lt;=5,"Average",L2264&lt;=7,"Hit",L2264&lt;=9,"Superhit",L2264&gt;9,"BlockBuster")</f>
        <v>Hit</v>
      </c>
      <c r="N2264" s="6">
        <v>95985</v>
      </c>
      <c r="O2264" s="6" t="str" cm="1">
        <f t="array" ref="O2264">_xlfn.IFS(N2264&lt;=100000,"Low",N2264&lt;=500000,"Median",N2264&lt;=1500000,"High",N2264&gt;1500000,"Very High")</f>
        <v>Low</v>
      </c>
      <c r="P2264">
        <v>85000000</v>
      </c>
      <c r="Q2264">
        <v>346118277</v>
      </c>
      <c r="R2264">
        <f t="shared" si="352"/>
        <v>261118277</v>
      </c>
      <c r="S2264" t="str">
        <f t="shared" si="353"/>
        <v>Profit</v>
      </c>
      <c r="T2264" s="1">
        <v>42740</v>
      </c>
      <c r="U2264" t="s">
        <v>3363</v>
      </c>
      <c r="V2264" s="14">
        <v>42740</v>
      </c>
      <c r="W2264" t="str">
        <f t="shared" si="354"/>
        <v>January</v>
      </c>
      <c r="X2264" s="4" t="str">
        <f t="shared" si="355"/>
        <v>2017</v>
      </c>
      <c r="Y2264" s="6">
        <f t="shared" si="356"/>
        <v>2017</v>
      </c>
      <c r="Z2264" s="4" t="str">
        <f t="shared" si="357"/>
        <v>5</v>
      </c>
      <c r="AA2264" s="6">
        <f t="shared" si="358"/>
        <v>5</v>
      </c>
      <c r="AB2264" t="str">
        <f t="shared" si="359"/>
        <v>Thursday</v>
      </c>
    </row>
    <row r="2265" spans="1:28" x14ac:dyDescent="0.25">
      <c r="A2265" s="3" t="s">
        <v>5604</v>
      </c>
      <c r="B2265" t="s">
        <v>5605</v>
      </c>
      <c r="C2265" s="3" t="s">
        <v>5605</v>
      </c>
      <c r="D2265" s="6">
        <v>0</v>
      </c>
      <c r="E2265" s="6">
        <v>108</v>
      </c>
      <c r="F2265" s="6">
        <f t="shared" si="350"/>
        <v>1</v>
      </c>
      <c r="G2265" s="6">
        <f t="shared" si="351"/>
        <v>48</v>
      </c>
      <c r="H2265" s="6" t="str" cm="1">
        <f t="array" ref="H2265">_xlfn.IFS(E2265&lt;=80,"Series",E2265&lt;=120,"TV Movie",E2265&gt;120,"Long Movie")</f>
        <v>TV Movie</v>
      </c>
      <c r="I2265" t="s">
        <v>145</v>
      </c>
      <c r="J2265" t="s">
        <v>8165</v>
      </c>
      <c r="K2265" t="s">
        <v>8157</v>
      </c>
      <c r="L2265" s="5">
        <v>6</v>
      </c>
      <c r="M2265" t="str" cm="1">
        <f t="array" ref="M2265">_xlfn.IFS(L2265&lt;=2,"Flop",L2265&lt;=5,"Average",L2265&lt;=7,"Hit",L2265&lt;=9,"Superhit",L2265&gt;9,"BlockBuster")</f>
        <v>Hit</v>
      </c>
      <c r="N2265" s="6">
        <v>91318</v>
      </c>
      <c r="O2265" s="6" t="str" cm="1">
        <f t="array" ref="O2265">_xlfn.IFS(N2265&lt;=100000,"Low",N2265&lt;=500000,"Median",N2265&lt;=1500000,"High",N2265&gt;1500000,"Very High")</f>
        <v>Low</v>
      </c>
      <c r="P2265">
        <v>20000000</v>
      </c>
      <c r="Q2265">
        <v>89137047</v>
      </c>
      <c r="R2265">
        <f t="shared" si="352"/>
        <v>69137047</v>
      </c>
      <c r="S2265" t="str">
        <f t="shared" si="353"/>
        <v>Profit</v>
      </c>
      <c r="T2265" s="1">
        <v>40268</v>
      </c>
      <c r="U2265" t="s">
        <v>5606</v>
      </c>
      <c r="V2265" s="14">
        <v>40268</v>
      </c>
      <c r="W2265" t="str">
        <f t="shared" si="354"/>
        <v>March</v>
      </c>
      <c r="X2265" s="4" t="str">
        <f t="shared" si="355"/>
        <v>2010</v>
      </c>
      <c r="Y2265" s="6">
        <f t="shared" si="356"/>
        <v>2010</v>
      </c>
      <c r="Z2265" s="4" t="str">
        <f t="shared" si="357"/>
        <v>31</v>
      </c>
      <c r="AA2265" s="6">
        <f t="shared" si="358"/>
        <v>31</v>
      </c>
      <c r="AB2265" t="str">
        <f t="shared" si="359"/>
        <v>Wednesday</v>
      </c>
    </row>
    <row r="2266" spans="1:28" x14ac:dyDescent="0.25">
      <c r="A2266" s="3" t="s">
        <v>5607</v>
      </c>
      <c r="B2266" t="s">
        <v>5608</v>
      </c>
      <c r="C2266" s="3" t="s">
        <v>5608</v>
      </c>
      <c r="D2266" s="6">
        <v>0</v>
      </c>
      <c r="E2266" s="6">
        <v>93</v>
      </c>
      <c r="F2266" s="6">
        <f t="shared" si="350"/>
        <v>1</v>
      </c>
      <c r="G2266" s="6">
        <f t="shared" si="351"/>
        <v>33</v>
      </c>
      <c r="H2266" s="6" t="str" cm="1">
        <f t="array" ref="H2266">_xlfn.IFS(E2266&lt;=80,"Series",E2266&lt;=120,"TV Movie",E2266&gt;120,"Long Movie")</f>
        <v>TV Movie</v>
      </c>
      <c r="I2266" t="s">
        <v>132</v>
      </c>
      <c r="J2266" t="s">
        <v>8162</v>
      </c>
      <c r="K2266" t="s">
        <v>5802</v>
      </c>
      <c r="L2266" s="5">
        <v>5.4</v>
      </c>
      <c r="M2266" t="str" cm="1">
        <f t="array" ref="M2266">_xlfn.IFS(L2266&lt;=2,"Flop",L2266&lt;=5,"Average",L2266&lt;=7,"Hit",L2266&lt;=9,"Superhit",L2266&gt;9,"BlockBuster")</f>
        <v>Hit</v>
      </c>
      <c r="N2266" s="6">
        <v>64002</v>
      </c>
      <c r="O2266" s="6" t="str" cm="1">
        <f t="array" ref="O2266">_xlfn.IFS(N2266&lt;=100000,"Low",N2266&lt;=500000,"Median",N2266&lt;=1500000,"High",N2266&gt;1500000,"Very High")</f>
        <v>Low</v>
      </c>
      <c r="P2266">
        <v>21000000</v>
      </c>
      <c r="Q2266">
        <v>97409779</v>
      </c>
      <c r="R2266">
        <f t="shared" si="352"/>
        <v>76409779</v>
      </c>
      <c r="S2266" t="str">
        <f t="shared" si="353"/>
        <v>Profit</v>
      </c>
      <c r="T2266" s="1">
        <v>43593</v>
      </c>
      <c r="U2266" t="s">
        <v>5609</v>
      </c>
      <c r="V2266" s="14">
        <v>43593</v>
      </c>
      <c r="W2266" t="str">
        <f t="shared" si="354"/>
        <v>May</v>
      </c>
      <c r="X2266" s="4" t="str">
        <f t="shared" si="355"/>
        <v>2019</v>
      </c>
      <c r="Y2266" s="6">
        <f t="shared" si="356"/>
        <v>2019</v>
      </c>
      <c r="Z2266" s="4" t="str">
        <f t="shared" si="357"/>
        <v>8</v>
      </c>
      <c r="AA2266" s="6">
        <f t="shared" si="358"/>
        <v>8</v>
      </c>
      <c r="AB2266" t="str">
        <f t="shared" si="359"/>
        <v>Wednesday</v>
      </c>
    </row>
    <row r="2267" spans="1:28" x14ac:dyDescent="0.25">
      <c r="A2267" s="3" t="s">
        <v>5610</v>
      </c>
      <c r="B2267" t="s">
        <v>5611</v>
      </c>
      <c r="C2267" s="3" t="s">
        <v>5611</v>
      </c>
      <c r="D2267" s="6">
        <v>0</v>
      </c>
      <c r="E2267" s="6">
        <v>102</v>
      </c>
      <c r="F2267" s="6">
        <f t="shared" si="350"/>
        <v>1</v>
      </c>
      <c r="G2267" s="6">
        <f t="shared" si="351"/>
        <v>42</v>
      </c>
      <c r="H2267" s="6" t="str" cm="1">
        <f t="array" ref="H2267">_xlfn.IFS(E2267&lt;=80,"Series",E2267&lt;=120,"TV Movie",E2267&gt;120,"Long Movie")</f>
        <v>TV Movie</v>
      </c>
      <c r="I2267" t="s">
        <v>132</v>
      </c>
      <c r="J2267" t="s">
        <v>8161</v>
      </c>
      <c r="K2267" t="s">
        <v>5802</v>
      </c>
      <c r="L2267" s="5">
        <v>5.7</v>
      </c>
      <c r="M2267" t="str" cm="1">
        <f t="array" ref="M2267">_xlfn.IFS(L2267&lt;=2,"Flop",L2267&lt;=5,"Average",L2267&lt;=7,"Hit",L2267&lt;=9,"Superhit",L2267&gt;9,"BlockBuster")</f>
        <v>Hit</v>
      </c>
      <c r="N2267" s="6">
        <v>131721</v>
      </c>
      <c r="O2267" s="6" t="str" cm="1">
        <f t="array" ref="O2267">_xlfn.IFS(N2267&lt;=100000,"Low",N2267&lt;=500000,"Median",N2267&lt;=1500000,"High",N2267&gt;1500000,"Very High")</f>
        <v>Median</v>
      </c>
      <c r="P2267">
        <v>68000000</v>
      </c>
      <c r="Q2267">
        <v>68267862</v>
      </c>
      <c r="R2267">
        <f t="shared" si="352"/>
        <v>267862</v>
      </c>
      <c r="S2267" t="str">
        <f t="shared" si="353"/>
        <v>Profit</v>
      </c>
      <c r="T2267" s="1">
        <v>41117</v>
      </c>
      <c r="U2267" t="s">
        <v>5612</v>
      </c>
      <c r="V2267" s="14">
        <v>41117</v>
      </c>
      <c r="W2267" t="str">
        <f t="shared" si="354"/>
        <v>July</v>
      </c>
      <c r="X2267" s="4" t="str">
        <f t="shared" si="355"/>
        <v>2012</v>
      </c>
      <c r="Y2267" s="6">
        <f t="shared" si="356"/>
        <v>2012</v>
      </c>
      <c r="Z2267" s="4" t="str">
        <f t="shared" si="357"/>
        <v>27</v>
      </c>
      <c r="AA2267" s="6">
        <f t="shared" si="358"/>
        <v>27</v>
      </c>
      <c r="AB2267" t="str">
        <f t="shared" si="359"/>
        <v>Friday</v>
      </c>
    </row>
    <row r="2268" spans="1:28" x14ac:dyDescent="0.25">
      <c r="A2268" s="3" t="s">
        <v>5613</v>
      </c>
      <c r="B2268" t="s">
        <v>5614</v>
      </c>
      <c r="C2268" s="3" t="s">
        <v>5614</v>
      </c>
      <c r="D2268" s="6">
        <v>0</v>
      </c>
      <c r="E2268" s="6">
        <v>137</v>
      </c>
      <c r="F2268" s="6">
        <f t="shared" si="350"/>
        <v>2</v>
      </c>
      <c r="G2268" s="6">
        <f t="shared" si="351"/>
        <v>17</v>
      </c>
      <c r="H2268" s="6" t="str" cm="1">
        <f t="array" ref="H2268">_xlfn.IFS(E2268&lt;=80,"Series",E2268&lt;=120,"TV Movie",E2268&gt;120,"Long Movie")</f>
        <v>Long Movie</v>
      </c>
      <c r="I2268" t="s">
        <v>5529</v>
      </c>
      <c r="J2268" t="s">
        <v>8158</v>
      </c>
      <c r="K2268" t="s">
        <v>8156</v>
      </c>
      <c r="L2268" s="5">
        <v>6.6</v>
      </c>
      <c r="M2268" t="str" cm="1">
        <f t="array" ref="M2268">_xlfn.IFS(L2268&lt;=2,"Flop",L2268&lt;=5,"Average",L2268&lt;=7,"Hit",L2268&lt;=9,"Superhit",L2268&gt;9,"BlockBuster")</f>
        <v>Hit</v>
      </c>
      <c r="N2268" s="6">
        <v>552425</v>
      </c>
      <c r="O2268" s="6" t="str" cm="1">
        <f t="array" ref="O2268">_xlfn.IFS(N2268&lt;=100000,"Low",N2268&lt;=500000,"Median",N2268&lt;=1500000,"High",N2268&gt;1500000,"Very High")</f>
        <v>High</v>
      </c>
      <c r="P2268">
        <v>250000000</v>
      </c>
      <c r="Q2268">
        <v>1046721266</v>
      </c>
      <c r="R2268">
        <f t="shared" si="352"/>
        <v>796721266</v>
      </c>
      <c r="S2268" t="str">
        <f t="shared" si="353"/>
        <v>Profit</v>
      </c>
      <c r="T2268" s="1">
        <v>40670</v>
      </c>
      <c r="U2268" t="s">
        <v>2952</v>
      </c>
      <c r="V2268" s="14">
        <v>40670</v>
      </c>
      <c r="W2268" t="str">
        <f t="shared" si="354"/>
        <v>May</v>
      </c>
      <c r="X2268" s="4" t="str">
        <f t="shared" si="355"/>
        <v>2011</v>
      </c>
      <c r="Y2268" s="6">
        <f t="shared" si="356"/>
        <v>2011</v>
      </c>
      <c r="Z2268" s="4" t="str">
        <f t="shared" si="357"/>
        <v>7</v>
      </c>
      <c r="AA2268" s="6">
        <f t="shared" si="358"/>
        <v>7</v>
      </c>
      <c r="AB2268" t="str">
        <f t="shared" si="359"/>
        <v>Saturday</v>
      </c>
    </row>
    <row r="2269" spans="1:28" x14ac:dyDescent="0.25">
      <c r="A2269" s="3" t="s">
        <v>5615</v>
      </c>
      <c r="B2269" t="s">
        <v>5616</v>
      </c>
      <c r="C2269" s="3" t="s">
        <v>5616</v>
      </c>
      <c r="D2269" s="6">
        <v>0</v>
      </c>
      <c r="E2269" s="6">
        <v>118</v>
      </c>
      <c r="F2269" s="6">
        <f t="shared" si="350"/>
        <v>1</v>
      </c>
      <c r="G2269" s="6">
        <f t="shared" si="351"/>
        <v>58</v>
      </c>
      <c r="H2269" s="6" t="str" cm="1">
        <f t="array" ref="H2269">_xlfn.IFS(E2269&lt;=80,"Series",E2269&lt;=120,"TV Movie",E2269&gt;120,"Long Movie")</f>
        <v>TV Movie</v>
      </c>
      <c r="I2269" t="s">
        <v>5529</v>
      </c>
      <c r="J2269" t="s">
        <v>8162</v>
      </c>
      <c r="K2269" t="s">
        <v>3857</v>
      </c>
      <c r="L2269" s="5">
        <v>6.2</v>
      </c>
      <c r="M2269" t="str" cm="1">
        <f t="array" ref="M2269">_xlfn.IFS(L2269&lt;=2,"Flop",L2269&lt;=5,"Average",L2269&lt;=7,"Hit",L2269&lt;=9,"Superhit",L2269&gt;9,"BlockBuster")</f>
        <v>Hit</v>
      </c>
      <c r="N2269" s="6">
        <v>66256</v>
      </c>
      <c r="O2269" s="6" t="str" cm="1">
        <f t="array" ref="O2269">_xlfn.IFS(N2269&lt;=100000,"Low",N2269&lt;=500000,"Median",N2269&lt;=1500000,"High",N2269&gt;1500000,"Very High")</f>
        <v>Low</v>
      </c>
      <c r="P2269">
        <v>8000000</v>
      </c>
      <c r="Q2269">
        <v>10629321</v>
      </c>
      <c r="R2269">
        <f t="shared" si="352"/>
        <v>2629321</v>
      </c>
      <c r="S2269" t="str">
        <f t="shared" si="353"/>
        <v>Profit</v>
      </c>
      <c r="T2269" s="1">
        <v>40105</v>
      </c>
      <c r="U2269" t="s">
        <v>2173</v>
      </c>
      <c r="V2269" s="14">
        <v>40105</v>
      </c>
      <c r="W2269" t="str">
        <f t="shared" si="354"/>
        <v>October</v>
      </c>
      <c r="X2269" s="4" t="str">
        <f t="shared" si="355"/>
        <v>2009</v>
      </c>
      <c r="Y2269" s="6">
        <f t="shared" si="356"/>
        <v>2009</v>
      </c>
      <c r="Z2269" s="4" t="str">
        <f t="shared" si="357"/>
        <v>19</v>
      </c>
      <c r="AA2269" s="6">
        <f t="shared" si="358"/>
        <v>19</v>
      </c>
      <c r="AB2269" t="str">
        <f t="shared" si="359"/>
        <v>Monday</v>
      </c>
    </row>
    <row r="2270" spans="1:28" x14ac:dyDescent="0.25">
      <c r="A2270" s="3" t="s">
        <v>5617</v>
      </c>
      <c r="B2270" t="s">
        <v>5618</v>
      </c>
      <c r="C2270" s="3" t="s">
        <v>5619</v>
      </c>
      <c r="D2270" s="6">
        <v>0</v>
      </c>
      <c r="E2270" s="6">
        <v>130</v>
      </c>
      <c r="F2270" s="6">
        <f t="shared" si="350"/>
        <v>2</v>
      </c>
      <c r="G2270" s="6">
        <f t="shared" si="351"/>
        <v>10</v>
      </c>
      <c r="H2270" s="6" t="str" cm="1">
        <f t="array" ref="H2270">_xlfn.IFS(E2270&lt;=80,"Series",E2270&lt;=120,"TV Movie",E2270&gt;120,"Long Movie")</f>
        <v>Long Movie</v>
      </c>
      <c r="I2270" t="s">
        <v>5529</v>
      </c>
      <c r="J2270" t="s">
        <v>8158</v>
      </c>
      <c r="K2270" t="s">
        <v>8161</v>
      </c>
      <c r="L2270" s="5">
        <v>7.1</v>
      </c>
      <c r="M2270" t="str" cm="1">
        <f t="array" ref="M2270">_xlfn.IFS(L2270&lt;=2,"Flop",L2270&lt;=5,"Average",L2270&lt;=7,"Hit",L2270&lt;=9,"Superhit",L2270&gt;9,"BlockBuster")</f>
        <v>Superhit</v>
      </c>
      <c r="N2270" s="6">
        <v>884221</v>
      </c>
      <c r="O2270" s="6" t="str" cm="1">
        <f t="array" ref="O2270">_xlfn.IFS(N2270&lt;=100000,"Low",N2270&lt;=500000,"Median",N2270&lt;=1500000,"High",N2270&gt;1500000,"Very High")</f>
        <v>High</v>
      </c>
      <c r="P2270">
        <v>200000000</v>
      </c>
      <c r="Q2270">
        <v>1215577205</v>
      </c>
      <c r="R2270">
        <f t="shared" si="352"/>
        <v>1015577205</v>
      </c>
      <c r="S2270" t="str">
        <f t="shared" si="353"/>
        <v>Profit</v>
      </c>
      <c r="T2270" s="1">
        <v>41378</v>
      </c>
      <c r="U2270" t="s">
        <v>3466</v>
      </c>
      <c r="V2270" s="14">
        <v>41378</v>
      </c>
      <c r="W2270" t="str">
        <f t="shared" si="354"/>
        <v>April</v>
      </c>
      <c r="X2270" s="4" t="str">
        <f t="shared" si="355"/>
        <v>2013</v>
      </c>
      <c r="Y2270" s="6">
        <f t="shared" si="356"/>
        <v>2013</v>
      </c>
      <c r="Z2270" s="4" t="str">
        <f t="shared" si="357"/>
        <v>14</v>
      </c>
      <c r="AA2270" s="6">
        <f t="shared" si="358"/>
        <v>14</v>
      </c>
      <c r="AB2270" t="str">
        <f t="shared" si="359"/>
        <v>Sunday</v>
      </c>
    </row>
    <row r="2271" spans="1:28" x14ac:dyDescent="0.25">
      <c r="A2271" s="3" t="s">
        <v>5620</v>
      </c>
      <c r="B2271" t="s">
        <v>5621</v>
      </c>
      <c r="C2271" s="3" t="s">
        <v>5621</v>
      </c>
      <c r="D2271" s="6">
        <v>0</v>
      </c>
      <c r="E2271" s="6">
        <v>209</v>
      </c>
      <c r="F2271" s="6">
        <f t="shared" si="350"/>
        <v>3</v>
      </c>
      <c r="G2271" s="6">
        <f t="shared" si="351"/>
        <v>29</v>
      </c>
      <c r="H2271" s="6" t="str" cm="1">
        <f t="array" ref="H2271">_xlfn.IFS(E2271&lt;=80,"Series",E2271&lt;=120,"TV Movie",E2271&gt;120,"Long Movie")</f>
        <v>Long Movie</v>
      </c>
      <c r="I2271" t="s">
        <v>8160</v>
      </c>
      <c r="J2271" t="s">
        <v>8162</v>
      </c>
      <c r="K2271" t="s">
        <v>145</v>
      </c>
      <c r="L2271" s="5">
        <v>7.8</v>
      </c>
      <c r="M2271" t="str" cm="1">
        <f t="array" ref="M2271">_xlfn.IFS(L2271&lt;=2,"Flop",L2271&lt;=5,"Average",L2271&lt;=7,"Hit",L2271&lt;=9,"Superhit",L2271&gt;9,"BlockBuster")</f>
        <v>Superhit</v>
      </c>
      <c r="N2271" s="6">
        <v>417627</v>
      </c>
      <c r="O2271" s="6" t="str" cm="1">
        <f t="array" ref="O2271">_xlfn.IFS(N2271&lt;=100000,"Low",N2271&lt;=500000,"Median",N2271&lt;=1500000,"High",N2271&gt;1500000,"Very High")</f>
        <v>Median</v>
      </c>
      <c r="P2271">
        <v>159000000</v>
      </c>
      <c r="Q2271">
        <v>968853</v>
      </c>
      <c r="R2271">
        <f t="shared" si="352"/>
        <v>-158031147</v>
      </c>
      <c r="S2271" t="str">
        <f t="shared" si="353"/>
        <v>Loss</v>
      </c>
      <c r="T2271" s="1">
        <v>43735</v>
      </c>
      <c r="U2271" t="s">
        <v>88</v>
      </c>
      <c r="V2271" s="14">
        <v>43735</v>
      </c>
      <c r="W2271" t="str">
        <f t="shared" si="354"/>
        <v>September</v>
      </c>
      <c r="X2271" s="4" t="str">
        <f t="shared" si="355"/>
        <v>2019</v>
      </c>
      <c r="Y2271" s="6">
        <f t="shared" si="356"/>
        <v>2019</v>
      </c>
      <c r="Z2271" s="4" t="str">
        <f t="shared" si="357"/>
        <v>27</v>
      </c>
      <c r="AA2271" s="6">
        <f t="shared" si="358"/>
        <v>27</v>
      </c>
      <c r="AB2271" t="str">
        <f t="shared" si="359"/>
        <v>Friday</v>
      </c>
    </row>
    <row r="2272" spans="1:28" x14ac:dyDescent="0.25">
      <c r="A2272" s="3" t="s">
        <v>5622</v>
      </c>
      <c r="B2272" t="s">
        <v>5623</v>
      </c>
      <c r="C2272" s="3" t="s">
        <v>5623</v>
      </c>
      <c r="D2272" s="6">
        <v>0</v>
      </c>
      <c r="E2272" s="6">
        <v>90</v>
      </c>
      <c r="F2272" s="6">
        <f t="shared" si="350"/>
        <v>1</v>
      </c>
      <c r="G2272" s="6">
        <f t="shared" si="351"/>
        <v>30</v>
      </c>
      <c r="H2272" s="6" t="str" cm="1">
        <f t="array" ref="H2272">_xlfn.IFS(E2272&lt;=80,"Series",E2272&lt;=120,"TV Movie",E2272&gt;120,"Long Movie")</f>
        <v>TV Movie</v>
      </c>
      <c r="I2272" t="s">
        <v>5529</v>
      </c>
      <c r="J2272" t="s">
        <v>8158</v>
      </c>
      <c r="K2272" t="s">
        <v>8159</v>
      </c>
      <c r="L2272" s="5">
        <v>7.2</v>
      </c>
      <c r="M2272" t="str" cm="1">
        <f t="array" ref="M2272">_xlfn.IFS(L2272&lt;=2,"Flop",L2272&lt;=5,"Average",L2272&lt;=7,"Hit",L2272&lt;=9,"Superhit",L2272&gt;9,"BlockBuster")</f>
        <v>Superhit</v>
      </c>
      <c r="N2272" s="6">
        <v>307265</v>
      </c>
      <c r="O2272" s="6" t="str" cm="1">
        <f t="array" ref="O2272">_xlfn.IFS(N2272&lt;=100000,"Low",N2272&lt;=500000,"Median",N2272&lt;=1500000,"High",N2272&gt;1500000,"Very High")</f>
        <v>Median</v>
      </c>
      <c r="P2272">
        <v>150000000</v>
      </c>
      <c r="Q2272">
        <v>665692281</v>
      </c>
      <c r="R2272">
        <f t="shared" si="352"/>
        <v>515692281</v>
      </c>
      <c r="S2272" t="str">
        <f t="shared" si="353"/>
        <v>Profit</v>
      </c>
      <c r="T2272" s="1">
        <v>40685</v>
      </c>
      <c r="U2272" t="s">
        <v>5624</v>
      </c>
      <c r="V2272" s="14">
        <v>40685</v>
      </c>
      <c r="W2272" t="str">
        <f t="shared" si="354"/>
        <v>May</v>
      </c>
      <c r="X2272" s="4" t="str">
        <f t="shared" si="355"/>
        <v>2011</v>
      </c>
      <c r="Y2272" s="6">
        <f t="shared" si="356"/>
        <v>2011</v>
      </c>
      <c r="Z2272" s="4" t="str">
        <f t="shared" si="357"/>
        <v>22</v>
      </c>
      <c r="AA2272" s="6">
        <f t="shared" si="358"/>
        <v>22</v>
      </c>
      <c r="AB2272" t="str">
        <f t="shared" si="359"/>
        <v>Sunday</v>
      </c>
    </row>
    <row r="2273" spans="1:28" x14ac:dyDescent="0.25">
      <c r="A2273" s="3" t="s">
        <v>5625</v>
      </c>
      <c r="B2273" t="s">
        <v>5626</v>
      </c>
      <c r="C2273" s="3" t="s">
        <v>5627</v>
      </c>
      <c r="D2273" s="6">
        <v>0</v>
      </c>
      <c r="E2273" s="6">
        <v>129</v>
      </c>
      <c r="F2273" s="6">
        <f t="shared" si="350"/>
        <v>2</v>
      </c>
      <c r="G2273" s="6">
        <f t="shared" si="351"/>
        <v>9</v>
      </c>
      <c r="H2273" s="6" t="str" cm="1">
        <f t="array" ref="H2273">_xlfn.IFS(E2273&lt;=80,"Series",E2273&lt;=120,"TV Movie",E2273&gt;120,"Long Movie")</f>
        <v>Long Movie</v>
      </c>
      <c r="I2273" t="s">
        <v>145</v>
      </c>
      <c r="J2273" t="s">
        <v>8166</v>
      </c>
      <c r="K2273" t="s">
        <v>8157</v>
      </c>
      <c r="L2273" s="5">
        <v>8.1999999999999993</v>
      </c>
      <c r="M2273" t="str" cm="1">
        <f t="array" ref="M2273">_xlfn.IFS(L2273&lt;=2,"Flop",L2273&lt;=5,"Average",L2273&lt;=7,"Hit",L2273&lt;=9,"Superhit",L2273&gt;9,"BlockBuster")</f>
        <v>Superhit</v>
      </c>
      <c r="N2273" s="6">
        <v>218340</v>
      </c>
      <c r="O2273" s="6" t="str" cm="1">
        <f t="array" ref="O2273">_xlfn.IFS(N2273&lt;=100000,"Low",N2273&lt;=500000,"Median",N2273&lt;=1500000,"High",N2273&gt;1500000,"Very High")</f>
        <v>Median</v>
      </c>
      <c r="P2273">
        <v>2000000</v>
      </c>
      <c r="Q2273">
        <v>35079650</v>
      </c>
      <c r="R2273">
        <f t="shared" si="352"/>
        <v>33079650</v>
      </c>
      <c r="S2273" t="str">
        <f t="shared" si="353"/>
        <v>Profit</v>
      </c>
      <c r="T2273" s="1">
        <v>40038</v>
      </c>
      <c r="U2273" t="s">
        <v>5628</v>
      </c>
      <c r="V2273" s="14">
        <v>40038</v>
      </c>
      <c r="W2273" t="str">
        <f t="shared" si="354"/>
        <v>August</v>
      </c>
      <c r="X2273" s="4" t="str">
        <f t="shared" si="355"/>
        <v>2009</v>
      </c>
      <c r="Y2273" s="6">
        <f t="shared" si="356"/>
        <v>2009</v>
      </c>
      <c r="Z2273" s="4" t="str">
        <f t="shared" si="357"/>
        <v>13</v>
      </c>
      <c r="AA2273" s="6">
        <f t="shared" si="358"/>
        <v>13</v>
      </c>
      <c r="AB2273" t="str">
        <f t="shared" si="359"/>
        <v>Thursday</v>
      </c>
    </row>
    <row r="2274" spans="1:28" x14ac:dyDescent="0.25">
      <c r="A2274" s="3" t="s">
        <v>5629</v>
      </c>
      <c r="B2274" t="s">
        <v>5630</v>
      </c>
      <c r="C2274" s="3" t="s">
        <v>5630</v>
      </c>
      <c r="D2274" s="6">
        <v>0</v>
      </c>
      <c r="E2274" s="6">
        <v>100</v>
      </c>
      <c r="F2274" s="6">
        <f t="shared" si="350"/>
        <v>1</v>
      </c>
      <c r="G2274" s="6">
        <f t="shared" si="351"/>
        <v>40</v>
      </c>
      <c r="H2274" s="6" t="str" cm="1">
        <f t="array" ref="H2274">_xlfn.IFS(E2274&lt;=80,"Series",E2274&lt;=120,"TV Movie",E2274&gt;120,"Long Movie")</f>
        <v>TV Movie</v>
      </c>
      <c r="I2274" t="s">
        <v>132</v>
      </c>
      <c r="J2274" t="s">
        <v>145</v>
      </c>
      <c r="K2274" t="s">
        <v>8157</v>
      </c>
      <c r="L2274" s="5">
        <v>7.6</v>
      </c>
      <c r="M2274" t="str" cm="1">
        <f t="array" ref="M2274">_xlfn.IFS(L2274&lt;=2,"Flop",L2274&lt;=5,"Average",L2274&lt;=7,"Hit",L2274&lt;=9,"Superhit",L2274&gt;9,"BlockBuster")</f>
        <v>Superhit</v>
      </c>
      <c r="N2274" s="6">
        <v>339930</v>
      </c>
      <c r="O2274" s="6" t="str" cm="1">
        <f t="array" ref="O2274">_xlfn.IFS(N2274&lt;=100000,"Low",N2274&lt;=500000,"Median",N2274&lt;=1500000,"High",N2274&gt;1500000,"Very High")</f>
        <v>Median</v>
      </c>
      <c r="P2274">
        <v>8000000</v>
      </c>
      <c r="Q2274">
        <v>41097853</v>
      </c>
      <c r="R2274">
        <f t="shared" si="352"/>
        <v>33097853</v>
      </c>
      <c r="S2274" t="str">
        <f t="shared" si="353"/>
        <v>Profit</v>
      </c>
      <c r="T2274" s="1">
        <v>40798</v>
      </c>
      <c r="U2274" t="s">
        <v>5631</v>
      </c>
      <c r="V2274" s="14">
        <v>40798</v>
      </c>
      <c r="W2274" t="str">
        <f t="shared" si="354"/>
        <v>September</v>
      </c>
      <c r="X2274" s="4" t="str">
        <f t="shared" si="355"/>
        <v>2011</v>
      </c>
      <c r="Y2274" s="6">
        <f t="shared" si="356"/>
        <v>2011</v>
      </c>
      <c r="Z2274" s="4" t="str">
        <f t="shared" si="357"/>
        <v>12</v>
      </c>
      <c r="AA2274" s="6">
        <f t="shared" si="358"/>
        <v>12</v>
      </c>
      <c r="AB2274" t="str">
        <f t="shared" si="359"/>
        <v>Monday</v>
      </c>
    </row>
    <row r="2275" spans="1:28" x14ac:dyDescent="0.25">
      <c r="A2275" s="3" t="s">
        <v>5632</v>
      </c>
      <c r="B2275" t="s">
        <v>5633</v>
      </c>
      <c r="C2275" s="3" t="s">
        <v>5633</v>
      </c>
      <c r="D2275" s="6">
        <v>0</v>
      </c>
      <c r="E2275" s="6">
        <v>101</v>
      </c>
      <c r="F2275" s="6">
        <f t="shared" si="350"/>
        <v>1</v>
      </c>
      <c r="G2275" s="6">
        <f t="shared" si="351"/>
        <v>41</v>
      </c>
      <c r="H2275" s="6" t="str" cm="1">
        <f t="array" ref="H2275">_xlfn.IFS(E2275&lt;=80,"Series",E2275&lt;=120,"TV Movie",E2275&gt;120,"Long Movie")</f>
        <v>TV Movie</v>
      </c>
      <c r="I2275" t="s">
        <v>8158</v>
      </c>
      <c r="J2275" t="s">
        <v>132</v>
      </c>
      <c r="K2275" t="s">
        <v>145</v>
      </c>
      <c r="L2275" s="5">
        <v>6.7</v>
      </c>
      <c r="M2275" t="str" cm="1">
        <f t="array" ref="M2275">_xlfn.IFS(L2275&lt;=2,"Flop",L2275&lt;=5,"Average",L2275&lt;=7,"Hit",L2275&lt;=9,"Superhit",L2275&gt;9,"BlockBuster")</f>
        <v>Hit</v>
      </c>
      <c r="N2275" s="6">
        <v>117789</v>
      </c>
      <c r="O2275" s="6" t="str" cm="1">
        <f t="array" ref="O2275">_xlfn.IFS(N2275&lt;=100000,"Low",N2275&lt;=500000,"Median",N2275&lt;=1500000,"High",N2275&gt;1500000,"Very High")</f>
        <v>Median</v>
      </c>
      <c r="P2275">
        <v>10000000</v>
      </c>
      <c r="Q2275">
        <v>11681781</v>
      </c>
      <c r="R2275">
        <f t="shared" si="352"/>
        <v>1681781</v>
      </c>
      <c r="S2275" t="str">
        <f t="shared" si="353"/>
        <v>Profit</v>
      </c>
      <c r="T2275" s="1">
        <v>41078</v>
      </c>
      <c r="U2275" t="s">
        <v>5634</v>
      </c>
      <c r="V2275" s="14">
        <v>41078</v>
      </c>
      <c r="W2275" t="str">
        <f t="shared" si="354"/>
        <v>June</v>
      </c>
      <c r="X2275" s="4" t="str">
        <f t="shared" si="355"/>
        <v>2012</v>
      </c>
      <c r="Y2275" s="6">
        <f t="shared" si="356"/>
        <v>2012</v>
      </c>
      <c r="Z2275" s="4" t="str">
        <f t="shared" si="357"/>
        <v>18</v>
      </c>
      <c r="AA2275" s="6">
        <f t="shared" si="358"/>
        <v>18</v>
      </c>
      <c r="AB2275" t="str">
        <f t="shared" si="359"/>
        <v>Monday</v>
      </c>
    </row>
    <row r="2276" spans="1:28" x14ac:dyDescent="0.25">
      <c r="A2276" s="3" t="s">
        <v>5635</v>
      </c>
      <c r="B2276" t="s">
        <v>5636</v>
      </c>
      <c r="C2276" s="3" t="s">
        <v>5636</v>
      </c>
      <c r="D2276" s="6">
        <v>0</v>
      </c>
      <c r="E2276" s="6">
        <v>92</v>
      </c>
      <c r="F2276" s="6">
        <f t="shared" si="350"/>
        <v>1</v>
      </c>
      <c r="G2276" s="6">
        <f t="shared" si="351"/>
        <v>32</v>
      </c>
      <c r="H2276" s="6" t="str" cm="1">
        <f t="array" ref="H2276">_xlfn.IFS(E2276&lt;=80,"Series",E2276&lt;=120,"TV Movie",E2276&gt;120,"Long Movie")</f>
        <v>TV Movie</v>
      </c>
      <c r="I2276" t="s">
        <v>5529</v>
      </c>
      <c r="J2276" t="s">
        <v>8162</v>
      </c>
      <c r="K2276" t="s">
        <v>3857</v>
      </c>
      <c r="L2276" s="5">
        <v>5.7</v>
      </c>
      <c r="M2276" t="str" cm="1">
        <f t="array" ref="M2276">_xlfn.IFS(L2276&lt;=2,"Flop",L2276&lt;=5,"Average",L2276&lt;=7,"Hit",L2276&lt;=9,"Superhit",L2276&gt;9,"BlockBuster")</f>
        <v>Hit</v>
      </c>
      <c r="N2276" s="6">
        <v>51755</v>
      </c>
      <c r="O2276" s="6" t="str" cm="1">
        <f t="array" ref="O2276">_xlfn.IFS(N2276&lt;=100000,"Low",N2276&lt;=500000,"Median",N2276&lt;=1500000,"High",N2276&gt;1500000,"Very High")</f>
        <v>Low</v>
      </c>
      <c r="P2276">
        <v>45000000</v>
      </c>
      <c r="Q2276">
        <v>21947209</v>
      </c>
      <c r="R2276">
        <f t="shared" si="352"/>
        <v>-23052791</v>
      </c>
      <c r="S2276" t="str">
        <f t="shared" si="353"/>
        <v>Loss</v>
      </c>
      <c r="T2276" s="1">
        <v>41227</v>
      </c>
      <c r="U2276" t="s">
        <v>266</v>
      </c>
      <c r="V2276" s="14">
        <v>41227</v>
      </c>
      <c r="W2276" t="str">
        <f t="shared" si="354"/>
        <v>November</v>
      </c>
      <c r="X2276" s="4" t="str">
        <f t="shared" si="355"/>
        <v>2012</v>
      </c>
      <c r="Y2276" s="6">
        <f t="shared" si="356"/>
        <v>2012</v>
      </c>
      <c r="Z2276" s="4" t="str">
        <f t="shared" si="357"/>
        <v>14</v>
      </c>
      <c r="AA2276" s="6">
        <f t="shared" si="358"/>
        <v>14</v>
      </c>
      <c r="AB2276" t="str">
        <f t="shared" si="359"/>
        <v>Wednesday</v>
      </c>
    </row>
    <row r="2277" spans="1:28" x14ac:dyDescent="0.25">
      <c r="A2277" s="3" t="s">
        <v>5637</v>
      </c>
      <c r="B2277" t="s">
        <v>331</v>
      </c>
      <c r="C2277" s="3" t="s">
        <v>331</v>
      </c>
      <c r="D2277" s="6">
        <v>0</v>
      </c>
      <c r="E2277" s="6">
        <v>105</v>
      </c>
      <c r="F2277" s="6">
        <f t="shared" si="350"/>
        <v>1</v>
      </c>
      <c r="G2277" s="6">
        <f t="shared" si="351"/>
        <v>45</v>
      </c>
      <c r="H2277" s="6" t="str" cm="1">
        <f t="array" ref="H2277">_xlfn.IFS(E2277&lt;=80,"Series",E2277&lt;=120,"TV Movie",E2277&gt;120,"Long Movie")</f>
        <v>TV Movie</v>
      </c>
      <c r="I2277" t="s">
        <v>83</v>
      </c>
      <c r="J2277" t="s">
        <v>5802</v>
      </c>
      <c r="K2277" t="s">
        <v>5802</v>
      </c>
      <c r="L2277" s="5">
        <v>4.8</v>
      </c>
      <c r="M2277" t="str" cm="1">
        <f t="array" ref="M2277">_xlfn.IFS(L2277&lt;=2,"Flop",L2277&lt;=5,"Average",L2277&lt;=7,"Hit",L2277&lt;=9,"Superhit",L2277&gt;9,"BlockBuster")</f>
        <v>Average</v>
      </c>
      <c r="N2277" s="6">
        <v>58881</v>
      </c>
      <c r="O2277" s="6" t="str" cm="1">
        <f t="array" ref="O2277">_xlfn.IFS(N2277&lt;=100000,"Low",N2277&lt;=500000,"Median",N2277&lt;=1500000,"High",N2277&gt;1500000,"Very High")</f>
        <v>Low</v>
      </c>
      <c r="P2277">
        <v>15000000</v>
      </c>
      <c r="Q2277">
        <v>39421467</v>
      </c>
      <c r="R2277">
        <f t="shared" si="352"/>
        <v>24421467</v>
      </c>
      <c r="S2277" t="str">
        <f t="shared" si="353"/>
        <v>Profit</v>
      </c>
      <c r="T2277" s="1">
        <v>40053</v>
      </c>
      <c r="U2277" t="s">
        <v>2669</v>
      </c>
      <c r="V2277" s="14">
        <v>40053</v>
      </c>
      <c r="W2277" t="str">
        <f t="shared" si="354"/>
        <v>August</v>
      </c>
      <c r="X2277" s="4" t="str">
        <f t="shared" si="355"/>
        <v>2009</v>
      </c>
      <c r="Y2277" s="6">
        <f t="shared" si="356"/>
        <v>2009</v>
      </c>
      <c r="Z2277" s="4" t="str">
        <f t="shared" si="357"/>
        <v>28</v>
      </c>
      <c r="AA2277" s="6">
        <f t="shared" si="358"/>
        <v>28</v>
      </c>
      <c r="AB2277" t="str">
        <f t="shared" si="359"/>
        <v>Friday</v>
      </c>
    </row>
    <row r="2278" spans="1:28" x14ac:dyDescent="0.25">
      <c r="A2278" s="3" t="s">
        <v>5638</v>
      </c>
      <c r="B2278" t="s">
        <v>5639</v>
      </c>
      <c r="C2278" s="3" t="s">
        <v>5639</v>
      </c>
      <c r="D2278" s="6">
        <v>0</v>
      </c>
      <c r="E2278" s="6">
        <v>80</v>
      </c>
      <c r="F2278" s="6">
        <f t="shared" si="350"/>
        <v>1</v>
      </c>
      <c r="G2278" s="6">
        <f t="shared" si="351"/>
        <v>20</v>
      </c>
      <c r="H2278" s="6" t="str" cm="1">
        <f t="array" ref="H2278">_xlfn.IFS(E2278&lt;=80,"Series",E2278&lt;=120,"TV Movie",E2278&gt;120,"Long Movie")</f>
        <v>Series</v>
      </c>
      <c r="I2278" t="s">
        <v>83</v>
      </c>
      <c r="J2278" t="s">
        <v>8166</v>
      </c>
      <c r="K2278" t="s">
        <v>3857</v>
      </c>
      <c r="L2278" s="5">
        <v>6.3</v>
      </c>
      <c r="M2278" t="str" cm="1">
        <f t="array" ref="M2278">_xlfn.IFS(L2278&lt;=2,"Flop",L2278&lt;=5,"Average",L2278&lt;=7,"Hit",L2278&lt;=9,"Superhit",L2278&gt;9,"BlockBuster")</f>
        <v>Hit</v>
      </c>
      <c r="N2278" s="6">
        <v>154843</v>
      </c>
      <c r="O2278" s="6" t="str" cm="1">
        <f t="array" ref="O2278">_xlfn.IFS(N2278&lt;=100000,"Low",N2278&lt;=500000,"Median",N2278&lt;=1500000,"High",N2278&gt;1500000,"Very High")</f>
        <v>Median</v>
      </c>
      <c r="P2278">
        <v>10000000</v>
      </c>
      <c r="Q2278">
        <v>62695489</v>
      </c>
      <c r="R2278">
        <f t="shared" si="352"/>
        <v>52695489</v>
      </c>
      <c r="S2278" t="str">
        <f t="shared" si="353"/>
        <v>Profit</v>
      </c>
      <c r="T2278" s="1">
        <v>40437</v>
      </c>
      <c r="U2278" t="s">
        <v>5075</v>
      </c>
      <c r="V2278" s="14">
        <v>40437</v>
      </c>
      <c r="W2278" t="str">
        <f t="shared" si="354"/>
        <v>September</v>
      </c>
      <c r="X2278" s="4" t="str">
        <f t="shared" si="355"/>
        <v>2010</v>
      </c>
      <c r="Y2278" s="6">
        <f t="shared" si="356"/>
        <v>2010</v>
      </c>
      <c r="Z2278" s="4" t="str">
        <f t="shared" si="357"/>
        <v>16</v>
      </c>
      <c r="AA2278" s="6">
        <f t="shared" si="358"/>
        <v>16</v>
      </c>
      <c r="AB2278" t="str">
        <f t="shared" si="359"/>
        <v>Thursday</v>
      </c>
    </row>
    <row r="2279" spans="1:28" x14ac:dyDescent="0.25">
      <c r="A2279" s="3" t="s">
        <v>5640</v>
      </c>
      <c r="B2279" t="s">
        <v>5641</v>
      </c>
      <c r="C2279" s="3" t="s">
        <v>5641</v>
      </c>
      <c r="D2279" s="6">
        <v>0</v>
      </c>
      <c r="E2279" s="6">
        <v>99</v>
      </c>
      <c r="F2279" s="6">
        <f t="shared" si="350"/>
        <v>1</v>
      </c>
      <c r="G2279" s="6">
        <f t="shared" si="351"/>
        <v>39</v>
      </c>
      <c r="H2279" s="6" t="str" cm="1">
        <f t="array" ref="H2279">_xlfn.IFS(E2279&lt;=80,"Series",E2279&lt;=120,"TV Movie",E2279&gt;120,"Long Movie")</f>
        <v>TV Movie</v>
      </c>
      <c r="I2279" t="s">
        <v>8162</v>
      </c>
      <c r="J2279" t="s">
        <v>145</v>
      </c>
      <c r="K2279" t="s">
        <v>8157</v>
      </c>
      <c r="L2279" s="5">
        <v>7.5</v>
      </c>
      <c r="M2279" t="str" cm="1">
        <f t="array" ref="M2279">_xlfn.IFS(L2279&lt;=2,"Flop",L2279&lt;=5,"Average",L2279&lt;=7,"Hit",L2279&lt;=9,"Superhit",L2279&gt;9,"BlockBuster")</f>
        <v>Superhit</v>
      </c>
      <c r="N2279" s="6">
        <v>116411</v>
      </c>
      <c r="O2279" s="6" t="str" cm="1">
        <f t="array" ref="O2279">_xlfn.IFS(N2279&lt;=100000,"Low",N2279&lt;=500000,"Median",N2279&lt;=1500000,"High",N2279&gt;1500000,"Very High")</f>
        <v>Median</v>
      </c>
      <c r="P2279">
        <v>7000000</v>
      </c>
      <c r="Q2279">
        <v>24964890</v>
      </c>
      <c r="R2279">
        <f t="shared" si="352"/>
        <v>17964890</v>
      </c>
      <c r="S2279" t="str">
        <f t="shared" si="353"/>
        <v>Profit</v>
      </c>
      <c r="T2279" s="1">
        <v>40067</v>
      </c>
      <c r="U2279" t="s">
        <v>5642</v>
      </c>
      <c r="V2279" s="14">
        <v>40067</v>
      </c>
      <c r="W2279" t="str">
        <f t="shared" si="354"/>
        <v>September</v>
      </c>
      <c r="X2279" s="4" t="str">
        <f t="shared" si="355"/>
        <v>2009</v>
      </c>
      <c r="Y2279" s="6">
        <f t="shared" si="356"/>
        <v>2009</v>
      </c>
      <c r="Z2279" s="4" t="str">
        <f t="shared" si="357"/>
        <v>11</v>
      </c>
      <c r="AA2279" s="6">
        <f t="shared" si="358"/>
        <v>11</v>
      </c>
      <c r="AB2279" t="str">
        <f t="shared" si="359"/>
        <v>Friday</v>
      </c>
    </row>
    <row r="2280" spans="1:28" x14ac:dyDescent="0.25">
      <c r="A2280" s="3" t="s">
        <v>5643</v>
      </c>
      <c r="B2280" t="s">
        <v>5644</v>
      </c>
      <c r="C2280" s="3" t="s">
        <v>5644</v>
      </c>
      <c r="D2280" s="6">
        <v>0</v>
      </c>
      <c r="E2280" s="6">
        <v>105</v>
      </c>
      <c r="F2280" s="6">
        <f t="shared" si="350"/>
        <v>1</v>
      </c>
      <c r="G2280" s="6">
        <f t="shared" si="351"/>
        <v>45</v>
      </c>
      <c r="H2280" s="6" t="str" cm="1">
        <f t="array" ref="H2280">_xlfn.IFS(E2280&lt;=80,"Series",E2280&lt;=120,"TV Movie",E2280&gt;120,"Long Movie")</f>
        <v>TV Movie</v>
      </c>
      <c r="I2280" t="s">
        <v>5529</v>
      </c>
      <c r="J2280" t="s">
        <v>145</v>
      </c>
      <c r="K2280" t="s">
        <v>8161</v>
      </c>
      <c r="L2280" s="5">
        <v>7.6</v>
      </c>
      <c r="M2280" t="str" cm="1">
        <f t="array" ref="M2280">_xlfn.IFS(L2280&lt;=2,"Flop",L2280&lt;=5,"Average",L2280&lt;=7,"Hit",L2280&lt;=9,"Superhit",L2280&gt;9,"BlockBuster")</f>
        <v>Superhit</v>
      </c>
      <c r="N2280" s="6">
        <v>548299</v>
      </c>
      <c r="O2280" s="6" t="str" cm="1">
        <f t="array" ref="O2280">_xlfn.IFS(N2280&lt;=100000,"Low",N2280&lt;=500000,"Median",N2280&lt;=1500000,"High",N2280&gt;1500000,"Very High")</f>
        <v>High</v>
      </c>
      <c r="P2280">
        <v>93000000</v>
      </c>
      <c r="Q2280">
        <v>481800873</v>
      </c>
      <c r="R2280">
        <f t="shared" si="352"/>
        <v>388800873</v>
      </c>
      <c r="S2280" t="str">
        <f t="shared" si="353"/>
        <v>Profit</v>
      </c>
      <c r="T2280" s="1">
        <v>40752</v>
      </c>
      <c r="U2280" t="s">
        <v>5645</v>
      </c>
      <c r="V2280" s="14">
        <v>40752</v>
      </c>
      <c r="W2280" t="str">
        <f t="shared" si="354"/>
        <v>July</v>
      </c>
      <c r="X2280" s="4" t="str">
        <f t="shared" si="355"/>
        <v>2011</v>
      </c>
      <c r="Y2280" s="6">
        <f t="shared" si="356"/>
        <v>2011</v>
      </c>
      <c r="Z2280" s="4" t="str">
        <f t="shared" si="357"/>
        <v>28</v>
      </c>
      <c r="AA2280" s="6">
        <f t="shared" si="358"/>
        <v>28</v>
      </c>
      <c r="AB2280" t="str">
        <f t="shared" si="359"/>
        <v>Thursday</v>
      </c>
    </row>
    <row r="2281" spans="1:28" x14ac:dyDescent="0.25">
      <c r="A2281" s="3" t="s">
        <v>5646</v>
      </c>
      <c r="B2281" t="s">
        <v>5647</v>
      </c>
      <c r="C2281" s="3" t="s">
        <v>5647</v>
      </c>
      <c r="D2281" s="6">
        <v>0</v>
      </c>
      <c r="E2281" s="6">
        <v>87</v>
      </c>
      <c r="F2281" s="6">
        <f t="shared" si="350"/>
        <v>1</v>
      </c>
      <c r="G2281" s="6">
        <f t="shared" si="351"/>
        <v>27</v>
      </c>
      <c r="H2281" s="6" t="str" cm="1">
        <f t="array" ref="H2281">_xlfn.IFS(E2281&lt;=80,"Series",E2281&lt;=120,"TV Movie",E2281&gt;120,"Long Movie")</f>
        <v>TV Movie</v>
      </c>
      <c r="I2281" t="s">
        <v>83</v>
      </c>
      <c r="J2281" t="s">
        <v>8166</v>
      </c>
      <c r="K2281" t="s">
        <v>3857</v>
      </c>
      <c r="L2281" s="5">
        <v>5.7</v>
      </c>
      <c r="M2281" t="str" cm="1">
        <f t="array" ref="M2281">_xlfn.IFS(L2281&lt;=2,"Flop",L2281&lt;=5,"Average",L2281&lt;=7,"Hit",L2281&lt;=9,"Superhit",L2281&gt;9,"BlockBuster")</f>
        <v>Hit</v>
      </c>
      <c r="N2281" s="6">
        <v>51633</v>
      </c>
      <c r="O2281" s="6" t="str" cm="1">
        <f t="array" ref="O2281">_xlfn.IFS(N2281&lt;=100000,"Low",N2281&lt;=500000,"Median",N2281&lt;=1500000,"High",N2281&gt;1500000,"Very High")</f>
        <v>Low</v>
      </c>
      <c r="P2281">
        <v>1800000</v>
      </c>
      <c r="Q2281">
        <v>69432527</v>
      </c>
      <c r="R2281">
        <f t="shared" si="352"/>
        <v>67632527</v>
      </c>
      <c r="S2281" t="str">
        <f t="shared" si="353"/>
        <v>Profit</v>
      </c>
      <c r="T2281" s="1">
        <v>40353</v>
      </c>
      <c r="U2281" t="s">
        <v>5648</v>
      </c>
      <c r="V2281" s="14">
        <v>40353</v>
      </c>
      <c r="W2281" t="str">
        <f t="shared" si="354"/>
        <v>June</v>
      </c>
      <c r="X2281" s="4" t="str">
        <f t="shared" si="355"/>
        <v>2010</v>
      </c>
      <c r="Y2281" s="6">
        <f t="shared" si="356"/>
        <v>2010</v>
      </c>
      <c r="Z2281" s="4" t="str">
        <f t="shared" si="357"/>
        <v>24</v>
      </c>
      <c r="AA2281" s="6">
        <f t="shared" si="358"/>
        <v>24</v>
      </c>
      <c r="AB2281" t="str">
        <f t="shared" si="359"/>
        <v>Thursday</v>
      </c>
    </row>
    <row r="2282" spans="1:28" x14ac:dyDescent="0.25">
      <c r="A2282" s="3" t="s">
        <v>5649</v>
      </c>
      <c r="B2282" t="s">
        <v>5650</v>
      </c>
      <c r="C2282" s="3" t="s">
        <v>5650</v>
      </c>
      <c r="D2282" s="6">
        <v>0</v>
      </c>
      <c r="E2282" s="6">
        <v>103</v>
      </c>
      <c r="F2282" s="6">
        <f t="shared" si="350"/>
        <v>1</v>
      </c>
      <c r="G2282" s="6">
        <f t="shared" si="351"/>
        <v>43</v>
      </c>
      <c r="H2282" s="6" t="str" cm="1">
        <f t="array" ref="H2282">_xlfn.IFS(E2282&lt;=80,"Series",E2282&lt;=120,"TV Movie",E2282&gt;120,"Long Movie")</f>
        <v>TV Movie</v>
      </c>
      <c r="I2282" t="s">
        <v>5529</v>
      </c>
      <c r="J2282" t="s">
        <v>8158</v>
      </c>
      <c r="K2282" t="s">
        <v>3857</v>
      </c>
      <c r="L2282" s="5">
        <v>6.4</v>
      </c>
      <c r="M2282" t="str" cm="1">
        <f t="array" ref="M2282">_xlfn.IFS(L2282&lt;=2,"Flop",L2282&lt;=5,"Average",L2282&lt;=7,"Hit",L2282&lt;=9,"Superhit",L2282&gt;9,"BlockBuster")</f>
        <v>Hit</v>
      </c>
      <c r="N2282" s="6">
        <v>360165</v>
      </c>
      <c r="O2282" s="6" t="str" cm="1">
        <f t="array" ref="O2282">_xlfn.IFS(N2282&lt;=100000,"Low",N2282&lt;=500000,"Median",N2282&lt;=1500000,"High",N2282&gt;1500000,"Very High")</f>
        <v>Median</v>
      </c>
      <c r="P2282">
        <v>80000000</v>
      </c>
      <c r="Q2282">
        <v>274470394</v>
      </c>
      <c r="R2282">
        <f t="shared" si="352"/>
        <v>194470394</v>
      </c>
      <c r="S2282" t="str">
        <f t="shared" si="353"/>
        <v>Profit</v>
      </c>
      <c r="T2282" s="1">
        <v>40393</v>
      </c>
      <c r="U2282" t="s">
        <v>260</v>
      </c>
      <c r="V2282" s="14">
        <v>40393</v>
      </c>
      <c r="W2282" t="str">
        <f t="shared" si="354"/>
        <v>August</v>
      </c>
      <c r="X2282" s="4" t="str">
        <f t="shared" si="355"/>
        <v>2010</v>
      </c>
      <c r="Y2282" s="6">
        <f t="shared" si="356"/>
        <v>2010</v>
      </c>
      <c r="Z2282" s="4" t="str">
        <f t="shared" si="357"/>
        <v>3</v>
      </c>
      <c r="AA2282" s="6">
        <f t="shared" si="358"/>
        <v>3</v>
      </c>
      <c r="AB2282" t="str">
        <f t="shared" si="359"/>
        <v>Tuesday</v>
      </c>
    </row>
    <row r="2283" spans="1:28" x14ac:dyDescent="0.25">
      <c r="A2283" s="3" t="s">
        <v>5651</v>
      </c>
      <c r="B2283" t="s">
        <v>5652</v>
      </c>
      <c r="C2283" s="3" t="s">
        <v>5652</v>
      </c>
      <c r="D2283" s="6">
        <v>0</v>
      </c>
      <c r="E2283" s="6">
        <v>85</v>
      </c>
      <c r="F2283" s="6">
        <f t="shared" si="350"/>
        <v>1</v>
      </c>
      <c r="G2283" s="6">
        <f t="shared" si="351"/>
        <v>25</v>
      </c>
      <c r="H2283" s="6" t="str" cm="1">
        <f t="array" ref="H2283">_xlfn.IFS(E2283&lt;=80,"Series",E2283&lt;=120,"TV Movie",E2283&gt;120,"Long Movie")</f>
        <v>TV Movie</v>
      </c>
      <c r="I2283" t="s">
        <v>8158</v>
      </c>
      <c r="J2283" t="s">
        <v>132</v>
      </c>
      <c r="K2283" t="s">
        <v>8163</v>
      </c>
      <c r="L2283" s="5">
        <v>4.9000000000000004</v>
      </c>
      <c r="M2283" t="str" cm="1">
        <f t="array" ref="M2283">_xlfn.IFS(L2283&lt;=2,"Flop",L2283&lt;=5,"Average",L2283&lt;=7,"Hit",L2283&lt;=9,"Superhit",L2283&gt;9,"BlockBuster")</f>
        <v>Average</v>
      </c>
      <c r="N2283" s="6">
        <v>72462</v>
      </c>
      <c r="O2283" s="6" t="str" cm="1">
        <f t="array" ref="O2283">_xlfn.IFS(N2283&lt;=100000,"Low",N2283&lt;=500000,"Median",N2283&lt;=1500000,"High",N2283&gt;1500000,"Very High")</f>
        <v>Low</v>
      </c>
      <c r="P2283">
        <v>112000000</v>
      </c>
      <c r="Q2283">
        <v>237382724</v>
      </c>
      <c r="R2283">
        <f t="shared" si="352"/>
        <v>125382724</v>
      </c>
      <c r="S2283" t="str">
        <f t="shared" si="353"/>
        <v>Profit</v>
      </c>
      <c r="T2283" s="1">
        <v>40534</v>
      </c>
      <c r="U2283" t="s">
        <v>4991</v>
      </c>
      <c r="V2283" s="14">
        <v>40534</v>
      </c>
      <c r="W2283" t="str">
        <f t="shared" si="354"/>
        <v>December</v>
      </c>
      <c r="X2283" s="4" t="str">
        <f t="shared" si="355"/>
        <v>2010</v>
      </c>
      <c r="Y2283" s="6">
        <f t="shared" si="356"/>
        <v>2010</v>
      </c>
      <c r="Z2283" s="4" t="str">
        <f t="shared" si="357"/>
        <v>22</v>
      </c>
      <c r="AA2283" s="6">
        <f t="shared" si="358"/>
        <v>22</v>
      </c>
      <c r="AB2283" t="str">
        <f t="shared" si="359"/>
        <v>Wednesday</v>
      </c>
    </row>
    <row r="2284" spans="1:28" x14ac:dyDescent="0.25">
      <c r="A2284" s="3" t="s">
        <v>5653</v>
      </c>
      <c r="B2284" t="s">
        <v>4471</v>
      </c>
      <c r="C2284" s="3" t="s">
        <v>4471</v>
      </c>
      <c r="D2284" s="6">
        <v>0</v>
      </c>
      <c r="E2284" s="6">
        <v>92</v>
      </c>
      <c r="F2284" s="6">
        <f t="shared" si="350"/>
        <v>1</v>
      </c>
      <c r="G2284" s="6">
        <f t="shared" si="351"/>
        <v>32</v>
      </c>
      <c r="H2284" s="6" t="str" cm="1">
        <f t="array" ref="H2284">_xlfn.IFS(E2284&lt;=80,"Series",E2284&lt;=120,"TV Movie",E2284&gt;120,"Long Movie")</f>
        <v>TV Movie</v>
      </c>
      <c r="I2284" t="s">
        <v>132</v>
      </c>
      <c r="J2284" t="s">
        <v>145</v>
      </c>
      <c r="K2284" t="s">
        <v>5802</v>
      </c>
      <c r="L2284" s="5">
        <v>5.7</v>
      </c>
      <c r="M2284" t="str" cm="1">
        <f t="array" ref="M2284">_xlfn.IFS(L2284&lt;=2,"Flop",L2284&lt;=5,"Average",L2284&lt;=7,"Hit",L2284&lt;=9,"Superhit",L2284&gt;9,"BlockBuster")</f>
        <v>Hit</v>
      </c>
      <c r="N2284" s="6">
        <v>52843</v>
      </c>
      <c r="O2284" s="6" t="str" cm="1">
        <f t="array" ref="O2284">_xlfn.IFS(N2284&lt;=100000,"Low",N2284&lt;=500000,"Median",N2284&lt;=1500000,"High",N2284&gt;1500000,"Very High")</f>
        <v>Low</v>
      </c>
      <c r="P2284">
        <v>21000000</v>
      </c>
      <c r="Q2284">
        <v>49050886</v>
      </c>
      <c r="R2284">
        <f t="shared" si="352"/>
        <v>28050886</v>
      </c>
      <c r="S2284" t="str">
        <f t="shared" si="353"/>
        <v>Profit</v>
      </c>
      <c r="T2284" s="1">
        <v>40280</v>
      </c>
      <c r="U2284" t="s">
        <v>4064</v>
      </c>
      <c r="V2284" s="14">
        <v>40280</v>
      </c>
      <c r="W2284" t="str">
        <f t="shared" si="354"/>
        <v>April</v>
      </c>
      <c r="X2284" s="4" t="str">
        <f t="shared" si="355"/>
        <v>2010</v>
      </c>
      <c r="Y2284" s="6">
        <f t="shared" si="356"/>
        <v>2010</v>
      </c>
      <c r="Z2284" s="4" t="str">
        <f t="shared" si="357"/>
        <v>12</v>
      </c>
      <c r="AA2284" s="6">
        <f t="shared" si="358"/>
        <v>12</v>
      </c>
      <c r="AB2284" t="str">
        <f t="shared" si="359"/>
        <v>Monday</v>
      </c>
    </row>
    <row r="2285" spans="1:28" x14ac:dyDescent="0.25">
      <c r="A2285" s="3" t="s">
        <v>5654</v>
      </c>
      <c r="B2285" t="s">
        <v>5655</v>
      </c>
      <c r="C2285" s="3" t="s">
        <v>5655</v>
      </c>
      <c r="D2285" s="6">
        <v>0</v>
      </c>
      <c r="E2285" s="6">
        <v>143</v>
      </c>
      <c r="F2285" s="6">
        <f t="shared" si="350"/>
        <v>2</v>
      </c>
      <c r="G2285" s="6">
        <f t="shared" si="351"/>
        <v>23</v>
      </c>
      <c r="H2285" s="6" t="str" cm="1">
        <f t="array" ref="H2285">_xlfn.IFS(E2285&lt;=80,"Series",E2285&lt;=120,"TV Movie",E2285&gt;120,"Long Movie")</f>
        <v>Long Movie</v>
      </c>
      <c r="I2285" t="s">
        <v>145</v>
      </c>
      <c r="J2285" t="s">
        <v>8164</v>
      </c>
      <c r="K2285" t="s">
        <v>8157</v>
      </c>
      <c r="L2285" s="5">
        <v>7.3</v>
      </c>
      <c r="M2285" t="str" cm="1">
        <f t="array" ref="M2285">_xlfn.IFS(L2285&lt;=2,"Flop",L2285&lt;=5,"Average",L2285&lt;=7,"Hit",L2285&lt;=9,"Superhit",L2285&gt;9,"BlockBuster")</f>
        <v>Superhit</v>
      </c>
      <c r="N2285" s="6">
        <v>50903</v>
      </c>
      <c r="O2285" s="6" t="str" cm="1">
        <f t="array" ref="O2285">_xlfn.IFS(N2285&lt;=100000,"Low",N2285&lt;=500000,"Median",N2285&lt;=1500000,"High",N2285&gt;1500000,"Very High")</f>
        <v>Low</v>
      </c>
      <c r="P2285">
        <v>55000000</v>
      </c>
      <c r="Q2285">
        <v>45175167</v>
      </c>
      <c r="R2285">
        <f t="shared" si="352"/>
        <v>-9824833</v>
      </c>
      <c r="S2285" t="str">
        <f t="shared" si="353"/>
        <v>Loss</v>
      </c>
      <c r="T2285" s="1">
        <v>44356</v>
      </c>
      <c r="U2285" t="s">
        <v>4920</v>
      </c>
      <c r="V2285" s="14">
        <v>44356</v>
      </c>
      <c r="W2285" t="str">
        <f t="shared" si="354"/>
        <v>June</v>
      </c>
      <c r="X2285" s="4" t="str">
        <f t="shared" si="355"/>
        <v>2021</v>
      </c>
      <c r="Y2285" s="6">
        <f t="shared" si="356"/>
        <v>2021</v>
      </c>
      <c r="Z2285" s="4" t="str">
        <f t="shared" si="357"/>
        <v>9</v>
      </c>
      <c r="AA2285" s="6">
        <f t="shared" si="358"/>
        <v>9</v>
      </c>
      <c r="AB2285" t="str">
        <f t="shared" si="359"/>
        <v>Wednesday</v>
      </c>
    </row>
    <row r="2286" spans="1:28" x14ac:dyDescent="0.25">
      <c r="A2286" s="3" t="s">
        <v>5656</v>
      </c>
      <c r="B2286" t="s">
        <v>3365</v>
      </c>
      <c r="C2286" s="3" t="s">
        <v>3365</v>
      </c>
      <c r="D2286" s="6">
        <v>0</v>
      </c>
      <c r="E2286" s="6">
        <v>104</v>
      </c>
      <c r="F2286" s="6">
        <f t="shared" si="350"/>
        <v>1</v>
      </c>
      <c r="G2286" s="6">
        <f t="shared" si="351"/>
        <v>44</v>
      </c>
      <c r="H2286" s="6" t="str" cm="1">
        <f t="array" ref="H2286">_xlfn.IFS(E2286&lt;=80,"Series",E2286&lt;=120,"TV Movie",E2286&gt;120,"Long Movie")</f>
        <v>TV Movie</v>
      </c>
      <c r="I2286" t="s">
        <v>5529</v>
      </c>
      <c r="J2286" t="s">
        <v>145</v>
      </c>
      <c r="K2286" t="s">
        <v>8166</v>
      </c>
      <c r="L2286" s="5">
        <v>5.8</v>
      </c>
      <c r="M2286" t="str" cm="1">
        <f t="array" ref="M2286">_xlfn.IFS(L2286&lt;=2,"Flop",L2286&lt;=5,"Average",L2286&lt;=7,"Hit",L2286&lt;=9,"Superhit",L2286&gt;9,"BlockBuster")</f>
        <v>Hit</v>
      </c>
      <c r="N2286" s="6">
        <v>79505</v>
      </c>
      <c r="O2286" s="6" t="str" cm="1">
        <f t="array" ref="O2286">_xlfn.IFS(N2286&lt;=100000,"Low",N2286&lt;=500000,"Median",N2286&lt;=1500000,"High",N2286&gt;1500000,"Very High")</f>
        <v>Low</v>
      </c>
      <c r="P2286">
        <v>30000000</v>
      </c>
      <c r="Q2286">
        <v>5186767</v>
      </c>
      <c r="R2286">
        <f t="shared" si="352"/>
        <v>-24813233</v>
      </c>
      <c r="S2286" t="str">
        <f t="shared" si="353"/>
        <v>Loss</v>
      </c>
      <c r="T2286" s="1">
        <v>41589</v>
      </c>
      <c r="U2286" t="s">
        <v>858</v>
      </c>
      <c r="V2286" s="14">
        <v>41589</v>
      </c>
      <c r="W2286" t="str">
        <f t="shared" si="354"/>
        <v>November</v>
      </c>
      <c r="X2286" s="4" t="str">
        <f t="shared" si="355"/>
        <v>2013</v>
      </c>
      <c r="Y2286" s="6">
        <f t="shared" si="356"/>
        <v>2013</v>
      </c>
      <c r="Z2286" s="4" t="str">
        <f t="shared" si="357"/>
        <v>11</v>
      </c>
      <c r="AA2286" s="6">
        <f t="shared" si="358"/>
        <v>11</v>
      </c>
      <c r="AB2286" t="str">
        <f t="shared" si="359"/>
        <v>Monday</v>
      </c>
    </row>
    <row r="2287" spans="1:28" x14ac:dyDescent="0.25">
      <c r="A2287" s="3" t="s">
        <v>5657</v>
      </c>
      <c r="B2287" t="s">
        <v>5658</v>
      </c>
      <c r="C2287" s="3" t="s">
        <v>5658</v>
      </c>
      <c r="D2287" s="6">
        <v>0</v>
      </c>
      <c r="E2287" s="6">
        <v>91</v>
      </c>
      <c r="F2287" s="6">
        <f t="shared" si="350"/>
        <v>1</v>
      </c>
      <c r="G2287" s="6">
        <f t="shared" si="351"/>
        <v>31</v>
      </c>
      <c r="H2287" s="6" t="str" cm="1">
        <f t="array" ref="H2287">_xlfn.IFS(E2287&lt;=80,"Series",E2287&lt;=120,"TV Movie",E2287&gt;120,"Long Movie")</f>
        <v>TV Movie</v>
      </c>
      <c r="I2287" t="s">
        <v>145</v>
      </c>
      <c r="J2287" t="s">
        <v>5802</v>
      </c>
      <c r="K2287" t="s">
        <v>5802</v>
      </c>
      <c r="L2287" s="5">
        <v>6.6</v>
      </c>
      <c r="M2287" t="str" cm="1">
        <f t="array" ref="M2287">_xlfn.IFS(L2287&lt;=2,"Flop",L2287&lt;=5,"Average",L2287&lt;=7,"Hit",L2287&lt;=9,"Superhit",L2287&gt;9,"BlockBuster")</f>
        <v>Hit</v>
      </c>
      <c r="N2287" s="6">
        <v>50273</v>
      </c>
      <c r="O2287" s="6" t="str" cm="1">
        <f t="array" ref="O2287">_xlfn.IFS(N2287&lt;=100000,"Low",N2287&lt;=500000,"Median",N2287&lt;=1500000,"High",N2287&gt;1500000,"Very High")</f>
        <v>Low</v>
      </c>
      <c r="P2287">
        <v>21000000</v>
      </c>
      <c r="Q2287">
        <v>7294800</v>
      </c>
      <c r="R2287">
        <f t="shared" si="352"/>
        <v>-13705200</v>
      </c>
      <c r="S2287" t="str">
        <f t="shared" si="353"/>
        <v>Loss</v>
      </c>
      <c r="T2287" s="1">
        <v>40618</v>
      </c>
      <c r="U2287" t="s">
        <v>5659</v>
      </c>
      <c r="V2287" s="14">
        <v>40618</v>
      </c>
      <c r="W2287" t="str">
        <f t="shared" si="354"/>
        <v>March</v>
      </c>
      <c r="X2287" s="4" t="str">
        <f t="shared" si="355"/>
        <v>2011</v>
      </c>
      <c r="Y2287" s="6">
        <f t="shared" si="356"/>
        <v>2011</v>
      </c>
      <c r="Z2287" s="4" t="str">
        <f t="shared" si="357"/>
        <v>16</v>
      </c>
      <c r="AA2287" s="6">
        <f t="shared" si="358"/>
        <v>16</v>
      </c>
      <c r="AB2287" t="str">
        <f t="shared" si="359"/>
        <v>Wednesday</v>
      </c>
    </row>
    <row r="2288" spans="1:28" x14ac:dyDescent="0.25">
      <c r="A2288" s="3" t="s">
        <v>5660</v>
      </c>
      <c r="B2288" t="s">
        <v>5661</v>
      </c>
      <c r="C2288" s="3" t="s">
        <v>5661</v>
      </c>
      <c r="D2288" s="6">
        <v>0</v>
      </c>
      <c r="E2288" s="6">
        <v>113</v>
      </c>
      <c r="F2288" s="6">
        <f t="shared" si="350"/>
        <v>1</v>
      </c>
      <c r="G2288" s="6">
        <f t="shared" si="351"/>
        <v>53</v>
      </c>
      <c r="H2288" s="6" t="str" cm="1">
        <f t="array" ref="H2288">_xlfn.IFS(E2288&lt;=80,"Series",E2288&lt;=120,"TV Movie",E2288&gt;120,"Long Movie")</f>
        <v>TV Movie</v>
      </c>
      <c r="I2288" t="s">
        <v>5529</v>
      </c>
      <c r="J2288" t="s">
        <v>8162</v>
      </c>
      <c r="K2288" t="s">
        <v>145</v>
      </c>
      <c r="L2288" s="5">
        <v>6.7</v>
      </c>
      <c r="M2288" t="str" cm="1">
        <f t="array" ref="M2288">_xlfn.IFS(L2288&lt;=2,"Flop",L2288&lt;=5,"Average",L2288&lt;=7,"Hit",L2288&lt;=9,"Superhit",L2288&gt;9,"BlockBuster")</f>
        <v>Hit</v>
      </c>
      <c r="N2288" s="6">
        <v>220849</v>
      </c>
      <c r="O2288" s="6" t="str" cm="1">
        <f t="array" ref="O2288">_xlfn.IFS(N2288&lt;=100000,"Low",N2288&lt;=500000,"Median",N2288&lt;=1500000,"High",N2288&gt;1500000,"Very High")</f>
        <v>Median</v>
      </c>
      <c r="P2288">
        <v>60000000</v>
      </c>
      <c r="Q2288">
        <v>105200903</v>
      </c>
      <c r="R2288">
        <f t="shared" si="352"/>
        <v>45200903</v>
      </c>
      <c r="S2288" t="str">
        <f t="shared" si="353"/>
        <v>Profit</v>
      </c>
      <c r="T2288" s="1">
        <v>41281</v>
      </c>
      <c r="U2288" t="s">
        <v>5246</v>
      </c>
      <c r="V2288" s="14">
        <v>41281</v>
      </c>
      <c r="W2288" t="str">
        <f t="shared" si="354"/>
        <v>January</v>
      </c>
      <c r="X2288" s="4" t="str">
        <f t="shared" si="355"/>
        <v>2013</v>
      </c>
      <c r="Y2288" s="6">
        <f t="shared" si="356"/>
        <v>2013</v>
      </c>
      <c r="Z2288" s="4" t="str">
        <f t="shared" si="357"/>
        <v>7</v>
      </c>
      <c r="AA2288" s="6">
        <f t="shared" si="358"/>
        <v>7</v>
      </c>
      <c r="AB2288" t="str">
        <f t="shared" si="359"/>
        <v>Monday</v>
      </c>
    </row>
    <row r="2289" spans="1:28" x14ac:dyDescent="0.25">
      <c r="A2289" s="3" t="s">
        <v>5662</v>
      </c>
      <c r="B2289" t="s">
        <v>5663</v>
      </c>
      <c r="C2289" s="3" t="s">
        <v>5663</v>
      </c>
      <c r="D2289" s="6">
        <v>0</v>
      </c>
      <c r="E2289" s="6">
        <v>121</v>
      </c>
      <c r="F2289" s="6">
        <f t="shared" si="350"/>
        <v>2</v>
      </c>
      <c r="G2289" s="6">
        <f t="shared" si="351"/>
        <v>1</v>
      </c>
      <c r="H2289" s="6" t="str" cm="1">
        <f t="array" ref="H2289">_xlfn.IFS(E2289&lt;=80,"Series",E2289&lt;=120,"TV Movie",E2289&gt;120,"Long Movie")</f>
        <v>Long Movie</v>
      </c>
      <c r="I2289" t="s">
        <v>132</v>
      </c>
      <c r="J2289" t="s">
        <v>145</v>
      </c>
      <c r="K2289" t="s">
        <v>5802</v>
      </c>
      <c r="L2289" s="5">
        <v>7.2</v>
      </c>
      <c r="M2289" t="str" cm="1">
        <f t="array" ref="M2289">_xlfn.IFS(L2289&lt;=2,"Flop",L2289&lt;=5,"Average",L2289&lt;=7,"Hit",L2289&lt;=9,"Superhit",L2289&gt;9,"BlockBuster")</f>
        <v>Superhit</v>
      </c>
      <c r="N2289" s="6">
        <v>94070</v>
      </c>
      <c r="O2289" s="6" t="str" cm="1">
        <f t="array" ref="O2289">_xlfn.IFS(N2289&lt;=100000,"Low",N2289&lt;=500000,"Median",N2289&lt;=1500000,"High",N2289&gt;1500000,"Very High")</f>
        <v>Low</v>
      </c>
      <c r="P2289">
        <v>25000000</v>
      </c>
      <c r="Q2289">
        <v>74188937</v>
      </c>
      <c r="R2289">
        <f t="shared" si="352"/>
        <v>49188937</v>
      </c>
      <c r="S2289" t="str">
        <f t="shared" si="353"/>
        <v>Profit</v>
      </c>
      <c r="T2289" s="1">
        <v>41526</v>
      </c>
      <c r="U2289" t="s">
        <v>5664</v>
      </c>
      <c r="V2289" s="14">
        <v>41526</v>
      </c>
      <c r="W2289" t="str">
        <f t="shared" si="354"/>
        <v>September</v>
      </c>
      <c r="X2289" s="4" t="str">
        <f t="shared" si="355"/>
        <v>2013</v>
      </c>
      <c r="Y2289" s="6">
        <f t="shared" si="356"/>
        <v>2013</v>
      </c>
      <c r="Z2289" s="4" t="str">
        <f t="shared" si="357"/>
        <v>9</v>
      </c>
      <c r="AA2289" s="6">
        <f t="shared" si="358"/>
        <v>9</v>
      </c>
      <c r="AB2289" t="str">
        <f t="shared" si="359"/>
        <v>Monday</v>
      </c>
    </row>
    <row r="2290" spans="1:28" x14ac:dyDescent="0.25">
      <c r="A2290" s="3" t="s">
        <v>5665</v>
      </c>
      <c r="B2290" t="s">
        <v>5666</v>
      </c>
      <c r="C2290" s="3" t="s">
        <v>5666</v>
      </c>
      <c r="D2290" s="6">
        <v>0</v>
      </c>
      <c r="E2290" s="6">
        <v>103</v>
      </c>
      <c r="F2290" s="6">
        <f t="shared" si="350"/>
        <v>1</v>
      </c>
      <c r="G2290" s="6">
        <f t="shared" si="351"/>
        <v>43</v>
      </c>
      <c r="H2290" s="6" t="str" cm="1">
        <f t="array" ref="H2290">_xlfn.IFS(E2290&lt;=80,"Series",E2290&lt;=120,"TV Movie",E2290&gt;120,"Long Movie")</f>
        <v>TV Movie</v>
      </c>
      <c r="I2290" t="s">
        <v>132</v>
      </c>
      <c r="J2290" t="s">
        <v>8157</v>
      </c>
      <c r="K2290" t="s">
        <v>5802</v>
      </c>
      <c r="L2290" s="5">
        <v>6.3</v>
      </c>
      <c r="M2290" t="str" cm="1">
        <f t="array" ref="M2290">_xlfn.IFS(L2290&lt;=2,"Flop",L2290&lt;=5,"Average",L2290&lt;=7,"Hit",L2290&lt;=9,"Superhit",L2290&gt;9,"BlockBuster")</f>
        <v>Hit</v>
      </c>
      <c r="N2290" s="6">
        <v>59648</v>
      </c>
      <c r="O2290" s="6" t="str" cm="1">
        <f t="array" ref="O2290">_xlfn.IFS(N2290&lt;=100000,"Low",N2290&lt;=500000,"Median",N2290&lt;=1500000,"High",N2290&gt;1500000,"Very High")</f>
        <v>Low</v>
      </c>
      <c r="P2290">
        <v>32000000</v>
      </c>
      <c r="Q2290">
        <v>42059111</v>
      </c>
      <c r="R2290">
        <f t="shared" si="352"/>
        <v>10059111</v>
      </c>
      <c r="S2290" t="str">
        <f t="shared" si="353"/>
        <v>Profit</v>
      </c>
      <c r="T2290" s="1">
        <v>40417</v>
      </c>
      <c r="U2290" t="s">
        <v>5667</v>
      </c>
      <c r="V2290" s="14">
        <v>40417</v>
      </c>
      <c r="W2290" t="str">
        <f t="shared" si="354"/>
        <v>August</v>
      </c>
      <c r="X2290" s="4" t="str">
        <f t="shared" si="355"/>
        <v>2010</v>
      </c>
      <c r="Y2290" s="6">
        <f t="shared" si="356"/>
        <v>2010</v>
      </c>
      <c r="Z2290" s="4" t="str">
        <f t="shared" si="357"/>
        <v>27</v>
      </c>
      <c r="AA2290" s="6">
        <f t="shared" si="358"/>
        <v>27</v>
      </c>
      <c r="AB2290" t="str">
        <f t="shared" si="359"/>
        <v>Friday</v>
      </c>
    </row>
    <row r="2291" spans="1:28" x14ac:dyDescent="0.25">
      <c r="A2291" s="3" t="s">
        <v>5668</v>
      </c>
      <c r="B2291" t="s">
        <v>5669</v>
      </c>
      <c r="C2291" s="3" t="s">
        <v>5669</v>
      </c>
      <c r="D2291" s="6">
        <v>0</v>
      </c>
      <c r="E2291" s="6">
        <v>95</v>
      </c>
      <c r="F2291" s="6">
        <f t="shared" si="350"/>
        <v>1</v>
      </c>
      <c r="G2291" s="6">
        <f t="shared" si="351"/>
        <v>35</v>
      </c>
      <c r="H2291" s="6" t="str" cm="1">
        <f t="array" ref="H2291">_xlfn.IFS(E2291&lt;=80,"Series",E2291&lt;=120,"TV Movie",E2291&gt;120,"Long Movie")</f>
        <v>TV Movie</v>
      </c>
      <c r="I2291" t="s">
        <v>8158</v>
      </c>
      <c r="J2291" t="s">
        <v>8159</v>
      </c>
      <c r="K2291" t="s">
        <v>132</v>
      </c>
      <c r="L2291" s="5">
        <v>7.6</v>
      </c>
      <c r="M2291" t="str" cm="1">
        <f t="array" ref="M2291">_xlfn.IFS(L2291&lt;=2,"Flop",L2291&lt;=5,"Average",L2291&lt;=7,"Hit",L2291&lt;=9,"Superhit",L2291&gt;9,"BlockBuster")</f>
        <v>Superhit</v>
      </c>
      <c r="N2291" s="6">
        <v>571276</v>
      </c>
      <c r="O2291" s="6" t="str" cm="1">
        <f t="array" ref="O2291">_xlfn.IFS(N2291&lt;=100000,"Low",N2291&lt;=500000,"Median",N2291&lt;=1500000,"High",N2291&gt;1500000,"Very High")</f>
        <v>High</v>
      </c>
      <c r="P2291">
        <v>69000000</v>
      </c>
      <c r="Q2291">
        <v>543157985</v>
      </c>
      <c r="R2291">
        <f t="shared" si="352"/>
        <v>474157985</v>
      </c>
      <c r="S2291" t="str">
        <f t="shared" si="353"/>
        <v>Profit</v>
      </c>
      <c r="T2291" s="1">
        <v>40349</v>
      </c>
      <c r="U2291" t="s">
        <v>5670</v>
      </c>
      <c r="V2291" s="14">
        <v>40349</v>
      </c>
      <c r="W2291" t="str">
        <f t="shared" si="354"/>
        <v>June</v>
      </c>
      <c r="X2291" s="4" t="str">
        <f t="shared" si="355"/>
        <v>2010</v>
      </c>
      <c r="Y2291" s="6">
        <f t="shared" si="356"/>
        <v>2010</v>
      </c>
      <c r="Z2291" s="4" t="str">
        <f t="shared" si="357"/>
        <v>20</v>
      </c>
      <c r="AA2291" s="6">
        <f t="shared" si="358"/>
        <v>20</v>
      </c>
      <c r="AB2291" t="str">
        <f t="shared" si="359"/>
        <v>Sunday</v>
      </c>
    </row>
    <row r="2292" spans="1:28" x14ac:dyDescent="0.25">
      <c r="A2292" s="3" t="s">
        <v>5671</v>
      </c>
      <c r="B2292" t="s">
        <v>5672</v>
      </c>
      <c r="C2292" s="3" t="s">
        <v>5672</v>
      </c>
      <c r="D2292" s="6">
        <v>0</v>
      </c>
      <c r="E2292" s="6">
        <v>117</v>
      </c>
      <c r="F2292" s="6">
        <f t="shared" si="350"/>
        <v>1</v>
      </c>
      <c r="G2292" s="6">
        <f t="shared" si="351"/>
        <v>57</v>
      </c>
      <c r="H2292" s="6" t="str" cm="1">
        <f t="array" ref="H2292">_xlfn.IFS(E2292&lt;=80,"Series",E2292&lt;=120,"TV Movie",E2292&gt;120,"Long Movie")</f>
        <v>TV Movie</v>
      </c>
      <c r="I2292" t="s">
        <v>8158</v>
      </c>
      <c r="J2292" t="s">
        <v>145</v>
      </c>
      <c r="K2292" t="s">
        <v>8156</v>
      </c>
      <c r="L2292" s="5">
        <v>4.9000000000000004</v>
      </c>
      <c r="M2292" t="str" cm="1">
        <f t="array" ref="M2292">_xlfn.IFS(L2292&lt;=2,"Flop",L2292&lt;=5,"Average",L2292&lt;=7,"Hit",L2292&lt;=9,"Superhit",L2292&gt;9,"BlockBuster")</f>
        <v>Average</v>
      </c>
      <c r="N2292" s="6">
        <v>250239</v>
      </c>
      <c r="O2292" s="6" t="str" cm="1">
        <f t="array" ref="O2292">_xlfn.IFS(N2292&lt;=100000,"Low",N2292&lt;=500000,"Median",N2292&lt;=1500000,"High",N2292&gt;1500000,"Very High")</f>
        <v>Median</v>
      </c>
      <c r="P2292">
        <v>110000000</v>
      </c>
      <c r="Q2292">
        <v>712205856</v>
      </c>
      <c r="R2292">
        <f t="shared" si="352"/>
        <v>602205856</v>
      </c>
      <c r="S2292" t="str">
        <f t="shared" si="353"/>
        <v>Profit</v>
      </c>
      <c r="T2292" s="1">
        <v>40846</v>
      </c>
      <c r="U2292" t="s">
        <v>3347</v>
      </c>
      <c r="V2292" s="14">
        <v>40846</v>
      </c>
      <c r="W2292" t="str">
        <f t="shared" si="354"/>
        <v>October</v>
      </c>
      <c r="X2292" s="4" t="str">
        <f t="shared" si="355"/>
        <v>2011</v>
      </c>
      <c r="Y2292" s="6">
        <f t="shared" si="356"/>
        <v>2011</v>
      </c>
      <c r="Z2292" s="4" t="str">
        <f t="shared" si="357"/>
        <v>30</v>
      </c>
      <c r="AA2292" s="6">
        <f t="shared" si="358"/>
        <v>30</v>
      </c>
      <c r="AB2292" t="str">
        <f t="shared" si="359"/>
        <v>Sunday</v>
      </c>
    </row>
    <row r="2293" spans="1:28" x14ac:dyDescent="0.25">
      <c r="A2293" s="3" t="s">
        <v>5673</v>
      </c>
      <c r="B2293" t="s">
        <v>5674</v>
      </c>
      <c r="C2293" s="3" t="s">
        <v>5674</v>
      </c>
      <c r="D2293" s="6">
        <v>0</v>
      </c>
      <c r="E2293" s="6">
        <v>124</v>
      </c>
      <c r="F2293" s="6">
        <f t="shared" si="350"/>
        <v>2</v>
      </c>
      <c r="G2293" s="6">
        <f t="shared" si="351"/>
        <v>4</v>
      </c>
      <c r="H2293" s="6" t="str" cm="1">
        <f t="array" ref="H2293">_xlfn.IFS(E2293&lt;=80,"Series",E2293&lt;=120,"TV Movie",E2293&gt;120,"Long Movie")</f>
        <v>Long Movie</v>
      </c>
      <c r="I2293" t="s">
        <v>5529</v>
      </c>
      <c r="J2293" t="s">
        <v>8158</v>
      </c>
      <c r="K2293" t="s">
        <v>145</v>
      </c>
      <c r="L2293" s="5">
        <v>5.0999999999999996</v>
      </c>
      <c r="M2293" t="str" cm="1">
        <f t="array" ref="M2293">_xlfn.IFS(L2293&lt;=2,"Flop",L2293&lt;=5,"Average",L2293&lt;=7,"Hit",L2293&lt;=9,"Superhit",L2293&gt;9,"BlockBuster")</f>
        <v>Hit</v>
      </c>
      <c r="N2293" s="6">
        <v>256265</v>
      </c>
      <c r="O2293" s="6" t="str" cm="1">
        <f t="array" ref="O2293">_xlfn.IFS(N2293&lt;=100000,"Low",N2293&lt;=500000,"Median",N2293&lt;=1500000,"High",N2293&gt;1500000,"Very High")</f>
        <v>Median</v>
      </c>
      <c r="P2293">
        <v>68000000</v>
      </c>
      <c r="Q2293">
        <v>698509825</v>
      </c>
      <c r="R2293">
        <f t="shared" si="352"/>
        <v>630509825</v>
      </c>
      <c r="S2293" t="str">
        <f t="shared" si="353"/>
        <v>Profit</v>
      </c>
      <c r="T2293" s="1">
        <v>40359</v>
      </c>
      <c r="U2293" t="s">
        <v>3610</v>
      </c>
      <c r="V2293" s="14">
        <v>40359</v>
      </c>
      <c r="W2293" t="str">
        <f t="shared" si="354"/>
        <v>June</v>
      </c>
      <c r="X2293" s="4" t="str">
        <f t="shared" si="355"/>
        <v>2010</v>
      </c>
      <c r="Y2293" s="6">
        <f t="shared" si="356"/>
        <v>2010</v>
      </c>
      <c r="Z2293" s="4" t="str">
        <f t="shared" si="357"/>
        <v>30</v>
      </c>
      <c r="AA2293" s="6">
        <f t="shared" si="358"/>
        <v>30</v>
      </c>
      <c r="AB2293" t="str">
        <f t="shared" si="359"/>
        <v>Wednesday</v>
      </c>
    </row>
    <row r="2294" spans="1:28" x14ac:dyDescent="0.25">
      <c r="A2294" s="3" t="s">
        <v>5675</v>
      </c>
      <c r="B2294" t="s">
        <v>5676</v>
      </c>
      <c r="C2294" s="3" t="s">
        <v>5676</v>
      </c>
      <c r="D2294" s="6">
        <v>0</v>
      </c>
      <c r="E2294" s="6">
        <v>101</v>
      </c>
      <c r="F2294" s="6">
        <f t="shared" si="350"/>
        <v>1</v>
      </c>
      <c r="G2294" s="6">
        <f t="shared" si="351"/>
        <v>41</v>
      </c>
      <c r="H2294" s="6" t="str" cm="1">
        <f t="array" ref="H2294">_xlfn.IFS(E2294&lt;=80,"Series",E2294&lt;=120,"TV Movie",E2294&gt;120,"Long Movie")</f>
        <v>TV Movie</v>
      </c>
      <c r="I2294" t="s">
        <v>145</v>
      </c>
      <c r="J2294" t="s">
        <v>8166</v>
      </c>
      <c r="K2294" t="s">
        <v>8157</v>
      </c>
      <c r="L2294" s="5">
        <v>6.4</v>
      </c>
      <c r="M2294" t="str" cm="1">
        <f t="array" ref="M2294">_xlfn.IFS(L2294&lt;=2,"Flop",L2294&lt;=5,"Average",L2294&lt;=7,"Hit",L2294&lt;=9,"Superhit",L2294&gt;9,"BlockBuster")</f>
        <v>Hit</v>
      </c>
      <c r="N2294" s="6">
        <v>112483</v>
      </c>
      <c r="O2294" s="6" t="str" cm="1">
        <f t="array" ref="O2294">_xlfn.IFS(N2294&lt;=100000,"Low",N2294&lt;=500000,"Median",N2294&lt;=1500000,"High",N2294&gt;1500000,"Very High")</f>
        <v>Median</v>
      </c>
      <c r="P2294">
        <v>25000000</v>
      </c>
      <c r="Q2294">
        <v>99357138</v>
      </c>
      <c r="R2294">
        <f t="shared" si="352"/>
        <v>74357138</v>
      </c>
      <c r="S2294" t="str">
        <f t="shared" si="353"/>
        <v>Profit</v>
      </c>
      <c r="T2294" s="1">
        <v>41018</v>
      </c>
      <c r="U2294" t="s">
        <v>1650</v>
      </c>
      <c r="V2294" s="14">
        <v>41018</v>
      </c>
      <c r="W2294" t="str">
        <f t="shared" si="354"/>
        <v>April</v>
      </c>
      <c r="X2294" s="4" t="str">
        <f t="shared" si="355"/>
        <v>2012</v>
      </c>
      <c r="Y2294" s="6">
        <f t="shared" si="356"/>
        <v>2012</v>
      </c>
      <c r="Z2294" s="4" t="str">
        <f t="shared" si="357"/>
        <v>19</v>
      </c>
      <c r="AA2294" s="6">
        <f t="shared" si="358"/>
        <v>19</v>
      </c>
      <c r="AB2294" t="str">
        <f t="shared" si="359"/>
        <v>Thursday</v>
      </c>
    </row>
    <row r="2295" spans="1:28" x14ac:dyDescent="0.25">
      <c r="A2295" s="3" t="s">
        <v>5677</v>
      </c>
      <c r="B2295" t="s">
        <v>5678</v>
      </c>
      <c r="C2295" s="3" t="s">
        <v>5679</v>
      </c>
      <c r="D2295" s="6">
        <v>0</v>
      </c>
      <c r="E2295" s="6">
        <v>132</v>
      </c>
      <c r="F2295" s="6">
        <f t="shared" si="350"/>
        <v>2</v>
      </c>
      <c r="G2295" s="6">
        <f t="shared" si="351"/>
        <v>12</v>
      </c>
      <c r="H2295" s="6" t="str" cm="1">
        <f t="array" ref="H2295">_xlfn.IFS(E2295&lt;=80,"Series",E2295&lt;=120,"TV Movie",E2295&gt;120,"Long Movie")</f>
        <v>Long Movie</v>
      </c>
      <c r="I2295" t="s">
        <v>8160</v>
      </c>
      <c r="J2295" t="s">
        <v>145</v>
      </c>
      <c r="K2295" t="s">
        <v>5802</v>
      </c>
      <c r="L2295" s="5">
        <v>7.2</v>
      </c>
      <c r="M2295" t="str" cm="1">
        <f t="array" ref="M2295">_xlfn.IFS(L2295&lt;=2,"Flop",L2295&lt;=5,"Average",L2295&lt;=7,"Hit",L2295&lt;=9,"Superhit",L2295&gt;9,"BlockBuster")</f>
        <v>Superhit</v>
      </c>
      <c r="N2295" s="6">
        <v>118581</v>
      </c>
      <c r="O2295" s="6" t="str" cm="1">
        <f t="array" ref="O2295">_xlfn.IFS(N2295&lt;=100000,"Low",N2295&lt;=500000,"Median",N2295&lt;=1500000,"High",N2295&gt;1500000,"Very High")</f>
        <v>Median</v>
      </c>
      <c r="P2295">
        <v>30000000</v>
      </c>
      <c r="Q2295">
        <v>177313795</v>
      </c>
      <c r="R2295">
        <f t="shared" si="352"/>
        <v>147313795</v>
      </c>
      <c r="S2295" t="str">
        <f t="shared" si="353"/>
        <v>Profit</v>
      </c>
      <c r="T2295" s="1">
        <v>41491</v>
      </c>
      <c r="U2295" t="s">
        <v>4740</v>
      </c>
      <c r="V2295" s="14">
        <v>41491</v>
      </c>
      <c r="W2295" t="str">
        <f t="shared" si="354"/>
        <v>August</v>
      </c>
      <c r="X2295" s="4" t="str">
        <f t="shared" si="355"/>
        <v>2013</v>
      </c>
      <c r="Y2295" s="6">
        <f t="shared" si="356"/>
        <v>2013</v>
      </c>
      <c r="Z2295" s="4" t="str">
        <f t="shared" si="357"/>
        <v>5</v>
      </c>
      <c r="AA2295" s="6">
        <f t="shared" si="358"/>
        <v>5</v>
      </c>
      <c r="AB2295" t="str">
        <f t="shared" si="359"/>
        <v>Monday</v>
      </c>
    </row>
    <row r="2296" spans="1:28" x14ac:dyDescent="0.25">
      <c r="A2296" s="3" t="s">
        <v>5680</v>
      </c>
      <c r="B2296" t="s">
        <v>5681</v>
      </c>
      <c r="C2296" s="3" t="s">
        <v>5681</v>
      </c>
      <c r="D2296" s="6">
        <v>0</v>
      </c>
      <c r="E2296" s="6">
        <v>113</v>
      </c>
      <c r="F2296" s="6">
        <f t="shared" si="350"/>
        <v>1</v>
      </c>
      <c r="G2296" s="6">
        <f t="shared" si="351"/>
        <v>53</v>
      </c>
      <c r="H2296" s="6" t="str" cm="1">
        <f t="array" ref="H2296">_xlfn.IFS(E2296&lt;=80,"Series",E2296&lt;=120,"TV Movie",E2296&gt;120,"Long Movie")</f>
        <v>TV Movie</v>
      </c>
      <c r="I2296" t="s">
        <v>5529</v>
      </c>
      <c r="J2296" t="s">
        <v>132</v>
      </c>
      <c r="K2296" t="s">
        <v>8156</v>
      </c>
      <c r="L2296" s="5">
        <v>6.1</v>
      </c>
      <c r="M2296" t="str" cm="1">
        <f t="array" ref="M2296">_xlfn.IFS(L2296&lt;=2,"Flop",L2296&lt;=5,"Average",L2296&lt;=7,"Hit",L2296&lt;=9,"Superhit",L2296&gt;9,"BlockBuster")</f>
        <v>Hit</v>
      </c>
      <c r="N2296" s="6">
        <v>86991</v>
      </c>
      <c r="O2296" s="6" t="str" cm="1">
        <f t="array" ref="O2296">_xlfn.IFS(N2296&lt;=100000,"Low",N2296&lt;=500000,"Median",N2296&lt;=1500000,"High",N2296&gt;1500000,"Very High")</f>
        <v>Low</v>
      </c>
      <c r="P2296">
        <v>100000000</v>
      </c>
      <c r="Q2296">
        <v>0</v>
      </c>
      <c r="R2296">
        <f t="shared" si="352"/>
        <v>-100000000</v>
      </c>
      <c r="S2296" t="str">
        <f t="shared" si="353"/>
        <v>Loss</v>
      </c>
      <c r="T2296" s="1">
        <v>44785</v>
      </c>
      <c r="U2296" t="s">
        <v>5682</v>
      </c>
      <c r="V2296" s="14">
        <v>44785</v>
      </c>
      <c r="W2296" t="str">
        <f t="shared" si="354"/>
        <v>August</v>
      </c>
      <c r="X2296" s="4" t="str">
        <f t="shared" si="355"/>
        <v>2022</v>
      </c>
      <c r="Y2296" s="6">
        <f t="shared" si="356"/>
        <v>2022</v>
      </c>
      <c r="Z2296" s="4" t="str">
        <f t="shared" si="357"/>
        <v>12</v>
      </c>
      <c r="AA2296" s="6">
        <f t="shared" si="358"/>
        <v>12</v>
      </c>
      <c r="AB2296" t="str">
        <f t="shared" si="359"/>
        <v>Friday</v>
      </c>
    </row>
    <row r="2297" spans="1:28" x14ac:dyDescent="0.25">
      <c r="A2297" s="3" t="s">
        <v>5683</v>
      </c>
      <c r="B2297" t="s">
        <v>5684</v>
      </c>
      <c r="C2297" s="3" t="s">
        <v>5684</v>
      </c>
      <c r="D2297" s="6">
        <v>0</v>
      </c>
      <c r="E2297" s="6">
        <v>112</v>
      </c>
      <c r="F2297" s="6">
        <f t="shared" si="350"/>
        <v>1</v>
      </c>
      <c r="G2297" s="6">
        <f t="shared" si="351"/>
        <v>52</v>
      </c>
      <c r="H2297" s="6" t="str" cm="1">
        <f t="array" ref="H2297">_xlfn.IFS(E2297&lt;=80,"Series",E2297&lt;=120,"TV Movie",E2297&gt;120,"Long Movie")</f>
        <v>TV Movie</v>
      </c>
      <c r="I2297" t="s">
        <v>5529</v>
      </c>
      <c r="J2297" t="s">
        <v>8158</v>
      </c>
      <c r="K2297" t="s">
        <v>132</v>
      </c>
      <c r="L2297" s="5">
        <v>6.1</v>
      </c>
      <c r="M2297" t="str" cm="1">
        <f t="array" ref="M2297">_xlfn.IFS(L2297&lt;=2,"Flop",L2297&lt;=5,"Average",L2297&lt;=7,"Hit",L2297&lt;=9,"Superhit",L2297&gt;9,"BlockBuster")</f>
        <v>Hit</v>
      </c>
      <c r="N2297" s="6">
        <v>145390</v>
      </c>
      <c r="O2297" s="6" t="str" cm="1">
        <f t="array" ref="O2297">_xlfn.IFS(N2297&lt;=100000,"Low",N2297&lt;=500000,"Median",N2297&lt;=1500000,"High",N2297&gt;1500000,"Very High")</f>
        <v>Median</v>
      </c>
      <c r="P2297">
        <v>68000000</v>
      </c>
      <c r="Q2297">
        <v>192907684</v>
      </c>
      <c r="R2297">
        <f t="shared" si="352"/>
        <v>124907684</v>
      </c>
      <c r="S2297" t="str">
        <f t="shared" si="353"/>
        <v>Profit</v>
      </c>
      <c r="T2297" s="1">
        <v>44632</v>
      </c>
      <c r="U2297" t="s">
        <v>5685</v>
      </c>
      <c r="V2297" s="14">
        <v>44632</v>
      </c>
      <c r="W2297" t="str">
        <f t="shared" si="354"/>
        <v>March</v>
      </c>
      <c r="X2297" s="4" t="str">
        <f t="shared" si="355"/>
        <v>2022</v>
      </c>
      <c r="Y2297" s="6">
        <f t="shared" si="356"/>
        <v>2022</v>
      </c>
      <c r="Z2297" s="4" t="str">
        <f t="shared" si="357"/>
        <v>12</v>
      </c>
      <c r="AA2297" s="6">
        <f t="shared" si="358"/>
        <v>12</v>
      </c>
      <c r="AB2297" t="str">
        <f t="shared" si="359"/>
        <v>Saturday</v>
      </c>
    </row>
    <row r="2298" spans="1:28" x14ac:dyDescent="0.25">
      <c r="A2298" s="3" t="s">
        <v>5686</v>
      </c>
      <c r="B2298" t="s">
        <v>5687</v>
      </c>
      <c r="C2298" s="3" t="s">
        <v>5687</v>
      </c>
      <c r="D2298" s="6">
        <v>0</v>
      </c>
      <c r="E2298" s="6">
        <v>94</v>
      </c>
      <c r="F2298" s="6">
        <f t="shared" si="350"/>
        <v>1</v>
      </c>
      <c r="G2298" s="6">
        <f t="shared" si="351"/>
        <v>34</v>
      </c>
      <c r="H2298" s="6" t="str" cm="1">
        <f t="array" ref="H2298">_xlfn.IFS(E2298&lt;=80,"Series",E2298&lt;=120,"TV Movie",E2298&gt;120,"Long Movie")</f>
        <v>TV Movie</v>
      </c>
      <c r="I2298" t="s">
        <v>132</v>
      </c>
      <c r="J2298" t="s">
        <v>5802</v>
      </c>
      <c r="K2298" t="s">
        <v>5802</v>
      </c>
      <c r="L2298" s="5">
        <v>4.3</v>
      </c>
      <c r="M2298" t="str" cm="1">
        <f t="array" ref="M2298">_xlfn.IFS(L2298&lt;=2,"Flop",L2298&lt;=5,"Average",L2298&lt;=7,"Hit",L2298&lt;=9,"Superhit",L2298&gt;9,"BlockBuster")</f>
        <v>Average</v>
      </c>
      <c r="N2298" s="6">
        <v>110451</v>
      </c>
      <c r="O2298" s="6" t="str" cm="1">
        <f t="array" ref="O2298">_xlfn.IFS(N2298&lt;=100000,"Low",N2298&lt;=500000,"Median",N2298&lt;=1500000,"High",N2298&gt;1500000,"Very High")</f>
        <v>Median</v>
      </c>
      <c r="P2298">
        <v>6000000</v>
      </c>
      <c r="Q2298">
        <v>32443111</v>
      </c>
      <c r="R2298">
        <f t="shared" si="352"/>
        <v>26443111</v>
      </c>
      <c r="S2298" t="str">
        <f t="shared" si="353"/>
        <v>Profit</v>
      </c>
      <c r="T2298" s="1">
        <v>41275</v>
      </c>
      <c r="U2298" t="s">
        <v>5688</v>
      </c>
      <c r="V2298" s="14">
        <v>41275</v>
      </c>
      <c r="W2298" t="str">
        <f t="shared" si="354"/>
        <v>January</v>
      </c>
      <c r="X2298" s="4" t="str">
        <f t="shared" si="355"/>
        <v>2013</v>
      </c>
      <c r="Y2298" s="6">
        <f t="shared" si="356"/>
        <v>2013</v>
      </c>
      <c r="Z2298" s="4" t="str">
        <f t="shared" si="357"/>
        <v>1</v>
      </c>
      <c r="AA2298" s="6">
        <f t="shared" si="358"/>
        <v>1</v>
      </c>
      <c r="AB2298" t="str">
        <f t="shared" si="359"/>
        <v>Tuesday</v>
      </c>
    </row>
    <row r="2299" spans="1:28" x14ac:dyDescent="0.25">
      <c r="A2299" s="3" t="s">
        <v>5689</v>
      </c>
      <c r="B2299" t="s">
        <v>5690</v>
      </c>
      <c r="C2299" s="3" t="s">
        <v>5690</v>
      </c>
      <c r="D2299" s="6">
        <v>0</v>
      </c>
      <c r="E2299" s="6">
        <v>103</v>
      </c>
      <c r="F2299" s="6">
        <f t="shared" si="350"/>
        <v>1</v>
      </c>
      <c r="G2299" s="6">
        <f t="shared" si="351"/>
        <v>43</v>
      </c>
      <c r="H2299" s="6" t="str" cm="1">
        <f t="array" ref="H2299">_xlfn.IFS(E2299&lt;=80,"Series",E2299&lt;=120,"TV Movie",E2299&gt;120,"Long Movie")</f>
        <v>TV Movie</v>
      </c>
      <c r="I2299" t="s">
        <v>145</v>
      </c>
      <c r="J2299" t="s">
        <v>8157</v>
      </c>
      <c r="K2299" t="s">
        <v>8161</v>
      </c>
      <c r="L2299" s="5">
        <v>7.1</v>
      </c>
      <c r="M2299" t="str" cm="1">
        <f t="array" ref="M2299">_xlfn.IFS(L2299&lt;=2,"Flop",L2299&lt;=5,"Average",L2299&lt;=7,"Hit",L2299&lt;=9,"Superhit",L2299&gt;9,"BlockBuster")</f>
        <v>Superhit</v>
      </c>
      <c r="N2299" s="6">
        <v>150997</v>
      </c>
      <c r="O2299" s="6" t="str" cm="1">
        <f t="array" ref="O2299">_xlfn.IFS(N2299&lt;=100000,"Low",N2299&lt;=500000,"Median",N2299&lt;=1500000,"High",N2299&gt;1500000,"Very High")</f>
        <v>Median</v>
      </c>
      <c r="P2299">
        <v>15000000</v>
      </c>
      <c r="Q2299">
        <v>9918093</v>
      </c>
      <c r="R2299">
        <f t="shared" si="352"/>
        <v>-5081907</v>
      </c>
      <c r="S2299" t="str">
        <f t="shared" si="353"/>
        <v>Loss</v>
      </c>
      <c r="T2299" s="1">
        <v>40424</v>
      </c>
      <c r="U2299" t="s">
        <v>2750</v>
      </c>
      <c r="V2299" s="14">
        <v>40424</v>
      </c>
      <c r="W2299" t="str">
        <f t="shared" si="354"/>
        <v>September</v>
      </c>
      <c r="X2299" s="4" t="str">
        <f t="shared" si="355"/>
        <v>2010</v>
      </c>
      <c r="Y2299" s="6">
        <f t="shared" si="356"/>
        <v>2010</v>
      </c>
      <c r="Z2299" s="4" t="str">
        <f t="shared" si="357"/>
        <v>3</v>
      </c>
      <c r="AA2299" s="6">
        <f t="shared" si="358"/>
        <v>3</v>
      </c>
      <c r="AB2299" t="str">
        <f t="shared" si="359"/>
        <v>Friday</v>
      </c>
    </row>
    <row r="2300" spans="1:28" x14ac:dyDescent="0.25">
      <c r="A2300" s="3" t="s">
        <v>5691</v>
      </c>
      <c r="B2300" t="s">
        <v>5692</v>
      </c>
      <c r="C2300" s="3" t="s">
        <v>5692</v>
      </c>
      <c r="D2300" s="6">
        <v>0</v>
      </c>
      <c r="E2300" s="6">
        <v>110</v>
      </c>
      <c r="F2300" s="6">
        <f t="shared" si="350"/>
        <v>1</v>
      </c>
      <c r="G2300" s="6">
        <f t="shared" si="351"/>
        <v>50</v>
      </c>
      <c r="H2300" s="6" t="str" cm="1">
        <f t="array" ref="H2300">_xlfn.IFS(E2300&lt;=80,"Series",E2300&lt;=120,"TV Movie",E2300&gt;120,"Long Movie")</f>
        <v>TV Movie</v>
      </c>
      <c r="I2300" t="s">
        <v>132</v>
      </c>
      <c r="J2300" t="s">
        <v>8157</v>
      </c>
      <c r="K2300" t="s">
        <v>5802</v>
      </c>
      <c r="L2300" s="5">
        <v>5.7</v>
      </c>
      <c r="M2300" t="str" cm="1">
        <f t="array" ref="M2300">_xlfn.IFS(L2300&lt;=2,"Flop",L2300&lt;=5,"Average",L2300&lt;=7,"Hit",L2300&lt;=9,"Superhit",L2300&gt;9,"BlockBuster")</f>
        <v>Hit</v>
      </c>
      <c r="N2300" s="6">
        <v>52752</v>
      </c>
      <c r="O2300" s="6" t="str" cm="1">
        <f t="array" ref="O2300">_xlfn.IFS(N2300&lt;=100000,"Low",N2300&lt;=500000,"Median",N2300&lt;=1500000,"High",N2300&gt;1500000,"Very High")</f>
        <v>Low</v>
      </c>
      <c r="P2300">
        <v>40000000</v>
      </c>
      <c r="Q2300">
        <v>48147945</v>
      </c>
      <c r="R2300">
        <f t="shared" si="352"/>
        <v>8147945</v>
      </c>
      <c r="S2300" t="str">
        <f t="shared" si="353"/>
        <v>Profit</v>
      </c>
      <c r="T2300" s="1">
        <v>40641</v>
      </c>
      <c r="U2300" t="s">
        <v>5693</v>
      </c>
      <c r="V2300" s="14">
        <v>40641</v>
      </c>
      <c r="W2300" t="str">
        <f t="shared" si="354"/>
        <v>April</v>
      </c>
      <c r="X2300" s="4" t="str">
        <f t="shared" si="355"/>
        <v>2011</v>
      </c>
      <c r="Y2300" s="6">
        <f t="shared" si="356"/>
        <v>2011</v>
      </c>
      <c r="Z2300" s="4" t="str">
        <f t="shared" si="357"/>
        <v>8</v>
      </c>
      <c r="AA2300" s="6">
        <f t="shared" si="358"/>
        <v>8</v>
      </c>
      <c r="AB2300" t="str">
        <f t="shared" si="359"/>
        <v>Friday</v>
      </c>
    </row>
    <row r="2301" spans="1:28" x14ac:dyDescent="0.25">
      <c r="A2301" s="3" t="s">
        <v>5694</v>
      </c>
      <c r="B2301" t="s">
        <v>5695</v>
      </c>
      <c r="C2301" s="3" t="s">
        <v>5695</v>
      </c>
      <c r="D2301" s="6">
        <v>0</v>
      </c>
      <c r="E2301" s="6">
        <v>96</v>
      </c>
      <c r="F2301" s="6">
        <f t="shared" si="350"/>
        <v>1</v>
      </c>
      <c r="G2301" s="6">
        <f t="shared" si="351"/>
        <v>36</v>
      </c>
      <c r="H2301" s="6" t="str" cm="1">
        <f t="array" ref="H2301">_xlfn.IFS(E2301&lt;=80,"Series",E2301&lt;=120,"TV Movie",E2301&gt;120,"Long Movie")</f>
        <v>TV Movie</v>
      </c>
      <c r="I2301" t="s">
        <v>83</v>
      </c>
      <c r="J2301" t="s">
        <v>5802</v>
      </c>
      <c r="K2301" t="s">
        <v>5802</v>
      </c>
      <c r="L2301" s="5">
        <v>6.5</v>
      </c>
      <c r="M2301" t="str" cm="1">
        <f t="array" ref="M2301">_xlfn.IFS(L2301&lt;=2,"Flop",L2301&lt;=5,"Average",L2301&lt;=7,"Hit",L2301&lt;=9,"Superhit",L2301&gt;9,"BlockBuster")</f>
        <v>Hit</v>
      </c>
      <c r="N2301" s="6">
        <v>123315</v>
      </c>
      <c r="O2301" s="6" t="str" cm="1">
        <f t="array" ref="O2301">_xlfn.IFS(N2301&lt;=100000,"Low",N2301&lt;=500000,"Median",N2301&lt;=1500000,"High",N2301&gt;1500000,"Very High")</f>
        <v>Median</v>
      </c>
      <c r="P2301">
        <v>12000000</v>
      </c>
      <c r="Q2301">
        <v>146733054</v>
      </c>
      <c r="R2301">
        <f t="shared" si="352"/>
        <v>134733054</v>
      </c>
      <c r="S2301" t="str">
        <f t="shared" si="353"/>
        <v>Profit</v>
      </c>
      <c r="T2301" s="1">
        <v>45000</v>
      </c>
      <c r="U2301" t="s">
        <v>5696</v>
      </c>
      <c r="V2301" s="14">
        <v>45000</v>
      </c>
      <c r="W2301" t="str">
        <f t="shared" si="354"/>
        <v>March</v>
      </c>
      <c r="X2301" s="4" t="str">
        <f t="shared" si="355"/>
        <v>2023</v>
      </c>
      <c r="Y2301" s="6">
        <f t="shared" si="356"/>
        <v>2023</v>
      </c>
      <c r="Z2301" s="4" t="str">
        <f t="shared" si="357"/>
        <v>15</v>
      </c>
      <c r="AA2301" s="6">
        <f t="shared" si="358"/>
        <v>15</v>
      </c>
      <c r="AB2301" t="str">
        <f t="shared" si="359"/>
        <v>Wednesday</v>
      </c>
    </row>
    <row r="2302" spans="1:28" x14ac:dyDescent="0.25">
      <c r="A2302" s="3" t="s">
        <v>5697</v>
      </c>
      <c r="B2302" t="s">
        <v>5698</v>
      </c>
      <c r="C2302" s="3" t="s">
        <v>5698</v>
      </c>
      <c r="D2302" s="6">
        <v>0</v>
      </c>
      <c r="E2302" s="6">
        <v>128</v>
      </c>
      <c r="F2302" s="6">
        <f t="shared" si="350"/>
        <v>2</v>
      </c>
      <c r="G2302" s="6">
        <f t="shared" si="351"/>
        <v>8</v>
      </c>
      <c r="H2302" s="6" t="str" cm="1">
        <f t="array" ref="H2302">_xlfn.IFS(E2302&lt;=80,"Series",E2302&lt;=120,"TV Movie",E2302&gt;120,"Long Movie")</f>
        <v>Long Movie</v>
      </c>
      <c r="I2302" t="s">
        <v>5529</v>
      </c>
      <c r="J2302" t="s">
        <v>145</v>
      </c>
      <c r="K2302" t="s">
        <v>8156</v>
      </c>
      <c r="L2302" s="5">
        <v>6.2</v>
      </c>
      <c r="M2302" t="str" cm="1">
        <f t="array" ref="M2302">_xlfn.IFS(L2302&lt;=2,"Flop",L2302&lt;=5,"Average",L2302&lt;=7,"Hit",L2302&lt;=9,"Superhit",L2302&gt;9,"BlockBuster")</f>
        <v>Hit</v>
      </c>
      <c r="N2302" s="6">
        <v>168369</v>
      </c>
      <c r="O2302" s="6" t="str" cm="1">
        <f t="array" ref="O2302">_xlfn.IFS(N2302&lt;=100000,"Low",N2302&lt;=500000,"Median",N2302&lt;=1500000,"High",N2302&gt;1500000,"Very High")</f>
        <v>Median</v>
      </c>
      <c r="P2302">
        <v>175000000</v>
      </c>
      <c r="Q2302">
        <v>151783839</v>
      </c>
      <c r="R2302">
        <f t="shared" si="352"/>
        <v>-23216161</v>
      </c>
      <c r="S2302" t="str">
        <f t="shared" si="353"/>
        <v>Loss</v>
      </c>
      <c r="T2302" s="1">
        <v>41614</v>
      </c>
      <c r="U2302" t="s">
        <v>5699</v>
      </c>
      <c r="V2302" s="14">
        <v>41614</v>
      </c>
      <c r="W2302" t="str">
        <f t="shared" si="354"/>
        <v>December</v>
      </c>
      <c r="X2302" s="4" t="str">
        <f t="shared" si="355"/>
        <v>2013</v>
      </c>
      <c r="Y2302" s="6">
        <f t="shared" si="356"/>
        <v>2013</v>
      </c>
      <c r="Z2302" s="4" t="str">
        <f t="shared" si="357"/>
        <v>6</v>
      </c>
      <c r="AA2302" s="6">
        <f t="shared" si="358"/>
        <v>6</v>
      </c>
      <c r="AB2302" t="str">
        <f t="shared" si="359"/>
        <v>Friday</v>
      </c>
    </row>
    <row r="2303" spans="1:28" x14ac:dyDescent="0.25">
      <c r="A2303" s="3" t="s">
        <v>5700</v>
      </c>
      <c r="B2303" t="s">
        <v>5701</v>
      </c>
      <c r="C2303" s="3" t="s">
        <v>5701</v>
      </c>
      <c r="D2303" s="6">
        <v>0</v>
      </c>
      <c r="E2303" s="6">
        <v>123</v>
      </c>
      <c r="F2303" s="6">
        <f t="shared" si="350"/>
        <v>2</v>
      </c>
      <c r="G2303" s="6">
        <f t="shared" si="351"/>
        <v>3</v>
      </c>
      <c r="H2303" s="6" t="str" cm="1">
        <f t="array" ref="H2303">_xlfn.IFS(E2303&lt;=80,"Series",E2303&lt;=120,"TV Movie",E2303&gt;120,"Long Movie")</f>
        <v>Long Movie</v>
      </c>
      <c r="I2303" t="s">
        <v>132</v>
      </c>
      <c r="J2303" t="s">
        <v>145</v>
      </c>
      <c r="K2303" t="s">
        <v>8164</v>
      </c>
      <c r="L2303" s="5">
        <v>5.9</v>
      </c>
      <c r="M2303" t="str" cm="1">
        <f t="array" ref="M2303">_xlfn.IFS(L2303&lt;=2,"Flop",L2303&lt;=5,"Average",L2303&lt;=7,"Hit",L2303&lt;=9,"Superhit",L2303&gt;9,"BlockBuster")</f>
        <v>Hit</v>
      </c>
      <c r="N2303" s="6">
        <v>80822</v>
      </c>
      <c r="O2303" s="6" t="str" cm="1">
        <f t="array" ref="O2303">_xlfn.IFS(N2303&lt;=100000,"Low",N2303&lt;=500000,"Median",N2303&lt;=1500000,"High",N2303&gt;1500000,"Very High")</f>
        <v>Low</v>
      </c>
      <c r="P2303">
        <v>75000000</v>
      </c>
      <c r="Q2303">
        <v>59418613</v>
      </c>
      <c r="R2303">
        <f t="shared" si="352"/>
        <v>-15581387</v>
      </c>
      <c r="S2303" t="str">
        <f t="shared" si="353"/>
        <v>Loss</v>
      </c>
      <c r="T2303" s="1">
        <v>41073</v>
      </c>
      <c r="U2303" t="s">
        <v>2468</v>
      </c>
      <c r="V2303" s="14">
        <v>41073</v>
      </c>
      <c r="W2303" t="str">
        <f t="shared" si="354"/>
        <v>June</v>
      </c>
      <c r="X2303" s="4" t="str">
        <f t="shared" si="355"/>
        <v>2012</v>
      </c>
      <c r="Y2303" s="6">
        <f t="shared" si="356"/>
        <v>2012</v>
      </c>
      <c r="Z2303" s="4" t="str">
        <f t="shared" si="357"/>
        <v>13</v>
      </c>
      <c r="AA2303" s="6">
        <f t="shared" si="358"/>
        <v>13</v>
      </c>
      <c r="AB2303" t="str">
        <f t="shared" si="359"/>
        <v>Wednesday</v>
      </c>
    </row>
    <row r="2304" spans="1:28" x14ac:dyDescent="0.25">
      <c r="A2304" s="3" t="s">
        <v>5702</v>
      </c>
      <c r="B2304" t="s">
        <v>5703</v>
      </c>
      <c r="C2304" s="3" t="s">
        <v>5703</v>
      </c>
      <c r="D2304" s="6">
        <v>0</v>
      </c>
      <c r="E2304" s="6">
        <v>103</v>
      </c>
      <c r="F2304" s="6">
        <f t="shared" si="350"/>
        <v>1</v>
      </c>
      <c r="G2304" s="6">
        <f t="shared" si="351"/>
        <v>43</v>
      </c>
      <c r="H2304" s="6" t="str" cm="1">
        <f t="array" ref="H2304">_xlfn.IFS(E2304&lt;=80,"Series",E2304&lt;=120,"TV Movie",E2304&gt;120,"Long Movie")</f>
        <v>TV Movie</v>
      </c>
      <c r="I2304" t="s">
        <v>83</v>
      </c>
      <c r="J2304" t="s">
        <v>3857</v>
      </c>
      <c r="K2304" t="s">
        <v>5802</v>
      </c>
      <c r="L2304" s="5">
        <v>6.1</v>
      </c>
      <c r="M2304" t="str" cm="1">
        <f t="array" ref="M2304">_xlfn.IFS(L2304&lt;=2,"Flop",L2304&lt;=5,"Average",L2304&lt;=7,"Hit",L2304&lt;=9,"Superhit",L2304&gt;9,"BlockBuster")</f>
        <v>Hit</v>
      </c>
      <c r="N2304" s="6">
        <v>72970</v>
      </c>
      <c r="O2304" s="6" t="str" cm="1">
        <f t="array" ref="O2304">_xlfn.IFS(N2304&lt;=100000,"Low",N2304&lt;=500000,"Median",N2304&lt;=1500000,"High",N2304&gt;1500000,"Very High")</f>
        <v>Low</v>
      </c>
      <c r="P2304">
        <v>18000000</v>
      </c>
      <c r="Q2304">
        <v>76987621</v>
      </c>
      <c r="R2304">
        <f t="shared" si="352"/>
        <v>58987621</v>
      </c>
      <c r="S2304" t="str">
        <f t="shared" si="353"/>
        <v>Profit</v>
      </c>
      <c r="T2304" s="1">
        <v>45021</v>
      </c>
      <c r="U2304" t="s">
        <v>5704</v>
      </c>
      <c r="V2304" s="14">
        <v>45021</v>
      </c>
      <c r="W2304" t="str">
        <f t="shared" si="354"/>
        <v>April</v>
      </c>
      <c r="X2304" s="4" t="str">
        <f t="shared" si="355"/>
        <v>2023</v>
      </c>
      <c r="Y2304" s="6">
        <f t="shared" si="356"/>
        <v>2023</v>
      </c>
      <c r="Z2304" s="4" t="str">
        <f t="shared" si="357"/>
        <v>5</v>
      </c>
      <c r="AA2304" s="6">
        <f t="shared" si="358"/>
        <v>5</v>
      </c>
      <c r="AB2304" t="str">
        <f t="shared" si="359"/>
        <v>Wednesday</v>
      </c>
    </row>
    <row r="2305" spans="1:28" x14ac:dyDescent="0.25">
      <c r="A2305" s="3" t="s">
        <v>5705</v>
      </c>
      <c r="B2305" t="s">
        <v>5706</v>
      </c>
      <c r="C2305" s="3" t="s">
        <v>5706</v>
      </c>
      <c r="D2305" s="6">
        <v>0</v>
      </c>
      <c r="E2305" s="6">
        <v>126</v>
      </c>
      <c r="F2305" s="6">
        <f t="shared" si="350"/>
        <v>2</v>
      </c>
      <c r="G2305" s="6">
        <f t="shared" si="351"/>
        <v>6</v>
      </c>
      <c r="H2305" s="6" t="str" cm="1">
        <f t="array" ref="H2305">_xlfn.IFS(E2305&lt;=80,"Series",E2305&lt;=120,"TV Movie",E2305&gt;120,"Long Movie")</f>
        <v>Long Movie</v>
      </c>
      <c r="I2305" t="s">
        <v>5529</v>
      </c>
      <c r="J2305" t="s">
        <v>8158</v>
      </c>
      <c r="K2305" t="s">
        <v>8161</v>
      </c>
      <c r="L2305" s="5">
        <v>6.3</v>
      </c>
      <c r="M2305" t="str" cm="1">
        <f t="array" ref="M2305">_xlfn.IFS(L2305&lt;=2,"Flop",L2305&lt;=5,"Average",L2305&lt;=7,"Hit",L2305&lt;=9,"Superhit",L2305&gt;9,"BlockBuster")</f>
        <v>Hit</v>
      </c>
      <c r="N2305" s="6">
        <v>288955</v>
      </c>
      <c r="O2305" s="6" t="str" cm="1">
        <f t="array" ref="O2305">_xlfn.IFS(N2305&lt;=100000,"Low",N2305&lt;=500000,"Median",N2305&lt;=1500000,"High",N2305&gt;1500000,"Very High")</f>
        <v>Median</v>
      </c>
      <c r="P2305">
        <v>155000000</v>
      </c>
      <c r="Q2305">
        <v>440603537</v>
      </c>
      <c r="R2305">
        <f t="shared" si="352"/>
        <v>285603537</v>
      </c>
      <c r="S2305" t="str">
        <f t="shared" si="353"/>
        <v>Profit</v>
      </c>
      <c r="T2305" s="1">
        <v>42176</v>
      </c>
      <c r="U2305" t="s">
        <v>5707</v>
      </c>
      <c r="V2305" s="14">
        <v>42176</v>
      </c>
      <c r="W2305" t="str">
        <f t="shared" si="354"/>
        <v>June</v>
      </c>
      <c r="X2305" s="4" t="str">
        <f t="shared" si="355"/>
        <v>2015</v>
      </c>
      <c r="Y2305" s="6">
        <f t="shared" si="356"/>
        <v>2015</v>
      </c>
      <c r="Z2305" s="4" t="str">
        <f t="shared" si="357"/>
        <v>21</v>
      </c>
      <c r="AA2305" s="6">
        <f t="shared" si="358"/>
        <v>21</v>
      </c>
      <c r="AB2305" t="str">
        <f t="shared" si="359"/>
        <v>Sunday</v>
      </c>
    </row>
    <row r="2306" spans="1:28" x14ac:dyDescent="0.25">
      <c r="A2306" s="3" t="s">
        <v>5708</v>
      </c>
      <c r="B2306" t="s">
        <v>5709</v>
      </c>
      <c r="C2306" s="3" t="s">
        <v>5709</v>
      </c>
      <c r="D2306" s="6">
        <v>0</v>
      </c>
      <c r="E2306" s="6">
        <v>121</v>
      </c>
      <c r="F2306" s="6">
        <f t="shared" si="350"/>
        <v>2</v>
      </c>
      <c r="G2306" s="6">
        <f t="shared" si="351"/>
        <v>1</v>
      </c>
      <c r="H2306" s="6" t="str" cm="1">
        <f t="array" ref="H2306">_xlfn.IFS(E2306&lt;=80,"Series",E2306&lt;=120,"TV Movie",E2306&gt;120,"Long Movie")</f>
        <v>Long Movie</v>
      </c>
      <c r="I2306" t="s">
        <v>132</v>
      </c>
      <c r="J2306" t="s">
        <v>145</v>
      </c>
      <c r="K2306" t="s">
        <v>8157</v>
      </c>
      <c r="L2306" s="5">
        <v>5.4</v>
      </c>
      <c r="M2306" t="str" cm="1">
        <f t="array" ref="M2306">_xlfn.IFS(L2306&lt;=2,"Flop",L2306&lt;=5,"Average",L2306&lt;=7,"Hit",L2306&lt;=9,"Superhit",L2306&gt;9,"BlockBuster")</f>
        <v>Hit</v>
      </c>
      <c r="N2306" s="6">
        <v>53793</v>
      </c>
      <c r="O2306" s="6" t="str" cm="1">
        <f t="array" ref="O2306">_xlfn.IFS(N2306&lt;=100000,"Low",N2306&lt;=500000,"Median",N2306&lt;=1500000,"High",N2306&gt;1500000,"Very High")</f>
        <v>Low</v>
      </c>
      <c r="P2306">
        <v>120000000</v>
      </c>
      <c r="Q2306">
        <v>48668907</v>
      </c>
      <c r="R2306">
        <f t="shared" si="352"/>
        <v>-71331093</v>
      </c>
      <c r="S2306" t="str">
        <f t="shared" si="353"/>
        <v>Loss</v>
      </c>
      <c r="T2306" s="1">
        <v>40525</v>
      </c>
      <c r="U2306" t="s">
        <v>435</v>
      </c>
      <c r="V2306" s="14">
        <v>40525</v>
      </c>
      <c r="W2306" t="str">
        <f t="shared" si="354"/>
        <v>December</v>
      </c>
      <c r="X2306" s="4" t="str">
        <f t="shared" si="355"/>
        <v>2010</v>
      </c>
      <c r="Y2306" s="6">
        <f t="shared" si="356"/>
        <v>2010</v>
      </c>
      <c r="Z2306" s="4" t="str">
        <f t="shared" si="357"/>
        <v>13</v>
      </c>
      <c r="AA2306" s="6">
        <f t="shared" si="358"/>
        <v>13</v>
      </c>
      <c r="AB2306" t="str">
        <f t="shared" si="359"/>
        <v>Monday</v>
      </c>
    </row>
    <row r="2307" spans="1:28" x14ac:dyDescent="0.25">
      <c r="A2307" s="3" t="s">
        <v>5710</v>
      </c>
      <c r="B2307" t="s">
        <v>5711</v>
      </c>
      <c r="C2307" s="3" t="s">
        <v>5711</v>
      </c>
      <c r="D2307" s="6">
        <v>0</v>
      </c>
      <c r="E2307" s="6">
        <v>143</v>
      </c>
      <c r="F2307" s="6">
        <f t="shared" ref="F2307:F2370" si="360">INT(E2307/60)</f>
        <v>2</v>
      </c>
      <c r="G2307" s="6">
        <f t="shared" ref="G2307:G2370" si="361">MOD(E2307,60)</f>
        <v>23</v>
      </c>
      <c r="H2307" s="6" t="str" cm="1">
        <f t="array" ref="H2307">_xlfn.IFS(E2307&lt;=80,"Series",E2307&lt;=120,"TV Movie",E2307&gt;120,"Long Movie")</f>
        <v>Long Movie</v>
      </c>
      <c r="I2307" t="s">
        <v>145</v>
      </c>
      <c r="J2307" t="s">
        <v>8157</v>
      </c>
      <c r="K2307" t="s">
        <v>5802</v>
      </c>
      <c r="L2307" s="5">
        <v>7.2</v>
      </c>
      <c r="M2307" t="str" cm="1">
        <f t="array" ref="M2307">_xlfn.IFS(L2307&lt;=2,"Flop",L2307&lt;=5,"Average",L2307&lt;=7,"Hit",L2307&lt;=9,"Superhit",L2307&gt;9,"BlockBuster")</f>
        <v>Superhit</v>
      </c>
      <c r="N2307" s="6">
        <v>580234</v>
      </c>
      <c r="O2307" s="6" t="str" cm="1">
        <f t="array" ref="O2307">_xlfn.IFS(N2307&lt;=100000,"Low",N2307&lt;=500000,"Median",N2307&lt;=1500000,"High",N2307&gt;1500000,"Very High")</f>
        <v>High</v>
      </c>
      <c r="P2307">
        <v>105000000</v>
      </c>
      <c r="Q2307">
        <v>353659851</v>
      </c>
      <c r="R2307">
        <f t="shared" ref="R2307:R2370" si="362">Q2307-P2307</f>
        <v>248659851</v>
      </c>
      <c r="S2307" t="str">
        <f t="shared" ref="S2307:S2370" si="363">IF(R2307&gt;0,"Profit","Loss")</f>
        <v>Profit</v>
      </c>
      <c r="T2307" s="1">
        <v>41395</v>
      </c>
      <c r="U2307" t="s">
        <v>1645</v>
      </c>
      <c r="V2307" s="14">
        <v>41395</v>
      </c>
      <c r="W2307" t="str">
        <f t="shared" ref="W2307:W2370" si="364">TEXT(V2307,"MMMM")</f>
        <v>May</v>
      </c>
      <c r="X2307" s="4" t="str">
        <f t="shared" ref="X2307:X2370" si="365">TEXT(V2307,"YYYY")</f>
        <v>2013</v>
      </c>
      <c r="Y2307" s="6">
        <f t="shared" ref="Y2307:Y2370" si="366">VALUE(X2307)</f>
        <v>2013</v>
      </c>
      <c r="Z2307" s="4" t="str">
        <f t="shared" ref="Z2307:Z2370" si="367">TEXT(V2307,"d")</f>
        <v>1</v>
      </c>
      <c r="AA2307" s="6">
        <f t="shared" ref="AA2307:AA2370" si="368">VALUE(Z2307)</f>
        <v>1</v>
      </c>
      <c r="AB2307" t="str">
        <f t="shared" ref="AB2307:AB2370" si="369">TEXT(V2307,"dddd")</f>
        <v>Wednesday</v>
      </c>
    </row>
    <row r="2308" spans="1:28" x14ac:dyDescent="0.25">
      <c r="A2308" s="3" t="s">
        <v>5712</v>
      </c>
      <c r="B2308" t="s">
        <v>5713</v>
      </c>
      <c r="C2308" s="3" t="s">
        <v>5713</v>
      </c>
      <c r="D2308" s="6">
        <v>0</v>
      </c>
      <c r="E2308" s="6">
        <v>95</v>
      </c>
      <c r="F2308" s="6">
        <f t="shared" si="360"/>
        <v>1</v>
      </c>
      <c r="G2308" s="6">
        <f t="shared" si="361"/>
        <v>35</v>
      </c>
      <c r="H2308" s="6" t="str" cm="1">
        <f t="array" ref="H2308">_xlfn.IFS(E2308&lt;=80,"Series",E2308&lt;=120,"TV Movie",E2308&gt;120,"Long Movie")</f>
        <v>TV Movie</v>
      </c>
      <c r="I2308" t="s">
        <v>5529</v>
      </c>
      <c r="J2308" t="s">
        <v>8162</v>
      </c>
      <c r="K2308" t="s">
        <v>8161</v>
      </c>
      <c r="L2308" s="5">
        <v>7.1</v>
      </c>
      <c r="M2308" t="str" cm="1">
        <f t="array" ref="M2308">_xlfn.IFS(L2308&lt;=2,"Flop",L2308&lt;=5,"Average",L2308&lt;=7,"Hit",L2308&lt;=9,"Superhit",L2308&gt;9,"BlockBuster")</f>
        <v>Superhit</v>
      </c>
      <c r="N2308" s="6">
        <v>288791</v>
      </c>
      <c r="O2308" s="6" t="str" cm="1">
        <f t="array" ref="O2308">_xlfn.IFS(N2308&lt;=100000,"Low",N2308&lt;=500000,"Median",N2308&lt;=1500000,"High",N2308&gt;1500000,"Very High")</f>
        <v>Median</v>
      </c>
      <c r="P2308">
        <v>50000000</v>
      </c>
      <c r="Q2308">
        <v>41037742</v>
      </c>
      <c r="R2308">
        <f t="shared" si="362"/>
        <v>-8962258</v>
      </c>
      <c r="S2308" t="str">
        <f t="shared" si="363"/>
        <v>Loss</v>
      </c>
      <c r="T2308" s="1">
        <v>41101</v>
      </c>
      <c r="U2308" t="s">
        <v>3988</v>
      </c>
      <c r="V2308" s="14">
        <v>41101</v>
      </c>
      <c r="W2308" t="str">
        <f t="shared" si="364"/>
        <v>July</v>
      </c>
      <c r="X2308" s="4" t="str">
        <f t="shared" si="365"/>
        <v>2012</v>
      </c>
      <c r="Y2308" s="6">
        <f t="shared" si="366"/>
        <v>2012</v>
      </c>
      <c r="Z2308" s="4" t="str">
        <f t="shared" si="367"/>
        <v>11</v>
      </c>
      <c r="AA2308" s="6">
        <f t="shared" si="368"/>
        <v>11</v>
      </c>
      <c r="AB2308" t="str">
        <f t="shared" si="369"/>
        <v>Wednesday</v>
      </c>
    </row>
    <row r="2309" spans="1:28" x14ac:dyDescent="0.25">
      <c r="A2309" s="3" t="s">
        <v>5714</v>
      </c>
      <c r="B2309" t="s">
        <v>5715</v>
      </c>
      <c r="C2309" s="3" t="s">
        <v>5715</v>
      </c>
      <c r="D2309" s="6">
        <v>0</v>
      </c>
      <c r="E2309" s="6">
        <v>164</v>
      </c>
      <c r="F2309" s="6">
        <f t="shared" si="360"/>
        <v>2</v>
      </c>
      <c r="G2309" s="6">
        <f t="shared" si="361"/>
        <v>44</v>
      </c>
      <c r="H2309" s="6" t="str" cm="1">
        <f t="array" ref="H2309">_xlfn.IFS(E2309&lt;=80,"Series",E2309&lt;=120,"TV Movie",E2309&gt;120,"Long Movie")</f>
        <v>Long Movie</v>
      </c>
      <c r="I2309" t="s">
        <v>5529</v>
      </c>
      <c r="J2309" t="s">
        <v>145</v>
      </c>
      <c r="K2309" t="s">
        <v>3857</v>
      </c>
      <c r="L2309" s="5">
        <v>8.4</v>
      </c>
      <c r="M2309" t="str" cm="1">
        <f t="array" ref="M2309">_xlfn.IFS(L2309&lt;=2,"Flop",L2309&lt;=5,"Average",L2309&lt;=7,"Hit",L2309&lt;=9,"Superhit",L2309&gt;9,"BlockBuster")</f>
        <v>Superhit</v>
      </c>
      <c r="N2309" s="6">
        <v>1786040</v>
      </c>
      <c r="O2309" s="6" t="str" cm="1">
        <f t="array" ref="O2309">_xlfn.IFS(N2309&lt;=100000,"Low",N2309&lt;=500000,"Median",N2309&lt;=1500000,"High",N2309&gt;1500000,"Very High")</f>
        <v>Very High</v>
      </c>
      <c r="P2309">
        <v>250000000</v>
      </c>
      <c r="Q2309">
        <v>1085067637</v>
      </c>
      <c r="R2309">
        <f t="shared" si="362"/>
        <v>835067637</v>
      </c>
      <c r="S2309" t="str">
        <f t="shared" si="363"/>
        <v>Profit</v>
      </c>
      <c r="T2309" s="1">
        <v>41106</v>
      </c>
      <c r="U2309" t="s">
        <v>2229</v>
      </c>
      <c r="V2309" s="14">
        <v>41106</v>
      </c>
      <c r="W2309" t="str">
        <f t="shared" si="364"/>
        <v>July</v>
      </c>
      <c r="X2309" s="4" t="str">
        <f t="shared" si="365"/>
        <v>2012</v>
      </c>
      <c r="Y2309" s="6">
        <f t="shared" si="366"/>
        <v>2012</v>
      </c>
      <c r="Z2309" s="4" t="str">
        <f t="shared" si="367"/>
        <v>16</v>
      </c>
      <c r="AA2309" s="6">
        <f t="shared" si="368"/>
        <v>16</v>
      </c>
      <c r="AB2309" t="str">
        <f t="shared" si="369"/>
        <v>Monday</v>
      </c>
    </row>
    <row r="2310" spans="1:28" x14ac:dyDescent="0.25">
      <c r="A2310" s="3" t="s">
        <v>5716</v>
      </c>
      <c r="B2310" t="s">
        <v>5717</v>
      </c>
      <c r="C2310" s="3" t="s">
        <v>5717</v>
      </c>
      <c r="D2310" s="6">
        <v>0</v>
      </c>
      <c r="E2310" s="6">
        <v>114</v>
      </c>
      <c r="F2310" s="6">
        <f t="shared" si="360"/>
        <v>1</v>
      </c>
      <c r="G2310" s="6">
        <f t="shared" si="361"/>
        <v>54</v>
      </c>
      <c r="H2310" s="6" t="str" cm="1">
        <f t="array" ref="H2310">_xlfn.IFS(E2310&lt;=80,"Series",E2310&lt;=120,"TV Movie",E2310&gt;120,"Long Movie")</f>
        <v>TV Movie</v>
      </c>
      <c r="I2310" t="s">
        <v>5529</v>
      </c>
      <c r="J2310" t="s">
        <v>8158</v>
      </c>
      <c r="K2310" t="s">
        <v>8156</v>
      </c>
      <c r="L2310" s="5">
        <v>6.3</v>
      </c>
      <c r="M2310" t="str" cm="1">
        <f t="array" ref="M2310">_xlfn.IFS(L2310&lt;=2,"Flop",L2310&lt;=5,"Average",L2310&lt;=7,"Hit",L2310&lt;=9,"Superhit",L2310&gt;9,"BlockBuster")</f>
        <v>Hit</v>
      </c>
      <c r="N2310" s="6">
        <v>144927</v>
      </c>
      <c r="O2310" s="6" t="str" cm="1">
        <f t="array" ref="O2310">_xlfn.IFS(N2310&lt;=100000,"Low",N2310&lt;=500000,"Median",N2310&lt;=1500000,"High",N2310&gt;1500000,"Very High")</f>
        <v>Median</v>
      </c>
      <c r="P2310">
        <v>195000000</v>
      </c>
      <c r="Q2310">
        <v>197687603</v>
      </c>
      <c r="R2310">
        <f t="shared" si="362"/>
        <v>2687603</v>
      </c>
      <c r="S2310" t="str">
        <f t="shared" si="363"/>
        <v>Profit</v>
      </c>
      <c r="T2310" s="1">
        <v>41332</v>
      </c>
      <c r="U2310" t="s">
        <v>1537</v>
      </c>
      <c r="V2310" s="14">
        <v>41332</v>
      </c>
      <c r="W2310" t="str">
        <f t="shared" si="364"/>
        <v>February</v>
      </c>
      <c r="X2310" s="4" t="str">
        <f t="shared" si="365"/>
        <v>2013</v>
      </c>
      <c r="Y2310" s="6">
        <f t="shared" si="366"/>
        <v>2013</v>
      </c>
      <c r="Z2310" s="4" t="str">
        <f t="shared" si="367"/>
        <v>27</v>
      </c>
      <c r="AA2310" s="6">
        <f t="shared" si="368"/>
        <v>27</v>
      </c>
      <c r="AB2310" t="str">
        <f t="shared" si="369"/>
        <v>Wednesday</v>
      </c>
    </row>
    <row r="2311" spans="1:28" x14ac:dyDescent="0.25">
      <c r="A2311" s="3" t="s">
        <v>5718</v>
      </c>
      <c r="B2311" t="s">
        <v>5719</v>
      </c>
      <c r="C2311" s="3" t="s">
        <v>5719</v>
      </c>
      <c r="D2311" s="6">
        <v>0</v>
      </c>
      <c r="E2311" s="6">
        <v>96</v>
      </c>
      <c r="F2311" s="6">
        <f t="shared" si="360"/>
        <v>1</v>
      </c>
      <c r="G2311" s="6">
        <f t="shared" si="361"/>
        <v>36</v>
      </c>
      <c r="H2311" s="6" t="str" cm="1">
        <f t="array" ref="H2311">_xlfn.IFS(E2311&lt;=80,"Series",E2311&lt;=120,"TV Movie",E2311&gt;120,"Long Movie")</f>
        <v>TV Movie</v>
      </c>
      <c r="I2311" t="s">
        <v>145</v>
      </c>
      <c r="J2311" t="s">
        <v>8166</v>
      </c>
      <c r="K2311" t="s">
        <v>3857</v>
      </c>
      <c r="L2311" s="5">
        <v>6.3</v>
      </c>
      <c r="M2311" t="str" cm="1">
        <f t="array" ref="M2311">_xlfn.IFS(L2311&lt;=2,"Flop",L2311&lt;=5,"Average",L2311&lt;=7,"Hit",L2311&lt;=9,"Superhit",L2311&gt;9,"BlockBuster")</f>
        <v>Hit</v>
      </c>
      <c r="N2311" s="6">
        <v>76656</v>
      </c>
      <c r="O2311" s="6" t="str" cm="1">
        <f t="array" ref="O2311">_xlfn.IFS(N2311&lt;=100000,"Low",N2311&lt;=500000,"Median",N2311&lt;=1500000,"High",N2311&gt;1500000,"Very High")</f>
        <v>Low</v>
      </c>
      <c r="P2311">
        <v>14000000</v>
      </c>
      <c r="Q2311">
        <v>13657649</v>
      </c>
      <c r="R2311">
        <f t="shared" si="362"/>
        <v>-342351</v>
      </c>
      <c r="S2311" t="str">
        <f t="shared" si="363"/>
        <v>Loss</v>
      </c>
      <c r="T2311" s="1">
        <v>40069</v>
      </c>
      <c r="U2311" t="s">
        <v>5720</v>
      </c>
      <c r="V2311" s="14">
        <v>40069</v>
      </c>
      <c r="W2311" t="str">
        <f t="shared" si="364"/>
        <v>September</v>
      </c>
      <c r="X2311" s="4" t="str">
        <f t="shared" si="365"/>
        <v>2009</v>
      </c>
      <c r="Y2311" s="6">
        <f t="shared" si="366"/>
        <v>2009</v>
      </c>
      <c r="Z2311" s="4" t="str">
        <f t="shared" si="367"/>
        <v>13</v>
      </c>
      <c r="AA2311" s="6">
        <f t="shared" si="368"/>
        <v>13</v>
      </c>
      <c r="AB2311" t="str">
        <f t="shared" si="369"/>
        <v>Sunday</v>
      </c>
    </row>
    <row r="2312" spans="1:28" x14ac:dyDescent="0.25">
      <c r="A2312" s="3" t="s">
        <v>5721</v>
      </c>
      <c r="B2312" t="s">
        <v>5722</v>
      </c>
      <c r="C2312" s="3" t="s">
        <v>5722</v>
      </c>
      <c r="D2312" s="6">
        <v>0</v>
      </c>
      <c r="E2312" s="6">
        <v>107</v>
      </c>
      <c r="F2312" s="6">
        <f t="shared" si="360"/>
        <v>1</v>
      </c>
      <c r="G2312" s="6">
        <f t="shared" si="361"/>
        <v>47</v>
      </c>
      <c r="H2312" s="6" t="str" cm="1">
        <f t="array" ref="H2312">_xlfn.IFS(E2312&lt;=80,"Series",E2312&lt;=120,"TV Movie",E2312&gt;120,"Long Movie")</f>
        <v>TV Movie</v>
      </c>
      <c r="I2312" t="s">
        <v>145</v>
      </c>
      <c r="J2312" t="s">
        <v>8156</v>
      </c>
      <c r="K2312" t="s">
        <v>8165</v>
      </c>
      <c r="L2312" s="5">
        <v>6.7</v>
      </c>
      <c r="M2312" t="str" cm="1">
        <f t="array" ref="M2312">_xlfn.IFS(L2312&lt;=2,"Flop",L2312&lt;=5,"Average",L2312&lt;=7,"Hit",L2312&lt;=9,"Superhit",L2312&gt;9,"BlockBuster")</f>
        <v>Hit</v>
      </c>
      <c r="N2312" s="6">
        <v>127186</v>
      </c>
      <c r="O2312" s="6" t="str" cm="1">
        <f t="array" ref="O2312">_xlfn.IFS(N2312&lt;=100000,"Low",N2312&lt;=500000,"Median",N2312&lt;=1500000,"High",N2312&gt;1500000,"Very High")</f>
        <v>Median</v>
      </c>
      <c r="P2312">
        <v>11000000</v>
      </c>
      <c r="Q2312">
        <v>78274843</v>
      </c>
      <c r="R2312">
        <f t="shared" si="362"/>
        <v>67274843</v>
      </c>
      <c r="S2312" t="str">
        <f t="shared" si="363"/>
        <v>Profit</v>
      </c>
      <c r="T2312" s="1">
        <v>41869</v>
      </c>
      <c r="U2312" t="s">
        <v>5723</v>
      </c>
      <c r="V2312" s="14">
        <v>41869</v>
      </c>
      <c r="W2312" t="str">
        <f t="shared" si="364"/>
        <v>August</v>
      </c>
      <c r="X2312" s="4" t="str">
        <f t="shared" si="365"/>
        <v>2014</v>
      </c>
      <c r="Y2312" s="6">
        <f t="shared" si="366"/>
        <v>2014</v>
      </c>
      <c r="Z2312" s="4" t="str">
        <f t="shared" si="367"/>
        <v>18</v>
      </c>
      <c r="AA2312" s="6">
        <f t="shared" si="368"/>
        <v>18</v>
      </c>
      <c r="AB2312" t="str">
        <f t="shared" si="369"/>
        <v>Monday</v>
      </c>
    </row>
    <row r="2313" spans="1:28" x14ac:dyDescent="0.25">
      <c r="A2313" s="3" t="s">
        <v>5724</v>
      </c>
      <c r="B2313" t="s">
        <v>5725</v>
      </c>
      <c r="C2313" s="3" t="s">
        <v>5725</v>
      </c>
      <c r="D2313" s="6">
        <v>0</v>
      </c>
      <c r="E2313" s="6">
        <v>127</v>
      </c>
      <c r="F2313" s="6">
        <f t="shared" si="360"/>
        <v>2</v>
      </c>
      <c r="G2313" s="6">
        <f t="shared" si="361"/>
        <v>7</v>
      </c>
      <c r="H2313" s="6" t="str" cm="1">
        <f t="array" ref="H2313">_xlfn.IFS(E2313&lt;=80,"Series",E2313&lt;=120,"TV Movie",E2313&gt;120,"Long Movie")</f>
        <v>Long Movie</v>
      </c>
      <c r="I2313" t="s">
        <v>8160</v>
      </c>
      <c r="J2313" t="s">
        <v>8162</v>
      </c>
      <c r="K2313" t="s">
        <v>145</v>
      </c>
      <c r="L2313" s="5">
        <v>7</v>
      </c>
      <c r="M2313" t="str" cm="1">
        <f t="array" ref="M2313">_xlfn.IFS(L2313&lt;=2,"Flop",L2313&lt;=5,"Average",L2313&lt;=7,"Hit",L2313&lt;=9,"Superhit",L2313&gt;9,"BlockBuster")</f>
        <v>Hit</v>
      </c>
      <c r="N2313" s="6">
        <v>77441</v>
      </c>
      <c r="O2313" s="6" t="str" cm="1">
        <f t="array" ref="O2313">_xlfn.IFS(N2313&lt;=100000,"Low",N2313&lt;=500000,"Median",N2313&lt;=1500000,"High",N2313&gt;1500000,"Very High")</f>
        <v>Low</v>
      </c>
      <c r="P2313">
        <v>28000000</v>
      </c>
      <c r="Q2313">
        <v>21011110</v>
      </c>
      <c r="R2313">
        <f t="shared" si="362"/>
        <v>-6988890</v>
      </c>
      <c r="S2313" t="str">
        <f t="shared" si="363"/>
        <v>Loss</v>
      </c>
      <c r="T2313" s="1">
        <v>42557</v>
      </c>
      <c r="U2313" t="s">
        <v>5322</v>
      </c>
      <c r="V2313" s="14">
        <v>42557</v>
      </c>
      <c r="W2313" t="str">
        <f t="shared" si="364"/>
        <v>July</v>
      </c>
      <c r="X2313" s="4" t="str">
        <f t="shared" si="365"/>
        <v>2016</v>
      </c>
      <c r="Y2313" s="6">
        <f t="shared" si="366"/>
        <v>2016</v>
      </c>
      <c r="Z2313" s="4" t="str">
        <f t="shared" si="367"/>
        <v>6</v>
      </c>
      <c r="AA2313" s="6">
        <f t="shared" si="368"/>
        <v>6</v>
      </c>
      <c r="AB2313" t="str">
        <f t="shared" si="369"/>
        <v>Wednesday</v>
      </c>
    </row>
    <row r="2314" spans="1:28" x14ac:dyDescent="0.25">
      <c r="A2314" s="3" t="s">
        <v>5726</v>
      </c>
      <c r="B2314" t="s">
        <v>5727</v>
      </c>
      <c r="C2314" s="3" t="s">
        <v>5727</v>
      </c>
      <c r="D2314" s="6">
        <v>0</v>
      </c>
      <c r="E2314" s="6">
        <v>116</v>
      </c>
      <c r="F2314" s="6">
        <f t="shared" si="360"/>
        <v>1</v>
      </c>
      <c r="G2314" s="6">
        <f t="shared" si="361"/>
        <v>56</v>
      </c>
      <c r="H2314" s="6" t="str" cm="1">
        <f t="array" ref="H2314">_xlfn.IFS(E2314&lt;=80,"Series",E2314&lt;=120,"TV Movie",E2314&gt;120,"Long Movie")</f>
        <v>TV Movie</v>
      </c>
      <c r="I2314" t="s">
        <v>145</v>
      </c>
      <c r="J2314" t="s">
        <v>8157</v>
      </c>
      <c r="K2314" t="s">
        <v>8161</v>
      </c>
      <c r="L2314" s="5">
        <v>7</v>
      </c>
      <c r="M2314" t="str" cm="1">
        <f t="array" ref="M2314">_xlfn.IFS(L2314&lt;=2,"Flop",L2314&lt;=5,"Average",L2314&lt;=7,"Hit",L2314&lt;=9,"Superhit",L2314&gt;9,"BlockBuster")</f>
        <v>Hit</v>
      </c>
      <c r="N2314" s="6">
        <v>432963</v>
      </c>
      <c r="O2314" s="6" t="str" cm="1">
        <f t="array" ref="O2314">_xlfn.IFS(N2314&lt;=100000,"Low",N2314&lt;=500000,"Median",N2314&lt;=1500000,"High",N2314&gt;1500000,"Very High")</f>
        <v>Median</v>
      </c>
      <c r="P2314">
        <v>110000000</v>
      </c>
      <c r="Q2314">
        <v>303144152</v>
      </c>
      <c r="R2314">
        <f t="shared" si="362"/>
        <v>193144152</v>
      </c>
      <c r="S2314" t="str">
        <f t="shared" si="363"/>
        <v>Profit</v>
      </c>
      <c r="T2314" s="1">
        <v>42718</v>
      </c>
      <c r="U2314" t="s">
        <v>5728</v>
      </c>
      <c r="V2314" s="14">
        <v>42718</v>
      </c>
      <c r="W2314" t="str">
        <f t="shared" si="364"/>
        <v>December</v>
      </c>
      <c r="X2314" s="4" t="str">
        <f t="shared" si="365"/>
        <v>2016</v>
      </c>
      <c r="Y2314" s="6">
        <f t="shared" si="366"/>
        <v>2016</v>
      </c>
      <c r="Z2314" s="4" t="str">
        <f t="shared" si="367"/>
        <v>14</v>
      </c>
      <c r="AA2314" s="6">
        <f t="shared" si="368"/>
        <v>14</v>
      </c>
      <c r="AB2314" t="str">
        <f t="shared" si="369"/>
        <v>Wednesday</v>
      </c>
    </row>
    <row r="2315" spans="1:28" x14ac:dyDescent="0.25">
      <c r="A2315" s="3" t="s">
        <v>5729</v>
      </c>
      <c r="B2315" t="s">
        <v>5730</v>
      </c>
      <c r="C2315" s="3" t="s">
        <v>5730</v>
      </c>
      <c r="D2315" s="6">
        <v>0</v>
      </c>
      <c r="E2315" s="6">
        <v>123</v>
      </c>
      <c r="F2315" s="6">
        <f t="shared" si="360"/>
        <v>2</v>
      </c>
      <c r="G2315" s="6">
        <f t="shared" si="361"/>
        <v>3</v>
      </c>
      <c r="H2315" s="6" t="str" cm="1">
        <f t="array" ref="H2315">_xlfn.IFS(E2315&lt;=80,"Series",E2315&lt;=120,"TV Movie",E2315&gt;120,"Long Movie")</f>
        <v>Long Movie</v>
      </c>
      <c r="I2315" t="s">
        <v>8160</v>
      </c>
      <c r="J2315" t="s">
        <v>8162</v>
      </c>
      <c r="K2315" t="s">
        <v>145</v>
      </c>
      <c r="L2315" s="5">
        <v>6.9</v>
      </c>
      <c r="M2315" t="str" cm="1">
        <f t="array" ref="M2315">_xlfn.IFS(L2315&lt;=2,"Flop",L2315&lt;=5,"Average",L2315&lt;=7,"Hit",L2315&lt;=9,"Superhit",L2315&gt;9,"BlockBuster")</f>
        <v>Hit</v>
      </c>
      <c r="N2315" s="6">
        <v>189387</v>
      </c>
      <c r="O2315" s="6" t="str" cm="1">
        <f t="array" ref="O2315">_xlfn.IFS(N2315&lt;=100000,"Low",N2315&lt;=500000,"Median",N2315&lt;=1500000,"High",N2315&gt;1500000,"Very High")</f>
        <v>Median</v>
      </c>
      <c r="P2315">
        <v>53000000</v>
      </c>
      <c r="Q2315">
        <v>99975678</v>
      </c>
      <c r="R2315">
        <f t="shared" si="362"/>
        <v>46975678</v>
      </c>
      <c r="S2315" t="str">
        <f t="shared" si="363"/>
        <v>Profit</v>
      </c>
      <c r="T2315" s="1">
        <v>42251</v>
      </c>
      <c r="U2315" t="s">
        <v>5376</v>
      </c>
      <c r="V2315" s="14">
        <v>42251</v>
      </c>
      <c r="W2315" t="str">
        <f t="shared" si="364"/>
        <v>September</v>
      </c>
      <c r="X2315" s="4" t="str">
        <f t="shared" si="365"/>
        <v>2015</v>
      </c>
      <c r="Y2315" s="6">
        <f t="shared" si="366"/>
        <v>2015</v>
      </c>
      <c r="Z2315" s="4" t="str">
        <f t="shared" si="367"/>
        <v>4</v>
      </c>
      <c r="AA2315" s="6">
        <f t="shared" si="368"/>
        <v>4</v>
      </c>
      <c r="AB2315" t="str">
        <f t="shared" si="369"/>
        <v>Friday</v>
      </c>
    </row>
    <row r="2316" spans="1:28" x14ac:dyDescent="0.25">
      <c r="A2316" s="3" t="s">
        <v>5731</v>
      </c>
      <c r="B2316" t="s">
        <v>5732</v>
      </c>
      <c r="C2316" s="3" t="s">
        <v>5732</v>
      </c>
      <c r="D2316" s="6">
        <v>0</v>
      </c>
      <c r="E2316" s="6">
        <v>105</v>
      </c>
      <c r="F2316" s="6">
        <f t="shared" si="360"/>
        <v>1</v>
      </c>
      <c r="G2316" s="6">
        <f t="shared" si="361"/>
        <v>45</v>
      </c>
      <c r="H2316" s="6" t="str" cm="1">
        <f t="array" ref="H2316">_xlfn.IFS(E2316&lt;=80,"Series",E2316&lt;=120,"TV Movie",E2316&gt;120,"Long Movie")</f>
        <v>TV Movie</v>
      </c>
      <c r="I2316" t="s">
        <v>83</v>
      </c>
      <c r="J2316" t="s">
        <v>8166</v>
      </c>
      <c r="K2316" t="s">
        <v>3857</v>
      </c>
      <c r="L2316" s="5">
        <v>6.6</v>
      </c>
      <c r="M2316" t="str" cm="1">
        <f t="array" ref="M2316">_xlfn.IFS(L2316&lt;=2,"Flop",L2316&lt;=5,"Average",L2316&lt;=7,"Hit",L2316&lt;=9,"Superhit",L2316&gt;9,"BlockBuster")</f>
        <v>Hit</v>
      </c>
      <c r="N2316" s="6">
        <v>151595</v>
      </c>
      <c r="O2316" s="6" t="str" cm="1">
        <f t="array" ref="O2316">_xlfn.IFS(N2316&lt;=100000,"Low",N2316&lt;=500000,"Median",N2316&lt;=1500000,"High",N2316&gt;1500000,"Very High")</f>
        <v>Median</v>
      </c>
      <c r="P2316">
        <v>1000000</v>
      </c>
      <c r="Q2316">
        <v>14740889</v>
      </c>
      <c r="R2316">
        <f t="shared" si="362"/>
        <v>13740889</v>
      </c>
      <c r="S2316" t="str">
        <f t="shared" si="363"/>
        <v>Profit</v>
      </c>
      <c r="T2316" s="1">
        <v>44633</v>
      </c>
      <c r="U2316" t="s">
        <v>5272</v>
      </c>
      <c r="V2316" s="14">
        <v>44633</v>
      </c>
      <c r="W2316" t="str">
        <f t="shared" si="364"/>
        <v>March</v>
      </c>
      <c r="X2316" s="4" t="str">
        <f t="shared" si="365"/>
        <v>2022</v>
      </c>
      <c r="Y2316" s="6">
        <f t="shared" si="366"/>
        <v>2022</v>
      </c>
      <c r="Z2316" s="4" t="str">
        <f t="shared" si="367"/>
        <v>13</v>
      </c>
      <c r="AA2316" s="6">
        <f t="shared" si="368"/>
        <v>13</v>
      </c>
      <c r="AB2316" t="str">
        <f t="shared" si="369"/>
        <v>Sunday</v>
      </c>
    </row>
    <row r="2317" spans="1:28" x14ac:dyDescent="0.25">
      <c r="A2317" s="3" t="s">
        <v>5733</v>
      </c>
      <c r="B2317" t="s">
        <v>5734</v>
      </c>
      <c r="C2317" s="3" t="s">
        <v>5734</v>
      </c>
      <c r="D2317" s="6">
        <v>0</v>
      </c>
      <c r="E2317" s="6">
        <v>98</v>
      </c>
      <c r="F2317" s="6">
        <f t="shared" si="360"/>
        <v>1</v>
      </c>
      <c r="G2317" s="6">
        <f t="shared" si="361"/>
        <v>38</v>
      </c>
      <c r="H2317" s="6" t="str" cm="1">
        <f t="array" ref="H2317">_xlfn.IFS(E2317&lt;=80,"Series",E2317&lt;=120,"TV Movie",E2317&gt;120,"Long Movie")</f>
        <v>TV Movie</v>
      </c>
      <c r="I2317" t="s">
        <v>132</v>
      </c>
      <c r="J2317" t="s">
        <v>8162</v>
      </c>
      <c r="K2317" t="s">
        <v>8166</v>
      </c>
      <c r="L2317" s="5">
        <v>6.5</v>
      </c>
      <c r="M2317" t="str" cm="1">
        <f t="array" ref="M2317">_xlfn.IFS(L2317&lt;=2,"Flop",L2317&lt;=5,"Average",L2317&lt;=7,"Hit",L2317&lt;=9,"Superhit",L2317&gt;9,"BlockBuster")</f>
        <v>Hit</v>
      </c>
      <c r="N2317" s="6">
        <v>60305</v>
      </c>
      <c r="O2317" s="6" t="str" cm="1">
        <f t="array" ref="O2317">_xlfn.IFS(N2317&lt;=100000,"Low",N2317&lt;=500000,"Median",N2317&lt;=1500000,"High",N2317&gt;1500000,"Very High")</f>
        <v>Low</v>
      </c>
      <c r="P2317">
        <v>40000000</v>
      </c>
      <c r="Q2317">
        <v>21966634</v>
      </c>
      <c r="R2317">
        <f t="shared" si="362"/>
        <v>-18033366</v>
      </c>
      <c r="S2317" t="str">
        <f t="shared" si="363"/>
        <v>Loss</v>
      </c>
      <c r="T2317" s="1">
        <v>44812</v>
      </c>
      <c r="U2317" t="s">
        <v>5735</v>
      </c>
      <c r="V2317" s="14">
        <v>44812</v>
      </c>
      <c r="W2317" t="str">
        <f t="shared" si="364"/>
        <v>September</v>
      </c>
      <c r="X2317" s="4" t="str">
        <f t="shared" si="365"/>
        <v>2022</v>
      </c>
      <c r="Y2317" s="6">
        <f t="shared" si="366"/>
        <v>2022</v>
      </c>
      <c r="Z2317" s="4" t="str">
        <f t="shared" si="367"/>
        <v>8</v>
      </c>
      <c r="AA2317" s="6">
        <f t="shared" si="368"/>
        <v>8</v>
      </c>
      <c r="AB2317" t="str">
        <f t="shared" si="369"/>
        <v>Thursday</v>
      </c>
    </row>
    <row r="2318" spans="1:28" x14ac:dyDescent="0.25">
      <c r="A2318" s="3" t="s">
        <v>5736</v>
      </c>
      <c r="B2318" t="s">
        <v>5737</v>
      </c>
      <c r="C2318" s="3" t="s">
        <v>5737</v>
      </c>
      <c r="D2318" s="6">
        <v>0</v>
      </c>
      <c r="E2318" s="6">
        <v>137</v>
      </c>
      <c r="F2318" s="6">
        <f t="shared" si="360"/>
        <v>2</v>
      </c>
      <c r="G2318" s="6">
        <f t="shared" si="361"/>
        <v>17</v>
      </c>
      <c r="H2318" s="6" t="str" cm="1">
        <f t="array" ref="H2318">_xlfn.IFS(E2318&lt;=80,"Series",E2318&lt;=120,"TV Movie",E2318&gt;120,"Long Movie")</f>
        <v>Long Movie</v>
      </c>
      <c r="I2318" t="s">
        <v>145</v>
      </c>
      <c r="J2318" t="s">
        <v>4390</v>
      </c>
      <c r="K2318" t="s">
        <v>5802</v>
      </c>
      <c r="L2318" s="5">
        <v>7.7</v>
      </c>
      <c r="M2318" t="str" cm="1">
        <f t="array" ref="M2318">_xlfn.IFS(L2318&lt;=2,"Flop",L2318&lt;=5,"Average",L2318&lt;=7,"Hit",L2318&lt;=9,"Superhit",L2318&gt;9,"BlockBuster")</f>
        <v>Superhit</v>
      </c>
      <c r="N2318" s="6">
        <v>85413</v>
      </c>
      <c r="O2318" s="6" t="str" cm="1">
        <f t="array" ref="O2318">_xlfn.IFS(N2318&lt;=100000,"Low",N2318&lt;=500000,"Median",N2318&lt;=1500000,"High",N2318&gt;1500000,"Very High")</f>
        <v>Low</v>
      </c>
      <c r="P2318">
        <v>6000000</v>
      </c>
      <c r="Q2318">
        <v>90777</v>
      </c>
      <c r="R2318">
        <f t="shared" si="362"/>
        <v>-5909223</v>
      </c>
      <c r="S2318" t="str">
        <f t="shared" si="363"/>
        <v>Loss</v>
      </c>
      <c r="T2318" s="1">
        <v>42250</v>
      </c>
      <c r="U2318" t="s">
        <v>5738</v>
      </c>
      <c r="V2318" s="14">
        <v>42250</v>
      </c>
      <c r="W2318" t="str">
        <f t="shared" si="364"/>
        <v>September</v>
      </c>
      <c r="X2318" s="4" t="str">
        <f t="shared" si="365"/>
        <v>2015</v>
      </c>
      <c r="Y2318" s="6">
        <f t="shared" si="366"/>
        <v>2015</v>
      </c>
      <c r="Z2318" s="4" t="str">
        <f t="shared" si="367"/>
        <v>3</v>
      </c>
      <c r="AA2318" s="6">
        <f t="shared" si="368"/>
        <v>3</v>
      </c>
      <c r="AB2318" t="str">
        <f t="shared" si="369"/>
        <v>Thursday</v>
      </c>
    </row>
    <row r="2319" spans="1:28" x14ac:dyDescent="0.25">
      <c r="A2319" s="3" t="s">
        <v>5739</v>
      </c>
      <c r="B2319" t="s">
        <v>5740</v>
      </c>
      <c r="C2319" s="3" t="s">
        <v>5740</v>
      </c>
      <c r="D2319" s="6">
        <v>0</v>
      </c>
      <c r="E2319" s="6">
        <v>119</v>
      </c>
      <c r="F2319" s="6">
        <f t="shared" si="360"/>
        <v>1</v>
      </c>
      <c r="G2319" s="6">
        <f t="shared" si="361"/>
        <v>59</v>
      </c>
      <c r="H2319" s="6" t="str" cm="1">
        <f t="array" ref="H2319">_xlfn.IFS(E2319&lt;=80,"Series",E2319&lt;=120,"TV Movie",E2319&gt;120,"Long Movie")</f>
        <v>TV Movie</v>
      </c>
      <c r="I2319" t="s">
        <v>5529</v>
      </c>
      <c r="J2319" t="s">
        <v>8158</v>
      </c>
      <c r="K2319" t="s">
        <v>8156</v>
      </c>
      <c r="L2319" s="5">
        <v>6.3</v>
      </c>
      <c r="M2319" t="str" cm="1">
        <f t="array" ref="M2319">_xlfn.IFS(L2319&lt;=2,"Flop",L2319&lt;=5,"Average",L2319&lt;=7,"Hit",L2319&lt;=9,"Superhit",L2319&gt;9,"BlockBuster")</f>
        <v>Hit</v>
      </c>
      <c r="N2319" s="6">
        <v>223196</v>
      </c>
      <c r="O2319" s="6" t="str" cm="1">
        <f t="array" ref="O2319">_xlfn.IFS(N2319&lt;=100000,"Low",N2319&lt;=500000,"Median",N2319&lt;=1500000,"High",N2319&gt;1500000,"Very High")</f>
        <v>Median</v>
      </c>
      <c r="P2319">
        <v>94000000</v>
      </c>
      <c r="Q2319">
        <v>274950803</v>
      </c>
      <c r="R2319">
        <f t="shared" si="362"/>
        <v>180950803</v>
      </c>
      <c r="S2319" t="str">
        <f t="shared" si="363"/>
        <v>Profit</v>
      </c>
      <c r="T2319" s="1">
        <v>43161</v>
      </c>
      <c r="U2319" t="s">
        <v>5741</v>
      </c>
      <c r="V2319" s="14">
        <v>43161</v>
      </c>
      <c r="W2319" t="str">
        <f t="shared" si="364"/>
        <v>March</v>
      </c>
      <c r="X2319" s="4" t="str">
        <f t="shared" si="365"/>
        <v>2018</v>
      </c>
      <c r="Y2319" s="6">
        <f t="shared" si="366"/>
        <v>2018</v>
      </c>
      <c r="Z2319" s="4" t="str">
        <f t="shared" si="367"/>
        <v>2</v>
      </c>
      <c r="AA2319" s="6">
        <f t="shared" si="368"/>
        <v>2</v>
      </c>
      <c r="AB2319" t="str">
        <f t="shared" si="369"/>
        <v>Friday</v>
      </c>
    </row>
    <row r="2320" spans="1:28" x14ac:dyDescent="0.25">
      <c r="A2320" s="3" t="s">
        <v>5742</v>
      </c>
      <c r="B2320" t="s">
        <v>5743</v>
      </c>
      <c r="C2320" s="3" t="s">
        <v>5743</v>
      </c>
      <c r="D2320" s="6">
        <v>0</v>
      </c>
      <c r="E2320" s="6">
        <v>81</v>
      </c>
      <c r="F2320" s="6">
        <f t="shared" si="360"/>
        <v>1</v>
      </c>
      <c r="G2320" s="6">
        <f t="shared" si="361"/>
        <v>21</v>
      </c>
      <c r="H2320" s="6" t="str" cm="1">
        <f t="array" ref="H2320">_xlfn.IFS(E2320&lt;=80,"Series",E2320&lt;=120,"TV Movie",E2320&gt;120,"Long Movie")</f>
        <v>TV Movie</v>
      </c>
      <c r="I2320" t="s">
        <v>132</v>
      </c>
      <c r="J2320" t="s">
        <v>5802</v>
      </c>
      <c r="K2320" t="s">
        <v>5802</v>
      </c>
      <c r="L2320" s="5">
        <v>5.6</v>
      </c>
      <c r="M2320" t="str" cm="1">
        <f t="array" ref="M2320">_xlfn.IFS(L2320&lt;=2,"Flop",L2320&lt;=5,"Average",L2320&lt;=7,"Hit",L2320&lt;=9,"Superhit",L2320&gt;9,"BlockBuster")</f>
        <v>Hit</v>
      </c>
      <c r="N2320" s="6">
        <v>72058</v>
      </c>
      <c r="O2320" s="6" t="str" cm="1">
        <f t="array" ref="O2320">_xlfn.IFS(N2320&lt;=100000,"Low",N2320&lt;=500000,"Median",N2320&lt;=1500000,"High",N2320&gt;1500000,"Very High")</f>
        <v>Low</v>
      </c>
      <c r="P2320">
        <v>25000000</v>
      </c>
      <c r="Q2320">
        <v>34942188</v>
      </c>
      <c r="R2320">
        <f t="shared" si="362"/>
        <v>9942188</v>
      </c>
      <c r="S2320" t="str">
        <f t="shared" si="363"/>
        <v>Profit</v>
      </c>
      <c r="T2320" s="1">
        <v>40886</v>
      </c>
      <c r="U2320" t="s">
        <v>4721</v>
      </c>
      <c r="V2320" s="14">
        <v>40886</v>
      </c>
      <c r="W2320" t="str">
        <f t="shared" si="364"/>
        <v>December</v>
      </c>
      <c r="X2320" s="4" t="str">
        <f t="shared" si="365"/>
        <v>2011</v>
      </c>
      <c r="Y2320" s="6">
        <f t="shared" si="366"/>
        <v>2011</v>
      </c>
      <c r="Z2320" s="4" t="str">
        <f t="shared" si="367"/>
        <v>9</v>
      </c>
      <c r="AA2320" s="6">
        <f t="shared" si="368"/>
        <v>9</v>
      </c>
      <c r="AB2320" t="str">
        <f t="shared" si="369"/>
        <v>Friday</v>
      </c>
    </row>
    <row r="2321" spans="1:28" x14ac:dyDescent="0.25">
      <c r="A2321" s="3" t="s">
        <v>5744</v>
      </c>
      <c r="B2321" t="s">
        <v>5745</v>
      </c>
      <c r="C2321" s="3" t="s">
        <v>5745</v>
      </c>
      <c r="D2321" s="6">
        <v>0</v>
      </c>
      <c r="E2321" s="6">
        <v>172</v>
      </c>
      <c r="F2321" s="6">
        <f t="shared" si="360"/>
        <v>2</v>
      </c>
      <c r="G2321" s="6">
        <f t="shared" si="361"/>
        <v>52</v>
      </c>
      <c r="H2321" s="6" t="str" cm="1">
        <f t="array" ref="H2321">_xlfn.IFS(E2321&lt;=80,"Series",E2321&lt;=120,"TV Movie",E2321&gt;120,"Long Movie")</f>
        <v>Long Movie</v>
      </c>
      <c r="I2321" t="s">
        <v>145</v>
      </c>
      <c r="J2321" t="s">
        <v>8166</v>
      </c>
      <c r="K2321" t="s">
        <v>8161</v>
      </c>
      <c r="L2321" s="5">
        <v>7.4</v>
      </c>
      <c r="M2321" t="str" cm="1">
        <f t="array" ref="M2321">_xlfn.IFS(L2321&lt;=2,"Flop",L2321&lt;=5,"Average",L2321&lt;=7,"Hit",L2321&lt;=9,"Superhit",L2321&gt;9,"BlockBuster")</f>
        <v>Superhit</v>
      </c>
      <c r="N2321" s="6">
        <v>370560</v>
      </c>
      <c r="O2321" s="6" t="str" cm="1">
        <f t="array" ref="O2321">_xlfn.IFS(N2321&lt;=100000,"Low",N2321&lt;=500000,"Median",N2321&lt;=1500000,"High",N2321&gt;1500000,"Very High")</f>
        <v>Median</v>
      </c>
      <c r="P2321">
        <v>102000000</v>
      </c>
      <c r="Q2321">
        <v>130516424</v>
      </c>
      <c r="R2321">
        <f t="shared" si="362"/>
        <v>28516424</v>
      </c>
      <c r="S2321" t="str">
        <f t="shared" si="363"/>
        <v>Profit</v>
      </c>
      <c r="T2321" s="1">
        <v>41160</v>
      </c>
      <c r="U2321" t="s">
        <v>5746</v>
      </c>
      <c r="V2321" s="14">
        <v>41160</v>
      </c>
      <c r="W2321" t="str">
        <f t="shared" si="364"/>
        <v>September</v>
      </c>
      <c r="X2321" s="4" t="str">
        <f t="shared" si="365"/>
        <v>2012</v>
      </c>
      <c r="Y2321" s="6">
        <f t="shared" si="366"/>
        <v>2012</v>
      </c>
      <c r="Z2321" s="4" t="str">
        <f t="shared" si="367"/>
        <v>8</v>
      </c>
      <c r="AA2321" s="6">
        <f t="shared" si="368"/>
        <v>8</v>
      </c>
      <c r="AB2321" t="str">
        <f t="shared" si="369"/>
        <v>Saturday</v>
      </c>
    </row>
    <row r="2322" spans="1:28" x14ac:dyDescent="0.25">
      <c r="A2322" s="3" t="s">
        <v>5747</v>
      </c>
      <c r="B2322" t="s">
        <v>5748</v>
      </c>
      <c r="C2322" s="3" t="s">
        <v>5748</v>
      </c>
      <c r="D2322" s="6">
        <v>0</v>
      </c>
      <c r="E2322" s="6">
        <v>103</v>
      </c>
      <c r="F2322" s="6">
        <f t="shared" si="360"/>
        <v>1</v>
      </c>
      <c r="G2322" s="6">
        <f t="shared" si="361"/>
        <v>43</v>
      </c>
      <c r="H2322" s="6" t="str" cm="1">
        <f t="array" ref="H2322">_xlfn.IFS(E2322&lt;=80,"Series",E2322&lt;=120,"TV Movie",E2322&gt;120,"Long Movie")</f>
        <v>TV Movie</v>
      </c>
      <c r="I2322" t="s">
        <v>132</v>
      </c>
      <c r="J2322" t="s">
        <v>145</v>
      </c>
      <c r="K2322" t="s">
        <v>5802</v>
      </c>
      <c r="L2322" s="5">
        <v>6.6</v>
      </c>
      <c r="M2322" t="str" cm="1">
        <f t="array" ref="M2322">_xlfn.IFS(L2322&lt;=2,"Flop",L2322&lt;=5,"Average",L2322&lt;=7,"Hit",L2322&lt;=9,"Superhit",L2322&gt;9,"BlockBuster")</f>
        <v>Hit</v>
      </c>
      <c r="N2322" s="6">
        <v>87167</v>
      </c>
      <c r="O2322" s="6" t="str" cm="1">
        <f t="array" ref="O2322">_xlfn.IFS(N2322&lt;=100000,"Low",N2322&lt;=500000,"Median",N2322&lt;=1500000,"High",N2322&gt;1500000,"Very High")</f>
        <v>Low</v>
      </c>
      <c r="P2322">
        <v>19800000</v>
      </c>
      <c r="Q2322">
        <v>41296320</v>
      </c>
      <c r="R2322">
        <f t="shared" si="362"/>
        <v>21496320</v>
      </c>
      <c r="S2322" t="str">
        <f t="shared" si="363"/>
        <v>Profit</v>
      </c>
      <c r="T2322" s="1">
        <v>41889</v>
      </c>
      <c r="U2322" t="s">
        <v>2986</v>
      </c>
      <c r="V2322" s="14">
        <v>41889</v>
      </c>
      <c r="W2322" t="str">
        <f t="shared" si="364"/>
        <v>September</v>
      </c>
      <c r="X2322" s="4" t="str">
        <f t="shared" si="365"/>
        <v>2014</v>
      </c>
      <c r="Y2322" s="6">
        <f t="shared" si="366"/>
        <v>2014</v>
      </c>
      <c r="Z2322" s="4" t="str">
        <f t="shared" si="367"/>
        <v>7</v>
      </c>
      <c r="AA2322" s="6">
        <f t="shared" si="368"/>
        <v>7</v>
      </c>
      <c r="AB2322" t="str">
        <f t="shared" si="369"/>
        <v>Sunday</v>
      </c>
    </row>
    <row r="2323" spans="1:28" x14ac:dyDescent="0.25">
      <c r="A2323" s="3" t="s">
        <v>5749</v>
      </c>
      <c r="B2323" t="s">
        <v>5750</v>
      </c>
      <c r="C2323" s="3" t="s">
        <v>5750</v>
      </c>
      <c r="D2323" s="6">
        <v>0</v>
      </c>
      <c r="E2323" s="6">
        <v>108</v>
      </c>
      <c r="F2323" s="6">
        <f t="shared" si="360"/>
        <v>1</v>
      </c>
      <c r="G2323" s="6">
        <f t="shared" si="361"/>
        <v>48</v>
      </c>
      <c r="H2323" s="6" t="str" cm="1">
        <f t="array" ref="H2323">_xlfn.IFS(E2323&lt;=80,"Series",E2323&lt;=120,"TV Movie",E2323&gt;120,"Long Movie")</f>
        <v>TV Movie</v>
      </c>
      <c r="I2323" t="s">
        <v>5529</v>
      </c>
      <c r="J2323" t="s">
        <v>132</v>
      </c>
      <c r="K2323" t="s">
        <v>8156</v>
      </c>
      <c r="L2323" s="5">
        <v>5.8</v>
      </c>
      <c r="M2323" t="str" cm="1">
        <f t="array" ref="M2323">_xlfn.IFS(L2323&lt;=2,"Flop",L2323&lt;=5,"Average",L2323&lt;=7,"Hit",L2323&lt;=9,"Superhit",L2323&gt;9,"BlockBuster")</f>
        <v>Hit</v>
      </c>
      <c r="N2323" s="6">
        <v>59327</v>
      </c>
      <c r="O2323" s="6" t="str" cm="1">
        <f t="array" ref="O2323">_xlfn.IFS(N2323&lt;=100000,"Low",N2323&lt;=500000,"Median",N2323&lt;=1500000,"High",N2323&gt;1500000,"Very High")</f>
        <v>Low</v>
      </c>
      <c r="P2323">
        <v>28000000</v>
      </c>
      <c r="Q2323">
        <v>16457494</v>
      </c>
      <c r="R2323">
        <f t="shared" si="362"/>
        <v>-11542506</v>
      </c>
      <c r="S2323" t="str">
        <f t="shared" si="363"/>
        <v>Loss</v>
      </c>
      <c r="T2323" s="1">
        <v>42390</v>
      </c>
      <c r="U2323" t="s">
        <v>4808</v>
      </c>
      <c r="V2323" s="14">
        <v>42390</v>
      </c>
      <c r="W2323" t="str">
        <f t="shared" si="364"/>
        <v>January</v>
      </c>
      <c r="X2323" s="4" t="str">
        <f t="shared" si="365"/>
        <v>2016</v>
      </c>
      <c r="Y2323" s="6">
        <f t="shared" si="366"/>
        <v>2016</v>
      </c>
      <c r="Z2323" s="4" t="str">
        <f t="shared" si="367"/>
        <v>21</v>
      </c>
      <c r="AA2323" s="6">
        <f t="shared" si="368"/>
        <v>21</v>
      </c>
      <c r="AB2323" t="str">
        <f t="shared" si="369"/>
        <v>Thursday</v>
      </c>
    </row>
    <row r="2324" spans="1:28" x14ac:dyDescent="0.25">
      <c r="A2324" s="3" t="s">
        <v>5751</v>
      </c>
      <c r="B2324" t="s">
        <v>5752</v>
      </c>
      <c r="C2324" s="3" t="s">
        <v>5752</v>
      </c>
      <c r="D2324" s="6">
        <v>0</v>
      </c>
      <c r="E2324" s="6">
        <v>109</v>
      </c>
      <c r="F2324" s="6">
        <f t="shared" si="360"/>
        <v>1</v>
      </c>
      <c r="G2324" s="6">
        <f t="shared" si="361"/>
        <v>49</v>
      </c>
      <c r="H2324" s="6" t="str" cm="1">
        <f t="array" ref="H2324">_xlfn.IFS(E2324&lt;=80,"Series",E2324&lt;=120,"TV Movie",E2324&gt;120,"Long Movie")</f>
        <v>TV Movie</v>
      </c>
      <c r="I2324" t="s">
        <v>145</v>
      </c>
      <c r="J2324" t="s">
        <v>8156</v>
      </c>
      <c r="K2324" t="s">
        <v>8157</v>
      </c>
      <c r="L2324" s="5">
        <v>6.3</v>
      </c>
      <c r="M2324" t="str" cm="1">
        <f t="array" ref="M2324">_xlfn.IFS(L2324&lt;=2,"Flop",L2324&lt;=5,"Average",L2324&lt;=7,"Hit",L2324&lt;=9,"Superhit",L2324&gt;9,"BlockBuster")</f>
        <v>Hit</v>
      </c>
      <c r="N2324" s="6">
        <v>73383</v>
      </c>
      <c r="O2324" s="6" t="str" cm="1">
        <f t="array" ref="O2324">_xlfn.IFS(N2324&lt;=100000,"Low",N2324&lt;=500000,"Median",N2324&lt;=1500000,"High",N2324&gt;1500000,"Very High")</f>
        <v>Low</v>
      </c>
      <c r="P2324">
        <v>60000000</v>
      </c>
      <c r="Q2324">
        <v>22187813</v>
      </c>
      <c r="R2324">
        <f t="shared" si="362"/>
        <v>-37812187</v>
      </c>
      <c r="S2324" t="str">
        <f t="shared" si="363"/>
        <v>Loss</v>
      </c>
      <c r="T2324" s="1">
        <v>41143</v>
      </c>
      <c r="U2324" t="s">
        <v>5753</v>
      </c>
      <c r="V2324" s="14">
        <v>41143</v>
      </c>
      <c r="W2324" t="str">
        <f t="shared" si="364"/>
        <v>August</v>
      </c>
      <c r="X2324" s="4" t="str">
        <f t="shared" si="365"/>
        <v>2012</v>
      </c>
      <c r="Y2324" s="6">
        <f t="shared" si="366"/>
        <v>2012</v>
      </c>
      <c r="Z2324" s="4" t="str">
        <f t="shared" si="367"/>
        <v>22</v>
      </c>
      <c r="AA2324" s="6">
        <f t="shared" si="368"/>
        <v>22</v>
      </c>
      <c r="AB2324" t="str">
        <f t="shared" si="369"/>
        <v>Wednesday</v>
      </c>
    </row>
    <row r="2325" spans="1:28" x14ac:dyDescent="0.25">
      <c r="A2325" s="3" t="s">
        <v>5754</v>
      </c>
      <c r="B2325" t="s">
        <v>5755</v>
      </c>
      <c r="C2325" s="3" t="s">
        <v>5755</v>
      </c>
      <c r="D2325" s="6">
        <v>0</v>
      </c>
      <c r="E2325" s="6">
        <v>148</v>
      </c>
      <c r="F2325" s="6">
        <f t="shared" si="360"/>
        <v>2</v>
      </c>
      <c r="G2325" s="6">
        <f t="shared" si="361"/>
        <v>28</v>
      </c>
      <c r="H2325" s="6" t="str" cm="1">
        <f t="array" ref="H2325">_xlfn.IFS(E2325&lt;=80,"Series",E2325&lt;=120,"TV Movie",E2325&gt;120,"Long Movie")</f>
        <v>Long Movie</v>
      </c>
      <c r="I2325" t="s">
        <v>5529</v>
      </c>
      <c r="J2325" t="s">
        <v>8158</v>
      </c>
      <c r="K2325" t="s">
        <v>8161</v>
      </c>
      <c r="L2325" s="5">
        <v>8.8000000000000007</v>
      </c>
      <c r="M2325" t="str" cm="1">
        <f t="array" ref="M2325">_xlfn.IFS(L2325&lt;=2,"Flop",L2325&lt;=5,"Average",L2325&lt;=7,"Hit",L2325&lt;=9,"Superhit",L2325&gt;9,"BlockBuster")</f>
        <v>Superhit</v>
      </c>
      <c r="N2325" s="6">
        <v>2484142</v>
      </c>
      <c r="O2325" s="6" t="str" cm="1">
        <f t="array" ref="O2325">_xlfn.IFS(N2325&lt;=100000,"Low",N2325&lt;=500000,"Median",N2325&lt;=1500000,"High",N2325&gt;1500000,"Very High")</f>
        <v>Very High</v>
      </c>
      <c r="P2325">
        <v>160000000</v>
      </c>
      <c r="Q2325">
        <v>839030630</v>
      </c>
      <c r="R2325">
        <f t="shared" si="362"/>
        <v>679030630</v>
      </c>
      <c r="S2325" t="str">
        <f t="shared" si="363"/>
        <v>Profit</v>
      </c>
      <c r="T2325" s="1">
        <v>40367</v>
      </c>
      <c r="U2325" t="s">
        <v>2229</v>
      </c>
      <c r="V2325" s="14">
        <v>40367</v>
      </c>
      <c r="W2325" t="str">
        <f t="shared" si="364"/>
        <v>July</v>
      </c>
      <c r="X2325" s="4" t="str">
        <f t="shared" si="365"/>
        <v>2010</v>
      </c>
      <c r="Y2325" s="6">
        <f t="shared" si="366"/>
        <v>2010</v>
      </c>
      <c r="Z2325" s="4" t="str">
        <f t="shared" si="367"/>
        <v>8</v>
      </c>
      <c r="AA2325" s="6">
        <f t="shared" si="368"/>
        <v>8</v>
      </c>
      <c r="AB2325" t="str">
        <f t="shared" si="369"/>
        <v>Thursday</v>
      </c>
    </row>
    <row r="2326" spans="1:28" x14ac:dyDescent="0.25">
      <c r="A2326" s="3" t="s">
        <v>5756</v>
      </c>
      <c r="B2326" t="s">
        <v>5757</v>
      </c>
      <c r="C2326" s="3" t="s">
        <v>5757</v>
      </c>
      <c r="D2326" s="6">
        <v>0</v>
      </c>
      <c r="E2326" s="6">
        <v>102</v>
      </c>
      <c r="F2326" s="6">
        <f t="shared" si="360"/>
        <v>1</v>
      </c>
      <c r="G2326" s="6">
        <f t="shared" si="361"/>
        <v>42</v>
      </c>
      <c r="H2326" s="6" t="str" cm="1">
        <f t="array" ref="H2326">_xlfn.IFS(E2326&lt;=80,"Series",E2326&lt;=120,"TV Movie",E2326&gt;120,"Long Movie")</f>
        <v>TV Movie</v>
      </c>
      <c r="I2326" t="s">
        <v>132</v>
      </c>
      <c r="J2326" t="s">
        <v>5802</v>
      </c>
      <c r="K2326" t="s">
        <v>5802</v>
      </c>
      <c r="L2326" s="5">
        <v>6</v>
      </c>
      <c r="M2326" t="str" cm="1">
        <f t="array" ref="M2326">_xlfn.IFS(L2326&lt;=2,"Flop",L2326&lt;=5,"Average",L2326&lt;=7,"Hit",L2326&lt;=9,"Superhit",L2326&gt;9,"BlockBuster")</f>
        <v>Hit</v>
      </c>
      <c r="N2326" s="6">
        <v>267722</v>
      </c>
      <c r="O2326" s="6" t="str" cm="1">
        <f t="array" ref="O2326">_xlfn.IFS(N2326&lt;=100000,"Low",N2326&lt;=500000,"Median",N2326&lt;=1500000,"High",N2326&gt;1500000,"Very High")</f>
        <v>Median</v>
      </c>
      <c r="P2326">
        <v>80000000</v>
      </c>
      <c r="Q2326">
        <v>271457301</v>
      </c>
      <c r="R2326">
        <f t="shared" si="362"/>
        <v>191457301</v>
      </c>
      <c r="S2326" t="str">
        <f t="shared" si="363"/>
        <v>Profit</v>
      </c>
      <c r="T2326" s="1">
        <v>40353</v>
      </c>
      <c r="U2326" t="s">
        <v>1600</v>
      </c>
      <c r="V2326" s="14">
        <v>40353</v>
      </c>
      <c r="W2326" t="str">
        <f t="shared" si="364"/>
        <v>June</v>
      </c>
      <c r="X2326" s="4" t="str">
        <f t="shared" si="365"/>
        <v>2010</v>
      </c>
      <c r="Y2326" s="6">
        <f t="shared" si="366"/>
        <v>2010</v>
      </c>
      <c r="Z2326" s="4" t="str">
        <f t="shared" si="367"/>
        <v>24</v>
      </c>
      <c r="AA2326" s="6">
        <f t="shared" si="368"/>
        <v>24</v>
      </c>
      <c r="AB2326" t="str">
        <f t="shared" si="369"/>
        <v>Thursday</v>
      </c>
    </row>
    <row r="2327" spans="1:28" x14ac:dyDescent="0.25">
      <c r="A2327" s="3" t="s">
        <v>5758</v>
      </c>
      <c r="B2327" t="s">
        <v>5759</v>
      </c>
      <c r="C2327" s="3" t="s">
        <v>5759</v>
      </c>
      <c r="D2327" s="6">
        <v>0</v>
      </c>
      <c r="E2327" s="6">
        <v>117</v>
      </c>
      <c r="F2327" s="6">
        <f t="shared" si="360"/>
        <v>1</v>
      </c>
      <c r="G2327" s="6">
        <f t="shared" si="361"/>
        <v>57</v>
      </c>
      <c r="H2327" s="6" t="str" cm="1">
        <f t="array" ref="H2327">_xlfn.IFS(E2327&lt;=80,"Series",E2327&lt;=120,"TV Movie",E2327&gt;120,"Long Movie")</f>
        <v>TV Movie</v>
      </c>
      <c r="I2327" t="s">
        <v>145</v>
      </c>
      <c r="J2327" t="s">
        <v>5802</v>
      </c>
      <c r="K2327" t="s">
        <v>5802</v>
      </c>
      <c r="L2327" s="5">
        <v>7.7</v>
      </c>
      <c r="M2327" t="str" cm="1">
        <f t="array" ref="M2327">_xlfn.IFS(L2327&lt;=2,"Flop",L2327&lt;=5,"Average",L2327&lt;=7,"Hit",L2327&lt;=9,"Superhit",L2327&gt;9,"BlockBuster")</f>
        <v>Superhit</v>
      </c>
      <c r="N2327" s="6">
        <v>186864</v>
      </c>
      <c r="O2327" s="6" t="str" cm="1">
        <f t="array" ref="O2327">_xlfn.IFS(N2327&lt;=100000,"Low",N2327&lt;=500000,"Median",N2327&lt;=1500000,"High",N2327&gt;1500000,"Very High")</f>
        <v>Median</v>
      </c>
      <c r="P2327">
        <v>10000000</v>
      </c>
      <c r="Q2327">
        <v>54883206</v>
      </c>
      <c r="R2327">
        <f t="shared" si="362"/>
        <v>44883206</v>
      </c>
      <c r="S2327" t="str">
        <f t="shared" si="363"/>
        <v>Profit</v>
      </c>
      <c r="T2327" s="1">
        <v>44808</v>
      </c>
      <c r="U2327" t="s">
        <v>2137</v>
      </c>
      <c r="V2327" s="14">
        <v>44808</v>
      </c>
      <c r="W2327" t="str">
        <f t="shared" si="364"/>
        <v>September</v>
      </c>
      <c r="X2327" s="4" t="str">
        <f t="shared" si="365"/>
        <v>2022</v>
      </c>
      <c r="Y2327" s="6">
        <f t="shared" si="366"/>
        <v>2022</v>
      </c>
      <c r="Z2327" s="4" t="str">
        <f t="shared" si="367"/>
        <v>4</v>
      </c>
      <c r="AA2327" s="6">
        <f t="shared" si="368"/>
        <v>4</v>
      </c>
      <c r="AB2327" t="str">
        <f t="shared" si="369"/>
        <v>Sunday</v>
      </c>
    </row>
    <row r="2328" spans="1:28" x14ac:dyDescent="0.25">
      <c r="A2328" s="3" t="s">
        <v>5760</v>
      </c>
      <c r="B2328" t="s">
        <v>5761</v>
      </c>
      <c r="C2328" s="3" t="s">
        <v>5761</v>
      </c>
      <c r="D2328" s="6">
        <v>0</v>
      </c>
      <c r="E2328" s="6">
        <v>106</v>
      </c>
      <c r="F2328" s="6">
        <f t="shared" si="360"/>
        <v>1</v>
      </c>
      <c r="G2328" s="6">
        <f t="shared" si="361"/>
        <v>46</v>
      </c>
      <c r="H2328" s="6" t="str" cm="1">
        <f t="array" ref="H2328">_xlfn.IFS(E2328&lt;=80,"Series",E2328&lt;=120,"TV Movie",E2328&gt;120,"Long Movie")</f>
        <v>TV Movie</v>
      </c>
      <c r="I2328" t="s">
        <v>8162</v>
      </c>
      <c r="J2328" t="s">
        <v>8166</v>
      </c>
      <c r="K2328" t="s">
        <v>8157</v>
      </c>
      <c r="L2328" s="5">
        <v>7</v>
      </c>
      <c r="M2328" t="str" cm="1">
        <f t="array" ref="M2328">_xlfn.IFS(L2328&lt;=2,"Flop",L2328&lt;=5,"Average",L2328&lt;=7,"Hit",L2328&lt;=9,"Superhit",L2328&gt;9,"BlockBuster")</f>
        <v>Hit</v>
      </c>
      <c r="N2328" s="6">
        <v>266695</v>
      </c>
      <c r="O2328" s="6" t="str" cm="1">
        <f t="array" ref="O2328">_xlfn.IFS(N2328&lt;=100000,"Low",N2328&lt;=500000,"Median",N2328&lt;=1500000,"High",N2328&gt;1500000,"Very High")</f>
        <v>Median</v>
      </c>
      <c r="P2328">
        <v>50200000</v>
      </c>
      <c r="Q2328">
        <v>127869379</v>
      </c>
      <c r="R2328">
        <f t="shared" si="362"/>
        <v>77669379</v>
      </c>
      <c r="S2328" t="str">
        <f t="shared" si="363"/>
        <v>Profit</v>
      </c>
      <c r="T2328" s="1">
        <v>40588</v>
      </c>
      <c r="U2328" t="s">
        <v>5762</v>
      </c>
      <c r="V2328" s="14">
        <v>40588</v>
      </c>
      <c r="W2328" t="str">
        <f t="shared" si="364"/>
        <v>February</v>
      </c>
      <c r="X2328" s="4" t="str">
        <f t="shared" si="365"/>
        <v>2011</v>
      </c>
      <c r="Y2328" s="6">
        <f t="shared" si="366"/>
        <v>2011</v>
      </c>
      <c r="Z2328" s="4" t="str">
        <f t="shared" si="367"/>
        <v>14</v>
      </c>
      <c r="AA2328" s="6">
        <f t="shared" si="368"/>
        <v>14</v>
      </c>
      <c r="AB2328" t="str">
        <f t="shared" si="369"/>
        <v>Monday</v>
      </c>
    </row>
    <row r="2329" spans="1:28" x14ac:dyDescent="0.25">
      <c r="A2329" s="3" t="s">
        <v>5763</v>
      </c>
      <c r="B2329" t="s">
        <v>5764</v>
      </c>
      <c r="C2329" s="3" t="s">
        <v>5764</v>
      </c>
      <c r="D2329" s="6">
        <v>0</v>
      </c>
      <c r="E2329" s="6">
        <v>107</v>
      </c>
      <c r="F2329" s="6">
        <f t="shared" si="360"/>
        <v>1</v>
      </c>
      <c r="G2329" s="6">
        <f t="shared" si="361"/>
        <v>47</v>
      </c>
      <c r="H2329" s="6" t="str" cm="1">
        <f t="array" ref="H2329">_xlfn.IFS(E2329&lt;=80,"Series",E2329&lt;=120,"TV Movie",E2329&gt;120,"Long Movie")</f>
        <v>TV Movie</v>
      </c>
      <c r="I2329" t="s">
        <v>5529</v>
      </c>
      <c r="J2329" t="s">
        <v>132</v>
      </c>
      <c r="K2329" t="s">
        <v>8162</v>
      </c>
      <c r="L2329" s="5">
        <v>5.5</v>
      </c>
      <c r="M2329" t="str" cm="1">
        <f t="array" ref="M2329">_xlfn.IFS(L2329&lt;=2,"Flop",L2329&lt;=5,"Average",L2329&lt;=7,"Hit",L2329&lt;=9,"Superhit",L2329&gt;9,"BlockBuster")</f>
        <v>Hit</v>
      </c>
      <c r="N2329" s="6">
        <v>89800</v>
      </c>
      <c r="O2329" s="6" t="str" cm="1">
        <f t="array" ref="O2329">_xlfn.IFS(N2329&lt;=100000,"Low",N2329&lt;=500000,"Median",N2329&lt;=1500000,"High",N2329&gt;1500000,"Very High")</f>
        <v>Low</v>
      </c>
      <c r="P2329">
        <v>30000000</v>
      </c>
      <c r="Q2329">
        <v>55611001</v>
      </c>
      <c r="R2329">
        <f t="shared" si="362"/>
        <v>25611001</v>
      </c>
      <c r="S2329" t="str">
        <f t="shared" si="363"/>
        <v>Profit</v>
      </c>
      <c r="T2329" s="1">
        <v>40231</v>
      </c>
      <c r="U2329" t="s">
        <v>1299</v>
      </c>
      <c r="V2329" s="14">
        <v>40231</v>
      </c>
      <c r="W2329" t="str">
        <f t="shared" si="364"/>
        <v>February</v>
      </c>
      <c r="X2329" s="4" t="str">
        <f t="shared" si="365"/>
        <v>2010</v>
      </c>
      <c r="Y2329" s="6">
        <f t="shared" si="366"/>
        <v>2010</v>
      </c>
      <c r="Z2329" s="4" t="str">
        <f t="shared" si="367"/>
        <v>22</v>
      </c>
      <c r="AA2329" s="6">
        <f t="shared" si="368"/>
        <v>22</v>
      </c>
      <c r="AB2329" t="str">
        <f t="shared" si="369"/>
        <v>Monday</v>
      </c>
    </row>
    <row r="2330" spans="1:28" x14ac:dyDescent="0.25">
      <c r="A2330" s="3" t="s">
        <v>5765</v>
      </c>
      <c r="B2330" t="s">
        <v>5766</v>
      </c>
      <c r="C2330" s="3" t="s">
        <v>5766</v>
      </c>
      <c r="D2330" s="6">
        <v>0</v>
      </c>
      <c r="E2330" s="6">
        <v>107</v>
      </c>
      <c r="F2330" s="6">
        <f t="shared" si="360"/>
        <v>1</v>
      </c>
      <c r="G2330" s="6">
        <f t="shared" si="361"/>
        <v>47</v>
      </c>
      <c r="H2330" s="6" t="str" cm="1">
        <f t="array" ref="H2330">_xlfn.IFS(E2330&lt;=80,"Series",E2330&lt;=120,"TV Movie",E2330&gt;120,"Long Movie")</f>
        <v>TV Movie</v>
      </c>
      <c r="I2330" t="s">
        <v>5529</v>
      </c>
      <c r="J2330" t="s">
        <v>132</v>
      </c>
      <c r="K2330" t="s">
        <v>8162</v>
      </c>
      <c r="L2330" s="5">
        <v>6.6</v>
      </c>
      <c r="M2330" t="str" cm="1">
        <f t="array" ref="M2330">_xlfn.IFS(L2330&lt;=2,"Flop",L2330&lt;=5,"Average",L2330&lt;=7,"Hit",L2330&lt;=9,"Superhit",L2330&gt;9,"BlockBuster")</f>
        <v>Hit</v>
      </c>
      <c r="N2330" s="6">
        <v>282431</v>
      </c>
      <c r="O2330" s="6" t="str" cm="1">
        <f t="array" ref="O2330">_xlfn.IFS(N2330&lt;=100000,"Low",N2330&lt;=500000,"Median",N2330&lt;=1500000,"High",N2330&gt;1500000,"Very High")</f>
        <v>Median</v>
      </c>
      <c r="P2330">
        <v>100000000</v>
      </c>
      <c r="Q2330">
        <v>170458922</v>
      </c>
      <c r="R2330">
        <f t="shared" si="362"/>
        <v>70458922</v>
      </c>
      <c r="S2330" t="str">
        <f t="shared" si="363"/>
        <v>Profit</v>
      </c>
      <c r="T2330" s="1">
        <v>40392</v>
      </c>
      <c r="U2330" t="s">
        <v>3314</v>
      </c>
      <c r="V2330" s="14">
        <v>40392</v>
      </c>
      <c r="W2330" t="str">
        <f t="shared" si="364"/>
        <v>August</v>
      </c>
      <c r="X2330" s="4" t="str">
        <f t="shared" si="365"/>
        <v>2010</v>
      </c>
      <c r="Y2330" s="6">
        <f t="shared" si="366"/>
        <v>2010</v>
      </c>
      <c r="Z2330" s="4" t="str">
        <f t="shared" si="367"/>
        <v>2</v>
      </c>
      <c r="AA2330" s="6">
        <f t="shared" si="368"/>
        <v>2</v>
      </c>
      <c r="AB2330" t="str">
        <f t="shared" si="369"/>
        <v>Monday</v>
      </c>
    </row>
    <row r="2331" spans="1:28" x14ac:dyDescent="0.25">
      <c r="A2331" s="3" t="s">
        <v>5767</v>
      </c>
      <c r="B2331" t="s">
        <v>5768</v>
      </c>
      <c r="C2331" s="3" t="s">
        <v>5768</v>
      </c>
      <c r="D2331" s="6">
        <v>0</v>
      </c>
      <c r="E2331" s="6">
        <v>123</v>
      </c>
      <c r="F2331" s="6">
        <f t="shared" si="360"/>
        <v>2</v>
      </c>
      <c r="G2331" s="6">
        <f t="shared" si="361"/>
        <v>3</v>
      </c>
      <c r="H2331" s="6" t="str" cm="1">
        <f t="array" ref="H2331">_xlfn.IFS(E2331&lt;=80,"Series",E2331&lt;=120,"TV Movie",E2331&gt;120,"Long Movie")</f>
        <v>Long Movie</v>
      </c>
      <c r="I2331" t="s">
        <v>5529</v>
      </c>
      <c r="J2331" t="s">
        <v>8158</v>
      </c>
      <c r="K2331" t="s">
        <v>8156</v>
      </c>
      <c r="L2331" s="5">
        <v>5.9</v>
      </c>
      <c r="M2331" t="str" cm="1">
        <f t="array" ref="M2331">_xlfn.IFS(L2331&lt;=2,"Flop",L2331&lt;=5,"Average",L2331&lt;=7,"Hit",L2331&lt;=9,"Superhit",L2331&gt;9,"BlockBuster")</f>
        <v>Hit</v>
      </c>
      <c r="N2331" s="6">
        <v>710828</v>
      </c>
      <c r="O2331" s="6" t="str" cm="1">
        <f t="array" ref="O2331">_xlfn.IFS(N2331&lt;=100000,"Low",N2331&lt;=500000,"Median",N2331&lt;=1500000,"High",N2331&gt;1500000,"Very High")</f>
        <v>High</v>
      </c>
      <c r="P2331">
        <v>175000000</v>
      </c>
      <c r="Q2331">
        <v>749200054</v>
      </c>
      <c r="R2331">
        <f t="shared" si="362"/>
        <v>574200054</v>
      </c>
      <c r="S2331" t="str">
        <f t="shared" si="363"/>
        <v>Profit</v>
      </c>
      <c r="T2331" s="1">
        <v>42583</v>
      </c>
      <c r="U2331" t="s">
        <v>3848</v>
      </c>
      <c r="V2331" s="14">
        <v>42583</v>
      </c>
      <c r="W2331" t="str">
        <f t="shared" si="364"/>
        <v>August</v>
      </c>
      <c r="X2331" s="4" t="str">
        <f t="shared" si="365"/>
        <v>2016</v>
      </c>
      <c r="Y2331" s="6">
        <f t="shared" si="366"/>
        <v>2016</v>
      </c>
      <c r="Z2331" s="4" t="str">
        <f t="shared" si="367"/>
        <v>1</v>
      </c>
      <c r="AA2331" s="6">
        <f t="shared" si="368"/>
        <v>1</v>
      </c>
      <c r="AB2331" t="str">
        <f t="shared" si="369"/>
        <v>Monday</v>
      </c>
    </row>
    <row r="2332" spans="1:28" x14ac:dyDescent="0.25">
      <c r="A2332" s="3" t="s">
        <v>5769</v>
      </c>
      <c r="B2332" t="s">
        <v>990</v>
      </c>
      <c r="C2332" s="3" t="s">
        <v>990</v>
      </c>
      <c r="D2332" s="6">
        <v>0</v>
      </c>
      <c r="E2332" s="6">
        <v>118</v>
      </c>
      <c r="F2332" s="6">
        <f t="shared" si="360"/>
        <v>1</v>
      </c>
      <c r="G2332" s="6">
        <f t="shared" si="361"/>
        <v>58</v>
      </c>
      <c r="H2332" s="6" t="str" cm="1">
        <f t="array" ref="H2332">_xlfn.IFS(E2332&lt;=80,"Series",E2332&lt;=120,"TV Movie",E2332&gt;120,"Long Movie")</f>
        <v>TV Movie</v>
      </c>
      <c r="I2332" t="s">
        <v>5529</v>
      </c>
      <c r="J2332" t="s">
        <v>8158</v>
      </c>
      <c r="K2332" t="s">
        <v>8161</v>
      </c>
      <c r="L2332" s="5">
        <v>6.2</v>
      </c>
      <c r="M2332" t="str" cm="1">
        <f t="array" ref="M2332">_xlfn.IFS(L2332&lt;=2,"Flop",L2332&lt;=5,"Average",L2332&lt;=7,"Hit",L2332&lt;=9,"Superhit",L2332&gt;9,"BlockBuster")</f>
        <v>Hit</v>
      </c>
      <c r="N2332" s="6">
        <v>263123</v>
      </c>
      <c r="O2332" s="6" t="str" cm="1">
        <f t="array" ref="O2332">_xlfn.IFS(N2332&lt;=100000,"Low",N2332&lt;=500000,"Median",N2332&lt;=1500000,"High",N2332&gt;1500000,"Very High")</f>
        <v>Median</v>
      </c>
      <c r="P2332">
        <v>125000000</v>
      </c>
      <c r="Q2332">
        <v>198467168</v>
      </c>
      <c r="R2332">
        <f t="shared" si="362"/>
        <v>73467168</v>
      </c>
      <c r="S2332" t="str">
        <f t="shared" si="363"/>
        <v>Profit</v>
      </c>
      <c r="T2332" s="1">
        <v>41123</v>
      </c>
      <c r="U2332" t="s">
        <v>3088</v>
      </c>
      <c r="V2332" s="14">
        <v>41123</v>
      </c>
      <c r="W2332" t="str">
        <f t="shared" si="364"/>
        <v>August</v>
      </c>
      <c r="X2332" s="4" t="str">
        <f t="shared" si="365"/>
        <v>2012</v>
      </c>
      <c r="Y2332" s="6">
        <f t="shared" si="366"/>
        <v>2012</v>
      </c>
      <c r="Z2332" s="4" t="str">
        <f t="shared" si="367"/>
        <v>2</v>
      </c>
      <c r="AA2332" s="6">
        <f t="shared" si="368"/>
        <v>2</v>
      </c>
      <c r="AB2332" t="str">
        <f t="shared" si="369"/>
        <v>Thursday</v>
      </c>
    </row>
    <row r="2333" spans="1:28" x14ac:dyDescent="0.25">
      <c r="A2333" s="3" t="s">
        <v>5770</v>
      </c>
      <c r="B2333" t="s">
        <v>5771</v>
      </c>
      <c r="C2333" s="3" t="s">
        <v>5771</v>
      </c>
      <c r="D2333" s="6">
        <v>0</v>
      </c>
      <c r="E2333" s="6">
        <v>135</v>
      </c>
      <c r="F2333" s="6">
        <f t="shared" si="360"/>
        <v>2</v>
      </c>
      <c r="G2333" s="6">
        <f t="shared" si="361"/>
        <v>15</v>
      </c>
      <c r="H2333" s="6" t="str" cm="1">
        <f t="array" ref="H2333">_xlfn.IFS(E2333&lt;=80,"Series",E2333&lt;=120,"TV Movie",E2333&gt;120,"Long Movie")</f>
        <v>Long Movie</v>
      </c>
      <c r="I2333" t="s">
        <v>145</v>
      </c>
      <c r="J2333" t="s">
        <v>8156</v>
      </c>
      <c r="K2333" t="s">
        <v>8161</v>
      </c>
      <c r="L2333" s="5">
        <v>5.8</v>
      </c>
      <c r="M2333" t="str" cm="1">
        <f t="array" ref="M2333">_xlfn.IFS(L2333&lt;=2,"Flop",L2333&lt;=5,"Average",L2333&lt;=7,"Hit",L2333&lt;=9,"Superhit",L2333&gt;9,"BlockBuster")</f>
        <v>Hit</v>
      </c>
      <c r="N2333" s="6">
        <v>118983</v>
      </c>
      <c r="O2333" s="6" t="str" cm="1">
        <f t="array" ref="O2333">_xlfn.IFS(N2333&lt;=100000,"Low",N2333&lt;=500000,"Median",N2333&lt;=1500000,"High",N2333&gt;1500000,"Very High")</f>
        <v>Median</v>
      </c>
      <c r="P2333">
        <v>68000000</v>
      </c>
      <c r="Q2333">
        <v>55003890</v>
      </c>
      <c r="R2333">
        <f t="shared" si="362"/>
        <v>-12996110</v>
      </c>
      <c r="S2333" t="str">
        <f t="shared" si="363"/>
        <v>Loss</v>
      </c>
      <c r="T2333" s="1">
        <v>42977</v>
      </c>
      <c r="U2333" t="s">
        <v>2065</v>
      </c>
      <c r="V2333" s="14">
        <v>42977</v>
      </c>
      <c r="W2333" t="str">
        <f t="shared" si="364"/>
        <v>August</v>
      </c>
      <c r="X2333" s="4" t="str">
        <f t="shared" si="365"/>
        <v>2017</v>
      </c>
      <c r="Y2333" s="6">
        <f t="shared" si="366"/>
        <v>2017</v>
      </c>
      <c r="Z2333" s="4" t="str">
        <f t="shared" si="367"/>
        <v>30</v>
      </c>
      <c r="AA2333" s="6">
        <f t="shared" si="368"/>
        <v>30</v>
      </c>
      <c r="AB2333" t="str">
        <f t="shared" si="369"/>
        <v>Wednesday</v>
      </c>
    </row>
    <row r="2334" spans="1:28" x14ac:dyDescent="0.25">
      <c r="A2334" s="3" t="s">
        <v>5772</v>
      </c>
      <c r="B2334" t="s">
        <v>5773</v>
      </c>
      <c r="C2334" s="3" t="s">
        <v>5773</v>
      </c>
      <c r="D2334" s="6">
        <v>0</v>
      </c>
      <c r="E2334" s="6">
        <v>95</v>
      </c>
      <c r="F2334" s="6">
        <f t="shared" si="360"/>
        <v>1</v>
      </c>
      <c r="G2334" s="6">
        <f t="shared" si="361"/>
        <v>35</v>
      </c>
      <c r="H2334" s="6" t="str" cm="1">
        <f t="array" ref="H2334">_xlfn.IFS(E2334&lt;=80,"Series",E2334&lt;=120,"TV Movie",E2334&gt;120,"Long Movie")</f>
        <v>TV Movie</v>
      </c>
      <c r="I2334" t="s">
        <v>132</v>
      </c>
      <c r="J2334" t="s">
        <v>8162</v>
      </c>
      <c r="K2334" t="s">
        <v>3857</v>
      </c>
      <c r="L2334" s="5">
        <v>6.4</v>
      </c>
      <c r="M2334" t="str" cm="1">
        <f t="array" ref="M2334">_xlfn.IFS(L2334&lt;=2,"Flop",L2334&lt;=5,"Average",L2334&lt;=7,"Hit",L2334&lt;=9,"Superhit",L2334&gt;9,"BlockBuster")</f>
        <v>Hit</v>
      </c>
      <c r="N2334" s="6">
        <v>57250</v>
      </c>
      <c r="O2334" s="6" t="str" cm="1">
        <f t="array" ref="O2334">_xlfn.IFS(N2334&lt;=100000,"Low",N2334&lt;=500000,"Median",N2334&lt;=1500000,"High",N2334&gt;1500000,"Very High")</f>
        <v>Low</v>
      </c>
      <c r="P2334">
        <v>15000000</v>
      </c>
      <c r="Q2334">
        <v>5072654</v>
      </c>
      <c r="R2334">
        <f t="shared" si="362"/>
        <v>-9927346</v>
      </c>
      <c r="S2334" t="str">
        <f t="shared" si="363"/>
        <v>Loss</v>
      </c>
      <c r="T2334" s="2">
        <v>41153</v>
      </c>
      <c r="U2334" t="s">
        <v>5774</v>
      </c>
      <c r="V2334" s="14">
        <v>41153</v>
      </c>
      <c r="W2334" t="str">
        <f t="shared" si="364"/>
        <v>September</v>
      </c>
      <c r="X2334" s="4" t="str">
        <f t="shared" si="365"/>
        <v>2012</v>
      </c>
      <c r="Y2334" s="6">
        <f t="shared" si="366"/>
        <v>2012</v>
      </c>
      <c r="Z2334" s="4" t="str">
        <f t="shared" si="367"/>
        <v>1</v>
      </c>
      <c r="AA2334" s="6">
        <f t="shared" si="368"/>
        <v>1</v>
      </c>
      <c r="AB2334" t="str">
        <f t="shared" si="369"/>
        <v>Saturday</v>
      </c>
    </row>
    <row r="2335" spans="1:28" x14ac:dyDescent="0.25">
      <c r="A2335" s="3" t="s">
        <v>5775</v>
      </c>
      <c r="B2335" t="s">
        <v>5776</v>
      </c>
      <c r="C2335" s="3" t="s">
        <v>5776</v>
      </c>
      <c r="D2335" s="6">
        <v>0</v>
      </c>
      <c r="E2335" s="6">
        <v>124</v>
      </c>
      <c r="F2335" s="6">
        <f t="shared" si="360"/>
        <v>2</v>
      </c>
      <c r="G2335" s="6">
        <f t="shared" si="361"/>
        <v>4</v>
      </c>
      <c r="H2335" s="6" t="str" cm="1">
        <f t="array" ref="H2335">_xlfn.IFS(E2335&lt;=80,"Series",E2335&lt;=120,"TV Movie",E2335&gt;120,"Long Movie")</f>
        <v>Long Movie</v>
      </c>
      <c r="I2335" t="s">
        <v>132</v>
      </c>
      <c r="J2335" t="s">
        <v>145</v>
      </c>
      <c r="K2335" t="s">
        <v>8163</v>
      </c>
      <c r="L2335" s="5">
        <v>7.1</v>
      </c>
      <c r="M2335" t="str" cm="1">
        <f t="array" ref="M2335">_xlfn.IFS(L2335&lt;=2,"Flop",L2335&lt;=5,"Average",L2335&lt;=7,"Hit",L2335&lt;=9,"Superhit",L2335&gt;9,"BlockBuster")</f>
        <v>Superhit</v>
      </c>
      <c r="N2335" s="6">
        <v>149468</v>
      </c>
      <c r="O2335" s="6" t="str" cm="1">
        <f t="array" ref="O2335">_xlfn.IFS(N2335&lt;=100000,"Low",N2335&lt;=500000,"Median",N2335&lt;=1500000,"High",N2335&gt;1500000,"Very High")</f>
        <v>Median</v>
      </c>
      <c r="P2335">
        <v>50000000</v>
      </c>
      <c r="Q2335">
        <v>120081841</v>
      </c>
      <c r="R2335">
        <f t="shared" si="362"/>
        <v>70081841</v>
      </c>
      <c r="S2335" t="str">
        <f t="shared" si="363"/>
        <v>Profit</v>
      </c>
      <c r="T2335" s="1">
        <v>40873</v>
      </c>
      <c r="U2335" t="s">
        <v>1612</v>
      </c>
      <c r="V2335" s="14">
        <v>40873</v>
      </c>
      <c r="W2335" t="str">
        <f t="shared" si="364"/>
        <v>November</v>
      </c>
      <c r="X2335" s="4" t="str">
        <f t="shared" si="365"/>
        <v>2011</v>
      </c>
      <c r="Y2335" s="6">
        <f t="shared" si="366"/>
        <v>2011</v>
      </c>
      <c r="Z2335" s="4" t="str">
        <f t="shared" si="367"/>
        <v>26</v>
      </c>
      <c r="AA2335" s="6">
        <f t="shared" si="368"/>
        <v>26</v>
      </c>
      <c r="AB2335" t="str">
        <f t="shared" si="369"/>
        <v>Saturday</v>
      </c>
    </row>
    <row r="2336" spans="1:28" x14ac:dyDescent="0.25">
      <c r="A2336" s="3" t="s">
        <v>5777</v>
      </c>
      <c r="B2336" t="s">
        <v>5778</v>
      </c>
      <c r="C2336" s="3" t="s">
        <v>5778</v>
      </c>
      <c r="D2336" s="6">
        <v>0</v>
      </c>
      <c r="E2336" s="6">
        <v>122</v>
      </c>
      <c r="F2336" s="6">
        <f t="shared" si="360"/>
        <v>2</v>
      </c>
      <c r="G2336" s="6">
        <f t="shared" si="361"/>
        <v>2</v>
      </c>
      <c r="H2336" s="6" t="str" cm="1">
        <f t="array" ref="H2336">_xlfn.IFS(E2336&lt;=80,"Series",E2336&lt;=120,"TV Movie",E2336&gt;120,"Long Movie")</f>
        <v>Long Movie</v>
      </c>
      <c r="I2336" t="s">
        <v>5529</v>
      </c>
      <c r="J2336" t="s">
        <v>8158</v>
      </c>
      <c r="K2336" t="s">
        <v>8160</v>
      </c>
      <c r="L2336" s="5">
        <v>6.9</v>
      </c>
      <c r="M2336" t="str" cm="1">
        <f t="array" ref="M2336">_xlfn.IFS(L2336&lt;=2,"Flop",L2336&lt;=5,"Average",L2336&lt;=7,"Hit",L2336&lt;=9,"Superhit",L2336&gt;9,"BlockBuster")</f>
        <v>Hit</v>
      </c>
      <c r="N2336" s="6">
        <v>146145</v>
      </c>
      <c r="O2336" s="6" t="str" cm="1">
        <f t="array" ref="O2336">_xlfn.IFS(N2336&lt;=100000,"Low",N2336&lt;=500000,"Median",N2336&lt;=1500000,"High",N2336&gt;1500000,"Very High")</f>
        <v>Median</v>
      </c>
      <c r="P2336">
        <v>100000000</v>
      </c>
      <c r="Q2336">
        <v>94320758</v>
      </c>
      <c r="R2336">
        <f t="shared" si="362"/>
        <v>-5679242</v>
      </c>
      <c r="S2336" t="str">
        <f t="shared" si="363"/>
        <v>Loss</v>
      </c>
      <c r="T2336" s="1">
        <v>42340</v>
      </c>
      <c r="U2336" t="s">
        <v>507</v>
      </c>
      <c r="V2336" s="14">
        <v>42340</v>
      </c>
      <c r="W2336" t="str">
        <f t="shared" si="364"/>
        <v>December</v>
      </c>
      <c r="X2336" s="4" t="str">
        <f t="shared" si="365"/>
        <v>2015</v>
      </c>
      <c r="Y2336" s="6">
        <f t="shared" si="366"/>
        <v>2015</v>
      </c>
      <c r="Z2336" s="4" t="str">
        <f t="shared" si="367"/>
        <v>2</v>
      </c>
      <c r="AA2336" s="6">
        <f t="shared" si="368"/>
        <v>2</v>
      </c>
      <c r="AB2336" t="str">
        <f t="shared" si="369"/>
        <v>Wednesday</v>
      </c>
    </row>
    <row r="2337" spans="1:28" x14ac:dyDescent="0.25">
      <c r="A2337" s="3" t="s">
        <v>5779</v>
      </c>
      <c r="B2337" t="s">
        <v>5780</v>
      </c>
      <c r="C2337" s="3" t="s">
        <v>5780</v>
      </c>
      <c r="D2337" s="6">
        <v>0</v>
      </c>
      <c r="E2337" s="6">
        <v>142</v>
      </c>
      <c r="F2337" s="6">
        <f t="shared" si="360"/>
        <v>2</v>
      </c>
      <c r="G2337" s="6">
        <f t="shared" si="361"/>
        <v>22</v>
      </c>
      <c r="H2337" s="6" t="str" cm="1">
        <f t="array" ref="H2337">_xlfn.IFS(E2337&lt;=80,"Series",E2337&lt;=120,"TV Movie",E2337&gt;120,"Long Movie")</f>
        <v>Long Movie</v>
      </c>
      <c r="I2337" t="s">
        <v>5529</v>
      </c>
      <c r="J2337" t="s">
        <v>8158</v>
      </c>
      <c r="K2337" t="s">
        <v>8161</v>
      </c>
      <c r="L2337" s="5">
        <v>7.2</v>
      </c>
      <c r="M2337" t="str" cm="1">
        <f t="array" ref="M2337">_xlfn.IFS(L2337&lt;=2,"Flop",L2337&lt;=5,"Average",L2337&lt;=7,"Hit",L2337&lt;=9,"Superhit",L2337&gt;9,"BlockBuster")</f>
        <v>Superhit</v>
      </c>
      <c r="N2337" s="6">
        <v>967187</v>
      </c>
      <c r="O2337" s="6" t="str" cm="1">
        <f t="array" ref="O2337">_xlfn.IFS(N2337&lt;=100000,"Low",N2337&lt;=500000,"Median",N2337&lt;=1500000,"High",N2337&gt;1500000,"Very High")</f>
        <v>High</v>
      </c>
      <c r="P2337">
        <v>78000000</v>
      </c>
      <c r="Q2337">
        <v>695220619</v>
      </c>
      <c r="R2337">
        <f t="shared" si="362"/>
        <v>617220619</v>
      </c>
      <c r="S2337" t="str">
        <f t="shared" si="363"/>
        <v>Profit</v>
      </c>
      <c r="T2337" s="1">
        <v>40980</v>
      </c>
      <c r="U2337" t="s">
        <v>1970</v>
      </c>
      <c r="V2337" s="14">
        <v>40980</v>
      </c>
      <c r="W2337" t="str">
        <f t="shared" si="364"/>
        <v>March</v>
      </c>
      <c r="X2337" s="4" t="str">
        <f t="shared" si="365"/>
        <v>2012</v>
      </c>
      <c r="Y2337" s="6">
        <f t="shared" si="366"/>
        <v>2012</v>
      </c>
      <c r="Z2337" s="4" t="str">
        <f t="shared" si="367"/>
        <v>12</v>
      </c>
      <c r="AA2337" s="6">
        <f t="shared" si="368"/>
        <v>12</v>
      </c>
      <c r="AB2337" t="str">
        <f t="shared" si="369"/>
        <v>Monday</v>
      </c>
    </row>
    <row r="2338" spans="1:28" x14ac:dyDescent="0.25">
      <c r="A2338" s="3" t="s">
        <v>5781</v>
      </c>
      <c r="B2338" t="s">
        <v>5782</v>
      </c>
      <c r="C2338" s="3" t="s">
        <v>5782</v>
      </c>
      <c r="D2338" s="6">
        <v>0</v>
      </c>
      <c r="E2338" s="6">
        <v>120</v>
      </c>
      <c r="F2338" s="6">
        <f t="shared" si="360"/>
        <v>2</v>
      </c>
      <c r="G2338" s="6">
        <f t="shared" si="361"/>
        <v>0</v>
      </c>
      <c r="H2338" s="6" t="str" cm="1">
        <f t="array" ref="H2338">_xlfn.IFS(E2338&lt;=80,"Series",E2338&lt;=120,"TV Movie",E2338&gt;120,"Long Movie")</f>
        <v>TV Movie</v>
      </c>
      <c r="I2338" t="s">
        <v>5529</v>
      </c>
      <c r="J2338" t="s">
        <v>8158</v>
      </c>
      <c r="K2338" t="s">
        <v>8161</v>
      </c>
      <c r="L2338" s="5">
        <v>8.1</v>
      </c>
      <c r="M2338" t="str" cm="1">
        <f t="array" ref="M2338">_xlfn.IFS(L2338&lt;=2,"Flop",L2338&lt;=5,"Average",L2338&lt;=7,"Hit",L2338&lt;=9,"Superhit",L2338&gt;9,"BlockBuster")</f>
        <v>Superhit</v>
      </c>
      <c r="N2338" s="6">
        <v>1055055</v>
      </c>
      <c r="O2338" s="6" t="str" cm="1">
        <f t="array" ref="O2338">_xlfn.IFS(N2338&lt;=100000,"Low",N2338&lt;=500000,"Median",N2338&lt;=1500000,"High",N2338&gt;1500000,"Very High")</f>
        <v>High</v>
      </c>
      <c r="P2338">
        <v>150000000</v>
      </c>
      <c r="Q2338">
        <v>380418444</v>
      </c>
      <c r="R2338">
        <f t="shared" si="362"/>
        <v>230418444</v>
      </c>
      <c r="S2338" t="str">
        <f t="shared" si="363"/>
        <v>Profit</v>
      </c>
      <c r="T2338" s="1">
        <v>42131</v>
      </c>
      <c r="U2338" t="s">
        <v>253</v>
      </c>
      <c r="V2338" s="14">
        <v>42131</v>
      </c>
      <c r="W2338" t="str">
        <f t="shared" si="364"/>
        <v>May</v>
      </c>
      <c r="X2338" s="4" t="str">
        <f t="shared" si="365"/>
        <v>2015</v>
      </c>
      <c r="Y2338" s="6">
        <f t="shared" si="366"/>
        <v>2015</v>
      </c>
      <c r="Z2338" s="4" t="str">
        <f t="shared" si="367"/>
        <v>7</v>
      </c>
      <c r="AA2338" s="6">
        <f t="shared" si="368"/>
        <v>7</v>
      </c>
      <c r="AB2338" t="str">
        <f t="shared" si="369"/>
        <v>Thursday</v>
      </c>
    </row>
    <row r="2339" spans="1:28" x14ac:dyDescent="0.25">
      <c r="A2339" s="3" t="s">
        <v>5783</v>
      </c>
      <c r="B2339" t="s">
        <v>5784</v>
      </c>
      <c r="C2339" s="3" t="s">
        <v>5784</v>
      </c>
      <c r="D2339" s="6">
        <v>0</v>
      </c>
      <c r="E2339" s="6">
        <v>153</v>
      </c>
      <c r="F2339" s="6">
        <f t="shared" si="360"/>
        <v>2</v>
      </c>
      <c r="G2339" s="6">
        <f t="shared" si="361"/>
        <v>33</v>
      </c>
      <c r="H2339" s="6" t="str" cm="1">
        <f t="array" ref="H2339">_xlfn.IFS(E2339&lt;=80,"Series",E2339&lt;=120,"TV Movie",E2339&gt;120,"Long Movie")</f>
        <v>Long Movie</v>
      </c>
      <c r="I2339" t="s">
        <v>8162</v>
      </c>
      <c r="J2339" t="s">
        <v>145</v>
      </c>
      <c r="K2339" t="s">
        <v>8166</v>
      </c>
      <c r="L2339" s="5">
        <v>8.1</v>
      </c>
      <c r="M2339" t="str" cm="1">
        <f t="array" ref="M2339">_xlfn.IFS(L2339&lt;=2,"Flop",L2339&lt;=5,"Average",L2339&lt;=7,"Hit",L2339&lt;=9,"Superhit",L2339&gt;9,"BlockBuster")</f>
        <v>Superhit</v>
      </c>
      <c r="N2339" s="6">
        <v>778452</v>
      </c>
      <c r="O2339" s="6" t="str" cm="1">
        <f t="array" ref="O2339">_xlfn.IFS(N2339&lt;=100000,"Low",N2339&lt;=500000,"Median",N2339&lt;=1500000,"High",N2339&gt;1500000,"Very High")</f>
        <v>High</v>
      </c>
      <c r="P2339">
        <v>46000000</v>
      </c>
      <c r="Q2339">
        <v>122126687</v>
      </c>
      <c r="R2339">
        <f t="shared" si="362"/>
        <v>76126687</v>
      </c>
      <c r="S2339" t="str">
        <f t="shared" si="363"/>
        <v>Profit</v>
      </c>
      <c r="T2339" s="1">
        <v>41516</v>
      </c>
      <c r="U2339" t="s">
        <v>5251</v>
      </c>
      <c r="V2339" s="14">
        <v>41516</v>
      </c>
      <c r="W2339" t="str">
        <f t="shared" si="364"/>
        <v>August</v>
      </c>
      <c r="X2339" s="4" t="str">
        <f t="shared" si="365"/>
        <v>2013</v>
      </c>
      <c r="Y2339" s="6">
        <f t="shared" si="366"/>
        <v>2013</v>
      </c>
      <c r="Z2339" s="4" t="str">
        <f t="shared" si="367"/>
        <v>30</v>
      </c>
      <c r="AA2339" s="6">
        <f t="shared" si="368"/>
        <v>30</v>
      </c>
      <c r="AB2339" t="str">
        <f t="shared" si="369"/>
        <v>Friday</v>
      </c>
    </row>
    <row r="2340" spans="1:28" x14ac:dyDescent="0.25">
      <c r="A2340" s="3" t="s">
        <v>5785</v>
      </c>
      <c r="B2340" t="s">
        <v>5786</v>
      </c>
      <c r="C2340" s="3" t="s">
        <v>5786</v>
      </c>
      <c r="D2340" s="6">
        <v>0</v>
      </c>
      <c r="E2340" s="6">
        <v>94</v>
      </c>
      <c r="F2340" s="6">
        <f t="shared" si="360"/>
        <v>1</v>
      </c>
      <c r="G2340" s="6">
        <f t="shared" si="361"/>
        <v>34</v>
      </c>
      <c r="H2340" s="6" t="str" cm="1">
        <f t="array" ref="H2340">_xlfn.IFS(E2340&lt;=80,"Series",E2340&lt;=120,"TV Movie",E2340&gt;120,"Long Movie")</f>
        <v>TV Movie</v>
      </c>
      <c r="I2340" t="s">
        <v>132</v>
      </c>
      <c r="J2340" t="s">
        <v>8163</v>
      </c>
      <c r="K2340" t="s">
        <v>8156</v>
      </c>
      <c r="L2340" s="5">
        <v>6</v>
      </c>
      <c r="M2340" t="str" cm="1">
        <f t="array" ref="M2340">_xlfn.IFS(L2340&lt;=2,"Flop",L2340&lt;=5,"Average",L2340&lt;=7,"Hit",L2340&lt;=9,"Superhit",L2340&gt;9,"BlockBuster")</f>
        <v>Hit</v>
      </c>
      <c r="N2340" s="6">
        <v>103591</v>
      </c>
      <c r="O2340" s="6" t="str" cm="1">
        <f t="array" ref="O2340">_xlfn.IFS(N2340&lt;=100000,"Low",N2340&lt;=500000,"Median",N2340&lt;=1500000,"High",N2340&gt;1500000,"Very High")</f>
        <v>Median</v>
      </c>
      <c r="P2340">
        <v>55000000</v>
      </c>
      <c r="Q2340">
        <v>187361754</v>
      </c>
      <c r="R2340">
        <f t="shared" si="362"/>
        <v>132361754</v>
      </c>
      <c r="S2340" t="str">
        <f t="shared" si="363"/>
        <v>Profit</v>
      </c>
      <c r="T2340" s="1">
        <v>40710</v>
      </c>
      <c r="U2340" t="s">
        <v>3093</v>
      </c>
      <c r="V2340" s="14">
        <v>40710</v>
      </c>
      <c r="W2340" t="str">
        <f t="shared" si="364"/>
        <v>June</v>
      </c>
      <c r="X2340" s="4" t="str">
        <f t="shared" si="365"/>
        <v>2011</v>
      </c>
      <c r="Y2340" s="6">
        <f t="shared" si="366"/>
        <v>2011</v>
      </c>
      <c r="Z2340" s="4" t="str">
        <f t="shared" si="367"/>
        <v>16</v>
      </c>
      <c r="AA2340" s="6">
        <f t="shared" si="368"/>
        <v>16</v>
      </c>
      <c r="AB2340" t="str">
        <f t="shared" si="369"/>
        <v>Thursday</v>
      </c>
    </row>
    <row r="2341" spans="1:28" x14ac:dyDescent="0.25">
      <c r="A2341" s="3" t="s">
        <v>5787</v>
      </c>
      <c r="B2341" t="s">
        <v>5788</v>
      </c>
      <c r="C2341" s="3" t="s">
        <v>5788</v>
      </c>
      <c r="D2341" s="6">
        <v>0</v>
      </c>
      <c r="E2341" s="6">
        <v>135</v>
      </c>
      <c r="F2341" s="6">
        <f t="shared" si="360"/>
        <v>2</v>
      </c>
      <c r="G2341" s="6">
        <f t="shared" si="361"/>
        <v>15</v>
      </c>
      <c r="H2341" s="6" t="str" cm="1">
        <f t="array" ref="H2341">_xlfn.IFS(E2341&lt;=80,"Series",E2341&lt;=120,"TV Movie",E2341&gt;120,"Long Movie")</f>
        <v>Long Movie</v>
      </c>
      <c r="I2341" t="s">
        <v>83</v>
      </c>
      <c r="J2341" t="s">
        <v>5802</v>
      </c>
      <c r="K2341" t="s">
        <v>5802</v>
      </c>
      <c r="L2341" s="5">
        <v>7.3</v>
      </c>
      <c r="M2341" t="str" cm="1">
        <f t="array" ref="M2341">_xlfn.IFS(L2341&lt;=2,"Flop",L2341&lt;=5,"Average",L2341&lt;=7,"Hit",L2341&lt;=9,"Superhit",L2341&gt;9,"BlockBuster")</f>
        <v>Superhit</v>
      </c>
      <c r="N2341" s="6">
        <v>589020</v>
      </c>
      <c r="O2341" s="6" t="str" cm="1">
        <f t="array" ref="O2341">_xlfn.IFS(N2341&lt;=100000,"Low",N2341&lt;=500000,"Median",N2341&lt;=1500000,"High",N2341&gt;1500000,"Very High")</f>
        <v>High</v>
      </c>
      <c r="P2341">
        <v>35000000</v>
      </c>
      <c r="Q2341">
        <v>704242551</v>
      </c>
      <c r="R2341">
        <f t="shared" si="362"/>
        <v>669242551</v>
      </c>
      <c r="S2341" t="str">
        <f t="shared" si="363"/>
        <v>Profit</v>
      </c>
      <c r="T2341" s="1">
        <v>42983</v>
      </c>
      <c r="U2341" t="s">
        <v>3973</v>
      </c>
      <c r="V2341" s="14">
        <v>42983</v>
      </c>
      <c r="W2341" t="str">
        <f t="shared" si="364"/>
        <v>September</v>
      </c>
      <c r="X2341" s="4" t="str">
        <f t="shared" si="365"/>
        <v>2017</v>
      </c>
      <c r="Y2341" s="6">
        <f t="shared" si="366"/>
        <v>2017</v>
      </c>
      <c r="Z2341" s="4" t="str">
        <f t="shared" si="367"/>
        <v>5</v>
      </c>
      <c r="AA2341" s="6">
        <f t="shared" si="368"/>
        <v>5</v>
      </c>
      <c r="AB2341" t="str">
        <f t="shared" si="369"/>
        <v>Tuesday</v>
      </c>
    </row>
    <row r="2342" spans="1:28" x14ac:dyDescent="0.25">
      <c r="A2342" s="3" t="s">
        <v>5789</v>
      </c>
      <c r="B2342" t="s">
        <v>5790</v>
      </c>
      <c r="C2342" s="3" t="s">
        <v>5790</v>
      </c>
      <c r="D2342" s="6">
        <v>0</v>
      </c>
      <c r="E2342" s="6">
        <v>92</v>
      </c>
      <c r="F2342" s="6">
        <f t="shared" si="360"/>
        <v>1</v>
      </c>
      <c r="G2342" s="6">
        <f t="shared" si="361"/>
        <v>32</v>
      </c>
      <c r="H2342" s="6" t="str" cm="1">
        <f t="array" ref="H2342">_xlfn.IFS(E2342&lt;=80,"Series",E2342&lt;=120,"TV Movie",E2342&gt;120,"Long Movie")</f>
        <v>TV Movie</v>
      </c>
      <c r="I2342" t="s">
        <v>5529</v>
      </c>
      <c r="J2342" t="s">
        <v>8162</v>
      </c>
      <c r="K2342" t="s">
        <v>3857</v>
      </c>
      <c r="L2342" s="5">
        <v>6.2</v>
      </c>
      <c r="M2342" t="str" cm="1">
        <f t="array" ref="M2342">_xlfn.IFS(L2342&lt;=2,"Flop",L2342&lt;=5,"Average",L2342&lt;=7,"Hit",L2342&lt;=9,"Superhit",L2342&gt;9,"BlockBuster")</f>
        <v>Hit</v>
      </c>
      <c r="N2342" s="6">
        <v>317931</v>
      </c>
      <c r="O2342" s="6" t="str" cm="1">
        <f t="array" ref="O2342">_xlfn.IFS(N2342&lt;=100000,"Low",N2342&lt;=500000,"Median",N2342&lt;=1500000,"High",N2342&gt;1500000,"Very High")</f>
        <v>Median</v>
      </c>
      <c r="P2342">
        <v>45000000</v>
      </c>
      <c r="Q2342">
        <v>376152455</v>
      </c>
      <c r="R2342">
        <f t="shared" si="362"/>
        <v>331152455</v>
      </c>
      <c r="S2342" t="str">
        <f t="shared" si="363"/>
        <v>Profit</v>
      </c>
      <c r="T2342" s="1">
        <v>41159</v>
      </c>
      <c r="U2342" t="s">
        <v>5180</v>
      </c>
      <c r="V2342" s="14">
        <v>41159</v>
      </c>
      <c r="W2342" t="str">
        <f t="shared" si="364"/>
        <v>September</v>
      </c>
      <c r="X2342" s="4" t="str">
        <f t="shared" si="365"/>
        <v>2012</v>
      </c>
      <c r="Y2342" s="6">
        <f t="shared" si="366"/>
        <v>2012</v>
      </c>
      <c r="Z2342" s="4" t="str">
        <f t="shared" si="367"/>
        <v>7</v>
      </c>
      <c r="AA2342" s="6">
        <f t="shared" si="368"/>
        <v>7</v>
      </c>
      <c r="AB2342" t="str">
        <f t="shared" si="369"/>
        <v>Friday</v>
      </c>
    </row>
    <row r="2343" spans="1:28" x14ac:dyDescent="0.25">
      <c r="A2343" s="3" t="s">
        <v>5791</v>
      </c>
      <c r="B2343" t="s">
        <v>5792</v>
      </c>
      <c r="C2343" s="3" t="s">
        <v>5792</v>
      </c>
      <c r="D2343" s="6">
        <v>0</v>
      </c>
      <c r="E2343" s="6">
        <v>94</v>
      </c>
      <c r="F2343" s="6">
        <f t="shared" si="360"/>
        <v>1</v>
      </c>
      <c r="G2343" s="6">
        <f t="shared" si="361"/>
        <v>34</v>
      </c>
      <c r="H2343" s="6" t="str" cm="1">
        <f t="array" ref="H2343">_xlfn.IFS(E2343&lt;=80,"Series",E2343&lt;=120,"TV Movie",E2343&gt;120,"Long Movie")</f>
        <v>TV Movie</v>
      </c>
      <c r="I2343" t="s">
        <v>5529</v>
      </c>
      <c r="J2343" t="s">
        <v>8158</v>
      </c>
      <c r="K2343" t="s">
        <v>132</v>
      </c>
      <c r="L2343" s="5">
        <v>5.7</v>
      </c>
      <c r="M2343" t="str" cm="1">
        <f t="array" ref="M2343">_xlfn.IFS(L2343&lt;=2,"Flop",L2343&lt;=5,"Average",L2343&lt;=7,"Hit",L2343&lt;=9,"Superhit",L2343&gt;9,"BlockBuster")</f>
        <v>Hit</v>
      </c>
      <c r="N2343" s="6">
        <v>109953</v>
      </c>
      <c r="O2343" s="6" t="str" cm="1">
        <f t="array" ref="O2343">_xlfn.IFS(N2343&lt;=100000,"Low",N2343&lt;=500000,"Median",N2343&lt;=1500000,"High",N2343&gt;1500000,"Very High")</f>
        <v>Median</v>
      </c>
      <c r="P2343">
        <v>79000000</v>
      </c>
      <c r="Q2343">
        <v>335287748</v>
      </c>
      <c r="R2343">
        <f t="shared" si="362"/>
        <v>256287748</v>
      </c>
      <c r="S2343" t="str">
        <f t="shared" si="363"/>
        <v>Profit</v>
      </c>
      <c r="T2343" s="1">
        <v>40927</v>
      </c>
      <c r="U2343" t="s">
        <v>5793</v>
      </c>
      <c r="V2343" s="14">
        <v>40927</v>
      </c>
      <c r="W2343" t="str">
        <f t="shared" si="364"/>
        <v>January</v>
      </c>
      <c r="X2343" s="4" t="str">
        <f t="shared" si="365"/>
        <v>2012</v>
      </c>
      <c r="Y2343" s="6">
        <f t="shared" si="366"/>
        <v>2012</v>
      </c>
      <c r="Z2343" s="4" t="str">
        <f t="shared" si="367"/>
        <v>19</v>
      </c>
      <c r="AA2343" s="6">
        <f t="shared" si="368"/>
        <v>19</v>
      </c>
      <c r="AB2343" t="str">
        <f t="shared" si="369"/>
        <v>Thursday</v>
      </c>
    </row>
    <row r="2344" spans="1:28" x14ac:dyDescent="0.25">
      <c r="A2344" s="3" t="s">
        <v>5794</v>
      </c>
      <c r="B2344" t="s">
        <v>5795</v>
      </c>
      <c r="C2344" s="3" t="s">
        <v>5795</v>
      </c>
      <c r="D2344" s="6">
        <v>0</v>
      </c>
      <c r="E2344" s="6">
        <v>147</v>
      </c>
      <c r="F2344" s="6">
        <f t="shared" si="360"/>
        <v>2</v>
      </c>
      <c r="G2344" s="6">
        <f t="shared" si="361"/>
        <v>27</v>
      </c>
      <c r="H2344" s="6" t="str" cm="1">
        <f t="array" ref="H2344">_xlfn.IFS(E2344&lt;=80,"Series",E2344&lt;=120,"TV Movie",E2344&gt;120,"Long Movie")</f>
        <v>Long Movie</v>
      </c>
      <c r="I2344" t="s">
        <v>8160</v>
      </c>
      <c r="J2344" t="s">
        <v>145</v>
      </c>
      <c r="K2344" t="s">
        <v>8167</v>
      </c>
      <c r="L2344" s="5">
        <v>7.8</v>
      </c>
      <c r="M2344" t="str" cm="1">
        <f t="array" ref="M2344">_xlfn.IFS(L2344&lt;=2,"Flop",L2344&lt;=5,"Average",L2344&lt;=7,"Hit",L2344&lt;=9,"Superhit",L2344&gt;9,"BlockBuster")</f>
        <v>Superhit</v>
      </c>
      <c r="N2344" s="6">
        <v>213674</v>
      </c>
      <c r="O2344" s="6" t="str" cm="1">
        <f t="array" ref="O2344">_xlfn.IFS(N2344&lt;=100000,"Low",N2344&lt;=500000,"Median",N2344&lt;=1500000,"High",N2344&gt;1500000,"Very High")</f>
        <v>Median</v>
      </c>
      <c r="P2344">
        <v>28000000</v>
      </c>
      <c r="Q2344">
        <v>201634991</v>
      </c>
      <c r="R2344">
        <f t="shared" si="362"/>
        <v>173634991</v>
      </c>
      <c r="S2344" t="str">
        <f t="shared" si="363"/>
        <v>Profit</v>
      </c>
      <c r="T2344" s="1">
        <v>42227</v>
      </c>
      <c r="U2344" t="s">
        <v>1466</v>
      </c>
      <c r="V2344" s="14">
        <v>42227</v>
      </c>
      <c r="W2344" t="str">
        <f t="shared" si="364"/>
        <v>August</v>
      </c>
      <c r="X2344" s="4" t="str">
        <f t="shared" si="365"/>
        <v>2015</v>
      </c>
      <c r="Y2344" s="6">
        <f t="shared" si="366"/>
        <v>2015</v>
      </c>
      <c r="Z2344" s="4" t="str">
        <f t="shared" si="367"/>
        <v>11</v>
      </c>
      <c r="AA2344" s="6">
        <f t="shared" si="368"/>
        <v>11</v>
      </c>
      <c r="AB2344" t="str">
        <f t="shared" si="369"/>
        <v>Tuesday</v>
      </c>
    </row>
    <row r="2345" spans="1:28" x14ac:dyDescent="0.25">
      <c r="A2345" s="3" t="s">
        <v>5796</v>
      </c>
      <c r="B2345" t="s">
        <v>5797</v>
      </c>
      <c r="C2345" s="3" t="s">
        <v>5797</v>
      </c>
      <c r="D2345" s="6">
        <v>0</v>
      </c>
      <c r="E2345" s="6">
        <v>154</v>
      </c>
      <c r="F2345" s="6">
        <f t="shared" si="360"/>
        <v>2</v>
      </c>
      <c r="G2345" s="6">
        <f t="shared" si="361"/>
        <v>34</v>
      </c>
      <c r="H2345" s="6" t="str" cm="1">
        <f t="array" ref="H2345">_xlfn.IFS(E2345&lt;=80,"Series",E2345&lt;=120,"TV Movie",E2345&gt;120,"Long Movie")</f>
        <v>Long Movie</v>
      </c>
      <c r="I2345" t="s">
        <v>5529</v>
      </c>
      <c r="J2345" t="s">
        <v>8158</v>
      </c>
      <c r="K2345" t="s">
        <v>8161</v>
      </c>
      <c r="L2345" s="5">
        <v>6.2</v>
      </c>
      <c r="M2345" t="str" cm="1">
        <f t="array" ref="M2345">_xlfn.IFS(L2345&lt;=2,"Flop",L2345&lt;=5,"Average",L2345&lt;=7,"Hit",L2345&lt;=9,"Superhit",L2345&gt;9,"BlockBuster")</f>
        <v>Hit</v>
      </c>
      <c r="N2345" s="6">
        <v>426514</v>
      </c>
      <c r="O2345" s="6" t="str" cm="1">
        <f t="array" ref="O2345">_xlfn.IFS(N2345&lt;=100000,"Low",N2345&lt;=500000,"Median",N2345&lt;=1500000,"High",N2345&gt;1500000,"Very High")</f>
        <v>Median</v>
      </c>
      <c r="P2345">
        <v>195000000</v>
      </c>
      <c r="Q2345">
        <v>1123794079</v>
      </c>
      <c r="R2345">
        <f t="shared" si="362"/>
        <v>928794079</v>
      </c>
      <c r="S2345" t="str">
        <f t="shared" si="363"/>
        <v>Profit</v>
      </c>
      <c r="T2345" s="1">
        <v>40717</v>
      </c>
      <c r="U2345" t="s">
        <v>1410</v>
      </c>
      <c r="V2345" s="14">
        <v>40717</v>
      </c>
      <c r="W2345" t="str">
        <f t="shared" si="364"/>
        <v>June</v>
      </c>
      <c r="X2345" s="4" t="str">
        <f t="shared" si="365"/>
        <v>2011</v>
      </c>
      <c r="Y2345" s="6">
        <f t="shared" si="366"/>
        <v>2011</v>
      </c>
      <c r="Z2345" s="4" t="str">
        <f t="shared" si="367"/>
        <v>23</v>
      </c>
      <c r="AA2345" s="6">
        <f t="shared" si="368"/>
        <v>23</v>
      </c>
      <c r="AB2345" t="str">
        <f t="shared" si="369"/>
        <v>Thursday</v>
      </c>
    </row>
    <row r="2346" spans="1:28" x14ac:dyDescent="0.25">
      <c r="A2346" s="3" t="s">
        <v>5798</v>
      </c>
      <c r="B2346" t="s">
        <v>5799</v>
      </c>
      <c r="C2346" s="3" t="s">
        <v>5799</v>
      </c>
      <c r="D2346" s="6">
        <v>0</v>
      </c>
      <c r="E2346" s="6">
        <v>100</v>
      </c>
      <c r="F2346" s="6">
        <f t="shared" si="360"/>
        <v>1</v>
      </c>
      <c r="G2346" s="6">
        <f t="shared" si="361"/>
        <v>40</v>
      </c>
      <c r="H2346" s="6" t="str" cm="1">
        <f t="array" ref="H2346">_xlfn.IFS(E2346&lt;=80,"Series",E2346&lt;=120,"TV Movie",E2346&gt;120,"Long Movie")</f>
        <v>TV Movie</v>
      </c>
      <c r="I2346" t="s">
        <v>145</v>
      </c>
      <c r="J2346" t="s">
        <v>8166</v>
      </c>
      <c r="K2346" t="s">
        <v>5802</v>
      </c>
      <c r="L2346" s="5">
        <v>7.1</v>
      </c>
      <c r="M2346" t="str" cm="1">
        <f t="array" ref="M2346">_xlfn.IFS(L2346&lt;=2,"Flop",L2346&lt;=5,"Average",L2346&lt;=7,"Hit",L2346&lt;=9,"Superhit",L2346&gt;9,"BlockBuster")</f>
        <v>Superhit</v>
      </c>
      <c r="N2346" s="6">
        <v>147830</v>
      </c>
      <c r="O2346" s="6" t="str" cm="1">
        <f t="array" ref="O2346">_xlfn.IFS(N2346&lt;=100000,"Low",N2346&lt;=500000,"Median",N2346&lt;=1500000,"High",N2346&gt;1500000,"Very High")</f>
        <v>Median</v>
      </c>
      <c r="P2346">
        <v>2000000</v>
      </c>
      <c r="Q2346">
        <v>13796834</v>
      </c>
      <c r="R2346">
        <f t="shared" si="362"/>
        <v>11796834</v>
      </c>
      <c r="S2346" t="str">
        <f t="shared" si="363"/>
        <v>Profit</v>
      </c>
      <c r="T2346" s="1">
        <v>40199</v>
      </c>
      <c r="U2346" t="s">
        <v>5800</v>
      </c>
      <c r="V2346" s="14">
        <v>40199</v>
      </c>
      <c r="W2346" t="str">
        <f t="shared" si="364"/>
        <v>January</v>
      </c>
      <c r="X2346" s="4" t="str">
        <f t="shared" si="365"/>
        <v>2010</v>
      </c>
      <c r="Y2346" s="6">
        <f t="shared" si="366"/>
        <v>2010</v>
      </c>
      <c r="Z2346" s="4" t="str">
        <f t="shared" si="367"/>
        <v>21</v>
      </c>
      <c r="AA2346" s="6">
        <f t="shared" si="368"/>
        <v>21</v>
      </c>
      <c r="AB2346" t="str">
        <f t="shared" si="369"/>
        <v>Thursday</v>
      </c>
    </row>
    <row r="2347" spans="1:28" x14ac:dyDescent="0.25">
      <c r="A2347" s="3" t="s">
        <v>5801</v>
      </c>
      <c r="B2347" t="s">
        <v>5802</v>
      </c>
      <c r="C2347" s="3" t="s">
        <v>5802</v>
      </c>
      <c r="D2347" s="6">
        <v>0</v>
      </c>
      <c r="E2347" s="6">
        <v>113</v>
      </c>
      <c r="F2347" s="6">
        <f t="shared" si="360"/>
        <v>1</v>
      </c>
      <c r="G2347" s="6">
        <f t="shared" si="361"/>
        <v>53</v>
      </c>
      <c r="H2347" s="6" t="str" cm="1">
        <f t="array" ref="H2347">_xlfn.IFS(E2347&lt;=80,"Series",E2347&lt;=120,"TV Movie",E2347&gt;120,"Long Movie")</f>
        <v>TV Movie</v>
      </c>
      <c r="I2347" t="s">
        <v>5529</v>
      </c>
      <c r="J2347" t="s">
        <v>8166</v>
      </c>
      <c r="K2347" t="s">
        <v>3857</v>
      </c>
      <c r="L2347" s="5">
        <v>6.8</v>
      </c>
      <c r="M2347" t="str" cm="1">
        <f t="array" ref="M2347">_xlfn.IFS(L2347&lt;=2,"Flop",L2347&lt;=5,"Average",L2347&lt;=7,"Hit",L2347&lt;=9,"Superhit",L2347&gt;9,"BlockBuster")</f>
        <v>Hit</v>
      </c>
      <c r="N2347" s="6">
        <v>267440</v>
      </c>
      <c r="O2347" s="6" t="str" cm="1">
        <f t="array" ref="O2347">_xlfn.IFS(N2347&lt;=100000,"Low",N2347&lt;=500000,"Median",N2347&lt;=1500000,"High",N2347&gt;1500000,"Very High")</f>
        <v>Median</v>
      </c>
      <c r="P2347">
        <v>30000000</v>
      </c>
      <c r="Q2347">
        <v>135710029</v>
      </c>
      <c r="R2347">
        <f t="shared" si="362"/>
        <v>105710029</v>
      </c>
      <c r="S2347" t="str">
        <f t="shared" si="363"/>
        <v>Profit</v>
      </c>
      <c r="T2347" s="1">
        <v>40590</v>
      </c>
      <c r="U2347" t="s">
        <v>3656</v>
      </c>
      <c r="V2347" s="14">
        <v>40590</v>
      </c>
      <c r="W2347" t="str">
        <f t="shared" si="364"/>
        <v>February</v>
      </c>
      <c r="X2347" s="4" t="str">
        <f t="shared" si="365"/>
        <v>2011</v>
      </c>
      <c r="Y2347" s="6">
        <f t="shared" si="366"/>
        <v>2011</v>
      </c>
      <c r="Z2347" s="4" t="str">
        <f t="shared" si="367"/>
        <v>16</v>
      </c>
      <c r="AA2347" s="6">
        <f t="shared" si="368"/>
        <v>16</v>
      </c>
      <c r="AB2347" t="str">
        <f t="shared" si="369"/>
        <v>Wednesday</v>
      </c>
    </row>
    <row r="2348" spans="1:28" x14ac:dyDescent="0.25">
      <c r="A2348" s="3" t="s">
        <v>5803</v>
      </c>
      <c r="B2348" t="s">
        <v>5804</v>
      </c>
      <c r="C2348" s="3" t="s">
        <v>5804</v>
      </c>
      <c r="D2348" s="6">
        <v>0</v>
      </c>
      <c r="E2348" s="6">
        <v>106</v>
      </c>
      <c r="F2348" s="6">
        <f t="shared" si="360"/>
        <v>1</v>
      </c>
      <c r="G2348" s="6">
        <f t="shared" si="361"/>
        <v>46</v>
      </c>
      <c r="H2348" s="6" t="str" cm="1">
        <f t="array" ref="H2348">_xlfn.IFS(E2348&lt;=80,"Series",E2348&lt;=120,"TV Movie",E2348&gt;120,"Long Movie")</f>
        <v>TV Movie</v>
      </c>
      <c r="I2348" t="s">
        <v>132</v>
      </c>
      <c r="J2348" t="s">
        <v>145</v>
      </c>
      <c r="K2348" t="s">
        <v>5802</v>
      </c>
      <c r="L2348" s="5">
        <v>6.9</v>
      </c>
      <c r="M2348" t="str" cm="1">
        <f t="array" ref="M2348">_xlfn.IFS(L2348&lt;=2,"Flop",L2348&lt;=5,"Average",L2348&lt;=7,"Hit",L2348&lt;=9,"Superhit",L2348&gt;9,"BlockBuster")</f>
        <v>Hit</v>
      </c>
      <c r="N2348" s="6">
        <v>53698</v>
      </c>
      <c r="O2348" s="6" t="str" cm="1">
        <f t="array" ref="O2348">_xlfn.IFS(N2348&lt;=100000,"Low",N2348&lt;=500000,"Median",N2348&lt;=1500000,"High",N2348&gt;1500000,"Very High")</f>
        <v>Low</v>
      </c>
      <c r="P2348">
        <v>7000000</v>
      </c>
      <c r="Q2348">
        <v>449702</v>
      </c>
      <c r="R2348">
        <f t="shared" si="362"/>
        <v>-6550298</v>
      </c>
      <c r="S2348" t="str">
        <f t="shared" si="363"/>
        <v>Loss</v>
      </c>
      <c r="T2348" s="1">
        <v>40200</v>
      </c>
      <c r="U2348" t="s">
        <v>5805</v>
      </c>
      <c r="V2348" s="14">
        <v>40200</v>
      </c>
      <c r="W2348" t="str">
        <f t="shared" si="364"/>
        <v>January</v>
      </c>
      <c r="X2348" s="4" t="str">
        <f t="shared" si="365"/>
        <v>2010</v>
      </c>
      <c r="Y2348" s="6">
        <f t="shared" si="366"/>
        <v>2010</v>
      </c>
      <c r="Z2348" s="4" t="str">
        <f t="shared" si="367"/>
        <v>22</v>
      </c>
      <c r="AA2348" s="6">
        <f t="shared" si="368"/>
        <v>22</v>
      </c>
      <c r="AB2348" t="str">
        <f t="shared" si="369"/>
        <v>Friday</v>
      </c>
    </row>
    <row r="2349" spans="1:28" x14ac:dyDescent="0.25">
      <c r="A2349" s="3" t="s">
        <v>5806</v>
      </c>
      <c r="B2349" t="s">
        <v>5807</v>
      </c>
      <c r="C2349" s="3" t="s">
        <v>5807</v>
      </c>
      <c r="D2349" s="6">
        <v>0</v>
      </c>
      <c r="E2349" s="6">
        <v>110</v>
      </c>
      <c r="F2349" s="6">
        <f t="shared" si="360"/>
        <v>1</v>
      </c>
      <c r="G2349" s="6">
        <f t="shared" si="361"/>
        <v>50</v>
      </c>
      <c r="H2349" s="6" t="str" cm="1">
        <f t="array" ref="H2349">_xlfn.IFS(E2349&lt;=80,"Series",E2349&lt;=120,"TV Movie",E2349&gt;120,"Long Movie")</f>
        <v>TV Movie</v>
      </c>
      <c r="I2349" t="s">
        <v>145</v>
      </c>
      <c r="J2349" t="s">
        <v>178</v>
      </c>
      <c r="K2349" t="s">
        <v>5802</v>
      </c>
      <c r="L2349" s="5">
        <v>7.6</v>
      </c>
      <c r="M2349" t="str" cm="1">
        <f t="array" ref="M2349">_xlfn.IFS(L2349&lt;=2,"Flop",L2349&lt;=5,"Average",L2349&lt;=7,"Hit",L2349&lt;=9,"Superhit",L2349&gt;9,"BlockBuster")</f>
        <v>Superhit</v>
      </c>
      <c r="N2349" s="6">
        <v>352257</v>
      </c>
      <c r="O2349" s="6" t="str" cm="1">
        <f t="array" ref="O2349">_xlfn.IFS(N2349&lt;=100000,"Low",N2349&lt;=500000,"Median",N2349&lt;=1500000,"High",N2349&gt;1500000,"Very High")</f>
        <v>Median</v>
      </c>
      <c r="P2349">
        <v>38000000</v>
      </c>
      <c r="Q2349">
        <v>252276927</v>
      </c>
      <c r="R2349">
        <f t="shared" si="362"/>
        <v>214276927</v>
      </c>
      <c r="S2349" t="str">
        <f t="shared" si="363"/>
        <v>Profit</v>
      </c>
      <c r="T2349" s="1">
        <v>40526</v>
      </c>
      <c r="U2349" t="s">
        <v>730</v>
      </c>
      <c r="V2349" s="14">
        <v>40526</v>
      </c>
      <c r="W2349" t="str">
        <f t="shared" si="364"/>
        <v>December</v>
      </c>
      <c r="X2349" s="4" t="str">
        <f t="shared" si="365"/>
        <v>2010</v>
      </c>
      <c r="Y2349" s="6">
        <f t="shared" si="366"/>
        <v>2010</v>
      </c>
      <c r="Z2349" s="4" t="str">
        <f t="shared" si="367"/>
        <v>14</v>
      </c>
      <c r="AA2349" s="6">
        <f t="shared" si="368"/>
        <v>14</v>
      </c>
      <c r="AB2349" t="str">
        <f t="shared" si="369"/>
        <v>Tuesday</v>
      </c>
    </row>
    <row r="2350" spans="1:28" x14ac:dyDescent="0.25">
      <c r="A2350" s="3" t="s">
        <v>5808</v>
      </c>
      <c r="B2350" t="s">
        <v>5809</v>
      </c>
      <c r="C2350" s="3" t="s">
        <v>5809</v>
      </c>
      <c r="D2350" s="6">
        <v>0</v>
      </c>
      <c r="E2350" s="6">
        <v>113</v>
      </c>
      <c r="F2350" s="6">
        <f t="shared" si="360"/>
        <v>1</v>
      </c>
      <c r="G2350" s="6">
        <f t="shared" si="361"/>
        <v>53</v>
      </c>
      <c r="H2350" s="6" t="str" cm="1">
        <f t="array" ref="H2350">_xlfn.IFS(E2350&lt;=80,"Series",E2350&lt;=120,"TV Movie",E2350&gt;120,"Long Movie")</f>
        <v>TV Movie</v>
      </c>
      <c r="I2350" t="s">
        <v>145</v>
      </c>
      <c r="J2350" t="s">
        <v>8157</v>
      </c>
      <c r="K2350" t="s">
        <v>5802</v>
      </c>
      <c r="L2350" s="5">
        <v>7.1</v>
      </c>
      <c r="M2350" t="str" cm="1">
        <f t="array" ref="M2350">_xlfn.IFS(L2350&lt;=2,"Flop",L2350&lt;=5,"Average",L2350&lt;=7,"Hit",L2350&lt;=9,"Superhit",L2350&gt;9,"BlockBuster")</f>
        <v>Superhit</v>
      </c>
      <c r="N2350" s="6">
        <v>153745</v>
      </c>
      <c r="O2350" s="6" t="str" cm="1">
        <f t="array" ref="O2350">_xlfn.IFS(N2350&lt;=100000,"Low",N2350&lt;=500000,"Median",N2350&lt;=1500000,"High",N2350&gt;1500000,"Very High")</f>
        <v>Median</v>
      </c>
      <c r="P2350">
        <v>16000000</v>
      </c>
      <c r="Q2350">
        <v>56032889</v>
      </c>
      <c r="R2350">
        <f t="shared" si="362"/>
        <v>40032889</v>
      </c>
      <c r="S2350" t="str">
        <f t="shared" si="363"/>
        <v>Profit</v>
      </c>
      <c r="T2350" s="1">
        <v>40238</v>
      </c>
      <c r="U2350" t="s">
        <v>5810</v>
      </c>
      <c r="V2350" s="14">
        <v>40238</v>
      </c>
      <c r="W2350" t="str">
        <f t="shared" si="364"/>
        <v>March</v>
      </c>
      <c r="X2350" s="4" t="str">
        <f t="shared" si="365"/>
        <v>2010</v>
      </c>
      <c r="Y2350" s="6">
        <f t="shared" si="366"/>
        <v>2010</v>
      </c>
      <c r="Z2350" s="4" t="str">
        <f t="shared" si="367"/>
        <v>1</v>
      </c>
      <c r="AA2350" s="6">
        <f t="shared" si="368"/>
        <v>1</v>
      </c>
      <c r="AB2350" t="str">
        <f t="shared" si="369"/>
        <v>Monday</v>
      </c>
    </row>
    <row r="2351" spans="1:28" x14ac:dyDescent="0.25">
      <c r="A2351" s="3" t="s">
        <v>5811</v>
      </c>
      <c r="B2351" t="s">
        <v>5812</v>
      </c>
      <c r="C2351" s="3" t="s">
        <v>5812</v>
      </c>
      <c r="D2351" s="6">
        <v>0</v>
      </c>
      <c r="E2351" s="6">
        <v>132</v>
      </c>
      <c r="F2351" s="6">
        <f t="shared" si="360"/>
        <v>2</v>
      </c>
      <c r="G2351" s="6">
        <f t="shared" si="361"/>
        <v>12</v>
      </c>
      <c r="H2351" s="6" t="str" cm="1">
        <f t="array" ref="H2351">_xlfn.IFS(E2351&lt;=80,"Series",E2351&lt;=120,"TV Movie",E2351&gt;120,"Long Movie")</f>
        <v>Long Movie</v>
      </c>
      <c r="I2351" t="s">
        <v>5529</v>
      </c>
      <c r="J2351" t="s">
        <v>8158</v>
      </c>
      <c r="K2351" t="s">
        <v>8161</v>
      </c>
      <c r="L2351" s="5">
        <v>7.7</v>
      </c>
      <c r="M2351" t="str" cm="1">
        <f t="array" ref="M2351">_xlfn.IFS(L2351&lt;=2,"Flop",L2351&lt;=5,"Average",L2351&lt;=7,"Hit",L2351&lt;=9,"Superhit",L2351&gt;9,"BlockBuster")</f>
        <v>Superhit</v>
      </c>
      <c r="N2351" s="6">
        <v>493363</v>
      </c>
      <c r="O2351" s="6" t="str" cm="1">
        <f t="array" ref="O2351">_xlfn.IFS(N2351&lt;=100000,"Low",N2351&lt;=500000,"Median",N2351&lt;=1500000,"High",N2351&gt;1500000,"Very High")</f>
        <v>Median</v>
      </c>
      <c r="P2351">
        <v>190000000</v>
      </c>
      <c r="Q2351">
        <v>467365246</v>
      </c>
      <c r="R2351">
        <f t="shared" si="362"/>
        <v>277365246</v>
      </c>
      <c r="S2351" t="str">
        <f t="shared" si="363"/>
        <v>Profit</v>
      </c>
      <c r="T2351" s="1">
        <v>41396</v>
      </c>
      <c r="U2351" t="s">
        <v>3070</v>
      </c>
      <c r="V2351" s="14">
        <v>41396</v>
      </c>
      <c r="W2351" t="str">
        <f t="shared" si="364"/>
        <v>May</v>
      </c>
      <c r="X2351" s="4" t="str">
        <f t="shared" si="365"/>
        <v>2013</v>
      </c>
      <c r="Y2351" s="6">
        <f t="shared" si="366"/>
        <v>2013</v>
      </c>
      <c r="Z2351" s="4" t="str">
        <f t="shared" si="367"/>
        <v>2</v>
      </c>
      <c r="AA2351" s="6">
        <f t="shared" si="368"/>
        <v>2</v>
      </c>
      <c r="AB2351" t="str">
        <f t="shared" si="369"/>
        <v>Thursday</v>
      </c>
    </row>
    <row r="2352" spans="1:28" x14ac:dyDescent="0.25">
      <c r="A2352" s="3" t="s">
        <v>5813</v>
      </c>
      <c r="B2352" t="s">
        <v>5814</v>
      </c>
      <c r="C2352" s="3" t="s">
        <v>5814</v>
      </c>
      <c r="D2352" s="6">
        <v>0</v>
      </c>
      <c r="E2352" s="6">
        <v>99</v>
      </c>
      <c r="F2352" s="6">
        <f t="shared" si="360"/>
        <v>1</v>
      </c>
      <c r="G2352" s="6">
        <f t="shared" si="361"/>
        <v>39</v>
      </c>
      <c r="H2352" s="6" t="str" cm="1">
        <f t="array" ref="H2352">_xlfn.IFS(E2352&lt;=80,"Series",E2352&lt;=120,"TV Movie",E2352&gt;120,"Long Movie")</f>
        <v>TV Movie</v>
      </c>
      <c r="I2352" t="s">
        <v>5529</v>
      </c>
      <c r="J2352" t="s">
        <v>132</v>
      </c>
      <c r="K2352" t="s">
        <v>8162</v>
      </c>
      <c r="L2352" s="5">
        <v>6.1</v>
      </c>
      <c r="M2352" t="str" cm="1">
        <f t="array" ref="M2352">_xlfn.IFS(L2352&lt;=2,"Flop",L2352&lt;=5,"Average",L2352&lt;=7,"Hit",L2352&lt;=9,"Superhit",L2352&gt;9,"BlockBuster")</f>
        <v>Hit</v>
      </c>
      <c r="N2352" s="6">
        <v>120870</v>
      </c>
      <c r="O2352" s="6" t="str" cm="1">
        <f t="array" ref="O2352">_xlfn.IFS(N2352&lt;=100000,"Low",N2352&lt;=500000,"Median",N2352&lt;=1500000,"High",N2352&gt;1500000,"Very High")</f>
        <v>Median</v>
      </c>
      <c r="P2352">
        <v>25000000</v>
      </c>
      <c r="Q2352">
        <v>154468902</v>
      </c>
      <c r="R2352">
        <f t="shared" si="362"/>
        <v>129468902</v>
      </c>
      <c r="S2352" t="str">
        <f t="shared" si="363"/>
        <v>Profit</v>
      </c>
      <c r="T2352" s="1">
        <v>41656</v>
      </c>
      <c r="U2352" t="s">
        <v>1918</v>
      </c>
      <c r="V2352" s="14">
        <v>41656</v>
      </c>
      <c r="W2352" t="str">
        <f t="shared" si="364"/>
        <v>January</v>
      </c>
      <c r="X2352" s="4" t="str">
        <f t="shared" si="365"/>
        <v>2014</v>
      </c>
      <c r="Y2352" s="6">
        <f t="shared" si="366"/>
        <v>2014</v>
      </c>
      <c r="Z2352" s="4" t="str">
        <f t="shared" si="367"/>
        <v>17</v>
      </c>
      <c r="AA2352" s="6">
        <f t="shared" si="368"/>
        <v>17</v>
      </c>
      <c r="AB2352" t="str">
        <f t="shared" si="369"/>
        <v>Friday</v>
      </c>
    </row>
    <row r="2353" spans="1:28" x14ac:dyDescent="0.25">
      <c r="A2353" s="3" t="s">
        <v>5815</v>
      </c>
      <c r="B2353" t="s">
        <v>5816</v>
      </c>
      <c r="C2353" s="3" t="s">
        <v>5816</v>
      </c>
      <c r="D2353" s="6">
        <v>0</v>
      </c>
      <c r="E2353" s="6">
        <v>106</v>
      </c>
      <c r="F2353" s="6">
        <f t="shared" si="360"/>
        <v>1</v>
      </c>
      <c r="G2353" s="6">
        <f t="shared" si="361"/>
        <v>46</v>
      </c>
      <c r="H2353" s="6" t="str" cm="1">
        <f t="array" ref="H2353">_xlfn.IFS(E2353&lt;=80,"Series",E2353&lt;=120,"TV Movie",E2353&gt;120,"Long Movie")</f>
        <v>TV Movie</v>
      </c>
      <c r="I2353" t="s">
        <v>5529</v>
      </c>
      <c r="J2353" t="s">
        <v>8158</v>
      </c>
      <c r="K2353" t="s">
        <v>132</v>
      </c>
      <c r="L2353" s="5">
        <v>6.8</v>
      </c>
      <c r="M2353" t="str" cm="1">
        <f t="array" ref="M2353">_xlfn.IFS(L2353&lt;=2,"Flop",L2353&lt;=5,"Average",L2353&lt;=7,"Hit",L2353&lt;=9,"Superhit",L2353&gt;9,"BlockBuster")</f>
        <v>Hit</v>
      </c>
      <c r="N2353" s="6">
        <v>380253</v>
      </c>
      <c r="O2353" s="6" t="str" cm="1">
        <f t="array" ref="O2353">_xlfn.IFS(N2353&lt;=100000,"Low",N2353&lt;=500000,"Median",N2353&lt;=1500000,"High",N2353&gt;1500000,"Very High")</f>
        <v>Median</v>
      </c>
      <c r="P2353">
        <v>225000000</v>
      </c>
      <c r="Q2353">
        <v>654213485</v>
      </c>
      <c r="R2353">
        <f t="shared" si="362"/>
        <v>429213485</v>
      </c>
      <c r="S2353" t="str">
        <f t="shared" si="363"/>
        <v>Profit</v>
      </c>
      <c r="T2353" s="1">
        <v>41043</v>
      </c>
      <c r="U2353" t="s">
        <v>998</v>
      </c>
      <c r="V2353" s="14">
        <v>41043</v>
      </c>
      <c r="W2353" t="str">
        <f t="shared" si="364"/>
        <v>May</v>
      </c>
      <c r="X2353" s="4" t="str">
        <f t="shared" si="365"/>
        <v>2012</v>
      </c>
      <c r="Y2353" s="6">
        <f t="shared" si="366"/>
        <v>2012</v>
      </c>
      <c r="Z2353" s="4" t="str">
        <f t="shared" si="367"/>
        <v>14</v>
      </c>
      <c r="AA2353" s="6">
        <f t="shared" si="368"/>
        <v>14</v>
      </c>
      <c r="AB2353" t="str">
        <f t="shared" si="369"/>
        <v>Monday</v>
      </c>
    </row>
    <row r="2354" spans="1:28" x14ac:dyDescent="0.25">
      <c r="A2354" s="3" t="s">
        <v>5817</v>
      </c>
      <c r="B2354" t="s">
        <v>5818</v>
      </c>
      <c r="C2354" s="3" t="s">
        <v>5819</v>
      </c>
      <c r="D2354" s="6">
        <v>0</v>
      </c>
      <c r="E2354" s="6">
        <v>146</v>
      </c>
      <c r="F2354" s="6">
        <f t="shared" si="360"/>
        <v>2</v>
      </c>
      <c r="G2354" s="6">
        <f t="shared" si="361"/>
        <v>26</v>
      </c>
      <c r="H2354" s="6" t="str" cm="1">
        <f t="array" ref="H2354">_xlfn.IFS(E2354&lt;=80,"Series",E2354&lt;=120,"TV Movie",E2354&gt;120,"Long Movie")</f>
        <v>Long Movie</v>
      </c>
      <c r="I2354" t="s">
        <v>145</v>
      </c>
      <c r="J2354" t="s">
        <v>8167</v>
      </c>
      <c r="K2354" t="s">
        <v>8157</v>
      </c>
      <c r="L2354" s="5">
        <v>7.5</v>
      </c>
      <c r="M2354" t="str" cm="1">
        <f t="array" ref="M2354">_xlfn.IFS(L2354&lt;=2,"Flop",L2354&lt;=5,"Average",L2354&lt;=7,"Hit",L2354&lt;=9,"Superhit",L2354&gt;9,"BlockBuster")</f>
        <v>Superhit</v>
      </c>
      <c r="N2354" s="6">
        <v>54947</v>
      </c>
      <c r="O2354" s="6" t="str" cm="1">
        <f t="array" ref="O2354">_xlfn.IFS(N2354&lt;=100000,"Low",N2354&lt;=500000,"Median",N2354&lt;=1500000,"High",N2354&gt;1500000,"Very High")</f>
        <v>Low</v>
      </c>
      <c r="P2354">
        <v>94000000</v>
      </c>
      <c r="Q2354">
        <v>2855644</v>
      </c>
      <c r="R2354">
        <f t="shared" si="362"/>
        <v>-91144356</v>
      </c>
      <c r="S2354" t="str">
        <f t="shared" si="363"/>
        <v>Loss</v>
      </c>
      <c r="T2354" s="1">
        <v>40888</v>
      </c>
      <c r="U2354" t="s">
        <v>2958</v>
      </c>
      <c r="V2354" s="14">
        <v>40888</v>
      </c>
      <c r="W2354" t="str">
        <f t="shared" si="364"/>
        <v>December</v>
      </c>
      <c r="X2354" s="4" t="str">
        <f t="shared" si="365"/>
        <v>2011</v>
      </c>
      <c r="Y2354" s="6">
        <f t="shared" si="366"/>
        <v>2011</v>
      </c>
      <c r="Z2354" s="4" t="str">
        <f t="shared" si="367"/>
        <v>11</v>
      </c>
      <c r="AA2354" s="6">
        <f t="shared" si="368"/>
        <v>11</v>
      </c>
      <c r="AB2354" t="str">
        <f t="shared" si="369"/>
        <v>Sunday</v>
      </c>
    </row>
    <row r="2355" spans="1:28" x14ac:dyDescent="0.25">
      <c r="A2355" s="3" t="s">
        <v>5820</v>
      </c>
      <c r="B2355" t="s">
        <v>5821</v>
      </c>
      <c r="C2355" s="3" t="s">
        <v>5821</v>
      </c>
      <c r="D2355" s="6">
        <v>0</v>
      </c>
      <c r="E2355" s="6">
        <v>104</v>
      </c>
      <c r="F2355" s="6">
        <f t="shared" si="360"/>
        <v>1</v>
      </c>
      <c r="G2355" s="6">
        <f t="shared" si="361"/>
        <v>44</v>
      </c>
      <c r="H2355" s="6" t="str" cm="1">
        <f t="array" ref="H2355">_xlfn.IFS(E2355&lt;=80,"Series",E2355&lt;=120,"TV Movie",E2355&gt;120,"Long Movie")</f>
        <v>TV Movie</v>
      </c>
      <c r="I2355" t="s">
        <v>132</v>
      </c>
      <c r="J2355" t="s">
        <v>8157</v>
      </c>
      <c r="K2355" t="s">
        <v>5802</v>
      </c>
      <c r="L2355" s="5">
        <v>6.1</v>
      </c>
      <c r="M2355" t="str" cm="1">
        <f t="array" ref="M2355">_xlfn.IFS(L2355&lt;=2,"Flop",L2355&lt;=5,"Average",L2355&lt;=7,"Hit",L2355&lt;=9,"Superhit",L2355&gt;9,"BlockBuster")</f>
        <v>Hit</v>
      </c>
      <c r="N2355" s="6">
        <v>59707</v>
      </c>
      <c r="O2355" s="6" t="str" cm="1">
        <f t="array" ref="O2355">_xlfn.IFS(N2355&lt;=100000,"Low",N2355&lt;=500000,"Median",N2355&lt;=1500000,"High",N2355&gt;1500000,"Very High")</f>
        <v>Low</v>
      </c>
      <c r="P2355">
        <v>60000000</v>
      </c>
      <c r="Q2355">
        <v>168767479</v>
      </c>
      <c r="R2355">
        <f t="shared" si="362"/>
        <v>108767479</v>
      </c>
      <c r="S2355" t="str">
        <f t="shared" si="363"/>
        <v>Profit</v>
      </c>
      <c r="T2355" s="1">
        <v>44812</v>
      </c>
      <c r="U2355" t="s">
        <v>5822</v>
      </c>
      <c r="V2355" s="14">
        <v>44812</v>
      </c>
      <c r="W2355" t="str">
        <f t="shared" si="364"/>
        <v>September</v>
      </c>
      <c r="X2355" s="4" t="str">
        <f t="shared" si="365"/>
        <v>2022</v>
      </c>
      <c r="Y2355" s="6">
        <f t="shared" si="366"/>
        <v>2022</v>
      </c>
      <c r="Z2355" s="4" t="str">
        <f t="shared" si="367"/>
        <v>8</v>
      </c>
      <c r="AA2355" s="6">
        <f t="shared" si="368"/>
        <v>8</v>
      </c>
      <c r="AB2355" t="str">
        <f t="shared" si="369"/>
        <v>Thursday</v>
      </c>
    </row>
    <row r="2356" spans="1:28" x14ac:dyDescent="0.25">
      <c r="A2356" s="3" t="s">
        <v>5823</v>
      </c>
      <c r="B2356" t="s">
        <v>5824</v>
      </c>
      <c r="C2356" s="3" t="s">
        <v>5824</v>
      </c>
      <c r="D2356" s="6">
        <v>0</v>
      </c>
      <c r="E2356" s="6">
        <v>108</v>
      </c>
      <c r="F2356" s="6">
        <f t="shared" si="360"/>
        <v>1</v>
      </c>
      <c r="G2356" s="6">
        <f t="shared" si="361"/>
        <v>48</v>
      </c>
      <c r="H2356" s="6" t="str" cm="1">
        <f t="array" ref="H2356">_xlfn.IFS(E2356&lt;=80,"Series",E2356&lt;=120,"TV Movie",E2356&gt;120,"Long Movie")</f>
        <v>TV Movie</v>
      </c>
      <c r="I2356" t="s">
        <v>132</v>
      </c>
      <c r="J2356" t="s">
        <v>8157</v>
      </c>
      <c r="K2356" t="s">
        <v>5802</v>
      </c>
      <c r="L2356" s="5">
        <v>6.2</v>
      </c>
      <c r="M2356" t="str" cm="1">
        <f t="array" ref="M2356">_xlfn.IFS(L2356&lt;=2,"Flop",L2356&lt;=5,"Average",L2356&lt;=7,"Hit",L2356&lt;=9,"Superhit",L2356&gt;9,"BlockBuster")</f>
        <v>Hit</v>
      </c>
      <c r="N2356" s="6">
        <v>240566</v>
      </c>
      <c r="O2356" s="6" t="str" cm="1">
        <f t="array" ref="O2356">_xlfn.IFS(N2356&lt;=100000,"Low",N2356&lt;=500000,"Median",N2356&lt;=1500000,"High",N2356&gt;1500000,"Very High")</f>
        <v>Median</v>
      </c>
      <c r="P2356">
        <v>25000000</v>
      </c>
      <c r="Q2356">
        <v>149228077</v>
      </c>
      <c r="R2356">
        <f t="shared" si="362"/>
        <v>124228077</v>
      </c>
      <c r="S2356" t="str">
        <f t="shared" si="363"/>
        <v>Profit</v>
      </c>
      <c r="T2356" s="1">
        <v>40554</v>
      </c>
      <c r="U2356" t="s">
        <v>342</v>
      </c>
      <c r="V2356" s="14">
        <v>40554</v>
      </c>
      <c r="W2356" t="str">
        <f t="shared" si="364"/>
        <v>January</v>
      </c>
      <c r="X2356" s="4" t="str">
        <f t="shared" si="365"/>
        <v>2011</v>
      </c>
      <c r="Y2356" s="6">
        <f t="shared" si="366"/>
        <v>2011</v>
      </c>
      <c r="Z2356" s="4" t="str">
        <f t="shared" si="367"/>
        <v>11</v>
      </c>
      <c r="AA2356" s="6">
        <f t="shared" si="368"/>
        <v>11</v>
      </c>
      <c r="AB2356" t="str">
        <f t="shared" si="369"/>
        <v>Tuesday</v>
      </c>
    </row>
    <row r="2357" spans="1:28" x14ac:dyDescent="0.25">
      <c r="A2357" s="3" t="s">
        <v>5825</v>
      </c>
      <c r="B2357" t="s">
        <v>5826</v>
      </c>
      <c r="C2357" s="3" t="s">
        <v>5826</v>
      </c>
      <c r="D2357" s="6">
        <v>0</v>
      </c>
      <c r="E2357" s="6">
        <v>119</v>
      </c>
      <c r="F2357" s="6">
        <f t="shared" si="360"/>
        <v>1</v>
      </c>
      <c r="G2357" s="6">
        <f t="shared" si="361"/>
        <v>59</v>
      </c>
      <c r="H2357" s="6" t="str" cm="1">
        <f t="array" ref="H2357">_xlfn.IFS(E2357&lt;=80,"Series",E2357&lt;=120,"TV Movie",E2357&gt;120,"Long Movie")</f>
        <v>TV Movie</v>
      </c>
      <c r="I2357" t="s">
        <v>5529</v>
      </c>
      <c r="J2357" t="s">
        <v>8158</v>
      </c>
      <c r="K2357" t="s">
        <v>8161</v>
      </c>
      <c r="L2357" s="5">
        <v>6.4</v>
      </c>
      <c r="M2357" t="str" cm="1">
        <f t="array" ref="M2357">_xlfn.IFS(L2357&lt;=2,"Flop",L2357&lt;=5,"Average",L2357&lt;=7,"Hit",L2357&lt;=9,"Superhit",L2357&gt;9,"BlockBuster")</f>
        <v>Hit</v>
      </c>
      <c r="N2357" s="6">
        <v>175319</v>
      </c>
      <c r="O2357" s="6" t="str" cm="1">
        <f t="array" ref="O2357">_xlfn.IFS(N2357&lt;=100000,"Low",N2357&lt;=500000,"Median",N2357&lt;=1500000,"High",N2357&gt;1500000,"Very High")</f>
        <v>Median</v>
      </c>
      <c r="P2357">
        <v>38000000</v>
      </c>
      <c r="Q2357">
        <v>98337295</v>
      </c>
      <c r="R2357">
        <f t="shared" si="362"/>
        <v>60337295</v>
      </c>
      <c r="S2357" t="str">
        <f t="shared" si="363"/>
        <v>Profit</v>
      </c>
      <c r="T2357" s="1">
        <v>41514</v>
      </c>
      <c r="U2357" t="s">
        <v>2119</v>
      </c>
      <c r="V2357" s="14">
        <v>41514</v>
      </c>
      <c r="W2357" t="str">
        <f t="shared" si="364"/>
        <v>August</v>
      </c>
      <c r="X2357" s="4" t="str">
        <f t="shared" si="365"/>
        <v>2013</v>
      </c>
      <c r="Y2357" s="6">
        <f t="shared" si="366"/>
        <v>2013</v>
      </c>
      <c r="Z2357" s="4" t="str">
        <f t="shared" si="367"/>
        <v>28</v>
      </c>
      <c r="AA2357" s="6">
        <f t="shared" si="368"/>
        <v>28</v>
      </c>
      <c r="AB2357" t="str">
        <f t="shared" si="369"/>
        <v>Wednesday</v>
      </c>
    </row>
    <row r="2358" spans="1:28" x14ac:dyDescent="0.25">
      <c r="A2358" s="3" t="s">
        <v>5827</v>
      </c>
      <c r="B2358" t="s">
        <v>5828</v>
      </c>
      <c r="C2358" s="3" t="s">
        <v>5828</v>
      </c>
      <c r="D2358" s="6">
        <v>0</v>
      </c>
      <c r="E2358" s="6">
        <v>102</v>
      </c>
      <c r="F2358" s="6">
        <f t="shared" si="360"/>
        <v>1</v>
      </c>
      <c r="G2358" s="6">
        <f t="shared" si="361"/>
        <v>42</v>
      </c>
      <c r="H2358" s="6" t="str" cm="1">
        <f t="array" ref="H2358">_xlfn.IFS(E2358&lt;=80,"Series",E2358&lt;=120,"TV Movie",E2358&gt;120,"Long Movie")</f>
        <v>TV Movie</v>
      </c>
      <c r="I2358" t="s">
        <v>132</v>
      </c>
      <c r="J2358" t="s">
        <v>5802</v>
      </c>
      <c r="K2358" t="s">
        <v>5802</v>
      </c>
      <c r="L2358" s="5">
        <v>6.5</v>
      </c>
      <c r="M2358" t="str" cm="1">
        <f t="array" ref="M2358">_xlfn.IFS(L2358&lt;=2,"Flop",L2358&lt;=5,"Average",L2358&lt;=7,"Hit",L2358&lt;=9,"Superhit",L2358&gt;9,"BlockBuster")</f>
        <v>Hit</v>
      </c>
      <c r="N2358" s="6">
        <v>524034</v>
      </c>
      <c r="O2358" s="6" t="str" cm="1">
        <f t="array" ref="O2358">_xlfn.IFS(N2358&lt;=100000,"Low",N2358&lt;=500000,"Median",N2358&lt;=1500000,"High",N2358&gt;1500000,"Very High")</f>
        <v>High</v>
      </c>
      <c r="P2358">
        <v>80000000</v>
      </c>
      <c r="Q2358">
        <v>586764305</v>
      </c>
      <c r="R2358">
        <f t="shared" si="362"/>
        <v>506764305</v>
      </c>
      <c r="S2358" t="str">
        <f t="shared" si="363"/>
        <v>Profit</v>
      </c>
      <c r="T2358" s="1">
        <v>40682</v>
      </c>
      <c r="U2358" t="s">
        <v>2501</v>
      </c>
      <c r="V2358" s="14">
        <v>40682</v>
      </c>
      <c r="W2358" t="str">
        <f t="shared" si="364"/>
        <v>May</v>
      </c>
      <c r="X2358" s="4" t="str">
        <f t="shared" si="365"/>
        <v>2011</v>
      </c>
      <c r="Y2358" s="6">
        <f t="shared" si="366"/>
        <v>2011</v>
      </c>
      <c r="Z2358" s="4" t="str">
        <f t="shared" si="367"/>
        <v>19</v>
      </c>
      <c r="AA2358" s="6">
        <f t="shared" si="368"/>
        <v>19</v>
      </c>
      <c r="AB2358" t="str">
        <f t="shared" si="369"/>
        <v>Thursday</v>
      </c>
    </row>
    <row r="2359" spans="1:28" x14ac:dyDescent="0.25">
      <c r="A2359" s="3" t="s">
        <v>5829</v>
      </c>
      <c r="B2359" t="s">
        <v>5830</v>
      </c>
      <c r="C2359" s="3" t="s">
        <v>5830</v>
      </c>
      <c r="D2359" s="6">
        <v>0</v>
      </c>
      <c r="E2359" s="6">
        <v>124</v>
      </c>
      <c r="F2359" s="6">
        <f t="shared" si="360"/>
        <v>2</v>
      </c>
      <c r="G2359" s="6">
        <f t="shared" si="361"/>
        <v>4</v>
      </c>
      <c r="H2359" s="6" t="str" cm="1">
        <f t="array" ref="H2359">_xlfn.IFS(E2359&lt;=80,"Series",E2359&lt;=120,"TV Movie",E2359&gt;120,"Long Movie")</f>
        <v>Long Movie</v>
      </c>
      <c r="I2359" t="s">
        <v>132</v>
      </c>
      <c r="J2359" t="s">
        <v>145</v>
      </c>
      <c r="K2359" t="s">
        <v>8157</v>
      </c>
      <c r="L2359" s="5">
        <v>7.2</v>
      </c>
      <c r="M2359" t="str" cm="1">
        <f t="array" ref="M2359">_xlfn.IFS(L2359&lt;=2,"Flop",L2359&lt;=5,"Average",L2359&lt;=7,"Hit",L2359&lt;=9,"Superhit",L2359&gt;9,"BlockBuster")</f>
        <v>Superhit</v>
      </c>
      <c r="N2359" s="6">
        <v>98344</v>
      </c>
      <c r="O2359" s="6" t="str" cm="1">
        <f t="array" ref="O2359">_xlfn.IFS(N2359&lt;=100000,"Low",N2359&lt;=500000,"Median",N2359&lt;=1500000,"High",N2359&gt;1500000,"Very High")</f>
        <v>Low</v>
      </c>
      <c r="P2359">
        <v>10000000</v>
      </c>
      <c r="Q2359">
        <v>150501815</v>
      </c>
      <c r="R2359">
        <f t="shared" si="362"/>
        <v>140501815</v>
      </c>
      <c r="S2359" t="str">
        <f t="shared" si="363"/>
        <v>Profit</v>
      </c>
      <c r="T2359" s="1">
        <v>40877</v>
      </c>
      <c r="U2359" t="s">
        <v>2129</v>
      </c>
      <c r="V2359" s="14">
        <v>40877</v>
      </c>
      <c r="W2359" t="str">
        <f t="shared" si="364"/>
        <v>November</v>
      </c>
      <c r="X2359" s="4" t="str">
        <f t="shared" si="365"/>
        <v>2011</v>
      </c>
      <c r="Y2359" s="6">
        <f t="shared" si="366"/>
        <v>2011</v>
      </c>
      <c r="Z2359" s="4" t="str">
        <f t="shared" si="367"/>
        <v>30</v>
      </c>
      <c r="AA2359" s="6">
        <f t="shared" si="368"/>
        <v>30</v>
      </c>
      <c r="AB2359" t="str">
        <f t="shared" si="369"/>
        <v>Wednesday</v>
      </c>
    </row>
    <row r="2360" spans="1:28" x14ac:dyDescent="0.25">
      <c r="A2360" s="3" t="s">
        <v>5831</v>
      </c>
      <c r="B2360" t="s">
        <v>5832</v>
      </c>
      <c r="C2360" s="3" t="s">
        <v>5832</v>
      </c>
      <c r="D2360" s="6">
        <v>0</v>
      </c>
      <c r="E2360" s="6">
        <v>130</v>
      </c>
      <c r="F2360" s="6">
        <f t="shared" si="360"/>
        <v>2</v>
      </c>
      <c r="G2360" s="6">
        <f t="shared" si="361"/>
        <v>10</v>
      </c>
      <c r="H2360" s="6" t="str" cm="1">
        <f t="array" ref="H2360">_xlfn.IFS(E2360&lt;=80,"Series",E2360&lt;=120,"TV Movie",E2360&gt;120,"Long Movie")</f>
        <v>Long Movie</v>
      </c>
      <c r="I2360" t="s">
        <v>5529</v>
      </c>
      <c r="J2360" t="s">
        <v>145</v>
      </c>
      <c r="K2360" t="s">
        <v>8167</v>
      </c>
      <c r="L2360" s="5">
        <v>6.5</v>
      </c>
      <c r="M2360" t="str" cm="1">
        <f t="array" ref="M2360">_xlfn.IFS(L2360&lt;=2,"Flop",L2360&lt;=5,"Average",L2360&lt;=7,"Hit",L2360&lt;=9,"Superhit",L2360&gt;9,"BlockBuster")</f>
        <v>Hit</v>
      </c>
      <c r="N2360" s="6">
        <v>89488</v>
      </c>
      <c r="O2360" s="6" t="str" cm="1">
        <f t="array" ref="O2360">_xlfn.IFS(N2360&lt;=100000,"Low",N2360&lt;=500000,"Median",N2360&lt;=1500000,"High",N2360&gt;1500000,"Very High")</f>
        <v>Low</v>
      </c>
      <c r="P2360">
        <v>35000000</v>
      </c>
      <c r="Q2360">
        <v>67359190</v>
      </c>
      <c r="R2360">
        <f t="shared" si="362"/>
        <v>32359190</v>
      </c>
      <c r="S2360" t="str">
        <f t="shared" si="363"/>
        <v>Profit</v>
      </c>
      <c r="T2360" s="1">
        <v>43116</v>
      </c>
      <c r="U2360" t="s">
        <v>5833</v>
      </c>
      <c r="V2360" s="14">
        <v>43116</v>
      </c>
      <c r="W2360" t="str">
        <f t="shared" si="364"/>
        <v>January</v>
      </c>
      <c r="X2360" s="4" t="str">
        <f t="shared" si="365"/>
        <v>2018</v>
      </c>
      <c r="Y2360" s="6">
        <f t="shared" si="366"/>
        <v>2018</v>
      </c>
      <c r="Z2360" s="4" t="str">
        <f t="shared" si="367"/>
        <v>16</v>
      </c>
      <c r="AA2360" s="6">
        <f t="shared" si="368"/>
        <v>16</v>
      </c>
      <c r="AB2360" t="str">
        <f t="shared" si="369"/>
        <v>Tuesday</v>
      </c>
    </row>
    <row r="2361" spans="1:28" x14ac:dyDescent="0.25">
      <c r="A2361" s="3" t="s">
        <v>5834</v>
      </c>
      <c r="B2361" t="s">
        <v>5835</v>
      </c>
      <c r="C2361" s="3" t="s">
        <v>5835</v>
      </c>
      <c r="D2361" s="6">
        <v>0</v>
      </c>
      <c r="E2361" s="6">
        <v>128</v>
      </c>
      <c r="F2361" s="6">
        <f t="shared" si="360"/>
        <v>2</v>
      </c>
      <c r="G2361" s="6">
        <f t="shared" si="361"/>
        <v>8</v>
      </c>
      <c r="H2361" s="6" t="str" cm="1">
        <f t="array" ref="H2361">_xlfn.IFS(E2361&lt;=80,"Series",E2361&lt;=120,"TV Movie",E2361&gt;120,"Long Movie")</f>
        <v>Long Movie</v>
      </c>
      <c r="I2361" t="s">
        <v>8162</v>
      </c>
      <c r="J2361" t="s">
        <v>83</v>
      </c>
      <c r="K2361" t="s">
        <v>8166</v>
      </c>
      <c r="L2361" s="5">
        <v>6.6</v>
      </c>
      <c r="M2361" t="str" cm="1">
        <f t="array" ref="M2361">_xlfn.IFS(L2361&lt;=2,"Flop",L2361&lt;=5,"Average",L2361&lt;=7,"Hit",L2361&lt;=9,"Superhit",L2361&gt;9,"BlockBuster")</f>
        <v>Hit</v>
      </c>
      <c r="N2361" s="6">
        <v>116777</v>
      </c>
      <c r="O2361" s="6" t="str" cm="1">
        <f t="array" ref="O2361">_xlfn.IFS(N2361&lt;=100000,"Low",N2361&lt;=500000,"Median",N2361&lt;=1500000,"High",N2361&gt;1500000,"Very High")</f>
        <v>Median</v>
      </c>
      <c r="P2361">
        <v>72000000</v>
      </c>
      <c r="Q2361">
        <v>0</v>
      </c>
      <c r="R2361">
        <f t="shared" si="362"/>
        <v>-72000000</v>
      </c>
      <c r="S2361" t="str">
        <f t="shared" si="363"/>
        <v>Loss</v>
      </c>
      <c r="T2361" s="1">
        <v>44909</v>
      </c>
      <c r="U2361" t="s">
        <v>5376</v>
      </c>
      <c r="V2361" s="14">
        <v>44909</v>
      </c>
      <c r="W2361" t="str">
        <f t="shared" si="364"/>
        <v>December</v>
      </c>
      <c r="X2361" s="4" t="str">
        <f t="shared" si="365"/>
        <v>2022</v>
      </c>
      <c r="Y2361" s="6">
        <f t="shared" si="366"/>
        <v>2022</v>
      </c>
      <c r="Z2361" s="4" t="str">
        <f t="shared" si="367"/>
        <v>14</v>
      </c>
      <c r="AA2361" s="6">
        <f t="shared" si="368"/>
        <v>14</v>
      </c>
      <c r="AB2361" t="str">
        <f t="shared" si="369"/>
        <v>Wednesday</v>
      </c>
    </row>
    <row r="2362" spans="1:28" x14ac:dyDescent="0.25">
      <c r="A2362" s="3" t="s">
        <v>5836</v>
      </c>
      <c r="B2362" t="s">
        <v>5837</v>
      </c>
      <c r="C2362" s="3" t="s">
        <v>5837</v>
      </c>
      <c r="D2362" s="6">
        <v>0</v>
      </c>
      <c r="E2362" s="6">
        <v>105</v>
      </c>
      <c r="F2362" s="6">
        <f t="shared" si="360"/>
        <v>1</v>
      </c>
      <c r="G2362" s="6">
        <f t="shared" si="361"/>
        <v>45</v>
      </c>
      <c r="H2362" s="6" t="str" cm="1">
        <f t="array" ref="H2362">_xlfn.IFS(E2362&lt;=80,"Series",E2362&lt;=120,"TV Movie",E2362&gt;120,"Long Movie")</f>
        <v>TV Movie</v>
      </c>
      <c r="I2362" t="s">
        <v>132</v>
      </c>
      <c r="J2362" t="s">
        <v>8157</v>
      </c>
      <c r="K2362" t="s">
        <v>5802</v>
      </c>
      <c r="L2362" s="5">
        <v>5.7</v>
      </c>
      <c r="M2362" t="str" cm="1">
        <f t="array" ref="M2362">_xlfn.IFS(L2362&lt;=2,"Flop",L2362&lt;=5,"Average",L2362&lt;=7,"Hit",L2362&lt;=9,"Superhit",L2362&gt;9,"BlockBuster")</f>
        <v>Hit</v>
      </c>
      <c r="N2362" s="6">
        <v>53749</v>
      </c>
      <c r="O2362" s="6" t="str" cm="1">
        <f t="array" ref="O2362">_xlfn.IFS(N2362&lt;=100000,"Low",N2362&lt;=500000,"Median",N2362&lt;=1500000,"High",N2362&gt;1500000,"Very High")</f>
        <v>Low</v>
      </c>
      <c r="P2362">
        <v>20000000</v>
      </c>
      <c r="Q2362">
        <v>32054369</v>
      </c>
      <c r="R2362">
        <f t="shared" si="362"/>
        <v>12054369</v>
      </c>
      <c r="S2362" t="str">
        <f t="shared" si="363"/>
        <v>Profit</v>
      </c>
      <c r="T2362" s="1">
        <v>40444</v>
      </c>
      <c r="U2362" t="s">
        <v>4111</v>
      </c>
      <c r="V2362" s="14">
        <v>40444</v>
      </c>
      <c r="W2362" t="str">
        <f t="shared" si="364"/>
        <v>September</v>
      </c>
      <c r="X2362" s="4" t="str">
        <f t="shared" si="365"/>
        <v>2010</v>
      </c>
      <c r="Y2362" s="6">
        <f t="shared" si="366"/>
        <v>2010</v>
      </c>
      <c r="Z2362" s="4" t="str">
        <f t="shared" si="367"/>
        <v>23</v>
      </c>
      <c r="AA2362" s="6">
        <f t="shared" si="368"/>
        <v>23</v>
      </c>
      <c r="AB2362" t="str">
        <f t="shared" si="369"/>
        <v>Thursday</v>
      </c>
    </row>
    <row r="2363" spans="1:28" x14ac:dyDescent="0.25">
      <c r="A2363" s="3" t="s">
        <v>5838</v>
      </c>
      <c r="B2363" t="s">
        <v>5839</v>
      </c>
      <c r="C2363" s="3" t="s">
        <v>5839</v>
      </c>
      <c r="D2363" s="6">
        <v>0</v>
      </c>
      <c r="E2363" s="6">
        <v>106</v>
      </c>
      <c r="F2363" s="6">
        <f t="shared" si="360"/>
        <v>1</v>
      </c>
      <c r="G2363" s="6">
        <f t="shared" si="361"/>
        <v>46</v>
      </c>
      <c r="H2363" s="6" t="str" cm="1">
        <f t="array" ref="H2363">_xlfn.IFS(E2363&lt;=80,"Series",E2363&lt;=120,"TV Movie",E2363&gt;120,"Long Movie")</f>
        <v>TV Movie</v>
      </c>
      <c r="I2363" t="s">
        <v>8160</v>
      </c>
      <c r="J2363" t="s">
        <v>8162</v>
      </c>
      <c r="K2363" t="s">
        <v>145</v>
      </c>
      <c r="L2363" s="5">
        <v>7</v>
      </c>
      <c r="M2363" t="str" cm="1">
        <f t="array" ref="M2363">_xlfn.IFS(L2363&lt;=2,"Flop",L2363&lt;=5,"Average",L2363&lt;=7,"Hit",L2363&lt;=9,"Superhit",L2363&gt;9,"BlockBuster")</f>
        <v>Hit</v>
      </c>
      <c r="N2363" s="6">
        <v>50447</v>
      </c>
      <c r="O2363" s="6" t="str" cm="1">
        <f t="array" ref="O2363">_xlfn.IFS(N2363&lt;=100000,"Low",N2363&lt;=500000,"Median",N2363&lt;=1500000,"High",N2363&gt;1500000,"Very High")</f>
        <v>Low</v>
      </c>
      <c r="P2363">
        <v>12000000</v>
      </c>
      <c r="Q2363">
        <v>1188194</v>
      </c>
      <c r="R2363">
        <f t="shared" si="362"/>
        <v>-10811806</v>
      </c>
      <c r="S2363" t="str">
        <f t="shared" si="363"/>
        <v>Loss</v>
      </c>
      <c r="T2363" s="1">
        <v>40613</v>
      </c>
      <c r="U2363" t="s">
        <v>3159</v>
      </c>
      <c r="V2363" s="14">
        <v>40613</v>
      </c>
      <c r="W2363" t="str">
        <f t="shared" si="364"/>
        <v>March</v>
      </c>
      <c r="X2363" s="4" t="str">
        <f t="shared" si="365"/>
        <v>2011</v>
      </c>
      <c r="Y2363" s="6">
        <f t="shared" si="366"/>
        <v>2011</v>
      </c>
      <c r="Z2363" s="4" t="str">
        <f t="shared" si="367"/>
        <v>11</v>
      </c>
      <c r="AA2363" s="6">
        <f t="shared" si="368"/>
        <v>11</v>
      </c>
      <c r="AB2363" t="str">
        <f t="shared" si="369"/>
        <v>Friday</v>
      </c>
    </row>
    <row r="2364" spans="1:28" x14ac:dyDescent="0.25">
      <c r="A2364" s="3" t="s">
        <v>5840</v>
      </c>
      <c r="B2364" t="s">
        <v>5841</v>
      </c>
      <c r="C2364" s="3" t="s">
        <v>5841</v>
      </c>
      <c r="D2364" s="6">
        <v>0</v>
      </c>
      <c r="E2364" s="6">
        <v>92</v>
      </c>
      <c r="F2364" s="6">
        <f t="shared" si="360"/>
        <v>1</v>
      </c>
      <c r="G2364" s="6">
        <f t="shared" si="361"/>
        <v>32</v>
      </c>
      <c r="H2364" s="6" t="str" cm="1">
        <f t="array" ref="H2364">_xlfn.IFS(E2364&lt;=80,"Series",E2364&lt;=120,"TV Movie",E2364&gt;120,"Long Movie")</f>
        <v>TV Movie</v>
      </c>
      <c r="I2364" t="s">
        <v>5529</v>
      </c>
      <c r="J2364" t="s">
        <v>8156</v>
      </c>
      <c r="K2364" t="s">
        <v>8161</v>
      </c>
      <c r="L2364" s="5">
        <v>5.0999999999999996</v>
      </c>
      <c r="M2364" t="str" cm="1">
        <f t="array" ref="M2364">_xlfn.IFS(L2364&lt;=2,"Flop",L2364&lt;=5,"Average",L2364&lt;=7,"Hit",L2364&lt;=9,"Superhit",L2364&gt;9,"BlockBuster")</f>
        <v>Hit</v>
      </c>
      <c r="N2364" s="6">
        <v>83150</v>
      </c>
      <c r="O2364" s="6" t="str" cm="1">
        <f t="array" ref="O2364">_xlfn.IFS(N2364&lt;=100000,"Low",N2364&lt;=500000,"Median",N2364&lt;=1500000,"High",N2364&gt;1500000,"Very High")</f>
        <v>Low</v>
      </c>
      <c r="P2364">
        <v>65000000</v>
      </c>
      <c r="Q2364">
        <v>76801179</v>
      </c>
      <c r="R2364">
        <f t="shared" si="362"/>
        <v>11801179</v>
      </c>
      <c r="S2364" t="str">
        <f t="shared" si="363"/>
        <v>Profit</v>
      </c>
      <c r="T2364" s="1">
        <v>41659</v>
      </c>
      <c r="U2364" t="s">
        <v>5842</v>
      </c>
      <c r="V2364" s="14">
        <v>41659</v>
      </c>
      <c r="W2364" t="str">
        <f t="shared" si="364"/>
        <v>January</v>
      </c>
      <c r="X2364" s="4" t="str">
        <f t="shared" si="365"/>
        <v>2014</v>
      </c>
      <c r="Y2364" s="6">
        <f t="shared" si="366"/>
        <v>2014</v>
      </c>
      <c r="Z2364" s="4" t="str">
        <f t="shared" si="367"/>
        <v>20</v>
      </c>
      <c r="AA2364" s="6">
        <f t="shared" si="368"/>
        <v>20</v>
      </c>
      <c r="AB2364" t="str">
        <f t="shared" si="369"/>
        <v>Monday</v>
      </c>
    </row>
    <row r="2365" spans="1:28" x14ac:dyDescent="0.25">
      <c r="A2365" s="3" t="s">
        <v>5843</v>
      </c>
      <c r="B2365" t="s">
        <v>5844</v>
      </c>
      <c r="C2365" s="3" t="s">
        <v>5844</v>
      </c>
      <c r="D2365" s="6">
        <v>0</v>
      </c>
      <c r="E2365" s="6">
        <v>151</v>
      </c>
      <c r="F2365" s="6">
        <f t="shared" si="360"/>
        <v>2</v>
      </c>
      <c r="G2365" s="6">
        <f t="shared" si="361"/>
        <v>31</v>
      </c>
      <c r="H2365" s="6" t="str" cm="1">
        <f t="array" ref="H2365">_xlfn.IFS(E2365&lt;=80,"Series",E2365&lt;=120,"TV Movie",E2365&gt;120,"Long Movie")</f>
        <v>Long Movie</v>
      </c>
      <c r="I2365" t="s">
        <v>145</v>
      </c>
      <c r="J2365" t="s">
        <v>5802</v>
      </c>
      <c r="K2365" t="s">
        <v>5802</v>
      </c>
      <c r="L2365" s="5">
        <v>7.5</v>
      </c>
      <c r="M2365" t="str" cm="1">
        <f t="array" ref="M2365">_xlfn.IFS(L2365&lt;=2,"Flop",L2365&lt;=5,"Average",L2365&lt;=7,"Hit",L2365&lt;=9,"Superhit",L2365&gt;9,"BlockBuster")</f>
        <v>Superhit</v>
      </c>
      <c r="N2365" s="6">
        <v>106390</v>
      </c>
      <c r="O2365" s="6" t="str" cm="1">
        <f t="array" ref="O2365">_xlfn.IFS(N2365&lt;=100000,"Low",N2365&lt;=500000,"Median",N2365&lt;=1500000,"High",N2365&gt;1500000,"Very High")</f>
        <v>Median</v>
      </c>
      <c r="P2365">
        <v>40000000</v>
      </c>
      <c r="Q2365">
        <v>45629909</v>
      </c>
      <c r="R2365">
        <f t="shared" si="362"/>
        <v>5629909</v>
      </c>
      <c r="S2365" t="str">
        <f t="shared" si="363"/>
        <v>Profit</v>
      </c>
      <c r="T2365" s="1">
        <v>44814</v>
      </c>
      <c r="U2365" t="s">
        <v>139</v>
      </c>
      <c r="V2365" s="14">
        <v>44814</v>
      </c>
      <c r="W2365" t="str">
        <f t="shared" si="364"/>
        <v>September</v>
      </c>
      <c r="X2365" s="4" t="str">
        <f t="shared" si="365"/>
        <v>2022</v>
      </c>
      <c r="Y2365" s="6">
        <f t="shared" si="366"/>
        <v>2022</v>
      </c>
      <c r="Z2365" s="4" t="str">
        <f t="shared" si="367"/>
        <v>10</v>
      </c>
      <c r="AA2365" s="6">
        <f t="shared" si="368"/>
        <v>10</v>
      </c>
      <c r="AB2365" t="str">
        <f t="shared" si="369"/>
        <v>Saturday</v>
      </c>
    </row>
    <row r="2366" spans="1:28" x14ac:dyDescent="0.25">
      <c r="A2366" s="3" t="s">
        <v>5845</v>
      </c>
      <c r="B2366" t="s">
        <v>5846</v>
      </c>
      <c r="C2366" s="3" t="s">
        <v>5846</v>
      </c>
      <c r="D2366" s="6">
        <v>0</v>
      </c>
      <c r="E2366" s="6">
        <v>95</v>
      </c>
      <c r="F2366" s="6">
        <f t="shared" si="360"/>
        <v>1</v>
      </c>
      <c r="G2366" s="6">
        <f t="shared" si="361"/>
        <v>35</v>
      </c>
      <c r="H2366" s="6" t="str" cm="1">
        <f t="array" ref="H2366">_xlfn.IFS(E2366&lt;=80,"Series",E2366&lt;=120,"TV Movie",E2366&gt;120,"Long Movie")</f>
        <v>TV Movie</v>
      </c>
      <c r="I2366" t="s">
        <v>132</v>
      </c>
      <c r="J2366" t="s">
        <v>3857</v>
      </c>
      <c r="K2366" t="s">
        <v>5802</v>
      </c>
      <c r="L2366" s="5">
        <v>5.9</v>
      </c>
      <c r="M2366" t="str" cm="1">
        <f t="array" ref="M2366">_xlfn.IFS(L2366&lt;=2,"Flop",L2366&lt;=5,"Average",L2366&lt;=7,"Hit",L2366&lt;=9,"Superhit",L2366&gt;9,"BlockBuster")</f>
        <v>Hit</v>
      </c>
      <c r="N2366" s="6">
        <v>96953</v>
      </c>
      <c r="O2366" s="6" t="str" cm="1">
        <f t="array" ref="O2366">_xlfn.IFS(N2366&lt;=100000,"Low",N2366&lt;=500000,"Median",N2366&lt;=1500000,"High",N2366&gt;1500000,"Very High")</f>
        <v>Low</v>
      </c>
      <c r="P2366">
        <v>35000000</v>
      </c>
      <c r="Q2366">
        <v>88029117</v>
      </c>
      <c r="R2366">
        <f t="shared" si="362"/>
        <v>53029117</v>
      </c>
      <c r="S2366" t="str">
        <f t="shared" si="363"/>
        <v>Profit</v>
      </c>
      <c r="T2366" s="1">
        <v>44979</v>
      </c>
      <c r="U2366" t="s">
        <v>5847</v>
      </c>
      <c r="V2366" s="14">
        <v>44979</v>
      </c>
      <c r="W2366" t="str">
        <f t="shared" si="364"/>
        <v>February</v>
      </c>
      <c r="X2366" s="4" t="str">
        <f t="shared" si="365"/>
        <v>2023</v>
      </c>
      <c r="Y2366" s="6">
        <f t="shared" si="366"/>
        <v>2023</v>
      </c>
      <c r="Z2366" s="4" t="str">
        <f t="shared" si="367"/>
        <v>22</v>
      </c>
      <c r="AA2366" s="6">
        <f t="shared" si="368"/>
        <v>22</v>
      </c>
      <c r="AB2366" t="str">
        <f t="shared" si="369"/>
        <v>Wednesday</v>
      </c>
    </row>
    <row r="2367" spans="1:28" x14ac:dyDescent="0.25">
      <c r="A2367" s="3" t="s">
        <v>5848</v>
      </c>
      <c r="B2367" t="s">
        <v>5849</v>
      </c>
      <c r="C2367" s="3" t="s">
        <v>5849</v>
      </c>
      <c r="D2367" s="6">
        <v>0</v>
      </c>
      <c r="E2367" s="6">
        <v>105</v>
      </c>
      <c r="F2367" s="6">
        <f t="shared" si="360"/>
        <v>1</v>
      </c>
      <c r="G2367" s="6">
        <f t="shared" si="361"/>
        <v>45</v>
      </c>
      <c r="H2367" s="6" t="str" cm="1">
        <f t="array" ref="H2367">_xlfn.IFS(E2367&lt;=80,"Series",E2367&lt;=120,"TV Movie",E2367&gt;120,"Long Movie")</f>
        <v>TV Movie</v>
      </c>
      <c r="I2367" t="s">
        <v>132</v>
      </c>
      <c r="J2367" t="s">
        <v>145</v>
      </c>
      <c r="K2367" t="s">
        <v>8157</v>
      </c>
      <c r="L2367" s="5">
        <v>6.6</v>
      </c>
      <c r="M2367" t="str" cm="1">
        <f t="array" ref="M2367">_xlfn.IFS(L2367&lt;=2,"Flop",L2367&lt;=5,"Average",L2367&lt;=7,"Hit",L2367&lt;=9,"Superhit",L2367&gt;9,"BlockBuster")</f>
        <v>Hit</v>
      </c>
      <c r="N2367" s="6">
        <v>84495</v>
      </c>
      <c r="O2367" s="6" t="str" cm="1">
        <f t="array" ref="O2367">_xlfn.IFS(N2367&lt;=100000,"Low",N2367&lt;=500000,"Median",N2367&lt;=1500000,"High",N2367&gt;1500000,"Very High")</f>
        <v>Low</v>
      </c>
      <c r="P2367">
        <v>25000000</v>
      </c>
      <c r="Q2367">
        <v>53753419</v>
      </c>
      <c r="R2367">
        <f t="shared" si="362"/>
        <v>28753419</v>
      </c>
      <c r="S2367" t="str">
        <f t="shared" si="363"/>
        <v>Profit</v>
      </c>
      <c r="T2367" s="1">
        <v>45069</v>
      </c>
      <c r="U2367" t="s">
        <v>1551</v>
      </c>
      <c r="V2367" s="14">
        <v>45069</v>
      </c>
      <c r="W2367" t="str">
        <f t="shared" si="364"/>
        <v>May</v>
      </c>
      <c r="X2367" s="4" t="str">
        <f t="shared" si="365"/>
        <v>2023</v>
      </c>
      <c r="Y2367" s="6">
        <f t="shared" si="366"/>
        <v>2023</v>
      </c>
      <c r="Z2367" s="4" t="str">
        <f t="shared" si="367"/>
        <v>23</v>
      </c>
      <c r="AA2367" s="6">
        <f t="shared" si="368"/>
        <v>23</v>
      </c>
      <c r="AB2367" t="str">
        <f t="shared" si="369"/>
        <v>Tuesday</v>
      </c>
    </row>
    <row r="2368" spans="1:28" x14ac:dyDescent="0.25">
      <c r="A2368" s="3" t="s">
        <v>5850</v>
      </c>
      <c r="B2368" t="s">
        <v>5851</v>
      </c>
      <c r="C2368" s="3" t="s">
        <v>5851</v>
      </c>
      <c r="D2368" s="6">
        <v>0</v>
      </c>
      <c r="E2368" s="6">
        <v>107</v>
      </c>
      <c r="F2368" s="6">
        <f t="shared" si="360"/>
        <v>1</v>
      </c>
      <c r="G2368" s="6">
        <f t="shared" si="361"/>
        <v>47</v>
      </c>
      <c r="H2368" s="6" t="str" cm="1">
        <f t="array" ref="H2368">_xlfn.IFS(E2368&lt;=80,"Series",E2368&lt;=120,"TV Movie",E2368&gt;120,"Long Movie")</f>
        <v>TV Movie</v>
      </c>
      <c r="I2368" t="s">
        <v>5529</v>
      </c>
      <c r="J2368" t="s">
        <v>8158</v>
      </c>
      <c r="K2368" t="s">
        <v>8156</v>
      </c>
      <c r="L2368" s="5">
        <v>6.4</v>
      </c>
      <c r="M2368" t="str" cm="1">
        <f t="array" ref="M2368">_xlfn.IFS(L2368&lt;=2,"Flop",L2368&lt;=5,"Average",L2368&lt;=7,"Hit",L2368&lt;=9,"Superhit",L2368&gt;9,"BlockBuster")</f>
        <v>Hit</v>
      </c>
      <c r="N2368" s="6">
        <v>240370</v>
      </c>
      <c r="O2368" s="6" t="str" cm="1">
        <f t="array" ref="O2368">_xlfn.IFS(N2368&lt;=100000,"Low",N2368&lt;=500000,"Median",N2368&lt;=1500000,"High",N2368&gt;1500000,"Very High")</f>
        <v>Median</v>
      </c>
      <c r="P2368">
        <v>40000000</v>
      </c>
      <c r="Q2368">
        <v>127233108</v>
      </c>
      <c r="R2368">
        <f t="shared" si="362"/>
        <v>87233108</v>
      </c>
      <c r="S2368" t="str">
        <f t="shared" si="363"/>
        <v>Profit</v>
      </c>
      <c r="T2368" s="1">
        <v>40366</v>
      </c>
      <c r="U2368" t="s">
        <v>4089</v>
      </c>
      <c r="V2368" s="14">
        <v>40366</v>
      </c>
      <c r="W2368" t="str">
        <f t="shared" si="364"/>
        <v>July</v>
      </c>
      <c r="X2368" s="4" t="str">
        <f t="shared" si="365"/>
        <v>2010</v>
      </c>
      <c r="Y2368" s="6">
        <f t="shared" si="366"/>
        <v>2010</v>
      </c>
      <c r="Z2368" s="4" t="str">
        <f t="shared" si="367"/>
        <v>7</v>
      </c>
      <c r="AA2368" s="6">
        <f t="shared" si="368"/>
        <v>7</v>
      </c>
      <c r="AB2368" t="str">
        <f t="shared" si="369"/>
        <v>Wednesday</v>
      </c>
    </row>
    <row r="2369" spans="1:28" x14ac:dyDescent="0.25">
      <c r="A2369" s="3" t="s">
        <v>5852</v>
      </c>
      <c r="B2369" t="s">
        <v>5853</v>
      </c>
      <c r="C2369" s="3" t="s">
        <v>5853</v>
      </c>
      <c r="D2369" s="6">
        <v>0</v>
      </c>
      <c r="E2369" s="6">
        <v>88</v>
      </c>
      <c r="F2369" s="6">
        <f t="shared" si="360"/>
        <v>1</v>
      </c>
      <c r="G2369" s="6">
        <f t="shared" si="361"/>
        <v>28</v>
      </c>
      <c r="H2369" s="6" t="str" cm="1">
        <f t="array" ref="H2369">_xlfn.IFS(E2369&lt;=80,"Series",E2369&lt;=120,"TV Movie",E2369&gt;120,"Long Movie")</f>
        <v>TV Movie</v>
      </c>
      <c r="I2369" t="s">
        <v>5529</v>
      </c>
      <c r="J2369" t="s">
        <v>8156</v>
      </c>
      <c r="K2369" t="s">
        <v>83</v>
      </c>
      <c r="L2369" s="5">
        <v>6.1</v>
      </c>
      <c r="M2369" t="str" cm="1">
        <f t="array" ref="M2369">_xlfn.IFS(L2369&lt;=2,"Flop",L2369&lt;=5,"Average",L2369&lt;=7,"Hit",L2369&lt;=9,"Superhit",L2369&gt;9,"BlockBuster")</f>
        <v>Hit</v>
      </c>
      <c r="N2369" s="6">
        <v>214091</v>
      </c>
      <c r="O2369" s="6" t="str" cm="1">
        <f t="array" ref="O2369">_xlfn.IFS(N2369&lt;=100000,"Low",N2369&lt;=500000,"Median",N2369&lt;=1500000,"High",N2369&gt;1500000,"Very High")</f>
        <v>Median</v>
      </c>
      <c r="P2369">
        <v>50000000</v>
      </c>
      <c r="Q2369">
        <v>226349749</v>
      </c>
      <c r="R2369">
        <f t="shared" si="362"/>
        <v>176349749</v>
      </c>
      <c r="S2369" t="str">
        <f t="shared" si="363"/>
        <v>Profit</v>
      </c>
      <c r="T2369" s="1">
        <v>41291</v>
      </c>
      <c r="U2369" t="s">
        <v>5356</v>
      </c>
      <c r="V2369" s="14">
        <v>41291</v>
      </c>
      <c r="W2369" t="str">
        <f t="shared" si="364"/>
        <v>January</v>
      </c>
      <c r="X2369" s="4" t="str">
        <f t="shared" si="365"/>
        <v>2013</v>
      </c>
      <c r="Y2369" s="6">
        <f t="shared" si="366"/>
        <v>2013</v>
      </c>
      <c r="Z2369" s="4" t="str">
        <f t="shared" si="367"/>
        <v>17</v>
      </c>
      <c r="AA2369" s="6">
        <f t="shared" si="368"/>
        <v>17</v>
      </c>
      <c r="AB2369" t="str">
        <f t="shared" si="369"/>
        <v>Thursday</v>
      </c>
    </row>
    <row r="2370" spans="1:28" x14ac:dyDescent="0.25">
      <c r="A2370" s="3" t="s">
        <v>5854</v>
      </c>
      <c r="B2370" t="s">
        <v>5855</v>
      </c>
      <c r="C2370" s="3" t="s">
        <v>5855</v>
      </c>
      <c r="D2370" s="6">
        <v>0</v>
      </c>
      <c r="E2370" s="6">
        <v>126</v>
      </c>
      <c r="F2370" s="6">
        <f t="shared" si="360"/>
        <v>2</v>
      </c>
      <c r="G2370" s="6">
        <f t="shared" si="361"/>
        <v>6</v>
      </c>
      <c r="H2370" s="6" t="str" cm="1">
        <f t="array" ref="H2370">_xlfn.IFS(E2370&lt;=80,"Series",E2370&lt;=120,"TV Movie",E2370&gt;120,"Long Movie")</f>
        <v>Long Movie</v>
      </c>
      <c r="I2370" t="s">
        <v>5529</v>
      </c>
      <c r="J2370" t="s">
        <v>8161</v>
      </c>
      <c r="K2370" t="s">
        <v>5802</v>
      </c>
      <c r="L2370" s="5">
        <v>6.7</v>
      </c>
      <c r="M2370" t="str" cm="1">
        <f t="array" ref="M2370">_xlfn.IFS(L2370&lt;=2,"Flop",L2370&lt;=5,"Average",L2370&lt;=7,"Hit",L2370&lt;=9,"Superhit",L2370&gt;9,"BlockBuster")</f>
        <v>Hit</v>
      </c>
      <c r="N2370" s="6">
        <v>484676</v>
      </c>
      <c r="O2370" s="6" t="str" cm="1">
        <f t="array" ref="O2370">_xlfn.IFS(N2370&lt;=100000,"Low",N2370&lt;=500000,"Median",N2370&lt;=1500000,"High",N2370&gt;1500000,"Very High")</f>
        <v>Median</v>
      </c>
      <c r="P2370">
        <v>120000000</v>
      </c>
      <c r="Q2370">
        <v>414828246</v>
      </c>
      <c r="R2370">
        <f t="shared" si="362"/>
        <v>294828246</v>
      </c>
      <c r="S2370" t="str">
        <f t="shared" si="363"/>
        <v>Profit</v>
      </c>
      <c r="T2370" s="1">
        <v>41471</v>
      </c>
      <c r="U2370" t="s">
        <v>13</v>
      </c>
      <c r="V2370" s="14">
        <v>41471</v>
      </c>
      <c r="W2370" t="str">
        <f t="shared" si="364"/>
        <v>July</v>
      </c>
      <c r="X2370" s="4" t="str">
        <f t="shared" si="365"/>
        <v>2013</v>
      </c>
      <c r="Y2370" s="6">
        <f t="shared" si="366"/>
        <v>2013</v>
      </c>
      <c r="Z2370" s="4" t="str">
        <f t="shared" si="367"/>
        <v>16</v>
      </c>
      <c r="AA2370" s="6">
        <f t="shared" si="368"/>
        <v>16</v>
      </c>
      <c r="AB2370" t="str">
        <f t="shared" si="369"/>
        <v>Tuesday</v>
      </c>
    </row>
    <row r="2371" spans="1:28" x14ac:dyDescent="0.25">
      <c r="A2371" s="3" t="s">
        <v>5856</v>
      </c>
      <c r="B2371" t="s">
        <v>5857</v>
      </c>
      <c r="C2371" s="3" t="s">
        <v>5857</v>
      </c>
      <c r="D2371" s="6">
        <v>0</v>
      </c>
      <c r="E2371" s="6">
        <v>97</v>
      </c>
      <c r="F2371" s="6">
        <f t="shared" ref="F2371:F2434" si="370">INT(E2371/60)</f>
        <v>1</v>
      </c>
      <c r="G2371" s="6">
        <f t="shared" ref="G2371:G2434" si="371">MOD(E2371,60)</f>
        <v>37</v>
      </c>
      <c r="H2371" s="6" t="str" cm="1">
        <f t="array" ref="H2371">_xlfn.IFS(E2371&lt;=80,"Series",E2371&lt;=120,"TV Movie",E2371&gt;120,"Long Movie")</f>
        <v>TV Movie</v>
      </c>
      <c r="I2371" t="s">
        <v>8158</v>
      </c>
      <c r="J2371" t="s">
        <v>8159</v>
      </c>
      <c r="K2371" t="s">
        <v>132</v>
      </c>
      <c r="L2371" s="5">
        <v>7.1</v>
      </c>
      <c r="M2371" t="str" cm="1">
        <f t="array" ref="M2371">_xlfn.IFS(L2371&lt;=2,"Flop",L2371&lt;=5,"Average",L2371&lt;=7,"Hit",L2371&lt;=9,"Superhit",L2371&gt;9,"BlockBuster")</f>
        <v>Superhit</v>
      </c>
      <c r="N2371" s="6">
        <v>64198</v>
      </c>
      <c r="O2371" s="6" t="str" cm="1">
        <f t="array" ref="O2371">_xlfn.IFS(N2371&lt;=100000,"Low",N2371&lt;=500000,"Median",N2371&lt;=1500000,"High",N2371&gt;1500000,"Very High")</f>
        <v>Low</v>
      </c>
      <c r="P2371">
        <v>100000000</v>
      </c>
      <c r="Q2371">
        <v>151257160</v>
      </c>
      <c r="R2371">
        <f t="shared" ref="R2371:R2434" si="372">Q2371-P2371</f>
        <v>51257160</v>
      </c>
      <c r="S2371" t="str">
        <f t="shared" ref="S2371:S2434" si="373">IF(R2371&gt;0,"Profit","Loss")</f>
        <v>Profit</v>
      </c>
      <c r="T2371" s="1">
        <v>40858</v>
      </c>
      <c r="U2371" t="s">
        <v>5858</v>
      </c>
      <c r="V2371" s="14">
        <v>40858</v>
      </c>
      <c r="W2371" t="str">
        <f t="shared" ref="W2371:W2434" si="374">TEXT(V2371,"MMMM")</f>
        <v>November</v>
      </c>
      <c r="X2371" s="4" t="str">
        <f t="shared" ref="X2371:X2434" si="375">TEXT(V2371,"YYYY")</f>
        <v>2011</v>
      </c>
      <c r="Y2371" s="6">
        <f t="shared" ref="Y2371:Y2434" si="376">VALUE(X2371)</f>
        <v>2011</v>
      </c>
      <c r="Z2371" s="4" t="str">
        <f t="shared" ref="Z2371:Z2434" si="377">TEXT(V2371,"d")</f>
        <v>11</v>
      </c>
      <c r="AA2371" s="6">
        <f t="shared" ref="AA2371:AA2434" si="378">VALUE(Z2371)</f>
        <v>11</v>
      </c>
      <c r="AB2371" t="str">
        <f t="shared" ref="AB2371:AB2434" si="379">TEXT(V2371,"dddd")</f>
        <v>Friday</v>
      </c>
    </row>
    <row r="2372" spans="1:28" x14ac:dyDescent="0.25">
      <c r="A2372" s="3" t="s">
        <v>5859</v>
      </c>
      <c r="B2372" t="s">
        <v>5860</v>
      </c>
      <c r="C2372" s="3" t="s">
        <v>5861</v>
      </c>
      <c r="D2372" s="6">
        <v>0</v>
      </c>
      <c r="E2372" s="6">
        <v>88</v>
      </c>
      <c r="F2372" s="6">
        <f t="shared" si="370"/>
        <v>1</v>
      </c>
      <c r="G2372" s="6">
        <f t="shared" si="371"/>
        <v>28</v>
      </c>
      <c r="H2372" s="6" t="str" cm="1">
        <f t="array" ref="H2372">_xlfn.IFS(E2372&lt;=80,"Series",E2372&lt;=120,"TV Movie",E2372&gt;120,"Long Movie")</f>
        <v>TV Movie</v>
      </c>
      <c r="I2372" t="s">
        <v>8158</v>
      </c>
      <c r="J2372" t="s">
        <v>8159</v>
      </c>
      <c r="K2372" t="s">
        <v>132</v>
      </c>
      <c r="L2372" s="5">
        <v>6.7</v>
      </c>
      <c r="M2372" t="str" cm="1">
        <f t="array" ref="M2372">_xlfn.IFS(L2372&lt;=2,"Flop",L2372&lt;=5,"Average",L2372&lt;=7,"Hit",L2372&lt;=9,"Superhit",L2372&gt;9,"BlockBuster")</f>
        <v>Hit</v>
      </c>
      <c r="N2372" s="6">
        <v>50701</v>
      </c>
      <c r="O2372" s="6" t="str" cm="1">
        <f t="array" ref="O2372">_xlfn.IFS(N2372&lt;=100000,"Low",N2372&lt;=500000,"Median",N2372&lt;=1500000,"High",N2372&gt;1500000,"Very High")</f>
        <v>Low</v>
      </c>
      <c r="P2372">
        <v>55000000</v>
      </c>
      <c r="Q2372">
        <v>123066041</v>
      </c>
      <c r="R2372">
        <f t="shared" si="372"/>
        <v>68066041</v>
      </c>
      <c r="S2372" t="str">
        <f t="shared" si="373"/>
        <v>Profit</v>
      </c>
      <c r="T2372" s="1">
        <v>40996</v>
      </c>
      <c r="U2372" t="s">
        <v>5862</v>
      </c>
      <c r="V2372" s="14">
        <v>40996</v>
      </c>
      <c r="W2372" t="str">
        <f t="shared" si="374"/>
        <v>March</v>
      </c>
      <c r="X2372" s="4" t="str">
        <f t="shared" si="375"/>
        <v>2012</v>
      </c>
      <c r="Y2372" s="6">
        <f t="shared" si="376"/>
        <v>2012</v>
      </c>
      <c r="Z2372" s="4" t="str">
        <f t="shared" si="377"/>
        <v>28</v>
      </c>
      <c r="AA2372" s="6">
        <f t="shared" si="378"/>
        <v>28</v>
      </c>
      <c r="AB2372" t="str">
        <f t="shared" si="379"/>
        <v>Wednesday</v>
      </c>
    </row>
    <row r="2373" spans="1:28" x14ac:dyDescent="0.25">
      <c r="A2373" s="3" t="s">
        <v>5863</v>
      </c>
      <c r="B2373" t="s">
        <v>5864</v>
      </c>
      <c r="C2373" s="3" t="s">
        <v>5864</v>
      </c>
      <c r="D2373" s="6">
        <v>0</v>
      </c>
      <c r="E2373" s="6">
        <v>108</v>
      </c>
      <c r="F2373" s="6">
        <f t="shared" si="370"/>
        <v>1</v>
      </c>
      <c r="G2373" s="6">
        <f t="shared" si="371"/>
        <v>48</v>
      </c>
      <c r="H2373" s="6" t="str" cm="1">
        <f t="array" ref="H2373">_xlfn.IFS(E2373&lt;=80,"Series",E2373&lt;=120,"TV Movie",E2373&gt;120,"Long Movie")</f>
        <v>TV Movie</v>
      </c>
      <c r="I2373" t="s">
        <v>5529</v>
      </c>
      <c r="J2373" t="s">
        <v>132</v>
      </c>
      <c r="K2373" t="s">
        <v>5802</v>
      </c>
      <c r="L2373" s="5">
        <v>8</v>
      </c>
      <c r="M2373" t="str" cm="1">
        <f t="array" ref="M2373">_xlfn.IFS(L2373&lt;=2,"Flop",L2373&lt;=5,"Average",L2373&lt;=7,"Hit",L2373&lt;=9,"Superhit",L2373&gt;9,"BlockBuster")</f>
        <v>Superhit</v>
      </c>
      <c r="N2373" s="6">
        <v>1094693</v>
      </c>
      <c r="O2373" s="6" t="str" cm="1">
        <f t="array" ref="O2373">_xlfn.IFS(N2373&lt;=100000,"Low",N2373&lt;=500000,"Median",N2373&lt;=1500000,"High",N2373&gt;1500000,"Very High")</f>
        <v>High</v>
      </c>
      <c r="P2373">
        <v>58000000</v>
      </c>
      <c r="Q2373">
        <v>782836791</v>
      </c>
      <c r="R2373">
        <f t="shared" si="372"/>
        <v>724836791</v>
      </c>
      <c r="S2373" t="str">
        <f t="shared" si="373"/>
        <v>Profit</v>
      </c>
      <c r="T2373" s="1">
        <v>42390</v>
      </c>
      <c r="U2373" t="s">
        <v>5865</v>
      </c>
      <c r="V2373" s="14">
        <v>42390</v>
      </c>
      <c r="W2373" t="str">
        <f t="shared" si="374"/>
        <v>January</v>
      </c>
      <c r="X2373" s="4" t="str">
        <f t="shared" si="375"/>
        <v>2016</v>
      </c>
      <c r="Y2373" s="6">
        <f t="shared" si="376"/>
        <v>2016</v>
      </c>
      <c r="Z2373" s="4" t="str">
        <f t="shared" si="377"/>
        <v>21</v>
      </c>
      <c r="AA2373" s="6">
        <f t="shared" si="378"/>
        <v>21</v>
      </c>
      <c r="AB2373" t="str">
        <f t="shared" si="379"/>
        <v>Thursday</v>
      </c>
    </row>
    <row r="2374" spans="1:28" x14ac:dyDescent="0.25">
      <c r="A2374" s="3" t="s">
        <v>5866</v>
      </c>
      <c r="B2374" t="s">
        <v>5867</v>
      </c>
      <c r="C2374" s="3" t="s">
        <v>5867</v>
      </c>
      <c r="D2374" s="6">
        <v>0</v>
      </c>
      <c r="E2374" s="6">
        <v>98</v>
      </c>
      <c r="F2374" s="6">
        <f t="shared" si="370"/>
        <v>1</v>
      </c>
      <c r="G2374" s="6">
        <f t="shared" si="371"/>
        <v>38</v>
      </c>
      <c r="H2374" s="6" t="str" cm="1">
        <f t="array" ref="H2374">_xlfn.IFS(E2374&lt;=80,"Series",E2374&lt;=120,"TV Movie",E2374&gt;120,"Long Movie")</f>
        <v>TV Movie</v>
      </c>
      <c r="I2374" t="s">
        <v>5529</v>
      </c>
      <c r="J2374" t="s">
        <v>8162</v>
      </c>
      <c r="K2374" t="s">
        <v>145</v>
      </c>
      <c r="L2374" s="5">
        <v>6.4</v>
      </c>
      <c r="M2374" t="str" cm="1">
        <f t="array" ref="M2374">_xlfn.IFS(L2374&lt;=2,"Flop",L2374&lt;=5,"Average",L2374&lt;=7,"Hit",L2374&lt;=9,"Superhit",L2374&gt;9,"BlockBuster")</f>
        <v>Hit</v>
      </c>
      <c r="N2374" s="6">
        <v>111031</v>
      </c>
      <c r="O2374" s="6" t="str" cm="1">
        <f t="array" ref="O2374">_xlfn.IFS(N2374&lt;=100000,"Low",N2374&lt;=500000,"Median",N2374&lt;=1500000,"High",N2374&gt;1500000,"Very High")</f>
        <v>Median</v>
      </c>
      <c r="P2374">
        <v>24000000</v>
      </c>
      <c r="Q2374">
        <v>35626958</v>
      </c>
      <c r="R2374">
        <f t="shared" si="372"/>
        <v>11626958</v>
      </c>
      <c r="S2374" t="str">
        <f t="shared" si="373"/>
        <v>Profit</v>
      </c>
      <c r="T2374" s="1">
        <v>40506</v>
      </c>
      <c r="U2374" t="s">
        <v>2443</v>
      </c>
      <c r="V2374" s="14">
        <v>40506</v>
      </c>
      <c r="W2374" t="str">
        <f t="shared" si="374"/>
        <v>November</v>
      </c>
      <c r="X2374" s="4" t="str">
        <f t="shared" si="375"/>
        <v>2010</v>
      </c>
      <c r="Y2374" s="6">
        <f t="shared" si="376"/>
        <v>2010</v>
      </c>
      <c r="Z2374" s="4" t="str">
        <f t="shared" si="377"/>
        <v>24</v>
      </c>
      <c r="AA2374" s="6">
        <f t="shared" si="378"/>
        <v>24</v>
      </c>
      <c r="AB2374" t="str">
        <f t="shared" si="379"/>
        <v>Wednesday</v>
      </c>
    </row>
    <row r="2375" spans="1:28" x14ac:dyDescent="0.25">
      <c r="A2375" s="3" t="s">
        <v>5868</v>
      </c>
      <c r="B2375" t="s">
        <v>5869</v>
      </c>
      <c r="C2375" s="3" t="s">
        <v>5869</v>
      </c>
      <c r="D2375" s="6">
        <v>0</v>
      </c>
      <c r="E2375" s="6">
        <v>115</v>
      </c>
      <c r="F2375" s="6">
        <f t="shared" si="370"/>
        <v>1</v>
      </c>
      <c r="G2375" s="6">
        <f t="shared" si="371"/>
        <v>55</v>
      </c>
      <c r="H2375" s="6" t="str" cm="1">
        <f t="array" ref="H2375">_xlfn.IFS(E2375&lt;=80,"Series",E2375&lt;=120,"TV Movie",E2375&gt;120,"Long Movie")</f>
        <v>TV Movie</v>
      </c>
      <c r="I2375" t="s">
        <v>8162</v>
      </c>
      <c r="J2375" t="s">
        <v>145</v>
      </c>
      <c r="K2375" t="s">
        <v>8166</v>
      </c>
      <c r="L2375" s="5">
        <v>7.5</v>
      </c>
      <c r="M2375" t="str" cm="1">
        <f t="array" ref="M2375">_xlfn.IFS(L2375&lt;=2,"Flop",L2375&lt;=5,"Average",L2375&lt;=7,"Hit",L2375&lt;=9,"Superhit",L2375&gt;9,"BlockBuster")</f>
        <v>Superhit</v>
      </c>
      <c r="N2375" s="6">
        <v>77601</v>
      </c>
      <c r="O2375" s="6" t="str" cm="1">
        <f t="array" ref="O2375">_xlfn.IFS(N2375&lt;=100000,"Low",N2375&lt;=500000,"Median",N2375&lt;=1500000,"High",N2375&gt;1500000,"Very High")</f>
        <v>Low</v>
      </c>
      <c r="P2375">
        <v>10000000</v>
      </c>
      <c r="Q2375">
        <v>3428048</v>
      </c>
      <c r="R2375">
        <f t="shared" si="372"/>
        <v>-6571952</v>
      </c>
      <c r="S2375" t="str">
        <f t="shared" si="373"/>
        <v>Loss</v>
      </c>
      <c r="T2375" s="2">
        <v>41153</v>
      </c>
      <c r="U2375" t="s">
        <v>5870</v>
      </c>
      <c r="V2375" s="14">
        <v>41153</v>
      </c>
      <c r="W2375" t="str">
        <f t="shared" si="374"/>
        <v>September</v>
      </c>
      <c r="X2375" s="4" t="str">
        <f t="shared" si="375"/>
        <v>2012</v>
      </c>
      <c r="Y2375" s="6">
        <f t="shared" si="376"/>
        <v>2012</v>
      </c>
      <c r="Z2375" s="4" t="str">
        <f t="shared" si="377"/>
        <v>1</v>
      </c>
      <c r="AA2375" s="6">
        <f t="shared" si="378"/>
        <v>1</v>
      </c>
      <c r="AB2375" t="str">
        <f t="shared" si="379"/>
        <v>Saturday</v>
      </c>
    </row>
    <row r="2376" spans="1:28" x14ac:dyDescent="0.25">
      <c r="A2376" s="3" t="s">
        <v>5871</v>
      </c>
      <c r="B2376" t="s">
        <v>5872</v>
      </c>
      <c r="C2376" s="3" t="s">
        <v>5873</v>
      </c>
      <c r="D2376" s="6">
        <v>0</v>
      </c>
      <c r="E2376" s="6">
        <v>141</v>
      </c>
      <c r="F2376" s="6">
        <f t="shared" si="370"/>
        <v>2</v>
      </c>
      <c r="G2376" s="6">
        <f t="shared" si="371"/>
        <v>21</v>
      </c>
      <c r="H2376" s="6" t="str" cm="1">
        <f t="array" ref="H2376">_xlfn.IFS(E2376&lt;=80,"Series",E2376&lt;=120,"TV Movie",E2376&gt;120,"Long Movie")</f>
        <v>Long Movie</v>
      </c>
      <c r="I2376" t="s">
        <v>5529</v>
      </c>
      <c r="J2376" t="s">
        <v>8158</v>
      </c>
      <c r="K2376" t="s">
        <v>145</v>
      </c>
      <c r="L2376" s="5">
        <v>7.5</v>
      </c>
      <c r="M2376" t="str" cm="1">
        <f t="array" ref="M2376">_xlfn.IFS(L2376&lt;=2,"Flop",L2376&lt;=5,"Average",L2376&lt;=7,"Hit",L2376&lt;=9,"Superhit",L2376&gt;9,"BlockBuster")</f>
        <v>Superhit</v>
      </c>
      <c r="N2376" s="6">
        <v>67715</v>
      </c>
      <c r="O2376" s="6" t="str" cm="1">
        <f t="array" ref="O2376">_xlfn.IFS(N2376&lt;=100000,"Low",N2376&lt;=500000,"Median",N2376&lt;=1500000,"High",N2376&gt;1500000,"Very High")</f>
        <v>Low</v>
      </c>
      <c r="P2376">
        <v>6000000</v>
      </c>
      <c r="Q2376">
        <v>18689058</v>
      </c>
      <c r="R2376">
        <f t="shared" si="372"/>
        <v>12689058</v>
      </c>
      <c r="S2376" t="str">
        <f t="shared" si="373"/>
        <v>Profit</v>
      </c>
      <c r="T2376" s="1">
        <v>40430</v>
      </c>
      <c r="U2376" t="s">
        <v>2934</v>
      </c>
      <c r="V2376" s="14">
        <v>40430</v>
      </c>
      <c r="W2376" t="str">
        <f t="shared" si="374"/>
        <v>September</v>
      </c>
      <c r="X2376" s="4" t="str">
        <f t="shared" si="375"/>
        <v>2010</v>
      </c>
      <c r="Y2376" s="6">
        <f t="shared" si="376"/>
        <v>2010</v>
      </c>
      <c r="Z2376" s="4" t="str">
        <f t="shared" si="377"/>
        <v>9</v>
      </c>
      <c r="AA2376" s="6">
        <f t="shared" si="378"/>
        <v>9</v>
      </c>
      <c r="AB2376" t="str">
        <f t="shared" si="379"/>
        <v>Thursday</v>
      </c>
    </row>
    <row r="2377" spans="1:28" x14ac:dyDescent="0.25">
      <c r="A2377" s="3" t="s">
        <v>5874</v>
      </c>
      <c r="B2377" t="s">
        <v>5875</v>
      </c>
      <c r="C2377" s="3" t="s">
        <v>5875</v>
      </c>
      <c r="D2377" s="6">
        <v>0</v>
      </c>
      <c r="E2377" s="6">
        <v>96</v>
      </c>
      <c r="F2377" s="6">
        <f t="shared" si="370"/>
        <v>1</v>
      </c>
      <c r="G2377" s="6">
        <f t="shared" si="371"/>
        <v>36</v>
      </c>
      <c r="H2377" s="6" t="str" cm="1">
        <f t="array" ref="H2377">_xlfn.IFS(E2377&lt;=80,"Series",E2377&lt;=120,"TV Movie",E2377&gt;120,"Long Movie")</f>
        <v>TV Movie</v>
      </c>
      <c r="I2377" t="s">
        <v>8158</v>
      </c>
      <c r="J2377" t="s">
        <v>8159</v>
      </c>
      <c r="K2377" t="s">
        <v>132</v>
      </c>
      <c r="L2377" s="5">
        <v>6.9</v>
      </c>
      <c r="M2377" t="str" cm="1">
        <f t="array" ref="M2377">_xlfn.IFS(L2377&lt;=2,"Flop",L2377&lt;=5,"Average",L2377&lt;=7,"Hit",L2377&lt;=9,"Superhit",L2377&gt;9,"BlockBuster")</f>
        <v>Hit</v>
      </c>
      <c r="N2377" s="6">
        <v>242713</v>
      </c>
      <c r="O2377" s="6" t="str" cm="1">
        <f t="array" ref="O2377">_xlfn.IFS(N2377&lt;=100000,"Low",N2377&lt;=500000,"Median",N2377&lt;=1500000,"High",N2377&gt;1500000,"Very High")</f>
        <v>Median</v>
      </c>
      <c r="P2377">
        <v>90000000</v>
      </c>
      <c r="Q2377">
        <v>483866772</v>
      </c>
      <c r="R2377">
        <f t="shared" si="372"/>
        <v>393866772</v>
      </c>
      <c r="S2377" t="str">
        <f t="shared" si="373"/>
        <v>Profit</v>
      </c>
      <c r="T2377" s="1">
        <v>40624</v>
      </c>
      <c r="U2377" t="s">
        <v>3968</v>
      </c>
      <c r="V2377" s="14">
        <v>40624</v>
      </c>
      <c r="W2377" t="str">
        <f t="shared" si="374"/>
        <v>March</v>
      </c>
      <c r="X2377" s="4" t="str">
        <f t="shared" si="375"/>
        <v>2011</v>
      </c>
      <c r="Y2377" s="6">
        <f t="shared" si="376"/>
        <v>2011</v>
      </c>
      <c r="Z2377" s="4" t="str">
        <f t="shared" si="377"/>
        <v>22</v>
      </c>
      <c r="AA2377" s="6">
        <f t="shared" si="378"/>
        <v>22</v>
      </c>
      <c r="AB2377" t="str">
        <f t="shared" si="379"/>
        <v>Tuesday</v>
      </c>
    </row>
    <row r="2378" spans="1:28" x14ac:dyDescent="0.25">
      <c r="A2378" s="3" t="s">
        <v>5876</v>
      </c>
      <c r="B2378" t="s">
        <v>551</v>
      </c>
      <c r="C2378" s="3" t="s">
        <v>551</v>
      </c>
      <c r="D2378" s="6">
        <v>0</v>
      </c>
      <c r="E2378" s="6">
        <v>106</v>
      </c>
      <c r="F2378" s="6">
        <f t="shared" si="370"/>
        <v>1</v>
      </c>
      <c r="G2378" s="6">
        <f t="shared" si="371"/>
        <v>46</v>
      </c>
      <c r="H2378" s="6" t="str" cm="1">
        <f t="array" ref="H2378">_xlfn.IFS(E2378&lt;=80,"Series",E2378&lt;=120,"TV Movie",E2378&gt;120,"Long Movie")</f>
        <v>TV Movie</v>
      </c>
      <c r="I2378" t="s">
        <v>132</v>
      </c>
      <c r="J2378" t="s">
        <v>83</v>
      </c>
      <c r="K2378" t="s">
        <v>5802</v>
      </c>
      <c r="L2378" s="5">
        <v>6.4</v>
      </c>
      <c r="M2378" t="str" cm="1">
        <f t="array" ref="M2378">_xlfn.IFS(L2378&lt;=2,"Flop",L2378&lt;=5,"Average",L2378&lt;=7,"Hit",L2378&lt;=9,"Superhit",L2378&gt;9,"BlockBuster")</f>
        <v>Hit</v>
      </c>
      <c r="N2378" s="6">
        <v>111739</v>
      </c>
      <c r="O2378" s="6" t="str" cm="1">
        <f t="array" ref="O2378">_xlfn.IFS(N2378&lt;=100000,"Low",N2378&lt;=500000,"Median",N2378&lt;=1500000,"High",N2378&gt;1500000,"Very High")</f>
        <v>Median</v>
      </c>
      <c r="P2378">
        <v>30000000</v>
      </c>
      <c r="Q2378">
        <v>41002607</v>
      </c>
      <c r="R2378">
        <f t="shared" si="372"/>
        <v>11002607</v>
      </c>
      <c r="S2378" t="str">
        <f t="shared" si="373"/>
        <v>Profit</v>
      </c>
      <c r="T2378" s="1">
        <v>40769</v>
      </c>
      <c r="U2378" t="s">
        <v>4512</v>
      </c>
      <c r="V2378" s="14">
        <v>40769</v>
      </c>
      <c r="W2378" t="str">
        <f t="shared" si="374"/>
        <v>August</v>
      </c>
      <c r="X2378" s="4" t="str">
        <f t="shared" si="375"/>
        <v>2011</v>
      </c>
      <c r="Y2378" s="6">
        <f t="shared" si="376"/>
        <v>2011</v>
      </c>
      <c r="Z2378" s="4" t="str">
        <f t="shared" si="377"/>
        <v>14</v>
      </c>
      <c r="AA2378" s="6">
        <f t="shared" si="378"/>
        <v>14</v>
      </c>
      <c r="AB2378" t="str">
        <f t="shared" si="379"/>
        <v>Sunday</v>
      </c>
    </row>
    <row r="2379" spans="1:28" x14ac:dyDescent="0.25">
      <c r="A2379" s="3" t="s">
        <v>5877</v>
      </c>
      <c r="B2379" t="s">
        <v>5878</v>
      </c>
      <c r="C2379" s="3" t="s">
        <v>5878</v>
      </c>
      <c r="D2379" s="6">
        <v>0</v>
      </c>
      <c r="E2379" s="6">
        <v>100</v>
      </c>
      <c r="F2379" s="6">
        <f t="shared" si="370"/>
        <v>1</v>
      </c>
      <c r="G2379" s="6">
        <f t="shared" si="371"/>
        <v>40</v>
      </c>
      <c r="H2379" s="6" t="str" cm="1">
        <f t="array" ref="H2379">_xlfn.IFS(E2379&lt;=80,"Series",E2379&lt;=120,"TV Movie",E2379&gt;120,"Long Movie")</f>
        <v>TV Movie</v>
      </c>
      <c r="I2379" t="s">
        <v>145</v>
      </c>
      <c r="J2379" t="s">
        <v>8156</v>
      </c>
      <c r="K2379" t="s">
        <v>8157</v>
      </c>
      <c r="L2379" s="5">
        <v>6.4</v>
      </c>
      <c r="M2379" t="str" cm="1">
        <f t="array" ref="M2379">_xlfn.IFS(L2379&lt;=2,"Flop",L2379&lt;=5,"Average",L2379&lt;=7,"Hit",L2379&lt;=9,"Superhit",L2379&gt;9,"BlockBuster")</f>
        <v>Hit</v>
      </c>
      <c r="N2379" s="6">
        <v>64149</v>
      </c>
      <c r="O2379" s="6" t="str" cm="1">
        <f t="array" ref="O2379">_xlfn.IFS(N2379&lt;=100000,"Low",N2379&lt;=500000,"Median",N2379&lt;=1500000,"High",N2379&gt;1500000,"Very High")</f>
        <v>Low</v>
      </c>
      <c r="P2379">
        <v>44000000</v>
      </c>
      <c r="Q2379">
        <v>48190704</v>
      </c>
      <c r="R2379">
        <f t="shared" si="372"/>
        <v>4190704</v>
      </c>
      <c r="S2379" t="str">
        <f t="shared" si="373"/>
        <v>Profit</v>
      </c>
      <c r="T2379" s="1">
        <v>40389</v>
      </c>
      <c r="U2379" t="s">
        <v>4808</v>
      </c>
      <c r="V2379" s="14">
        <v>40389</v>
      </c>
      <c r="W2379" t="str">
        <f t="shared" si="374"/>
        <v>July</v>
      </c>
      <c r="X2379" s="4" t="str">
        <f t="shared" si="375"/>
        <v>2010</v>
      </c>
      <c r="Y2379" s="6">
        <f t="shared" si="376"/>
        <v>2010</v>
      </c>
      <c r="Z2379" s="4" t="str">
        <f t="shared" si="377"/>
        <v>30</v>
      </c>
      <c r="AA2379" s="6">
        <f t="shared" si="378"/>
        <v>30</v>
      </c>
      <c r="AB2379" t="str">
        <f t="shared" si="379"/>
        <v>Friday</v>
      </c>
    </row>
    <row r="2380" spans="1:28" x14ac:dyDescent="0.25">
      <c r="A2380" s="3" t="s">
        <v>5879</v>
      </c>
      <c r="B2380" t="s">
        <v>5880</v>
      </c>
      <c r="C2380" s="3" t="s">
        <v>5880</v>
      </c>
      <c r="D2380" s="6">
        <v>0</v>
      </c>
      <c r="E2380" s="6">
        <v>131</v>
      </c>
      <c r="F2380" s="6">
        <f t="shared" si="370"/>
        <v>2</v>
      </c>
      <c r="G2380" s="6">
        <f t="shared" si="371"/>
        <v>11</v>
      </c>
      <c r="H2380" s="6" t="str" cm="1">
        <f t="array" ref="H2380">_xlfn.IFS(E2380&lt;=80,"Series",E2380&lt;=120,"TV Movie",E2380&gt;120,"Long Movie")</f>
        <v>Long Movie</v>
      </c>
      <c r="I2380" t="s">
        <v>5529</v>
      </c>
      <c r="J2380" t="s">
        <v>8158</v>
      </c>
      <c r="K2380" t="s">
        <v>8161</v>
      </c>
      <c r="L2380" s="5">
        <v>5.8</v>
      </c>
      <c r="M2380" t="str" cm="1">
        <f t="array" ref="M2380">_xlfn.IFS(L2380&lt;=2,"Flop",L2380&lt;=5,"Average",L2380&lt;=7,"Hit",L2380&lt;=9,"Superhit",L2380&gt;9,"BlockBuster")</f>
        <v>Hit</v>
      </c>
      <c r="N2380" s="6">
        <v>254791</v>
      </c>
      <c r="O2380" s="6" t="str" cm="1">
        <f t="array" ref="O2380">_xlfn.IFS(N2380&lt;=100000,"Low",N2380&lt;=500000,"Median",N2380&lt;=1500000,"High",N2380&gt;1500000,"Very High")</f>
        <v>Median</v>
      </c>
      <c r="P2380">
        <v>209000000</v>
      </c>
      <c r="Q2380">
        <v>303025485</v>
      </c>
      <c r="R2380">
        <f t="shared" si="372"/>
        <v>94025485</v>
      </c>
      <c r="S2380" t="str">
        <f t="shared" si="373"/>
        <v>Profit</v>
      </c>
      <c r="T2380" s="1">
        <v>41002</v>
      </c>
      <c r="U2380" t="s">
        <v>3135</v>
      </c>
      <c r="V2380" s="14">
        <v>41002</v>
      </c>
      <c r="W2380" t="str">
        <f t="shared" si="374"/>
        <v>April</v>
      </c>
      <c r="X2380" s="4" t="str">
        <f t="shared" si="375"/>
        <v>2012</v>
      </c>
      <c r="Y2380" s="6">
        <f t="shared" si="376"/>
        <v>2012</v>
      </c>
      <c r="Z2380" s="4" t="str">
        <f t="shared" si="377"/>
        <v>3</v>
      </c>
      <c r="AA2380" s="6">
        <f t="shared" si="378"/>
        <v>3</v>
      </c>
      <c r="AB2380" t="str">
        <f t="shared" si="379"/>
        <v>Tuesday</v>
      </c>
    </row>
    <row r="2381" spans="1:28" x14ac:dyDescent="0.25">
      <c r="A2381" s="3" t="s">
        <v>5881</v>
      </c>
      <c r="B2381" t="s">
        <v>5882</v>
      </c>
      <c r="C2381" s="3" t="s">
        <v>5882</v>
      </c>
      <c r="D2381" s="6">
        <v>0</v>
      </c>
      <c r="E2381" s="6">
        <v>105</v>
      </c>
      <c r="F2381" s="6">
        <f t="shared" si="370"/>
        <v>1</v>
      </c>
      <c r="G2381" s="6">
        <f t="shared" si="371"/>
        <v>45</v>
      </c>
      <c r="H2381" s="6" t="str" cm="1">
        <f t="array" ref="H2381">_xlfn.IFS(E2381&lt;=80,"Series",E2381&lt;=120,"TV Movie",E2381&gt;120,"Long Movie")</f>
        <v>TV Movie</v>
      </c>
      <c r="I2381" t="s">
        <v>5529</v>
      </c>
      <c r="J2381" t="s">
        <v>8162</v>
      </c>
      <c r="K2381" t="s">
        <v>145</v>
      </c>
      <c r="L2381" s="5">
        <v>6.3</v>
      </c>
      <c r="M2381" t="str" cm="1">
        <f t="array" ref="M2381">_xlfn.IFS(L2381&lt;=2,"Flop",L2381&lt;=5,"Average",L2381&lt;=7,"Hit",L2381&lt;=9,"Superhit",L2381&gt;9,"BlockBuster")</f>
        <v>Hit</v>
      </c>
      <c r="N2381" s="6">
        <v>100886</v>
      </c>
      <c r="O2381" s="6" t="str" cm="1">
        <f t="array" ref="O2381">_xlfn.IFS(N2381&lt;=100000,"Low",N2381&lt;=500000,"Median",N2381&lt;=1500000,"High",N2381&gt;1500000,"Very High")</f>
        <v>Median</v>
      </c>
      <c r="P2381">
        <v>20000000</v>
      </c>
      <c r="Q2381">
        <v>67876281</v>
      </c>
      <c r="R2381">
        <f t="shared" si="372"/>
        <v>47876281</v>
      </c>
      <c r="S2381" t="str">
        <f t="shared" si="373"/>
        <v>Profit</v>
      </c>
      <c r="T2381" s="1">
        <v>40422</v>
      </c>
      <c r="U2381" t="s">
        <v>5883</v>
      </c>
      <c r="V2381" s="14">
        <v>40422</v>
      </c>
      <c r="W2381" t="str">
        <f t="shared" si="374"/>
        <v>September</v>
      </c>
      <c r="X2381" s="4" t="str">
        <f t="shared" si="375"/>
        <v>2010</v>
      </c>
      <c r="Y2381" s="6">
        <f t="shared" si="376"/>
        <v>2010</v>
      </c>
      <c r="Z2381" s="4" t="str">
        <f t="shared" si="377"/>
        <v>1</v>
      </c>
      <c r="AA2381" s="6">
        <f t="shared" si="378"/>
        <v>1</v>
      </c>
      <c r="AB2381" t="str">
        <f t="shared" si="379"/>
        <v>Wednesday</v>
      </c>
    </row>
    <row r="2382" spans="1:28" x14ac:dyDescent="0.25">
      <c r="A2382" s="3" t="s">
        <v>5884</v>
      </c>
      <c r="B2382" t="s">
        <v>5885</v>
      </c>
      <c r="C2382" s="3" t="s">
        <v>5885</v>
      </c>
      <c r="D2382" s="6">
        <v>0</v>
      </c>
      <c r="E2382" s="6">
        <v>108</v>
      </c>
      <c r="F2382" s="6">
        <f t="shared" si="370"/>
        <v>1</v>
      </c>
      <c r="G2382" s="6">
        <f t="shared" si="371"/>
        <v>48</v>
      </c>
      <c r="H2382" s="6" t="str" cm="1">
        <f t="array" ref="H2382">_xlfn.IFS(E2382&lt;=80,"Series",E2382&lt;=120,"TV Movie",E2382&gt;120,"Long Movie")</f>
        <v>TV Movie</v>
      </c>
      <c r="I2382" t="s">
        <v>145</v>
      </c>
      <c r="J2382" t="s">
        <v>83</v>
      </c>
      <c r="K2382" t="s">
        <v>8166</v>
      </c>
      <c r="L2382" s="5">
        <v>6.3</v>
      </c>
      <c r="M2382" t="str" cm="1">
        <f t="array" ref="M2382">_xlfn.IFS(L2382&lt;=2,"Flop",L2382&lt;=5,"Average",L2382&lt;=7,"Hit",L2382&lt;=9,"Superhit",L2382&gt;9,"BlockBuster")</f>
        <v>Hit</v>
      </c>
      <c r="N2382" s="6">
        <v>153182</v>
      </c>
      <c r="O2382" s="6" t="str" cm="1">
        <f t="array" ref="O2382">_xlfn.IFS(N2382&lt;=100000,"Low",N2382&lt;=500000,"Median",N2382&lt;=1500000,"High",N2382&gt;1500000,"Very High")</f>
        <v>Median</v>
      </c>
      <c r="P2382">
        <v>13300000</v>
      </c>
      <c r="Q2382">
        <v>5968016</v>
      </c>
      <c r="R2382">
        <f t="shared" si="372"/>
        <v>-7331984</v>
      </c>
      <c r="S2382" t="str">
        <f t="shared" si="373"/>
        <v>Loss</v>
      </c>
      <c r="T2382" s="1">
        <v>41515</v>
      </c>
      <c r="U2382" t="s">
        <v>5886</v>
      </c>
      <c r="V2382" s="14">
        <v>41515</v>
      </c>
      <c r="W2382" t="str">
        <f t="shared" si="374"/>
        <v>August</v>
      </c>
      <c r="X2382" s="4" t="str">
        <f t="shared" si="375"/>
        <v>2013</v>
      </c>
      <c r="Y2382" s="6">
        <f t="shared" si="376"/>
        <v>2013</v>
      </c>
      <c r="Z2382" s="4" t="str">
        <f t="shared" si="377"/>
        <v>29</v>
      </c>
      <c r="AA2382" s="6">
        <f t="shared" si="378"/>
        <v>29</v>
      </c>
      <c r="AB2382" t="str">
        <f t="shared" si="379"/>
        <v>Thursday</v>
      </c>
    </row>
    <row r="2383" spans="1:28" x14ac:dyDescent="0.25">
      <c r="A2383" s="3" t="s">
        <v>5887</v>
      </c>
      <c r="B2383" t="s">
        <v>5888</v>
      </c>
      <c r="C2383" s="3" t="s">
        <v>5888</v>
      </c>
      <c r="D2383" s="6">
        <v>0</v>
      </c>
      <c r="E2383" s="6">
        <v>158</v>
      </c>
      <c r="F2383" s="6">
        <f t="shared" si="370"/>
        <v>2</v>
      </c>
      <c r="G2383" s="6">
        <f t="shared" si="371"/>
        <v>38</v>
      </c>
      <c r="H2383" s="6" t="str" cm="1">
        <f t="array" ref="H2383">_xlfn.IFS(E2383&lt;=80,"Series",E2383&lt;=120,"TV Movie",E2383&gt;120,"Long Movie")</f>
        <v>Long Movie</v>
      </c>
      <c r="I2383" t="s">
        <v>145</v>
      </c>
      <c r="J2383" t="s">
        <v>8165</v>
      </c>
      <c r="K2383" t="s">
        <v>5802</v>
      </c>
      <c r="L2383" s="5">
        <v>7.4</v>
      </c>
      <c r="M2383" t="str" cm="1">
        <f t="array" ref="M2383">_xlfn.IFS(L2383&lt;=2,"Flop",L2383&lt;=5,"Average",L2383&lt;=7,"Hit",L2383&lt;=9,"Superhit",L2383&gt;9,"BlockBuster")</f>
        <v>Superhit</v>
      </c>
      <c r="N2383" s="6">
        <v>84814</v>
      </c>
      <c r="O2383" s="6" t="str" cm="1">
        <f t="array" ref="O2383">_xlfn.IFS(N2383&lt;=100000,"Low",N2383&lt;=500000,"Median",N2383&lt;=1500000,"High",N2383&gt;1500000,"Very High")</f>
        <v>Low</v>
      </c>
      <c r="P2383">
        <v>25000000</v>
      </c>
      <c r="Q2383">
        <v>29032484</v>
      </c>
      <c r="R2383">
        <f t="shared" si="372"/>
        <v>4032484</v>
      </c>
      <c r="S2383" t="str">
        <f t="shared" si="373"/>
        <v>Profit</v>
      </c>
      <c r="T2383" s="1">
        <v>44805</v>
      </c>
      <c r="U2383" t="s">
        <v>3734</v>
      </c>
      <c r="V2383" s="14">
        <v>44805</v>
      </c>
      <c r="W2383" t="str">
        <f t="shared" si="374"/>
        <v>September</v>
      </c>
      <c r="X2383" s="4" t="str">
        <f t="shared" si="375"/>
        <v>2022</v>
      </c>
      <c r="Y2383" s="6">
        <f t="shared" si="376"/>
        <v>2022</v>
      </c>
      <c r="Z2383" s="4" t="str">
        <f t="shared" si="377"/>
        <v>1</v>
      </c>
      <c r="AA2383" s="6">
        <f t="shared" si="378"/>
        <v>1</v>
      </c>
      <c r="AB2383" t="str">
        <f t="shared" si="379"/>
        <v>Thursday</v>
      </c>
    </row>
    <row r="2384" spans="1:28" x14ac:dyDescent="0.25">
      <c r="A2384" s="3" t="s">
        <v>5889</v>
      </c>
      <c r="B2384" t="s">
        <v>5890</v>
      </c>
      <c r="C2384" s="3" t="s">
        <v>5890</v>
      </c>
      <c r="D2384" s="6">
        <v>0</v>
      </c>
      <c r="E2384" s="6">
        <v>97</v>
      </c>
      <c r="F2384" s="6">
        <f t="shared" si="370"/>
        <v>1</v>
      </c>
      <c r="G2384" s="6">
        <f t="shared" si="371"/>
        <v>37</v>
      </c>
      <c r="H2384" s="6" t="str" cm="1">
        <f t="array" ref="H2384">_xlfn.IFS(E2384&lt;=80,"Series",E2384&lt;=120,"TV Movie",E2384&gt;120,"Long Movie")</f>
        <v>TV Movie</v>
      </c>
      <c r="I2384" t="s">
        <v>5529</v>
      </c>
      <c r="J2384" t="s">
        <v>8158</v>
      </c>
      <c r="K2384" t="s">
        <v>8159</v>
      </c>
      <c r="L2384" s="5">
        <v>7.2</v>
      </c>
      <c r="M2384" t="str" cm="1">
        <f t="array" ref="M2384">_xlfn.IFS(L2384&lt;=2,"Flop",L2384&lt;=5,"Average",L2384&lt;=7,"Hit",L2384&lt;=9,"Superhit",L2384&gt;9,"BlockBuster")</f>
        <v>Superhit</v>
      </c>
      <c r="N2384" s="6">
        <v>188082</v>
      </c>
      <c r="O2384" s="6" t="str" cm="1">
        <f t="array" ref="O2384">_xlfn.IFS(N2384&lt;=100000,"Low",N2384&lt;=500000,"Median",N2384&lt;=1500000,"High",N2384&gt;1500000,"Very High")</f>
        <v>Median</v>
      </c>
      <c r="P2384">
        <v>145000000</v>
      </c>
      <c r="Q2384">
        <v>306941670</v>
      </c>
      <c r="R2384">
        <f t="shared" si="372"/>
        <v>161941670</v>
      </c>
      <c r="S2384" t="str">
        <f t="shared" si="373"/>
        <v>Profit</v>
      </c>
      <c r="T2384" s="1">
        <v>41192</v>
      </c>
      <c r="U2384" t="s">
        <v>5891</v>
      </c>
      <c r="V2384" s="14">
        <v>41192</v>
      </c>
      <c r="W2384" t="str">
        <f t="shared" si="374"/>
        <v>October</v>
      </c>
      <c r="X2384" s="4" t="str">
        <f t="shared" si="375"/>
        <v>2012</v>
      </c>
      <c r="Y2384" s="6">
        <f t="shared" si="376"/>
        <v>2012</v>
      </c>
      <c r="Z2384" s="4" t="str">
        <f t="shared" si="377"/>
        <v>10</v>
      </c>
      <c r="AA2384" s="6">
        <f t="shared" si="378"/>
        <v>10</v>
      </c>
      <c r="AB2384" t="str">
        <f t="shared" si="379"/>
        <v>Wednesday</v>
      </c>
    </row>
    <row r="2385" spans="1:28" x14ac:dyDescent="0.25">
      <c r="A2385" s="3" t="s">
        <v>5892</v>
      </c>
      <c r="B2385" t="s">
        <v>5893</v>
      </c>
      <c r="C2385" s="3" t="s">
        <v>5893</v>
      </c>
      <c r="D2385" s="6">
        <v>0</v>
      </c>
      <c r="E2385" s="6">
        <v>124</v>
      </c>
      <c r="F2385" s="6">
        <f t="shared" si="370"/>
        <v>2</v>
      </c>
      <c r="G2385" s="6">
        <f t="shared" si="371"/>
        <v>4</v>
      </c>
      <c r="H2385" s="6" t="str" cm="1">
        <f t="array" ref="H2385">_xlfn.IFS(E2385&lt;=80,"Series",E2385&lt;=120,"TV Movie",E2385&gt;120,"Long Movie")</f>
        <v>Long Movie</v>
      </c>
      <c r="I2385" t="s">
        <v>8158</v>
      </c>
      <c r="J2385" t="s">
        <v>8166</v>
      </c>
      <c r="K2385" t="s">
        <v>8161</v>
      </c>
      <c r="L2385" s="5">
        <v>7</v>
      </c>
      <c r="M2385" t="str" cm="1">
        <f t="array" ref="M2385">_xlfn.IFS(L2385&lt;=2,"Flop",L2385&lt;=5,"Average",L2385&lt;=7,"Hit",L2385&lt;=9,"Superhit",L2385&gt;9,"BlockBuster")</f>
        <v>Hit</v>
      </c>
      <c r="N2385" s="6">
        <v>631342</v>
      </c>
      <c r="O2385" s="6" t="str" cm="1">
        <f t="array" ref="O2385">_xlfn.IFS(N2385&lt;=100000,"Low",N2385&lt;=500000,"Median",N2385&lt;=1500000,"High",N2385&gt;1500000,"Very High")</f>
        <v>High</v>
      </c>
      <c r="P2385">
        <v>130000000</v>
      </c>
      <c r="Q2385">
        <v>403354469</v>
      </c>
      <c r="R2385">
        <f t="shared" si="372"/>
        <v>273354469</v>
      </c>
      <c r="S2385" t="str">
        <f t="shared" si="373"/>
        <v>Profit</v>
      </c>
      <c r="T2385" s="1">
        <v>41010</v>
      </c>
      <c r="U2385" t="s">
        <v>236</v>
      </c>
      <c r="V2385" s="14">
        <v>41010</v>
      </c>
      <c r="W2385" t="str">
        <f t="shared" si="374"/>
        <v>April</v>
      </c>
      <c r="X2385" s="4" t="str">
        <f t="shared" si="375"/>
        <v>2012</v>
      </c>
      <c r="Y2385" s="6">
        <f t="shared" si="376"/>
        <v>2012</v>
      </c>
      <c r="Z2385" s="4" t="str">
        <f t="shared" si="377"/>
        <v>11</v>
      </c>
      <c r="AA2385" s="6">
        <f t="shared" si="378"/>
        <v>11</v>
      </c>
      <c r="AB2385" t="str">
        <f t="shared" si="379"/>
        <v>Wednesday</v>
      </c>
    </row>
    <row r="2386" spans="1:28" x14ac:dyDescent="0.25">
      <c r="A2386" s="3" t="s">
        <v>5894</v>
      </c>
      <c r="B2386" t="s">
        <v>5895</v>
      </c>
      <c r="C2386" s="3" t="s">
        <v>5895</v>
      </c>
      <c r="D2386" s="6">
        <v>0</v>
      </c>
      <c r="E2386" s="6">
        <v>116</v>
      </c>
      <c r="F2386" s="6">
        <f t="shared" si="370"/>
        <v>1</v>
      </c>
      <c r="G2386" s="6">
        <f t="shared" si="371"/>
        <v>56</v>
      </c>
      <c r="H2386" s="6" t="str" cm="1">
        <f t="array" ref="H2386">_xlfn.IFS(E2386&lt;=80,"Series",E2386&lt;=120,"TV Movie",E2386&gt;120,"Long Movie")</f>
        <v>TV Movie</v>
      </c>
      <c r="I2386" t="s">
        <v>5529</v>
      </c>
      <c r="J2386" t="s">
        <v>8162</v>
      </c>
      <c r="K2386" t="s">
        <v>3857</v>
      </c>
      <c r="L2386" s="5">
        <v>6.4</v>
      </c>
      <c r="M2386" t="str" cm="1">
        <f t="array" ref="M2386">_xlfn.IFS(L2386&lt;=2,"Flop",L2386&lt;=5,"Average",L2386&lt;=7,"Hit",L2386&lt;=9,"Superhit",L2386&gt;9,"BlockBuster")</f>
        <v>Hit</v>
      </c>
      <c r="N2386" s="6">
        <v>134161</v>
      </c>
      <c r="O2386" s="6" t="str" cm="1">
        <f t="array" ref="O2386">_xlfn.IFS(N2386&lt;=100000,"Low",N2386&lt;=500000,"Median",N2386&lt;=1500000,"High",N2386&gt;1500000,"Very High")</f>
        <v>Median</v>
      </c>
      <c r="P2386">
        <v>70000000</v>
      </c>
      <c r="Q2386">
        <v>57084522</v>
      </c>
      <c r="R2386">
        <f t="shared" si="372"/>
        <v>-12915478</v>
      </c>
      <c r="S2386" t="str">
        <f t="shared" si="373"/>
        <v>Loss</v>
      </c>
      <c r="T2386" s="1">
        <v>40796</v>
      </c>
      <c r="U2386" t="s">
        <v>5896</v>
      </c>
      <c r="V2386" s="14">
        <v>40796</v>
      </c>
      <c r="W2386" t="str">
        <f t="shared" si="374"/>
        <v>September</v>
      </c>
      <c r="X2386" s="4" t="str">
        <f t="shared" si="375"/>
        <v>2011</v>
      </c>
      <c r="Y2386" s="6">
        <f t="shared" si="376"/>
        <v>2011</v>
      </c>
      <c r="Z2386" s="4" t="str">
        <f t="shared" si="377"/>
        <v>10</v>
      </c>
      <c r="AA2386" s="6">
        <f t="shared" si="378"/>
        <v>10</v>
      </c>
      <c r="AB2386" t="str">
        <f t="shared" si="379"/>
        <v>Saturday</v>
      </c>
    </row>
    <row r="2387" spans="1:28" x14ac:dyDescent="0.25">
      <c r="A2387" s="3" t="s">
        <v>5897</v>
      </c>
      <c r="B2387" t="s">
        <v>5898</v>
      </c>
      <c r="C2387" s="3" t="s">
        <v>5898</v>
      </c>
      <c r="D2387" s="6">
        <v>0</v>
      </c>
      <c r="E2387" s="6">
        <v>97</v>
      </c>
      <c r="F2387" s="6">
        <f t="shared" si="370"/>
        <v>1</v>
      </c>
      <c r="G2387" s="6">
        <f t="shared" si="371"/>
        <v>37</v>
      </c>
      <c r="H2387" s="6" t="str" cm="1">
        <f t="array" ref="H2387">_xlfn.IFS(E2387&lt;=80,"Series",E2387&lt;=120,"TV Movie",E2387&gt;120,"Long Movie")</f>
        <v>TV Movie</v>
      </c>
      <c r="I2387" t="s">
        <v>5529</v>
      </c>
      <c r="J2387" t="s">
        <v>132</v>
      </c>
      <c r="K2387" t="s">
        <v>8162</v>
      </c>
      <c r="L2387" s="5">
        <v>7</v>
      </c>
      <c r="M2387" t="str" cm="1">
        <f t="array" ref="M2387">_xlfn.IFS(L2387&lt;=2,"Flop",L2387&lt;=5,"Average",L2387&lt;=7,"Hit",L2387&lt;=9,"Superhit",L2387&gt;9,"BlockBuster")</f>
        <v>Hit</v>
      </c>
      <c r="N2387" s="6">
        <v>114028</v>
      </c>
      <c r="O2387" s="6" t="str" cm="1">
        <f t="array" ref="O2387">_xlfn.IFS(N2387&lt;=100000,"Low",N2387&lt;=500000,"Median",N2387&lt;=1500000,"High",N2387&gt;1500000,"Very High")</f>
        <v>Median</v>
      </c>
      <c r="P2387">
        <v>5000000</v>
      </c>
      <c r="Q2387">
        <v>8490396</v>
      </c>
      <c r="R2387">
        <f t="shared" si="372"/>
        <v>3490396</v>
      </c>
      <c r="S2387" t="str">
        <f t="shared" si="373"/>
        <v>Profit</v>
      </c>
      <c r="T2387" s="1">
        <v>41533</v>
      </c>
      <c r="U2387" t="s">
        <v>5899</v>
      </c>
      <c r="V2387" s="14">
        <v>41533</v>
      </c>
      <c r="W2387" t="str">
        <f t="shared" si="374"/>
        <v>September</v>
      </c>
      <c r="X2387" s="4" t="str">
        <f t="shared" si="375"/>
        <v>2013</v>
      </c>
      <c r="Y2387" s="6">
        <f t="shared" si="376"/>
        <v>2013</v>
      </c>
      <c r="Z2387" s="4" t="str">
        <f t="shared" si="377"/>
        <v>16</v>
      </c>
      <c r="AA2387" s="6">
        <f t="shared" si="378"/>
        <v>16</v>
      </c>
      <c r="AB2387" t="str">
        <f t="shared" si="379"/>
        <v>Monday</v>
      </c>
    </row>
    <row r="2388" spans="1:28" x14ac:dyDescent="0.25">
      <c r="A2388" s="3" t="s">
        <v>5900</v>
      </c>
      <c r="B2388" t="s">
        <v>5901</v>
      </c>
      <c r="C2388" s="3" t="s">
        <v>5901</v>
      </c>
      <c r="D2388" s="6">
        <v>0</v>
      </c>
      <c r="E2388" s="6">
        <v>104</v>
      </c>
      <c r="F2388" s="6">
        <f t="shared" si="370"/>
        <v>1</v>
      </c>
      <c r="G2388" s="6">
        <f t="shared" si="371"/>
        <v>44</v>
      </c>
      <c r="H2388" s="6" t="str" cm="1">
        <f t="array" ref="H2388">_xlfn.IFS(E2388&lt;=80,"Series",E2388&lt;=120,"TV Movie",E2388&gt;120,"Long Movie")</f>
        <v>TV Movie</v>
      </c>
      <c r="I2388" t="s">
        <v>8158</v>
      </c>
      <c r="J2388" t="s">
        <v>8159</v>
      </c>
      <c r="K2388" t="s">
        <v>132</v>
      </c>
      <c r="L2388" s="5">
        <v>7.2</v>
      </c>
      <c r="M2388" t="str" cm="1">
        <f t="array" ref="M2388">_xlfn.IFS(L2388&lt;=2,"Flop",L2388&lt;=5,"Average",L2388&lt;=7,"Hit",L2388&lt;=9,"Superhit",L2388&gt;9,"BlockBuster")</f>
        <v>Superhit</v>
      </c>
      <c r="N2388" s="6">
        <v>380491</v>
      </c>
      <c r="O2388" s="6" t="str" cm="1">
        <f t="array" ref="O2388">_xlfn.IFS(N2388&lt;=100000,"Low",N2388&lt;=500000,"Median",N2388&lt;=1500000,"High",N2388&gt;1500000,"Very High")</f>
        <v>Median</v>
      </c>
      <c r="P2388">
        <v>200000000</v>
      </c>
      <c r="Q2388">
        <v>743559645</v>
      </c>
      <c r="R2388">
        <f t="shared" si="372"/>
        <v>543559645</v>
      </c>
      <c r="S2388" t="str">
        <f t="shared" si="373"/>
        <v>Profit</v>
      </c>
      <c r="T2388" s="1">
        <v>41430</v>
      </c>
      <c r="U2388" t="s">
        <v>5902</v>
      </c>
      <c r="V2388" s="14">
        <v>41430</v>
      </c>
      <c r="W2388" t="str">
        <f t="shared" si="374"/>
        <v>June</v>
      </c>
      <c r="X2388" s="4" t="str">
        <f t="shared" si="375"/>
        <v>2013</v>
      </c>
      <c r="Y2388" s="6">
        <f t="shared" si="376"/>
        <v>2013</v>
      </c>
      <c r="Z2388" s="4" t="str">
        <f t="shared" si="377"/>
        <v>5</v>
      </c>
      <c r="AA2388" s="6">
        <f t="shared" si="378"/>
        <v>5</v>
      </c>
      <c r="AB2388" t="str">
        <f t="shared" si="379"/>
        <v>Wednesday</v>
      </c>
    </row>
    <row r="2389" spans="1:28" x14ac:dyDescent="0.25">
      <c r="A2389" s="3" t="s">
        <v>5903</v>
      </c>
      <c r="B2389" t="s">
        <v>5904</v>
      </c>
      <c r="C2389" s="3" t="s">
        <v>5904</v>
      </c>
      <c r="D2389" s="6">
        <v>0</v>
      </c>
      <c r="E2389" s="6">
        <v>146</v>
      </c>
      <c r="F2389" s="6">
        <f t="shared" si="370"/>
        <v>2</v>
      </c>
      <c r="G2389" s="6">
        <f t="shared" si="371"/>
        <v>26</v>
      </c>
      <c r="H2389" s="6" t="str" cm="1">
        <f t="array" ref="H2389">_xlfn.IFS(E2389&lt;=80,"Series",E2389&lt;=120,"TV Movie",E2389&gt;120,"Long Movie")</f>
        <v>Long Movie</v>
      </c>
      <c r="I2389" t="s">
        <v>145</v>
      </c>
      <c r="J2389" t="s">
        <v>5802</v>
      </c>
      <c r="K2389" t="s">
        <v>5802</v>
      </c>
      <c r="L2389" s="5">
        <v>8.1</v>
      </c>
      <c r="M2389" t="str" cm="1">
        <f t="array" ref="M2389">_xlfn.IFS(L2389&lt;=2,"Flop",L2389&lt;=5,"Average",L2389&lt;=7,"Hit",L2389&lt;=9,"Superhit",L2389&gt;9,"BlockBuster")</f>
        <v>Superhit</v>
      </c>
      <c r="N2389" s="6">
        <v>482233</v>
      </c>
      <c r="O2389" s="6" t="str" cm="1">
        <f t="array" ref="O2389">_xlfn.IFS(N2389&lt;=100000,"Low",N2389&lt;=500000,"Median",N2389&lt;=1500000,"High",N2389&gt;1500000,"Very High")</f>
        <v>Median</v>
      </c>
      <c r="P2389">
        <v>25000000</v>
      </c>
      <c r="Q2389">
        <v>216639112</v>
      </c>
      <c r="R2389">
        <f t="shared" si="372"/>
        <v>191639112</v>
      </c>
      <c r="S2389" t="str">
        <f t="shared" si="373"/>
        <v>Profit</v>
      </c>
      <c r="T2389" s="1">
        <v>40764</v>
      </c>
      <c r="U2389" t="s">
        <v>5905</v>
      </c>
      <c r="V2389" s="14">
        <v>40764</v>
      </c>
      <c r="W2389" t="str">
        <f t="shared" si="374"/>
        <v>August</v>
      </c>
      <c r="X2389" s="4" t="str">
        <f t="shared" si="375"/>
        <v>2011</v>
      </c>
      <c r="Y2389" s="6">
        <f t="shared" si="376"/>
        <v>2011</v>
      </c>
      <c r="Z2389" s="4" t="str">
        <f t="shared" si="377"/>
        <v>9</v>
      </c>
      <c r="AA2389" s="6">
        <f t="shared" si="378"/>
        <v>9</v>
      </c>
      <c r="AB2389" t="str">
        <f t="shared" si="379"/>
        <v>Tuesday</v>
      </c>
    </row>
    <row r="2390" spans="1:28" x14ac:dyDescent="0.25">
      <c r="A2390" s="3" t="s">
        <v>5906</v>
      </c>
      <c r="B2390" t="s">
        <v>5907</v>
      </c>
      <c r="C2390" s="3" t="s">
        <v>5907</v>
      </c>
      <c r="D2390" s="6">
        <v>0</v>
      </c>
      <c r="E2390" s="6">
        <v>91</v>
      </c>
      <c r="F2390" s="6">
        <f t="shared" si="370"/>
        <v>1</v>
      </c>
      <c r="G2390" s="6">
        <f t="shared" si="371"/>
        <v>31</v>
      </c>
      <c r="H2390" s="6" t="str" cm="1">
        <f t="array" ref="H2390">_xlfn.IFS(E2390&lt;=80,"Series",E2390&lt;=120,"TV Movie",E2390&gt;120,"Long Movie")</f>
        <v>TV Movie</v>
      </c>
      <c r="I2390" t="s">
        <v>145</v>
      </c>
      <c r="J2390" t="s">
        <v>8161</v>
      </c>
      <c r="K2390" t="s">
        <v>3857</v>
      </c>
      <c r="L2390" s="5">
        <v>7.7</v>
      </c>
      <c r="M2390" t="str" cm="1">
        <f t="array" ref="M2390">_xlfn.IFS(L2390&lt;=2,"Flop",L2390&lt;=5,"Average",L2390&lt;=7,"Hit",L2390&lt;=9,"Superhit",L2390&gt;9,"BlockBuster")</f>
        <v>Superhit</v>
      </c>
      <c r="N2390" s="6">
        <v>850937</v>
      </c>
      <c r="O2390" s="6" t="str" cm="1">
        <f t="array" ref="O2390">_xlfn.IFS(N2390&lt;=100000,"Low",N2390&lt;=500000,"Median",N2390&lt;=1500000,"High",N2390&gt;1500000,"Very High")</f>
        <v>High</v>
      </c>
      <c r="P2390">
        <v>100000000</v>
      </c>
      <c r="Q2390">
        <v>773031583</v>
      </c>
      <c r="R2390">
        <f t="shared" si="372"/>
        <v>673031583</v>
      </c>
      <c r="S2390" t="str">
        <f t="shared" si="373"/>
        <v>Profit</v>
      </c>
      <c r="T2390" s="1">
        <v>41514</v>
      </c>
      <c r="U2390" t="s">
        <v>1771</v>
      </c>
      <c r="V2390" s="14">
        <v>41514</v>
      </c>
      <c r="W2390" t="str">
        <f t="shared" si="374"/>
        <v>August</v>
      </c>
      <c r="X2390" s="4" t="str">
        <f t="shared" si="375"/>
        <v>2013</v>
      </c>
      <c r="Y2390" s="6">
        <f t="shared" si="376"/>
        <v>2013</v>
      </c>
      <c r="Z2390" s="4" t="str">
        <f t="shared" si="377"/>
        <v>28</v>
      </c>
      <c r="AA2390" s="6">
        <f t="shared" si="378"/>
        <v>28</v>
      </c>
      <c r="AB2390" t="str">
        <f t="shared" si="379"/>
        <v>Wednesday</v>
      </c>
    </row>
    <row r="2391" spans="1:28" x14ac:dyDescent="0.25">
      <c r="A2391" s="3" t="s">
        <v>5908</v>
      </c>
      <c r="B2391" t="s">
        <v>5909</v>
      </c>
      <c r="C2391" s="3" t="s">
        <v>5909</v>
      </c>
      <c r="D2391" s="6">
        <v>0</v>
      </c>
      <c r="E2391" s="6">
        <v>112</v>
      </c>
      <c r="F2391" s="6">
        <f t="shared" si="370"/>
        <v>1</v>
      </c>
      <c r="G2391" s="6">
        <f t="shared" si="371"/>
        <v>52</v>
      </c>
      <c r="H2391" s="6" t="str" cm="1">
        <f t="array" ref="H2391">_xlfn.IFS(E2391&lt;=80,"Series",E2391&lt;=120,"TV Movie",E2391&gt;120,"Long Movie")</f>
        <v>TV Movie</v>
      </c>
      <c r="I2391" t="s">
        <v>83</v>
      </c>
      <c r="J2391" t="s">
        <v>8166</v>
      </c>
      <c r="K2391" t="s">
        <v>3857</v>
      </c>
      <c r="L2391" s="5">
        <v>7.5</v>
      </c>
      <c r="M2391" t="str" cm="1">
        <f t="array" ref="M2391">_xlfn.IFS(L2391&lt;=2,"Flop",L2391&lt;=5,"Average",L2391&lt;=7,"Hit",L2391&lt;=9,"Superhit",L2391&gt;9,"BlockBuster")</f>
        <v>Superhit</v>
      </c>
      <c r="N2391" s="6">
        <v>542411</v>
      </c>
      <c r="O2391" s="6" t="str" cm="1">
        <f t="array" ref="O2391">_xlfn.IFS(N2391&lt;=100000,"Low",N2391&lt;=500000,"Median",N2391&lt;=1500000,"High",N2391&gt;1500000,"Very High")</f>
        <v>High</v>
      </c>
      <c r="P2391">
        <v>20000000</v>
      </c>
      <c r="Q2391">
        <v>320406242</v>
      </c>
      <c r="R2391">
        <f t="shared" si="372"/>
        <v>300406242</v>
      </c>
      <c r="S2391" t="str">
        <f t="shared" si="373"/>
        <v>Profit</v>
      </c>
      <c r="T2391" s="1">
        <v>41433</v>
      </c>
      <c r="U2391" t="s">
        <v>3594</v>
      </c>
      <c r="V2391" s="14">
        <v>41433</v>
      </c>
      <c r="W2391" t="str">
        <f t="shared" si="374"/>
        <v>June</v>
      </c>
      <c r="X2391" s="4" t="str">
        <f t="shared" si="375"/>
        <v>2013</v>
      </c>
      <c r="Y2391" s="6">
        <f t="shared" si="376"/>
        <v>2013</v>
      </c>
      <c r="Z2391" s="4" t="str">
        <f t="shared" si="377"/>
        <v>8</v>
      </c>
      <c r="AA2391" s="6">
        <f t="shared" si="378"/>
        <v>8</v>
      </c>
      <c r="AB2391" t="str">
        <f t="shared" si="379"/>
        <v>Saturday</v>
      </c>
    </row>
    <row r="2392" spans="1:28" x14ac:dyDescent="0.25">
      <c r="A2392" s="3" t="s">
        <v>5910</v>
      </c>
      <c r="B2392" t="s">
        <v>5911</v>
      </c>
      <c r="C2392" s="3" t="s">
        <v>5911</v>
      </c>
      <c r="D2392" s="6">
        <v>0</v>
      </c>
      <c r="E2392" s="6">
        <v>133</v>
      </c>
      <c r="F2392" s="6">
        <f t="shared" si="370"/>
        <v>2</v>
      </c>
      <c r="G2392" s="6">
        <f t="shared" si="371"/>
        <v>13</v>
      </c>
      <c r="H2392" s="6" t="str" cm="1">
        <f t="array" ref="H2392">_xlfn.IFS(E2392&lt;=80,"Series",E2392&lt;=120,"TV Movie",E2392&gt;120,"Long Movie")</f>
        <v>Long Movie</v>
      </c>
      <c r="I2392" t="s">
        <v>5529</v>
      </c>
      <c r="J2392" t="s">
        <v>8162</v>
      </c>
      <c r="K2392" t="s">
        <v>145</v>
      </c>
      <c r="L2392" s="5">
        <v>7.3</v>
      </c>
      <c r="M2392" t="str" cm="1">
        <f t="array" ref="M2392">_xlfn.IFS(L2392&lt;=2,"Flop",L2392&lt;=5,"Average",L2392&lt;=7,"Hit",L2392&lt;=9,"Superhit",L2392&gt;9,"BlockBuster")</f>
        <v>Superhit</v>
      </c>
      <c r="N2392" s="6">
        <v>203328</v>
      </c>
      <c r="O2392" s="6" t="str" cm="1">
        <f t="array" ref="O2392">_xlfn.IFS(N2392&lt;=100000,"Low",N2392&lt;=500000,"Median",N2392&lt;=1500000,"High",N2392&gt;1500000,"Very High")</f>
        <v>Median</v>
      </c>
      <c r="P2392">
        <v>30000000</v>
      </c>
      <c r="Q2392">
        <v>67448651</v>
      </c>
      <c r="R2392">
        <f t="shared" si="372"/>
        <v>37448651</v>
      </c>
      <c r="S2392" t="str">
        <f t="shared" si="373"/>
        <v>Profit</v>
      </c>
      <c r="T2392" s="1">
        <v>40491</v>
      </c>
      <c r="U2392" t="s">
        <v>3489</v>
      </c>
      <c r="V2392" s="14">
        <v>40491</v>
      </c>
      <c r="W2392" t="str">
        <f t="shared" si="374"/>
        <v>November</v>
      </c>
      <c r="X2392" s="4" t="str">
        <f t="shared" si="375"/>
        <v>2010</v>
      </c>
      <c r="Y2392" s="6">
        <f t="shared" si="376"/>
        <v>2010</v>
      </c>
      <c r="Z2392" s="4" t="str">
        <f t="shared" si="377"/>
        <v>9</v>
      </c>
      <c r="AA2392" s="6">
        <f t="shared" si="378"/>
        <v>9</v>
      </c>
      <c r="AB2392" t="str">
        <f t="shared" si="379"/>
        <v>Tuesday</v>
      </c>
    </row>
    <row r="2393" spans="1:28" x14ac:dyDescent="0.25">
      <c r="A2393" s="3" t="s">
        <v>5912</v>
      </c>
      <c r="B2393" t="s">
        <v>5913</v>
      </c>
      <c r="C2393" s="3" t="s">
        <v>5913</v>
      </c>
      <c r="D2393" s="6">
        <v>0</v>
      </c>
      <c r="E2393" s="6">
        <v>92</v>
      </c>
      <c r="F2393" s="6">
        <f t="shared" si="370"/>
        <v>1</v>
      </c>
      <c r="G2393" s="6">
        <f t="shared" si="371"/>
        <v>32</v>
      </c>
      <c r="H2393" s="6" t="str" cm="1">
        <f t="array" ref="H2393">_xlfn.IFS(E2393&lt;=80,"Series",E2393&lt;=120,"TV Movie",E2393&gt;120,"Long Movie")</f>
        <v>TV Movie</v>
      </c>
      <c r="I2393" t="s">
        <v>145</v>
      </c>
      <c r="J2393" t="s">
        <v>8166</v>
      </c>
      <c r="K2393" t="s">
        <v>3857</v>
      </c>
      <c r="L2393" s="5">
        <v>6</v>
      </c>
      <c r="M2393" t="str" cm="1">
        <f t="array" ref="M2393">_xlfn.IFS(L2393&lt;=2,"Flop",L2393&lt;=5,"Average",L2393&lt;=7,"Hit",L2393&lt;=9,"Superhit",L2393&gt;9,"BlockBuster")</f>
        <v>Hit</v>
      </c>
      <c r="N2393" s="6">
        <v>68606</v>
      </c>
      <c r="O2393" s="6" t="str" cm="1">
        <f t="array" ref="O2393">_xlfn.IFS(N2393&lt;=100000,"Low",N2393&lt;=500000,"Median",N2393&lt;=1500000,"High",N2393&gt;1500000,"Very High")</f>
        <v>Low</v>
      </c>
      <c r="P2393">
        <v>50000000</v>
      </c>
      <c r="Q2393">
        <v>39984400</v>
      </c>
      <c r="R2393">
        <f t="shared" si="372"/>
        <v>-10015600</v>
      </c>
      <c r="S2393" t="str">
        <f t="shared" si="373"/>
        <v>Loss</v>
      </c>
      <c r="T2393" s="1">
        <v>40815</v>
      </c>
      <c r="U2393" t="s">
        <v>1219</v>
      </c>
      <c r="V2393" s="14">
        <v>40815</v>
      </c>
      <c r="W2393" t="str">
        <f t="shared" si="374"/>
        <v>September</v>
      </c>
      <c r="X2393" s="4" t="str">
        <f t="shared" si="375"/>
        <v>2011</v>
      </c>
      <c r="Y2393" s="6">
        <f t="shared" si="376"/>
        <v>2011</v>
      </c>
      <c r="Z2393" s="4" t="str">
        <f t="shared" si="377"/>
        <v>29</v>
      </c>
      <c r="AA2393" s="6">
        <f t="shared" si="378"/>
        <v>29</v>
      </c>
      <c r="AB2393" t="str">
        <f t="shared" si="379"/>
        <v>Thursday</v>
      </c>
    </row>
    <row r="2394" spans="1:28" x14ac:dyDescent="0.25">
      <c r="A2394" s="3" t="s">
        <v>5914</v>
      </c>
      <c r="B2394" t="s">
        <v>5915</v>
      </c>
      <c r="C2394" s="3" t="s">
        <v>5915</v>
      </c>
      <c r="D2394" s="6">
        <v>0</v>
      </c>
      <c r="E2394" s="6">
        <v>95</v>
      </c>
      <c r="F2394" s="6">
        <f t="shared" si="370"/>
        <v>1</v>
      </c>
      <c r="G2394" s="6">
        <f t="shared" si="371"/>
        <v>35</v>
      </c>
      <c r="H2394" s="6" t="str" cm="1">
        <f t="array" ref="H2394">_xlfn.IFS(E2394&lt;=80,"Series",E2394&lt;=120,"TV Movie",E2394&gt;120,"Long Movie")</f>
        <v>TV Movie</v>
      </c>
      <c r="I2394" t="s">
        <v>145</v>
      </c>
      <c r="J2394" t="s">
        <v>8166</v>
      </c>
      <c r="K2394" t="s">
        <v>3857</v>
      </c>
      <c r="L2394" s="5">
        <v>7</v>
      </c>
      <c r="M2394" t="str" cm="1">
        <f t="array" ref="M2394">_xlfn.IFS(L2394&lt;=2,"Flop",L2394&lt;=5,"Average",L2394&lt;=7,"Hit",L2394&lt;=9,"Superhit",L2394&gt;9,"BlockBuster")</f>
        <v>Hit</v>
      </c>
      <c r="N2394" s="6">
        <v>166578</v>
      </c>
      <c r="O2394" s="6" t="str" cm="1">
        <f t="array" ref="O2394">_xlfn.IFS(N2394&lt;=100000,"Low",N2394&lt;=500000,"Median",N2394&lt;=1500000,"High",N2394&gt;1500000,"Very High")</f>
        <v>Median</v>
      </c>
      <c r="P2394">
        <v>3000000</v>
      </c>
      <c r="Q2394">
        <v>19439764</v>
      </c>
      <c r="R2394">
        <f t="shared" si="372"/>
        <v>16439764</v>
      </c>
      <c r="S2394" t="str">
        <f t="shared" si="373"/>
        <v>Profit</v>
      </c>
      <c r="T2394" s="1">
        <v>40201</v>
      </c>
      <c r="U2394" t="s">
        <v>5916</v>
      </c>
      <c r="V2394" s="14">
        <v>40201</v>
      </c>
      <c r="W2394" t="str">
        <f t="shared" si="374"/>
        <v>January</v>
      </c>
      <c r="X2394" s="4" t="str">
        <f t="shared" si="375"/>
        <v>2010</v>
      </c>
      <c r="Y2394" s="6">
        <f t="shared" si="376"/>
        <v>2010</v>
      </c>
      <c r="Z2394" s="4" t="str">
        <f t="shared" si="377"/>
        <v>23</v>
      </c>
      <c r="AA2394" s="6">
        <f t="shared" si="378"/>
        <v>23</v>
      </c>
      <c r="AB2394" t="str">
        <f t="shared" si="379"/>
        <v>Saturday</v>
      </c>
    </row>
    <row r="2395" spans="1:28" x14ac:dyDescent="0.25">
      <c r="A2395" s="3" t="s">
        <v>5917</v>
      </c>
      <c r="B2395" t="s">
        <v>5918</v>
      </c>
      <c r="C2395" s="3" t="s">
        <v>5918</v>
      </c>
      <c r="D2395" s="6">
        <v>0</v>
      </c>
      <c r="E2395" s="6">
        <v>154</v>
      </c>
      <c r="F2395" s="6">
        <f t="shared" si="370"/>
        <v>2</v>
      </c>
      <c r="G2395" s="6">
        <f t="shared" si="371"/>
        <v>34</v>
      </c>
      <c r="H2395" s="6" t="str" cm="1">
        <f t="array" ref="H2395">_xlfn.IFS(E2395&lt;=80,"Series",E2395&lt;=120,"TV Movie",E2395&gt;120,"Long Movie")</f>
        <v>Long Movie</v>
      </c>
      <c r="I2395" t="s">
        <v>5529</v>
      </c>
      <c r="J2395" t="s">
        <v>8158</v>
      </c>
      <c r="K2395" t="s">
        <v>8161</v>
      </c>
      <c r="L2395" s="5">
        <v>6.6</v>
      </c>
      <c r="M2395" t="str" cm="1">
        <f t="array" ref="M2395">_xlfn.IFS(L2395&lt;=2,"Flop",L2395&lt;=5,"Average",L2395&lt;=7,"Hit",L2395&lt;=9,"Superhit",L2395&gt;9,"BlockBuster")</f>
        <v>Hit</v>
      </c>
      <c r="N2395" s="6">
        <v>139391</v>
      </c>
      <c r="O2395" s="6" t="str" cm="1">
        <f t="array" ref="O2395">_xlfn.IFS(N2395&lt;=100000,"Low",N2395&lt;=500000,"Median",N2395&lt;=1500000,"High",N2395&gt;1500000,"Very High")</f>
        <v>Median</v>
      </c>
      <c r="P2395">
        <v>294700000</v>
      </c>
      <c r="Q2395">
        <v>383963057</v>
      </c>
      <c r="R2395">
        <f t="shared" si="372"/>
        <v>89263057</v>
      </c>
      <c r="S2395" t="str">
        <f t="shared" si="373"/>
        <v>Profit</v>
      </c>
      <c r="T2395" s="1">
        <v>45064</v>
      </c>
      <c r="U2395" t="s">
        <v>13</v>
      </c>
      <c r="V2395" s="14">
        <v>45064</v>
      </c>
      <c r="W2395" t="str">
        <f t="shared" si="374"/>
        <v>May</v>
      </c>
      <c r="X2395" s="4" t="str">
        <f t="shared" si="375"/>
        <v>2023</v>
      </c>
      <c r="Y2395" s="6">
        <f t="shared" si="376"/>
        <v>2023</v>
      </c>
      <c r="Z2395" s="4" t="str">
        <f t="shared" si="377"/>
        <v>18</v>
      </c>
      <c r="AA2395" s="6">
        <f t="shared" si="378"/>
        <v>18</v>
      </c>
      <c r="AB2395" t="str">
        <f t="shared" si="379"/>
        <v>Thursday</v>
      </c>
    </row>
    <row r="2396" spans="1:28" x14ac:dyDescent="0.25">
      <c r="A2396" s="3" t="s">
        <v>5919</v>
      </c>
      <c r="B2396" t="s">
        <v>5920</v>
      </c>
      <c r="C2396" s="3" t="s">
        <v>5920</v>
      </c>
      <c r="D2396" s="6">
        <v>0</v>
      </c>
      <c r="E2396" s="6">
        <v>116</v>
      </c>
      <c r="F2396" s="6">
        <f t="shared" si="370"/>
        <v>1</v>
      </c>
      <c r="G2396" s="6">
        <f t="shared" si="371"/>
        <v>56</v>
      </c>
      <c r="H2396" s="6" t="str" cm="1">
        <f t="array" ref="H2396">_xlfn.IFS(E2396&lt;=80,"Series",E2396&lt;=120,"TV Movie",E2396&gt;120,"Long Movie")</f>
        <v>TV Movie</v>
      </c>
      <c r="I2396" t="s">
        <v>5529</v>
      </c>
      <c r="J2396" t="s">
        <v>8158</v>
      </c>
      <c r="K2396" t="s">
        <v>5802</v>
      </c>
      <c r="L2396" s="5">
        <v>6.3</v>
      </c>
      <c r="M2396" t="str" cm="1">
        <f t="array" ref="M2396">_xlfn.IFS(L2396&lt;=2,"Flop",L2396&lt;=5,"Average",L2396&lt;=7,"Hit",L2396&lt;=9,"Superhit",L2396&gt;9,"BlockBuster")</f>
        <v>Hit</v>
      </c>
      <c r="N2396" s="6">
        <v>240781</v>
      </c>
      <c r="O2396" s="6" t="str" cm="1">
        <f t="array" ref="O2396">_xlfn.IFS(N2396&lt;=100000,"Low",N2396&lt;=500000,"Median",N2396&lt;=1500000,"High",N2396&gt;1500000,"Very High")</f>
        <v>Median</v>
      </c>
      <c r="P2396">
        <v>120000000</v>
      </c>
      <c r="Q2396">
        <v>407141258</v>
      </c>
      <c r="R2396">
        <f t="shared" si="372"/>
        <v>287141258</v>
      </c>
      <c r="S2396" t="str">
        <f t="shared" si="373"/>
        <v>Profit</v>
      </c>
      <c r="T2396" s="1">
        <v>44600</v>
      </c>
      <c r="U2396" t="s">
        <v>5246</v>
      </c>
      <c r="V2396" s="14">
        <v>44600</v>
      </c>
      <c r="W2396" t="str">
        <f t="shared" si="374"/>
        <v>February</v>
      </c>
      <c r="X2396" s="4" t="str">
        <f t="shared" si="375"/>
        <v>2022</v>
      </c>
      <c r="Y2396" s="6">
        <f t="shared" si="376"/>
        <v>2022</v>
      </c>
      <c r="Z2396" s="4" t="str">
        <f t="shared" si="377"/>
        <v>8</v>
      </c>
      <c r="AA2396" s="6">
        <f t="shared" si="378"/>
        <v>8</v>
      </c>
      <c r="AB2396" t="str">
        <f t="shared" si="379"/>
        <v>Tuesday</v>
      </c>
    </row>
    <row r="2397" spans="1:28" x14ac:dyDescent="0.25">
      <c r="A2397" s="3" t="s">
        <v>5921</v>
      </c>
      <c r="B2397" t="s">
        <v>5922</v>
      </c>
      <c r="C2397" s="3" t="s">
        <v>5922</v>
      </c>
      <c r="D2397" s="6">
        <v>0</v>
      </c>
      <c r="E2397" s="6">
        <v>111</v>
      </c>
      <c r="F2397" s="6">
        <f t="shared" si="370"/>
        <v>1</v>
      </c>
      <c r="G2397" s="6">
        <f t="shared" si="371"/>
        <v>51</v>
      </c>
      <c r="H2397" s="6" t="str" cm="1">
        <f t="array" ref="H2397">_xlfn.IFS(E2397&lt;=80,"Series",E2397&lt;=120,"TV Movie",E2397&gt;120,"Long Movie")</f>
        <v>TV Movie</v>
      </c>
      <c r="I2397" t="s">
        <v>5529</v>
      </c>
      <c r="J2397" t="s">
        <v>8158</v>
      </c>
      <c r="K2397" t="s">
        <v>8161</v>
      </c>
      <c r="L2397" s="5">
        <v>6.1</v>
      </c>
      <c r="M2397" t="str" cm="1">
        <f t="array" ref="M2397">_xlfn.IFS(L2397&lt;=2,"Flop",L2397&lt;=5,"Average",L2397&lt;=7,"Hit",L2397&lt;=9,"Superhit",L2397&gt;9,"BlockBuster")</f>
        <v>Hit</v>
      </c>
      <c r="N2397" s="6">
        <v>243954</v>
      </c>
      <c r="O2397" s="6" t="str" cm="1">
        <f t="array" ref="O2397">_xlfn.IFS(N2397&lt;=100000,"Low",N2397&lt;=500000,"Median",N2397&lt;=1500000,"High",N2397&gt;1500000,"Very High")</f>
        <v>Median</v>
      </c>
      <c r="P2397">
        <v>60000000</v>
      </c>
      <c r="Q2397">
        <v>149878437</v>
      </c>
      <c r="R2397">
        <f t="shared" si="372"/>
        <v>89878437</v>
      </c>
      <c r="S2397" t="str">
        <f t="shared" si="373"/>
        <v>Profit</v>
      </c>
      <c r="T2397" s="1">
        <v>40583</v>
      </c>
      <c r="U2397" t="s">
        <v>3363</v>
      </c>
      <c r="V2397" s="14">
        <v>40583</v>
      </c>
      <c r="W2397" t="str">
        <f t="shared" si="374"/>
        <v>February</v>
      </c>
      <c r="X2397" s="4" t="str">
        <f t="shared" si="375"/>
        <v>2011</v>
      </c>
      <c r="Y2397" s="6">
        <f t="shared" si="376"/>
        <v>2011</v>
      </c>
      <c r="Z2397" s="4" t="str">
        <f t="shared" si="377"/>
        <v>9</v>
      </c>
      <c r="AA2397" s="6">
        <f t="shared" si="378"/>
        <v>9</v>
      </c>
      <c r="AB2397" t="str">
        <f t="shared" si="379"/>
        <v>Wednesday</v>
      </c>
    </row>
    <row r="2398" spans="1:28" x14ac:dyDescent="0.25">
      <c r="A2398" s="3" t="s">
        <v>5923</v>
      </c>
      <c r="B2398" t="s">
        <v>5924</v>
      </c>
      <c r="C2398" s="3" t="s">
        <v>5924</v>
      </c>
      <c r="D2398" s="6">
        <v>0</v>
      </c>
      <c r="E2398" s="6">
        <v>116</v>
      </c>
      <c r="F2398" s="6">
        <f t="shared" si="370"/>
        <v>1</v>
      </c>
      <c r="G2398" s="6">
        <f t="shared" si="371"/>
        <v>56</v>
      </c>
      <c r="H2398" s="6" t="str" cm="1">
        <f t="array" ref="H2398">_xlfn.IFS(E2398&lt;=80,"Series",E2398&lt;=120,"TV Movie",E2398&gt;120,"Long Movie")</f>
        <v>TV Movie</v>
      </c>
      <c r="I2398" t="s">
        <v>5529</v>
      </c>
      <c r="J2398" t="s">
        <v>132</v>
      </c>
      <c r="K2398" t="s">
        <v>8162</v>
      </c>
      <c r="L2398" s="5">
        <v>5.5</v>
      </c>
      <c r="M2398" t="str" cm="1">
        <f t="array" ref="M2398">_xlfn.IFS(L2398&lt;=2,"Flop",L2398&lt;=5,"Average",L2398&lt;=7,"Hit",L2398&lt;=9,"Superhit",L2398&gt;9,"BlockBuster")</f>
        <v>Hit</v>
      </c>
      <c r="N2398" s="6">
        <v>197715</v>
      </c>
      <c r="O2398" s="6" t="str" cm="1">
        <f t="array" ref="O2398">_xlfn.IFS(N2398&lt;=100000,"Low",N2398&lt;=500000,"Median",N2398&lt;=1500000,"High",N2398&gt;1500000,"Very High")</f>
        <v>Median</v>
      </c>
      <c r="P2398">
        <v>69000000</v>
      </c>
      <c r="Q2398">
        <v>177856751</v>
      </c>
      <c r="R2398">
        <f t="shared" si="372"/>
        <v>108856751</v>
      </c>
      <c r="S2398" t="str">
        <f t="shared" si="373"/>
        <v>Profit</v>
      </c>
      <c r="T2398" s="1">
        <v>42867</v>
      </c>
      <c r="U2398" t="s">
        <v>3424</v>
      </c>
      <c r="V2398" s="14">
        <v>42867</v>
      </c>
      <c r="W2398" t="str">
        <f t="shared" si="374"/>
        <v>May</v>
      </c>
      <c r="X2398" s="4" t="str">
        <f t="shared" si="375"/>
        <v>2017</v>
      </c>
      <c r="Y2398" s="6">
        <f t="shared" si="376"/>
        <v>2017</v>
      </c>
      <c r="Z2398" s="4" t="str">
        <f t="shared" si="377"/>
        <v>12</v>
      </c>
      <c r="AA2398" s="6">
        <f t="shared" si="378"/>
        <v>12</v>
      </c>
      <c r="AB2398" t="str">
        <f t="shared" si="379"/>
        <v>Friday</v>
      </c>
    </row>
    <row r="2399" spans="1:28" x14ac:dyDescent="0.25">
      <c r="A2399" s="3" t="s">
        <v>5925</v>
      </c>
      <c r="B2399" t="s">
        <v>5926</v>
      </c>
      <c r="C2399" s="3" t="s">
        <v>5926</v>
      </c>
      <c r="D2399" s="6">
        <v>0</v>
      </c>
      <c r="E2399" s="6">
        <v>94</v>
      </c>
      <c r="F2399" s="6">
        <f t="shared" si="370"/>
        <v>1</v>
      </c>
      <c r="G2399" s="6">
        <f t="shared" si="371"/>
        <v>34</v>
      </c>
      <c r="H2399" s="6" t="str" cm="1">
        <f t="array" ref="H2399">_xlfn.IFS(E2399&lt;=80,"Series",E2399&lt;=120,"TV Movie",E2399&gt;120,"Long Movie")</f>
        <v>TV Movie</v>
      </c>
      <c r="I2399" t="s">
        <v>8158</v>
      </c>
      <c r="J2399" t="s">
        <v>145</v>
      </c>
      <c r="K2399" t="s">
        <v>8157</v>
      </c>
      <c r="L2399" s="5">
        <v>6.4</v>
      </c>
      <c r="M2399" t="str" cm="1">
        <f t="array" ref="M2399">_xlfn.IFS(L2399&lt;=2,"Flop",L2399&lt;=5,"Average",L2399&lt;=7,"Hit",L2399&lt;=9,"Superhit",L2399&gt;9,"BlockBuster")</f>
        <v>Hit</v>
      </c>
      <c r="N2399" s="6">
        <v>95965</v>
      </c>
      <c r="O2399" s="6" t="str" cm="1">
        <f t="array" ref="O2399">_xlfn.IFS(N2399&lt;=100000,"Low",N2399&lt;=500000,"Median",N2399&lt;=1500000,"High",N2399&gt;1500000,"Very High")</f>
        <v>Low</v>
      </c>
      <c r="P2399">
        <v>500000</v>
      </c>
      <c r="Q2399">
        <v>5060438</v>
      </c>
      <c r="R2399">
        <f t="shared" si="372"/>
        <v>4560438</v>
      </c>
      <c r="S2399" t="str">
        <f t="shared" si="373"/>
        <v>Profit</v>
      </c>
      <c r="T2399" s="1">
        <v>40250</v>
      </c>
      <c r="U2399" t="s">
        <v>4590</v>
      </c>
      <c r="V2399" s="14">
        <v>40250</v>
      </c>
      <c r="W2399" t="str">
        <f t="shared" si="374"/>
        <v>March</v>
      </c>
      <c r="X2399" s="4" t="str">
        <f t="shared" si="375"/>
        <v>2010</v>
      </c>
      <c r="Y2399" s="6">
        <f t="shared" si="376"/>
        <v>2010</v>
      </c>
      <c r="Z2399" s="4" t="str">
        <f t="shared" si="377"/>
        <v>13</v>
      </c>
      <c r="AA2399" s="6">
        <f t="shared" si="378"/>
        <v>13</v>
      </c>
      <c r="AB2399" t="str">
        <f t="shared" si="379"/>
        <v>Saturday</v>
      </c>
    </row>
    <row r="2400" spans="1:28" x14ac:dyDescent="0.25">
      <c r="A2400" s="3" t="s">
        <v>5927</v>
      </c>
      <c r="B2400" t="s">
        <v>5928</v>
      </c>
      <c r="C2400" s="3" t="s">
        <v>5928</v>
      </c>
      <c r="D2400" s="6">
        <v>0</v>
      </c>
      <c r="E2400" s="6">
        <v>123</v>
      </c>
      <c r="F2400" s="6">
        <f t="shared" si="370"/>
        <v>2</v>
      </c>
      <c r="G2400" s="6">
        <f t="shared" si="371"/>
        <v>3</v>
      </c>
      <c r="H2400" s="6" t="str" cm="1">
        <f t="array" ref="H2400">_xlfn.IFS(E2400&lt;=80,"Series",E2400&lt;=120,"TV Movie",E2400&gt;120,"Long Movie")</f>
        <v>Long Movie</v>
      </c>
      <c r="I2400" t="s">
        <v>132</v>
      </c>
      <c r="J2400" t="s">
        <v>145</v>
      </c>
      <c r="K2400" t="s">
        <v>8157</v>
      </c>
      <c r="L2400" s="5">
        <v>6.5</v>
      </c>
      <c r="M2400" t="str" cm="1">
        <f t="array" ref="M2400">_xlfn.IFS(L2400&lt;=2,"Flop",L2400&lt;=5,"Average",L2400&lt;=7,"Hit",L2400&lt;=9,"Superhit",L2400&gt;9,"BlockBuster")</f>
        <v>Hit</v>
      </c>
      <c r="N2400" s="6">
        <v>80326</v>
      </c>
      <c r="O2400" s="6" t="str" cm="1">
        <f t="array" ref="O2400">_xlfn.IFS(N2400&lt;=100000,"Low",N2400&lt;=500000,"Median",N2400&lt;=1500000,"High",N2400&gt;1500000,"Very High")</f>
        <v>Low</v>
      </c>
      <c r="P2400">
        <v>35000000</v>
      </c>
      <c r="Q2400">
        <v>211952420</v>
      </c>
      <c r="R2400">
        <f t="shared" si="372"/>
        <v>176952420</v>
      </c>
      <c r="S2400" t="str">
        <f t="shared" si="373"/>
        <v>Profit</v>
      </c>
      <c r="T2400" s="1">
        <v>42618</v>
      </c>
      <c r="U2400" t="s">
        <v>2597</v>
      </c>
      <c r="V2400" s="14">
        <v>42618</v>
      </c>
      <c r="W2400" t="str">
        <f t="shared" si="374"/>
        <v>September</v>
      </c>
      <c r="X2400" s="4" t="str">
        <f t="shared" si="375"/>
        <v>2016</v>
      </c>
      <c r="Y2400" s="6">
        <f t="shared" si="376"/>
        <v>2016</v>
      </c>
      <c r="Z2400" s="4" t="str">
        <f t="shared" si="377"/>
        <v>5</v>
      </c>
      <c r="AA2400" s="6">
        <f t="shared" si="378"/>
        <v>5</v>
      </c>
      <c r="AB2400" t="str">
        <f t="shared" si="379"/>
        <v>Monday</v>
      </c>
    </row>
    <row r="2401" spans="1:28" x14ac:dyDescent="0.25">
      <c r="A2401" s="3" t="s">
        <v>5929</v>
      </c>
      <c r="B2401" t="s">
        <v>5930</v>
      </c>
      <c r="C2401" s="3" t="s">
        <v>5930</v>
      </c>
      <c r="D2401" s="6">
        <v>0</v>
      </c>
      <c r="E2401" s="6">
        <v>90</v>
      </c>
      <c r="F2401" s="6">
        <f t="shared" si="370"/>
        <v>1</v>
      </c>
      <c r="G2401" s="6">
        <f t="shared" si="371"/>
        <v>30</v>
      </c>
      <c r="H2401" s="6" t="str" cm="1">
        <f t="array" ref="H2401">_xlfn.IFS(E2401&lt;=80,"Series",E2401&lt;=120,"TV Movie",E2401&gt;120,"Long Movie")</f>
        <v>TV Movie</v>
      </c>
      <c r="I2401" t="s">
        <v>83</v>
      </c>
      <c r="J2401" t="s">
        <v>8166</v>
      </c>
      <c r="K2401" t="s">
        <v>5802</v>
      </c>
      <c r="L2401" s="5">
        <v>5.5</v>
      </c>
      <c r="M2401" t="str" cm="1">
        <f t="array" ref="M2401">_xlfn.IFS(L2401&lt;=2,"Flop",L2401&lt;=5,"Average",L2401&lt;=7,"Hit",L2401&lt;=9,"Superhit",L2401&gt;9,"BlockBuster")</f>
        <v>Hit</v>
      </c>
      <c r="N2401" s="6">
        <v>107034</v>
      </c>
      <c r="O2401" s="6" t="str" cm="1">
        <f t="array" ref="O2401">_xlfn.IFS(N2401&lt;=100000,"Low",N2401&lt;=500000,"Median",N2401&lt;=1500000,"High",N2401&gt;1500000,"Very High")</f>
        <v>Median</v>
      </c>
      <c r="P2401">
        <v>20000000</v>
      </c>
      <c r="Q2401">
        <v>136151680</v>
      </c>
      <c r="R2401">
        <f t="shared" si="372"/>
        <v>116151680</v>
      </c>
      <c r="S2401" t="str">
        <f t="shared" si="373"/>
        <v>Profit</v>
      </c>
      <c r="T2401" s="1">
        <v>40473</v>
      </c>
      <c r="U2401" t="s">
        <v>5473</v>
      </c>
      <c r="V2401" s="14">
        <v>40473</v>
      </c>
      <c r="W2401" t="str">
        <f t="shared" si="374"/>
        <v>October</v>
      </c>
      <c r="X2401" s="4" t="str">
        <f t="shared" si="375"/>
        <v>2010</v>
      </c>
      <c r="Y2401" s="6">
        <f t="shared" si="376"/>
        <v>2010</v>
      </c>
      <c r="Z2401" s="4" t="str">
        <f t="shared" si="377"/>
        <v>22</v>
      </c>
      <c r="AA2401" s="6">
        <f t="shared" si="378"/>
        <v>22</v>
      </c>
      <c r="AB2401" t="str">
        <f t="shared" si="379"/>
        <v>Friday</v>
      </c>
    </row>
    <row r="2402" spans="1:28" x14ac:dyDescent="0.25">
      <c r="A2402" s="3" t="s">
        <v>5931</v>
      </c>
      <c r="B2402" t="s">
        <v>5932</v>
      </c>
      <c r="C2402" s="3" t="s">
        <v>5932</v>
      </c>
      <c r="D2402" s="6">
        <v>0</v>
      </c>
      <c r="E2402" s="6">
        <v>143</v>
      </c>
      <c r="F2402" s="6">
        <f t="shared" si="370"/>
        <v>2</v>
      </c>
      <c r="G2402" s="6">
        <f t="shared" si="371"/>
        <v>23</v>
      </c>
      <c r="H2402" s="6" t="str" cm="1">
        <f t="array" ref="H2402">_xlfn.IFS(E2402&lt;=80,"Series",E2402&lt;=120,"TV Movie",E2402&gt;120,"Long Movie")</f>
        <v>Long Movie</v>
      </c>
      <c r="I2402" t="s">
        <v>5529</v>
      </c>
      <c r="J2402" t="s">
        <v>8158</v>
      </c>
      <c r="K2402" t="s">
        <v>8156</v>
      </c>
      <c r="L2402" s="5">
        <v>6.8</v>
      </c>
      <c r="M2402" t="str" cm="1">
        <f t="array" ref="M2402">_xlfn.IFS(L2402&lt;=2,"Flop",L2402&lt;=5,"Average",L2402&lt;=7,"Hit",L2402&lt;=9,"Superhit",L2402&gt;9,"BlockBuster")</f>
        <v>Hit</v>
      </c>
      <c r="N2402" s="6">
        <v>504653</v>
      </c>
      <c r="O2402" s="6" t="str" cm="1">
        <f t="array" ref="O2402">_xlfn.IFS(N2402&lt;=100000,"Low",N2402&lt;=500000,"Median",N2402&lt;=1500000,"High",N2402&gt;1500000,"Very High")</f>
        <v>High</v>
      </c>
      <c r="P2402">
        <v>160000000</v>
      </c>
      <c r="Q2402">
        <v>1152028393</v>
      </c>
      <c r="R2402">
        <f t="shared" si="372"/>
        <v>992028393</v>
      </c>
      <c r="S2402" t="str">
        <f t="shared" si="373"/>
        <v>Profit</v>
      </c>
      <c r="T2402" s="1">
        <v>43430</v>
      </c>
      <c r="U2402" t="s">
        <v>3594</v>
      </c>
      <c r="V2402" s="14">
        <v>43430</v>
      </c>
      <c r="W2402" t="str">
        <f t="shared" si="374"/>
        <v>November</v>
      </c>
      <c r="X2402" s="4" t="str">
        <f t="shared" si="375"/>
        <v>2018</v>
      </c>
      <c r="Y2402" s="6">
        <f t="shared" si="376"/>
        <v>2018</v>
      </c>
      <c r="Z2402" s="4" t="str">
        <f t="shared" si="377"/>
        <v>26</v>
      </c>
      <c r="AA2402" s="6">
        <f t="shared" si="378"/>
        <v>26</v>
      </c>
      <c r="AB2402" t="str">
        <f t="shared" si="379"/>
        <v>Monday</v>
      </c>
    </row>
    <row r="2403" spans="1:28" x14ac:dyDescent="0.25">
      <c r="A2403" s="3" t="s">
        <v>5933</v>
      </c>
      <c r="B2403" t="s">
        <v>5934</v>
      </c>
      <c r="C2403" s="3" t="s">
        <v>5934</v>
      </c>
      <c r="D2403" s="6">
        <v>0</v>
      </c>
      <c r="E2403" s="6">
        <v>125</v>
      </c>
      <c r="F2403" s="6">
        <f t="shared" si="370"/>
        <v>2</v>
      </c>
      <c r="G2403" s="6">
        <f t="shared" si="371"/>
        <v>5</v>
      </c>
      <c r="H2403" s="6" t="str" cm="1">
        <f t="array" ref="H2403">_xlfn.IFS(E2403&lt;=80,"Series",E2403&lt;=120,"TV Movie",E2403&gt;120,"Long Movie")</f>
        <v>Long Movie</v>
      </c>
      <c r="I2403" t="s">
        <v>132</v>
      </c>
      <c r="J2403" t="s">
        <v>5802</v>
      </c>
      <c r="K2403" t="s">
        <v>5802</v>
      </c>
      <c r="L2403" s="5">
        <v>6.8</v>
      </c>
      <c r="M2403" t="str" cm="1">
        <f t="array" ref="M2403">_xlfn.IFS(L2403&lt;=2,"Flop",L2403&lt;=5,"Average",L2403&lt;=7,"Hit",L2403&lt;=9,"Superhit",L2403&gt;9,"BlockBuster")</f>
        <v>Hit</v>
      </c>
      <c r="N2403" s="6">
        <v>304772</v>
      </c>
      <c r="O2403" s="6" t="str" cm="1">
        <f t="array" ref="O2403">_xlfn.IFS(N2403&lt;=100000,"Low",N2403&lt;=500000,"Median",N2403&lt;=1500000,"High",N2403&gt;1500000,"Very High")</f>
        <v>Median</v>
      </c>
      <c r="P2403">
        <v>32500000</v>
      </c>
      <c r="Q2403">
        <v>306442085</v>
      </c>
      <c r="R2403">
        <f t="shared" si="372"/>
        <v>273942085</v>
      </c>
      <c r="S2403" t="str">
        <f t="shared" si="373"/>
        <v>Profit</v>
      </c>
      <c r="T2403" s="1">
        <v>40661</v>
      </c>
      <c r="U2403" t="s">
        <v>5592</v>
      </c>
      <c r="V2403" s="14">
        <v>40661</v>
      </c>
      <c r="W2403" t="str">
        <f t="shared" si="374"/>
        <v>April</v>
      </c>
      <c r="X2403" s="4" t="str">
        <f t="shared" si="375"/>
        <v>2011</v>
      </c>
      <c r="Y2403" s="6">
        <f t="shared" si="376"/>
        <v>2011</v>
      </c>
      <c r="Z2403" s="4" t="str">
        <f t="shared" si="377"/>
        <v>28</v>
      </c>
      <c r="AA2403" s="6">
        <f t="shared" si="378"/>
        <v>28</v>
      </c>
      <c r="AB2403" t="str">
        <f t="shared" si="379"/>
        <v>Thursday</v>
      </c>
    </row>
    <row r="2404" spans="1:28" x14ac:dyDescent="0.25">
      <c r="A2404" s="3" t="s">
        <v>5935</v>
      </c>
      <c r="B2404" t="s">
        <v>5936</v>
      </c>
      <c r="C2404" s="3" t="s">
        <v>5936</v>
      </c>
      <c r="D2404" s="6">
        <v>0</v>
      </c>
      <c r="E2404" s="6">
        <v>88</v>
      </c>
      <c r="F2404" s="6">
        <f t="shared" si="370"/>
        <v>1</v>
      </c>
      <c r="G2404" s="6">
        <f t="shared" si="371"/>
        <v>28</v>
      </c>
      <c r="H2404" s="6" t="str" cm="1">
        <f t="array" ref="H2404">_xlfn.IFS(E2404&lt;=80,"Series",E2404&lt;=120,"TV Movie",E2404&gt;120,"Long Movie")</f>
        <v>TV Movie</v>
      </c>
      <c r="I2404" t="s">
        <v>5529</v>
      </c>
      <c r="J2404" t="s">
        <v>8158</v>
      </c>
      <c r="K2404" t="s">
        <v>132</v>
      </c>
      <c r="L2404" s="5">
        <v>6.7</v>
      </c>
      <c r="M2404" t="str" cm="1">
        <f t="array" ref="M2404">_xlfn.IFS(L2404&lt;=2,"Flop",L2404&lt;=5,"Average",L2404&lt;=7,"Hit",L2404&lt;=9,"Superhit",L2404&gt;9,"BlockBuster")</f>
        <v>Hit</v>
      </c>
      <c r="N2404" s="6">
        <v>110493</v>
      </c>
      <c r="O2404" s="6" t="str" cm="1">
        <f t="array" ref="O2404">_xlfn.IFS(N2404&lt;=100000,"Low",N2404&lt;=500000,"Median",N2404&lt;=1500000,"High",N2404&gt;1500000,"Very High")</f>
        <v>Median</v>
      </c>
      <c r="P2404">
        <v>13000000</v>
      </c>
      <c r="Q2404">
        <v>6206022</v>
      </c>
      <c r="R2404">
        <f t="shared" si="372"/>
        <v>-6793978</v>
      </c>
      <c r="S2404" t="str">
        <f t="shared" si="373"/>
        <v>Loss</v>
      </c>
      <c r="T2404" s="1">
        <v>40614</v>
      </c>
      <c r="U2404" t="s">
        <v>5937</v>
      </c>
      <c r="V2404" s="14">
        <v>40614</v>
      </c>
      <c r="W2404" t="str">
        <f t="shared" si="374"/>
        <v>March</v>
      </c>
      <c r="X2404" s="4" t="str">
        <f t="shared" si="375"/>
        <v>2011</v>
      </c>
      <c r="Y2404" s="6">
        <f t="shared" si="376"/>
        <v>2011</v>
      </c>
      <c r="Z2404" s="4" t="str">
        <f t="shared" si="377"/>
        <v>12</v>
      </c>
      <c r="AA2404" s="6">
        <f t="shared" si="378"/>
        <v>12</v>
      </c>
      <c r="AB2404" t="str">
        <f t="shared" si="379"/>
        <v>Saturday</v>
      </c>
    </row>
    <row r="2405" spans="1:28" x14ac:dyDescent="0.25">
      <c r="A2405" s="3" t="s">
        <v>5938</v>
      </c>
      <c r="B2405" t="s">
        <v>5939</v>
      </c>
      <c r="C2405" s="3" t="s">
        <v>5939</v>
      </c>
      <c r="D2405" s="6">
        <v>0</v>
      </c>
      <c r="E2405" s="6">
        <v>86</v>
      </c>
      <c r="F2405" s="6">
        <f t="shared" si="370"/>
        <v>1</v>
      </c>
      <c r="G2405" s="6">
        <f t="shared" si="371"/>
        <v>26</v>
      </c>
      <c r="H2405" s="6" t="str" cm="1">
        <f t="array" ref="H2405">_xlfn.IFS(E2405&lt;=80,"Series",E2405&lt;=120,"TV Movie",E2405&gt;120,"Long Movie")</f>
        <v>TV Movie</v>
      </c>
      <c r="I2405" t="s">
        <v>8158</v>
      </c>
      <c r="J2405" t="s">
        <v>8159</v>
      </c>
      <c r="K2405" t="s">
        <v>132</v>
      </c>
      <c r="L2405" s="5">
        <v>6.4</v>
      </c>
      <c r="M2405" t="str" cm="1">
        <f t="array" ref="M2405">_xlfn.IFS(L2405&lt;=2,"Flop",L2405&lt;=5,"Average",L2405&lt;=7,"Hit",L2405&lt;=9,"Superhit",L2405&gt;9,"BlockBuster")</f>
        <v>Hit</v>
      </c>
      <c r="N2405" s="6">
        <v>125908</v>
      </c>
      <c r="O2405" s="6" t="str" cm="1">
        <f t="array" ref="O2405">_xlfn.IFS(N2405&lt;=100000,"Low",N2405&lt;=500000,"Median",N2405&lt;=1500000,"High",N2405&gt;1500000,"Very High")</f>
        <v>Median</v>
      </c>
      <c r="P2405">
        <v>70000000</v>
      </c>
      <c r="Q2405">
        <v>349183316</v>
      </c>
      <c r="R2405">
        <f t="shared" si="372"/>
        <v>279183316</v>
      </c>
      <c r="S2405" t="str">
        <f t="shared" si="373"/>
        <v>Profit</v>
      </c>
      <c r="T2405" s="1">
        <v>40958</v>
      </c>
      <c r="U2405" t="s">
        <v>5940</v>
      </c>
      <c r="V2405" s="14">
        <v>40958</v>
      </c>
      <c r="W2405" t="str">
        <f t="shared" si="374"/>
        <v>February</v>
      </c>
      <c r="X2405" s="4" t="str">
        <f t="shared" si="375"/>
        <v>2012</v>
      </c>
      <c r="Y2405" s="6">
        <f t="shared" si="376"/>
        <v>2012</v>
      </c>
      <c r="Z2405" s="4" t="str">
        <f t="shared" si="377"/>
        <v>19</v>
      </c>
      <c r="AA2405" s="6">
        <f t="shared" si="378"/>
        <v>19</v>
      </c>
      <c r="AB2405" t="str">
        <f t="shared" si="379"/>
        <v>Sunday</v>
      </c>
    </row>
    <row r="2406" spans="1:28" x14ac:dyDescent="0.25">
      <c r="A2406" s="3" t="s">
        <v>5941</v>
      </c>
      <c r="B2406" t="s">
        <v>5942</v>
      </c>
      <c r="C2406" s="3" t="s">
        <v>5942</v>
      </c>
      <c r="D2406" s="6">
        <v>0</v>
      </c>
      <c r="E2406" s="6">
        <v>124</v>
      </c>
      <c r="F2406" s="6">
        <f t="shared" si="370"/>
        <v>2</v>
      </c>
      <c r="G2406" s="6">
        <f t="shared" si="371"/>
        <v>4</v>
      </c>
      <c r="H2406" s="6" t="str" cm="1">
        <f t="array" ref="H2406">_xlfn.IFS(E2406&lt;=80,"Series",E2406&lt;=120,"TV Movie",E2406&gt;120,"Long Movie")</f>
        <v>Long Movie</v>
      </c>
      <c r="I2406" t="s">
        <v>5529</v>
      </c>
      <c r="J2406" t="s">
        <v>8158</v>
      </c>
      <c r="K2406" t="s">
        <v>8161</v>
      </c>
      <c r="L2406" s="5">
        <v>7</v>
      </c>
      <c r="M2406" t="str" cm="1">
        <f t="array" ref="M2406">_xlfn.IFS(L2406&lt;=2,"Flop",L2406&lt;=5,"Average",L2406&lt;=7,"Hit",L2406&lt;=9,"Superhit",L2406&gt;9,"BlockBuster")</f>
        <v>Hit</v>
      </c>
      <c r="N2406" s="6">
        <v>544945</v>
      </c>
      <c r="O2406" s="6" t="str" cm="1">
        <f t="array" ref="O2406">_xlfn.IFS(N2406&lt;=100000,"Low",N2406&lt;=500000,"Median",N2406&lt;=1500000,"High",N2406&gt;1500000,"Very High")</f>
        <v>High</v>
      </c>
      <c r="P2406">
        <v>120000000</v>
      </c>
      <c r="Q2406">
        <v>286168572</v>
      </c>
      <c r="R2406">
        <f t="shared" si="372"/>
        <v>166168572</v>
      </c>
      <c r="S2406" t="str">
        <f t="shared" si="373"/>
        <v>Profit</v>
      </c>
      <c r="T2406" s="1">
        <v>41359</v>
      </c>
      <c r="U2406" t="s">
        <v>5121</v>
      </c>
      <c r="V2406" s="14">
        <v>41359</v>
      </c>
      <c r="W2406" t="str">
        <f t="shared" si="374"/>
        <v>March</v>
      </c>
      <c r="X2406" s="4" t="str">
        <f t="shared" si="375"/>
        <v>2013</v>
      </c>
      <c r="Y2406" s="6">
        <f t="shared" si="376"/>
        <v>2013</v>
      </c>
      <c r="Z2406" s="4" t="str">
        <f t="shared" si="377"/>
        <v>26</v>
      </c>
      <c r="AA2406" s="6">
        <f t="shared" si="378"/>
        <v>26</v>
      </c>
      <c r="AB2406" t="str">
        <f t="shared" si="379"/>
        <v>Tuesday</v>
      </c>
    </row>
    <row r="2407" spans="1:28" x14ac:dyDescent="0.25">
      <c r="A2407" s="3" t="s">
        <v>5943</v>
      </c>
      <c r="B2407" t="s">
        <v>5944</v>
      </c>
      <c r="C2407" s="3" t="s">
        <v>5944</v>
      </c>
      <c r="D2407" s="6">
        <v>0</v>
      </c>
      <c r="E2407" s="6">
        <v>105</v>
      </c>
      <c r="F2407" s="6">
        <f t="shared" si="370"/>
        <v>1</v>
      </c>
      <c r="G2407" s="6">
        <f t="shared" si="371"/>
        <v>45</v>
      </c>
      <c r="H2407" s="6" t="str" cm="1">
        <f t="array" ref="H2407">_xlfn.IFS(E2407&lt;=80,"Series",E2407&lt;=120,"TV Movie",E2407&gt;120,"Long Movie")</f>
        <v>TV Movie</v>
      </c>
      <c r="I2407" t="s">
        <v>8160</v>
      </c>
      <c r="J2407" t="s">
        <v>145</v>
      </c>
      <c r="K2407" t="s">
        <v>8164</v>
      </c>
      <c r="L2407" s="5">
        <v>7.5</v>
      </c>
      <c r="M2407" t="str" cm="1">
        <f t="array" ref="M2407">_xlfn.IFS(L2407&lt;=2,"Flop",L2407&lt;=5,"Average",L2407&lt;=7,"Hit",L2407&lt;=9,"Superhit",L2407&gt;9,"BlockBuster")</f>
        <v>Superhit</v>
      </c>
      <c r="N2407" s="6">
        <v>301691</v>
      </c>
      <c r="O2407" s="6" t="str" cm="1">
        <f t="array" ref="O2407">_xlfn.IFS(N2407&lt;=100000,"Low",N2407&lt;=500000,"Median",N2407&lt;=1500000,"High",N2407&gt;1500000,"Very High")</f>
        <v>Median</v>
      </c>
      <c r="P2407">
        <v>84000000</v>
      </c>
      <c r="Q2407">
        <v>435732529</v>
      </c>
      <c r="R2407">
        <f t="shared" si="372"/>
        <v>351732529</v>
      </c>
      <c r="S2407" t="str">
        <f t="shared" si="373"/>
        <v>Profit</v>
      </c>
      <c r="T2407" s="1">
        <v>43089</v>
      </c>
      <c r="U2407" t="s">
        <v>5945</v>
      </c>
      <c r="V2407" s="14">
        <v>43089</v>
      </c>
      <c r="W2407" t="str">
        <f t="shared" si="374"/>
        <v>December</v>
      </c>
      <c r="X2407" s="4" t="str">
        <f t="shared" si="375"/>
        <v>2017</v>
      </c>
      <c r="Y2407" s="6">
        <f t="shared" si="376"/>
        <v>2017</v>
      </c>
      <c r="Z2407" s="4" t="str">
        <f t="shared" si="377"/>
        <v>20</v>
      </c>
      <c r="AA2407" s="6">
        <f t="shared" si="378"/>
        <v>20</v>
      </c>
      <c r="AB2407" t="str">
        <f t="shared" si="379"/>
        <v>Wednesday</v>
      </c>
    </row>
    <row r="2408" spans="1:28" x14ac:dyDescent="0.25">
      <c r="A2408" s="3" t="s">
        <v>5946</v>
      </c>
      <c r="B2408" t="s">
        <v>5947</v>
      </c>
      <c r="C2408" s="3" t="s">
        <v>5947</v>
      </c>
      <c r="D2408" s="6">
        <v>0</v>
      </c>
      <c r="E2408" s="6">
        <v>100</v>
      </c>
      <c r="F2408" s="6">
        <f t="shared" si="370"/>
        <v>1</v>
      </c>
      <c r="G2408" s="6">
        <f t="shared" si="371"/>
        <v>40</v>
      </c>
      <c r="H2408" s="6" t="str" cm="1">
        <f t="array" ref="H2408">_xlfn.IFS(E2408&lt;=80,"Series",E2408&lt;=120,"TV Movie",E2408&gt;120,"Long Movie")</f>
        <v>TV Movie</v>
      </c>
      <c r="I2408" t="s">
        <v>8156</v>
      </c>
      <c r="J2408" t="s">
        <v>83</v>
      </c>
      <c r="K2408" t="s">
        <v>8166</v>
      </c>
      <c r="L2408" s="5">
        <v>5.4</v>
      </c>
      <c r="M2408" t="str" cm="1">
        <f t="array" ref="M2408">_xlfn.IFS(L2408&lt;=2,"Flop",L2408&lt;=5,"Average",L2408&lt;=7,"Hit",L2408&lt;=9,"Superhit",L2408&gt;9,"BlockBuster")</f>
        <v>Hit</v>
      </c>
      <c r="N2408" s="6">
        <v>114848</v>
      </c>
      <c r="O2408" s="6" t="str" cm="1">
        <f t="array" ref="O2408">_xlfn.IFS(N2408&lt;=100000,"Low",N2408&lt;=500000,"Median",N2408&lt;=1500000,"High",N2408&gt;1500000,"Very High")</f>
        <v>Median</v>
      </c>
      <c r="P2408">
        <v>42000000</v>
      </c>
      <c r="Q2408">
        <v>90260376</v>
      </c>
      <c r="R2408">
        <f t="shared" si="372"/>
        <v>48260376</v>
      </c>
      <c r="S2408" t="str">
        <f t="shared" si="373"/>
        <v>Profit</v>
      </c>
      <c r="T2408" s="1">
        <v>40609</v>
      </c>
      <c r="U2408" t="s">
        <v>3140</v>
      </c>
      <c r="V2408" s="14">
        <v>40609</v>
      </c>
      <c r="W2408" t="str">
        <f t="shared" si="374"/>
        <v>March</v>
      </c>
      <c r="X2408" s="4" t="str">
        <f t="shared" si="375"/>
        <v>2011</v>
      </c>
      <c r="Y2408" s="6">
        <f t="shared" si="376"/>
        <v>2011</v>
      </c>
      <c r="Z2408" s="4" t="str">
        <f t="shared" si="377"/>
        <v>7</v>
      </c>
      <c r="AA2408" s="6">
        <f t="shared" si="378"/>
        <v>7</v>
      </c>
      <c r="AB2408" t="str">
        <f t="shared" si="379"/>
        <v>Monday</v>
      </c>
    </row>
    <row r="2409" spans="1:28" x14ac:dyDescent="0.25">
      <c r="A2409" s="3" t="s">
        <v>5948</v>
      </c>
      <c r="B2409" t="s">
        <v>5949</v>
      </c>
      <c r="C2409" s="3" t="s">
        <v>5949</v>
      </c>
      <c r="D2409" s="6">
        <v>0</v>
      </c>
      <c r="E2409" s="6">
        <v>110</v>
      </c>
      <c r="F2409" s="6">
        <f t="shared" si="370"/>
        <v>1</v>
      </c>
      <c r="G2409" s="6">
        <f t="shared" si="371"/>
        <v>50</v>
      </c>
      <c r="H2409" s="6" t="str" cm="1">
        <f t="array" ref="H2409">_xlfn.IFS(E2409&lt;=80,"Series",E2409&lt;=120,"TV Movie",E2409&gt;120,"Long Movie")</f>
        <v>TV Movie</v>
      </c>
      <c r="I2409" t="s">
        <v>8162</v>
      </c>
      <c r="J2409" t="s">
        <v>8166</v>
      </c>
      <c r="K2409" t="s">
        <v>3857</v>
      </c>
      <c r="L2409" s="5">
        <v>6.4</v>
      </c>
      <c r="M2409" t="str" cm="1">
        <f t="array" ref="M2409">_xlfn.IFS(L2409&lt;=2,"Flop",L2409&lt;=5,"Average",L2409&lt;=7,"Hit",L2409&lt;=9,"Superhit",L2409&gt;9,"BlockBuster")</f>
        <v>Hit</v>
      </c>
      <c r="N2409" s="6">
        <v>87775</v>
      </c>
      <c r="O2409" s="6" t="str" cm="1">
        <f t="array" ref="O2409">_xlfn.IFS(N2409&lt;=100000,"Low",N2409&lt;=500000,"Median",N2409&lt;=1500000,"High",N2409&gt;1500000,"Very High")</f>
        <v>Low</v>
      </c>
      <c r="P2409">
        <v>26000000</v>
      </c>
      <c r="Q2409">
        <v>29699345</v>
      </c>
      <c r="R2409">
        <f t="shared" si="372"/>
        <v>3699345</v>
      </c>
      <c r="S2409" t="str">
        <f t="shared" si="373"/>
        <v>Profit</v>
      </c>
      <c r="T2409" s="1">
        <v>40977</v>
      </c>
      <c r="U2409" t="s">
        <v>3954</v>
      </c>
      <c r="V2409" s="14">
        <v>40977</v>
      </c>
      <c r="W2409" t="str">
        <f t="shared" si="374"/>
        <v>March</v>
      </c>
      <c r="X2409" s="4" t="str">
        <f t="shared" si="375"/>
        <v>2012</v>
      </c>
      <c r="Y2409" s="6">
        <f t="shared" si="376"/>
        <v>2012</v>
      </c>
      <c r="Z2409" s="4" t="str">
        <f t="shared" si="377"/>
        <v>9</v>
      </c>
      <c r="AA2409" s="6">
        <f t="shared" si="378"/>
        <v>9</v>
      </c>
      <c r="AB2409" t="str">
        <f t="shared" si="379"/>
        <v>Friday</v>
      </c>
    </row>
    <row r="2410" spans="1:28" x14ac:dyDescent="0.25">
      <c r="A2410" s="3" t="s">
        <v>5950</v>
      </c>
      <c r="B2410" t="s">
        <v>5951</v>
      </c>
      <c r="C2410" s="3" t="s">
        <v>5952</v>
      </c>
      <c r="D2410" s="6">
        <v>0</v>
      </c>
      <c r="E2410" s="6">
        <v>98</v>
      </c>
      <c r="F2410" s="6">
        <f t="shared" si="370"/>
        <v>1</v>
      </c>
      <c r="G2410" s="6">
        <f t="shared" si="371"/>
        <v>38</v>
      </c>
      <c r="H2410" s="6" t="str" cm="1">
        <f t="array" ref="H2410">_xlfn.IFS(E2410&lt;=80,"Series",E2410&lt;=120,"TV Movie",E2410&gt;120,"Long Movie")</f>
        <v>TV Movie</v>
      </c>
      <c r="I2410" t="s">
        <v>132</v>
      </c>
      <c r="J2410" t="s">
        <v>8157</v>
      </c>
      <c r="K2410" t="s">
        <v>5802</v>
      </c>
      <c r="L2410" s="5">
        <v>6.8</v>
      </c>
      <c r="M2410" t="str" cm="1">
        <f t="array" ref="M2410">_xlfn.IFS(L2410&lt;=2,"Flop",L2410&lt;=5,"Average",L2410&lt;=7,"Hit",L2410&lt;=9,"Superhit",L2410&gt;9,"BlockBuster")</f>
        <v>Hit</v>
      </c>
      <c r="N2410" s="6">
        <v>80735</v>
      </c>
      <c r="O2410" s="6" t="str" cm="1">
        <f t="array" ref="O2410">_xlfn.IFS(N2410&lt;=100000,"Low",N2410&lt;=500000,"Median",N2410&lt;=1500000,"High",N2410&gt;1500000,"Very High")</f>
        <v>Low</v>
      </c>
      <c r="P2410">
        <v>11000000</v>
      </c>
      <c r="Q2410">
        <v>8526288</v>
      </c>
      <c r="R2410">
        <f t="shared" si="372"/>
        <v>-2473712</v>
      </c>
      <c r="S2410" t="str">
        <f t="shared" si="373"/>
        <v>Loss</v>
      </c>
      <c r="T2410" s="1">
        <v>41524</v>
      </c>
      <c r="U2410" t="s">
        <v>4531</v>
      </c>
      <c r="V2410" s="14">
        <v>41524</v>
      </c>
      <c r="W2410" t="str">
        <f t="shared" si="374"/>
        <v>September</v>
      </c>
      <c r="X2410" s="4" t="str">
        <f t="shared" si="375"/>
        <v>2013</v>
      </c>
      <c r="Y2410" s="6">
        <f t="shared" si="376"/>
        <v>2013</v>
      </c>
      <c r="Z2410" s="4" t="str">
        <f t="shared" si="377"/>
        <v>7</v>
      </c>
      <c r="AA2410" s="6">
        <f t="shared" si="378"/>
        <v>7</v>
      </c>
      <c r="AB2410" t="str">
        <f t="shared" si="379"/>
        <v>Saturday</v>
      </c>
    </row>
    <row r="2411" spans="1:28" x14ac:dyDescent="0.25">
      <c r="A2411" s="3" t="s">
        <v>5953</v>
      </c>
      <c r="B2411" t="s">
        <v>5954</v>
      </c>
      <c r="C2411" s="3" t="s">
        <v>5954</v>
      </c>
      <c r="D2411" s="6">
        <v>0</v>
      </c>
      <c r="E2411" s="6">
        <v>112</v>
      </c>
      <c r="F2411" s="6">
        <f t="shared" si="370"/>
        <v>1</v>
      </c>
      <c r="G2411" s="6">
        <f t="shared" si="371"/>
        <v>52</v>
      </c>
      <c r="H2411" s="6" t="str" cm="1">
        <f t="array" ref="H2411">_xlfn.IFS(E2411&lt;=80,"Series",E2411&lt;=120,"TV Movie",E2411&gt;120,"Long Movie")</f>
        <v>TV Movie</v>
      </c>
      <c r="I2411" t="s">
        <v>132</v>
      </c>
      <c r="J2411" t="s">
        <v>8156</v>
      </c>
      <c r="K2411" t="s">
        <v>5802</v>
      </c>
      <c r="L2411" s="5">
        <v>6.3</v>
      </c>
      <c r="M2411" t="str" cm="1">
        <f t="array" ref="M2411">_xlfn.IFS(L2411&lt;=2,"Flop",L2411&lt;=5,"Average",L2411&lt;=7,"Hit",L2411&lt;=9,"Superhit",L2411&gt;9,"BlockBuster")</f>
        <v>Hit</v>
      </c>
      <c r="N2411" s="6">
        <v>192260</v>
      </c>
      <c r="O2411" s="6" t="str" cm="1">
        <f t="array" ref="O2411">_xlfn.IFS(N2411&lt;=100000,"Low",N2411&lt;=500000,"Median",N2411&lt;=1500000,"High",N2411&gt;1500000,"Very High")</f>
        <v>Median</v>
      </c>
      <c r="P2411">
        <v>52000000</v>
      </c>
      <c r="Q2411">
        <v>75450437</v>
      </c>
      <c r="R2411">
        <f t="shared" si="372"/>
        <v>23450437</v>
      </c>
      <c r="S2411" t="str">
        <f t="shared" si="373"/>
        <v>Profit</v>
      </c>
      <c r="T2411" s="1">
        <v>40756</v>
      </c>
      <c r="U2411" t="s">
        <v>2963</v>
      </c>
      <c r="V2411" s="14">
        <v>40756</v>
      </c>
      <c r="W2411" t="str">
        <f t="shared" si="374"/>
        <v>August</v>
      </c>
      <c r="X2411" s="4" t="str">
        <f t="shared" si="375"/>
        <v>2011</v>
      </c>
      <c r="Y2411" s="6">
        <f t="shared" si="376"/>
        <v>2011</v>
      </c>
      <c r="Z2411" s="4" t="str">
        <f t="shared" si="377"/>
        <v>1</v>
      </c>
      <c r="AA2411" s="6">
        <f t="shared" si="378"/>
        <v>1</v>
      </c>
      <c r="AB2411" t="str">
        <f t="shared" si="379"/>
        <v>Monday</v>
      </c>
    </row>
    <row r="2412" spans="1:28" x14ac:dyDescent="0.25">
      <c r="A2412" s="3" t="s">
        <v>5955</v>
      </c>
      <c r="B2412" t="s">
        <v>5956</v>
      </c>
      <c r="C2412" s="3" t="s">
        <v>5956</v>
      </c>
      <c r="D2412" s="6">
        <v>0</v>
      </c>
      <c r="E2412" s="6">
        <v>117</v>
      </c>
      <c r="F2412" s="6">
        <f t="shared" si="370"/>
        <v>1</v>
      </c>
      <c r="G2412" s="6">
        <f t="shared" si="371"/>
        <v>57</v>
      </c>
      <c r="H2412" s="6" t="str" cm="1">
        <f t="array" ref="H2412">_xlfn.IFS(E2412&lt;=80,"Series",E2412&lt;=120,"TV Movie",E2412&gt;120,"Long Movie")</f>
        <v>TV Movie</v>
      </c>
      <c r="I2412" t="s">
        <v>8159</v>
      </c>
      <c r="J2412" t="s">
        <v>145</v>
      </c>
      <c r="K2412" t="s">
        <v>8163</v>
      </c>
      <c r="L2412" s="5">
        <v>7.6</v>
      </c>
      <c r="M2412" t="str" cm="1">
        <f t="array" ref="M2412">_xlfn.IFS(L2412&lt;=2,"Flop",L2412&lt;=5,"Average",L2412&lt;=7,"Hit",L2412&lt;=9,"Superhit",L2412&gt;9,"BlockBuster")</f>
        <v>Superhit</v>
      </c>
      <c r="N2412" s="6">
        <v>106496</v>
      </c>
      <c r="O2412" s="6" t="str" cm="1">
        <f t="array" ref="O2412">_xlfn.IFS(N2412&lt;=100000,"Low",N2412&lt;=500000,"Median",N2412&lt;=1500000,"High",N2412&gt;1500000,"Very High")</f>
        <v>Median</v>
      </c>
      <c r="P2412">
        <v>35000000</v>
      </c>
      <c r="Q2412">
        <v>109846</v>
      </c>
      <c r="R2412">
        <f t="shared" si="372"/>
        <v>-34890154</v>
      </c>
      <c r="S2412" t="str">
        <f t="shared" si="373"/>
        <v>Loss</v>
      </c>
      <c r="T2412" s="1">
        <v>44849</v>
      </c>
      <c r="U2412" t="s">
        <v>5957</v>
      </c>
      <c r="V2412" s="14">
        <v>44849</v>
      </c>
      <c r="W2412" t="str">
        <f t="shared" si="374"/>
        <v>October</v>
      </c>
      <c r="X2412" s="4" t="str">
        <f t="shared" si="375"/>
        <v>2022</v>
      </c>
      <c r="Y2412" s="6">
        <f t="shared" si="376"/>
        <v>2022</v>
      </c>
      <c r="Z2412" s="4" t="str">
        <f t="shared" si="377"/>
        <v>15</v>
      </c>
      <c r="AA2412" s="6">
        <f t="shared" si="378"/>
        <v>15</v>
      </c>
      <c r="AB2412" t="str">
        <f t="shared" si="379"/>
        <v>Saturday</v>
      </c>
    </row>
    <row r="2413" spans="1:28" x14ac:dyDescent="0.25">
      <c r="A2413" s="3" t="s">
        <v>5958</v>
      </c>
      <c r="B2413" t="s">
        <v>5959</v>
      </c>
      <c r="C2413" s="3" t="s">
        <v>5959</v>
      </c>
      <c r="D2413" s="6">
        <v>0</v>
      </c>
      <c r="E2413" s="6">
        <v>125</v>
      </c>
      <c r="F2413" s="6">
        <f t="shared" si="370"/>
        <v>2</v>
      </c>
      <c r="G2413" s="6">
        <f t="shared" si="371"/>
        <v>5</v>
      </c>
      <c r="H2413" s="6" t="str" cm="1">
        <f t="array" ref="H2413">_xlfn.IFS(E2413&lt;=80,"Series",E2413&lt;=120,"TV Movie",E2413&gt;120,"Long Movie")</f>
        <v>Long Movie</v>
      </c>
      <c r="I2413" t="s">
        <v>5529</v>
      </c>
      <c r="J2413" t="s">
        <v>3857</v>
      </c>
      <c r="K2413" t="s">
        <v>5802</v>
      </c>
      <c r="L2413" s="5">
        <v>6.5</v>
      </c>
      <c r="M2413" t="str" cm="1">
        <f t="array" ref="M2413">_xlfn.IFS(L2413&lt;=2,"Flop",L2413&lt;=5,"Average",L2413&lt;=7,"Hit",L2413&lt;=9,"Superhit",L2413&gt;9,"BlockBuster")</f>
        <v>Hit</v>
      </c>
      <c r="N2413" s="6">
        <v>140458</v>
      </c>
      <c r="O2413" s="6" t="str" cm="1">
        <f t="array" ref="O2413">_xlfn.IFS(N2413&lt;=100000,"Low",N2413&lt;=500000,"Median",N2413&lt;=1500000,"High",N2413&gt;1500000,"Very High")</f>
        <v>Median</v>
      </c>
      <c r="P2413">
        <v>115000000</v>
      </c>
      <c r="Q2413">
        <v>0</v>
      </c>
      <c r="R2413">
        <f t="shared" si="372"/>
        <v>-115000000</v>
      </c>
      <c r="S2413" t="str">
        <f t="shared" si="373"/>
        <v>Loss</v>
      </c>
      <c r="T2413" s="1">
        <v>43530</v>
      </c>
      <c r="U2413" t="s">
        <v>5960</v>
      </c>
      <c r="V2413" s="14">
        <v>43530</v>
      </c>
      <c r="W2413" t="str">
        <f t="shared" si="374"/>
        <v>March</v>
      </c>
      <c r="X2413" s="4" t="str">
        <f t="shared" si="375"/>
        <v>2019</v>
      </c>
      <c r="Y2413" s="6">
        <f t="shared" si="376"/>
        <v>2019</v>
      </c>
      <c r="Z2413" s="4" t="str">
        <f t="shared" si="377"/>
        <v>6</v>
      </c>
      <c r="AA2413" s="6">
        <f t="shared" si="378"/>
        <v>6</v>
      </c>
      <c r="AB2413" t="str">
        <f t="shared" si="379"/>
        <v>Wednesday</v>
      </c>
    </row>
    <row r="2414" spans="1:28" x14ac:dyDescent="0.25">
      <c r="A2414" s="3" t="s">
        <v>5961</v>
      </c>
      <c r="B2414" t="s">
        <v>5962</v>
      </c>
      <c r="C2414" s="3" t="s">
        <v>5962</v>
      </c>
      <c r="D2414" s="6">
        <v>0</v>
      </c>
      <c r="E2414" s="6">
        <v>102</v>
      </c>
      <c r="F2414" s="6">
        <f t="shared" si="370"/>
        <v>1</v>
      </c>
      <c r="G2414" s="6">
        <f t="shared" si="371"/>
        <v>42</v>
      </c>
      <c r="H2414" s="6" t="str" cm="1">
        <f t="array" ref="H2414">_xlfn.IFS(E2414&lt;=80,"Series",E2414&lt;=120,"TV Movie",E2414&gt;120,"Long Movie")</f>
        <v>TV Movie</v>
      </c>
      <c r="I2414" t="s">
        <v>132</v>
      </c>
      <c r="J2414" t="s">
        <v>5802</v>
      </c>
      <c r="K2414" t="s">
        <v>5802</v>
      </c>
      <c r="L2414" s="5">
        <v>7.1</v>
      </c>
      <c r="M2414" t="str" cm="1">
        <f t="array" ref="M2414">_xlfn.IFS(L2414&lt;=2,"Flop",L2414&lt;=5,"Average",L2414&lt;=7,"Hit",L2414&lt;=9,"Superhit",L2414&gt;9,"BlockBuster")</f>
        <v>Superhit</v>
      </c>
      <c r="N2414" s="6">
        <v>127808</v>
      </c>
      <c r="O2414" s="6" t="str" cm="1">
        <f t="array" ref="O2414">_xlfn.IFS(N2414&lt;=100000,"Low",N2414&lt;=500000,"Median",N2414&lt;=1500000,"High",N2414&gt;1500000,"Very High")</f>
        <v>Median</v>
      </c>
      <c r="P2414">
        <v>6000000</v>
      </c>
      <c r="Q2414">
        <v>24959607</v>
      </c>
      <c r="R2414">
        <f t="shared" si="372"/>
        <v>18959607</v>
      </c>
      <c r="S2414" t="str">
        <f t="shared" si="373"/>
        <v>Profit</v>
      </c>
      <c r="T2414" s="1">
        <v>43534</v>
      </c>
      <c r="U2414" t="s">
        <v>5049</v>
      </c>
      <c r="V2414" s="14">
        <v>43534</v>
      </c>
      <c r="W2414" t="str">
        <f t="shared" si="374"/>
        <v>March</v>
      </c>
      <c r="X2414" s="4" t="str">
        <f t="shared" si="375"/>
        <v>2019</v>
      </c>
      <c r="Y2414" s="6">
        <f t="shared" si="376"/>
        <v>2019</v>
      </c>
      <c r="Z2414" s="4" t="str">
        <f t="shared" si="377"/>
        <v>10</v>
      </c>
      <c r="AA2414" s="6">
        <f t="shared" si="378"/>
        <v>10</v>
      </c>
      <c r="AB2414" t="str">
        <f t="shared" si="379"/>
        <v>Sunday</v>
      </c>
    </row>
    <row r="2415" spans="1:28" x14ac:dyDescent="0.25">
      <c r="A2415" s="3" t="s">
        <v>5963</v>
      </c>
      <c r="B2415" t="s">
        <v>5964</v>
      </c>
      <c r="C2415" s="3" t="s">
        <v>5964</v>
      </c>
      <c r="D2415" s="6">
        <v>0</v>
      </c>
      <c r="E2415" s="6">
        <v>107</v>
      </c>
      <c r="F2415" s="6">
        <f t="shared" si="370"/>
        <v>1</v>
      </c>
      <c r="G2415" s="6">
        <f t="shared" si="371"/>
        <v>47</v>
      </c>
      <c r="H2415" s="6" t="str" cm="1">
        <f t="array" ref="H2415">_xlfn.IFS(E2415&lt;=80,"Series",E2415&lt;=120,"TV Movie",E2415&gt;120,"Long Movie")</f>
        <v>TV Movie</v>
      </c>
      <c r="I2415" t="s">
        <v>5529</v>
      </c>
      <c r="J2415" t="s">
        <v>132</v>
      </c>
      <c r="K2415" t="s">
        <v>8162</v>
      </c>
      <c r="L2415" s="5">
        <v>6.3</v>
      </c>
      <c r="M2415" t="str" cm="1">
        <f t="array" ref="M2415">_xlfn.IFS(L2415&lt;=2,"Flop",L2415&lt;=5,"Average",L2415&lt;=7,"Hit",L2415&lt;=9,"Superhit",L2415&gt;9,"BlockBuster")</f>
        <v>Hit</v>
      </c>
      <c r="N2415" s="6">
        <v>206804</v>
      </c>
      <c r="O2415" s="6" t="str" cm="1">
        <f t="array" ref="O2415">_xlfn.IFS(N2415&lt;=100000,"Low",N2415&lt;=500000,"Median",N2415&lt;=1500000,"High",N2415&gt;1500000,"Very High")</f>
        <v>Median</v>
      </c>
      <c r="P2415">
        <v>50000000</v>
      </c>
      <c r="Q2415">
        <v>216940871</v>
      </c>
      <c r="R2415">
        <f t="shared" si="372"/>
        <v>166940871</v>
      </c>
      <c r="S2415" t="str">
        <f t="shared" si="373"/>
        <v>Profit</v>
      </c>
      <c r="T2415" s="1">
        <v>42531</v>
      </c>
      <c r="U2415" t="s">
        <v>3369</v>
      </c>
      <c r="V2415" s="14">
        <v>42531</v>
      </c>
      <c r="W2415" t="str">
        <f t="shared" si="374"/>
        <v>June</v>
      </c>
      <c r="X2415" s="4" t="str">
        <f t="shared" si="375"/>
        <v>2016</v>
      </c>
      <c r="Y2415" s="6">
        <f t="shared" si="376"/>
        <v>2016</v>
      </c>
      <c r="Z2415" s="4" t="str">
        <f t="shared" si="377"/>
        <v>10</v>
      </c>
      <c r="AA2415" s="6">
        <f t="shared" si="378"/>
        <v>10</v>
      </c>
      <c r="AB2415" t="str">
        <f t="shared" si="379"/>
        <v>Friday</v>
      </c>
    </row>
    <row r="2416" spans="1:28" x14ac:dyDescent="0.25">
      <c r="A2416" s="3" t="s">
        <v>5965</v>
      </c>
      <c r="B2416" t="s">
        <v>5966</v>
      </c>
      <c r="C2416" s="3" t="s">
        <v>5966</v>
      </c>
      <c r="D2416" s="6">
        <v>0</v>
      </c>
      <c r="E2416" s="6">
        <v>100</v>
      </c>
      <c r="F2416" s="6">
        <f t="shared" si="370"/>
        <v>1</v>
      </c>
      <c r="G2416" s="6">
        <f t="shared" si="371"/>
        <v>40</v>
      </c>
      <c r="H2416" s="6" t="str" cm="1">
        <f t="array" ref="H2416">_xlfn.IFS(E2416&lt;=80,"Series",E2416&lt;=120,"TV Movie",E2416&gt;120,"Long Movie")</f>
        <v>TV Movie</v>
      </c>
      <c r="I2416" t="s">
        <v>5529</v>
      </c>
      <c r="J2416" t="s">
        <v>8158</v>
      </c>
      <c r="K2416" t="s">
        <v>8159</v>
      </c>
      <c r="L2416" s="5">
        <v>7.7</v>
      </c>
      <c r="M2416" t="str" cm="1">
        <f t="array" ref="M2416">_xlfn.IFS(L2416&lt;=2,"Flop",L2416&lt;=5,"Average",L2416&lt;=7,"Hit",L2416&lt;=9,"Superhit",L2416&gt;9,"BlockBuster")</f>
        <v>Superhit</v>
      </c>
      <c r="N2416" s="6">
        <v>380233</v>
      </c>
      <c r="O2416" s="6" t="str" cm="1">
        <f t="array" ref="O2416">_xlfn.IFS(N2416&lt;=100000,"Low",N2416&lt;=500000,"Median",N2416&lt;=1500000,"High",N2416&gt;1500000,"Very High")</f>
        <v>Median</v>
      </c>
      <c r="P2416">
        <v>60000000</v>
      </c>
      <c r="Q2416">
        <v>468266122</v>
      </c>
      <c r="R2416">
        <f t="shared" si="372"/>
        <v>408266122</v>
      </c>
      <c r="S2416" t="str">
        <f t="shared" si="373"/>
        <v>Profit</v>
      </c>
      <c r="T2416" s="1">
        <v>41671</v>
      </c>
      <c r="U2416" t="s">
        <v>4620</v>
      </c>
      <c r="V2416" s="14">
        <v>41671</v>
      </c>
      <c r="W2416" t="str">
        <f t="shared" si="374"/>
        <v>February</v>
      </c>
      <c r="X2416" s="4" t="str">
        <f t="shared" si="375"/>
        <v>2014</v>
      </c>
      <c r="Y2416" s="6">
        <f t="shared" si="376"/>
        <v>2014</v>
      </c>
      <c r="Z2416" s="4" t="str">
        <f t="shared" si="377"/>
        <v>1</v>
      </c>
      <c r="AA2416" s="6">
        <f t="shared" si="378"/>
        <v>1</v>
      </c>
      <c r="AB2416" t="str">
        <f t="shared" si="379"/>
        <v>Saturday</v>
      </c>
    </row>
    <row r="2417" spans="1:28" x14ac:dyDescent="0.25">
      <c r="A2417" s="3" t="s">
        <v>5967</v>
      </c>
      <c r="B2417" t="s">
        <v>5968</v>
      </c>
      <c r="C2417" s="3" t="s">
        <v>5968</v>
      </c>
      <c r="D2417" s="6">
        <v>0</v>
      </c>
      <c r="E2417" s="6">
        <v>106</v>
      </c>
      <c r="F2417" s="6">
        <f t="shared" si="370"/>
        <v>1</v>
      </c>
      <c r="G2417" s="6">
        <f t="shared" si="371"/>
        <v>46</v>
      </c>
      <c r="H2417" s="6" t="str" cm="1">
        <f t="array" ref="H2417">_xlfn.IFS(E2417&lt;=80,"Series",E2417&lt;=120,"TV Movie",E2417&gt;120,"Long Movie")</f>
        <v>TV Movie</v>
      </c>
      <c r="I2417" t="s">
        <v>8160</v>
      </c>
      <c r="J2417" t="s">
        <v>8162</v>
      </c>
      <c r="K2417" t="s">
        <v>145</v>
      </c>
      <c r="L2417" s="5">
        <v>6.8</v>
      </c>
      <c r="M2417" t="str" cm="1">
        <f t="array" ref="M2417">_xlfn.IFS(L2417&lt;=2,"Flop",L2417&lt;=5,"Average",L2417&lt;=7,"Hit",L2417&lt;=9,"Superhit",L2417&gt;9,"BlockBuster")</f>
        <v>Hit</v>
      </c>
      <c r="N2417" s="6">
        <v>78016</v>
      </c>
      <c r="O2417" s="6" t="str" cm="1">
        <f t="array" ref="O2417">_xlfn.IFS(N2417&lt;=100000,"Low",N2417&lt;=500000,"Median",N2417&lt;=1500000,"High",N2417&gt;1500000,"Very High")</f>
        <v>Low</v>
      </c>
      <c r="P2417">
        <v>10000000</v>
      </c>
      <c r="Q2417">
        <v>4552970</v>
      </c>
      <c r="R2417">
        <f t="shared" si="372"/>
        <v>-5447030</v>
      </c>
      <c r="S2417" t="str">
        <f t="shared" si="373"/>
        <v>Loss</v>
      </c>
      <c r="T2417" s="1">
        <v>41151</v>
      </c>
      <c r="U2417" t="s">
        <v>5969</v>
      </c>
      <c r="V2417" s="14">
        <v>41151</v>
      </c>
      <c r="W2417" t="str">
        <f t="shared" si="374"/>
        <v>August</v>
      </c>
      <c r="X2417" s="4" t="str">
        <f t="shared" si="375"/>
        <v>2012</v>
      </c>
      <c r="Y2417" s="6">
        <f t="shared" si="376"/>
        <v>2012</v>
      </c>
      <c r="Z2417" s="4" t="str">
        <f t="shared" si="377"/>
        <v>30</v>
      </c>
      <c r="AA2417" s="6">
        <f t="shared" si="378"/>
        <v>30</v>
      </c>
      <c r="AB2417" t="str">
        <f t="shared" si="379"/>
        <v>Thursday</v>
      </c>
    </row>
    <row r="2418" spans="1:28" x14ac:dyDescent="0.25">
      <c r="A2418" s="3" t="s">
        <v>5970</v>
      </c>
      <c r="B2418" t="s">
        <v>5971</v>
      </c>
      <c r="C2418" s="3" t="s">
        <v>5971</v>
      </c>
      <c r="D2418" s="6">
        <v>0</v>
      </c>
      <c r="E2418" s="6">
        <v>88</v>
      </c>
      <c r="F2418" s="6">
        <f t="shared" si="370"/>
        <v>1</v>
      </c>
      <c r="G2418" s="6">
        <f t="shared" si="371"/>
        <v>28</v>
      </c>
      <c r="H2418" s="6" t="str" cm="1">
        <f t="array" ref="H2418">_xlfn.IFS(E2418&lt;=80,"Series",E2418&lt;=120,"TV Movie",E2418&gt;120,"Long Movie")</f>
        <v>TV Movie</v>
      </c>
      <c r="I2418" t="s">
        <v>5529</v>
      </c>
      <c r="J2418" t="s">
        <v>8156</v>
      </c>
      <c r="K2418" t="s">
        <v>83</v>
      </c>
      <c r="L2418" s="5">
        <v>6.3</v>
      </c>
      <c r="M2418" t="str" cm="1">
        <f t="array" ref="M2418">_xlfn.IFS(L2418&lt;=2,"Flop",L2418&lt;=5,"Average",L2418&lt;=7,"Hit",L2418&lt;=9,"Superhit",L2418&gt;9,"BlockBuster")</f>
        <v>Hit</v>
      </c>
      <c r="N2418" s="6">
        <v>159498</v>
      </c>
      <c r="O2418" s="6" t="str" cm="1">
        <f t="array" ref="O2418">_xlfn.IFS(N2418&lt;=100000,"Low",N2418&lt;=500000,"Median",N2418&lt;=1500000,"High",N2418&gt;1500000,"Very High")</f>
        <v>Median</v>
      </c>
      <c r="P2418">
        <v>70000000</v>
      </c>
      <c r="Q2418">
        <v>160112671</v>
      </c>
      <c r="R2418">
        <f t="shared" si="372"/>
        <v>90112671</v>
      </c>
      <c r="S2418" t="str">
        <f t="shared" si="373"/>
        <v>Profit</v>
      </c>
      <c r="T2418" s="1">
        <v>40927</v>
      </c>
      <c r="U2418" t="s">
        <v>5972</v>
      </c>
      <c r="V2418" s="14">
        <v>40927</v>
      </c>
      <c r="W2418" t="str">
        <f t="shared" si="374"/>
        <v>January</v>
      </c>
      <c r="X2418" s="4" t="str">
        <f t="shared" si="375"/>
        <v>2012</v>
      </c>
      <c r="Y2418" s="6">
        <f t="shared" si="376"/>
        <v>2012</v>
      </c>
      <c r="Z2418" s="4" t="str">
        <f t="shared" si="377"/>
        <v>19</v>
      </c>
      <c r="AA2418" s="6">
        <f t="shared" si="378"/>
        <v>19</v>
      </c>
      <c r="AB2418" t="str">
        <f t="shared" si="379"/>
        <v>Thursday</v>
      </c>
    </row>
    <row r="2419" spans="1:28" x14ac:dyDescent="0.25">
      <c r="A2419" s="3" t="s">
        <v>5973</v>
      </c>
      <c r="B2419" t="s">
        <v>5974</v>
      </c>
      <c r="C2419" s="3" t="s">
        <v>5974</v>
      </c>
      <c r="D2419" s="6">
        <v>0</v>
      </c>
      <c r="E2419" s="6">
        <v>98</v>
      </c>
      <c r="F2419" s="6">
        <f t="shared" si="370"/>
        <v>1</v>
      </c>
      <c r="G2419" s="6">
        <f t="shared" si="371"/>
        <v>38</v>
      </c>
      <c r="H2419" s="6" t="str" cm="1">
        <f t="array" ref="H2419">_xlfn.IFS(E2419&lt;=80,"Series",E2419&lt;=120,"TV Movie",E2419&gt;120,"Long Movie")</f>
        <v>TV Movie</v>
      </c>
      <c r="I2419" t="s">
        <v>132</v>
      </c>
      <c r="J2419" t="s">
        <v>8162</v>
      </c>
      <c r="K2419" t="s">
        <v>5802</v>
      </c>
      <c r="L2419" s="5">
        <v>6.9</v>
      </c>
      <c r="M2419" t="str" cm="1">
        <f t="array" ref="M2419">_xlfn.IFS(L2419&lt;=2,"Flop",L2419&lt;=5,"Average",L2419&lt;=7,"Hit",L2419&lt;=9,"Superhit",L2419&gt;9,"BlockBuster")</f>
        <v>Hit</v>
      </c>
      <c r="N2419" s="6">
        <v>463703</v>
      </c>
      <c r="O2419" s="6" t="str" cm="1">
        <f t="array" ref="O2419">_xlfn.IFS(N2419&lt;=100000,"Low",N2419&lt;=500000,"Median",N2419&lt;=1500000,"High",N2419&gt;1500000,"Very High")</f>
        <v>Median</v>
      </c>
      <c r="P2419">
        <v>35000000</v>
      </c>
      <c r="Q2419">
        <v>209838559</v>
      </c>
      <c r="R2419">
        <f t="shared" si="372"/>
        <v>174838559</v>
      </c>
      <c r="S2419" t="str">
        <f t="shared" si="373"/>
        <v>Profit</v>
      </c>
      <c r="T2419" s="1">
        <v>40724</v>
      </c>
      <c r="U2419" t="s">
        <v>3424</v>
      </c>
      <c r="V2419" s="14">
        <v>40724</v>
      </c>
      <c r="W2419" t="str">
        <f t="shared" si="374"/>
        <v>June</v>
      </c>
      <c r="X2419" s="4" t="str">
        <f t="shared" si="375"/>
        <v>2011</v>
      </c>
      <c r="Y2419" s="6">
        <f t="shared" si="376"/>
        <v>2011</v>
      </c>
      <c r="Z2419" s="4" t="str">
        <f t="shared" si="377"/>
        <v>30</v>
      </c>
      <c r="AA2419" s="6">
        <f t="shared" si="378"/>
        <v>30</v>
      </c>
      <c r="AB2419" t="str">
        <f t="shared" si="379"/>
        <v>Thursday</v>
      </c>
    </row>
    <row r="2420" spans="1:28" x14ac:dyDescent="0.25">
      <c r="A2420" s="3" t="s">
        <v>5975</v>
      </c>
      <c r="B2420" t="s">
        <v>5976</v>
      </c>
      <c r="C2420" s="3" t="s">
        <v>5976</v>
      </c>
      <c r="D2420" s="6">
        <v>0</v>
      </c>
      <c r="E2420" s="6">
        <v>124</v>
      </c>
      <c r="F2420" s="6">
        <f t="shared" si="370"/>
        <v>2</v>
      </c>
      <c r="G2420" s="6">
        <f t="shared" si="371"/>
        <v>4</v>
      </c>
      <c r="H2420" s="6" t="str" cm="1">
        <f t="array" ref="H2420">_xlfn.IFS(E2420&lt;=80,"Series",E2420&lt;=120,"TV Movie",E2420&gt;120,"Long Movie")</f>
        <v>Long Movie</v>
      </c>
      <c r="I2420" t="s">
        <v>5529</v>
      </c>
      <c r="J2420" t="s">
        <v>132</v>
      </c>
      <c r="K2420" t="s">
        <v>8162</v>
      </c>
      <c r="L2420" s="5">
        <v>6.5</v>
      </c>
      <c r="M2420" t="str" cm="1">
        <f t="array" ref="M2420">_xlfn.IFS(L2420&lt;=2,"Flop",L2420&lt;=5,"Average",L2420&lt;=7,"Hit",L2420&lt;=9,"Superhit",L2420&gt;9,"BlockBuster")</f>
        <v>Hit</v>
      </c>
      <c r="N2420" s="6">
        <v>170943</v>
      </c>
      <c r="O2420" s="6" t="str" cm="1">
        <f t="array" ref="O2420">_xlfn.IFS(N2420&lt;=100000,"Low",N2420&lt;=500000,"Median",N2420&lt;=1500000,"High",N2420&gt;1500000,"Very High")</f>
        <v>Median</v>
      </c>
      <c r="P2420">
        <v>90000000</v>
      </c>
      <c r="Q2420">
        <v>426505244</v>
      </c>
      <c r="R2420">
        <f t="shared" si="372"/>
        <v>336505244</v>
      </c>
      <c r="S2420" t="str">
        <f t="shared" si="373"/>
        <v>Profit</v>
      </c>
      <c r="T2420" s="1">
        <v>43837</v>
      </c>
      <c r="U2420" t="s">
        <v>5977</v>
      </c>
      <c r="V2420" s="14">
        <v>43837</v>
      </c>
      <c r="W2420" t="str">
        <f t="shared" si="374"/>
        <v>January</v>
      </c>
      <c r="X2420" s="4" t="str">
        <f t="shared" si="375"/>
        <v>2020</v>
      </c>
      <c r="Y2420" s="6">
        <f t="shared" si="376"/>
        <v>2020</v>
      </c>
      <c r="Z2420" s="4" t="str">
        <f t="shared" si="377"/>
        <v>7</v>
      </c>
      <c r="AA2420" s="6">
        <f t="shared" si="378"/>
        <v>7</v>
      </c>
      <c r="AB2420" t="str">
        <f t="shared" si="379"/>
        <v>Tuesday</v>
      </c>
    </row>
    <row r="2421" spans="1:28" x14ac:dyDescent="0.25">
      <c r="A2421" s="3" t="s">
        <v>5978</v>
      </c>
      <c r="B2421" t="s">
        <v>219</v>
      </c>
      <c r="C2421" s="3" t="s">
        <v>219</v>
      </c>
      <c r="D2421" s="6">
        <v>0</v>
      </c>
      <c r="E2421" s="6">
        <v>106</v>
      </c>
      <c r="F2421" s="6">
        <f t="shared" si="370"/>
        <v>1</v>
      </c>
      <c r="G2421" s="6">
        <f t="shared" si="371"/>
        <v>46</v>
      </c>
      <c r="H2421" s="6" t="str" cm="1">
        <f t="array" ref="H2421">_xlfn.IFS(E2421&lt;=80,"Series",E2421&lt;=120,"TV Movie",E2421&gt;120,"Long Movie")</f>
        <v>TV Movie</v>
      </c>
      <c r="I2421" t="s">
        <v>8162</v>
      </c>
      <c r="J2421" t="s">
        <v>83</v>
      </c>
      <c r="K2421" t="s">
        <v>3857</v>
      </c>
      <c r="L2421" s="5">
        <v>6.5</v>
      </c>
      <c r="M2421" t="str" cm="1">
        <f t="array" ref="M2421">_xlfn.IFS(L2421&lt;=2,"Flop",L2421&lt;=5,"Average",L2421&lt;=7,"Hit",L2421&lt;=9,"Superhit",L2421&gt;9,"BlockBuster")</f>
        <v>Hit</v>
      </c>
      <c r="N2421" s="6">
        <v>166021</v>
      </c>
      <c r="O2421" s="6" t="str" cm="1">
        <f t="array" ref="O2421">_xlfn.IFS(N2421&lt;=100000,"Low",N2421&lt;=500000,"Median",N2421&lt;=1500000,"High",N2421&gt;1500000,"Very High")</f>
        <v>Median</v>
      </c>
      <c r="P2421">
        <v>10000000</v>
      </c>
      <c r="Q2421">
        <v>259939835</v>
      </c>
      <c r="R2421">
        <f t="shared" si="372"/>
        <v>249939835</v>
      </c>
      <c r="S2421" t="str">
        <f t="shared" si="373"/>
        <v>Profit</v>
      </c>
      <c r="T2421" s="1">
        <v>43351</v>
      </c>
      <c r="U2421" t="s">
        <v>4721</v>
      </c>
      <c r="V2421" s="14">
        <v>43351</v>
      </c>
      <c r="W2421" t="str">
        <f t="shared" si="374"/>
        <v>September</v>
      </c>
      <c r="X2421" s="4" t="str">
        <f t="shared" si="375"/>
        <v>2018</v>
      </c>
      <c r="Y2421" s="6">
        <f t="shared" si="376"/>
        <v>2018</v>
      </c>
      <c r="Z2421" s="4" t="str">
        <f t="shared" si="377"/>
        <v>8</v>
      </c>
      <c r="AA2421" s="6">
        <f t="shared" si="378"/>
        <v>8</v>
      </c>
      <c r="AB2421" t="str">
        <f t="shared" si="379"/>
        <v>Saturday</v>
      </c>
    </row>
    <row r="2422" spans="1:28" x14ac:dyDescent="0.25">
      <c r="A2422" s="3" t="s">
        <v>5979</v>
      </c>
      <c r="B2422" t="s">
        <v>1917</v>
      </c>
      <c r="C2422" s="3" t="s">
        <v>1917</v>
      </c>
      <c r="D2422" s="6">
        <v>0</v>
      </c>
      <c r="E2422" s="6">
        <v>100</v>
      </c>
      <c r="F2422" s="6">
        <f t="shared" si="370"/>
        <v>1</v>
      </c>
      <c r="G2422" s="6">
        <f t="shared" si="371"/>
        <v>40</v>
      </c>
      <c r="H2422" s="6" t="str" cm="1">
        <f t="array" ref="H2422">_xlfn.IFS(E2422&lt;=80,"Series",E2422&lt;=120,"TV Movie",E2422&gt;120,"Long Movie")</f>
        <v>TV Movie</v>
      </c>
      <c r="I2422" t="s">
        <v>5529</v>
      </c>
      <c r="J2422" t="s">
        <v>8158</v>
      </c>
      <c r="K2422" t="s">
        <v>8161</v>
      </c>
      <c r="L2422" s="5">
        <v>4.3</v>
      </c>
      <c r="M2422" t="str" cm="1">
        <f t="array" ref="M2422">_xlfn.IFS(L2422&lt;=2,"Flop",L2422&lt;=5,"Average",L2422&lt;=7,"Hit",L2422&lt;=9,"Superhit",L2422&gt;9,"BlockBuster")</f>
        <v>Average</v>
      </c>
      <c r="N2422" s="6">
        <v>173694</v>
      </c>
      <c r="O2422" s="6" t="str" cm="1">
        <f t="array" ref="O2422">_xlfn.IFS(N2422&lt;=100000,"Low",N2422&lt;=500000,"Median",N2422&lt;=1500000,"High",N2422&gt;1500000,"Very High")</f>
        <v>Median</v>
      </c>
      <c r="P2422">
        <v>120000000</v>
      </c>
      <c r="Q2422">
        <v>167882881</v>
      </c>
      <c r="R2422">
        <f t="shared" si="372"/>
        <v>47882881</v>
      </c>
      <c r="S2422" t="str">
        <f t="shared" si="373"/>
        <v>Profit</v>
      </c>
      <c r="T2422" s="1">
        <v>42220</v>
      </c>
      <c r="U2422" t="s">
        <v>5980</v>
      </c>
      <c r="V2422" s="14">
        <v>42220</v>
      </c>
      <c r="W2422" t="str">
        <f t="shared" si="374"/>
        <v>August</v>
      </c>
      <c r="X2422" s="4" t="str">
        <f t="shared" si="375"/>
        <v>2015</v>
      </c>
      <c r="Y2422" s="6">
        <f t="shared" si="376"/>
        <v>2015</v>
      </c>
      <c r="Z2422" s="4" t="str">
        <f t="shared" si="377"/>
        <v>4</v>
      </c>
      <c r="AA2422" s="6">
        <f t="shared" si="378"/>
        <v>4</v>
      </c>
      <c r="AB2422" t="str">
        <f t="shared" si="379"/>
        <v>Tuesday</v>
      </c>
    </row>
    <row r="2423" spans="1:28" x14ac:dyDescent="0.25">
      <c r="A2423" s="3" t="s">
        <v>5981</v>
      </c>
      <c r="B2423" t="s">
        <v>5982</v>
      </c>
      <c r="C2423" s="3" t="s">
        <v>5982</v>
      </c>
      <c r="D2423" s="6">
        <v>0</v>
      </c>
      <c r="E2423" s="6">
        <v>118</v>
      </c>
      <c r="F2423" s="6">
        <f t="shared" si="370"/>
        <v>1</v>
      </c>
      <c r="G2423" s="6">
        <f t="shared" si="371"/>
        <v>58</v>
      </c>
      <c r="H2423" s="6" t="str" cm="1">
        <f t="array" ref="H2423">_xlfn.IFS(E2423&lt;=80,"Series",E2423&lt;=120,"TV Movie",E2423&gt;120,"Long Movie")</f>
        <v>TV Movie</v>
      </c>
      <c r="I2423" t="s">
        <v>8160</v>
      </c>
      <c r="J2423" t="s">
        <v>145</v>
      </c>
      <c r="K2423" t="s">
        <v>8167</v>
      </c>
      <c r="L2423" s="5">
        <v>8</v>
      </c>
      <c r="M2423" t="str" cm="1">
        <f t="array" ref="M2423">_xlfn.IFS(L2423&lt;=2,"Flop",L2423&lt;=5,"Average",L2423&lt;=7,"Hit",L2423&lt;=9,"Superhit",L2423&gt;9,"BlockBuster")</f>
        <v>Superhit</v>
      </c>
      <c r="N2423" s="6">
        <v>699659</v>
      </c>
      <c r="O2423" s="6" t="str" cm="1">
        <f t="array" ref="O2423">_xlfn.IFS(N2423&lt;=100000,"Low",N2423&lt;=500000,"Median",N2423&lt;=1500000,"High",N2423&gt;1500000,"Very High")</f>
        <v>High</v>
      </c>
      <c r="P2423">
        <v>15000000</v>
      </c>
      <c r="Q2423">
        <v>484068861</v>
      </c>
      <c r="R2423">
        <f t="shared" si="372"/>
        <v>469068861</v>
      </c>
      <c r="S2423" t="str">
        <f t="shared" si="373"/>
        <v>Profit</v>
      </c>
      <c r="T2423" s="1">
        <v>40427</v>
      </c>
      <c r="U2423" t="s">
        <v>4526</v>
      </c>
      <c r="V2423" s="14">
        <v>40427</v>
      </c>
      <c r="W2423" t="str">
        <f t="shared" si="374"/>
        <v>September</v>
      </c>
      <c r="X2423" s="4" t="str">
        <f t="shared" si="375"/>
        <v>2010</v>
      </c>
      <c r="Y2423" s="6">
        <f t="shared" si="376"/>
        <v>2010</v>
      </c>
      <c r="Z2423" s="4" t="str">
        <f t="shared" si="377"/>
        <v>6</v>
      </c>
      <c r="AA2423" s="6">
        <f t="shared" si="378"/>
        <v>6</v>
      </c>
      <c r="AB2423" t="str">
        <f t="shared" si="379"/>
        <v>Monday</v>
      </c>
    </row>
    <row r="2424" spans="1:28" x14ac:dyDescent="0.25">
      <c r="A2424" s="3" t="s">
        <v>5983</v>
      </c>
      <c r="B2424" t="s">
        <v>5984</v>
      </c>
      <c r="C2424" s="3" t="s">
        <v>5984</v>
      </c>
      <c r="D2424" s="6">
        <v>0</v>
      </c>
      <c r="E2424" s="6">
        <v>93</v>
      </c>
      <c r="F2424" s="6">
        <f t="shared" si="370"/>
        <v>1</v>
      </c>
      <c r="G2424" s="6">
        <f t="shared" si="371"/>
        <v>33</v>
      </c>
      <c r="H2424" s="6" t="str" cm="1">
        <f t="array" ref="H2424">_xlfn.IFS(E2424&lt;=80,"Series",E2424&lt;=120,"TV Movie",E2424&gt;120,"Long Movie")</f>
        <v>TV Movie</v>
      </c>
      <c r="I2424" t="s">
        <v>5529</v>
      </c>
      <c r="J2424" t="s">
        <v>145</v>
      </c>
      <c r="K2424" t="s">
        <v>3857</v>
      </c>
      <c r="L2424" s="5">
        <v>5.8</v>
      </c>
      <c r="M2424" t="str" cm="1">
        <f t="array" ref="M2424">_xlfn.IFS(L2424&lt;=2,"Flop",L2424&lt;=5,"Average",L2424&lt;=7,"Hit",L2424&lt;=9,"Superhit",L2424&gt;9,"BlockBuster")</f>
        <v>Hit</v>
      </c>
      <c r="N2424" s="6">
        <v>89046</v>
      </c>
      <c r="O2424" s="6" t="str" cm="1">
        <f t="array" ref="O2424">_xlfn.IFS(N2424&lt;=100000,"Low",N2424&lt;=500000,"Median",N2424&lt;=1500000,"High",N2424&gt;1500000,"Very High")</f>
        <v>Low</v>
      </c>
      <c r="P2424">
        <v>23000000</v>
      </c>
      <c r="Q2424">
        <v>34513760</v>
      </c>
      <c r="R2424">
        <f t="shared" si="372"/>
        <v>11513760</v>
      </c>
      <c r="S2424" t="str">
        <f t="shared" si="373"/>
        <v>Profit</v>
      </c>
      <c r="T2424" s="1">
        <v>40853</v>
      </c>
      <c r="U2424" t="s">
        <v>924</v>
      </c>
      <c r="V2424" s="14">
        <v>40853</v>
      </c>
      <c r="W2424" t="str">
        <f t="shared" si="374"/>
        <v>November</v>
      </c>
      <c r="X2424" s="4" t="str">
        <f t="shared" si="375"/>
        <v>2011</v>
      </c>
      <c r="Y2424" s="6">
        <f t="shared" si="376"/>
        <v>2011</v>
      </c>
      <c r="Z2424" s="4" t="str">
        <f t="shared" si="377"/>
        <v>6</v>
      </c>
      <c r="AA2424" s="6">
        <f t="shared" si="378"/>
        <v>6</v>
      </c>
      <c r="AB2424" t="str">
        <f t="shared" si="379"/>
        <v>Sunday</v>
      </c>
    </row>
    <row r="2425" spans="1:28" x14ac:dyDescent="0.25">
      <c r="A2425" s="3" t="s">
        <v>5985</v>
      </c>
      <c r="B2425" t="s">
        <v>1275</v>
      </c>
      <c r="C2425" s="3" t="s">
        <v>1275</v>
      </c>
      <c r="D2425" s="6">
        <v>0</v>
      </c>
      <c r="E2425" s="6">
        <v>110</v>
      </c>
      <c r="F2425" s="6">
        <f t="shared" si="370"/>
        <v>1</v>
      </c>
      <c r="G2425" s="6">
        <f t="shared" si="371"/>
        <v>50</v>
      </c>
      <c r="H2425" s="6" t="str" cm="1">
        <f t="array" ref="H2425">_xlfn.IFS(E2425&lt;=80,"Series",E2425&lt;=120,"TV Movie",E2425&gt;120,"Long Movie")</f>
        <v>TV Movie</v>
      </c>
      <c r="I2425" t="s">
        <v>5529</v>
      </c>
      <c r="J2425" t="s">
        <v>8158</v>
      </c>
      <c r="K2425" t="s">
        <v>8156</v>
      </c>
      <c r="L2425" s="5">
        <v>5.7</v>
      </c>
      <c r="M2425" t="str" cm="1">
        <f t="array" ref="M2425">_xlfn.IFS(L2425&lt;=2,"Flop",L2425&lt;=5,"Average",L2425&lt;=7,"Hit",L2425&lt;=9,"Superhit",L2425&gt;9,"BlockBuster")</f>
        <v>Hit</v>
      </c>
      <c r="N2425" s="6">
        <v>110969</v>
      </c>
      <c r="O2425" s="6" t="str" cm="1">
        <f t="array" ref="O2425">_xlfn.IFS(N2425&lt;=100000,"Low",N2425&lt;=500000,"Median",N2425&lt;=1500000,"High",N2425&gt;1500000,"Very High")</f>
        <v>Median</v>
      </c>
      <c r="P2425">
        <v>75000000</v>
      </c>
      <c r="Q2425">
        <v>132274484</v>
      </c>
      <c r="R2425">
        <f t="shared" si="372"/>
        <v>57274484</v>
      </c>
      <c r="S2425" t="str">
        <f t="shared" si="373"/>
        <v>Profit</v>
      </c>
      <c r="T2425" s="1">
        <v>40787</v>
      </c>
      <c r="U2425" t="s">
        <v>1500</v>
      </c>
      <c r="V2425" s="14">
        <v>40787</v>
      </c>
      <c r="W2425" t="str">
        <f t="shared" si="374"/>
        <v>September</v>
      </c>
      <c r="X2425" s="4" t="str">
        <f t="shared" si="375"/>
        <v>2011</v>
      </c>
      <c r="Y2425" s="6">
        <f t="shared" si="376"/>
        <v>2011</v>
      </c>
      <c r="Z2425" s="4" t="str">
        <f t="shared" si="377"/>
        <v>1</v>
      </c>
      <c r="AA2425" s="6">
        <f t="shared" si="378"/>
        <v>1</v>
      </c>
      <c r="AB2425" t="str">
        <f t="shared" si="379"/>
        <v>Thursday</v>
      </c>
    </row>
    <row r="2426" spans="1:28" x14ac:dyDescent="0.25">
      <c r="A2426" s="3" t="s">
        <v>5986</v>
      </c>
      <c r="B2426" t="s">
        <v>5987</v>
      </c>
      <c r="C2426" s="3" t="s">
        <v>5987</v>
      </c>
      <c r="D2426" s="6">
        <v>0</v>
      </c>
      <c r="E2426" s="6">
        <v>96</v>
      </c>
      <c r="F2426" s="6">
        <f t="shared" si="370"/>
        <v>1</v>
      </c>
      <c r="G2426" s="6">
        <f t="shared" si="371"/>
        <v>36</v>
      </c>
      <c r="H2426" s="6" t="str" cm="1">
        <f t="array" ref="H2426">_xlfn.IFS(E2426&lt;=80,"Series",E2426&lt;=120,"TV Movie",E2426&gt;120,"Long Movie")</f>
        <v>TV Movie</v>
      </c>
      <c r="I2426" t="s">
        <v>5529</v>
      </c>
      <c r="J2426" t="s">
        <v>132</v>
      </c>
      <c r="K2426" t="s">
        <v>8162</v>
      </c>
      <c r="L2426" s="5">
        <v>6.7</v>
      </c>
      <c r="M2426" t="str" cm="1">
        <f t="array" ref="M2426">_xlfn.IFS(L2426&lt;=2,"Flop",L2426&lt;=5,"Average",L2426&lt;=7,"Hit",L2426&lt;=9,"Superhit",L2426&gt;9,"BlockBuster")</f>
        <v>Hit</v>
      </c>
      <c r="N2426" s="6">
        <v>82939</v>
      </c>
      <c r="O2426" s="6" t="str" cm="1">
        <f t="array" ref="O2426">_xlfn.IFS(N2426&lt;=100000,"Low",N2426&lt;=500000,"Median",N2426&lt;=1500000,"High",N2426&gt;1500000,"Very High")</f>
        <v>Low</v>
      </c>
      <c r="P2426">
        <v>2500000</v>
      </c>
      <c r="Q2426">
        <v>422618</v>
      </c>
      <c r="R2426">
        <f t="shared" si="372"/>
        <v>-2077382</v>
      </c>
      <c r="S2426" t="str">
        <f t="shared" si="373"/>
        <v>Loss</v>
      </c>
      <c r="T2426" s="1">
        <v>40431</v>
      </c>
      <c r="U2426" t="s">
        <v>3976</v>
      </c>
      <c r="V2426" s="14">
        <v>40431</v>
      </c>
      <c r="W2426" t="str">
        <f t="shared" si="374"/>
        <v>September</v>
      </c>
      <c r="X2426" s="4" t="str">
        <f t="shared" si="375"/>
        <v>2010</v>
      </c>
      <c r="Y2426" s="6">
        <f t="shared" si="376"/>
        <v>2010</v>
      </c>
      <c r="Z2426" s="4" t="str">
        <f t="shared" si="377"/>
        <v>10</v>
      </c>
      <c r="AA2426" s="6">
        <f t="shared" si="378"/>
        <v>10</v>
      </c>
      <c r="AB2426" t="str">
        <f t="shared" si="379"/>
        <v>Friday</v>
      </c>
    </row>
    <row r="2427" spans="1:28" x14ac:dyDescent="0.25">
      <c r="A2427" s="3" t="s">
        <v>5988</v>
      </c>
      <c r="B2427" t="s">
        <v>5989</v>
      </c>
      <c r="C2427" s="3" t="s">
        <v>5989</v>
      </c>
      <c r="D2427" s="6">
        <v>0</v>
      </c>
      <c r="E2427" s="6">
        <v>129</v>
      </c>
      <c r="F2427" s="6">
        <f t="shared" si="370"/>
        <v>2</v>
      </c>
      <c r="G2427" s="6">
        <f t="shared" si="371"/>
        <v>9</v>
      </c>
      <c r="H2427" s="6" t="str" cm="1">
        <f t="array" ref="H2427">_xlfn.IFS(E2427&lt;=80,"Series",E2427&lt;=120,"TV Movie",E2427&gt;120,"Long Movie")</f>
        <v>Long Movie</v>
      </c>
      <c r="I2427" t="s">
        <v>5529</v>
      </c>
      <c r="J2427" t="s">
        <v>8158</v>
      </c>
      <c r="K2427" t="s">
        <v>8166</v>
      </c>
      <c r="L2427" s="5">
        <v>7.4</v>
      </c>
      <c r="M2427" t="str" cm="1">
        <f t="array" ref="M2427">_xlfn.IFS(L2427&lt;=2,"Flop",L2427&lt;=5,"Average",L2427&lt;=7,"Hit",L2427&lt;=9,"Superhit",L2427&gt;9,"BlockBuster")</f>
        <v>Superhit</v>
      </c>
      <c r="N2427" s="6">
        <v>473187</v>
      </c>
      <c r="O2427" s="6" t="str" cm="1">
        <f t="array" ref="O2427">_xlfn.IFS(N2427&lt;=100000,"Low",N2427&lt;=500000,"Median",N2427&lt;=1500000,"High",N2427&gt;1500000,"Very High")</f>
        <v>Median</v>
      </c>
      <c r="P2427">
        <v>125000000</v>
      </c>
      <c r="Q2427">
        <v>543848418</v>
      </c>
      <c r="R2427">
        <f t="shared" si="372"/>
        <v>418848418</v>
      </c>
      <c r="S2427" t="str">
        <f t="shared" si="373"/>
        <v>Profit</v>
      </c>
      <c r="T2427" s="1">
        <v>40887</v>
      </c>
      <c r="U2427" t="s">
        <v>4841</v>
      </c>
      <c r="V2427" s="14">
        <v>40887</v>
      </c>
      <c r="W2427" t="str">
        <f t="shared" si="374"/>
        <v>December</v>
      </c>
      <c r="X2427" s="4" t="str">
        <f t="shared" si="375"/>
        <v>2011</v>
      </c>
      <c r="Y2427" s="6">
        <f t="shared" si="376"/>
        <v>2011</v>
      </c>
      <c r="Z2427" s="4" t="str">
        <f t="shared" si="377"/>
        <v>10</v>
      </c>
      <c r="AA2427" s="6">
        <f t="shared" si="378"/>
        <v>10</v>
      </c>
      <c r="AB2427" t="str">
        <f t="shared" si="379"/>
        <v>Saturday</v>
      </c>
    </row>
    <row r="2428" spans="1:28" x14ac:dyDescent="0.25">
      <c r="A2428" s="3" t="s">
        <v>5990</v>
      </c>
      <c r="B2428" t="s">
        <v>5991</v>
      </c>
      <c r="C2428" s="3" t="s">
        <v>5991</v>
      </c>
      <c r="D2428" s="6">
        <v>0</v>
      </c>
      <c r="E2428" s="6">
        <v>125</v>
      </c>
      <c r="F2428" s="6">
        <f t="shared" si="370"/>
        <v>2</v>
      </c>
      <c r="G2428" s="6">
        <f t="shared" si="371"/>
        <v>5</v>
      </c>
      <c r="H2428" s="6" t="str" cm="1">
        <f t="array" ref="H2428">_xlfn.IFS(E2428&lt;=80,"Series",E2428&lt;=120,"TV Movie",E2428&gt;120,"Long Movie")</f>
        <v>Long Movie</v>
      </c>
      <c r="I2428" t="s">
        <v>5529</v>
      </c>
      <c r="J2428" t="s">
        <v>8158</v>
      </c>
      <c r="K2428" t="s">
        <v>145</v>
      </c>
      <c r="L2428" s="5">
        <v>5.8</v>
      </c>
      <c r="M2428" t="str" cm="1">
        <f t="array" ref="M2428">_xlfn.IFS(L2428&lt;=2,"Flop",L2428&lt;=5,"Average",L2428&lt;=7,"Hit",L2428&lt;=9,"Superhit",L2428&gt;9,"BlockBuster")</f>
        <v>Hit</v>
      </c>
      <c r="N2428" s="6">
        <v>117690</v>
      </c>
      <c r="O2428" s="6" t="str" cm="1">
        <f t="array" ref="O2428">_xlfn.IFS(N2428&lt;=100000,"Low",N2428&lt;=500000,"Median",N2428&lt;=1500000,"High",N2428&gt;1500000,"Very High")</f>
        <v>Median</v>
      </c>
      <c r="P2428">
        <v>40000000</v>
      </c>
      <c r="Q2428">
        <v>63365859</v>
      </c>
      <c r="R2428">
        <f t="shared" si="372"/>
        <v>23365859</v>
      </c>
      <c r="S2428" t="str">
        <f t="shared" si="373"/>
        <v>Profit</v>
      </c>
      <c r="T2428" s="1">
        <v>41355</v>
      </c>
      <c r="U2428" t="s">
        <v>1763</v>
      </c>
      <c r="V2428" s="14">
        <v>41355</v>
      </c>
      <c r="W2428" t="str">
        <f t="shared" si="374"/>
        <v>March</v>
      </c>
      <c r="X2428" s="4" t="str">
        <f t="shared" si="375"/>
        <v>2013</v>
      </c>
      <c r="Y2428" s="6">
        <f t="shared" si="376"/>
        <v>2013</v>
      </c>
      <c r="Z2428" s="4" t="str">
        <f t="shared" si="377"/>
        <v>22</v>
      </c>
      <c r="AA2428" s="6">
        <f t="shared" si="378"/>
        <v>22</v>
      </c>
      <c r="AB2428" t="str">
        <f t="shared" si="379"/>
        <v>Friday</v>
      </c>
    </row>
    <row r="2429" spans="1:28" x14ac:dyDescent="0.25">
      <c r="A2429" s="3" t="s">
        <v>5992</v>
      </c>
      <c r="B2429" t="s">
        <v>5993</v>
      </c>
      <c r="C2429" s="3" t="s">
        <v>5993</v>
      </c>
      <c r="D2429" s="6">
        <v>0</v>
      </c>
      <c r="E2429" s="6">
        <v>114</v>
      </c>
      <c r="F2429" s="6">
        <f t="shared" si="370"/>
        <v>1</v>
      </c>
      <c r="G2429" s="6">
        <f t="shared" si="371"/>
        <v>54</v>
      </c>
      <c r="H2429" s="6" t="str" cm="1">
        <f t="array" ref="H2429">_xlfn.IFS(E2429&lt;=80,"Series",E2429&lt;=120,"TV Movie",E2429&gt;120,"Long Movie")</f>
        <v>TV Movie</v>
      </c>
      <c r="I2429" t="s">
        <v>8158</v>
      </c>
      <c r="J2429" t="s">
        <v>132</v>
      </c>
      <c r="K2429" t="s">
        <v>8156</v>
      </c>
      <c r="L2429" s="5">
        <v>7</v>
      </c>
      <c r="M2429" t="str" cm="1">
        <f t="array" ref="M2429">_xlfn.IFS(L2429&lt;=2,"Flop",L2429&lt;=5,"Average",L2429&lt;=7,"Hit",L2429&lt;=9,"Superhit",L2429&gt;9,"BlockBuster")</f>
        <v>Hit</v>
      </c>
      <c r="N2429" s="6">
        <v>376979</v>
      </c>
      <c r="O2429" s="6" t="str" cm="1">
        <f t="array" ref="O2429">_xlfn.IFS(N2429&lt;=100000,"Low",N2429&lt;=500000,"Median",N2429&lt;=1500000,"High",N2429&gt;1500000,"Very High")</f>
        <v>Median</v>
      </c>
      <c r="P2429">
        <v>100000000</v>
      </c>
      <c r="Q2429">
        <v>1441659588</v>
      </c>
      <c r="R2429">
        <f t="shared" si="372"/>
        <v>1341659588</v>
      </c>
      <c r="S2429" t="str">
        <f t="shared" si="373"/>
        <v>Profit</v>
      </c>
      <c r="T2429" s="1">
        <v>45116</v>
      </c>
      <c r="U2429" t="s">
        <v>5994</v>
      </c>
      <c r="V2429" s="14">
        <v>45116</v>
      </c>
      <c r="W2429" t="str">
        <f t="shared" si="374"/>
        <v>July</v>
      </c>
      <c r="X2429" s="4" t="str">
        <f t="shared" si="375"/>
        <v>2023</v>
      </c>
      <c r="Y2429" s="6">
        <f t="shared" si="376"/>
        <v>2023</v>
      </c>
      <c r="Z2429" s="4" t="str">
        <f t="shared" si="377"/>
        <v>9</v>
      </c>
      <c r="AA2429" s="6">
        <f t="shared" si="378"/>
        <v>9</v>
      </c>
      <c r="AB2429" t="str">
        <f t="shared" si="379"/>
        <v>Sunday</v>
      </c>
    </row>
    <row r="2430" spans="1:28" x14ac:dyDescent="0.25">
      <c r="A2430" s="3" t="s">
        <v>5995</v>
      </c>
      <c r="B2430" t="s">
        <v>5996</v>
      </c>
      <c r="C2430" s="3" t="s">
        <v>5996</v>
      </c>
      <c r="D2430" s="6">
        <v>0</v>
      </c>
      <c r="E2430" s="6">
        <v>136</v>
      </c>
      <c r="F2430" s="6">
        <f t="shared" si="370"/>
        <v>2</v>
      </c>
      <c r="G2430" s="6">
        <f t="shared" si="371"/>
        <v>16</v>
      </c>
      <c r="H2430" s="6" t="str" cm="1">
        <f t="array" ref="H2430">_xlfn.IFS(E2430&lt;=80,"Series",E2430&lt;=120,"TV Movie",E2430&gt;120,"Long Movie")</f>
        <v>Long Movie</v>
      </c>
      <c r="I2430" t="s">
        <v>145</v>
      </c>
      <c r="J2430" t="s">
        <v>8165</v>
      </c>
      <c r="K2430" t="s">
        <v>8157</v>
      </c>
      <c r="L2430" s="5">
        <v>7.6</v>
      </c>
      <c r="M2430" t="str" cm="1">
        <f t="array" ref="M2430">_xlfn.IFS(L2430&lt;=2,"Flop",L2430&lt;=5,"Average",L2430&lt;=7,"Hit",L2430&lt;=9,"Superhit",L2430&gt;9,"BlockBuster")</f>
        <v>Superhit</v>
      </c>
      <c r="N2430" s="6">
        <v>407805</v>
      </c>
      <c r="O2430" s="6" t="str" cm="1">
        <f t="array" ref="O2430">_xlfn.IFS(N2430&lt;=100000,"Low",N2430&lt;=500000,"Median",N2430&lt;=1500000,"High",N2430&gt;1500000,"Very High")</f>
        <v>Median</v>
      </c>
      <c r="P2430">
        <v>36000000</v>
      </c>
      <c r="Q2430">
        <v>436433122</v>
      </c>
      <c r="R2430">
        <f t="shared" si="372"/>
        <v>400433122</v>
      </c>
      <c r="S2430" t="str">
        <f t="shared" si="373"/>
        <v>Profit</v>
      </c>
      <c r="T2430" s="1">
        <v>43343</v>
      </c>
      <c r="U2430" t="s">
        <v>5997</v>
      </c>
      <c r="V2430" s="14">
        <v>43343</v>
      </c>
      <c r="W2430" t="str">
        <f t="shared" si="374"/>
        <v>August</v>
      </c>
      <c r="X2430" s="4" t="str">
        <f t="shared" si="375"/>
        <v>2018</v>
      </c>
      <c r="Y2430" s="6">
        <f t="shared" si="376"/>
        <v>2018</v>
      </c>
      <c r="Z2430" s="4" t="str">
        <f t="shared" si="377"/>
        <v>31</v>
      </c>
      <c r="AA2430" s="6">
        <f t="shared" si="378"/>
        <v>31</v>
      </c>
      <c r="AB2430" t="str">
        <f t="shared" si="379"/>
        <v>Friday</v>
      </c>
    </row>
    <row r="2431" spans="1:28" x14ac:dyDescent="0.25">
      <c r="A2431" s="3" t="s">
        <v>5998</v>
      </c>
      <c r="B2431" t="s">
        <v>5999</v>
      </c>
      <c r="C2431" s="3" t="s">
        <v>5999</v>
      </c>
      <c r="D2431" s="6">
        <v>0</v>
      </c>
      <c r="E2431" s="6">
        <v>109</v>
      </c>
      <c r="F2431" s="6">
        <f t="shared" si="370"/>
        <v>1</v>
      </c>
      <c r="G2431" s="6">
        <f t="shared" si="371"/>
        <v>49</v>
      </c>
      <c r="H2431" s="6" t="str" cm="1">
        <f t="array" ref="H2431">_xlfn.IFS(E2431&lt;=80,"Series",E2431&lt;=120,"TV Movie",E2431&gt;120,"Long Movie")</f>
        <v>TV Movie</v>
      </c>
      <c r="I2431" t="s">
        <v>5529</v>
      </c>
      <c r="J2431" t="s">
        <v>8158</v>
      </c>
      <c r="K2431" t="s">
        <v>8162</v>
      </c>
      <c r="L2431" s="5">
        <v>6.4</v>
      </c>
      <c r="M2431" t="str" cm="1">
        <f t="array" ref="M2431">_xlfn.IFS(L2431&lt;=2,"Flop",L2431&lt;=5,"Average",L2431&lt;=7,"Hit",L2431&lt;=9,"Superhit",L2431&gt;9,"BlockBuster")</f>
        <v>Hit</v>
      </c>
      <c r="N2431" s="6">
        <v>125396</v>
      </c>
      <c r="O2431" s="6" t="str" cm="1">
        <f t="array" ref="O2431">_xlfn.IFS(N2431&lt;=100000,"Low",N2431&lt;=500000,"Median",N2431&lt;=1500000,"High",N2431&gt;1500000,"Very High")</f>
        <v>Median</v>
      </c>
      <c r="P2431">
        <v>25000000</v>
      </c>
      <c r="Q2431">
        <v>96262212</v>
      </c>
      <c r="R2431">
        <f t="shared" si="372"/>
        <v>71262212</v>
      </c>
      <c r="S2431" t="str">
        <f t="shared" si="373"/>
        <v>Profit</v>
      </c>
      <c r="T2431" s="1">
        <v>40920</v>
      </c>
      <c r="U2431" t="s">
        <v>5565</v>
      </c>
      <c r="V2431" s="14">
        <v>40920</v>
      </c>
      <c r="W2431" t="str">
        <f t="shared" si="374"/>
        <v>January</v>
      </c>
      <c r="X2431" s="4" t="str">
        <f t="shared" si="375"/>
        <v>2012</v>
      </c>
      <c r="Y2431" s="6">
        <f t="shared" si="376"/>
        <v>2012</v>
      </c>
      <c r="Z2431" s="4" t="str">
        <f t="shared" si="377"/>
        <v>12</v>
      </c>
      <c r="AA2431" s="6">
        <f t="shared" si="378"/>
        <v>12</v>
      </c>
      <c r="AB2431" t="str">
        <f t="shared" si="379"/>
        <v>Thursday</v>
      </c>
    </row>
    <row r="2432" spans="1:28" x14ac:dyDescent="0.25">
      <c r="A2432" s="3" t="s">
        <v>6000</v>
      </c>
      <c r="B2432" t="s">
        <v>6001</v>
      </c>
      <c r="C2432" s="3" t="s">
        <v>6001</v>
      </c>
      <c r="D2432" s="6">
        <v>0</v>
      </c>
      <c r="E2432" s="6">
        <v>99</v>
      </c>
      <c r="F2432" s="6">
        <f t="shared" si="370"/>
        <v>1</v>
      </c>
      <c r="G2432" s="6">
        <f t="shared" si="371"/>
        <v>39</v>
      </c>
      <c r="H2432" s="6" t="str" cm="1">
        <f t="array" ref="H2432">_xlfn.IFS(E2432&lt;=80,"Series",E2432&lt;=120,"TV Movie",E2432&gt;120,"Long Movie")</f>
        <v>TV Movie</v>
      </c>
      <c r="I2432" t="s">
        <v>8158</v>
      </c>
      <c r="J2432" t="s">
        <v>132</v>
      </c>
      <c r="K2432" t="s">
        <v>5802</v>
      </c>
      <c r="L2432" s="5">
        <v>6.1</v>
      </c>
      <c r="M2432" t="str" cm="1">
        <f t="array" ref="M2432">_xlfn.IFS(L2432&lt;=2,"Flop",L2432&lt;=5,"Average",L2432&lt;=7,"Hit",L2432&lt;=9,"Superhit",L2432&gt;9,"BlockBuster")</f>
        <v>Hit</v>
      </c>
      <c r="N2432" s="6">
        <v>119319</v>
      </c>
      <c r="O2432" s="6" t="str" cm="1">
        <f t="array" ref="O2432">_xlfn.IFS(N2432&lt;=100000,"Low",N2432&lt;=500000,"Median",N2432&lt;=1500000,"High",N2432&gt;1500000,"Very High")</f>
        <v>Median</v>
      </c>
      <c r="P2432">
        <v>31000000</v>
      </c>
      <c r="Q2432">
        <v>107228221</v>
      </c>
      <c r="R2432">
        <f t="shared" si="372"/>
        <v>76228221</v>
      </c>
      <c r="S2432" t="str">
        <f t="shared" si="373"/>
        <v>Profit</v>
      </c>
      <c r="T2432" s="1">
        <v>42214</v>
      </c>
      <c r="U2432" t="s">
        <v>6002</v>
      </c>
      <c r="V2432" s="14">
        <v>42214</v>
      </c>
      <c r="W2432" t="str">
        <f t="shared" si="374"/>
        <v>July</v>
      </c>
      <c r="X2432" s="4" t="str">
        <f t="shared" si="375"/>
        <v>2015</v>
      </c>
      <c r="Y2432" s="6">
        <f t="shared" si="376"/>
        <v>2015</v>
      </c>
      <c r="Z2432" s="4" t="str">
        <f t="shared" si="377"/>
        <v>29</v>
      </c>
      <c r="AA2432" s="6">
        <f t="shared" si="378"/>
        <v>29</v>
      </c>
      <c r="AB2432" t="str">
        <f t="shared" si="379"/>
        <v>Wednesday</v>
      </c>
    </row>
    <row r="2433" spans="1:28" x14ac:dyDescent="0.25">
      <c r="A2433" s="3" t="s">
        <v>6003</v>
      </c>
      <c r="B2433" t="s">
        <v>6004</v>
      </c>
      <c r="C2433" s="3" t="s">
        <v>6004</v>
      </c>
      <c r="D2433" s="6">
        <v>0</v>
      </c>
      <c r="E2433" s="6">
        <v>135</v>
      </c>
      <c r="F2433" s="6">
        <f t="shared" si="370"/>
        <v>2</v>
      </c>
      <c r="G2433" s="6">
        <f t="shared" si="371"/>
        <v>15</v>
      </c>
      <c r="H2433" s="6" t="str" cm="1">
        <f t="array" ref="H2433">_xlfn.IFS(E2433&lt;=80,"Series",E2433&lt;=120,"TV Movie",E2433&gt;120,"Long Movie")</f>
        <v>Long Movie</v>
      </c>
      <c r="I2433" t="s">
        <v>145</v>
      </c>
      <c r="J2433" t="s">
        <v>8161</v>
      </c>
      <c r="K2433" t="s">
        <v>5802</v>
      </c>
      <c r="L2433" s="5">
        <v>7.1</v>
      </c>
      <c r="M2433" t="str" cm="1">
        <f t="array" ref="M2433">_xlfn.IFS(L2433&lt;=2,"Flop",L2433&lt;=5,"Average",L2433&lt;=7,"Hit",L2433&lt;=9,"Superhit",L2433&gt;9,"BlockBuster")</f>
        <v>Superhit</v>
      </c>
      <c r="N2433" s="6">
        <v>191971</v>
      </c>
      <c r="O2433" s="6" t="str" cm="1">
        <f t="array" ref="O2433">_xlfn.IFS(N2433&lt;=100000,"Low",N2433&lt;=500000,"Median",N2433&lt;=1500000,"High",N2433&gt;1500000,"Very High")</f>
        <v>Median</v>
      </c>
      <c r="P2433">
        <v>7400000</v>
      </c>
      <c r="Q2433">
        <v>17505548</v>
      </c>
      <c r="R2433">
        <f t="shared" si="372"/>
        <v>10105548</v>
      </c>
      <c r="S2433" t="str">
        <f t="shared" si="373"/>
        <v>Profit</v>
      </c>
      <c r="T2433" s="1">
        <v>40681</v>
      </c>
      <c r="U2433" t="s">
        <v>2310</v>
      </c>
      <c r="V2433" s="14">
        <v>40681</v>
      </c>
      <c r="W2433" t="str">
        <f t="shared" si="374"/>
        <v>May</v>
      </c>
      <c r="X2433" s="4" t="str">
        <f t="shared" si="375"/>
        <v>2011</v>
      </c>
      <c r="Y2433" s="6">
        <f t="shared" si="376"/>
        <v>2011</v>
      </c>
      <c r="Z2433" s="4" t="str">
        <f t="shared" si="377"/>
        <v>18</v>
      </c>
      <c r="AA2433" s="6">
        <f t="shared" si="378"/>
        <v>18</v>
      </c>
      <c r="AB2433" t="str">
        <f t="shared" si="379"/>
        <v>Wednesday</v>
      </c>
    </row>
    <row r="2434" spans="1:28" x14ac:dyDescent="0.25">
      <c r="A2434" s="3" t="s">
        <v>6005</v>
      </c>
      <c r="B2434" t="s">
        <v>6006</v>
      </c>
      <c r="C2434" s="3" t="s">
        <v>6006</v>
      </c>
      <c r="D2434" s="6">
        <v>0</v>
      </c>
      <c r="E2434" s="6">
        <v>150</v>
      </c>
      <c r="F2434" s="6">
        <f t="shared" si="370"/>
        <v>2</v>
      </c>
      <c r="G2434" s="6">
        <f t="shared" si="371"/>
        <v>30</v>
      </c>
      <c r="H2434" s="6" t="str" cm="1">
        <f t="array" ref="H2434">_xlfn.IFS(E2434&lt;=80,"Series",E2434&lt;=120,"TV Movie",E2434&gt;120,"Long Movie")</f>
        <v>Long Movie</v>
      </c>
      <c r="I2434" t="s">
        <v>5529</v>
      </c>
      <c r="J2434" t="s">
        <v>8158</v>
      </c>
      <c r="K2434" t="s">
        <v>145</v>
      </c>
      <c r="L2434" s="5">
        <v>6</v>
      </c>
      <c r="M2434" t="str" cm="1">
        <f t="array" ref="M2434">_xlfn.IFS(L2434&lt;=2,"Flop",L2434&lt;=5,"Average",L2434&lt;=7,"Hit",L2434&lt;=9,"Superhit",L2434&gt;9,"BlockBuster")</f>
        <v>Hit</v>
      </c>
      <c r="N2434" s="6">
        <v>175114</v>
      </c>
      <c r="O2434" s="6" t="str" cm="1">
        <f t="array" ref="O2434">_xlfn.IFS(N2434&lt;=100000,"Low",N2434&lt;=500000,"Median",N2434&lt;=1500000,"High",N2434&gt;1500000,"Very High")</f>
        <v>Median</v>
      </c>
      <c r="P2434">
        <v>140000000</v>
      </c>
      <c r="Q2434">
        <v>268175631</v>
      </c>
      <c r="R2434">
        <f t="shared" si="372"/>
        <v>128175631</v>
      </c>
      <c r="S2434" t="str">
        <f t="shared" si="373"/>
        <v>Profit</v>
      </c>
      <c r="T2434" s="1">
        <v>41976</v>
      </c>
      <c r="U2434" t="s">
        <v>236</v>
      </c>
      <c r="V2434" s="14">
        <v>41976</v>
      </c>
      <c r="W2434" t="str">
        <f t="shared" si="374"/>
        <v>December</v>
      </c>
      <c r="X2434" s="4" t="str">
        <f t="shared" si="375"/>
        <v>2014</v>
      </c>
      <c r="Y2434" s="6">
        <f t="shared" si="376"/>
        <v>2014</v>
      </c>
      <c r="Z2434" s="4" t="str">
        <f t="shared" si="377"/>
        <v>3</v>
      </c>
      <c r="AA2434" s="6">
        <f t="shared" si="378"/>
        <v>3</v>
      </c>
      <c r="AB2434" t="str">
        <f t="shared" si="379"/>
        <v>Wednesday</v>
      </c>
    </row>
    <row r="2435" spans="1:28" x14ac:dyDescent="0.25">
      <c r="A2435" s="3" t="s">
        <v>6007</v>
      </c>
      <c r="B2435" t="s">
        <v>6008</v>
      </c>
      <c r="C2435" s="3" t="s">
        <v>6008</v>
      </c>
      <c r="D2435" s="6">
        <v>0</v>
      </c>
      <c r="E2435" s="6">
        <v>96</v>
      </c>
      <c r="F2435" s="6">
        <f t="shared" ref="F2435:F2498" si="380">INT(E2435/60)</f>
        <v>1</v>
      </c>
      <c r="G2435" s="6">
        <f t="shared" ref="G2435:G2498" si="381">MOD(E2435,60)</f>
        <v>36</v>
      </c>
      <c r="H2435" s="6" t="str" cm="1">
        <f t="array" ref="H2435">_xlfn.IFS(E2435&lt;=80,"Series",E2435&lt;=120,"TV Movie",E2435&gt;120,"Long Movie")</f>
        <v>TV Movie</v>
      </c>
      <c r="I2435" t="s">
        <v>132</v>
      </c>
      <c r="J2435" t="s">
        <v>8163</v>
      </c>
      <c r="K2435" t="s">
        <v>5802</v>
      </c>
      <c r="L2435" s="5">
        <v>6.2</v>
      </c>
      <c r="M2435" t="str" cm="1">
        <f t="array" ref="M2435">_xlfn.IFS(L2435&lt;=2,"Flop",L2435&lt;=5,"Average",L2435&lt;=7,"Hit",L2435&lt;=9,"Superhit",L2435&gt;9,"BlockBuster")</f>
        <v>Hit</v>
      </c>
      <c r="N2435" s="6">
        <v>126352</v>
      </c>
      <c r="O2435" s="6" t="str" cm="1">
        <f t="array" ref="O2435">_xlfn.IFS(N2435&lt;=100000,"Low",N2435&lt;=500000,"Median",N2435&lt;=1500000,"High",N2435&gt;1500000,"Very High")</f>
        <v>Median</v>
      </c>
      <c r="P2435">
        <v>50000000</v>
      </c>
      <c r="Q2435">
        <v>242786137</v>
      </c>
      <c r="R2435">
        <f t="shared" ref="R2435:R2498" si="382">Q2435-P2435</f>
        <v>192786137</v>
      </c>
      <c r="S2435" t="str">
        <f t="shared" ref="S2435:S2498" si="383">IF(R2435&gt;0,"Profit","Loss")</f>
        <v>Profit</v>
      </c>
      <c r="T2435" s="1">
        <v>42347</v>
      </c>
      <c r="U2435" t="s">
        <v>5210</v>
      </c>
      <c r="V2435" s="14">
        <v>42347</v>
      </c>
      <c r="W2435" t="str">
        <f t="shared" ref="W2435:W2498" si="384">TEXT(V2435,"MMMM")</f>
        <v>December</v>
      </c>
      <c r="X2435" s="4" t="str">
        <f t="shared" ref="X2435:X2498" si="385">TEXT(V2435,"YYYY")</f>
        <v>2015</v>
      </c>
      <c r="Y2435" s="6">
        <f t="shared" ref="Y2435:Y2498" si="386">VALUE(X2435)</f>
        <v>2015</v>
      </c>
      <c r="Z2435" s="4" t="str">
        <f t="shared" ref="Z2435:Z2498" si="387">TEXT(V2435,"d")</f>
        <v>9</v>
      </c>
      <c r="AA2435" s="6">
        <f t="shared" ref="AA2435:AA2498" si="388">VALUE(Z2435)</f>
        <v>9</v>
      </c>
      <c r="AB2435" t="str">
        <f t="shared" ref="AB2435:AB2498" si="389">TEXT(V2435,"dddd")</f>
        <v>Wednesday</v>
      </c>
    </row>
    <row r="2436" spans="1:28" x14ac:dyDescent="0.25">
      <c r="A2436" s="3" t="s">
        <v>6009</v>
      </c>
      <c r="B2436" t="s">
        <v>6010</v>
      </c>
      <c r="C2436" s="3" t="s">
        <v>6010</v>
      </c>
      <c r="D2436" s="6">
        <v>0</v>
      </c>
      <c r="E2436" s="6">
        <v>97</v>
      </c>
      <c r="F2436" s="6">
        <f t="shared" si="380"/>
        <v>1</v>
      </c>
      <c r="G2436" s="6">
        <f t="shared" si="381"/>
        <v>37</v>
      </c>
      <c r="H2436" s="6" t="str" cm="1">
        <f t="array" ref="H2436">_xlfn.IFS(E2436&lt;=80,"Series",E2436&lt;=120,"TV Movie",E2436&gt;120,"Long Movie")</f>
        <v>TV Movie</v>
      </c>
      <c r="I2436" t="s">
        <v>145</v>
      </c>
      <c r="J2436" t="s">
        <v>5802</v>
      </c>
      <c r="K2436" t="s">
        <v>5802</v>
      </c>
      <c r="L2436" s="5">
        <v>6.4</v>
      </c>
      <c r="M2436" t="str" cm="1">
        <f t="array" ref="M2436">_xlfn.IFS(L2436&lt;=2,"Flop",L2436&lt;=5,"Average",L2436&lt;=7,"Hit",L2436&lt;=9,"Superhit",L2436&gt;9,"BlockBuster")</f>
        <v>Hit</v>
      </c>
      <c r="N2436" s="6">
        <v>52565</v>
      </c>
      <c r="O2436" s="6" t="str" cm="1">
        <f t="array" ref="O2436">_xlfn.IFS(N2436&lt;=100000,"Low",N2436&lt;=500000,"Median",N2436&lt;=1500000,"High",N2436&gt;1500000,"Very High")</f>
        <v>Low</v>
      </c>
      <c r="P2436">
        <v>5000000</v>
      </c>
      <c r="Q2436">
        <v>2820490</v>
      </c>
      <c r="R2436">
        <f t="shared" si="382"/>
        <v>-2179510</v>
      </c>
      <c r="S2436" t="str">
        <f t="shared" si="383"/>
        <v>Loss</v>
      </c>
      <c r="T2436" s="1">
        <v>40431</v>
      </c>
      <c r="U2436" t="s">
        <v>6011</v>
      </c>
      <c r="V2436" s="14">
        <v>40431</v>
      </c>
      <c r="W2436" t="str">
        <f t="shared" si="384"/>
        <v>September</v>
      </c>
      <c r="X2436" s="4" t="str">
        <f t="shared" si="385"/>
        <v>2010</v>
      </c>
      <c r="Y2436" s="6">
        <f t="shared" si="386"/>
        <v>2010</v>
      </c>
      <c r="Z2436" s="4" t="str">
        <f t="shared" si="387"/>
        <v>10</v>
      </c>
      <c r="AA2436" s="6">
        <f t="shared" si="388"/>
        <v>10</v>
      </c>
      <c r="AB2436" t="str">
        <f t="shared" si="389"/>
        <v>Friday</v>
      </c>
    </row>
    <row r="2437" spans="1:28" x14ac:dyDescent="0.25">
      <c r="A2437" s="3" t="s">
        <v>6012</v>
      </c>
      <c r="B2437" t="s">
        <v>6013</v>
      </c>
      <c r="C2437" s="3" t="s">
        <v>6013</v>
      </c>
      <c r="D2437" s="6">
        <v>0</v>
      </c>
      <c r="E2437" s="6">
        <v>105</v>
      </c>
      <c r="F2437" s="6">
        <f t="shared" si="380"/>
        <v>1</v>
      </c>
      <c r="G2437" s="6">
        <f t="shared" si="381"/>
        <v>45</v>
      </c>
      <c r="H2437" s="6" t="str" cm="1">
        <f t="array" ref="H2437">_xlfn.IFS(E2437&lt;=80,"Series",E2437&lt;=120,"TV Movie",E2437&gt;120,"Long Movie")</f>
        <v>TV Movie</v>
      </c>
      <c r="I2437" t="s">
        <v>132</v>
      </c>
      <c r="J2437" t="s">
        <v>145</v>
      </c>
      <c r="K2437" t="s">
        <v>8157</v>
      </c>
      <c r="L2437" s="5">
        <v>7.2</v>
      </c>
      <c r="M2437" t="str" cm="1">
        <f t="array" ref="M2437">_xlfn.IFS(L2437&lt;=2,"Flop",L2437&lt;=5,"Average",L2437&lt;=7,"Hit",L2437&lt;=9,"Superhit",L2437&gt;9,"BlockBuster")</f>
        <v>Superhit</v>
      </c>
      <c r="N2437" s="6">
        <v>94120</v>
      </c>
      <c r="O2437" s="6" t="str" cm="1">
        <f t="array" ref="O2437">_xlfn.IFS(N2437&lt;=100000,"Low",N2437&lt;=500000,"Median",N2437&lt;=1500000,"High",N2437&gt;1500000,"Very High")</f>
        <v>Low</v>
      </c>
      <c r="P2437">
        <v>3200000</v>
      </c>
      <c r="Q2437">
        <v>14311701</v>
      </c>
      <c r="R2437">
        <f t="shared" si="382"/>
        <v>11111701</v>
      </c>
      <c r="S2437" t="str">
        <f t="shared" si="383"/>
        <v>Profit</v>
      </c>
      <c r="T2437" s="1">
        <v>40432</v>
      </c>
      <c r="U2437" t="s">
        <v>6014</v>
      </c>
      <c r="V2437" s="14">
        <v>40432</v>
      </c>
      <c r="W2437" t="str">
        <f t="shared" si="384"/>
        <v>September</v>
      </c>
      <c r="X2437" s="4" t="str">
        <f t="shared" si="385"/>
        <v>2010</v>
      </c>
      <c r="Y2437" s="6">
        <f t="shared" si="386"/>
        <v>2010</v>
      </c>
      <c r="Z2437" s="4" t="str">
        <f t="shared" si="387"/>
        <v>11</v>
      </c>
      <c r="AA2437" s="6">
        <f t="shared" si="388"/>
        <v>11</v>
      </c>
      <c r="AB2437" t="str">
        <f t="shared" si="389"/>
        <v>Saturday</v>
      </c>
    </row>
    <row r="2438" spans="1:28" x14ac:dyDescent="0.25">
      <c r="A2438" s="3" t="s">
        <v>6015</v>
      </c>
      <c r="B2438" t="s">
        <v>6016</v>
      </c>
      <c r="C2438" s="3" t="s">
        <v>6016</v>
      </c>
      <c r="D2438" s="6">
        <v>0</v>
      </c>
      <c r="E2438" s="6">
        <v>107</v>
      </c>
      <c r="F2438" s="6">
        <f t="shared" si="380"/>
        <v>1</v>
      </c>
      <c r="G2438" s="6">
        <f t="shared" si="381"/>
        <v>47</v>
      </c>
      <c r="H2438" s="6" t="str" cm="1">
        <f t="array" ref="H2438">_xlfn.IFS(E2438&lt;=80,"Series",E2438&lt;=120,"TV Movie",E2438&gt;120,"Long Movie")</f>
        <v>TV Movie</v>
      </c>
      <c r="I2438" t="s">
        <v>5529</v>
      </c>
      <c r="J2438" t="s">
        <v>3857</v>
      </c>
      <c r="K2438" t="s">
        <v>5802</v>
      </c>
      <c r="L2438" s="5">
        <v>6.4</v>
      </c>
      <c r="M2438" t="str" cm="1">
        <f t="array" ref="M2438">_xlfn.IFS(L2438&lt;=2,"Flop",L2438&lt;=5,"Average",L2438&lt;=7,"Hit",L2438&lt;=9,"Superhit",L2438&gt;9,"BlockBuster")</f>
        <v>Hit</v>
      </c>
      <c r="N2438" s="6">
        <v>95356</v>
      </c>
      <c r="O2438" s="6" t="str" cm="1">
        <f t="array" ref="O2438">_xlfn.IFS(N2438&lt;=100000,"Low",N2438&lt;=500000,"Median",N2438&lt;=1500000,"High",N2438&gt;1500000,"Very High")</f>
        <v>Low</v>
      </c>
      <c r="P2438">
        <v>3000000</v>
      </c>
      <c r="Q2438">
        <v>17363261</v>
      </c>
      <c r="R2438">
        <f t="shared" si="382"/>
        <v>14363261</v>
      </c>
      <c r="S2438" t="str">
        <f t="shared" si="383"/>
        <v>Profit</v>
      </c>
      <c r="T2438" s="1">
        <v>44783</v>
      </c>
      <c r="U2438" t="s">
        <v>6017</v>
      </c>
      <c r="V2438" s="14">
        <v>44783</v>
      </c>
      <c r="W2438" t="str">
        <f t="shared" si="384"/>
        <v>August</v>
      </c>
      <c r="X2438" s="4" t="str">
        <f t="shared" si="385"/>
        <v>2022</v>
      </c>
      <c r="Y2438" s="6">
        <f t="shared" si="386"/>
        <v>2022</v>
      </c>
      <c r="Z2438" s="4" t="str">
        <f t="shared" si="387"/>
        <v>10</v>
      </c>
      <c r="AA2438" s="6">
        <f t="shared" si="388"/>
        <v>10</v>
      </c>
      <c r="AB2438" t="str">
        <f t="shared" si="389"/>
        <v>Wednesday</v>
      </c>
    </row>
    <row r="2439" spans="1:28" x14ac:dyDescent="0.25">
      <c r="A2439" s="3" t="s">
        <v>6018</v>
      </c>
      <c r="B2439" t="s">
        <v>6019</v>
      </c>
      <c r="C2439" s="3" t="s">
        <v>6019</v>
      </c>
      <c r="D2439" s="6">
        <v>0</v>
      </c>
      <c r="E2439" s="6">
        <v>148</v>
      </c>
      <c r="F2439" s="6">
        <f t="shared" si="380"/>
        <v>2</v>
      </c>
      <c r="G2439" s="6">
        <f t="shared" si="381"/>
        <v>28</v>
      </c>
      <c r="H2439" s="6" t="str" cm="1">
        <f t="array" ref="H2439">_xlfn.IFS(E2439&lt;=80,"Series",E2439&lt;=120,"TV Movie",E2439&gt;120,"Long Movie")</f>
        <v>Long Movie</v>
      </c>
      <c r="I2439" t="s">
        <v>5529</v>
      </c>
      <c r="J2439" t="s">
        <v>8158</v>
      </c>
      <c r="K2439" t="s">
        <v>145</v>
      </c>
      <c r="L2439" s="5">
        <v>8.1999999999999993</v>
      </c>
      <c r="M2439" t="str" cm="1">
        <f t="array" ref="M2439">_xlfn.IFS(L2439&lt;=2,"Flop",L2439&lt;=5,"Average",L2439&lt;=7,"Hit",L2439&lt;=9,"Superhit",L2439&gt;9,"BlockBuster")</f>
        <v>Superhit</v>
      </c>
      <c r="N2439" s="6">
        <v>98969</v>
      </c>
      <c r="O2439" s="6" t="str" cm="1">
        <f t="array" ref="O2439">_xlfn.IFS(N2439&lt;=100000,"Low",N2439&lt;=500000,"Median",N2439&lt;=1500000,"High",N2439&gt;1500000,"Very High")</f>
        <v>Low</v>
      </c>
      <c r="P2439">
        <v>2000000</v>
      </c>
      <c r="Q2439">
        <v>2406221</v>
      </c>
      <c r="R2439">
        <f t="shared" si="382"/>
        <v>406221</v>
      </c>
      <c r="S2439" t="str">
        <f t="shared" si="383"/>
        <v>Profit</v>
      </c>
      <c r="T2439" s="1">
        <v>44834</v>
      </c>
      <c r="U2439" t="s">
        <v>6020</v>
      </c>
      <c r="V2439" s="14">
        <v>44834</v>
      </c>
      <c r="W2439" t="str">
        <f t="shared" si="384"/>
        <v>September</v>
      </c>
      <c r="X2439" s="4" t="str">
        <f t="shared" si="385"/>
        <v>2022</v>
      </c>
      <c r="Y2439" s="6">
        <f t="shared" si="386"/>
        <v>2022</v>
      </c>
      <c r="Z2439" s="4" t="str">
        <f t="shared" si="387"/>
        <v>30</v>
      </c>
      <c r="AA2439" s="6">
        <f t="shared" si="388"/>
        <v>30</v>
      </c>
      <c r="AB2439" t="str">
        <f t="shared" si="389"/>
        <v>Friday</v>
      </c>
    </row>
    <row r="2440" spans="1:28" x14ac:dyDescent="0.25">
      <c r="A2440" s="3" t="s">
        <v>6021</v>
      </c>
      <c r="B2440" t="s">
        <v>6022</v>
      </c>
      <c r="C2440" s="3" t="s">
        <v>6022</v>
      </c>
      <c r="D2440" s="6">
        <v>0</v>
      </c>
      <c r="E2440" s="6">
        <v>109</v>
      </c>
      <c r="F2440" s="6">
        <f t="shared" si="380"/>
        <v>1</v>
      </c>
      <c r="G2440" s="6">
        <f t="shared" si="381"/>
        <v>49</v>
      </c>
      <c r="H2440" s="6" t="str" cm="1">
        <f t="array" ref="H2440">_xlfn.IFS(E2440&lt;=80,"Series",E2440&lt;=120,"TV Movie",E2440&gt;120,"Long Movie")</f>
        <v>TV Movie</v>
      </c>
      <c r="I2440" t="s">
        <v>5529</v>
      </c>
      <c r="J2440" t="s">
        <v>145</v>
      </c>
      <c r="K2440" t="s">
        <v>8161</v>
      </c>
      <c r="L2440" s="5">
        <v>6.6</v>
      </c>
      <c r="M2440" t="str" cm="1">
        <f t="array" ref="M2440">_xlfn.IFS(L2440&lt;=2,"Flop",L2440&lt;=5,"Average",L2440&lt;=7,"Hit",L2440&lt;=9,"Superhit",L2440&gt;9,"BlockBuster")</f>
        <v>Hit</v>
      </c>
      <c r="N2440" s="6">
        <v>464198</v>
      </c>
      <c r="O2440" s="6" t="str" cm="1">
        <f t="array" ref="O2440">_xlfn.IFS(N2440&lt;=100000,"Low",N2440&lt;=500000,"Median",N2440&lt;=1500000,"High",N2440&gt;1500000,"Very High")</f>
        <v>Median</v>
      </c>
      <c r="P2440">
        <v>115000000</v>
      </c>
      <c r="Q2440">
        <v>286140700</v>
      </c>
      <c r="R2440">
        <f t="shared" si="382"/>
        <v>171140700</v>
      </c>
      <c r="S2440" t="str">
        <f t="shared" si="383"/>
        <v>Profit</v>
      </c>
      <c r="T2440" s="1">
        <v>41493</v>
      </c>
      <c r="U2440" t="s">
        <v>5213</v>
      </c>
      <c r="V2440" s="14">
        <v>41493</v>
      </c>
      <c r="W2440" t="str">
        <f t="shared" si="384"/>
        <v>August</v>
      </c>
      <c r="X2440" s="4" t="str">
        <f t="shared" si="385"/>
        <v>2013</v>
      </c>
      <c r="Y2440" s="6">
        <f t="shared" si="386"/>
        <v>2013</v>
      </c>
      <c r="Z2440" s="4" t="str">
        <f t="shared" si="387"/>
        <v>7</v>
      </c>
      <c r="AA2440" s="6">
        <f t="shared" si="388"/>
        <v>7</v>
      </c>
      <c r="AB2440" t="str">
        <f t="shared" si="389"/>
        <v>Wednesday</v>
      </c>
    </row>
    <row r="2441" spans="1:28" x14ac:dyDescent="0.25">
      <c r="A2441" s="3" t="s">
        <v>6023</v>
      </c>
      <c r="B2441" t="s">
        <v>6024</v>
      </c>
      <c r="C2441" s="3" t="s">
        <v>6024</v>
      </c>
      <c r="D2441" s="6">
        <v>0</v>
      </c>
      <c r="E2441" s="6">
        <v>134</v>
      </c>
      <c r="F2441" s="6">
        <f t="shared" si="380"/>
        <v>2</v>
      </c>
      <c r="G2441" s="6">
        <f t="shared" si="381"/>
        <v>14</v>
      </c>
      <c r="H2441" s="6" t="str" cm="1">
        <f t="array" ref="H2441">_xlfn.IFS(E2441&lt;=80,"Series",E2441&lt;=120,"TV Movie",E2441&gt;120,"Long Movie")</f>
        <v>Long Movie</v>
      </c>
      <c r="I2441" t="s">
        <v>5529</v>
      </c>
      <c r="J2441" t="s">
        <v>8160</v>
      </c>
      <c r="K2441" t="s">
        <v>8162</v>
      </c>
      <c r="L2441" s="5">
        <v>7.8</v>
      </c>
      <c r="M2441" t="str" cm="1">
        <f t="array" ref="M2441">_xlfn.IFS(L2441&lt;=2,"Flop",L2441&lt;=5,"Average",L2441&lt;=7,"Hit",L2441&lt;=9,"Superhit",L2441&gt;9,"BlockBuster")</f>
        <v>Superhit</v>
      </c>
      <c r="N2441" s="6">
        <v>483169</v>
      </c>
      <c r="O2441" s="6" t="str" cm="1">
        <f t="array" ref="O2441">_xlfn.IFS(N2441&lt;=100000,"Low",N2441&lt;=500000,"Median",N2441&lt;=1500000,"High",N2441&gt;1500000,"Very High")</f>
        <v>Median</v>
      </c>
      <c r="P2441">
        <v>55000000</v>
      </c>
      <c r="Q2441">
        <v>218791811</v>
      </c>
      <c r="R2441">
        <f t="shared" si="382"/>
        <v>163791811</v>
      </c>
      <c r="S2441" t="str">
        <f t="shared" si="383"/>
        <v>Profit</v>
      </c>
      <c r="T2441" s="1">
        <v>41544</v>
      </c>
      <c r="U2441" t="s">
        <v>3450</v>
      </c>
      <c r="V2441" s="14">
        <v>41544</v>
      </c>
      <c r="W2441" t="str">
        <f t="shared" si="384"/>
        <v>September</v>
      </c>
      <c r="X2441" s="4" t="str">
        <f t="shared" si="385"/>
        <v>2013</v>
      </c>
      <c r="Y2441" s="6">
        <f t="shared" si="386"/>
        <v>2013</v>
      </c>
      <c r="Z2441" s="4" t="str">
        <f t="shared" si="387"/>
        <v>27</v>
      </c>
      <c r="AA2441" s="6">
        <f t="shared" si="388"/>
        <v>27</v>
      </c>
      <c r="AB2441" t="str">
        <f t="shared" si="389"/>
        <v>Friday</v>
      </c>
    </row>
    <row r="2442" spans="1:28" x14ac:dyDescent="0.25">
      <c r="A2442" s="3" t="s">
        <v>6025</v>
      </c>
      <c r="B2442" t="s">
        <v>6026</v>
      </c>
      <c r="C2442" s="3" t="s">
        <v>6026</v>
      </c>
      <c r="D2442" s="6">
        <v>0</v>
      </c>
      <c r="E2442" s="6">
        <v>91</v>
      </c>
      <c r="F2442" s="6">
        <f t="shared" si="380"/>
        <v>1</v>
      </c>
      <c r="G2442" s="6">
        <f t="shared" si="381"/>
        <v>31</v>
      </c>
      <c r="H2442" s="6" t="str" cm="1">
        <f t="array" ref="H2442">_xlfn.IFS(E2442&lt;=80,"Series",E2442&lt;=120,"TV Movie",E2442&gt;120,"Long Movie")</f>
        <v>TV Movie</v>
      </c>
      <c r="I2442" t="s">
        <v>83</v>
      </c>
      <c r="J2442" t="s">
        <v>8166</v>
      </c>
      <c r="K2442" t="s">
        <v>5802</v>
      </c>
      <c r="L2442" s="5">
        <v>5.7</v>
      </c>
      <c r="M2442" t="str" cm="1">
        <f t="array" ref="M2442">_xlfn.IFS(L2442&lt;=2,"Flop",L2442&lt;=5,"Average",L2442&lt;=7,"Hit",L2442&lt;=9,"Superhit",L2442&gt;9,"BlockBuster")</f>
        <v>Hit</v>
      </c>
      <c r="N2442" s="6">
        <v>108548</v>
      </c>
      <c r="O2442" s="6" t="str" cm="1">
        <f t="array" ref="O2442">_xlfn.IFS(N2442&lt;=100000,"Low",N2442&lt;=500000,"Median",N2442&lt;=1500000,"High",N2442&gt;1500000,"Very High")</f>
        <v>Median</v>
      </c>
      <c r="P2442">
        <v>3000000</v>
      </c>
      <c r="Q2442">
        <v>177512032</v>
      </c>
      <c r="R2442">
        <f t="shared" si="382"/>
        <v>174512032</v>
      </c>
      <c r="S2442" t="str">
        <f t="shared" si="383"/>
        <v>Profit</v>
      </c>
      <c r="T2442" s="1">
        <v>40471</v>
      </c>
      <c r="U2442" t="s">
        <v>6027</v>
      </c>
      <c r="V2442" s="14">
        <v>40471</v>
      </c>
      <c r="W2442" t="str">
        <f t="shared" si="384"/>
        <v>October</v>
      </c>
      <c r="X2442" s="4" t="str">
        <f t="shared" si="385"/>
        <v>2010</v>
      </c>
      <c r="Y2442" s="6">
        <f t="shared" si="386"/>
        <v>2010</v>
      </c>
      <c r="Z2442" s="4" t="str">
        <f t="shared" si="387"/>
        <v>20</v>
      </c>
      <c r="AA2442" s="6">
        <f t="shared" si="388"/>
        <v>20</v>
      </c>
      <c r="AB2442" t="str">
        <f t="shared" si="389"/>
        <v>Wednesday</v>
      </c>
    </row>
    <row r="2443" spans="1:28" x14ac:dyDescent="0.25">
      <c r="A2443" s="3" t="s">
        <v>6028</v>
      </c>
      <c r="B2443" t="s">
        <v>6029</v>
      </c>
      <c r="C2443" s="3" t="s">
        <v>6029</v>
      </c>
      <c r="D2443" s="6">
        <v>0</v>
      </c>
      <c r="E2443" s="6">
        <v>130</v>
      </c>
      <c r="F2443" s="6">
        <f t="shared" si="380"/>
        <v>2</v>
      </c>
      <c r="G2443" s="6">
        <f t="shared" si="381"/>
        <v>10</v>
      </c>
      <c r="H2443" s="6" t="str" cm="1">
        <f t="array" ref="H2443">_xlfn.IFS(E2443&lt;=80,"Series",E2443&lt;=120,"TV Movie",E2443&gt;120,"Long Movie")</f>
        <v>Long Movie</v>
      </c>
      <c r="I2443" t="s">
        <v>5529</v>
      </c>
      <c r="J2443" t="s">
        <v>8158</v>
      </c>
      <c r="K2443" t="s">
        <v>8156</v>
      </c>
      <c r="L2443" s="5">
        <v>5.8</v>
      </c>
      <c r="M2443" t="str" cm="1">
        <f t="array" ref="M2443">_xlfn.IFS(L2443&lt;=2,"Flop",L2443&lt;=5,"Average",L2443&lt;=7,"Hit",L2443&lt;=9,"Superhit",L2443&gt;9,"BlockBuster")</f>
        <v>Hit</v>
      </c>
      <c r="N2443" s="6">
        <v>137677</v>
      </c>
      <c r="O2443" s="6" t="str" cm="1">
        <f t="array" ref="O2443">_xlfn.IFS(N2443&lt;=100000,"Low",N2443&lt;=500000,"Median",N2443&lt;=1500000,"High",N2443&gt;1500000,"Very High")</f>
        <v>Median</v>
      </c>
      <c r="P2443">
        <v>60000000</v>
      </c>
      <c r="Q2443">
        <v>95396573</v>
      </c>
      <c r="R2443">
        <f t="shared" si="382"/>
        <v>35396573</v>
      </c>
      <c r="S2443" t="str">
        <f t="shared" si="383"/>
        <v>Profit</v>
      </c>
      <c r="T2443" s="1">
        <v>41498</v>
      </c>
      <c r="U2443" t="s">
        <v>5243</v>
      </c>
      <c r="V2443" s="14">
        <v>41498</v>
      </c>
      <c r="W2443" t="str">
        <f t="shared" si="384"/>
        <v>August</v>
      </c>
      <c r="X2443" s="4" t="str">
        <f t="shared" si="385"/>
        <v>2013</v>
      </c>
      <c r="Y2443" s="6">
        <f t="shared" si="386"/>
        <v>2013</v>
      </c>
      <c r="Z2443" s="4" t="str">
        <f t="shared" si="387"/>
        <v>12</v>
      </c>
      <c r="AA2443" s="6">
        <f t="shared" si="388"/>
        <v>12</v>
      </c>
      <c r="AB2443" t="str">
        <f t="shared" si="389"/>
        <v>Monday</v>
      </c>
    </row>
    <row r="2444" spans="1:28" x14ac:dyDescent="0.25">
      <c r="A2444" s="3" t="s">
        <v>6030</v>
      </c>
      <c r="B2444" t="s">
        <v>6031</v>
      </c>
      <c r="C2444" s="3" t="s">
        <v>6031</v>
      </c>
      <c r="D2444" s="6">
        <v>0</v>
      </c>
      <c r="E2444" s="6">
        <v>180</v>
      </c>
      <c r="F2444" s="6">
        <f t="shared" si="380"/>
        <v>3</v>
      </c>
      <c r="G2444" s="6">
        <f t="shared" si="381"/>
        <v>0</v>
      </c>
      <c r="H2444" s="6" t="str" cm="1">
        <f t="array" ref="H2444">_xlfn.IFS(E2444&lt;=80,"Series",E2444&lt;=120,"TV Movie",E2444&gt;120,"Long Movie")</f>
        <v>Long Movie</v>
      </c>
      <c r="I2444" t="s">
        <v>8160</v>
      </c>
      <c r="J2444" t="s">
        <v>145</v>
      </c>
      <c r="K2444" t="s">
        <v>8167</v>
      </c>
      <c r="L2444" s="5">
        <v>8.5</v>
      </c>
      <c r="M2444" t="str" cm="1">
        <f t="array" ref="M2444">_xlfn.IFS(L2444&lt;=2,"Flop",L2444&lt;=5,"Average",L2444&lt;=7,"Hit",L2444&lt;=9,"Superhit",L2444&gt;9,"BlockBuster")</f>
        <v>Superhit</v>
      </c>
      <c r="N2444" s="6">
        <v>479266</v>
      </c>
      <c r="O2444" s="6" t="str" cm="1">
        <f t="array" ref="O2444">_xlfn.IFS(N2444&lt;=100000,"Low",N2444&lt;=500000,"Median",N2444&lt;=1500000,"High",N2444&gt;1500000,"Very High")</f>
        <v>Median</v>
      </c>
      <c r="P2444">
        <v>100000000</v>
      </c>
      <c r="Q2444">
        <v>948986785</v>
      </c>
      <c r="R2444">
        <f t="shared" si="382"/>
        <v>848986785</v>
      </c>
      <c r="S2444" t="str">
        <f t="shared" si="383"/>
        <v>Profit</v>
      </c>
      <c r="T2444" s="1">
        <v>45118</v>
      </c>
      <c r="U2444" t="s">
        <v>2229</v>
      </c>
      <c r="V2444" s="14">
        <v>45118</v>
      </c>
      <c r="W2444" t="str">
        <f t="shared" si="384"/>
        <v>July</v>
      </c>
      <c r="X2444" s="4" t="str">
        <f t="shared" si="385"/>
        <v>2023</v>
      </c>
      <c r="Y2444" s="6">
        <f t="shared" si="386"/>
        <v>2023</v>
      </c>
      <c r="Z2444" s="4" t="str">
        <f t="shared" si="387"/>
        <v>11</v>
      </c>
      <c r="AA2444" s="6">
        <f t="shared" si="388"/>
        <v>11</v>
      </c>
      <c r="AB2444" t="str">
        <f t="shared" si="389"/>
        <v>Tuesday</v>
      </c>
    </row>
    <row r="2445" spans="1:28" x14ac:dyDescent="0.25">
      <c r="A2445" s="3" t="s">
        <v>6032</v>
      </c>
      <c r="B2445" t="s">
        <v>6033</v>
      </c>
      <c r="C2445" s="3" t="s">
        <v>6033</v>
      </c>
      <c r="D2445" s="6">
        <v>0</v>
      </c>
      <c r="E2445" s="6">
        <v>96</v>
      </c>
      <c r="F2445" s="6">
        <f t="shared" si="380"/>
        <v>1</v>
      </c>
      <c r="G2445" s="6">
        <f t="shared" si="381"/>
        <v>36</v>
      </c>
      <c r="H2445" s="6" t="str" cm="1">
        <f t="array" ref="H2445">_xlfn.IFS(E2445&lt;=80,"Series",E2445&lt;=120,"TV Movie",E2445&gt;120,"Long Movie")</f>
        <v>TV Movie</v>
      </c>
      <c r="I2445" t="s">
        <v>132</v>
      </c>
      <c r="J2445" t="s">
        <v>8162</v>
      </c>
      <c r="K2445" t="s">
        <v>3857</v>
      </c>
      <c r="L2445" s="5">
        <v>7.3</v>
      </c>
      <c r="M2445" t="str" cm="1">
        <f t="array" ref="M2445">_xlfn.IFS(L2445&lt;=2,"Flop",L2445&lt;=5,"Average",L2445&lt;=7,"Hit",L2445&lt;=9,"Superhit",L2445&gt;9,"BlockBuster")</f>
        <v>Superhit</v>
      </c>
      <c r="N2445" s="6">
        <v>93839</v>
      </c>
      <c r="O2445" s="6" t="str" cm="1">
        <f t="array" ref="O2445">_xlfn.IFS(N2445&lt;=100000,"Low",N2445&lt;=500000,"Median",N2445&lt;=1500000,"High",N2445&gt;1500000,"Very High")</f>
        <v>Low</v>
      </c>
      <c r="P2445">
        <v>6000000</v>
      </c>
      <c r="Q2445">
        <v>19561904</v>
      </c>
      <c r="R2445">
        <f t="shared" si="382"/>
        <v>13561904</v>
      </c>
      <c r="S2445" t="str">
        <f t="shared" si="383"/>
        <v>Profit</v>
      </c>
      <c r="T2445" s="1">
        <v>40563</v>
      </c>
      <c r="U2445" t="s">
        <v>6034</v>
      </c>
      <c r="V2445" s="14">
        <v>40563</v>
      </c>
      <c r="W2445" t="str">
        <f t="shared" si="384"/>
        <v>January</v>
      </c>
      <c r="X2445" s="4" t="str">
        <f t="shared" si="385"/>
        <v>2011</v>
      </c>
      <c r="Y2445" s="6">
        <f t="shared" si="386"/>
        <v>2011</v>
      </c>
      <c r="Z2445" s="4" t="str">
        <f t="shared" si="387"/>
        <v>20</v>
      </c>
      <c r="AA2445" s="6">
        <f t="shared" si="388"/>
        <v>20</v>
      </c>
      <c r="AB2445" t="str">
        <f t="shared" si="389"/>
        <v>Thursday</v>
      </c>
    </row>
    <row r="2446" spans="1:28" x14ac:dyDescent="0.25">
      <c r="A2446" s="3" t="s">
        <v>6035</v>
      </c>
      <c r="B2446" t="s">
        <v>6036</v>
      </c>
      <c r="C2446" s="3" t="s">
        <v>6036</v>
      </c>
      <c r="D2446" s="6">
        <v>0</v>
      </c>
      <c r="E2446" s="6">
        <v>94</v>
      </c>
      <c r="F2446" s="6">
        <f t="shared" si="380"/>
        <v>1</v>
      </c>
      <c r="G2446" s="6">
        <f t="shared" si="381"/>
        <v>34</v>
      </c>
      <c r="H2446" s="6" t="str" cm="1">
        <f t="array" ref="H2446">_xlfn.IFS(E2446&lt;=80,"Series",E2446&lt;=120,"TV Movie",E2446&gt;120,"Long Movie")</f>
        <v>TV Movie</v>
      </c>
      <c r="I2446" t="s">
        <v>8160</v>
      </c>
      <c r="J2446" t="s">
        <v>145</v>
      </c>
      <c r="K2446" t="s">
        <v>5802</v>
      </c>
      <c r="L2446" s="5">
        <v>7.5</v>
      </c>
      <c r="M2446" t="str" cm="1">
        <f t="array" ref="M2446">_xlfn.IFS(L2446&lt;=2,"Flop",L2446&lt;=5,"Average",L2446&lt;=7,"Hit",L2446&lt;=9,"Superhit",L2446&gt;9,"BlockBuster")</f>
        <v>Superhit</v>
      </c>
      <c r="N2446" s="6">
        <v>393860</v>
      </c>
      <c r="O2446" s="6" t="str" cm="1">
        <f t="array" ref="O2446">_xlfn.IFS(N2446&lt;=100000,"Low",N2446&lt;=500000,"Median",N2446&lt;=1500000,"High",N2446&gt;1500000,"Very High")</f>
        <v>Median</v>
      </c>
      <c r="P2446">
        <v>18000000</v>
      </c>
      <c r="Q2446">
        <v>60738797</v>
      </c>
      <c r="R2446">
        <f t="shared" si="382"/>
        <v>42738797</v>
      </c>
      <c r="S2446" t="str">
        <f t="shared" si="383"/>
        <v>Profit</v>
      </c>
      <c r="T2446" s="1">
        <v>40425</v>
      </c>
      <c r="U2446" t="s">
        <v>1366</v>
      </c>
      <c r="V2446" s="14">
        <v>40425</v>
      </c>
      <c r="W2446" t="str">
        <f t="shared" si="384"/>
        <v>September</v>
      </c>
      <c r="X2446" s="4" t="str">
        <f t="shared" si="385"/>
        <v>2010</v>
      </c>
      <c r="Y2446" s="6">
        <f t="shared" si="386"/>
        <v>2010</v>
      </c>
      <c r="Z2446" s="4" t="str">
        <f t="shared" si="387"/>
        <v>4</v>
      </c>
      <c r="AA2446" s="6">
        <f t="shared" si="388"/>
        <v>4</v>
      </c>
      <c r="AB2446" t="str">
        <f t="shared" si="389"/>
        <v>Saturday</v>
      </c>
    </row>
    <row r="2447" spans="1:28" x14ac:dyDescent="0.25">
      <c r="A2447" s="3" t="s">
        <v>6037</v>
      </c>
      <c r="B2447" t="s">
        <v>6038</v>
      </c>
      <c r="C2447" s="3" t="s">
        <v>6038</v>
      </c>
      <c r="D2447" s="6">
        <v>0</v>
      </c>
      <c r="E2447" s="6">
        <v>91</v>
      </c>
      <c r="F2447" s="6">
        <f t="shared" si="380"/>
        <v>1</v>
      </c>
      <c r="G2447" s="6">
        <f t="shared" si="381"/>
        <v>31</v>
      </c>
      <c r="H2447" s="6" t="str" cm="1">
        <f t="array" ref="H2447">_xlfn.IFS(E2447&lt;=80,"Series",E2447&lt;=120,"TV Movie",E2447&gt;120,"Long Movie")</f>
        <v>TV Movie</v>
      </c>
      <c r="I2447" t="s">
        <v>5529</v>
      </c>
      <c r="J2447" t="s">
        <v>8162</v>
      </c>
      <c r="K2447" t="s">
        <v>3857</v>
      </c>
      <c r="L2447" s="5">
        <v>6.5</v>
      </c>
      <c r="M2447" t="str" cm="1">
        <f t="array" ref="M2447">_xlfn.IFS(L2447&lt;=2,"Flop",L2447&lt;=5,"Average",L2447&lt;=7,"Hit",L2447&lt;=9,"Superhit",L2447&gt;9,"BlockBuster")</f>
        <v>Hit</v>
      </c>
      <c r="N2447" s="6">
        <v>117350</v>
      </c>
      <c r="O2447" s="6" t="str" cm="1">
        <f t="array" ref="O2447">_xlfn.IFS(N2447&lt;=100000,"Low",N2447&lt;=500000,"Median",N2447&lt;=1500000,"High",N2447&gt;1500000,"Very High")</f>
        <v>Median</v>
      </c>
      <c r="P2447">
        <v>35000000</v>
      </c>
      <c r="Q2447">
        <v>31083599</v>
      </c>
      <c r="R2447">
        <f t="shared" si="382"/>
        <v>-3916401</v>
      </c>
      <c r="S2447" t="str">
        <f t="shared" si="383"/>
        <v>Loss</v>
      </c>
      <c r="T2447" s="1">
        <v>41143</v>
      </c>
      <c r="U2447" t="s">
        <v>2277</v>
      </c>
      <c r="V2447" s="14">
        <v>41143</v>
      </c>
      <c r="W2447" t="str">
        <f t="shared" si="384"/>
        <v>August</v>
      </c>
      <c r="X2447" s="4" t="str">
        <f t="shared" si="385"/>
        <v>2012</v>
      </c>
      <c r="Y2447" s="6">
        <f t="shared" si="386"/>
        <v>2012</v>
      </c>
      <c r="Z2447" s="4" t="str">
        <f t="shared" si="387"/>
        <v>22</v>
      </c>
      <c r="AA2447" s="6">
        <f t="shared" si="388"/>
        <v>22</v>
      </c>
      <c r="AB2447" t="str">
        <f t="shared" si="389"/>
        <v>Wednesday</v>
      </c>
    </row>
    <row r="2448" spans="1:28" x14ac:dyDescent="0.25">
      <c r="A2448" s="3" t="s">
        <v>6039</v>
      </c>
      <c r="B2448" t="s">
        <v>6040</v>
      </c>
      <c r="C2448" s="3" t="s">
        <v>6040</v>
      </c>
      <c r="D2448" s="6">
        <v>0</v>
      </c>
      <c r="E2448" s="6">
        <v>115</v>
      </c>
      <c r="F2448" s="6">
        <f t="shared" si="380"/>
        <v>1</v>
      </c>
      <c r="G2448" s="6">
        <f t="shared" si="381"/>
        <v>55</v>
      </c>
      <c r="H2448" s="6" t="str" cm="1">
        <f t="array" ref="H2448">_xlfn.IFS(E2448&lt;=80,"Series",E2448&lt;=120,"TV Movie",E2448&gt;120,"Long Movie")</f>
        <v>TV Movie</v>
      </c>
      <c r="I2448" t="s">
        <v>83</v>
      </c>
      <c r="J2448" t="s">
        <v>8166</v>
      </c>
      <c r="K2448" t="s">
        <v>3857</v>
      </c>
      <c r="L2448" s="5">
        <v>6.5</v>
      </c>
      <c r="M2448" t="str" cm="1">
        <f t="array" ref="M2448">_xlfn.IFS(L2448&lt;=2,"Flop",L2448&lt;=5,"Average",L2448&lt;=7,"Hit",L2448&lt;=9,"Superhit",L2448&gt;9,"BlockBuster")</f>
        <v>Hit</v>
      </c>
      <c r="N2448" s="6">
        <v>145484</v>
      </c>
      <c r="O2448" s="6" t="str" cm="1">
        <f t="array" ref="O2448">_xlfn.IFS(N2448&lt;=100000,"Low",N2448&lt;=500000,"Median",N2448&lt;=1500000,"High",N2448&gt;1500000,"Very High")</f>
        <v>Median</v>
      </c>
      <c r="P2448">
        <v>17000000</v>
      </c>
      <c r="Q2448">
        <v>217408513</v>
      </c>
      <c r="R2448">
        <f t="shared" si="382"/>
        <v>200408513</v>
      </c>
      <c r="S2448" t="str">
        <f t="shared" si="383"/>
        <v>Profit</v>
      </c>
      <c r="T2448" s="1">
        <v>44826</v>
      </c>
      <c r="U2448" t="s">
        <v>6041</v>
      </c>
      <c r="V2448" s="14">
        <v>44826</v>
      </c>
      <c r="W2448" t="str">
        <f t="shared" si="384"/>
        <v>September</v>
      </c>
      <c r="X2448" s="4" t="str">
        <f t="shared" si="385"/>
        <v>2022</v>
      </c>
      <c r="Y2448" s="6">
        <f t="shared" si="386"/>
        <v>2022</v>
      </c>
      <c r="Z2448" s="4" t="str">
        <f t="shared" si="387"/>
        <v>22</v>
      </c>
      <c r="AA2448" s="6">
        <f t="shared" si="388"/>
        <v>22</v>
      </c>
      <c r="AB2448" t="str">
        <f t="shared" si="389"/>
        <v>Thursday</v>
      </c>
    </row>
    <row r="2449" spans="1:28" x14ac:dyDescent="0.25">
      <c r="A2449" s="3" t="s">
        <v>6042</v>
      </c>
      <c r="B2449" t="s">
        <v>6043</v>
      </c>
      <c r="C2449" s="3" t="s">
        <v>6043</v>
      </c>
      <c r="D2449" s="6">
        <v>0</v>
      </c>
      <c r="E2449" s="6">
        <v>92</v>
      </c>
      <c r="F2449" s="6">
        <f t="shared" si="380"/>
        <v>1</v>
      </c>
      <c r="G2449" s="6">
        <f t="shared" si="381"/>
        <v>32</v>
      </c>
      <c r="H2449" s="6" t="str" cm="1">
        <f t="array" ref="H2449">_xlfn.IFS(E2449&lt;=80,"Series",E2449&lt;=120,"TV Movie",E2449&gt;120,"Long Movie")</f>
        <v>TV Movie</v>
      </c>
      <c r="I2449" t="s">
        <v>145</v>
      </c>
      <c r="J2449" t="s">
        <v>8166</v>
      </c>
      <c r="K2449" t="s">
        <v>8157</v>
      </c>
      <c r="L2449" s="5">
        <v>6.9</v>
      </c>
      <c r="M2449" t="str" cm="1">
        <f t="array" ref="M2449">_xlfn.IFS(L2449&lt;=2,"Flop",L2449&lt;=5,"Average",L2449&lt;=7,"Hit",L2449&lt;=9,"Superhit",L2449&gt;9,"BlockBuster")</f>
        <v>Hit</v>
      </c>
      <c r="N2449" s="6">
        <v>98682</v>
      </c>
      <c r="O2449" s="6" t="str" cm="1">
        <f t="array" ref="O2449">_xlfn.IFS(N2449&lt;=100000,"Low",N2449&lt;=500000,"Median",N2449&lt;=1500000,"High",N2449&gt;1500000,"Very High")</f>
        <v>Low</v>
      </c>
      <c r="P2449">
        <v>100000</v>
      </c>
      <c r="Q2449">
        <v>1938783</v>
      </c>
      <c r="R2449">
        <f t="shared" si="382"/>
        <v>1838783</v>
      </c>
      <c r="S2449" t="str">
        <f t="shared" si="383"/>
        <v>Profit</v>
      </c>
      <c r="T2449" s="1">
        <v>40567</v>
      </c>
      <c r="U2449" t="s">
        <v>6044</v>
      </c>
      <c r="V2449" s="14">
        <v>40567</v>
      </c>
      <c r="W2449" t="str">
        <f t="shared" si="384"/>
        <v>January</v>
      </c>
      <c r="X2449" s="4" t="str">
        <f t="shared" si="385"/>
        <v>2011</v>
      </c>
      <c r="Y2449" s="6">
        <f t="shared" si="386"/>
        <v>2011</v>
      </c>
      <c r="Z2449" s="4" t="str">
        <f t="shared" si="387"/>
        <v>24</v>
      </c>
      <c r="AA2449" s="6">
        <f t="shared" si="388"/>
        <v>24</v>
      </c>
      <c r="AB2449" t="str">
        <f t="shared" si="389"/>
        <v>Monday</v>
      </c>
    </row>
    <row r="2450" spans="1:28" x14ac:dyDescent="0.25">
      <c r="A2450" s="3" t="s">
        <v>6045</v>
      </c>
      <c r="B2450" t="s">
        <v>6046</v>
      </c>
      <c r="C2450" s="3" t="s">
        <v>6046</v>
      </c>
      <c r="D2450" s="6">
        <v>0</v>
      </c>
      <c r="E2450" s="6">
        <v>107</v>
      </c>
      <c r="F2450" s="6">
        <f t="shared" si="380"/>
        <v>1</v>
      </c>
      <c r="G2450" s="6">
        <f t="shared" si="381"/>
        <v>47</v>
      </c>
      <c r="H2450" s="6" t="str" cm="1">
        <f t="array" ref="H2450">_xlfn.IFS(E2450&lt;=80,"Series",E2450&lt;=120,"TV Movie",E2450&gt;120,"Long Movie")</f>
        <v>TV Movie</v>
      </c>
      <c r="I2450" t="s">
        <v>5529</v>
      </c>
      <c r="J2450" t="s">
        <v>3857</v>
      </c>
      <c r="K2450" t="s">
        <v>178</v>
      </c>
      <c r="L2450" s="5">
        <v>6.3</v>
      </c>
      <c r="M2450" t="str" cm="1">
        <f t="array" ref="M2450">_xlfn.IFS(L2450&lt;=2,"Flop",L2450&lt;=5,"Average",L2450&lt;=7,"Hit",L2450&lt;=9,"Superhit",L2450&gt;9,"BlockBuster")</f>
        <v>Hit</v>
      </c>
      <c r="N2450" s="6">
        <v>143985</v>
      </c>
      <c r="O2450" s="6" t="str" cm="1">
        <f t="array" ref="O2450">_xlfn.IFS(N2450&lt;=100000,"Low",N2450&lt;=500000,"Median",N2450&lt;=1500000,"High",N2450&gt;1500000,"Very High")</f>
        <v>Median</v>
      </c>
      <c r="P2450">
        <v>45000000</v>
      </c>
      <c r="Q2450">
        <v>48330757</v>
      </c>
      <c r="R2450">
        <f t="shared" si="382"/>
        <v>3330757</v>
      </c>
      <c r="S2450" t="str">
        <f t="shared" si="383"/>
        <v>Profit</v>
      </c>
      <c r="T2450" s="1">
        <v>41286</v>
      </c>
      <c r="U2450" t="s">
        <v>6047</v>
      </c>
      <c r="V2450" s="14">
        <v>41286</v>
      </c>
      <c r="W2450" t="str">
        <f t="shared" si="384"/>
        <v>January</v>
      </c>
      <c r="X2450" s="4" t="str">
        <f t="shared" si="385"/>
        <v>2013</v>
      </c>
      <c r="Y2450" s="6">
        <f t="shared" si="386"/>
        <v>2013</v>
      </c>
      <c r="Z2450" s="4" t="str">
        <f t="shared" si="387"/>
        <v>12</v>
      </c>
      <c r="AA2450" s="6">
        <f t="shared" si="388"/>
        <v>12</v>
      </c>
      <c r="AB2450" t="str">
        <f t="shared" si="389"/>
        <v>Saturday</v>
      </c>
    </row>
    <row r="2451" spans="1:28" x14ac:dyDescent="0.25">
      <c r="A2451" s="3" t="s">
        <v>6048</v>
      </c>
      <c r="B2451" t="s">
        <v>6049</v>
      </c>
      <c r="C2451" s="3" t="s">
        <v>6049</v>
      </c>
      <c r="D2451" s="6">
        <v>0</v>
      </c>
      <c r="E2451" s="6">
        <v>124</v>
      </c>
      <c r="F2451" s="6">
        <f t="shared" si="380"/>
        <v>2</v>
      </c>
      <c r="G2451" s="6">
        <f t="shared" si="381"/>
        <v>4</v>
      </c>
      <c r="H2451" s="6" t="str" cm="1">
        <f t="array" ref="H2451">_xlfn.IFS(E2451&lt;=80,"Series",E2451&lt;=120,"TV Movie",E2451&gt;120,"Long Movie")</f>
        <v>Long Movie</v>
      </c>
      <c r="I2451" t="s">
        <v>145</v>
      </c>
      <c r="J2451" t="s">
        <v>8156</v>
      </c>
      <c r="K2451" t="s">
        <v>8157</v>
      </c>
      <c r="L2451" s="5">
        <v>6.1</v>
      </c>
      <c r="M2451" t="str" cm="1">
        <f t="array" ref="M2451">_xlfn.IFS(L2451&lt;=2,"Flop",L2451&lt;=5,"Average",L2451&lt;=7,"Hit",L2451&lt;=9,"Superhit",L2451&gt;9,"BlockBuster")</f>
        <v>Hit</v>
      </c>
      <c r="N2451" s="6">
        <v>90307</v>
      </c>
      <c r="O2451" s="6" t="str" cm="1">
        <f t="array" ref="O2451">_xlfn.IFS(N2451&lt;=100000,"Low",N2451&lt;=500000,"Median",N2451&lt;=1500000,"High",N2451&gt;1500000,"Very High")</f>
        <v>Low</v>
      </c>
      <c r="P2451">
        <v>60000000</v>
      </c>
      <c r="Q2451">
        <v>60052138</v>
      </c>
      <c r="R2451">
        <f t="shared" si="382"/>
        <v>52138</v>
      </c>
      <c r="S2451" t="str">
        <f t="shared" si="383"/>
        <v>Profit</v>
      </c>
      <c r="T2451" s="1">
        <v>41293</v>
      </c>
      <c r="U2451" t="s">
        <v>3933</v>
      </c>
      <c r="V2451" s="14">
        <v>41293</v>
      </c>
      <c r="W2451" t="str">
        <f t="shared" si="384"/>
        <v>January</v>
      </c>
      <c r="X2451" s="4" t="str">
        <f t="shared" si="385"/>
        <v>2013</v>
      </c>
      <c r="Y2451" s="6">
        <f t="shared" si="386"/>
        <v>2013</v>
      </c>
      <c r="Z2451" s="4" t="str">
        <f t="shared" si="387"/>
        <v>19</v>
      </c>
      <c r="AA2451" s="6">
        <f t="shared" si="388"/>
        <v>19</v>
      </c>
      <c r="AB2451" t="str">
        <f t="shared" si="389"/>
        <v>Saturday</v>
      </c>
    </row>
    <row r="2452" spans="1:28" x14ac:dyDescent="0.25">
      <c r="A2452" s="3" t="s">
        <v>6050</v>
      </c>
      <c r="B2452" t="s">
        <v>6051</v>
      </c>
      <c r="C2452" s="3" t="s">
        <v>6051</v>
      </c>
      <c r="D2452" s="6">
        <v>0</v>
      </c>
      <c r="E2452" s="6">
        <v>99</v>
      </c>
      <c r="F2452" s="6">
        <f t="shared" si="380"/>
        <v>1</v>
      </c>
      <c r="G2452" s="6">
        <f t="shared" si="381"/>
        <v>39</v>
      </c>
      <c r="H2452" s="6" t="str" cm="1">
        <f t="array" ref="H2452">_xlfn.IFS(E2452&lt;=80,"Series",E2452&lt;=120,"TV Movie",E2452&gt;120,"Long Movie")</f>
        <v>TV Movie</v>
      </c>
      <c r="I2452" t="s">
        <v>5529</v>
      </c>
      <c r="J2452" t="s">
        <v>132</v>
      </c>
      <c r="K2452" t="s">
        <v>83</v>
      </c>
      <c r="L2452" s="5">
        <v>6.7</v>
      </c>
      <c r="M2452" t="str" cm="1">
        <f t="array" ref="M2452">_xlfn.IFS(L2452&lt;=2,"Flop",L2452&lt;=5,"Average",L2452&lt;=7,"Hit",L2452&lt;=9,"Superhit",L2452&gt;9,"BlockBuster")</f>
        <v>Hit</v>
      </c>
      <c r="N2452" s="6">
        <v>194763</v>
      </c>
      <c r="O2452" s="6" t="str" cm="1">
        <f t="array" ref="O2452">_xlfn.IFS(N2452&lt;=100000,"Low",N2452&lt;=500000,"Median",N2452&lt;=1500000,"High",N2452&gt;1500000,"Very High")</f>
        <v>Median</v>
      </c>
      <c r="P2452">
        <v>42000000</v>
      </c>
      <c r="Q2452">
        <v>122810399</v>
      </c>
      <c r="R2452">
        <f t="shared" si="382"/>
        <v>80810399</v>
      </c>
      <c r="S2452" t="str">
        <f t="shared" si="383"/>
        <v>Profit</v>
      </c>
      <c r="T2452" s="1">
        <v>43747</v>
      </c>
      <c r="U2452" t="s">
        <v>5246</v>
      </c>
      <c r="V2452" s="14">
        <v>43747</v>
      </c>
      <c r="W2452" t="str">
        <f t="shared" si="384"/>
        <v>October</v>
      </c>
      <c r="X2452" s="4" t="str">
        <f t="shared" si="385"/>
        <v>2019</v>
      </c>
      <c r="Y2452" s="6">
        <f t="shared" si="386"/>
        <v>2019</v>
      </c>
      <c r="Z2452" s="4" t="str">
        <f t="shared" si="387"/>
        <v>9</v>
      </c>
      <c r="AA2452" s="6">
        <f t="shared" si="388"/>
        <v>9</v>
      </c>
      <c r="AB2452" t="str">
        <f t="shared" si="389"/>
        <v>Wednesday</v>
      </c>
    </row>
    <row r="2453" spans="1:28" x14ac:dyDescent="0.25">
      <c r="A2453" s="3" t="s">
        <v>6052</v>
      </c>
      <c r="B2453" t="s">
        <v>6053</v>
      </c>
      <c r="C2453" s="3" t="s">
        <v>6053</v>
      </c>
      <c r="D2453" s="6">
        <v>0</v>
      </c>
      <c r="E2453" s="6">
        <v>138</v>
      </c>
      <c r="F2453" s="6">
        <f t="shared" si="380"/>
        <v>2</v>
      </c>
      <c r="G2453" s="6">
        <f t="shared" si="381"/>
        <v>18</v>
      </c>
      <c r="H2453" s="6" t="str" cm="1">
        <f t="array" ref="H2453">_xlfn.IFS(E2453&lt;=80,"Series",E2453&lt;=120,"TV Movie",E2453&gt;120,"Long Movie")</f>
        <v>Long Movie</v>
      </c>
      <c r="I2453" t="s">
        <v>145</v>
      </c>
      <c r="J2453" t="s">
        <v>8167</v>
      </c>
      <c r="K2453" t="s">
        <v>5802</v>
      </c>
      <c r="L2453" s="5">
        <v>7.1</v>
      </c>
      <c r="M2453" t="str" cm="1">
        <f t="array" ref="M2453">_xlfn.IFS(L2453&lt;=2,"Flop",L2453&lt;=5,"Average",L2453&lt;=7,"Hit",L2453&lt;=9,"Superhit",L2453&gt;9,"BlockBuster")</f>
        <v>Superhit</v>
      </c>
      <c r="N2453" s="6">
        <v>182991</v>
      </c>
      <c r="O2453" s="6" t="str" cm="1">
        <f t="array" ref="O2453">_xlfn.IFS(N2453&lt;=100000,"Low",N2453&lt;=500000,"Median",N2453&lt;=1500000,"High",N2453&gt;1500000,"Very High")</f>
        <v>Median</v>
      </c>
      <c r="P2453">
        <v>32000000</v>
      </c>
      <c r="Q2453">
        <v>28288071</v>
      </c>
      <c r="R2453">
        <f t="shared" si="382"/>
        <v>-3711929</v>
      </c>
      <c r="S2453" t="str">
        <f t="shared" si="383"/>
        <v>Loss</v>
      </c>
      <c r="T2453" s="1">
        <v>41153</v>
      </c>
      <c r="U2453" t="s">
        <v>1701</v>
      </c>
      <c r="V2453" s="14">
        <v>41153</v>
      </c>
      <c r="W2453" t="str">
        <f t="shared" si="384"/>
        <v>September</v>
      </c>
      <c r="X2453" s="4" t="str">
        <f t="shared" si="385"/>
        <v>2012</v>
      </c>
      <c r="Y2453" s="6">
        <f t="shared" si="386"/>
        <v>2012</v>
      </c>
      <c r="Z2453" s="4" t="str">
        <f t="shared" si="387"/>
        <v>1</v>
      </c>
      <c r="AA2453" s="6">
        <f t="shared" si="388"/>
        <v>1</v>
      </c>
      <c r="AB2453" t="str">
        <f t="shared" si="389"/>
        <v>Saturday</v>
      </c>
    </row>
    <row r="2454" spans="1:28" x14ac:dyDescent="0.25">
      <c r="A2454" s="3" t="s">
        <v>6054</v>
      </c>
      <c r="B2454" t="s">
        <v>6055</v>
      </c>
      <c r="C2454" s="3" t="s">
        <v>6055</v>
      </c>
      <c r="D2454" s="6">
        <v>0</v>
      </c>
      <c r="E2454" s="6">
        <v>107</v>
      </c>
      <c r="F2454" s="6">
        <f t="shared" si="380"/>
        <v>1</v>
      </c>
      <c r="G2454" s="6">
        <f t="shared" si="381"/>
        <v>47</v>
      </c>
      <c r="H2454" s="6" t="str" cm="1">
        <f t="array" ref="H2454">_xlfn.IFS(E2454&lt;=80,"Series",E2454&lt;=120,"TV Movie",E2454&gt;120,"Long Movie")</f>
        <v>TV Movie</v>
      </c>
      <c r="I2454" t="s">
        <v>145</v>
      </c>
      <c r="J2454" t="s">
        <v>8157</v>
      </c>
      <c r="K2454" t="s">
        <v>5802</v>
      </c>
      <c r="L2454" s="5">
        <v>7</v>
      </c>
      <c r="M2454" t="str" cm="1">
        <f t="array" ref="M2454">_xlfn.IFS(L2454&lt;=2,"Flop",L2454&lt;=5,"Average",L2454&lt;=7,"Hit",L2454&lt;=9,"Superhit",L2454&gt;9,"BlockBuster")</f>
        <v>Hit</v>
      </c>
      <c r="N2454" s="6">
        <v>160877</v>
      </c>
      <c r="O2454" s="6" t="str" cm="1">
        <f t="array" ref="O2454">_xlfn.IFS(N2454&lt;=100000,"Low",N2454&lt;=500000,"Median",N2454&lt;=1500000,"High",N2454&gt;1500000,"Very High")</f>
        <v>Median</v>
      </c>
      <c r="P2454">
        <v>15000000</v>
      </c>
      <c r="Q2454">
        <v>59389433</v>
      </c>
      <c r="R2454">
        <f t="shared" si="382"/>
        <v>44389433</v>
      </c>
      <c r="S2454" t="str">
        <f t="shared" si="383"/>
        <v>Profit</v>
      </c>
      <c r="T2454" s="1">
        <v>40763</v>
      </c>
      <c r="U2454" t="s">
        <v>5275</v>
      </c>
      <c r="V2454" s="14">
        <v>40763</v>
      </c>
      <c r="W2454" t="str">
        <f t="shared" si="384"/>
        <v>August</v>
      </c>
      <c r="X2454" s="4" t="str">
        <f t="shared" si="385"/>
        <v>2011</v>
      </c>
      <c r="Y2454" s="6">
        <f t="shared" si="386"/>
        <v>2011</v>
      </c>
      <c r="Z2454" s="4" t="str">
        <f t="shared" si="387"/>
        <v>8</v>
      </c>
      <c r="AA2454" s="6">
        <f t="shared" si="388"/>
        <v>8</v>
      </c>
      <c r="AB2454" t="str">
        <f t="shared" si="389"/>
        <v>Monday</v>
      </c>
    </row>
    <row r="2455" spans="1:28" x14ac:dyDescent="0.25">
      <c r="A2455" s="3" t="s">
        <v>6056</v>
      </c>
      <c r="B2455" t="s">
        <v>6057</v>
      </c>
      <c r="C2455" s="3" t="s">
        <v>6057</v>
      </c>
      <c r="D2455" s="6">
        <v>0</v>
      </c>
      <c r="E2455" s="6">
        <v>117</v>
      </c>
      <c r="F2455" s="6">
        <f t="shared" si="380"/>
        <v>1</v>
      </c>
      <c r="G2455" s="6">
        <f t="shared" si="381"/>
        <v>57</v>
      </c>
      <c r="H2455" s="6" t="str" cm="1">
        <f t="array" ref="H2455">_xlfn.IFS(E2455&lt;=80,"Series",E2455&lt;=120,"TV Movie",E2455&gt;120,"Long Movie")</f>
        <v>TV Movie</v>
      </c>
      <c r="I2455" t="s">
        <v>132</v>
      </c>
      <c r="J2455" t="s">
        <v>8157</v>
      </c>
      <c r="K2455" t="s">
        <v>5802</v>
      </c>
      <c r="L2455" s="5">
        <v>6.4</v>
      </c>
      <c r="M2455" t="str" cm="1">
        <f t="array" ref="M2455">_xlfn.IFS(L2455&lt;=2,"Flop",L2455&lt;=5,"Average",L2455&lt;=7,"Hit",L2455&lt;=9,"Superhit",L2455&gt;9,"BlockBuster")</f>
        <v>Hit</v>
      </c>
      <c r="N2455" s="6">
        <v>259595</v>
      </c>
      <c r="O2455" s="6" t="str" cm="1">
        <f t="array" ref="O2455">_xlfn.IFS(N2455&lt;=100000,"Low",N2455&lt;=500000,"Median",N2455&lt;=1500000,"High",N2455&gt;1500000,"Very High")</f>
        <v>Median</v>
      </c>
      <c r="P2455">
        <v>80000000</v>
      </c>
      <c r="Q2455">
        <v>214945591</v>
      </c>
      <c r="R2455">
        <f t="shared" si="382"/>
        <v>134945591</v>
      </c>
      <c r="S2455" t="str">
        <f t="shared" si="383"/>
        <v>Profit</v>
      </c>
      <c r="T2455" s="1">
        <v>40582</v>
      </c>
      <c r="U2455" t="s">
        <v>1600</v>
      </c>
      <c r="V2455" s="14">
        <v>40582</v>
      </c>
      <c r="W2455" t="str">
        <f t="shared" si="384"/>
        <v>February</v>
      </c>
      <c r="X2455" s="4" t="str">
        <f t="shared" si="385"/>
        <v>2011</v>
      </c>
      <c r="Y2455" s="6">
        <f t="shared" si="386"/>
        <v>2011</v>
      </c>
      <c r="Z2455" s="4" t="str">
        <f t="shared" si="387"/>
        <v>8</v>
      </c>
      <c r="AA2455" s="6">
        <f t="shared" si="388"/>
        <v>8</v>
      </c>
      <c r="AB2455" t="str">
        <f t="shared" si="389"/>
        <v>Tuesday</v>
      </c>
    </row>
    <row r="2456" spans="1:28" x14ac:dyDescent="0.25">
      <c r="A2456" s="3" t="s">
        <v>6058</v>
      </c>
      <c r="B2456" t="s">
        <v>6059</v>
      </c>
      <c r="C2456" s="3" t="s">
        <v>6059</v>
      </c>
      <c r="D2456" s="6">
        <v>0</v>
      </c>
      <c r="E2456" s="6">
        <v>92</v>
      </c>
      <c r="F2456" s="6">
        <f t="shared" si="380"/>
        <v>1</v>
      </c>
      <c r="G2456" s="6">
        <f t="shared" si="381"/>
        <v>32</v>
      </c>
      <c r="H2456" s="6" t="str" cm="1">
        <f t="array" ref="H2456">_xlfn.IFS(E2456&lt;=80,"Series",E2456&lt;=120,"TV Movie",E2456&gt;120,"Long Movie")</f>
        <v>TV Movie</v>
      </c>
      <c r="I2456" t="s">
        <v>5529</v>
      </c>
      <c r="J2456" t="s">
        <v>8161</v>
      </c>
      <c r="K2456" t="s">
        <v>3857</v>
      </c>
      <c r="L2456" s="5">
        <v>4.5</v>
      </c>
      <c r="M2456" t="str" cm="1">
        <f t="array" ref="M2456">_xlfn.IFS(L2456&lt;=2,"Flop",L2456&lt;=5,"Average",L2456&lt;=7,"Hit",L2456&lt;=9,"Superhit",L2456&gt;9,"BlockBuster")</f>
        <v>Average</v>
      </c>
      <c r="N2456" s="6">
        <v>91582</v>
      </c>
      <c r="O2456" s="6" t="str" cm="1">
        <f t="array" ref="O2456">_xlfn.IFS(N2456&lt;=100000,"Low",N2456&lt;=500000,"Median",N2456&lt;=1500000,"High",N2456&gt;1500000,"Very High")</f>
        <v>Low</v>
      </c>
      <c r="P2456">
        <v>10000000</v>
      </c>
      <c r="Q2456">
        <v>66984887</v>
      </c>
      <c r="R2456">
        <f t="shared" si="382"/>
        <v>56984887</v>
      </c>
      <c r="S2456" t="str">
        <f t="shared" si="383"/>
        <v>Profit</v>
      </c>
      <c r="T2456" s="1">
        <v>40493</v>
      </c>
      <c r="U2456" t="s">
        <v>4398</v>
      </c>
      <c r="V2456" s="14">
        <v>40493</v>
      </c>
      <c r="W2456" t="str">
        <f t="shared" si="384"/>
        <v>November</v>
      </c>
      <c r="X2456" s="4" t="str">
        <f t="shared" si="385"/>
        <v>2010</v>
      </c>
      <c r="Y2456" s="6">
        <f t="shared" si="386"/>
        <v>2010</v>
      </c>
      <c r="Z2456" s="4" t="str">
        <f t="shared" si="387"/>
        <v>11</v>
      </c>
      <c r="AA2456" s="6">
        <f t="shared" si="388"/>
        <v>11</v>
      </c>
      <c r="AB2456" t="str">
        <f t="shared" si="389"/>
        <v>Thursday</v>
      </c>
    </row>
    <row r="2457" spans="1:28" x14ac:dyDescent="0.25">
      <c r="A2457" s="3" t="s">
        <v>6060</v>
      </c>
      <c r="B2457" t="s">
        <v>6061</v>
      </c>
      <c r="C2457" s="3" t="s">
        <v>6061</v>
      </c>
      <c r="D2457" s="6">
        <v>0</v>
      </c>
      <c r="E2457" s="6">
        <v>103</v>
      </c>
      <c r="F2457" s="6">
        <f t="shared" si="380"/>
        <v>1</v>
      </c>
      <c r="G2457" s="6">
        <f t="shared" si="381"/>
        <v>43</v>
      </c>
      <c r="H2457" s="6" t="str" cm="1">
        <f t="array" ref="H2457">_xlfn.IFS(E2457&lt;=80,"Series",E2457&lt;=120,"TV Movie",E2457&gt;120,"Long Movie")</f>
        <v>TV Movie</v>
      </c>
      <c r="I2457" t="s">
        <v>132</v>
      </c>
      <c r="J2457" t="s">
        <v>8157</v>
      </c>
      <c r="K2457" t="s">
        <v>5802</v>
      </c>
      <c r="L2457" s="5">
        <v>6.4</v>
      </c>
      <c r="M2457" t="str" cm="1">
        <f t="array" ref="M2457">_xlfn.IFS(L2457&lt;=2,"Flop",L2457&lt;=5,"Average",L2457&lt;=7,"Hit",L2457&lt;=9,"Superhit",L2457&gt;9,"BlockBuster")</f>
        <v>Hit</v>
      </c>
      <c r="N2457" s="6">
        <v>101071</v>
      </c>
      <c r="O2457" s="6" t="str" cm="1">
        <f t="array" ref="O2457">_xlfn.IFS(N2457&lt;=100000,"Low",N2457&lt;=500000,"Median",N2457&lt;=1500000,"High",N2457&gt;1500000,"Very High")</f>
        <v>Median</v>
      </c>
      <c r="P2457">
        <v>45000000</v>
      </c>
      <c r="Q2457">
        <v>87241576</v>
      </c>
      <c r="R2457">
        <f t="shared" si="382"/>
        <v>42241576</v>
      </c>
      <c r="S2457" t="str">
        <f t="shared" si="383"/>
        <v>Profit</v>
      </c>
      <c r="T2457" s="1">
        <v>45092</v>
      </c>
      <c r="U2457" t="s">
        <v>6062</v>
      </c>
      <c r="V2457" s="14">
        <v>45092</v>
      </c>
      <c r="W2457" t="str">
        <f t="shared" si="384"/>
        <v>June</v>
      </c>
      <c r="X2457" s="4" t="str">
        <f t="shared" si="385"/>
        <v>2023</v>
      </c>
      <c r="Y2457" s="6">
        <f t="shared" si="386"/>
        <v>2023</v>
      </c>
      <c r="Z2457" s="4" t="str">
        <f t="shared" si="387"/>
        <v>15</v>
      </c>
      <c r="AA2457" s="6">
        <f t="shared" si="388"/>
        <v>15</v>
      </c>
      <c r="AB2457" t="str">
        <f t="shared" si="389"/>
        <v>Thursday</v>
      </c>
    </row>
    <row r="2458" spans="1:28" x14ac:dyDescent="0.25">
      <c r="A2458" s="3" t="s">
        <v>6063</v>
      </c>
      <c r="B2458" t="s">
        <v>6064</v>
      </c>
      <c r="C2458" s="3" t="s">
        <v>6064</v>
      </c>
      <c r="D2458" s="6">
        <v>0</v>
      </c>
      <c r="E2458" s="6">
        <v>96</v>
      </c>
      <c r="F2458" s="6">
        <f t="shared" si="380"/>
        <v>1</v>
      </c>
      <c r="G2458" s="6">
        <f t="shared" si="381"/>
        <v>36</v>
      </c>
      <c r="H2458" s="6" t="str" cm="1">
        <f t="array" ref="H2458">_xlfn.IFS(E2458&lt;=80,"Series",E2458&lt;=120,"TV Movie",E2458&gt;120,"Long Movie")</f>
        <v>TV Movie</v>
      </c>
      <c r="I2458" t="s">
        <v>5529</v>
      </c>
      <c r="J2458" t="s">
        <v>145</v>
      </c>
      <c r="K2458" t="s">
        <v>3857</v>
      </c>
      <c r="L2458" s="5">
        <v>6.9</v>
      </c>
      <c r="M2458" t="str" cm="1">
        <f t="array" ref="M2458">_xlfn.IFS(L2458&lt;=2,"Flop",L2458&lt;=5,"Average",L2458&lt;=7,"Hit",L2458&lt;=9,"Superhit",L2458&gt;9,"BlockBuster")</f>
        <v>Hit</v>
      </c>
      <c r="N2458" s="6">
        <v>110686</v>
      </c>
      <c r="O2458" s="6" t="str" cm="1">
        <f t="array" ref="O2458">_xlfn.IFS(N2458&lt;=100000,"Low",N2458&lt;=500000,"Median",N2458&lt;=1500000,"High",N2458&gt;1500000,"Very High")</f>
        <v>Median</v>
      </c>
      <c r="P2458">
        <v>20000000</v>
      </c>
      <c r="Q2458">
        <v>8826837</v>
      </c>
      <c r="R2458">
        <f t="shared" si="382"/>
        <v>-11173163</v>
      </c>
      <c r="S2458" t="str">
        <f t="shared" si="383"/>
        <v>Loss</v>
      </c>
      <c r="T2458" s="1">
        <v>40983</v>
      </c>
      <c r="U2458" t="s">
        <v>5379</v>
      </c>
      <c r="V2458" s="14">
        <v>40983</v>
      </c>
      <c r="W2458" t="str">
        <f t="shared" si="384"/>
        <v>March</v>
      </c>
      <c r="X2458" s="4" t="str">
        <f t="shared" si="385"/>
        <v>2012</v>
      </c>
      <c r="Y2458" s="6">
        <f t="shared" si="386"/>
        <v>2012</v>
      </c>
      <c r="Z2458" s="4" t="str">
        <f t="shared" si="387"/>
        <v>15</v>
      </c>
      <c r="AA2458" s="6">
        <f t="shared" si="388"/>
        <v>15</v>
      </c>
      <c r="AB2458" t="str">
        <f t="shared" si="389"/>
        <v>Thursday</v>
      </c>
    </row>
    <row r="2459" spans="1:28" x14ac:dyDescent="0.25">
      <c r="A2459" s="3" t="s">
        <v>6065</v>
      </c>
      <c r="B2459" t="s">
        <v>6066</v>
      </c>
      <c r="C2459" s="3" t="s">
        <v>6066</v>
      </c>
      <c r="D2459" s="6">
        <v>0</v>
      </c>
      <c r="E2459" s="6">
        <v>100</v>
      </c>
      <c r="F2459" s="6">
        <f t="shared" si="380"/>
        <v>1</v>
      </c>
      <c r="G2459" s="6">
        <f t="shared" si="381"/>
        <v>40</v>
      </c>
      <c r="H2459" s="6" t="str" cm="1">
        <f t="array" ref="H2459">_xlfn.IFS(E2459&lt;=80,"Series",E2459&lt;=120,"TV Movie",E2459&gt;120,"Long Movie")</f>
        <v>TV Movie</v>
      </c>
      <c r="I2459" t="s">
        <v>83</v>
      </c>
      <c r="J2459" t="s">
        <v>8166</v>
      </c>
      <c r="K2459" t="s">
        <v>3857</v>
      </c>
      <c r="L2459" s="5">
        <v>6.1</v>
      </c>
      <c r="M2459" t="str" cm="1">
        <f t="array" ref="M2459">_xlfn.IFS(L2459&lt;=2,"Flop",L2459&lt;=5,"Average",L2459&lt;=7,"Hit",L2459&lt;=9,"Superhit",L2459&gt;9,"BlockBuster")</f>
        <v>Hit</v>
      </c>
      <c r="N2459" s="6">
        <v>103857</v>
      </c>
      <c r="O2459" s="6" t="str" cm="1">
        <f t="array" ref="O2459">_xlfn.IFS(N2459&lt;=100000,"Low",N2459&lt;=500000,"Median",N2459&lt;=1500000,"High",N2459&gt;1500000,"Very High")</f>
        <v>Median</v>
      </c>
      <c r="P2459">
        <v>20000000</v>
      </c>
      <c r="Q2459">
        <v>54760947</v>
      </c>
      <c r="R2459">
        <f t="shared" si="382"/>
        <v>34760947</v>
      </c>
      <c r="S2459" t="str">
        <f t="shared" si="383"/>
        <v>Profit</v>
      </c>
      <c r="T2459" s="1">
        <v>44950</v>
      </c>
      <c r="U2459" t="s">
        <v>2307</v>
      </c>
      <c r="V2459" s="14">
        <v>44950</v>
      </c>
      <c r="W2459" t="str">
        <f t="shared" si="384"/>
        <v>January</v>
      </c>
      <c r="X2459" s="4" t="str">
        <f t="shared" si="385"/>
        <v>2023</v>
      </c>
      <c r="Y2459" s="6">
        <f t="shared" si="386"/>
        <v>2023</v>
      </c>
      <c r="Z2459" s="4" t="str">
        <f t="shared" si="387"/>
        <v>24</v>
      </c>
      <c r="AA2459" s="6">
        <f t="shared" si="388"/>
        <v>24</v>
      </c>
      <c r="AB2459" t="str">
        <f t="shared" si="389"/>
        <v>Tuesday</v>
      </c>
    </row>
    <row r="2460" spans="1:28" x14ac:dyDescent="0.25">
      <c r="A2460" s="3" t="s">
        <v>6067</v>
      </c>
      <c r="B2460" t="s">
        <v>6068</v>
      </c>
      <c r="C2460" s="3" t="s">
        <v>6068</v>
      </c>
      <c r="D2460" s="6">
        <v>0</v>
      </c>
      <c r="E2460" s="6">
        <v>102</v>
      </c>
      <c r="F2460" s="6">
        <f t="shared" si="380"/>
        <v>1</v>
      </c>
      <c r="G2460" s="6">
        <f t="shared" si="381"/>
        <v>42</v>
      </c>
      <c r="H2460" s="6" t="str" cm="1">
        <f t="array" ref="H2460">_xlfn.IFS(E2460&lt;=80,"Series",E2460&lt;=120,"TV Movie",E2460&gt;120,"Long Movie")</f>
        <v>TV Movie</v>
      </c>
      <c r="I2460" t="s">
        <v>5529</v>
      </c>
      <c r="J2460" t="s">
        <v>8162</v>
      </c>
      <c r="K2460" t="s">
        <v>3857</v>
      </c>
      <c r="L2460" s="5">
        <v>6.6</v>
      </c>
      <c r="M2460" t="str" cm="1">
        <f t="array" ref="M2460">_xlfn.IFS(L2460&lt;=2,"Flop",L2460&lt;=5,"Average",L2460&lt;=7,"Hit",L2460&lt;=9,"Superhit",L2460&gt;9,"BlockBuster")</f>
        <v>Hit</v>
      </c>
      <c r="N2460" s="6">
        <v>157168</v>
      </c>
      <c r="O2460" s="6" t="str" cm="1">
        <f t="array" ref="O2460">_xlfn.IFS(N2460&lt;=100000,"Low",N2460&lt;=500000,"Median",N2460&lt;=1500000,"High",N2460&gt;1500000,"Very High")</f>
        <v>Median</v>
      </c>
      <c r="P2460">
        <v>42000000</v>
      </c>
      <c r="Q2460">
        <v>47636031</v>
      </c>
      <c r="R2460">
        <f t="shared" si="382"/>
        <v>5636031</v>
      </c>
      <c r="S2460" t="str">
        <f t="shared" si="383"/>
        <v>Profit</v>
      </c>
      <c r="T2460" s="1">
        <v>40934</v>
      </c>
      <c r="U2460" t="s">
        <v>6069</v>
      </c>
      <c r="V2460" s="14">
        <v>40934</v>
      </c>
      <c r="W2460" t="str">
        <f t="shared" si="384"/>
        <v>January</v>
      </c>
      <c r="X2460" s="4" t="str">
        <f t="shared" si="385"/>
        <v>2012</v>
      </c>
      <c r="Y2460" s="6">
        <f t="shared" si="386"/>
        <v>2012</v>
      </c>
      <c r="Z2460" s="4" t="str">
        <f t="shared" si="387"/>
        <v>26</v>
      </c>
      <c r="AA2460" s="6">
        <f t="shared" si="388"/>
        <v>26</v>
      </c>
      <c r="AB2460" t="str">
        <f t="shared" si="389"/>
        <v>Thursday</v>
      </c>
    </row>
    <row r="2461" spans="1:28" x14ac:dyDescent="0.25">
      <c r="A2461" s="3" t="s">
        <v>6070</v>
      </c>
      <c r="B2461" t="s">
        <v>5190</v>
      </c>
      <c r="C2461" s="3" t="s">
        <v>5190</v>
      </c>
      <c r="D2461" s="6">
        <v>0</v>
      </c>
      <c r="E2461" s="6">
        <v>158</v>
      </c>
      <c r="F2461" s="6">
        <f t="shared" si="380"/>
        <v>2</v>
      </c>
      <c r="G2461" s="6">
        <f t="shared" si="381"/>
        <v>38</v>
      </c>
      <c r="H2461" s="6" t="str" cm="1">
        <f t="array" ref="H2461">_xlfn.IFS(E2461&lt;=80,"Series",E2461&lt;=120,"TV Movie",E2461&gt;120,"Long Movie")</f>
        <v>Long Movie</v>
      </c>
      <c r="I2461" t="s">
        <v>8162</v>
      </c>
      <c r="J2461" t="s">
        <v>145</v>
      </c>
      <c r="K2461" t="s">
        <v>8166</v>
      </c>
      <c r="L2461" s="5">
        <v>7.8</v>
      </c>
      <c r="M2461" t="str" cm="1">
        <f t="array" ref="M2461">_xlfn.IFS(L2461&lt;=2,"Flop",L2461&lt;=5,"Average",L2461&lt;=7,"Hit",L2461&lt;=9,"Superhit",L2461&gt;9,"BlockBuster")</f>
        <v>Superhit</v>
      </c>
      <c r="N2461" s="6">
        <v>483943</v>
      </c>
      <c r="O2461" s="6" t="str" cm="1">
        <f t="array" ref="O2461">_xlfn.IFS(N2461&lt;=100000,"Low",N2461&lt;=500000,"Median",N2461&lt;=1500000,"High",N2461&gt;1500000,"Very High")</f>
        <v>Median</v>
      </c>
      <c r="P2461">
        <v>90000000</v>
      </c>
      <c r="Q2461">
        <v>232617430</v>
      </c>
      <c r="R2461">
        <f t="shared" si="382"/>
        <v>142617430</v>
      </c>
      <c r="S2461" t="str">
        <f t="shared" si="383"/>
        <v>Profit</v>
      </c>
      <c r="T2461" s="1">
        <v>40889</v>
      </c>
      <c r="U2461" t="s">
        <v>1081</v>
      </c>
      <c r="V2461" s="14">
        <v>40889</v>
      </c>
      <c r="W2461" t="str">
        <f t="shared" si="384"/>
        <v>December</v>
      </c>
      <c r="X2461" s="4" t="str">
        <f t="shared" si="385"/>
        <v>2011</v>
      </c>
      <c r="Y2461" s="6">
        <f t="shared" si="386"/>
        <v>2011</v>
      </c>
      <c r="Z2461" s="4" t="str">
        <f t="shared" si="387"/>
        <v>12</v>
      </c>
      <c r="AA2461" s="6">
        <f t="shared" si="388"/>
        <v>12</v>
      </c>
      <c r="AB2461" t="str">
        <f t="shared" si="389"/>
        <v>Monday</v>
      </c>
    </row>
    <row r="2462" spans="1:28" x14ac:dyDescent="0.25">
      <c r="A2462" s="3" t="s">
        <v>6071</v>
      </c>
      <c r="B2462" t="s">
        <v>6072</v>
      </c>
      <c r="C2462" s="3" t="s">
        <v>6072</v>
      </c>
      <c r="D2462" s="6">
        <v>0</v>
      </c>
      <c r="E2462" s="6">
        <v>146</v>
      </c>
      <c r="F2462" s="6">
        <f t="shared" si="380"/>
        <v>2</v>
      </c>
      <c r="G2462" s="6">
        <f t="shared" si="381"/>
        <v>26</v>
      </c>
      <c r="H2462" s="6" t="str" cm="1">
        <f t="array" ref="H2462">_xlfn.IFS(E2462&lt;=80,"Series",E2462&lt;=120,"TV Movie",E2462&gt;120,"Long Movie")</f>
        <v>Long Movie</v>
      </c>
      <c r="I2462" t="s">
        <v>5529</v>
      </c>
      <c r="J2462" t="s">
        <v>8158</v>
      </c>
      <c r="K2462" t="s">
        <v>145</v>
      </c>
      <c r="L2462" s="5">
        <v>7.2</v>
      </c>
      <c r="M2462" t="str" cm="1">
        <f t="array" ref="M2462">_xlfn.IFS(L2462&lt;=2,"Flop",L2462&lt;=5,"Average",L2462&lt;=7,"Hit",L2462&lt;=9,"Superhit",L2462&gt;9,"BlockBuster")</f>
        <v>Superhit</v>
      </c>
      <c r="N2462" s="6">
        <v>163349</v>
      </c>
      <c r="O2462" s="6" t="str" cm="1">
        <f t="array" ref="O2462">_xlfn.IFS(N2462&lt;=100000,"Low",N2462&lt;=500000,"Median",N2462&lt;=1500000,"High",N2462&gt;1500000,"Very High")</f>
        <v>Median</v>
      </c>
      <c r="P2462">
        <v>66000000</v>
      </c>
      <c r="Q2462">
        <v>177584879</v>
      </c>
      <c r="R2462">
        <f t="shared" si="382"/>
        <v>111584879</v>
      </c>
      <c r="S2462" t="str">
        <f t="shared" si="383"/>
        <v>Profit</v>
      </c>
      <c r="T2462" s="1">
        <v>40881</v>
      </c>
      <c r="U2462" t="s">
        <v>139</v>
      </c>
      <c r="V2462" s="14">
        <v>40881</v>
      </c>
      <c r="W2462" t="str">
        <f t="shared" si="384"/>
        <v>December</v>
      </c>
      <c r="X2462" s="4" t="str">
        <f t="shared" si="385"/>
        <v>2011</v>
      </c>
      <c r="Y2462" s="6">
        <f t="shared" si="386"/>
        <v>2011</v>
      </c>
      <c r="Z2462" s="4" t="str">
        <f t="shared" si="387"/>
        <v>4</v>
      </c>
      <c r="AA2462" s="6">
        <f t="shared" si="388"/>
        <v>4</v>
      </c>
      <c r="AB2462" t="str">
        <f t="shared" si="389"/>
        <v>Sunday</v>
      </c>
    </row>
    <row r="2463" spans="1:28" x14ac:dyDescent="0.25">
      <c r="A2463" s="3" t="s">
        <v>6073</v>
      </c>
      <c r="B2463" t="s">
        <v>6074</v>
      </c>
      <c r="C2463" s="3" t="s">
        <v>6075</v>
      </c>
      <c r="D2463" s="6">
        <v>0</v>
      </c>
      <c r="E2463" s="6">
        <v>94</v>
      </c>
      <c r="F2463" s="6">
        <f t="shared" si="380"/>
        <v>1</v>
      </c>
      <c r="G2463" s="6">
        <f t="shared" si="381"/>
        <v>34</v>
      </c>
      <c r="H2463" s="6" t="str" cm="1">
        <f t="array" ref="H2463">_xlfn.IFS(E2463&lt;=80,"Series",E2463&lt;=120,"TV Movie",E2463&gt;120,"Long Movie")</f>
        <v>TV Movie</v>
      </c>
      <c r="I2463" t="s">
        <v>8158</v>
      </c>
      <c r="J2463" t="s">
        <v>8159</v>
      </c>
      <c r="K2463" t="s">
        <v>145</v>
      </c>
      <c r="L2463" s="5">
        <v>7.6</v>
      </c>
      <c r="M2463" t="str" cm="1">
        <f t="array" ref="M2463">_xlfn.IFS(L2463&lt;=2,"Flop",L2463&lt;=5,"Average",L2463&lt;=7,"Hit",L2463&lt;=9,"Superhit",L2463&gt;9,"BlockBuster")</f>
        <v>Superhit</v>
      </c>
      <c r="N2463" s="6">
        <v>100060</v>
      </c>
      <c r="O2463" s="6" t="str" cm="1">
        <f t="array" ref="O2463">_xlfn.IFS(N2463&lt;=100000,"Low",N2463&lt;=500000,"Median",N2463&lt;=1500000,"High",N2463&gt;1500000,"Very High")</f>
        <v>Median</v>
      </c>
      <c r="P2463">
        <v>23000000</v>
      </c>
      <c r="Q2463">
        <v>149480483</v>
      </c>
      <c r="R2463">
        <f t="shared" si="382"/>
        <v>126480483</v>
      </c>
      <c r="S2463" t="str">
        <f t="shared" si="383"/>
        <v>Profit</v>
      </c>
      <c r="T2463" s="1">
        <v>40376</v>
      </c>
      <c r="U2463" t="s">
        <v>6076</v>
      </c>
      <c r="V2463" s="14">
        <v>40376</v>
      </c>
      <c r="W2463" t="str">
        <f t="shared" si="384"/>
        <v>July</v>
      </c>
      <c r="X2463" s="4" t="str">
        <f t="shared" si="385"/>
        <v>2010</v>
      </c>
      <c r="Y2463" s="6">
        <f t="shared" si="386"/>
        <v>2010</v>
      </c>
      <c r="Z2463" s="4" t="str">
        <f t="shared" si="387"/>
        <v>17</v>
      </c>
      <c r="AA2463" s="6">
        <f t="shared" si="388"/>
        <v>17</v>
      </c>
      <c r="AB2463" t="str">
        <f t="shared" si="389"/>
        <v>Saturday</v>
      </c>
    </row>
    <row r="2464" spans="1:28" x14ac:dyDescent="0.25">
      <c r="A2464" s="3" t="s">
        <v>6077</v>
      </c>
      <c r="B2464" t="s">
        <v>6078</v>
      </c>
      <c r="C2464" s="3" t="s">
        <v>6078</v>
      </c>
      <c r="D2464" s="6">
        <v>0</v>
      </c>
      <c r="E2464" s="6">
        <v>118</v>
      </c>
      <c r="F2464" s="6">
        <f t="shared" si="380"/>
        <v>1</v>
      </c>
      <c r="G2464" s="6">
        <f t="shared" si="381"/>
        <v>58</v>
      </c>
      <c r="H2464" s="6" t="str" cm="1">
        <f t="array" ref="H2464">_xlfn.IFS(E2464&lt;=80,"Series",E2464&lt;=120,"TV Movie",E2464&gt;120,"Long Movie")</f>
        <v>TV Movie</v>
      </c>
      <c r="I2464" t="s">
        <v>132</v>
      </c>
      <c r="J2464" t="s">
        <v>145</v>
      </c>
      <c r="K2464" t="s">
        <v>8157</v>
      </c>
      <c r="L2464" s="5">
        <v>7.4</v>
      </c>
      <c r="M2464" t="str" cm="1">
        <f t="array" ref="M2464">_xlfn.IFS(L2464&lt;=2,"Flop",L2464&lt;=5,"Average",L2464&lt;=7,"Hit",L2464&lt;=9,"Superhit",L2464&gt;9,"BlockBuster")</f>
        <v>Superhit</v>
      </c>
      <c r="N2464" s="6">
        <v>548962</v>
      </c>
      <c r="O2464" s="6" t="str" cm="1">
        <f t="array" ref="O2464">_xlfn.IFS(N2464&lt;=100000,"Low",N2464&lt;=500000,"Median",N2464&lt;=1500000,"High",N2464&gt;1500000,"Very High")</f>
        <v>High</v>
      </c>
      <c r="P2464">
        <v>50000000</v>
      </c>
      <c r="Q2464">
        <v>145079584</v>
      </c>
      <c r="R2464">
        <f t="shared" si="382"/>
        <v>95079584</v>
      </c>
      <c r="S2464" t="str">
        <f t="shared" si="383"/>
        <v>Profit</v>
      </c>
      <c r="T2464" s="1">
        <v>40743</v>
      </c>
      <c r="U2464" t="s">
        <v>4981</v>
      </c>
      <c r="V2464" s="14">
        <v>40743</v>
      </c>
      <c r="W2464" t="str">
        <f t="shared" si="384"/>
        <v>July</v>
      </c>
      <c r="X2464" s="4" t="str">
        <f t="shared" si="385"/>
        <v>2011</v>
      </c>
      <c r="Y2464" s="6">
        <f t="shared" si="386"/>
        <v>2011</v>
      </c>
      <c r="Z2464" s="4" t="str">
        <f t="shared" si="387"/>
        <v>19</v>
      </c>
      <c r="AA2464" s="6">
        <f t="shared" si="388"/>
        <v>19</v>
      </c>
      <c r="AB2464" t="str">
        <f t="shared" si="389"/>
        <v>Tuesday</v>
      </c>
    </row>
    <row r="2465" spans="1:28" x14ac:dyDescent="0.25">
      <c r="A2465" s="3" t="s">
        <v>6079</v>
      </c>
      <c r="B2465" t="s">
        <v>6080</v>
      </c>
      <c r="C2465" s="3" t="s">
        <v>6080</v>
      </c>
      <c r="D2465" s="6">
        <v>0</v>
      </c>
      <c r="E2465" s="6">
        <v>128</v>
      </c>
      <c r="F2465" s="6">
        <f t="shared" si="380"/>
        <v>2</v>
      </c>
      <c r="G2465" s="6">
        <f t="shared" si="381"/>
        <v>8</v>
      </c>
      <c r="H2465" s="6" t="str" cm="1">
        <f t="array" ref="H2465">_xlfn.IFS(E2465&lt;=80,"Series",E2465&lt;=120,"TV Movie",E2465&gt;120,"Long Movie")</f>
        <v>Long Movie</v>
      </c>
      <c r="I2465" t="s">
        <v>5529</v>
      </c>
      <c r="J2465" t="s">
        <v>8158</v>
      </c>
      <c r="K2465" t="s">
        <v>8156</v>
      </c>
      <c r="L2465" s="5">
        <v>6.1</v>
      </c>
      <c r="M2465" t="str" cm="1">
        <f t="array" ref="M2465">_xlfn.IFS(L2465&lt;=2,"Flop",L2465&lt;=5,"Average",L2465&lt;=7,"Hit",L2465&lt;=9,"Superhit",L2465&gt;9,"BlockBuster")</f>
        <v>Hit</v>
      </c>
      <c r="N2465" s="6">
        <v>135504</v>
      </c>
      <c r="O2465" s="6" t="str" cm="1">
        <f t="array" ref="O2465">_xlfn.IFS(N2465&lt;=100000,"Low",N2465&lt;=500000,"Median",N2465&lt;=1500000,"High",N2465&gt;1500000,"Very High")</f>
        <v>Median</v>
      </c>
      <c r="P2465">
        <v>100000000</v>
      </c>
      <c r="Q2465">
        <v>83869818</v>
      </c>
      <c r="R2465">
        <f t="shared" si="382"/>
        <v>-16130182</v>
      </c>
      <c r="S2465" t="str">
        <f t="shared" si="383"/>
        <v>Loss</v>
      </c>
      <c r="T2465" s="1">
        <v>43439</v>
      </c>
      <c r="U2465" t="s">
        <v>6081</v>
      </c>
      <c r="V2465" s="14">
        <v>43439</v>
      </c>
      <c r="W2465" t="str">
        <f t="shared" si="384"/>
        <v>December</v>
      </c>
      <c r="X2465" s="4" t="str">
        <f t="shared" si="385"/>
        <v>2018</v>
      </c>
      <c r="Y2465" s="6">
        <f t="shared" si="386"/>
        <v>2018</v>
      </c>
      <c r="Z2465" s="4" t="str">
        <f t="shared" si="387"/>
        <v>5</v>
      </c>
      <c r="AA2465" s="6">
        <f t="shared" si="388"/>
        <v>5</v>
      </c>
      <c r="AB2465" t="str">
        <f t="shared" si="389"/>
        <v>Wednesday</v>
      </c>
    </row>
    <row r="2466" spans="1:28" x14ac:dyDescent="0.25">
      <c r="A2466" s="3" t="s">
        <v>6082</v>
      </c>
      <c r="B2466" t="s">
        <v>6083</v>
      </c>
      <c r="C2466" s="3" t="s">
        <v>6084</v>
      </c>
      <c r="D2466" s="6">
        <v>0</v>
      </c>
      <c r="E2466" s="6">
        <v>92</v>
      </c>
      <c r="F2466" s="6">
        <f t="shared" si="380"/>
        <v>1</v>
      </c>
      <c r="G2466" s="6">
        <f t="shared" si="381"/>
        <v>32</v>
      </c>
      <c r="H2466" s="6" t="str" cm="1">
        <f t="array" ref="H2466">_xlfn.IFS(E2466&lt;=80,"Series",E2466&lt;=120,"TV Movie",E2466&gt;120,"Long Movie")</f>
        <v>TV Movie</v>
      </c>
      <c r="I2466" t="s">
        <v>83</v>
      </c>
      <c r="J2466" t="s">
        <v>3857</v>
      </c>
      <c r="K2466" t="s">
        <v>5802</v>
      </c>
      <c r="L2466" s="5">
        <v>4.8</v>
      </c>
      <c r="M2466" t="str" cm="1">
        <f t="array" ref="M2466">_xlfn.IFS(L2466&lt;=2,"Flop",L2466&lt;=5,"Average",L2466&lt;=7,"Hit",L2466&lt;=9,"Superhit",L2466&gt;9,"BlockBuster")</f>
        <v>Average</v>
      </c>
      <c r="N2466" s="6">
        <v>55003</v>
      </c>
      <c r="O2466" s="6" t="str" cm="1">
        <f t="array" ref="O2466">_xlfn.IFS(N2466&lt;=100000,"Low",N2466&lt;=500000,"Median",N2466&lt;=1500000,"High",N2466&gt;1500000,"Very High")</f>
        <v>Low</v>
      </c>
      <c r="P2466">
        <v>20000000</v>
      </c>
      <c r="Q2466">
        <v>47340586</v>
      </c>
      <c r="R2466">
        <f t="shared" si="382"/>
        <v>27340586</v>
      </c>
      <c r="S2466" t="str">
        <f t="shared" si="383"/>
        <v>Profit</v>
      </c>
      <c r="T2466" s="1">
        <v>41277</v>
      </c>
      <c r="U2466" t="s">
        <v>5200</v>
      </c>
      <c r="V2466" s="14">
        <v>41277</v>
      </c>
      <c r="W2466" t="str">
        <f t="shared" si="384"/>
        <v>January</v>
      </c>
      <c r="X2466" s="4" t="str">
        <f t="shared" si="385"/>
        <v>2013</v>
      </c>
      <c r="Y2466" s="6">
        <f t="shared" si="386"/>
        <v>2013</v>
      </c>
      <c r="Z2466" s="4" t="str">
        <f t="shared" si="387"/>
        <v>3</v>
      </c>
      <c r="AA2466" s="6">
        <f t="shared" si="388"/>
        <v>3</v>
      </c>
      <c r="AB2466" t="str">
        <f t="shared" si="389"/>
        <v>Thursday</v>
      </c>
    </row>
    <row r="2467" spans="1:28" x14ac:dyDescent="0.25">
      <c r="A2467" s="3" t="s">
        <v>6085</v>
      </c>
      <c r="B2467" t="s">
        <v>6086</v>
      </c>
      <c r="C2467" s="3" t="s">
        <v>6086</v>
      </c>
      <c r="D2467" s="6">
        <v>0</v>
      </c>
      <c r="E2467" s="6">
        <v>111</v>
      </c>
      <c r="F2467" s="6">
        <f t="shared" si="380"/>
        <v>1</v>
      </c>
      <c r="G2467" s="6">
        <f t="shared" si="381"/>
        <v>51</v>
      </c>
      <c r="H2467" s="6" t="str" cm="1">
        <f t="array" ref="H2467">_xlfn.IFS(E2467&lt;=80,"Series",E2467&lt;=120,"TV Movie",E2467&gt;120,"Long Movie")</f>
        <v>TV Movie</v>
      </c>
      <c r="I2467" t="s">
        <v>132</v>
      </c>
      <c r="J2467" t="s">
        <v>145</v>
      </c>
      <c r="K2467" t="s">
        <v>5802</v>
      </c>
      <c r="L2467" s="5">
        <v>5.3</v>
      </c>
      <c r="M2467" t="str" cm="1">
        <f t="array" ref="M2467">_xlfn.IFS(L2467&lt;=2,"Flop",L2467&lt;=5,"Average",L2467&lt;=7,"Hit",L2467&lt;=9,"Superhit",L2467&gt;9,"BlockBuster")</f>
        <v>Hit</v>
      </c>
      <c r="N2467" s="6">
        <v>56442</v>
      </c>
      <c r="O2467" s="6" t="str" cm="1">
        <f t="array" ref="O2467">_xlfn.IFS(N2467&lt;=100000,"Low",N2467&lt;=500000,"Median",N2467&lt;=1500000,"High",N2467&gt;1500000,"Very High")</f>
        <v>Low</v>
      </c>
      <c r="P2467">
        <v>70000000</v>
      </c>
      <c r="Q2467">
        <v>69721966</v>
      </c>
      <c r="R2467">
        <f t="shared" si="382"/>
        <v>-278034</v>
      </c>
      <c r="S2467" t="str">
        <f t="shared" si="383"/>
        <v>Loss</v>
      </c>
      <c r="T2467" s="1">
        <v>40556</v>
      </c>
      <c r="U2467" t="s">
        <v>507</v>
      </c>
      <c r="V2467" s="14">
        <v>40556</v>
      </c>
      <c r="W2467" t="str">
        <f t="shared" si="384"/>
        <v>January</v>
      </c>
      <c r="X2467" s="4" t="str">
        <f t="shared" si="385"/>
        <v>2011</v>
      </c>
      <c r="Y2467" s="6">
        <f t="shared" si="386"/>
        <v>2011</v>
      </c>
      <c r="Z2467" s="4" t="str">
        <f t="shared" si="387"/>
        <v>13</v>
      </c>
      <c r="AA2467" s="6">
        <f t="shared" si="388"/>
        <v>13</v>
      </c>
      <c r="AB2467" t="str">
        <f t="shared" si="389"/>
        <v>Thursday</v>
      </c>
    </row>
    <row r="2468" spans="1:28" x14ac:dyDescent="0.25">
      <c r="A2468" s="3" t="s">
        <v>6087</v>
      </c>
      <c r="B2468" t="s">
        <v>6088</v>
      </c>
      <c r="C2468" s="3" t="s">
        <v>6088</v>
      </c>
      <c r="D2468" s="6">
        <v>0</v>
      </c>
      <c r="E2468" s="6">
        <v>101</v>
      </c>
      <c r="F2468" s="6">
        <f t="shared" si="380"/>
        <v>1</v>
      </c>
      <c r="G2468" s="6">
        <f t="shared" si="381"/>
        <v>41</v>
      </c>
      <c r="H2468" s="6" t="str" cm="1">
        <f t="array" ref="H2468">_xlfn.IFS(E2468&lt;=80,"Series",E2468&lt;=120,"TV Movie",E2468&gt;120,"Long Movie")</f>
        <v>TV Movie</v>
      </c>
      <c r="I2468" t="s">
        <v>8158</v>
      </c>
      <c r="J2468" t="s">
        <v>8159</v>
      </c>
      <c r="K2468" t="s">
        <v>132</v>
      </c>
      <c r="L2468" s="5">
        <v>7</v>
      </c>
      <c r="M2468" t="str" cm="1">
        <f t="array" ref="M2468">_xlfn.IFS(L2468&lt;=2,"Flop",L2468&lt;=5,"Average",L2468&lt;=7,"Hit",L2468&lt;=9,"Superhit",L2468&gt;9,"BlockBuster")</f>
        <v>Hit</v>
      </c>
      <c r="N2468" s="6">
        <v>93215</v>
      </c>
      <c r="O2468" s="6" t="str" cm="1">
        <f t="array" ref="O2468">_xlfn.IFS(N2468&lt;=100000,"Low",N2468&lt;=500000,"Median",N2468&lt;=1500000,"High",N2468&gt;1500000,"Very High")</f>
        <v>Low</v>
      </c>
      <c r="P2468">
        <v>200000000</v>
      </c>
      <c r="Q2468">
        <v>495488990</v>
      </c>
      <c r="R2468">
        <f t="shared" si="382"/>
        <v>295488990</v>
      </c>
      <c r="S2468" t="str">
        <f t="shared" si="383"/>
        <v>Profit</v>
      </c>
      <c r="T2468" s="1">
        <v>45073</v>
      </c>
      <c r="U2468" t="s">
        <v>6089</v>
      </c>
      <c r="V2468" s="14">
        <v>45073</v>
      </c>
      <c r="W2468" t="str">
        <f t="shared" si="384"/>
        <v>May</v>
      </c>
      <c r="X2468" s="4" t="str">
        <f t="shared" si="385"/>
        <v>2023</v>
      </c>
      <c r="Y2468" s="6">
        <f t="shared" si="386"/>
        <v>2023</v>
      </c>
      <c r="Z2468" s="4" t="str">
        <f t="shared" si="387"/>
        <v>27</v>
      </c>
      <c r="AA2468" s="6">
        <f t="shared" si="388"/>
        <v>27</v>
      </c>
      <c r="AB2468" t="str">
        <f t="shared" si="389"/>
        <v>Saturday</v>
      </c>
    </row>
    <row r="2469" spans="1:28" x14ac:dyDescent="0.25">
      <c r="A2469" s="3" t="s">
        <v>6090</v>
      </c>
      <c r="B2469" t="s">
        <v>6091</v>
      </c>
      <c r="C2469" s="3" t="s">
        <v>6091</v>
      </c>
      <c r="D2469" s="6">
        <v>0</v>
      </c>
      <c r="E2469" s="6">
        <v>102</v>
      </c>
      <c r="F2469" s="6">
        <f t="shared" si="380"/>
        <v>1</v>
      </c>
      <c r="G2469" s="6">
        <f t="shared" si="381"/>
        <v>42</v>
      </c>
      <c r="H2469" s="6" t="str" cm="1">
        <f t="array" ref="H2469">_xlfn.IFS(E2469&lt;=80,"Series",E2469&lt;=120,"TV Movie",E2469&gt;120,"Long Movie")</f>
        <v>TV Movie</v>
      </c>
      <c r="I2469" t="s">
        <v>83</v>
      </c>
      <c r="J2469" t="s">
        <v>8166</v>
      </c>
      <c r="K2469" t="s">
        <v>3857</v>
      </c>
      <c r="L2469" s="5">
        <v>7</v>
      </c>
      <c r="M2469" t="str" cm="1">
        <f t="array" ref="M2469">_xlfn.IFS(L2469&lt;=2,"Flop",L2469&lt;=5,"Average",L2469&lt;=7,"Hit",L2469&lt;=9,"Superhit",L2469&gt;9,"BlockBuster")</f>
        <v>Hit</v>
      </c>
      <c r="N2469" s="6">
        <v>165756</v>
      </c>
      <c r="O2469" s="6" t="str" cm="1">
        <f t="array" ref="O2469">_xlfn.IFS(N2469&lt;=100000,"Low",N2469&lt;=500000,"Median",N2469&lt;=1500000,"High",N2469&gt;1500000,"Very High")</f>
        <v>Median</v>
      </c>
      <c r="P2469">
        <v>4500000</v>
      </c>
      <c r="Q2469">
        <v>45352337</v>
      </c>
      <c r="R2469">
        <f t="shared" si="382"/>
        <v>40852337</v>
      </c>
      <c r="S2469" t="str">
        <f t="shared" si="383"/>
        <v>Profit</v>
      </c>
      <c r="T2469" s="1">
        <v>44802</v>
      </c>
      <c r="U2469" t="s">
        <v>6092</v>
      </c>
      <c r="V2469" s="14">
        <v>44802</v>
      </c>
      <c r="W2469" t="str">
        <f t="shared" si="384"/>
        <v>August</v>
      </c>
      <c r="X2469" s="4" t="str">
        <f t="shared" si="385"/>
        <v>2022</v>
      </c>
      <c r="Y2469" s="6">
        <f t="shared" si="386"/>
        <v>2022</v>
      </c>
      <c r="Z2469" s="4" t="str">
        <f t="shared" si="387"/>
        <v>29</v>
      </c>
      <c r="AA2469" s="6">
        <f t="shared" si="388"/>
        <v>29</v>
      </c>
      <c r="AB2469" t="str">
        <f t="shared" si="389"/>
        <v>Monday</v>
      </c>
    </row>
    <row r="2470" spans="1:28" x14ac:dyDescent="0.25">
      <c r="A2470" s="3" t="s">
        <v>6093</v>
      </c>
      <c r="B2470" t="s">
        <v>6094</v>
      </c>
      <c r="C2470" s="3" t="s">
        <v>6094</v>
      </c>
      <c r="D2470" s="6">
        <v>0</v>
      </c>
      <c r="E2470" s="6">
        <v>101</v>
      </c>
      <c r="F2470" s="6">
        <f t="shared" si="380"/>
        <v>1</v>
      </c>
      <c r="G2470" s="6">
        <f t="shared" si="381"/>
        <v>41</v>
      </c>
      <c r="H2470" s="6" t="str" cm="1">
        <f t="array" ref="H2470">_xlfn.IFS(E2470&lt;=80,"Series",E2470&lt;=120,"TV Movie",E2470&gt;120,"Long Movie")</f>
        <v>TV Movie</v>
      </c>
      <c r="I2470" t="s">
        <v>145</v>
      </c>
      <c r="J2470" t="s">
        <v>83</v>
      </c>
      <c r="K2470" t="s">
        <v>3857</v>
      </c>
      <c r="L2470" s="5">
        <v>5.5</v>
      </c>
      <c r="M2470" t="str" cm="1">
        <f t="array" ref="M2470">_xlfn.IFS(L2470&lt;=2,"Flop",L2470&lt;=5,"Average",L2470&lt;=7,"Hit",L2470&lt;=9,"Superhit",L2470&gt;9,"BlockBuster")</f>
        <v>Hit</v>
      </c>
      <c r="N2470" s="6">
        <v>80221</v>
      </c>
      <c r="O2470" s="6" t="str" cm="1">
        <f t="array" ref="O2470">_xlfn.IFS(N2470&lt;=100000,"Low",N2470&lt;=500000,"Median",N2470&lt;=1500000,"High",N2470&gt;1500000,"Very High")</f>
        <v>Low</v>
      </c>
      <c r="P2470">
        <v>10000000</v>
      </c>
      <c r="Q2470">
        <v>44287131</v>
      </c>
      <c r="R2470">
        <f t="shared" si="382"/>
        <v>34287131</v>
      </c>
      <c r="S2470" t="str">
        <f t="shared" si="383"/>
        <v>Profit</v>
      </c>
      <c r="T2470" s="1">
        <v>41173</v>
      </c>
      <c r="U2470" t="s">
        <v>6095</v>
      </c>
      <c r="V2470" s="14">
        <v>41173</v>
      </c>
      <c r="W2470" t="str">
        <f t="shared" si="384"/>
        <v>September</v>
      </c>
      <c r="X2470" s="4" t="str">
        <f t="shared" si="385"/>
        <v>2012</v>
      </c>
      <c r="Y2470" s="6">
        <f t="shared" si="386"/>
        <v>2012</v>
      </c>
      <c r="Z2470" s="4" t="str">
        <f t="shared" si="387"/>
        <v>21</v>
      </c>
      <c r="AA2470" s="6">
        <f t="shared" si="388"/>
        <v>21</v>
      </c>
      <c r="AB2470" t="str">
        <f t="shared" si="389"/>
        <v>Friday</v>
      </c>
    </row>
    <row r="2471" spans="1:28" x14ac:dyDescent="0.25">
      <c r="A2471" s="3" t="s">
        <v>6096</v>
      </c>
      <c r="B2471" t="s">
        <v>6097</v>
      </c>
      <c r="C2471" s="3" t="s">
        <v>6097</v>
      </c>
      <c r="D2471" s="6">
        <v>0</v>
      </c>
      <c r="E2471" s="6">
        <v>98</v>
      </c>
      <c r="F2471" s="6">
        <f t="shared" si="380"/>
        <v>1</v>
      </c>
      <c r="G2471" s="6">
        <f t="shared" si="381"/>
        <v>38</v>
      </c>
      <c r="H2471" s="6" t="str" cm="1">
        <f t="array" ref="H2471">_xlfn.IFS(E2471&lt;=80,"Series",E2471&lt;=120,"TV Movie",E2471&gt;120,"Long Movie")</f>
        <v>TV Movie</v>
      </c>
      <c r="I2471" t="s">
        <v>132</v>
      </c>
      <c r="J2471" t="s">
        <v>145</v>
      </c>
      <c r="K2471" t="s">
        <v>8157</v>
      </c>
      <c r="L2471" s="5">
        <v>6.1</v>
      </c>
      <c r="M2471" t="str" cm="1">
        <f t="array" ref="M2471">_xlfn.IFS(L2471&lt;=2,"Flop",L2471&lt;=5,"Average",L2471&lt;=7,"Hit",L2471&lt;=9,"Superhit",L2471&gt;9,"BlockBuster")</f>
        <v>Hit</v>
      </c>
      <c r="N2471" s="6">
        <v>70008</v>
      </c>
      <c r="O2471" s="6" t="str" cm="1">
        <f t="array" ref="O2471">_xlfn.IFS(N2471&lt;=100000,"Low",N2471&lt;=500000,"Median",N2471&lt;=1500000,"High",N2471&gt;1500000,"Very High")</f>
        <v>Low</v>
      </c>
      <c r="P2471">
        <v>30000000</v>
      </c>
      <c r="Q2471">
        <v>75055070</v>
      </c>
      <c r="R2471">
        <f t="shared" si="382"/>
        <v>45055070</v>
      </c>
      <c r="S2471" t="str">
        <f t="shared" si="383"/>
        <v>Profit</v>
      </c>
      <c r="T2471" s="1">
        <v>40721</v>
      </c>
      <c r="U2471" t="s">
        <v>1667</v>
      </c>
      <c r="V2471" s="14">
        <v>40721</v>
      </c>
      <c r="W2471" t="str">
        <f t="shared" si="384"/>
        <v>June</v>
      </c>
      <c r="X2471" s="4" t="str">
        <f t="shared" si="385"/>
        <v>2011</v>
      </c>
      <c r="Y2471" s="6">
        <f t="shared" si="386"/>
        <v>2011</v>
      </c>
      <c r="Z2471" s="4" t="str">
        <f t="shared" si="387"/>
        <v>27</v>
      </c>
      <c r="AA2471" s="6">
        <f t="shared" si="388"/>
        <v>27</v>
      </c>
      <c r="AB2471" t="str">
        <f t="shared" si="389"/>
        <v>Monday</v>
      </c>
    </row>
    <row r="2472" spans="1:28" x14ac:dyDescent="0.25">
      <c r="A2472" s="3" t="s">
        <v>6098</v>
      </c>
      <c r="B2472" t="s">
        <v>6099</v>
      </c>
      <c r="C2472" s="3" t="s">
        <v>6099</v>
      </c>
      <c r="D2472" s="6">
        <v>0</v>
      </c>
      <c r="E2472" s="6">
        <v>110</v>
      </c>
      <c r="F2472" s="6">
        <f t="shared" si="380"/>
        <v>1</v>
      </c>
      <c r="G2472" s="6">
        <f t="shared" si="381"/>
        <v>50</v>
      </c>
      <c r="H2472" s="6" t="str" cm="1">
        <f t="array" ref="H2472">_xlfn.IFS(E2472&lt;=80,"Series",E2472&lt;=120,"TV Movie",E2472&gt;120,"Long Movie")</f>
        <v>TV Movie</v>
      </c>
      <c r="I2472" t="s">
        <v>5529</v>
      </c>
      <c r="J2472" t="s">
        <v>8158</v>
      </c>
      <c r="K2472" t="s">
        <v>8161</v>
      </c>
      <c r="L2472" s="5">
        <v>5.7</v>
      </c>
      <c r="M2472" t="str" cm="1">
        <f t="array" ref="M2472">_xlfn.IFS(L2472&lt;=2,"Flop",L2472&lt;=5,"Average",L2472&lt;=7,"Hit",L2472&lt;=9,"Superhit",L2472&gt;9,"BlockBuster")</f>
        <v>Hit</v>
      </c>
      <c r="N2472" s="6">
        <v>185918</v>
      </c>
      <c r="O2472" s="6" t="str" cm="1">
        <f t="array" ref="O2472">_xlfn.IFS(N2472&lt;=100000,"Low",N2472&lt;=500000,"Median",N2472&lt;=1500000,"High",N2472&gt;1500000,"Very High")</f>
        <v>Median</v>
      </c>
      <c r="P2472">
        <v>130000000</v>
      </c>
      <c r="Q2472">
        <v>375740705</v>
      </c>
      <c r="R2472">
        <f t="shared" si="382"/>
        <v>245740705</v>
      </c>
      <c r="S2472" t="str">
        <f t="shared" si="383"/>
        <v>Profit</v>
      </c>
      <c r="T2472" s="1">
        <v>41344</v>
      </c>
      <c r="U2472" t="s">
        <v>4920</v>
      </c>
      <c r="V2472" s="14">
        <v>41344</v>
      </c>
      <c r="W2472" t="str">
        <f t="shared" si="384"/>
        <v>March</v>
      </c>
      <c r="X2472" s="4" t="str">
        <f t="shared" si="385"/>
        <v>2013</v>
      </c>
      <c r="Y2472" s="6">
        <f t="shared" si="386"/>
        <v>2013</v>
      </c>
      <c r="Z2472" s="4" t="str">
        <f t="shared" si="387"/>
        <v>11</v>
      </c>
      <c r="AA2472" s="6">
        <f t="shared" si="388"/>
        <v>11</v>
      </c>
      <c r="AB2472" t="str">
        <f t="shared" si="389"/>
        <v>Monday</v>
      </c>
    </row>
    <row r="2473" spans="1:28" x14ac:dyDescent="0.25">
      <c r="A2473" s="3" t="s">
        <v>6100</v>
      </c>
      <c r="B2473" t="s">
        <v>6101</v>
      </c>
      <c r="C2473" s="3" t="s">
        <v>6101</v>
      </c>
      <c r="D2473" s="6">
        <v>0</v>
      </c>
      <c r="E2473" s="6">
        <v>110</v>
      </c>
      <c r="F2473" s="6">
        <f t="shared" si="380"/>
        <v>1</v>
      </c>
      <c r="G2473" s="6">
        <f t="shared" si="381"/>
        <v>50</v>
      </c>
      <c r="H2473" s="6" t="str" cm="1">
        <f t="array" ref="H2473">_xlfn.IFS(E2473&lt;=80,"Series",E2473&lt;=120,"TV Movie",E2473&gt;120,"Long Movie")</f>
        <v>TV Movie</v>
      </c>
      <c r="I2473" t="s">
        <v>132</v>
      </c>
      <c r="J2473" t="s">
        <v>145</v>
      </c>
      <c r="K2473" t="s">
        <v>8157</v>
      </c>
      <c r="L2473" s="5">
        <v>5.7</v>
      </c>
      <c r="M2473" t="str" cm="1">
        <f t="array" ref="M2473">_xlfn.IFS(L2473&lt;=2,"Flop",L2473&lt;=5,"Average",L2473&lt;=7,"Hit",L2473&lt;=9,"Superhit",L2473&gt;9,"BlockBuster")</f>
        <v>Hit</v>
      </c>
      <c r="N2473" s="6">
        <v>75026</v>
      </c>
      <c r="O2473" s="6" t="str" cm="1">
        <f t="array" ref="O2473">_xlfn.IFS(N2473&lt;=100000,"Low",N2473&lt;=500000,"Median",N2473&lt;=1500000,"High",N2473&gt;1500000,"Very High")</f>
        <v>Low</v>
      </c>
      <c r="P2473">
        <v>40000000</v>
      </c>
      <c r="Q2473">
        <v>84384002</v>
      </c>
      <c r="R2473">
        <f t="shared" si="382"/>
        <v>44384002</v>
      </c>
      <c r="S2473" t="str">
        <f t="shared" si="383"/>
        <v>Profit</v>
      </c>
      <c r="T2473" s="1">
        <v>41046</v>
      </c>
      <c r="U2473" t="s">
        <v>3653</v>
      </c>
      <c r="V2473" s="14">
        <v>41046</v>
      </c>
      <c r="W2473" t="str">
        <f t="shared" si="384"/>
        <v>May</v>
      </c>
      <c r="X2473" s="4" t="str">
        <f t="shared" si="385"/>
        <v>2012</v>
      </c>
      <c r="Y2473" s="6">
        <f t="shared" si="386"/>
        <v>2012</v>
      </c>
      <c r="Z2473" s="4" t="str">
        <f t="shared" si="387"/>
        <v>17</v>
      </c>
      <c r="AA2473" s="6">
        <f t="shared" si="388"/>
        <v>17</v>
      </c>
      <c r="AB2473" t="str">
        <f t="shared" si="389"/>
        <v>Thursday</v>
      </c>
    </row>
    <row r="2474" spans="1:28" x14ac:dyDescent="0.25">
      <c r="A2474" s="3" t="s">
        <v>6102</v>
      </c>
      <c r="B2474" t="s">
        <v>6103</v>
      </c>
      <c r="C2474" s="3" t="s">
        <v>6103</v>
      </c>
      <c r="D2474" s="6">
        <v>0</v>
      </c>
      <c r="E2474" s="6">
        <v>129</v>
      </c>
      <c r="F2474" s="6">
        <f t="shared" si="380"/>
        <v>2</v>
      </c>
      <c r="G2474" s="6">
        <f t="shared" si="381"/>
        <v>9</v>
      </c>
      <c r="H2474" s="6" t="str" cm="1">
        <f t="array" ref="H2474">_xlfn.IFS(E2474&lt;=80,"Series",E2474&lt;=120,"TV Movie",E2474&gt;120,"Long Movie")</f>
        <v>Long Movie</v>
      </c>
      <c r="I2474" t="s">
        <v>5529</v>
      </c>
      <c r="J2474" t="s">
        <v>8160</v>
      </c>
      <c r="K2474" t="s">
        <v>8162</v>
      </c>
      <c r="L2474" s="5">
        <v>6.7</v>
      </c>
      <c r="M2474" t="str" cm="1">
        <f t="array" ref="M2474">_xlfn.IFS(L2474&lt;=2,"Flop",L2474&lt;=5,"Average",L2474&lt;=7,"Hit",L2474&lt;=9,"Superhit",L2474&gt;9,"BlockBuster")</f>
        <v>Hit</v>
      </c>
      <c r="N2474" s="6">
        <v>68295</v>
      </c>
      <c r="O2474" s="6" t="str" cm="1">
        <f t="array" ref="O2474">_xlfn.IFS(N2474&lt;=100000,"Low",N2474&lt;=500000,"Median",N2474&lt;=1500000,"High",N2474&gt;1500000,"Very High")</f>
        <v>Low</v>
      </c>
      <c r="P2474">
        <v>30000000</v>
      </c>
      <c r="Q2474">
        <v>3338690</v>
      </c>
      <c r="R2474">
        <f t="shared" si="382"/>
        <v>-26661310</v>
      </c>
      <c r="S2474" t="str">
        <f t="shared" si="383"/>
        <v>Loss</v>
      </c>
      <c r="T2474" s="1">
        <v>40797</v>
      </c>
      <c r="U2474" t="s">
        <v>2862</v>
      </c>
      <c r="V2474" s="14">
        <v>40797</v>
      </c>
      <c r="W2474" t="str">
        <f t="shared" si="384"/>
        <v>September</v>
      </c>
      <c r="X2474" s="4" t="str">
        <f t="shared" si="385"/>
        <v>2011</v>
      </c>
      <c r="Y2474" s="6">
        <f t="shared" si="386"/>
        <v>2011</v>
      </c>
      <c r="Z2474" s="4" t="str">
        <f t="shared" si="387"/>
        <v>11</v>
      </c>
      <c r="AA2474" s="6">
        <f t="shared" si="388"/>
        <v>11</v>
      </c>
      <c r="AB2474" t="str">
        <f t="shared" si="389"/>
        <v>Sunday</v>
      </c>
    </row>
    <row r="2475" spans="1:28" x14ac:dyDescent="0.25">
      <c r="A2475" s="3" t="s">
        <v>6104</v>
      </c>
      <c r="B2475" t="s">
        <v>6105</v>
      </c>
      <c r="C2475" s="3" t="s">
        <v>6105</v>
      </c>
      <c r="D2475" s="6">
        <v>0</v>
      </c>
      <c r="E2475" s="6">
        <v>97</v>
      </c>
      <c r="F2475" s="6">
        <f t="shared" si="380"/>
        <v>1</v>
      </c>
      <c r="G2475" s="6">
        <f t="shared" si="381"/>
        <v>37</v>
      </c>
      <c r="H2475" s="6" t="str" cm="1">
        <f t="array" ref="H2475">_xlfn.IFS(E2475&lt;=80,"Series",E2475&lt;=120,"TV Movie",E2475&gt;120,"Long Movie")</f>
        <v>TV Movie</v>
      </c>
      <c r="I2475" t="s">
        <v>8158</v>
      </c>
      <c r="J2475" t="s">
        <v>8163</v>
      </c>
      <c r="K2475" t="s">
        <v>8156</v>
      </c>
      <c r="L2475" s="5">
        <v>6.9</v>
      </c>
      <c r="M2475" t="str" cm="1">
        <f t="array" ref="M2475">_xlfn.IFS(L2475&lt;=2,"Flop",L2475&lt;=5,"Average",L2475&lt;=7,"Hit",L2475&lt;=9,"Superhit",L2475&gt;9,"BlockBuster")</f>
        <v>Hit</v>
      </c>
      <c r="N2475" s="6">
        <v>393701</v>
      </c>
      <c r="O2475" s="6" t="str" cm="1">
        <f t="array" ref="O2475">_xlfn.IFS(N2475&lt;=100000,"Low",N2475&lt;=500000,"Median",N2475&lt;=1500000,"High",N2475&gt;1500000,"Very High")</f>
        <v>Median</v>
      </c>
      <c r="P2475">
        <v>180000000</v>
      </c>
      <c r="Q2475">
        <v>759853685</v>
      </c>
      <c r="R2475">
        <f t="shared" si="382"/>
        <v>579853685</v>
      </c>
      <c r="S2475" t="str">
        <f t="shared" si="383"/>
        <v>Profit</v>
      </c>
      <c r="T2475" s="1">
        <v>41787</v>
      </c>
      <c r="U2475" t="s">
        <v>6106</v>
      </c>
      <c r="V2475" s="14">
        <v>41787</v>
      </c>
      <c r="W2475" t="str">
        <f t="shared" si="384"/>
        <v>May</v>
      </c>
      <c r="X2475" s="4" t="str">
        <f t="shared" si="385"/>
        <v>2014</v>
      </c>
      <c r="Y2475" s="6">
        <f t="shared" si="386"/>
        <v>2014</v>
      </c>
      <c r="Z2475" s="4" t="str">
        <f t="shared" si="387"/>
        <v>28</v>
      </c>
      <c r="AA2475" s="6">
        <f t="shared" si="388"/>
        <v>28</v>
      </c>
      <c r="AB2475" t="str">
        <f t="shared" si="389"/>
        <v>Wednesday</v>
      </c>
    </row>
    <row r="2476" spans="1:28" x14ac:dyDescent="0.25">
      <c r="A2476" s="3" t="s">
        <v>6107</v>
      </c>
      <c r="B2476" t="s">
        <v>6108</v>
      </c>
      <c r="C2476" s="3" t="s">
        <v>6108</v>
      </c>
      <c r="D2476" s="6">
        <v>0</v>
      </c>
      <c r="E2476" s="6">
        <v>98</v>
      </c>
      <c r="F2476" s="6">
        <f t="shared" si="380"/>
        <v>1</v>
      </c>
      <c r="G2476" s="6">
        <f t="shared" si="381"/>
        <v>38</v>
      </c>
      <c r="H2476" s="6" t="str" cm="1">
        <f t="array" ref="H2476">_xlfn.IFS(E2476&lt;=80,"Series",E2476&lt;=120,"TV Movie",E2476&gt;120,"Long Movie")</f>
        <v>TV Movie</v>
      </c>
      <c r="I2476" t="s">
        <v>132</v>
      </c>
      <c r="J2476" t="s">
        <v>83</v>
      </c>
      <c r="K2476" t="s">
        <v>8157</v>
      </c>
      <c r="L2476" s="5">
        <v>6.8</v>
      </c>
      <c r="M2476" t="str" cm="1">
        <f t="array" ref="M2476">_xlfn.IFS(L2476&lt;=2,"Flop",L2476&lt;=5,"Average",L2476&lt;=7,"Hit",L2476&lt;=9,"Superhit",L2476&gt;9,"BlockBuster")</f>
        <v>Hit</v>
      </c>
      <c r="N2476" s="6">
        <v>239935</v>
      </c>
      <c r="O2476" s="6" t="str" cm="1">
        <f t="array" ref="O2476">_xlfn.IFS(N2476&lt;=100000,"Low",N2476&lt;=500000,"Median",N2476&lt;=1500000,"High",N2476&gt;1500000,"Very High")</f>
        <v>Median</v>
      </c>
      <c r="P2476">
        <v>35000000</v>
      </c>
      <c r="Q2476">
        <v>116980662</v>
      </c>
      <c r="R2476">
        <f t="shared" si="382"/>
        <v>81980662</v>
      </c>
      <c r="S2476" t="str">
        <f t="shared" si="383"/>
        <v>Profit</v>
      </c>
      <c r="T2476" s="1">
        <v>41290</v>
      </c>
      <c r="U2476" t="s">
        <v>5631</v>
      </c>
      <c r="V2476" s="14">
        <v>41290</v>
      </c>
      <c r="W2476" t="str">
        <f t="shared" si="384"/>
        <v>January</v>
      </c>
      <c r="X2476" s="4" t="str">
        <f t="shared" si="385"/>
        <v>2013</v>
      </c>
      <c r="Y2476" s="6">
        <f t="shared" si="386"/>
        <v>2013</v>
      </c>
      <c r="Z2476" s="4" t="str">
        <f t="shared" si="387"/>
        <v>16</v>
      </c>
      <c r="AA2476" s="6">
        <f t="shared" si="388"/>
        <v>16</v>
      </c>
      <c r="AB2476" t="str">
        <f t="shared" si="389"/>
        <v>Wednesday</v>
      </c>
    </row>
    <row r="2477" spans="1:28" x14ac:dyDescent="0.25">
      <c r="A2477" s="3" t="s">
        <v>6109</v>
      </c>
      <c r="B2477" t="s">
        <v>6110</v>
      </c>
      <c r="C2477" s="3" t="s">
        <v>6110</v>
      </c>
      <c r="D2477" s="6">
        <v>0</v>
      </c>
      <c r="E2477" s="6">
        <v>83</v>
      </c>
      <c r="F2477" s="6">
        <f t="shared" si="380"/>
        <v>1</v>
      </c>
      <c r="G2477" s="6">
        <f t="shared" si="381"/>
        <v>23</v>
      </c>
      <c r="H2477" s="6" t="str" cm="1">
        <f t="array" ref="H2477">_xlfn.IFS(E2477&lt;=80,"Series",E2477&lt;=120,"TV Movie",E2477&gt;120,"Long Movie")</f>
        <v>TV Movie</v>
      </c>
      <c r="I2477" t="s">
        <v>132</v>
      </c>
      <c r="J2477" t="s">
        <v>145</v>
      </c>
      <c r="K2477" t="s">
        <v>5802</v>
      </c>
      <c r="L2477" s="5">
        <v>6.4</v>
      </c>
      <c r="M2477" t="str" cm="1">
        <f t="array" ref="M2477">_xlfn.IFS(L2477&lt;=2,"Flop",L2477&lt;=5,"Average",L2477&lt;=7,"Hit",L2477&lt;=9,"Superhit",L2477&gt;9,"BlockBuster")</f>
        <v>Hit</v>
      </c>
      <c r="N2477" s="6">
        <v>65175</v>
      </c>
      <c r="O2477" s="6" t="str" cm="1">
        <f t="array" ref="O2477">_xlfn.IFS(N2477&lt;=100000,"Low",N2477&lt;=500000,"Median",N2477&lt;=1500000,"High",N2477&gt;1500000,"Very High")</f>
        <v>Low</v>
      </c>
      <c r="P2477">
        <v>10000000</v>
      </c>
      <c r="Q2477">
        <v>4704757</v>
      </c>
      <c r="R2477">
        <f t="shared" si="382"/>
        <v>-5295243</v>
      </c>
      <c r="S2477" t="str">
        <f t="shared" si="383"/>
        <v>Loss</v>
      </c>
      <c r="T2477" s="1">
        <v>40800</v>
      </c>
      <c r="U2477" t="s">
        <v>6111</v>
      </c>
      <c r="V2477" s="14">
        <v>40800</v>
      </c>
      <c r="W2477" t="str">
        <f t="shared" si="384"/>
        <v>September</v>
      </c>
      <c r="X2477" s="4" t="str">
        <f t="shared" si="385"/>
        <v>2011</v>
      </c>
      <c r="Y2477" s="6">
        <f t="shared" si="386"/>
        <v>2011</v>
      </c>
      <c r="Z2477" s="4" t="str">
        <f t="shared" si="387"/>
        <v>14</v>
      </c>
      <c r="AA2477" s="6">
        <f t="shared" si="388"/>
        <v>14</v>
      </c>
      <c r="AB2477" t="str">
        <f t="shared" si="389"/>
        <v>Wednesday</v>
      </c>
    </row>
    <row r="2478" spans="1:28" x14ac:dyDescent="0.25">
      <c r="A2478" s="3" t="s">
        <v>6112</v>
      </c>
      <c r="B2478" t="s">
        <v>6113</v>
      </c>
      <c r="C2478" s="3" t="s">
        <v>6113</v>
      </c>
      <c r="D2478" s="6">
        <v>0</v>
      </c>
      <c r="E2478" s="6">
        <v>104</v>
      </c>
      <c r="F2478" s="6">
        <f t="shared" si="380"/>
        <v>1</v>
      </c>
      <c r="G2478" s="6">
        <f t="shared" si="381"/>
        <v>44</v>
      </c>
      <c r="H2478" s="6" t="str" cm="1">
        <f t="array" ref="H2478">_xlfn.IFS(E2478&lt;=80,"Series",E2478&lt;=120,"TV Movie",E2478&gt;120,"Long Movie")</f>
        <v>TV Movie</v>
      </c>
      <c r="I2478" t="s">
        <v>5529</v>
      </c>
      <c r="J2478" t="s">
        <v>8166</v>
      </c>
      <c r="K2478" t="s">
        <v>3857</v>
      </c>
      <c r="L2478" s="5">
        <v>6.3</v>
      </c>
      <c r="M2478" t="str" cm="1">
        <f t="array" ref="M2478">_xlfn.IFS(L2478&lt;=2,"Flop",L2478&lt;=5,"Average",L2478&lt;=7,"Hit",L2478&lt;=9,"Superhit",L2478&gt;9,"BlockBuster")</f>
        <v>Hit</v>
      </c>
      <c r="N2478" s="6">
        <v>122629</v>
      </c>
      <c r="O2478" s="6" t="str" cm="1">
        <f t="array" ref="O2478">_xlfn.IFS(N2478&lt;=100000,"Low",N2478&lt;=500000,"Median",N2478&lt;=1500000,"High",N2478&gt;1500000,"Very High")</f>
        <v>Median</v>
      </c>
      <c r="P2478">
        <v>30000000</v>
      </c>
      <c r="Q2478">
        <v>119942387</v>
      </c>
      <c r="R2478">
        <f t="shared" si="382"/>
        <v>89942387</v>
      </c>
      <c r="S2478" t="str">
        <f t="shared" si="383"/>
        <v>Profit</v>
      </c>
      <c r="T2478" s="1">
        <v>43108</v>
      </c>
      <c r="U2478" t="s">
        <v>3656</v>
      </c>
      <c r="V2478" s="14">
        <v>43108</v>
      </c>
      <c r="W2478" t="str">
        <f t="shared" si="384"/>
        <v>January</v>
      </c>
      <c r="X2478" s="4" t="str">
        <f t="shared" si="385"/>
        <v>2018</v>
      </c>
      <c r="Y2478" s="6">
        <f t="shared" si="386"/>
        <v>2018</v>
      </c>
      <c r="Z2478" s="4" t="str">
        <f t="shared" si="387"/>
        <v>8</v>
      </c>
      <c r="AA2478" s="6">
        <f t="shared" si="388"/>
        <v>8</v>
      </c>
      <c r="AB2478" t="str">
        <f t="shared" si="389"/>
        <v>Monday</v>
      </c>
    </row>
    <row r="2479" spans="1:28" x14ac:dyDescent="0.25">
      <c r="A2479" s="3" t="s">
        <v>6114</v>
      </c>
      <c r="B2479" t="s">
        <v>6115</v>
      </c>
      <c r="C2479" s="3" t="s">
        <v>6115</v>
      </c>
      <c r="D2479" s="6">
        <v>0</v>
      </c>
      <c r="E2479" s="6">
        <v>103</v>
      </c>
      <c r="F2479" s="6">
        <f t="shared" si="380"/>
        <v>1</v>
      </c>
      <c r="G2479" s="6">
        <f t="shared" si="381"/>
        <v>43</v>
      </c>
      <c r="H2479" s="6" t="str" cm="1">
        <f t="array" ref="H2479">_xlfn.IFS(E2479&lt;=80,"Series",E2479&lt;=120,"TV Movie",E2479&gt;120,"Long Movie")</f>
        <v>TV Movie</v>
      </c>
      <c r="I2479" t="s">
        <v>83</v>
      </c>
      <c r="J2479" t="s">
        <v>8166</v>
      </c>
      <c r="K2479" t="s">
        <v>3857</v>
      </c>
      <c r="L2479" s="5">
        <v>6.8</v>
      </c>
      <c r="M2479" t="str" cm="1">
        <f t="array" ref="M2479">_xlfn.IFS(L2479&lt;=2,"Flop",L2479&lt;=5,"Average",L2479&lt;=7,"Hit",L2479&lt;=9,"Superhit",L2479&gt;9,"BlockBuster")</f>
        <v>Hit</v>
      </c>
      <c r="N2479" s="6">
        <v>332529</v>
      </c>
      <c r="O2479" s="6" t="str" cm="1">
        <f t="array" ref="O2479">_xlfn.IFS(N2479&lt;=100000,"Low",N2479&lt;=500000,"Median",N2479&lt;=1500000,"High",N2479&gt;1500000,"Very High")</f>
        <v>Median</v>
      </c>
      <c r="P2479">
        <v>1500000</v>
      </c>
      <c r="Q2479">
        <v>100106454</v>
      </c>
      <c r="R2479">
        <f t="shared" si="382"/>
        <v>98606454</v>
      </c>
      <c r="S2479" t="str">
        <f t="shared" si="383"/>
        <v>Profit</v>
      </c>
      <c r="T2479" s="1">
        <v>40435</v>
      </c>
      <c r="U2479" t="s">
        <v>3594</v>
      </c>
      <c r="V2479" s="14">
        <v>40435</v>
      </c>
      <c r="W2479" t="str">
        <f t="shared" si="384"/>
        <v>September</v>
      </c>
      <c r="X2479" s="4" t="str">
        <f t="shared" si="385"/>
        <v>2010</v>
      </c>
      <c r="Y2479" s="6">
        <f t="shared" si="386"/>
        <v>2010</v>
      </c>
      <c r="Z2479" s="4" t="str">
        <f t="shared" si="387"/>
        <v>14</v>
      </c>
      <c r="AA2479" s="6">
        <f t="shared" si="388"/>
        <v>14</v>
      </c>
      <c r="AB2479" t="str">
        <f t="shared" si="389"/>
        <v>Tuesday</v>
      </c>
    </row>
    <row r="2480" spans="1:28" x14ac:dyDescent="0.25">
      <c r="A2480" s="3" t="s">
        <v>6116</v>
      </c>
      <c r="B2480" t="s">
        <v>6117</v>
      </c>
      <c r="C2480" s="3" t="s">
        <v>6117</v>
      </c>
      <c r="D2480" s="6">
        <v>0</v>
      </c>
      <c r="E2480" s="6">
        <v>110</v>
      </c>
      <c r="F2480" s="6">
        <f t="shared" si="380"/>
        <v>1</v>
      </c>
      <c r="G2480" s="6">
        <f t="shared" si="381"/>
        <v>50</v>
      </c>
      <c r="H2480" s="6" t="str" cm="1">
        <f t="array" ref="H2480">_xlfn.IFS(E2480&lt;=80,"Series",E2480&lt;=120,"TV Movie",E2480&gt;120,"Long Movie")</f>
        <v>TV Movie</v>
      </c>
      <c r="I2480" t="s">
        <v>5529</v>
      </c>
      <c r="J2480" t="s">
        <v>8158</v>
      </c>
      <c r="K2480" t="s">
        <v>3857</v>
      </c>
      <c r="L2480" s="5">
        <v>6.4</v>
      </c>
      <c r="M2480" t="str" cm="1">
        <f t="array" ref="M2480">_xlfn.IFS(L2480&lt;=2,"Flop",L2480&lt;=5,"Average",L2480&lt;=7,"Hit",L2480&lt;=9,"Superhit",L2480&gt;9,"BlockBuster")</f>
        <v>Hit</v>
      </c>
      <c r="N2480" s="6">
        <v>71122</v>
      </c>
      <c r="O2480" s="6" t="str" cm="1">
        <f t="array" ref="O2480">_xlfn.IFS(N2480&lt;=100000,"Low",N2480&lt;=500000,"Median",N2480&lt;=1500000,"High",N2480&gt;1500000,"Very High")</f>
        <v>Low</v>
      </c>
      <c r="P2480">
        <v>12000000</v>
      </c>
      <c r="Q2480">
        <v>82499399</v>
      </c>
      <c r="R2480">
        <f t="shared" si="382"/>
        <v>70499399</v>
      </c>
      <c r="S2480" t="str">
        <f t="shared" si="383"/>
        <v>Profit</v>
      </c>
      <c r="T2480" s="1">
        <v>40946</v>
      </c>
      <c r="U2480" t="s">
        <v>6118</v>
      </c>
      <c r="V2480" s="14">
        <v>40946</v>
      </c>
      <c r="W2480" t="str">
        <f t="shared" si="384"/>
        <v>February</v>
      </c>
      <c r="X2480" s="4" t="str">
        <f t="shared" si="385"/>
        <v>2012</v>
      </c>
      <c r="Y2480" s="6">
        <f t="shared" si="386"/>
        <v>2012</v>
      </c>
      <c r="Z2480" s="4" t="str">
        <f t="shared" si="387"/>
        <v>7</v>
      </c>
      <c r="AA2480" s="6">
        <f t="shared" si="388"/>
        <v>7</v>
      </c>
      <c r="AB2480" t="str">
        <f t="shared" si="389"/>
        <v>Tuesday</v>
      </c>
    </row>
    <row r="2481" spans="1:28" x14ac:dyDescent="0.25">
      <c r="A2481" s="3" t="s">
        <v>6119</v>
      </c>
      <c r="B2481" t="s">
        <v>6120</v>
      </c>
      <c r="C2481" s="3" t="s">
        <v>6120</v>
      </c>
      <c r="D2481" s="6">
        <v>0</v>
      </c>
      <c r="E2481" s="6">
        <v>95</v>
      </c>
      <c r="F2481" s="6">
        <f t="shared" si="380"/>
        <v>1</v>
      </c>
      <c r="G2481" s="6">
        <f t="shared" si="381"/>
        <v>35</v>
      </c>
      <c r="H2481" s="6" t="str" cm="1">
        <f t="array" ref="H2481">_xlfn.IFS(E2481&lt;=80,"Series",E2481&lt;=120,"TV Movie",E2481&gt;120,"Long Movie")</f>
        <v>TV Movie</v>
      </c>
      <c r="I2481" t="s">
        <v>5529</v>
      </c>
      <c r="J2481" t="s">
        <v>8161</v>
      </c>
      <c r="K2481" t="s">
        <v>3857</v>
      </c>
      <c r="L2481" s="5">
        <v>6</v>
      </c>
      <c r="M2481" t="str" cm="1">
        <f t="array" ref="M2481">_xlfn.IFS(L2481&lt;=2,"Flop",L2481&lt;=5,"Average",L2481&lt;=7,"Hit",L2481&lt;=9,"Superhit",L2481&gt;9,"BlockBuster")</f>
        <v>Hit</v>
      </c>
      <c r="N2481" s="6">
        <v>100372</v>
      </c>
      <c r="O2481" s="6" t="str" cm="1">
        <f t="array" ref="O2481">_xlfn.IFS(N2481&lt;=100000,"Low",N2481&lt;=500000,"Median",N2481&lt;=1500000,"High",N2481&gt;1500000,"Very High")</f>
        <v>Median</v>
      </c>
      <c r="P2481">
        <v>20000000</v>
      </c>
      <c r="Q2481">
        <v>32948113</v>
      </c>
      <c r="R2481">
        <f t="shared" si="382"/>
        <v>12948113</v>
      </c>
      <c r="S2481" t="str">
        <f t="shared" si="383"/>
        <v>Profit</v>
      </c>
      <c r="T2481" s="1">
        <v>41006</v>
      </c>
      <c r="U2481" t="s">
        <v>6121</v>
      </c>
      <c r="V2481" s="14">
        <v>41006</v>
      </c>
      <c r="W2481" t="str">
        <f t="shared" si="384"/>
        <v>April</v>
      </c>
      <c r="X2481" s="4" t="str">
        <f t="shared" si="385"/>
        <v>2012</v>
      </c>
      <c r="Y2481" s="6">
        <f t="shared" si="386"/>
        <v>2012</v>
      </c>
      <c r="Z2481" s="4" t="str">
        <f t="shared" si="387"/>
        <v>7</v>
      </c>
      <c r="AA2481" s="6">
        <f t="shared" si="388"/>
        <v>7</v>
      </c>
      <c r="AB2481" t="str">
        <f t="shared" si="389"/>
        <v>Saturday</v>
      </c>
    </row>
    <row r="2482" spans="1:28" x14ac:dyDescent="0.25">
      <c r="A2482" s="3" t="s">
        <v>6122</v>
      </c>
      <c r="B2482" t="s">
        <v>6123</v>
      </c>
      <c r="C2482" s="3" t="s">
        <v>6123</v>
      </c>
      <c r="D2482" s="6">
        <v>0</v>
      </c>
      <c r="E2482" s="6">
        <v>97</v>
      </c>
      <c r="F2482" s="6">
        <f t="shared" si="380"/>
        <v>1</v>
      </c>
      <c r="G2482" s="6">
        <f t="shared" si="381"/>
        <v>37</v>
      </c>
      <c r="H2482" s="6" t="str" cm="1">
        <f t="array" ref="H2482">_xlfn.IFS(E2482&lt;=80,"Series",E2482&lt;=120,"TV Movie",E2482&gt;120,"Long Movie")</f>
        <v>TV Movie</v>
      </c>
      <c r="I2482" t="s">
        <v>132</v>
      </c>
      <c r="J2482" t="s">
        <v>145</v>
      </c>
      <c r="K2482" t="s">
        <v>8157</v>
      </c>
      <c r="L2482" s="5">
        <v>4.4000000000000004</v>
      </c>
      <c r="M2482" t="str" cm="1">
        <f t="array" ref="M2482">_xlfn.IFS(L2482&lt;=2,"Flop",L2482&lt;=5,"Average",L2482&lt;=7,"Hit",L2482&lt;=9,"Superhit",L2482&gt;9,"BlockBuster")</f>
        <v>Average</v>
      </c>
      <c r="N2482" s="6">
        <v>57644</v>
      </c>
      <c r="O2482" s="6" t="str" cm="1">
        <f t="array" ref="O2482">_xlfn.IFS(N2482&lt;=100000,"Low",N2482&lt;=500000,"Median",N2482&lt;=1500000,"High",N2482&gt;1500000,"Very High")</f>
        <v>Low</v>
      </c>
      <c r="P2482">
        <v>11000000</v>
      </c>
      <c r="Q2482">
        <v>10578643</v>
      </c>
      <c r="R2482">
        <f t="shared" si="382"/>
        <v>-421357</v>
      </c>
      <c r="S2482" t="str">
        <f t="shared" si="383"/>
        <v>Loss</v>
      </c>
      <c r="T2482" s="1">
        <v>40949</v>
      </c>
      <c r="U2482" t="s">
        <v>6124</v>
      </c>
      <c r="V2482" s="14">
        <v>40949</v>
      </c>
      <c r="W2482" t="str">
        <f t="shared" si="384"/>
        <v>February</v>
      </c>
      <c r="X2482" s="4" t="str">
        <f t="shared" si="385"/>
        <v>2012</v>
      </c>
      <c r="Y2482" s="6">
        <f t="shared" si="386"/>
        <v>2012</v>
      </c>
      <c r="Z2482" s="4" t="str">
        <f t="shared" si="387"/>
        <v>10</v>
      </c>
      <c r="AA2482" s="6">
        <f t="shared" si="388"/>
        <v>10</v>
      </c>
      <c r="AB2482" t="str">
        <f t="shared" si="389"/>
        <v>Friday</v>
      </c>
    </row>
    <row r="2483" spans="1:28" x14ac:dyDescent="0.25">
      <c r="A2483" s="3" t="s">
        <v>6125</v>
      </c>
      <c r="B2483" t="s">
        <v>6126</v>
      </c>
      <c r="C2483" s="3" t="s">
        <v>6126</v>
      </c>
      <c r="D2483" s="6">
        <v>0</v>
      </c>
      <c r="E2483" s="6">
        <v>130</v>
      </c>
      <c r="F2483" s="6">
        <f t="shared" si="380"/>
        <v>2</v>
      </c>
      <c r="G2483" s="6">
        <f t="shared" si="381"/>
        <v>10</v>
      </c>
      <c r="H2483" s="6" t="str" cm="1">
        <f t="array" ref="H2483">_xlfn.IFS(E2483&lt;=80,"Series",E2483&lt;=120,"TV Movie",E2483&gt;120,"Long Movie")</f>
        <v>Long Movie</v>
      </c>
      <c r="I2483" t="s">
        <v>5529</v>
      </c>
      <c r="J2483" t="s">
        <v>8162</v>
      </c>
      <c r="K2483" t="s">
        <v>3857</v>
      </c>
      <c r="L2483" s="5">
        <v>7.3</v>
      </c>
      <c r="M2483" t="str" cm="1">
        <f t="array" ref="M2483">_xlfn.IFS(L2483&lt;=2,"Flop",L2483&lt;=5,"Average",L2483&lt;=7,"Hit",L2483&lt;=9,"Superhit",L2483&gt;9,"BlockBuster")</f>
        <v>Superhit</v>
      </c>
      <c r="N2483" s="6">
        <v>400401</v>
      </c>
      <c r="O2483" s="6" t="str" cm="1">
        <f t="array" ref="O2483">_xlfn.IFS(N2483&lt;=100000,"Low",N2483&lt;=500000,"Median",N2483&lt;=1500000,"High",N2483&gt;1500000,"Very High")</f>
        <v>Median</v>
      </c>
      <c r="P2483">
        <v>125000000</v>
      </c>
      <c r="Q2483">
        <v>626137675</v>
      </c>
      <c r="R2483">
        <f t="shared" si="382"/>
        <v>501137675</v>
      </c>
      <c r="S2483" t="str">
        <f t="shared" si="383"/>
        <v>Profit</v>
      </c>
      <c r="T2483" s="1">
        <v>40648</v>
      </c>
      <c r="U2483" t="s">
        <v>4186</v>
      </c>
      <c r="V2483" s="14">
        <v>40648</v>
      </c>
      <c r="W2483" t="str">
        <f t="shared" si="384"/>
        <v>April</v>
      </c>
      <c r="X2483" s="4" t="str">
        <f t="shared" si="385"/>
        <v>2011</v>
      </c>
      <c r="Y2483" s="6">
        <f t="shared" si="386"/>
        <v>2011</v>
      </c>
      <c r="Z2483" s="4" t="str">
        <f t="shared" si="387"/>
        <v>15</v>
      </c>
      <c r="AA2483" s="6">
        <f t="shared" si="388"/>
        <v>15</v>
      </c>
      <c r="AB2483" t="str">
        <f t="shared" si="389"/>
        <v>Friday</v>
      </c>
    </row>
    <row r="2484" spans="1:28" x14ac:dyDescent="0.25">
      <c r="A2484" s="3" t="s">
        <v>6127</v>
      </c>
      <c r="B2484" t="s">
        <v>6128</v>
      </c>
      <c r="C2484" s="3" t="s">
        <v>6128</v>
      </c>
      <c r="D2484" s="6">
        <v>0</v>
      </c>
      <c r="E2484" s="6">
        <v>112</v>
      </c>
      <c r="F2484" s="6">
        <f t="shared" si="380"/>
        <v>1</v>
      </c>
      <c r="G2484" s="6">
        <f t="shared" si="381"/>
        <v>52</v>
      </c>
      <c r="H2484" s="6" t="str" cm="1">
        <f t="array" ref="H2484">_xlfn.IFS(E2484&lt;=80,"Series",E2484&lt;=120,"TV Movie",E2484&gt;120,"Long Movie")</f>
        <v>TV Movie</v>
      </c>
      <c r="I2484" t="s">
        <v>8160</v>
      </c>
      <c r="J2484" t="s">
        <v>145</v>
      </c>
      <c r="K2484" t="s">
        <v>8163</v>
      </c>
      <c r="L2484" s="5">
        <v>7</v>
      </c>
      <c r="M2484" t="str" cm="1">
        <f t="array" ref="M2484">_xlfn.IFS(L2484&lt;=2,"Flop",L2484&lt;=5,"Average",L2484&lt;=7,"Hit",L2484&lt;=9,"Superhit",L2484&gt;9,"BlockBuster")</f>
        <v>Hit</v>
      </c>
      <c r="N2484" s="6">
        <v>51973</v>
      </c>
      <c r="O2484" s="6" t="str" cm="1">
        <f t="array" ref="O2484">_xlfn.IFS(N2484&lt;=100000,"Low",N2484&lt;=500000,"Median",N2484&lt;=1500000,"High",N2484&gt;1500000,"Very High")</f>
        <v>Low</v>
      </c>
      <c r="P2484">
        <v>18000000</v>
      </c>
      <c r="Q2484">
        <v>47121159</v>
      </c>
      <c r="R2484">
        <f t="shared" si="382"/>
        <v>29121159</v>
      </c>
      <c r="S2484" t="str">
        <f t="shared" si="383"/>
        <v>Profit</v>
      </c>
      <c r="T2484" s="1">
        <v>40641</v>
      </c>
      <c r="U2484" t="s">
        <v>6129</v>
      </c>
      <c r="V2484" s="14">
        <v>40641</v>
      </c>
      <c r="W2484" t="str">
        <f t="shared" si="384"/>
        <v>April</v>
      </c>
      <c r="X2484" s="4" t="str">
        <f t="shared" si="385"/>
        <v>2011</v>
      </c>
      <c r="Y2484" s="6">
        <f t="shared" si="386"/>
        <v>2011</v>
      </c>
      <c r="Z2484" s="4" t="str">
        <f t="shared" si="387"/>
        <v>8</v>
      </c>
      <c r="AA2484" s="6">
        <f t="shared" si="388"/>
        <v>8</v>
      </c>
      <c r="AB2484" t="str">
        <f t="shared" si="389"/>
        <v>Friday</v>
      </c>
    </row>
    <row r="2485" spans="1:28" x14ac:dyDescent="0.25">
      <c r="A2485" s="3" t="s">
        <v>6130</v>
      </c>
      <c r="B2485" t="s">
        <v>6131</v>
      </c>
      <c r="C2485" s="3" t="s">
        <v>6131</v>
      </c>
      <c r="D2485" s="6">
        <v>0</v>
      </c>
      <c r="E2485" s="6">
        <v>103</v>
      </c>
      <c r="F2485" s="6">
        <f t="shared" si="380"/>
        <v>1</v>
      </c>
      <c r="G2485" s="6">
        <f t="shared" si="381"/>
        <v>43</v>
      </c>
      <c r="H2485" s="6" t="str" cm="1">
        <f t="array" ref="H2485">_xlfn.IFS(E2485&lt;=80,"Series",E2485&lt;=120,"TV Movie",E2485&gt;120,"Long Movie")</f>
        <v>TV Movie</v>
      </c>
      <c r="I2485" t="s">
        <v>5529</v>
      </c>
      <c r="J2485" t="s">
        <v>132</v>
      </c>
      <c r="K2485" t="s">
        <v>8157</v>
      </c>
      <c r="L2485" s="5">
        <v>6.3</v>
      </c>
      <c r="M2485" t="str" cm="1">
        <f t="array" ref="M2485">_xlfn.IFS(L2485&lt;=2,"Flop",L2485&lt;=5,"Average",L2485&lt;=7,"Hit",L2485&lt;=9,"Superhit",L2485&gt;9,"BlockBuster")</f>
        <v>Hit</v>
      </c>
      <c r="N2485" s="6">
        <v>192534</v>
      </c>
      <c r="O2485" s="6" t="str" cm="1">
        <f t="array" ref="O2485">_xlfn.IFS(N2485&lt;=100000,"Low",N2485&lt;=500000,"Median",N2485&lt;=1500000,"High",N2485&gt;1500000,"Very High")</f>
        <v>Median</v>
      </c>
      <c r="P2485">
        <v>65000000</v>
      </c>
      <c r="Q2485">
        <v>156491279</v>
      </c>
      <c r="R2485">
        <f t="shared" si="382"/>
        <v>91491279</v>
      </c>
      <c r="S2485" t="str">
        <f t="shared" si="383"/>
        <v>Profit</v>
      </c>
      <c r="T2485" s="1">
        <v>40938</v>
      </c>
      <c r="U2485" t="s">
        <v>2247</v>
      </c>
      <c r="V2485" s="14">
        <v>40938</v>
      </c>
      <c r="W2485" t="str">
        <f t="shared" si="384"/>
        <v>January</v>
      </c>
      <c r="X2485" s="4" t="str">
        <f t="shared" si="385"/>
        <v>2012</v>
      </c>
      <c r="Y2485" s="6">
        <f t="shared" si="386"/>
        <v>2012</v>
      </c>
      <c r="Z2485" s="4" t="str">
        <f t="shared" si="387"/>
        <v>30</v>
      </c>
      <c r="AA2485" s="6">
        <f t="shared" si="388"/>
        <v>30</v>
      </c>
      <c r="AB2485" t="str">
        <f t="shared" si="389"/>
        <v>Monday</v>
      </c>
    </row>
    <row r="2486" spans="1:28" x14ac:dyDescent="0.25">
      <c r="A2486" s="3" t="s">
        <v>6132</v>
      </c>
      <c r="B2486" t="s">
        <v>6133</v>
      </c>
      <c r="C2486" s="3" t="s">
        <v>6133</v>
      </c>
      <c r="D2486" s="6">
        <v>0</v>
      </c>
      <c r="E2486" s="6">
        <v>130</v>
      </c>
      <c r="F2486" s="6">
        <f t="shared" si="380"/>
        <v>2</v>
      </c>
      <c r="G2486" s="6">
        <f t="shared" si="381"/>
        <v>10</v>
      </c>
      <c r="H2486" s="6" t="str" cm="1">
        <f t="array" ref="H2486">_xlfn.IFS(E2486&lt;=80,"Series",E2486&lt;=120,"TV Movie",E2486&gt;120,"Long Movie")</f>
        <v>Long Movie</v>
      </c>
      <c r="I2486" t="s">
        <v>8160</v>
      </c>
      <c r="J2486" t="s">
        <v>132</v>
      </c>
      <c r="K2486" t="s">
        <v>145</v>
      </c>
      <c r="L2486" s="5">
        <v>7.8</v>
      </c>
      <c r="M2486" t="str" cm="1">
        <f t="array" ref="M2486">_xlfn.IFS(L2486&lt;=2,"Flop",L2486&lt;=5,"Average",L2486&lt;=7,"Hit",L2486&lt;=9,"Superhit",L2486&gt;9,"BlockBuster")</f>
        <v>Superhit</v>
      </c>
      <c r="N2486" s="6">
        <v>468247</v>
      </c>
      <c r="O2486" s="6" t="str" cm="1">
        <f t="array" ref="O2486">_xlfn.IFS(N2486&lt;=100000,"Low",N2486&lt;=500000,"Median",N2486&lt;=1500000,"High",N2486&gt;1500000,"Very High")</f>
        <v>Median</v>
      </c>
      <c r="P2486">
        <v>28000000</v>
      </c>
      <c r="Q2486">
        <v>133440870</v>
      </c>
      <c r="R2486">
        <f t="shared" si="382"/>
        <v>105440870</v>
      </c>
      <c r="S2486" t="str">
        <f t="shared" si="383"/>
        <v>Profit</v>
      </c>
      <c r="T2486" s="1">
        <v>42320</v>
      </c>
      <c r="U2486" t="s">
        <v>3314</v>
      </c>
      <c r="V2486" s="14">
        <v>42320</v>
      </c>
      <c r="W2486" t="str">
        <f t="shared" si="384"/>
        <v>November</v>
      </c>
      <c r="X2486" s="4" t="str">
        <f t="shared" si="385"/>
        <v>2015</v>
      </c>
      <c r="Y2486" s="6">
        <f t="shared" si="386"/>
        <v>2015</v>
      </c>
      <c r="Z2486" s="4" t="str">
        <f t="shared" si="387"/>
        <v>12</v>
      </c>
      <c r="AA2486" s="6">
        <f t="shared" si="388"/>
        <v>12</v>
      </c>
      <c r="AB2486" t="str">
        <f t="shared" si="389"/>
        <v>Thursday</v>
      </c>
    </row>
    <row r="2487" spans="1:28" x14ac:dyDescent="0.25">
      <c r="A2487" s="3" t="s">
        <v>6134</v>
      </c>
      <c r="B2487" t="s">
        <v>6135</v>
      </c>
      <c r="C2487" s="3" t="s">
        <v>6135</v>
      </c>
      <c r="D2487" s="6">
        <v>0</v>
      </c>
      <c r="E2487" s="6">
        <v>95</v>
      </c>
      <c r="F2487" s="6">
        <f t="shared" si="380"/>
        <v>1</v>
      </c>
      <c r="G2487" s="6">
        <f t="shared" si="381"/>
        <v>35</v>
      </c>
      <c r="H2487" s="6" t="str" cm="1">
        <f t="array" ref="H2487">_xlfn.IFS(E2487&lt;=80,"Series",E2487&lt;=120,"TV Movie",E2487&gt;120,"Long Movie")</f>
        <v>TV Movie</v>
      </c>
      <c r="I2487" t="s">
        <v>145</v>
      </c>
      <c r="J2487" t="s">
        <v>8156</v>
      </c>
      <c r="K2487" t="s">
        <v>83</v>
      </c>
      <c r="L2487" s="5">
        <v>6.4</v>
      </c>
      <c r="M2487" t="str" cm="1">
        <f t="array" ref="M2487">_xlfn.IFS(L2487&lt;=2,"Flop",L2487&lt;=5,"Average",L2487&lt;=7,"Hit",L2487&lt;=9,"Superhit",L2487&gt;9,"BlockBuster")</f>
        <v>Hit</v>
      </c>
      <c r="N2487" s="6">
        <v>190540</v>
      </c>
      <c r="O2487" s="6" t="str" cm="1">
        <f t="array" ref="O2487">_xlfn.IFS(N2487&lt;=100000,"Low",N2487&lt;=500000,"Median",N2487&lt;=1500000,"High",N2487&gt;1500000,"Very High")</f>
        <v>Median</v>
      </c>
      <c r="P2487">
        <v>17000000</v>
      </c>
      <c r="Q2487">
        <v>128955898</v>
      </c>
      <c r="R2487">
        <f t="shared" si="382"/>
        <v>111955898</v>
      </c>
      <c r="S2487" t="str">
        <f t="shared" si="383"/>
        <v>Profit</v>
      </c>
      <c r="T2487" s="1">
        <v>40932</v>
      </c>
      <c r="U2487" t="s">
        <v>6136</v>
      </c>
      <c r="V2487" s="14">
        <v>40932</v>
      </c>
      <c r="W2487" t="str">
        <f t="shared" si="384"/>
        <v>January</v>
      </c>
      <c r="X2487" s="4" t="str">
        <f t="shared" si="385"/>
        <v>2012</v>
      </c>
      <c r="Y2487" s="6">
        <f t="shared" si="386"/>
        <v>2012</v>
      </c>
      <c r="Z2487" s="4" t="str">
        <f t="shared" si="387"/>
        <v>24</v>
      </c>
      <c r="AA2487" s="6">
        <f t="shared" si="388"/>
        <v>24</v>
      </c>
      <c r="AB2487" t="str">
        <f t="shared" si="389"/>
        <v>Tuesday</v>
      </c>
    </row>
    <row r="2488" spans="1:28" x14ac:dyDescent="0.25">
      <c r="A2488" s="3" t="s">
        <v>6137</v>
      </c>
      <c r="B2488" t="s">
        <v>6138</v>
      </c>
      <c r="C2488" s="3" t="s">
        <v>6138</v>
      </c>
      <c r="D2488" s="6">
        <v>0</v>
      </c>
      <c r="E2488" s="6">
        <v>106</v>
      </c>
      <c r="F2488" s="6">
        <f t="shared" si="380"/>
        <v>1</v>
      </c>
      <c r="G2488" s="6">
        <f t="shared" si="381"/>
        <v>46</v>
      </c>
      <c r="H2488" s="6" t="str" cm="1">
        <f t="array" ref="H2488">_xlfn.IFS(E2488&lt;=80,"Series",E2488&lt;=120,"TV Movie",E2488&gt;120,"Long Movie")</f>
        <v>TV Movie</v>
      </c>
      <c r="I2488" t="s">
        <v>145</v>
      </c>
      <c r="J2488" t="s">
        <v>3857</v>
      </c>
      <c r="K2488" t="s">
        <v>5802</v>
      </c>
      <c r="L2488" s="5">
        <v>6.8</v>
      </c>
      <c r="M2488" t="str" cm="1">
        <f t="array" ref="M2488">_xlfn.IFS(L2488&lt;=2,"Flop",L2488&lt;=5,"Average",L2488&lt;=7,"Hit",L2488&lt;=9,"Superhit",L2488&gt;9,"BlockBuster")</f>
        <v>Hit</v>
      </c>
      <c r="N2488" s="6">
        <v>311976</v>
      </c>
      <c r="O2488" s="6" t="str" cm="1">
        <f t="array" ref="O2488">_xlfn.IFS(N2488&lt;=100000,"Low",N2488&lt;=500000,"Median",N2488&lt;=1500000,"High",N2488&gt;1500000,"Very High")</f>
        <v>Median</v>
      </c>
      <c r="P2488">
        <v>60000000</v>
      </c>
      <c r="Q2488">
        <v>136515867</v>
      </c>
      <c r="R2488">
        <f t="shared" si="382"/>
        <v>76515867</v>
      </c>
      <c r="S2488" t="str">
        <f t="shared" si="383"/>
        <v>Profit</v>
      </c>
      <c r="T2488" s="1">
        <v>40789</v>
      </c>
      <c r="U2488" t="s">
        <v>924</v>
      </c>
      <c r="V2488" s="14">
        <v>40789</v>
      </c>
      <c r="W2488" t="str">
        <f t="shared" si="384"/>
        <v>September</v>
      </c>
      <c r="X2488" s="4" t="str">
        <f t="shared" si="385"/>
        <v>2011</v>
      </c>
      <c r="Y2488" s="6">
        <f t="shared" si="386"/>
        <v>2011</v>
      </c>
      <c r="Z2488" s="4" t="str">
        <f t="shared" si="387"/>
        <v>3</v>
      </c>
      <c r="AA2488" s="6">
        <f t="shared" si="388"/>
        <v>3</v>
      </c>
      <c r="AB2488" t="str">
        <f t="shared" si="389"/>
        <v>Saturday</v>
      </c>
    </row>
    <row r="2489" spans="1:28" x14ac:dyDescent="0.25">
      <c r="A2489" s="3" t="s">
        <v>6139</v>
      </c>
      <c r="B2489" t="s">
        <v>6140</v>
      </c>
      <c r="C2489" s="3" t="s">
        <v>6140</v>
      </c>
      <c r="D2489" s="6">
        <v>0</v>
      </c>
      <c r="E2489" s="6">
        <v>118</v>
      </c>
      <c r="F2489" s="6">
        <f t="shared" si="380"/>
        <v>1</v>
      </c>
      <c r="G2489" s="6">
        <f t="shared" si="381"/>
        <v>58</v>
      </c>
      <c r="H2489" s="6" t="str" cm="1">
        <f t="array" ref="H2489">_xlfn.IFS(E2489&lt;=80,"Series",E2489&lt;=120,"TV Movie",E2489&gt;120,"Long Movie")</f>
        <v>TV Movie</v>
      </c>
      <c r="I2489" t="s">
        <v>132</v>
      </c>
      <c r="J2489" t="s">
        <v>8157</v>
      </c>
      <c r="K2489" t="s">
        <v>5802</v>
      </c>
      <c r="L2489" s="5">
        <v>5.6</v>
      </c>
      <c r="M2489" t="str" cm="1">
        <f t="array" ref="M2489">_xlfn.IFS(L2489&lt;=2,"Flop",L2489&lt;=5,"Average",L2489&lt;=7,"Hit",L2489&lt;=9,"Superhit",L2489&gt;9,"BlockBuster")</f>
        <v>Hit</v>
      </c>
      <c r="N2489" s="6">
        <v>88595</v>
      </c>
      <c r="O2489" s="6" t="str" cm="1">
        <f t="array" ref="O2489">_xlfn.IFS(N2489&lt;=100000,"Low",N2489&lt;=500000,"Median",N2489&lt;=1500000,"High",N2489&gt;1500000,"Very High")</f>
        <v>Low</v>
      </c>
      <c r="P2489">
        <v>56000000</v>
      </c>
      <c r="Q2489">
        <v>142044638</v>
      </c>
      <c r="R2489">
        <f t="shared" si="382"/>
        <v>86044638</v>
      </c>
      <c r="S2489" t="str">
        <f t="shared" si="383"/>
        <v>Profit</v>
      </c>
      <c r="T2489" s="1">
        <v>40882</v>
      </c>
      <c r="U2489" t="s">
        <v>720</v>
      </c>
      <c r="V2489" s="14">
        <v>40882</v>
      </c>
      <c r="W2489" t="str">
        <f t="shared" si="384"/>
        <v>December</v>
      </c>
      <c r="X2489" s="4" t="str">
        <f t="shared" si="385"/>
        <v>2011</v>
      </c>
      <c r="Y2489" s="6">
        <f t="shared" si="386"/>
        <v>2011</v>
      </c>
      <c r="Z2489" s="4" t="str">
        <f t="shared" si="387"/>
        <v>5</v>
      </c>
      <c r="AA2489" s="6">
        <f t="shared" si="388"/>
        <v>5</v>
      </c>
      <c r="AB2489" t="str">
        <f t="shared" si="389"/>
        <v>Monday</v>
      </c>
    </row>
    <row r="2490" spans="1:28" x14ac:dyDescent="0.25">
      <c r="A2490" s="3" t="s">
        <v>6141</v>
      </c>
      <c r="B2490" t="s">
        <v>6142</v>
      </c>
      <c r="C2490" s="3" t="s">
        <v>6142</v>
      </c>
      <c r="D2490" s="6">
        <v>0</v>
      </c>
      <c r="E2490" s="6">
        <v>115</v>
      </c>
      <c r="F2490" s="6">
        <f t="shared" si="380"/>
        <v>1</v>
      </c>
      <c r="G2490" s="6">
        <f t="shared" si="381"/>
        <v>55</v>
      </c>
      <c r="H2490" s="6" t="str" cm="1">
        <f t="array" ref="H2490">_xlfn.IFS(E2490&lt;=80,"Series",E2490&lt;=120,"TV Movie",E2490&gt;120,"Long Movie")</f>
        <v>TV Movie</v>
      </c>
      <c r="I2490" t="s">
        <v>5529</v>
      </c>
      <c r="J2490" t="s">
        <v>3857</v>
      </c>
      <c r="K2490" t="s">
        <v>5802</v>
      </c>
      <c r="L2490" s="5">
        <v>6.7</v>
      </c>
      <c r="M2490" t="str" cm="1">
        <f t="array" ref="M2490">_xlfn.IFS(L2490&lt;=2,"Flop",L2490&lt;=5,"Average",L2490&lt;=7,"Hit",L2490&lt;=9,"Superhit",L2490&gt;9,"BlockBuster")</f>
        <v>Hit</v>
      </c>
      <c r="N2490" s="6">
        <v>232166</v>
      </c>
      <c r="O2490" s="6" t="str" cm="1">
        <f t="array" ref="O2490">_xlfn.IFS(N2490&lt;=100000,"Low",N2490&lt;=500000,"Median",N2490&lt;=1500000,"High",N2490&gt;1500000,"Very High")</f>
        <v>Median</v>
      </c>
      <c r="P2490">
        <v>85000000</v>
      </c>
      <c r="Q2490">
        <v>208076205</v>
      </c>
      <c r="R2490">
        <f t="shared" si="382"/>
        <v>123076205</v>
      </c>
      <c r="S2490" t="str">
        <f t="shared" si="383"/>
        <v>Profit</v>
      </c>
      <c r="T2490" s="1">
        <v>40946</v>
      </c>
      <c r="U2490" t="s">
        <v>4892</v>
      </c>
      <c r="V2490" s="14">
        <v>40946</v>
      </c>
      <c r="W2490" t="str">
        <f t="shared" si="384"/>
        <v>February</v>
      </c>
      <c r="X2490" s="4" t="str">
        <f t="shared" si="385"/>
        <v>2012</v>
      </c>
      <c r="Y2490" s="6">
        <f t="shared" si="386"/>
        <v>2012</v>
      </c>
      <c r="Z2490" s="4" t="str">
        <f t="shared" si="387"/>
        <v>7</v>
      </c>
      <c r="AA2490" s="6">
        <f t="shared" si="388"/>
        <v>7</v>
      </c>
      <c r="AB2490" t="str">
        <f t="shared" si="389"/>
        <v>Tuesday</v>
      </c>
    </row>
    <row r="2491" spans="1:28" x14ac:dyDescent="0.25">
      <c r="A2491" s="3" t="s">
        <v>6143</v>
      </c>
      <c r="B2491" t="s">
        <v>6144</v>
      </c>
      <c r="C2491" s="3" t="s">
        <v>6144</v>
      </c>
      <c r="D2491" s="6">
        <v>0</v>
      </c>
      <c r="E2491" s="6">
        <v>106</v>
      </c>
      <c r="F2491" s="6">
        <f t="shared" si="380"/>
        <v>1</v>
      </c>
      <c r="G2491" s="6">
        <f t="shared" si="381"/>
        <v>46</v>
      </c>
      <c r="H2491" s="6" t="str" cm="1">
        <f t="array" ref="H2491">_xlfn.IFS(E2491&lt;=80,"Series",E2491&lt;=120,"TV Movie",E2491&gt;120,"Long Movie")</f>
        <v>TV Movie</v>
      </c>
      <c r="I2491" t="s">
        <v>5529</v>
      </c>
      <c r="J2491" t="s">
        <v>8166</v>
      </c>
      <c r="K2491" t="s">
        <v>3857</v>
      </c>
      <c r="L2491" s="5">
        <v>5.0999999999999996</v>
      </c>
      <c r="M2491" t="str" cm="1">
        <f t="array" ref="M2491">_xlfn.IFS(L2491&lt;=2,"Flop",L2491&lt;=5,"Average",L2491&lt;=7,"Hit",L2491&lt;=9,"Superhit",L2491&gt;9,"BlockBuster")</f>
        <v>Hit</v>
      </c>
      <c r="N2491" s="6">
        <v>82719</v>
      </c>
      <c r="O2491" s="6" t="str" cm="1">
        <f t="array" ref="O2491">_xlfn.IFS(N2491&lt;=100000,"Low",N2491&lt;=500000,"Median",N2491&lt;=1500000,"High",N2491&gt;1500000,"Very High")</f>
        <v>Low</v>
      </c>
      <c r="P2491">
        <v>35000000</v>
      </c>
      <c r="Q2491">
        <v>82087155</v>
      </c>
      <c r="R2491">
        <f t="shared" si="382"/>
        <v>47087155</v>
      </c>
      <c r="S2491" t="str">
        <f t="shared" si="383"/>
        <v>Profit</v>
      </c>
      <c r="T2491" s="1">
        <v>40778</v>
      </c>
      <c r="U2491" t="s">
        <v>1011</v>
      </c>
      <c r="V2491" s="14">
        <v>40778</v>
      </c>
      <c r="W2491" t="str">
        <f t="shared" si="384"/>
        <v>August</v>
      </c>
      <c r="X2491" s="4" t="str">
        <f t="shared" si="385"/>
        <v>2011</v>
      </c>
      <c r="Y2491" s="6">
        <f t="shared" si="386"/>
        <v>2011</v>
      </c>
      <c r="Z2491" s="4" t="str">
        <f t="shared" si="387"/>
        <v>23</v>
      </c>
      <c r="AA2491" s="6">
        <f t="shared" si="388"/>
        <v>23</v>
      </c>
      <c r="AB2491" t="str">
        <f t="shared" si="389"/>
        <v>Tuesday</v>
      </c>
    </row>
    <row r="2492" spans="1:28" x14ac:dyDescent="0.25">
      <c r="A2492" s="3" t="s">
        <v>6145</v>
      </c>
      <c r="B2492" t="s">
        <v>6146</v>
      </c>
      <c r="C2492" s="3" t="s">
        <v>6146</v>
      </c>
      <c r="D2492" s="6">
        <v>0</v>
      </c>
      <c r="E2492" s="6">
        <v>106</v>
      </c>
      <c r="F2492" s="6">
        <f t="shared" si="380"/>
        <v>1</v>
      </c>
      <c r="G2492" s="6">
        <f t="shared" si="381"/>
        <v>46</v>
      </c>
      <c r="H2492" s="6" t="str" cm="1">
        <f t="array" ref="H2492">_xlfn.IFS(E2492&lt;=80,"Series",E2492&lt;=120,"TV Movie",E2492&gt;120,"Long Movie")</f>
        <v>TV Movie</v>
      </c>
      <c r="I2492" t="s">
        <v>8162</v>
      </c>
      <c r="J2492" t="s">
        <v>145</v>
      </c>
      <c r="K2492" t="s">
        <v>3857</v>
      </c>
      <c r="L2492" s="5">
        <v>7</v>
      </c>
      <c r="M2492" t="str" cm="1">
        <f t="array" ref="M2492">_xlfn.IFS(L2492&lt;=2,"Flop",L2492&lt;=5,"Average",L2492&lt;=7,"Hit",L2492&lt;=9,"Superhit",L2492&gt;9,"BlockBuster")</f>
        <v>Hit</v>
      </c>
      <c r="N2492" s="6">
        <v>159477</v>
      </c>
      <c r="O2492" s="6" t="str" cm="1">
        <f t="array" ref="O2492">_xlfn.IFS(N2492&lt;=100000,"Low",N2492&lt;=500000,"Median",N2492&lt;=1500000,"High",N2492&gt;1500000,"Very High")</f>
        <v>Median</v>
      </c>
      <c r="P2492">
        <v>12600000</v>
      </c>
      <c r="Q2492">
        <v>18658381</v>
      </c>
      <c r="R2492">
        <f t="shared" si="382"/>
        <v>6058381</v>
      </c>
      <c r="S2492" t="str">
        <f t="shared" si="383"/>
        <v>Profit</v>
      </c>
      <c r="T2492" s="1">
        <v>41887</v>
      </c>
      <c r="U2492" t="s">
        <v>6147</v>
      </c>
      <c r="V2492" s="14">
        <v>41887</v>
      </c>
      <c r="W2492" t="str">
        <f t="shared" si="384"/>
        <v>September</v>
      </c>
      <c r="X2492" s="4" t="str">
        <f t="shared" si="385"/>
        <v>2014</v>
      </c>
      <c r="Y2492" s="6">
        <f t="shared" si="386"/>
        <v>2014</v>
      </c>
      <c r="Z2492" s="4" t="str">
        <f t="shared" si="387"/>
        <v>5</v>
      </c>
      <c r="AA2492" s="6">
        <f t="shared" si="388"/>
        <v>5</v>
      </c>
      <c r="AB2492" t="str">
        <f t="shared" si="389"/>
        <v>Friday</v>
      </c>
    </row>
    <row r="2493" spans="1:28" x14ac:dyDescent="0.25">
      <c r="A2493" s="3" t="s">
        <v>6148</v>
      </c>
      <c r="B2493" t="s">
        <v>6149</v>
      </c>
      <c r="C2493" s="3" t="s">
        <v>6149</v>
      </c>
      <c r="D2493" s="6">
        <v>0</v>
      </c>
      <c r="E2493" s="6">
        <v>117</v>
      </c>
      <c r="F2493" s="6">
        <f t="shared" si="380"/>
        <v>1</v>
      </c>
      <c r="G2493" s="6">
        <f t="shared" si="381"/>
        <v>57</v>
      </c>
      <c r="H2493" s="6" t="str" cm="1">
        <f t="array" ref="H2493">_xlfn.IFS(E2493&lt;=80,"Series",E2493&lt;=120,"TV Movie",E2493&gt;120,"Long Movie")</f>
        <v>TV Movie</v>
      </c>
      <c r="I2493" t="s">
        <v>5529</v>
      </c>
      <c r="J2493" t="s">
        <v>8158</v>
      </c>
      <c r="K2493" t="s">
        <v>145</v>
      </c>
      <c r="L2493" s="5">
        <v>6.7</v>
      </c>
      <c r="M2493" t="str" cm="1">
        <f t="array" ref="M2493">_xlfn.IFS(L2493&lt;=2,"Flop",L2493&lt;=5,"Average",L2493&lt;=7,"Hit",L2493&lt;=9,"Superhit",L2493&gt;9,"BlockBuster")</f>
        <v>Hit</v>
      </c>
      <c r="N2493" s="6">
        <v>260169</v>
      </c>
      <c r="O2493" s="6" t="str" cm="1">
        <f t="array" ref="O2493">_xlfn.IFS(N2493&lt;=100000,"Low",N2493&lt;=500000,"Median",N2493&lt;=1500000,"High",N2493&gt;1500000,"Very High")</f>
        <v>Median</v>
      </c>
      <c r="P2493">
        <v>25000000</v>
      </c>
      <c r="Q2493">
        <v>79781695</v>
      </c>
      <c r="R2493">
        <f t="shared" si="382"/>
        <v>54781695</v>
      </c>
      <c r="S2493" t="str">
        <f t="shared" si="383"/>
        <v>Profit</v>
      </c>
      <c r="T2493" s="1">
        <v>40888</v>
      </c>
      <c r="U2493" t="s">
        <v>3917</v>
      </c>
      <c r="V2493" s="14">
        <v>40888</v>
      </c>
      <c r="W2493" t="str">
        <f t="shared" si="384"/>
        <v>December</v>
      </c>
      <c r="X2493" s="4" t="str">
        <f t="shared" si="385"/>
        <v>2011</v>
      </c>
      <c r="Y2493" s="6">
        <f t="shared" si="386"/>
        <v>2011</v>
      </c>
      <c r="Z2493" s="4" t="str">
        <f t="shared" si="387"/>
        <v>11</v>
      </c>
      <c r="AA2493" s="6">
        <f t="shared" si="388"/>
        <v>11</v>
      </c>
      <c r="AB2493" t="str">
        <f t="shared" si="389"/>
        <v>Sunday</v>
      </c>
    </row>
    <row r="2494" spans="1:28" x14ac:dyDescent="0.25">
      <c r="A2494" s="3" t="s">
        <v>6150</v>
      </c>
      <c r="B2494" t="s">
        <v>6151</v>
      </c>
      <c r="C2494" s="3" t="s">
        <v>6151</v>
      </c>
      <c r="D2494" s="6">
        <v>0</v>
      </c>
      <c r="E2494" s="6">
        <v>90</v>
      </c>
      <c r="F2494" s="6">
        <f t="shared" si="380"/>
        <v>1</v>
      </c>
      <c r="G2494" s="6">
        <f t="shared" si="381"/>
        <v>30</v>
      </c>
      <c r="H2494" s="6" t="str" cm="1">
        <f t="array" ref="H2494">_xlfn.IFS(E2494&lt;=80,"Series",E2494&lt;=120,"TV Movie",E2494&gt;120,"Long Movie")</f>
        <v>TV Movie</v>
      </c>
      <c r="I2494" t="s">
        <v>5529</v>
      </c>
      <c r="J2494" t="s">
        <v>8162</v>
      </c>
      <c r="K2494" t="s">
        <v>145</v>
      </c>
      <c r="L2494" s="5">
        <v>5.7</v>
      </c>
      <c r="M2494" t="str" cm="1">
        <f t="array" ref="M2494">_xlfn.IFS(L2494&lt;=2,"Flop",L2494&lt;=5,"Average",L2494&lt;=7,"Hit",L2494&lt;=9,"Superhit",L2494&gt;9,"BlockBuster")</f>
        <v>Hit</v>
      </c>
      <c r="N2494" s="6">
        <v>116595</v>
      </c>
      <c r="O2494" s="6" t="str" cm="1">
        <f t="array" ref="O2494">_xlfn.IFS(N2494&lt;=100000,"Low",N2494&lt;=500000,"Median",N2494&lt;=1500000,"High",N2494&gt;1500000,"Very High")</f>
        <v>Median</v>
      </c>
      <c r="P2494">
        <v>4800000</v>
      </c>
      <c r="Q2494">
        <v>10658332</v>
      </c>
      <c r="R2494">
        <f t="shared" si="382"/>
        <v>5858332</v>
      </c>
      <c r="S2494" t="str">
        <f t="shared" si="383"/>
        <v>Profit</v>
      </c>
      <c r="T2494" s="1">
        <v>41416</v>
      </c>
      <c r="U2494" t="s">
        <v>4433</v>
      </c>
      <c r="V2494" s="14">
        <v>41416</v>
      </c>
      <c r="W2494" t="str">
        <f t="shared" si="384"/>
        <v>May</v>
      </c>
      <c r="X2494" s="4" t="str">
        <f t="shared" si="385"/>
        <v>2013</v>
      </c>
      <c r="Y2494" s="6">
        <f t="shared" si="386"/>
        <v>2013</v>
      </c>
      <c r="Z2494" s="4" t="str">
        <f t="shared" si="387"/>
        <v>22</v>
      </c>
      <c r="AA2494" s="6">
        <f t="shared" si="388"/>
        <v>22</v>
      </c>
      <c r="AB2494" t="str">
        <f t="shared" si="389"/>
        <v>Wednesday</v>
      </c>
    </row>
    <row r="2495" spans="1:28" x14ac:dyDescent="0.25">
      <c r="A2495" s="3" t="s">
        <v>6152</v>
      </c>
      <c r="B2495" t="s">
        <v>6153</v>
      </c>
      <c r="C2495" s="3" t="s">
        <v>6153</v>
      </c>
      <c r="D2495" s="6">
        <v>0</v>
      </c>
      <c r="E2495" s="6">
        <v>127</v>
      </c>
      <c r="F2495" s="6">
        <f t="shared" si="380"/>
        <v>2</v>
      </c>
      <c r="G2495" s="6">
        <f t="shared" si="381"/>
        <v>7</v>
      </c>
      <c r="H2495" s="6" t="str" cm="1">
        <f t="array" ref="H2495">_xlfn.IFS(E2495&lt;=80,"Series",E2495&lt;=120,"TV Movie",E2495&gt;120,"Long Movie")</f>
        <v>Long Movie</v>
      </c>
      <c r="I2495" t="s">
        <v>145</v>
      </c>
      <c r="J2495" t="s">
        <v>5802</v>
      </c>
      <c r="K2495" t="s">
        <v>5802</v>
      </c>
      <c r="L2495" s="5">
        <v>7.9</v>
      </c>
      <c r="M2495" t="str" cm="1">
        <f t="array" ref="M2495">_xlfn.IFS(L2495&lt;=2,"Flop",L2495&lt;=5,"Average",L2495&lt;=7,"Hit",L2495&lt;=9,"Superhit",L2495&gt;9,"BlockBuster")</f>
        <v>Superhit</v>
      </c>
      <c r="N2495" s="6">
        <v>104266</v>
      </c>
      <c r="O2495" s="6" t="str" cm="1">
        <f t="array" ref="O2495">_xlfn.IFS(N2495&lt;=100000,"Low",N2495&lt;=500000,"Median",N2495&lt;=1500000,"High",N2495&gt;1500000,"Very High")</f>
        <v>Median</v>
      </c>
      <c r="P2495">
        <v>8900000</v>
      </c>
      <c r="Q2495">
        <v>29664140</v>
      </c>
      <c r="R2495">
        <f t="shared" si="382"/>
        <v>20764140</v>
      </c>
      <c r="S2495" t="str">
        <f t="shared" si="383"/>
        <v>Profit</v>
      </c>
      <c r="T2495" s="1">
        <v>41049</v>
      </c>
      <c r="U2495" t="s">
        <v>4520</v>
      </c>
      <c r="V2495" s="14">
        <v>41049</v>
      </c>
      <c r="W2495" t="str">
        <f t="shared" si="384"/>
        <v>May</v>
      </c>
      <c r="X2495" s="4" t="str">
        <f t="shared" si="385"/>
        <v>2012</v>
      </c>
      <c r="Y2495" s="6">
        <f t="shared" si="386"/>
        <v>2012</v>
      </c>
      <c r="Z2495" s="4" t="str">
        <f t="shared" si="387"/>
        <v>20</v>
      </c>
      <c r="AA2495" s="6">
        <f t="shared" si="388"/>
        <v>20</v>
      </c>
      <c r="AB2495" t="str">
        <f t="shared" si="389"/>
        <v>Sunday</v>
      </c>
    </row>
    <row r="2496" spans="1:28" x14ac:dyDescent="0.25">
      <c r="A2496" s="3" t="s">
        <v>6154</v>
      </c>
      <c r="B2496" t="s">
        <v>6155</v>
      </c>
      <c r="C2496" s="3" t="s">
        <v>6155</v>
      </c>
      <c r="D2496" s="6">
        <v>0</v>
      </c>
      <c r="E2496" s="6">
        <v>113</v>
      </c>
      <c r="F2496" s="6">
        <f t="shared" si="380"/>
        <v>1</v>
      </c>
      <c r="G2496" s="6">
        <f t="shared" si="381"/>
        <v>53</v>
      </c>
      <c r="H2496" s="6" t="str" cm="1">
        <f t="array" ref="H2496">_xlfn.IFS(E2496&lt;=80,"Series",E2496&lt;=120,"TV Movie",E2496&gt;120,"Long Movie")</f>
        <v>TV Movie</v>
      </c>
      <c r="I2496" t="s">
        <v>132</v>
      </c>
      <c r="J2496" t="s">
        <v>5802</v>
      </c>
      <c r="K2496" t="s">
        <v>5802</v>
      </c>
      <c r="L2496" s="5">
        <v>6.7</v>
      </c>
      <c r="M2496" t="str" cm="1">
        <f t="array" ref="M2496">_xlfn.IFS(L2496&lt;=2,"Flop",L2496&lt;=5,"Average",L2496&lt;=7,"Hit",L2496&lt;=9,"Superhit",L2496&gt;9,"BlockBuster")</f>
        <v>Hit</v>
      </c>
      <c r="N2496" s="6">
        <v>221482</v>
      </c>
      <c r="O2496" s="6" t="str" cm="1">
        <f t="array" ref="O2496">_xlfn.IFS(N2496&lt;=100000,"Low",N2496&lt;=500000,"Median",N2496&lt;=1500000,"High",N2496&gt;1500000,"Very High")</f>
        <v>Median</v>
      </c>
      <c r="P2496">
        <v>50000000</v>
      </c>
      <c r="Q2496">
        <v>234989584</v>
      </c>
      <c r="R2496">
        <f t="shared" si="382"/>
        <v>184989584</v>
      </c>
      <c r="S2496" t="str">
        <f t="shared" si="383"/>
        <v>Profit</v>
      </c>
      <c r="T2496" s="1">
        <v>41003</v>
      </c>
      <c r="U2496" t="s">
        <v>4317</v>
      </c>
      <c r="V2496" s="14">
        <v>41003</v>
      </c>
      <c r="W2496" t="str">
        <f t="shared" si="384"/>
        <v>April</v>
      </c>
      <c r="X2496" s="4" t="str">
        <f t="shared" si="385"/>
        <v>2012</v>
      </c>
      <c r="Y2496" s="6">
        <f t="shared" si="386"/>
        <v>2012</v>
      </c>
      <c r="Z2496" s="4" t="str">
        <f t="shared" si="387"/>
        <v>4</v>
      </c>
      <c r="AA2496" s="6">
        <f t="shared" si="388"/>
        <v>4</v>
      </c>
      <c r="AB2496" t="str">
        <f t="shared" si="389"/>
        <v>Wednesday</v>
      </c>
    </row>
    <row r="2497" spans="1:28" x14ac:dyDescent="0.25">
      <c r="A2497" s="3" t="s">
        <v>6156</v>
      </c>
      <c r="B2497" t="s">
        <v>6157</v>
      </c>
      <c r="C2497" s="3" t="s">
        <v>6157</v>
      </c>
      <c r="D2497" s="6">
        <v>0</v>
      </c>
      <c r="E2497" s="6">
        <v>94</v>
      </c>
      <c r="F2497" s="6">
        <f t="shared" si="380"/>
        <v>1</v>
      </c>
      <c r="G2497" s="6">
        <f t="shared" si="381"/>
        <v>34</v>
      </c>
      <c r="H2497" s="6" t="str" cm="1">
        <f t="array" ref="H2497">_xlfn.IFS(E2497&lt;=80,"Series",E2497&lt;=120,"TV Movie",E2497&gt;120,"Long Movie")</f>
        <v>TV Movie</v>
      </c>
      <c r="I2497" t="s">
        <v>132</v>
      </c>
      <c r="J2497" t="s">
        <v>8156</v>
      </c>
      <c r="K2497" t="s">
        <v>8157</v>
      </c>
      <c r="L2497" s="5">
        <v>7.6</v>
      </c>
      <c r="M2497" t="str" cm="1">
        <f t="array" ref="M2497">_xlfn.IFS(L2497&lt;=2,"Flop",L2497&lt;=5,"Average",L2497&lt;=7,"Hit",L2497&lt;=9,"Superhit",L2497&gt;9,"BlockBuster")</f>
        <v>Superhit</v>
      </c>
      <c r="N2497" s="6">
        <v>442824</v>
      </c>
      <c r="O2497" s="6" t="str" cm="1">
        <f t="array" ref="O2497">_xlfn.IFS(N2497&lt;=100000,"Low",N2497&lt;=500000,"Median",N2497&lt;=1500000,"High",N2497&gt;1500000,"Very High")</f>
        <v>Median</v>
      </c>
      <c r="P2497">
        <v>17000000</v>
      </c>
      <c r="Q2497">
        <v>151672318</v>
      </c>
      <c r="R2497">
        <f t="shared" si="382"/>
        <v>134672318</v>
      </c>
      <c r="S2497" t="str">
        <f t="shared" si="383"/>
        <v>Profit</v>
      </c>
      <c r="T2497" s="1">
        <v>40674</v>
      </c>
      <c r="U2497" t="s">
        <v>186</v>
      </c>
      <c r="V2497" s="14">
        <v>40674</v>
      </c>
      <c r="W2497" t="str">
        <f t="shared" si="384"/>
        <v>May</v>
      </c>
      <c r="X2497" s="4" t="str">
        <f t="shared" si="385"/>
        <v>2011</v>
      </c>
      <c r="Y2497" s="6">
        <f t="shared" si="386"/>
        <v>2011</v>
      </c>
      <c r="Z2497" s="4" t="str">
        <f t="shared" si="387"/>
        <v>11</v>
      </c>
      <c r="AA2497" s="6">
        <f t="shared" si="388"/>
        <v>11</v>
      </c>
      <c r="AB2497" t="str">
        <f t="shared" si="389"/>
        <v>Wednesday</v>
      </c>
    </row>
    <row r="2498" spans="1:28" x14ac:dyDescent="0.25">
      <c r="A2498" s="3" t="s">
        <v>6158</v>
      </c>
      <c r="B2498" t="s">
        <v>6159</v>
      </c>
      <c r="C2498" s="3" t="s">
        <v>6159</v>
      </c>
      <c r="D2498" s="6">
        <v>0</v>
      </c>
      <c r="E2498" s="6">
        <v>98</v>
      </c>
      <c r="F2498" s="6">
        <f t="shared" si="380"/>
        <v>1</v>
      </c>
      <c r="G2498" s="6">
        <f t="shared" si="381"/>
        <v>38</v>
      </c>
      <c r="H2498" s="6" t="str" cm="1">
        <f t="array" ref="H2498">_xlfn.IFS(E2498&lt;=80,"Series",E2498&lt;=120,"TV Movie",E2498&gt;120,"Long Movie")</f>
        <v>TV Movie</v>
      </c>
      <c r="I2498" t="s">
        <v>5529</v>
      </c>
      <c r="J2498" t="s">
        <v>3857</v>
      </c>
      <c r="K2498" t="s">
        <v>5802</v>
      </c>
      <c r="L2498" s="5">
        <v>5.2</v>
      </c>
      <c r="M2498" t="str" cm="1">
        <f t="array" ref="M2498">_xlfn.IFS(L2498&lt;=2,"Flop",L2498&lt;=5,"Average",L2498&lt;=7,"Hit",L2498&lt;=9,"Superhit",L2498&gt;9,"BlockBuster")</f>
        <v>Hit</v>
      </c>
      <c r="N2498" s="6">
        <v>212684</v>
      </c>
      <c r="O2498" s="6" t="str" cm="1">
        <f t="array" ref="O2498">_xlfn.IFS(N2498&lt;=100000,"Low",N2498&lt;=500000,"Median",N2498&lt;=1500000,"High",N2498&gt;1500000,"Very High")</f>
        <v>Median</v>
      </c>
      <c r="P2498">
        <v>92000000</v>
      </c>
      <c r="Q2498">
        <v>304654182</v>
      </c>
      <c r="R2498">
        <f t="shared" si="382"/>
        <v>212654182</v>
      </c>
      <c r="S2498" t="str">
        <f t="shared" si="383"/>
        <v>Profit</v>
      </c>
      <c r="T2498" s="1">
        <v>41311</v>
      </c>
      <c r="U2498" t="s">
        <v>2242</v>
      </c>
      <c r="V2498" s="14">
        <v>41311</v>
      </c>
      <c r="W2498" t="str">
        <f t="shared" si="384"/>
        <v>February</v>
      </c>
      <c r="X2498" s="4" t="str">
        <f t="shared" si="385"/>
        <v>2013</v>
      </c>
      <c r="Y2498" s="6">
        <f t="shared" si="386"/>
        <v>2013</v>
      </c>
      <c r="Z2498" s="4" t="str">
        <f t="shared" si="387"/>
        <v>6</v>
      </c>
      <c r="AA2498" s="6">
        <f t="shared" si="388"/>
        <v>6</v>
      </c>
      <c r="AB2498" t="str">
        <f t="shared" si="389"/>
        <v>Wednesday</v>
      </c>
    </row>
    <row r="2499" spans="1:28" x14ac:dyDescent="0.25">
      <c r="A2499" s="3" t="s">
        <v>6160</v>
      </c>
      <c r="B2499" t="s">
        <v>6161</v>
      </c>
      <c r="C2499" s="3" t="s">
        <v>6161</v>
      </c>
      <c r="D2499" s="6">
        <v>0</v>
      </c>
      <c r="E2499" s="6">
        <v>104</v>
      </c>
      <c r="F2499" s="6">
        <f t="shared" ref="F2499:F2562" si="390">INT(E2499/60)</f>
        <v>1</v>
      </c>
      <c r="G2499" s="6">
        <f t="shared" ref="G2499:G2562" si="391">MOD(E2499,60)</f>
        <v>44</v>
      </c>
      <c r="H2499" s="6" t="str" cm="1">
        <f t="array" ref="H2499">_xlfn.IFS(E2499&lt;=80,"Series",E2499&lt;=120,"TV Movie",E2499&gt;120,"Long Movie")</f>
        <v>TV Movie</v>
      </c>
      <c r="I2499" t="s">
        <v>145</v>
      </c>
      <c r="J2499" t="s">
        <v>8157</v>
      </c>
      <c r="K2499" t="s">
        <v>5802</v>
      </c>
      <c r="L2499" s="5">
        <v>6.8</v>
      </c>
      <c r="M2499" t="str" cm="1">
        <f t="array" ref="M2499">_xlfn.IFS(L2499&lt;=2,"Flop",L2499&lt;=5,"Average",L2499&lt;=7,"Hit",L2499&lt;=9,"Superhit",L2499&gt;9,"BlockBuster")</f>
        <v>Hit</v>
      </c>
      <c r="N2499" s="6">
        <v>201429</v>
      </c>
      <c r="O2499" s="6" t="str" cm="1">
        <f t="array" ref="O2499">_xlfn.IFS(N2499&lt;=100000,"Low",N2499&lt;=500000,"Median",N2499&lt;=1500000,"High",N2499&gt;1500000,"Very High")</f>
        <v>Median</v>
      </c>
      <c r="P2499">
        <v>30000000</v>
      </c>
      <c r="Q2499">
        <v>196114570</v>
      </c>
      <c r="R2499">
        <f t="shared" ref="R2499:R2562" si="392">Q2499-P2499</f>
        <v>166114570</v>
      </c>
      <c r="S2499" t="str">
        <f t="shared" ref="S2499:S2562" si="393">IF(R2499&gt;0,"Profit","Loss")</f>
        <v>Profit</v>
      </c>
      <c r="T2499" s="1">
        <v>40945</v>
      </c>
      <c r="U2499" t="s">
        <v>6162</v>
      </c>
      <c r="V2499" s="14">
        <v>40945</v>
      </c>
      <c r="W2499" t="str">
        <f t="shared" ref="W2499:W2562" si="394">TEXT(V2499,"MMMM")</f>
        <v>February</v>
      </c>
      <c r="X2499" s="4" t="str">
        <f t="shared" ref="X2499:X2562" si="395">TEXT(V2499,"YYYY")</f>
        <v>2012</v>
      </c>
      <c r="Y2499" s="6">
        <f t="shared" ref="Y2499:Y2562" si="396">VALUE(X2499)</f>
        <v>2012</v>
      </c>
      <c r="Z2499" s="4" t="str">
        <f t="shared" ref="Z2499:Z2562" si="397">TEXT(V2499,"d")</f>
        <v>6</v>
      </c>
      <c r="AA2499" s="6">
        <f t="shared" ref="AA2499:AA2562" si="398">VALUE(Z2499)</f>
        <v>6</v>
      </c>
      <c r="AB2499" t="str">
        <f t="shared" ref="AB2499:AB2562" si="399">TEXT(V2499,"dddd")</f>
        <v>Monday</v>
      </c>
    </row>
    <row r="2500" spans="1:28" x14ac:dyDescent="0.25">
      <c r="A2500" s="3" t="s">
        <v>6163</v>
      </c>
      <c r="B2500" t="s">
        <v>6164</v>
      </c>
      <c r="C2500" s="3" t="s">
        <v>6164</v>
      </c>
      <c r="D2500" s="6">
        <v>0</v>
      </c>
      <c r="E2500" s="6">
        <v>101</v>
      </c>
      <c r="F2500" s="6">
        <f t="shared" si="390"/>
        <v>1</v>
      </c>
      <c r="G2500" s="6">
        <f t="shared" si="391"/>
        <v>41</v>
      </c>
      <c r="H2500" s="6" t="str" cm="1">
        <f t="array" ref="H2500">_xlfn.IFS(E2500&lt;=80,"Series",E2500&lt;=120,"TV Movie",E2500&gt;120,"Long Movie")</f>
        <v>TV Movie</v>
      </c>
      <c r="I2500" t="s">
        <v>5529</v>
      </c>
      <c r="J2500" t="s">
        <v>8158</v>
      </c>
      <c r="K2500" t="s">
        <v>132</v>
      </c>
      <c r="L2500" s="5">
        <v>4.7</v>
      </c>
      <c r="M2500" t="str" cm="1">
        <f t="array" ref="M2500">_xlfn.IFS(L2500&lt;=2,"Flop",L2500&lt;=5,"Average",L2500&lt;=7,"Hit",L2500&lt;=9,"Superhit",L2500&gt;9,"BlockBuster")</f>
        <v>Average</v>
      </c>
      <c r="N2500" s="6">
        <v>74177</v>
      </c>
      <c r="O2500" s="6" t="str" cm="1">
        <f t="array" ref="O2500">_xlfn.IFS(N2500&lt;=100000,"Low",N2500&lt;=500000,"Median",N2500&lt;=1500000,"High",N2500&gt;1500000,"Very High")</f>
        <v>Low</v>
      </c>
      <c r="P2500">
        <v>50000000</v>
      </c>
      <c r="Q2500">
        <v>56722693</v>
      </c>
      <c r="R2500">
        <f t="shared" si="392"/>
        <v>6722693</v>
      </c>
      <c r="S2500" t="str">
        <f t="shared" si="393"/>
        <v>Profit</v>
      </c>
      <c r="T2500" s="1">
        <v>42401</v>
      </c>
      <c r="U2500" t="s">
        <v>1356</v>
      </c>
      <c r="V2500" s="14">
        <v>42401</v>
      </c>
      <c r="W2500" t="str">
        <f t="shared" si="394"/>
        <v>February</v>
      </c>
      <c r="X2500" s="4" t="str">
        <f t="shared" si="395"/>
        <v>2016</v>
      </c>
      <c r="Y2500" s="6">
        <f t="shared" si="396"/>
        <v>2016</v>
      </c>
      <c r="Z2500" s="4" t="str">
        <f t="shared" si="397"/>
        <v>1</v>
      </c>
      <c r="AA2500" s="6">
        <f t="shared" si="398"/>
        <v>1</v>
      </c>
      <c r="AB2500" t="str">
        <f t="shared" si="399"/>
        <v>Monday</v>
      </c>
    </row>
    <row r="2501" spans="1:28" x14ac:dyDescent="0.25">
      <c r="A2501" s="3" t="s">
        <v>6165</v>
      </c>
      <c r="B2501" t="s">
        <v>6166</v>
      </c>
      <c r="C2501" s="3" t="s">
        <v>6166</v>
      </c>
      <c r="D2501" s="6">
        <v>0</v>
      </c>
      <c r="E2501" s="6">
        <v>105</v>
      </c>
      <c r="F2501" s="6">
        <f t="shared" si="390"/>
        <v>1</v>
      </c>
      <c r="G2501" s="6">
        <f t="shared" si="391"/>
        <v>45</v>
      </c>
      <c r="H2501" s="6" t="str" cm="1">
        <f t="array" ref="H2501">_xlfn.IFS(E2501&lt;=80,"Series",E2501&lt;=120,"TV Movie",E2501&gt;120,"Long Movie")</f>
        <v>TV Movie</v>
      </c>
      <c r="I2501" t="s">
        <v>5529</v>
      </c>
      <c r="J2501" t="s">
        <v>8156</v>
      </c>
      <c r="K2501" t="s">
        <v>83</v>
      </c>
      <c r="L2501" s="5">
        <v>5.9</v>
      </c>
      <c r="M2501" t="str" cm="1">
        <f t="array" ref="M2501">_xlfn.IFS(L2501&lt;=2,"Flop",L2501&lt;=5,"Average",L2501&lt;=7,"Hit",L2501&lt;=9,"Superhit",L2501&gt;9,"BlockBuster")</f>
        <v>Hit</v>
      </c>
      <c r="N2501" s="6">
        <v>160181</v>
      </c>
      <c r="O2501" s="6" t="str" cm="1">
        <f t="array" ref="O2501">_xlfn.IFS(N2501&lt;=100000,"Low",N2501&lt;=500000,"Median",N2501&lt;=1500000,"High",N2501&gt;1500000,"Very High")</f>
        <v>Median</v>
      </c>
      <c r="P2501">
        <v>69000000</v>
      </c>
      <c r="Q2501">
        <v>116471580</v>
      </c>
      <c r="R2501">
        <f t="shared" si="392"/>
        <v>47471580</v>
      </c>
      <c r="S2501" t="str">
        <f t="shared" si="393"/>
        <v>Profit</v>
      </c>
      <c r="T2501" s="1">
        <v>41078</v>
      </c>
      <c r="U2501" t="s">
        <v>3719</v>
      </c>
      <c r="V2501" s="14">
        <v>41078</v>
      </c>
      <c r="W2501" t="str">
        <f t="shared" si="394"/>
        <v>June</v>
      </c>
      <c r="X2501" s="4" t="str">
        <f t="shared" si="395"/>
        <v>2012</v>
      </c>
      <c r="Y2501" s="6">
        <f t="shared" si="396"/>
        <v>2012</v>
      </c>
      <c r="Z2501" s="4" t="str">
        <f t="shared" si="397"/>
        <v>18</v>
      </c>
      <c r="AA2501" s="6">
        <f t="shared" si="398"/>
        <v>18</v>
      </c>
      <c r="AB2501" t="str">
        <f t="shared" si="399"/>
        <v>Monday</v>
      </c>
    </row>
    <row r="2502" spans="1:28" x14ac:dyDescent="0.25">
      <c r="A2502" s="3" t="s">
        <v>6167</v>
      </c>
      <c r="B2502" t="s">
        <v>6168</v>
      </c>
      <c r="C2502" s="3" t="s">
        <v>6168</v>
      </c>
      <c r="D2502" s="6">
        <v>0</v>
      </c>
      <c r="E2502" s="6">
        <v>118</v>
      </c>
      <c r="F2502" s="6">
        <f t="shared" si="390"/>
        <v>1</v>
      </c>
      <c r="G2502" s="6">
        <f t="shared" si="391"/>
        <v>58</v>
      </c>
      <c r="H2502" s="6" t="str" cm="1">
        <f t="array" ref="H2502">_xlfn.IFS(E2502&lt;=80,"Series",E2502&lt;=120,"TV Movie",E2502&gt;120,"Long Movie")</f>
        <v>TV Movie</v>
      </c>
      <c r="I2502" t="s">
        <v>5529</v>
      </c>
      <c r="J2502" t="s">
        <v>8158</v>
      </c>
      <c r="K2502" t="s">
        <v>8160</v>
      </c>
      <c r="L2502" s="5">
        <v>7.1</v>
      </c>
      <c r="M2502" t="str" cm="1">
        <f t="array" ref="M2502">_xlfn.IFS(L2502&lt;=2,"Flop",L2502&lt;=5,"Average",L2502&lt;=7,"Hit",L2502&lt;=9,"Superhit",L2502&gt;9,"BlockBuster")</f>
        <v>Superhit</v>
      </c>
      <c r="N2502" s="6">
        <v>51240</v>
      </c>
      <c r="O2502" s="6" t="str" cm="1">
        <f t="array" ref="O2502">_xlfn.IFS(N2502&lt;=100000,"Low",N2502&lt;=500000,"Median",N2502&lt;=1500000,"High",N2502&gt;1500000,"Very High")</f>
        <v>Low</v>
      </c>
      <c r="P2502">
        <v>16600000</v>
      </c>
      <c r="Q2502">
        <v>22842887</v>
      </c>
      <c r="R2502">
        <f t="shared" si="392"/>
        <v>6242887</v>
      </c>
      <c r="S2502" t="str">
        <f t="shared" si="393"/>
        <v>Profit</v>
      </c>
      <c r="T2502" s="1">
        <v>41139</v>
      </c>
      <c r="U2502" t="s">
        <v>6169</v>
      </c>
      <c r="V2502" s="14">
        <v>41139</v>
      </c>
      <c r="W2502" t="str">
        <f t="shared" si="394"/>
        <v>August</v>
      </c>
      <c r="X2502" s="4" t="str">
        <f t="shared" si="395"/>
        <v>2012</v>
      </c>
      <c r="Y2502" s="6">
        <f t="shared" si="396"/>
        <v>2012</v>
      </c>
      <c r="Z2502" s="4" t="str">
        <f t="shared" si="397"/>
        <v>18</v>
      </c>
      <c r="AA2502" s="6">
        <f t="shared" si="398"/>
        <v>18</v>
      </c>
      <c r="AB2502" t="str">
        <f t="shared" si="399"/>
        <v>Saturday</v>
      </c>
    </row>
    <row r="2503" spans="1:28" x14ac:dyDescent="0.25">
      <c r="A2503" s="3" t="s">
        <v>6170</v>
      </c>
      <c r="B2503" t="s">
        <v>6171</v>
      </c>
      <c r="C2503" s="3" t="s">
        <v>6171</v>
      </c>
      <c r="D2503" s="6">
        <v>0</v>
      </c>
      <c r="E2503" s="6">
        <v>131</v>
      </c>
      <c r="F2503" s="6">
        <f t="shared" si="390"/>
        <v>2</v>
      </c>
      <c r="G2503" s="6">
        <f t="shared" si="391"/>
        <v>11</v>
      </c>
      <c r="H2503" s="6" t="str" cm="1">
        <f t="array" ref="H2503">_xlfn.IFS(E2503&lt;=80,"Series",E2503&lt;=120,"TV Movie",E2503&gt;120,"Long Movie")</f>
        <v>Long Movie</v>
      </c>
      <c r="I2503" t="s">
        <v>5529</v>
      </c>
      <c r="J2503" t="s">
        <v>8162</v>
      </c>
      <c r="K2503" t="s">
        <v>145</v>
      </c>
      <c r="L2503" s="5">
        <v>6.4</v>
      </c>
      <c r="M2503" t="str" cm="1">
        <f t="array" ref="M2503">_xlfn.IFS(L2503&lt;=2,"Flop",L2503&lt;=5,"Average",L2503&lt;=7,"Hit",L2503&lt;=9,"Superhit",L2503&gt;9,"BlockBuster")</f>
        <v>Hit</v>
      </c>
      <c r="N2503" s="6">
        <v>133332</v>
      </c>
      <c r="O2503" s="6" t="str" cm="1">
        <f t="array" ref="O2503">_xlfn.IFS(N2503&lt;=100000,"Low",N2503&lt;=500000,"Median",N2503&lt;=1500000,"High",N2503&gt;1500000,"Very High")</f>
        <v>Median</v>
      </c>
      <c r="P2503">
        <v>45000000</v>
      </c>
      <c r="Q2503">
        <v>82966152</v>
      </c>
      <c r="R2503">
        <f t="shared" si="392"/>
        <v>37966152</v>
      </c>
      <c r="S2503" t="str">
        <f t="shared" si="393"/>
        <v>Profit</v>
      </c>
      <c r="T2503" s="1">
        <v>41085</v>
      </c>
      <c r="U2503" t="s">
        <v>659</v>
      </c>
      <c r="V2503" s="14">
        <v>41085</v>
      </c>
      <c r="W2503" t="str">
        <f t="shared" si="394"/>
        <v>June</v>
      </c>
      <c r="X2503" s="4" t="str">
        <f t="shared" si="395"/>
        <v>2012</v>
      </c>
      <c r="Y2503" s="6">
        <f t="shared" si="396"/>
        <v>2012</v>
      </c>
      <c r="Z2503" s="4" t="str">
        <f t="shared" si="397"/>
        <v>25</v>
      </c>
      <c r="AA2503" s="6">
        <f t="shared" si="398"/>
        <v>25</v>
      </c>
      <c r="AB2503" t="str">
        <f t="shared" si="399"/>
        <v>Monday</v>
      </c>
    </row>
    <row r="2504" spans="1:28" x14ac:dyDescent="0.25">
      <c r="A2504" s="3" t="s">
        <v>6172</v>
      </c>
      <c r="B2504" t="s">
        <v>6173</v>
      </c>
      <c r="C2504" s="3" t="s">
        <v>6173</v>
      </c>
      <c r="D2504" s="6">
        <v>0</v>
      </c>
      <c r="E2504" s="6">
        <v>107</v>
      </c>
      <c r="F2504" s="6">
        <f t="shared" si="390"/>
        <v>1</v>
      </c>
      <c r="G2504" s="6">
        <f t="shared" si="391"/>
        <v>47</v>
      </c>
      <c r="H2504" s="6" t="str" cm="1">
        <f t="array" ref="H2504">_xlfn.IFS(E2504&lt;=80,"Series",E2504&lt;=120,"TV Movie",E2504&gt;120,"Long Movie")</f>
        <v>TV Movie</v>
      </c>
      <c r="I2504" t="s">
        <v>145</v>
      </c>
      <c r="J2504" t="s">
        <v>3857</v>
      </c>
      <c r="K2504" t="s">
        <v>5802</v>
      </c>
      <c r="L2504" s="5">
        <v>7.1</v>
      </c>
      <c r="M2504" t="str" cm="1">
        <f t="array" ref="M2504">_xlfn.IFS(L2504&lt;=2,"Flop",L2504&lt;=5,"Average",L2504&lt;=7,"Hit",L2504&lt;=9,"Superhit",L2504&gt;9,"BlockBuster")</f>
        <v>Superhit</v>
      </c>
      <c r="N2504" s="6">
        <v>140680</v>
      </c>
      <c r="O2504" s="6" t="str" cm="1">
        <f t="array" ref="O2504">_xlfn.IFS(N2504&lt;=100000,"Low",N2504&lt;=500000,"Median",N2504&lt;=1500000,"High",N2504&gt;1500000,"Very High")</f>
        <v>Median</v>
      </c>
      <c r="P2504">
        <v>3500000</v>
      </c>
      <c r="Q2504">
        <v>19504039</v>
      </c>
      <c r="R2504">
        <f t="shared" si="392"/>
        <v>16004039</v>
      </c>
      <c r="S2504" t="str">
        <f t="shared" si="393"/>
        <v>Profit</v>
      </c>
      <c r="T2504" s="1">
        <v>40568</v>
      </c>
      <c r="U2504" t="s">
        <v>5960</v>
      </c>
      <c r="V2504" s="14">
        <v>40568</v>
      </c>
      <c r="W2504" t="str">
        <f t="shared" si="394"/>
        <v>January</v>
      </c>
      <c r="X2504" s="4" t="str">
        <f t="shared" si="395"/>
        <v>2011</v>
      </c>
      <c r="Y2504" s="6">
        <f t="shared" si="396"/>
        <v>2011</v>
      </c>
      <c r="Z2504" s="4" t="str">
        <f t="shared" si="397"/>
        <v>25</v>
      </c>
      <c r="AA2504" s="6">
        <f t="shared" si="398"/>
        <v>25</v>
      </c>
      <c r="AB2504" t="str">
        <f t="shared" si="399"/>
        <v>Tuesday</v>
      </c>
    </row>
    <row r="2505" spans="1:28" x14ac:dyDescent="0.25">
      <c r="A2505" s="3" t="s">
        <v>6174</v>
      </c>
      <c r="B2505" t="s">
        <v>6175</v>
      </c>
      <c r="C2505" s="3" t="s">
        <v>6175</v>
      </c>
      <c r="D2505" s="6">
        <v>0</v>
      </c>
      <c r="E2505" s="6">
        <v>113</v>
      </c>
      <c r="F2505" s="6">
        <f t="shared" si="390"/>
        <v>1</v>
      </c>
      <c r="G2505" s="6">
        <f t="shared" si="391"/>
        <v>53</v>
      </c>
      <c r="H2505" s="6" t="str" cm="1">
        <f t="array" ref="H2505">_xlfn.IFS(E2505&lt;=80,"Series",E2505&lt;=120,"TV Movie",E2505&gt;120,"Long Movie")</f>
        <v>TV Movie</v>
      </c>
      <c r="I2505" t="s">
        <v>5529</v>
      </c>
      <c r="J2505" t="s">
        <v>3857</v>
      </c>
      <c r="K2505" t="s">
        <v>5802</v>
      </c>
      <c r="L2505" s="5">
        <v>7</v>
      </c>
      <c r="M2505" t="str" cm="1">
        <f t="array" ref="M2505">_xlfn.IFS(L2505&lt;=2,"Flop",L2505&lt;=5,"Average",L2505&lt;=7,"Hit",L2505&lt;=9,"Superhit",L2505&gt;9,"BlockBuster")</f>
        <v>Hit</v>
      </c>
      <c r="N2505" s="6">
        <v>120990</v>
      </c>
      <c r="O2505" s="6" t="str" cm="1">
        <f t="array" ref="O2505">_xlfn.IFS(N2505&lt;=100000,"Low",N2505&lt;=500000,"Median",N2505&lt;=1500000,"High",N2505&gt;1500000,"Very High")</f>
        <v>Median</v>
      </c>
      <c r="P2505">
        <v>35000000</v>
      </c>
      <c r="Q2505">
        <v>145418070</v>
      </c>
      <c r="R2505">
        <f t="shared" si="392"/>
        <v>110418070</v>
      </c>
      <c r="S2505" t="str">
        <f t="shared" si="393"/>
        <v>Profit</v>
      </c>
      <c r="T2505" s="1">
        <v>43002</v>
      </c>
      <c r="U2505" t="s">
        <v>1471</v>
      </c>
      <c r="V2505" s="14">
        <v>43002</v>
      </c>
      <c r="W2505" t="str">
        <f t="shared" si="394"/>
        <v>September</v>
      </c>
      <c r="X2505" s="4" t="str">
        <f t="shared" si="395"/>
        <v>2017</v>
      </c>
      <c r="Y2505" s="6">
        <f t="shared" si="396"/>
        <v>2017</v>
      </c>
      <c r="Z2505" s="4" t="str">
        <f t="shared" si="397"/>
        <v>24</v>
      </c>
      <c r="AA2505" s="6">
        <f t="shared" si="398"/>
        <v>24</v>
      </c>
      <c r="AB2505" t="str">
        <f t="shared" si="399"/>
        <v>Sunday</v>
      </c>
    </row>
    <row r="2506" spans="1:28" x14ac:dyDescent="0.25">
      <c r="A2506" s="3" t="s">
        <v>6176</v>
      </c>
      <c r="B2506" t="s">
        <v>6177</v>
      </c>
      <c r="C2506" s="3" t="s">
        <v>6177</v>
      </c>
      <c r="D2506" s="6">
        <v>0</v>
      </c>
      <c r="E2506" s="6">
        <v>137</v>
      </c>
      <c r="F2506" s="6">
        <f t="shared" si="390"/>
        <v>2</v>
      </c>
      <c r="G2506" s="6">
        <f t="shared" si="391"/>
        <v>17</v>
      </c>
      <c r="H2506" s="6" t="str" cm="1">
        <f t="array" ref="H2506">_xlfn.IFS(E2506&lt;=80,"Series",E2506&lt;=120,"TV Movie",E2506&gt;120,"Long Movie")</f>
        <v>Long Movie</v>
      </c>
      <c r="I2506" t="s">
        <v>8160</v>
      </c>
      <c r="J2506" t="s">
        <v>145</v>
      </c>
      <c r="K2506" t="s">
        <v>8157</v>
      </c>
      <c r="L2506" s="5">
        <v>6.5</v>
      </c>
      <c r="M2506" t="str" cm="1">
        <f t="array" ref="M2506">_xlfn.IFS(L2506&lt;=2,"Flop",L2506&lt;=5,"Average",L2506&lt;=7,"Hit",L2506&lt;=9,"Superhit",L2506&gt;9,"BlockBuster")</f>
        <v>Hit</v>
      </c>
      <c r="N2506" s="6">
        <v>132259</v>
      </c>
      <c r="O2506" s="6" t="str" cm="1">
        <f t="array" ref="O2506">_xlfn.IFS(N2506&lt;=100000,"Low",N2506&lt;=500000,"Median",N2506&lt;=1500000,"High",N2506&gt;1500000,"Very High")</f>
        <v>Median</v>
      </c>
      <c r="P2506">
        <v>35000000</v>
      </c>
      <c r="Q2506">
        <v>84920539</v>
      </c>
      <c r="R2506">
        <f t="shared" si="392"/>
        <v>49920539</v>
      </c>
      <c r="S2506" t="str">
        <f t="shared" si="393"/>
        <v>Profit</v>
      </c>
      <c r="T2506" s="1">
        <v>40850</v>
      </c>
      <c r="U2506" t="s">
        <v>69</v>
      </c>
      <c r="V2506" s="14">
        <v>40850</v>
      </c>
      <c r="W2506" t="str">
        <f t="shared" si="394"/>
        <v>November</v>
      </c>
      <c r="X2506" s="4" t="str">
        <f t="shared" si="395"/>
        <v>2011</v>
      </c>
      <c r="Y2506" s="6">
        <f t="shared" si="396"/>
        <v>2011</v>
      </c>
      <c r="Z2506" s="4" t="str">
        <f t="shared" si="397"/>
        <v>3</v>
      </c>
      <c r="AA2506" s="6">
        <f t="shared" si="398"/>
        <v>3</v>
      </c>
      <c r="AB2506" t="str">
        <f t="shared" si="399"/>
        <v>Thursday</v>
      </c>
    </row>
    <row r="2507" spans="1:28" x14ac:dyDescent="0.25">
      <c r="A2507" s="3" t="s">
        <v>6178</v>
      </c>
      <c r="B2507" t="s">
        <v>6179</v>
      </c>
      <c r="C2507" s="3" t="s">
        <v>6179</v>
      </c>
      <c r="D2507" s="6">
        <v>0</v>
      </c>
      <c r="E2507" s="6">
        <v>127</v>
      </c>
      <c r="F2507" s="6">
        <f t="shared" si="390"/>
        <v>2</v>
      </c>
      <c r="G2507" s="6">
        <f t="shared" si="391"/>
        <v>7</v>
      </c>
      <c r="H2507" s="6" t="str" cm="1">
        <f t="array" ref="H2507">_xlfn.IFS(E2507&lt;=80,"Series",E2507&lt;=120,"TV Movie",E2507&gt;120,"Long Movie")</f>
        <v>Long Movie</v>
      </c>
      <c r="I2507" t="s">
        <v>5529</v>
      </c>
      <c r="J2507" t="s">
        <v>8158</v>
      </c>
      <c r="K2507" t="s">
        <v>8161</v>
      </c>
      <c r="L2507" s="5">
        <v>5.3</v>
      </c>
      <c r="M2507" t="str" cm="1">
        <f t="array" ref="M2507">_xlfn.IFS(L2507&lt;=2,"Flop",L2507&lt;=5,"Average",L2507&lt;=7,"Hit",L2507&lt;=9,"Superhit",L2507&gt;9,"BlockBuster")</f>
        <v>Hit</v>
      </c>
      <c r="N2507" s="6">
        <v>192792</v>
      </c>
      <c r="O2507" s="6" t="str" cm="1">
        <f t="array" ref="O2507">_xlfn.IFS(N2507&lt;=100000,"Low",N2507&lt;=500000,"Median",N2507&lt;=1500000,"High",N2507&gt;1500000,"Very High")</f>
        <v>Median</v>
      </c>
      <c r="P2507">
        <v>176000000</v>
      </c>
      <c r="Q2507">
        <v>184287723</v>
      </c>
      <c r="R2507">
        <f t="shared" si="392"/>
        <v>8287723</v>
      </c>
      <c r="S2507" t="str">
        <f t="shared" si="393"/>
        <v>Profit</v>
      </c>
      <c r="T2507" s="1">
        <v>42031</v>
      </c>
      <c r="U2507" t="s">
        <v>1554</v>
      </c>
      <c r="V2507" s="14">
        <v>42031</v>
      </c>
      <c r="W2507" t="str">
        <f t="shared" si="394"/>
        <v>January</v>
      </c>
      <c r="X2507" s="4" t="str">
        <f t="shared" si="395"/>
        <v>2015</v>
      </c>
      <c r="Y2507" s="6">
        <f t="shared" si="396"/>
        <v>2015</v>
      </c>
      <c r="Z2507" s="4" t="str">
        <f t="shared" si="397"/>
        <v>27</v>
      </c>
      <c r="AA2507" s="6">
        <f t="shared" si="398"/>
        <v>27</v>
      </c>
      <c r="AB2507" t="str">
        <f t="shared" si="399"/>
        <v>Tuesday</v>
      </c>
    </row>
    <row r="2508" spans="1:28" x14ac:dyDescent="0.25">
      <c r="A2508" s="3" t="s">
        <v>6180</v>
      </c>
      <c r="B2508" t="s">
        <v>6181</v>
      </c>
      <c r="C2508" s="3" t="s">
        <v>6181</v>
      </c>
      <c r="D2508" s="6">
        <v>0</v>
      </c>
      <c r="E2508" s="6">
        <v>106</v>
      </c>
      <c r="F2508" s="6">
        <f t="shared" si="390"/>
        <v>1</v>
      </c>
      <c r="G2508" s="6">
        <f t="shared" si="391"/>
        <v>46</v>
      </c>
      <c r="H2508" s="6" t="str" cm="1">
        <f t="array" ref="H2508">_xlfn.IFS(E2508&lt;=80,"Series",E2508&lt;=120,"TV Movie",E2508&gt;120,"Long Movie")</f>
        <v>TV Movie</v>
      </c>
      <c r="I2508" t="s">
        <v>5529</v>
      </c>
      <c r="J2508" t="s">
        <v>8158</v>
      </c>
      <c r="K2508" t="s">
        <v>8156</v>
      </c>
      <c r="L2508" s="5">
        <v>5.9</v>
      </c>
      <c r="M2508" t="str" cm="1">
        <f t="array" ref="M2508">_xlfn.IFS(L2508&lt;=2,"Flop",L2508&lt;=5,"Average",L2508&lt;=7,"Hit",L2508&lt;=9,"Superhit",L2508&gt;9,"BlockBuster")</f>
        <v>Hit</v>
      </c>
      <c r="N2508" s="6">
        <v>108109</v>
      </c>
      <c r="O2508" s="6" t="str" cm="1">
        <f t="array" ref="O2508">_xlfn.IFS(N2508&lt;=100000,"Low",N2508&lt;=500000,"Median",N2508&lt;=1500000,"High",N2508&gt;1500000,"Very High")</f>
        <v>Median</v>
      </c>
      <c r="P2508">
        <v>90000000</v>
      </c>
      <c r="Q2508">
        <v>146936910</v>
      </c>
      <c r="R2508">
        <f t="shared" si="392"/>
        <v>56936910</v>
      </c>
      <c r="S2508" t="str">
        <f t="shared" si="393"/>
        <v>Profit</v>
      </c>
      <c r="T2508" s="1">
        <v>42290</v>
      </c>
      <c r="U2508" t="s">
        <v>3076</v>
      </c>
      <c r="V2508" s="14">
        <v>42290</v>
      </c>
      <c r="W2508" t="str">
        <f t="shared" si="394"/>
        <v>October</v>
      </c>
      <c r="X2508" s="4" t="str">
        <f t="shared" si="395"/>
        <v>2015</v>
      </c>
      <c r="Y2508" s="6">
        <f t="shared" si="396"/>
        <v>2015</v>
      </c>
      <c r="Z2508" s="4" t="str">
        <f t="shared" si="397"/>
        <v>13</v>
      </c>
      <c r="AA2508" s="6">
        <f t="shared" si="398"/>
        <v>13</v>
      </c>
      <c r="AB2508" t="str">
        <f t="shared" si="399"/>
        <v>Tuesday</v>
      </c>
    </row>
    <row r="2509" spans="1:28" x14ac:dyDescent="0.25">
      <c r="A2509" s="3" t="s">
        <v>6182</v>
      </c>
      <c r="B2509" t="s">
        <v>6183</v>
      </c>
      <c r="C2509" s="3" t="s">
        <v>6183</v>
      </c>
      <c r="D2509" s="6">
        <v>0</v>
      </c>
      <c r="E2509" s="6">
        <v>100</v>
      </c>
      <c r="F2509" s="6">
        <f t="shared" si="390"/>
        <v>1</v>
      </c>
      <c r="G2509" s="6">
        <f t="shared" si="391"/>
        <v>40</v>
      </c>
      <c r="H2509" s="6" t="str" cm="1">
        <f t="array" ref="H2509">_xlfn.IFS(E2509&lt;=80,"Series",E2509&lt;=120,"TV Movie",E2509&gt;120,"Long Movie")</f>
        <v>TV Movie</v>
      </c>
      <c r="I2509" t="s">
        <v>8160</v>
      </c>
      <c r="J2509" t="s">
        <v>145</v>
      </c>
      <c r="K2509" t="s">
        <v>5802</v>
      </c>
      <c r="L2509" s="5">
        <v>6.7</v>
      </c>
      <c r="M2509" t="str" cm="1">
        <f t="array" ref="M2509">_xlfn.IFS(L2509&lt;=2,"Flop",L2509&lt;=5,"Average",L2509&lt;=7,"Hit",L2509&lt;=9,"Superhit",L2509&gt;9,"BlockBuster")</f>
        <v>Hit</v>
      </c>
      <c r="N2509" s="6">
        <v>82469</v>
      </c>
      <c r="O2509" s="6" t="str" cm="1">
        <f t="array" ref="O2509">_xlfn.IFS(N2509&lt;=100000,"Low",N2509&lt;=500000,"Median",N2509&lt;=1500000,"High",N2509&gt;1500000,"Very High")</f>
        <v>Low</v>
      </c>
      <c r="P2509">
        <v>9000000</v>
      </c>
      <c r="Q2509">
        <v>29777777</v>
      </c>
      <c r="R2509">
        <f t="shared" si="392"/>
        <v>20777777</v>
      </c>
      <c r="S2509" t="str">
        <f t="shared" si="393"/>
        <v>Profit</v>
      </c>
      <c r="T2509" s="1">
        <v>42620</v>
      </c>
      <c r="U2509" t="s">
        <v>5519</v>
      </c>
      <c r="V2509" s="14">
        <v>42620</v>
      </c>
      <c r="W2509" t="str">
        <f t="shared" si="394"/>
        <v>September</v>
      </c>
      <c r="X2509" s="4" t="str">
        <f t="shared" si="395"/>
        <v>2016</v>
      </c>
      <c r="Y2509" s="6">
        <f t="shared" si="396"/>
        <v>2016</v>
      </c>
      <c r="Z2509" s="4" t="str">
        <f t="shared" si="397"/>
        <v>7</v>
      </c>
      <c r="AA2509" s="6">
        <f t="shared" si="398"/>
        <v>7</v>
      </c>
      <c r="AB2509" t="str">
        <f t="shared" si="399"/>
        <v>Wednesday</v>
      </c>
    </row>
    <row r="2510" spans="1:28" x14ac:dyDescent="0.25">
      <c r="A2510" s="3" t="s">
        <v>6184</v>
      </c>
      <c r="B2510" t="s">
        <v>6185</v>
      </c>
      <c r="C2510" s="3" t="s">
        <v>6185</v>
      </c>
      <c r="D2510" s="6">
        <v>0</v>
      </c>
      <c r="E2510" s="6">
        <v>83</v>
      </c>
      <c r="F2510" s="6">
        <f t="shared" si="390"/>
        <v>1</v>
      </c>
      <c r="G2510" s="6">
        <f t="shared" si="391"/>
        <v>23</v>
      </c>
      <c r="H2510" s="6" t="str" cm="1">
        <f t="array" ref="H2510">_xlfn.IFS(E2510&lt;=80,"Series",E2510&lt;=120,"TV Movie",E2510&gt;120,"Long Movie")</f>
        <v>TV Movie</v>
      </c>
      <c r="I2510" t="s">
        <v>5529</v>
      </c>
      <c r="J2510" t="s">
        <v>132</v>
      </c>
      <c r="K2510" t="s">
        <v>8162</v>
      </c>
      <c r="L2510" s="5">
        <v>6.1</v>
      </c>
      <c r="M2510" t="str" cm="1">
        <f t="array" ref="M2510">_xlfn.IFS(L2510&lt;=2,"Flop",L2510&lt;=5,"Average",L2510&lt;=7,"Hit",L2510&lt;=9,"Superhit",L2510&gt;9,"BlockBuster")</f>
        <v>Hit</v>
      </c>
      <c r="N2510" s="6">
        <v>105591</v>
      </c>
      <c r="O2510" s="6" t="str" cm="1">
        <f t="array" ref="O2510">_xlfn.IFS(N2510&lt;=100000,"Low",N2510&lt;=500000,"Median",N2510&lt;=1500000,"High",N2510&gt;1500000,"Very High")</f>
        <v>Median</v>
      </c>
      <c r="P2510">
        <v>28000000</v>
      </c>
      <c r="Q2510">
        <v>40662632</v>
      </c>
      <c r="R2510">
        <f t="shared" si="392"/>
        <v>12662632</v>
      </c>
      <c r="S2510" t="str">
        <f t="shared" si="393"/>
        <v>Profit</v>
      </c>
      <c r="T2510" s="1">
        <v>40766</v>
      </c>
      <c r="U2510" t="s">
        <v>5246</v>
      </c>
      <c r="V2510" s="14">
        <v>40766</v>
      </c>
      <c r="W2510" t="str">
        <f t="shared" si="394"/>
        <v>August</v>
      </c>
      <c r="X2510" s="4" t="str">
        <f t="shared" si="395"/>
        <v>2011</v>
      </c>
      <c r="Y2510" s="6">
        <f t="shared" si="396"/>
        <v>2011</v>
      </c>
      <c r="Z2510" s="4" t="str">
        <f t="shared" si="397"/>
        <v>11</v>
      </c>
      <c r="AA2510" s="6">
        <f t="shared" si="398"/>
        <v>11</v>
      </c>
      <c r="AB2510" t="str">
        <f t="shared" si="399"/>
        <v>Thursday</v>
      </c>
    </row>
    <row r="2511" spans="1:28" x14ac:dyDescent="0.25">
      <c r="A2511" s="3" t="s">
        <v>6186</v>
      </c>
      <c r="B2511" t="s">
        <v>6187</v>
      </c>
      <c r="C2511" s="3" t="s">
        <v>6187</v>
      </c>
      <c r="D2511" s="6">
        <v>0</v>
      </c>
      <c r="E2511" s="6">
        <v>92</v>
      </c>
      <c r="F2511" s="6">
        <f t="shared" si="390"/>
        <v>1</v>
      </c>
      <c r="G2511" s="6">
        <f t="shared" si="391"/>
        <v>32</v>
      </c>
      <c r="H2511" s="6" t="str" cm="1">
        <f t="array" ref="H2511">_xlfn.IFS(E2511&lt;=80,"Series",E2511&lt;=120,"TV Movie",E2511&gt;120,"Long Movie")</f>
        <v>TV Movie</v>
      </c>
      <c r="I2511" t="s">
        <v>83</v>
      </c>
      <c r="J2511" t="s">
        <v>3857</v>
      </c>
      <c r="K2511" t="s">
        <v>5802</v>
      </c>
      <c r="L2511" s="5">
        <v>5.9</v>
      </c>
      <c r="M2511" t="str" cm="1">
        <f t="array" ref="M2511">_xlfn.IFS(L2511&lt;=2,"Flop",L2511&lt;=5,"Average",L2511&lt;=7,"Hit",L2511&lt;=9,"Superhit",L2511&gt;9,"BlockBuster")</f>
        <v>Hit</v>
      </c>
      <c r="N2511" s="6">
        <v>122836</v>
      </c>
      <c r="O2511" s="6" t="str" cm="1">
        <f t="array" ref="O2511">_xlfn.IFS(N2511&lt;=100000,"Low",N2511&lt;=500000,"Median",N2511&lt;=1500000,"High",N2511&gt;1500000,"Very High")</f>
        <v>Median</v>
      </c>
      <c r="P2511">
        <v>40000000</v>
      </c>
      <c r="Q2511">
        <v>157887643</v>
      </c>
      <c r="R2511">
        <f t="shared" si="392"/>
        <v>117887643</v>
      </c>
      <c r="S2511" t="str">
        <f t="shared" si="393"/>
        <v>Profit</v>
      </c>
      <c r="T2511" s="1">
        <v>40759</v>
      </c>
      <c r="U2511" t="s">
        <v>6188</v>
      </c>
      <c r="V2511" s="14">
        <v>40759</v>
      </c>
      <c r="W2511" t="str">
        <f t="shared" si="394"/>
        <v>August</v>
      </c>
      <c r="X2511" s="4" t="str">
        <f t="shared" si="395"/>
        <v>2011</v>
      </c>
      <c r="Y2511" s="6">
        <f t="shared" si="396"/>
        <v>2011</v>
      </c>
      <c r="Z2511" s="4" t="str">
        <f t="shared" si="397"/>
        <v>4</v>
      </c>
      <c r="AA2511" s="6">
        <f t="shared" si="398"/>
        <v>4</v>
      </c>
      <c r="AB2511" t="str">
        <f t="shared" si="399"/>
        <v>Thursday</v>
      </c>
    </row>
    <row r="2512" spans="1:28" x14ac:dyDescent="0.25">
      <c r="A2512" s="3" t="s">
        <v>6189</v>
      </c>
      <c r="B2512" t="s">
        <v>6190</v>
      </c>
      <c r="C2512" s="3" t="s">
        <v>6190</v>
      </c>
      <c r="D2512" s="6">
        <v>0</v>
      </c>
      <c r="E2512" s="6">
        <v>130</v>
      </c>
      <c r="F2512" s="6">
        <f t="shared" si="390"/>
        <v>2</v>
      </c>
      <c r="G2512" s="6">
        <f t="shared" si="391"/>
        <v>10</v>
      </c>
      <c r="H2512" s="6" t="str" cm="1">
        <f t="array" ref="H2512">_xlfn.IFS(E2512&lt;=80,"Series",E2512&lt;=120,"TV Movie",E2512&gt;120,"Long Movie")</f>
        <v>Long Movie</v>
      </c>
      <c r="I2512" t="s">
        <v>8158</v>
      </c>
      <c r="J2512" t="s">
        <v>8163</v>
      </c>
      <c r="K2512" t="s">
        <v>8156</v>
      </c>
      <c r="L2512" s="5">
        <v>6.3</v>
      </c>
      <c r="M2512" t="str" cm="1">
        <f t="array" ref="M2512">_xlfn.IFS(L2512&lt;=2,"Flop",L2512&lt;=5,"Average",L2512&lt;=7,"Hit",L2512&lt;=9,"Superhit",L2512&gt;9,"BlockBuster")</f>
        <v>Hit</v>
      </c>
      <c r="N2512" s="6">
        <v>212689</v>
      </c>
      <c r="O2512" s="6" t="str" cm="1">
        <f t="array" ref="O2512">_xlfn.IFS(N2512&lt;=100000,"Low",N2512&lt;=500000,"Median",N2512&lt;=1500000,"High",N2512&gt;1500000,"Very High")</f>
        <v>Median</v>
      </c>
      <c r="P2512">
        <v>215000000</v>
      </c>
      <c r="Q2512">
        <v>493311825</v>
      </c>
      <c r="R2512">
        <f t="shared" si="392"/>
        <v>278311825</v>
      </c>
      <c r="S2512" t="str">
        <f t="shared" si="393"/>
        <v>Profit</v>
      </c>
      <c r="T2512" s="1">
        <v>41319</v>
      </c>
      <c r="U2512" t="s">
        <v>359</v>
      </c>
      <c r="V2512" s="14">
        <v>41319</v>
      </c>
      <c r="W2512" t="str">
        <f t="shared" si="394"/>
        <v>February</v>
      </c>
      <c r="X2512" s="4" t="str">
        <f t="shared" si="395"/>
        <v>2013</v>
      </c>
      <c r="Y2512" s="6">
        <f t="shared" si="396"/>
        <v>2013</v>
      </c>
      <c r="Z2512" s="4" t="str">
        <f t="shared" si="397"/>
        <v>14</v>
      </c>
      <c r="AA2512" s="6">
        <f t="shared" si="398"/>
        <v>14</v>
      </c>
      <c r="AB2512" t="str">
        <f t="shared" si="399"/>
        <v>Thursday</v>
      </c>
    </row>
    <row r="2513" spans="1:28" x14ac:dyDescent="0.25">
      <c r="A2513" s="3" t="s">
        <v>6191</v>
      </c>
      <c r="B2513" t="s">
        <v>6192</v>
      </c>
      <c r="C2513" s="3" t="s">
        <v>6192</v>
      </c>
      <c r="D2513" s="6">
        <v>0</v>
      </c>
      <c r="E2513" s="6">
        <v>92</v>
      </c>
      <c r="F2513" s="6">
        <f t="shared" si="390"/>
        <v>1</v>
      </c>
      <c r="G2513" s="6">
        <f t="shared" si="391"/>
        <v>32</v>
      </c>
      <c r="H2513" s="6" t="str" cm="1">
        <f t="array" ref="H2513">_xlfn.IFS(E2513&lt;=80,"Series",E2513&lt;=120,"TV Movie",E2513&gt;120,"Long Movie")</f>
        <v>TV Movie</v>
      </c>
      <c r="I2513" t="s">
        <v>8158</v>
      </c>
      <c r="J2513" t="s">
        <v>8159</v>
      </c>
      <c r="K2513" t="s">
        <v>132</v>
      </c>
      <c r="L2513" s="5">
        <v>7</v>
      </c>
      <c r="M2513" t="str" cm="1">
        <f t="array" ref="M2513">_xlfn.IFS(L2513&lt;=2,"Flop",L2513&lt;=5,"Average",L2513&lt;=7,"Hit",L2513&lt;=9,"Superhit",L2513&gt;9,"BlockBuster")</f>
        <v>Hit</v>
      </c>
      <c r="N2513" s="6">
        <v>108485</v>
      </c>
      <c r="O2513" s="6" t="str" cm="1">
        <f t="array" ref="O2513">_xlfn.IFS(N2513&lt;=100000,"Low",N2513&lt;=500000,"Median",N2513&lt;=1500000,"High",N2513&gt;1500000,"Very High")</f>
        <v>Median</v>
      </c>
      <c r="P2513">
        <v>60000000</v>
      </c>
      <c r="Q2513">
        <v>107139399</v>
      </c>
      <c r="R2513">
        <f t="shared" si="392"/>
        <v>47139399</v>
      </c>
      <c r="S2513" t="str">
        <f t="shared" si="393"/>
        <v>Profit</v>
      </c>
      <c r="T2513" s="1">
        <v>41124</v>
      </c>
      <c r="U2513" t="s">
        <v>6193</v>
      </c>
      <c r="V2513" s="14">
        <v>41124</v>
      </c>
      <c r="W2513" t="str">
        <f t="shared" si="394"/>
        <v>August</v>
      </c>
      <c r="X2513" s="4" t="str">
        <f t="shared" si="395"/>
        <v>2012</v>
      </c>
      <c r="Y2513" s="6">
        <f t="shared" si="396"/>
        <v>2012</v>
      </c>
      <c r="Z2513" s="4" t="str">
        <f t="shared" si="397"/>
        <v>3</v>
      </c>
      <c r="AA2513" s="6">
        <f t="shared" si="398"/>
        <v>3</v>
      </c>
      <c r="AB2513" t="str">
        <f t="shared" si="399"/>
        <v>Friday</v>
      </c>
    </row>
    <row r="2514" spans="1:28" x14ac:dyDescent="0.25">
      <c r="A2514" s="3" t="s">
        <v>6194</v>
      </c>
      <c r="B2514" t="s">
        <v>6195</v>
      </c>
      <c r="C2514" s="3" t="s">
        <v>6195</v>
      </c>
      <c r="D2514" s="6">
        <v>0</v>
      </c>
      <c r="E2514" s="6">
        <v>94</v>
      </c>
      <c r="F2514" s="6">
        <f t="shared" si="390"/>
        <v>1</v>
      </c>
      <c r="G2514" s="6">
        <f t="shared" si="391"/>
        <v>34</v>
      </c>
      <c r="H2514" s="6" t="str" cm="1">
        <f t="array" ref="H2514">_xlfn.IFS(E2514&lt;=80,"Series",E2514&lt;=120,"TV Movie",E2514&gt;120,"Long Movie")</f>
        <v>TV Movie</v>
      </c>
      <c r="I2514" t="s">
        <v>132</v>
      </c>
      <c r="J2514" t="s">
        <v>145</v>
      </c>
      <c r="K2514" t="s">
        <v>5802</v>
      </c>
      <c r="L2514" s="5">
        <v>6.3</v>
      </c>
      <c r="M2514" t="str" cm="1">
        <f t="array" ref="M2514">_xlfn.IFS(L2514&lt;=2,"Flop",L2514&lt;=5,"Average",L2514&lt;=7,"Hit",L2514&lt;=9,"Superhit",L2514&gt;9,"BlockBuster")</f>
        <v>Hit</v>
      </c>
      <c r="N2514" s="6">
        <v>86535</v>
      </c>
      <c r="O2514" s="6" t="str" cm="1">
        <f t="array" ref="O2514">_xlfn.IFS(N2514&lt;=100000,"Low",N2514&lt;=500000,"Median",N2514&lt;=1500000,"High",N2514&gt;1500000,"Very High")</f>
        <v>Low</v>
      </c>
      <c r="P2514">
        <v>12000000</v>
      </c>
      <c r="Q2514">
        <v>22939027</v>
      </c>
      <c r="R2514">
        <f t="shared" si="392"/>
        <v>10939027</v>
      </c>
      <c r="S2514" t="str">
        <f t="shared" si="393"/>
        <v>Profit</v>
      </c>
      <c r="T2514" s="1">
        <v>40886</v>
      </c>
      <c r="U2514" t="s">
        <v>3910</v>
      </c>
      <c r="V2514" s="14">
        <v>40886</v>
      </c>
      <c r="W2514" t="str">
        <f t="shared" si="394"/>
        <v>December</v>
      </c>
      <c r="X2514" s="4" t="str">
        <f t="shared" si="395"/>
        <v>2011</v>
      </c>
      <c r="Y2514" s="6">
        <f t="shared" si="396"/>
        <v>2011</v>
      </c>
      <c r="Z2514" s="4" t="str">
        <f t="shared" si="397"/>
        <v>9</v>
      </c>
      <c r="AA2514" s="6">
        <f t="shared" si="398"/>
        <v>9</v>
      </c>
      <c r="AB2514" t="str">
        <f t="shared" si="399"/>
        <v>Friday</v>
      </c>
    </row>
    <row r="2515" spans="1:28" x14ac:dyDescent="0.25">
      <c r="A2515" s="3" t="s">
        <v>6196</v>
      </c>
      <c r="B2515" t="s">
        <v>6197</v>
      </c>
      <c r="C2515" s="3" t="s">
        <v>6197</v>
      </c>
      <c r="D2515" s="6">
        <v>0</v>
      </c>
      <c r="E2515" s="6">
        <v>120</v>
      </c>
      <c r="F2515" s="6">
        <f t="shared" si="390"/>
        <v>2</v>
      </c>
      <c r="G2515" s="6">
        <f t="shared" si="391"/>
        <v>0</v>
      </c>
      <c r="H2515" s="6" t="str" cm="1">
        <f t="array" ref="H2515">_xlfn.IFS(E2515&lt;=80,"Series",E2515&lt;=120,"TV Movie",E2515&gt;120,"Long Movie")</f>
        <v>TV Movie</v>
      </c>
      <c r="I2515" t="s">
        <v>5529</v>
      </c>
      <c r="J2515" t="s">
        <v>8158</v>
      </c>
      <c r="K2515" t="s">
        <v>8161</v>
      </c>
      <c r="L2515" s="5">
        <v>5.2</v>
      </c>
      <c r="M2515" t="str" cm="1">
        <f t="array" ref="M2515">_xlfn.IFS(L2515&lt;=2,"Flop",L2515&lt;=5,"Average",L2515&lt;=7,"Hit",L2515&lt;=9,"Superhit",L2515&gt;9,"BlockBuster")</f>
        <v>Hit</v>
      </c>
      <c r="N2515" s="6">
        <v>186266</v>
      </c>
      <c r="O2515" s="6" t="str" cm="1">
        <f t="array" ref="O2515">_xlfn.IFS(N2515&lt;=100000,"Low",N2515&lt;=500000,"Median",N2515&lt;=1500000,"High",N2515&gt;1500000,"Very High")</f>
        <v>Median</v>
      </c>
      <c r="P2515">
        <v>165000000</v>
      </c>
      <c r="Q2515">
        <v>389681935</v>
      </c>
      <c r="R2515">
        <f t="shared" si="392"/>
        <v>224681935</v>
      </c>
      <c r="S2515" t="str">
        <f t="shared" si="393"/>
        <v>Profit</v>
      </c>
      <c r="T2515" s="1">
        <v>42541</v>
      </c>
      <c r="U2515" t="s">
        <v>1162</v>
      </c>
      <c r="V2515" s="14">
        <v>42541</v>
      </c>
      <c r="W2515" t="str">
        <f t="shared" si="394"/>
        <v>June</v>
      </c>
      <c r="X2515" s="4" t="str">
        <f t="shared" si="395"/>
        <v>2016</v>
      </c>
      <c r="Y2515" s="6">
        <f t="shared" si="396"/>
        <v>2016</v>
      </c>
      <c r="Z2515" s="4" t="str">
        <f t="shared" si="397"/>
        <v>20</v>
      </c>
      <c r="AA2515" s="6">
        <f t="shared" si="398"/>
        <v>20</v>
      </c>
      <c r="AB2515" t="str">
        <f t="shared" si="399"/>
        <v>Monday</v>
      </c>
    </row>
    <row r="2516" spans="1:28" x14ac:dyDescent="0.25">
      <c r="A2516" s="3" t="s">
        <v>6198</v>
      </c>
      <c r="B2516" t="s">
        <v>6199</v>
      </c>
      <c r="C2516" s="3" t="s">
        <v>6199</v>
      </c>
      <c r="D2516" s="6">
        <v>0</v>
      </c>
      <c r="E2516" s="6">
        <v>192</v>
      </c>
      <c r="F2516" s="6">
        <f t="shared" si="390"/>
        <v>3</v>
      </c>
      <c r="G2516" s="6">
        <f t="shared" si="391"/>
        <v>12</v>
      </c>
      <c r="H2516" s="6" t="str" cm="1">
        <f t="array" ref="H2516">_xlfn.IFS(E2516&lt;=80,"Series",E2516&lt;=120,"TV Movie",E2516&gt;120,"Long Movie")</f>
        <v>Long Movie</v>
      </c>
      <c r="I2516" t="s">
        <v>5529</v>
      </c>
      <c r="J2516" t="s">
        <v>8158</v>
      </c>
      <c r="K2516" t="s">
        <v>8156</v>
      </c>
      <c r="L2516" s="5">
        <v>7.6</v>
      </c>
      <c r="M2516" t="str" cm="1">
        <f t="array" ref="M2516">_xlfn.IFS(L2516&lt;=2,"Flop",L2516&lt;=5,"Average",L2516&lt;=7,"Hit",L2516&lt;=9,"Superhit",L2516&gt;9,"BlockBuster")</f>
        <v>Superhit</v>
      </c>
      <c r="N2516" s="6">
        <v>466743</v>
      </c>
      <c r="O2516" s="6" t="str" cm="1">
        <f t="array" ref="O2516">_xlfn.IFS(N2516&lt;=100000,"Low",N2516&lt;=500000,"Median",N2516&lt;=1500000,"High",N2516&gt;1500000,"Very High")</f>
        <v>Median</v>
      </c>
      <c r="P2516">
        <v>350000000</v>
      </c>
      <c r="Q2516">
        <v>2320250281</v>
      </c>
      <c r="R2516">
        <f t="shared" si="392"/>
        <v>1970250281</v>
      </c>
      <c r="S2516" t="str">
        <f t="shared" si="393"/>
        <v>Profit</v>
      </c>
      <c r="T2516" s="1">
        <v>44901</v>
      </c>
      <c r="U2516" t="s">
        <v>515</v>
      </c>
      <c r="V2516" s="14">
        <v>44901</v>
      </c>
      <c r="W2516" t="str">
        <f t="shared" si="394"/>
        <v>December</v>
      </c>
      <c r="X2516" s="4" t="str">
        <f t="shared" si="395"/>
        <v>2022</v>
      </c>
      <c r="Y2516" s="6">
        <f t="shared" si="396"/>
        <v>2022</v>
      </c>
      <c r="Z2516" s="4" t="str">
        <f t="shared" si="397"/>
        <v>6</v>
      </c>
      <c r="AA2516" s="6">
        <f t="shared" si="398"/>
        <v>6</v>
      </c>
      <c r="AB2516" t="str">
        <f t="shared" si="399"/>
        <v>Tuesday</v>
      </c>
    </row>
    <row r="2517" spans="1:28" x14ac:dyDescent="0.25">
      <c r="A2517" s="3" t="s">
        <v>6200</v>
      </c>
      <c r="B2517" t="s">
        <v>6201</v>
      </c>
      <c r="C2517" s="3" t="s">
        <v>6201</v>
      </c>
      <c r="D2517" s="6">
        <v>0</v>
      </c>
      <c r="E2517" s="6">
        <v>113</v>
      </c>
      <c r="F2517" s="6">
        <f t="shared" si="390"/>
        <v>1</v>
      </c>
      <c r="G2517" s="6">
        <f t="shared" si="391"/>
        <v>53</v>
      </c>
      <c r="H2517" s="6" t="str" cm="1">
        <f t="array" ref="H2517">_xlfn.IFS(E2517&lt;=80,"Series",E2517&lt;=120,"TV Movie",E2517&gt;120,"Long Movie")</f>
        <v>TV Movie</v>
      </c>
      <c r="I2517" t="s">
        <v>5529</v>
      </c>
      <c r="J2517" t="s">
        <v>8158</v>
      </c>
      <c r="K2517" t="s">
        <v>8161</v>
      </c>
      <c r="L2517" s="5">
        <v>7.9</v>
      </c>
      <c r="M2517" t="str" cm="1">
        <f t="array" ref="M2517">_xlfn.IFS(L2517&lt;=2,"Flop",L2517&lt;=5,"Average",L2517&lt;=7,"Hit",L2517&lt;=9,"Superhit",L2517&gt;9,"BlockBuster")</f>
        <v>Superhit</v>
      </c>
      <c r="N2517" s="6">
        <v>717897</v>
      </c>
      <c r="O2517" s="6" t="str" cm="1">
        <f t="array" ref="O2517">_xlfn.IFS(N2517&lt;=100000,"Low",N2517&lt;=500000,"Median",N2517&lt;=1500000,"High",N2517&gt;1500000,"Very High")</f>
        <v>High</v>
      </c>
      <c r="P2517">
        <v>178000000</v>
      </c>
      <c r="Q2517">
        <v>370541256</v>
      </c>
      <c r="R2517">
        <f t="shared" si="392"/>
        <v>192541256</v>
      </c>
      <c r="S2517" t="str">
        <f t="shared" si="393"/>
        <v>Profit</v>
      </c>
      <c r="T2517" s="1">
        <v>41787</v>
      </c>
      <c r="U2517" t="s">
        <v>1664</v>
      </c>
      <c r="V2517" s="14">
        <v>41787</v>
      </c>
      <c r="W2517" t="str">
        <f t="shared" si="394"/>
        <v>May</v>
      </c>
      <c r="X2517" s="4" t="str">
        <f t="shared" si="395"/>
        <v>2014</v>
      </c>
      <c r="Y2517" s="6">
        <f t="shared" si="396"/>
        <v>2014</v>
      </c>
      <c r="Z2517" s="4" t="str">
        <f t="shared" si="397"/>
        <v>28</v>
      </c>
      <c r="AA2517" s="6">
        <f t="shared" si="398"/>
        <v>28</v>
      </c>
      <c r="AB2517" t="str">
        <f t="shared" si="399"/>
        <v>Wednesday</v>
      </c>
    </row>
    <row r="2518" spans="1:28" x14ac:dyDescent="0.25">
      <c r="A2518" s="3" t="s">
        <v>6202</v>
      </c>
      <c r="B2518" t="s">
        <v>6203</v>
      </c>
      <c r="C2518" s="3" t="s">
        <v>6203</v>
      </c>
      <c r="D2518" s="6">
        <v>0</v>
      </c>
      <c r="E2518" s="6">
        <v>109</v>
      </c>
      <c r="F2518" s="6">
        <f t="shared" si="390"/>
        <v>1</v>
      </c>
      <c r="G2518" s="6">
        <f t="shared" si="391"/>
        <v>49</v>
      </c>
      <c r="H2518" s="6" t="str" cm="1">
        <f t="array" ref="H2518">_xlfn.IFS(E2518&lt;=80,"Series",E2518&lt;=120,"TV Movie",E2518&gt;120,"Long Movie")</f>
        <v>TV Movie</v>
      </c>
      <c r="I2518" t="s">
        <v>132</v>
      </c>
      <c r="J2518" t="s">
        <v>8157</v>
      </c>
      <c r="K2518" t="s">
        <v>5802</v>
      </c>
      <c r="L2518" s="5">
        <v>6.5</v>
      </c>
      <c r="M2518" t="str" cm="1">
        <f t="array" ref="M2518">_xlfn.IFS(L2518&lt;=2,"Flop",L2518&lt;=5,"Average",L2518&lt;=7,"Hit",L2518&lt;=9,"Superhit",L2518&gt;9,"BlockBuster")</f>
        <v>Hit</v>
      </c>
      <c r="N2518" s="6">
        <v>387395</v>
      </c>
      <c r="O2518" s="6" t="str" cm="1">
        <f t="array" ref="O2518">_xlfn.IFS(N2518&lt;=100000,"Low",N2518&lt;=500000,"Median",N2518&lt;=1500000,"High",N2518&gt;1500000,"Very High")</f>
        <v>Median</v>
      </c>
      <c r="P2518">
        <v>35000000</v>
      </c>
      <c r="Q2518">
        <v>149542245</v>
      </c>
      <c r="R2518">
        <f t="shared" si="392"/>
        <v>114542245</v>
      </c>
      <c r="S2518" t="str">
        <f t="shared" si="393"/>
        <v>Profit</v>
      </c>
      <c r="T2518" s="1">
        <v>40742</v>
      </c>
      <c r="U2518" t="s">
        <v>5580</v>
      </c>
      <c r="V2518" s="14">
        <v>40742</v>
      </c>
      <c r="W2518" t="str">
        <f t="shared" si="394"/>
        <v>July</v>
      </c>
      <c r="X2518" s="4" t="str">
        <f t="shared" si="395"/>
        <v>2011</v>
      </c>
      <c r="Y2518" s="6">
        <f t="shared" si="396"/>
        <v>2011</v>
      </c>
      <c r="Z2518" s="4" t="str">
        <f t="shared" si="397"/>
        <v>18</v>
      </c>
      <c r="AA2518" s="6">
        <f t="shared" si="398"/>
        <v>18</v>
      </c>
      <c r="AB2518" t="str">
        <f t="shared" si="399"/>
        <v>Monday</v>
      </c>
    </row>
    <row r="2519" spans="1:28" x14ac:dyDescent="0.25">
      <c r="A2519" s="3" t="s">
        <v>6204</v>
      </c>
      <c r="B2519" t="s">
        <v>6205</v>
      </c>
      <c r="C2519" s="3" t="s">
        <v>6205</v>
      </c>
      <c r="D2519" s="6">
        <v>0</v>
      </c>
      <c r="E2519" s="6">
        <v>109</v>
      </c>
      <c r="F2519" s="6">
        <f t="shared" si="390"/>
        <v>1</v>
      </c>
      <c r="G2519" s="6">
        <f t="shared" si="391"/>
        <v>49</v>
      </c>
      <c r="H2519" s="6" t="str" cm="1">
        <f t="array" ref="H2519">_xlfn.IFS(E2519&lt;=80,"Series",E2519&lt;=120,"TV Movie",E2519&gt;120,"Long Movie")</f>
        <v>TV Movie</v>
      </c>
      <c r="I2519" t="s">
        <v>5529</v>
      </c>
      <c r="J2519" t="s">
        <v>8158</v>
      </c>
      <c r="K2519" t="s">
        <v>8161</v>
      </c>
      <c r="L2519" s="5">
        <v>5.7</v>
      </c>
      <c r="M2519" t="str" cm="1">
        <f t="array" ref="M2519">_xlfn.IFS(L2519&lt;=2,"Flop",L2519&lt;=5,"Average",L2519&lt;=7,"Hit",L2519&lt;=9,"Superhit",L2519&gt;9,"BlockBuster")</f>
        <v>Hit</v>
      </c>
      <c r="N2519" s="6">
        <v>82878</v>
      </c>
      <c r="O2519" s="6" t="str" cm="1">
        <f t="array" ref="O2519">_xlfn.IFS(N2519&lt;=100000,"Low",N2519&lt;=500000,"Median",N2519&lt;=1500000,"High",N2519&gt;1500000,"Very High")</f>
        <v>Low</v>
      </c>
      <c r="P2519">
        <v>45000000</v>
      </c>
      <c r="Q2519">
        <v>39861118</v>
      </c>
      <c r="R2519">
        <f t="shared" si="392"/>
        <v>-5138882</v>
      </c>
      <c r="S2519" t="str">
        <f t="shared" si="393"/>
        <v>Loss</v>
      </c>
      <c r="T2519" s="1">
        <v>43895</v>
      </c>
      <c r="U2519" t="s">
        <v>6206</v>
      </c>
      <c r="V2519" s="14">
        <v>43895</v>
      </c>
      <c r="W2519" t="str">
        <f t="shared" si="394"/>
        <v>March</v>
      </c>
      <c r="X2519" s="4" t="str">
        <f t="shared" si="395"/>
        <v>2020</v>
      </c>
      <c r="Y2519" s="6">
        <f t="shared" si="396"/>
        <v>2020</v>
      </c>
      <c r="Z2519" s="4" t="str">
        <f t="shared" si="397"/>
        <v>5</v>
      </c>
      <c r="AA2519" s="6">
        <f t="shared" si="398"/>
        <v>5</v>
      </c>
      <c r="AB2519" t="str">
        <f t="shared" si="399"/>
        <v>Thursday</v>
      </c>
    </row>
    <row r="2520" spans="1:28" x14ac:dyDescent="0.25">
      <c r="A2520" s="3" t="s">
        <v>6207</v>
      </c>
      <c r="B2520" t="s">
        <v>6208</v>
      </c>
      <c r="C2520" s="3" t="s">
        <v>6208</v>
      </c>
      <c r="D2520" s="6">
        <v>0</v>
      </c>
      <c r="E2520" s="6">
        <v>101</v>
      </c>
      <c r="F2520" s="6">
        <f t="shared" si="390"/>
        <v>1</v>
      </c>
      <c r="G2520" s="6">
        <f t="shared" si="391"/>
        <v>41</v>
      </c>
      <c r="H2520" s="6" t="str" cm="1">
        <f t="array" ref="H2520">_xlfn.IFS(E2520&lt;=80,"Series",E2520&lt;=120,"TV Movie",E2520&gt;120,"Long Movie")</f>
        <v>TV Movie</v>
      </c>
      <c r="I2520" t="s">
        <v>5529</v>
      </c>
      <c r="J2520" t="s">
        <v>8158</v>
      </c>
      <c r="K2520" t="s">
        <v>132</v>
      </c>
      <c r="L2520" s="5">
        <v>6.3</v>
      </c>
      <c r="M2520" t="str" cm="1">
        <f t="array" ref="M2520">_xlfn.IFS(L2520&lt;=2,"Flop",L2520&lt;=5,"Average",L2520&lt;=7,"Hit",L2520&lt;=9,"Superhit",L2520&gt;9,"BlockBuster")</f>
        <v>Hit</v>
      </c>
      <c r="N2520" s="6">
        <v>138273</v>
      </c>
      <c r="O2520" s="6" t="str" cm="1">
        <f t="array" ref="O2520">_xlfn.IFS(N2520&lt;=100000,"Low",N2520&lt;=500000,"Median",N2520&lt;=1500000,"High",N2520&gt;1500000,"Very High")</f>
        <v>Median</v>
      </c>
      <c r="P2520">
        <v>45000000</v>
      </c>
      <c r="Q2520">
        <v>160078586</v>
      </c>
      <c r="R2520">
        <f t="shared" si="392"/>
        <v>115078586</v>
      </c>
      <c r="S2520" t="str">
        <f t="shared" si="393"/>
        <v>Profit</v>
      </c>
      <c r="T2520" s="1">
        <v>40801</v>
      </c>
      <c r="U2520" t="s">
        <v>6209</v>
      </c>
      <c r="V2520" s="14">
        <v>40801</v>
      </c>
      <c r="W2520" t="str">
        <f t="shared" si="394"/>
        <v>September</v>
      </c>
      <c r="X2520" s="4" t="str">
        <f t="shared" si="395"/>
        <v>2011</v>
      </c>
      <c r="Y2520" s="6">
        <f t="shared" si="396"/>
        <v>2011</v>
      </c>
      <c r="Z2520" s="4" t="str">
        <f t="shared" si="397"/>
        <v>15</v>
      </c>
      <c r="AA2520" s="6">
        <f t="shared" si="398"/>
        <v>15</v>
      </c>
      <c r="AB2520" t="str">
        <f t="shared" si="399"/>
        <v>Thursday</v>
      </c>
    </row>
    <row r="2521" spans="1:28" x14ac:dyDescent="0.25">
      <c r="A2521" s="3" t="s">
        <v>6210</v>
      </c>
      <c r="B2521" t="s">
        <v>6211</v>
      </c>
      <c r="C2521" s="3" t="s">
        <v>6211</v>
      </c>
      <c r="D2521" s="6">
        <v>0</v>
      </c>
      <c r="E2521" s="6">
        <v>88</v>
      </c>
      <c r="F2521" s="6">
        <f t="shared" si="390"/>
        <v>1</v>
      </c>
      <c r="G2521" s="6">
        <f t="shared" si="391"/>
        <v>28</v>
      </c>
      <c r="H2521" s="6" t="str" cm="1">
        <f t="array" ref="H2521">_xlfn.IFS(E2521&lt;=80,"Series",E2521&lt;=120,"TV Movie",E2521&gt;120,"Long Movie")</f>
        <v>TV Movie</v>
      </c>
      <c r="I2521" t="s">
        <v>132</v>
      </c>
      <c r="J2521" t="s">
        <v>5802</v>
      </c>
      <c r="K2521" t="s">
        <v>5802</v>
      </c>
      <c r="L2521" s="5">
        <v>6.6</v>
      </c>
      <c r="M2521" t="str" cm="1">
        <f t="array" ref="M2521">_xlfn.IFS(L2521&lt;=2,"Flop",L2521&lt;=5,"Average",L2521&lt;=7,"Hit",L2521&lt;=9,"Superhit",L2521&gt;9,"BlockBuster")</f>
        <v>Hit</v>
      </c>
      <c r="N2521" s="6">
        <v>226749</v>
      </c>
      <c r="O2521" s="6" t="str" cm="1">
        <f t="array" ref="O2521">_xlfn.IFS(N2521&lt;=100000,"Low",N2521&lt;=500000,"Median",N2521&lt;=1500000,"High",N2521&gt;1500000,"Very High")</f>
        <v>Median</v>
      </c>
      <c r="P2521">
        <v>12000000</v>
      </c>
      <c r="Q2521">
        <v>102731865</v>
      </c>
      <c r="R2521">
        <f t="shared" si="392"/>
        <v>90731865</v>
      </c>
      <c r="S2521" t="str">
        <f t="shared" si="393"/>
        <v>Profit</v>
      </c>
      <c r="T2521" s="1">
        <v>40969</v>
      </c>
      <c r="U2521" t="s">
        <v>6212</v>
      </c>
      <c r="V2521" s="14">
        <v>40969</v>
      </c>
      <c r="W2521" t="str">
        <f t="shared" si="394"/>
        <v>March</v>
      </c>
      <c r="X2521" s="4" t="str">
        <f t="shared" si="395"/>
        <v>2012</v>
      </c>
      <c r="Y2521" s="6">
        <f t="shared" si="396"/>
        <v>2012</v>
      </c>
      <c r="Z2521" s="4" t="str">
        <f t="shared" si="397"/>
        <v>1</v>
      </c>
      <c r="AA2521" s="6">
        <f t="shared" si="398"/>
        <v>1</v>
      </c>
      <c r="AB2521" t="str">
        <f t="shared" si="399"/>
        <v>Thursday</v>
      </c>
    </row>
    <row r="2522" spans="1:28" x14ac:dyDescent="0.25">
      <c r="A2522" s="3" t="s">
        <v>6213</v>
      </c>
      <c r="B2522" t="s">
        <v>6214</v>
      </c>
      <c r="C2522" s="3" t="s">
        <v>6214</v>
      </c>
      <c r="D2522" s="6">
        <v>0</v>
      </c>
      <c r="E2522" s="6">
        <v>109</v>
      </c>
      <c r="F2522" s="6">
        <f t="shared" si="390"/>
        <v>1</v>
      </c>
      <c r="G2522" s="6">
        <f t="shared" si="391"/>
        <v>49</v>
      </c>
      <c r="H2522" s="6" t="str" cm="1">
        <f t="array" ref="H2522">_xlfn.IFS(E2522&lt;=80,"Series",E2522&lt;=120,"TV Movie",E2522&gt;120,"Long Movie")</f>
        <v>TV Movie</v>
      </c>
      <c r="I2522" t="s">
        <v>5529</v>
      </c>
      <c r="J2522" t="s">
        <v>8161</v>
      </c>
      <c r="K2522" t="s">
        <v>3857</v>
      </c>
      <c r="L2522" s="5">
        <v>6.7</v>
      </c>
      <c r="M2522" t="str" cm="1">
        <f t="array" ref="M2522">_xlfn.IFS(L2522&lt;=2,"Flop",L2522&lt;=5,"Average",L2522&lt;=7,"Hit",L2522&lt;=9,"Superhit",L2522&gt;9,"BlockBuster")</f>
        <v>Hit</v>
      </c>
      <c r="N2522" s="6">
        <v>435756</v>
      </c>
      <c r="O2522" s="6" t="str" cm="1">
        <f t="array" ref="O2522">_xlfn.IFS(N2522&lt;=100000,"Low",N2522&lt;=500000,"Median",N2522&lt;=1500000,"High",N2522&gt;1500000,"Very High")</f>
        <v>Median</v>
      </c>
      <c r="P2522">
        <v>40000000</v>
      </c>
      <c r="Q2522">
        <v>173930596</v>
      </c>
      <c r="R2522">
        <f t="shared" si="392"/>
        <v>133930596</v>
      </c>
      <c r="S2522" t="str">
        <f t="shared" si="393"/>
        <v>Profit</v>
      </c>
      <c r="T2522" s="1">
        <v>40836</v>
      </c>
      <c r="U2522" t="s">
        <v>1763</v>
      </c>
      <c r="V2522" s="14">
        <v>40836</v>
      </c>
      <c r="W2522" t="str">
        <f t="shared" si="394"/>
        <v>October</v>
      </c>
      <c r="X2522" s="4" t="str">
        <f t="shared" si="395"/>
        <v>2011</v>
      </c>
      <c r="Y2522" s="6">
        <f t="shared" si="396"/>
        <v>2011</v>
      </c>
      <c r="Z2522" s="4" t="str">
        <f t="shared" si="397"/>
        <v>20</v>
      </c>
      <c r="AA2522" s="6">
        <f t="shared" si="398"/>
        <v>20</v>
      </c>
      <c r="AB2522" t="str">
        <f t="shared" si="399"/>
        <v>Thursday</v>
      </c>
    </row>
    <row r="2523" spans="1:28" x14ac:dyDescent="0.25">
      <c r="A2523" s="3" t="s">
        <v>6215</v>
      </c>
      <c r="B2523" t="s">
        <v>6216</v>
      </c>
      <c r="C2523" s="3" t="s">
        <v>6216</v>
      </c>
      <c r="D2523" s="6">
        <v>0</v>
      </c>
      <c r="E2523" s="6">
        <v>90</v>
      </c>
      <c r="F2523" s="6">
        <f t="shared" si="390"/>
        <v>1</v>
      </c>
      <c r="G2523" s="6">
        <f t="shared" si="391"/>
        <v>30</v>
      </c>
      <c r="H2523" s="6" t="str" cm="1">
        <f t="array" ref="H2523">_xlfn.IFS(E2523&lt;=80,"Series",E2523&lt;=120,"TV Movie",E2523&gt;120,"Long Movie")</f>
        <v>TV Movie</v>
      </c>
      <c r="I2523" t="s">
        <v>132</v>
      </c>
      <c r="J2523" t="s">
        <v>145</v>
      </c>
      <c r="K2523" t="s">
        <v>5802</v>
      </c>
      <c r="L2523" s="5">
        <v>6.4</v>
      </c>
      <c r="M2523" t="str" cm="1">
        <f t="array" ref="M2523">_xlfn.IFS(L2523&lt;=2,"Flop",L2523&lt;=5,"Average",L2523&lt;=7,"Hit",L2523&lt;=9,"Superhit",L2523&gt;9,"BlockBuster")</f>
        <v>Hit</v>
      </c>
      <c r="N2523" s="6">
        <v>89945</v>
      </c>
      <c r="O2523" s="6" t="str" cm="1">
        <f t="array" ref="O2523">_xlfn.IFS(N2523&lt;=100000,"Low",N2523&lt;=500000,"Median",N2523&lt;=1500000,"High",N2523&gt;1500000,"Very High")</f>
        <v>Low</v>
      </c>
      <c r="P2523">
        <v>5000000</v>
      </c>
      <c r="Q2523">
        <v>25804448</v>
      </c>
      <c r="R2523">
        <f t="shared" si="392"/>
        <v>20804448</v>
      </c>
      <c r="S2523" t="str">
        <f t="shared" si="393"/>
        <v>Profit</v>
      </c>
      <c r="T2523" s="1">
        <v>40565</v>
      </c>
      <c r="U2523" t="s">
        <v>6217</v>
      </c>
      <c r="V2523" s="14">
        <v>40565</v>
      </c>
      <c r="W2523" t="str">
        <f t="shared" si="394"/>
        <v>January</v>
      </c>
      <c r="X2523" s="4" t="str">
        <f t="shared" si="395"/>
        <v>2011</v>
      </c>
      <c r="Y2523" s="6">
        <f t="shared" si="396"/>
        <v>2011</v>
      </c>
      <c r="Z2523" s="4" t="str">
        <f t="shared" si="397"/>
        <v>22</v>
      </c>
      <c r="AA2523" s="6">
        <f t="shared" si="398"/>
        <v>22</v>
      </c>
      <c r="AB2523" t="str">
        <f t="shared" si="399"/>
        <v>Saturday</v>
      </c>
    </row>
    <row r="2524" spans="1:28" x14ac:dyDescent="0.25">
      <c r="A2524" s="3" t="s">
        <v>6218</v>
      </c>
      <c r="B2524" t="s">
        <v>6219</v>
      </c>
      <c r="C2524" s="3" t="s">
        <v>6219</v>
      </c>
      <c r="D2524" s="6">
        <v>0</v>
      </c>
      <c r="E2524" s="6">
        <v>106</v>
      </c>
      <c r="F2524" s="6">
        <f t="shared" si="390"/>
        <v>1</v>
      </c>
      <c r="G2524" s="6">
        <f t="shared" si="391"/>
        <v>46</v>
      </c>
      <c r="H2524" s="6" t="str" cm="1">
        <f t="array" ref="H2524">_xlfn.IFS(E2524&lt;=80,"Series",E2524&lt;=120,"TV Movie",E2524&gt;120,"Long Movie")</f>
        <v>TV Movie</v>
      </c>
      <c r="I2524" t="s">
        <v>132</v>
      </c>
      <c r="J2524" t="s">
        <v>5802</v>
      </c>
      <c r="K2524" t="s">
        <v>5802</v>
      </c>
      <c r="L2524" s="5">
        <v>6.9</v>
      </c>
      <c r="M2524" t="str" cm="1">
        <f t="array" ref="M2524">_xlfn.IFS(L2524&lt;=2,"Flop",L2524&lt;=5,"Average",L2524&lt;=7,"Hit",L2524&lt;=9,"Superhit",L2524&gt;9,"BlockBuster")</f>
        <v>Hit</v>
      </c>
      <c r="N2524" s="6">
        <v>641702</v>
      </c>
      <c r="O2524" s="6" t="str" cm="1">
        <f t="array" ref="O2524">_xlfn.IFS(N2524&lt;=100000,"Low",N2524&lt;=500000,"Median",N2524&lt;=1500000,"High",N2524&gt;1500000,"Very High")</f>
        <v>High</v>
      </c>
      <c r="P2524">
        <v>50000000</v>
      </c>
      <c r="Q2524">
        <v>549368315</v>
      </c>
      <c r="R2524">
        <f t="shared" si="392"/>
        <v>499368315</v>
      </c>
      <c r="S2524" t="str">
        <f t="shared" si="393"/>
        <v>Profit</v>
      </c>
      <c r="T2524" s="1">
        <v>41089</v>
      </c>
      <c r="U2524" t="s">
        <v>6220</v>
      </c>
      <c r="V2524" s="14">
        <v>41089</v>
      </c>
      <c r="W2524" t="str">
        <f t="shared" si="394"/>
        <v>June</v>
      </c>
      <c r="X2524" s="4" t="str">
        <f t="shared" si="395"/>
        <v>2012</v>
      </c>
      <c r="Y2524" s="6">
        <f t="shared" si="396"/>
        <v>2012</v>
      </c>
      <c r="Z2524" s="4" t="str">
        <f t="shared" si="397"/>
        <v>29</v>
      </c>
      <c r="AA2524" s="6">
        <f t="shared" si="398"/>
        <v>29</v>
      </c>
      <c r="AB2524" t="str">
        <f t="shared" si="399"/>
        <v>Friday</v>
      </c>
    </row>
    <row r="2525" spans="1:28" x14ac:dyDescent="0.25">
      <c r="A2525" s="3" t="s">
        <v>6221</v>
      </c>
      <c r="B2525" t="s">
        <v>6222</v>
      </c>
      <c r="C2525" s="3" t="s">
        <v>6222</v>
      </c>
      <c r="D2525" s="6">
        <v>0</v>
      </c>
      <c r="E2525" s="6">
        <v>116</v>
      </c>
      <c r="F2525" s="6">
        <f t="shared" si="390"/>
        <v>1</v>
      </c>
      <c r="G2525" s="6">
        <f t="shared" si="391"/>
        <v>56</v>
      </c>
      <c r="H2525" s="6" t="str" cm="1">
        <f t="array" ref="H2525">_xlfn.IFS(E2525&lt;=80,"Series",E2525&lt;=120,"TV Movie",E2525&gt;120,"Long Movie")</f>
        <v>TV Movie</v>
      </c>
      <c r="I2525" t="s">
        <v>5529</v>
      </c>
      <c r="J2525" t="s">
        <v>8158</v>
      </c>
      <c r="K2525" t="s">
        <v>132</v>
      </c>
      <c r="L2525" s="5">
        <v>7.2</v>
      </c>
      <c r="M2525" t="str" cm="1">
        <f t="array" ref="M2525">_xlfn.IFS(L2525&lt;=2,"Flop",L2525&lt;=5,"Average",L2525&lt;=7,"Hit",L2525&lt;=9,"Superhit",L2525&gt;9,"BlockBuster")</f>
        <v>Superhit</v>
      </c>
      <c r="N2525" s="6">
        <v>326069</v>
      </c>
      <c r="O2525" s="6" t="str" cm="1">
        <f t="array" ref="O2525">_xlfn.IFS(N2525&lt;=100000,"Low",N2525&lt;=500000,"Median",N2525&lt;=1500000,"High",N2525&gt;1500000,"Very High")</f>
        <v>Median</v>
      </c>
      <c r="P2525">
        <v>75000000</v>
      </c>
      <c r="Q2525">
        <v>110045109</v>
      </c>
      <c r="R2525">
        <f t="shared" si="392"/>
        <v>35045109</v>
      </c>
      <c r="S2525" t="str">
        <f t="shared" si="393"/>
        <v>Profit</v>
      </c>
      <c r="T2525" s="1">
        <v>42218</v>
      </c>
      <c r="U2525" t="s">
        <v>4841</v>
      </c>
      <c r="V2525" s="14">
        <v>42218</v>
      </c>
      <c r="W2525" t="str">
        <f t="shared" si="394"/>
        <v>August</v>
      </c>
      <c r="X2525" s="4" t="str">
        <f t="shared" si="395"/>
        <v>2015</v>
      </c>
      <c r="Y2525" s="6">
        <f t="shared" si="396"/>
        <v>2015</v>
      </c>
      <c r="Z2525" s="4" t="str">
        <f t="shared" si="397"/>
        <v>2</v>
      </c>
      <c r="AA2525" s="6">
        <f t="shared" si="398"/>
        <v>2</v>
      </c>
      <c r="AB2525" t="str">
        <f t="shared" si="399"/>
        <v>Sunday</v>
      </c>
    </row>
    <row r="2526" spans="1:28" x14ac:dyDescent="0.25">
      <c r="A2526" s="3" t="s">
        <v>6223</v>
      </c>
      <c r="B2526" t="s">
        <v>6224</v>
      </c>
      <c r="C2526" s="3" t="s">
        <v>6224</v>
      </c>
      <c r="D2526" s="6">
        <v>0</v>
      </c>
      <c r="E2526" s="6">
        <v>111</v>
      </c>
      <c r="F2526" s="6">
        <f t="shared" si="390"/>
        <v>1</v>
      </c>
      <c r="G2526" s="6">
        <f t="shared" si="391"/>
        <v>51</v>
      </c>
      <c r="H2526" s="6" t="str" cm="1">
        <f t="array" ref="H2526">_xlfn.IFS(E2526&lt;=80,"Series",E2526&lt;=120,"TV Movie",E2526&gt;120,"Long Movie")</f>
        <v>TV Movie</v>
      </c>
      <c r="I2526" t="s">
        <v>145</v>
      </c>
      <c r="J2526" t="s">
        <v>8168</v>
      </c>
      <c r="K2526" t="s">
        <v>5802</v>
      </c>
      <c r="L2526" s="5">
        <v>7.4</v>
      </c>
      <c r="M2526" t="str" cm="1">
        <f t="array" ref="M2526">_xlfn.IFS(L2526&lt;=2,"Flop",L2526&lt;=5,"Average",L2526&lt;=7,"Hit",L2526&lt;=9,"Superhit",L2526&gt;9,"BlockBuster")</f>
        <v>Superhit</v>
      </c>
      <c r="N2526" s="6">
        <v>149211</v>
      </c>
      <c r="O2526" s="6" t="str" cm="1">
        <f t="array" ref="O2526">_xlfn.IFS(N2526&lt;=100000,"Low",N2526&lt;=500000,"Median",N2526&lt;=1500000,"High",N2526&gt;1500000,"Very High")</f>
        <v>Median</v>
      </c>
      <c r="P2526">
        <v>90000000</v>
      </c>
      <c r="Q2526">
        <v>90060106</v>
      </c>
      <c r="R2526">
        <f t="shared" si="392"/>
        <v>60106</v>
      </c>
      <c r="S2526" t="str">
        <f t="shared" si="393"/>
        <v>Profit</v>
      </c>
      <c r="T2526" s="1">
        <v>45003</v>
      </c>
      <c r="U2526" t="s">
        <v>4079</v>
      </c>
      <c r="V2526" s="14">
        <v>45003</v>
      </c>
      <c r="W2526" t="str">
        <f t="shared" si="394"/>
        <v>March</v>
      </c>
      <c r="X2526" s="4" t="str">
        <f t="shared" si="395"/>
        <v>2023</v>
      </c>
      <c r="Y2526" s="6">
        <f t="shared" si="396"/>
        <v>2023</v>
      </c>
      <c r="Z2526" s="4" t="str">
        <f t="shared" si="397"/>
        <v>18</v>
      </c>
      <c r="AA2526" s="6">
        <f t="shared" si="398"/>
        <v>18</v>
      </c>
      <c r="AB2526" t="str">
        <f t="shared" si="399"/>
        <v>Saturday</v>
      </c>
    </row>
    <row r="2527" spans="1:28" x14ac:dyDescent="0.25">
      <c r="A2527" s="3" t="s">
        <v>6225</v>
      </c>
      <c r="B2527" t="s">
        <v>6226</v>
      </c>
      <c r="C2527" s="3" t="s">
        <v>6226</v>
      </c>
      <c r="D2527" s="6">
        <v>0</v>
      </c>
      <c r="E2527" s="6">
        <v>109</v>
      </c>
      <c r="F2527" s="6">
        <f t="shared" si="390"/>
        <v>1</v>
      </c>
      <c r="G2527" s="6">
        <f t="shared" si="391"/>
        <v>49</v>
      </c>
      <c r="H2527" s="6" t="str" cm="1">
        <f t="array" ref="H2527">_xlfn.IFS(E2527&lt;=80,"Series",E2527&lt;=120,"TV Movie",E2527&gt;120,"Long Movie")</f>
        <v>TV Movie</v>
      </c>
      <c r="I2527" t="s">
        <v>8162</v>
      </c>
      <c r="J2527" t="s">
        <v>3623</v>
      </c>
      <c r="K2527" t="s">
        <v>5802</v>
      </c>
      <c r="L2527" s="5">
        <v>8.1999999999999993</v>
      </c>
      <c r="M2527" t="str" cm="1">
        <f t="array" ref="M2527">_xlfn.IFS(L2527&lt;=2,"Flop",L2527&lt;=5,"Average",L2527&lt;=7,"Hit",L2527&lt;=9,"Superhit",L2527&gt;9,"BlockBuster")</f>
        <v>Superhit</v>
      </c>
      <c r="N2527" s="6">
        <v>78009</v>
      </c>
      <c r="O2527" s="6" t="str" cm="1">
        <f t="array" ref="O2527">_xlfn.IFS(N2527&lt;=100000,"Low",N2527&lt;=500000,"Median",N2527&lt;=1500000,"High",N2527&gt;1500000,"Very High")</f>
        <v>Low</v>
      </c>
      <c r="P2527">
        <v>2000000</v>
      </c>
      <c r="Q2527">
        <v>7871522</v>
      </c>
      <c r="R2527">
        <f t="shared" si="392"/>
        <v>5871522</v>
      </c>
      <c r="S2527" t="str">
        <f t="shared" si="393"/>
        <v>Profit</v>
      </c>
      <c r="T2527" s="1">
        <v>40211</v>
      </c>
      <c r="U2527" t="s">
        <v>6227</v>
      </c>
      <c r="V2527" s="14">
        <v>40211</v>
      </c>
      <c r="W2527" t="str">
        <f t="shared" si="394"/>
        <v>February</v>
      </c>
      <c r="X2527" s="4" t="str">
        <f t="shared" si="395"/>
        <v>2010</v>
      </c>
      <c r="Y2527" s="6">
        <f t="shared" si="396"/>
        <v>2010</v>
      </c>
      <c r="Z2527" s="4" t="str">
        <f t="shared" si="397"/>
        <v>2</v>
      </c>
      <c r="AA2527" s="6">
        <f t="shared" si="398"/>
        <v>2</v>
      </c>
      <c r="AB2527" t="str">
        <f t="shared" si="399"/>
        <v>Tuesday</v>
      </c>
    </row>
    <row r="2528" spans="1:28" x14ac:dyDescent="0.25">
      <c r="A2528" s="3" t="s">
        <v>6228</v>
      </c>
      <c r="B2528" t="s">
        <v>6229</v>
      </c>
      <c r="C2528" s="3" t="s">
        <v>6229</v>
      </c>
      <c r="D2528" s="6">
        <v>0</v>
      </c>
      <c r="E2528" s="6">
        <v>83</v>
      </c>
      <c r="F2528" s="6">
        <f t="shared" si="390"/>
        <v>1</v>
      </c>
      <c r="G2528" s="6">
        <f t="shared" si="391"/>
        <v>23</v>
      </c>
      <c r="H2528" s="6" t="str" cm="1">
        <f t="array" ref="H2528">_xlfn.IFS(E2528&lt;=80,"Series",E2528&lt;=120,"TV Movie",E2528&gt;120,"Long Movie")</f>
        <v>TV Movie</v>
      </c>
      <c r="I2528" t="s">
        <v>132</v>
      </c>
      <c r="J2528" t="s">
        <v>5802</v>
      </c>
      <c r="K2528" t="s">
        <v>5802</v>
      </c>
      <c r="L2528" s="5">
        <v>6.4</v>
      </c>
      <c r="M2528" t="str" cm="1">
        <f t="array" ref="M2528">_xlfn.IFS(L2528&lt;=2,"Flop",L2528&lt;=5,"Average",L2528&lt;=7,"Hit",L2528&lt;=9,"Superhit",L2528&gt;9,"BlockBuster")</f>
        <v>Hit</v>
      </c>
      <c r="N2528" s="6">
        <v>326725</v>
      </c>
      <c r="O2528" s="6" t="str" cm="1">
        <f t="array" ref="O2528">_xlfn.IFS(N2528&lt;=100000,"Low",N2528&lt;=500000,"Median",N2528&lt;=1500000,"High",N2528&gt;1500000,"Very High")</f>
        <v>Median</v>
      </c>
      <c r="P2528">
        <v>65000000</v>
      </c>
      <c r="Q2528">
        <v>179379533</v>
      </c>
      <c r="R2528">
        <f t="shared" si="392"/>
        <v>114379533</v>
      </c>
      <c r="S2528" t="str">
        <f t="shared" si="393"/>
        <v>Profit</v>
      </c>
      <c r="T2528" s="1">
        <v>41045</v>
      </c>
      <c r="U2528" t="s">
        <v>3992</v>
      </c>
      <c r="V2528" s="14">
        <v>41045</v>
      </c>
      <c r="W2528" t="str">
        <f t="shared" si="394"/>
        <v>May</v>
      </c>
      <c r="X2528" s="4" t="str">
        <f t="shared" si="395"/>
        <v>2012</v>
      </c>
      <c r="Y2528" s="6">
        <f t="shared" si="396"/>
        <v>2012</v>
      </c>
      <c r="Z2528" s="4" t="str">
        <f t="shared" si="397"/>
        <v>16</v>
      </c>
      <c r="AA2528" s="6">
        <f t="shared" si="398"/>
        <v>16</v>
      </c>
      <c r="AB2528" t="str">
        <f t="shared" si="399"/>
        <v>Wednesday</v>
      </c>
    </row>
    <row r="2529" spans="1:28" x14ac:dyDescent="0.25">
      <c r="A2529" s="3" t="s">
        <v>6230</v>
      </c>
      <c r="B2529" t="s">
        <v>6231</v>
      </c>
      <c r="C2529" s="3" t="s">
        <v>6231</v>
      </c>
      <c r="D2529" s="6">
        <v>0</v>
      </c>
      <c r="E2529" s="6">
        <v>102</v>
      </c>
      <c r="F2529" s="6">
        <f t="shared" si="390"/>
        <v>1</v>
      </c>
      <c r="G2529" s="6">
        <f t="shared" si="391"/>
        <v>42</v>
      </c>
      <c r="H2529" s="6" t="str" cm="1">
        <f t="array" ref="H2529">_xlfn.IFS(E2529&lt;=80,"Series",E2529&lt;=120,"TV Movie",E2529&gt;120,"Long Movie")</f>
        <v>TV Movie</v>
      </c>
      <c r="I2529" t="s">
        <v>5529</v>
      </c>
      <c r="J2529" t="s">
        <v>8158</v>
      </c>
      <c r="K2529" t="s">
        <v>8159</v>
      </c>
      <c r="L2529" s="5">
        <v>7.8</v>
      </c>
      <c r="M2529" t="str" cm="1">
        <f t="array" ref="M2529">_xlfn.IFS(L2529&lt;=2,"Flop",L2529&lt;=5,"Average",L2529&lt;=7,"Hit",L2529&lt;=9,"Superhit",L2529&gt;9,"BlockBuster")</f>
        <v>Superhit</v>
      </c>
      <c r="N2529" s="6">
        <v>355411</v>
      </c>
      <c r="O2529" s="6" t="str" cm="1">
        <f t="array" ref="O2529">_xlfn.IFS(N2529&lt;=100000,"Low",N2529&lt;=500000,"Median",N2529&lt;=1500000,"High",N2529&gt;1500000,"Very High")</f>
        <v>Median</v>
      </c>
      <c r="P2529">
        <v>145000000</v>
      </c>
      <c r="Q2529">
        <v>621537519</v>
      </c>
      <c r="R2529">
        <f t="shared" si="392"/>
        <v>476537519</v>
      </c>
      <c r="S2529" t="str">
        <f t="shared" si="393"/>
        <v>Profit</v>
      </c>
      <c r="T2529" s="1">
        <v>41775</v>
      </c>
      <c r="U2529" t="s">
        <v>6232</v>
      </c>
      <c r="V2529" s="14">
        <v>41775</v>
      </c>
      <c r="W2529" t="str">
        <f t="shared" si="394"/>
        <v>May</v>
      </c>
      <c r="X2529" s="4" t="str">
        <f t="shared" si="395"/>
        <v>2014</v>
      </c>
      <c r="Y2529" s="6">
        <f t="shared" si="396"/>
        <v>2014</v>
      </c>
      <c r="Z2529" s="4" t="str">
        <f t="shared" si="397"/>
        <v>16</v>
      </c>
      <c r="AA2529" s="6">
        <f t="shared" si="398"/>
        <v>16</v>
      </c>
      <c r="AB2529" t="str">
        <f t="shared" si="399"/>
        <v>Friday</v>
      </c>
    </row>
    <row r="2530" spans="1:28" x14ac:dyDescent="0.25">
      <c r="A2530" s="3" t="s">
        <v>6233</v>
      </c>
      <c r="B2530" t="s">
        <v>6234</v>
      </c>
      <c r="C2530" s="3" t="s">
        <v>6234</v>
      </c>
      <c r="D2530" s="6">
        <v>0</v>
      </c>
      <c r="E2530" s="6">
        <v>99</v>
      </c>
      <c r="F2530" s="6">
        <f t="shared" si="390"/>
        <v>1</v>
      </c>
      <c r="G2530" s="6">
        <f t="shared" si="391"/>
        <v>39</v>
      </c>
      <c r="H2530" s="6" t="str" cm="1">
        <f t="array" ref="H2530">_xlfn.IFS(E2530&lt;=80,"Series",E2530&lt;=120,"TV Movie",E2530&gt;120,"Long Movie")</f>
        <v>TV Movie</v>
      </c>
      <c r="I2530" t="s">
        <v>5529</v>
      </c>
      <c r="J2530" t="s">
        <v>8158</v>
      </c>
      <c r="K2530" t="s">
        <v>8156</v>
      </c>
      <c r="L2530" s="5">
        <v>5.7</v>
      </c>
      <c r="M2530" t="str" cm="1">
        <f t="array" ref="M2530">_xlfn.IFS(L2530&lt;=2,"Flop",L2530&lt;=5,"Average",L2530&lt;=7,"Hit",L2530&lt;=9,"Superhit",L2530&gt;9,"BlockBuster")</f>
        <v>Hit</v>
      </c>
      <c r="N2530" s="6">
        <v>193787</v>
      </c>
      <c r="O2530" s="6" t="str" cm="1">
        <f t="array" ref="O2530">_xlfn.IFS(N2530&lt;=100000,"Low",N2530&lt;=500000,"Median",N2530&lt;=1500000,"High",N2530&gt;1500000,"Very High")</f>
        <v>Median</v>
      </c>
      <c r="P2530">
        <v>150000000</v>
      </c>
      <c r="Q2530">
        <v>301970083</v>
      </c>
      <c r="R2530">
        <f t="shared" si="392"/>
        <v>151970083</v>
      </c>
      <c r="S2530" t="str">
        <f t="shared" si="393"/>
        <v>Profit</v>
      </c>
      <c r="T2530" s="1">
        <v>40996</v>
      </c>
      <c r="U2530" t="s">
        <v>3840</v>
      </c>
      <c r="V2530" s="14">
        <v>40996</v>
      </c>
      <c r="W2530" t="str">
        <f t="shared" si="394"/>
        <v>March</v>
      </c>
      <c r="X2530" s="4" t="str">
        <f t="shared" si="395"/>
        <v>2012</v>
      </c>
      <c r="Y2530" s="6">
        <f t="shared" si="396"/>
        <v>2012</v>
      </c>
      <c r="Z2530" s="4" t="str">
        <f t="shared" si="397"/>
        <v>28</v>
      </c>
      <c r="AA2530" s="6">
        <f t="shared" si="398"/>
        <v>28</v>
      </c>
      <c r="AB2530" t="str">
        <f t="shared" si="399"/>
        <v>Wednesday</v>
      </c>
    </row>
    <row r="2531" spans="1:28" x14ac:dyDescent="0.25">
      <c r="A2531" s="3" t="s">
        <v>6235</v>
      </c>
      <c r="B2531" t="s">
        <v>6236</v>
      </c>
      <c r="C2531" s="3" t="s">
        <v>6236</v>
      </c>
      <c r="D2531" s="6">
        <v>0</v>
      </c>
      <c r="E2531" s="6">
        <v>105</v>
      </c>
      <c r="F2531" s="6">
        <f t="shared" si="390"/>
        <v>1</v>
      </c>
      <c r="G2531" s="6">
        <f t="shared" si="391"/>
        <v>45</v>
      </c>
      <c r="H2531" s="6" t="str" cm="1">
        <f t="array" ref="H2531">_xlfn.IFS(E2531&lt;=80,"Series",E2531&lt;=120,"TV Movie",E2531&gt;120,"Long Movie")</f>
        <v>TV Movie</v>
      </c>
      <c r="I2531" t="s">
        <v>5529</v>
      </c>
      <c r="J2531" t="s">
        <v>132</v>
      </c>
      <c r="K2531" t="s">
        <v>8168</v>
      </c>
      <c r="L2531" s="5">
        <v>6.4</v>
      </c>
      <c r="M2531" t="str" cm="1">
        <f t="array" ref="M2531">_xlfn.IFS(L2531&lt;=2,"Flop",L2531&lt;=5,"Average",L2531&lt;=7,"Hit",L2531&lt;=9,"Superhit",L2531&gt;9,"BlockBuster")</f>
        <v>Hit</v>
      </c>
      <c r="N2531" s="6">
        <v>94509</v>
      </c>
      <c r="O2531" s="6" t="str" cm="1">
        <f t="array" ref="O2531">_xlfn.IFS(N2531&lt;=100000,"Low",N2531&lt;=500000,"Median",N2531&lt;=1500000,"High",N2531&gt;1500000,"Very High")</f>
        <v>Low</v>
      </c>
      <c r="P2531">
        <v>42000000</v>
      </c>
      <c r="Q2531">
        <v>73100172</v>
      </c>
      <c r="R2531">
        <f t="shared" si="392"/>
        <v>31100172</v>
      </c>
      <c r="S2531" t="str">
        <f t="shared" si="393"/>
        <v>Profit</v>
      </c>
      <c r="T2531" s="1">
        <v>41192</v>
      </c>
      <c r="U2531" t="s">
        <v>1875</v>
      </c>
      <c r="V2531" s="14">
        <v>41192</v>
      </c>
      <c r="W2531" t="str">
        <f t="shared" si="394"/>
        <v>October</v>
      </c>
      <c r="X2531" s="4" t="str">
        <f t="shared" si="395"/>
        <v>2012</v>
      </c>
      <c r="Y2531" s="6">
        <f t="shared" si="396"/>
        <v>2012</v>
      </c>
      <c r="Z2531" s="4" t="str">
        <f t="shared" si="397"/>
        <v>10</v>
      </c>
      <c r="AA2531" s="6">
        <f t="shared" si="398"/>
        <v>10</v>
      </c>
      <c r="AB2531" t="str">
        <f t="shared" si="399"/>
        <v>Wednesday</v>
      </c>
    </row>
    <row r="2532" spans="1:28" x14ac:dyDescent="0.25">
      <c r="A2532" s="3" t="s">
        <v>6237</v>
      </c>
      <c r="B2532" t="s">
        <v>6238</v>
      </c>
      <c r="C2532" s="3" t="s">
        <v>6238</v>
      </c>
      <c r="D2532" s="6">
        <v>0</v>
      </c>
      <c r="E2532" s="6">
        <v>95</v>
      </c>
      <c r="F2532" s="6">
        <f t="shared" si="390"/>
        <v>1</v>
      </c>
      <c r="G2532" s="6">
        <f t="shared" si="391"/>
        <v>35</v>
      </c>
      <c r="H2532" s="6" t="str" cm="1">
        <f t="array" ref="H2532">_xlfn.IFS(E2532&lt;=80,"Series",E2532&lt;=120,"TV Movie",E2532&gt;120,"Long Movie")</f>
        <v>TV Movie</v>
      </c>
      <c r="I2532" t="s">
        <v>5529</v>
      </c>
      <c r="J2532" t="s">
        <v>8158</v>
      </c>
      <c r="K2532" t="s">
        <v>8156</v>
      </c>
      <c r="L2532" s="5">
        <v>5.6</v>
      </c>
      <c r="M2532" t="str" cm="1">
        <f t="array" ref="M2532">_xlfn.IFS(L2532&lt;=2,"Flop",L2532&lt;=5,"Average",L2532&lt;=7,"Hit",L2532&lt;=9,"Superhit",L2532&gt;9,"BlockBuster")</f>
        <v>Hit</v>
      </c>
      <c r="N2532" s="6">
        <v>143908</v>
      </c>
      <c r="O2532" s="6" t="str" cm="1">
        <f t="array" ref="O2532">_xlfn.IFS(N2532&lt;=100000,"Low",N2532&lt;=500000,"Median",N2532&lt;=1500000,"High",N2532&gt;1500000,"Very High")</f>
        <v>Median</v>
      </c>
      <c r="P2532">
        <v>60000000</v>
      </c>
      <c r="Q2532">
        <v>113231078</v>
      </c>
      <c r="R2532">
        <f t="shared" si="392"/>
        <v>53231078</v>
      </c>
      <c r="S2532" t="str">
        <f t="shared" si="393"/>
        <v>Profit</v>
      </c>
      <c r="T2532" s="1">
        <v>42947</v>
      </c>
      <c r="U2532" t="s">
        <v>6239</v>
      </c>
      <c r="V2532" s="14">
        <v>42947</v>
      </c>
      <c r="W2532" t="str">
        <f t="shared" si="394"/>
        <v>July</v>
      </c>
      <c r="X2532" s="4" t="str">
        <f t="shared" si="395"/>
        <v>2017</v>
      </c>
      <c r="Y2532" s="6">
        <f t="shared" si="396"/>
        <v>2017</v>
      </c>
      <c r="Z2532" s="4" t="str">
        <f t="shared" si="397"/>
        <v>31</v>
      </c>
      <c r="AA2532" s="6">
        <f t="shared" si="398"/>
        <v>31</v>
      </c>
      <c r="AB2532" t="str">
        <f t="shared" si="399"/>
        <v>Monday</v>
      </c>
    </row>
    <row r="2533" spans="1:28" x14ac:dyDescent="0.25">
      <c r="A2533" s="3" t="s">
        <v>6240</v>
      </c>
      <c r="B2533" t="s">
        <v>6241</v>
      </c>
      <c r="C2533" s="3" t="s">
        <v>6241</v>
      </c>
      <c r="D2533" s="6">
        <v>0</v>
      </c>
      <c r="E2533" s="6">
        <v>122</v>
      </c>
      <c r="F2533" s="6">
        <f t="shared" si="390"/>
        <v>2</v>
      </c>
      <c r="G2533" s="6">
        <f t="shared" si="391"/>
        <v>2</v>
      </c>
      <c r="H2533" s="6" t="str" cm="1">
        <f t="array" ref="H2533">_xlfn.IFS(E2533&lt;=80,"Series",E2533&lt;=120,"TV Movie",E2533&gt;120,"Long Movie")</f>
        <v>Long Movie</v>
      </c>
      <c r="I2533" t="s">
        <v>5529</v>
      </c>
      <c r="J2533" t="s">
        <v>3857</v>
      </c>
      <c r="K2533" t="s">
        <v>5802</v>
      </c>
      <c r="L2533" s="5">
        <v>6.5</v>
      </c>
      <c r="M2533" t="str" cm="1">
        <f t="array" ref="M2533">_xlfn.IFS(L2533&lt;=2,"Flop",L2533&lt;=5,"Average",L2533&lt;=7,"Hit",L2533&lt;=9,"Superhit",L2533&gt;9,"BlockBuster")</f>
        <v>Hit</v>
      </c>
      <c r="N2533" s="6">
        <v>227591</v>
      </c>
      <c r="O2533" s="6" t="str" cm="1">
        <f t="array" ref="O2533">_xlfn.IFS(N2533&lt;=100000,"Low",N2533&lt;=500000,"Median",N2533&lt;=1500000,"High",N2533&gt;1500000,"Very High")</f>
        <v>Median</v>
      </c>
      <c r="P2533">
        <v>200000000</v>
      </c>
      <c r="Q2533">
        <v>454023</v>
      </c>
      <c r="R2533">
        <f t="shared" si="392"/>
        <v>-199545977</v>
      </c>
      <c r="S2533" t="str">
        <f t="shared" si="393"/>
        <v>Loss</v>
      </c>
      <c r="T2533" s="1">
        <v>44755</v>
      </c>
      <c r="U2533" t="s">
        <v>6242</v>
      </c>
      <c r="V2533" s="14">
        <v>44755</v>
      </c>
      <c r="W2533" t="str">
        <f t="shared" si="394"/>
        <v>July</v>
      </c>
      <c r="X2533" s="4" t="str">
        <f t="shared" si="395"/>
        <v>2022</v>
      </c>
      <c r="Y2533" s="6">
        <f t="shared" si="396"/>
        <v>2022</v>
      </c>
      <c r="Z2533" s="4" t="str">
        <f t="shared" si="397"/>
        <v>13</v>
      </c>
      <c r="AA2533" s="6">
        <f t="shared" si="398"/>
        <v>13</v>
      </c>
      <c r="AB2533" t="str">
        <f t="shared" si="399"/>
        <v>Wednesday</v>
      </c>
    </row>
    <row r="2534" spans="1:28" x14ac:dyDescent="0.25">
      <c r="A2534" s="3" t="s">
        <v>6243</v>
      </c>
      <c r="B2534" t="s">
        <v>6244</v>
      </c>
      <c r="C2534" s="3" t="s">
        <v>6245</v>
      </c>
      <c r="D2534" s="6">
        <v>0</v>
      </c>
      <c r="E2534" s="6">
        <v>114</v>
      </c>
      <c r="F2534" s="6">
        <f t="shared" si="390"/>
        <v>1</v>
      </c>
      <c r="G2534" s="6">
        <f t="shared" si="391"/>
        <v>54</v>
      </c>
      <c r="H2534" s="6" t="str" cm="1">
        <f t="array" ref="H2534">_xlfn.IFS(E2534&lt;=80,"Series",E2534&lt;=120,"TV Movie",E2534&gt;120,"Long Movie")</f>
        <v>TV Movie</v>
      </c>
      <c r="I2534" t="s">
        <v>145</v>
      </c>
      <c r="J2534" t="s">
        <v>8167</v>
      </c>
      <c r="K2534" t="s">
        <v>3857</v>
      </c>
      <c r="L2534" s="5">
        <v>7.5</v>
      </c>
      <c r="M2534" t="str" cm="1">
        <f t="array" ref="M2534">_xlfn.IFS(L2534&lt;=2,"Flop",L2534&lt;=5,"Average",L2534&lt;=7,"Hit",L2534&lt;=9,"Superhit",L2534&gt;9,"BlockBuster")</f>
        <v>Superhit</v>
      </c>
      <c r="N2534" s="6">
        <v>236006</v>
      </c>
      <c r="O2534" s="6" t="str" cm="1">
        <f t="array" ref="O2534">_xlfn.IFS(N2534&lt;=100000,"Low",N2534&lt;=500000,"Median",N2534&lt;=1500000,"High",N2534&gt;1500000,"Very High")</f>
        <v>Median</v>
      </c>
      <c r="P2534">
        <v>45000000</v>
      </c>
      <c r="Q2534">
        <v>198087212</v>
      </c>
      <c r="R2534">
        <f t="shared" si="392"/>
        <v>153087212</v>
      </c>
      <c r="S2534" t="str">
        <f t="shared" si="393"/>
        <v>Profit</v>
      </c>
      <c r="T2534" s="1">
        <v>41161</v>
      </c>
      <c r="U2534" t="s">
        <v>6246</v>
      </c>
      <c r="V2534" s="14">
        <v>41161</v>
      </c>
      <c r="W2534" t="str">
        <f t="shared" si="394"/>
        <v>September</v>
      </c>
      <c r="X2534" s="4" t="str">
        <f t="shared" si="395"/>
        <v>2012</v>
      </c>
      <c r="Y2534" s="6">
        <f t="shared" si="396"/>
        <v>2012</v>
      </c>
      <c r="Z2534" s="4" t="str">
        <f t="shared" si="397"/>
        <v>9</v>
      </c>
      <c r="AA2534" s="6">
        <f t="shared" si="398"/>
        <v>9</v>
      </c>
      <c r="AB2534" t="str">
        <f t="shared" si="399"/>
        <v>Sunday</v>
      </c>
    </row>
    <row r="2535" spans="1:28" x14ac:dyDescent="0.25">
      <c r="A2535" s="3" t="s">
        <v>6247</v>
      </c>
      <c r="B2535" t="s">
        <v>6248</v>
      </c>
      <c r="C2535" s="3" t="s">
        <v>6248</v>
      </c>
      <c r="D2535" s="6">
        <v>0</v>
      </c>
      <c r="E2535" s="6">
        <v>112</v>
      </c>
      <c r="F2535" s="6">
        <f t="shared" si="390"/>
        <v>1</v>
      </c>
      <c r="G2535" s="6">
        <f t="shared" si="391"/>
        <v>52</v>
      </c>
      <c r="H2535" s="6" t="str" cm="1">
        <f t="array" ref="H2535">_xlfn.IFS(E2535&lt;=80,"Series",E2535&lt;=120,"TV Movie",E2535&gt;120,"Long Movie")</f>
        <v>TV Movie</v>
      </c>
      <c r="I2535" t="s">
        <v>5529</v>
      </c>
      <c r="J2535" t="s">
        <v>8166</v>
      </c>
      <c r="K2535" t="s">
        <v>8161</v>
      </c>
      <c r="L2535" s="5">
        <v>7</v>
      </c>
      <c r="M2535" t="str" cm="1">
        <f t="array" ref="M2535">_xlfn.IFS(L2535&lt;=2,"Flop",L2535&lt;=5,"Average",L2535&lt;=7,"Hit",L2535&lt;=9,"Superhit",L2535&gt;9,"BlockBuster")</f>
        <v>Hit</v>
      </c>
      <c r="N2535" s="6">
        <v>364059</v>
      </c>
      <c r="O2535" s="6" t="str" cm="1">
        <f t="array" ref="O2535">_xlfn.IFS(N2535&lt;=100000,"Low",N2535&lt;=500000,"Median",N2535&lt;=1500000,"High",N2535&gt;1500000,"Very High")</f>
        <v>Median</v>
      </c>
      <c r="P2535">
        <v>50000000</v>
      </c>
      <c r="Q2535">
        <v>260095986</v>
      </c>
      <c r="R2535">
        <f t="shared" si="392"/>
        <v>210095986</v>
      </c>
      <c r="S2535" t="str">
        <f t="shared" si="393"/>
        <v>Profit</v>
      </c>
      <c r="T2535" s="1">
        <v>40703</v>
      </c>
      <c r="U2535" t="s">
        <v>3070</v>
      </c>
      <c r="V2535" s="14">
        <v>40703</v>
      </c>
      <c r="W2535" t="str">
        <f t="shared" si="394"/>
        <v>June</v>
      </c>
      <c r="X2535" s="4" t="str">
        <f t="shared" si="395"/>
        <v>2011</v>
      </c>
      <c r="Y2535" s="6">
        <f t="shared" si="396"/>
        <v>2011</v>
      </c>
      <c r="Z2535" s="4" t="str">
        <f t="shared" si="397"/>
        <v>9</v>
      </c>
      <c r="AA2535" s="6">
        <f t="shared" si="398"/>
        <v>9</v>
      </c>
      <c r="AB2535" t="str">
        <f t="shared" si="399"/>
        <v>Thursday</v>
      </c>
    </row>
    <row r="2536" spans="1:28" x14ac:dyDescent="0.25">
      <c r="A2536" s="3" t="s">
        <v>6249</v>
      </c>
      <c r="B2536" t="s">
        <v>6250</v>
      </c>
      <c r="C2536" s="3" t="s">
        <v>6250</v>
      </c>
      <c r="D2536" s="6">
        <v>0</v>
      </c>
      <c r="E2536" s="6">
        <v>103</v>
      </c>
      <c r="F2536" s="6">
        <f t="shared" si="390"/>
        <v>1</v>
      </c>
      <c r="G2536" s="6">
        <f t="shared" si="391"/>
        <v>43</v>
      </c>
      <c r="H2536" s="6" t="str" cm="1">
        <f t="array" ref="H2536">_xlfn.IFS(E2536&lt;=80,"Series",E2536&lt;=120,"TV Movie",E2536&gt;120,"Long Movie")</f>
        <v>TV Movie</v>
      </c>
      <c r="I2536" t="s">
        <v>5529</v>
      </c>
      <c r="J2536" t="s">
        <v>132</v>
      </c>
      <c r="K2536" t="s">
        <v>8162</v>
      </c>
      <c r="L2536" s="5">
        <v>6.5</v>
      </c>
      <c r="M2536" t="str" cm="1">
        <f t="array" ref="M2536">_xlfn.IFS(L2536&lt;=2,"Flop",L2536&lt;=5,"Average",L2536&lt;=7,"Hit",L2536&lt;=9,"Superhit",L2536&gt;9,"BlockBuster")</f>
        <v>Hit</v>
      </c>
      <c r="N2536" s="6">
        <v>284159</v>
      </c>
      <c r="O2536" s="6" t="str" cm="1">
        <f t="array" ref="O2536">_xlfn.IFS(N2536&lt;=100000,"Low",N2536&lt;=500000,"Median",N2536&lt;=1500000,"High",N2536&gt;1500000,"Very High")</f>
        <v>Median</v>
      </c>
      <c r="P2536">
        <v>28000000</v>
      </c>
      <c r="Q2536">
        <v>60795985</v>
      </c>
      <c r="R2536">
        <f t="shared" si="392"/>
        <v>32795985</v>
      </c>
      <c r="S2536" t="str">
        <f t="shared" si="393"/>
        <v>Profit</v>
      </c>
      <c r="T2536" s="1">
        <v>41500</v>
      </c>
      <c r="U2536" t="s">
        <v>4831</v>
      </c>
      <c r="V2536" s="14">
        <v>41500</v>
      </c>
      <c r="W2536" t="str">
        <f t="shared" si="394"/>
        <v>August</v>
      </c>
      <c r="X2536" s="4" t="str">
        <f t="shared" si="395"/>
        <v>2013</v>
      </c>
      <c r="Y2536" s="6">
        <f t="shared" si="396"/>
        <v>2013</v>
      </c>
      <c r="Z2536" s="4" t="str">
        <f t="shared" si="397"/>
        <v>14</v>
      </c>
      <c r="AA2536" s="6">
        <f t="shared" si="398"/>
        <v>14</v>
      </c>
      <c r="AB2536" t="str">
        <f t="shared" si="399"/>
        <v>Wednesday</v>
      </c>
    </row>
    <row r="2537" spans="1:28" x14ac:dyDescent="0.25">
      <c r="A2537" s="3" t="s">
        <v>6251</v>
      </c>
      <c r="B2537" t="s">
        <v>6252</v>
      </c>
      <c r="C2537" s="3" t="s">
        <v>6252</v>
      </c>
      <c r="D2537" s="6">
        <v>0</v>
      </c>
      <c r="E2537" s="6">
        <v>167</v>
      </c>
      <c r="F2537" s="6">
        <f t="shared" si="390"/>
        <v>2</v>
      </c>
      <c r="G2537" s="6">
        <f t="shared" si="391"/>
        <v>47</v>
      </c>
      <c r="H2537" s="6" t="str" cm="1">
        <f t="array" ref="H2537">_xlfn.IFS(E2537&lt;=80,"Series",E2537&lt;=120,"TV Movie",E2537&gt;120,"Long Movie")</f>
        <v>Long Movie</v>
      </c>
      <c r="I2537" t="s">
        <v>145</v>
      </c>
      <c r="J2537" t="s">
        <v>8167</v>
      </c>
      <c r="K2537" t="s">
        <v>5802</v>
      </c>
      <c r="L2537" s="5">
        <v>5.5</v>
      </c>
      <c r="M2537" t="str" cm="1">
        <f t="array" ref="M2537">_xlfn.IFS(L2537&lt;=2,"Flop",L2537&lt;=5,"Average",L2537&lt;=7,"Hit",L2537&lt;=9,"Superhit",L2537&gt;9,"BlockBuster")</f>
        <v>Hit</v>
      </c>
      <c r="N2537" s="6">
        <v>69281</v>
      </c>
      <c r="O2537" s="6" t="str" cm="1">
        <f t="array" ref="O2537">_xlfn.IFS(N2537&lt;=100000,"Low",N2537&lt;=500000,"Median",N2537&lt;=1500000,"High",N2537&gt;1500000,"Very High")</f>
        <v>Low</v>
      </c>
      <c r="P2537">
        <v>22000000</v>
      </c>
      <c r="Q2537">
        <v>0</v>
      </c>
      <c r="R2537">
        <f t="shared" si="392"/>
        <v>-22000000</v>
      </c>
      <c r="S2537" t="str">
        <f t="shared" si="393"/>
        <v>Loss</v>
      </c>
      <c r="T2537" s="1">
        <v>44812</v>
      </c>
      <c r="U2537" t="s">
        <v>4008</v>
      </c>
      <c r="V2537" s="14">
        <v>44812</v>
      </c>
      <c r="W2537" t="str">
        <f t="shared" si="394"/>
        <v>September</v>
      </c>
      <c r="X2537" s="4" t="str">
        <f t="shared" si="395"/>
        <v>2022</v>
      </c>
      <c r="Y2537" s="6">
        <f t="shared" si="396"/>
        <v>2022</v>
      </c>
      <c r="Z2537" s="4" t="str">
        <f t="shared" si="397"/>
        <v>8</v>
      </c>
      <c r="AA2537" s="6">
        <f t="shared" si="398"/>
        <v>8</v>
      </c>
      <c r="AB2537" t="str">
        <f t="shared" si="399"/>
        <v>Thursday</v>
      </c>
    </row>
    <row r="2538" spans="1:28" x14ac:dyDescent="0.25">
      <c r="A2538" s="3" t="s">
        <v>6253</v>
      </c>
      <c r="B2538" t="s">
        <v>6254</v>
      </c>
      <c r="C2538" s="3" t="s">
        <v>6254</v>
      </c>
      <c r="D2538" s="6">
        <v>0</v>
      </c>
      <c r="E2538" s="6">
        <v>112</v>
      </c>
      <c r="F2538" s="6">
        <f t="shared" si="390"/>
        <v>1</v>
      </c>
      <c r="G2538" s="6">
        <f t="shared" si="391"/>
        <v>52</v>
      </c>
      <c r="H2538" s="6" t="str" cm="1">
        <f t="array" ref="H2538">_xlfn.IFS(E2538&lt;=80,"Series",E2538&lt;=120,"TV Movie",E2538&gt;120,"Long Movie")</f>
        <v>TV Movie</v>
      </c>
      <c r="I2538" t="s">
        <v>145</v>
      </c>
      <c r="J2538" t="s">
        <v>8156</v>
      </c>
      <c r="K2538" t="s">
        <v>8157</v>
      </c>
      <c r="L2538" s="5">
        <v>7.2</v>
      </c>
      <c r="M2538" t="str" cm="1">
        <f t="array" ref="M2538">_xlfn.IFS(L2538&lt;=2,"Flop",L2538&lt;=5,"Average",L2538&lt;=7,"Hit",L2538&lt;=9,"Superhit",L2538&gt;9,"BlockBuster")</f>
        <v>Superhit</v>
      </c>
      <c r="N2538" s="6">
        <v>196094</v>
      </c>
      <c r="O2538" s="6" t="str" cm="1">
        <f t="array" ref="O2538">_xlfn.IFS(N2538&lt;=100000,"Low",N2538&lt;=500000,"Median",N2538&lt;=1500000,"High",N2538&gt;1500000,"Very High")</f>
        <v>Median</v>
      </c>
      <c r="P2538">
        <v>25000000</v>
      </c>
      <c r="Q2538">
        <v>65663276</v>
      </c>
      <c r="R2538">
        <f t="shared" si="392"/>
        <v>40663276</v>
      </c>
      <c r="S2538" t="str">
        <f t="shared" si="393"/>
        <v>Profit</v>
      </c>
      <c r="T2538" s="1">
        <v>42102</v>
      </c>
      <c r="U2538" t="s">
        <v>6255</v>
      </c>
      <c r="V2538" s="14">
        <v>42102</v>
      </c>
      <c r="W2538" t="str">
        <f t="shared" si="394"/>
        <v>April</v>
      </c>
      <c r="X2538" s="4" t="str">
        <f t="shared" si="395"/>
        <v>2015</v>
      </c>
      <c r="Y2538" s="6">
        <f t="shared" si="396"/>
        <v>2015</v>
      </c>
      <c r="Z2538" s="4" t="str">
        <f t="shared" si="397"/>
        <v>8</v>
      </c>
      <c r="AA2538" s="6">
        <f t="shared" si="398"/>
        <v>8</v>
      </c>
      <c r="AB2538" t="str">
        <f t="shared" si="399"/>
        <v>Wednesday</v>
      </c>
    </row>
    <row r="2539" spans="1:28" x14ac:dyDescent="0.25">
      <c r="A2539" s="3" t="s">
        <v>6256</v>
      </c>
      <c r="B2539" t="s">
        <v>6257</v>
      </c>
      <c r="C2539" s="3" t="s">
        <v>6257</v>
      </c>
      <c r="D2539" s="6">
        <v>0</v>
      </c>
      <c r="E2539" s="6">
        <v>100</v>
      </c>
      <c r="F2539" s="6">
        <f t="shared" si="390"/>
        <v>1</v>
      </c>
      <c r="G2539" s="6">
        <f t="shared" si="391"/>
        <v>40</v>
      </c>
      <c r="H2539" s="6" t="str" cm="1">
        <f t="array" ref="H2539">_xlfn.IFS(E2539&lt;=80,"Series",E2539&lt;=120,"TV Movie",E2539&gt;120,"Long Movie")</f>
        <v>TV Movie</v>
      </c>
      <c r="I2539" t="s">
        <v>132</v>
      </c>
      <c r="J2539" t="s">
        <v>145</v>
      </c>
      <c r="K2539" t="s">
        <v>8157</v>
      </c>
      <c r="L2539" s="5">
        <v>7.9</v>
      </c>
      <c r="M2539" t="str" cm="1">
        <f t="array" ref="M2539">_xlfn.IFS(L2539&lt;=2,"Flop",L2539&lt;=5,"Average",L2539&lt;=7,"Hit",L2539&lt;=9,"Superhit",L2539&gt;9,"BlockBuster")</f>
        <v>Superhit</v>
      </c>
      <c r="N2539" s="6">
        <v>246652</v>
      </c>
      <c r="O2539" s="6" t="str" cm="1">
        <f t="array" ref="O2539">_xlfn.IFS(N2539&lt;=100000,"Low",N2539&lt;=500000,"Median",N2539&lt;=1500000,"High",N2539&gt;1500000,"Very High")</f>
        <v>Median</v>
      </c>
      <c r="P2539">
        <v>15000000</v>
      </c>
      <c r="Q2539">
        <v>133471171</v>
      </c>
      <c r="R2539">
        <f t="shared" si="392"/>
        <v>118471171</v>
      </c>
      <c r="S2539" t="str">
        <f t="shared" si="393"/>
        <v>Profit</v>
      </c>
      <c r="T2539" s="1">
        <v>40678</v>
      </c>
      <c r="U2539" t="s">
        <v>6258</v>
      </c>
      <c r="V2539" s="14">
        <v>40678</v>
      </c>
      <c r="W2539" t="str">
        <f t="shared" si="394"/>
        <v>May</v>
      </c>
      <c r="X2539" s="4" t="str">
        <f t="shared" si="395"/>
        <v>2011</v>
      </c>
      <c r="Y2539" s="6">
        <f t="shared" si="396"/>
        <v>2011</v>
      </c>
      <c r="Z2539" s="4" t="str">
        <f t="shared" si="397"/>
        <v>15</v>
      </c>
      <c r="AA2539" s="6">
        <f t="shared" si="398"/>
        <v>15</v>
      </c>
      <c r="AB2539" t="str">
        <f t="shared" si="399"/>
        <v>Sunday</v>
      </c>
    </row>
    <row r="2540" spans="1:28" x14ac:dyDescent="0.25">
      <c r="A2540" s="3" t="s">
        <v>6259</v>
      </c>
      <c r="B2540" t="s">
        <v>6260</v>
      </c>
      <c r="C2540" s="3" t="s">
        <v>6260</v>
      </c>
      <c r="D2540" s="6">
        <v>0</v>
      </c>
      <c r="E2540" s="6">
        <v>94</v>
      </c>
      <c r="F2540" s="6">
        <f t="shared" si="390"/>
        <v>1</v>
      </c>
      <c r="G2540" s="6">
        <f t="shared" si="391"/>
        <v>34</v>
      </c>
      <c r="H2540" s="6" t="str" cm="1">
        <f t="array" ref="H2540">_xlfn.IFS(E2540&lt;=80,"Series",E2540&lt;=120,"TV Movie",E2540&gt;120,"Long Movie")</f>
        <v>TV Movie</v>
      </c>
      <c r="I2540" t="s">
        <v>5529</v>
      </c>
      <c r="J2540" t="s">
        <v>8162</v>
      </c>
      <c r="K2540" t="s">
        <v>3857</v>
      </c>
      <c r="L2540" s="5">
        <v>6.5</v>
      </c>
      <c r="M2540" t="str" cm="1">
        <f t="array" ref="M2540">_xlfn.IFS(L2540&lt;=2,"Flop",L2540&lt;=5,"Average",L2540&lt;=7,"Hit",L2540&lt;=9,"Superhit",L2540&gt;9,"BlockBuster")</f>
        <v>Hit</v>
      </c>
      <c r="N2540" s="6">
        <v>115596</v>
      </c>
      <c r="O2540" s="6" t="str" cm="1">
        <f t="array" ref="O2540">_xlfn.IFS(N2540&lt;=100000,"Low",N2540&lt;=500000,"Median",N2540&lt;=1500000,"High",N2540&gt;1500000,"Very High")</f>
        <v>Median</v>
      </c>
      <c r="P2540">
        <v>30000000</v>
      </c>
      <c r="Q2540">
        <v>41564670</v>
      </c>
      <c r="R2540">
        <f t="shared" si="392"/>
        <v>11564670</v>
      </c>
      <c r="S2540" t="str">
        <f t="shared" si="393"/>
        <v>Profit</v>
      </c>
      <c r="T2540" s="1">
        <v>41015</v>
      </c>
      <c r="U2540" t="s">
        <v>2477</v>
      </c>
      <c r="V2540" s="14">
        <v>41015</v>
      </c>
      <c r="W2540" t="str">
        <f t="shared" si="394"/>
        <v>April</v>
      </c>
      <c r="X2540" s="4" t="str">
        <f t="shared" si="395"/>
        <v>2012</v>
      </c>
      <c r="Y2540" s="6">
        <f t="shared" si="396"/>
        <v>2012</v>
      </c>
      <c r="Z2540" s="4" t="str">
        <f t="shared" si="397"/>
        <v>16</v>
      </c>
      <c r="AA2540" s="6">
        <f t="shared" si="398"/>
        <v>16</v>
      </c>
      <c r="AB2540" t="str">
        <f t="shared" si="399"/>
        <v>Monday</v>
      </c>
    </row>
    <row r="2541" spans="1:28" x14ac:dyDescent="0.25">
      <c r="A2541" s="3" t="s">
        <v>6261</v>
      </c>
      <c r="B2541" t="s">
        <v>6262</v>
      </c>
      <c r="C2541" s="3" t="s">
        <v>6262</v>
      </c>
      <c r="D2541" s="6">
        <v>0</v>
      </c>
      <c r="E2541" s="6">
        <v>108</v>
      </c>
      <c r="F2541" s="6">
        <f t="shared" si="390"/>
        <v>1</v>
      </c>
      <c r="G2541" s="6">
        <f t="shared" si="391"/>
        <v>48</v>
      </c>
      <c r="H2541" s="6" t="str" cm="1">
        <f t="array" ref="H2541">_xlfn.IFS(E2541&lt;=80,"Series",E2541&lt;=120,"TV Movie",E2541&gt;120,"Long Movie")</f>
        <v>TV Movie</v>
      </c>
      <c r="I2541" t="s">
        <v>5529</v>
      </c>
      <c r="J2541" t="s">
        <v>145</v>
      </c>
      <c r="K2541" t="s">
        <v>3857</v>
      </c>
      <c r="L2541" s="5">
        <v>6.4</v>
      </c>
      <c r="M2541" t="str" cm="1">
        <f t="array" ref="M2541">_xlfn.IFS(L2541&lt;=2,"Flop",L2541&lt;=5,"Average",L2541&lt;=7,"Hit",L2541&lt;=9,"Superhit",L2541&gt;9,"BlockBuster")</f>
        <v>Hit</v>
      </c>
      <c r="N2541" s="6">
        <v>105927</v>
      </c>
      <c r="O2541" s="6" t="str" cm="1">
        <f t="array" ref="O2541">_xlfn.IFS(N2541&lt;=100000,"Low",N2541&lt;=500000,"Median",N2541&lt;=1500000,"High",N2541&gt;1500000,"Very High")</f>
        <v>Median</v>
      </c>
      <c r="P2541">
        <v>40000000</v>
      </c>
      <c r="Q2541">
        <v>71508440</v>
      </c>
      <c r="R2541">
        <f t="shared" si="392"/>
        <v>31508440</v>
      </c>
      <c r="S2541" t="str">
        <f t="shared" si="393"/>
        <v>Profit</v>
      </c>
      <c r="T2541" s="1">
        <v>40719</v>
      </c>
      <c r="U2541" t="s">
        <v>5180</v>
      </c>
      <c r="V2541" s="14">
        <v>40719</v>
      </c>
      <c r="W2541" t="str">
        <f t="shared" si="394"/>
        <v>June</v>
      </c>
      <c r="X2541" s="4" t="str">
        <f t="shared" si="395"/>
        <v>2011</v>
      </c>
      <c r="Y2541" s="6">
        <f t="shared" si="396"/>
        <v>2011</v>
      </c>
      <c r="Z2541" s="4" t="str">
        <f t="shared" si="397"/>
        <v>25</v>
      </c>
      <c r="AA2541" s="6">
        <f t="shared" si="398"/>
        <v>25</v>
      </c>
      <c r="AB2541" t="str">
        <f t="shared" si="399"/>
        <v>Saturday</v>
      </c>
    </row>
    <row r="2542" spans="1:28" x14ac:dyDescent="0.25">
      <c r="A2542" s="3" t="s">
        <v>6263</v>
      </c>
      <c r="B2542" t="s">
        <v>6264</v>
      </c>
      <c r="C2542" s="3" t="s">
        <v>6264</v>
      </c>
      <c r="D2542" s="6">
        <v>0</v>
      </c>
      <c r="E2542" s="6">
        <v>103</v>
      </c>
      <c r="F2542" s="6">
        <f t="shared" si="390"/>
        <v>1</v>
      </c>
      <c r="G2542" s="6">
        <f t="shared" si="391"/>
        <v>43</v>
      </c>
      <c r="H2542" s="6" t="str" cm="1">
        <f t="array" ref="H2542">_xlfn.IFS(E2542&lt;=80,"Series",E2542&lt;=120,"TV Movie",E2542&gt;120,"Long Movie")</f>
        <v>TV Movie</v>
      </c>
      <c r="I2542" t="s">
        <v>145</v>
      </c>
      <c r="J2542" t="s">
        <v>5802</v>
      </c>
      <c r="K2542" t="s">
        <v>5802</v>
      </c>
      <c r="L2542" s="5">
        <v>7.9</v>
      </c>
      <c r="M2542" t="str" cm="1">
        <f t="array" ref="M2542">_xlfn.IFS(L2542&lt;=2,"Flop",L2542&lt;=5,"Average",L2542&lt;=7,"Hit",L2542&lt;=9,"Superhit",L2542&gt;9,"BlockBuster")</f>
        <v>Superhit</v>
      </c>
      <c r="N2542" s="6">
        <v>537232</v>
      </c>
      <c r="O2542" s="6" t="str" cm="1">
        <f t="array" ref="O2542">_xlfn.IFS(N2542&lt;=100000,"Low",N2542&lt;=500000,"Median",N2542&lt;=1500000,"High",N2542&gt;1500000,"Very High")</f>
        <v>High</v>
      </c>
      <c r="P2542">
        <v>13000000</v>
      </c>
      <c r="Q2542">
        <v>33384127</v>
      </c>
      <c r="R2542">
        <f t="shared" si="392"/>
        <v>20384127</v>
      </c>
      <c r="S2542" t="str">
        <f t="shared" si="393"/>
        <v>Profit</v>
      </c>
      <c r="T2542" s="1">
        <v>41160</v>
      </c>
      <c r="U2542" t="s">
        <v>6265</v>
      </c>
      <c r="V2542" s="14">
        <v>41160</v>
      </c>
      <c r="W2542" t="str">
        <f t="shared" si="394"/>
        <v>September</v>
      </c>
      <c r="X2542" s="4" t="str">
        <f t="shared" si="395"/>
        <v>2012</v>
      </c>
      <c r="Y2542" s="6">
        <f t="shared" si="396"/>
        <v>2012</v>
      </c>
      <c r="Z2542" s="4" t="str">
        <f t="shared" si="397"/>
        <v>8</v>
      </c>
      <c r="AA2542" s="6">
        <f t="shared" si="398"/>
        <v>8</v>
      </c>
      <c r="AB2542" t="str">
        <f t="shared" si="399"/>
        <v>Saturday</v>
      </c>
    </row>
    <row r="2543" spans="1:28" x14ac:dyDescent="0.25">
      <c r="A2543" s="3" t="s">
        <v>6266</v>
      </c>
      <c r="B2543" t="s">
        <v>6267</v>
      </c>
      <c r="C2543" s="3" t="s">
        <v>6267</v>
      </c>
      <c r="D2543" s="6">
        <v>0</v>
      </c>
      <c r="E2543" s="6">
        <v>105</v>
      </c>
      <c r="F2543" s="6">
        <f t="shared" si="390"/>
        <v>1</v>
      </c>
      <c r="G2543" s="6">
        <f t="shared" si="391"/>
        <v>45</v>
      </c>
      <c r="H2543" s="6" t="str" cm="1">
        <f t="array" ref="H2543">_xlfn.IFS(E2543&lt;=80,"Series",E2543&lt;=120,"TV Movie",E2543&gt;120,"Long Movie")</f>
        <v>TV Movie</v>
      </c>
      <c r="I2543" t="s">
        <v>8158</v>
      </c>
      <c r="J2543" t="s">
        <v>145</v>
      </c>
      <c r="K2543" t="s">
        <v>8163</v>
      </c>
      <c r="L2543" s="5">
        <v>6.9</v>
      </c>
      <c r="M2543" t="str" cm="1">
        <f t="array" ref="M2543">_xlfn.IFS(L2543&lt;=2,"Flop",L2543&lt;=5,"Average",L2543&lt;=7,"Hit",L2543&lt;=9,"Superhit",L2543&gt;9,"BlockBuster")</f>
        <v>Hit</v>
      </c>
      <c r="N2543" s="6">
        <v>186822</v>
      </c>
      <c r="O2543" s="6" t="str" cm="1">
        <f t="array" ref="O2543">_xlfn.IFS(N2543&lt;=100000,"Low",N2543&lt;=500000,"Median",N2543&lt;=1500000,"High",N2543&gt;1500000,"Very High")</f>
        <v>Median</v>
      </c>
      <c r="P2543">
        <v>95000000</v>
      </c>
      <c r="Q2543">
        <v>542358331</v>
      </c>
      <c r="R2543">
        <f t="shared" si="392"/>
        <v>447358331</v>
      </c>
      <c r="S2543" t="str">
        <f t="shared" si="393"/>
        <v>Profit</v>
      </c>
      <c r="T2543" s="1">
        <v>42048</v>
      </c>
      <c r="U2543" t="s">
        <v>1236</v>
      </c>
      <c r="V2543" s="14">
        <v>42048</v>
      </c>
      <c r="W2543" t="str">
        <f t="shared" si="394"/>
        <v>February</v>
      </c>
      <c r="X2543" s="4" t="str">
        <f t="shared" si="395"/>
        <v>2015</v>
      </c>
      <c r="Y2543" s="6">
        <f t="shared" si="396"/>
        <v>2015</v>
      </c>
      <c r="Z2543" s="4" t="str">
        <f t="shared" si="397"/>
        <v>13</v>
      </c>
      <c r="AA2543" s="6">
        <f t="shared" si="398"/>
        <v>13</v>
      </c>
      <c r="AB2543" t="str">
        <f t="shared" si="399"/>
        <v>Friday</v>
      </c>
    </row>
    <row r="2544" spans="1:28" x14ac:dyDescent="0.25">
      <c r="A2544" s="3" t="s">
        <v>6268</v>
      </c>
      <c r="B2544" t="s">
        <v>6269</v>
      </c>
      <c r="C2544" s="3" t="s">
        <v>6269</v>
      </c>
      <c r="D2544" s="6">
        <v>0</v>
      </c>
      <c r="E2544" s="6">
        <v>113</v>
      </c>
      <c r="F2544" s="6">
        <f t="shared" si="390"/>
        <v>1</v>
      </c>
      <c r="G2544" s="6">
        <f t="shared" si="391"/>
        <v>53</v>
      </c>
      <c r="H2544" s="6" t="str" cm="1">
        <f t="array" ref="H2544">_xlfn.IFS(E2544&lt;=80,"Series",E2544&lt;=120,"TV Movie",E2544&gt;120,"Long Movie")</f>
        <v>TV Movie</v>
      </c>
      <c r="I2544" t="s">
        <v>132</v>
      </c>
      <c r="J2544" t="s">
        <v>145</v>
      </c>
      <c r="K2544" t="s">
        <v>8168</v>
      </c>
      <c r="L2544" s="5">
        <v>6.4</v>
      </c>
      <c r="M2544" t="str" cm="1">
        <f t="array" ref="M2544">_xlfn.IFS(L2544&lt;=2,"Flop",L2544&lt;=5,"Average",L2544&lt;=7,"Hit",L2544&lt;=9,"Superhit",L2544&gt;9,"BlockBuster")</f>
        <v>Hit</v>
      </c>
      <c r="N2544" s="6">
        <v>62274</v>
      </c>
      <c r="O2544" s="6" t="str" cm="1">
        <f t="array" ref="O2544">_xlfn.IFS(N2544&lt;=100000,"Low",N2544&lt;=500000,"Median",N2544&lt;=1500000,"High",N2544&gt;1500000,"Very High")</f>
        <v>Low</v>
      </c>
      <c r="P2544">
        <v>40000000</v>
      </c>
      <c r="Q2544">
        <v>44907260</v>
      </c>
      <c r="R2544">
        <f t="shared" si="392"/>
        <v>4907260</v>
      </c>
      <c r="S2544" t="str">
        <f t="shared" si="393"/>
        <v>Profit</v>
      </c>
      <c r="T2544" s="1">
        <v>41624</v>
      </c>
      <c r="U2544" t="s">
        <v>1347</v>
      </c>
      <c r="V2544" s="14">
        <v>41624</v>
      </c>
      <c r="W2544" t="str">
        <f t="shared" si="394"/>
        <v>December</v>
      </c>
      <c r="X2544" s="4" t="str">
        <f t="shared" si="395"/>
        <v>2013</v>
      </c>
      <c r="Y2544" s="6">
        <f t="shared" si="396"/>
        <v>2013</v>
      </c>
      <c r="Z2544" s="4" t="str">
        <f t="shared" si="397"/>
        <v>16</v>
      </c>
      <c r="AA2544" s="6">
        <f t="shared" si="398"/>
        <v>16</v>
      </c>
      <c r="AB2544" t="str">
        <f t="shared" si="399"/>
        <v>Monday</v>
      </c>
    </row>
    <row r="2545" spans="1:28" x14ac:dyDescent="0.25">
      <c r="A2545" s="3" t="s">
        <v>6270</v>
      </c>
      <c r="B2545" t="s">
        <v>6271</v>
      </c>
      <c r="C2545" s="3" t="s">
        <v>6271</v>
      </c>
      <c r="D2545" s="6">
        <v>0</v>
      </c>
      <c r="E2545" s="6">
        <v>156</v>
      </c>
      <c r="F2545" s="6">
        <f t="shared" si="390"/>
        <v>2</v>
      </c>
      <c r="G2545" s="6">
        <f t="shared" si="391"/>
        <v>36</v>
      </c>
      <c r="H2545" s="6" t="str" cm="1">
        <f t="array" ref="H2545">_xlfn.IFS(E2545&lt;=80,"Series",E2545&lt;=120,"TV Movie",E2545&gt;120,"Long Movie")</f>
        <v>Long Movie</v>
      </c>
      <c r="I2545" t="s">
        <v>5529</v>
      </c>
      <c r="J2545" t="s">
        <v>8158</v>
      </c>
      <c r="K2545" t="s">
        <v>145</v>
      </c>
      <c r="L2545" s="5">
        <v>8</v>
      </c>
      <c r="M2545" t="str" cm="1">
        <f t="array" ref="M2545">_xlfn.IFS(L2545&lt;=2,"Flop",L2545&lt;=5,"Average",L2545&lt;=7,"Hit",L2545&lt;=9,"Superhit",L2545&gt;9,"BlockBuster")</f>
        <v>Superhit</v>
      </c>
      <c r="N2545" s="6">
        <v>849639</v>
      </c>
      <c r="O2545" s="6" t="str" cm="1">
        <f t="array" ref="O2545">_xlfn.IFS(N2545&lt;=100000,"Low",N2545&lt;=500000,"Median",N2545&lt;=1500000,"High",N2545&gt;1500000,"Very High")</f>
        <v>High</v>
      </c>
      <c r="P2545">
        <v>135000000</v>
      </c>
      <c r="Q2545">
        <v>532950503</v>
      </c>
      <c r="R2545">
        <f t="shared" si="392"/>
        <v>397950503</v>
      </c>
      <c r="S2545" t="str">
        <f t="shared" si="393"/>
        <v>Profit</v>
      </c>
      <c r="T2545" s="1">
        <v>42354</v>
      </c>
      <c r="U2545" t="s">
        <v>2623</v>
      </c>
      <c r="V2545" s="14">
        <v>42354</v>
      </c>
      <c r="W2545" t="str">
        <f t="shared" si="394"/>
        <v>December</v>
      </c>
      <c r="X2545" s="4" t="str">
        <f t="shared" si="395"/>
        <v>2015</v>
      </c>
      <c r="Y2545" s="6">
        <f t="shared" si="396"/>
        <v>2015</v>
      </c>
      <c r="Z2545" s="4" t="str">
        <f t="shared" si="397"/>
        <v>16</v>
      </c>
      <c r="AA2545" s="6">
        <f t="shared" si="398"/>
        <v>16</v>
      </c>
      <c r="AB2545" t="str">
        <f t="shared" si="399"/>
        <v>Wednesday</v>
      </c>
    </row>
    <row r="2546" spans="1:28" x14ac:dyDescent="0.25">
      <c r="A2546" s="3" t="s">
        <v>6272</v>
      </c>
      <c r="B2546" t="s">
        <v>6273</v>
      </c>
      <c r="C2546" s="3" t="s">
        <v>6273</v>
      </c>
      <c r="D2546" s="6">
        <v>0</v>
      </c>
      <c r="E2546" s="6">
        <v>131</v>
      </c>
      <c r="F2546" s="6">
        <f t="shared" si="390"/>
        <v>2</v>
      </c>
      <c r="G2546" s="6">
        <f t="shared" si="391"/>
        <v>11</v>
      </c>
      <c r="H2546" s="6" t="str" cm="1">
        <f t="array" ref="H2546">_xlfn.IFS(E2546&lt;=80,"Series",E2546&lt;=120,"TV Movie",E2546&gt;120,"Long Movie")</f>
        <v>Long Movie</v>
      </c>
      <c r="I2546" t="s">
        <v>5529</v>
      </c>
      <c r="J2546" t="s">
        <v>8158</v>
      </c>
      <c r="K2546" t="s">
        <v>8161</v>
      </c>
      <c r="L2546" s="5">
        <v>6.9</v>
      </c>
      <c r="M2546" t="str" cm="1">
        <f t="array" ref="M2546">_xlfn.IFS(L2546&lt;=2,"Flop",L2546&lt;=5,"Average",L2546&lt;=7,"Hit",L2546&lt;=9,"Superhit",L2546&gt;9,"BlockBuster")</f>
        <v>Hit</v>
      </c>
      <c r="N2546" s="6">
        <v>521377</v>
      </c>
      <c r="O2546" s="6" t="str" cm="1">
        <f t="array" ref="O2546">_xlfn.IFS(N2546&lt;=100000,"Low",N2546&lt;=500000,"Median",N2546&lt;=1500000,"High",N2546&gt;1500000,"Very High")</f>
        <v>High</v>
      </c>
      <c r="P2546">
        <v>190000000</v>
      </c>
      <c r="Q2546">
        <v>411002906</v>
      </c>
      <c r="R2546">
        <f t="shared" si="392"/>
        <v>221002906</v>
      </c>
      <c r="S2546" t="str">
        <f t="shared" si="393"/>
        <v>Profit</v>
      </c>
      <c r="T2546" s="1">
        <v>41456</v>
      </c>
      <c r="U2546" t="s">
        <v>1811</v>
      </c>
      <c r="V2546" s="14">
        <v>41456</v>
      </c>
      <c r="W2546" t="str">
        <f t="shared" si="394"/>
        <v>July</v>
      </c>
      <c r="X2546" s="4" t="str">
        <f t="shared" si="395"/>
        <v>2013</v>
      </c>
      <c r="Y2546" s="6">
        <f t="shared" si="396"/>
        <v>2013</v>
      </c>
      <c r="Z2546" s="4" t="str">
        <f t="shared" si="397"/>
        <v>1</v>
      </c>
      <c r="AA2546" s="6">
        <f t="shared" si="398"/>
        <v>1</v>
      </c>
      <c r="AB2546" t="str">
        <f t="shared" si="399"/>
        <v>Monday</v>
      </c>
    </row>
    <row r="2547" spans="1:28" x14ac:dyDescent="0.25">
      <c r="A2547" s="3" t="s">
        <v>6274</v>
      </c>
      <c r="B2547" t="s">
        <v>6275</v>
      </c>
      <c r="C2547" s="3" t="s">
        <v>6275</v>
      </c>
      <c r="D2547" s="6">
        <v>0</v>
      </c>
      <c r="E2547" s="6">
        <v>82</v>
      </c>
      <c r="F2547" s="6">
        <f t="shared" si="390"/>
        <v>1</v>
      </c>
      <c r="G2547" s="6">
        <f t="shared" si="391"/>
        <v>22</v>
      </c>
      <c r="H2547" s="6" t="str" cm="1">
        <f t="array" ref="H2547">_xlfn.IFS(E2547&lt;=80,"Series",E2547&lt;=120,"TV Movie",E2547&gt;120,"Long Movie")</f>
        <v>TV Movie</v>
      </c>
      <c r="I2547" t="s">
        <v>132</v>
      </c>
      <c r="J2547" t="s">
        <v>83</v>
      </c>
      <c r="K2547" t="s">
        <v>5802</v>
      </c>
      <c r="L2547" s="5">
        <v>3.4</v>
      </c>
      <c r="M2547" t="str" cm="1">
        <f t="array" ref="M2547">_xlfn.IFS(L2547&lt;=2,"Flop",L2547&lt;=5,"Average",L2547&lt;=7,"Hit",L2547&lt;=9,"Superhit",L2547&gt;9,"BlockBuster")</f>
        <v>Average</v>
      </c>
      <c r="N2547" s="6">
        <v>50869</v>
      </c>
      <c r="O2547" s="6" t="str" cm="1">
        <f t="array" ref="O2547">_xlfn.IFS(N2547&lt;=100000,"Low",N2547&lt;=500000,"Median",N2547&lt;=1500000,"High",N2547&gt;1500000,"Very High")</f>
        <v>Low</v>
      </c>
      <c r="P2547">
        <v>20000000</v>
      </c>
      <c r="Q2547">
        <v>80547866</v>
      </c>
      <c r="R2547">
        <f t="shared" si="392"/>
        <v>60547866</v>
      </c>
      <c r="S2547" t="str">
        <f t="shared" si="393"/>
        <v>Profit</v>
      </c>
      <c r="T2547" s="1">
        <v>40408</v>
      </c>
      <c r="U2547" t="s">
        <v>4485</v>
      </c>
      <c r="V2547" s="14">
        <v>40408</v>
      </c>
      <c r="W2547" t="str">
        <f t="shared" si="394"/>
        <v>August</v>
      </c>
      <c r="X2547" s="4" t="str">
        <f t="shared" si="395"/>
        <v>2010</v>
      </c>
      <c r="Y2547" s="6">
        <f t="shared" si="396"/>
        <v>2010</v>
      </c>
      <c r="Z2547" s="4" t="str">
        <f t="shared" si="397"/>
        <v>18</v>
      </c>
      <c r="AA2547" s="6">
        <f t="shared" si="398"/>
        <v>18</v>
      </c>
      <c r="AB2547" t="str">
        <f t="shared" si="399"/>
        <v>Wednesday</v>
      </c>
    </row>
    <row r="2548" spans="1:28" x14ac:dyDescent="0.25">
      <c r="A2548" s="3" t="s">
        <v>6276</v>
      </c>
      <c r="B2548" t="s">
        <v>6277</v>
      </c>
      <c r="C2548" s="3" t="s">
        <v>6278</v>
      </c>
      <c r="D2548" s="6">
        <v>0</v>
      </c>
      <c r="E2548" s="6">
        <v>101</v>
      </c>
      <c r="F2548" s="6">
        <f t="shared" si="390"/>
        <v>1</v>
      </c>
      <c r="G2548" s="6">
        <f t="shared" si="391"/>
        <v>41</v>
      </c>
      <c r="H2548" s="6" t="str" cm="1">
        <f t="array" ref="H2548">_xlfn.IFS(E2548&lt;=80,"Series",E2548&lt;=120,"TV Movie",E2548&gt;120,"Long Movie")</f>
        <v>TV Movie</v>
      </c>
      <c r="I2548" t="s">
        <v>132</v>
      </c>
      <c r="J2548" t="s">
        <v>8157</v>
      </c>
      <c r="K2548" t="s">
        <v>5802</v>
      </c>
      <c r="L2548" s="5">
        <v>6.4</v>
      </c>
      <c r="M2548" t="str" cm="1">
        <f t="array" ref="M2548">_xlfn.IFS(L2548&lt;=2,"Flop",L2548&lt;=5,"Average",L2548&lt;=7,"Hit",L2548&lt;=9,"Superhit",L2548&gt;9,"BlockBuster")</f>
        <v>Hit</v>
      </c>
      <c r="N2548" s="6">
        <v>99849</v>
      </c>
      <c r="O2548" s="6" t="str" cm="1">
        <f t="array" ref="O2548">_xlfn.IFS(N2548&lt;=100000,"Low",N2548&lt;=500000,"Median",N2548&lt;=1500000,"High",N2548&gt;1500000,"Very High")</f>
        <v>Low</v>
      </c>
      <c r="P2548">
        <v>8500000</v>
      </c>
      <c r="Q2548">
        <v>43709744</v>
      </c>
      <c r="R2548">
        <f t="shared" si="392"/>
        <v>35209744</v>
      </c>
      <c r="S2548" t="str">
        <f t="shared" si="393"/>
        <v>Profit</v>
      </c>
      <c r="T2548" s="1">
        <v>42047</v>
      </c>
      <c r="U2548" t="s">
        <v>6279</v>
      </c>
      <c r="V2548" s="14">
        <v>42047</v>
      </c>
      <c r="W2548" t="str">
        <f t="shared" si="394"/>
        <v>February</v>
      </c>
      <c r="X2548" s="4" t="str">
        <f t="shared" si="395"/>
        <v>2015</v>
      </c>
      <c r="Y2548" s="6">
        <f t="shared" si="396"/>
        <v>2015</v>
      </c>
      <c r="Z2548" s="4" t="str">
        <f t="shared" si="397"/>
        <v>12</v>
      </c>
      <c r="AA2548" s="6">
        <f t="shared" si="398"/>
        <v>12</v>
      </c>
      <c r="AB2548" t="str">
        <f t="shared" si="399"/>
        <v>Thursday</v>
      </c>
    </row>
    <row r="2549" spans="1:28" x14ac:dyDescent="0.25">
      <c r="A2549" s="3" t="s">
        <v>6280</v>
      </c>
      <c r="B2549" t="s">
        <v>6281</v>
      </c>
      <c r="C2549" s="3" t="s">
        <v>6281</v>
      </c>
      <c r="D2549" s="6">
        <v>0</v>
      </c>
      <c r="E2549" s="6">
        <v>106</v>
      </c>
      <c r="F2549" s="6">
        <f t="shared" si="390"/>
        <v>1</v>
      </c>
      <c r="G2549" s="6">
        <f t="shared" si="391"/>
        <v>46</v>
      </c>
      <c r="H2549" s="6" t="str" cm="1">
        <f t="array" ref="H2549">_xlfn.IFS(E2549&lt;=80,"Series",E2549&lt;=120,"TV Movie",E2549&gt;120,"Long Movie")</f>
        <v>TV Movie</v>
      </c>
      <c r="I2549" t="s">
        <v>8158</v>
      </c>
      <c r="J2549" t="s">
        <v>132</v>
      </c>
      <c r="K2549" t="s">
        <v>145</v>
      </c>
      <c r="L2549" s="5">
        <v>5.6</v>
      </c>
      <c r="M2549" t="str" cm="1">
        <f t="array" ref="M2549">_xlfn.IFS(L2549&lt;=2,"Flop",L2549&lt;=5,"Average",L2549&lt;=7,"Hit",L2549&lt;=9,"Superhit",L2549&gt;9,"BlockBuster")</f>
        <v>Hit</v>
      </c>
      <c r="N2549" s="6">
        <v>90192</v>
      </c>
      <c r="O2549" s="6" t="str" cm="1">
        <f t="array" ref="O2549">_xlfn.IFS(N2549&lt;=100000,"Low",N2549&lt;=500000,"Median",N2549&lt;=1500000,"High",N2549&gt;1500000,"Very High")</f>
        <v>Low</v>
      </c>
      <c r="P2549">
        <v>85000000</v>
      </c>
      <c r="Q2549">
        <v>183018522</v>
      </c>
      <c r="R2549">
        <f t="shared" si="392"/>
        <v>98018522</v>
      </c>
      <c r="S2549" t="str">
        <f t="shared" si="393"/>
        <v>Profit</v>
      </c>
      <c r="T2549" s="1">
        <v>40983</v>
      </c>
      <c r="U2549" t="s">
        <v>2471</v>
      </c>
      <c r="V2549" s="14">
        <v>40983</v>
      </c>
      <c r="W2549" t="str">
        <f t="shared" si="394"/>
        <v>March</v>
      </c>
      <c r="X2549" s="4" t="str">
        <f t="shared" si="395"/>
        <v>2012</v>
      </c>
      <c r="Y2549" s="6">
        <f t="shared" si="396"/>
        <v>2012</v>
      </c>
      <c r="Z2549" s="4" t="str">
        <f t="shared" si="397"/>
        <v>15</v>
      </c>
      <c r="AA2549" s="6">
        <f t="shared" si="398"/>
        <v>15</v>
      </c>
      <c r="AB2549" t="str">
        <f t="shared" si="399"/>
        <v>Thursday</v>
      </c>
    </row>
    <row r="2550" spans="1:28" x14ac:dyDescent="0.25">
      <c r="A2550" s="3" t="s">
        <v>6282</v>
      </c>
      <c r="B2550" t="s">
        <v>6283</v>
      </c>
      <c r="C2550" s="3" t="s">
        <v>6283</v>
      </c>
      <c r="D2550" s="6">
        <v>0</v>
      </c>
      <c r="E2550" s="6">
        <v>88</v>
      </c>
      <c r="F2550" s="6">
        <f t="shared" si="390"/>
        <v>1</v>
      </c>
      <c r="G2550" s="6">
        <f t="shared" si="391"/>
        <v>28</v>
      </c>
      <c r="H2550" s="6" t="str" cm="1">
        <f t="array" ref="H2550">_xlfn.IFS(E2550&lt;=80,"Series",E2550&lt;=120,"TV Movie",E2550&gt;120,"Long Movie")</f>
        <v>TV Movie</v>
      </c>
      <c r="I2550" t="s">
        <v>8158</v>
      </c>
      <c r="J2550" t="s">
        <v>8159</v>
      </c>
      <c r="K2550" t="s">
        <v>132</v>
      </c>
      <c r="L2550" s="5">
        <v>6.5</v>
      </c>
      <c r="M2550" t="str" cm="1">
        <f t="array" ref="M2550">_xlfn.IFS(L2550&lt;=2,"Flop",L2550&lt;=5,"Average",L2550&lt;=7,"Hit",L2550&lt;=9,"Superhit",L2550&gt;9,"BlockBuster")</f>
        <v>Hit</v>
      </c>
      <c r="N2550" s="6">
        <v>220085</v>
      </c>
      <c r="O2550" s="6" t="str" cm="1">
        <f t="array" ref="O2550">_xlfn.IFS(N2550&lt;=100000,"Low",N2550&lt;=500000,"Median",N2550&lt;=1500000,"High",N2550&gt;1500000,"Very High")</f>
        <v>Median</v>
      </c>
      <c r="P2550">
        <v>95000000</v>
      </c>
      <c r="Q2550">
        <v>877244782</v>
      </c>
      <c r="R2550">
        <f t="shared" si="392"/>
        <v>782244782</v>
      </c>
      <c r="S2550" t="str">
        <f t="shared" si="393"/>
        <v>Profit</v>
      </c>
      <c r="T2550" s="1">
        <v>41086</v>
      </c>
      <c r="U2550" t="s">
        <v>6284</v>
      </c>
      <c r="V2550" s="14">
        <v>41086</v>
      </c>
      <c r="W2550" t="str">
        <f t="shared" si="394"/>
        <v>June</v>
      </c>
      <c r="X2550" s="4" t="str">
        <f t="shared" si="395"/>
        <v>2012</v>
      </c>
      <c r="Y2550" s="6">
        <f t="shared" si="396"/>
        <v>2012</v>
      </c>
      <c r="Z2550" s="4" t="str">
        <f t="shared" si="397"/>
        <v>26</v>
      </c>
      <c r="AA2550" s="6">
        <f t="shared" si="398"/>
        <v>26</v>
      </c>
      <c r="AB2550" t="str">
        <f t="shared" si="399"/>
        <v>Tuesday</v>
      </c>
    </row>
    <row r="2551" spans="1:28" x14ac:dyDescent="0.25">
      <c r="A2551" s="3" t="s">
        <v>6285</v>
      </c>
      <c r="B2551" t="s">
        <v>6286</v>
      </c>
      <c r="C2551" s="3" t="s">
        <v>6286</v>
      </c>
      <c r="D2551" s="6">
        <v>0</v>
      </c>
      <c r="E2551" s="6">
        <v>115</v>
      </c>
      <c r="F2551" s="6">
        <f t="shared" si="390"/>
        <v>1</v>
      </c>
      <c r="G2551" s="6">
        <f t="shared" si="391"/>
        <v>55</v>
      </c>
      <c r="H2551" s="6" t="str" cm="1">
        <f t="array" ref="H2551">_xlfn.IFS(E2551&lt;=80,"Series",E2551&lt;=120,"TV Movie",E2551&gt;120,"Long Movie")</f>
        <v>TV Movie</v>
      </c>
      <c r="I2551" t="s">
        <v>8162</v>
      </c>
      <c r="J2551" t="s">
        <v>8166</v>
      </c>
      <c r="K2551" t="s">
        <v>3857</v>
      </c>
      <c r="L2551" s="5">
        <v>7.2</v>
      </c>
      <c r="M2551" t="str" cm="1">
        <f t="array" ref="M2551">_xlfn.IFS(L2551&lt;=2,"Flop",L2551&lt;=5,"Average",L2551&lt;=7,"Hit",L2551&lt;=9,"Superhit",L2551&gt;9,"BlockBuster")</f>
        <v>Superhit</v>
      </c>
      <c r="N2551" s="6">
        <v>692117</v>
      </c>
      <c r="O2551" s="6" t="str" cm="1">
        <f t="array" ref="O2551">_xlfn.IFS(N2551&lt;=100000,"Low",N2551&lt;=500000,"Median",N2551&lt;=1500000,"High",N2551&gt;1500000,"Very High")</f>
        <v>High</v>
      </c>
      <c r="P2551">
        <v>75000000</v>
      </c>
      <c r="Q2551">
        <v>351723989</v>
      </c>
      <c r="R2551">
        <f t="shared" si="392"/>
        <v>276723989</v>
      </c>
      <c r="S2551" t="str">
        <f t="shared" si="393"/>
        <v>Profit</v>
      </c>
      <c r="T2551" s="1">
        <v>41415</v>
      </c>
      <c r="U2551" t="s">
        <v>3228</v>
      </c>
      <c r="V2551" s="14">
        <v>41415</v>
      </c>
      <c r="W2551" t="str">
        <f t="shared" si="394"/>
        <v>May</v>
      </c>
      <c r="X2551" s="4" t="str">
        <f t="shared" si="395"/>
        <v>2013</v>
      </c>
      <c r="Y2551" s="6">
        <f t="shared" si="396"/>
        <v>2013</v>
      </c>
      <c r="Z2551" s="4" t="str">
        <f t="shared" si="397"/>
        <v>21</v>
      </c>
      <c r="AA2551" s="6">
        <f t="shared" si="398"/>
        <v>21</v>
      </c>
      <c r="AB2551" t="str">
        <f t="shared" si="399"/>
        <v>Tuesday</v>
      </c>
    </row>
    <row r="2552" spans="1:28" x14ac:dyDescent="0.25">
      <c r="A2552" s="3" t="s">
        <v>6287</v>
      </c>
      <c r="B2552" t="s">
        <v>6288</v>
      </c>
      <c r="C2552" s="3" t="s">
        <v>6288</v>
      </c>
      <c r="D2552" s="6">
        <v>0</v>
      </c>
      <c r="E2552" s="6">
        <v>115</v>
      </c>
      <c r="F2552" s="6">
        <f t="shared" si="390"/>
        <v>1</v>
      </c>
      <c r="G2552" s="6">
        <f t="shared" si="391"/>
        <v>55</v>
      </c>
      <c r="H2552" s="6" t="str" cm="1">
        <f t="array" ref="H2552">_xlfn.IFS(E2552&lt;=80,"Series",E2552&lt;=120,"TV Movie",E2552&gt;120,"Long Movie")</f>
        <v>TV Movie</v>
      </c>
      <c r="I2552" t="s">
        <v>8158</v>
      </c>
      <c r="J2552" t="s">
        <v>145</v>
      </c>
      <c r="K2552" t="s">
        <v>8156</v>
      </c>
      <c r="L2552" s="5">
        <v>5.5</v>
      </c>
      <c r="M2552" t="str" cm="1">
        <f t="array" ref="M2552">_xlfn.IFS(L2552&lt;=2,"Flop",L2552&lt;=5,"Average",L2552&lt;=7,"Hit",L2552&lt;=9,"Superhit",L2552&gt;9,"BlockBuster")</f>
        <v>Hit</v>
      </c>
      <c r="N2552" s="6">
        <v>258657</v>
      </c>
      <c r="O2552" s="6" t="str" cm="1">
        <f t="array" ref="O2552">_xlfn.IFS(N2552&lt;=100000,"Low",N2552&lt;=500000,"Median",N2552&lt;=1500000,"High",N2552&gt;1500000,"Very High")</f>
        <v>Median</v>
      </c>
      <c r="P2552">
        <v>120000000</v>
      </c>
      <c r="Q2552">
        <v>848593948</v>
      </c>
      <c r="R2552">
        <f t="shared" si="392"/>
        <v>728593948</v>
      </c>
      <c r="S2552" t="str">
        <f t="shared" si="393"/>
        <v>Profit</v>
      </c>
      <c r="T2552" s="1">
        <v>41225</v>
      </c>
      <c r="U2552" t="s">
        <v>3347</v>
      </c>
      <c r="V2552" s="14">
        <v>41225</v>
      </c>
      <c r="W2552" t="str">
        <f t="shared" si="394"/>
        <v>November</v>
      </c>
      <c r="X2552" s="4" t="str">
        <f t="shared" si="395"/>
        <v>2012</v>
      </c>
      <c r="Y2552" s="6">
        <f t="shared" si="396"/>
        <v>2012</v>
      </c>
      <c r="Z2552" s="4" t="str">
        <f t="shared" si="397"/>
        <v>12</v>
      </c>
      <c r="AA2552" s="6">
        <f t="shared" si="398"/>
        <v>12</v>
      </c>
      <c r="AB2552" t="str">
        <f t="shared" si="399"/>
        <v>Monday</v>
      </c>
    </row>
    <row r="2553" spans="1:28" x14ac:dyDescent="0.25">
      <c r="A2553" s="3" t="s">
        <v>6289</v>
      </c>
      <c r="B2553" t="s">
        <v>6290</v>
      </c>
      <c r="C2553" s="3" t="s">
        <v>6290</v>
      </c>
      <c r="D2553" s="6">
        <v>0</v>
      </c>
      <c r="E2553" s="6">
        <v>104</v>
      </c>
      <c r="F2553" s="6">
        <f t="shared" si="390"/>
        <v>1</v>
      </c>
      <c r="G2553" s="6">
        <f t="shared" si="391"/>
        <v>44</v>
      </c>
      <c r="H2553" s="6" t="str" cm="1">
        <f t="array" ref="H2553">_xlfn.IFS(E2553&lt;=80,"Series",E2553&lt;=120,"TV Movie",E2553&gt;120,"Long Movie")</f>
        <v>TV Movie</v>
      </c>
      <c r="I2553" t="s">
        <v>132</v>
      </c>
      <c r="J2553" t="s">
        <v>145</v>
      </c>
      <c r="K2553" t="s">
        <v>5802</v>
      </c>
      <c r="L2553" s="5">
        <v>6.5</v>
      </c>
      <c r="M2553" t="str" cm="1">
        <f t="array" ref="M2553">_xlfn.IFS(L2553&lt;=2,"Flop",L2553&lt;=5,"Average",L2553&lt;=7,"Hit",L2553&lt;=9,"Superhit",L2553&gt;9,"BlockBuster")</f>
        <v>Hit</v>
      </c>
      <c r="N2553" s="6">
        <v>82281</v>
      </c>
      <c r="O2553" s="6" t="str" cm="1">
        <f t="array" ref="O2553">_xlfn.IFS(N2553&lt;=100000,"Low",N2553&lt;=500000,"Median",N2553&lt;=1500000,"High",N2553&gt;1500000,"Very High")</f>
        <v>Low</v>
      </c>
      <c r="P2553">
        <v>30000000</v>
      </c>
      <c r="Q2553">
        <v>49263404</v>
      </c>
      <c r="R2553">
        <f t="shared" si="392"/>
        <v>19263404</v>
      </c>
      <c r="S2553" t="str">
        <f t="shared" si="393"/>
        <v>Profit</v>
      </c>
      <c r="T2553" s="1">
        <v>42151</v>
      </c>
      <c r="U2553" t="s">
        <v>6291</v>
      </c>
      <c r="V2553" s="14">
        <v>42151</v>
      </c>
      <c r="W2553" t="str">
        <f t="shared" si="394"/>
        <v>May</v>
      </c>
      <c r="X2553" s="4" t="str">
        <f t="shared" si="395"/>
        <v>2015</v>
      </c>
      <c r="Y2553" s="6">
        <f t="shared" si="396"/>
        <v>2015</v>
      </c>
      <c r="Z2553" s="4" t="str">
        <f t="shared" si="397"/>
        <v>27</v>
      </c>
      <c r="AA2553" s="6">
        <f t="shared" si="398"/>
        <v>27</v>
      </c>
      <c r="AB2553" t="str">
        <f t="shared" si="399"/>
        <v>Wednesday</v>
      </c>
    </row>
    <row r="2554" spans="1:28" x14ac:dyDescent="0.25">
      <c r="A2554" s="3" t="s">
        <v>6292</v>
      </c>
      <c r="B2554" t="s">
        <v>6293</v>
      </c>
      <c r="C2554" s="3" t="s">
        <v>6293</v>
      </c>
      <c r="D2554" s="6">
        <v>0</v>
      </c>
      <c r="E2554" s="6">
        <v>121</v>
      </c>
      <c r="F2554" s="6">
        <f t="shared" si="390"/>
        <v>2</v>
      </c>
      <c r="G2554" s="6">
        <f t="shared" si="391"/>
        <v>1</v>
      </c>
      <c r="H2554" s="6" t="str" cm="1">
        <f t="array" ref="H2554">_xlfn.IFS(E2554&lt;=80,"Series",E2554&lt;=120,"TV Movie",E2554&gt;120,"Long Movie")</f>
        <v>Long Movie</v>
      </c>
      <c r="I2554" t="s">
        <v>145</v>
      </c>
      <c r="J2554" t="s">
        <v>83</v>
      </c>
      <c r="K2554" t="s">
        <v>8161</v>
      </c>
      <c r="L2554" s="5">
        <v>7.3</v>
      </c>
      <c r="M2554" t="str" cm="1">
        <f t="array" ref="M2554">_xlfn.IFS(L2554&lt;=2,"Flop",L2554&lt;=5,"Average",L2554&lt;=7,"Hit",L2554&lt;=9,"Superhit",L2554&gt;9,"BlockBuster")</f>
        <v>Superhit</v>
      </c>
      <c r="N2554" s="6">
        <v>105790</v>
      </c>
      <c r="O2554" s="6" t="str" cm="1">
        <f t="array" ref="O2554">_xlfn.IFS(N2554&lt;=100000,"Low",N2554&lt;=500000,"Median",N2554&lt;=1500000,"High",N2554&gt;1500000,"Very High")</f>
        <v>Median</v>
      </c>
      <c r="P2554">
        <v>5000000</v>
      </c>
      <c r="Q2554">
        <v>3741098</v>
      </c>
      <c r="R2554">
        <f t="shared" si="392"/>
        <v>-1258902</v>
      </c>
      <c r="S2554" t="str">
        <f t="shared" si="393"/>
        <v>Loss</v>
      </c>
      <c r="T2554" s="1">
        <v>40567</v>
      </c>
      <c r="U2554" t="s">
        <v>6294</v>
      </c>
      <c r="V2554" s="14">
        <v>40567</v>
      </c>
      <c r="W2554" t="str">
        <f t="shared" si="394"/>
        <v>January</v>
      </c>
      <c r="X2554" s="4" t="str">
        <f t="shared" si="395"/>
        <v>2011</v>
      </c>
      <c r="Y2554" s="6">
        <f t="shared" si="396"/>
        <v>2011</v>
      </c>
      <c r="Z2554" s="4" t="str">
        <f t="shared" si="397"/>
        <v>24</v>
      </c>
      <c r="AA2554" s="6">
        <f t="shared" si="398"/>
        <v>24</v>
      </c>
      <c r="AB2554" t="str">
        <f t="shared" si="399"/>
        <v>Monday</v>
      </c>
    </row>
    <row r="2555" spans="1:28" x14ac:dyDescent="0.25">
      <c r="A2555" s="3" t="s">
        <v>6295</v>
      </c>
      <c r="B2555" t="s">
        <v>6296</v>
      </c>
      <c r="C2555" s="3" t="s">
        <v>6296</v>
      </c>
      <c r="D2555" s="6">
        <v>0</v>
      </c>
      <c r="E2555" s="6">
        <v>140</v>
      </c>
      <c r="F2555" s="6">
        <f t="shared" si="390"/>
        <v>2</v>
      </c>
      <c r="G2555" s="6">
        <f t="shared" si="391"/>
        <v>20</v>
      </c>
      <c r="H2555" s="6" t="str" cm="1">
        <f t="array" ref="H2555">_xlfn.IFS(E2555&lt;=80,"Series",E2555&lt;=120,"TV Movie",E2555&gt;120,"Long Movie")</f>
        <v>Long Movie</v>
      </c>
      <c r="I2555" t="s">
        <v>5529</v>
      </c>
      <c r="J2555" t="s">
        <v>8158</v>
      </c>
      <c r="K2555" t="s">
        <v>8161</v>
      </c>
      <c r="L2555" s="5">
        <v>7.4</v>
      </c>
      <c r="M2555" t="str" cm="1">
        <f t="array" ref="M2555">_xlfn.IFS(L2555&lt;=2,"Flop",L2555&lt;=5,"Average",L2555&lt;=7,"Hit",L2555&lt;=9,"Superhit",L2555&gt;9,"BlockBuster")</f>
        <v>Superhit</v>
      </c>
      <c r="N2555" s="6">
        <v>468023</v>
      </c>
      <c r="O2555" s="6" t="str" cm="1">
        <f t="array" ref="O2555">_xlfn.IFS(N2555&lt;=100000,"Low",N2555&lt;=500000,"Median",N2555&lt;=1500000,"High",N2555&gt;1500000,"Very High")</f>
        <v>Median</v>
      </c>
      <c r="P2555">
        <v>175000000</v>
      </c>
      <c r="Q2555">
        <v>607874134</v>
      </c>
      <c r="R2555">
        <f t="shared" si="392"/>
        <v>432874134</v>
      </c>
      <c r="S2555" t="str">
        <f t="shared" si="393"/>
        <v>Profit</v>
      </c>
      <c r="T2555" s="1">
        <v>43170</v>
      </c>
      <c r="U2555" t="s">
        <v>139</v>
      </c>
      <c r="V2555" s="14">
        <v>43170</v>
      </c>
      <c r="W2555" t="str">
        <f t="shared" si="394"/>
        <v>March</v>
      </c>
      <c r="X2555" s="4" t="str">
        <f t="shared" si="395"/>
        <v>2018</v>
      </c>
      <c r="Y2555" s="6">
        <f t="shared" si="396"/>
        <v>2018</v>
      </c>
      <c r="Z2555" s="4" t="str">
        <f t="shared" si="397"/>
        <v>11</v>
      </c>
      <c r="AA2555" s="6">
        <f t="shared" si="398"/>
        <v>11</v>
      </c>
      <c r="AB2555" t="str">
        <f t="shared" si="399"/>
        <v>Sunday</v>
      </c>
    </row>
    <row r="2556" spans="1:28" x14ac:dyDescent="0.25">
      <c r="A2556" s="3" t="s">
        <v>6297</v>
      </c>
      <c r="B2556" t="s">
        <v>6298</v>
      </c>
      <c r="C2556" s="3" t="s">
        <v>6298</v>
      </c>
      <c r="D2556" s="6">
        <v>0</v>
      </c>
      <c r="E2556" s="6">
        <v>92</v>
      </c>
      <c r="F2556" s="6">
        <f t="shared" si="390"/>
        <v>1</v>
      </c>
      <c r="G2556" s="6">
        <f t="shared" si="391"/>
        <v>32</v>
      </c>
      <c r="H2556" s="6" t="str" cm="1">
        <f t="array" ref="H2556">_xlfn.IFS(E2556&lt;=80,"Series",E2556&lt;=120,"TV Movie",E2556&gt;120,"Long Movie")</f>
        <v>TV Movie</v>
      </c>
      <c r="I2556" t="s">
        <v>8158</v>
      </c>
      <c r="J2556" t="s">
        <v>8159</v>
      </c>
      <c r="K2556" t="s">
        <v>132</v>
      </c>
      <c r="L2556" s="5">
        <v>6.4</v>
      </c>
      <c r="M2556" t="str" cm="1">
        <f t="array" ref="M2556">_xlfn.IFS(L2556&lt;=2,"Flop",L2556&lt;=5,"Average",L2556&lt;=7,"Hit",L2556&lt;=9,"Superhit",L2556&gt;9,"BlockBuster")</f>
        <v>Hit</v>
      </c>
      <c r="N2556" s="6">
        <v>88523</v>
      </c>
      <c r="O2556" s="6" t="str" cm="1">
        <f t="array" ref="O2556">_xlfn.IFS(N2556&lt;=100000,"Low",N2556&lt;=500000,"Median",N2556&lt;=1500000,"High",N2556&gt;1500000,"Very High")</f>
        <v>Low</v>
      </c>
      <c r="P2556">
        <v>125000000</v>
      </c>
      <c r="Q2556">
        <v>347182886</v>
      </c>
      <c r="R2556">
        <f t="shared" si="392"/>
        <v>222182886</v>
      </c>
      <c r="S2556" t="str">
        <f t="shared" si="393"/>
        <v>Profit</v>
      </c>
      <c r="T2556" s="1">
        <v>42651</v>
      </c>
      <c r="U2556" t="s">
        <v>6299</v>
      </c>
      <c r="V2556" s="14">
        <v>42651</v>
      </c>
      <c r="W2556" t="str">
        <f t="shared" si="394"/>
        <v>October</v>
      </c>
      <c r="X2556" s="4" t="str">
        <f t="shared" si="395"/>
        <v>2016</v>
      </c>
      <c r="Y2556" s="6">
        <f t="shared" si="396"/>
        <v>2016</v>
      </c>
      <c r="Z2556" s="4" t="str">
        <f t="shared" si="397"/>
        <v>8</v>
      </c>
      <c r="AA2556" s="6">
        <f t="shared" si="398"/>
        <v>8</v>
      </c>
      <c r="AB2556" t="str">
        <f t="shared" si="399"/>
        <v>Saturday</v>
      </c>
    </row>
    <row r="2557" spans="1:28" x14ac:dyDescent="0.25">
      <c r="A2557" s="3" t="s">
        <v>6300</v>
      </c>
      <c r="B2557" t="s">
        <v>6301</v>
      </c>
      <c r="C2557" s="3" t="s">
        <v>6301</v>
      </c>
      <c r="D2557" s="6">
        <v>0</v>
      </c>
      <c r="E2557" s="6">
        <v>99</v>
      </c>
      <c r="F2557" s="6">
        <f t="shared" si="390"/>
        <v>1</v>
      </c>
      <c r="G2557" s="6">
        <f t="shared" si="391"/>
        <v>39</v>
      </c>
      <c r="H2557" s="6" t="str" cm="1">
        <f t="array" ref="H2557">_xlfn.IFS(E2557&lt;=80,"Series",E2557&lt;=120,"TV Movie",E2557&gt;120,"Long Movie")</f>
        <v>TV Movie</v>
      </c>
      <c r="I2557" t="s">
        <v>145</v>
      </c>
      <c r="J2557" t="s">
        <v>3857</v>
      </c>
      <c r="K2557" t="s">
        <v>5802</v>
      </c>
      <c r="L2557" s="5">
        <v>6.7</v>
      </c>
      <c r="M2557" t="str" cm="1">
        <f t="array" ref="M2557">_xlfn.IFS(L2557&lt;=2,"Flop",L2557&lt;=5,"Average",L2557&lt;=7,"Hit",L2557&lt;=9,"Superhit",L2557&gt;9,"BlockBuster")</f>
        <v>Hit</v>
      </c>
      <c r="N2557" s="6">
        <v>113156</v>
      </c>
      <c r="O2557" s="6" t="str" cm="1">
        <f t="array" ref="O2557">_xlfn.IFS(N2557&lt;=100000,"Low",N2557&lt;=500000,"Median",N2557&lt;=1500000,"High",N2557&gt;1500000,"Very High")</f>
        <v>Median</v>
      </c>
      <c r="P2557">
        <v>12000000</v>
      </c>
      <c r="Q2557">
        <v>12077441</v>
      </c>
      <c r="R2557">
        <f t="shared" si="392"/>
        <v>77441</v>
      </c>
      <c r="S2557" t="str">
        <f t="shared" si="393"/>
        <v>Profit</v>
      </c>
      <c r="T2557">
        <v>2013</v>
      </c>
      <c r="U2557" t="s">
        <v>3010</v>
      </c>
      <c r="V2557" s="14">
        <v>2013</v>
      </c>
      <c r="W2557" t="str">
        <f t="shared" si="394"/>
        <v>July</v>
      </c>
      <c r="X2557" s="4" t="str">
        <f t="shared" si="395"/>
        <v>1905</v>
      </c>
      <c r="Y2557" s="6">
        <f t="shared" si="396"/>
        <v>1905</v>
      </c>
      <c r="Z2557" s="4" t="str">
        <f t="shared" si="397"/>
        <v>5</v>
      </c>
      <c r="AA2557" s="6">
        <f t="shared" si="398"/>
        <v>5</v>
      </c>
      <c r="AB2557" t="str">
        <f t="shared" si="399"/>
        <v>Wednesday</v>
      </c>
    </row>
    <row r="2558" spans="1:28" x14ac:dyDescent="0.25">
      <c r="A2558" s="3" t="s">
        <v>6302</v>
      </c>
      <c r="B2558" t="s">
        <v>6303</v>
      </c>
      <c r="C2558" s="3" t="s">
        <v>6303</v>
      </c>
      <c r="D2558" s="6">
        <v>0</v>
      </c>
      <c r="E2558" s="6">
        <v>104</v>
      </c>
      <c r="F2558" s="6">
        <f t="shared" si="390"/>
        <v>1</v>
      </c>
      <c r="G2558" s="6">
        <f t="shared" si="391"/>
        <v>44</v>
      </c>
      <c r="H2558" s="6" t="str" cm="1">
        <f t="array" ref="H2558">_xlfn.IFS(E2558&lt;=80,"Series",E2558&lt;=120,"TV Movie",E2558&gt;120,"Long Movie")</f>
        <v>TV Movie</v>
      </c>
      <c r="I2558" t="s">
        <v>5529</v>
      </c>
      <c r="J2558" t="s">
        <v>132</v>
      </c>
      <c r="K2558" t="s">
        <v>145</v>
      </c>
      <c r="L2558" s="5">
        <v>5.4</v>
      </c>
      <c r="M2558" t="str" cm="1">
        <f t="array" ref="M2558">_xlfn.IFS(L2558&lt;=2,"Flop",L2558&lt;=5,"Average",L2558&lt;=7,"Hit",L2558&lt;=9,"Superhit",L2558&gt;9,"BlockBuster")</f>
        <v>Hit</v>
      </c>
      <c r="N2558" s="6">
        <v>56361</v>
      </c>
      <c r="O2558" s="6" t="str" cm="1">
        <f t="array" ref="O2558">_xlfn.IFS(N2558&lt;=100000,"Low",N2558&lt;=500000,"Median",N2558&lt;=1500000,"High",N2558&gt;1500000,"Very High")</f>
        <v>Low</v>
      </c>
      <c r="P2558">
        <v>30000000</v>
      </c>
      <c r="Q2558">
        <v>15642346</v>
      </c>
      <c r="R2558">
        <f t="shared" si="392"/>
        <v>-14357654</v>
      </c>
      <c r="S2558" t="str">
        <f t="shared" si="393"/>
        <v>Loss</v>
      </c>
      <c r="T2558" s="1">
        <v>41677</v>
      </c>
      <c r="U2558" t="s">
        <v>3093</v>
      </c>
      <c r="V2558" s="14">
        <v>41677</v>
      </c>
      <c r="W2558" t="str">
        <f t="shared" si="394"/>
        <v>February</v>
      </c>
      <c r="X2558" s="4" t="str">
        <f t="shared" si="395"/>
        <v>2014</v>
      </c>
      <c r="Y2558" s="6">
        <f t="shared" si="396"/>
        <v>2014</v>
      </c>
      <c r="Z2558" s="4" t="str">
        <f t="shared" si="397"/>
        <v>7</v>
      </c>
      <c r="AA2558" s="6">
        <f t="shared" si="398"/>
        <v>7</v>
      </c>
      <c r="AB2558" t="str">
        <f t="shared" si="399"/>
        <v>Friday</v>
      </c>
    </row>
    <row r="2559" spans="1:28" x14ac:dyDescent="0.25">
      <c r="A2559" s="3" t="s">
        <v>6304</v>
      </c>
      <c r="B2559" t="s">
        <v>6305</v>
      </c>
      <c r="C2559" s="3" t="s">
        <v>6305</v>
      </c>
      <c r="D2559" s="6">
        <v>0</v>
      </c>
      <c r="E2559" s="6">
        <v>98</v>
      </c>
      <c r="F2559" s="6">
        <f t="shared" si="390"/>
        <v>1</v>
      </c>
      <c r="G2559" s="6">
        <f t="shared" si="391"/>
        <v>38</v>
      </c>
      <c r="H2559" s="6" t="str" cm="1">
        <f t="array" ref="H2559">_xlfn.IFS(E2559&lt;=80,"Series",E2559&lt;=120,"TV Movie",E2559&gt;120,"Long Movie")</f>
        <v>TV Movie</v>
      </c>
      <c r="I2559" t="s">
        <v>8158</v>
      </c>
      <c r="J2559" t="s">
        <v>8159</v>
      </c>
      <c r="K2559" t="s">
        <v>132</v>
      </c>
      <c r="L2559" s="5">
        <v>7.3</v>
      </c>
      <c r="M2559" t="str" cm="1">
        <f t="array" ref="M2559">_xlfn.IFS(L2559&lt;=2,"Flop",L2559&lt;=5,"Average",L2559&lt;=7,"Hit",L2559&lt;=9,"Superhit",L2559&gt;9,"BlockBuster")</f>
        <v>Superhit</v>
      </c>
      <c r="N2559" s="6">
        <v>417584</v>
      </c>
      <c r="O2559" s="6" t="str" cm="1">
        <f t="array" ref="O2559">_xlfn.IFS(N2559&lt;=100000,"Low",N2559&lt;=500000,"Median",N2559&lt;=1500000,"High",N2559&gt;1500000,"Very High")</f>
        <v>Median</v>
      </c>
      <c r="P2559">
        <v>76000000</v>
      </c>
      <c r="Q2559">
        <v>970766005</v>
      </c>
      <c r="R2559">
        <f t="shared" si="392"/>
        <v>894766005</v>
      </c>
      <c r="S2559" t="str">
        <f t="shared" si="393"/>
        <v>Profit</v>
      </c>
      <c r="T2559" s="1">
        <v>41441</v>
      </c>
      <c r="U2559" t="s">
        <v>6306</v>
      </c>
      <c r="V2559" s="14">
        <v>41441</v>
      </c>
      <c r="W2559" t="str">
        <f t="shared" si="394"/>
        <v>June</v>
      </c>
      <c r="X2559" s="4" t="str">
        <f t="shared" si="395"/>
        <v>2013</v>
      </c>
      <c r="Y2559" s="6">
        <f t="shared" si="396"/>
        <v>2013</v>
      </c>
      <c r="Z2559" s="4" t="str">
        <f t="shared" si="397"/>
        <v>16</v>
      </c>
      <c r="AA2559" s="6">
        <f t="shared" si="398"/>
        <v>16</v>
      </c>
      <c r="AB2559" t="str">
        <f t="shared" si="399"/>
        <v>Sunday</v>
      </c>
    </row>
    <row r="2560" spans="1:28" x14ac:dyDescent="0.25">
      <c r="A2560" s="3" t="s">
        <v>6307</v>
      </c>
      <c r="B2560" t="s">
        <v>6308</v>
      </c>
      <c r="C2560" s="3" t="s">
        <v>6308</v>
      </c>
      <c r="D2560" s="6">
        <v>0</v>
      </c>
      <c r="E2560" s="6">
        <v>98</v>
      </c>
      <c r="F2560" s="6">
        <f t="shared" si="390"/>
        <v>1</v>
      </c>
      <c r="G2560" s="6">
        <f t="shared" si="391"/>
        <v>38</v>
      </c>
      <c r="H2560" s="6" t="str" cm="1">
        <f t="array" ref="H2560">_xlfn.IFS(E2560&lt;=80,"Series",E2560&lt;=120,"TV Movie",E2560&gt;120,"Long Movie")</f>
        <v>TV Movie</v>
      </c>
      <c r="I2560" t="s">
        <v>145</v>
      </c>
      <c r="J2560" t="s">
        <v>8156</v>
      </c>
      <c r="K2560" t="s">
        <v>8166</v>
      </c>
      <c r="L2560" s="5">
        <v>6.4</v>
      </c>
      <c r="M2560" t="str" cm="1">
        <f t="array" ref="M2560">_xlfn.IFS(L2560&lt;=2,"Flop",L2560&lt;=5,"Average",L2560&lt;=7,"Hit",L2560&lt;=9,"Superhit",L2560&gt;9,"BlockBuster")</f>
        <v>Hit</v>
      </c>
      <c r="N2560" s="6">
        <v>55615</v>
      </c>
      <c r="O2560" s="6" t="str" cm="1">
        <f t="array" ref="O2560">_xlfn.IFS(N2560&lt;=100000,"Low",N2560&lt;=500000,"Median",N2560&lt;=1500000,"High",N2560&gt;1500000,"Very High")</f>
        <v>Low</v>
      </c>
      <c r="P2560">
        <v>5000000</v>
      </c>
      <c r="Q2560">
        <v>16373843</v>
      </c>
      <c r="R2560">
        <f t="shared" si="392"/>
        <v>11373843</v>
      </c>
      <c r="S2560" t="str">
        <f t="shared" si="393"/>
        <v>Profit</v>
      </c>
      <c r="T2560" s="1">
        <v>42756</v>
      </c>
      <c r="U2560" t="s">
        <v>6309</v>
      </c>
      <c r="V2560" s="14">
        <v>42756</v>
      </c>
      <c r="W2560" t="str">
        <f t="shared" si="394"/>
        <v>January</v>
      </c>
      <c r="X2560" s="4" t="str">
        <f t="shared" si="395"/>
        <v>2017</v>
      </c>
      <c r="Y2560" s="6">
        <f t="shared" si="396"/>
        <v>2017</v>
      </c>
      <c r="Z2560" s="4" t="str">
        <f t="shared" si="397"/>
        <v>21</v>
      </c>
      <c r="AA2560" s="6">
        <f t="shared" si="398"/>
        <v>21</v>
      </c>
      <c r="AB2560" t="str">
        <f t="shared" si="399"/>
        <v>Saturday</v>
      </c>
    </row>
    <row r="2561" spans="1:28" x14ac:dyDescent="0.25">
      <c r="A2561" s="3" t="s">
        <v>6310</v>
      </c>
      <c r="B2561" t="s">
        <v>6311</v>
      </c>
      <c r="C2561" s="3" t="s">
        <v>6311</v>
      </c>
      <c r="D2561" s="6">
        <v>0</v>
      </c>
      <c r="E2561" s="6">
        <v>80</v>
      </c>
      <c r="F2561" s="6">
        <f t="shared" si="390"/>
        <v>1</v>
      </c>
      <c r="G2561" s="6">
        <f t="shared" si="391"/>
        <v>20</v>
      </c>
      <c r="H2561" s="6" t="str" cm="1">
        <f t="array" ref="H2561">_xlfn.IFS(E2561&lt;=80,"Series",E2561&lt;=120,"TV Movie",E2561&gt;120,"Long Movie")</f>
        <v>Series</v>
      </c>
      <c r="I2561" t="s">
        <v>132</v>
      </c>
      <c r="J2561" t="s">
        <v>145</v>
      </c>
      <c r="K2561" t="s">
        <v>5802</v>
      </c>
      <c r="L2561" s="5">
        <v>7.1</v>
      </c>
      <c r="M2561" t="str" cm="1">
        <f t="array" ref="M2561">_xlfn.IFS(L2561&lt;=2,"Flop",L2561&lt;=5,"Average",L2561&lt;=7,"Hit",L2561&lt;=9,"Superhit",L2561&gt;9,"BlockBuster")</f>
        <v>Superhit</v>
      </c>
      <c r="N2561" s="6">
        <v>131299</v>
      </c>
      <c r="O2561" s="6" t="str" cm="1">
        <f t="array" ref="O2561">_xlfn.IFS(N2561&lt;=100000,"Low",N2561&lt;=500000,"Median",N2561&lt;=1500000,"High",N2561&gt;1500000,"Very High")</f>
        <v>Median</v>
      </c>
      <c r="P2561">
        <v>25000000</v>
      </c>
      <c r="Q2561">
        <v>30722632</v>
      </c>
      <c r="R2561">
        <f t="shared" si="392"/>
        <v>5722632</v>
      </c>
      <c r="S2561" t="str">
        <f t="shared" si="393"/>
        <v>Profit</v>
      </c>
      <c r="T2561" s="1">
        <v>40787</v>
      </c>
      <c r="U2561" t="s">
        <v>120</v>
      </c>
      <c r="V2561" s="14">
        <v>40787</v>
      </c>
      <c r="W2561" t="str">
        <f t="shared" si="394"/>
        <v>September</v>
      </c>
      <c r="X2561" s="4" t="str">
        <f t="shared" si="395"/>
        <v>2011</v>
      </c>
      <c r="Y2561" s="6">
        <f t="shared" si="396"/>
        <v>2011</v>
      </c>
      <c r="Z2561" s="4" t="str">
        <f t="shared" si="397"/>
        <v>1</v>
      </c>
      <c r="AA2561" s="6">
        <f t="shared" si="398"/>
        <v>1</v>
      </c>
      <c r="AB2561" t="str">
        <f t="shared" si="399"/>
        <v>Thursday</v>
      </c>
    </row>
    <row r="2562" spans="1:28" x14ac:dyDescent="0.25">
      <c r="A2562" s="3" t="s">
        <v>6312</v>
      </c>
      <c r="B2562" t="s">
        <v>6313</v>
      </c>
      <c r="C2562" s="3" t="s">
        <v>6313</v>
      </c>
      <c r="D2562" s="6">
        <v>0</v>
      </c>
      <c r="E2562" s="6">
        <v>89</v>
      </c>
      <c r="F2562" s="6">
        <f t="shared" si="390"/>
        <v>1</v>
      </c>
      <c r="G2562" s="6">
        <f t="shared" si="391"/>
        <v>29</v>
      </c>
      <c r="H2562" s="6" t="str" cm="1">
        <f t="array" ref="H2562">_xlfn.IFS(E2562&lt;=80,"Series",E2562&lt;=120,"TV Movie",E2562&gt;120,"Long Movie")</f>
        <v>TV Movie</v>
      </c>
      <c r="I2562" t="s">
        <v>8158</v>
      </c>
      <c r="J2562" t="s">
        <v>8159</v>
      </c>
      <c r="K2562" t="s">
        <v>132</v>
      </c>
      <c r="L2562" s="5">
        <v>6.1</v>
      </c>
      <c r="M2562" t="str" cm="1">
        <f t="array" ref="M2562">_xlfn.IFS(L2562&lt;=2,"Flop",L2562&lt;=5,"Average",L2562&lt;=7,"Hit",L2562&lt;=9,"Superhit",L2562&gt;9,"BlockBuster")</f>
        <v>Hit</v>
      </c>
      <c r="N2562" s="6">
        <v>205762</v>
      </c>
      <c r="O2562" s="6" t="str" cm="1">
        <f t="array" ref="O2562">_xlfn.IFS(N2562&lt;=100000,"Low",N2562&lt;=500000,"Median",N2562&lt;=1500000,"High",N2562&gt;1500000,"Very High")</f>
        <v>Median</v>
      </c>
      <c r="P2562">
        <v>19000000</v>
      </c>
      <c r="Q2562">
        <v>140705322</v>
      </c>
      <c r="R2562">
        <f t="shared" si="392"/>
        <v>121705322</v>
      </c>
      <c r="S2562" t="str">
        <f t="shared" si="393"/>
        <v>Profit</v>
      </c>
      <c r="T2562" s="1">
        <v>42443</v>
      </c>
      <c r="U2562" t="s">
        <v>6314</v>
      </c>
      <c r="V2562" s="14">
        <v>42443</v>
      </c>
      <c r="W2562" t="str">
        <f t="shared" si="394"/>
        <v>March</v>
      </c>
      <c r="X2562" s="4" t="str">
        <f t="shared" si="395"/>
        <v>2016</v>
      </c>
      <c r="Y2562" s="6">
        <f t="shared" si="396"/>
        <v>2016</v>
      </c>
      <c r="Z2562" s="4" t="str">
        <f t="shared" si="397"/>
        <v>14</v>
      </c>
      <c r="AA2562" s="6">
        <f t="shared" si="398"/>
        <v>14</v>
      </c>
      <c r="AB2562" t="str">
        <f t="shared" si="399"/>
        <v>Monday</v>
      </c>
    </row>
    <row r="2563" spans="1:28" x14ac:dyDescent="0.25">
      <c r="A2563" s="3" t="s">
        <v>6315</v>
      </c>
      <c r="B2563" t="s">
        <v>6316</v>
      </c>
      <c r="C2563" s="3" t="s">
        <v>6316</v>
      </c>
      <c r="D2563" s="6">
        <v>0</v>
      </c>
      <c r="E2563" s="6">
        <v>115</v>
      </c>
      <c r="F2563" s="6">
        <f t="shared" ref="F2563:F2626" si="400">INT(E2563/60)</f>
        <v>1</v>
      </c>
      <c r="G2563" s="6">
        <f t="shared" ref="G2563:G2626" si="401">MOD(E2563,60)</f>
        <v>55</v>
      </c>
      <c r="H2563" s="6" t="str" cm="1">
        <f t="array" ref="H2563">_xlfn.IFS(E2563&lt;=80,"Series",E2563&lt;=120,"TV Movie",E2563&gt;120,"Long Movie")</f>
        <v>TV Movie</v>
      </c>
      <c r="I2563" t="s">
        <v>145</v>
      </c>
      <c r="J2563" t="s">
        <v>8157</v>
      </c>
      <c r="K2563" t="s">
        <v>3857</v>
      </c>
      <c r="L2563" s="5">
        <v>6.6</v>
      </c>
      <c r="M2563" t="str" cm="1">
        <f t="array" ref="M2563">_xlfn.IFS(L2563&lt;=2,"Flop",L2563&lt;=5,"Average",L2563&lt;=7,"Hit",L2563&lt;=9,"Superhit",L2563&gt;9,"BlockBuster")</f>
        <v>Hit</v>
      </c>
      <c r="N2563" s="6">
        <v>114828</v>
      </c>
      <c r="O2563" s="6" t="str" cm="1">
        <f t="array" ref="O2563">_xlfn.IFS(N2563&lt;=100000,"Low",N2563&lt;=500000,"Median",N2563&lt;=1500000,"High",N2563&gt;1500000,"Very High")</f>
        <v>Median</v>
      </c>
      <c r="P2563">
        <v>28000000</v>
      </c>
      <c r="Q2563">
        <v>97594140</v>
      </c>
      <c r="R2563">
        <f t="shared" ref="R2563:R2626" si="402">Q2563-P2563</f>
        <v>69594140</v>
      </c>
      <c r="S2563" t="str">
        <f t="shared" ref="S2563:S2626" si="403">IF(R2563&gt;0,"Profit","Loss")</f>
        <v>Profit</v>
      </c>
      <c r="T2563" s="1">
        <v>41318</v>
      </c>
      <c r="U2563" t="s">
        <v>1286</v>
      </c>
      <c r="V2563" s="14">
        <v>41318</v>
      </c>
      <c r="W2563" t="str">
        <f t="shared" ref="W2563:W2626" si="404">TEXT(V2563,"MMMM")</f>
        <v>February</v>
      </c>
      <c r="X2563" s="4" t="str">
        <f t="shared" ref="X2563:X2626" si="405">TEXT(V2563,"YYYY")</f>
        <v>2013</v>
      </c>
      <c r="Y2563" s="6">
        <f t="shared" ref="Y2563:Y2626" si="406">VALUE(X2563)</f>
        <v>2013</v>
      </c>
      <c r="Z2563" s="4" t="str">
        <f t="shared" ref="Z2563:Z2626" si="407">TEXT(V2563,"d")</f>
        <v>13</v>
      </c>
      <c r="AA2563" s="6">
        <f t="shared" ref="AA2563:AA2626" si="408">VALUE(Z2563)</f>
        <v>13</v>
      </c>
      <c r="AB2563" t="str">
        <f t="shared" ref="AB2563:AB2626" si="409">TEXT(V2563,"dddd")</f>
        <v>Wednesday</v>
      </c>
    </row>
    <row r="2564" spans="1:28" x14ac:dyDescent="0.25">
      <c r="A2564" s="3" t="s">
        <v>6317</v>
      </c>
      <c r="B2564" t="s">
        <v>6318</v>
      </c>
      <c r="C2564" s="3" t="s">
        <v>6318</v>
      </c>
      <c r="D2564" s="6">
        <v>0</v>
      </c>
      <c r="E2564" s="6">
        <v>105</v>
      </c>
      <c r="F2564" s="6">
        <f t="shared" si="400"/>
        <v>1</v>
      </c>
      <c r="G2564" s="6">
        <f t="shared" si="401"/>
        <v>45</v>
      </c>
      <c r="H2564" s="6" t="str" cm="1">
        <f t="array" ref="H2564">_xlfn.IFS(E2564&lt;=80,"Series",E2564&lt;=120,"TV Movie",E2564&gt;120,"Long Movie")</f>
        <v>TV Movie</v>
      </c>
      <c r="I2564" t="s">
        <v>3623</v>
      </c>
      <c r="J2564" t="s">
        <v>8165</v>
      </c>
      <c r="K2564" t="s">
        <v>5802</v>
      </c>
      <c r="L2564" s="5">
        <v>1.7</v>
      </c>
      <c r="M2564" t="str" cm="1">
        <f t="array" ref="M2564">_xlfn.IFS(L2564&lt;=2,"Flop",L2564&lt;=5,"Average",L2564&lt;=7,"Hit",L2564&lt;=9,"Superhit",L2564&gt;9,"BlockBuster")</f>
        <v>Flop</v>
      </c>
      <c r="N2564" s="6">
        <v>76394</v>
      </c>
      <c r="O2564" s="6" t="str" cm="1">
        <f t="array" ref="O2564">_xlfn.IFS(N2564&lt;=100000,"Low",N2564&lt;=500000,"Median",N2564&lt;=1500000,"High",N2564&gt;1500000,"Very High")</f>
        <v>Low</v>
      </c>
      <c r="P2564">
        <v>13000000</v>
      </c>
      <c r="Q2564">
        <v>99036827</v>
      </c>
      <c r="R2564">
        <f t="shared" si="402"/>
        <v>86036827</v>
      </c>
      <c r="S2564" t="str">
        <f t="shared" si="403"/>
        <v>Profit</v>
      </c>
      <c r="T2564" s="1">
        <v>40583</v>
      </c>
      <c r="U2564" t="s">
        <v>4920</v>
      </c>
      <c r="V2564" s="14">
        <v>40583</v>
      </c>
      <c r="W2564" t="str">
        <f t="shared" si="404"/>
        <v>February</v>
      </c>
      <c r="X2564" s="4" t="str">
        <f t="shared" si="405"/>
        <v>2011</v>
      </c>
      <c r="Y2564" s="6">
        <f t="shared" si="406"/>
        <v>2011</v>
      </c>
      <c r="Z2564" s="4" t="str">
        <f t="shared" si="407"/>
        <v>9</v>
      </c>
      <c r="AA2564" s="6">
        <f t="shared" si="408"/>
        <v>9</v>
      </c>
      <c r="AB2564" t="str">
        <f t="shared" si="409"/>
        <v>Wednesday</v>
      </c>
    </row>
    <row r="2565" spans="1:28" x14ac:dyDescent="0.25">
      <c r="A2565" s="3" t="s">
        <v>6319</v>
      </c>
      <c r="B2565" t="s">
        <v>6320</v>
      </c>
      <c r="C2565" s="3" t="s">
        <v>6320</v>
      </c>
      <c r="D2565" s="6">
        <v>0</v>
      </c>
      <c r="E2565" s="6">
        <v>109</v>
      </c>
      <c r="F2565" s="6">
        <f t="shared" si="400"/>
        <v>1</v>
      </c>
      <c r="G2565" s="6">
        <f t="shared" si="401"/>
        <v>49</v>
      </c>
      <c r="H2565" s="6" t="str" cm="1">
        <f t="array" ref="H2565">_xlfn.IFS(E2565&lt;=80,"Series",E2565&lt;=120,"TV Movie",E2565&gt;120,"Long Movie")</f>
        <v>TV Movie</v>
      </c>
      <c r="I2565" t="s">
        <v>5529</v>
      </c>
      <c r="J2565" t="s">
        <v>8162</v>
      </c>
      <c r="K2565" t="s">
        <v>3857</v>
      </c>
      <c r="L2565" s="5">
        <v>6.9</v>
      </c>
      <c r="M2565" t="str" cm="1">
        <f t="array" ref="M2565">_xlfn.IFS(L2565&lt;=2,"Flop",L2565&lt;=5,"Average",L2565&lt;=7,"Hit",L2565&lt;=9,"Superhit",L2565&gt;9,"BlockBuster")</f>
        <v>Hit</v>
      </c>
      <c r="N2565" s="6">
        <v>62580</v>
      </c>
      <c r="O2565" s="6" t="str" cm="1">
        <f t="array" ref="O2565">_xlfn.IFS(N2565&lt;=100000,"Low",N2565&lt;=500000,"Median",N2565&lt;=1500000,"High",N2565&gt;1500000,"Very High")</f>
        <v>Low</v>
      </c>
      <c r="P2565">
        <v>70000000</v>
      </c>
      <c r="Q2565">
        <v>187684322</v>
      </c>
      <c r="R2565">
        <f t="shared" si="402"/>
        <v>117684322</v>
      </c>
      <c r="S2565" t="str">
        <f t="shared" si="403"/>
        <v>Profit</v>
      </c>
      <c r="T2565" s="1">
        <v>45168</v>
      </c>
      <c r="U2565" t="s">
        <v>2150</v>
      </c>
      <c r="V2565" s="14">
        <v>45168</v>
      </c>
      <c r="W2565" t="str">
        <f t="shared" si="404"/>
        <v>August</v>
      </c>
      <c r="X2565" s="4" t="str">
        <f t="shared" si="405"/>
        <v>2023</v>
      </c>
      <c r="Y2565" s="6">
        <f t="shared" si="406"/>
        <v>2023</v>
      </c>
      <c r="Z2565" s="4" t="str">
        <f t="shared" si="407"/>
        <v>30</v>
      </c>
      <c r="AA2565" s="6">
        <f t="shared" si="408"/>
        <v>30</v>
      </c>
      <c r="AB2565" t="str">
        <f t="shared" si="409"/>
        <v>Wednesday</v>
      </c>
    </row>
    <row r="2566" spans="1:28" x14ac:dyDescent="0.25">
      <c r="A2566" s="3" t="s">
        <v>6321</v>
      </c>
      <c r="B2566" t="s">
        <v>6322</v>
      </c>
      <c r="C2566" s="3" t="s">
        <v>6322</v>
      </c>
      <c r="D2566" s="6">
        <v>0</v>
      </c>
      <c r="E2566" s="6">
        <v>99</v>
      </c>
      <c r="F2566" s="6">
        <f t="shared" si="400"/>
        <v>1</v>
      </c>
      <c r="G2566" s="6">
        <f t="shared" si="401"/>
        <v>39</v>
      </c>
      <c r="H2566" s="6" t="str" cm="1">
        <f t="array" ref="H2566">_xlfn.IFS(E2566&lt;=80,"Series",E2566&lt;=120,"TV Movie",E2566&gt;120,"Long Movie")</f>
        <v>TV Movie</v>
      </c>
      <c r="I2566" t="s">
        <v>8160</v>
      </c>
      <c r="J2566" t="s">
        <v>132</v>
      </c>
      <c r="K2566" t="s">
        <v>8162</v>
      </c>
      <c r="L2566" s="5">
        <v>6.8</v>
      </c>
      <c r="M2566" t="str" cm="1">
        <f t="array" ref="M2566">_xlfn.IFS(L2566&lt;=2,"Flop",L2566&lt;=5,"Average",L2566&lt;=7,"Hit",L2566&lt;=9,"Superhit",L2566&gt;9,"BlockBuster")</f>
        <v>Hit</v>
      </c>
      <c r="N2566" s="6">
        <v>62485</v>
      </c>
      <c r="O2566" s="6" t="str" cm="1">
        <f t="array" ref="O2566">_xlfn.IFS(N2566&lt;=100000,"Low",N2566&lt;=500000,"Median",N2566&lt;=1500000,"High",N2566&gt;1500000,"Very High")</f>
        <v>Low</v>
      </c>
      <c r="P2566">
        <v>5000000</v>
      </c>
      <c r="Q2566">
        <v>10173061</v>
      </c>
      <c r="R2566">
        <f t="shared" si="402"/>
        <v>5173061</v>
      </c>
      <c r="S2566" t="str">
        <f t="shared" si="403"/>
        <v>Profit</v>
      </c>
      <c r="T2566" s="1">
        <v>40710</v>
      </c>
      <c r="U2566" t="s">
        <v>1193</v>
      </c>
      <c r="V2566" s="14">
        <v>40710</v>
      </c>
      <c r="W2566" t="str">
        <f t="shared" si="404"/>
        <v>June</v>
      </c>
      <c r="X2566" s="4" t="str">
        <f t="shared" si="405"/>
        <v>2011</v>
      </c>
      <c r="Y2566" s="6">
        <f t="shared" si="406"/>
        <v>2011</v>
      </c>
      <c r="Z2566" s="4" t="str">
        <f t="shared" si="407"/>
        <v>16</v>
      </c>
      <c r="AA2566" s="6">
        <f t="shared" si="408"/>
        <v>16</v>
      </c>
      <c r="AB2566" t="str">
        <f t="shared" si="409"/>
        <v>Thursday</v>
      </c>
    </row>
    <row r="2567" spans="1:28" x14ac:dyDescent="0.25">
      <c r="A2567" s="3" t="s">
        <v>6323</v>
      </c>
      <c r="B2567" t="s">
        <v>6324</v>
      </c>
      <c r="C2567" s="3" t="s">
        <v>6324</v>
      </c>
      <c r="D2567" s="6">
        <v>0</v>
      </c>
      <c r="E2567" s="6">
        <v>89</v>
      </c>
      <c r="F2567" s="6">
        <f t="shared" si="400"/>
        <v>1</v>
      </c>
      <c r="G2567" s="6">
        <f t="shared" si="401"/>
        <v>29</v>
      </c>
      <c r="H2567" s="6" t="str" cm="1">
        <f t="array" ref="H2567">_xlfn.IFS(E2567&lt;=80,"Series",E2567&lt;=120,"TV Movie",E2567&gt;120,"Long Movie")</f>
        <v>TV Movie</v>
      </c>
      <c r="I2567" t="s">
        <v>5529</v>
      </c>
      <c r="J2567" t="s">
        <v>145</v>
      </c>
      <c r="K2567" t="s">
        <v>8161</v>
      </c>
      <c r="L2567" s="5">
        <v>7</v>
      </c>
      <c r="M2567" t="str" cm="1">
        <f t="array" ref="M2567">_xlfn.IFS(L2567&lt;=2,"Flop",L2567&lt;=5,"Average",L2567&lt;=7,"Hit",L2567&lt;=9,"Superhit",L2567&gt;9,"BlockBuster")</f>
        <v>Hit</v>
      </c>
      <c r="N2567" s="6">
        <v>260061</v>
      </c>
      <c r="O2567" s="6" t="str" cm="1">
        <f t="array" ref="O2567">_xlfn.IFS(N2567&lt;=100000,"Low",N2567&lt;=500000,"Median",N2567&lt;=1500000,"High",N2567&gt;1500000,"Very High")</f>
        <v>Median</v>
      </c>
      <c r="P2567">
        <v>12000000</v>
      </c>
      <c r="Q2567">
        <v>126636097</v>
      </c>
      <c r="R2567">
        <f t="shared" si="402"/>
        <v>114636097</v>
      </c>
      <c r="S2567" t="str">
        <f t="shared" si="403"/>
        <v>Profit</v>
      </c>
      <c r="T2567" s="1">
        <v>40936</v>
      </c>
      <c r="U2567" t="s">
        <v>5980</v>
      </c>
      <c r="V2567" s="14">
        <v>40936</v>
      </c>
      <c r="W2567" t="str">
        <f t="shared" si="404"/>
        <v>January</v>
      </c>
      <c r="X2567" s="4" t="str">
        <f t="shared" si="405"/>
        <v>2012</v>
      </c>
      <c r="Y2567" s="6">
        <f t="shared" si="406"/>
        <v>2012</v>
      </c>
      <c r="Z2567" s="4" t="str">
        <f t="shared" si="407"/>
        <v>28</v>
      </c>
      <c r="AA2567" s="6">
        <f t="shared" si="408"/>
        <v>28</v>
      </c>
      <c r="AB2567" t="str">
        <f t="shared" si="409"/>
        <v>Saturday</v>
      </c>
    </row>
    <row r="2568" spans="1:28" x14ac:dyDescent="0.25">
      <c r="A2568" s="3" t="s">
        <v>6325</v>
      </c>
      <c r="B2568" t="s">
        <v>6326</v>
      </c>
      <c r="C2568" s="3" t="s">
        <v>6326</v>
      </c>
      <c r="D2568" s="6">
        <v>0</v>
      </c>
      <c r="E2568" s="6">
        <v>126</v>
      </c>
      <c r="F2568" s="6">
        <f t="shared" si="400"/>
        <v>2</v>
      </c>
      <c r="G2568" s="6">
        <f t="shared" si="401"/>
        <v>6</v>
      </c>
      <c r="H2568" s="6" t="str" cm="1">
        <f t="array" ref="H2568">_xlfn.IFS(E2568&lt;=80,"Series",E2568&lt;=120,"TV Movie",E2568&gt;120,"Long Movie")</f>
        <v>Long Movie</v>
      </c>
      <c r="I2568" t="s">
        <v>5529</v>
      </c>
      <c r="J2568" t="s">
        <v>145</v>
      </c>
      <c r="K2568" t="s">
        <v>8161</v>
      </c>
      <c r="L2568" s="5">
        <v>7.1</v>
      </c>
      <c r="M2568" t="str" cm="1">
        <f t="array" ref="M2568">_xlfn.IFS(L2568&lt;=2,"Flop",L2568&lt;=5,"Average",L2568&lt;=7,"Hit",L2568&lt;=9,"Superhit",L2568&gt;9,"BlockBuster")</f>
        <v>Superhit</v>
      </c>
      <c r="N2568" s="6">
        <v>380218</v>
      </c>
      <c r="O2568" s="6" t="str" cm="1">
        <f t="array" ref="O2568">_xlfn.IFS(N2568&lt;=100000,"Low",N2568&lt;=500000,"Median",N2568&lt;=1500000,"High",N2568&gt;1500000,"Very High")</f>
        <v>Median</v>
      </c>
      <c r="P2568">
        <v>39200000</v>
      </c>
      <c r="Q2568">
        <v>86758912</v>
      </c>
      <c r="R2568">
        <f t="shared" si="402"/>
        <v>47558912</v>
      </c>
      <c r="S2568" t="str">
        <f t="shared" si="403"/>
        <v>Profit</v>
      </c>
      <c r="T2568" s="1">
        <v>41484</v>
      </c>
      <c r="U2568" t="s">
        <v>3284</v>
      </c>
      <c r="V2568" s="14">
        <v>41484</v>
      </c>
      <c r="W2568" t="str">
        <f t="shared" si="404"/>
        <v>July</v>
      </c>
      <c r="X2568" s="4" t="str">
        <f t="shared" si="405"/>
        <v>2013</v>
      </c>
      <c r="Y2568" s="6">
        <f t="shared" si="406"/>
        <v>2013</v>
      </c>
      <c r="Z2568" s="4" t="str">
        <f t="shared" si="407"/>
        <v>29</v>
      </c>
      <c r="AA2568" s="6">
        <f t="shared" si="408"/>
        <v>29</v>
      </c>
      <c r="AB2568" t="str">
        <f t="shared" si="409"/>
        <v>Monday</v>
      </c>
    </row>
    <row r="2569" spans="1:28" x14ac:dyDescent="0.25">
      <c r="A2569" s="3" t="s">
        <v>6327</v>
      </c>
      <c r="B2569" t="s">
        <v>6328</v>
      </c>
      <c r="C2569" s="3" t="s">
        <v>6328</v>
      </c>
      <c r="D2569" s="6">
        <v>0</v>
      </c>
      <c r="E2569" s="6">
        <v>158</v>
      </c>
      <c r="F2569" s="6">
        <f t="shared" si="400"/>
        <v>2</v>
      </c>
      <c r="G2569" s="6">
        <f t="shared" si="401"/>
        <v>38</v>
      </c>
      <c r="H2569" s="6" t="str" cm="1">
        <f t="array" ref="H2569">_xlfn.IFS(E2569&lt;=80,"Series",E2569&lt;=120,"TV Movie",E2569&gt;120,"Long Movie")</f>
        <v>Long Movie</v>
      </c>
      <c r="I2569" t="s">
        <v>145</v>
      </c>
      <c r="J2569" t="s">
        <v>8164</v>
      </c>
      <c r="K2569" t="s">
        <v>8157</v>
      </c>
      <c r="L2569" s="5">
        <v>7.5</v>
      </c>
      <c r="M2569" t="str" cm="1">
        <f t="array" ref="M2569">_xlfn.IFS(L2569&lt;=2,"Flop",L2569&lt;=5,"Average",L2569&lt;=7,"Hit",L2569&lt;=9,"Superhit",L2569&gt;9,"BlockBuster")</f>
        <v>Superhit</v>
      </c>
      <c r="N2569" s="6">
        <v>341150</v>
      </c>
      <c r="O2569" s="6" t="str" cm="1">
        <f t="array" ref="O2569">_xlfn.IFS(N2569&lt;=100000,"Low",N2569&lt;=500000,"Median",N2569&lt;=1500000,"High",N2569&gt;1500000,"Very High")</f>
        <v>Median</v>
      </c>
      <c r="P2569">
        <v>61000000</v>
      </c>
      <c r="Q2569">
        <v>442299309</v>
      </c>
      <c r="R2569">
        <f t="shared" si="402"/>
        <v>381299309</v>
      </c>
      <c r="S2569" t="str">
        <f t="shared" si="403"/>
        <v>Profit</v>
      </c>
      <c r="T2569" s="1">
        <v>41248</v>
      </c>
      <c r="U2569" t="s">
        <v>4526</v>
      </c>
      <c r="V2569" s="14">
        <v>41248</v>
      </c>
      <c r="W2569" t="str">
        <f t="shared" si="404"/>
        <v>December</v>
      </c>
      <c r="X2569" s="4" t="str">
        <f t="shared" si="405"/>
        <v>2012</v>
      </c>
      <c r="Y2569" s="6">
        <f t="shared" si="406"/>
        <v>2012</v>
      </c>
      <c r="Z2569" s="4" t="str">
        <f t="shared" si="407"/>
        <v>5</v>
      </c>
      <c r="AA2569" s="6">
        <f t="shared" si="408"/>
        <v>5</v>
      </c>
      <c r="AB2569" t="str">
        <f t="shared" si="409"/>
        <v>Wednesday</v>
      </c>
    </row>
    <row r="2570" spans="1:28" x14ac:dyDescent="0.25">
      <c r="A2570" s="3" t="s">
        <v>6329</v>
      </c>
      <c r="B2570" t="s">
        <v>6330</v>
      </c>
      <c r="C2570" s="3" t="s">
        <v>6330</v>
      </c>
      <c r="D2570" s="6">
        <v>0</v>
      </c>
      <c r="E2570" s="6">
        <v>93</v>
      </c>
      <c r="F2570" s="6">
        <f t="shared" si="400"/>
        <v>1</v>
      </c>
      <c r="G2570" s="6">
        <f t="shared" si="401"/>
        <v>33</v>
      </c>
      <c r="H2570" s="6" t="str" cm="1">
        <f t="array" ref="H2570">_xlfn.IFS(E2570&lt;=80,"Series",E2570&lt;=120,"TV Movie",E2570&gt;120,"Long Movie")</f>
        <v>TV Movie</v>
      </c>
      <c r="I2570" t="s">
        <v>132</v>
      </c>
      <c r="J2570" t="s">
        <v>5802</v>
      </c>
      <c r="K2570" t="s">
        <v>5802</v>
      </c>
      <c r="L2570" s="5">
        <v>5.8</v>
      </c>
      <c r="M2570" t="str" cm="1">
        <f t="array" ref="M2570">_xlfn.IFS(L2570&lt;=2,"Flop",L2570&lt;=5,"Average",L2570&lt;=7,"Hit",L2570&lt;=9,"Superhit",L2570&gt;9,"BlockBuster")</f>
        <v>Hit</v>
      </c>
      <c r="N2570" s="6">
        <v>76635</v>
      </c>
      <c r="O2570" s="6" t="str" cm="1">
        <f t="array" ref="O2570">_xlfn.IFS(N2570&lt;=100000,"Low",N2570&lt;=500000,"Median",N2570&lt;=1500000,"High",N2570&gt;1500000,"Very High")</f>
        <v>Low</v>
      </c>
      <c r="P2570">
        <v>13000000</v>
      </c>
      <c r="Q2570">
        <v>48065672</v>
      </c>
      <c r="R2570">
        <f t="shared" si="402"/>
        <v>35065672</v>
      </c>
      <c r="S2570" t="str">
        <f t="shared" si="403"/>
        <v>Profit</v>
      </c>
      <c r="T2570" s="1">
        <v>41333</v>
      </c>
      <c r="U2570" t="s">
        <v>6331</v>
      </c>
      <c r="V2570" s="14">
        <v>41333</v>
      </c>
      <c r="W2570" t="str">
        <f t="shared" si="404"/>
        <v>February</v>
      </c>
      <c r="X2570" s="4" t="str">
        <f t="shared" si="405"/>
        <v>2013</v>
      </c>
      <c r="Y2570" s="6">
        <f t="shared" si="406"/>
        <v>2013</v>
      </c>
      <c r="Z2570" s="4" t="str">
        <f t="shared" si="407"/>
        <v>28</v>
      </c>
      <c r="AA2570" s="6">
        <f t="shared" si="408"/>
        <v>28</v>
      </c>
      <c r="AB2570" t="str">
        <f t="shared" si="409"/>
        <v>Thursday</v>
      </c>
    </row>
    <row r="2571" spans="1:28" x14ac:dyDescent="0.25">
      <c r="A2571" s="3" t="s">
        <v>6332</v>
      </c>
      <c r="B2571" t="s">
        <v>6333</v>
      </c>
      <c r="C2571" s="3" t="s">
        <v>6333</v>
      </c>
      <c r="D2571" s="6">
        <v>0</v>
      </c>
      <c r="E2571" s="6">
        <v>105</v>
      </c>
      <c r="F2571" s="6">
        <f t="shared" si="400"/>
        <v>1</v>
      </c>
      <c r="G2571" s="6">
        <f t="shared" si="401"/>
        <v>45</v>
      </c>
      <c r="H2571" s="6" t="str" cm="1">
        <f t="array" ref="H2571">_xlfn.IFS(E2571&lt;=80,"Series",E2571&lt;=120,"TV Movie",E2571&gt;120,"Long Movie")</f>
        <v>TV Movie</v>
      </c>
      <c r="I2571" t="s">
        <v>132</v>
      </c>
      <c r="J2571" t="s">
        <v>5802</v>
      </c>
      <c r="K2571" t="s">
        <v>5802</v>
      </c>
      <c r="L2571" s="5">
        <v>5.9</v>
      </c>
      <c r="M2571" t="str" cm="1">
        <f t="array" ref="M2571">_xlfn.IFS(L2571&lt;=2,"Flop",L2571&lt;=5,"Average",L2571&lt;=7,"Hit",L2571&lt;=9,"Superhit",L2571&gt;9,"BlockBuster")</f>
        <v>Hit</v>
      </c>
      <c r="N2571" s="6">
        <v>84645</v>
      </c>
      <c r="O2571" s="6" t="str" cm="1">
        <f t="array" ref="O2571">_xlfn.IFS(N2571&lt;=100000,"Low",N2571&lt;=500000,"Median",N2571&lt;=1500000,"High",N2571&gt;1500000,"Very High")</f>
        <v>Low</v>
      </c>
      <c r="P2571">
        <v>45000000</v>
      </c>
      <c r="Q2571">
        <v>114501299</v>
      </c>
      <c r="R2571">
        <f t="shared" si="402"/>
        <v>69501299</v>
      </c>
      <c r="S2571" t="str">
        <f t="shared" si="403"/>
        <v>Profit</v>
      </c>
      <c r="T2571" s="1">
        <v>42711</v>
      </c>
      <c r="U2571" t="s">
        <v>4018</v>
      </c>
      <c r="V2571" s="14">
        <v>42711</v>
      </c>
      <c r="W2571" t="str">
        <f t="shared" si="404"/>
        <v>December</v>
      </c>
      <c r="X2571" s="4" t="str">
        <f t="shared" si="405"/>
        <v>2016</v>
      </c>
      <c r="Y2571" s="6">
        <f t="shared" si="406"/>
        <v>2016</v>
      </c>
      <c r="Z2571" s="4" t="str">
        <f t="shared" si="407"/>
        <v>7</v>
      </c>
      <c r="AA2571" s="6">
        <f t="shared" si="408"/>
        <v>7</v>
      </c>
      <c r="AB2571" t="str">
        <f t="shared" si="409"/>
        <v>Wednesday</v>
      </c>
    </row>
    <row r="2572" spans="1:28" x14ac:dyDescent="0.25">
      <c r="A2572" s="3" t="s">
        <v>6334</v>
      </c>
      <c r="B2572" t="s">
        <v>6335</v>
      </c>
      <c r="C2572" s="3" t="s">
        <v>6335</v>
      </c>
      <c r="D2572" s="6">
        <v>0</v>
      </c>
      <c r="E2572" s="6">
        <v>115</v>
      </c>
      <c r="F2572" s="6">
        <f t="shared" si="400"/>
        <v>1</v>
      </c>
      <c r="G2572" s="6">
        <f t="shared" si="401"/>
        <v>55</v>
      </c>
      <c r="H2572" s="6" t="str" cm="1">
        <f t="array" ref="H2572">_xlfn.IFS(E2572&lt;=80,"Series",E2572&lt;=120,"TV Movie",E2572&gt;120,"Long Movie")</f>
        <v>TV Movie</v>
      </c>
      <c r="I2572" t="s">
        <v>5529</v>
      </c>
      <c r="J2572" t="s">
        <v>8162</v>
      </c>
      <c r="K2572" t="s">
        <v>3857</v>
      </c>
      <c r="L2572" s="5">
        <v>6.3</v>
      </c>
      <c r="M2572" t="str" cm="1">
        <f t="array" ref="M2572">_xlfn.IFS(L2572&lt;=2,"Flop",L2572&lt;=5,"Average",L2572&lt;=7,"Hit",L2572&lt;=9,"Superhit",L2572&gt;9,"BlockBuster")</f>
        <v>Hit</v>
      </c>
      <c r="N2572" s="6">
        <v>75403</v>
      </c>
      <c r="O2572" s="6" t="str" cm="1">
        <f t="array" ref="O2572">_xlfn.IFS(N2572&lt;=100000,"Low",N2572&lt;=500000,"Median",N2572&lt;=1500000,"High",N2572&gt;1500000,"Very High")</f>
        <v>Low</v>
      </c>
      <c r="P2572">
        <v>20000000</v>
      </c>
      <c r="Q2572">
        <v>23177948</v>
      </c>
      <c r="R2572">
        <f t="shared" si="402"/>
        <v>3177948</v>
      </c>
      <c r="S2572" t="str">
        <f t="shared" si="403"/>
        <v>Profit</v>
      </c>
      <c r="T2572" s="1">
        <v>42416</v>
      </c>
      <c r="U2572" t="s">
        <v>3854</v>
      </c>
      <c r="V2572" s="14">
        <v>42416</v>
      </c>
      <c r="W2572" t="str">
        <f t="shared" si="404"/>
        <v>February</v>
      </c>
      <c r="X2572" s="4" t="str">
        <f t="shared" si="405"/>
        <v>2016</v>
      </c>
      <c r="Y2572" s="6">
        <f t="shared" si="406"/>
        <v>2016</v>
      </c>
      <c r="Z2572" s="4" t="str">
        <f t="shared" si="407"/>
        <v>16</v>
      </c>
      <c r="AA2572" s="6">
        <f t="shared" si="408"/>
        <v>16</v>
      </c>
      <c r="AB2572" t="str">
        <f t="shared" si="409"/>
        <v>Tuesday</v>
      </c>
    </row>
    <row r="2573" spans="1:28" x14ac:dyDescent="0.25">
      <c r="A2573" s="3" t="s">
        <v>6336</v>
      </c>
      <c r="B2573" t="s">
        <v>6337</v>
      </c>
      <c r="C2573" s="3" t="s">
        <v>6337</v>
      </c>
      <c r="D2573" s="6">
        <v>0</v>
      </c>
      <c r="E2573" s="6">
        <v>95</v>
      </c>
      <c r="F2573" s="6">
        <f t="shared" si="400"/>
        <v>1</v>
      </c>
      <c r="G2573" s="6">
        <f t="shared" si="401"/>
        <v>35</v>
      </c>
      <c r="H2573" s="6" t="str" cm="1">
        <f t="array" ref="H2573">_xlfn.IFS(E2573&lt;=80,"Series",E2573&lt;=120,"TV Movie",E2573&gt;120,"Long Movie")</f>
        <v>TV Movie</v>
      </c>
      <c r="I2573" t="s">
        <v>145</v>
      </c>
      <c r="J2573" t="s">
        <v>8157</v>
      </c>
      <c r="K2573" t="s">
        <v>5802</v>
      </c>
      <c r="L2573" s="5">
        <v>7.1</v>
      </c>
      <c r="M2573" t="str" cm="1">
        <f t="array" ref="M2573">_xlfn.IFS(L2573&lt;=2,"Flop",L2573&lt;=5,"Average",L2573&lt;=7,"Hit",L2573&lt;=9,"Superhit",L2573&gt;9,"BlockBuster")</f>
        <v>Superhit</v>
      </c>
      <c r="N2573" s="6">
        <v>159542</v>
      </c>
      <c r="O2573" s="6" t="str" cm="1">
        <f t="array" ref="O2573">_xlfn.IFS(N2573&lt;=100000,"Low",N2573&lt;=500000,"Median",N2573&lt;=1500000,"High",N2573&gt;1500000,"Very High")</f>
        <v>Median</v>
      </c>
      <c r="P2573">
        <v>2500000</v>
      </c>
      <c r="Q2573">
        <v>6918591</v>
      </c>
      <c r="R2573">
        <f t="shared" si="402"/>
        <v>4418591</v>
      </c>
      <c r="S2573" t="str">
        <f t="shared" si="403"/>
        <v>Profit</v>
      </c>
      <c r="T2573" s="1">
        <v>41292</v>
      </c>
      <c r="U2573" t="s">
        <v>6338</v>
      </c>
      <c r="V2573" s="14">
        <v>41292</v>
      </c>
      <c r="W2573" t="str">
        <f t="shared" si="404"/>
        <v>January</v>
      </c>
      <c r="X2573" s="4" t="str">
        <f t="shared" si="405"/>
        <v>2013</v>
      </c>
      <c r="Y2573" s="6">
        <f t="shared" si="406"/>
        <v>2013</v>
      </c>
      <c r="Z2573" s="4" t="str">
        <f t="shared" si="407"/>
        <v>18</v>
      </c>
      <c r="AA2573" s="6">
        <f t="shared" si="408"/>
        <v>18</v>
      </c>
      <c r="AB2573" t="str">
        <f t="shared" si="409"/>
        <v>Friday</v>
      </c>
    </row>
    <row r="2574" spans="1:28" x14ac:dyDescent="0.25">
      <c r="A2574" s="3" t="s">
        <v>6339</v>
      </c>
      <c r="B2574" t="s">
        <v>6340</v>
      </c>
      <c r="C2574" s="3" t="s">
        <v>6340</v>
      </c>
      <c r="D2574" s="6">
        <v>0</v>
      </c>
      <c r="E2574" s="6">
        <v>123</v>
      </c>
      <c r="F2574" s="6">
        <f t="shared" si="400"/>
        <v>2</v>
      </c>
      <c r="G2574" s="6">
        <f t="shared" si="401"/>
        <v>3</v>
      </c>
      <c r="H2574" s="6" t="str" cm="1">
        <f t="array" ref="H2574">_xlfn.IFS(E2574&lt;=80,"Series",E2574&lt;=120,"TV Movie",E2574&gt;120,"Long Movie")</f>
        <v>Long Movie</v>
      </c>
      <c r="I2574" t="s">
        <v>132</v>
      </c>
      <c r="J2574" t="s">
        <v>145</v>
      </c>
      <c r="K2574" t="s">
        <v>8156</v>
      </c>
      <c r="L2574" s="5">
        <v>7.2</v>
      </c>
      <c r="M2574" t="str" cm="1">
        <f t="array" ref="M2574">_xlfn.IFS(L2574&lt;=2,"Flop",L2574&lt;=5,"Average",L2574&lt;=7,"Hit",L2574&lt;=9,"Superhit",L2574&gt;9,"BlockBuster")</f>
        <v>Superhit</v>
      </c>
      <c r="N2574" s="6">
        <v>105994</v>
      </c>
      <c r="O2574" s="6" t="str" cm="1">
        <f t="array" ref="O2574">_xlfn.IFS(N2574&lt;=100000,"Low",N2574&lt;=500000,"Median",N2574&lt;=1500000,"High",N2574&gt;1500000,"Very High")</f>
        <v>Median</v>
      </c>
      <c r="P2574">
        <v>7000000</v>
      </c>
      <c r="Q2574">
        <v>7609187</v>
      </c>
      <c r="R2574">
        <f t="shared" si="402"/>
        <v>609187</v>
      </c>
      <c r="S2574" t="str">
        <f t="shared" si="403"/>
        <v>Profit</v>
      </c>
      <c r="T2574" s="1">
        <v>41419</v>
      </c>
      <c r="U2574" t="s">
        <v>619</v>
      </c>
      <c r="V2574" s="14">
        <v>41419</v>
      </c>
      <c r="W2574" t="str">
        <f t="shared" si="404"/>
        <v>May</v>
      </c>
      <c r="X2574" s="4" t="str">
        <f t="shared" si="405"/>
        <v>2013</v>
      </c>
      <c r="Y2574" s="6">
        <f t="shared" si="406"/>
        <v>2013</v>
      </c>
      <c r="Z2574" s="4" t="str">
        <f t="shared" si="407"/>
        <v>25</v>
      </c>
      <c r="AA2574" s="6">
        <f t="shared" si="408"/>
        <v>25</v>
      </c>
      <c r="AB2574" t="str">
        <f t="shared" si="409"/>
        <v>Saturday</v>
      </c>
    </row>
    <row r="2575" spans="1:28" x14ac:dyDescent="0.25">
      <c r="A2575" s="3" t="s">
        <v>6341</v>
      </c>
      <c r="B2575" t="s">
        <v>6342</v>
      </c>
      <c r="C2575" s="3" t="s">
        <v>6342</v>
      </c>
      <c r="D2575" s="6">
        <v>0</v>
      </c>
      <c r="E2575" s="6">
        <v>110</v>
      </c>
      <c r="F2575" s="6">
        <f t="shared" si="400"/>
        <v>1</v>
      </c>
      <c r="G2575" s="6">
        <f t="shared" si="401"/>
        <v>50</v>
      </c>
      <c r="H2575" s="6" t="str" cm="1">
        <f t="array" ref="H2575">_xlfn.IFS(E2575&lt;=80,"Series",E2575&lt;=120,"TV Movie",E2575&gt;120,"Long Movie")</f>
        <v>TV Movie</v>
      </c>
      <c r="I2575" t="s">
        <v>132</v>
      </c>
      <c r="J2575" t="s">
        <v>8162</v>
      </c>
      <c r="K2575" t="s">
        <v>5802</v>
      </c>
      <c r="L2575" s="5">
        <v>7</v>
      </c>
      <c r="M2575" t="str" cm="1">
        <f t="array" ref="M2575">_xlfn.IFS(L2575&lt;=2,"Flop",L2575&lt;=5,"Average",L2575&lt;=7,"Hit",L2575&lt;=9,"Superhit",L2575&gt;9,"BlockBuster")</f>
        <v>Hit</v>
      </c>
      <c r="N2575" s="6">
        <v>476314</v>
      </c>
      <c r="O2575" s="6" t="str" cm="1">
        <f t="array" ref="O2575">_xlfn.IFS(N2575&lt;=100000,"Low",N2575&lt;=500000,"Median",N2575&lt;=1500000,"High",N2575&gt;1500000,"Very High")</f>
        <v>Median</v>
      </c>
      <c r="P2575">
        <v>37000000</v>
      </c>
      <c r="Q2575">
        <v>269994119</v>
      </c>
      <c r="R2575">
        <f t="shared" si="402"/>
        <v>232994119</v>
      </c>
      <c r="S2575" t="str">
        <f t="shared" si="403"/>
        <v>Profit</v>
      </c>
      <c r="T2575" s="1">
        <v>41489</v>
      </c>
      <c r="U2575" t="s">
        <v>3369</v>
      </c>
      <c r="V2575" s="14">
        <v>41489</v>
      </c>
      <c r="W2575" t="str">
        <f t="shared" si="404"/>
        <v>August</v>
      </c>
      <c r="X2575" s="4" t="str">
        <f t="shared" si="405"/>
        <v>2013</v>
      </c>
      <c r="Y2575" s="6">
        <f t="shared" si="406"/>
        <v>2013</v>
      </c>
      <c r="Z2575" s="4" t="str">
        <f t="shared" si="407"/>
        <v>3</v>
      </c>
      <c r="AA2575" s="6">
        <f t="shared" si="408"/>
        <v>3</v>
      </c>
      <c r="AB2575" t="str">
        <f t="shared" si="409"/>
        <v>Saturday</v>
      </c>
    </row>
    <row r="2576" spans="1:28" x14ac:dyDescent="0.25">
      <c r="A2576" s="3" t="s">
        <v>6343</v>
      </c>
      <c r="B2576" t="s">
        <v>6344</v>
      </c>
      <c r="C2576" s="3" t="s">
        <v>6344</v>
      </c>
      <c r="D2576" s="6">
        <v>0</v>
      </c>
      <c r="E2576" s="6">
        <v>101</v>
      </c>
      <c r="F2576" s="6">
        <f t="shared" si="400"/>
        <v>1</v>
      </c>
      <c r="G2576" s="6">
        <f t="shared" si="401"/>
        <v>41</v>
      </c>
      <c r="H2576" s="6" t="str" cm="1">
        <f t="array" ref="H2576">_xlfn.IFS(E2576&lt;=80,"Series",E2576&lt;=120,"TV Movie",E2576&gt;120,"Long Movie")</f>
        <v>TV Movie</v>
      </c>
      <c r="I2576" t="s">
        <v>145</v>
      </c>
      <c r="J2576" t="s">
        <v>5802</v>
      </c>
      <c r="K2576" t="s">
        <v>5802</v>
      </c>
      <c r="L2576" s="5">
        <v>7.2</v>
      </c>
      <c r="M2576" t="str" cm="1">
        <f t="array" ref="M2576">_xlfn.IFS(L2576&lt;=2,"Flop",L2576&lt;=5,"Average",L2576&lt;=7,"Hit",L2576&lt;=9,"Superhit",L2576&gt;9,"BlockBuster")</f>
        <v>Superhit</v>
      </c>
      <c r="N2576" s="6">
        <v>203137</v>
      </c>
      <c r="O2576" s="6" t="str" cm="1">
        <f t="array" ref="O2576">_xlfn.IFS(N2576&lt;=100000,"Low",N2576&lt;=500000,"Median",N2576&lt;=1500000,"High",N2576&gt;1500000,"Very High")</f>
        <v>Median</v>
      </c>
      <c r="P2576">
        <v>6500000</v>
      </c>
      <c r="Q2576">
        <v>19123767</v>
      </c>
      <c r="R2576">
        <f t="shared" si="402"/>
        <v>12623767</v>
      </c>
      <c r="S2576" t="str">
        <f t="shared" si="403"/>
        <v>Profit</v>
      </c>
      <c r="T2576" s="1">
        <v>40790</v>
      </c>
      <c r="U2576" t="s">
        <v>6345</v>
      </c>
      <c r="V2576" s="14">
        <v>40790</v>
      </c>
      <c r="W2576" t="str">
        <f t="shared" si="404"/>
        <v>September</v>
      </c>
      <c r="X2576" s="4" t="str">
        <f t="shared" si="405"/>
        <v>2011</v>
      </c>
      <c r="Y2576" s="6">
        <f t="shared" si="406"/>
        <v>2011</v>
      </c>
      <c r="Z2576" s="4" t="str">
        <f t="shared" si="407"/>
        <v>4</v>
      </c>
      <c r="AA2576" s="6">
        <f t="shared" si="408"/>
        <v>4</v>
      </c>
      <c r="AB2576" t="str">
        <f t="shared" si="409"/>
        <v>Sunday</v>
      </c>
    </row>
    <row r="2577" spans="1:28" x14ac:dyDescent="0.25">
      <c r="A2577" s="3" t="s">
        <v>6346</v>
      </c>
      <c r="B2577" t="s">
        <v>6347</v>
      </c>
      <c r="C2577" s="3" t="s">
        <v>6347</v>
      </c>
      <c r="D2577" s="6">
        <v>0</v>
      </c>
      <c r="E2577" s="6">
        <v>92</v>
      </c>
      <c r="F2577" s="6">
        <f t="shared" si="400"/>
        <v>1</v>
      </c>
      <c r="G2577" s="6">
        <f t="shared" si="401"/>
        <v>32</v>
      </c>
      <c r="H2577" s="6" t="str" cm="1">
        <f t="array" ref="H2577">_xlfn.IFS(E2577&lt;=80,"Series",E2577&lt;=120,"TV Movie",E2577&gt;120,"Long Movie")</f>
        <v>TV Movie</v>
      </c>
      <c r="I2577" t="s">
        <v>145</v>
      </c>
      <c r="J2577" t="s">
        <v>8166</v>
      </c>
      <c r="K2577" t="s">
        <v>3857</v>
      </c>
      <c r="L2577" s="5">
        <v>6.3</v>
      </c>
      <c r="M2577" t="str" cm="1">
        <f t="array" ref="M2577">_xlfn.IFS(L2577&lt;=2,"Flop",L2577&lt;=5,"Average",L2577&lt;=7,"Hit",L2577&lt;=9,"Superhit",L2577&gt;9,"BlockBuster")</f>
        <v>Hit</v>
      </c>
      <c r="N2577" s="6">
        <v>82850</v>
      </c>
      <c r="O2577" s="6" t="str" cm="1">
        <f t="array" ref="O2577">_xlfn.IFS(N2577&lt;=100000,"Low",N2577&lt;=500000,"Median",N2577&lt;=1500000,"High",N2577&gt;1500000,"Very High")</f>
        <v>Low</v>
      </c>
      <c r="P2577">
        <v>22000000</v>
      </c>
      <c r="Q2577">
        <v>17669776</v>
      </c>
      <c r="R2577">
        <f t="shared" si="402"/>
        <v>-4330224</v>
      </c>
      <c r="S2577" t="str">
        <f t="shared" si="403"/>
        <v>Loss</v>
      </c>
      <c r="T2577" s="1">
        <v>41886</v>
      </c>
      <c r="U2577" t="s">
        <v>6348</v>
      </c>
      <c r="V2577" s="14">
        <v>41886</v>
      </c>
      <c r="W2577" t="str">
        <f t="shared" si="404"/>
        <v>September</v>
      </c>
      <c r="X2577" s="4" t="str">
        <f t="shared" si="405"/>
        <v>2014</v>
      </c>
      <c r="Y2577" s="6">
        <f t="shared" si="406"/>
        <v>2014</v>
      </c>
      <c r="Z2577" s="4" t="str">
        <f t="shared" si="407"/>
        <v>4</v>
      </c>
      <c r="AA2577" s="6">
        <f t="shared" si="408"/>
        <v>4</v>
      </c>
      <c r="AB2577" t="str">
        <f t="shared" si="409"/>
        <v>Thursday</v>
      </c>
    </row>
    <row r="2578" spans="1:28" x14ac:dyDescent="0.25">
      <c r="A2578" s="3" t="s">
        <v>6349</v>
      </c>
      <c r="B2578" t="s">
        <v>6350</v>
      </c>
      <c r="C2578" s="3" t="s">
        <v>6350</v>
      </c>
      <c r="D2578" s="6">
        <v>0</v>
      </c>
      <c r="E2578" s="6">
        <v>102</v>
      </c>
      <c r="F2578" s="6">
        <f t="shared" si="400"/>
        <v>1</v>
      </c>
      <c r="G2578" s="6">
        <f t="shared" si="401"/>
        <v>42</v>
      </c>
      <c r="H2578" s="6" t="str" cm="1">
        <f t="array" ref="H2578">_xlfn.IFS(E2578&lt;=80,"Series",E2578&lt;=120,"TV Movie",E2578&gt;120,"Long Movie")</f>
        <v>TV Movie</v>
      </c>
      <c r="I2578" t="s">
        <v>8162</v>
      </c>
      <c r="J2578" t="s">
        <v>145</v>
      </c>
      <c r="K2578" t="s">
        <v>3857</v>
      </c>
      <c r="L2578" s="5">
        <v>6.7</v>
      </c>
      <c r="M2578" t="str" cm="1">
        <f t="array" ref="M2578">_xlfn.IFS(L2578&lt;=2,"Flop",L2578&lt;=5,"Average",L2578&lt;=7,"Hit",L2578&lt;=9,"Superhit",L2578&gt;9,"BlockBuster")</f>
        <v>Hit</v>
      </c>
      <c r="N2578" s="6">
        <v>81950</v>
      </c>
      <c r="O2578" s="6" t="str" cm="1">
        <f t="array" ref="O2578">_xlfn.IFS(N2578&lt;=100000,"Low",N2578&lt;=500000,"Median",N2578&lt;=1500000,"High",N2578&gt;1500000,"Very High")</f>
        <v>Low</v>
      </c>
      <c r="P2578">
        <v>11000000</v>
      </c>
      <c r="Q2578">
        <v>4633668</v>
      </c>
      <c r="R2578">
        <f t="shared" si="402"/>
        <v>-6366332</v>
      </c>
      <c r="S2578" t="str">
        <f t="shared" si="403"/>
        <v>Loss</v>
      </c>
      <c r="T2578" s="1">
        <v>40794</v>
      </c>
      <c r="U2578" t="s">
        <v>41</v>
      </c>
      <c r="V2578" s="14">
        <v>40794</v>
      </c>
      <c r="W2578" t="str">
        <f t="shared" si="404"/>
        <v>September</v>
      </c>
      <c r="X2578" s="4" t="str">
        <f t="shared" si="405"/>
        <v>2011</v>
      </c>
      <c r="Y2578" s="6">
        <f t="shared" si="406"/>
        <v>2011</v>
      </c>
      <c r="Z2578" s="4" t="str">
        <f t="shared" si="407"/>
        <v>8</v>
      </c>
      <c r="AA2578" s="6">
        <f t="shared" si="408"/>
        <v>8</v>
      </c>
      <c r="AB2578" t="str">
        <f t="shared" si="409"/>
        <v>Thursday</v>
      </c>
    </row>
    <row r="2579" spans="1:28" x14ac:dyDescent="0.25">
      <c r="A2579" s="3" t="s">
        <v>6351</v>
      </c>
      <c r="B2579" t="s">
        <v>6352</v>
      </c>
      <c r="C2579" s="3" t="s">
        <v>6352</v>
      </c>
      <c r="D2579" s="6">
        <v>0</v>
      </c>
      <c r="E2579" s="6">
        <v>103</v>
      </c>
      <c r="F2579" s="6">
        <f t="shared" si="400"/>
        <v>1</v>
      </c>
      <c r="G2579" s="6">
        <f t="shared" si="401"/>
        <v>43</v>
      </c>
      <c r="H2579" s="6" t="str" cm="1">
        <f t="array" ref="H2579">_xlfn.IFS(E2579&lt;=80,"Series",E2579&lt;=120,"TV Movie",E2579&gt;120,"Long Movie")</f>
        <v>TV Movie</v>
      </c>
      <c r="I2579" t="s">
        <v>132</v>
      </c>
      <c r="J2579" t="s">
        <v>145</v>
      </c>
      <c r="K2579" t="s">
        <v>5802</v>
      </c>
      <c r="L2579" s="5">
        <v>7.4</v>
      </c>
      <c r="M2579" t="str" cm="1">
        <f t="array" ref="M2579">_xlfn.IFS(L2579&lt;=2,"Flop",L2579&lt;=5,"Average",L2579&lt;=7,"Hit",L2579&lt;=9,"Superhit",L2579&gt;9,"BlockBuster")</f>
        <v>Superhit</v>
      </c>
      <c r="N2579" s="6">
        <v>155112</v>
      </c>
      <c r="O2579" s="6" t="str" cm="1">
        <f t="array" ref="O2579">_xlfn.IFS(N2579&lt;=100000,"Low",N2579&lt;=500000,"Median",N2579&lt;=1500000,"High",N2579&gt;1500000,"Very High")</f>
        <v>Median</v>
      </c>
      <c r="P2579">
        <v>5000000</v>
      </c>
      <c r="Q2579">
        <v>26474920</v>
      </c>
      <c r="R2579">
        <f t="shared" si="402"/>
        <v>21474920</v>
      </c>
      <c r="S2579" t="str">
        <f t="shared" si="403"/>
        <v>Profit</v>
      </c>
      <c r="T2579" s="1">
        <v>41295</v>
      </c>
      <c r="U2579" t="s">
        <v>6353</v>
      </c>
      <c r="V2579" s="14">
        <v>41295</v>
      </c>
      <c r="W2579" t="str">
        <f t="shared" si="404"/>
        <v>January</v>
      </c>
      <c r="X2579" s="4" t="str">
        <f t="shared" si="405"/>
        <v>2013</v>
      </c>
      <c r="Y2579" s="6">
        <f t="shared" si="406"/>
        <v>2013</v>
      </c>
      <c r="Z2579" s="4" t="str">
        <f t="shared" si="407"/>
        <v>21</v>
      </c>
      <c r="AA2579" s="6">
        <f t="shared" si="408"/>
        <v>21</v>
      </c>
      <c r="AB2579" t="str">
        <f t="shared" si="409"/>
        <v>Monday</v>
      </c>
    </row>
    <row r="2580" spans="1:28" x14ac:dyDescent="0.25">
      <c r="A2580" s="3" t="s">
        <v>6354</v>
      </c>
      <c r="B2580" t="s">
        <v>6355</v>
      </c>
      <c r="C2580" s="3" t="s">
        <v>6355</v>
      </c>
      <c r="D2580" s="6">
        <v>0</v>
      </c>
      <c r="E2580" s="6">
        <v>93</v>
      </c>
      <c r="F2580" s="6">
        <f t="shared" si="400"/>
        <v>1</v>
      </c>
      <c r="G2580" s="6">
        <f t="shared" si="401"/>
        <v>33</v>
      </c>
      <c r="H2580" s="6" t="str" cm="1">
        <f t="array" ref="H2580">_xlfn.IFS(E2580&lt;=80,"Series",E2580&lt;=120,"TV Movie",E2580&gt;120,"Long Movie")</f>
        <v>TV Movie</v>
      </c>
      <c r="I2580" t="s">
        <v>5529</v>
      </c>
      <c r="J2580" t="s">
        <v>132</v>
      </c>
      <c r="K2580" t="s">
        <v>83</v>
      </c>
      <c r="L2580" s="5">
        <v>6.3</v>
      </c>
      <c r="M2580" t="str" cm="1">
        <f t="array" ref="M2580">_xlfn.IFS(L2580&lt;=2,"Flop",L2580&lt;=5,"Average",L2580&lt;=7,"Hit",L2580&lt;=9,"Superhit",L2580&gt;9,"BlockBuster")</f>
        <v>Hit</v>
      </c>
      <c r="N2580" s="6">
        <v>53676</v>
      </c>
      <c r="O2580" s="6" t="str" cm="1">
        <f t="array" ref="O2580">_xlfn.IFS(N2580&lt;=100000,"Low",N2580&lt;=500000,"Median",N2580&lt;=1500000,"High",N2580&gt;1500000,"Very High")</f>
        <v>Low</v>
      </c>
      <c r="P2580">
        <v>15000000</v>
      </c>
      <c r="Q2580">
        <v>16137046</v>
      </c>
      <c r="R2580">
        <f t="shared" si="402"/>
        <v>1137046</v>
      </c>
      <c r="S2580" t="str">
        <f t="shared" si="403"/>
        <v>Profit</v>
      </c>
      <c r="T2580" s="1">
        <v>42300</v>
      </c>
      <c r="U2580" t="s">
        <v>5094</v>
      </c>
      <c r="V2580" s="14">
        <v>42300</v>
      </c>
      <c r="W2580" t="str">
        <f t="shared" si="404"/>
        <v>October</v>
      </c>
      <c r="X2580" s="4" t="str">
        <f t="shared" si="405"/>
        <v>2015</v>
      </c>
      <c r="Y2580" s="6">
        <f t="shared" si="406"/>
        <v>2015</v>
      </c>
      <c r="Z2580" s="4" t="str">
        <f t="shared" si="407"/>
        <v>23</v>
      </c>
      <c r="AA2580" s="6">
        <f t="shared" si="408"/>
        <v>23</v>
      </c>
      <c r="AB2580" t="str">
        <f t="shared" si="409"/>
        <v>Friday</v>
      </c>
    </row>
    <row r="2581" spans="1:28" x14ac:dyDescent="0.25">
      <c r="A2581" s="3" t="s">
        <v>6356</v>
      </c>
      <c r="B2581" t="s">
        <v>6357</v>
      </c>
      <c r="C2581" s="3" t="s">
        <v>6357</v>
      </c>
      <c r="D2581" s="6">
        <v>0</v>
      </c>
      <c r="E2581" s="6">
        <v>134</v>
      </c>
      <c r="F2581" s="6">
        <f t="shared" si="400"/>
        <v>2</v>
      </c>
      <c r="G2581" s="6">
        <f t="shared" si="401"/>
        <v>14</v>
      </c>
      <c r="H2581" s="6" t="str" cm="1">
        <f t="array" ref="H2581">_xlfn.IFS(E2581&lt;=80,"Series",E2581&lt;=120,"TV Movie",E2581&gt;120,"Long Movie")</f>
        <v>Long Movie</v>
      </c>
      <c r="I2581" t="s">
        <v>8160</v>
      </c>
      <c r="J2581" t="s">
        <v>145</v>
      </c>
      <c r="K2581" t="s">
        <v>8165</v>
      </c>
      <c r="L2581" s="5">
        <v>7.9</v>
      </c>
      <c r="M2581" t="str" cm="1">
        <f t="array" ref="M2581">_xlfn.IFS(L2581&lt;=2,"Flop",L2581&lt;=5,"Average",L2581&lt;=7,"Hit",L2581&lt;=9,"Superhit",L2581&gt;9,"BlockBuster")</f>
        <v>Superhit</v>
      </c>
      <c r="N2581" s="6">
        <v>572952</v>
      </c>
      <c r="O2581" s="6" t="str" cm="1">
        <f t="array" ref="O2581">_xlfn.IFS(N2581&lt;=100000,"Low",N2581&lt;=500000,"Median",N2581&lt;=1500000,"High",N2581&gt;1500000,"Very High")</f>
        <v>High</v>
      </c>
      <c r="P2581">
        <v>52000000</v>
      </c>
      <c r="Q2581">
        <v>910809311</v>
      </c>
      <c r="R2581">
        <f t="shared" si="402"/>
        <v>858809311</v>
      </c>
      <c r="S2581" t="str">
        <f t="shared" si="403"/>
        <v>Profit</v>
      </c>
      <c r="T2581" s="1">
        <v>43396</v>
      </c>
      <c r="U2581" t="s">
        <v>1537</v>
      </c>
      <c r="V2581" s="14">
        <v>43396</v>
      </c>
      <c r="W2581" t="str">
        <f t="shared" si="404"/>
        <v>October</v>
      </c>
      <c r="X2581" s="4" t="str">
        <f t="shared" si="405"/>
        <v>2018</v>
      </c>
      <c r="Y2581" s="6">
        <f t="shared" si="406"/>
        <v>2018</v>
      </c>
      <c r="Z2581" s="4" t="str">
        <f t="shared" si="407"/>
        <v>23</v>
      </c>
      <c r="AA2581" s="6">
        <f t="shared" si="408"/>
        <v>23</v>
      </c>
      <c r="AB2581" t="str">
        <f t="shared" si="409"/>
        <v>Tuesday</v>
      </c>
    </row>
    <row r="2582" spans="1:28" x14ac:dyDescent="0.25">
      <c r="A2582" s="3" t="s">
        <v>6358</v>
      </c>
      <c r="B2582" t="s">
        <v>6359</v>
      </c>
      <c r="C2582" s="3" t="s">
        <v>6359</v>
      </c>
      <c r="D2582" s="6">
        <v>0</v>
      </c>
      <c r="E2582" s="6">
        <v>114</v>
      </c>
      <c r="F2582" s="6">
        <f t="shared" si="400"/>
        <v>1</v>
      </c>
      <c r="G2582" s="6">
        <f t="shared" si="401"/>
        <v>54</v>
      </c>
      <c r="H2582" s="6" t="str" cm="1">
        <f t="array" ref="H2582">_xlfn.IFS(E2582&lt;=80,"Series",E2582&lt;=120,"TV Movie",E2582&gt;120,"Long Movie")</f>
        <v>TV Movie</v>
      </c>
      <c r="I2582" t="s">
        <v>5529</v>
      </c>
      <c r="J2582" t="s">
        <v>8158</v>
      </c>
      <c r="K2582" t="s">
        <v>8161</v>
      </c>
      <c r="L2582" s="5">
        <v>6.6</v>
      </c>
      <c r="M2582" t="str" cm="1">
        <f t="array" ref="M2582">_xlfn.IFS(L2582&lt;=2,"Flop",L2582&lt;=5,"Average",L2582&lt;=7,"Hit",L2582&lt;=9,"Superhit",L2582&gt;9,"BlockBuster")</f>
        <v>Hit</v>
      </c>
      <c r="N2582" s="6">
        <v>250269</v>
      </c>
      <c r="O2582" s="6" t="str" cm="1">
        <f t="array" ref="O2582">_xlfn.IFS(N2582&lt;=100000,"Low",N2582&lt;=500000,"Median",N2582&lt;=1500000,"High",N2582&gt;1500000,"Very High")</f>
        <v>Median</v>
      </c>
      <c r="P2582">
        <v>110000000</v>
      </c>
      <c r="Q2582">
        <v>125544024</v>
      </c>
      <c r="R2582">
        <f t="shared" si="402"/>
        <v>15544024</v>
      </c>
      <c r="S2582" t="str">
        <f t="shared" si="403"/>
        <v>Profit</v>
      </c>
      <c r="T2582" s="1">
        <v>41571</v>
      </c>
      <c r="U2582" t="s">
        <v>4151</v>
      </c>
      <c r="V2582" s="14">
        <v>41571</v>
      </c>
      <c r="W2582" t="str">
        <f t="shared" si="404"/>
        <v>October</v>
      </c>
      <c r="X2582" s="4" t="str">
        <f t="shared" si="405"/>
        <v>2013</v>
      </c>
      <c r="Y2582" s="6">
        <f t="shared" si="406"/>
        <v>2013</v>
      </c>
      <c r="Z2582" s="4" t="str">
        <f t="shared" si="407"/>
        <v>24</v>
      </c>
      <c r="AA2582" s="6">
        <f t="shared" si="408"/>
        <v>24</v>
      </c>
      <c r="AB2582" t="str">
        <f t="shared" si="409"/>
        <v>Thursday</v>
      </c>
    </row>
    <row r="2583" spans="1:28" x14ac:dyDescent="0.25">
      <c r="A2583" s="3" t="s">
        <v>6360</v>
      </c>
      <c r="B2583" t="s">
        <v>6361</v>
      </c>
      <c r="C2583" s="3" t="s">
        <v>6361</v>
      </c>
      <c r="D2583" s="6">
        <v>0</v>
      </c>
      <c r="E2583" s="6">
        <v>127</v>
      </c>
      <c r="F2583" s="6">
        <f t="shared" si="400"/>
        <v>2</v>
      </c>
      <c r="G2583" s="6">
        <f t="shared" si="401"/>
        <v>7</v>
      </c>
      <c r="H2583" s="6" t="str" cm="1">
        <f t="array" ref="H2583">_xlfn.IFS(E2583&lt;=80,"Series",E2583&lt;=120,"TV Movie",E2583&gt;120,"Long Movie")</f>
        <v>Long Movie</v>
      </c>
      <c r="I2583" t="s">
        <v>5529</v>
      </c>
      <c r="J2583" t="s">
        <v>8158</v>
      </c>
      <c r="K2583" t="s">
        <v>145</v>
      </c>
      <c r="L2583" s="5">
        <v>6.1</v>
      </c>
      <c r="M2583" t="str" cm="1">
        <f t="array" ref="M2583">_xlfn.IFS(L2583&lt;=2,"Flop",L2583&lt;=5,"Average",L2583&lt;=7,"Hit",L2583&lt;=9,"Superhit",L2583&gt;9,"BlockBuster")</f>
        <v>Hit</v>
      </c>
      <c r="N2583" s="6">
        <v>298862</v>
      </c>
      <c r="O2583" s="6" t="str" cm="1">
        <f t="array" ref="O2583">_xlfn.IFS(N2583&lt;=100000,"Low",N2583&lt;=500000,"Median",N2583&lt;=1500000,"High",N2583&gt;1500000,"Very High")</f>
        <v>Median</v>
      </c>
      <c r="P2583">
        <v>170000000</v>
      </c>
      <c r="Q2583">
        <v>396592829</v>
      </c>
      <c r="R2583">
        <f t="shared" si="402"/>
        <v>226592829</v>
      </c>
      <c r="S2583" t="str">
        <f t="shared" si="403"/>
        <v>Profit</v>
      </c>
      <c r="T2583" s="1">
        <v>41043</v>
      </c>
      <c r="U2583" t="s">
        <v>5426</v>
      </c>
      <c r="V2583" s="14">
        <v>41043</v>
      </c>
      <c r="W2583" t="str">
        <f t="shared" si="404"/>
        <v>May</v>
      </c>
      <c r="X2583" s="4" t="str">
        <f t="shared" si="405"/>
        <v>2012</v>
      </c>
      <c r="Y2583" s="6">
        <f t="shared" si="406"/>
        <v>2012</v>
      </c>
      <c r="Z2583" s="4" t="str">
        <f t="shared" si="407"/>
        <v>14</v>
      </c>
      <c r="AA2583" s="6">
        <f t="shared" si="408"/>
        <v>14</v>
      </c>
      <c r="AB2583" t="str">
        <f t="shared" si="409"/>
        <v>Monday</v>
      </c>
    </row>
    <row r="2584" spans="1:28" x14ac:dyDescent="0.25">
      <c r="A2584" s="3" t="s">
        <v>6362</v>
      </c>
      <c r="B2584" t="s">
        <v>6363</v>
      </c>
      <c r="C2584" s="3" t="s">
        <v>6363</v>
      </c>
      <c r="D2584" s="6">
        <v>0</v>
      </c>
      <c r="E2584" s="6">
        <v>111</v>
      </c>
      <c r="F2584" s="6">
        <f t="shared" si="400"/>
        <v>1</v>
      </c>
      <c r="G2584" s="6">
        <f t="shared" si="401"/>
        <v>51</v>
      </c>
      <c r="H2584" s="6" t="str" cm="1">
        <f t="array" ref="H2584">_xlfn.IFS(E2584&lt;=80,"Series",E2584&lt;=120,"TV Movie",E2584&gt;120,"Long Movie")</f>
        <v>TV Movie</v>
      </c>
      <c r="I2584" t="s">
        <v>8162</v>
      </c>
      <c r="J2584" t="s">
        <v>145</v>
      </c>
      <c r="K2584" t="s">
        <v>8166</v>
      </c>
      <c r="L2584" s="5">
        <v>6.3</v>
      </c>
      <c r="M2584" t="str" cm="1">
        <f t="array" ref="M2584">_xlfn.IFS(L2584&lt;=2,"Flop",L2584&lt;=5,"Average",L2584&lt;=7,"Hit",L2584&lt;=9,"Superhit",L2584&gt;9,"BlockBuster")</f>
        <v>Hit</v>
      </c>
      <c r="N2584" s="6">
        <v>50439</v>
      </c>
      <c r="O2584" s="6" t="str" cm="1">
        <f t="array" ref="O2584">_xlfn.IFS(N2584&lt;=100000,"Low",N2584&lt;=500000,"Median",N2584&lt;=1500000,"High",N2584&gt;1500000,"Very High")</f>
        <v>Low</v>
      </c>
      <c r="P2584">
        <v>19500000</v>
      </c>
      <c r="Q2584">
        <v>34854990</v>
      </c>
      <c r="R2584">
        <f t="shared" si="402"/>
        <v>15354990</v>
      </c>
      <c r="S2584" t="str">
        <f t="shared" si="403"/>
        <v>Profit</v>
      </c>
      <c r="T2584" s="1">
        <v>42319</v>
      </c>
      <c r="U2584" t="s">
        <v>6364</v>
      </c>
      <c r="V2584" s="14">
        <v>42319</v>
      </c>
      <c r="W2584" t="str">
        <f t="shared" si="404"/>
        <v>November</v>
      </c>
      <c r="X2584" s="4" t="str">
        <f t="shared" si="405"/>
        <v>2015</v>
      </c>
      <c r="Y2584" s="6">
        <f t="shared" si="406"/>
        <v>2015</v>
      </c>
      <c r="Z2584" s="4" t="str">
        <f t="shared" si="407"/>
        <v>11</v>
      </c>
      <c r="AA2584" s="6">
        <f t="shared" si="408"/>
        <v>11</v>
      </c>
      <c r="AB2584" t="str">
        <f t="shared" si="409"/>
        <v>Wednesday</v>
      </c>
    </row>
    <row r="2585" spans="1:28" x14ac:dyDescent="0.25">
      <c r="A2585" s="3" t="s">
        <v>6365</v>
      </c>
      <c r="B2585" t="s">
        <v>6366</v>
      </c>
      <c r="C2585" s="3" t="s">
        <v>6366</v>
      </c>
      <c r="D2585" s="6">
        <v>0</v>
      </c>
      <c r="E2585" s="6">
        <v>109</v>
      </c>
      <c r="F2585" s="6">
        <f t="shared" si="400"/>
        <v>1</v>
      </c>
      <c r="G2585" s="6">
        <f t="shared" si="401"/>
        <v>49</v>
      </c>
      <c r="H2585" s="6" t="str" cm="1">
        <f t="array" ref="H2585">_xlfn.IFS(E2585&lt;=80,"Series",E2585&lt;=120,"TV Movie",E2585&gt;120,"Long Movie")</f>
        <v>TV Movie</v>
      </c>
      <c r="I2585" t="s">
        <v>5529</v>
      </c>
      <c r="J2585" t="s">
        <v>8162</v>
      </c>
      <c r="K2585" t="s">
        <v>145</v>
      </c>
      <c r="L2585" s="5">
        <v>5.7</v>
      </c>
      <c r="M2585" t="str" cm="1">
        <f t="array" ref="M2585">_xlfn.IFS(L2585&lt;=2,"Flop",L2585&lt;=5,"Average",L2585&lt;=7,"Hit",L2585&lt;=9,"Superhit",L2585&gt;9,"BlockBuster")</f>
        <v>Hit</v>
      </c>
      <c r="N2585" s="6">
        <v>65548</v>
      </c>
      <c r="O2585" s="6" t="str" cm="1">
        <f t="array" ref="O2585">_xlfn.IFS(N2585&lt;=100000,"Low",N2585&lt;=500000,"Median",N2585&lt;=1500000,"High",N2585&gt;1500000,"Very High")</f>
        <v>Low</v>
      </c>
      <c r="P2585">
        <v>35000000</v>
      </c>
      <c r="Q2585">
        <v>22126842</v>
      </c>
      <c r="R2585">
        <f t="shared" si="402"/>
        <v>-12873158</v>
      </c>
      <c r="S2585" t="str">
        <f t="shared" si="403"/>
        <v>Loss</v>
      </c>
      <c r="T2585" s="1">
        <v>41717</v>
      </c>
      <c r="U2585" t="s">
        <v>3848</v>
      </c>
      <c r="V2585" s="14">
        <v>41717</v>
      </c>
      <c r="W2585" t="str">
        <f t="shared" si="404"/>
        <v>March</v>
      </c>
      <c r="X2585" s="4" t="str">
        <f t="shared" si="405"/>
        <v>2014</v>
      </c>
      <c r="Y2585" s="6">
        <f t="shared" si="406"/>
        <v>2014</v>
      </c>
      <c r="Z2585" s="4" t="str">
        <f t="shared" si="407"/>
        <v>19</v>
      </c>
      <c r="AA2585" s="6">
        <f t="shared" si="408"/>
        <v>19</v>
      </c>
      <c r="AB2585" t="str">
        <f t="shared" si="409"/>
        <v>Wednesday</v>
      </c>
    </row>
    <row r="2586" spans="1:28" x14ac:dyDescent="0.25">
      <c r="A2586" s="3" t="s">
        <v>6367</v>
      </c>
      <c r="B2586" t="s">
        <v>6368</v>
      </c>
      <c r="C2586" s="3" t="s">
        <v>6368</v>
      </c>
      <c r="D2586" s="6">
        <v>0</v>
      </c>
      <c r="E2586" s="6">
        <v>130</v>
      </c>
      <c r="F2586" s="6">
        <f t="shared" si="400"/>
        <v>2</v>
      </c>
      <c r="G2586" s="6">
        <f t="shared" si="401"/>
        <v>10</v>
      </c>
      <c r="H2586" s="6" t="str" cm="1">
        <f t="array" ref="H2586">_xlfn.IFS(E2586&lt;=80,"Series",E2586&lt;=120,"TV Movie",E2586&gt;120,"Long Movie")</f>
        <v>Long Movie</v>
      </c>
      <c r="I2586" t="s">
        <v>5529</v>
      </c>
      <c r="J2586" t="s">
        <v>145</v>
      </c>
      <c r="K2586" t="s">
        <v>5802</v>
      </c>
      <c r="L2586" s="5">
        <v>8.3000000000000007</v>
      </c>
      <c r="M2586" t="str" cm="1">
        <f t="array" ref="M2586">_xlfn.IFS(L2586&lt;=2,"Flop",L2586&lt;=5,"Average",L2586&lt;=7,"Hit",L2586&lt;=9,"Superhit",L2586&gt;9,"BlockBuster")</f>
        <v>Superhit</v>
      </c>
      <c r="N2586" s="6">
        <v>639555</v>
      </c>
      <c r="O2586" s="6" t="str" cm="1">
        <f t="array" ref="O2586">_xlfn.IFS(N2586&lt;=100000,"Low",N2586&lt;=500000,"Median",N2586&lt;=1500000,"High",N2586&gt;1500000,"Very High")</f>
        <v>High</v>
      </c>
      <c r="P2586">
        <v>170000000</v>
      </c>
      <c r="Q2586">
        <v>1495696292</v>
      </c>
      <c r="R2586">
        <f t="shared" si="402"/>
        <v>1325696292</v>
      </c>
      <c r="S2586" t="str">
        <f t="shared" si="403"/>
        <v>Profit</v>
      </c>
      <c r="T2586" s="1">
        <v>44699</v>
      </c>
      <c r="U2586" t="s">
        <v>5121</v>
      </c>
      <c r="V2586" s="14">
        <v>44699</v>
      </c>
      <c r="W2586" t="str">
        <f t="shared" si="404"/>
        <v>May</v>
      </c>
      <c r="X2586" s="4" t="str">
        <f t="shared" si="405"/>
        <v>2022</v>
      </c>
      <c r="Y2586" s="6">
        <f t="shared" si="406"/>
        <v>2022</v>
      </c>
      <c r="Z2586" s="4" t="str">
        <f t="shared" si="407"/>
        <v>18</v>
      </c>
      <c r="AA2586" s="6">
        <f t="shared" si="408"/>
        <v>18</v>
      </c>
      <c r="AB2586" t="str">
        <f t="shared" si="409"/>
        <v>Wednesday</v>
      </c>
    </row>
    <row r="2587" spans="1:28" x14ac:dyDescent="0.25">
      <c r="A2587" s="3" t="s">
        <v>6369</v>
      </c>
      <c r="B2587" t="s">
        <v>6370</v>
      </c>
      <c r="C2587" s="3" t="s">
        <v>6370</v>
      </c>
      <c r="D2587" s="6">
        <v>0</v>
      </c>
      <c r="E2587" s="6">
        <v>94</v>
      </c>
      <c r="F2587" s="6">
        <f t="shared" si="400"/>
        <v>1</v>
      </c>
      <c r="G2587" s="6">
        <f t="shared" si="401"/>
        <v>34</v>
      </c>
      <c r="H2587" s="6" t="str" cm="1">
        <f t="array" ref="H2587">_xlfn.IFS(E2587&lt;=80,"Series",E2587&lt;=120,"TV Movie",E2587&gt;120,"Long Movie")</f>
        <v>TV Movie</v>
      </c>
      <c r="I2587" t="s">
        <v>132</v>
      </c>
      <c r="J2587" t="s">
        <v>145</v>
      </c>
      <c r="K2587" t="s">
        <v>8163</v>
      </c>
      <c r="L2587" s="5">
        <v>7.8</v>
      </c>
      <c r="M2587" t="str" cm="1">
        <f t="array" ref="M2587">_xlfn.IFS(L2587&lt;=2,"Flop",L2587&lt;=5,"Average",L2587&lt;=7,"Hit",L2587&lt;=9,"Superhit",L2587&gt;9,"BlockBuster")</f>
        <v>Superhit</v>
      </c>
      <c r="N2587" s="6">
        <v>362807</v>
      </c>
      <c r="O2587" s="6" t="str" cm="1">
        <f t="array" ref="O2587">_xlfn.IFS(N2587&lt;=100000,"Low",N2587&lt;=500000,"Median",N2587&lt;=1500000,"High",N2587&gt;1500000,"Very High")</f>
        <v>Median</v>
      </c>
      <c r="P2587">
        <v>16000000</v>
      </c>
      <c r="Q2587">
        <v>68264022</v>
      </c>
      <c r="R2587">
        <f t="shared" si="402"/>
        <v>52264022</v>
      </c>
      <c r="S2587" t="str">
        <f t="shared" si="403"/>
        <v>Profit</v>
      </c>
      <c r="T2587" s="1">
        <v>41045</v>
      </c>
      <c r="U2587" t="s">
        <v>1551</v>
      </c>
      <c r="V2587" s="14">
        <v>41045</v>
      </c>
      <c r="W2587" t="str">
        <f t="shared" si="404"/>
        <v>May</v>
      </c>
      <c r="X2587" s="4" t="str">
        <f t="shared" si="405"/>
        <v>2012</v>
      </c>
      <c r="Y2587" s="6">
        <f t="shared" si="406"/>
        <v>2012</v>
      </c>
      <c r="Z2587" s="4" t="str">
        <f t="shared" si="407"/>
        <v>16</v>
      </c>
      <c r="AA2587" s="6">
        <f t="shared" si="408"/>
        <v>16</v>
      </c>
      <c r="AB2587" t="str">
        <f t="shared" si="409"/>
        <v>Wednesday</v>
      </c>
    </row>
    <row r="2588" spans="1:28" x14ac:dyDescent="0.25">
      <c r="A2588" s="3" t="s">
        <v>6371</v>
      </c>
      <c r="B2588" t="s">
        <v>6372</v>
      </c>
      <c r="C2588" s="3" t="s">
        <v>6372</v>
      </c>
      <c r="D2588" s="6">
        <v>0</v>
      </c>
      <c r="E2588" s="6">
        <v>82</v>
      </c>
      <c r="F2588" s="6">
        <f t="shared" si="400"/>
        <v>1</v>
      </c>
      <c r="G2588" s="6">
        <f t="shared" si="401"/>
        <v>22</v>
      </c>
      <c r="H2588" s="6" t="str" cm="1">
        <f t="array" ref="H2588">_xlfn.IFS(E2588&lt;=80,"Series",E2588&lt;=120,"TV Movie",E2588&gt;120,"Long Movie")</f>
        <v>TV Movie</v>
      </c>
      <c r="I2588" t="s">
        <v>83</v>
      </c>
      <c r="J2588" t="s">
        <v>3857</v>
      </c>
      <c r="K2588" t="s">
        <v>5802</v>
      </c>
      <c r="L2588" s="5">
        <v>6.1</v>
      </c>
      <c r="M2588" t="str" cm="1">
        <f t="array" ref="M2588">_xlfn.IFS(L2588&lt;=2,"Flop",L2588&lt;=5,"Average",L2588&lt;=7,"Hit",L2588&lt;=9,"Superhit",L2588&gt;9,"BlockBuster")</f>
        <v>Hit</v>
      </c>
      <c r="N2588" s="6">
        <v>53085</v>
      </c>
      <c r="O2588" s="6" t="str" cm="1">
        <f t="array" ref="O2588">_xlfn.IFS(N2588&lt;=100000,"Low",N2588&lt;=500000,"Median",N2588&lt;=1500000,"High",N2588&gt;1500000,"Very High")</f>
        <v>Low</v>
      </c>
      <c r="P2588">
        <v>7500000</v>
      </c>
      <c r="Q2588">
        <v>9929706</v>
      </c>
      <c r="R2588">
        <f t="shared" si="402"/>
        <v>2429706</v>
      </c>
      <c r="S2588" t="str">
        <f t="shared" si="403"/>
        <v>Profit</v>
      </c>
      <c r="T2588" s="1">
        <v>41173</v>
      </c>
      <c r="U2588" t="s">
        <v>4623</v>
      </c>
      <c r="V2588" s="14">
        <v>41173</v>
      </c>
      <c r="W2588" t="str">
        <f t="shared" si="404"/>
        <v>September</v>
      </c>
      <c r="X2588" s="4" t="str">
        <f t="shared" si="405"/>
        <v>2012</v>
      </c>
      <c r="Y2588" s="6">
        <f t="shared" si="406"/>
        <v>2012</v>
      </c>
      <c r="Z2588" s="4" t="str">
        <f t="shared" si="407"/>
        <v>21</v>
      </c>
      <c r="AA2588" s="6">
        <f t="shared" si="408"/>
        <v>21</v>
      </c>
      <c r="AB2588" t="str">
        <f t="shared" si="409"/>
        <v>Friday</v>
      </c>
    </row>
    <row r="2589" spans="1:28" x14ac:dyDescent="0.25">
      <c r="A2589" s="3" t="s">
        <v>6373</v>
      </c>
      <c r="B2589" t="s">
        <v>6374</v>
      </c>
      <c r="C2589" s="3" t="s">
        <v>6374</v>
      </c>
      <c r="D2589" s="6">
        <v>0</v>
      </c>
      <c r="E2589" s="6">
        <v>100</v>
      </c>
      <c r="F2589" s="6">
        <f t="shared" si="400"/>
        <v>1</v>
      </c>
      <c r="G2589" s="6">
        <f t="shared" si="401"/>
        <v>40</v>
      </c>
      <c r="H2589" s="6" t="str" cm="1">
        <f t="array" ref="H2589">_xlfn.IFS(E2589&lt;=80,"Series",E2589&lt;=120,"TV Movie",E2589&gt;120,"Long Movie")</f>
        <v>TV Movie</v>
      </c>
      <c r="I2589" t="s">
        <v>8158</v>
      </c>
      <c r="J2589" t="s">
        <v>132</v>
      </c>
      <c r="K2589" t="s">
        <v>145</v>
      </c>
      <c r="L2589" s="5">
        <v>7.2</v>
      </c>
      <c r="M2589" t="str" cm="1">
        <f t="array" ref="M2589">_xlfn.IFS(L2589&lt;=2,"Flop",L2589&lt;=5,"Average",L2589&lt;=7,"Hit",L2589&lt;=9,"Superhit",L2589&gt;9,"BlockBuster")</f>
        <v>Superhit</v>
      </c>
      <c r="N2589" s="6">
        <v>77140</v>
      </c>
      <c r="O2589" s="6" t="str" cm="1">
        <f t="array" ref="O2589">_xlfn.IFS(N2589&lt;=100000,"Low",N2589&lt;=500000,"Median",N2589&lt;=1500000,"High",N2589&gt;1500000,"Very High")</f>
        <v>Low</v>
      </c>
      <c r="P2589">
        <v>22000000</v>
      </c>
      <c r="Q2589">
        <v>205035819</v>
      </c>
      <c r="R2589">
        <f t="shared" si="402"/>
        <v>183035819</v>
      </c>
      <c r="S2589" t="str">
        <f t="shared" si="403"/>
        <v>Profit</v>
      </c>
      <c r="T2589" s="1">
        <v>42754</v>
      </c>
      <c r="U2589" t="s">
        <v>1286</v>
      </c>
      <c r="V2589" s="14">
        <v>42754</v>
      </c>
      <c r="W2589" t="str">
        <f t="shared" si="404"/>
        <v>January</v>
      </c>
      <c r="X2589" s="4" t="str">
        <f t="shared" si="405"/>
        <v>2017</v>
      </c>
      <c r="Y2589" s="6">
        <f t="shared" si="406"/>
        <v>2017</v>
      </c>
      <c r="Z2589" s="4" t="str">
        <f t="shared" si="407"/>
        <v>19</v>
      </c>
      <c r="AA2589" s="6">
        <f t="shared" si="408"/>
        <v>19</v>
      </c>
      <c r="AB2589" t="str">
        <f t="shared" si="409"/>
        <v>Thursday</v>
      </c>
    </row>
    <row r="2590" spans="1:28" x14ac:dyDescent="0.25">
      <c r="A2590" s="3" t="s">
        <v>6375</v>
      </c>
      <c r="B2590" t="s">
        <v>6376</v>
      </c>
      <c r="C2590" s="3" t="s">
        <v>6377</v>
      </c>
      <c r="D2590" s="6">
        <v>0</v>
      </c>
      <c r="E2590" s="6">
        <v>108</v>
      </c>
      <c r="F2590" s="6">
        <f t="shared" si="400"/>
        <v>1</v>
      </c>
      <c r="G2590" s="6">
        <f t="shared" si="401"/>
        <v>48</v>
      </c>
      <c r="H2590" s="6" t="str" cm="1">
        <f t="array" ref="H2590">_xlfn.IFS(E2590&lt;=80,"Series",E2590&lt;=120,"TV Movie",E2590&gt;120,"Long Movie")</f>
        <v>TV Movie</v>
      </c>
      <c r="I2590" t="s">
        <v>8158</v>
      </c>
      <c r="J2590" t="s">
        <v>8159</v>
      </c>
      <c r="K2590" t="s">
        <v>145</v>
      </c>
      <c r="L2590" s="5">
        <v>7.7</v>
      </c>
      <c r="M2590" t="str" cm="1">
        <f t="array" ref="M2590">_xlfn.IFS(L2590&lt;=2,"Flop",L2590&lt;=5,"Average",L2590&lt;=7,"Hit",L2590&lt;=9,"Superhit",L2590&gt;9,"BlockBuster")</f>
        <v>Superhit</v>
      </c>
      <c r="N2590" s="6">
        <v>65377</v>
      </c>
      <c r="O2590" s="6" t="str" cm="1">
        <f t="array" ref="O2590">_xlfn.IFS(N2590&lt;=100000,"Low",N2590&lt;=500000,"Median",N2590&lt;=1500000,"High",N2590&gt;1500000,"Very High")</f>
        <v>Low</v>
      </c>
      <c r="P2590">
        <v>81200000</v>
      </c>
      <c r="Q2590">
        <v>97571250</v>
      </c>
      <c r="R2590">
        <f t="shared" si="402"/>
        <v>16371250</v>
      </c>
      <c r="S2590" t="str">
        <f t="shared" si="403"/>
        <v>Profit</v>
      </c>
      <c r="T2590" s="1">
        <v>42146</v>
      </c>
      <c r="U2590" t="s">
        <v>6378</v>
      </c>
      <c r="V2590" s="14">
        <v>42146</v>
      </c>
      <c r="W2590" t="str">
        <f t="shared" si="404"/>
        <v>May</v>
      </c>
      <c r="X2590" s="4" t="str">
        <f t="shared" si="405"/>
        <v>2015</v>
      </c>
      <c r="Y2590" s="6">
        <f t="shared" si="406"/>
        <v>2015</v>
      </c>
      <c r="Z2590" s="4" t="str">
        <f t="shared" si="407"/>
        <v>22</v>
      </c>
      <c r="AA2590" s="6">
        <f t="shared" si="408"/>
        <v>22</v>
      </c>
      <c r="AB2590" t="str">
        <f t="shared" si="409"/>
        <v>Friday</v>
      </c>
    </row>
    <row r="2591" spans="1:28" x14ac:dyDescent="0.25">
      <c r="A2591" s="3" t="s">
        <v>6379</v>
      </c>
      <c r="B2591" t="s">
        <v>6380</v>
      </c>
      <c r="C2591" s="3" t="s">
        <v>6380</v>
      </c>
      <c r="D2591" s="6">
        <v>0</v>
      </c>
      <c r="E2591" s="6">
        <v>86</v>
      </c>
      <c r="F2591" s="6">
        <f t="shared" si="400"/>
        <v>1</v>
      </c>
      <c r="G2591" s="6">
        <f t="shared" si="401"/>
        <v>26</v>
      </c>
      <c r="H2591" s="6" t="str" cm="1">
        <f t="array" ref="H2591">_xlfn.IFS(E2591&lt;=80,"Series",E2591&lt;=120,"TV Movie",E2591&gt;120,"Long Movie")</f>
        <v>TV Movie</v>
      </c>
      <c r="I2591" t="s">
        <v>145</v>
      </c>
      <c r="J2591" t="s">
        <v>8157</v>
      </c>
      <c r="K2591" t="s">
        <v>5802</v>
      </c>
      <c r="L2591" s="5">
        <v>6.6</v>
      </c>
      <c r="M2591" t="str" cm="1">
        <f t="array" ref="M2591">_xlfn.IFS(L2591&lt;=2,"Flop",L2591&lt;=5,"Average",L2591&lt;=7,"Hit",L2591&lt;=9,"Superhit",L2591&gt;9,"BlockBuster")</f>
        <v>Hit</v>
      </c>
      <c r="N2591" s="6">
        <v>62925</v>
      </c>
      <c r="O2591" s="6" t="str" cm="1">
        <f t="array" ref="O2591">_xlfn.IFS(N2591&lt;=100000,"Low",N2591&lt;=500000,"Median",N2591&lt;=1500000,"High",N2591&gt;1500000,"Very High")</f>
        <v>Low</v>
      </c>
      <c r="P2591">
        <v>250000</v>
      </c>
      <c r="Q2591">
        <v>3852774</v>
      </c>
      <c r="R2591">
        <f t="shared" si="402"/>
        <v>3602774</v>
      </c>
      <c r="S2591" t="str">
        <f t="shared" si="403"/>
        <v>Profit</v>
      </c>
      <c r="T2591" s="1">
        <v>40565</v>
      </c>
      <c r="U2591" t="s">
        <v>6381</v>
      </c>
      <c r="V2591" s="14">
        <v>40565</v>
      </c>
      <c r="W2591" t="str">
        <f t="shared" si="404"/>
        <v>January</v>
      </c>
      <c r="X2591" s="4" t="str">
        <f t="shared" si="405"/>
        <v>2011</v>
      </c>
      <c r="Y2591" s="6">
        <f t="shared" si="406"/>
        <v>2011</v>
      </c>
      <c r="Z2591" s="4" t="str">
        <f t="shared" si="407"/>
        <v>22</v>
      </c>
      <c r="AA2591" s="6">
        <f t="shared" si="408"/>
        <v>22</v>
      </c>
      <c r="AB2591" t="str">
        <f t="shared" si="409"/>
        <v>Saturday</v>
      </c>
    </row>
    <row r="2592" spans="1:28" x14ac:dyDescent="0.25">
      <c r="A2592" s="3" t="s">
        <v>6382</v>
      </c>
      <c r="B2592" t="s">
        <v>6383</v>
      </c>
      <c r="C2592" s="3" t="s">
        <v>6383</v>
      </c>
      <c r="D2592" s="6">
        <v>0</v>
      </c>
      <c r="E2592" s="6">
        <v>119</v>
      </c>
      <c r="F2592" s="6">
        <f t="shared" si="400"/>
        <v>1</v>
      </c>
      <c r="G2592" s="6">
        <f t="shared" si="401"/>
        <v>59</v>
      </c>
      <c r="H2592" s="6" t="str" cm="1">
        <f t="array" ref="H2592">_xlfn.IFS(E2592&lt;=80,"Series",E2592&lt;=120,"TV Movie",E2592&gt;120,"Long Movie")</f>
        <v>TV Movie</v>
      </c>
      <c r="I2592" t="s">
        <v>8162</v>
      </c>
      <c r="J2592" t="s">
        <v>145</v>
      </c>
      <c r="K2592" t="s">
        <v>8166</v>
      </c>
      <c r="L2592" s="5">
        <v>5.0999999999999996</v>
      </c>
      <c r="M2592" t="str" cm="1">
        <f t="array" ref="M2592">_xlfn.IFS(L2592&lt;=2,"Flop",L2592&lt;=5,"Average",L2592&lt;=7,"Hit",L2592&lt;=9,"Superhit",L2592&gt;9,"BlockBuster")</f>
        <v>Hit</v>
      </c>
      <c r="N2592" s="6">
        <v>69976</v>
      </c>
      <c r="O2592" s="6" t="str" cm="1">
        <f t="array" ref="O2592">_xlfn.IFS(N2592&lt;=100000,"Low",N2592&lt;=500000,"Median",N2592&lt;=1500000,"High",N2592&gt;1500000,"Very High")</f>
        <v>Low</v>
      </c>
      <c r="P2592">
        <v>35000000</v>
      </c>
      <c r="Q2592">
        <v>43155261</v>
      </c>
      <c r="R2592">
        <f t="shared" si="402"/>
        <v>8155261</v>
      </c>
      <c r="S2592" t="str">
        <f t="shared" si="403"/>
        <v>Profit</v>
      </c>
      <c r="T2592" s="1">
        <v>43015</v>
      </c>
      <c r="U2592" t="s">
        <v>5223</v>
      </c>
      <c r="V2592" s="14">
        <v>43015</v>
      </c>
      <c r="W2592" t="str">
        <f t="shared" si="404"/>
        <v>October</v>
      </c>
      <c r="X2592" s="4" t="str">
        <f t="shared" si="405"/>
        <v>2017</v>
      </c>
      <c r="Y2592" s="6">
        <f t="shared" si="406"/>
        <v>2017</v>
      </c>
      <c r="Z2592" s="4" t="str">
        <f t="shared" si="407"/>
        <v>7</v>
      </c>
      <c r="AA2592" s="6">
        <f t="shared" si="408"/>
        <v>7</v>
      </c>
      <c r="AB2592" t="str">
        <f t="shared" si="409"/>
        <v>Saturday</v>
      </c>
    </row>
    <row r="2593" spans="1:28" x14ac:dyDescent="0.25">
      <c r="A2593" s="3" t="s">
        <v>6384</v>
      </c>
      <c r="B2593" t="s">
        <v>6385</v>
      </c>
      <c r="C2593" s="3" t="s">
        <v>6385</v>
      </c>
      <c r="D2593" s="6">
        <v>0</v>
      </c>
      <c r="E2593" s="6">
        <v>134</v>
      </c>
      <c r="F2593" s="6">
        <f t="shared" si="400"/>
        <v>2</v>
      </c>
      <c r="G2593" s="6">
        <f t="shared" si="401"/>
        <v>14</v>
      </c>
      <c r="H2593" s="6" t="str" cm="1">
        <f t="array" ref="H2593">_xlfn.IFS(E2593&lt;=80,"Series",E2593&lt;=120,"TV Movie",E2593&gt;120,"Long Movie")</f>
        <v>Long Movie</v>
      </c>
      <c r="I2593" t="s">
        <v>132</v>
      </c>
      <c r="J2593" t="s">
        <v>145</v>
      </c>
      <c r="K2593" t="s">
        <v>8157</v>
      </c>
      <c r="L2593" s="5">
        <v>6.2</v>
      </c>
      <c r="M2593" t="str" cm="1">
        <f t="array" ref="M2593">_xlfn.IFS(L2593&lt;=2,"Flop",L2593&lt;=5,"Average",L2593&lt;=7,"Hit",L2593&lt;=9,"Superhit",L2593&gt;9,"BlockBuster")</f>
        <v>Hit</v>
      </c>
      <c r="N2593" s="6">
        <v>148182</v>
      </c>
      <c r="O2593" s="6" t="str" cm="1">
        <f t="array" ref="O2593">_xlfn.IFS(N2593&lt;=100000,"Low",N2593&lt;=500000,"Median",N2593&lt;=1500000,"High",N2593&gt;1500000,"Very High")</f>
        <v>Median</v>
      </c>
      <c r="P2593">
        <v>35000000</v>
      </c>
      <c r="Q2593">
        <v>88215156</v>
      </c>
      <c r="R2593">
        <f t="shared" si="402"/>
        <v>53215156</v>
      </c>
      <c r="S2593" t="str">
        <f t="shared" si="403"/>
        <v>Profit</v>
      </c>
      <c r="T2593" s="1">
        <v>41263</v>
      </c>
      <c r="U2593" t="s">
        <v>3751</v>
      </c>
      <c r="V2593" s="14">
        <v>41263</v>
      </c>
      <c r="W2593" t="str">
        <f t="shared" si="404"/>
        <v>December</v>
      </c>
      <c r="X2593" s="4" t="str">
        <f t="shared" si="405"/>
        <v>2012</v>
      </c>
      <c r="Y2593" s="6">
        <f t="shared" si="406"/>
        <v>2012</v>
      </c>
      <c r="Z2593" s="4" t="str">
        <f t="shared" si="407"/>
        <v>20</v>
      </c>
      <c r="AA2593" s="6">
        <f t="shared" si="408"/>
        <v>20</v>
      </c>
      <c r="AB2593" t="str">
        <f t="shared" si="409"/>
        <v>Thursday</v>
      </c>
    </row>
    <row r="2594" spans="1:28" x14ac:dyDescent="0.25">
      <c r="A2594" s="3" t="s">
        <v>6386</v>
      </c>
      <c r="B2594" t="s">
        <v>6387</v>
      </c>
      <c r="C2594" s="3" t="s">
        <v>6387</v>
      </c>
      <c r="D2594" s="6">
        <v>0</v>
      </c>
      <c r="E2594" s="6">
        <v>95</v>
      </c>
      <c r="F2594" s="6">
        <f t="shared" si="400"/>
        <v>1</v>
      </c>
      <c r="G2594" s="6">
        <f t="shared" si="401"/>
        <v>35</v>
      </c>
      <c r="H2594" s="6" t="str" cm="1">
        <f t="array" ref="H2594">_xlfn.IFS(E2594&lt;=80,"Series",E2594&lt;=120,"TV Movie",E2594&gt;120,"Long Movie")</f>
        <v>TV Movie</v>
      </c>
      <c r="I2594" t="s">
        <v>132</v>
      </c>
      <c r="J2594" t="s">
        <v>145</v>
      </c>
      <c r="K2594" t="s">
        <v>8157</v>
      </c>
      <c r="L2594" s="5">
        <v>6.8</v>
      </c>
      <c r="M2594" t="str" cm="1">
        <f t="array" ref="M2594">_xlfn.IFS(L2594&lt;=2,"Flop",L2594&lt;=5,"Average",L2594&lt;=7,"Hit",L2594&lt;=9,"Superhit",L2594&gt;9,"BlockBuster")</f>
        <v>Hit</v>
      </c>
      <c r="N2594" s="6">
        <v>72957</v>
      </c>
      <c r="O2594" s="6" t="str" cm="1">
        <f t="array" ref="O2594">_xlfn.IFS(N2594&lt;=100000,"Low",N2594&lt;=500000,"Median",N2594&lt;=1500000,"High",N2594&gt;1500000,"Very High")</f>
        <v>Low</v>
      </c>
      <c r="P2594">
        <v>2000000</v>
      </c>
      <c r="Q2594">
        <v>92654</v>
      </c>
      <c r="R2594">
        <f t="shared" si="402"/>
        <v>-1907346</v>
      </c>
      <c r="S2594" t="str">
        <f t="shared" si="403"/>
        <v>Loss</v>
      </c>
      <c r="T2594" s="1">
        <v>40929</v>
      </c>
      <c r="U2594" t="s">
        <v>6388</v>
      </c>
      <c r="V2594" s="14">
        <v>40929</v>
      </c>
      <c r="W2594" t="str">
        <f t="shared" si="404"/>
        <v>January</v>
      </c>
      <c r="X2594" s="4" t="str">
        <f t="shared" si="405"/>
        <v>2012</v>
      </c>
      <c r="Y2594" s="6">
        <f t="shared" si="406"/>
        <v>2012</v>
      </c>
      <c r="Z2594" s="4" t="str">
        <f t="shared" si="407"/>
        <v>21</v>
      </c>
      <c r="AA2594" s="6">
        <f t="shared" si="408"/>
        <v>21</v>
      </c>
      <c r="AB2594" t="str">
        <f t="shared" si="409"/>
        <v>Saturday</v>
      </c>
    </row>
    <row r="2595" spans="1:28" x14ac:dyDescent="0.25">
      <c r="A2595" s="3" t="s">
        <v>6389</v>
      </c>
      <c r="B2595" t="s">
        <v>6390</v>
      </c>
      <c r="C2595" s="3" t="s">
        <v>6390</v>
      </c>
      <c r="D2595" s="6">
        <v>0</v>
      </c>
      <c r="E2595" s="6">
        <v>107</v>
      </c>
      <c r="F2595" s="6">
        <f t="shared" si="400"/>
        <v>1</v>
      </c>
      <c r="G2595" s="6">
        <f t="shared" si="401"/>
        <v>47</v>
      </c>
      <c r="H2595" s="6" t="str" cm="1">
        <f t="array" ref="H2595">_xlfn.IFS(E2595&lt;=80,"Series",E2595&lt;=120,"TV Movie",E2595&gt;120,"Long Movie")</f>
        <v>TV Movie</v>
      </c>
      <c r="I2595" t="s">
        <v>145</v>
      </c>
      <c r="J2595" t="s">
        <v>3857</v>
      </c>
      <c r="K2595" t="s">
        <v>5802</v>
      </c>
      <c r="L2595" s="5">
        <v>6.6</v>
      </c>
      <c r="M2595" t="str" cm="1">
        <f t="array" ref="M2595">_xlfn.IFS(L2595&lt;=2,"Flop",L2595&lt;=5,"Average",L2595&lt;=7,"Hit",L2595&lt;=9,"Superhit",L2595&gt;9,"BlockBuster")</f>
        <v>Hit</v>
      </c>
      <c r="N2595" s="6">
        <v>54280</v>
      </c>
      <c r="O2595" s="6" t="str" cm="1">
        <f t="array" ref="O2595">_xlfn.IFS(N2595&lt;=100000,"Low",N2595&lt;=500000,"Median",N2595&lt;=1500000,"High",N2595&gt;1500000,"Very High")</f>
        <v>Low</v>
      </c>
      <c r="P2595">
        <v>12000000</v>
      </c>
      <c r="Q2595">
        <v>35485056</v>
      </c>
      <c r="R2595">
        <f t="shared" si="402"/>
        <v>23485056</v>
      </c>
      <c r="S2595" t="str">
        <f t="shared" si="403"/>
        <v>Profit</v>
      </c>
      <c r="T2595" s="1">
        <v>40929</v>
      </c>
      <c r="U2595" t="s">
        <v>6391</v>
      </c>
      <c r="V2595" s="14">
        <v>40929</v>
      </c>
      <c r="W2595" t="str">
        <f t="shared" si="404"/>
        <v>January</v>
      </c>
      <c r="X2595" s="4" t="str">
        <f t="shared" si="405"/>
        <v>2012</v>
      </c>
      <c r="Y2595" s="6">
        <f t="shared" si="406"/>
        <v>2012</v>
      </c>
      <c r="Z2595" s="4" t="str">
        <f t="shared" si="407"/>
        <v>21</v>
      </c>
      <c r="AA2595" s="6">
        <f t="shared" si="408"/>
        <v>21</v>
      </c>
      <c r="AB2595" t="str">
        <f t="shared" si="409"/>
        <v>Saturday</v>
      </c>
    </row>
    <row r="2596" spans="1:28" x14ac:dyDescent="0.25">
      <c r="A2596" s="3" t="s">
        <v>6392</v>
      </c>
      <c r="B2596" t="s">
        <v>6393</v>
      </c>
      <c r="C2596" s="3" t="s">
        <v>6393</v>
      </c>
      <c r="D2596" s="6">
        <v>0</v>
      </c>
      <c r="E2596" s="6">
        <v>97</v>
      </c>
      <c r="F2596" s="6">
        <f t="shared" si="400"/>
        <v>1</v>
      </c>
      <c r="G2596" s="6">
        <f t="shared" si="401"/>
        <v>37</v>
      </c>
      <c r="H2596" s="6" t="str" cm="1">
        <f t="array" ref="H2596">_xlfn.IFS(E2596&lt;=80,"Series",E2596&lt;=120,"TV Movie",E2596&gt;120,"Long Movie")</f>
        <v>TV Movie</v>
      </c>
      <c r="I2596" t="s">
        <v>8162</v>
      </c>
      <c r="J2596" t="s">
        <v>145</v>
      </c>
      <c r="K2596" t="s">
        <v>3857</v>
      </c>
      <c r="L2596" s="5">
        <v>6.2</v>
      </c>
      <c r="M2596" t="str" cm="1">
        <f t="array" ref="M2596">_xlfn.IFS(L2596&lt;=2,"Flop",L2596&lt;=5,"Average",L2596&lt;=7,"Hit",L2596&lt;=9,"Superhit",L2596&gt;9,"BlockBuster")</f>
        <v>Hit</v>
      </c>
      <c r="N2596" s="6">
        <v>150293</v>
      </c>
      <c r="O2596" s="6" t="str" cm="1">
        <f t="array" ref="O2596">_xlfn.IFS(N2596&lt;=100000,"Low",N2596&lt;=500000,"Median",N2596&lt;=1500000,"High",N2596&gt;1500000,"Very High")</f>
        <v>Median</v>
      </c>
      <c r="P2596">
        <v>15000000</v>
      </c>
      <c r="Q2596">
        <v>37930465</v>
      </c>
      <c r="R2596">
        <f t="shared" si="402"/>
        <v>22930465</v>
      </c>
      <c r="S2596" t="str">
        <f t="shared" si="403"/>
        <v>Profit</v>
      </c>
      <c r="T2596" s="1">
        <v>41051</v>
      </c>
      <c r="U2596" t="s">
        <v>4008</v>
      </c>
      <c r="V2596" s="14">
        <v>41051</v>
      </c>
      <c r="W2596" t="str">
        <f t="shared" si="404"/>
        <v>May</v>
      </c>
      <c r="X2596" s="4" t="str">
        <f t="shared" si="405"/>
        <v>2012</v>
      </c>
      <c r="Y2596" s="6">
        <f t="shared" si="406"/>
        <v>2012</v>
      </c>
      <c r="Z2596" s="4" t="str">
        <f t="shared" si="407"/>
        <v>22</v>
      </c>
      <c r="AA2596" s="6">
        <f t="shared" si="408"/>
        <v>22</v>
      </c>
      <c r="AB2596" t="str">
        <f t="shared" si="409"/>
        <v>Tuesday</v>
      </c>
    </row>
    <row r="2597" spans="1:28" x14ac:dyDescent="0.25">
      <c r="A2597" s="3" t="s">
        <v>6394</v>
      </c>
      <c r="B2597" t="s">
        <v>6395</v>
      </c>
      <c r="C2597" s="3" t="s">
        <v>6395</v>
      </c>
      <c r="D2597" s="6">
        <v>0</v>
      </c>
      <c r="E2597" s="6">
        <v>103</v>
      </c>
      <c r="F2597" s="6">
        <f t="shared" si="400"/>
        <v>1</v>
      </c>
      <c r="G2597" s="6">
        <f t="shared" si="401"/>
        <v>43</v>
      </c>
      <c r="H2597" s="6" t="str" cm="1">
        <f t="array" ref="H2597">_xlfn.IFS(E2597&lt;=80,"Series",E2597&lt;=120,"TV Movie",E2597&gt;120,"Long Movie")</f>
        <v>TV Movie</v>
      </c>
      <c r="I2597" t="s">
        <v>5529</v>
      </c>
      <c r="J2597" t="s">
        <v>8158</v>
      </c>
      <c r="K2597" t="s">
        <v>3857</v>
      </c>
      <c r="L2597" s="5">
        <v>6.6</v>
      </c>
      <c r="M2597" t="str" cm="1">
        <f t="array" ref="M2597">_xlfn.IFS(L2597&lt;=2,"Flop",L2597&lt;=5,"Average",L2597&lt;=7,"Hit",L2597&lt;=9,"Superhit",L2597&gt;9,"BlockBuster")</f>
        <v>Hit</v>
      </c>
      <c r="N2597" s="6">
        <v>318717</v>
      </c>
      <c r="O2597" s="6" t="str" cm="1">
        <f t="array" ref="O2597">_xlfn.IFS(N2597&lt;=100000,"Low",N2597&lt;=500000,"Median",N2597&lt;=1500000,"High",N2597&gt;1500000,"Very High")</f>
        <v>Median</v>
      </c>
      <c r="P2597">
        <v>100000000</v>
      </c>
      <c r="Q2597">
        <v>314975955</v>
      </c>
      <c r="R2597">
        <f t="shared" si="402"/>
        <v>214975955</v>
      </c>
      <c r="S2597" t="str">
        <f t="shared" si="403"/>
        <v>Profit</v>
      </c>
      <c r="T2597" s="1">
        <v>41129</v>
      </c>
      <c r="U2597" t="s">
        <v>1720</v>
      </c>
      <c r="V2597" s="14">
        <v>41129</v>
      </c>
      <c r="W2597" t="str">
        <f t="shared" si="404"/>
        <v>August</v>
      </c>
      <c r="X2597" s="4" t="str">
        <f t="shared" si="405"/>
        <v>2012</v>
      </c>
      <c r="Y2597" s="6">
        <f t="shared" si="406"/>
        <v>2012</v>
      </c>
      <c r="Z2597" s="4" t="str">
        <f t="shared" si="407"/>
        <v>8</v>
      </c>
      <c r="AA2597" s="6">
        <f t="shared" si="408"/>
        <v>8</v>
      </c>
      <c r="AB2597" t="str">
        <f t="shared" si="409"/>
        <v>Wednesday</v>
      </c>
    </row>
    <row r="2598" spans="1:28" x14ac:dyDescent="0.25">
      <c r="A2598" s="3" t="s">
        <v>6396</v>
      </c>
      <c r="B2598" t="s">
        <v>6397</v>
      </c>
      <c r="C2598" s="3" t="s">
        <v>6397</v>
      </c>
      <c r="D2598" s="6">
        <v>0</v>
      </c>
      <c r="E2598" s="6">
        <v>122</v>
      </c>
      <c r="F2598" s="6">
        <f t="shared" si="400"/>
        <v>2</v>
      </c>
      <c r="G2598" s="6">
        <f t="shared" si="401"/>
        <v>2</v>
      </c>
      <c r="H2598" s="6" t="str" cm="1">
        <f t="array" ref="H2598">_xlfn.IFS(E2598&lt;=80,"Series",E2598&lt;=120,"TV Movie",E2598&gt;120,"Long Movie")</f>
        <v>Long Movie</v>
      </c>
      <c r="I2598" t="s">
        <v>83</v>
      </c>
      <c r="J2598" t="s">
        <v>8166</v>
      </c>
      <c r="K2598" t="s">
        <v>3857</v>
      </c>
      <c r="L2598" s="5">
        <v>6.5</v>
      </c>
      <c r="M2598" t="str" cm="1">
        <f t="array" ref="M2598">_xlfn.IFS(L2598&lt;=2,"Flop",L2598&lt;=5,"Average",L2598&lt;=7,"Hit",L2598&lt;=9,"Superhit",L2598&gt;9,"BlockBuster")</f>
        <v>Hit</v>
      </c>
      <c r="N2598" s="6">
        <v>109098</v>
      </c>
      <c r="O2598" s="6" t="str" cm="1">
        <f t="array" ref="O2598">_xlfn.IFS(N2598&lt;=100000,"Low",N2598&lt;=500000,"Median",N2598&lt;=1500000,"High",N2598&gt;1500000,"Very High")</f>
        <v>Median</v>
      </c>
      <c r="P2598">
        <v>35000000</v>
      </c>
      <c r="Q2598">
        <v>168961389</v>
      </c>
      <c r="R2598">
        <f t="shared" si="402"/>
        <v>133961389</v>
      </c>
      <c r="S2598" t="str">
        <f t="shared" si="403"/>
        <v>Profit</v>
      </c>
      <c r="T2598" s="1">
        <v>44993</v>
      </c>
      <c r="U2598" t="s">
        <v>5159</v>
      </c>
      <c r="V2598" s="14">
        <v>44993</v>
      </c>
      <c r="W2598" t="str">
        <f t="shared" si="404"/>
        <v>March</v>
      </c>
      <c r="X2598" s="4" t="str">
        <f t="shared" si="405"/>
        <v>2023</v>
      </c>
      <c r="Y2598" s="6">
        <f t="shared" si="406"/>
        <v>2023</v>
      </c>
      <c r="Z2598" s="4" t="str">
        <f t="shared" si="407"/>
        <v>8</v>
      </c>
      <c r="AA2598" s="6">
        <f t="shared" si="408"/>
        <v>8</v>
      </c>
      <c r="AB2598" t="str">
        <f t="shared" si="409"/>
        <v>Wednesday</v>
      </c>
    </row>
    <row r="2599" spans="1:28" x14ac:dyDescent="0.25">
      <c r="A2599" s="3" t="s">
        <v>6398</v>
      </c>
      <c r="B2599" t="s">
        <v>6399</v>
      </c>
      <c r="C2599" s="3" t="s">
        <v>6399</v>
      </c>
      <c r="D2599" s="6">
        <v>0</v>
      </c>
      <c r="E2599" s="6">
        <v>100</v>
      </c>
      <c r="F2599" s="6">
        <f t="shared" si="400"/>
        <v>1</v>
      </c>
      <c r="G2599" s="6">
        <f t="shared" si="401"/>
        <v>40</v>
      </c>
      <c r="H2599" s="6" t="str" cm="1">
        <f t="array" ref="H2599">_xlfn.IFS(E2599&lt;=80,"Series",E2599&lt;=120,"TV Movie",E2599&gt;120,"Long Movie")</f>
        <v>TV Movie</v>
      </c>
      <c r="I2599" t="s">
        <v>132</v>
      </c>
      <c r="J2599" t="s">
        <v>8156</v>
      </c>
      <c r="K2599" t="s">
        <v>83</v>
      </c>
      <c r="L2599" s="5">
        <v>6.8</v>
      </c>
      <c r="M2599" t="str" cm="1">
        <f t="array" ref="M2599">_xlfn.IFS(L2599&lt;=2,"Flop",L2599&lt;=5,"Average",L2599&lt;=7,"Hit",L2599&lt;=9,"Superhit",L2599&gt;9,"BlockBuster")</f>
        <v>Hit</v>
      </c>
      <c r="N2599" s="6">
        <v>56459</v>
      </c>
      <c r="O2599" s="6" t="str" cm="1">
        <f t="array" ref="O2599">_xlfn.IFS(N2599&lt;=100000,"Low",N2599&lt;=500000,"Median",N2599&lt;=1500000,"High",N2599&gt;1500000,"Very High")</f>
        <v>Low</v>
      </c>
      <c r="P2599">
        <v>27000000</v>
      </c>
      <c r="Q2599">
        <v>1149267</v>
      </c>
      <c r="R2599">
        <f t="shared" si="402"/>
        <v>-25850733</v>
      </c>
      <c r="S2599" t="str">
        <f t="shared" si="403"/>
        <v>Loss</v>
      </c>
      <c r="T2599" s="1">
        <v>41370</v>
      </c>
      <c r="U2599" t="s">
        <v>1892</v>
      </c>
      <c r="V2599" s="14">
        <v>41370</v>
      </c>
      <c r="W2599" t="str">
        <f t="shared" si="404"/>
        <v>April</v>
      </c>
      <c r="X2599" s="4" t="str">
        <f t="shared" si="405"/>
        <v>2013</v>
      </c>
      <c r="Y2599" s="6">
        <f t="shared" si="406"/>
        <v>2013</v>
      </c>
      <c r="Z2599" s="4" t="str">
        <f t="shared" si="407"/>
        <v>6</v>
      </c>
      <c r="AA2599" s="6">
        <f t="shared" si="408"/>
        <v>6</v>
      </c>
      <c r="AB2599" t="str">
        <f t="shared" si="409"/>
        <v>Saturday</v>
      </c>
    </row>
    <row r="2600" spans="1:28" x14ac:dyDescent="0.25">
      <c r="A2600" s="3" t="s">
        <v>6400</v>
      </c>
      <c r="B2600" t="s">
        <v>6401</v>
      </c>
      <c r="C2600" s="3" t="s">
        <v>6401</v>
      </c>
      <c r="D2600" s="6">
        <v>0</v>
      </c>
      <c r="E2600" s="6">
        <v>86</v>
      </c>
      <c r="F2600" s="6">
        <f t="shared" si="400"/>
        <v>1</v>
      </c>
      <c r="G2600" s="6">
        <f t="shared" si="401"/>
        <v>26</v>
      </c>
      <c r="H2600" s="6" t="str" cm="1">
        <f t="array" ref="H2600">_xlfn.IFS(E2600&lt;=80,"Series",E2600&lt;=120,"TV Movie",E2600&gt;120,"Long Movie")</f>
        <v>TV Movie</v>
      </c>
      <c r="I2600" t="s">
        <v>83</v>
      </c>
      <c r="J2600" t="s">
        <v>8166</v>
      </c>
      <c r="K2600" t="s">
        <v>8161</v>
      </c>
      <c r="L2600" s="5">
        <v>5.2</v>
      </c>
      <c r="M2600" t="str" cm="1">
        <f t="array" ref="M2600">_xlfn.IFS(L2600&lt;=2,"Flop",L2600&lt;=5,"Average",L2600&lt;=7,"Hit",L2600&lt;=9,"Superhit",L2600&gt;9,"BlockBuster")</f>
        <v>Hit</v>
      </c>
      <c r="N2600" s="6">
        <v>57313</v>
      </c>
      <c r="O2600" s="6" t="str" cm="1">
        <f t="array" ref="O2600">_xlfn.IFS(N2600&lt;=100000,"Low",N2600&lt;=500000,"Median",N2600&lt;=1500000,"High",N2600&gt;1500000,"Very High")</f>
        <v>Low</v>
      </c>
      <c r="P2600">
        <v>5000000</v>
      </c>
      <c r="Q2600">
        <v>26236153</v>
      </c>
      <c r="R2600">
        <f t="shared" si="402"/>
        <v>21236153</v>
      </c>
      <c r="S2600" t="str">
        <f t="shared" si="403"/>
        <v>Profit</v>
      </c>
      <c r="T2600" s="1">
        <v>40787</v>
      </c>
      <c r="U2600" t="s">
        <v>6402</v>
      </c>
      <c r="V2600" s="14">
        <v>40787</v>
      </c>
      <c r="W2600" t="str">
        <f t="shared" si="404"/>
        <v>September</v>
      </c>
      <c r="X2600" s="4" t="str">
        <f t="shared" si="405"/>
        <v>2011</v>
      </c>
      <c r="Y2600" s="6">
        <f t="shared" si="406"/>
        <v>2011</v>
      </c>
      <c r="Z2600" s="4" t="str">
        <f t="shared" si="407"/>
        <v>1</v>
      </c>
      <c r="AA2600" s="6">
        <f t="shared" si="408"/>
        <v>1</v>
      </c>
      <c r="AB2600" t="str">
        <f t="shared" si="409"/>
        <v>Thursday</v>
      </c>
    </row>
    <row r="2601" spans="1:28" x14ac:dyDescent="0.25">
      <c r="A2601" s="3" t="s">
        <v>6403</v>
      </c>
      <c r="B2601" t="s">
        <v>6404</v>
      </c>
      <c r="C2601" s="3" t="s">
        <v>6404</v>
      </c>
      <c r="D2601" s="6">
        <v>0</v>
      </c>
      <c r="E2601" s="6">
        <v>101</v>
      </c>
      <c r="F2601" s="6">
        <f t="shared" si="400"/>
        <v>1</v>
      </c>
      <c r="G2601" s="6">
        <f t="shared" si="401"/>
        <v>41</v>
      </c>
      <c r="H2601" s="6" t="str" cm="1">
        <f t="array" ref="H2601">_xlfn.IFS(E2601&lt;=80,"Series",E2601&lt;=120,"TV Movie",E2601&gt;120,"Long Movie")</f>
        <v>TV Movie</v>
      </c>
      <c r="I2601" t="s">
        <v>8158</v>
      </c>
      <c r="J2601" t="s">
        <v>8159</v>
      </c>
      <c r="K2601" t="s">
        <v>132</v>
      </c>
      <c r="L2601" s="5">
        <v>7.7</v>
      </c>
      <c r="M2601" t="str" cm="1">
        <f t="array" ref="M2601">_xlfn.IFS(L2601&lt;=2,"Flop",L2601&lt;=5,"Average",L2601&lt;=7,"Hit",L2601&lt;=9,"Superhit",L2601&gt;9,"BlockBuster")</f>
        <v>Superhit</v>
      </c>
      <c r="N2601" s="6">
        <v>447620</v>
      </c>
      <c r="O2601" s="6" t="str" cm="1">
        <f t="array" ref="O2601">_xlfn.IFS(N2601&lt;=100000,"Low",N2601&lt;=500000,"Median",N2601&lt;=1500000,"High",N2601&gt;1500000,"Very High")</f>
        <v>Median</v>
      </c>
      <c r="P2601">
        <v>165000000</v>
      </c>
      <c r="Q2601">
        <v>471222889</v>
      </c>
      <c r="R2601">
        <f t="shared" si="402"/>
        <v>306222889</v>
      </c>
      <c r="S2601" t="str">
        <f t="shared" si="403"/>
        <v>Profit</v>
      </c>
      <c r="T2601" s="1">
        <v>41214</v>
      </c>
      <c r="U2601" t="s">
        <v>6405</v>
      </c>
      <c r="V2601" s="14">
        <v>41214</v>
      </c>
      <c r="W2601" t="str">
        <f t="shared" si="404"/>
        <v>November</v>
      </c>
      <c r="X2601" s="4" t="str">
        <f t="shared" si="405"/>
        <v>2012</v>
      </c>
      <c r="Y2601" s="6">
        <f t="shared" si="406"/>
        <v>2012</v>
      </c>
      <c r="Z2601" s="4" t="str">
        <f t="shared" si="407"/>
        <v>1</v>
      </c>
      <c r="AA2601" s="6">
        <f t="shared" si="408"/>
        <v>1</v>
      </c>
      <c r="AB2601" t="str">
        <f t="shared" si="409"/>
        <v>Thursday</v>
      </c>
    </row>
    <row r="2602" spans="1:28" x14ac:dyDescent="0.25">
      <c r="A2602" s="3" t="s">
        <v>6406</v>
      </c>
      <c r="B2602" t="s">
        <v>6407</v>
      </c>
      <c r="C2602" s="3" t="s">
        <v>6407</v>
      </c>
      <c r="D2602" s="6">
        <v>0</v>
      </c>
      <c r="E2602" s="6">
        <v>83</v>
      </c>
      <c r="F2602" s="6">
        <f t="shared" si="400"/>
        <v>1</v>
      </c>
      <c r="G2602" s="6">
        <f t="shared" si="401"/>
        <v>23</v>
      </c>
      <c r="H2602" s="6" t="str" cm="1">
        <f t="array" ref="H2602">_xlfn.IFS(E2602&lt;=80,"Series",E2602&lt;=120,"TV Movie",E2602&gt;120,"Long Movie")</f>
        <v>TV Movie</v>
      </c>
      <c r="I2602" t="s">
        <v>83</v>
      </c>
      <c r="J2602" t="s">
        <v>8166</v>
      </c>
      <c r="K2602" t="s">
        <v>3857</v>
      </c>
      <c r="L2602" s="5">
        <v>5.8</v>
      </c>
      <c r="M2602" t="str" cm="1">
        <f t="array" ref="M2602">_xlfn.IFS(L2602&lt;=2,"Flop",L2602&lt;=5,"Average",L2602&lt;=7,"Hit",L2602&lt;=9,"Superhit",L2602&gt;9,"BlockBuster")</f>
        <v>Hit</v>
      </c>
      <c r="N2602" s="6">
        <v>98668</v>
      </c>
      <c r="O2602" s="6" t="str" cm="1">
        <f t="array" ref="O2602">_xlfn.IFS(N2602&lt;=100000,"Low",N2602&lt;=500000,"Median",N2602&lt;=1500000,"High",N2602&gt;1500000,"Very High")</f>
        <v>Low</v>
      </c>
      <c r="P2602">
        <v>5000000</v>
      </c>
      <c r="Q2602">
        <v>207039844</v>
      </c>
      <c r="R2602">
        <f t="shared" si="402"/>
        <v>202039844</v>
      </c>
      <c r="S2602" t="str">
        <f t="shared" si="403"/>
        <v>Profit</v>
      </c>
      <c r="T2602" s="1">
        <v>40830</v>
      </c>
      <c r="U2602" t="s">
        <v>6408</v>
      </c>
      <c r="V2602" s="14">
        <v>40830</v>
      </c>
      <c r="W2602" t="str">
        <f t="shared" si="404"/>
        <v>October</v>
      </c>
      <c r="X2602" s="4" t="str">
        <f t="shared" si="405"/>
        <v>2011</v>
      </c>
      <c r="Y2602" s="6">
        <f t="shared" si="406"/>
        <v>2011</v>
      </c>
      <c r="Z2602" s="4" t="str">
        <f t="shared" si="407"/>
        <v>14</v>
      </c>
      <c r="AA2602" s="6">
        <f t="shared" si="408"/>
        <v>14</v>
      </c>
      <c r="AB2602" t="str">
        <f t="shared" si="409"/>
        <v>Friday</v>
      </c>
    </row>
    <row r="2603" spans="1:28" x14ac:dyDescent="0.25">
      <c r="A2603" s="3" t="s">
        <v>6409</v>
      </c>
      <c r="B2603" t="s">
        <v>6410</v>
      </c>
      <c r="C2603" s="3" t="s">
        <v>6410</v>
      </c>
      <c r="D2603" s="6">
        <v>0</v>
      </c>
      <c r="E2603" s="6">
        <v>129</v>
      </c>
      <c r="F2603" s="6">
        <f t="shared" si="400"/>
        <v>2</v>
      </c>
      <c r="G2603" s="6">
        <f t="shared" si="401"/>
        <v>9</v>
      </c>
      <c r="H2603" s="6" t="str" cm="1">
        <f t="array" ref="H2603">_xlfn.IFS(E2603&lt;=80,"Series",E2603&lt;=120,"TV Movie",E2603&gt;120,"Long Movie")</f>
        <v>Long Movie</v>
      </c>
      <c r="I2603" t="s">
        <v>145</v>
      </c>
      <c r="J2603" t="s">
        <v>8157</v>
      </c>
      <c r="K2603" t="s">
        <v>5802</v>
      </c>
      <c r="L2603" s="5">
        <v>6.6</v>
      </c>
      <c r="M2603" t="str" cm="1">
        <f t="array" ref="M2603">_xlfn.IFS(L2603&lt;=2,"Flop",L2603&lt;=5,"Average",L2603&lt;=7,"Hit",L2603&lt;=9,"Superhit",L2603&gt;9,"BlockBuster")</f>
        <v>Hit</v>
      </c>
      <c r="N2603" s="6">
        <v>104834</v>
      </c>
      <c r="O2603" s="6" t="str" cm="1">
        <f t="array" ref="O2603">_xlfn.IFS(N2603&lt;=100000,"Low",N2603&lt;=500000,"Median",N2603&lt;=1500000,"High",N2603&gt;1500000,"Very High")</f>
        <v>Median</v>
      </c>
      <c r="P2603">
        <v>40600000</v>
      </c>
      <c r="Q2603">
        <v>68929150</v>
      </c>
      <c r="R2603">
        <f t="shared" si="402"/>
        <v>28329150</v>
      </c>
      <c r="S2603" t="str">
        <f t="shared" si="403"/>
        <v>Profit</v>
      </c>
      <c r="T2603" s="1">
        <v>41156</v>
      </c>
      <c r="U2603" t="s">
        <v>3802</v>
      </c>
      <c r="V2603" s="14">
        <v>41156</v>
      </c>
      <c r="W2603" t="str">
        <f t="shared" si="404"/>
        <v>September</v>
      </c>
      <c r="X2603" s="4" t="str">
        <f t="shared" si="405"/>
        <v>2012</v>
      </c>
      <c r="Y2603" s="6">
        <f t="shared" si="406"/>
        <v>2012</v>
      </c>
      <c r="Z2603" s="4" t="str">
        <f t="shared" si="407"/>
        <v>4</v>
      </c>
      <c r="AA2603" s="6">
        <f t="shared" si="408"/>
        <v>4</v>
      </c>
      <c r="AB2603" t="str">
        <f t="shared" si="409"/>
        <v>Tuesday</v>
      </c>
    </row>
    <row r="2604" spans="1:28" x14ac:dyDescent="0.25">
      <c r="A2604" s="3" t="s">
        <v>6411</v>
      </c>
      <c r="B2604" t="s">
        <v>6412</v>
      </c>
      <c r="C2604" s="3" t="s">
        <v>6412</v>
      </c>
      <c r="D2604" s="6">
        <v>0</v>
      </c>
      <c r="E2604" s="6">
        <v>103</v>
      </c>
      <c r="F2604" s="6">
        <f t="shared" si="400"/>
        <v>1</v>
      </c>
      <c r="G2604" s="6">
        <f t="shared" si="401"/>
        <v>43</v>
      </c>
      <c r="H2604" s="6" t="str" cm="1">
        <f t="array" ref="H2604">_xlfn.IFS(E2604&lt;=80,"Series",E2604&lt;=120,"TV Movie",E2604&gt;120,"Long Movie")</f>
        <v>TV Movie</v>
      </c>
      <c r="I2604" t="s">
        <v>5529</v>
      </c>
      <c r="J2604" t="s">
        <v>3857</v>
      </c>
      <c r="K2604" t="s">
        <v>5802</v>
      </c>
      <c r="L2604" s="5">
        <v>6.7</v>
      </c>
      <c r="M2604" t="str" cm="1">
        <f t="array" ref="M2604">_xlfn.IFS(L2604&lt;=2,"Flop",L2604&lt;=5,"Average",L2604&lt;=7,"Hit",L2604&lt;=9,"Superhit",L2604&gt;9,"BlockBuster")</f>
        <v>Hit</v>
      </c>
      <c r="N2604" s="6">
        <v>91138</v>
      </c>
      <c r="O2604" s="6" t="str" cm="1">
        <f t="array" ref="O2604">_xlfn.IFS(N2604&lt;=100000,"Low",N2604&lt;=500000,"Median",N2604&lt;=1500000,"High",N2604&gt;1500000,"Very High")</f>
        <v>Low</v>
      </c>
      <c r="P2604">
        <v>16200000</v>
      </c>
      <c r="Q2604">
        <v>54418872</v>
      </c>
      <c r="R2604">
        <f t="shared" si="402"/>
        <v>38218872</v>
      </c>
      <c r="S2604" t="str">
        <f t="shared" si="403"/>
        <v>Profit</v>
      </c>
      <c r="T2604" s="1">
        <v>42242</v>
      </c>
      <c r="U2604" t="s">
        <v>5075</v>
      </c>
      <c r="V2604" s="14">
        <v>42242</v>
      </c>
      <c r="W2604" t="str">
        <f t="shared" si="404"/>
        <v>August</v>
      </c>
      <c r="X2604" s="4" t="str">
        <f t="shared" si="405"/>
        <v>2015</v>
      </c>
      <c r="Y2604" s="6">
        <f t="shared" si="406"/>
        <v>2015</v>
      </c>
      <c r="Z2604" s="4" t="str">
        <f t="shared" si="407"/>
        <v>26</v>
      </c>
      <c r="AA2604" s="6">
        <f t="shared" si="408"/>
        <v>26</v>
      </c>
      <c r="AB2604" t="str">
        <f t="shared" si="409"/>
        <v>Wednesday</v>
      </c>
    </row>
    <row r="2605" spans="1:28" x14ac:dyDescent="0.25">
      <c r="A2605" s="3" t="s">
        <v>6413</v>
      </c>
      <c r="B2605" t="s">
        <v>6414</v>
      </c>
      <c r="C2605" s="3" t="s">
        <v>6415</v>
      </c>
      <c r="D2605" s="6">
        <v>0</v>
      </c>
      <c r="E2605" s="6">
        <v>162</v>
      </c>
      <c r="F2605" s="6">
        <f t="shared" si="400"/>
        <v>2</v>
      </c>
      <c r="G2605" s="6">
        <f t="shared" si="401"/>
        <v>42</v>
      </c>
      <c r="H2605" s="6" t="str" cm="1">
        <f t="array" ref="H2605">_xlfn.IFS(E2605&lt;=80,"Series",E2605&lt;=120,"TV Movie",E2605&gt;120,"Long Movie")</f>
        <v>Long Movie</v>
      </c>
      <c r="I2605" t="s">
        <v>5529</v>
      </c>
      <c r="J2605" t="s">
        <v>145</v>
      </c>
      <c r="K2605" t="s">
        <v>8167</v>
      </c>
      <c r="L2605" s="5">
        <v>6.5</v>
      </c>
      <c r="M2605" t="str" cm="1">
        <f t="array" ref="M2605">_xlfn.IFS(L2605&lt;=2,"Flop",L2605&lt;=5,"Average",L2605&lt;=7,"Hit",L2605&lt;=9,"Superhit",L2605&gt;9,"BlockBuster")</f>
        <v>Hit</v>
      </c>
      <c r="N2605" s="6">
        <v>58820</v>
      </c>
      <c r="O2605" s="6" t="str" cm="1">
        <f t="array" ref="O2605">_xlfn.IFS(N2605&lt;=100000,"Low",N2605&lt;=500000,"Median",N2605&lt;=1500000,"High",N2605&gt;1500000,"Very High")</f>
        <v>Low</v>
      </c>
      <c r="P2605">
        <v>18</v>
      </c>
      <c r="Q2605">
        <v>35797045</v>
      </c>
      <c r="R2605">
        <f t="shared" si="402"/>
        <v>35797027</v>
      </c>
      <c r="S2605" t="str">
        <f t="shared" si="403"/>
        <v>Profit</v>
      </c>
      <c r="T2605" s="1">
        <v>40955</v>
      </c>
      <c r="U2605" t="s">
        <v>6416</v>
      </c>
      <c r="V2605" s="14">
        <v>40955</v>
      </c>
      <c r="W2605" t="str">
        <f t="shared" si="404"/>
        <v>February</v>
      </c>
      <c r="X2605" s="4" t="str">
        <f t="shared" si="405"/>
        <v>2012</v>
      </c>
      <c r="Y2605" s="6">
        <f t="shared" si="406"/>
        <v>2012</v>
      </c>
      <c r="Z2605" s="4" t="str">
        <f t="shared" si="407"/>
        <v>16</v>
      </c>
      <c r="AA2605" s="6">
        <f t="shared" si="408"/>
        <v>16</v>
      </c>
      <c r="AB2605" t="str">
        <f t="shared" si="409"/>
        <v>Thursday</v>
      </c>
    </row>
    <row r="2606" spans="1:28" x14ac:dyDescent="0.25">
      <c r="A2606" s="3" t="s">
        <v>6417</v>
      </c>
      <c r="B2606" t="s">
        <v>6418</v>
      </c>
      <c r="C2606" s="3" t="s">
        <v>6418</v>
      </c>
      <c r="D2606" s="6">
        <v>0</v>
      </c>
      <c r="E2606" s="6">
        <v>129</v>
      </c>
      <c r="F2606" s="6">
        <f t="shared" si="400"/>
        <v>2</v>
      </c>
      <c r="G2606" s="6">
        <f t="shared" si="401"/>
        <v>9</v>
      </c>
      <c r="H2606" s="6" t="str" cm="1">
        <f t="array" ref="H2606">_xlfn.IFS(E2606&lt;=80,"Series",E2606&lt;=120,"TV Movie",E2606&gt;120,"Long Movie")</f>
        <v>Long Movie</v>
      </c>
      <c r="I2606" t="s">
        <v>5529</v>
      </c>
      <c r="J2606" t="s">
        <v>8158</v>
      </c>
      <c r="K2606" t="s">
        <v>8156</v>
      </c>
      <c r="L2606" s="5">
        <v>6.5</v>
      </c>
      <c r="M2606" t="str" cm="1">
        <f t="array" ref="M2606">_xlfn.IFS(L2606&lt;=2,"Flop",L2606&lt;=5,"Average",L2606&lt;=7,"Hit",L2606&lt;=9,"Superhit",L2606&gt;9,"BlockBuster")</f>
        <v>Hit</v>
      </c>
      <c r="N2606" s="6">
        <v>335073</v>
      </c>
      <c r="O2606" s="6" t="str" cm="1">
        <f t="array" ref="O2606">_xlfn.IFS(N2606&lt;=100000,"Low",N2606&lt;=500000,"Median",N2606&lt;=1500000,"High",N2606&gt;1500000,"Very High")</f>
        <v>Median</v>
      </c>
      <c r="P2606">
        <v>230000000</v>
      </c>
      <c r="Q2606">
        <v>795922298</v>
      </c>
      <c r="R2606">
        <f t="shared" si="402"/>
        <v>565922298</v>
      </c>
      <c r="S2606" t="str">
        <f t="shared" si="403"/>
        <v>Profit</v>
      </c>
      <c r="T2606" s="1">
        <v>42866</v>
      </c>
      <c r="U2606" t="s">
        <v>6419</v>
      </c>
      <c r="V2606" s="14">
        <v>42866</v>
      </c>
      <c r="W2606" t="str">
        <f t="shared" si="404"/>
        <v>May</v>
      </c>
      <c r="X2606" s="4" t="str">
        <f t="shared" si="405"/>
        <v>2017</v>
      </c>
      <c r="Y2606" s="6">
        <f t="shared" si="406"/>
        <v>2017</v>
      </c>
      <c r="Z2606" s="4" t="str">
        <f t="shared" si="407"/>
        <v>11</v>
      </c>
      <c r="AA2606" s="6">
        <f t="shared" si="408"/>
        <v>11</v>
      </c>
      <c r="AB2606" t="str">
        <f t="shared" si="409"/>
        <v>Thursday</v>
      </c>
    </row>
    <row r="2607" spans="1:28" x14ac:dyDescent="0.25">
      <c r="A2607" s="3" t="s">
        <v>6420</v>
      </c>
      <c r="B2607" t="s">
        <v>6421</v>
      </c>
      <c r="C2607" s="3" t="s">
        <v>6421</v>
      </c>
      <c r="D2607" s="6">
        <v>0</v>
      </c>
      <c r="E2607" s="6">
        <v>113</v>
      </c>
      <c r="F2607" s="6">
        <f t="shared" si="400"/>
        <v>1</v>
      </c>
      <c r="G2607" s="6">
        <f t="shared" si="401"/>
        <v>53</v>
      </c>
      <c r="H2607" s="6" t="str" cm="1">
        <f t="array" ref="H2607">_xlfn.IFS(E2607&lt;=80,"Series",E2607&lt;=120,"TV Movie",E2607&gt;120,"Long Movie")</f>
        <v>TV Movie</v>
      </c>
      <c r="I2607" t="s">
        <v>5529</v>
      </c>
      <c r="J2607" t="s">
        <v>8166</v>
      </c>
      <c r="K2607" t="s">
        <v>8161</v>
      </c>
      <c r="L2607" s="5">
        <v>6.8</v>
      </c>
      <c r="M2607" t="str" cm="1">
        <f t="array" ref="M2607">_xlfn.IFS(L2607&lt;=2,"Flop",L2607&lt;=5,"Average",L2607&lt;=7,"Hit",L2607&lt;=9,"Superhit",L2607&gt;9,"BlockBuster")</f>
        <v>Hit</v>
      </c>
      <c r="N2607" s="6">
        <v>495167</v>
      </c>
      <c r="O2607" s="6" t="str" cm="1">
        <f t="array" ref="O2607">_xlfn.IFS(N2607&lt;=100000,"Low",N2607&lt;=500000,"Median",N2607&lt;=1500000,"High",N2607&gt;1500000,"Very High")</f>
        <v>Median</v>
      </c>
      <c r="P2607">
        <v>34000000</v>
      </c>
      <c r="Q2607">
        <v>348319861</v>
      </c>
      <c r="R2607">
        <f t="shared" si="402"/>
        <v>314319861</v>
      </c>
      <c r="S2607" t="str">
        <f t="shared" si="403"/>
        <v>Profit</v>
      </c>
      <c r="T2607" s="1">
        <v>41893</v>
      </c>
      <c r="U2607" t="s">
        <v>6422</v>
      </c>
      <c r="V2607" s="14">
        <v>41893</v>
      </c>
      <c r="W2607" t="str">
        <f t="shared" si="404"/>
        <v>September</v>
      </c>
      <c r="X2607" s="4" t="str">
        <f t="shared" si="405"/>
        <v>2014</v>
      </c>
      <c r="Y2607" s="6">
        <f t="shared" si="406"/>
        <v>2014</v>
      </c>
      <c r="Z2607" s="4" t="str">
        <f t="shared" si="407"/>
        <v>11</v>
      </c>
      <c r="AA2607" s="6">
        <f t="shared" si="408"/>
        <v>11</v>
      </c>
      <c r="AB2607" t="str">
        <f t="shared" si="409"/>
        <v>Thursday</v>
      </c>
    </row>
    <row r="2608" spans="1:28" x14ac:dyDescent="0.25">
      <c r="A2608" s="3" t="s">
        <v>6423</v>
      </c>
      <c r="B2608" t="s">
        <v>6424</v>
      </c>
      <c r="C2608" s="3" t="s">
        <v>6424</v>
      </c>
      <c r="D2608" s="6">
        <v>0</v>
      </c>
      <c r="E2608" s="6">
        <v>157</v>
      </c>
      <c r="F2608" s="6">
        <f t="shared" si="400"/>
        <v>2</v>
      </c>
      <c r="G2608" s="6">
        <f t="shared" si="401"/>
        <v>37</v>
      </c>
      <c r="H2608" s="6" t="str" cm="1">
        <f t="array" ref="H2608">_xlfn.IFS(E2608&lt;=80,"Series",E2608&lt;=120,"TV Movie",E2608&gt;120,"Long Movie")</f>
        <v>Long Movie</v>
      </c>
      <c r="I2608" t="s">
        <v>145</v>
      </c>
      <c r="J2608" t="s">
        <v>8167</v>
      </c>
      <c r="K2608" t="s">
        <v>3857</v>
      </c>
      <c r="L2608" s="5">
        <v>7.4</v>
      </c>
      <c r="M2608" t="str" cm="1">
        <f t="array" ref="M2608">_xlfn.IFS(L2608&lt;=2,"Flop",L2608&lt;=5,"Average",L2608&lt;=7,"Hit",L2608&lt;=9,"Superhit",L2608&gt;9,"BlockBuster")</f>
        <v>Superhit</v>
      </c>
      <c r="N2608" s="6">
        <v>313819</v>
      </c>
      <c r="O2608" s="6" t="str" cm="1">
        <f t="array" ref="O2608">_xlfn.IFS(N2608&lt;=100000,"Low",N2608&lt;=500000,"Median",N2608&lt;=1500000,"High",N2608&gt;1500000,"Very High")</f>
        <v>Median</v>
      </c>
      <c r="P2608">
        <v>40000000</v>
      </c>
      <c r="Q2608">
        <v>132820716</v>
      </c>
      <c r="R2608">
        <f t="shared" si="402"/>
        <v>92820716</v>
      </c>
      <c r="S2608" t="str">
        <f t="shared" si="403"/>
        <v>Profit</v>
      </c>
      <c r="T2608" s="1">
        <v>41253</v>
      </c>
      <c r="U2608" t="s">
        <v>1054</v>
      </c>
      <c r="V2608" s="14">
        <v>41253</v>
      </c>
      <c r="W2608" t="str">
        <f t="shared" si="404"/>
        <v>December</v>
      </c>
      <c r="X2608" s="4" t="str">
        <f t="shared" si="405"/>
        <v>2012</v>
      </c>
      <c r="Y2608" s="6">
        <f t="shared" si="406"/>
        <v>2012</v>
      </c>
      <c r="Z2608" s="4" t="str">
        <f t="shared" si="407"/>
        <v>10</v>
      </c>
      <c r="AA2608" s="6">
        <f t="shared" si="408"/>
        <v>10</v>
      </c>
      <c r="AB2608" t="str">
        <f t="shared" si="409"/>
        <v>Monday</v>
      </c>
    </row>
    <row r="2609" spans="1:28" x14ac:dyDescent="0.25">
      <c r="A2609" s="3" t="s">
        <v>6425</v>
      </c>
      <c r="B2609" t="s">
        <v>6426</v>
      </c>
      <c r="C2609" s="3" t="s">
        <v>6426</v>
      </c>
      <c r="D2609" s="6">
        <v>0</v>
      </c>
      <c r="E2609" s="6">
        <v>85</v>
      </c>
      <c r="F2609" s="6">
        <f t="shared" si="400"/>
        <v>1</v>
      </c>
      <c r="G2609" s="6">
        <f t="shared" si="401"/>
        <v>25</v>
      </c>
      <c r="H2609" s="6" t="str" cm="1">
        <f t="array" ref="H2609">_xlfn.IFS(E2609&lt;=80,"Series",E2609&lt;=120,"TV Movie",E2609&gt;120,"Long Movie")</f>
        <v>TV Movie</v>
      </c>
      <c r="I2609" t="s">
        <v>132</v>
      </c>
      <c r="J2609" t="s">
        <v>5802</v>
      </c>
      <c r="K2609" t="s">
        <v>5802</v>
      </c>
      <c r="L2609" s="5">
        <v>6.1</v>
      </c>
      <c r="M2609" t="str" cm="1">
        <f t="array" ref="M2609">_xlfn.IFS(L2609&lt;=2,"Flop",L2609&lt;=5,"Average",L2609&lt;=7,"Hit",L2609&lt;=9,"Superhit",L2609&gt;9,"BlockBuster")</f>
        <v>Hit</v>
      </c>
      <c r="N2609" s="6">
        <v>135589</v>
      </c>
      <c r="O2609" s="6" t="str" cm="1">
        <f t="array" ref="O2609">_xlfn.IFS(N2609&lt;=100000,"Low",N2609&lt;=500000,"Median",N2609&lt;=1500000,"High",N2609&gt;1500000,"Very High")</f>
        <v>Median</v>
      </c>
      <c r="P2609">
        <v>95000000</v>
      </c>
      <c r="Q2609">
        <v>104907746</v>
      </c>
      <c r="R2609">
        <f t="shared" si="402"/>
        <v>9907746</v>
      </c>
      <c r="S2609" t="str">
        <f t="shared" si="403"/>
        <v>Profit</v>
      </c>
      <c r="T2609" s="1">
        <v>41125</v>
      </c>
      <c r="U2609" t="s">
        <v>1691</v>
      </c>
      <c r="V2609" s="14">
        <v>41125</v>
      </c>
      <c r="W2609" t="str">
        <f t="shared" si="404"/>
        <v>August</v>
      </c>
      <c r="X2609" s="4" t="str">
        <f t="shared" si="405"/>
        <v>2012</v>
      </c>
      <c r="Y2609" s="6">
        <f t="shared" si="406"/>
        <v>2012</v>
      </c>
      <c r="Z2609" s="4" t="str">
        <f t="shared" si="407"/>
        <v>4</v>
      </c>
      <c r="AA2609" s="6">
        <f t="shared" si="408"/>
        <v>4</v>
      </c>
      <c r="AB2609" t="str">
        <f t="shared" si="409"/>
        <v>Saturday</v>
      </c>
    </row>
    <row r="2610" spans="1:28" x14ac:dyDescent="0.25">
      <c r="A2610" s="3" t="s">
        <v>6427</v>
      </c>
      <c r="B2610" t="s">
        <v>6428</v>
      </c>
      <c r="C2610" s="3" t="s">
        <v>6428</v>
      </c>
      <c r="D2610" s="6">
        <v>0</v>
      </c>
      <c r="E2610" s="6">
        <v>148</v>
      </c>
      <c r="F2610" s="6">
        <f t="shared" si="400"/>
        <v>2</v>
      </c>
      <c r="G2610" s="6">
        <f t="shared" si="401"/>
        <v>28</v>
      </c>
      <c r="H2610" s="6" t="str" cm="1">
        <f t="array" ref="H2610">_xlfn.IFS(E2610&lt;=80,"Series",E2610&lt;=120,"TV Movie",E2610&gt;120,"Long Movie")</f>
        <v>Long Movie</v>
      </c>
      <c r="I2610" t="s">
        <v>132</v>
      </c>
      <c r="J2610" t="s">
        <v>8162</v>
      </c>
      <c r="K2610" t="s">
        <v>145</v>
      </c>
      <c r="L2610" s="5">
        <v>6.6</v>
      </c>
      <c r="M2610" t="str" cm="1">
        <f t="array" ref="M2610">_xlfn.IFS(L2610&lt;=2,"Flop",L2610&lt;=5,"Average",L2610&lt;=7,"Hit",L2610&lt;=9,"Superhit",L2610&gt;9,"BlockBuster")</f>
        <v>Hit</v>
      </c>
      <c r="N2610" s="6">
        <v>109045</v>
      </c>
      <c r="O2610" s="6" t="str" cm="1">
        <f t="array" ref="O2610">_xlfn.IFS(N2610&lt;=100000,"Low",N2610&lt;=500000,"Median",N2610&lt;=1500000,"High",N2610&gt;1500000,"Very High")</f>
        <v>Median</v>
      </c>
      <c r="P2610">
        <v>20000000</v>
      </c>
      <c r="Q2610">
        <v>14810975</v>
      </c>
      <c r="R2610">
        <f t="shared" si="402"/>
        <v>-5189025</v>
      </c>
      <c r="S2610" t="str">
        <f t="shared" si="403"/>
        <v>Loss</v>
      </c>
      <c r="T2610" s="1">
        <v>41916</v>
      </c>
      <c r="U2610" t="s">
        <v>1701</v>
      </c>
      <c r="V2610" s="14">
        <v>41916</v>
      </c>
      <c r="W2610" t="str">
        <f t="shared" si="404"/>
        <v>October</v>
      </c>
      <c r="X2610" s="4" t="str">
        <f t="shared" si="405"/>
        <v>2014</v>
      </c>
      <c r="Y2610" s="6">
        <f t="shared" si="406"/>
        <v>2014</v>
      </c>
      <c r="Z2610" s="4" t="str">
        <f t="shared" si="407"/>
        <v>4</v>
      </c>
      <c r="AA2610" s="6">
        <f t="shared" si="408"/>
        <v>4</v>
      </c>
      <c r="AB2610" t="str">
        <f t="shared" si="409"/>
        <v>Saturday</v>
      </c>
    </row>
    <row r="2611" spans="1:28" x14ac:dyDescent="0.25">
      <c r="A2611" s="3" t="s">
        <v>6429</v>
      </c>
      <c r="B2611" t="s">
        <v>6430</v>
      </c>
      <c r="C2611" s="3" t="s">
        <v>6430</v>
      </c>
      <c r="D2611" s="6">
        <v>0</v>
      </c>
      <c r="E2611" s="6">
        <v>97</v>
      </c>
      <c r="F2611" s="6">
        <f t="shared" si="400"/>
        <v>1</v>
      </c>
      <c r="G2611" s="6">
        <f t="shared" si="401"/>
        <v>37</v>
      </c>
      <c r="H2611" s="6" t="str" cm="1">
        <f t="array" ref="H2611">_xlfn.IFS(E2611&lt;=80,"Series",E2611&lt;=120,"TV Movie",E2611&gt;120,"Long Movie")</f>
        <v>TV Movie</v>
      </c>
      <c r="I2611" t="s">
        <v>132</v>
      </c>
      <c r="J2611" t="s">
        <v>145</v>
      </c>
      <c r="K2611" t="s">
        <v>5802</v>
      </c>
      <c r="L2611" s="5">
        <v>6.3</v>
      </c>
      <c r="M2611" t="str" cm="1">
        <f t="array" ref="M2611">_xlfn.IFS(L2611&lt;=2,"Flop",L2611&lt;=5,"Average",L2611&lt;=7,"Hit",L2611&lt;=9,"Superhit",L2611&gt;9,"BlockBuster")</f>
        <v>Hit</v>
      </c>
      <c r="N2611" s="6">
        <v>52684</v>
      </c>
      <c r="O2611" s="6" t="str" cm="1">
        <f t="array" ref="O2611">_xlfn.IFS(N2611&lt;=100000,"Low",N2611&lt;=500000,"Median",N2611&lt;=1500000,"High",N2611&gt;1500000,"Very High")</f>
        <v>Low</v>
      </c>
      <c r="P2611">
        <v>10000000</v>
      </c>
      <c r="Q2611">
        <v>18117839</v>
      </c>
      <c r="R2611">
        <f t="shared" si="402"/>
        <v>8117839</v>
      </c>
      <c r="S2611" t="str">
        <f t="shared" si="403"/>
        <v>Profit</v>
      </c>
      <c r="T2611" s="1">
        <v>41888</v>
      </c>
      <c r="U2611" t="s">
        <v>3394</v>
      </c>
      <c r="V2611" s="14">
        <v>41888</v>
      </c>
      <c r="W2611" t="str">
        <f t="shared" si="404"/>
        <v>September</v>
      </c>
      <c r="X2611" s="4" t="str">
        <f t="shared" si="405"/>
        <v>2014</v>
      </c>
      <c r="Y2611" s="6">
        <f t="shared" si="406"/>
        <v>2014</v>
      </c>
      <c r="Z2611" s="4" t="str">
        <f t="shared" si="407"/>
        <v>6</v>
      </c>
      <c r="AA2611" s="6">
        <f t="shared" si="408"/>
        <v>6</v>
      </c>
      <c r="AB2611" t="str">
        <f t="shared" si="409"/>
        <v>Saturday</v>
      </c>
    </row>
    <row r="2612" spans="1:28" x14ac:dyDescent="0.25">
      <c r="A2612" s="3" t="s">
        <v>6431</v>
      </c>
      <c r="B2612" t="s">
        <v>6432</v>
      </c>
      <c r="C2612" s="3" t="s">
        <v>6432</v>
      </c>
      <c r="D2612" s="6">
        <v>0</v>
      </c>
      <c r="E2612" s="6">
        <v>124</v>
      </c>
      <c r="F2612" s="6">
        <f t="shared" si="400"/>
        <v>2</v>
      </c>
      <c r="G2612" s="6">
        <f t="shared" si="401"/>
        <v>4</v>
      </c>
      <c r="H2612" s="6" t="str" cm="1">
        <f t="array" ref="H2612">_xlfn.IFS(E2612&lt;=80,"Series",E2612&lt;=120,"TV Movie",E2612&gt;120,"Long Movie")</f>
        <v>Long Movie</v>
      </c>
      <c r="I2612" t="s">
        <v>5529</v>
      </c>
      <c r="J2612" t="s">
        <v>145</v>
      </c>
      <c r="K2612" t="s">
        <v>8168</v>
      </c>
      <c r="L2612" s="5">
        <v>7.3</v>
      </c>
      <c r="M2612" t="str" cm="1">
        <f t="array" ref="M2612">_xlfn.IFS(L2612&lt;=2,"Flop",L2612&lt;=5,"Average",L2612&lt;=7,"Hit",L2612&lt;=9,"Superhit",L2612&gt;9,"BlockBuster")</f>
        <v>Superhit</v>
      </c>
      <c r="N2612" s="6">
        <v>252486</v>
      </c>
      <c r="O2612" s="6" t="str" cm="1">
        <f t="array" ref="O2612">_xlfn.IFS(N2612&lt;=100000,"Low",N2612&lt;=500000,"Median",N2612&lt;=1500000,"High",N2612&gt;1500000,"Very High")</f>
        <v>Median</v>
      </c>
      <c r="P2612">
        <v>30000000</v>
      </c>
      <c r="Q2612">
        <v>91970827</v>
      </c>
      <c r="R2612">
        <f t="shared" si="402"/>
        <v>61970827</v>
      </c>
      <c r="S2612" t="str">
        <f t="shared" si="403"/>
        <v>Profit</v>
      </c>
      <c r="T2612" s="1">
        <v>42168</v>
      </c>
      <c r="U2612" t="s">
        <v>2150</v>
      </c>
      <c r="V2612" s="14">
        <v>42168</v>
      </c>
      <c r="W2612" t="str">
        <f t="shared" si="404"/>
        <v>June</v>
      </c>
      <c r="X2612" s="4" t="str">
        <f t="shared" si="405"/>
        <v>2015</v>
      </c>
      <c r="Y2612" s="6">
        <f t="shared" si="406"/>
        <v>2015</v>
      </c>
      <c r="Z2612" s="4" t="str">
        <f t="shared" si="407"/>
        <v>13</v>
      </c>
      <c r="AA2612" s="6">
        <f t="shared" si="408"/>
        <v>13</v>
      </c>
      <c r="AB2612" t="str">
        <f t="shared" si="409"/>
        <v>Saturday</v>
      </c>
    </row>
    <row r="2613" spans="1:28" x14ac:dyDescent="0.25">
      <c r="A2613" s="3" t="s">
        <v>6433</v>
      </c>
      <c r="B2613" t="s">
        <v>6434</v>
      </c>
      <c r="C2613" s="3" t="s">
        <v>6434</v>
      </c>
      <c r="D2613" s="6">
        <v>0</v>
      </c>
      <c r="E2613" s="6">
        <v>126</v>
      </c>
      <c r="F2613" s="6">
        <f t="shared" si="400"/>
        <v>2</v>
      </c>
      <c r="G2613" s="6">
        <f t="shared" si="401"/>
        <v>6</v>
      </c>
      <c r="H2613" s="6" t="str" cm="1">
        <f t="array" ref="H2613">_xlfn.IFS(E2613&lt;=80,"Series",E2613&lt;=120,"TV Movie",E2613&gt;120,"Long Movie")</f>
        <v>Long Movie</v>
      </c>
      <c r="I2613" t="s">
        <v>145</v>
      </c>
      <c r="J2613" t="s">
        <v>8157</v>
      </c>
      <c r="K2613" t="s">
        <v>8161</v>
      </c>
      <c r="L2613" s="5">
        <v>8</v>
      </c>
      <c r="M2613" t="str" cm="1">
        <f t="array" ref="M2613">_xlfn.IFS(L2613&lt;=2,"Flop",L2613&lt;=5,"Average",L2613&lt;=7,"Hit",L2613&lt;=9,"Superhit",L2613&gt;9,"BlockBuster")</f>
        <v>Superhit</v>
      </c>
      <c r="N2613" s="6">
        <v>651512</v>
      </c>
      <c r="O2613" s="6" t="str" cm="1">
        <f t="array" ref="O2613">_xlfn.IFS(N2613&lt;=100000,"Low",N2613&lt;=500000,"Median",N2613&lt;=1500000,"High",N2613&gt;1500000,"Very High")</f>
        <v>High</v>
      </c>
      <c r="P2613">
        <v>23000000</v>
      </c>
      <c r="Q2613">
        <v>48517427</v>
      </c>
      <c r="R2613">
        <f t="shared" si="402"/>
        <v>25517427</v>
      </c>
      <c r="S2613" t="str">
        <f t="shared" si="403"/>
        <v>Profit</v>
      </c>
      <c r="T2613" s="1">
        <v>41559</v>
      </c>
      <c r="U2613" t="s">
        <v>1886</v>
      </c>
      <c r="V2613" s="14">
        <v>41559</v>
      </c>
      <c r="W2613" t="str">
        <f t="shared" si="404"/>
        <v>October</v>
      </c>
      <c r="X2613" s="4" t="str">
        <f t="shared" si="405"/>
        <v>2013</v>
      </c>
      <c r="Y2613" s="6">
        <f t="shared" si="406"/>
        <v>2013</v>
      </c>
      <c r="Z2613" s="4" t="str">
        <f t="shared" si="407"/>
        <v>12</v>
      </c>
      <c r="AA2613" s="6">
        <f t="shared" si="408"/>
        <v>12</v>
      </c>
      <c r="AB2613" t="str">
        <f t="shared" si="409"/>
        <v>Saturday</v>
      </c>
    </row>
    <row r="2614" spans="1:28" x14ac:dyDescent="0.25">
      <c r="A2614" s="3" t="s">
        <v>6435</v>
      </c>
      <c r="B2614" t="s">
        <v>6436</v>
      </c>
      <c r="C2614" s="3" t="s">
        <v>6436</v>
      </c>
      <c r="D2614" s="6">
        <v>0</v>
      </c>
      <c r="E2614" s="6">
        <v>138</v>
      </c>
      <c r="F2614" s="6">
        <f t="shared" si="400"/>
        <v>2</v>
      </c>
      <c r="G2614" s="6">
        <f t="shared" si="401"/>
        <v>18</v>
      </c>
      <c r="H2614" s="6" t="str" cm="1">
        <f t="array" ref="H2614">_xlfn.IFS(E2614&lt;=80,"Series",E2614&lt;=120,"TV Movie",E2614&gt;120,"Long Movie")</f>
        <v>Long Movie</v>
      </c>
      <c r="I2614" t="s">
        <v>8162</v>
      </c>
      <c r="J2614" t="s">
        <v>145</v>
      </c>
      <c r="K2614" t="s">
        <v>5802</v>
      </c>
      <c r="L2614" s="5">
        <v>7.2</v>
      </c>
      <c r="M2614" t="str" cm="1">
        <f t="array" ref="M2614">_xlfn.IFS(L2614&lt;=2,"Flop",L2614&lt;=5,"Average",L2614&lt;=7,"Hit",L2614&lt;=9,"Superhit",L2614&gt;9,"BlockBuster")</f>
        <v>Superhit</v>
      </c>
      <c r="N2614" s="6">
        <v>494791</v>
      </c>
      <c r="O2614" s="6" t="str" cm="1">
        <f t="array" ref="O2614">_xlfn.IFS(N2614&lt;=100000,"Low",N2614&lt;=500000,"Median",N2614&lt;=1500000,"High",N2614&gt;1500000,"Very High")</f>
        <v>Median</v>
      </c>
      <c r="P2614">
        <v>40000000</v>
      </c>
      <c r="Q2614">
        <v>251171807</v>
      </c>
      <c r="R2614">
        <f t="shared" si="402"/>
        <v>211171807</v>
      </c>
      <c r="S2614" t="str">
        <f t="shared" si="403"/>
        <v>Profit</v>
      </c>
      <c r="T2614" s="1">
        <v>41611</v>
      </c>
      <c r="U2614" t="s">
        <v>1852</v>
      </c>
      <c r="V2614" s="14">
        <v>41611</v>
      </c>
      <c r="W2614" t="str">
        <f t="shared" si="404"/>
        <v>December</v>
      </c>
      <c r="X2614" s="4" t="str">
        <f t="shared" si="405"/>
        <v>2013</v>
      </c>
      <c r="Y2614" s="6">
        <f t="shared" si="406"/>
        <v>2013</v>
      </c>
      <c r="Z2614" s="4" t="str">
        <f t="shared" si="407"/>
        <v>3</v>
      </c>
      <c r="AA2614" s="6">
        <f t="shared" si="408"/>
        <v>3</v>
      </c>
      <c r="AB2614" t="str">
        <f t="shared" si="409"/>
        <v>Tuesday</v>
      </c>
    </row>
    <row r="2615" spans="1:28" x14ac:dyDescent="0.25">
      <c r="A2615" s="3" t="s">
        <v>6437</v>
      </c>
      <c r="B2615" t="s">
        <v>6438</v>
      </c>
      <c r="C2615" s="3" t="s">
        <v>6438</v>
      </c>
      <c r="D2615" s="6">
        <v>0</v>
      </c>
      <c r="E2615" s="6">
        <v>94</v>
      </c>
      <c r="F2615" s="6">
        <f t="shared" si="400"/>
        <v>1</v>
      </c>
      <c r="G2615" s="6">
        <f t="shared" si="401"/>
        <v>34</v>
      </c>
      <c r="H2615" s="6" t="str" cm="1">
        <f t="array" ref="H2615">_xlfn.IFS(E2615&lt;=80,"Series",E2615&lt;=120,"TV Movie",E2615&gt;120,"Long Movie")</f>
        <v>TV Movie</v>
      </c>
      <c r="I2615" t="s">
        <v>132</v>
      </c>
      <c r="J2615" t="s">
        <v>8157</v>
      </c>
      <c r="K2615" t="s">
        <v>5802</v>
      </c>
      <c r="L2615" s="5">
        <v>6.1</v>
      </c>
      <c r="M2615" t="str" cm="1">
        <f t="array" ref="M2615">_xlfn.IFS(L2615&lt;=2,"Flop",L2615&lt;=5,"Average",L2615&lt;=7,"Hit",L2615&lt;=9,"Superhit",L2615&gt;9,"BlockBuster")</f>
        <v>Hit</v>
      </c>
      <c r="N2615" s="6">
        <v>106246</v>
      </c>
      <c r="O2615" s="6" t="str" cm="1">
        <f t="array" ref="O2615">_xlfn.IFS(N2615&lt;=100000,"Low",N2615&lt;=500000,"Median",N2615&lt;=1500000,"High",N2615&gt;1500000,"Very High")</f>
        <v>Median</v>
      </c>
      <c r="P2615">
        <v>8000000</v>
      </c>
      <c r="Q2615">
        <v>45640143</v>
      </c>
      <c r="R2615">
        <f t="shared" si="402"/>
        <v>37640143</v>
      </c>
      <c r="S2615" t="str">
        <f t="shared" si="403"/>
        <v>Profit</v>
      </c>
      <c r="T2615" s="1">
        <v>41666</v>
      </c>
      <c r="U2615" t="s">
        <v>5177</v>
      </c>
      <c r="V2615" s="14">
        <v>41666</v>
      </c>
      <c r="W2615" t="str">
        <f t="shared" si="404"/>
        <v>January</v>
      </c>
      <c r="X2615" s="4" t="str">
        <f t="shared" si="405"/>
        <v>2014</v>
      </c>
      <c r="Y2615" s="6">
        <f t="shared" si="406"/>
        <v>2014</v>
      </c>
      <c r="Z2615" s="4" t="str">
        <f t="shared" si="407"/>
        <v>27</v>
      </c>
      <c r="AA2615" s="6">
        <f t="shared" si="408"/>
        <v>27</v>
      </c>
      <c r="AB2615" t="str">
        <f t="shared" si="409"/>
        <v>Monday</v>
      </c>
    </row>
    <row r="2616" spans="1:28" x14ac:dyDescent="0.25">
      <c r="A2616" s="3" t="s">
        <v>6439</v>
      </c>
      <c r="B2616" t="s">
        <v>6440</v>
      </c>
      <c r="C2616" s="3" t="s">
        <v>6440</v>
      </c>
      <c r="D2616" s="6">
        <v>0</v>
      </c>
      <c r="E2616" s="6">
        <v>120</v>
      </c>
      <c r="F2616" s="6">
        <f t="shared" si="400"/>
        <v>2</v>
      </c>
      <c r="G2616" s="6">
        <f t="shared" si="401"/>
        <v>0</v>
      </c>
      <c r="H2616" s="6" t="str" cm="1">
        <f t="array" ref="H2616">_xlfn.IFS(E2616&lt;=80,"Series",E2616&lt;=120,"TV Movie",E2616&gt;120,"Long Movie")</f>
        <v>TV Movie</v>
      </c>
      <c r="I2616" t="s">
        <v>8160</v>
      </c>
      <c r="J2616" t="s">
        <v>8162</v>
      </c>
      <c r="K2616" t="s">
        <v>145</v>
      </c>
      <c r="L2616" s="5">
        <v>6.7</v>
      </c>
      <c r="M2616" t="str" cm="1">
        <f t="array" ref="M2616">_xlfn.IFS(L2616&lt;=2,"Flop",L2616&lt;=5,"Average",L2616&lt;=7,"Hit",L2616&lt;=9,"Superhit",L2616&gt;9,"BlockBuster")</f>
        <v>Hit</v>
      </c>
      <c r="N2616" s="6">
        <v>67879</v>
      </c>
      <c r="O2616" s="6" t="str" cm="1">
        <f t="array" ref="O2616">_xlfn.IFS(N2616&lt;=100000,"Low",N2616&lt;=500000,"Median",N2616&lt;=1500000,"High",N2616&gt;1500000,"Very High")</f>
        <v>Low</v>
      </c>
      <c r="P2616">
        <v>20000000</v>
      </c>
      <c r="Q2616">
        <v>14880939</v>
      </c>
      <c r="R2616">
        <f t="shared" si="402"/>
        <v>-5119061</v>
      </c>
      <c r="S2616" t="str">
        <f t="shared" si="403"/>
        <v>Loss</v>
      </c>
      <c r="T2616" s="1">
        <v>42733</v>
      </c>
      <c r="U2616" t="s">
        <v>3376</v>
      </c>
      <c r="V2616" s="14">
        <v>42733</v>
      </c>
      <c r="W2616" t="str">
        <f t="shared" si="404"/>
        <v>December</v>
      </c>
      <c r="X2616" s="4" t="str">
        <f t="shared" si="405"/>
        <v>2016</v>
      </c>
      <c r="Y2616" s="6">
        <f t="shared" si="406"/>
        <v>2016</v>
      </c>
      <c r="Z2616" s="4" t="str">
        <f t="shared" si="407"/>
        <v>29</v>
      </c>
      <c r="AA2616" s="6">
        <f t="shared" si="408"/>
        <v>29</v>
      </c>
      <c r="AB2616" t="str">
        <f t="shared" si="409"/>
        <v>Thursday</v>
      </c>
    </row>
    <row r="2617" spans="1:28" x14ac:dyDescent="0.25">
      <c r="A2617" s="3" t="s">
        <v>6441</v>
      </c>
      <c r="B2617" t="s">
        <v>6442</v>
      </c>
      <c r="C2617" s="3" t="s">
        <v>6442</v>
      </c>
      <c r="D2617" s="6">
        <v>0</v>
      </c>
      <c r="E2617" s="6">
        <v>99</v>
      </c>
      <c r="F2617" s="6">
        <f t="shared" si="400"/>
        <v>1</v>
      </c>
      <c r="G2617" s="6">
        <f t="shared" si="401"/>
        <v>39</v>
      </c>
      <c r="H2617" s="6" t="str" cm="1">
        <f t="array" ref="H2617">_xlfn.IFS(E2617&lt;=80,"Series",E2617&lt;=120,"TV Movie",E2617&gt;120,"Long Movie")</f>
        <v>TV Movie</v>
      </c>
      <c r="I2617" t="s">
        <v>145</v>
      </c>
      <c r="J2617" t="s">
        <v>8165</v>
      </c>
      <c r="K2617" t="s">
        <v>8157</v>
      </c>
      <c r="L2617" s="5">
        <v>6.4</v>
      </c>
      <c r="M2617" t="str" cm="1">
        <f t="array" ref="M2617">_xlfn.IFS(L2617&lt;=2,"Flop",L2617&lt;=5,"Average",L2617&lt;=7,"Hit",L2617&lt;=9,"Superhit",L2617&gt;9,"BlockBuster")</f>
        <v>Hit</v>
      </c>
      <c r="N2617" s="6">
        <v>57649</v>
      </c>
      <c r="O2617" s="6" t="str" cm="1">
        <f t="array" ref="O2617">_xlfn.IFS(N2617&lt;=100000,"Low",N2617&lt;=500000,"Median",N2617&lt;=1500000,"High",N2617&gt;1500000,"Very High")</f>
        <v>Low</v>
      </c>
      <c r="P2617">
        <v>33000000</v>
      </c>
      <c r="Q2617">
        <v>140470746</v>
      </c>
      <c r="R2617">
        <f t="shared" si="402"/>
        <v>107470746</v>
      </c>
      <c r="S2617" t="str">
        <f t="shared" si="403"/>
        <v>Profit</v>
      </c>
      <c r="T2617" s="1">
        <v>41116</v>
      </c>
      <c r="U2617" t="s">
        <v>6443</v>
      </c>
      <c r="V2617" s="14">
        <v>41116</v>
      </c>
      <c r="W2617" t="str">
        <f t="shared" si="404"/>
        <v>July</v>
      </c>
      <c r="X2617" s="4" t="str">
        <f t="shared" si="405"/>
        <v>2012</v>
      </c>
      <c r="Y2617" s="6">
        <f t="shared" si="406"/>
        <v>2012</v>
      </c>
      <c r="Z2617" s="4" t="str">
        <f t="shared" si="407"/>
        <v>26</v>
      </c>
      <c r="AA2617" s="6">
        <f t="shared" si="408"/>
        <v>26</v>
      </c>
      <c r="AB2617" t="str">
        <f t="shared" si="409"/>
        <v>Thursday</v>
      </c>
    </row>
    <row r="2618" spans="1:28" x14ac:dyDescent="0.25">
      <c r="A2618" s="3" t="s">
        <v>6444</v>
      </c>
      <c r="B2618" t="s">
        <v>6445</v>
      </c>
      <c r="C2618" s="3" t="s">
        <v>6445</v>
      </c>
      <c r="D2618" s="6">
        <v>0</v>
      </c>
      <c r="E2618" s="6">
        <v>137</v>
      </c>
      <c r="F2618" s="6">
        <f t="shared" si="400"/>
        <v>2</v>
      </c>
      <c r="G2618" s="6">
        <f t="shared" si="401"/>
        <v>17</v>
      </c>
      <c r="H2618" s="6" t="str" cm="1">
        <f t="array" ref="H2618">_xlfn.IFS(E2618&lt;=80,"Series",E2618&lt;=120,"TV Movie",E2618&gt;120,"Long Movie")</f>
        <v>Long Movie</v>
      </c>
      <c r="I2618" t="s">
        <v>5529</v>
      </c>
      <c r="J2618" t="s">
        <v>8160</v>
      </c>
      <c r="K2618" t="s">
        <v>145</v>
      </c>
      <c r="L2618" s="5">
        <v>7.2</v>
      </c>
      <c r="M2618" t="str" cm="1">
        <f t="array" ref="M2618">_xlfn.IFS(L2618&lt;=2,"Flop",L2618&lt;=5,"Average",L2618&lt;=7,"Hit",L2618&lt;=9,"Superhit",L2618&gt;9,"BlockBuster")</f>
        <v>Superhit</v>
      </c>
      <c r="N2618" s="6">
        <v>178728</v>
      </c>
      <c r="O2618" s="6" t="str" cm="1">
        <f t="array" ref="O2618">_xlfn.IFS(N2618&lt;=100000,"Low",N2618&lt;=500000,"Median",N2618&lt;=1500000,"High",N2618&gt;1500000,"Very High")</f>
        <v>Median</v>
      </c>
      <c r="P2618">
        <v>65000000</v>
      </c>
      <c r="Q2618">
        <v>161459297</v>
      </c>
      <c r="R2618">
        <f t="shared" si="402"/>
        <v>96459297</v>
      </c>
      <c r="S2618" t="str">
        <f t="shared" si="403"/>
        <v>Profit</v>
      </c>
      <c r="T2618" s="1">
        <v>41960</v>
      </c>
      <c r="U2618" t="s">
        <v>6446</v>
      </c>
      <c r="V2618" s="14">
        <v>41960</v>
      </c>
      <c r="W2618" t="str">
        <f t="shared" si="404"/>
        <v>November</v>
      </c>
      <c r="X2618" s="4" t="str">
        <f t="shared" si="405"/>
        <v>2014</v>
      </c>
      <c r="Y2618" s="6">
        <f t="shared" si="406"/>
        <v>2014</v>
      </c>
      <c r="Z2618" s="4" t="str">
        <f t="shared" si="407"/>
        <v>17</v>
      </c>
      <c r="AA2618" s="6">
        <f t="shared" si="408"/>
        <v>17</v>
      </c>
      <c r="AB2618" t="str">
        <f t="shared" si="409"/>
        <v>Monday</v>
      </c>
    </row>
    <row r="2619" spans="1:28" x14ac:dyDescent="0.25">
      <c r="A2619" s="3" t="s">
        <v>6447</v>
      </c>
      <c r="B2619" t="s">
        <v>6448</v>
      </c>
      <c r="C2619" s="3" t="s">
        <v>6448</v>
      </c>
      <c r="D2619" s="6">
        <v>0</v>
      </c>
      <c r="E2619" s="6">
        <v>100</v>
      </c>
      <c r="F2619" s="6">
        <f t="shared" si="400"/>
        <v>1</v>
      </c>
      <c r="G2619" s="6">
        <f t="shared" si="401"/>
        <v>40</v>
      </c>
      <c r="H2619" s="6" t="str" cm="1">
        <f t="array" ref="H2619">_xlfn.IFS(E2619&lt;=80,"Series",E2619&lt;=120,"TV Movie",E2619&gt;120,"Long Movie")</f>
        <v>TV Movie</v>
      </c>
      <c r="I2619" t="s">
        <v>5529</v>
      </c>
      <c r="J2619" t="s">
        <v>8158</v>
      </c>
      <c r="K2619" t="s">
        <v>8161</v>
      </c>
      <c r="L2619" s="5">
        <v>4.8</v>
      </c>
      <c r="M2619" t="str" cm="1">
        <f t="array" ref="M2619">_xlfn.IFS(L2619&lt;=2,"Flop",L2619&lt;=5,"Average",L2619&lt;=7,"Hit",L2619&lt;=9,"Superhit",L2619&gt;9,"BlockBuster")</f>
        <v>Average</v>
      </c>
      <c r="N2619" s="6">
        <v>206929</v>
      </c>
      <c r="O2619" s="6" t="str" cm="1">
        <f t="array" ref="O2619">_xlfn.IFS(N2619&lt;=100000,"Low",N2619&lt;=500000,"Median",N2619&lt;=1500000,"High",N2619&gt;1500000,"Very High")</f>
        <v>Median</v>
      </c>
      <c r="P2619">
        <v>130000000</v>
      </c>
      <c r="Q2619">
        <v>243611982</v>
      </c>
      <c r="R2619">
        <f t="shared" si="402"/>
        <v>113611982</v>
      </c>
      <c r="S2619" t="str">
        <f t="shared" si="403"/>
        <v>Profit</v>
      </c>
      <c r="T2619" s="1">
        <v>41395</v>
      </c>
      <c r="U2619" t="s">
        <v>2307</v>
      </c>
      <c r="V2619" s="14">
        <v>41395</v>
      </c>
      <c r="W2619" t="str">
        <f t="shared" si="404"/>
        <v>May</v>
      </c>
      <c r="X2619" s="4" t="str">
        <f t="shared" si="405"/>
        <v>2013</v>
      </c>
      <c r="Y2619" s="6">
        <f t="shared" si="406"/>
        <v>2013</v>
      </c>
      <c r="Z2619" s="4" t="str">
        <f t="shared" si="407"/>
        <v>1</v>
      </c>
      <c r="AA2619" s="6">
        <f t="shared" si="408"/>
        <v>1</v>
      </c>
      <c r="AB2619" t="str">
        <f t="shared" si="409"/>
        <v>Wednesday</v>
      </c>
    </row>
    <row r="2620" spans="1:28" x14ac:dyDescent="0.25">
      <c r="A2620" s="3" t="s">
        <v>6449</v>
      </c>
      <c r="B2620" t="s">
        <v>6450</v>
      </c>
      <c r="C2620" s="3" t="s">
        <v>6450</v>
      </c>
      <c r="D2620" s="6">
        <v>0</v>
      </c>
      <c r="E2620" s="6">
        <v>140</v>
      </c>
      <c r="F2620" s="6">
        <f t="shared" si="400"/>
        <v>2</v>
      </c>
      <c r="G2620" s="6">
        <f t="shared" si="401"/>
        <v>20</v>
      </c>
      <c r="H2620" s="6" t="str" cm="1">
        <f t="array" ref="H2620">_xlfn.IFS(E2620&lt;=80,"Series",E2620&lt;=120,"TV Movie",E2620&gt;120,"Long Movie")</f>
        <v>Long Movie</v>
      </c>
      <c r="I2620" t="s">
        <v>8162</v>
      </c>
      <c r="J2620" t="s">
        <v>145</v>
      </c>
      <c r="K2620" t="s">
        <v>3857</v>
      </c>
      <c r="L2620" s="5">
        <v>7.3</v>
      </c>
      <c r="M2620" t="str" cm="1">
        <f t="array" ref="M2620">_xlfn.IFS(L2620&lt;=2,"Flop",L2620&lt;=5,"Average",L2620&lt;=7,"Hit",L2620&lt;=9,"Superhit",L2620&gt;9,"BlockBuster")</f>
        <v>Superhit</v>
      </c>
      <c r="N2620" s="6">
        <v>284470</v>
      </c>
      <c r="O2620" s="6" t="str" cm="1">
        <f t="array" ref="O2620">_xlfn.IFS(N2620&lt;=100000,"Low",N2620&lt;=500000,"Median",N2620&lt;=1500000,"High",N2620&gt;1500000,"Very High")</f>
        <v>Median</v>
      </c>
      <c r="P2620">
        <v>15000000</v>
      </c>
      <c r="Q2620">
        <v>47140292</v>
      </c>
      <c r="R2620">
        <f t="shared" si="402"/>
        <v>32140292</v>
      </c>
      <c r="S2620" t="str">
        <f t="shared" si="403"/>
        <v>Profit</v>
      </c>
      <c r="T2620" s="1">
        <v>41159</v>
      </c>
      <c r="U2620" t="s">
        <v>5145</v>
      </c>
      <c r="V2620" s="14">
        <v>41159</v>
      </c>
      <c r="W2620" t="str">
        <f t="shared" si="404"/>
        <v>September</v>
      </c>
      <c r="X2620" s="4" t="str">
        <f t="shared" si="405"/>
        <v>2012</v>
      </c>
      <c r="Y2620" s="6">
        <f t="shared" si="406"/>
        <v>2012</v>
      </c>
      <c r="Z2620" s="4" t="str">
        <f t="shared" si="407"/>
        <v>7</v>
      </c>
      <c r="AA2620" s="6">
        <f t="shared" si="408"/>
        <v>7</v>
      </c>
      <c r="AB2620" t="str">
        <f t="shared" si="409"/>
        <v>Friday</v>
      </c>
    </row>
    <row r="2621" spans="1:28" x14ac:dyDescent="0.25">
      <c r="A2621" s="3" t="s">
        <v>6451</v>
      </c>
      <c r="B2621" t="s">
        <v>6452</v>
      </c>
      <c r="C2621" s="3" t="s">
        <v>6452</v>
      </c>
      <c r="D2621" s="6">
        <v>0</v>
      </c>
      <c r="E2621" s="6">
        <v>115</v>
      </c>
      <c r="F2621" s="6">
        <f t="shared" si="400"/>
        <v>1</v>
      </c>
      <c r="G2621" s="6">
        <f t="shared" si="401"/>
        <v>55</v>
      </c>
      <c r="H2621" s="6" t="str" cm="1">
        <f t="array" ref="H2621">_xlfn.IFS(E2621&lt;=80,"Series",E2621&lt;=120,"TV Movie",E2621&gt;120,"Long Movie")</f>
        <v>TV Movie</v>
      </c>
      <c r="I2621" t="s">
        <v>145</v>
      </c>
      <c r="J2621" t="s">
        <v>5802</v>
      </c>
      <c r="K2621" t="s">
        <v>5802</v>
      </c>
      <c r="L2621" s="5">
        <v>7.7</v>
      </c>
      <c r="M2621" t="str" cm="1">
        <f t="array" ref="M2621">_xlfn.IFS(L2621&lt;=2,"Flop",L2621&lt;=5,"Average",L2621&lt;=7,"Hit",L2621&lt;=9,"Superhit",L2621&gt;9,"BlockBuster")</f>
        <v>Superhit</v>
      </c>
      <c r="N2621" s="6">
        <v>121398</v>
      </c>
      <c r="O2621" s="6" t="str" cm="1">
        <f t="array" ref="O2621">_xlfn.IFS(N2621&lt;=100000,"Low",N2621&lt;=500000,"Median",N2621&lt;=1500000,"High",N2621&gt;1500000,"Very High")</f>
        <v>Median</v>
      </c>
      <c r="P2621">
        <v>12000000</v>
      </c>
      <c r="Q2621">
        <v>27682872</v>
      </c>
      <c r="R2621">
        <f t="shared" si="402"/>
        <v>15682872</v>
      </c>
      <c r="S2621" t="str">
        <f t="shared" si="403"/>
        <v>Profit</v>
      </c>
      <c r="T2621" s="1">
        <v>41417</v>
      </c>
      <c r="U2621" t="s">
        <v>2065</v>
      </c>
      <c r="V2621" s="14">
        <v>41417</v>
      </c>
      <c r="W2621" t="str">
        <f t="shared" si="404"/>
        <v>May</v>
      </c>
      <c r="X2621" s="4" t="str">
        <f t="shared" si="405"/>
        <v>2013</v>
      </c>
      <c r="Y2621" s="6">
        <f t="shared" si="406"/>
        <v>2013</v>
      </c>
      <c r="Z2621" s="4" t="str">
        <f t="shared" si="407"/>
        <v>23</v>
      </c>
      <c r="AA2621" s="6">
        <f t="shared" si="408"/>
        <v>23</v>
      </c>
      <c r="AB2621" t="str">
        <f t="shared" si="409"/>
        <v>Thursday</v>
      </c>
    </row>
    <row r="2622" spans="1:28" x14ac:dyDescent="0.25">
      <c r="A2622" s="3" t="s">
        <v>6453</v>
      </c>
      <c r="B2622" t="s">
        <v>6454</v>
      </c>
      <c r="C2622" s="3" t="s">
        <v>6454</v>
      </c>
      <c r="D2622" s="6">
        <v>0</v>
      </c>
      <c r="E2622" s="6">
        <v>116</v>
      </c>
      <c r="F2622" s="6">
        <f t="shared" si="400"/>
        <v>1</v>
      </c>
      <c r="G2622" s="6">
        <f t="shared" si="401"/>
        <v>56</v>
      </c>
      <c r="H2622" s="6" t="str" cm="1">
        <f t="array" ref="H2622">_xlfn.IFS(E2622&lt;=80,"Series",E2622&lt;=120,"TV Movie",E2622&gt;120,"Long Movie")</f>
        <v>TV Movie</v>
      </c>
      <c r="I2622" t="s">
        <v>5529</v>
      </c>
      <c r="J2622" t="s">
        <v>132</v>
      </c>
      <c r="K2622" t="s">
        <v>8162</v>
      </c>
      <c r="L2622" s="5">
        <v>6.6</v>
      </c>
      <c r="M2622" t="str" cm="1">
        <f t="array" ref="M2622">_xlfn.IFS(L2622&lt;=2,"Flop",L2622&lt;=5,"Average",L2622&lt;=7,"Hit",L2622&lt;=9,"Superhit",L2622&gt;9,"BlockBuster")</f>
        <v>Hit</v>
      </c>
      <c r="N2622" s="6">
        <v>178197</v>
      </c>
      <c r="O2622" s="6" t="str" cm="1">
        <f t="array" ref="O2622">_xlfn.IFS(N2622&lt;=100000,"Low",N2622&lt;=500000,"Median",N2622&lt;=1500000,"High",N2622&gt;1500000,"Very High")</f>
        <v>Median</v>
      </c>
      <c r="P2622">
        <v>84000000</v>
      </c>
      <c r="Q2622">
        <v>148075565</v>
      </c>
      <c r="R2622">
        <f t="shared" si="402"/>
        <v>64075565</v>
      </c>
      <c r="S2622" t="str">
        <f t="shared" si="403"/>
        <v>Profit</v>
      </c>
      <c r="T2622" s="1">
        <v>41473</v>
      </c>
      <c r="U2622" t="s">
        <v>2342</v>
      </c>
      <c r="V2622" s="14">
        <v>41473</v>
      </c>
      <c r="W2622" t="str">
        <f t="shared" si="404"/>
        <v>July</v>
      </c>
      <c r="X2622" s="4" t="str">
        <f t="shared" si="405"/>
        <v>2013</v>
      </c>
      <c r="Y2622" s="6">
        <f t="shared" si="406"/>
        <v>2013</v>
      </c>
      <c r="Z2622" s="4" t="str">
        <f t="shared" si="407"/>
        <v>18</v>
      </c>
      <c r="AA2622" s="6">
        <f t="shared" si="408"/>
        <v>18</v>
      </c>
      <c r="AB2622" t="str">
        <f t="shared" si="409"/>
        <v>Thursday</v>
      </c>
    </row>
    <row r="2623" spans="1:28" x14ac:dyDescent="0.25">
      <c r="A2623" s="3" t="s">
        <v>6455</v>
      </c>
      <c r="B2623" t="s">
        <v>6456</v>
      </c>
      <c r="C2623" s="3" t="s">
        <v>6456</v>
      </c>
      <c r="D2623" s="6">
        <v>0</v>
      </c>
      <c r="E2623" s="6">
        <v>120</v>
      </c>
      <c r="F2623" s="6">
        <f t="shared" si="400"/>
        <v>2</v>
      </c>
      <c r="G2623" s="6">
        <f t="shared" si="401"/>
        <v>0</v>
      </c>
      <c r="H2623" s="6" t="str" cm="1">
        <f t="array" ref="H2623">_xlfn.IFS(E2623&lt;=80,"Series",E2623&lt;=120,"TV Movie",E2623&gt;120,"Long Movie")</f>
        <v>TV Movie</v>
      </c>
      <c r="I2623" t="s">
        <v>5529</v>
      </c>
      <c r="J2623" t="s">
        <v>8162</v>
      </c>
      <c r="K2623" t="s">
        <v>145</v>
      </c>
      <c r="L2623" s="5">
        <v>6.8</v>
      </c>
      <c r="M2623" t="str" cm="1">
        <f t="array" ref="M2623">_xlfn.IFS(L2623&lt;=2,"Flop",L2623&lt;=5,"Average",L2623&lt;=7,"Hit",L2623&lt;=9,"Superhit",L2623&gt;9,"BlockBuster")</f>
        <v>Hit</v>
      </c>
      <c r="N2623" s="6">
        <v>264851</v>
      </c>
      <c r="O2623" s="6" t="str" cm="1">
        <f t="array" ref="O2623">_xlfn.IFS(N2623&lt;=100000,"Low",N2623&lt;=500000,"Median",N2623&lt;=1500000,"High",N2623&gt;1500000,"Very High")</f>
        <v>Median</v>
      </c>
      <c r="P2623">
        <v>49000000</v>
      </c>
      <c r="Q2623">
        <v>102811889</v>
      </c>
      <c r="R2623">
        <f t="shared" si="402"/>
        <v>53811889</v>
      </c>
      <c r="S2623" t="str">
        <f t="shared" si="403"/>
        <v>Profit</v>
      </c>
      <c r="T2623" s="1">
        <v>42067</v>
      </c>
      <c r="U2623" t="s">
        <v>5213</v>
      </c>
      <c r="V2623" s="14">
        <v>42067</v>
      </c>
      <c r="W2623" t="str">
        <f t="shared" si="404"/>
        <v>March</v>
      </c>
      <c r="X2623" s="4" t="str">
        <f t="shared" si="405"/>
        <v>2015</v>
      </c>
      <c r="Y2623" s="6">
        <f t="shared" si="406"/>
        <v>2015</v>
      </c>
      <c r="Z2623" s="4" t="str">
        <f t="shared" si="407"/>
        <v>4</v>
      </c>
      <c r="AA2623" s="6">
        <f t="shared" si="408"/>
        <v>4</v>
      </c>
      <c r="AB2623" t="str">
        <f t="shared" si="409"/>
        <v>Wednesday</v>
      </c>
    </row>
    <row r="2624" spans="1:28" x14ac:dyDescent="0.25">
      <c r="A2624" s="3" t="s">
        <v>6457</v>
      </c>
      <c r="B2624" t="s">
        <v>6458</v>
      </c>
      <c r="C2624" s="3" t="s">
        <v>6458</v>
      </c>
      <c r="D2624" s="6">
        <v>0</v>
      </c>
      <c r="E2624" s="6">
        <v>134</v>
      </c>
      <c r="F2624" s="6">
        <f t="shared" si="400"/>
        <v>2</v>
      </c>
      <c r="G2624" s="6">
        <f t="shared" si="401"/>
        <v>14</v>
      </c>
      <c r="H2624" s="6" t="str" cm="1">
        <f t="array" ref="H2624">_xlfn.IFS(E2624&lt;=80,"Series",E2624&lt;=120,"TV Movie",E2624&gt;120,"Long Movie")</f>
        <v>Long Movie</v>
      </c>
      <c r="I2624" t="s">
        <v>5529</v>
      </c>
      <c r="J2624" t="s">
        <v>8158</v>
      </c>
      <c r="K2624" t="s">
        <v>8161</v>
      </c>
      <c r="L2624" s="5">
        <v>7.3</v>
      </c>
      <c r="M2624" t="str" cm="1">
        <f t="array" ref="M2624">_xlfn.IFS(L2624&lt;=2,"Flop",L2624&lt;=5,"Average",L2624&lt;=7,"Hit",L2624&lt;=9,"Superhit",L2624&gt;9,"BlockBuster")</f>
        <v>Superhit</v>
      </c>
      <c r="N2624" s="6">
        <v>819488</v>
      </c>
      <c r="O2624" s="6" t="str" cm="1">
        <f t="array" ref="O2624">_xlfn.IFS(N2624&lt;=100000,"Low",N2624&lt;=500000,"Median",N2624&lt;=1500000,"High",N2624&gt;1500000,"Very High")</f>
        <v>High</v>
      </c>
      <c r="P2624">
        <v>200000000</v>
      </c>
      <c r="Q2624">
        <v>1349926083</v>
      </c>
      <c r="R2624">
        <f t="shared" si="402"/>
        <v>1149926083</v>
      </c>
      <c r="S2624" t="str">
        <f t="shared" si="403"/>
        <v>Profit</v>
      </c>
      <c r="T2624" s="1">
        <v>43129</v>
      </c>
      <c r="U2624" t="s">
        <v>6459</v>
      </c>
      <c r="V2624" s="14">
        <v>43129</v>
      </c>
      <c r="W2624" t="str">
        <f t="shared" si="404"/>
        <v>January</v>
      </c>
      <c r="X2624" s="4" t="str">
        <f t="shared" si="405"/>
        <v>2018</v>
      </c>
      <c r="Y2624" s="6">
        <f t="shared" si="406"/>
        <v>2018</v>
      </c>
      <c r="Z2624" s="4" t="str">
        <f t="shared" si="407"/>
        <v>29</v>
      </c>
      <c r="AA2624" s="6">
        <f t="shared" si="408"/>
        <v>29</v>
      </c>
      <c r="AB2624" t="str">
        <f t="shared" si="409"/>
        <v>Monday</v>
      </c>
    </row>
    <row r="2625" spans="1:28" x14ac:dyDescent="0.25">
      <c r="A2625" s="3" t="s">
        <v>6460</v>
      </c>
      <c r="B2625" t="s">
        <v>6461</v>
      </c>
      <c r="C2625" s="3" t="s">
        <v>6462</v>
      </c>
      <c r="D2625" s="6">
        <v>0</v>
      </c>
      <c r="E2625" s="6">
        <v>123</v>
      </c>
      <c r="F2625" s="6">
        <f t="shared" si="400"/>
        <v>2</v>
      </c>
      <c r="G2625" s="6">
        <f t="shared" si="401"/>
        <v>3</v>
      </c>
      <c r="H2625" s="6" t="str" cm="1">
        <f t="array" ref="H2625">_xlfn.IFS(E2625&lt;=80,"Series",E2625&lt;=120,"TV Movie",E2625&gt;120,"Long Movie")</f>
        <v>Long Movie</v>
      </c>
      <c r="I2625" t="s">
        <v>145</v>
      </c>
      <c r="J2625" t="s">
        <v>5802</v>
      </c>
      <c r="K2625" t="s">
        <v>5802</v>
      </c>
      <c r="L2625" s="5">
        <v>8.3000000000000007</v>
      </c>
      <c r="M2625" t="str" cm="1">
        <f t="array" ref="M2625">_xlfn.IFS(L2625&lt;=2,"Flop",L2625&lt;=5,"Average",L2625&lt;=7,"Hit",L2625&lt;=9,"Superhit",L2625&gt;9,"BlockBuster")</f>
        <v>Superhit</v>
      </c>
      <c r="N2625" s="6">
        <v>254075</v>
      </c>
      <c r="O2625" s="6" t="str" cm="1">
        <f t="array" ref="O2625">_xlfn.IFS(N2625&lt;=100000,"Low",N2625&lt;=500000,"Median",N2625&lt;=1500000,"High",N2625&gt;1500000,"Very High")</f>
        <v>Median</v>
      </c>
      <c r="P2625">
        <v>500000</v>
      </c>
      <c r="Q2625">
        <v>22926076</v>
      </c>
      <c r="R2625">
        <f t="shared" si="402"/>
        <v>22426076</v>
      </c>
      <c r="S2625" t="str">
        <f t="shared" si="403"/>
        <v>Profit</v>
      </c>
      <c r="T2625" s="1">
        <v>40575</v>
      </c>
      <c r="U2625" t="s">
        <v>6463</v>
      </c>
      <c r="V2625" s="14">
        <v>40575</v>
      </c>
      <c r="W2625" t="str">
        <f t="shared" si="404"/>
        <v>February</v>
      </c>
      <c r="X2625" s="4" t="str">
        <f t="shared" si="405"/>
        <v>2011</v>
      </c>
      <c r="Y2625" s="6">
        <f t="shared" si="406"/>
        <v>2011</v>
      </c>
      <c r="Z2625" s="4" t="str">
        <f t="shared" si="407"/>
        <v>1</v>
      </c>
      <c r="AA2625" s="6">
        <f t="shared" si="408"/>
        <v>1</v>
      </c>
      <c r="AB2625" t="str">
        <f t="shared" si="409"/>
        <v>Tuesday</v>
      </c>
    </row>
    <row r="2626" spans="1:28" x14ac:dyDescent="0.25">
      <c r="A2626" s="3" t="s">
        <v>6464</v>
      </c>
      <c r="B2626" t="s">
        <v>6465</v>
      </c>
      <c r="C2626" s="3" t="s">
        <v>6465</v>
      </c>
      <c r="D2626" s="6">
        <v>0</v>
      </c>
      <c r="E2626" s="6">
        <v>118</v>
      </c>
      <c r="F2626" s="6">
        <f t="shared" si="400"/>
        <v>1</v>
      </c>
      <c r="G2626" s="6">
        <f t="shared" si="401"/>
        <v>58</v>
      </c>
      <c r="H2626" s="6" t="str" cm="1">
        <f t="array" ref="H2626">_xlfn.IFS(E2626&lt;=80,"Series",E2626&lt;=120,"TV Movie",E2626&gt;120,"Long Movie")</f>
        <v>TV Movie</v>
      </c>
      <c r="I2626" t="s">
        <v>145</v>
      </c>
      <c r="J2626" t="s">
        <v>8156</v>
      </c>
      <c r="K2626" t="s">
        <v>8166</v>
      </c>
      <c r="L2626" s="5">
        <v>6.1</v>
      </c>
      <c r="M2626" t="str" cm="1">
        <f t="array" ref="M2626">_xlfn.IFS(L2626&lt;=2,"Flop",L2626&lt;=5,"Average",L2626&lt;=7,"Hit",L2626&lt;=9,"Superhit",L2626&gt;9,"BlockBuster")</f>
        <v>Hit</v>
      </c>
      <c r="N2626" s="6">
        <v>56114</v>
      </c>
      <c r="O2626" s="6" t="str" cm="1">
        <f t="array" ref="O2626">_xlfn.IFS(N2626&lt;=100000,"Low",N2626&lt;=500000,"Median",N2626&lt;=1500000,"High",N2626&gt;1500000,"Very High")</f>
        <v>Low</v>
      </c>
      <c r="P2626">
        <v>60000000</v>
      </c>
      <c r="Q2626">
        <v>30800231</v>
      </c>
      <c r="R2626">
        <f t="shared" si="402"/>
        <v>-29199769</v>
      </c>
      <c r="S2626" t="str">
        <f t="shared" si="403"/>
        <v>Loss</v>
      </c>
      <c r="T2626" s="1">
        <v>41680</v>
      </c>
      <c r="U2626" t="s">
        <v>6466</v>
      </c>
      <c r="V2626" s="14">
        <v>41680</v>
      </c>
      <c r="W2626" t="str">
        <f t="shared" si="404"/>
        <v>February</v>
      </c>
      <c r="X2626" s="4" t="str">
        <f t="shared" si="405"/>
        <v>2014</v>
      </c>
      <c r="Y2626" s="6">
        <f t="shared" si="406"/>
        <v>2014</v>
      </c>
      <c r="Z2626" s="4" t="str">
        <f t="shared" si="407"/>
        <v>10</v>
      </c>
      <c r="AA2626" s="6">
        <f t="shared" si="408"/>
        <v>10</v>
      </c>
      <c r="AB2626" t="str">
        <f t="shared" si="409"/>
        <v>Monday</v>
      </c>
    </row>
    <row r="2627" spans="1:28" x14ac:dyDescent="0.25">
      <c r="A2627" s="3" t="s">
        <v>6467</v>
      </c>
      <c r="B2627" t="s">
        <v>6468</v>
      </c>
      <c r="C2627" s="3" t="s">
        <v>6468</v>
      </c>
      <c r="D2627" s="6">
        <v>0</v>
      </c>
      <c r="E2627" s="6">
        <v>99</v>
      </c>
      <c r="F2627" s="6">
        <f t="shared" ref="F2627:F2690" si="410">INT(E2627/60)</f>
        <v>1</v>
      </c>
      <c r="G2627" s="6">
        <f t="shared" ref="G2627:G2690" si="411">MOD(E2627,60)</f>
        <v>39</v>
      </c>
      <c r="H2627" s="6" t="str" cm="1">
        <f t="array" ref="H2627">_xlfn.IFS(E2627&lt;=80,"Series",E2627&lt;=120,"TV Movie",E2627&gt;120,"Long Movie")</f>
        <v>TV Movie</v>
      </c>
      <c r="I2627" t="s">
        <v>5529</v>
      </c>
      <c r="J2627" t="s">
        <v>3857</v>
      </c>
      <c r="K2627" t="s">
        <v>5802</v>
      </c>
      <c r="L2627" s="5">
        <v>6</v>
      </c>
      <c r="M2627" t="str" cm="1">
        <f t="array" ref="M2627">_xlfn.IFS(L2627&lt;=2,"Flop",L2627&lt;=5,"Average",L2627&lt;=7,"Hit",L2627&lt;=9,"Superhit",L2627&gt;9,"BlockBuster")</f>
        <v>Hit</v>
      </c>
      <c r="N2627" s="6">
        <v>55745</v>
      </c>
      <c r="O2627" s="6" t="str" cm="1">
        <f t="array" ref="O2627">_xlfn.IFS(N2627&lt;=100000,"Low",N2627&lt;=500000,"Median",N2627&lt;=1500000,"High",N2627&gt;1500000,"Very High")</f>
        <v>Low</v>
      </c>
      <c r="P2627">
        <v>30000000</v>
      </c>
      <c r="Q2627">
        <v>31220247</v>
      </c>
      <c r="R2627">
        <f t="shared" ref="R2627:R2690" si="412">Q2627-P2627</f>
        <v>1220247</v>
      </c>
      <c r="S2627" t="str">
        <f t="shared" ref="S2627:S2690" si="413">IF(R2627&gt;0,"Profit","Loss")</f>
        <v>Profit</v>
      </c>
      <c r="T2627" s="1">
        <v>44077</v>
      </c>
      <c r="U2627" t="s">
        <v>6469</v>
      </c>
      <c r="V2627" s="14">
        <v>44077</v>
      </c>
      <c r="W2627" t="str">
        <f t="shared" ref="W2627:W2690" si="414">TEXT(V2627,"MMMM")</f>
        <v>September</v>
      </c>
      <c r="X2627" s="4" t="str">
        <f t="shared" ref="X2627:X2690" si="415">TEXT(V2627,"YYYY")</f>
        <v>2020</v>
      </c>
      <c r="Y2627" s="6">
        <f t="shared" ref="Y2627:Y2690" si="416">VALUE(X2627)</f>
        <v>2020</v>
      </c>
      <c r="Z2627" s="4" t="str">
        <f t="shared" ref="Z2627:Z2690" si="417">TEXT(V2627,"d")</f>
        <v>3</v>
      </c>
      <c r="AA2627" s="6">
        <f t="shared" ref="AA2627:AA2690" si="418">VALUE(Z2627)</f>
        <v>3</v>
      </c>
      <c r="AB2627" t="str">
        <f t="shared" ref="AB2627:AB2690" si="419">TEXT(V2627,"dddd")</f>
        <v>Thursday</v>
      </c>
    </row>
    <row r="2628" spans="1:28" x14ac:dyDescent="0.25">
      <c r="A2628" s="3" t="s">
        <v>6470</v>
      </c>
      <c r="B2628" t="s">
        <v>6471</v>
      </c>
      <c r="C2628" s="3" t="s">
        <v>6471</v>
      </c>
      <c r="D2628" s="6">
        <v>0</v>
      </c>
      <c r="E2628" s="6">
        <v>104</v>
      </c>
      <c r="F2628" s="6">
        <f t="shared" si="410"/>
        <v>1</v>
      </c>
      <c r="G2628" s="6">
        <f t="shared" si="411"/>
        <v>44</v>
      </c>
      <c r="H2628" s="6" t="str" cm="1">
        <f t="array" ref="H2628">_xlfn.IFS(E2628&lt;=80,"Series",E2628&lt;=120,"TV Movie",E2628&gt;120,"Long Movie")</f>
        <v>TV Movie</v>
      </c>
      <c r="I2628" t="s">
        <v>132</v>
      </c>
      <c r="J2628" t="s">
        <v>145</v>
      </c>
      <c r="K2628" t="s">
        <v>8156</v>
      </c>
      <c r="L2628" s="5">
        <v>7.2</v>
      </c>
      <c r="M2628" t="str" cm="1">
        <f t="array" ref="M2628">_xlfn.IFS(L2628&lt;=2,"Flop",L2628&lt;=5,"Average",L2628&lt;=7,"Hit",L2628&lt;=9,"Superhit",L2628&gt;9,"BlockBuster")</f>
        <v>Superhit</v>
      </c>
      <c r="N2628" s="6">
        <v>104457</v>
      </c>
      <c r="O2628" s="6" t="str" cm="1">
        <f t="array" ref="O2628">_xlfn.IFS(N2628&lt;=100000,"Low",N2628&lt;=500000,"Median",N2628&lt;=1500000,"High",N2628&gt;1500000,"Very High")</f>
        <v>Median</v>
      </c>
      <c r="P2628">
        <v>8000000</v>
      </c>
      <c r="Q2628">
        <v>9368803</v>
      </c>
      <c r="R2628">
        <f t="shared" si="412"/>
        <v>1368803</v>
      </c>
      <c r="S2628" t="str">
        <f t="shared" si="413"/>
        <v>Profit</v>
      </c>
      <c r="T2628" s="1">
        <v>41115</v>
      </c>
      <c r="U2628" t="s">
        <v>4043</v>
      </c>
      <c r="V2628" s="14">
        <v>41115</v>
      </c>
      <c r="W2628" t="str">
        <f t="shared" si="414"/>
        <v>July</v>
      </c>
      <c r="X2628" s="4" t="str">
        <f t="shared" si="415"/>
        <v>2012</v>
      </c>
      <c r="Y2628" s="6">
        <f t="shared" si="416"/>
        <v>2012</v>
      </c>
      <c r="Z2628" s="4" t="str">
        <f t="shared" si="417"/>
        <v>25</v>
      </c>
      <c r="AA2628" s="6">
        <f t="shared" si="418"/>
        <v>25</v>
      </c>
      <c r="AB2628" t="str">
        <f t="shared" si="419"/>
        <v>Wednesday</v>
      </c>
    </row>
    <row r="2629" spans="1:28" x14ac:dyDescent="0.25">
      <c r="A2629" s="3" t="s">
        <v>6472</v>
      </c>
      <c r="B2629" t="s">
        <v>6473</v>
      </c>
      <c r="C2629" s="3" t="s">
        <v>6473</v>
      </c>
      <c r="D2629" s="6">
        <v>0</v>
      </c>
      <c r="E2629" s="6">
        <v>139</v>
      </c>
      <c r="F2629" s="6">
        <f t="shared" si="410"/>
        <v>2</v>
      </c>
      <c r="G2629" s="6">
        <f t="shared" si="411"/>
        <v>19</v>
      </c>
      <c r="H2629" s="6" t="str" cm="1">
        <f t="array" ref="H2629">_xlfn.IFS(E2629&lt;=80,"Series",E2629&lt;=120,"TV Movie",E2629&gt;120,"Long Movie")</f>
        <v>Long Movie</v>
      </c>
      <c r="I2629" t="s">
        <v>5529</v>
      </c>
      <c r="J2629" t="s">
        <v>8158</v>
      </c>
      <c r="K2629" t="s">
        <v>8166</v>
      </c>
      <c r="L2629" s="5">
        <v>6.6</v>
      </c>
      <c r="M2629" t="str" cm="1">
        <f t="array" ref="M2629">_xlfn.IFS(L2629&lt;=2,"Flop",L2629&lt;=5,"Average",L2629&lt;=7,"Hit",L2629&lt;=9,"Superhit",L2629&gt;9,"BlockBuster")</f>
        <v>Hit</v>
      </c>
      <c r="N2629" s="6">
        <v>479336</v>
      </c>
      <c r="O2629" s="6" t="str" cm="1">
        <f t="array" ref="O2629">_xlfn.IFS(N2629&lt;=100000,"Low",N2629&lt;=500000,"Median",N2629&lt;=1500000,"High",N2629&gt;1500000,"Very High")</f>
        <v>Median</v>
      </c>
      <c r="P2629">
        <v>85000000</v>
      </c>
      <c r="Q2629">
        <v>288885818</v>
      </c>
      <c r="R2629">
        <f t="shared" si="412"/>
        <v>203885818</v>
      </c>
      <c r="S2629" t="str">
        <f t="shared" si="413"/>
        <v>Profit</v>
      </c>
      <c r="T2629" s="1">
        <v>41716</v>
      </c>
      <c r="U2629" t="s">
        <v>4001</v>
      </c>
      <c r="V2629" s="14">
        <v>41716</v>
      </c>
      <c r="W2629" t="str">
        <f t="shared" si="414"/>
        <v>March</v>
      </c>
      <c r="X2629" s="4" t="str">
        <f t="shared" si="415"/>
        <v>2014</v>
      </c>
      <c r="Y2629" s="6">
        <f t="shared" si="416"/>
        <v>2014</v>
      </c>
      <c r="Z2629" s="4" t="str">
        <f t="shared" si="417"/>
        <v>18</v>
      </c>
      <c r="AA2629" s="6">
        <f t="shared" si="418"/>
        <v>18</v>
      </c>
      <c r="AB2629" t="str">
        <f t="shared" si="419"/>
        <v>Tuesday</v>
      </c>
    </row>
    <row r="2630" spans="1:28" x14ac:dyDescent="0.25">
      <c r="A2630" s="3" t="s">
        <v>6474</v>
      </c>
      <c r="B2630" t="s">
        <v>6475</v>
      </c>
      <c r="C2630" s="3" t="s">
        <v>6475</v>
      </c>
      <c r="D2630" s="6">
        <v>0</v>
      </c>
      <c r="E2630" s="6">
        <v>102</v>
      </c>
      <c r="F2630" s="6">
        <f t="shared" si="410"/>
        <v>1</v>
      </c>
      <c r="G2630" s="6">
        <f t="shared" si="411"/>
        <v>42</v>
      </c>
      <c r="H2630" s="6" t="str" cm="1">
        <f t="array" ref="H2630">_xlfn.IFS(E2630&lt;=80,"Series",E2630&lt;=120,"TV Movie",E2630&gt;120,"Long Movie")</f>
        <v>TV Movie</v>
      </c>
      <c r="I2630" t="s">
        <v>145</v>
      </c>
      <c r="J2630" t="s">
        <v>8166</v>
      </c>
      <c r="K2630" t="s">
        <v>8157</v>
      </c>
      <c r="L2630" s="5">
        <v>7</v>
      </c>
      <c r="M2630" t="str" cm="1">
        <f t="array" ref="M2630">_xlfn.IFS(L2630&lt;=2,"Flop",L2630&lt;=5,"Average",L2630&lt;=7,"Hit",L2630&lt;=9,"Superhit",L2630&gt;9,"BlockBuster")</f>
        <v>Hit</v>
      </c>
      <c r="N2630" s="6">
        <v>80687</v>
      </c>
      <c r="O2630" s="6" t="str" cm="1">
        <f t="array" ref="O2630">_xlfn.IFS(N2630&lt;=100000,"Low",N2630&lt;=500000,"Median",N2630&lt;=1500000,"High",N2630&gt;1500000,"Very High")</f>
        <v>Low</v>
      </c>
      <c r="P2630">
        <v>6000000</v>
      </c>
      <c r="Q2630">
        <v>15950164</v>
      </c>
      <c r="R2630">
        <f t="shared" si="412"/>
        <v>9950164</v>
      </c>
      <c r="S2630" t="str">
        <f t="shared" si="413"/>
        <v>Profit</v>
      </c>
      <c r="T2630" s="1">
        <v>40935</v>
      </c>
      <c r="U2630" t="s">
        <v>6476</v>
      </c>
      <c r="V2630" s="14">
        <v>40935</v>
      </c>
      <c r="W2630" t="str">
        <f t="shared" si="414"/>
        <v>January</v>
      </c>
      <c r="X2630" s="4" t="str">
        <f t="shared" si="415"/>
        <v>2012</v>
      </c>
      <c r="Y2630" s="6">
        <f t="shared" si="416"/>
        <v>2012</v>
      </c>
      <c r="Z2630" s="4" t="str">
        <f t="shared" si="417"/>
        <v>27</v>
      </c>
      <c r="AA2630" s="6">
        <f t="shared" si="418"/>
        <v>27</v>
      </c>
      <c r="AB2630" t="str">
        <f t="shared" si="419"/>
        <v>Friday</v>
      </c>
    </row>
    <row r="2631" spans="1:28" x14ac:dyDescent="0.25">
      <c r="A2631" s="3" t="s">
        <v>6477</v>
      </c>
      <c r="B2631" t="s">
        <v>6478</v>
      </c>
      <c r="C2631" s="3" t="s">
        <v>6478</v>
      </c>
      <c r="D2631" s="6">
        <v>0</v>
      </c>
      <c r="E2631" s="6">
        <v>136</v>
      </c>
      <c r="F2631" s="6">
        <f t="shared" si="410"/>
        <v>2</v>
      </c>
      <c r="G2631" s="6">
        <f t="shared" si="411"/>
        <v>16</v>
      </c>
      <c r="H2631" s="6" t="str" cm="1">
        <f t="array" ref="H2631">_xlfn.IFS(E2631&lt;=80,"Series",E2631&lt;=120,"TV Movie",E2631&gt;120,"Long Movie")</f>
        <v>Long Movie</v>
      </c>
      <c r="I2631" t="s">
        <v>5529</v>
      </c>
      <c r="J2631" t="s">
        <v>8158</v>
      </c>
      <c r="K2631" t="s">
        <v>8161</v>
      </c>
      <c r="L2631" s="5">
        <v>7.8</v>
      </c>
      <c r="M2631" t="str" cm="1">
        <f t="array" ref="M2631">_xlfn.IFS(L2631&lt;=2,"Flop",L2631&lt;=5,"Average",L2631&lt;=7,"Hit",L2631&lt;=9,"Superhit",L2631&gt;9,"BlockBuster")</f>
        <v>Superhit</v>
      </c>
      <c r="N2631" s="6">
        <v>883216</v>
      </c>
      <c r="O2631" s="6" t="str" cm="1">
        <f t="array" ref="O2631">_xlfn.IFS(N2631&lt;=100000,"Low",N2631&lt;=500000,"Median",N2631&lt;=1500000,"High",N2631&gt;1500000,"Very High")</f>
        <v>High</v>
      </c>
      <c r="P2631">
        <v>170000000</v>
      </c>
      <c r="Q2631">
        <v>714421503</v>
      </c>
      <c r="R2631">
        <f t="shared" si="412"/>
        <v>544421503</v>
      </c>
      <c r="S2631" t="str">
        <f t="shared" si="413"/>
        <v>Profit</v>
      </c>
      <c r="T2631" s="1">
        <v>41711</v>
      </c>
      <c r="U2631" t="s">
        <v>4180</v>
      </c>
      <c r="V2631" s="14">
        <v>41711</v>
      </c>
      <c r="W2631" t="str">
        <f t="shared" si="414"/>
        <v>March</v>
      </c>
      <c r="X2631" s="4" t="str">
        <f t="shared" si="415"/>
        <v>2014</v>
      </c>
      <c r="Y2631" s="6">
        <f t="shared" si="416"/>
        <v>2014</v>
      </c>
      <c r="Z2631" s="4" t="str">
        <f t="shared" si="417"/>
        <v>13</v>
      </c>
      <c r="AA2631" s="6">
        <f t="shared" si="418"/>
        <v>13</v>
      </c>
      <c r="AB2631" t="str">
        <f t="shared" si="419"/>
        <v>Thursday</v>
      </c>
    </row>
    <row r="2632" spans="1:28" x14ac:dyDescent="0.25">
      <c r="A2632" s="3" t="s">
        <v>6479</v>
      </c>
      <c r="B2632" t="s">
        <v>6480</v>
      </c>
      <c r="C2632" s="3" t="s">
        <v>6480</v>
      </c>
      <c r="D2632" s="6">
        <v>0</v>
      </c>
      <c r="E2632" s="6">
        <v>121</v>
      </c>
      <c r="F2632" s="6">
        <f t="shared" si="410"/>
        <v>2</v>
      </c>
      <c r="G2632" s="6">
        <f t="shared" si="411"/>
        <v>1</v>
      </c>
      <c r="H2632" s="6" t="str" cm="1">
        <f t="array" ref="H2632">_xlfn.IFS(E2632&lt;=80,"Series",E2632&lt;=120,"TV Movie",E2632&gt;120,"Long Movie")</f>
        <v>Long Movie</v>
      </c>
      <c r="I2632" t="s">
        <v>5529</v>
      </c>
      <c r="J2632" t="s">
        <v>3857</v>
      </c>
      <c r="K2632" t="s">
        <v>5802</v>
      </c>
      <c r="L2632" s="5">
        <v>6.6</v>
      </c>
      <c r="M2632" t="str" cm="1">
        <f t="array" ref="M2632">_xlfn.IFS(L2632&lt;=2,"Flop",L2632&lt;=5,"Average",L2632&lt;=7,"Hit",L2632&lt;=9,"Superhit",L2632&gt;9,"BlockBuster")</f>
        <v>Hit</v>
      </c>
      <c r="N2632" s="6">
        <v>69555</v>
      </c>
      <c r="O2632" s="6" t="str" cm="1">
        <f t="array" ref="O2632">_xlfn.IFS(N2632&lt;=100000,"Low",N2632&lt;=500000,"Median",N2632&lt;=1500000,"High",N2632&gt;1500000,"Very High")</f>
        <v>Low</v>
      </c>
      <c r="P2632">
        <v>40000000</v>
      </c>
      <c r="Q2632">
        <v>31676128</v>
      </c>
      <c r="R2632">
        <f t="shared" si="412"/>
        <v>-8323872</v>
      </c>
      <c r="S2632" t="str">
        <f t="shared" si="413"/>
        <v>Loss</v>
      </c>
      <c r="T2632" s="1">
        <v>43189</v>
      </c>
      <c r="U2632" t="s">
        <v>6481</v>
      </c>
      <c r="V2632" s="14">
        <v>43189</v>
      </c>
      <c r="W2632" t="str">
        <f t="shared" si="414"/>
        <v>March</v>
      </c>
      <c r="X2632" s="4" t="str">
        <f t="shared" si="415"/>
        <v>2018</v>
      </c>
      <c r="Y2632" s="6">
        <f t="shared" si="416"/>
        <v>2018</v>
      </c>
      <c r="Z2632" s="4" t="str">
        <f t="shared" si="417"/>
        <v>30</v>
      </c>
      <c r="AA2632" s="6">
        <f t="shared" si="418"/>
        <v>30</v>
      </c>
      <c r="AB2632" t="str">
        <f t="shared" si="419"/>
        <v>Friday</v>
      </c>
    </row>
    <row r="2633" spans="1:28" x14ac:dyDescent="0.25">
      <c r="A2633" s="3" t="s">
        <v>6482</v>
      </c>
      <c r="B2633" t="s">
        <v>6483</v>
      </c>
      <c r="C2633" s="3" t="s">
        <v>6483</v>
      </c>
      <c r="D2633" s="6">
        <v>0</v>
      </c>
      <c r="E2633" s="6">
        <v>108</v>
      </c>
      <c r="F2633" s="6">
        <f t="shared" si="410"/>
        <v>1</v>
      </c>
      <c r="G2633" s="6">
        <f t="shared" si="411"/>
        <v>48</v>
      </c>
      <c r="H2633" s="6" t="str" cm="1">
        <f t="array" ref="H2633">_xlfn.IFS(E2633&lt;=80,"Series",E2633&lt;=120,"TV Movie",E2633&gt;120,"Long Movie")</f>
        <v>TV Movie</v>
      </c>
      <c r="I2633" t="s">
        <v>8166</v>
      </c>
      <c r="J2633" t="s">
        <v>8157</v>
      </c>
      <c r="K2633" t="s">
        <v>3857</v>
      </c>
      <c r="L2633" s="5">
        <v>6.3</v>
      </c>
      <c r="M2633" t="str" cm="1">
        <f t="array" ref="M2633">_xlfn.IFS(L2633&lt;=2,"Flop",L2633&lt;=5,"Average",L2633&lt;=7,"Hit",L2633&lt;=9,"Superhit",L2633&gt;9,"BlockBuster")</f>
        <v>Hit</v>
      </c>
      <c r="N2633" s="6">
        <v>59039</v>
      </c>
      <c r="O2633" s="6" t="str" cm="1">
        <f t="array" ref="O2633">_xlfn.IFS(N2633&lt;=100000,"Low",N2633&lt;=500000,"Median",N2633&lt;=1500000,"High",N2633&gt;1500000,"Very High")</f>
        <v>Low</v>
      </c>
      <c r="P2633">
        <v>14000000</v>
      </c>
      <c r="Q2633">
        <v>11020402</v>
      </c>
      <c r="R2633">
        <f t="shared" si="412"/>
        <v>-2979598</v>
      </c>
      <c r="S2633" t="str">
        <f t="shared" si="413"/>
        <v>Loss</v>
      </c>
      <c r="T2633" s="1">
        <v>41926</v>
      </c>
      <c r="U2633" t="s">
        <v>6484</v>
      </c>
      <c r="V2633" s="14">
        <v>41926</v>
      </c>
      <c r="W2633" t="str">
        <f t="shared" si="414"/>
        <v>October</v>
      </c>
      <c r="X2633" s="4" t="str">
        <f t="shared" si="415"/>
        <v>2014</v>
      </c>
      <c r="Y2633" s="6">
        <f t="shared" si="416"/>
        <v>2014</v>
      </c>
      <c r="Z2633" s="4" t="str">
        <f t="shared" si="417"/>
        <v>14</v>
      </c>
      <c r="AA2633" s="6">
        <f t="shared" si="418"/>
        <v>14</v>
      </c>
      <c r="AB2633" t="str">
        <f t="shared" si="419"/>
        <v>Tuesday</v>
      </c>
    </row>
    <row r="2634" spans="1:28" x14ac:dyDescent="0.25">
      <c r="A2634" s="3" t="s">
        <v>6485</v>
      </c>
      <c r="B2634" t="s">
        <v>6486</v>
      </c>
      <c r="C2634" s="3" t="s">
        <v>6486</v>
      </c>
      <c r="D2634" s="6">
        <v>0</v>
      </c>
      <c r="E2634" s="6">
        <v>118</v>
      </c>
      <c r="F2634" s="6">
        <f t="shared" si="410"/>
        <v>1</v>
      </c>
      <c r="G2634" s="6">
        <f t="shared" si="411"/>
        <v>58</v>
      </c>
      <c r="H2634" s="6" t="str" cm="1">
        <f t="array" ref="H2634">_xlfn.IFS(E2634&lt;=80,"Series",E2634&lt;=120,"TV Movie",E2634&gt;120,"Long Movie")</f>
        <v>TV Movie</v>
      </c>
      <c r="I2634" t="s">
        <v>132</v>
      </c>
      <c r="J2634" t="s">
        <v>5802</v>
      </c>
      <c r="K2634" t="s">
        <v>5802</v>
      </c>
      <c r="L2634" s="5">
        <v>6</v>
      </c>
      <c r="M2634" t="str" cm="1">
        <f t="array" ref="M2634">_xlfn.IFS(L2634&lt;=2,"Flop",L2634&lt;=5,"Average",L2634&lt;=7,"Hit",L2634&lt;=9,"Superhit",L2634&gt;9,"BlockBuster")</f>
        <v>Hit</v>
      </c>
      <c r="N2634" s="6">
        <v>68542</v>
      </c>
      <c r="O2634" s="6" t="str" cm="1">
        <f t="array" ref="O2634">_xlfn.IFS(N2634&lt;=100000,"Low",N2634&lt;=500000,"Median",N2634&lt;=1500000,"High",N2634&gt;1500000,"Very High")</f>
        <v>Low</v>
      </c>
      <c r="P2634">
        <v>30000000</v>
      </c>
      <c r="Q2634">
        <v>105011053</v>
      </c>
      <c r="R2634">
        <f t="shared" si="412"/>
        <v>75011053</v>
      </c>
      <c r="S2634" t="str">
        <f t="shared" si="413"/>
        <v>Profit</v>
      </c>
      <c r="T2634" s="1">
        <v>42350</v>
      </c>
      <c r="U2634" t="s">
        <v>6487</v>
      </c>
      <c r="V2634" s="14">
        <v>42350</v>
      </c>
      <c r="W2634" t="str">
        <f t="shared" si="414"/>
        <v>December</v>
      </c>
      <c r="X2634" s="4" t="str">
        <f t="shared" si="415"/>
        <v>2015</v>
      </c>
      <c r="Y2634" s="6">
        <f t="shared" si="416"/>
        <v>2015</v>
      </c>
      <c r="Z2634" s="4" t="str">
        <f t="shared" si="417"/>
        <v>12</v>
      </c>
      <c r="AA2634" s="6">
        <f t="shared" si="418"/>
        <v>12</v>
      </c>
      <c r="AB2634" t="str">
        <f t="shared" si="419"/>
        <v>Saturday</v>
      </c>
    </row>
    <row r="2635" spans="1:28" x14ac:dyDescent="0.25">
      <c r="A2635" s="3" t="s">
        <v>6488</v>
      </c>
      <c r="B2635" t="s">
        <v>6489</v>
      </c>
      <c r="C2635" s="3" t="s">
        <v>6489</v>
      </c>
      <c r="D2635" s="6">
        <v>0</v>
      </c>
      <c r="E2635" s="6">
        <v>165</v>
      </c>
      <c r="F2635" s="6">
        <f t="shared" si="410"/>
        <v>2</v>
      </c>
      <c r="G2635" s="6">
        <f t="shared" si="411"/>
        <v>45</v>
      </c>
      <c r="H2635" s="6" t="str" cm="1">
        <f t="array" ref="H2635">_xlfn.IFS(E2635&lt;=80,"Series",E2635&lt;=120,"TV Movie",E2635&gt;120,"Long Movie")</f>
        <v>Long Movie</v>
      </c>
      <c r="I2635" t="s">
        <v>145</v>
      </c>
      <c r="J2635" t="s">
        <v>178</v>
      </c>
      <c r="K2635" t="s">
        <v>5802</v>
      </c>
      <c r="L2635" s="5">
        <v>8.5</v>
      </c>
      <c r="M2635" t="str" cm="1">
        <f t="array" ref="M2635">_xlfn.IFS(L2635&lt;=2,"Flop",L2635&lt;=5,"Average",L2635&lt;=7,"Hit",L2635&lt;=9,"Superhit",L2635&gt;9,"BlockBuster")</f>
        <v>Superhit</v>
      </c>
      <c r="N2635" s="6">
        <v>1647010</v>
      </c>
      <c r="O2635" s="6" t="str" cm="1">
        <f t="array" ref="O2635">_xlfn.IFS(N2635&lt;=100000,"Low",N2635&lt;=500000,"Median",N2635&lt;=1500000,"High",N2635&gt;1500000,"Very High")</f>
        <v>Very High</v>
      </c>
      <c r="P2635">
        <v>100000000</v>
      </c>
      <c r="Q2635">
        <v>426074373</v>
      </c>
      <c r="R2635">
        <f t="shared" si="412"/>
        <v>326074373</v>
      </c>
      <c r="S2635" t="str">
        <f t="shared" si="413"/>
        <v>Profit</v>
      </c>
      <c r="T2635" s="1">
        <v>41254</v>
      </c>
      <c r="U2635" t="s">
        <v>1144</v>
      </c>
      <c r="V2635" s="14">
        <v>41254</v>
      </c>
      <c r="W2635" t="str">
        <f t="shared" si="414"/>
        <v>December</v>
      </c>
      <c r="X2635" s="4" t="str">
        <f t="shared" si="415"/>
        <v>2012</v>
      </c>
      <c r="Y2635" s="6">
        <f t="shared" si="416"/>
        <v>2012</v>
      </c>
      <c r="Z2635" s="4" t="str">
        <f t="shared" si="417"/>
        <v>11</v>
      </c>
      <c r="AA2635" s="6">
        <f t="shared" si="418"/>
        <v>11</v>
      </c>
      <c r="AB2635" t="str">
        <f t="shared" si="419"/>
        <v>Tuesday</v>
      </c>
    </row>
    <row r="2636" spans="1:28" x14ac:dyDescent="0.25">
      <c r="A2636" s="3" t="s">
        <v>6490</v>
      </c>
      <c r="B2636" t="s">
        <v>6491</v>
      </c>
      <c r="C2636" s="3" t="s">
        <v>6491</v>
      </c>
      <c r="D2636" s="6">
        <v>0</v>
      </c>
      <c r="E2636" s="6">
        <v>95</v>
      </c>
      <c r="F2636" s="6">
        <f t="shared" si="410"/>
        <v>1</v>
      </c>
      <c r="G2636" s="6">
        <f t="shared" si="411"/>
        <v>35</v>
      </c>
      <c r="H2636" s="6" t="str" cm="1">
        <f t="array" ref="H2636">_xlfn.IFS(E2636&lt;=80,"Series",E2636&lt;=120,"TV Movie",E2636&gt;120,"Long Movie")</f>
        <v>TV Movie</v>
      </c>
      <c r="I2636" t="s">
        <v>145</v>
      </c>
      <c r="J2636" t="s">
        <v>83</v>
      </c>
      <c r="K2636" t="s">
        <v>3857</v>
      </c>
      <c r="L2636" s="5">
        <v>6.6</v>
      </c>
      <c r="M2636" t="str" cm="1">
        <f t="array" ref="M2636">_xlfn.IFS(L2636&lt;=2,"Flop",L2636&lt;=5,"Average",L2636&lt;=7,"Hit",L2636&lt;=9,"Superhit",L2636&gt;9,"BlockBuster")</f>
        <v>Hit</v>
      </c>
      <c r="N2636" s="6">
        <v>107420</v>
      </c>
      <c r="O2636" s="6" t="str" cm="1">
        <f t="array" ref="O2636">_xlfn.IFS(N2636&lt;=100000,"Low",N2636&lt;=500000,"Median",N2636&lt;=1500000,"High",N2636&gt;1500000,"Very High")</f>
        <v>Median</v>
      </c>
      <c r="P2636">
        <v>1000000</v>
      </c>
      <c r="Q2636">
        <v>26895481</v>
      </c>
      <c r="R2636">
        <f t="shared" si="412"/>
        <v>25895481</v>
      </c>
      <c r="S2636" t="str">
        <f t="shared" si="413"/>
        <v>Profit</v>
      </c>
      <c r="T2636" s="1">
        <v>40796</v>
      </c>
      <c r="U2636" t="s">
        <v>5496</v>
      </c>
      <c r="V2636" s="14">
        <v>40796</v>
      </c>
      <c r="W2636" t="str">
        <f t="shared" si="414"/>
        <v>September</v>
      </c>
      <c r="X2636" s="4" t="str">
        <f t="shared" si="415"/>
        <v>2011</v>
      </c>
      <c r="Y2636" s="6">
        <f t="shared" si="416"/>
        <v>2011</v>
      </c>
      <c r="Z2636" s="4" t="str">
        <f t="shared" si="417"/>
        <v>10</v>
      </c>
      <c r="AA2636" s="6">
        <f t="shared" si="418"/>
        <v>10</v>
      </c>
      <c r="AB2636" t="str">
        <f t="shared" si="419"/>
        <v>Saturday</v>
      </c>
    </row>
    <row r="2637" spans="1:28" x14ac:dyDescent="0.25">
      <c r="A2637" s="3" t="s">
        <v>6492</v>
      </c>
      <c r="B2637" t="s">
        <v>6493</v>
      </c>
      <c r="C2637" s="3" t="s">
        <v>6493</v>
      </c>
      <c r="D2637" s="6">
        <v>0</v>
      </c>
      <c r="E2637" s="6">
        <v>106</v>
      </c>
      <c r="F2637" s="6">
        <f t="shared" si="410"/>
        <v>1</v>
      </c>
      <c r="G2637" s="6">
        <f t="shared" si="411"/>
        <v>46</v>
      </c>
      <c r="H2637" s="6" t="str" cm="1">
        <f t="array" ref="H2637">_xlfn.IFS(E2637&lt;=80,"Series",E2637&lt;=120,"TV Movie",E2637&gt;120,"Long Movie")</f>
        <v>TV Movie</v>
      </c>
      <c r="I2637" t="s">
        <v>8158</v>
      </c>
      <c r="J2637" t="s">
        <v>8163</v>
      </c>
      <c r="K2637" t="s">
        <v>8156</v>
      </c>
      <c r="L2637" s="5">
        <v>5.7</v>
      </c>
      <c r="M2637" t="str" cm="1">
        <f t="array" ref="M2637">_xlfn.IFS(L2637&lt;=2,"Flop",L2637&lt;=5,"Average",L2637&lt;=7,"Hit",L2637&lt;=9,"Superhit",L2637&gt;9,"BlockBuster")</f>
        <v>Hit</v>
      </c>
      <c r="N2637" s="6">
        <v>123310</v>
      </c>
      <c r="O2637" s="6" t="str" cm="1">
        <f t="array" ref="O2637">_xlfn.IFS(N2637&lt;=100000,"Low",N2637&lt;=500000,"Median",N2637&lt;=1500000,"High",N2637&gt;1500000,"Very High")</f>
        <v>Median</v>
      </c>
      <c r="P2637">
        <v>90000000</v>
      </c>
      <c r="Q2637">
        <v>199850315</v>
      </c>
      <c r="R2637">
        <f t="shared" si="412"/>
        <v>109850315</v>
      </c>
      <c r="S2637" t="str">
        <f t="shared" si="413"/>
        <v>Profit</v>
      </c>
      <c r="T2637" s="1">
        <v>41493</v>
      </c>
      <c r="U2637" t="s">
        <v>5348</v>
      </c>
      <c r="V2637" s="14">
        <v>41493</v>
      </c>
      <c r="W2637" t="str">
        <f t="shared" si="414"/>
        <v>August</v>
      </c>
      <c r="X2637" s="4" t="str">
        <f t="shared" si="415"/>
        <v>2013</v>
      </c>
      <c r="Y2637" s="6">
        <f t="shared" si="416"/>
        <v>2013</v>
      </c>
      <c r="Z2637" s="4" t="str">
        <f t="shared" si="417"/>
        <v>7</v>
      </c>
      <c r="AA2637" s="6">
        <f t="shared" si="418"/>
        <v>7</v>
      </c>
      <c r="AB2637" t="str">
        <f t="shared" si="419"/>
        <v>Wednesday</v>
      </c>
    </row>
    <row r="2638" spans="1:28" x14ac:dyDescent="0.25">
      <c r="A2638" s="3" t="s">
        <v>6494</v>
      </c>
      <c r="B2638" t="s">
        <v>6495</v>
      </c>
      <c r="C2638" s="3" t="s">
        <v>6495</v>
      </c>
      <c r="D2638" s="6">
        <v>0</v>
      </c>
      <c r="E2638" s="6">
        <v>109</v>
      </c>
      <c r="F2638" s="6">
        <f t="shared" si="410"/>
        <v>1</v>
      </c>
      <c r="G2638" s="6">
        <f t="shared" si="411"/>
        <v>49</v>
      </c>
      <c r="H2638" s="6" t="str" cm="1">
        <f t="array" ref="H2638">_xlfn.IFS(E2638&lt;=80,"Series",E2638&lt;=120,"TV Movie",E2638&gt;120,"Long Movie")</f>
        <v>TV Movie</v>
      </c>
      <c r="I2638" t="s">
        <v>5529</v>
      </c>
      <c r="J2638" t="s">
        <v>8162</v>
      </c>
      <c r="K2638" t="s">
        <v>145</v>
      </c>
      <c r="L2638" s="5">
        <v>7.6</v>
      </c>
      <c r="M2638" t="str" cm="1">
        <f t="array" ref="M2638">_xlfn.IFS(L2638&lt;=2,"Flop",L2638&lt;=5,"Average",L2638&lt;=7,"Hit",L2638&lt;=9,"Superhit",L2638&gt;9,"BlockBuster")</f>
        <v>Superhit</v>
      </c>
      <c r="N2638" s="6">
        <v>262804</v>
      </c>
      <c r="O2638" s="6" t="str" cm="1">
        <f t="array" ref="O2638">_xlfn.IFS(N2638&lt;=100000,"Low",N2638&lt;=500000,"Median",N2638&lt;=1500000,"High",N2638&gt;1500000,"Very High")</f>
        <v>Median</v>
      </c>
      <c r="P2638">
        <v>7000000</v>
      </c>
      <c r="Q2638">
        <v>55078146</v>
      </c>
      <c r="R2638">
        <f t="shared" si="412"/>
        <v>48078146</v>
      </c>
      <c r="S2638" t="str">
        <f t="shared" si="413"/>
        <v>Profit</v>
      </c>
      <c r="T2638" s="1">
        <v>41160</v>
      </c>
      <c r="U2638" t="s">
        <v>3848</v>
      </c>
      <c r="V2638" s="14">
        <v>41160</v>
      </c>
      <c r="W2638" t="str">
        <f t="shared" si="414"/>
        <v>September</v>
      </c>
      <c r="X2638" s="4" t="str">
        <f t="shared" si="415"/>
        <v>2012</v>
      </c>
      <c r="Y2638" s="6">
        <f t="shared" si="416"/>
        <v>2012</v>
      </c>
      <c r="Z2638" s="4" t="str">
        <f t="shared" si="417"/>
        <v>8</v>
      </c>
      <c r="AA2638" s="6">
        <f t="shared" si="418"/>
        <v>8</v>
      </c>
      <c r="AB2638" t="str">
        <f t="shared" si="419"/>
        <v>Saturday</v>
      </c>
    </row>
    <row r="2639" spans="1:28" x14ac:dyDescent="0.25">
      <c r="A2639" s="3" t="s">
        <v>6496</v>
      </c>
      <c r="B2639" t="s">
        <v>6497</v>
      </c>
      <c r="C2639" s="3" t="s">
        <v>6497</v>
      </c>
      <c r="D2639" s="6">
        <v>0</v>
      </c>
      <c r="E2639" s="6">
        <v>95</v>
      </c>
      <c r="F2639" s="6">
        <f t="shared" si="410"/>
        <v>1</v>
      </c>
      <c r="G2639" s="6">
        <f t="shared" si="411"/>
        <v>35</v>
      </c>
      <c r="H2639" s="6" t="str" cm="1">
        <f t="array" ref="H2639">_xlfn.IFS(E2639&lt;=80,"Series",E2639&lt;=120,"TV Movie",E2639&gt;120,"Long Movie")</f>
        <v>TV Movie</v>
      </c>
      <c r="I2639" t="s">
        <v>5529</v>
      </c>
      <c r="J2639" t="s">
        <v>83</v>
      </c>
      <c r="K2639" t="s">
        <v>8161</v>
      </c>
      <c r="L2639" s="5">
        <v>5.3</v>
      </c>
      <c r="M2639" t="str" cm="1">
        <f t="array" ref="M2639">_xlfn.IFS(L2639&lt;=2,"Flop",L2639&lt;=5,"Average",L2639&lt;=7,"Hit",L2639&lt;=9,"Superhit",L2639&gt;9,"BlockBuster")</f>
        <v>Hit</v>
      </c>
      <c r="N2639" s="6">
        <v>147953</v>
      </c>
      <c r="O2639" s="6" t="str" cm="1">
        <f t="array" ref="O2639">_xlfn.IFS(N2639&lt;=100000,"Low",N2639&lt;=500000,"Median",N2639&lt;=1500000,"High",N2639&gt;1500000,"Very High")</f>
        <v>Median</v>
      </c>
      <c r="P2639">
        <v>65000000</v>
      </c>
      <c r="Q2639">
        <v>240159255</v>
      </c>
      <c r="R2639">
        <f t="shared" si="412"/>
        <v>175159255</v>
      </c>
      <c r="S2639" t="str">
        <f t="shared" si="413"/>
        <v>Profit</v>
      </c>
      <c r="T2639" s="1">
        <v>41155</v>
      </c>
      <c r="U2639" t="s">
        <v>1500</v>
      </c>
      <c r="V2639" s="14">
        <v>41155</v>
      </c>
      <c r="W2639" t="str">
        <f t="shared" si="414"/>
        <v>September</v>
      </c>
      <c r="X2639" s="4" t="str">
        <f t="shared" si="415"/>
        <v>2012</v>
      </c>
      <c r="Y2639" s="6">
        <f t="shared" si="416"/>
        <v>2012</v>
      </c>
      <c r="Z2639" s="4" t="str">
        <f t="shared" si="417"/>
        <v>3</v>
      </c>
      <c r="AA2639" s="6">
        <f t="shared" si="418"/>
        <v>3</v>
      </c>
      <c r="AB2639" t="str">
        <f t="shared" si="419"/>
        <v>Monday</v>
      </c>
    </row>
    <row r="2640" spans="1:28" x14ac:dyDescent="0.25">
      <c r="A2640" s="3" t="s">
        <v>6498</v>
      </c>
      <c r="B2640" t="s">
        <v>6499</v>
      </c>
      <c r="C2640" s="3" t="s">
        <v>6499</v>
      </c>
      <c r="D2640" s="6">
        <v>0</v>
      </c>
      <c r="E2640" s="6">
        <v>164</v>
      </c>
      <c r="F2640" s="6">
        <f t="shared" si="410"/>
        <v>2</v>
      </c>
      <c r="G2640" s="6">
        <f t="shared" si="411"/>
        <v>44</v>
      </c>
      <c r="H2640" s="6" t="str" cm="1">
        <f t="array" ref="H2640">_xlfn.IFS(E2640&lt;=80,"Series",E2640&lt;=120,"TV Movie",E2640&gt;120,"Long Movie")</f>
        <v>Long Movie</v>
      </c>
      <c r="I2640" t="s">
        <v>5529</v>
      </c>
      <c r="J2640" t="s">
        <v>145</v>
      </c>
      <c r="K2640" t="s">
        <v>8166</v>
      </c>
      <c r="L2640" s="5">
        <v>8</v>
      </c>
      <c r="M2640" t="str" cm="1">
        <f t="array" ref="M2640">_xlfn.IFS(L2640&lt;=2,"Flop",L2640&lt;=5,"Average",L2640&lt;=7,"Hit",L2640&lt;=9,"Superhit",L2640&gt;9,"BlockBuster")</f>
        <v>Superhit</v>
      </c>
      <c r="N2640" s="6">
        <v>630765</v>
      </c>
      <c r="O2640" s="6" t="str" cm="1">
        <f t="array" ref="O2640">_xlfn.IFS(N2640&lt;=100000,"Low",N2640&lt;=500000,"Median",N2640&lt;=1500000,"High",N2640&gt;1500000,"Very High")</f>
        <v>High</v>
      </c>
      <c r="P2640">
        <v>150000000</v>
      </c>
      <c r="Q2640">
        <v>267685209</v>
      </c>
      <c r="R2640">
        <f t="shared" si="412"/>
        <v>117685209</v>
      </c>
      <c r="S2640" t="str">
        <f t="shared" si="413"/>
        <v>Profit</v>
      </c>
      <c r="T2640" s="1">
        <v>43011</v>
      </c>
      <c r="U2640" t="s">
        <v>5251</v>
      </c>
      <c r="V2640" s="14">
        <v>43011</v>
      </c>
      <c r="W2640" t="str">
        <f t="shared" si="414"/>
        <v>October</v>
      </c>
      <c r="X2640" s="4" t="str">
        <f t="shared" si="415"/>
        <v>2017</v>
      </c>
      <c r="Y2640" s="6">
        <f t="shared" si="416"/>
        <v>2017</v>
      </c>
      <c r="Z2640" s="4" t="str">
        <f t="shared" si="417"/>
        <v>3</v>
      </c>
      <c r="AA2640" s="6">
        <f t="shared" si="418"/>
        <v>3</v>
      </c>
      <c r="AB2640" t="str">
        <f t="shared" si="419"/>
        <v>Tuesday</v>
      </c>
    </row>
    <row r="2641" spans="1:28" x14ac:dyDescent="0.25">
      <c r="A2641" s="3" t="s">
        <v>6500</v>
      </c>
      <c r="B2641" t="s">
        <v>6501</v>
      </c>
      <c r="C2641" s="3" t="s">
        <v>6501</v>
      </c>
      <c r="D2641" s="6">
        <v>0</v>
      </c>
      <c r="E2641" s="6">
        <v>102</v>
      </c>
      <c r="F2641" s="6">
        <f t="shared" si="410"/>
        <v>1</v>
      </c>
      <c r="G2641" s="6">
        <f t="shared" si="411"/>
        <v>42</v>
      </c>
      <c r="H2641" s="6" t="str" cm="1">
        <f t="array" ref="H2641">_xlfn.IFS(E2641&lt;=80,"Series",E2641&lt;=120,"TV Movie",E2641&gt;120,"Long Movie")</f>
        <v>TV Movie</v>
      </c>
      <c r="I2641" t="s">
        <v>132</v>
      </c>
      <c r="J2641" t="s">
        <v>5802</v>
      </c>
      <c r="K2641" t="s">
        <v>5802</v>
      </c>
      <c r="L2641" s="5">
        <v>5.9</v>
      </c>
      <c r="M2641" t="str" cm="1">
        <f t="array" ref="M2641">_xlfn.IFS(L2641&lt;=2,"Flop",L2641&lt;=5,"Average",L2641&lt;=7,"Hit",L2641&lt;=9,"Superhit",L2641&gt;9,"BlockBuster")</f>
        <v>Hit</v>
      </c>
      <c r="N2641" s="6">
        <v>130713</v>
      </c>
      <c r="O2641" s="6" t="str" cm="1">
        <f t="array" ref="O2641">_xlfn.IFS(N2641&lt;=100000,"Low",N2641&lt;=500000,"Median",N2641&lt;=1500000,"High",N2641&gt;1500000,"Very High")</f>
        <v>Median</v>
      </c>
      <c r="P2641">
        <v>25000000</v>
      </c>
      <c r="Q2641">
        <v>94073028</v>
      </c>
      <c r="R2641">
        <f t="shared" si="412"/>
        <v>69073028</v>
      </c>
      <c r="S2641" t="str">
        <f t="shared" si="413"/>
        <v>Profit</v>
      </c>
      <c r="T2641" s="1">
        <v>42389</v>
      </c>
      <c r="U2641" t="s">
        <v>6502</v>
      </c>
      <c r="V2641" s="14">
        <v>42389</v>
      </c>
      <c r="W2641" t="str">
        <f t="shared" si="414"/>
        <v>January</v>
      </c>
      <c r="X2641" s="4" t="str">
        <f t="shared" si="415"/>
        <v>2016</v>
      </c>
      <c r="Y2641" s="6">
        <f t="shared" si="416"/>
        <v>2016</v>
      </c>
      <c r="Z2641" s="4" t="str">
        <f t="shared" si="417"/>
        <v>20</v>
      </c>
      <c r="AA2641" s="6">
        <f t="shared" si="418"/>
        <v>20</v>
      </c>
      <c r="AB2641" t="str">
        <f t="shared" si="419"/>
        <v>Wednesday</v>
      </c>
    </row>
    <row r="2642" spans="1:28" x14ac:dyDescent="0.25">
      <c r="A2642" s="3" t="s">
        <v>6503</v>
      </c>
      <c r="B2642" t="s">
        <v>6504</v>
      </c>
      <c r="C2642" s="3" t="s">
        <v>6504</v>
      </c>
      <c r="D2642" s="6">
        <v>0</v>
      </c>
      <c r="E2642" s="6">
        <v>132</v>
      </c>
      <c r="F2642" s="6">
        <f t="shared" si="410"/>
        <v>2</v>
      </c>
      <c r="G2642" s="6">
        <f t="shared" si="411"/>
        <v>12</v>
      </c>
      <c r="H2642" s="6" t="str" cm="1">
        <f t="array" ref="H2642">_xlfn.IFS(E2642&lt;=80,"Series",E2642&lt;=120,"TV Movie",E2642&gt;120,"Long Movie")</f>
        <v>Long Movie</v>
      </c>
      <c r="I2642" t="s">
        <v>8160</v>
      </c>
      <c r="J2642" t="s">
        <v>8162</v>
      </c>
      <c r="K2642" t="s">
        <v>145</v>
      </c>
      <c r="L2642" s="5">
        <v>6.9</v>
      </c>
      <c r="M2642" t="str" cm="1">
        <f t="array" ref="M2642">_xlfn.IFS(L2642&lt;=2,"Flop",L2642&lt;=5,"Average",L2642&lt;=7,"Hit",L2642&lt;=9,"Superhit",L2642&gt;9,"BlockBuster")</f>
        <v>Hit</v>
      </c>
      <c r="N2642" s="6">
        <v>99057</v>
      </c>
      <c r="O2642" s="6" t="str" cm="1">
        <f t="array" ref="O2642">_xlfn.IFS(N2642&lt;=100000,"Low",N2642&lt;=500000,"Median",N2642&lt;=1500000,"High",N2642&gt;1500000,"Very High")</f>
        <v>Low</v>
      </c>
      <c r="P2642">
        <v>49000000</v>
      </c>
      <c r="Q2642">
        <v>0</v>
      </c>
      <c r="R2642">
        <f t="shared" si="412"/>
        <v>-49000000</v>
      </c>
      <c r="S2642" t="str">
        <f t="shared" si="413"/>
        <v>Loss</v>
      </c>
      <c r="T2642" s="1">
        <v>43534</v>
      </c>
      <c r="U2642" t="s">
        <v>4669</v>
      </c>
      <c r="V2642" s="14">
        <v>43534</v>
      </c>
      <c r="W2642" t="str">
        <f t="shared" si="414"/>
        <v>March</v>
      </c>
      <c r="X2642" s="4" t="str">
        <f t="shared" si="415"/>
        <v>2019</v>
      </c>
      <c r="Y2642" s="6">
        <f t="shared" si="416"/>
        <v>2019</v>
      </c>
      <c r="Z2642" s="4" t="str">
        <f t="shared" si="417"/>
        <v>10</v>
      </c>
      <c r="AA2642" s="6">
        <f t="shared" si="418"/>
        <v>10</v>
      </c>
      <c r="AB2642" t="str">
        <f t="shared" si="419"/>
        <v>Sunday</v>
      </c>
    </row>
    <row r="2643" spans="1:28" x14ac:dyDescent="0.25">
      <c r="A2643" s="3" t="s">
        <v>6505</v>
      </c>
      <c r="B2643" t="s">
        <v>6506</v>
      </c>
      <c r="C2643" s="3" t="s">
        <v>6506</v>
      </c>
      <c r="D2643" s="6">
        <v>0</v>
      </c>
      <c r="E2643" s="6">
        <v>96</v>
      </c>
      <c r="F2643" s="6">
        <f t="shared" si="410"/>
        <v>1</v>
      </c>
      <c r="G2643" s="6">
        <f t="shared" si="411"/>
        <v>36</v>
      </c>
      <c r="H2643" s="6" t="str" cm="1">
        <f t="array" ref="H2643">_xlfn.IFS(E2643&lt;=80,"Series",E2643&lt;=120,"TV Movie",E2643&gt;120,"Long Movie")</f>
        <v>TV Movie</v>
      </c>
      <c r="I2643" t="s">
        <v>8158</v>
      </c>
      <c r="J2643" t="s">
        <v>8159</v>
      </c>
      <c r="K2643" t="s">
        <v>132</v>
      </c>
      <c r="L2643" s="5">
        <v>6.4</v>
      </c>
      <c r="M2643" t="str" cm="1">
        <f t="array" ref="M2643">_xlfn.IFS(L2643&lt;=2,"Flop",L2643&lt;=5,"Average",L2643&lt;=7,"Hit",L2643&lt;=9,"Superhit",L2643&gt;9,"BlockBuster")</f>
        <v>Hit</v>
      </c>
      <c r="N2643" s="6">
        <v>107114</v>
      </c>
      <c r="O2643" s="6" t="str" cm="1">
        <f t="array" ref="O2643">_xlfn.IFS(N2643&lt;=100000,"Low",N2643&lt;=500000,"Median",N2643&lt;=1500000,"High",N2643&gt;1500000,"Very High")</f>
        <v>Median</v>
      </c>
      <c r="P2643">
        <v>135000000</v>
      </c>
      <c r="Q2643">
        <v>282570682</v>
      </c>
      <c r="R2643">
        <f t="shared" si="412"/>
        <v>147570682</v>
      </c>
      <c r="S2643" t="str">
        <f t="shared" si="413"/>
        <v>Profit</v>
      </c>
      <c r="T2643" s="1">
        <v>41465</v>
      </c>
      <c r="U2643" t="s">
        <v>6507</v>
      </c>
      <c r="V2643" s="14">
        <v>41465</v>
      </c>
      <c r="W2643" t="str">
        <f t="shared" si="414"/>
        <v>July</v>
      </c>
      <c r="X2643" s="4" t="str">
        <f t="shared" si="415"/>
        <v>2013</v>
      </c>
      <c r="Y2643" s="6">
        <f t="shared" si="416"/>
        <v>2013</v>
      </c>
      <c r="Z2643" s="4" t="str">
        <f t="shared" si="417"/>
        <v>10</v>
      </c>
      <c r="AA2643" s="6">
        <f t="shared" si="418"/>
        <v>10</v>
      </c>
      <c r="AB2643" t="str">
        <f t="shared" si="419"/>
        <v>Wednesday</v>
      </c>
    </row>
    <row r="2644" spans="1:28" x14ac:dyDescent="0.25">
      <c r="A2644" s="3" t="s">
        <v>6508</v>
      </c>
      <c r="B2644" t="s">
        <v>6509</v>
      </c>
      <c r="C2644" s="3" t="s">
        <v>6509</v>
      </c>
      <c r="D2644" s="6">
        <v>0</v>
      </c>
      <c r="E2644" s="6">
        <v>107</v>
      </c>
      <c r="F2644" s="6">
        <f t="shared" si="410"/>
        <v>1</v>
      </c>
      <c r="G2644" s="6">
        <f t="shared" si="411"/>
        <v>47</v>
      </c>
      <c r="H2644" s="6" t="str" cm="1">
        <f t="array" ref="H2644">_xlfn.IFS(E2644&lt;=80,"Series",E2644&lt;=120,"TV Movie",E2644&gt;120,"Long Movie")</f>
        <v>TV Movie</v>
      </c>
      <c r="I2644" t="s">
        <v>5529</v>
      </c>
      <c r="J2644" t="s">
        <v>145</v>
      </c>
      <c r="K2644" t="s">
        <v>8167</v>
      </c>
      <c r="L2644" s="5">
        <v>7.1</v>
      </c>
      <c r="M2644" t="str" cm="1">
        <f t="array" ref="M2644">_xlfn.IFS(L2644&lt;=2,"Flop",L2644&lt;=5,"Average",L2644&lt;=7,"Hit",L2644&lt;=9,"Superhit",L2644&gt;9,"BlockBuster")</f>
        <v>Superhit</v>
      </c>
      <c r="N2644" s="6">
        <v>177956</v>
      </c>
      <c r="O2644" s="6" t="str" cm="1">
        <f t="array" ref="O2644">_xlfn.IFS(N2644&lt;=100000,"Low",N2644&lt;=500000,"Median",N2644&lt;=1500000,"High",N2644&gt;1500000,"Very High")</f>
        <v>Median</v>
      </c>
      <c r="P2644">
        <v>110000000</v>
      </c>
      <c r="Q2644">
        <v>121790373</v>
      </c>
      <c r="R2644">
        <f t="shared" si="412"/>
        <v>11790373</v>
      </c>
      <c r="S2644" t="str">
        <f t="shared" si="413"/>
        <v>Profit</v>
      </c>
      <c r="T2644" s="1">
        <v>42626</v>
      </c>
      <c r="U2644" t="s">
        <v>3135</v>
      </c>
      <c r="V2644" s="14">
        <v>42626</v>
      </c>
      <c r="W2644" t="str">
        <f t="shared" si="414"/>
        <v>September</v>
      </c>
      <c r="X2644" s="4" t="str">
        <f t="shared" si="415"/>
        <v>2016</v>
      </c>
      <c r="Y2644" s="6">
        <f t="shared" si="416"/>
        <v>2016</v>
      </c>
      <c r="Z2644" s="4" t="str">
        <f t="shared" si="417"/>
        <v>13</v>
      </c>
      <c r="AA2644" s="6">
        <f t="shared" si="418"/>
        <v>13</v>
      </c>
      <c r="AB2644" t="str">
        <f t="shared" si="419"/>
        <v>Tuesday</v>
      </c>
    </row>
    <row r="2645" spans="1:28" x14ac:dyDescent="0.25">
      <c r="A2645" s="3" t="s">
        <v>6510</v>
      </c>
      <c r="B2645" t="s">
        <v>6511</v>
      </c>
      <c r="C2645" s="3" t="s">
        <v>6511</v>
      </c>
      <c r="D2645" s="6">
        <v>0</v>
      </c>
      <c r="E2645" s="6">
        <v>86</v>
      </c>
      <c r="F2645" s="6">
        <f t="shared" si="410"/>
        <v>1</v>
      </c>
      <c r="G2645" s="6">
        <f t="shared" si="411"/>
        <v>26</v>
      </c>
      <c r="H2645" s="6" t="str" cm="1">
        <f t="array" ref="H2645">_xlfn.IFS(E2645&lt;=80,"Series",E2645&lt;=120,"TV Movie",E2645&gt;120,"Long Movie")</f>
        <v>TV Movie</v>
      </c>
      <c r="I2645" t="s">
        <v>8158</v>
      </c>
      <c r="J2645" t="s">
        <v>132</v>
      </c>
      <c r="K2645" t="s">
        <v>145</v>
      </c>
      <c r="L2645" s="5">
        <v>6.9</v>
      </c>
      <c r="M2645" t="str" cm="1">
        <f t="array" ref="M2645">_xlfn.IFS(L2645&lt;=2,"Flop",L2645&lt;=5,"Average",L2645&lt;=7,"Hit",L2645&lt;=9,"Superhit",L2645&gt;9,"BlockBuster")</f>
        <v>Hit</v>
      </c>
      <c r="N2645" s="6">
        <v>129789</v>
      </c>
      <c r="O2645" s="6" t="str" cm="1">
        <f t="array" ref="O2645">_xlfn.IFS(N2645&lt;=100000,"Low",N2645&lt;=500000,"Median",N2645&lt;=1500000,"High",N2645&gt;1500000,"Very High")</f>
        <v>Median</v>
      </c>
      <c r="P2645">
        <v>750000</v>
      </c>
      <c r="Q2645">
        <v>4424699</v>
      </c>
      <c r="R2645">
        <f t="shared" si="412"/>
        <v>3674699</v>
      </c>
      <c r="S2645" t="str">
        <f t="shared" si="413"/>
        <v>Profit</v>
      </c>
      <c r="T2645" s="1">
        <v>40930</v>
      </c>
      <c r="U2645" t="s">
        <v>3429</v>
      </c>
      <c r="V2645" s="14">
        <v>40930</v>
      </c>
      <c r="W2645" t="str">
        <f t="shared" si="414"/>
        <v>January</v>
      </c>
      <c r="X2645" s="4" t="str">
        <f t="shared" si="415"/>
        <v>2012</v>
      </c>
      <c r="Y2645" s="6">
        <f t="shared" si="416"/>
        <v>2012</v>
      </c>
      <c r="Z2645" s="4" t="str">
        <f t="shared" si="417"/>
        <v>22</v>
      </c>
      <c r="AA2645" s="6">
        <f t="shared" si="418"/>
        <v>22</v>
      </c>
      <c r="AB2645" t="str">
        <f t="shared" si="419"/>
        <v>Sunday</v>
      </c>
    </row>
    <row r="2646" spans="1:28" x14ac:dyDescent="0.25">
      <c r="A2646" s="3" t="s">
        <v>6512</v>
      </c>
      <c r="B2646" t="s">
        <v>6513</v>
      </c>
      <c r="C2646" s="3" t="s">
        <v>6513</v>
      </c>
      <c r="D2646" s="6">
        <v>0</v>
      </c>
      <c r="E2646" s="6">
        <v>116</v>
      </c>
      <c r="F2646" s="6">
        <f t="shared" si="410"/>
        <v>1</v>
      </c>
      <c r="G2646" s="6">
        <f t="shared" si="411"/>
        <v>56</v>
      </c>
      <c r="H2646" s="6" t="str" cm="1">
        <f t="array" ref="H2646">_xlfn.IFS(E2646&lt;=80,"Series",E2646&lt;=120,"TV Movie",E2646&gt;120,"Long Movie")</f>
        <v>TV Movie</v>
      </c>
      <c r="I2646" t="s">
        <v>8158</v>
      </c>
      <c r="J2646" t="s">
        <v>8162</v>
      </c>
      <c r="K2646" t="s">
        <v>145</v>
      </c>
      <c r="L2646" s="5">
        <v>6.8</v>
      </c>
      <c r="M2646" t="str" cm="1">
        <f t="array" ref="M2646">_xlfn.IFS(L2646&lt;=2,"Flop",L2646&lt;=5,"Average",L2646&lt;=7,"Hit",L2646&lt;=9,"Superhit",L2646&gt;9,"BlockBuster")</f>
        <v>Hit</v>
      </c>
      <c r="N2646" s="6">
        <v>51834</v>
      </c>
      <c r="O2646" s="6" t="str" cm="1">
        <f t="array" ref="O2646">_xlfn.IFS(N2646&lt;=100000,"Low",N2646&lt;=500000,"Median",N2646&lt;=1500000,"High",N2646&gt;1500000,"Very High")</f>
        <v>Low</v>
      </c>
      <c r="P2646">
        <v>6500000</v>
      </c>
      <c r="Q2646">
        <v>2891812</v>
      </c>
      <c r="R2646">
        <f t="shared" si="412"/>
        <v>-3608188</v>
      </c>
      <c r="S2646" t="str">
        <f t="shared" si="413"/>
        <v>Loss</v>
      </c>
      <c r="T2646" s="1">
        <v>41294</v>
      </c>
      <c r="U2646" t="s">
        <v>6514</v>
      </c>
      <c r="V2646" s="14">
        <v>41294</v>
      </c>
      <c r="W2646" t="str">
        <f t="shared" si="414"/>
        <v>January</v>
      </c>
      <c r="X2646" s="4" t="str">
        <f t="shared" si="415"/>
        <v>2013</v>
      </c>
      <c r="Y2646" s="6">
        <f t="shared" si="416"/>
        <v>2013</v>
      </c>
      <c r="Z2646" s="4" t="str">
        <f t="shared" si="417"/>
        <v>20</v>
      </c>
      <c r="AA2646" s="6">
        <f t="shared" si="418"/>
        <v>20</v>
      </c>
      <c r="AB2646" t="str">
        <f t="shared" si="419"/>
        <v>Sunday</v>
      </c>
    </row>
    <row r="2647" spans="1:28" x14ac:dyDescent="0.25">
      <c r="A2647" s="3" t="s">
        <v>6515</v>
      </c>
      <c r="B2647" t="s">
        <v>6516</v>
      </c>
      <c r="C2647" s="3" t="s">
        <v>6516</v>
      </c>
      <c r="D2647" s="6">
        <v>0</v>
      </c>
      <c r="E2647" s="6">
        <v>142</v>
      </c>
      <c r="F2647" s="6">
        <f t="shared" si="410"/>
        <v>2</v>
      </c>
      <c r="G2647" s="6">
        <f t="shared" si="411"/>
        <v>22</v>
      </c>
      <c r="H2647" s="6" t="str" cm="1">
        <f t="array" ref="H2647">_xlfn.IFS(E2647&lt;=80,"Series",E2647&lt;=120,"TV Movie",E2647&gt;120,"Long Movie")</f>
        <v>Long Movie</v>
      </c>
      <c r="I2647" t="s">
        <v>5529</v>
      </c>
      <c r="J2647" t="s">
        <v>8158</v>
      </c>
      <c r="K2647" t="s">
        <v>8161</v>
      </c>
      <c r="L2647" s="5">
        <v>6.6</v>
      </c>
      <c r="M2647" t="str" cm="1">
        <f t="array" ref="M2647">_xlfn.IFS(L2647&lt;=2,"Flop",L2647&lt;=5,"Average",L2647&lt;=7,"Hit",L2647&lt;=9,"Superhit",L2647&gt;9,"BlockBuster")</f>
        <v>Hit</v>
      </c>
      <c r="N2647" s="6">
        <v>525841</v>
      </c>
      <c r="O2647" s="6" t="str" cm="1">
        <f t="array" ref="O2647">_xlfn.IFS(N2647&lt;=100000,"Low",N2647&lt;=500000,"Median",N2647&lt;=1500000,"High",N2647&gt;1500000,"Very High")</f>
        <v>High</v>
      </c>
      <c r="P2647">
        <v>200000000</v>
      </c>
      <c r="Q2647">
        <v>708982323</v>
      </c>
      <c r="R2647">
        <f t="shared" si="412"/>
        <v>508982323</v>
      </c>
      <c r="S2647" t="str">
        <f t="shared" si="413"/>
        <v>Profit</v>
      </c>
      <c r="T2647" s="1">
        <v>41739</v>
      </c>
      <c r="U2647" t="s">
        <v>4766</v>
      </c>
      <c r="V2647" s="14">
        <v>41739</v>
      </c>
      <c r="W2647" t="str">
        <f t="shared" si="414"/>
        <v>April</v>
      </c>
      <c r="X2647" s="4" t="str">
        <f t="shared" si="415"/>
        <v>2014</v>
      </c>
      <c r="Y2647" s="6">
        <f t="shared" si="416"/>
        <v>2014</v>
      </c>
      <c r="Z2647" s="4" t="str">
        <f t="shared" si="417"/>
        <v>10</v>
      </c>
      <c r="AA2647" s="6">
        <f t="shared" si="418"/>
        <v>10</v>
      </c>
      <c r="AB2647" t="str">
        <f t="shared" si="419"/>
        <v>Thursday</v>
      </c>
    </row>
    <row r="2648" spans="1:28" x14ac:dyDescent="0.25">
      <c r="A2648" s="3" t="s">
        <v>6517</v>
      </c>
      <c r="B2648" t="s">
        <v>6518</v>
      </c>
      <c r="C2648" s="3" t="s">
        <v>6518</v>
      </c>
      <c r="D2648" s="6">
        <v>0</v>
      </c>
      <c r="E2648" s="6">
        <v>141</v>
      </c>
      <c r="F2648" s="6">
        <f t="shared" si="410"/>
        <v>2</v>
      </c>
      <c r="G2648" s="6">
        <f t="shared" si="411"/>
        <v>21</v>
      </c>
      <c r="H2648" s="6" t="str" cm="1">
        <f t="array" ref="H2648">_xlfn.IFS(E2648&lt;=80,"Series",E2648&lt;=120,"TV Movie",E2648&gt;120,"Long Movie")</f>
        <v>Long Movie</v>
      </c>
      <c r="I2648" t="s">
        <v>8162</v>
      </c>
      <c r="J2648" t="s">
        <v>145</v>
      </c>
      <c r="K2648" t="s">
        <v>5802</v>
      </c>
      <c r="L2648" s="5">
        <v>7.4</v>
      </c>
      <c r="M2648" t="str" cm="1">
        <f t="array" ref="M2648">_xlfn.IFS(L2648&lt;=2,"Flop",L2648&lt;=5,"Average",L2648&lt;=7,"Hit",L2648&lt;=9,"Superhit",L2648&gt;9,"BlockBuster")</f>
        <v>Superhit</v>
      </c>
      <c r="N2648" s="6">
        <v>198778</v>
      </c>
      <c r="O2648" s="6" t="str" cm="1">
        <f t="array" ref="O2648">_xlfn.IFS(N2648&lt;=100000,"Low",N2648&lt;=500000,"Median",N2648&lt;=1500000,"High",N2648&gt;1500000,"Very High")</f>
        <v>Median</v>
      </c>
      <c r="P2648">
        <v>50000000</v>
      </c>
      <c r="Q2648">
        <v>84419388</v>
      </c>
      <c r="R2648">
        <f t="shared" si="412"/>
        <v>34419388</v>
      </c>
      <c r="S2648" t="str">
        <f t="shared" si="413"/>
        <v>Profit</v>
      </c>
      <c r="T2648" s="1">
        <v>41886</v>
      </c>
      <c r="U2648" t="s">
        <v>2963</v>
      </c>
      <c r="V2648" s="14">
        <v>41886</v>
      </c>
      <c r="W2648" t="str">
        <f t="shared" si="414"/>
        <v>September</v>
      </c>
      <c r="X2648" s="4" t="str">
        <f t="shared" si="415"/>
        <v>2014</v>
      </c>
      <c r="Y2648" s="6">
        <f t="shared" si="416"/>
        <v>2014</v>
      </c>
      <c r="Z2648" s="4" t="str">
        <f t="shared" si="417"/>
        <v>4</v>
      </c>
      <c r="AA2648" s="6">
        <f t="shared" si="418"/>
        <v>4</v>
      </c>
      <c r="AB2648" t="str">
        <f t="shared" si="419"/>
        <v>Thursday</v>
      </c>
    </row>
    <row r="2649" spans="1:28" x14ac:dyDescent="0.25">
      <c r="A2649" s="3" t="s">
        <v>6519</v>
      </c>
      <c r="B2649" t="s">
        <v>6520</v>
      </c>
      <c r="C2649" s="3" t="s">
        <v>6520</v>
      </c>
      <c r="D2649" s="6">
        <v>0</v>
      </c>
      <c r="E2649" s="6">
        <v>176</v>
      </c>
      <c r="F2649" s="6">
        <f t="shared" si="410"/>
        <v>2</v>
      </c>
      <c r="G2649" s="6">
        <f t="shared" si="411"/>
        <v>56</v>
      </c>
      <c r="H2649" s="6" t="str" cm="1">
        <f t="array" ref="H2649">_xlfn.IFS(E2649&lt;=80,"Series",E2649&lt;=120,"TV Movie",E2649&gt;120,"Long Movie")</f>
        <v>Long Movie</v>
      </c>
      <c r="I2649" t="s">
        <v>5529</v>
      </c>
      <c r="J2649" t="s">
        <v>8162</v>
      </c>
      <c r="K2649" t="s">
        <v>145</v>
      </c>
      <c r="L2649" s="5">
        <v>7.8</v>
      </c>
      <c r="M2649" t="str" cm="1">
        <f t="array" ref="M2649">_xlfn.IFS(L2649&lt;=2,"Flop",L2649&lt;=5,"Average",L2649&lt;=7,"Hit",L2649&lt;=9,"Superhit",L2649&gt;9,"BlockBuster")</f>
        <v>Superhit</v>
      </c>
      <c r="N2649" s="6">
        <v>741440</v>
      </c>
      <c r="O2649" s="6" t="str" cm="1">
        <f t="array" ref="O2649">_xlfn.IFS(N2649&lt;=100000,"Low",N2649&lt;=500000,"Median",N2649&lt;=1500000,"High",N2649&gt;1500000,"Very High")</f>
        <v>High</v>
      </c>
      <c r="P2649">
        <v>185000000</v>
      </c>
      <c r="Q2649">
        <v>772245583</v>
      </c>
      <c r="R2649">
        <f t="shared" si="412"/>
        <v>587245583</v>
      </c>
      <c r="S2649" t="str">
        <f t="shared" si="413"/>
        <v>Profit</v>
      </c>
      <c r="T2649" s="1">
        <v>44621</v>
      </c>
      <c r="U2649" t="s">
        <v>5016</v>
      </c>
      <c r="V2649" s="14">
        <v>44621</v>
      </c>
      <c r="W2649" t="str">
        <f t="shared" si="414"/>
        <v>March</v>
      </c>
      <c r="X2649" s="4" t="str">
        <f t="shared" si="415"/>
        <v>2022</v>
      </c>
      <c r="Y2649" s="6">
        <f t="shared" si="416"/>
        <v>2022</v>
      </c>
      <c r="Z2649" s="4" t="str">
        <f t="shared" si="417"/>
        <v>1</v>
      </c>
      <c r="AA2649" s="6">
        <f t="shared" si="418"/>
        <v>1</v>
      </c>
      <c r="AB2649" t="str">
        <f t="shared" si="419"/>
        <v>Tuesday</v>
      </c>
    </row>
    <row r="2650" spans="1:28" x14ac:dyDescent="0.25">
      <c r="A2650" s="3" t="s">
        <v>6521</v>
      </c>
      <c r="B2650" t="s">
        <v>6522</v>
      </c>
      <c r="C2650" s="3" t="s">
        <v>6522</v>
      </c>
      <c r="D2650" s="6">
        <v>0</v>
      </c>
      <c r="E2650" s="6">
        <v>132</v>
      </c>
      <c r="F2650" s="6">
        <f t="shared" si="410"/>
        <v>2</v>
      </c>
      <c r="G2650" s="6">
        <f t="shared" si="411"/>
        <v>12</v>
      </c>
      <c r="H2650" s="6" t="str" cm="1">
        <f t="array" ref="H2650">_xlfn.IFS(E2650&lt;=80,"Series",E2650&lt;=120,"TV Movie",E2650&gt;120,"Long Movie")</f>
        <v>Long Movie</v>
      </c>
      <c r="I2650" t="s">
        <v>5529</v>
      </c>
      <c r="J2650" t="s">
        <v>8158</v>
      </c>
      <c r="K2650" t="s">
        <v>8161</v>
      </c>
      <c r="L2650" s="5">
        <v>7.9</v>
      </c>
      <c r="M2650" t="str" cm="1">
        <f t="array" ref="M2650">_xlfn.IFS(L2650&lt;=2,"Flop",L2650&lt;=5,"Average",L2650&lt;=7,"Hit",L2650&lt;=9,"Superhit",L2650&gt;9,"BlockBuster")</f>
        <v>Superhit</v>
      </c>
      <c r="N2650" s="6">
        <v>734575</v>
      </c>
      <c r="O2650" s="6" t="str" cm="1">
        <f t="array" ref="O2650">_xlfn.IFS(N2650&lt;=100000,"Low",N2650&lt;=500000,"Median",N2650&lt;=1500000,"High",N2650&gt;1500000,"Very High")</f>
        <v>High</v>
      </c>
      <c r="P2650">
        <v>200000000</v>
      </c>
      <c r="Q2650">
        <v>746045700</v>
      </c>
      <c r="R2650">
        <f t="shared" si="412"/>
        <v>546045700</v>
      </c>
      <c r="S2650" t="str">
        <f t="shared" si="413"/>
        <v>Profit</v>
      </c>
      <c r="T2650" s="1">
        <v>41769</v>
      </c>
      <c r="U2650" t="s">
        <v>1537</v>
      </c>
      <c r="V2650" s="14">
        <v>41769</v>
      </c>
      <c r="W2650" t="str">
        <f t="shared" si="414"/>
        <v>May</v>
      </c>
      <c r="X2650" s="4" t="str">
        <f t="shared" si="415"/>
        <v>2014</v>
      </c>
      <c r="Y2650" s="6">
        <f t="shared" si="416"/>
        <v>2014</v>
      </c>
      <c r="Z2650" s="4" t="str">
        <f t="shared" si="417"/>
        <v>10</v>
      </c>
      <c r="AA2650" s="6">
        <f t="shared" si="418"/>
        <v>10</v>
      </c>
      <c r="AB2650" t="str">
        <f t="shared" si="419"/>
        <v>Saturday</v>
      </c>
    </row>
    <row r="2651" spans="1:28" x14ac:dyDescent="0.25">
      <c r="A2651" s="3" t="s">
        <v>6523</v>
      </c>
      <c r="B2651" t="s">
        <v>6524</v>
      </c>
      <c r="C2651" s="3" t="s">
        <v>6524</v>
      </c>
      <c r="D2651" s="6">
        <v>0</v>
      </c>
      <c r="E2651" s="6">
        <v>104</v>
      </c>
      <c r="F2651" s="6">
        <f t="shared" si="410"/>
        <v>1</v>
      </c>
      <c r="G2651" s="6">
        <f t="shared" si="411"/>
        <v>44</v>
      </c>
      <c r="H2651" s="6" t="str" cm="1">
        <f t="array" ref="H2651">_xlfn.IFS(E2651&lt;=80,"Series",E2651&lt;=120,"TV Movie",E2651&gt;120,"Long Movie")</f>
        <v>TV Movie</v>
      </c>
      <c r="I2651" t="s">
        <v>132</v>
      </c>
      <c r="J2651" t="s">
        <v>145</v>
      </c>
      <c r="K2651" t="s">
        <v>5802</v>
      </c>
      <c r="L2651" s="5">
        <v>7.3</v>
      </c>
      <c r="M2651" t="str" cm="1">
        <f t="array" ref="M2651">_xlfn.IFS(L2651&lt;=2,"Flop",L2651&lt;=5,"Average",L2651&lt;=7,"Hit",L2651&lt;=9,"Superhit",L2651&gt;9,"BlockBuster")</f>
        <v>Superhit</v>
      </c>
      <c r="N2651" s="6">
        <v>137085</v>
      </c>
      <c r="O2651" s="6" t="str" cm="1">
        <f t="array" ref="O2651">_xlfn.IFS(N2651&lt;=100000,"Low",N2651&lt;=500000,"Median",N2651&lt;=1500000,"High",N2651&gt;1500000,"Very High")</f>
        <v>Median</v>
      </c>
      <c r="P2651">
        <v>9000000</v>
      </c>
      <c r="Q2651">
        <v>19370020</v>
      </c>
      <c r="R2651">
        <f t="shared" si="412"/>
        <v>10370020</v>
      </c>
      <c r="S2651" t="str">
        <f t="shared" si="413"/>
        <v>Profit</v>
      </c>
      <c r="T2651" s="1">
        <v>42629</v>
      </c>
      <c r="U2651" t="s">
        <v>6525</v>
      </c>
      <c r="V2651" s="14">
        <v>42629</v>
      </c>
      <c r="W2651" t="str">
        <f t="shared" si="414"/>
        <v>September</v>
      </c>
      <c r="X2651" s="4" t="str">
        <f t="shared" si="415"/>
        <v>2016</v>
      </c>
      <c r="Y2651" s="6">
        <f t="shared" si="416"/>
        <v>2016</v>
      </c>
      <c r="Z2651" s="4" t="str">
        <f t="shared" si="417"/>
        <v>16</v>
      </c>
      <c r="AA2651" s="6">
        <f t="shared" si="418"/>
        <v>16</v>
      </c>
      <c r="AB2651" t="str">
        <f t="shared" si="419"/>
        <v>Friday</v>
      </c>
    </row>
    <row r="2652" spans="1:28" x14ac:dyDescent="0.25">
      <c r="A2652" s="3" t="s">
        <v>6526</v>
      </c>
      <c r="B2652" t="s">
        <v>6527</v>
      </c>
      <c r="C2652" s="3" t="s">
        <v>6528</v>
      </c>
      <c r="D2652" s="6">
        <v>0</v>
      </c>
      <c r="E2652" s="6">
        <v>100</v>
      </c>
      <c r="F2652" s="6">
        <f t="shared" si="410"/>
        <v>1</v>
      </c>
      <c r="G2652" s="6">
        <f t="shared" si="411"/>
        <v>40</v>
      </c>
      <c r="H2652" s="6" t="str" cm="1">
        <f t="array" ref="H2652">_xlfn.IFS(E2652&lt;=80,"Series",E2652&lt;=120,"TV Movie",E2652&gt;120,"Long Movie")</f>
        <v>TV Movie</v>
      </c>
      <c r="I2652" t="s">
        <v>5529</v>
      </c>
      <c r="J2652" t="s">
        <v>8162</v>
      </c>
      <c r="K2652" t="s">
        <v>145</v>
      </c>
      <c r="L2652" s="5">
        <v>6.2</v>
      </c>
      <c r="M2652" t="str" cm="1">
        <f t="array" ref="M2652">_xlfn.IFS(L2652&lt;=2,"Flop",L2652&lt;=5,"Average",L2652&lt;=7,"Hit",L2652&lt;=9,"Superhit",L2652&gt;9,"BlockBuster")</f>
        <v>Hit</v>
      </c>
      <c r="N2652" s="6">
        <v>75518</v>
      </c>
      <c r="O2652" s="6" t="str" cm="1">
        <f t="array" ref="O2652">_xlfn.IFS(N2652&lt;=100000,"Low",N2652&lt;=500000,"Median",N2652&lt;=1500000,"High",N2652&gt;1500000,"Very High")</f>
        <v>Low</v>
      </c>
      <c r="P2652">
        <v>20000000</v>
      </c>
      <c r="Q2652">
        <v>12671109</v>
      </c>
      <c r="R2652">
        <f t="shared" si="412"/>
        <v>-7328891</v>
      </c>
      <c r="S2652" t="str">
        <f t="shared" si="413"/>
        <v>Loss</v>
      </c>
      <c r="T2652" s="1">
        <v>41379</v>
      </c>
      <c r="U2652" t="s">
        <v>6529</v>
      </c>
      <c r="V2652" s="14">
        <v>41379</v>
      </c>
      <c r="W2652" t="str">
        <f t="shared" si="414"/>
        <v>April</v>
      </c>
      <c r="X2652" s="4" t="str">
        <f t="shared" si="415"/>
        <v>2013</v>
      </c>
      <c r="Y2652" s="6">
        <f t="shared" si="416"/>
        <v>2013</v>
      </c>
      <c r="Z2652" s="4" t="str">
        <f t="shared" si="417"/>
        <v>15</v>
      </c>
      <c r="AA2652" s="6">
        <f t="shared" si="418"/>
        <v>15</v>
      </c>
      <c r="AB2652" t="str">
        <f t="shared" si="419"/>
        <v>Monday</v>
      </c>
    </row>
    <row r="2653" spans="1:28" x14ac:dyDescent="0.25">
      <c r="A2653" s="3" t="s">
        <v>6530</v>
      </c>
      <c r="B2653" t="s">
        <v>6531</v>
      </c>
      <c r="C2653" s="3" t="s">
        <v>6531</v>
      </c>
      <c r="D2653" s="6">
        <v>0</v>
      </c>
      <c r="E2653" s="6">
        <v>129</v>
      </c>
      <c r="F2653" s="6">
        <f t="shared" si="410"/>
        <v>2</v>
      </c>
      <c r="G2653" s="6">
        <f t="shared" si="411"/>
        <v>9</v>
      </c>
      <c r="H2653" s="6" t="str" cm="1">
        <f t="array" ref="H2653">_xlfn.IFS(E2653&lt;=80,"Series",E2653&lt;=120,"TV Movie",E2653&gt;120,"Long Movie")</f>
        <v>Long Movie</v>
      </c>
      <c r="I2653" t="s">
        <v>8160</v>
      </c>
      <c r="J2653" t="s">
        <v>8162</v>
      </c>
      <c r="K2653" t="s">
        <v>145</v>
      </c>
      <c r="L2653" s="5">
        <v>8.1</v>
      </c>
      <c r="M2653" t="str" cm="1">
        <f t="array" ref="M2653">_xlfn.IFS(L2653&lt;=2,"Flop",L2653&lt;=5,"Average",L2653&lt;=7,"Hit",L2653&lt;=9,"Superhit",L2653&gt;9,"BlockBuster")</f>
        <v>Superhit</v>
      </c>
      <c r="N2653" s="6">
        <v>492085</v>
      </c>
      <c r="O2653" s="6" t="str" cm="1">
        <f t="array" ref="O2653">_xlfn.IFS(N2653&lt;=100000,"Low",N2653&lt;=500000,"Median",N2653&lt;=1500000,"High",N2653&gt;1500000,"Very High")</f>
        <v>Median</v>
      </c>
      <c r="P2653">
        <v>20000000</v>
      </c>
      <c r="Q2653">
        <v>98690254</v>
      </c>
      <c r="R2653">
        <f t="shared" si="412"/>
        <v>78690254</v>
      </c>
      <c r="S2653" t="str">
        <f t="shared" si="413"/>
        <v>Profit</v>
      </c>
      <c r="T2653" s="1">
        <v>42250</v>
      </c>
      <c r="U2653" t="s">
        <v>3222</v>
      </c>
      <c r="V2653" s="14">
        <v>42250</v>
      </c>
      <c r="W2653" t="str">
        <f t="shared" si="414"/>
        <v>September</v>
      </c>
      <c r="X2653" s="4" t="str">
        <f t="shared" si="415"/>
        <v>2015</v>
      </c>
      <c r="Y2653" s="6">
        <f t="shared" si="416"/>
        <v>2015</v>
      </c>
      <c r="Z2653" s="4" t="str">
        <f t="shared" si="417"/>
        <v>3</v>
      </c>
      <c r="AA2653" s="6">
        <f t="shared" si="418"/>
        <v>3</v>
      </c>
      <c r="AB2653" t="str">
        <f t="shared" si="419"/>
        <v>Thursday</v>
      </c>
    </row>
    <row r="2654" spans="1:28" x14ac:dyDescent="0.25">
      <c r="A2654" s="3" t="s">
        <v>6532</v>
      </c>
      <c r="B2654" t="s">
        <v>6533</v>
      </c>
      <c r="C2654" s="3" t="s">
        <v>6534</v>
      </c>
      <c r="D2654" s="6">
        <v>0</v>
      </c>
      <c r="E2654" s="6">
        <v>101</v>
      </c>
      <c r="F2654" s="6">
        <f t="shared" si="410"/>
        <v>1</v>
      </c>
      <c r="G2654" s="6">
        <f t="shared" si="411"/>
        <v>41</v>
      </c>
      <c r="H2654" s="6" t="str" cm="1">
        <f t="array" ref="H2654">_xlfn.IFS(E2654&lt;=80,"Series",E2654&lt;=120,"TV Movie",E2654&gt;120,"Long Movie")</f>
        <v>TV Movie</v>
      </c>
      <c r="I2654" t="s">
        <v>5529</v>
      </c>
      <c r="J2654" t="s">
        <v>8162</v>
      </c>
      <c r="K2654" t="s">
        <v>3857</v>
      </c>
      <c r="L2654" s="5">
        <v>7.6</v>
      </c>
      <c r="M2654" t="str" cm="1">
        <f t="array" ref="M2654">_xlfn.IFS(L2654&lt;=2,"Flop",L2654&lt;=5,"Average",L2654&lt;=7,"Hit",L2654&lt;=9,"Superhit",L2654&gt;9,"BlockBuster")</f>
        <v>Superhit</v>
      </c>
      <c r="N2654" s="6">
        <v>213644</v>
      </c>
      <c r="O2654" s="6" t="str" cm="1">
        <f t="array" ref="O2654">_xlfn.IFS(N2654&lt;=100000,"Low",N2654&lt;=500000,"Median",N2654&lt;=1500000,"High",N2654&gt;1500000,"Very High")</f>
        <v>Median</v>
      </c>
      <c r="P2654">
        <v>1100000</v>
      </c>
      <c r="Q2654">
        <v>9148519</v>
      </c>
      <c r="R2654">
        <f t="shared" si="412"/>
        <v>8048519</v>
      </c>
      <c r="S2654" t="str">
        <f t="shared" si="413"/>
        <v>Profit</v>
      </c>
      <c r="T2654" s="1">
        <v>40794</v>
      </c>
      <c r="U2654" t="s">
        <v>6535</v>
      </c>
      <c r="V2654" s="14">
        <v>40794</v>
      </c>
      <c r="W2654" t="str">
        <f t="shared" si="414"/>
        <v>September</v>
      </c>
      <c r="X2654" s="4" t="str">
        <f t="shared" si="415"/>
        <v>2011</v>
      </c>
      <c r="Y2654" s="6">
        <f t="shared" si="416"/>
        <v>2011</v>
      </c>
      <c r="Z2654" s="4" t="str">
        <f t="shared" si="417"/>
        <v>8</v>
      </c>
      <c r="AA2654" s="6">
        <f t="shared" si="418"/>
        <v>8</v>
      </c>
      <c r="AB2654" t="str">
        <f t="shared" si="419"/>
        <v>Thursday</v>
      </c>
    </row>
    <row r="2655" spans="1:28" x14ac:dyDescent="0.25">
      <c r="A2655" s="3" t="s">
        <v>6536</v>
      </c>
      <c r="B2655" t="s">
        <v>6537</v>
      </c>
      <c r="C2655" s="3" t="s">
        <v>6537</v>
      </c>
      <c r="D2655" s="6">
        <v>0</v>
      </c>
      <c r="E2655" s="6">
        <v>118</v>
      </c>
      <c r="F2655" s="6">
        <f t="shared" si="410"/>
        <v>1</v>
      </c>
      <c r="G2655" s="6">
        <f t="shared" si="411"/>
        <v>58</v>
      </c>
      <c r="H2655" s="6" t="str" cm="1">
        <f t="array" ref="H2655">_xlfn.IFS(E2655&lt;=80,"Series",E2655&lt;=120,"TV Movie",E2655&gt;120,"Long Movie")</f>
        <v>TV Movie</v>
      </c>
      <c r="I2655" t="s">
        <v>5529</v>
      </c>
      <c r="J2655" t="s">
        <v>8162</v>
      </c>
      <c r="K2655" t="s">
        <v>3857</v>
      </c>
      <c r="L2655" s="5">
        <v>6.2</v>
      </c>
      <c r="M2655" t="str" cm="1">
        <f t="array" ref="M2655">_xlfn.IFS(L2655&lt;=2,"Flop",L2655&lt;=5,"Average",L2655&lt;=7,"Hit",L2655&lt;=9,"Superhit",L2655&gt;9,"BlockBuster")</f>
        <v>Hit</v>
      </c>
      <c r="N2655" s="6">
        <v>127738</v>
      </c>
      <c r="O2655" s="6" t="str" cm="1">
        <f t="array" ref="O2655">_xlfn.IFS(N2655&lt;=100000,"Low",N2655&lt;=500000,"Median",N2655&lt;=1500000,"High",N2655&gt;1500000,"Very High")</f>
        <v>Median</v>
      </c>
      <c r="P2655">
        <v>35000000</v>
      </c>
      <c r="Q2655">
        <v>46922566</v>
      </c>
      <c r="R2655">
        <f t="shared" si="412"/>
        <v>11922566</v>
      </c>
      <c r="S2655" t="str">
        <f t="shared" si="413"/>
        <v>Profit</v>
      </c>
      <c r="T2655" s="1">
        <v>41292</v>
      </c>
      <c r="U2655" t="s">
        <v>377</v>
      </c>
      <c r="V2655" s="14">
        <v>41292</v>
      </c>
      <c r="W2655" t="str">
        <f t="shared" si="414"/>
        <v>January</v>
      </c>
      <c r="X2655" s="4" t="str">
        <f t="shared" si="415"/>
        <v>2013</v>
      </c>
      <c r="Y2655" s="6">
        <f t="shared" si="416"/>
        <v>2013</v>
      </c>
      <c r="Z2655" s="4" t="str">
        <f t="shared" si="417"/>
        <v>18</v>
      </c>
      <c r="AA2655" s="6">
        <f t="shared" si="418"/>
        <v>18</v>
      </c>
      <c r="AB2655" t="str">
        <f t="shared" si="419"/>
        <v>Friday</v>
      </c>
    </row>
    <row r="2656" spans="1:28" x14ac:dyDescent="0.25">
      <c r="A2656" s="3" t="s">
        <v>6538</v>
      </c>
      <c r="B2656" t="s">
        <v>6539</v>
      </c>
      <c r="C2656" s="3" t="s">
        <v>6540</v>
      </c>
      <c r="D2656" s="6">
        <v>0</v>
      </c>
      <c r="E2656" s="6">
        <v>130</v>
      </c>
      <c r="F2656" s="6">
        <f t="shared" si="410"/>
        <v>2</v>
      </c>
      <c r="G2656" s="6">
        <f t="shared" si="411"/>
        <v>10</v>
      </c>
      <c r="H2656" s="6" t="str" cm="1">
        <f t="array" ref="H2656">_xlfn.IFS(E2656&lt;=80,"Series",E2656&lt;=120,"TV Movie",E2656&gt;120,"Long Movie")</f>
        <v>Long Movie</v>
      </c>
      <c r="I2656" t="s">
        <v>5529</v>
      </c>
      <c r="J2656" t="s">
        <v>8158</v>
      </c>
      <c r="K2656" t="s">
        <v>8162</v>
      </c>
      <c r="L2656" s="5">
        <v>7</v>
      </c>
      <c r="M2656" t="str" cm="1">
        <f t="array" ref="M2656">_xlfn.IFS(L2656&lt;=2,"Flop",L2656&lt;=5,"Average",L2656&lt;=7,"Hit",L2656&lt;=9,"Superhit",L2656&gt;9,"BlockBuster")</f>
        <v>Hit</v>
      </c>
      <c r="N2656" s="6">
        <v>410742</v>
      </c>
      <c r="O2656" s="6" t="str" cm="1">
        <f t="array" ref="O2656">_xlfn.IFS(N2656&lt;=100000,"Low",N2656&lt;=500000,"Median",N2656&lt;=1500000,"High",N2656&gt;1500000,"Very High")</f>
        <v>Median</v>
      </c>
      <c r="P2656">
        <v>160000000</v>
      </c>
      <c r="Q2656">
        <v>788680968</v>
      </c>
      <c r="R2656">
        <f t="shared" si="412"/>
        <v>628680968</v>
      </c>
      <c r="S2656" t="str">
        <f t="shared" si="413"/>
        <v>Profit</v>
      </c>
      <c r="T2656" s="1">
        <v>41401</v>
      </c>
      <c r="U2656" t="s">
        <v>4186</v>
      </c>
      <c r="V2656" s="14">
        <v>41401</v>
      </c>
      <c r="W2656" t="str">
        <f t="shared" si="414"/>
        <v>May</v>
      </c>
      <c r="X2656" s="4" t="str">
        <f t="shared" si="415"/>
        <v>2013</v>
      </c>
      <c r="Y2656" s="6">
        <f t="shared" si="416"/>
        <v>2013</v>
      </c>
      <c r="Z2656" s="4" t="str">
        <f t="shared" si="417"/>
        <v>7</v>
      </c>
      <c r="AA2656" s="6">
        <f t="shared" si="418"/>
        <v>7</v>
      </c>
      <c r="AB2656" t="str">
        <f t="shared" si="419"/>
        <v>Tuesday</v>
      </c>
    </row>
    <row r="2657" spans="1:28" x14ac:dyDescent="0.25">
      <c r="A2657" s="3" t="s">
        <v>6541</v>
      </c>
      <c r="B2657" t="s">
        <v>6542</v>
      </c>
      <c r="C2657" s="3" t="s">
        <v>6542</v>
      </c>
      <c r="D2657" s="6">
        <v>0</v>
      </c>
      <c r="E2657" s="6">
        <v>138</v>
      </c>
      <c r="F2657" s="6">
        <f t="shared" si="410"/>
        <v>2</v>
      </c>
      <c r="G2657" s="6">
        <f t="shared" si="411"/>
        <v>18</v>
      </c>
      <c r="H2657" s="6" t="str" cm="1">
        <f t="array" ref="H2657">_xlfn.IFS(E2657&lt;=80,"Series",E2657&lt;=120,"TV Movie",E2657&gt;120,"Long Movie")</f>
        <v>Long Movie</v>
      </c>
      <c r="I2657" t="s">
        <v>145</v>
      </c>
      <c r="J2657" t="s">
        <v>3857</v>
      </c>
      <c r="K2657" t="s">
        <v>5802</v>
      </c>
      <c r="L2657" s="5">
        <v>7.3</v>
      </c>
      <c r="M2657" t="str" cm="1">
        <f t="array" ref="M2657">_xlfn.IFS(L2657&lt;=2,"Flop",L2657&lt;=5,"Average",L2657&lt;=7,"Hit",L2657&lt;=9,"Superhit",L2657&gt;9,"BlockBuster")</f>
        <v>Superhit</v>
      </c>
      <c r="N2657" s="6">
        <v>369964</v>
      </c>
      <c r="O2657" s="6" t="str" cm="1">
        <f t="array" ref="O2657">_xlfn.IFS(N2657&lt;=100000,"Low",N2657&lt;=500000,"Median",N2657&lt;=1500000,"High",N2657&gt;1500000,"Very High")</f>
        <v>Median</v>
      </c>
      <c r="P2657">
        <v>31000000</v>
      </c>
      <c r="Q2657">
        <v>161772375</v>
      </c>
      <c r="R2657">
        <f t="shared" si="412"/>
        <v>130772375</v>
      </c>
      <c r="S2657" t="str">
        <f t="shared" si="413"/>
        <v>Profit</v>
      </c>
      <c r="T2657" s="1">
        <v>41196</v>
      </c>
      <c r="U2657" t="s">
        <v>501</v>
      </c>
      <c r="V2657" s="14">
        <v>41196</v>
      </c>
      <c r="W2657" t="str">
        <f t="shared" si="414"/>
        <v>October</v>
      </c>
      <c r="X2657" s="4" t="str">
        <f t="shared" si="415"/>
        <v>2012</v>
      </c>
      <c r="Y2657" s="6">
        <f t="shared" si="416"/>
        <v>2012</v>
      </c>
      <c r="Z2657" s="4" t="str">
        <f t="shared" si="417"/>
        <v>14</v>
      </c>
      <c r="AA2657" s="6">
        <f t="shared" si="418"/>
        <v>14</v>
      </c>
      <c r="AB2657" t="str">
        <f t="shared" si="419"/>
        <v>Sunday</v>
      </c>
    </row>
    <row r="2658" spans="1:28" x14ac:dyDescent="0.25">
      <c r="A2658" s="3" t="s">
        <v>6543</v>
      </c>
      <c r="B2658" t="s">
        <v>6544</v>
      </c>
      <c r="C2658" s="3" t="s">
        <v>6544</v>
      </c>
      <c r="D2658" s="6">
        <v>0</v>
      </c>
      <c r="E2658" s="6">
        <v>96</v>
      </c>
      <c r="F2658" s="6">
        <f t="shared" si="410"/>
        <v>1</v>
      </c>
      <c r="G2658" s="6">
        <f t="shared" si="411"/>
        <v>36</v>
      </c>
      <c r="H2658" s="6" t="str" cm="1">
        <f t="array" ref="H2658">_xlfn.IFS(E2658&lt;=80,"Series",E2658&lt;=120,"TV Movie",E2658&gt;120,"Long Movie")</f>
        <v>TV Movie</v>
      </c>
      <c r="I2658" t="s">
        <v>145</v>
      </c>
      <c r="J2658" t="s">
        <v>3857</v>
      </c>
      <c r="K2658" t="s">
        <v>5802</v>
      </c>
      <c r="L2658" s="5">
        <v>6.7</v>
      </c>
      <c r="M2658" t="str" cm="1">
        <f t="array" ref="M2658">_xlfn.IFS(L2658&lt;=2,"Flop",L2658&lt;=5,"Average",L2658&lt;=7,"Hit",L2658&lt;=9,"Superhit",L2658&gt;9,"BlockBuster")</f>
        <v>Hit</v>
      </c>
      <c r="N2658" s="6">
        <v>128198</v>
      </c>
      <c r="O2658" s="6" t="str" cm="1">
        <f t="array" ref="O2658">_xlfn.IFS(N2658&lt;=100000,"Low",N2658&lt;=500000,"Median",N2658&lt;=1500000,"High",N2658&gt;1500000,"Very High")</f>
        <v>Median</v>
      </c>
      <c r="P2658">
        <v>13000000</v>
      </c>
      <c r="Q2658">
        <v>68572631</v>
      </c>
      <c r="R2658">
        <f t="shared" si="412"/>
        <v>55572631</v>
      </c>
      <c r="S2658" t="str">
        <f t="shared" si="413"/>
        <v>Profit</v>
      </c>
      <c r="T2658" s="1">
        <v>41347</v>
      </c>
      <c r="U2658" t="s">
        <v>2723</v>
      </c>
      <c r="V2658" s="14">
        <v>41347</v>
      </c>
      <c r="W2658" t="str">
        <f t="shared" si="414"/>
        <v>March</v>
      </c>
      <c r="X2658" s="4" t="str">
        <f t="shared" si="415"/>
        <v>2013</v>
      </c>
      <c r="Y2658" s="6">
        <f t="shared" si="416"/>
        <v>2013</v>
      </c>
      <c r="Z2658" s="4" t="str">
        <f t="shared" si="417"/>
        <v>14</v>
      </c>
      <c r="AA2658" s="6">
        <f t="shared" si="418"/>
        <v>14</v>
      </c>
      <c r="AB2658" t="str">
        <f t="shared" si="419"/>
        <v>Thursday</v>
      </c>
    </row>
    <row r="2659" spans="1:28" x14ac:dyDescent="0.25">
      <c r="A2659" s="3" t="s">
        <v>6545</v>
      </c>
      <c r="B2659" t="s">
        <v>6546</v>
      </c>
      <c r="C2659" s="3" t="s">
        <v>6546</v>
      </c>
      <c r="D2659" s="6">
        <v>0</v>
      </c>
      <c r="E2659" s="6">
        <v>92</v>
      </c>
      <c r="F2659" s="6">
        <f t="shared" si="410"/>
        <v>1</v>
      </c>
      <c r="G2659" s="6">
        <f t="shared" si="411"/>
        <v>32</v>
      </c>
      <c r="H2659" s="6" t="str" cm="1">
        <f t="array" ref="H2659">_xlfn.IFS(E2659&lt;=80,"Series",E2659&lt;=120,"TV Movie",E2659&gt;120,"Long Movie")</f>
        <v>TV Movie</v>
      </c>
      <c r="I2659" t="s">
        <v>5529</v>
      </c>
      <c r="J2659" t="s">
        <v>8158</v>
      </c>
      <c r="K2659" t="s">
        <v>8159</v>
      </c>
      <c r="L2659" s="5">
        <v>6.6</v>
      </c>
      <c r="M2659" t="str" cm="1">
        <f t="array" ref="M2659">_xlfn.IFS(L2659&lt;=2,"Flop",L2659&lt;=5,"Average",L2659&lt;=7,"Hit",L2659&lt;=9,"Superhit",L2659&gt;9,"BlockBuster")</f>
        <v>Hit</v>
      </c>
      <c r="N2659" s="6">
        <v>98972</v>
      </c>
      <c r="O2659" s="6" t="str" cm="1">
        <f t="array" ref="O2659">_xlfn.IFS(N2659&lt;=100000,"Low",N2659&lt;=500000,"Median",N2659&lt;=1500000,"High",N2659&gt;1500000,"Very High")</f>
        <v>Low</v>
      </c>
      <c r="P2659">
        <v>132000000</v>
      </c>
      <c r="Q2659">
        <v>373515621</v>
      </c>
      <c r="R2659">
        <f t="shared" si="412"/>
        <v>241515621</v>
      </c>
      <c r="S2659" t="str">
        <f t="shared" si="413"/>
        <v>Profit</v>
      </c>
      <c r="T2659" s="1">
        <v>41951</v>
      </c>
      <c r="U2659" t="s">
        <v>6547</v>
      </c>
      <c r="V2659" s="14">
        <v>41951</v>
      </c>
      <c r="W2659" t="str">
        <f t="shared" si="414"/>
        <v>November</v>
      </c>
      <c r="X2659" s="4" t="str">
        <f t="shared" si="415"/>
        <v>2014</v>
      </c>
      <c r="Y2659" s="6">
        <f t="shared" si="416"/>
        <v>2014</v>
      </c>
      <c r="Z2659" s="4" t="str">
        <f t="shared" si="417"/>
        <v>8</v>
      </c>
      <c r="AA2659" s="6">
        <f t="shared" si="418"/>
        <v>8</v>
      </c>
      <c r="AB2659" t="str">
        <f t="shared" si="419"/>
        <v>Saturday</v>
      </c>
    </row>
    <row r="2660" spans="1:28" x14ac:dyDescent="0.25">
      <c r="A2660" s="3" t="s">
        <v>6548</v>
      </c>
      <c r="B2660" t="s">
        <v>6549</v>
      </c>
      <c r="C2660" s="3" t="s">
        <v>6549</v>
      </c>
      <c r="D2660" s="6">
        <v>0</v>
      </c>
      <c r="E2660" s="6">
        <v>110</v>
      </c>
      <c r="F2660" s="6">
        <f t="shared" si="410"/>
        <v>1</v>
      </c>
      <c r="G2660" s="6">
        <f t="shared" si="411"/>
        <v>50</v>
      </c>
      <c r="H2660" s="6" t="str" cm="1">
        <f t="array" ref="H2660">_xlfn.IFS(E2660&lt;=80,"Series",E2660&lt;=120,"TV Movie",E2660&gt;120,"Long Movie")</f>
        <v>TV Movie</v>
      </c>
      <c r="I2660" t="s">
        <v>132</v>
      </c>
      <c r="J2660" t="s">
        <v>145</v>
      </c>
      <c r="K2660" t="s">
        <v>5802</v>
      </c>
      <c r="L2660" s="5">
        <v>6.1</v>
      </c>
      <c r="M2660" t="str" cm="1">
        <f t="array" ref="M2660">_xlfn.IFS(L2660&lt;=2,"Flop",L2660&lt;=5,"Average",L2660&lt;=7,"Hit",L2660&lt;=9,"Superhit",L2660&gt;9,"BlockBuster")</f>
        <v>Hit</v>
      </c>
      <c r="N2660" s="6">
        <v>145674</v>
      </c>
      <c r="O2660" s="6" t="str" cm="1">
        <f t="array" ref="O2660">_xlfn.IFS(N2660&lt;=100000,"Low",N2660&lt;=500000,"Median",N2660&lt;=1500000,"High",N2660&gt;1500000,"Very High")</f>
        <v>Median</v>
      </c>
      <c r="P2660">
        <v>7000000</v>
      </c>
      <c r="Q2660">
        <v>167282206</v>
      </c>
      <c r="R2660">
        <f t="shared" si="412"/>
        <v>160282206</v>
      </c>
      <c r="S2660" t="str">
        <f t="shared" si="413"/>
        <v>Profit</v>
      </c>
      <c r="T2660" s="1">
        <v>41084</v>
      </c>
      <c r="U2660" t="s">
        <v>924</v>
      </c>
      <c r="V2660" s="14">
        <v>41084</v>
      </c>
      <c r="W2660" t="str">
        <f t="shared" si="414"/>
        <v>June</v>
      </c>
      <c r="X2660" s="4" t="str">
        <f t="shared" si="415"/>
        <v>2012</v>
      </c>
      <c r="Y2660" s="6">
        <f t="shared" si="416"/>
        <v>2012</v>
      </c>
      <c r="Z2660" s="4" t="str">
        <f t="shared" si="417"/>
        <v>24</v>
      </c>
      <c r="AA2660" s="6">
        <f t="shared" si="418"/>
        <v>24</v>
      </c>
      <c r="AB2660" t="str">
        <f t="shared" si="419"/>
        <v>Sunday</v>
      </c>
    </row>
    <row r="2661" spans="1:28" x14ac:dyDescent="0.25">
      <c r="A2661" s="3" t="s">
        <v>6550</v>
      </c>
      <c r="B2661" t="s">
        <v>6551</v>
      </c>
      <c r="C2661" s="3" t="s">
        <v>6551</v>
      </c>
      <c r="D2661" s="6">
        <v>0</v>
      </c>
      <c r="E2661" s="6">
        <v>105</v>
      </c>
      <c r="F2661" s="6">
        <f t="shared" si="410"/>
        <v>1</v>
      </c>
      <c r="G2661" s="6">
        <f t="shared" si="411"/>
        <v>45</v>
      </c>
      <c r="H2661" s="6" t="str" cm="1">
        <f t="array" ref="H2661">_xlfn.IFS(E2661&lt;=80,"Series",E2661&lt;=120,"TV Movie",E2661&gt;120,"Long Movie")</f>
        <v>TV Movie</v>
      </c>
      <c r="I2661" t="s">
        <v>5529</v>
      </c>
      <c r="J2661" t="s">
        <v>8158</v>
      </c>
      <c r="K2661" t="s">
        <v>145</v>
      </c>
      <c r="L2661" s="5">
        <v>5.5</v>
      </c>
      <c r="M2661" t="str" cm="1">
        <f t="array" ref="M2661">_xlfn.IFS(L2661&lt;=2,"Flop",L2661&lt;=5,"Average",L2661&lt;=7,"Hit",L2661&lt;=9,"Superhit",L2661&gt;9,"BlockBuster")</f>
        <v>Hit</v>
      </c>
      <c r="N2661" s="6">
        <v>115047</v>
      </c>
      <c r="O2661" s="6" t="str" cm="1">
        <f t="array" ref="O2661">_xlfn.IFS(N2661&lt;=100000,"Low",N2661&lt;=500000,"Median",N2661&lt;=1500000,"High",N2661&gt;1500000,"Very High")</f>
        <v>Median</v>
      </c>
      <c r="P2661">
        <v>100000000</v>
      </c>
      <c r="Q2661">
        <v>117831631</v>
      </c>
      <c r="R2661">
        <f t="shared" si="412"/>
        <v>17831631</v>
      </c>
      <c r="S2661" t="str">
        <f t="shared" si="413"/>
        <v>Profit</v>
      </c>
      <c r="T2661" s="1">
        <v>41688</v>
      </c>
      <c r="U2661" t="s">
        <v>1500</v>
      </c>
      <c r="V2661" s="14">
        <v>41688</v>
      </c>
      <c r="W2661" t="str">
        <f t="shared" si="414"/>
        <v>February</v>
      </c>
      <c r="X2661" s="4" t="str">
        <f t="shared" si="415"/>
        <v>2014</v>
      </c>
      <c r="Y2661" s="6">
        <f t="shared" si="416"/>
        <v>2014</v>
      </c>
      <c r="Z2661" s="4" t="str">
        <f t="shared" si="417"/>
        <v>18</v>
      </c>
      <c r="AA2661" s="6">
        <f t="shared" si="418"/>
        <v>18</v>
      </c>
      <c r="AB2661" t="str">
        <f t="shared" si="419"/>
        <v>Tuesday</v>
      </c>
    </row>
    <row r="2662" spans="1:28" x14ac:dyDescent="0.25">
      <c r="A2662" s="3" t="s">
        <v>6552</v>
      </c>
      <c r="B2662" t="s">
        <v>6553</v>
      </c>
      <c r="C2662" s="3" t="s">
        <v>6553</v>
      </c>
      <c r="D2662" s="6">
        <v>0</v>
      </c>
      <c r="E2662" s="6">
        <v>110</v>
      </c>
      <c r="F2662" s="6">
        <f t="shared" si="410"/>
        <v>1</v>
      </c>
      <c r="G2662" s="6">
        <f t="shared" si="411"/>
        <v>50</v>
      </c>
      <c r="H2662" s="6" t="str" cm="1">
        <f t="array" ref="H2662">_xlfn.IFS(E2662&lt;=80,"Series",E2662&lt;=120,"TV Movie",E2662&gt;120,"Long Movie")</f>
        <v>TV Movie</v>
      </c>
      <c r="I2662" t="s">
        <v>83</v>
      </c>
      <c r="J2662" t="s">
        <v>8166</v>
      </c>
      <c r="K2662" t="s">
        <v>3857</v>
      </c>
      <c r="L2662" s="5">
        <v>6.8</v>
      </c>
      <c r="M2662" t="str" cm="1">
        <f t="array" ref="M2662">_xlfn.IFS(L2662&lt;=2,"Flop",L2662&lt;=5,"Average",L2662&lt;=7,"Hit",L2662&lt;=9,"Superhit",L2662&gt;9,"BlockBuster")</f>
        <v>Hit</v>
      </c>
      <c r="N2662" s="6">
        <v>272837</v>
      </c>
      <c r="O2662" s="6" t="str" cm="1">
        <f t="array" ref="O2662">_xlfn.IFS(N2662&lt;=100000,"Low",N2662&lt;=500000,"Median",N2662&lt;=1500000,"High",N2662&gt;1500000,"Very High")</f>
        <v>Median</v>
      </c>
      <c r="P2662">
        <v>3000000</v>
      </c>
      <c r="Q2662">
        <v>82515113</v>
      </c>
      <c r="R2662">
        <f t="shared" si="412"/>
        <v>79515113</v>
      </c>
      <c r="S2662" t="str">
        <f t="shared" si="413"/>
        <v>Profit</v>
      </c>
      <c r="T2662" s="1">
        <v>40979</v>
      </c>
      <c r="U2662" t="s">
        <v>3731</v>
      </c>
      <c r="V2662" s="14">
        <v>40979</v>
      </c>
      <c r="W2662" t="str">
        <f t="shared" si="414"/>
        <v>March</v>
      </c>
      <c r="X2662" s="4" t="str">
        <f t="shared" si="415"/>
        <v>2012</v>
      </c>
      <c r="Y2662" s="6">
        <f t="shared" si="416"/>
        <v>2012</v>
      </c>
      <c r="Z2662" s="4" t="str">
        <f t="shared" si="417"/>
        <v>11</v>
      </c>
      <c r="AA2662" s="6">
        <f t="shared" si="418"/>
        <v>11</v>
      </c>
      <c r="AB2662" t="str">
        <f t="shared" si="419"/>
        <v>Sunday</v>
      </c>
    </row>
    <row r="2663" spans="1:28" x14ac:dyDescent="0.25">
      <c r="A2663" s="3" t="s">
        <v>6554</v>
      </c>
      <c r="B2663" t="s">
        <v>6555</v>
      </c>
      <c r="C2663" s="3" t="s">
        <v>6555</v>
      </c>
      <c r="D2663" s="6">
        <v>0</v>
      </c>
      <c r="E2663" s="6">
        <v>101</v>
      </c>
      <c r="F2663" s="6">
        <f t="shared" si="410"/>
        <v>1</v>
      </c>
      <c r="G2663" s="6">
        <f t="shared" si="411"/>
        <v>41</v>
      </c>
      <c r="H2663" s="6" t="str" cm="1">
        <f t="array" ref="H2663">_xlfn.IFS(E2663&lt;=80,"Series",E2663&lt;=120,"TV Movie",E2663&gt;120,"Long Movie")</f>
        <v>TV Movie</v>
      </c>
      <c r="I2663" t="s">
        <v>8162</v>
      </c>
      <c r="J2663" t="s">
        <v>145</v>
      </c>
      <c r="K2663" t="s">
        <v>8166</v>
      </c>
      <c r="L2663" s="5">
        <v>6.9</v>
      </c>
      <c r="M2663" t="str" cm="1">
        <f t="array" ref="M2663">_xlfn.IFS(L2663&lt;=2,"Flop",L2663&lt;=5,"Average",L2663&lt;=7,"Hit",L2663&lt;=9,"Superhit",L2663&gt;9,"BlockBuster")</f>
        <v>Hit</v>
      </c>
      <c r="N2663" s="6">
        <v>116818</v>
      </c>
      <c r="O2663" s="6" t="str" cm="1">
        <f t="array" ref="O2663">_xlfn.IFS(N2663&lt;=100000,"Low",N2663&lt;=500000,"Median",N2663&lt;=1500000,"High",N2663&gt;1500000,"Very High")</f>
        <v>Median</v>
      </c>
      <c r="P2663">
        <v>20000000</v>
      </c>
      <c r="Q2663">
        <v>24261569</v>
      </c>
      <c r="R2663">
        <f t="shared" si="412"/>
        <v>4261569</v>
      </c>
      <c r="S2663" t="str">
        <f t="shared" si="413"/>
        <v>Profit</v>
      </c>
      <c r="T2663" s="1">
        <v>41352</v>
      </c>
      <c r="U2663" t="s">
        <v>1366</v>
      </c>
      <c r="V2663" s="14">
        <v>41352</v>
      </c>
      <c r="W2663" t="str">
        <f t="shared" si="414"/>
        <v>March</v>
      </c>
      <c r="X2663" s="4" t="str">
        <f t="shared" si="415"/>
        <v>2013</v>
      </c>
      <c r="Y2663" s="6">
        <f t="shared" si="416"/>
        <v>2013</v>
      </c>
      <c r="Z2663" s="4" t="str">
        <f t="shared" si="417"/>
        <v>19</v>
      </c>
      <c r="AA2663" s="6">
        <f t="shared" si="418"/>
        <v>19</v>
      </c>
      <c r="AB2663" t="str">
        <f t="shared" si="419"/>
        <v>Tuesday</v>
      </c>
    </row>
    <row r="2664" spans="1:28" x14ac:dyDescent="0.25">
      <c r="A2664" s="3" t="s">
        <v>6556</v>
      </c>
      <c r="B2664" t="s">
        <v>6557</v>
      </c>
      <c r="C2664" s="3" t="s">
        <v>6557</v>
      </c>
      <c r="D2664" s="6">
        <v>0</v>
      </c>
      <c r="E2664" s="6">
        <v>104</v>
      </c>
      <c r="F2664" s="6">
        <f t="shared" si="410"/>
        <v>1</v>
      </c>
      <c r="G2664" s="6">
        <f t="shared" si="411"/>
        <v>44</v>
      </c>
      <c r="H2664" s="6" t="str" cm="1">
        <f t="array" ref="H2664">_xlfn.IFS(E2664&lt;=80,"Series",E2664&lt;=120,"TV Movie",E2664&gt;120,"Long Movie")</f>
        <v>TV Movie</v>
      </c>
      <c r="I2664" t="s">
        <v>5529</v>
      </c>
      <c r="J2664" t="s">
        <v>132</v>
      </c>
      <c r="K2664" t="s">
        <v>8162</v>
      </c>
      <c r="L2664" s="5">
        <v>6.4</v>
      </c>
      <c r="M2664" t="str" cm="1">
        <f t="array" ref="M2664">_xlfn.IFS(L2664&lt;=2,"Flop",L2664&lt;=5,"Average",L2664&lt;=7,"Hit",L2664&lt;=9,"Superhit",L2664&gt;9,"BlockBuster")</f>
        <v>Hit</v>
      </c>
      <c r="N2664" s="6">
        <v>138638</v>
      </c>
      <c r="O2664" s="6" t="str" cm="1">
        <f t="array" ref="O2664">_xlfn.IFS(N2664&lt;=100000,"Low",N2664&lt;=500000,"Median",N2664&lt;=1500000,"High",N2664&gt;1500000,"Very High")</f>
        <v>Median</v>
      </c>
      <c r="P2664">
        <v>17000000</v>
      </c>
      <c r="Q2664">
        <v>138224951</v>
      </c>
      <c r="R2664">
        <f t="shared" si="412"/>
        <v>121224951</v>
      </c>
      <c r="S2664" t="str">
        <f t="shared" si="413"/>
        <v>Profit</v>
      </c>
      <c r="T2664" s="1">
        <v>41858</v>
      </c>
      <c r="U2664" t="s">
        <v>2686</v>
      </c>
      <c r="V2664" s="14">
        <v>41858</v>
      </c>
      <c r="W2664" t="str">
        <f t="shared" si="414"/>
        <v>August</v>
      </c>
      <c r="X2664" s="4" t="str">
        <f t="shared" si="415"/>
        <v>2014</v>
      </c>
      <c r="Y2664" s="6">
        <f t="shared" si="416"/>
        <v>2014</v>
      </c>
      <c r="Z2664" s="4" t="str">
        <f t="shared" si="417"/>
        <v>7</v>
      </c>
      <c r="AA2664" s="6">
        <f t="shared" si="418"/>
        <v>7</v>
      </c>
      <c r="AB2664" t="str">
        <f t="shared" si="419"/>
        <v>Thursday</v>
      </c>
    </row>
    <row r="2665" spans="1:28" x14ac:dyDescent="0.25">
      <c r="A2665" s="3" t="s">
        <v>6558</v>
      </c>
      <c r="B2665" t="s">
        <v>6559</v>
      </c>
      <c r="C2665" s="3" t="s">
        <v>6559</v>
      </c>
      <c r="D2665" s="6">
        <v>0</v>
      </c>
      <c r="E2665" s="6">
        <v>90</v>
      </c>
      <c r="F2665" s="6">
        <f t="shared" si="410"/>
        <v>1</v>
      </c>
      <c r="G2665" s="6">
        <f t="shared" si="411"/>
        <v>30</v>
      </c>
      <c r="H2665" s="6" t="str" cm="1">
        <f t="array" ref="H2665">_xlfn.IFS(E2665&lt;=80,"Series",E2665&lt;=120,"TV Movie",E2665&gt;120,"Long Movie")</f>
        <v>TV Movie</v>
      </c>
      <c r="I2665" t="s">
        <v>132</v>
      </c>
      <c r="J2665" t="s">
        <v>145</v>
      </c>
      <c r="K2665" t="s">
        <v>8157</v>
      </c>
      <c r="L2665" s="5">
        <v>5.6</v>
      </c>
      <c r="M2665" t="str" cm="1">
        <f t="array" ref="M2665">_xlfn.IFS(L2665&lt;=2,"Flop",L2665&lt;=5,"Average",L2665&lt;=7,"Hit",L2665&lt;=9,"Superhit",L2665&gt;9,"BlockBuster")</f>
        <v>Hit</v>
      </c>
      <c r="N2665" s="6">
        <v>51413</v>
      </c>
      <c r="O2665" s="6" t="str" cm="1">
        <f t="array" ref="O2665">_xlfn.IFS(N2665&lt;=100000,"Low",N2665&lt;=500000,"Median",N2665&lt;=1500000,"High",N2665&gt;1500000,"Very High")</f>
        <v>Low</v>
      </c>
      <c r="P2665">
        <v>35000000</v>
      </c>
      <c r="Q2665">
        <v>46522137</v>
      </c>
      <c r="R2665">
        <f t="shared" si="412"/>
        <v>11522137</v>
      </c>
      <c r="S2665" t="str">
        <f t="shared" si="413"/>
        <v>Profit</v>
      </c>
      <c r="T2665" s="1">
        <v>41389</v>
      </c>
      <c r="U2665" t="s">
        <v>6560</v>
      </c>
      <c r="V2665" s="14">
        <v>41389</v>
      </c>
      <c r="W2665" t="str">
        <f t="shared" si="414"/>
        <v>April</v>
      </c>
      <c r="X2665" s="4" t="str">
        <f t="shared" si="415"/>
        <v>2013</v>
      </c>
      <c r="Y2665" s="6">
        <f t="shared" si="416"/>
        <v>2013</v>
      </c>
      <c r="Z2665" s="4" t="str">
        <f t="shared" si="417"/>
        <v>25</v>
      </c>
      <c r="AA2665" s="6">
        <f t="shared" si="418"/>
        <v>25</v>
      </c>
      <c r="AB2665" t="str">
        <f t="shared" si="419"/>
        <v>Thursday</v>
      </c>
    </row>
    <row r="2666" spans="1:28" x14ac:dyDescent="0.25">
      <c r="A2666" s="3" t="s">
        <v>6561</v>
      </c>
      <c r="B2666" t="s">
        <v>6562</v>
      </c>
      <c r="C2666" s="3" t="s">
        <v>6562</v>
      </c>
      <c r="D2666" s="6">
        <v>0</v>
      </c>
      <c r="E2666" s="6">
        <v>110</v>
      </c>
      <c r="F2666" s="6">
        <f t="shared" si="410"/>
        <v>1</v>
      </c>
      <c r="G2666" s="6">
        <f t="shared" si="411"/>
        <v>50</v>
      </c>
      <c r="H2666" s="6" t="str" cm="1">
        <f t="array" ref="H2666">_xlfn.IFS(E2666&lt;=80,"Series",E2666&lt;=120,"TV Movie",E2666&gt;120,"Long Movie")</f>
        <v>TV Movie</v>
      </c>
      <c r="I2666" t="s">
        <v>132</v>
      </c>
      <c r="J2666" t="s">
        <v>8162</v>
      </c>
      <c r="K2666" t="s">
        <v>5802</v>
      </c>
      <c r="L2666" s="5">
        <v>7.1</v>
      </c>
      <c r="M2666" t="str" cm="1">
        <f t="array" ref="M2666">_xlfn.IFS(L2666&lt;=2,"Flop",L2666&lt;=5,"Average",L2666&lt;=7,"Hit",L2666&lt;=9,"Superhit",L2666&gt;9,"BlockBuster")</f>
        <v>Superhit</v>
      </c>
      <c r="N2666" s="6">
        <v>269983</v>
      </c>
      <c r="O2666" s="6" t="str" cm="1">
        <f t="array" ref="O2666">_xlfn.IFS(N2666&lt;=100000,"Low",N2666&lt;=500000,"Median",N2666&lt;=1500000,"High",N2666&gt;1500000,"Very High")</f>
        <v>Median</v>
      </c>
      <c r="P2666">
        <v>15000000</v>
      </c>
      <c r="Q2666">
        <v>29333545</v>
      </c>
      <c r="R2666">
        <f t="shared" si="412"/>
        <v>14333545</v>
      </c>
      <c r="S2666" t="str">
        <f t="shared" si="413"/>
        <v>Profit</v>
      </c>
      <c r="T2666" s="1">
        <v>41159</v>
      </c>
      <c r="U2666" t="s">
        <v>4440</v>
      </c>
      <c r="V2666" s="14">
        <v>41159</v>
      </c>
      <c r="W2666" t="str">
        <f t="shared" si="414"/>
        <v>September</v>
      </c>
      <c r="X2666" s="4" t="str">
        <f t="shared" si="415"/>
        <v>2012</v>
      </c>
      <c r="Y2666" s="6">
        <f t="shared" si="416"/>
        <v>2012</v>
      </c>
      <c r="Z2666" s="4" t="str">
        <f t="shared" si="417"/>
        <v>7</v>
      </c>
      <c r="AA2666" s="6">
        <f t="shared" si="418"/>
        <v>7</v>
      </c>
      <c r="AB2666" t="str">
        <f t="shared" si="419"/>
        <v>Friday</v>
      </c>
    </row>
    <row r="2667" spans="1:28" x14ac:dyDescent="0.25">
      <c r="A2667" s="3" t="s">
        <v>6563</v>
      </c>
      <c r="B2667" t="s">
        <v>6564</v>
      </c>
      <c r="C2667" s="3" t="s">
        <v>6564</v>
      </c>
      <c r="D2667" s="6">
        <v>0</v>
      </c>
      <c r="E2667" s="6">
        <v>130</v>
      </c>
      <c r="F2667" s="6">
        <f t="shared" si="410"/>
        <v>2</v>
      </c>
      <c r="G2667" s="6">
        <f t="shared" si="411"/>
        <v>10</v>
      </c>
      <c r="H2667" s="6" t="str" cm="1">
        <f t="array" ref="H2667">_xlfn.IFS(E2667&lt;=80,"Series",E2667&lt;=120,"TV Movie",E2667&gt;120,"Long Movie")</f>
        <v>Long Movie</v>
      </c>
      <c r="I2667" t="s">
        <v>8158</v>
      </c>
      <c r="J2667" t="s">
        <v>145</v>
      </c>
      <c r="K2667" t="s">
        <v>5802</v>
      </c>
      <c r="L2667" s="5">
        <v>7.4</v>
      </c>
      <c r="M2667" t="str" cm="1">
        <f t="array" ref="M2667">_xlfn.IFS(L2667&lt;=2,"Flop",L2667&lt;=5,"Average",L2667&lt;=7,"Hit",L2667&lt;=9,"Superhit",L2667&gt;9,"BlockBuster")</f>
        <v>Superhit</v>
      </c>
      <c r="N2667" s="6">
        <v>186177</v>
      </c>
      <c r="O2667" s="6" t="str" cm="1">
        <f t="array" ref="O2667">_xlfn.IFS(N2667&lt;=100000,"Low",N2667&lt;=500000,"Median",N2667&lt;=1500000,"High",N2667&gt;1500000,"Very High")</f>
        <v>Median</v>
      </c>
      <c r="P2667">
        <v>10000000</v>
      </c>
      <c r="Q2667">
        <v>32613173</v>
      </c>
      <c r="R2667">
        <f t="shared" si="412"/>
        <v>22613173</v>
      </c>
      <c r="S2667" t="str">
        <f t="shared" si="413"/>
        <v>Profit</v>
      </c>
      <c r="T2667" s="1">
        <v>41055</v>
      </c>
      <c r="U2667" t="s">
        <v>6294</v>
      </c>
      <c r="V2667" s="14">
        <v>41055</v>
      </c>
      <c r="W2667" t="str">
        <f t="shared" si="414"/>
        <v>May</v>
      </c>
      <c r="X2667" s="4" t="str">
        <f t="shared" si="415"/>
        <v>2012</v>
      </c>
      <c r="Y2667" s="6">
        <f t="shared" si="416"/>
        <v>2012</v>
      </c>
      <c r="Z2667" s="4" t="str">
        <f t="shared" si="417"/>
        <v>26</v>
      </c>
      <c r="AA2667" s="6">
        <f t="shared" si="418"/>
        <v>26</v>
      </c>
      <c r="AB2667" t="str">
        <f t="shared" si="419"/>
        <v>Saturday</v>
      </c>
    </row>
    <row r="2668" spans="1:28" x14ac:dyDescent="0.25">
      <c r="A2668" s="3" t="s">
        <v>6565</v>
      </c>
      <c r="B2668" t="s">
        <v>6566</v>
      </c>
      <c r="C2668" s="3" t="s">
        <v>6566</v>
      </c>
      <c r="D2668" s="6">
        <v>0</v>
      </c>
      <c r="E2668" s="6">
        <v>127</v>
      </c>
      <c r="F2668" s="6">
        <f t="shared" si="410"/>
        <v>2</v>
      </c>
      <c r="G2668" s="6">
        <f t="shared" si="411"/>
        <v>7</v>
      </c>
      <c r="H2668" s="6" t="str" cm="1">
        <f t="array" ref="H2668">_xlfn.IFS(E2668&lt;=80,"Series",E2668&lt;=120,"TV Movie",E2668&gt;120,"Long Movie")</f>
        <v>Long Movie</v>
      </c>
      <c r="I2668" t="s">
        <v>8158</v>
      </c>
      <c r="J2668" t="s">
        <v>145</v>
      </c>
      <c r="K2668" t="s">
        <v>8163</v>
      </c>
      <c r="L2668" s="5">
        <v>6.7</v>
      </c>
      <c r="M2668" t="str" cm="1">
        <f t="array" ref="M2668">_xlfn.IFS(L2668&lt;=2,"Flop",L2668&lt;=5,"Average",L2668&lt;=7,"Hit",L2668&lt;=9,"Superhit",L2668&gt;9,"BlockBuster")</f>
        <v>Hit</v>
      </c>
      <c r="N2668" s="6">
        <v>184239</v>
      </c>
      <c r="O2668" s="6" t="str" cm="1">
        <f t="array" ref="O2668">_xlfn.IFS(N2668&lt;=100000,"Low",N2668&lt;=500000,"Median",N2668&lt;=1500000,"High",N2668&gt;1500000,"Very High")</f>
        <v>Median</v>
      </c>
      <c r="P2668">
        <v>110000000</v>
      </c>
      <c r="Q2668">
        <v>296482446</v>
      </c>
      <c r="R2668">
        <f t="shared" si="412"/>
        <v>186482446</v>
      </c>
      <c r="S2668" t="str">
        <f t="shared" si="413"/>
        <v>Profit</v>
      </c>
      <c r="T2668" s="1">
        <v>42638</v>
      </c>
      <c r="U2668" t="s">
        <v>575</v>
      </c>
      <c r="V2668" s="14">
        <v>42638</v>
      </c>
      <c r="W2668" t="str">
        <f t="shared" si="414"/>
        <v>September</v>
      </c>
      <c r="X2668" s="4" t="str">
        <f t="shared" si="415"/>
        <v>2016</v>
      </c>
      <c r="Y2668" s="6">
        <f t="shared" si="416"/>
        <v>2016</v>
      </c>
      <c r="Z2668" s="4" t="str">
        <f t="shared" si="417"/>
        <v>25</v>
      </c>
      <c r="AA2668" s="6">
        <f t="shared" si="418"/>
        <v>25</v>
      </c>
      <c r="AB2668" t="str">
        <f t="shared" si="419"/>
        <v>Sunday</v>
      </c>
    </row>
    <row r="2669" spans="1:28" x14ac:dyDescent="0.25">
      <c r="A2669" s="3" t="s">
        <v>6567</v>
      </c>
      <c r="B2669" t="s">
        <v>6568</v>
      </c>
      <c r="C2669" s="3" t="s">
        <v>6568</v>
      </c>
      <c r="D2669" s="6">
        <v>0</v>
      </c>
      <c r="E2669" s="6">
        <v>117</v>
      </c>
      <c r="F2669" s="6">
        <f t="shared" si="410"/>
        <v>1</v>
      </c>
      <c r="G2669" s="6">
        <f t="shared" si="411"/>
        <v>57</v>
      </c>
      <c r="H2669" s="6" t="str" cm="1">
        <f t="array" ref="H2669">_xlfn.IFS(E2669&lt;=80,"Series",E2669&lt;=120,"TV Movie",E2669&gt;120,"Long Movie")</f>
        <v>TV Movie</v>
      </c>
      <c r="I2669" t="s">
        <v>145</v>
      </c>
      <c r="J2669" t="s">
        <v>5802</v>
      </c>
      <c r="K2669" t="s">
        <v>5802</v>
      </c>
      <c r="L2669" s="5">
        <v>6.9</v>
      </c>
      <c r="M2669" t="str" cm="1">
        <f t="array" ref="M2669">_xlfn.IFS(L2669&lt;=2,"Flop",L2669&lt;=5,"Average",L2669&lt;=7,"Hit",L2669&lt;=9,"Superhit",L2669&gt;9,"BlockBuster")</f>
        <v>Hit</v>
      </c>
      <c r="N2669" s="6">
        <v>129400</v>
      </c>
      <c r="O2669" s="6" t="str" cm="1">
        <f t="array" ref="O2669">_xlfn.IFS(N2669&lt;=100000,"Low",N2669&lt;=500000,"Median",N2669&lt;=1500000,"High",N2669&gt;1500000,"Very High")</f>
        <v>Median</v>
      </c>
      <c r="P2669">
        <v>4700000</v>
      </c>
      <c r="Q2669">
        <v>13551156</v>
      </c>
      <c r="R2669">
        <f t="shared" si="412"/>
        <v>8851156</v>
      </c>
      <c r="S2669" t="str">
        <f t="shared" si="413"/>
        <v>Profit</v>
      </c>
      <c r="T2669" s="1">
        <v>41633</v>
      </c>
      <c r="U2669" t="s">
        <v>2310</v>
      </c>
      <c r="V2669" s="14">
        <v>41633</v>
      </c>
      <c r="W2669" t="str">
        <f t="shared" si="414"/>
        <v>December</v>
      </c>
      <c r="X2669" s="4" t="str">
        <f t="shared" si="415"/>
        <v>2013</v>
      </c>
      <c r="Y2669" s="6">
        <f t="shared" si="416"/>
        <v>2013</v>
      </c>
      <c r="Z2669" s="4" t="str">
        <f t="shared" si="417"/>
        <v>25</v>
      </c>
      <c r="AA2669" s="6">
        <f t="shared" si="418"/>
        <v>25</v>
      </c>
      <c r="AB2669" t="str">
        <f t="shared" si="419"/>
        <v>Wednesday</v>
      </c>
    </row>
    <row r="2670" spans="1:28" x14ac:dyDescent="0.25">
      <c r="A2670" s="3" t="s">
        <v>6569</v>
      </c>
      <c r="B2670" t="s">
        <v>160</v>
      </c>
      <c r="C2670" s="3" t="s">
        <v>160</v>
      </c>
      <c r="D2670" s="6">
        <v>0</v>
      </c>
      <c r="E2670" s="6">
        <v>100</v>
      </c>
      <c r="F2670" s="6">
        <f t="shared" si="410"/>
        <v>1</v>
      </c>
      <c r="G2670" s="6">
        <f t="shared" si="411"/>
        <v>40</v>
      </c>
      <c r="H2670" s="6" t="str" cm="1">
        <f t="array" ref="H2670">_xlfn.IFS(E2670&lt;=80,"Series",E2670&lt;=120,"TV Movie",E2670&gt;120,"Long Movie")</f>
        <v>TV Movie</v>
      </c>
      <c r="I2670" t="s">
        <v>145</v>
      </c>
      <c r="J2670" t="s">
        <v>83</v>
      </c>
      <c r="K2670" t="s">
        <v>3857</v>
      </c>
      <c r="L2670" s="5">
        <v>5.8</v>
      </c>
      <c r="M2670" t="str" cm="1">
        <f t="array" ref="M2670">_xlfn.IFS(L2670&lt;=2,"Flop",L2670&lt;=5,"Average",L2670&lt;=7,"Hit",L2670&lt;=9,"Superhit",L2670&gt;9,"BlockBuster")</f>
        <v>Hit</v>
      </c>
      <c r="N2670" s="6">
        <v>146297</v>
      </c>
      <c r="O2670" s="6" t="str" cm="1">
        <f t="array" ref="O2670">_xlfn.IFS(N2670&lt;=100000,"Low",N2670&lt;=500000,"Median",N2670&lt;=1500000,"High",N2670&gt;1500000,"Very High")</f>
        <v>Median</v>
      </c>
      <c r="P2670">
        <v>30000000</v>
      </c>
      <c r="Q2670">
        <v>84790678</v>
      </c>
      <c r="R2670">
        <f t="shared" si="412"/>
        <v>54790678</v>
      </c>
      <c r="S2670" t="str">
        <f t="shared" si="413"/>
        <v>Profit</v>
      </c>
      <c r="T2670" s="1">
        <v>41554</v>
      </c>
      <c r="U2670" t="s">
        <v>2323</v>
      </c>
      <c r="V2670" s="14">
        <v>41554</v>
      </c>
      <c r="W2670" t="str">
        <f t="shared" si="414"/>
        <v>October</v>
      </c>
      <c r="X2670" s="4" t="str">
        <f t="shared" si="415"/>
        <v>2013</v>
      </c>
      <c r="Y2670" s="6">
        <f t="shared" si="416"/>
        <v>2013</v>
      </c>
      <c r="Z2670" s="4" t="str">
        <f t="shared" si="417"/>
        <v>7</v>
      </c>
      <c r="AA2670" s="6">
        <f t="shared" si="418"/>
        <v>7</v>
      </c>
      <c r="AB2670" t="str">
        <f t="shared" si="419"/>
        <v>Monday</v>
      </c>
    </row>
    <row r="2671" spans="1:28" x14ac:dyDescent="0.25">
      <c r="A2671" s="3" t="s">
        <v>6570</v>
      </c>
      <c r="B2671" t="s">
        <v>6571</v>
      </c>
      <c r="C2671" s="3" t="s">
        <v>6571</v>
      </c>
      <c r="D2671" s="6">
        <v>0</v>
      </c>
      <c r="E2671" s="6">
        <v>152</v>
      </c>
      <c r="F2671" s="6">
        <f t="shared" si="410"/>
        <v>2</v>
      </c>
      <c r="G2671" s="6">
        <f t="shared" si="411"/>
        <v>32</v>
      </c>
      <c r="H2671" s="6" t="str" cm="1">
        <f t="array" ref="H2671">_xlfn.IFS(E2671&lt;=80,"Series",E2671&lt;=120,"TV Movie",E2671&gt;120,"Long Movie")</f>
        <v>Long Movie</v>
      </c>
      <c r="I2671" t="s">
        <v>5529</v>
      </c>
      <c r="J2671" t="s">
        <v>8160</v>
      </c>
      <c r="K2671" t="s">
        <v>145</v>
      </c>
      <c r="L2671" s="5">
        <v>8.1</v>
      </c>
      <c r="M2671" t="str" cm="1">
        <f t="array" ref="M2671">_xlfn.IFS(L2671&lt;=2,"Flop",L2671&lt;=5,"Average",L2671&lt;=7,"Hit",L2671&lt;=9,"Superhit",L2671&gt;9,"BlockBuster")</f>
        <v>Superhit</v>
      </c>
      <c r="N2671" s="6">
        <v>442740</v>
      </c>
      <c r="O2671" s="6" t="str" cm="1">
        <f t="array" ref="O2671">_xlfn.IFS(N2671&lt;=100000,"Low",N2671&lt;=500000,"Median",N2671&lt;=1500000,"High",N2671&gt;1500000,"Very High")</f>
        <v>Median</v>
      </c>
      <c r="P2671">
        <v>97600000</v>
      </c>
      <c r="Q2671">
        <v>225508210</v>
      </c>
      <c r="R2671">
        <f t="shared" si="412"/>
        <v>127908210</v>
      </c>
      <c r="S2671" t="str">
        <f t="shared" si="413"/>
        <v>Profit</v>
      </c>
      <c r="T2671" s="1">
        <v>43707</v>
      </c>
      <c r="U2671" t="s">
        <v>13</v>
      </c>
      <c r="V2671" s="14">
        <v>43707</v>
      </c>
      <c r="W2671" t="str">
        <f t="shared" si="414"/>
        <v>August</v>
      </c>
      <c r="X2671" s="4" t="str">
        <f t="shared" si="415"/>
        <v>2019</v>
      </c>
      <c r="Y2671" s="6">
        <f t="shared" si="416"/>
        <v>2019</v>
      </c>
      <c r="Z2671" s="4" t="str">
        <f t="shared" si="417"/>
        <v>30</v>
      </c>
      <c r="AA2671" s="6">
        <f t="shared" si="418"/>
        <v>30</v>
      </c>
      <c r="AB2671" t="str">
        <f t="shared" si="419"/>
        <v>Friday</v>
      </c>
    </row>
    <row r="2672" spans="1:28" x14ac:dyDescent="0.25">
      <c r="A2672" s="3" t="s">
        <v>6572</v>
      </c>
      <c r="B2672" t="s">
        <v>6573</v>
      </c>
      <c r="C2672" s="3" t="s">
        <v>6573</v>
      </c>
      <c r="D2672" s="6">
        <v>0</v>
      </c>
      <c r="E2672" s="6">
        <v>100</v>
      </c>
      <c r="F2672" s="6">
        <f t="shared" si="410"/>
        <v>1</v>
      </c>
      <c r="G2672" s="6">
        <f t="shared" si="411"/>
        <v>40</v>
      </c>
      <c r="H2672" s="6" t="str" cm="1">
        <f t="array" ref="H2672">_xlfn.IFS(E2672&lt;=80,"Series",E2672&lt;=120,"TV Movie",E2672&gt;120,"Long Movie")</f>
        <v>TV Movie</v>
      </c>
      <c r="I2672" t="s">
        <v>132</v>
      </c>
      <c r="J2672" t="s">
        <v>8162</v>
      </c>
      <c r="K2672" t="s">
        <v>5802</v>
      </c>
      <c r="L2672" s="5">
        <v>5.8</v>
      </c>
      <c r="M2672" t="str" cm="1">
        <f t="array" ref="M2672">_xlfn.IFS(L2672&lt;=2,"Flop",L2672&lt;=5,"Average",L2672&lt;=7,"Hit",L2672&lt;=9,"Superhit",L2672&gt;9,"BlockBuster")</f>
        <v>Hit</v>
      </c>
      <c r="N2672" s="6">
        <v>329350</v>
      </c>
      <c r="O2672" s="6" t="str" cm="1">
        <f t="array" ref="O2672">_xlfn.IFS(N2672&lt;=100000,"Low",N2672&lt;=500000,"Median",N2672&lt;=1500000,"High",N2672&gt;1500000,"Very High")</f>
        <v>Median</v>
      </c>
      <c r="P2672">
        <v>103000000</v>
      </c>
      <c r="Q2672">
        <v>362000072</v>
      </c>
      <c r="R2672">
        <f t="shared" si="412"/>
        <v>259000072</v>
      </c>
      <c r="S2672" t="str">
        <f t="shared" si="413"/>
        <v>Profit</v>
      </c>
      <c r="T2672" s="1">
        <v>41414</v>
      </c>
      <c r="U2672" t="s">
        <v>2501</v>
      </c>
      <c r="V2672" s="14">
        <v>41414</v>
      </c>
      <c r="W2672" t="str">
        <f t="shared" si="414"/>
        <v>May</v>
      </c>
      <c r="X2672" s="4" t="str">
        <f t="shared" si="415"/>
        <v>2013</v>
      </c>
      <c r="Y2672" s="6">
        <f t="shared" si="416"/>
        <v>2013</v>
      </c>
      <c r="Z2672" s="4" t="str">
        <f t="shared" si="417"/>
        <v>20</v>
      </c>
      <c r="AA2672" s="6">
        <f t="shared" si="418"/>
        <v>20</v>
      </c>
      <c r="AB2672" t="str">
        <f t="shared" si="419"/>
        <v>Monday</v>
      </c>
    </row>
    <row r="2673" spans="1:28" x14ac:dyDescent="0.25">
      <c r="A2673" s="3" t="s">
        <v>6574</v>
      </c>
      <c r="B2673" t="s">
        <v>6575</v>
      </c>
      <c r="C2673" s="3" t="s">
        <v>6575</v>
      </c>
      <c r="D2673" s="6">
        <v>0</v>
      </c>
      <c r="E2673" s="6">
        <v>146</v>
      </c>
      <c r="F2673" s="6">
        <f t="shared" si="410"/>
        <v>2</v>
      </c>
      <c r="G2673" s="6">
        <f t="shared" si="411"/>
        <v>26</v>
      </c>
      <c r="H2673" s="6" t="str" cm="1">
        <f t="array" ref="H2673">_xlfn.IFS(E2673&lt;=80,"Series",E2673&lt;=120,"TV Movie",E2673&gt;120,"Long Movie")</f>
        <v>Long Movie</v>
      </c>
      <c r="I2673" t="s">
        <v>5529</v>
      </c>
      <c r="J2673" t="s">
        <v>8158</v>
      </c>
      <c r="K2673" t="s">
        <v>8161</v>
      </c>
      <c r="L2673" s="5">
        <v>7.5</v>
      </c>
      <c r="M2673" t="str" cm="1">
        <f t="array" ref="M2673">_xlfn.IFS(L2673&lt;=2,"Flop",L2673&lt;=5,"Average",L2673&lt;=7,"Hit",L2673&lt;=9,"Superhit",L2673&gt;9,"BlockBuster")</f>
        <v>Superhit</v>
      </c>
      <c r="N2673" s="6">
        <v>696781</v>
      </c>
      <c r="O2673" s="6" t="str" cm="1">
        <f t="array" ref="O2673">_xlfn.IFS(N2673&lt;=100000,"Low",N2673&lt;=500000,"Median",N2673&lt;=1500000,"High",N2673&gt;1500000,"Very High")</f>
        <v>High</v>
      </c>
      <c r="P2673">
        <v>130000000</v>
      </c>
      <c r="Q2673">
        <v>865011746</v>
      </c>
      <c r="R2673">
        <f t="shared" si="412"/>
        <v>735011746</v>
      </c>
      <c r="S2673" t="str">
        <f t="shared" si="413"/>
        <v>Profit</v>
      </c>
      <c r="T2673" s="1">
        <v>41589</v>
      </c>
      <c r="U2673" t="s">
        <v>3330</v>
      </c>
      <c r="V2673" s="14">
        <v>41589</v>
      </c>
      <c r="W2673" t="str">
        <f t="shared" si="414"/>
        <v>November</v>
      </c>
      <c r="X2673" s="4" t="str">
        <f t="shared" si="415"/>
        <v>2013</v>
      </c>
      <c r="Y2673" s="6">
        <f t="shared" si="416"/>
        <v>2013</v>
      </c>
      <c r="Z2673" s="4" t="str">
        <f t="shared" si="417"/>
        <v>11</v>
      </c>
      <c r="AA2673" s="6">
        <f t="shared" si="418"/>
        <v>11</v>
      </c>
      <c r="AB2673" t="str">
        <f t="shared" si="419"/>
        <v>Monday</v>
      </c>
    </row>
    <row r="2674" spans="1:28" x14ac:dyDescent="0.25">
      <c r="A2674" s="3" t="s">
        <v>6576</v>
      </c>
      <c r="B2674" t="s">
        <v>6577</v>
      </c>
      <c r="C2674" s="3" t="s">
        <v>6577</v>
      </c>
      <c r="D2674" s="6">
        <v>0</v>
      </c>
      <c r="E2674" s="6">
        <v>123</v>
      </c>
      <c r="F2674" s="6">
        <f t="shared" si="410"/>
        <v>2</v>
      </c>
      <c r="G2674" s="6">
        <f t="shared" si="411"/>
        <v>3</v>
      </c>
      <c r="H2674" s="6" t="str" cm="1">
        <f t="array" ref="H2674">_xlfn.IFS(E2674&lt;=80,"Series",E2674&lt;=120,"TV Movie",E2674&gt;120,"Long Movie")</f>
        <v>Long Movie</v>
      </c>
      <c r="I2674" t="s">
        <v>5529</v>
      </c>
      <c r="J2674" t="s">
        <v>8158</v>
      </c>
      <c r="K2674" t="s">
        <v>8161</v>
      </c>
      <c r="L2674" s="5">
        <v>6.6</v>
      </c>
      <c r="M2674" t="str" cm="1">
        <f t="array" ref="M2674">_xlfn.IFS(L2674&lt;=2,"Flop",L2674&lt;=5,"Average",L2674&lt;=7,"Hit",L2674&lt;=9,"Superhit",L2674&gt;9,"BlockBuster")</f>
        <v>Hit</v>
      </c>
      <c r="N2674" s="6">
        <v>482813</v>
      </c>
      <c r="O2674" s="6" t="str" cm="1">
        <f t="array" ref="O2674">_xlfn.IFS(N2674&lt;=100000,"Low",N2674&lt;=500000,"Median",N2674&lt;=1500000,"High",N2674&gt;1500000,"Very High")</f>
        <v>Median</v>
      </c>
      <c r="P2674">
        <v>125000000</v>
      </c>
      <c r="Q2674">
        <v>755357103</v>
      </c>
      <c r="R2674">
        <f t="shared" si="412"/>
        <v>630357103</v>
      </c>
      <c r="S2674" t="str">
        <f t="shared" si="413"/>
        <v>Profit</v>
      </c>
      <c r="T2674" s="1">
        <v>41953</v>
      </c>
      <c r="U2674" t="s">
        <v>3330</v>
      </c>
      <c r="V2674" s="14">
        <v>41953</v>
      </c>
      <c r="W2674" t="str">
        <f t="shared" si="414"/>
        <v>November</v>
      </c>
      <c r="X2674" s="4" t="str">
        <f t="shared" si="415"/>
        <v>2014</v>
      </c>
      <c r="Y2674" s="6">
        <f t="shared" si="416"/>
        <v>2014</v>
      </c>
      <c r="Z2674" s="4" t="str">
        <f t="shared" si="417"/>
        <v>10</v>
      </c>
      <c r="AA2674" s="6">
        <f t="shared" si="418"/>
        <v>10</v>
      </c>
      <c r="AB2674" t="str">
        <f t="shared" si="419"/>
        <v>Monday</v>
      </c>
    </row>
    <row r="2675" spans="1:28" x14ac:dyDescent="0.25">
      <c r="A2675" s="3" t="s">
        <v>6578</v>
      </c>
      <c r="B2675" t="s">
        <v>6579</v>
      </c>
      <c r="C2675" s="3" t="s">
        <v>6579</v>
      </c>
      <c r="D2675" s="6">
        <v>0</v>
      </c>
      <c r="E2675" s="6">
        <v>137</v>
      </c>
      <c r="F2675" s="6">
        <f t="shared" si="410"/>
        <v>2</v>
      </c>
      <c r="G2675" s="6">
        <f t="shared" si="411"/>
        <v>17</v>
      </c>
      <c r="H2675" s="6" t="str" cm="1">
        <f t="array" ref="H2675">_xlfn.IFS(E2675&lt;=80,"Series",E2675&lt;=120,"TV Movie",E2675&gt;120,"Long Movie")</f>
        <v>Long Movie</v>
      </c>
      <c r="I2675" t="s">
        <v>5529</v>
      </c>
      <c r="J2675" t="s">
        <v>8158</v>
      </c>
      <c r="K2675" t="s">
        <v>8161</v>
      </c>
      <c r="L2675" s="5">
        <v>6.5</v>
      </c>
      <c r="M2675" t="str" cm="1">
        <f t="array" ref="M2675">_xlfn.IFS(L2675&lt;=2,"Flop",L2675&lt;=5,"Average",L2675&lt;=7,"Hit",L2675&lt;=9,"Superhit",L2675&gt;9,"BlockBuster")</f>
        <v>Hit</v>
      </c>
      <c r="N2675" s="6">
        <v>353711</v>
      </c>
      <c r="O2675" s="6" t="str" cm="1">
        <f t="array" ref="O2675">_xlfn.IFS(N2675&lt;=100000,"Low",N2675&lt;=500000,"Median",N2675&lt;=1500000,"High",N2675&gt;1500000,"Very High")</f>
        <v>Median</v>
      </c>
      <c r="P2675">
        <v>160000000</v>
      </c>
      <c r="Q2675">
        <v>659540572</v>
      </c>
      <c r="R2675">
        <f t="shared" si="412"/>
        <v>499540572</v>
      </c>
      <c r="S2675" t="str">
        <f t="shared" si="413"/>
        <v>Profit</v>
      </c>
      <c r="T2675" s="1">
        <v>42312</v>
      </c>
      <c r="U2675" t="s">
        <v>3330</v>
      </c>
      <c r="V2675" s="14">
        <v>42312</v>
      </c>
      <c r="W2675" t="str">
        <f t="shared" si="414"/>
        <v>November</v>
      </c>
      <c r="X2675" s="4" t="str">
        <f t="shared" si="415"/>
        <v>2015</v>
      </c>
      <c r="Y2675" s="6">
        <f t="shared" si="416"/>
        <v>2015</v>
      </c>
      <c r="Z2675" s="4" t="str">
        <f t="shared" si="417"/>
        <v>4</v>
      </c>
      <c r="AA2675" s="6">
        <f t="shared" si="418"/>
        <v>4</v>
      </c>
      <c r="AB2675" t="str">
        <f t="shared" si="419"/>
        <v>Wednesday</v>
      </c>
    </row>
    <row r="2676" spans="1:28" x14ac:dyDescent="0.25">
      <c r="A2676" s="3" t="s">
        <v>6580</v>
      </c>
      <c r="B2676" t="s">
        <v>6581</v>
      </c>
      <c r="C2676" s="3" t="s">
        <v>6581</v>
      </c>
      <c r="D2676" s="6">
        <v>0</v>
      </c>
      <c r="E2676" s="6">
        <v>94</v>
      </c>
      <c r="F2676" s="6">
        <f t="shared" si="410"/>
        <v>1</v>
      </c>
      <c r="G2676" s="6">
        <f t="shared" si="411"/>
        <v>34</v>
      </c>
      <c r="H2676" s="6" t="str" cm="1">
        <f t="array" ref="H2676">_xlfn.IFS(E2676&lt;=80,"Series",E2676&lt;=120,"TV Movie",E2676&gt;120,"Long Movie")</f>
        <v>TV Movie</v>
      </c>
      <c r="I2676" t="s">
        <v>132</v>
      </c>
      <c r="J2676" t="s">
        <v>8157</v>
      </c>
      <c r="K2676" t="s">
        <v>5802</v>
      </c>
      <c r="L2676" s="5">
        <v>5.0999999999999996</v>
      </c>
      <c r="M2676" t="str" cm="1">
        <f t="array" ref="M2676">_xlfn.IFS(L2676&lt;=2,"Flop",L2676&lt;=5,"Average",L2676&lt;=7,"Hit",L2676&lt;=9,"Superhit",L2676&gt;9,"BlockBuster")</f>
        <v>Hit</v>
      </c>
      <c r="N2676" s="6">
        <v>116500</v>
      </c>
      <c r="O2676" s="6" t="str" cm="1">
        <f t="array" ref="O2676">_xlfn.IFS(N2676&lt;=100000,"Low",N2676&lt;=500000,"Median",N2676&lt;=1500000,"High",N2676&gt;1500000,"Very High")</f>
        <v>Median</v>
      </c>
      <c r="P2676">
        <v>40000000</v>
      </c>
      <c r="Q2676">
        <v>126069509</v>
      </c>
      <c r="R2676">
        <f t="shared" si="412"/>
        <v>86069509</v>
      </c>
      <c r="S2676" t="str">
        <f t="shared" si="413"/>
        <v>Profit</v>
      </c>
      <c r="T2676" s="1">
        <v>41836</v>
      </c>
      <c r="U2676" t="s">
        <v>2806</v>
      </c>
      <c r="V2676" s="14">
        <v>41836</v>
      </c>
      <c r="W2676" t="str">
        <f t="shared" si="414"/>
        <v>July</v>
      </c>
      <c r="X2676" s="4" t="str">
        <f t="shared" si="415"/>
        <v>2014</v>
      </c>
      <c r="Y2676" s="6">
        <f t="shared" si="416"/>
        <v>2014</v>
      </c>
      <c r="Z2676" s="4" t="str">
        <f t="shared" si="417"/>
        <v>16</v>
      </c>
      <c r="AA2676" s="6">
        <f t="shared" si="418"/>
        <v>16</v>
      </c>
      <c r="AB2676" t="str">
        <f t="shared" si="419"/>
        <v>Wednesday</v>
      </c>
    </row>
    <row r="2677" spans="1:28" x14ac:dyDescent="0.25">
      <c r="A2677" s="3" t="s">
        <v>6582</v>
      </c>
      <c r="B2677" t="s">
        <v>6583</v>
      </c>
      <c r="C2677" s="3" t="s">
        <v>6583</v>
      </c>
      <c r="D2677" s="6">
        <v>0</v>
      </c>
      <c r="E2677" s="6">
        <v>138</v>
      </c>
      <c r="F2677" s="6">
        <f t="shared" si="410"/>
        <v>2</v>
      </c>
      <c r="G2677" s="6">
        <f t="shared" si="411"/>
        <v>18</v>
      </c>
      <c r="H2677" s="6" t="str" cm="1">
        <f t="array" ref="H2677">_xlfn.IFS(E2677&lt;=80,"Series",E2677&lt;=120,"TV Movie",E2677&gt;120,"Long Movie")</f>
        <v>Long Movie</v>
      </c>
      <c r="I2677" t="s">
        <v>5529</v>
      </c>
      <c r="J2677" t="s">
        <v>8158</v>
      </c>
      <c r="K2677" t="s">
        <v>145</v>
      </c>
      <c r="L2677" s="5">
        <v>5.8</v>
      </c>
      <c r="M2677" t="str" cm="1">
        <f t="array" ref="M2677">_xlfn.IFS(L2677&lt;=2,"Flop",L2677&lt;=5,"Average",L2677&lt;=7,"Hit",L2677&lt;=9,"Superhit",L2677&gt;9,"BlockBuster")</f>
        <v>Hit</v>
      </c>
      <c r="N2677" s="6">
        <v>263339</v>
      </c>
      <c r="O2677" s="6" t="str" cm="1">
        <f t="array" ref="O2677">_xlfn.IFS(N2677&lt;=100000,"Low",N2677&lt;=500000,"Median",N2677&lt;=1500000,"High",N2677&gt;1500000,"Very High")</f>
        <v>Median</v>
      </c>
      <c r="P2677">
        <v>125000000</v>
      </c>
      <c r="Q2677">
        <v>359200044</v>
      </c>
      <c r="R2677">
        <f t="shared" si="412"/>
        <v>234200044</v>
      </c>
      <c r="S2677" t="str">
        <f t="shared" si="413"/>
        <v>Profit</v>
      </c>
      <c r="T2677" s="1">
        <v>41708</v>
      </c>
      <c r="U2677" t="s">
        <v>2137</v>
      </c>
      <c r="V2677" s="14">
        <v>41708</v>
      </c>
      <c r="W2677" t="str">
        <f t="shared" si="414"/>
        <v>March</v>
      </c>
      <c r="X2677" s="4" t="str">
        <f t="shared" si="415"/>
        <v>2014</v>
      </c>
      <c r="Y2677" s="6">
        <f t="shared" si="416"/>
        <v>2014</v>
      </c>
      <c r="Z2677" s="4" t="str">
        <f t="shared" si="417"/>
        <v>10</v>
      </c>
      <c r="AA2677" s="6">
        <f t="shared" si="418"/>
        <v>10</v>
      </c>
      <c r="AB2677" t="str">
        <f t="shared" si="419"/>
        <v>Monday</v>
      </c>
    </row>
    <row r="2678" spans="1:28" x14ac:dyDescent="0.25">
      <c r="A2678" s="3" t="s">
        <v>6584</v>
      </c>
      <c r="B2678" t="s">
        <v>6585</v>
      </c>
      <c r="C2678" s="3" t="s">
        <v>6585</v>
      </c>
      <c r="D2678" s="6">
        <v>0</v>
      </c>
      <c r="E2678" s="6">
        <v>118</v>
      </c>
      <c r="F2678" s="6">
        <f t="shared" si="410"/>
        <v>1</v>
      </c>
      <c r="G2678" s="6">
        <f t="shared" si="411"/>
        <v>58</v>
      </c>
      <c r="H2678" s="6" t="str" cm="1">
        <f t="array" ref="H2678">_xlfn.IFS(E2678&lt;=80,"Series",E2678&lt;=120,"TV Movie",E2678&gt;120,"Long Movie")</f>
        <v>TV Movie</v>
      </c>
      <c r="I2678" t="s">
        <v>5529</v>
      </c>
      <c r="J2678" t="s">
        <v>132</v>
      </c>
      <c r="K2678" t="s">
        <v>8162</v>
      </c>
      <c r="L2678" s="5">
        <v>6.9</v>
      </c>
      <c r="M2678" t="str" cm="1">
        <f t="array" ref="M2678">_xlfn.IFS(L2678&lt;=2,"Flop",L2678&lt;=5,"Average",L2678&lt;=7,"Hit",L2678&lt;=9,"Superhit",L2678&gt;9,"BlockBuster")</f>
        <v>Hit</v>
      </c>
      <c r="N2678" s="6">
        <v>242317</v>
      </c>
      <c r="O2678" s="6" t="str" cm="1">
        <f t="array" ref="O2678">_xlfn.IFS(N2678&lt;=100000,"Low",N2678&lt;=500000,"Median",N2678&lt;=1500000,"High",N2678&gt;1500000,"Very High")</f>
        <v>Median</v>
      </c>
      <c r="P2678">
        <v>30000000</v>
      </c>
      <c r="Q2678">
        <v>183428689</v>
      </c>
      <c r="R2678">
        <f t="shared" si="412"/>
        <v>153428689</v>
      </c>
      <c r="S2678" t="str">
        <f t="shared" si="413"/>
        <v>Profit</v>
      </c>
      <c r="T2678" s="1">
        <v>42957</v>
      </c>
      <c r="U2678" t="s">
        <v>5260</v>
      </c>
      <c r="V2678" s="14">
        <v>42957</v>
      </c>
      <c r="W2678" t="str">
        <f t="shared" si="414"/>
        <v>August</v>
      </c>
      <c r="X2678" s="4" t="str">
        <f t="shared" si="415"/>
        <v>2017</v>
      </c>
      <c r="Y2678" s="6">
        <f t="shared" si="416"/>
        <v>2017</v>
      </c>
      <c r="Z2678" s="4" t="str">
        <f t="shared" si="417"/>
        <v>10</v>
      </c>
      <c r="AA2678" s="6">
        <f t="shared" si="418"/>
        <v>10</v>
      </c>
      <c r="AB2678" t="str">
        <f t="shared" si="419"/>
        <v>Thursday</v>
      </c>
    </row>
    <row r="2679" spans="1:28" x14ac:dyDescent="0.25">
      <c r="A2679" s="3" t="s">
        <v>6586</v>
      </c>
      <c r="B2679" t="s">
        <v>6587</v>
      </c>
      <c r="C2679" s="3" t="s">
        <v>6587</v>
      </c>
      <c r="D2679" s="6">
        <v>0</v>
      </c>
      <c r="E2679" s="6">
        <v>111</v>
      </c>
      <c r="F2679" s="6">
        <f t="shared" si="410"/>
        <v>1</v>
      </c>
      <c r="G2679" s="6">
        <f t="shared" si="411"/>
        <v>51</v>
      </c>
      <c r="H2679" s="6" t="str" cm="1">
        <f t="array" ref="H2679">_xlfn.IFS(E2679&lt;=80,"Series",E2679&lt;=120,"TV Movie",E2679&gt;120,"Long Movie")</f>
        <v>TV Movie</v>
      </c>
      <c r="I2679" t="s">
        <v>5529</v>
      </c>
      <c r="J2679" t="s">
        <v>3857</v>
      </c>
      <c r="K2679" t="s">
        <v>5802</v>
      </c>
      <c r="L2679" s="5">
        <v>6.2</v>
      </c>
      <c r="M2679" t="str" cm="1">
        <f t="array" ref="M2679">_xlfn.IFS(L2679&lt;=2,"Flop",L2679&lt;=5,"Average",L2679&lt;=7,"Hit",L2679&lt;=9,"Superhit",L2679&gt;9,"BlockBuster")</f>
        <v>Hit</v>
      </c>
      <c r="N2679" s="6">
        <v>87242</v>
      </c>
      <c r="O2679" s="6" t="str" cm="1">
        <f t="array" ref="O2679">_xlfn.IFS(N2679&lt;=100000,"Low",N2679&lt;=500000,"Median",N2679&lt;=1500000,"High",N2679&gt;1500000,"Very High")</f>
        <v>Low</v>
      </c>
      <c r="P2679">
        <v>33000000</v>
      </c>
      <c r="Q2679">
        <v>67234188</v>
      </c>
      <c r="R2679">
        <f t="shared" si="412"/>
        <v>34234188</v>
      </c>
      <c r="S2679" t="str">
        <f t="shared" si="413"/>
        <v>Profit</v>
      </c>
      <c r="T2679" s="1">
        <v>42984</v>
      </c>
      <c r="U2679" t="s">
        <v>6588</v>
      </c>
      <c r="V2679" s="14">
        <v>42984</v>
      </c>
      <c r="W2679" t="str">
        <f t="shared" si="414"/>
        <v>September</v>
      </c>
      <c r="X2679" s="4" t="str">
        <f t="shared" si="415"/>
        <v>2017</v>
      </c>
      <c r="Y2679" s="6">
        <f t="shared" si="416"/>
        <v>2017</v>
      </c>
      <c r="Z2679" s="4" t="str">
        <f t="shared" si="417"/>
        <v>6</v>
      </c>
      <c r="AA2679" s="6">
        <f t="shared" si="418"/>
        <v>6</v>
      </c>
      <c r="AB2679" t="str">
        <f t="shared" si="419"/>
        <v>Wednesday</v>
      </c>
    </row>
    <row r="2680" spans="1:28" x14ac:dyDescent="0.25">
      <c r="A2680" s="3" t="s">
        <v>6589</v>
      </c>
      <c r="B2680" t="s">
        <v>6590</v>
      </c>
      <c r="C2680" s="3" t="s">
        <v>6590</v>
      </c>
      <c r="D2680" s="6">
        <v>0</v>
      </c>
      <c r="E2680" s="6">
        <v>130</v>
      </c>
      <c r="F2680" s="6">
        <f t="shared" si="410"/>
        <v>2</v>
      </c>
      <c r="G2680" s="6">
        <f t="shared" si="411"/>
        <v>10</v>
      </c>
      <c r="H2680" s="6" t="str" cm="1">
        <f t="array" ref="H2680">_xlfn.IFS(E2680&lt;=80,"Series",E2680&lt;=120,"TV Movie",E2680&gt;120,"Long Movie")</f>
        <v>Long Movie</v>
      </c>
      <c r="I2680" t="s">
        <v>5529</v>
      </c>
      <c r="J2680" t="s">
        <v>8158</v>
      </c>
      <c r="K2680" t="s">
        <v>8163</v>
      </c>
      <c r="L2680" s="5">
        <v>6.4</v>
      </c>
      <c r="M2680" t="str" cm="1">
        <f t="array" ref="M2680">_xlfn.IFS(L2680&lt;=2,"Flop",L2680&lt;=5,"Average",L2680&lt;=7,"Hit",L2680&lt;=9,"Superhit",L2680&gt;9,"BlockBuster")</f>
        <v>Hit</v>
      </c>
      <c r="N2680" s="6">
        <v>188596</v>
      </c>
      <c r="O2680" s="6" t="str" cm="1">
        <f t="array" ref="O2680">_xlfn.IFS(N2680&lt;=100000,"Low",N2680&lt;=500000,"Median",N2680&lt;=1500000,"High",N2680&gt;1500000,"Very High")</f>
        <v>Median</v>
      </c>
      <c r="P2680">
        <v>190000000</v>
      </c>
      <c r="Q2680">
        <v>209035668</v>
      </c>
      <c r="R2680">
        <f t="shared" si="412"/>
        <v>19035668</v>
      </c>
      <c r="S2680" t="str">
        <f t="shared" si="413"/>
        <v>Profit</v>
      </c>
      <c r="T2680" s="1">
        <v>42133</v>
      </c>
      <c r="U2680" t="s">
        <v>2081</v>
      </c>
      <c r="V2680" s="14">
        <v>42133</v>
      </c>
      <c r="W2680" t="str">
        <f t="shared" si="414"/>
        <v>May</v>
      </c>
      <c r="X2680" s="4" t="str">
        <f t="shared" si="415"/>
        <v>2015</v>
      </c>
      <c r="Y2680" s="6">
        <f t="shared" si="416"/>
        <v>2015</v>
      </c>
      <c r="Z2680" s="4" t="str">
        <f t="shared" si="417"/>
        <v>9</v>
      </c>
      <c r="AA2680" s="6">
        <f t="shared" si="418"/>
        <v>9</v>
      </c>
      <c r="AB2680" t="str">
        <f t="shared" si="419"/>
        <v>Saturday</v>
      </c>
    </row>
    <row r="2681" spans="1:28" x14ac:dyDescent="0.25">
      <c r="A2681" s="3" t="s">
        <v>6591</v>
      </c>
      <c r="B2681" t="s">
        <v>6592</v>
      </c>
      <c r="C2681" s="3" t="s">
        <v>6592</v>
      </c>
      <c r="D2681" s="6">
        <v>0</v>
      </c>
      <c r="E2681" s="6">
        <v>111</v>
      </c>
      <c r="F2681" s="6">
        <f t="shared" si="410"/>
        <v>1</v>
      </c>
      <c r="G2681" s="6">
        <f t="shared" si="411"/>
        <v>51</v>
      </c>
      <c r="H2681" s="6" t="str" cm="1">
        <f t="array" ref="H2681">_xlfn.IFS(E2681&lt;=80,"Series",E2681&lt;=120,"TV Movie",E2681&gt;120,"Long Movie")</f>
        <v>TV Movie</v>
      </c>
      <c r="I2681" t="s">
        <v>145</v>
      </c>
      <c r="J2681" t="s">
        <v>8157</v>
      </c>
      <c r="K2681" t="s">
        <v>3857</v>
      </c>
      <c r="L2681" s="5">
        <v>6.9</v>
      </c>
      <c r="M2681" t="str" cm="1">
        <f t="array" ref="M2681">_xlfn.IFS(L2681&lt;=2,"Flop",L2681&lt;=5,"Average",L2681&lt;=7,"Hit",L2681&lt;=9,"Superhit",L2681&gt;9,"BlockBuster")</f>
        <v>Hit</v>
      </c>
      <c r="N2681" s="6">
        <v>50548</v>
      </c>
      <c r="O2681" s="6" t="str" cm="1">
        <f t="array" ref="O2681">_xlfn.IFS(N2681&lt;=100000,"Low",N2681&lt;=500000,"Median",N2681&lt;=1500000,"High",N2681&gt;1500000,"Very High")</f>
        <v>Low</v>
      </c>
      <c r="P2681">
        <v>18000000</v>
      </c>
      <c r="Q2681">
        <v>20275812</v>
      </c>
      <c r="R2681">
        <f t="shared" si="412"/>
        <v>2275812</v>
      </c>
      <c r="S2681" t="str">
        <f t="shared" si="413"/>
        <v>Profit</v>
      </c>
      <c r="T2681" s="1">
        <v>41516</v>
      </c>
      <c r="U2681" t="s">
        <v>3910</v>
      </c>
      <c r="V2681" s="14">
        <v>41516</v>
      </c>
      <c r="W2681" t="str">
        <f t="shared" si="414"/>
        <v>August</v>
      </c>
      <c r="X2681" s="4" t="str">
        <f t="shared" si="415"/>
        <v>2013</v>
      </c>
      <c r="Y2681" s="6">
        <f t="shared" si="416"/>
        <v>2013</v>
      </c>
      <c r="Z2681" s="4" t="str">
        <f t="shared" si="417"/>
        <v>30</v>
      </c>
      <c r="AA2681" s="6">
        <f t="shared" si="418"/>
        <v>30</v>
      </c>
      <c r="AB2681" t="str">
        <f t="shared" si="419"/>
        <v>Friday</v>
      </c>
    </row>
    <row r="2682" spans="1:28" x14ac:dyDescent="0.25">
      <c r="A2682" s="3" t="s">
        <v>6593</v>
      </c>
      <c r="B2682" t="s">
        <v>6594</v>
      </c>
      <c r="C2682" s="3" t="s">
        <v>6595</v>
      </c>
      <c r="D2682" s="6">
        <v>0</v>
      </c>
      <c r="E2682" s="6">
        <v>109</v>
      </c>
      <c r="F2682" s="6">
        <f t="shared" si="410"/>
        <v>1</v>
      </c>
      <c r="G2682" s="6">
        <f t="shared" si="411"/>
        <v>49</v>
      </c>
      <c r="H2682" s="6" t="str" cm="1">
        <f t="array" ref="H2682">_xlfn.IFS(E2682&lt;=80,"Series",E2682&lt;=120,"TV Movie",E2682&gt;120,"Long Movie")</f>
        <v>TV Movie</v>
      </c>
      <c r="I2682" t="s">
        <v>5529</v>
      </c>
      <c r="J2682" t="s">
        <v>145</v>
      </c>
      <c r="K2682" t="s">
        <v>8161</v>
      </c>
      <c r="L2682" s="5">
        <v>6</v>
      </c>
      <c r="M2682" t="str" cm="1">
        <f t="array" ref="M2682">_xlfn.IFS(L2682&lt;=2,"Flop",L2682&lt;=5,"Average",L2682&lt;=7,"Hit",L2682&lt;=9,"Superhit",L2682&gt;9,"BlockBuster")</f>
        <v>Hit</v>
      </c>
      <c r="N2682" s="6">
        <v>58714</v>
      </c>
      <c r="O2682" s="6" t="str" cm="1">
        <f t="array" ref="O2682">_xlfn.IFS(N2682&lt;=100000,"Low",N2682&lt;=500000,"Median",N2682&lt;=1500000,"High",N2682&gt;1500000,"Very High")</f>
        <v>Low</v>
      </c>
      <c r="P2682">
        <v>7000000</v>
      </c>
      <c r="Q2682">
        <v>6237990</v>
      </c>
      <c r="R2682">
        <f t="shared" si="412"/>
        <v>-762010</v>
      </c>
      <c r="S2682" t="str">
        <f t="shared" si="413"/>
        <v>Loss</v>
      </c>
      <c r="T2682" s="1">
        <v>41902</v>
      </c>
      <c r="U2682" t="s">
        <v>6596</v>
      </c>
      <c r="V2682" s="14">
        <v>41902</v>
      </c>
      <c r="W2682" t="str">
        <f t="shared" si="414"/>
        <v>September</v>
      </c>
      <c r="X2682" s="4" t="str">
        <f t="shared" si="415"/>
        <v>2014</v>
      </c>
      <c r="Y2682" s="6">
        <f t="shared" si="416"/>
        <v>2014</v>
      </c>
      <c r="Z2682" s="4" t="str">
        <f t="shared" si="417"/>
        <v>20</v>
      </c>
      <c r="AA2682" s="6">
        <f t="shared" si="418"/>
        <v>20</v>
      </c>
      <c r="AB2682" t="str">
        <f t="shared" si="419"/>
        <v>Saturday</v>
      </c>
    </row>
    <row r="2683" spans="1:28" x14ac:dyDescent="0.25">
      <c r="A2683" s="3" t="s">
        <v>6597</v>
      </c>
      <c r="B2683" t="s">
        <v>6598</v>
      </c>
      <c r="C2683" s="3" t="s">
        <v>6598</v>
      </c>
      <c r="D2683" s="6">
        <v>0</v>
      </c>
      <c r="E2683" s="6">
        <v>122</v>
      </c>
      <c r="F2683" s="6">
        <f t="shared" si="410"/>
        <v>2</v>
      </c>
      <c r="G2683" s="6">
        <f t="shared" si="411"/>
        <v>2</v>
      </c>
      <c r="H2683" s="6" t="str" cm="1">
        <f t="array" ref="H2683">_xlfn.IFS(E2683&lt;=80,"Series",E2683&lt;=120,"TV Movie",E2683&gt;120,"Long Movie")</f>
        <v>Long Movie</v>
      </c>
      <c r="I2683" t="s">
        <v>8162</v>
      </c>
      <c r="J2683" t="s">
        <v>145</v>
      </c>
      <c r="K2683" t="s">
        <v>3857</v>
      </c>
      <c r="L2683" s="5">
        <v>6.7</v>
      </c>
      <c r="M2683" t="str" cm="1">
        <f t="array" ref="M2683">_xlfn.IFS(L2683&lt;=2,"Flop",L2683&lt;=5,"Average",L2683&lt;=7,"Hit",L2683&lt;=9,"Superhit",L2683&gt;9,"BlockBuster")</f>
        <v>Hit</v>
      </c>
      <c r="N2683" s="6">
        <v>79151</v>
      </c>
      <c r="O2683" s="6" t="str" cm="1">
        <f t="array" ref="O2683">_xlfn.IFS(N2683&lt;=100000,"Low",N2683&lt;=500000,"Median",N2683&lt;=1500000,"High",N2683&gt;1500000,"Very High")</f>
        <v>Low</v>
      </c>
      <c r="P2683">
        <v>15000000</v>
      </c>
      <c r="Q2683">
        <v>36233517</v>
      </c>
      <c r="R2683">
        <f t="shared" si="412"/>
        <v>21233517</v>
      </c>
      <c r="S2683" t="str">
        <f t="shared" si="413"/>
        <v>Profit</v>
      </c>
      <c r="T2683">
        <v>2014</v>
      </c>
      <c r="U2683" t="s">
        <v>5883</v>
      </c>
      <c r="V2683" s="14">
        <v>2014</v>
      </c>
      <c r="W2683" t="str">
        <f t="shared" si="414"/>
        <v>July</v>
      </c>
      <c r="X2683" s="4" t="str">
        <f t="shared" si="415"/>
        <v>1905</v>
      </c>
      <c r="Y2683" s="6">
        <f t="shared" si="416"/>
        <v>1905</v>
      </c>
      <c r="Z2683" s="4" t="str">
        <f t="shared" si="417"/>
        <v>6</v>
      </c>
      <c r="AA2683" s="6">
        <f t="shared" si="418"/>
        <v>6</v>
      </c>
      <c r="AB2683" t="str">
        <f t="shared" si="419"/>
        <v>Thursday</v>
      </c>
    </row>
    <row r="2684" spans="1:28" x14ac:dyDescent="0.25">
      <c r="A2684" s="3" t="s">
        <v>6599</v>
      </c>
      <c r="B2684" t="s">
        <v>6600</v>
      </c>
      <c r="C2684" s="3" t="s">
        <v>6600</v>
      </c>
      <c r="D2684" s="6">
        <v>0</v>
      </c>
      <c r="E2684" s="6">
        <v>126</v>
      </c>
      <c r="F2684" s="6">
        <f t="shared" si="410"/>
        <v>2</v>
      </c>
      <c r="G2684" s="6">
        <f t="shared" si="411"/>
        <v>6</v>
      </c>
      <c r="H2684" s="6" t="str" cm="1">
        <f t="array" ref="H2684">_xlfn.IFS(E2684&lt;=80,"Series",E2684&lt;=120,"TV Movie",E2684&gt;120,"Long Movie")</f>
        <v>Long Movie</v>
      </c>
      <c r="I2684" t="s">
        <v>5529</v>
      </c>
      <c r="J2684" t="s">
        <v>8158</v>
      </c>
      <c r="K2684" t="s">
        <v>145</v>
      </c>
      <c r="L2684" s="5">
        <v>6.7</v>
      </c>
      <c r="M2684" t="str" cm="1">
        <f t="array" ref="M2684">_xlfn.IFS(L2684&lt;=2,"Flop",L2684&lt;=5,"Average",L2684&lt;=7,"Hit",L2684&lt;=9,"Superhit",L2684&gt;9,"BlockBuster")</f>
        <v>Hit</v>
      </c>
      <c r="N2684" s="6">
        <v>227780</v>
      </c>
      <c r="O2684" s="6" t="str" cm="1">
        <f t="array" ref="O2684">_xlfn.IFS(N2684&lt;=100000,"Low",N2684&lt;=500000,"Median",N2684&lt;=1500000,"High",N2684&gt;1500000,"Very High")</f>
        <v>Median</v>
      </c>
      <c r="P2684">
        <v>175000000</v>
      </c>
      <c r="Q2684">
        <v>149175066</v>
      </c>
      <c r="R2684">
        <f t="shared" si="412"/>
        <v>-25824934</v>
      </c>
      <c r="S2684" t="str">
        <f t="shared" si="413"/>
        <v>Loss</v>
      </c>
      <c r="T2684" s="1">
        <v>42852</v>
      </c>
      <c r="U2684" t="s">
        <v>4841</v>
      </c>
      <c r="V2684" s="14">
        <v>42852</v>
      </c>
      <c r="W2684" t="str">
        <f t="shared" si="414"/>
        <v>April</v>
      </c>
      <c r="X2684" s="4" t="str">
        <f t="shared" si="415"/>
        <v>2017</v>
      </c>
      <c r="Y2684" s="6">
        <f t="shared" si="416"/>
        <v>2017</v>
      </c>
      <c r="Z2684" s="4" t="str">
        <f t="shared" si="417"/>
        <v>27</v>
      </c>
      <c r="AA2684" s="6">
        <f t="shared" si="418"/>
        <v>27</v>
      </c>
      <c r="AB2684" t="str">
        <f t="shared" si="419"/>
        <v>Thursday</v>
      </c>
    </row>
    <row r="2685" spans="1:28" x14ac:dyDescent="0.25">
      <c r="A2685" s="3" t="s">
        <v>6601</v>
      </c>
      <c r="B2685" t="s">
        <v>6602</v>
      </c>
      <c r="C2685" s="3" t="s">
        <v>6602</v>
      </c>
      <c r="D2685" s="6">
        <v>0</v>
      </c>
      <c r="E2685" s="6">
        <v>118</v>
      </c>
      <c r="F2685" s="6">
        <f t="shared" si="410"/>
        <v>1</v>
      </c>
      <c r="G2685" s="6">
        <f t="shared" si="411"/>
        <v>58</v>
      </c>
      <c r="H2685" s="6" t="str" cm="1">
        <f t="array" ref="H2685">_xlfn.IFS(E2685&lt;=80,"Series",E2685&lt;=120,"TV Movie",E2685&gt;120,"Long Movie")</f>
        <v>TV Movie</v>
      </c>
      <c r="I2685" t="s">
        <v>145</v>
      </c>
      <c r="J2685" t="s">
        <v>8157</v>
      </c>
      <c r="K2685" t="s">
        <v>5802</v>
      </c>
      <c r="L2685" s="5">
        <v>6.7</v>
      </c>
      <c r="M2685" t="str" cm="1">
        <f t="array" ref="M2685">_xlfn.IFS(L2685&lt;=2,"Flop",L2685&lt;=5,"Average",L2685&lt;=7,"Hit",L2685&lt;=9,"Superhit",L2685&gt;9,"BlockBuster")</f>
        <v>Hit</v>
      </c>
      <c r="N2685" s="6">
        <v>76309</v>
      </c>
      <c r="O2685" s="6" t="str" cm="1">
        <f t="array" ref="O2685">_xlfn.IFS(N2685&lt;=100000,"Low",N2685&lt;=500000,"Median",N2685&lt;=1500000,"High",N2685&gt;1500000,"Very High")</f>
        <v>Low</v>
      </c>
      <c r="P2685">
        <v>26000000</v>
      </c>
      <c r="Q2685">
        <v>38609668</v>
      </c>
      <c r="R2685">
        <f t="shared" si="412"/>
        <v>12609668</v>
      </c>
      <c r="S2685" t="str">
        <f t="shared" si="413"/>
        <v>Profit</v>
      </c>
      <c r="T2685" s="1">
        <v>41919</v>
      </c>
      <c r="U2685" t="s">
        <v>6603</v>
      </c>
      <c r="V2685" s="14">
        <v>41919</v>
      </c>
      <c r="W2685" t="str">
        <f t="shared" si="414"/>
        <v>October</v>
      </c>
      <c r="X2685" s="4" t="str">
        <f t="shared" si="415"/>
        <v>2014</v>
      </c>
      <c r="Y2685" s="6">
        <f t="shared" si="416"/>
        <v>2014</v>
      </c>
      <c r="Z2685" s="4" t="str">
        <f t="shared" si="417"/>
        <v>7</v>
      </c>
      <c r="AA2685" s="6">
        <f t="shared" si="418"/>
        <v>7</v>
      </c>
      <c r="AB2685" t="str">
        <f t="shared" si="419"/>
        <v>Tuesday</v>
      </c>
    </row>
    <row r="2686" spans="1:28" x14ac:dyDescent="0.25">
      <c r="A2686" s="3" t="s">
        <v>6604</v>
      </c>
      <c r="B2686" t="s">
        <v>6605</v>
      </c>
      <c r="C2686" s="3" t="s">
        <v>6605</v>
      </c>
      <c r="D2686" s="6">
        <v>0</v>
      </c>
      <c r="E2686" s="6">
        <v>117</v>
      </c>
      <c r="F2686" s="6">
        <f t="shared" si="410"/>
        <v>1</v>
      </c>
      <c r="G2686" s="6">
        <f t="shared" si="411"/>
        <v>57</v>
      </c>
      <c r="H2686" s="6" t="str" cm="1">
        <f t="array" ref="H2686">_xlfn.IFS(E2686&lt;=80,"Series",E2686&lt;=120,"TV Movie",E2686&gt;120,"Long Movie")</f>
        <v>TV Movie</v>
      </c>
      <c r="I2686" t="s">
        <v>83</v>
      </c>
      <c r="J2686" t="s">
        <v>3857</v>
      </c>
      <c r="K2686" t="s">
        <v>5802</v>
      </c>
      <c r="L2686" s="5">
        <v>6.1</v>
      </c>
      <c r="M2686" t="str" cm="1">
        <f t="array" ref="M2686">_xlfn.IFS(L2686&lt;=2,"Flop",L2686&lt;=5,"Average",L2686&lt;=7,"Hit",L2686&lt;=9,"Superhit",L2686&gt;9,"BlockBuster")</f>
        <v>Hit</v>
      </c>
      <c r="N2686" s="6">
        <v>101955</v>
      </c>
      <c r="O2686" s="6" t="str" cm="1">
        <f t="array" ref="O2686">_xlfn.IFS(N2686&lt;=100000,"Low",N2686&lt;=500000,"Median",N2686&lt;=1500000,"High",N2686&gt;1500000,"Very High")</f>
        <v>Median</v>
      </c>
      <c r="P2686">
        <v>7000000</v>
      </c>
      <c r="Q2686">
        <v>3073700</v>
      </c>
      <c r="R2686">
        <f t="shared" si="412"/>
        <v>-3926300</v>
      </c>
      <c r="S2686" t="str">
        <f t="shared" si="413"/>
        <v>Loss</v>
      </c>
      <c r="T2686" s="1">
        <v>42510</v>
      </c>
      <c r="U2686" t="s">
        <v>4433</v>
      </c>
      <c r="V2686" s="14">
        <v>42510</v>
      </c>
      <c r="W2686" t="str">
        <f t="shared" si="414"/>
        <v>May</v>
      </c>
      <c r="X2686" s="4" t="str">
        <f t="shared" si="415"/>
        <v>2016</v>
      </c>
      <c r="Y2686" s="6">
        <f t="shared" si="416"/>
        <v>2016</v>
      </c>
      <c r="Z2686" s="4" t="str">
        <f t="shared" si="417"/>
        <v>20</v>
      </c>
      <c r="AA2686" s="6">
        <f t="shared" si="418"/>
        <v>20</v>
      </c>
      <c r="AB2686" t="str">
        <f t="shared" si="419"/>
        <v>Friday</v>
      </c>
    </row>
    <row r="2687" spans="1:28" x14ac:dyDescent="0.25">
      <c r="A2687" s="3" t="s">
        <v>6606</v>
      </c>
      <c r="B2687" t="s">
        <v>6607</v>
      </c>
      <c r="C2687" s="3" t="s">
        <v>6607</v>
      </c>
      <c r="D2687" s="6">
        <v>0</v>
      </c>
      <c r="E2687" s="6">
        <v>110</v>
      </c>
      <c r="F2687" s="6">
        <f t="shared" si="410"/>
        <v>1</v>
      </c>
      <c r="G2687" s="6">
        <f t="shared" si="411"/>
        <v>50</v>
      </c>
      <c r="H2687" s="6" t="str" cm="1">
        <f t="array" ref="H2687">_xlfn.IFS(E2687&lt;=80,"Series",E2687&lt;=120,"TV Movie",E2687&gt;120,"Long Movie")</f>
        <v>TV Movie</v>
      </c>
      <c r="I2687" t="s">
        <v>145</v>
      </c>
      <c r="J2687" t="s">
        <v>83</v>
      </c>
      <c r="K2687" t="s">
        <v>8161</v>
      </c>
      <c r="L2687" s="5">
        <v>5.9</v>
      </c>
      <c r="M2687" t="str" cm="1">
        <f t="array" ref="M2687">_xlfn.IFS(L2687&lt;=2,"Flop",L2687&lt;=5,"Average",L2687&lt;=7,"Hit",L2687&lt;=9,"Superhit",L2687&gt;9,"BlockBuster")</f>
        <v>Hit</v>
      </c>
      <c r="N2687" s="6">
        <v>59249</v>
      </c>
      <c r="O2687" s="6" t="str" cm="1">
        <f t="array" ref="O2687">_xlfn.IFS(N2687&lt;=100000,"Low",N2687&lt;=500000,"Median",N2687&lt;=1500000,"High",N2687&gt;1500000,"Very High")</f>
        <v>Low</v>
      </c>
      <c r="P2687">
        <v>65000000</v>
      </c>
      <c r="Q2687">
        <v>34227298</v>
      </c>
      <c r="R2687">
        <f t="shared" si="412"/>
        <v>-30772702</v>
      </c>
      <c r="S2687" t="str">
        <f t="shared" si="413"/>
        <v>Loss</v>
      </c>
      <c r="T2687" s="1">
        <v>42318</v>
      </c>
      <c r="U2687" t="s">
        <v>3102</v>
      </c>
      <c r="V2687" s="14">
        <v>42318</v>
      </c>
      <c r="W2687" t="str">
        <f t="shared" si="414"/>
        <v>November</v>
      </c>
      <c r="X2687" s="4" t="str">
        <f t="shared" si="415"/>
        <v>2015</v>
      </c>
      <c r="Y2687" s="6">
        <f t="shared" si="416"/>
        <v>2015</v>
      </c>
      <c r="Z2687" s="4" t="str">
        <f t="shared" si="417"/>
        <v>10</v>
      </c>
      <c r="AA2687" s="6">
        <f t="shared" si="418"/>
        <v>10</v>
      </c>
      <c r="AB2687" t="str">
        <f t="shared" si="419"/>
        <v>Tuesday</v>
      </c>
    </row>
    <row r="2688" spans="1:28" x14ac:dyDescent="0.25">
      <c r="A2688" s="3" t="s">
        <v>6608</v>
      </c>
      <c r="B2688" t="s">
        <v>6609</v>
      </c>
      <c r="C2688" s="3" t="s">
        <v>6609</v>
      </c>
      <c r="D2688" s="6">
        <v>0</v>
      </c>
      <c r="E2688" s="6">
        <v>123</v>
      </c>
      <c r="F2688" s="6">
        <f t="shared" si="410"/>
        <v>2</v>
      </c>
      <c r="G2688" s="6">
        <f t="shared" si="411"/>
        <v>3</v>
      </c>
      <c r="H2688" s="6" t="str" cm="1">
        <f t="array" ref="H2688">_xlfn.IFS(E2688&lt;=80,"Series",E2688&lt;=120,"TV Movie",E2688&gt;120,"Long Movie")</f>
        <v>Long Movie</v>
      </c>
      <c r="I2688" t="s">
        <v>5529</v>
      </c>
      <c r="J2688" t="s">
        <v>8160</v>
      </c>
      <c r="K2688" t="s">
        <v>145</v>
      </c>
      <c r="L2688" s="5">
        <v>8.1</v>
      </c>
      <c r="M2688" t="str" cm="1">
        <f t="array" ref="M2688">_xlfn.IFS(L2688&lt;=2,"Flop",L2688&lt;=5,"Average",L2688&lt;=7,"Hit",L2688&lt;=9,"Superhit",L2688&gt;9,"BlockBuster")</f>
        <v>Superhit</v>
      </c>
      <c r="N2688" s="6">
        <v>502453</v>
      </c>
      <c r="O2688" s="6" t="str" cm="1">
        <f t="array" ref="O2688">_xlfn.IFS(N2688&lt;=100000,"Low",N2688&lt;=500000,"Median",N2688&lt;=1500000,"High",N2688&gt;1500000,"Very High")</f>
        <v>High</v>
      </c>
      <c r="P2688">
        <v>38000000</v>
      </c>
      <c r="Q2688">
        <v>96983009</v>
      </c>
      <c r="R2688">
        <f t="shared" si="412"/>
        <v>58983009</v>
      </c>
      <c r="S2688" t="str">
        <f t="shared" si="413"/>
        <v>Profit</v>
      </c>
      <c r="T2688" s="1">
        <v>41519</v>
      </c>
      <c r="U2688" t="s">
        <v>507</v>
      </c>
      <c r="V2688" s="14">
        <v>41519</v>
      </c>
      <c r="W2688" t="str">
        <f t="shared" si="414"/>
        <v>September</v>
      </c>
      <c r="X2688" s="4" t="str">
        <f t="shared" si="415"/>
        <v>2013</v>
      </c>
      <c r="Y2688" s="6">
        <f t="shared" si="416"/>
        <v>2013</v>
      </c>
      <c r="Z2688" s="4" t="str">
        <f t="shared" si="417"/>
        <v>2</v>
      </c>
      <c r="AA2688" s="6">
        <f t="shared" si="418"/>
        <v>2</v>
      </c>
      <c r="AB2688" t="str">
        <f t="shared" si="419"/>
        <v>Monday</v>
      </c>
    </row>
    <row r="2689" spans="1:28" x14ac:dyDescent="0.25">
      <c r="A2689" s="3" t="s">
        <v>6610</v>
      </c>
      <c r="B2689" t="s">
        <v>6611</v>
      </c>
      <c r="C2689" s="3" t="s">
        <v>6611</v>
      </c>
      <c r="D2689" s="6">
        <v>0</v>
      </c>
      <c r="E2689" s="6">
        <v>100</v>
      </c>
      <c r="F2689" s="6">
        <f t="shared" si="410"/>
        <v>1</v>
      </c>
      <c r="G2689" s="6">
        <f t="shared" si="411"/>
        <v>40</v>
      </c>
      <c r="H2689" s="6" t="str" cm="1">
        <f t="array" ref="H2689">_xlfn.IFS(E2689&lt;=80,"Series",E2689&lt;=120,"TV Movie",E2689&gt;120,"Long Movie")</f>
        <v>TV Movie</v>
      </c>
      <c r="I2689" t="s">
        <v>8158</v>
      </c>
      <c r="J2689" t="s">
        <v>8159</v>
      </c>
      <c r="K2689" t="s">
        <v>132</v>
      </c>
      <c r="L2689" s="5">
        <v>7.7</v>
      </c>
      <c r="M2689" t="str" cm="1">
        <f t="array" ref="M2689">_xlfn.IFS(L2689&lt;=2,"Flop",L2689&lt;=5,"Average",L2689&lt;=7,"Hit",L2689&lt;=9,"Superhit",L2689&gt;9,"BlockBuster")</f>
        <v>Superhit</v>
      </c>
      <c r="N2689" s="6">
        <v>271152</v>
      </c>
      <c r="O2689" s="6" t="str" cm="1">
        <f t="array" ref="O2689">_xlfn.IFS(N2689&lt;=100000,"Low",N2689&lt;=500000,"Median",N2689&lt;=1500000,"High",N2689&gt;1500000,"Very High")</f>
        <v>Median</v>
      </c>
      <c r="P2689">
        <v>200000000</v>
      </c>
      <c r="Q2689">
        <v>1073841394</v>
      </c>
      <c r="R2689">
        <f t="shared" si="412"/>
        <v>873841394</v>
      </c>
      <c r="S2689" t="str">
        <f t="shared" si="413"/>
        <v>Profit</v>
      </c>
      <c r="T2689" s="1">
        <v>43627</v>
      </c>
      <c r="U2689" t="s">
        <v>6612</v>
      </c>
      <c r="V2689" s="14">
        <v>43627</v>
      </c>
      <c r="W2689" t="str">
        <f t="shared" si="414"/>
        <v>June</v>
      </c>
      <c r="X2689" s="4" t="str">
        <f t="shared" si="415"/>
        <v>2019</v>
      </c>
      <c r="Y2689" s="6">
        <f t="shared" si="416"/>
        <v>2019</v>
      </c>
      <c r="Z2689" s="4" t="str">
        <f t="shared" si="417"/>
        <v>11</v>
      </c>
      <c r="AA2689" s="6">
        <f t="shared" si="418"/>
        <v>11</v>
      </c>
      <c r="AB2689" t="str">
        <f t="shared" si="419"/>
        <v>Tuesday</v>
      </c>
    </row>
    <row r="2690" spans="1:28" x14ac:dyDescent="0.25">
      <c r="A2690" s="3" t="s">
        <v>6613</v>
      </c>
      <c r="B2690" t="s">
        <v>6614</v>
      </c>
      <c r="C2690" s="3" t="s">
        <v>6614</v>
      </c>
      <c r="D2690" s="6">
        <v>0</v>
      </c>
      <c r="E2690" s="6">
        <v>93</v>
      </c>
      <c r="F2690" s="6">
        <f t="shared" si="410"/>
        <v>1</v>
      </c>
      <c r="G2690" s="6">
        <f t="shared" si="411"/>
        <v>33</v>
      </c>
      <c r="H2690" s="6" t="str" cm="1">
        <f t="array" ref="H2690">_xlfn.IFS(E2690&lt;=80,"Series",E2690&lt;=120,"TV Movie",E2690&gt;120,"Long Movie")</f>
        <v>TV Movie</v>
      </c>
      <c r="I2690" t="s">
        <v>8158</v>
      </c>
      <c r="J2690" t="s">
        <v>8159</v>
      </c>
      <c r="K2690" t="s">
        <v>132</v>
      </c>
      <c r="L2690" s="5">
        <v>6.7</v>
      </c>
      <c r="M2690" t="str" cm="1">
        <f t="array" ref="M2690">_xlfn.IFS(L2690&lt;=2,"Flop",L2690&lt;=5,"Average",L2690&lt;=7,"Hit",L2690&lt;=9,"Superhit",L2690&gt;9,"BlockBuster")</f>
        <v>Hit</v>
      </c>
      <c r="N2690" s="6">
        <v>124193</v>
      </c>
      <c r="O2690" s="6" t="str" cm="1">
        <f t="array" ref="O2690">_xlfn.IFS(N2690&lt;=100000,"Low",N2690&lt;=500000,"Median",N2690&lt;=1500000,"High",N2690&gt;1500000,"Very High")</f>
        <v>Median</v>
      </c>
      <c r="P2690">
        <v>200000000</v>
      </c>
      <c r="Q2690">
        <v>332207671</v>
      </c>
      <c r="R2690">
        <f t="shared" si="412"/>
        <v>132207671</v>
      </c>
      <c r="S2690" t="str">
        <f t="shared" si="413"/>
        <v>Profit</v>
      </c>
      <c r="T2690" s="1">
        <v>42318</v>
      </c>
      <c r="U2690" t="s">
        <v>6089</v>
      </c>
      <c r="V2690" s="14">
        <v>42318</v>
      </c>
      <c r="W2690" t="str">
        <f t="shared" si="414"/>
        <v>November</v>
      </c>
      <c r="X2690" s="4" t="str">
        <f t="shared" si="415"/>
        <v>2015</v>
      </c>
      <c r="Y2690" s="6">
        <f t="shared" si="416"/>
        <v>2015</v>
      </c>
      <c r="Z2690" s="4" t="str">
        <f t="shared" si="417"/>
        <v>10</v>
      </c>
      <c r="AA2690" s="6">
        <f t="shared" si="418"/>
        <v>10</v>
      </c>
      <c r="AB2690" t="str">
        <f t="shared" si="419"/>
        <v>Tuesday</v>
      </c>
    </row>
    <row r="2691" spans="1:28" x14ac:dyDescent="0.25">
      <c r="A2691" s="3" t="s">
        <v>6615</v>
      </c>
      <c r="B2691" t="s">
        <v>6616</v>
      </c>
      <c r="C2691" s="3" t="s">
        <v>6616</v>
      </c>
      <c r="D2691" s="6">
        <v>0</v>
      </c>
      <c r="E2691" s="6">
        <v>129</v>
      </c>
      <c r="F2691" s="6">
        <f t="shared" ref="F2691:F2754" si="420">INT(E2691/60)</f>
        <v>2</v>
      </c>
      <c r="G2691" s="6">
        <f t="shared" ref="G2691:G2754" si="421">MOD(E2691,60)</f>
        <v>9</v>
      </c>
      <c r="H2691" s="6" t="str" cm="1">
        <f t="array" ref="H2691">_xlfn.IFS(E2691&lt;=80,"Series",E2691&lt;=120,"TV Movie",E2691&gt;120,"Long Movie")</f>
        <v>Long Movie</v>
      </c>
      <c r="I2691" t="s">
        <v>5529</v>
      </c>
      <c r="J2691" t="s">
        <v>8160</v>
      </c>
      <c r="K2691" t="s">
        <v>132</v>
      </c>
      <c r="L2691" s="5">
        <v>6.4</v>
      </c>
      <c r="M2691" t="str" cm="1">
        <f t="array" ref="M2691">_xlfn.IFS(L2691&lt;=2,"Flop",L2691&lt;=5,"Average",L2691&lt;=7,"Hit",L2691&lt;=9,"Superhit",L2691&gt;9,"BlockBuster")</f>
        <v>Hit</v>
      </c>
      <c r="N2691" s="6">
        <v>226246</v>
      </c>
      <c r="O2691" s="6" t="str" cm="1">
        <f t="array" ref="O2691">_xlfn.IFS(N2691&lt;=100000,"Low",N2691&lt;=500000,"Median",N2691&lt;=1500000,"High",N2691&gt;1500000,"Very High")</f>
        <v>Median</v>
      </c>
      <c r="P2691">
        <v>26000000</v>
      </c>
      <c r="Q2691">
        <v>87305549</v>
      </c>
      <c r="R2691">
        <f t="shared" ref="R2691:R2754" si="422">Q2691-P2691</f>
        <v>61305549</v>
      </c>
      <c r="S2691" t="str">
        <f t="shared" ref="S2691:S2754" si="423">IF(R2691&gt;0,"Profit","Loss")</f>
        <v>Profit</v>
      </c>
      <c r="T2691" s="1">
        <v>41375</v>
      </c>
      <c r="U2691" t="s">
        <v>1410</v>
      </c>
      <c r="V2691" s="14">
        <v>41375</v>
      </c>
      <c r="W2691" t="str">
        <f t="shared" ref="W2691:W2754" si="424">TEXT(V2691,"MMMM")</f>
        <v>April</v>
      </c>
      <c r="X2691" s="4" t="str">
        <f t="shared" ref="X2691:X2754" si="425">TEXT(V2691,"YYYY")</f>
        <v>2013</v>
      </c>
      <c r="Y2691" s="6">
        <f t="shared" ref="Y2691:Y2754" si="426">VALUE(X2691)</f>
        <v>2013</v>
      </c>
      <c r="Z2691" s="4" t="str">
        <f t="shared" ref="Z2691:Z2754" si="427">TEXT(V2691,"d")</f>
        <v>11</v>
      </c>
      <c r="AA2691" s="6">
        <f t="shared" ref="AA2691:AA2754" si="428">VALUE(Z2691)</f>
        <v>11</v>
      </c>
      <c r="AB2691" t="str">
        <f t="shared" ref="AB2691:AB2754" si="429">TEXT(V2691,"dddd")</f>
        <v>Thursday</v>
      </c>
    </row>
    <row r="2692" spans="1:28" x14ac:dyDescent="0.25">
      <c r="A2692" s="3" t="s">
        <v>6617</v>
      </c>
      <c r="B2692" t="s">
        <v>6618</v>
      </c>
      <c r="C2692" s="3" t="s">
        <v>6618</v>
      </c>
      <c r="D2692" s="6">
        <v>0</v>
      </c>
      <c r="E2692" s="6">
        <v>104</v>
      </c>
      <c r="F2692" s="6">
        <f t="shared" si="420"/>
        <v>1</v>
      </c>
      <c r="G2692" s="6">
        <f t="shared" si="421"/>
        <v>44</v>
      </c>
      <c r="H2692" s="6" t="str" cm="1">
        <f t="array" ref="H2692">_xlfn.IFS(E2692&lt;=80,"Series",E2692&lt;=120,"TV Movie",E2692&gt;120,"Long Movie")</f>
        <v>TV Movie</v>
      </c>
      <c r="I2692" t="s">
        <v>132</v>
      </c>
      <c r="J2692" t="s">
        <v>145</v>
      </c>
      <c r="K2692" t="s">
        <v>8165</v>
      </c>
      <c r="L2692" s="5">
        <v>7.4</v>
      </c>
      <c r="M2692" t="str" cm="1">
        <f t="array" ref="M2692">_xlfn.IFS(L2692&lt;=2,"Flop",L2692&lt;=5,"Average",L2692&lt;=7,"Hit",L2692&lt;=9,"Superhit",L2692&gt;9,"BlockBuster")</f>
        <v>Superhit</v>
      </c>
      <c r="N2692" s="6">
        <v>163918</v>
      </c>
      <c r="O2692" s="6" t="str" cm="1">
        <f t="array" ref="O2692">_xlfn.IFS(N2692&lt;=100000,"Low",N2692&lt;=500000,"Median",N2692&lt;=1500000,"High",N2692&gt;1500000,"Very High")</f>
        <v>Median</v>
      </c>
      <c r="P2692">
        <v>8000000</v>
      </c>
      <c r="Q2692">
        <v>84142115</v>
      </c>
      <c r="R2692">
        <f t="shared" si="422"/>
        <v>76142115</v>
      </c>
      <c r="S2692" t="str">
        <f t="shared" si="423"/>
        <v>Profit</v>
      </c>
      <c r="T2692" s="1">
        <v>41524</v>
      </c>
      <c r="U2692" t="s">
        <v>4718</v>
      </c>
      <c r="V2692" s="14">
        <v>41524</v>
      </c>
      <c r="W2692" t="str">
        <f t="shared" si="424"/>
        <v>September</v>
      </c>
      <c r="X2692" s="4" t="str">
        <f t="shared" si="425"/>
        <v>2013</v>
      </c>
      <c r="Y2692" s="6">
        <f t="shared" si="426"/>
        <v>2013</v>
      </c>
      <c r="Z2692" s="4" t="str">
        <f t="shared" si="427"/>
        <v>7</v>
      </c>
      <c r="AA2692" s="6">
        <f t="shared" si="428"/>
        <v>7</v>
      </c>
      <c r="AB2692" t="str">
        <f t="shared" si="429"/>
        <v>Saturday</v>
      </c>
    </row>
    <row r="2693" spans="1:28" x14ac:dyDescent="0.25">
      <c r="A2693" s="3" t="s">
        <v>6619</v>
      </c>
      <c r="B2693" t="s">
        <v>6620</v>
      </c>
      <c r="C2693" s="3" t="s">
        <v>6620</v>
      </c>
      <c r="D2693" s="6">
        <v>0</v>
      </c>
      <c r="E2693" s="6">
        <v>112</v>
      </c>
      <c r="F2693" s="6">
        <f t="shared" si="420"/>
        <v>1</v>
      </c>
      <c r="G2693" s="6">
        <f t="shared" si="421"/>
        <v>52</v>
      </c>
      <c r="H2693" s="6" t="str" cm="1">
        <f t="array" ref="H2693">_xlfn.IFS(E2693&lt;=80,"Series",E2693&lt;=120,"TV Movie",E2693&gt;120,"Long Movie")</f>
        <v>TV Movie</v>
      </c>
      <c r="I2693" t="s">
        <v>5529</v>
      </c>
      <c r="J2693" t="s">
        <v>8158</v>
      </c>
      <c r="K2693" t="s">
        <v>8156</v>
      </c>
      <c r="L2693" s="5">
        <v>6.8</v>
      </c>
      <c r="M2693" t="str" cm="1">
        <f t="array" ref="M2693">_xlfn.IFS(L2693&lt;=2,"Flop",L2693&lt;=5,"Average",L2693&lt;=7,"Hit",L2693&lt;=9,"Superhit",L2693&gt;9,"BlockBuster")</f>
        <v>Hit</v>
      </c>
      <c r="N2693" s="6">
        <v>712207</v>
      </c>
      <c r="O2693" s="6" t="str" cm="1">
        <f t="array" ref="O2693">_xlfn.IFS(N2693&lt;=100000,"Low",N2693&lt;=500000,"Median",N2693&lt;=1500000,"High",N2693&gt;1500000,"Very High")</f>
        <v>High</v>
      </c>
      <c r="P2693">
        <v>170000000</v>
      </c>
      <c r="Q2693">
        <v>644783140</v>
      </c>
      <c r="R2693">
        <f t="shared" si="422"/>
        <v>474783140</v>
      </c>
      <c r="S2693" t="str">
        <f t="shared" si="423"/>
        <v>Profit</v>
      </c>
      <c r="T2693" s="1">
        <v>41569</v>
      </c>
      <c r="U2693" t="s">
        <v>5707</v>
      </c>
      <c r="V2693" s="14">
        <v>41569</v>
      </c>
      <c r="W2693" t="str">
        <f t="shared" si="424"/>
        <v>October</v>
      </c>
      <c r="X2693" s="4" t="str">
        <f t="shared" si="425"/>
        <v>2013</v>
      </c>
      <c r="Y2693" s="6">
        <f t="shared" si="426"/>
        <v>2013</v>
      </c>
      <c r="Z2693" s="4" t="str">
        <f t="shared" si="427"/>
        <v>22</v>
      </c>
      <c r="AA2693" s="6">
        <f t="shared" si="428"/>
        <v>22</v>
      </c>
      <c r="AB2693" t="str">
        <f t="shared" si="429"/>
        <v>Tuesday</v>
      </c>
    </row>
    <row r="2694" spans="1:28" x14ac:dyDescent="0.25">
      <c r="A2694" s="3" t="s">
        <v>6621</v>
      </c>
      <c r="B2694" t="s">
        <v>6622</v>
      </c>
      <c r="C2694" s="3" t="s">
        <v>6622</v>
      </c>
      <c r="D2694" s="6">
        <v>0</v>
      </c>
      <c r="E2694" s="6">
        <v>109</v>
      </c>
      <c r="F2694" s="6">
        <f t="shared" si="420"/>
        <v>1</v>
      </c>
      <c r="G2694" s="6">
        <f t="shared" si="421"/>
        <v>49</v>
      </c>
      <c r="H2694" s="6" t="str" cm="1">
        <f t="array" ref="H2694">_xlfn.IFS(E2694&lt;=80,"Series",E2694&lt;=120,"TV Movie",E2694&gt;120,"Long Movie")</f>
        <v>TV Movie</v>
      </c>
      <c r="I2694" t="s">
        <v>5529</v>
      </c>
      <c r="J2694" t="s">
        <v>8161</v>
      </c>
      <c r="K2694" t="s">
        <v>3857</v>
      </c>
      <c r="L2694" s="5">
        <v>5.3</v>
      </c>
      <c r="M2694" t="str" cm="1">
        <f t="array" ref="M2694">_xlfn.IFS(L2694&lt;=2,"Flop",L2694&lt;=5,"Average",L2694&lt;=7,"Hit",L2694&lt;=9,"Superhit",L2694&gt;9,"BlockBuster")</f>
        <v>Hit</v>
      </c>
      <c r="N2694" s="6">
        <v>115288</v>
      </c>
      <c r="O2694" s="6" t="str" cm="1">
        <f t="array" ref="O2694">_xlfn.IFS(N2694&lt;=100000,"Low",N2694&lt;=500000,"Median",N2694&lt;=1500000,"High",N2694&gt;1500000,"Very High")</f>
        <v>Median</v>
      </c>
      <c r="P2694">
        <v>120000000</v>
      </c>
      <c r="Q2694">
        <v>221900160</v>
      </c>
      <c r="R2694">
        <f t="shared" si="422"/>
        <v>101900160</v>
      </c>
      <c r="S2694" t="str">
        <f t="shared" si="423"/>
        <v>Profit</v>
      </c>
      <c r="T2694" s="1">
        <v>43020</v>
      </c>
      <c r="U2694" t="s">
        <v>6623</v>
      </c>
      <c r="V2694" s="14">
        <v>43020</v>
      </c>
      <c r="W2694" t="str">
        <f t="shared" si="424"/>
        <v>October</v>
      </c>
      <c r="X2694" s="4" t="str">
        <f t="shared" si="425"/>
        <v>2017</v>
      </c>
      <c r="Y2694" s="6">
        <f t="shared" si="426"/>
        <v>2017</v>
      </c>
      <c r="Z2694" s="4" t="str">
        <f t="shared" si="427"/>
        <v>12</v>
      </c>
      <c r="AA2694" s="6">
        <f t="shared" si="428"/>
        <v>12</v>
      </c>
      <c r="AB2694" t="str">
        <f t="shared" si="429"/>
        <v>Thursday</v>
      </c>
    </row>
    <row r="2695" spans="1:28" x14ac:dyDescent="0.25">
      <c r="A2695" s="3" t="s">
        <v>6624</v>
      </c>
      <c r="B2695" t="s">
        <v>6625</v>
      </c>
      <c r="C2695" s="3" t="s">
        <v>6625</v>
      </c>
      <c r="D2695" s="6">
        <v>0</v>
      </c>
      <c r="E2695" s="6">
        <v>112</v>
      </c>
      <c r="F2695" s="6">
        <f t="shared" si="420"/>
        <v>1</v>
      </c>
      <c r="G2695" s="6">
        <f t="shared" si="421"/>
        <v>52</v>
      </c>
      <c r="H2695" s="6" t="str" cm="1">
        <f t="array" ref="H2695">_xlfn.IFS(E2695&lt;=80,"Series",E2695&lt;=120,"TV Movie",E2695&gt;120,"Long Movie")</f>
        <v>TV Movie</v>
      </c>
      <c r="I2695" t="s">
        <v>132</v>
      </c>
      <c r="J2695" t="s">
        <v>8165</v>
      </c>
      <c r="K2695" t="s">
        <v>8157</v>
      </c>
      <c r="L2695" s="5">
        <v>7.1</v>
      </c>
      <c r="M2695" t="str" cm="1">
        <f t="array" ref="M2695">_xlfn.IFS(L2695&lt;=2,"Flop",L2695&lt;=5,"Average",L2695&lt;=7,"Hit",L2695&lt;=9,"Superhit",L2695&gt;9,"BlockBuster")</f>
        <v>Superhit</v>
      </c>
      <c r="N2695" s="6">
        <v>324115</v>
      </c>
      <c r="O2695" s="6" t="str" cm="1">
        <f t="array" ref="O2695">_xlfn.IFS(N2695&lt;=100000,"Low",N2695&lt;=500000,"Median",N2695&lt;=1500000,"High",N2695&gt;1500000,"Very High")</f>
        <v>Median</v>
      </c>
      <c r="P2695">
        <v>17000000</v>
      </c>
      <c r="Q2695">
        <v>115647426</v>
      </c>
      <c r="R2695">
        <f t="shared" si="422"/>
        <v>98647426</v>
      </c>
      <c r="S2695" t="str">
        <f t="shared" si="423"/>
        <v>Profit</v>
      </c>
      <c r="T2695" s="1">
        <v>41180</v>
      </c>
      <c r="U2695" t="s">
        <v>6487</v>
      </c>
      <c r="V2695" s="14">
        <v>41180</v>
      </c>
      <c r="W2695" t="str">
        <f t="shared" si="424"/>
        <v>September</v>
      </c>
      <c r="X2695" s="4" t="str">
        <f t="shared" si="425"/>
        <v>2012</v>
      </c>
      <c r="Y2695" s="6">
        <f t="shared" si="426"/>
        <v>2012</v>
      </c>
      <c r="Z2695" s="4" t="str">
        <f t="shared" si="427"/>
        <v>28</v>
      </c>
      <c r="AA2695" s="6">
        <f t="shared" si="428"/>
        <v>28</v>
      </c>
      <c r="AB2695" t="str">
        <f t="shared" si="429"/>
        <v>Friday</v>
      </c>
    </row>
    <row r="2696" spans="1:28" x14ac:dyDescent="0.25">
      <c r="A2696" s="3" t="s">
        <v>6626</v>
      </c>
      <c r="B2696" t="s">
        <v>6627</v>
      </c>
      <c r="C2696" s="3" t="s">
        <v>6628</v>
      </c>
      <c r="D2696" s="6">
        <v>0</v>
      </c>
      <c r="E2696" s="6">
        <v>97</v>
      </c>
      <c r="F2696" s="6">
        <f t="shared" si="420"/>
        <v>1</v>
      </c>
      <c r="G2696" s="6">
        <f t="shared" si="421"/>
        <v>37</v>
      </c>
      <c r="H2696" s="6" t="str" cm="1">
        <f t="array" ref="H2696">_xlfn.IFS(E2696&lt;=80,"Series",E2696&lt;=120,"TV Movie",E2696&gt;120,"Long Movie")</f>
        <v>TV Movie</v>
      </c>
      <c r="I2696" t="s">
        <v>5529</v>
      </c>
      <c r="J2696" t="s">
        <v>8158</v>
      </c>
      <c r="K2696" t="s">
        <v>8159</v>
      </c>
      <c r="L2696" s="5">
        <v>6.3</v>
      </c>
      <c r="M2696" t="str" cm="1">
        <f t="array" ref="M2696">_xlfn.IFS(L2696&lt;=2,"Flop",L2696&lt;=5,"Average",L2696&lt;=7,"Hit",L2696&lt;=9,"Superhit",L2696&gt;9,"BlockBuster")</f>
        <v>Hit</v>
      </c>
      <c r="N2696" s="6">
        <v>100829</v>
      </c>
      <c r="O2696" s="6" t="str" cm="1">
        <f t="array" ref="O2696">_xlfn.IFS(N2696&lt;=100000,"Low",N2696&lt;=500000,"Median",N2696&lt;=1500000,"High",N2696&gt;1500000,"Very High")</f>
        <v>Median</v>
      </c>
      <c r="P2696">
        <v>73000000</v>
      </c>
      <c r="Q2696">
        <v>352333929</v>
      </c>
      <c r="R2696">
        <f t="shared" si="422"/>
        <v>279333929</v>
      </c>
      <c r="S2696" t="str">
        <f t="shared" si="423"/>
        <v>Profit</v>
      </c>
      <c r="T2696" s="1">
        <v>42491</v>
      </c>
      <c r="U2696" t="s">
        <v>6629</v>
      </c>
      <c r="V2696" s="14">
        <v>42491</v>
      </c>
      <c r="W2696" t="str">
        <f t="shared" si="424"/>
        <v>May</v>
      </c>
      <c r="X2696" s="4" t="str">
        <f t="shared" si="425"/>
        <v>2016</v>
      </c>
      <c r="Y2696" s="6">
        <f t="shared" si="426"/>
        <v>2016</v>
      </c>
      <c r="Z2696" s="4" t="str">
        <f t="shared" si="427"/>
        <v>1</v>
      </c>
      <c r="AA2696" s="6">
        <f t="shared" si="428"/>
        <v>1</v>
      </c>
      <c r="AB2696" t="str">
        <f t="shared" si="429"/>
        <v>Sunday</v>
      </c>
    </row>
    <row r="2697" spans="1:28" x14ac:dyDescent="0.25">
      <c r="A2697" s="3" t="s">
        <v>6630</v>
      </c>
      <c r="B2697" t="s">
        <v>6631</v>
      </c>
      <c r="C2697" s="3" t="s">
        <v>6631</v>
      </c>
      <c r="D2697" s="6">
        <v>0</v>
      </c>
      <c r="E2697" s="6">
        <v>95</v>
      </c>
      <c r="F2697" s="6">
        <f t="shared" si="420"/>
        <v>1</v>
      </c>
      <c r="G2697" s="6">
        <f t="shared" si="421"/>
        <v>35</v>
      </c>
      <c r="H2697" s="6" t="str" cm="1">
        <f t="array" ref="H2697">_xlfn.IFS(E2697&lt;=80,"Series",E2697&lt;=120,"TV Movie",E2697&gt;120,"Long Movie")</f>
        <v>TV Movie</v>
      </c>
      <c r="I2697" t="s">
        <v>8158</v>
      </c>
      <c r="J2697" t="s">
        <v>8159</v>
      </c>
      <c r="K2697" t="s">
        <v>132</v>
      </c>
      <c r="L2697" s="5">
        <v>6.3</v>
      </c>
      <c r="M2697" t="str" cm="1">
        <f t="array" ref="M2697">_xlfn.IFS(L2697&lt;=2,"Flop",L2697&lt;=5,"Average",L2697&lt;=7,"Hit",L2697&lt;=9,"Superhit",L2697&gt;9,"BlockBuster")</f>
        <v>Hit</v>
      </c>
      <c r="N2697" s="6">
        <v>111728</v>
      </c>
      <c r="O2697" s="6" t="str" cm="1">
        <f t="array" ref="O2697">_xlfn.IFS(N2697&lt;=100000,"Low",N2697&lt;=500000,"Median",N2697&lt;=1500000,"High",N2697&gt;1500000,"Very High")</f>
        <v>Median</v>
      </c>
      <c r="P2697">
        <v>78000000</v>
      </c>
      <c r="Q2697">
        <v>274325949</v>
      </c>
      <c r="R2697">
        <f t="shared" si="422"/>
        <v>196325949</v>
      </c>
      <c r="S2697" t="str">
        <f t="shared" si="423"/>
        <v>Profit</v>
      </c>
      <c r="T2697" s="1">
        <v>41543</v>
      </c>
      <c r="U2697" t="s">
        <v>6632</v>
      </c>
      <c r="V2697" s="14">
        <v>41543</v>
      </c>
      <c r="W2697" t="str">
        <f t="shared" si="424"/>
        <v>September</v>
      </c>
      <c r="X2697" s="4" t="str">
        <f t="shared" si="425"/>
        <v>2013</v>
      </c>
      <c r="Y2697" s="6">
        <f t="shared" si="426"/>
        <v>2013</v>
      </c>
      <c r="Z2697" s="4" t="str">
        <f t="shared" si="427"/>
        <v>26</v>
      </c>
      <c r="AA2697" s="6">
        <f t="shared" si="428"/>
        <v>26</v>
      </c>
      <c r="AB2697" t="str">
        <f t="shared" si="429"/>
        <v>Thursday</v>
      </c>
    </row>
    <row r="2698" spans="1:28" x14ac:dyDescent="0.25">
      <c r="A2698" s="3" t="s">
        <v>6633</v>
      </c>
      <c r="B2698" t="s">
        <v>6634</v>
      </c>
      <c r="C2698" s="3" t="s">
        <v>6634</v>
      </c>
      <c r="D2698" s="6">
        <v>0</v>
      </c>
      <c r="E2698" s="6">
        <v>126</v>
      </c>
      <c r="F2698" s="6">
        <f t="shared" si="420"/>
        <v>2</v>
      </c>
      <c r="G2698" s="6">
        <f t="shared" si="421"/>
        <v>6</v>
      </c>
      <c r="H2698" s="6" t="str" cm="1">
        <f t="array" ref="H2698">_xlfn.IFS(E2698&lt;=80,"Series",E2698&lt;=120,"TV Movie",E2698&gt;120,"Long Movie")</f>
        <v>Long Movie</v>
      </c>
      <c r="I2698" t="s">
        <v>132</v>
      </c>
      <c r="J2698" t="s">
        <v>145</v>
      </c>
      <c r="K2698" t="s">
        <v>5802</v>
      </c>
      <c r="L2698" s="5">
        <v>7</v>
      </c>
      <c r="M2698" t="str" cm="1">
        <f t="array" ref="M2698">_xlfn.IFS(L2698&lt;=2,"Flop",L2698&lt;=5,"Average",L2698&lt;=7,"Hit",L2698&lt;=9,"Superhit",L2698&gt;9,"BlockBuster")</f>
        <v>Hit</v>
      </c>
      <c r="N2698" s="6">
        <v>61284</v>
      </c>
      <c r="O2698" s="6" t="str" cm="1">
        <f t="array" ref="O2698">_xlfn.IFS(N2698&lt;=100000,"Low",N2698&lt;=500000,"Median",N2698&lt;=1500000,"High",N2698&gt;1500000,"Very High")</f>
        <v>Low</v>
      </c>
      <c r="P2698">
        <v>37500000</v>
      </c>
      <c r="Q2698">
        <v>125856180</v>
      </c>
      <c r="R2698">
        <f t="shared" si="422"/>
        <v>88356180</v>
      </c>
      <c r="S2698" t="str">
        <f t="shared" si="423"/>
        <v>Profit</v>
      </c>
      <c r="T2698" s="1">
        <v>42986</v>
      </c>
      <c r="U2698" t="s">
        <v>4001</v>
      </c>
      <c r="V2698" s="14">
        <v>42986</v>
      </c>
      <c r="W2698" t="str">
        <f t="shared" si="424"/>
        <v>September</v>
      </c>
      <c r="X2698" s="4" t="str">
        <f t="shared" si="425"/>
        <v>2017</v>
      </c>
      <c r="Y2698" s="6">
        <f t="shared" si="426"/>
        <v>2017</v>
      </c>
      <c r="Z2698" s="4" t="str">
        <f t="shared" si="427"/>
        <v>8</v>
      </c>
      <c r="AA2698" s="6">
        <f t="shared" si="428"/>
        <v>8</v>
      </c>
      <c r="AB2698" t="str">
        <f t="shared" si="429"/>
        <v>Friday</v>
      </c>
    </row>
    <row r="2699" spans="1:28" x14ac:dyDescent="0.25">
      <c r="A2699" s="3" t="s">
        <v>6635</v>
      </c>
      <c r="B2699" t="s">
        <v>6636</v>
      </c>
      <c r="C2699" s="3" t="s">
        <v>6636</v>
      </c>
      <c r="D2699" s="6">
        <v>0</v>
      </c>
      <c r="E2699" s="6">
        <v>89</v>
      </c>
      <c r="F2699" s="6">
        <f t="shared" si="420"/>
        <v>1</v>
      </c>
      <c r="G2699" s="6">
        <f t="shared" si="421"/>
        <v>29</v>
      </c>
      <c r="H2699" s="6" t="str" cm="1">
        <f t="array" ref="H2699">_xlfn.IFS(E2699&lt;=80,"Series",E2699&lt;=120,"TV Movie",E2699&gt;120,"Long Movie")</f>
        <v>TV Movie</v>
      </c>
      <c r="I2699" t="s">
        <v>132</v>
      </c>
      <c r="J2699" t="s">
        <v>8162</v>
      </c>
      <c r="K2699" t="s">
        <v>145</v>
      </c>
      <c r="L2699" s="5">
        <v>7</v>
      </c>
      <c r="M2699" t="str" cm="1">
        <f t="array" ref="M2699">_xlfn.IFS(L2699&lt;=2,"Flop",L2699&lt;=5,"Average",L2699&lt;=7,"Hit",L2699&lt;=9,"Superhit",L2699&gt;9,"BlockBuster")</f>
        <v>Hit</v>
      </c>
      <c r="N2699" s="6">
        <v>65385</v>
      </c>
      <c r="O2699" s="6" t="str" cm="1">
        <f t="array" ref="O2699">_xlfn.IFS(N2699&lt;=100000,"Low",N2699&lt;=500000,"Median",N2699&lt;=1500000,"High",N2699&gt;1500000,"Very High")</f>
        <v>Low</v>
      </c>
      <c r="P2699">
        <v>2500000</v>
      </c>
      <c r="Q2699">
        <v>4806423</v>
      </c>
      <c r="R2699">
        <f t="shared" si="422"/>
        <v>2306423</v>
      </c>
      <c r="S2699" t="str">
        <f t="shared" si="423"/>
        <v>Profit</v>
      </c>
      <c r="T2699" s="1">
        <v>40928</v>
      </c>
      <c r="U2699" t="s">
        <v>6637</v>
      </c>
      <c r="V2699" s="14">
        <v>40928</v>
      </c>
      <c r="W2699" t="str">
        <f t="shared" si="424"/>
        <v>January</v>
      </c>
      <c r="X2699" s="4" t="str">
        <f t="shared" si="425"/>
        <v>2012</v>
      </c>
      <c r="Y2699" s="6">
        <f t="shared" si="426"/>
        <v>2012</v>
      </c>
      <c r="Z2699" s="4" t="str">
        <f t="shared" si="427"/>
        <v>20</v>
      </c>
      <c r="AA2699" s="6">
        <f t="shared" si="428"/>
        <v>20</v>
      </c>
      <c r="AB2699" t="str">
        <f t="shared" si="429"/>
        <v>Friday</v>
      </c>
    </row>
    <row r="2700" spans="1:28" x14ac:dyDescent="0.25">
      <c r="A2700" s="3" t="s">
        <v>6638</v>
      </c>
      <c r="B2700" t="s">
        <v>6639</v>
      </c>
      <c r="C2700" s="3" t="s">
        <v>6639</v>
      </c>
      <c r="D2700" s="6">
        <v>0</v>
      </c>
      <c r="E2700" s="6">
        <v>86</v>
      </c>
      <c r="F2700" s="6">
        <f t="shared" si="420"/>
        <v>1</v>
      </c>
      <c r="G2700" s="6">
        <f t="shared" si="421"/>
        <v>26</v>
      </c>
      <c r="H2700" s="6" t="str" cm="1">
        <f t="array" ref="H2700">_xlfn.IFS(E2700&lt;=80,"Series",E2700&lt;=120,"TV Movie",E2700&gt;120,"Long Movie")</f>
        <v>TV Movie</v>
      </c>
      <c r="I2700" t="s">
        <v>83</v>
      </c>
      <c r="J2700" t="s">
        <v>8166</v>
      </c>
      <c r="K2700" t="s">
        <v>3857</v>
      </c>
      <c r="L2700" s="5">
        <v>5</v>
      </c>
      <c r="M2700" t="str" cm="1">
        <f t="array" ref="M2700">_xlfn.IFS(L2700&lt;=2,"Flop",L2700&lt;=5,"Average",L2700&lt;=7,"Hit",L2700&lt;=9,"Superhit",L2700&gt;9,"BlockBuster")</f>
        <v>Average</v>
      </c>
      <c r="N2700" s="6">
        <v>68041</v>
      </c>
      <c r="O2700" s="6" t="str" cm="1">
        <f t="array" ref="O2700">_xlfn.IFS(N2700&lt;=100000,"Low",N2700&lt;=500000,"Median",N2700&lt;=1500000,"High",N2700&gt;1500000,"Very High")</f>
        <v>Low</v>
      </c>
      <c r="P2700">
        <v>1000000</v>
      </c>
      <c r="Q2700">
        <v>38390020</v>
      </c>
      <c r="R2700">
        <f t="shared" si="422"/>
        <v>37390020</v>
      </c>
      <c r="S2700" t="str">
        <f t="shared" si="423"/>
        <v>Profit</v>
      </c>
      <c r="T2700" s="1">
        <v>41053</v>
      </c>
      <c r="U2700" t="s">
        <v>6640</v>
      </c>
      <c r="V2700" s="14">
        <v>41053</v>
      </c>
      <c r="W2700" t="str">
        <f t="shared" si="424"/>
        <v>May</v>
      </c>
      <c r="X2700" s="4" t="str">
        <f t="shared" si="425"/>
        <v>2012</v>
      </c>
      <c r="Y2700" s="6">
        <f t="shared" si="426"/>
        <v>2012</v>
      </c>
      <c r="Z2700" s="4" t="str">
        <f t="shared" si="427"/>
        <v>24</v>
      </c>
      <c r="AA2700" s="6">
        <f t="shared" si="428"/>
        <v>24</v>
      </c>
      <c r="AB2700" t="str">
        <f t="shared" si="429"/>
        <v>Thursday</v>
      </c>
    </row>
    <row r="2701" spans="1:28" x14ac:dyDescent="0.25">
      <c r="A2701" s="3" t="s">
        <v>6641</v>
      </c>
      <c r="B2701" t="s">
        <v>6642</v>
      </c>
      <c r="C2701" s="3" t="s">
        <v>6642</v>
      </c>
      <c r="D2701" s="6">
        <v>0</v>
      </c>
      <c r="E2701" s="6">
        <v>107</v>
      </c>
      <c r="F2701" s="6">
        <f t="shared" si="420"/>
        <v>1</v>
      </c>
      <c r="G2701" s="6">
        <f t="shared" si="421"/>
        <v>47</v>
      </c>
      <c r="H2701" s="6" t="str" cm="1">
        <f t="array" ref="H2701">_xlfn.IFS(E2701&lt;=80,"Series",E2701&lt;=120,"TV Movie",E2701&gt;120,"Long Movie")</f>
        <v>TV Movie</v>
      </c>
      <c r="I2701" t="s">
        <v>5529</v>
      </c>
      <c r="J2701" t="s">
        <v>132</v>
      </c>
      <c r="K2701" t="s">
        <v>8162</v>
      </c>
      <c r="L2701" s="5">
        <v>5.6</v>
      </c>
      <c r="M2701" t="str" cm="1">
        <f t="array" ref="M2701">_xlfn.IFS(L2701&lt;=2,"Flop",L2701&lt;=5,"Average",L2701&lt;=7,"Hit",L2701&lt;=9,"Superhit",L2701&gt;9,"BlockBuster")</f>
        <v>Hit</v>
      </c>
      <c r="N2701" s="6">
        <v>81454</v>
      </c>
      <c r="O2701" s="6" t="str" cm="1">
        <f t="array" ref="O2701">_xlfn.IFS(N2701&lt;=100000,"Low",N2701&lt;=500000,"Median",N2701&lt;=1500000,"High",N2701&gt;1500000,"Very High")</f>
        <v>Low</v>
      </c>
      <c r="P2701">
        <v>20000000</v>
      </c>
      <c r="Q2701">
        <v>17537186</v>
      </c>
      <c r="R2701">
        <f t="shared" si="422"/>
        <v>-2462814</v>
      </c>
      <c r="S2701" t="str">
        <f t="shared" si="423"/>
        <v>Loss</v>
      </c>
      <c r="T2701" s="1">
        <v>41536</v>
      </c>
      <c r="U2701" t="s">
        <v>1126</v>
      </c>
      <c r="V2701" s="14">
        <v>41536</v>
      </c>
      <c r="W2701" t="str">
        <f t="shared" si="424"/>
        <v>September</v>
      </c>
      <c r="X2701" s="4" t="str">
        <f t="shared" si="425"/>
        <v>2013</v>
      </c>
      <c r="Y2701" s="6">
        <f t="shared" si="426"/>
        <v>2013</v>
      </c>
      <c r="Z2701" s="4" t="str">
        <f t="shared" si="427"/>
        <v>19</v>
      </c>
      <c r="AA2701" s="6">
        <f t="shared" si="428"/>
        <v>19</v>
      </c>
      <c r="AB2701" t="str">
        <f t="shared" si="429"/>
        <v>Thursday</v>
      </c>
    </row>
    <row r="2702" spans="1:28" x14ac:dyDescent="0.25">
      <c r="A2702" s="3" t="s">
        <v>6643</v>
      </c>
      <c r="B2702" t="s">
        <v>6644</v>
      </c>
      <c r="C2702" s="3" t="s">
        <v>6644</v>
      </c>
      <c r="D2702" s="6">
        <v>0</v>
      </c>
      <c r="E2702" s="6">
        <v>97</v>
      </c>
      <c r="F2702" s="6">
        <f t="shared" si="420"/>
        <v>1</v>
      </c>
      <c r="G2702" s="6">
        <f t="shared" si="421"/>
        <v>37</v>
      </c>
      <c r="H2702" s="6" t="str" cm="1">
        <f t="array" ref="H2702">_xlfn.IFS(E2702&lt;=80,"Series",E2702&lt;=120,"TV Movie",E2702&gt;120,"Long Movie")</f>
        <v>TV Movie</v>
      </c>
      <c r="I2702" t="s">
        <v>132</v>
      </c>
      <c r="J2702" t="s">
        <v>5802</v>
      </c>
      <c r="K2702" t="s">
        <v>5802</v>
      </c>
      <c r="L2702" s="5">
        <v>6.3</v>
      </c>
      <c r="M2702" t="str" cm="1">
        <f t="array" ref="M2702">_xlfn.IFS(L2702&lt;=2,"Flop",L2702&lt;=5,"Average",L2702&lt;=7,"Hit",L2702&lt;=9,"Superhit",L2702&gt;9,"BlockBuster")</f>
        <v>Hit</v>
      </c>
      <c r="N2702" s="6">
        <v>324083</v>
      </c>
      <c r="O2702" s="6" t="str" cm="1">
        <f t="array" ref="O2702">_xlfn.IFS(N2702&lt;=100000,"Low",N2702&lt;=500000,"Median",N2702&lt;=1500000,"High",N2702&gt;1500000,"Very High")</f>
        <v>Median</v>
      </c>
      <c r="P2702">
        <v>18000000</v>
      </c>
      <c r="Q2702">
        <v>270665134</v>
      </c>
      <c r="R2702">
        <f t="shared" si="422"/>
        <v>252665134</v>
      </c>
      <c r="S2702" t="str">
        <f t="shared" si="423"/>
        <v>Profit</v>
      </c>
      <c r="T2702" s="1">
        <v>41706</v>
      </c>
      <c r="U2702" t="s">
        <v>4488</v>
      </c>
      <c r="V2702" s="14">
        <v>41706</v>
      </c>
      <c r="W2702" t="str">
        <f t="shared" si="424"/>
        <v>March</v>
      </c>
      <c r="X2702" s="4" t="str">
        <f t="shared" si="425"/>
        <v>2014</v>
      </c>
      <c r="Y2702" s="6">
        <f t="shared" si="426"/>
        <v>2014</v>
      </c>
      <c r="Z2702" s="4" t="str">
        <f t="shared" si="427"/>
        <v>8</v>
      </c>
      <c r="AA2702" s="6">
        <f t="shared" si="428"/>
        <v>8</v>
      </c>
      <c r="AB2702" t="str">
        <f t="shared" si="429"/>
        <v>Saturday</v>
      </c>
    </row>
    <row r="2703" spans="1:28" x14ac:dyDescent="0.25">
      <c r="A2703" s="3" t="s">
        <v>6645</v>
      </c>
      <c r="B2703" t="s">
        <v>6646</v>
      </c>
      <c r="C2703" s="3" t="s">
        <v>6646</v>
      </c>
      <c r="D2703" s="6">
        <v>0</v>
      </c>
      <c r="E2703" s="6">
        <v>114</v>
      </c>
      <c r="F2703" s="6">
        <f t="shared" si="420"/>
        <v>1</v>
      </c>
      <c r="G2703" s="6">
        <f t="shared" si="421"/>
        <v>54</v>
      </c>
      <c r="H2703" s="6" t="str" cm="1">
        <f t="array" ref="H2703">_xlfn.IFS(E2703&lt;=80,"Series",E2703&lt;=120,"TV Movie",E2703&gt;120,"Long Movie")</f>
        <v>TV Movie</v>
      </c>
      <c r="I2703" t="s">
        <v>8160</v>
      </c>
      <c r="J2703" t="s">
        <v>132</v>
      </c>
      <c r="K2703" t="s">
        <v>8162</v>
      </c>
      <c r="L2703" s="5">
        <v>7.1</v>
      </c>
      <c r="M2703" t="str" cm="1">
        <f t="array" ref="M2703">_xlfn.IFS(L2703&lt;=2,"Flop",L2703&lt;=5,"Average",L2703&lt;=7,"Hit",L2703&lt;=9,"Superhit",L2703&gt;9,"BlockBuster")</f>
        <v>Superhit</v>
      </c>
      <c r="N2703" s="6">
        <v>242678</v>
      </c>
      <c r="O2703" s="6" t="str" cm="1">
        <f t="array" ref="O2703">_xlfn.IFS(N2703&lt;=100000,"Low",N2703&lt;=500000,"Median",N2703&lt;=1500000,"High",N2703&gt;1500000,"Very High")</f>
        <v>Median</v>
      </c>
      <c r="P2703">
        <v>40000000</v>
      </c>
      <c r="Q2703">
        <v>86434523</v>
      </c>
      <c r="R2703">
        <f t="shared" si="422"/>
        <v>46434523</v>
      </c>
      <c r="S2703" t="str">
        <f t="shared" si="423"/>
        <v>Profit</v>
      </c>
      <c r="T2703">
        <v>2016</v>
      </c>
      <c r="U2703" t="s">
        <v>2501</v>
      </c>
      <c r="V2703" s="14">
        <v>2016</v>
      </c>
      <c r="W2703" t="str">
        <f t="shared" si="424"/>
        <v>July</v>
      </c>
      <c r="X2703" s="4" t="str">
        <f t="shared" si="425"/>
        <v>1905</v>
      </c>
      <c r="Y2703" s="6">
        <f t="shared" si="426"/>
        <v>1905</v>
      </c>
      <c r="Z2703" s="4" t="str">
        <f t="shared" si="427"/>
        <v>8</v>
      </c>
      <c r="AA2703" s="6">
        <f t="shared" si="428"/>
        <v>8</v>
      </c>
      <c r="AB2703" t="str">
        <f t="shared" si="429"/>
        <v>Saturday</v>
      </c>
    </row>
    <row r="2704" spans="1:28" x14ac:dyDescent="0.25">
      <c r="A2704" s="3" t="s">
        <v>6647</v>
      </c>
      <c r="B2704" t="s">
        <v>6648</v>
      </c>
      <c r="C2704" s="3" t="s">
        <v>6648</v>
      </c>
      <c r="D2704" s="6">
        <v>0</v>
      </c>
      <c r="E2704" s="6">
        <v>105</v>
      </c>
      <c r="F2704" s="6">
        <f t="shared" si="420"/>
        <v>1</v>
      </c>
      <c r="G2704" s="6">
        <f t="shared" si="421"/>
        <v>45</v>
      </c>
      <c r="H2704" s="6" t="str" cm="1">
        <f t="array" ref="H2704">_xlfn.IFS(E2704&lt;=80,"Series",E2704&lt;=120,"TV Movie",E2704&gt;120,"Long Movie")</f>
        <v>TV Movie</v>
      </c>
      <c r="I2704" t="s">
        <v>8160</v>
      </c>
      <c r="J2704" t="s">
        <v>8162</v>
      </c>
      <c r="K2704" t="s">
        <v>145</v>
      </c>
      <c r="L2704" s="5">
        <v>6.4</v>
      </c>
      <c r="M2704" t="str" cm="1">
        <f t="array" ref="M2704">_xlfn.IFS(L2704&lt;=2,"Flop",L2704&lt;=5,"Average",L2704&lt;=7,"Hit",L2704&lt;=9,"Superhit",L2704&gt;9,"BlockBuster")</f>
        <v>Hit</v>
      </c>
      <c r="N2704" s="6">
        <v>66146</v>
      </c>
      <c r="O2704" s="6" t="str" cm="1">
        <f t="array" ref="O2704">_xlfn.IFS(N2704&lt;=100000,"Low",N2704&lt;=500000,"Median",N2704&lt;=1500000,"High",N2704&gt;1500000,"Very High")</f>
        <v>Low</v>
      </c>
      <c r="P2704">
        <v>27220000</v>
      </c>
      <c r="Q2704">
        <v>5617460</v>
      </c>
      <c r="R2704">
        <f t="shared" si="422"/>
        <v>-21602540</v>
      </c>
      <c r="S2704" t="str">
        <f t="shared" si="423"/>
        <v>Loss</v>
      </c>
      <c r="T2704" s="1">
        <v>41306</v>
      </c>
      <c r="U2704" t="s">
        <v>6649</v>
      </c>
      <c r="V2704" s="14">
        <v>41306</v>
      </c>
      <c r="W2704" t="str">
        <f t="shared" si="424"/>
        <v>February</v>
      </c>
      <c r="X2704" s="4" t="str">
        <f t="shared" si="425"/>
        <v>2013</v>
      </c>
      <c r="Y2704" s="6">
        <f t="shared" si="426"/>
        <v>2013</v>
      </c>
      <c r="Z2704" s="4" t="str">
        <f t="shared" si="427"/>
        <v>1</v>
      </c>
      <c r="AA2704" s="6">
        <f t="shared" si="428"/>
        <v>1</v>
      </c>
      <c r="AB2704" t="str">
        <f t="shared" si="429"/>
        <v>Friday</v>
      </c>
    </row>
    <row r="2705" spans="1:28" x14ac:dyDescent="0.25">
      <c r="A2705" s="3" t="s">
        <v>6650</v>
      </c>
      <c r="B2705" t="s">
        <v>6651</v>
      </c>
      <c r="C2705" s="3" t="s">
        <v>6652</v>
      </c>
      <c r="D2705" s="6">
        <v>0</v>
      </c>
      <c r="E2705" s="6">
        <v>126</v>
      </c>
      <c r="F2705" s="6">
        <f t="shared" si="420"/>
        <v>2</v>
      </c>
      <c r="G2705" s="6">
        <f t="shared" si="421"/>
        <v>6</v>
      </c>
      <c r="H2705" s="6" t="str" cm="1">
        <f t="array" ref="H2705">_xlfn.IFS(E2705&lt;=80,"Series",E2705&lt;=120,"TV Movie",E2705&gt;120,"Long Movie")</f>
        <v>Long Movie</v>
      </c>
      <c r="I2705" t="s">
        <v>8159</v>
      </c>
      <c r="J2705" t="s">
        <v>8160</v>
      </c>
      <c r="K2705" t="s">
        <v>145</v>
      </c>
      <c r="L2705" s="5">
        <v>7.7</v>
      </c>
      <c r="M2705" t="str" cm="1">
        <f t="array" ref="M2705">_xlfn.IFS(L2705&lt;=2,"Flop",L2705&lt;=5,"Average",L2705&lt;=7,"Hit",L2705&lt;=9,"Superhit",L2705&gt;9,"BlockBuster")</f>
        <v>Superhit</v>
      </c>
      <c r="N2705" s="6">
        <v>93962</v>
      </c>
      <c r="O2705" s="6" t="str" cm="1">
        <f t="array" ref="O2705">_xlfn.IFS(N2705&lt;=100000,"Low",N2705&lt;=500000,"Median",N2705&lt;=1500000,"High",N2705&gt;1500000,"Very High")</f>
        <v>Low</v>
      </c>
      <c r="P2705">
        <v>30000000</v>
      </c>
      <c r="Q2705">
        <v>136835561</v>
      </c>
      <c r="R2705">
        <f t="shared" si="422"/>
        <v>106835561</v>
      </c>
      <c r="S2705" t="str">
        <f t="shared" si="423"/>
        <v>Profit</v>
      </c>
      <c r="T2705" s="1">
        <v>41475</v>
      </c>
      <c r="U2705" t="s">
        <v>478</v>
      </c>
      <c r="V2705" s="14">
        <v>41475</v>
      </c>
      <c r="W2705" t="str">
        <f t="shared" si="424"/>
        <v>July</v>
      </c>
      <c r="X2705" s="4" t="str">
        <f t="shared" si="425"/>
        <v>2013</v>
      </c>
      <c r="Y2705" s="6">
        <f t="shared" si="426"/>
        <v>2013</v>
      </c>
      <c r="Z2705" s="4" t="str">
        <f t="shared" si="427"/>
        <v>20</v>
      </c>
      <c r="AA2705" s="6">
        <f t="shared" si="428"/>
        <v>20</v>
      </c>
      <c r="AB2705" t="str">
        <f t="shared" si="429"/>
        <v>Saturday</v>
      </c>
    </row>
    <row r="2706" spans="1:28" x14ac:dyDescent="0.25">
      <c r="A2706" s="3" t="s">
        <v>6653</v>
      </c>
      <c r="B2706" t="s">
        <v>6654</v>
      </c>
      <c r="C2706" s="3" t="s">
        <v>6654</v>
      </c>
      <c r="D2706" s="6">
        <v>0</v>
      </c>
      <c r="E2706" s="6">
        <v>121</v>
      </c>
      <c r="F2706" s="6">
        <f t="shared" si="420"/>
        <v>2</v>
      </c>
      <c r="G2706" s="6">
        <f t="shared" si="421"/>
        <v>1</v>
      </c>
      <c r="H2706" s="6" t="str" cm="1">
        <f t="array" ref="H2706">_xlfn.IFS(E2706&lt;=80,"Series",E2706&lt;=120,"TV Movie",E2706&gt;120,"Long Movie")</f>
        <v>Long Movie</v>
      </c>
      <c r="I2706" t="s">
        <v>5529</v>
      </c>
      <c r="J2706" t="s">
        <v>8158</v>
      </c>
      <c r="K2706" t="s">
        <v>132</v>
      </c>
      <c r="L2706" s="5">
        <v>8</v>
      </c>
      <c r="M2706" t="str" cm="1">
        <f t="array" ref="M2706">_xlfn.IFS(L2706&lt;=2,"Flop",L2706&lt;=5,"Average",L2706&lt;=7,"Hit",L2706&lt;=9,"Superhit",L2706&gt;9,"BlockBuster")</f>
        <v>Superhit</v>
      </c>
      <c r="N2706" s="6">
        <v>1249361</v>
      </c>
      <c r="O2706" s="6" t="str" cm="1">
        <f t="array" ref="O2706">_xlfn.IFS(N2706&lt;=100000,"Low",N2706&lt;=500000,"Median",N2706&lt;=1500000,"High",N2706&gt;1500000,"Very High")</f>
        <v>High</v>
      </c>
      <c r="P2706">
        <v>170000000</v>
      </c>
      <c r="Q2706">
        <v>773350147</v>
      </c>
      <c r="R2706">
        <f t="shared" si="422"/>
        <v>603350147</v>
      </c>
      <c r="S2706" t="str">
        <f t="shared" si="423"/>
        <v>Profit</v>
      </c>
      <c r="T2706" s="1">
        <v>41841</v>
      </c>
      <c r="U2706" t="s">
        <v>3976</v>
      </c>
      <c r="V2706" s="14">
        <v>41841</v>
      </c>
      <c r="W2706" t="str">
        <f t="shared" si="424"/>
        <v>July</v>
      </c>
      <c r="X2706" s="4" t="str">
        <f t="shared" si="425"/>
        <v>2014</v>
      </c>
      <c r="Y2706" s="6">
        <f t="shared" si="426"/>
        <v>2014</v>
      </c>
      <c r="Z2706" s="4" t="str">
        <f t="shared" si="427"/>
        <v>21</v>
      </c>
      <c r="AA2706" s="6">
        <f t="shared" si="428"/>
        <v>21</v>
      </c>
      <c r="AB2706" t="str">
        <f t="shared" si="429"/>
        <v>Monday</v>
      </c>
    </row>
    <row r="2707" spans="1:28" x14ac:dyDescent="0.25">
      <c r="A2707" s="3" t="s">
        <v>6655</v>
      </c>
      <c r="B2707" t="s">
        <v>6656</v>
      </c>
      <c r="C2707" s="3" t="s">
        <v>6656</v>
      </c>
      <c r="D2707" s="6">
        <v>0</v>
      </c>
      <c r="E2707" s="6">
        <v>106</v>
      </c>
      <c r="F2707" s="6">
        <f t="shared" si="420"/>
        <v>1</v>
      </c>
      <c r="G2707" s="6">
        <f t="shared" si="421"/>
        <v>46</v>
      </c>
      <c r="H2707" s="6" t="str" cm="1">
        <f t="array" ref="H2707">_xlfn.IFS(E2707&lt;=80,"Series",E2707&lt;=120,"TV Movie",E2707&gt;120,"Long Movie")</f>
        <v>TV Movie</v>
      </c>
      <c r="I2707" t="s">
        <v>5529</v>
      </c>
      <c r="J2707" t="s">
        <v>8158</v>
      </c>
      <c r="K2707" t="s">
        <v>145</v>
      </c>
      <c r="L2707" s="5">
        <v>6.9</v>
      </c>
      <c r="M2707" t="str" cm="1">
        <f t="array" ref="M2707">_xlfn.IFS(L2707&lt;=2,"Flop",L2707&lt;=5,"Average",L2707&lt;=7,"Hit",L2707&lt;=9,"Superhit",L2707&gt;9,"BlockBuster")</f>
        <v>Hit</v>
      </c>
      <c r="N2707" s="6">
        <v>82928</v>
      </c>
      <c r="O2707" s="6" t="str" cm="1">
        <f t="array" ref="O2707">_xlfn.IFS(N2707&lt;=100000,"Low",N2707&lt;=500000,"Median",N2707&lt;=1500000,"High",N2707&gt;1500000,"Very High")</f>
        <v>Low</v>
      </c>
      <c r="P2707">
        <v>9000000</v>
      </c>
      <c r="Q2707">
        <v>13627519</v>
      </c>
      <c r="R2707">
        <f t="shared" si="422"/>
        <v>4627519</v>
      </c>
      <c r="S2707" t="str">
        <f t="shared" si="423"/>
        <v>Profit</v>
      </c>
      <c r="T2707" s="1">
        <v>41416</v>
      </c>
      <c r="U2707" t="s">
        <v>5960</v>
      </c>
      <c r="V2707" s="14">
        <v>41416</v>
      </c>
      <c r="W2707" t="str">
        <f t="shared" si="424"/>
        <v>May</v>
      </c>
      <c r="X2707" s="4" t="str">
        <f t="shared" si="425"/>
        <v>2013</v>
      </c>
      <c r="Y2707" s="6">
        <f t="shared" si="426"/>
        <v>2013</v>
      </c>
      <c r="Z2707" s="4" t="str">
        <f t="shared" si="427"/>
        <v>22</v>
      </c>
      <c r="AA2707" s="6">
        <f t="shared" si="428"/>
        <v>22</v>
      </c>
      <c r="AB2707" t="str">
        <f t="shared" si="429"/>
        <v>Wednesday</v>
      </c>
    </row>
    <row r="2708" spans="1:28" x14ac:dyDescent="0.25">
      <c r="A2708" s="3" t="s">
        <v>6657</v>
      </c>
      <c r="B2708" t="s">
        <v>6658</v>
      </c>
      <c r="C2708" s="3" t="s">
        <v>6658</v>
      </c>
      <c r="D2708" s="6">
        <v>0</v>
      </c>
      <c r="E2708" s="6">
        <v>100</v>
      </c>
      <c r="F2708" s="6">
        <f t="shared" si="420"/>
        <v>1</v>
      </c>
      <c r="G2708" s="6">
        <f t="shared" si="421"/>
        <v>40</v>
      </c>
      <c r="H2708" s="6" t="str" cm="1">
        <f t="array" ref="H2708">_xlfn.IFS(E2708&lt;=80,"Series",E2708&lt;=120,"TV Movie",E2708&gt;120,"Long Movie")</f>
        <v>TV Movie</v>
      </c>
      <c r="I2708" t="s">
        <v>8156</v>
      </c>
      <c r="J2708" t="s">
        <v>83</v>
      </c>
      <c r="K2708" t="s">
        <v>3857</v>
      </c>
      <c r="L2708" s="5">
        <v>6.2</v>
      </c>
      <c r="M2708" t="str" cm="1">
        <f t="array" ref="M2708">_xlfn.IFS(L2708&lt;=2,"Flop",L2708&lt;=5,"Average",L2708&lt;=7,"Hit",L2708&lt;=9,"Superhit",L2708&gt;9,"BlockBuster")</f>
        <v>Hit</v>
      </c>
      <c r="N2708" s="6">
        <v>189198</v>
      </c>
      <c r="O2708" s="6" t="str" cm="1">
        <f t="array" ref="O2708">_xlfn.IFS(N2708&lt;=100000,"Low",N2708&lt;=500000,"Median",N2708&lt;=1500000,"High",N2708&gt;1500000,"Very High")</f>
        <v>Median</v>
      </c>
      <c r="P2708">
        <v>15000000</v>
      </c>
      <c r="Q2708">
        <v>146428180</v>
      </c>
      <c r="R2708">
        <f t="shared" si="422"/>
        <v>131428180</v>
      </c>
      <c r="S2708" t="str">
        <f t="shared" si="423"/>
        <v>Profit</v>
      </c>
      <c r="T2708" s="1">
        <v>41291</v>
      </c>
      <c r="U2708" t="s">
        <v>3973</v>
      </c>
      <c r="V2708" s="14">
        <v>41291</v>
      </c>
      <c r="W2708" t="str">
        <f t="shared" si="424"/>
        <v>January</v>
      </c>
      <c r="X2708" s="4" t="str">
        <f t="shared" si="425"/>
        <v>2013</v>
      </c>
      <c r="Y2708" s="6">
        <f t="shared" si="426"/>
        <v>2013</v>
      </c>
      <c r="Z2708" s="4" t="str">
        <f t="shared" si="427"/>
        <v>17</v>
      </c>
      <c r="AA2708" s="6">
        <f t="shared" si="428"/>
        <v>17</v>
      </c>
      <c r="AB2708" t="str">
        <f t="shared" si="429"/>
        <v>Thursday</v>
      </c>
    </row>
    <row r="2709" spans="1:28" x14ac:dyDescent="0.25">
      <c r="A2709" s="3" t="s">
        <v>6659</v>
      </c>
      <c r="B2709" t="s">
        <v>6660</v>
      </c>
      <c r="C2709" s="3" t="s">
        <v>6660</v>
      </c>
      <c r="D2709" s="6">
        <v>0</v>
      </c>
      <c r="E2709" s="6">
        <v>111</v>
      </c>
      <c r="F2709" s="6">
        <f t="shared" si="420"/>
        <v>1</v>
      </c>
      <c r="G2709" s="6">
        <f t="shared" si="421"/>
        <v>51</v>
      </c>
      <c r="H2709" s="6" t="str" cm="1">
        <f t="array" ref="H2709">_xlfn.IFS(E2709&lt;=80,"Series",E2709&lt;=120,"TV Movie",E2709&gt;120,"Long Movie")</f>
        <v>TV Movie</v>
      </c>
      <c r="I2709" t="s">
        <v>132</v>
      </c>
      <c r="J2709" t="s">
        <v>8162</v>
      </c>
      <c r="K2709" t="s">
        <v>145</v>
      </c>
      <c r="L2709" s="5">
        <v>5.7</v>
      </c>
      <c r="M2709" t="str" cm="1">
        <f t="array" ref="M2709">_xlfn.IFS(L2709&lt;=2,"Flop",L2709&lt;=5,"Average",L2709&lt;=7,"Hit",L2709&lt;=9,"Superhit",L2709&gt;9,"BlockBuster")</f>
        <v>Hit</v>
      </c>
      <c r="N2709" s="6">
        <v>139222</v>
      </c>
      <c r="O2709" s="6" t="str" cm="1">
        <f t="array" ref="O2709">_xlfn.IFS(N2709&lt;=100000,"Low",N2709&lt;=500000,"Median",N2709&lt;=1500000,"High",N2709&gt;1500000,"Very High")</f>
        <v>Median</v>
      </c>
      <c r="P2709">
        <v>35000000</v>
      </c>
      <c r="Q2709">
        <v>173965010</v>
      </c>
      <c r="R2709">
        <f t="shared" si="422"/>
        <v>138965010</v>
      </c>
      <c r="S2709" t="str">
        <f t="shared" si="423"/>
        <v>Profit</v>
      </c>
      <c r="T2709" s="1">
        <v>41312</v>
      </c>
      <c r="U2709" t="s">
        <v>3424</v>
      </c>
      <c r="V2709" s="14">
        <v>41312</v>
      </c>
      <c r="W2709" t="str">
        <f t="shared" si="424"/>
        <v>February</v>
      </c>
      <c r="X2709" s="4" t="str">
        <f t="shared" si="425"/>
        <v>2013</v>
      </c>
      <c r="Y2709" s="6">
        <f t="shared" si="426"/>
        <v>2013</v>
      </c>
      <c r="Z2709" s="4" t="str">
        <f t="shared" si="427"/>
        <v>7</v>
      </c>
      <c r="AA2709" s="6">
        <f t="shared" si="428"/>
        <v>7</v>
      </c>
      <c r="AB2709" t="str">
        <f t="shared" si="429"/>
        <v>Thursday</v>
      </c>
    </row>
    <row r="2710" spans="1:28" x14ac:dyDescent="0.25">
      <c r="A2710" s="3" t="s">
        <v>6661</v>
      </c>
      <c r="B2710" t="s">
        <v>6662</v>
      </c>
      <c r="C2710" s="3" t="s">
        <v>6662</v>
      </c>
      <c r="D2710" s="6">
        <v>0</v>
      </c>
      <c r="E2710" s="6">
        <v>106</v>
      </c>
      <c r="F2710" s="6">
        <f t="shared" si="420"/>
        <v>1</v>
      </c>
      <c r="G2710" s="6">
        <f t="shared" si="421"/>
        <v>46</v>
      </c>
      <c r="H2710" s="6" t="str" cm="1">
        <f t="array" ref="H2710">_xlfn.IFS(E2710&lt;=80,"Series",E2710&lt;=120,"TV Movie",E2710&gt;120,"Long Movie")</f>
        <v>TV Movie</v>
      </c>
      <c r="I2710" t="s">
        <v>5529</v>
      </c>
      <c r="J2710" t="s">
        <v>8166</v>
      </c>
      <c r="K2710" t="s">
        <v>3857</v>
      </c>
      <c r="L2710" s="5">
        <v>6.9</v>
      </c>
      <c r="M2710" t="str" cm="1">
        <f t="array" ref="M2710">_xlfn.IFS(L2710&lt;=2,"Flop",L2710&lt;=5,"Average",L2710&lt;=7,"Hit",L2710&lt;=9,"Superhit",L2710&gt;9,"BlockBuster")</f>
        <v>Hit</v>
      </c>
      <c r="N2710" s="6">
        <v>273888</v>
      </c>
      <c r="O2710" s="6" t="str" cm="1">
        <f t="array" ref="O2710">_xlfn.IFS(N2710&lt;=100000,"Low",N2710&lt;=500000,"Median",N2710&lt;=1500000,"High",N2710&gt;1500000,"Very High")</f>
        <v>Median</v>
      </c>
      <c r="P2710">
        <v>50000000</v>
      </c>
      <c r="Q2710">
        <v>222809600</v>
      </c>
      <c r="R2710">
        <f t="shared" si="422"/>
        <v>172809600</v>
      </c>
      <c r="S2710" t="str">
        <f t="shared" si="423"/>
        <v>Profit</v>
      </c>
      <c r="T2710" s="1">
        <v>41666</v>
      </c>
      <c r="U2710" t="s">
        <v>3656</v>
      </c>
      <c r="V2710" s="14">
        <v>41666</v>
      </c>
      <c r="W2710" t="str">
        <f t="shared" si="424"/>
        <v>January</v>
      </c>
      <c r="X2710" s="4" t="str">
        <f t="shared" si="425"/>
        <v>2014</v>
      </c>
      <c r="Y2710" s="6">
        <f t="shared" si="426"/>
        <v>2014</v>
      </c>
      <c r="Z2710" s="4" t="str">
        <f t="shared" si="427"/>
        <v>27</v>
      </c>
      <c r="AA2710" s="6">
        <f t="shared" si="428"/>
        <v>27</v>
      </c>
      <c r="AB2710" t="str">
        <f t="shared" si="429"/>
        <v>Monday</v>
      </c>
    </row>
    <row r="2711" spans="1:28" x14ac:dyDescent="0.25">
      <c r="A2711" s="3" t="s">
        <v>6663</v>
      </c>
      <c r="B2711" t="s">
        <v>6664</v>
      </c>
      <c r="C2711" s="3" t="s">
        <v>6664</v>
      </c>
      <c r="D2711" s="6">
        <v>0</v>
      </c>
      <c r="E2711" s="6">
        <v>134</v>
      </c>
      <c r="F2711" s="6">
        <f t="shared" si="420"/>
        <v>2</v>
      </c>
      <c r="G2711" s="6">
        <f t="shared" si="421"/>
        <v>14</v>
      </c>
      <c r="H2711" s="6" t="str" cm="1">
        <f t="array" ref="H2711">_xlfn.IFS(E2711&lt;=80,"Series",E2711&lt;=120,"TV Movie",E2711&gt;120,"Long Movie")</f>
        <v>Long Movie</v>
      </c>
      <c r="I2711" t="s">
        <v>8160</v>
      </c>
      <c r="J2711" t="s">
        <v>145</v>
      </c>
      <c r="K2711" t="s">
        <v>8167</v>
      </c>
      <c r="L2711" s="5">
        <v>8.1</v>
      </c>
      <c r="M2711" t="str" cm="1">
        <f t="array" ref="M2711">_xlfn.IFS(L2711&lt;=2,"Flop",L2711&lt;=5,"Average",L2711&lt;=7,"Hit",L2711&lt;=9,"Superhit",L2711&gt;9,"BlockBuster")</f>
        <v>Superhit</v>
      </c>
      <c r="N2711" s="6">
        <v>728344</v>
      </c>
      <c r="O2711" s="6" t="str" cm="1">
        <f t="array" ref="O2711">_xlfn.IFS(N2711&lt;=100000,"Low",N2711&lt;=500000,"Median",N2711&lt;=1500000,"High",N2711&gt;1500000,"Very High")</f>
        <v>High</v>
      </c>
      <c r="P2711">
        <v>20000000</v>
      </c>
      <c r="Q2711">
        <v>187733202</v>
      </c>
      <c r="R2711">
        <f t="shared" si="422"/>
        <v>167733202</v>
      </c>
      <c r="S2711" t="str">
        <f t="shared" si="423"/>
        <v>Profit</v>
      </c>
      <c r="T2711" s="1">
        <v>41516</v>
      </c>
      <c r="U2711" t="s">
        <v>6345</v>
      </c>
      <c r="V2711" s="14">
        <v>41516</v>
      </c>
      <c r="W2711" t="str">
        <f t="shared" si="424"/>
        <v>August</v>
      </c>
      <c r="X2711" s="4" t="str">
        <f t="shared" si="425"/>
        <v>2013</v>
      </c>
      <c r="Y2711" s="6">
        <f t="shared" si="426"/>
        <v>2013</v>
      </c>
      <c r="Z2711" s="4" t="str">
        <f t="shared" si="427"/>
        <v>30</v>
      </c>
      <c r="AA2711" s="6">
        <f t="shared" si="428"/>
        <v>30</v>
      </c>
      <c r="AB2711" t="str">
        <f t="shared" si="429"/>
        <v>Friday</v>
      </c>
    </row>
    <row r="2712" spans="1:28" x14ac:dyDescent="0.25">
      <c r="A2712" s="3" t="s">
        <v>6665</v>
      </c>
      <c r="B2712" t="s">
        <v>6666</v>
      </c>
      <c r="C2712" s="3" t="s">
        <v>6666</v>
      </c>
      <c r="D2712" s="6">
        <v>0</v>
      </c>
      <c r="E2712" s="6">
        <v>117</v>
      </c>
      <c r="F2712" s="6">
        <f t="shared" si="420"/>
        <v>1</v>
      </c>
      <c r="G2712" s="6">
        <f t="shared" si="421"/>
        <v>57</v>
      </c>
      <c r="H2712" s="6" t="str" cm="1">
        <f t="array" ref="H2712">_xlfn.IFS(E2712&lt;=80,"Series",E2712&lt;=120,"TV Movie",E2712&gt;120,"Long Movie")</f>
        <v>TV Movie</v>
      </c>
      <c r="I2712" t="s">
        <v>5529</v>
      </c>
      <c r="J2712" t="s">
        <v>145</v>
      </c>
      <c r="K2712" t="s">
        <v>8167</v>
      </c>
      <c r="L2712" s="5">
        <v>6.7</v>
      </c>
      <c r="M2712" t="str" cm="1">
        <f t="array" ref="M2712">_xlfn.IFS(L2712&lt;=2,"Flop",L2712&lt;=5,"Average",L2712&lt;=7,"Hit",L2712&lt;=9,"Superhit",L2712&gt;9,"BlockBuster")</f>
        <v>Hit</v>
      </c>
      <c r="N2712" s="6">
        <v>69679</v>
      </c>
      <c r="O2712" s="6" t="str" cm="1">
        <f t="array" ref="O2712">_xlfn.IFS(N2712&lt;=100000,"Low",N2712&lt;=500000,"Median",N2712&lt;=1500000,"High",N2712&gt;1500000,"Very High")</f>
        <v>Low</v>
      </c>
      <c r="P2712">
        <v>80000000</v>
      </c>
      <c r="Q2712">
        <v>52099090</v>
      </c>
      <c r="R2712">
        <f t="shared" si="422"/>
        <v>-27900910</v>
      </c>
      <c r="S2712" t="str">
        <f t="shared" si="423"/>
        <v>Loss</v>
      </c>
      <c r="T2712" s="1">
        <v>42396</v>
      </c>
      <c r="U2712" t="s">
        <v>4512</v>
      </c>
      <c r="V2712" s="14">
        <v>42396</v>
      </c>
      <c r="W2712" t="str">
        <f t="shared" si="424"/>
        <v>January</v>
      </c>
      <c r="X2712" s="4" t="str">
        <f t="shared" si="425"/>
        <v>2016</v>
      </c>
      <c r="Y2712" s="6">
        <f t="shared" si="426"/>
        <v>2016</v>
      </c>
      <c r="Z2712" s="4" t="str">
        <f t="shared" si="427"/>
        <v>27</v>
      </c>
      <c r="AA2712" s="6">
        <f t="shared" si="428"/>
        <v>27</v>
      </c>
      <c r="AB2712" t="str">
        <f t="shared" si="429"/>
        <v>Wednesday</v>
      </c>
    </row>
    <row r="2713" spans="1:28" x14ac:dyDescent="0.25">
      <c r="A2713" s="3" t="s">
        <v>6667</v>
      </c>
      <c r="B2713" t="s">
        <v>6668</v>
      </c>
      <c r="C2713" s="3" t="s">
        <v>6668</v>
      </c>
      <c r="D2713" s="6">
        <v>0</v>
      </c>
      <c r="E2713" s="6">
        <v>103</v>
      </c>
      <c r="F2713" s="6">
        <f t="shared" si="420"/>
        <v>1</v>
      </c>
      <c r="G2713" s="6">
        <f t="shared" si="421"/>
        <v>43</v>
      </c>
      <c r="H2713" s="6" t="str" cm="1">
        <f t="array" ref="H2713">_xlfn.IFS(E2713&lt;=80,"Series",E2713&lt;=120,"TV Movie",E2713&gt;120,"Long Movie")</f>
        <v>TV Movie</v>
      </c>
      <c r="I2713" t="s">
        <v>5529</v>
      </c>
      <c r="J2713" t="s">
        <v>8158</v>
      </c>
      <c r="K2713" t="s">
        <v>8156</v>
      </c>
      <c r="L2713" s="5">
        <v>5.9</v>
      </c>
      <c r="M2713" t="str" cm="1">
        <f t="array" ref="M2713">_xlfn.IFS(L2713&lt;=2,"Flop",L2713&lt;=5,"Average",L2713&lt;=7,"Hit",L2713&lt;=9,"Superhit",L2713&gt;9,"BlockBuster")</f>
        <v>Hit</v>
      </c>
      <c r="N2713" s="6">
        <v>143442</v>
      </c>
      <c r="O2713" s="6" t="str" cm="1">
        <f t="array" ref="O2713">_xlfn.IFS(N2713&lt;=100000,"Low",N2713&lt;=500000,"Median",N2713&lt;=1500000,"High",N2713&gt;1500000,"Very High")</f>
        <v>Median</v>
      </c>
      <c r="P2713">
        <v>150000000</v>
      </c>
      <c r="Q2713">
        <v>334933831</v>
      </c>
      <c r="R2713">
        <f t="shared" si="422"/>
        <v>184933831</v>
      </c>
      <c r="S2713" t="str">
        <f t="shared" si="423"/>
        <v>Profit</v>
      </c>
      <c r="T2713" s="1">
        <v>42710</v>
      </c>
      <c r="U2713" t="s">
        <v>2958</v>
      </c>
      <c r="V2713" s="14">
        <v>42710</v>
      </c>
      <c r="W2713" t="str">
        <f t="shared" si="424"/>
        <v>December</v>
      </c>
      <c r="X2713" s="4" t="str">
        <f t="shared" si="425"/>
        <v>2016</v>
      </c>
      <c r="Y2713" s="6">
        <f t="shared" si="426"/>
        <v>2016</v>
      </c>
      <c r="Z2713" s="4" t="str">
        <f t="shared" si="427"/>
        <v>6</v>
      </c>
      <c r="AA2713" s="6">
        <f t="shared" si="428"/>
        <v>6</v>
      </c>
      <c r="AB2713" t="str">
        <f t="shared" si="429"/>
        <v>Tuesday</v>
      </c>
    </row>
    <row r="2714" spans="1:28" x14ac:dyDescent="0.25">
      <c r="A2714" s="3" t="s">
        <v>6669</v>
      </c>
      <c r="B2714" t="s">
        <v>953</v>
      </c>
      <c r="C2714" s="3" t="s">
        <v>953</v>
      </c>
      <c r="D2714" s="6">
        <v>0</v>
      </c>
      <c r="E2714" s="6">
        <v>109</v>
      </c>
      <c r="F2714" s="6">
        <f t="shared" si="420"/>
        <v>1</v>
      </c>
      <c r="G2714" s="6">
        <f t="shared" si="421"/>
        <v>49</v>
      </c>
      <c r="H2714" s="6" t="str" cm="1">
        <f t="array" ref="H2714">_xlfn.IFS(E2714&lt;=80,"Series",E2714&lt;=120,"TV Movie",E2714&gt;120,"Long Movie")</f>
        <v>TV Movie</v>
      </c>
      <c r="I2714" t="s">
        <v>145</v>
      </c>
      <c r="J2714" t="s">
        <v>83</v>
      </c>
      <c r="K2714" t="s">
        <v>8166</v>
      </c>
      <c r="L2714" s="5">
        <v>5.2</v>
      </c>
      <c r="M2714" t="str" cm="1">
        <f t="array" ref="M2714">_xlfn.IFS(L2714&lt;=2,"Flop",L2714&lt;=5,"Average",L2714&lt;=7,"Hit",L2714&lt;=9,"Superhit",L2714&gt;9,"BlockBuster")</f>
        <v>Hit</v>
      </c>
      <c r="N2714" s="6">
        <v>50004</v>
      </c>
      <c r="O2714" s="6" t="str" cm="1">
        <f t="array" ref="O2714">_xlfn.IFS(N2714&lt;=100000,"Low",N2714&lt;=500000,"Median",N2714&lt;=1500000,"High",N2714&gt;1500000,"Very High")</f>
        <v>Low</v>
      </c>
      <c r="P2714">
        <v>19000000</v>
      </c>
      <c r="Q2714">
        <v>45158254</v>
      </c>
      <c r="R2714">
        <f t="shared" si="422"/>
        <v>26158254</v>
      </c>
      <c r="S2714" t="str">
        <f t="shared" si="423"/>
        <v>Profit</v>
      </c>
      <c r="T2714" s="1">
        <v>43003</v>
      </c>
      <c r="U2714" t="s">
        <v>5192</v>
      </c>
      <c r="V2714" s="14">
        <v>43003</v>
      </c>
      <c r="W2714" t="str">
        <f t="shared" si="424"/>
        <v>September</v>
      </c>
      <c r="X2714" s="4" t="str">
        <f t="shared" si="425"/>
        <v>2017</v>
      </c>
      <c r="Y2714" s="6">
        <f t="shared" si="426"/>
        <v>2017</v>
      </c>
      <c r="Z2714" s="4" t="str">
        <f t="shared" si="427"/>
        <v>25</v>
      </c>
      <c r="AA2714" s="6">
        <f t="shared" si="428"/>
        <v>25</v>
      </c>
      <c r="AB2714" t="str">
        <f t="shared" si="429"/>
        <v>Monday</v>
      </c>
    </row>
    <row r="2715" spans="1:28" x14ac:dyDescent="0.25">
      <c r="A2715" s="3" t="s">
        <v>6670</v>
      </c>
      <c r="B2715" t="s">
        <v>6671</v>
      </c>
      <c r="C2715" s="3" t="s">
        <v>6671</v>
      </c>
      <c r="D2715" s="6">
        <v>0</v>
      </c>
      <c r="E2715" s="6">
        <v>111</v>
      </c>
      <c r="F2715" s="6">
        <f t="shared" si="420"/>
        <v>1</v>
      </c>
      <c r="G2715" s="6">
        <f t="shared" si="421"/>
        <v>51</v>
      </c>
      <c r="H2715" s="6" t="str" cm="1">
        <f t="array" ref="H2715">_xlfn.IFS(E2715&lt;=80,"Series",E2715&lt;=120,"TV Movie",E2715&gt;120,"Long Movie")</f>
        <v>TV Movie</v>
      </c>
      <c r="I2715" t="s">
        <v>8162</v>
      </c>
      <c r="J2715" t="s">
        <v>145</v>
      </c>
      <c r="K2715" t="s">
        <v>3857</v>
      </c>
      <c r="L2715" s="5">
        <v>6</v>
      </c>
      <c r="M2715" t="str" cm="1">
        <f t="array" ref="M2715">_xlfn.IFS(L2715&lt;=2,"Flop",L2715&lt;=5,"Average",L2715&lt;=7,"Hit",L2715&lt;=9,"Superhit",L2715&gt;9,"BlockBuster")</f>
        <v>Hit</v>
      </c>
      <c r="N2715" s="6">
        <v>72391</v>
      </c>
      <c r="O2715" s="6" t="str" cm="1">
        <f t="array" ref="O2715">_xlfn.IFS(N2715&lt;=100000,"Low",N2715&lt;=500000,"Median",N2715&lt;=1500000,"High",N2715&gt;1500000,"Very High")</f>
        <v>Low</v>
      </c>
      <c r="P2715">
        <v>25000000</v>
      </c>
      <c r="Q2715">
        <v>39280992</v>
      </c>
      <c r="R2715">
        <f t="shared" si="422"/>
        <v>14280992</v>
      </c>
      <c r="S2715" t="str">
        <f t="shared" si="423"/>
        <v>Profit</v>
      </c>
      <c r="T2715" s="1">
        <v>41953</v>
      </c>
      <c r="U2715" t="s">
        <v>5645</v>
      </c>
      <c r="V2715" s="14">
        <v>41953</v>
      </c>
      <c r="W2715" t="str">
        <f t="shared" si="424"/>
        <v>November</v>
      </c>
      <c r="X2715" s="4" t="str">
        <f t="shared" si="425"/>
        <v>2014</v>
      </c>
      <c r="Y2715" s="6">
        <f t="shared" si="426"/>
        <v>2014</v>
      </c>
      <c r="Z2715" s="4" t="str">
        <f t="shared" si="427"/>
        <v>10</v>
      </c>
      <c r="AA2715" s="6">
        <f t="shared" si="428"/>
        <v>10</v>
      </c>
      <c r="AB2715" t="str">
        <f t="shared" si="429"/>
        <v>Monday</v>
      </c>
    </row>
    <row r="2716" spans="1:28" x14ac:dyDescent="0.25">
      <c r="A2716" s="3" t="s">
        <v>6672</v>
      </c>
      <c r="B2716" t="s">
        <v>6673</v>
      </c>
      <c r="C2716" s="3" t="s">
        <v>6673</v>
      </c>
      <c r="D2716" s="6">
        <v>0</v>
      </c>
      <c r="E2716" s="6">
        <v>104</v>
      </c>
      <c r="F2716" s="6">
        <f t="shared" si="420"/>
        <v>1</v>
      </c>
      <c r="G2716" s="6">
        <f t="shared" si="421"/>
        <v>44</v>
      </c>
      <c r="H2716" s="6" t="str" cm="1">
        <f t="array" ref="H2716">_xlfn.IFS(E2716&lt;=80,"Series",E2716&lt;=120,"TV Movie",E2716&gt;120,"Long Movie")</f>
        <v>TV Movie</v>
      </c>
      <c r="I2716" t="s">
        <v>145</v>
      </c>
      <c r="J2716" t="s">
        <v>8165</v>
      </c>
      <c r="K2716" t="s">
        <v>5802</v>
      </c>
      <c r="L2716" s="5">
        <v>7.4</v>
      </c>
      <c r="M2716" t="str" cm="1">
        <f t="array" ref="M2716">_xlfn.IFS(L2716&lt;=2,"Flop",L2716&lt;=5,"Average",L2716&lt;=7,"Hit",L2716&lt;=9,"Superhit",L2716&gt;9,"BlockBuster")</f>
        <v>Superhit</v>
      </c>
      <c r="N2716" s="6">
        <v>160562</v>
      </c>
      <c r="O2716" s="6" t="str" cm="1">
        <f t="array" ref="O2716">_xlfn.IFS(N2716&lt;=100000,"Low",N2716&lt;=500000,"Median",N2716&lt;=1500000,"High",N2716&gt;1500000,"Very High")</f>
        <v>Median</v>
      </c>
      <c r="P2716">
        <v>11000000</v>
      </c>
      <c r="Q2716">
        <v>32960249</v>
      </c>
      <c r="R2716">
        <f t="shared" si="422"/>
        <v>21960249</v>
      </c>
      <c r="S2716" t="str">
        <f t="shared" si="423"/>
        <v>Profit</v>
      </c>
      <c r="T2716" s="1">
        <v>41413</v>
      </c>
      <c r="U2716" t="s">
        <v>730</v>
      </c>
      <c r="V2716" s="14">
        <v>41413</v>
      </c>
      <c r="W2716" t="str">
        <f t="shared" si="424"/>
        <v>May</v>
      </c>
      <c r="X2716" s="4" t="str">
        <f t="shared" si="425"/>
        <v>2013</v>
      </c>
      <c r="Y2716" s="6">
        <f t="shared" si="426"/>
        <v>2013</v>
      </c>
      <c r="Z2716" s="4" t="str">
        <f t="shared" si="427"/>
        <v>19</v>
      </c>
      <c r="AA2716" s="6">
        <f t="shared" si="428"/>
        <v>19</v>
      </c>
      <c r="AB2716" t="str">
        <f t="shared" si="429"/>
        <v>Sunday</v>
      </c>
    </row>
    <row r="2717" spans="1:28" x14ac:dyDescent="0.25">
      <c r="A2717" s="3" t="s">
        <v>6674</v>
      </c>
      <c r="B2717" t="s">
        <v>6675</v>
      </c>
      <c r="C2717" s="3" t="s">
        <v>6675</v>
      </c>
      <c r="D2717" s="6">
        <v>0</v>
      </c>
      <c r="E2717" s="6">
        <v>106</v>
      </c>
      <c r="F2717" s="6">
        <f t="shared" si="420"/>
        <v>1</v>
      </c>
      <c r="G2717" s="6">
        <f t="shared" si="421"/>
        <v>46</v>
      </c>
      <c r="H2717" s="6" t="str" cm="1">
        <f t="array" ref="H2717">_xlfn.IFS(E2717&lt;=80,"Series",E2717&lt;=120,"TV Movie",E2717&gt;120,"Long Movie")</f>
        <v>TV Movie</v>
      </c>
      <c r="I2717" t="s">
        <v>8162</v>
      </c>
      <c r="J2717" t="s">
        <v>145</v>
      </c>
      <c r="K2717" t="s">
        <v>8166</v>
      </c>
      <c r="L2717" s="5">
        <v>7.1</v>
      </c>
      <c r="M2717" t="str" cm="1">
        <f t="array" ref="M2717">_xlfn.IFS(L2717&lt;=2,"Flop",L2717&lt;=5,"Average",L2717&lt;=7,"Hit",L2717&lt;=9,"Superhit",L2717&gt;9,"BlockBuster")</f>
        <v>Superhit</v>
      </c>
      <c r="N2717" s="6">
        <v>195333</v>
      </c>
      <c r="O2717" s="6" t="str" cm="1">
        <f t="array" ref="O2717">_xlfn.IFS(N2717&lt;=100000,"Low",N2717&lt;=500000,"Median",N2717&lt;=1500000,"High",N2717&gt;1500000,"Very High")</f>
        <v>Median</v>
      </c>
      <c r="P2717">
        <v>30000000</v>
      </c>
      <c r="Q2717">
        <v>63414135</v>
      </c>
      <c r="R2717">
        <f t="shared" si="422"/>
        <v>33414135</v>
      </c>
      <c r="S2717" t="str">
        <f t="shared" si="423"/>
        <v>Profit</v>
      </c>
      <c r="T2717" s="1">
        <v>41305</v>
      </c>
      <c r="U2717" t="s">
        <v>924</v>
      </c>
      <c r="V2717" s="14">
        <v>41305</v>
      </c>
      <c r="W2717" t="str">
        <f t="shared" si="424"/>
        <v>January</v>
      </c>
      <c r="X2717" s="4" t="str">
        <f t="shared" si="425"/>
        <v>2013</v>
      </c>
      <c r="Y2717" s="6">
        <f t="shared" si="426"/>
        <v>2013</v>
      </c>
      <c r="Z2717" s="4" t="str">
        <f t="shared" si="427"/>
        <v>31</v>
      </c>
      <c r="AA2717" s="6">
        <f t="shared" si="428"/>
        <v>31</v>
      </c>
      <c r="AB2717" t="str">
        <f t="shared" si="429"/>
        <v>Thursday</v>
      </c>
    </row>
    <row r="2718" spans="1:28" x14ac:dyDescent="0.25">
      <c r="A2718" s="3" t="s">
        <v>6676</v>
      </c>
      <c r="B2718" t="s">
        <v>6677</v>
      </c>
      <c r="C2718" s="3" t="s">
        <v>6677</v>
      </c>
      <c r="D2718" s="6">
        <v>0</v>
      </c>
      <c r="E2718" s="6">
        <v>102</v>
      </c>
      <c r="F2718" s="6">
        <f t="shared" si="420"/>
        <v>1</v>
      </c>
      <c r="G2718" s="6">
        <f t="shared" si="421"/>
        <v>42</v>
      </c>
      <c r="H2718" s="6" t="str" cm="1">
        <f t="array" ref="H2718">_xlfn.IFS(E2718&lt;=80,"Series",E2718&lt;=120,"TV Movie",E2718&gt;120,"Long Movie")</f>
        <v>TV Movie</v>
      </c>
      <c r="I2718" t="s">
        <v>5529</v>
      </c>
      <c r="J2718" t="s">
        <v>145</v>
      </c>
      <c r="K2718" t="s">
        <v>3857</v>
      </c>
      <c r="L2718" s="5">
        <v>7.3</v>
      </c>
      <c r="M2718" t="str" cm="1">
        <f t="array" ref="M2718">_xlfn.IFS(L2718&lt;=2,"Flop",L2718&lt;=5,"Average",L2718&lt;=7,"Hit",L2718&lt;=9,"Superhit",L2718&gt;9,"BlockBuster")</f>
        <v>Superhit</v>
      </c>
      <c r="N2718" s="6">
        <v>90170</v>
      </c>
      <c r="O2718" s="6" t="str" cm="1">
        <f t="array" ref="O2718">_xlfn.IFS(N2718&lt;=100000,"Low",N2718&lt;=500000,"Median",N2718&lt;=1500000,"High",N2718&gt;1500000,"Very High")</f>
        <v>Low</v>
      </c>
      <c r="P2718">
        <v>13000000</v>
      </c>
      <c r="Q2718">
        <v>35259653</v>
      </c>
      <c r="R2718">
        <f t="shared" si="422"/>
        <v>22259653</v>
      </c>
      <c r="S2718" t="str">
        <f t="shared" si="423"/>
        <v>Profit</v>
      </c>
      <c r="T2718" s="1">
        <v>42258</v>
      </c>
      <c r="U2718" t="s">
        <v>4151</v>
      </c>
      <c r="V2718" s="14">
        <v>42258</v>
      </c>
      <c r="W2718" t="str">
        <f t="shared" si="424"/>
        <v>September</v>
      </c>
      <c r="X2718" s="4" t="str">
        <f t="shared" si="425"/>
        <v>2015</v>
      </c>
      <c r="Y2718" s="6">
        <f t="shared" si="426"/>
        <v>2015</v>
      </c>
      <c r="Z2718" s="4" t="str">
        <f t="shared" si="427"/>
        <v>11</v>
      </c>
      <c r="AA2718" s="6">
        <f t="shared" si="428"/>
        <v>11</v>
      </c>
      <c r="AB2718" t="str">
        <f t="shared" si="429"/>
        <v>Friday</v>
      </c>
    </row>
    <row r="2719" spans="1:28" x14ac:dyDescent="0.25">
      <c r="A2719" s="3" t="s">
        <v>6678</v>
      </c>
      <c r="B2719" t="s">
        <v>1053</v>
      </c>
      <c r="C2719" s="3" t="s">
        <v>1053</v>
      </c>
      <c r="D2719" s="6">
        <v>0</v>
      </c>
      <c r="E2719" s="6">
        <v>114</v>
      </c>
      <c r="F2719" s="6">
        <f t="shared" si="420"/>
        <v>1</v>
      </c>
      <c r="G2719" s="6">
        <f t="shared" si="421"/>
        <v>54</v>
      </c>
      <c r="H2719" s="6" t="str" cm="1">
        <f t="array" ref="H2719">_xlfn.IFS(E2719&lt;=80,"Series",E2719&lt;=120,"TV Movie",E2719&gt;120,"Long Movie")</f>
        <v>TV Movie</v>
      </c>
      <c r="I2719" t="s">
        <v>5529</v>
      </c>
      <c r="J2719" t="s">
        <v>8158</v>
      </c>
      <c r="K2719" t="s">
        <v>8162</v>
      </c>
      <c r="L2719" s="5">
        <v>5.3</v>
      </c>
      <c r="M2719" t="str" cm="1">
        <f t="array" ref="M2719">_xlfn.IFS(L2719&lt;=2,"Flop",L2719&lt;=5,"Average",L2719&lt;=7,"Hit",L2719&lt;=9,"Superhit",L2719&gt;9,"BlockBuster")</f>
        <v>Hit</v>
      </c>
      <c r="N2719" s="6">
        <v>65362</v>
      </c>
      <c r="O2719" s="6" t="str" cm="1">
        <f t="array" ref="O2719">_xlfn.IFS(N2719&lt;=100000,"Low",N2719&lt;=500000,"Median",N2719&lt;=1500000,"High",N2719&gt;1500000,"Very High")</f>
        <v>Low</v>
      </c>
      <c r="P2719">
        <v>105000000</v>
      </c>
      <c r="Q2719">
        <v>133782481</v>
      </c>
      <c r="R2719">
        <f t="shared" si="422"/>
        <v>28782481</v>
      </c>
      <c r="S2719" t="str">
        <f t="shared" si="423"/>
        <v>Profit</v>
      </c>
      <c r="T2719" s="1">
        <v>42339</v>
      </c>
      <c r="U2719" t="s">
        <v>4021</v>
      </c>
      <c r="V2719" s="14">
        <v>42339</v>
      </c>
      <c r="W2719" t="str">
        <f t="shared" si="424"/>
        <v>December</v>
      </c>
      <c r="X2719" s="4" t="str">
        <f t="shared" si="425"/>
        <v>2015</v>
      </c>
      <c r="Y2719" s="6">
        <f t="shared" si="426"/>
        <v>2015</v>
      </c>
      <c r="Z2719" s="4" t="str">
        <f t="shared" si="427"/>
        <v>1</v>
      </c>
      <c r="AA2719" s="6">
        <f t="shared" si="428"/>
        <v>1</v>
      </c>
      <c r="AB2719" t="str">
        <f t="shared" si="429"/>
        <v>Tuesday</v>
      </c>
    </row>
    <row r="2720" spans="1:28" x14ac:dyDescent="0.25">
      <c r="A2720" s="3" t="s">
        <v>6679</v>
      </c>
      <c r="B2720" t="s">
        <v>6680</v>
      </c>
      <c r="C2720" s="3" t="s">
        <v>6680</v>
      </c>
      <c r="D2720" s="6">
        <v>0</v>
      </c>
      <c r="E2720" s="6">
        <v>121</v>
      </c>
      <c r="F2720" s="6">
        <f t="shared" si="420"/>
        <v>2</v>
      </c>
      <c r="G2720" s="6">
        <f t="shared" si="421"/>
        <v>1</v>
      </c>
      <c r="H2720" s="6" t="str" cm="1">
        <f t="array" ref="H2720">_xlfn.IFS(E2720&lt;=80,"Series",E2720&lt;=120,"TV Movie",E2720&gt;120,"Long Movie")</f>
        <v>Long Movie</v>
      </c>
      <c r="I2720" t="s">
        <v>8160</v>
      </c>
      <c r="J2720" t="s">
        <v>145</v>
      </c>
      <c r="K2720" t="s">
        <v>8165</v>
      </c>
      <c r="L2720" s="5">
        <v>7.3</v>
      </c>
      <c r="M2720" t="str" cm="1">
        <f t="array" ref="M2720">_xlfn.IFS(L2720&lt;=2,"Flop",L2720&lt;=5,"Average",L2720&lt;=7,"Hit",L2720&lt;=9,"Superhit",L2720&gt;9,"BlockBuster")</f>
        <v>Superhit</v>
      </c>
      <c r="N2720" s="6">
        <v>188819</v>
      </c>
      <c r="O2720" s="6" t="str" cm="1">
        <f t="array" ref="O2720">_xlfn.IFS(N2720&lt;=100000,"Low",N2720&lt;=500000,"Median",N2720&lt;=1500000,"High",N2720&gt;1500000,"Very High")</f>
        <v>Median</v>
      </c>
      <c r="P2720">
        <v>40000000</v>
      </c>
      <c r="Q2720">
        <v>195320400</v>
      </c>
      <c r="R2720">
        <f t="shared" si="422"/>
        <v>155320400</v>
      </c>
      <c r="S2720" t="str">
        <f t="shared" si="423"/>
        <v>Profit</v>
      </c>
      <c r="T2720" s="1">
        <v>43601</v>
      </c>
      <c r="U2720" t="s">
        <v>5078</v>
      </c>
      <c r="V2720" s="14">
        <v>43601</v>
      </c>
      <c r="W2720" t="str">
        <f t="shared" si="424"/>
        <v>May</v>
      </c>
      <c r="X2720" s="4" t="str">
        <f t="shared" si="425"/>
        <v>2019</v>
      </c>
      <c r="Y2720" s="6">
        <f t="shared" si="426"/>
        <v>2019</v>
      </c>
      <c r="Z2720" s="4" t="str">
        <f t="shared" si="427"/>
        <v>16</v>
      </c>
      <c r="AA2720" s="6">
        <f t="shared" si="428"/>
        <v>16</v>
      </c>
      <c r="AB2720" t="str">
        <f t="shared" si="429"/>
        <v>Thursday</v>
      </c>
    </row>
    <row r="2721" spans="1:28" x14ac:dyDescent="0.25">
      <c r="A2721" s="3" t="s">
        <v>6681</v>
      </c>
      <c r="B2721" t="s">
        <v>6682</v>
      </c>
      <c r="C2721" s="3" t="s">
        <v>6682</v>
      </c>
      <c r="D2721" s="6">
        <v>0</v>
      </c>
      <c r="E2721" s="6">
        <v>109</v>
      </c>
      <c r="F2721" s="6">
        <f t="shared" si="420"/>
        <v>1</v>
      </c>
      <c r="G2721" s="6">
        <f t="shared" si="421"/>
        <v>49</v>
      </c>
      <c r="H2721" s="6" t="str" cm="1">
        <f t="array" ref="H2721">_xlfn.IFS(E2721&lt;=80,"Series",E2721&lt;=120,"TV Movie",E2721&gt;120,"Long Movie")</f>
        <v>TV Movie</v>
      </c>
      <c r="I2721" t="s">
        <v>5529</v>
      </c>
      <c r="J2721" t="s">
        <v>8158</v>
      </c>
      <c r="K2721" t="s">
        <v>8156</v>
      </c>
      <c r="L2721" s="5">
        <v>5.7</v>
      </c>
      <c r="M2721" t="str" cm="1">
        <f t="array" ref="M2721">_xlfn.IFS(L2721&lt;=2,"Flop",L2721&lt;=5,"Average",L2721&lt;=7,"Hit",L2721&lt;=9,"Superhit",L2721&gt;9,"BlockBuster")</f>
        <v>Hit</v>
      </c>
      <c r="N2721" s="6">
        <v>54450</v>
      </c>
      <c r="O2721" s="6" t="str" cm="1">
        <f t="array" ref="O2721">_xlfn.IFS(N2721&lt;=100000,"Low",N2721&lt;=500000,"Median",N2721&lt;=1500000,"High",N2721&gt;1500000,"Very High")</f>
        <v>Low</v>
      </c>
      <c r="P2721">
        <v>125000000</v>
      </c>
      <c r="Q2721">
        <v>26508132</v>
      </c>
      <c r="R2721">
        <f t="shared" si="422"/>
        <v>-98491868</v>
      </c>
      <c r="S2721" t="str">
        <f t="shared" si="423"/>
        <v>Loss</v>
      </c>
      <c r="T2721">
        <v>2021</v>
      </c>
      <c r="U2721" t="s">
        <v>1664</v>
      </c>
      <c r="V2721" s="14">
        <v>2021</v>
      </c>
      <c r="W2721" t="str">
        <f t="shared" si="424"/>
        <v>July</v>
      </c>
      <c r="X2721" s="4" t="str">
        <f t="shared" si="425"/>
        <v>1905</v>
      </c>
      <c r="Y2721" s="6">
        <f t="shared" si="426"/>
        <v>1905</v>
      </c>
      <c r="Z2721" s="4" t="str">
        <f t="shared" si="427"/>
        <v>13</v>
      </c>
      <c r="AA2721" s="6">
        <f t="shared" si="428"/>
        <v>13</v>
      </c>
      <c r="AB2721" t="str">
        <f t="shared" si="429"/>
        <v>Thursday</v>
      </c>
    </row>
    <row r="2722" spans="1:28" x14ac:dyDescent="0.25">
      <c r="A2722" s="3" t="s">
        <v>6683</v>
      </c>
      <c r="B2722" t="s">
        <v>6684</v>
      </c>
      <c r="C2722" s="3" t="s">
        <v>6684</v>
      </c>
      <c r="D2722" s="6">
        <v>0</v>
      </c>
      <c r="E2722" s="6">
        <v>122</v>
      </c>
      <c r="F2722" s="6">
        <f t="shared" si="420"/>
        <v>2</v>
      </c>
      <c r="G2722" s="6">
        <f t="shared" si="421"/>
        <v>2</v>
      </c>
      <c r="H2722" s="6" t="str" cm="1">
        <f t="array" ref="H2722">_xlfn.IFS(E2722&lt;=80,"Series",E2722&lt;=120,"TV Movie",E2722&gt;120,"Long Movie")</f>
        <v>Long Movie</v>
      </c>
      <c r="I2722" t="s">
        <v>8160</v>
      </c>
      <c r="J2722" t="s">
        <v>145</v>
      </c>
      <c r="K2722" t="s">
        <v>5802</v>
      </c>
      <c r="L2722" s="5">
        <v>7.2</v>
      </c>
      <c r="M2722" t="str" cm="1">
        <f t="array" ref="M2722">_xlfn.IFS(L2722&lt;=2,"Flop",L2722&lt;=5,"Average",L2722&lt;=7,"Hit",L2722&lt;=9,"Superhit",L2722&gt;9,"BlockBuster")</f>
        <v>Superhit</v>
      </c>
      <c r="N2722" s="6">
        <v>175979</v>
      </c>
      <c r="O2722" s="6" t="str" cm="1">
        <f t="array" ref="O2722">_xlfn.IFS(N2722&lt;=100000,"Low",N2722&lt;=500000,"Median",N2722&lt;=1500000,"High",N2722&gt;1500000,"Very High")</f>
        <v>Median</v>
      </c>
      <c r="P2722">
        <v>30000000</v>
      </c>
      <c r="Q2722">
        <v>34441873</v>
      </c>
      <c r="R2722">
        <f t="shared" si="422"/>
        <v>4441873</v>
      </c>
      <c r="S2722" t="str">
        <f t="shared" si="423"/>
        <v>Profit</v>
      </c>
      <c r="T2722" s="1">
        <v>42252</v>
      </c>
      <c r="U2722" t="s">
        <v>1366</v>
      </c>
      <c r="V2722" s="14">
        <v>42252</v>
      </c>
      <c r="W2722" t="str">
        <f t="shared" si="424"/>
        <v>September</v>
      </c>
      <c r="X2722" s="4" t="str">
        <f t="shared" si="425"/>
        <v>2015</v>
      </c>
      <c r="Y2722" s="6">
        <f t="shared" si="426"/>
        <v>2015</v>
      </c>
      <c r="Z2722" s="4" t="str">
        <f t="shared" si="427"/>
        <v>5</v>
      </c>
      <c r="AA2722" s="6">
        <f t="shared" si="428"/>
        <v>5</v>
      </c>
      <c r="AB2722" t="str">
        <f t="shared" si="429"/>
        <v>Saturday</v>
      </c>
    </row>
    <row r="2723" spans="1:28" x14ac:dyDescent="0.25">
      <c r="A2723" s="3" t="s">
        <v>6685</v>
      </c>
      <c r="B2723" t="s">
        <v>6686</v>
      </c>
      <c r="C2723" s="3" t="s">
        <v>6686</v>
      </c>
      <c r="D2723" s="6">
        <v>0</v>
      </c>
      <c r="E2723" s="6">
        <v>111</v>
      </c>
      <c r="F2723" s="6">
        <f t="shared" si="420"/>
        <v>1</v>
      </c>
      <c r="G2723" s="6">
        <f t="shared" si="421"/>
        <v>51</v>
      </c>
      <c r="H2723" s="6" t="str" cm="1">
        <f t="array" ref="H2723">_xlfn.IFS(E2723&lt;=80,"Series",E2723&lt;=120,"TV Movie",E2723&gt;120,"Long Movie")</f>
        <v>TV Movie</v>
      </c>
      <c r="I2723" t="s">
        <v>145</v>
      </c>
      <c r="J2723" t="s">
        <v>8168</v>
      </c>
      <c r="K2723" t="s">
        <v>5802</v>
      </c>
      <c r="L2723" s="5">
        <v>6.8</v>
      </c>
      <c r="M2723" t="str" cm="1">
        <f t="array" ref="M2723">_xlfn.IFS(L2723&lt;=2,"Flop",L2723&lt;=5,"Average",L2723&lt;=7,"Hit",L2723&lt;=9,"Superhit",L2723&gt;9,"BlockBuster")</f>
        <v>Hit</v>
      </c>
      <c r="N2723" s="6">
        <v>67207</v>
      </c>
      <c r="O2723" s="6" t="str" cm="1">
        <f t="array" ref="O2723">_xlfn.IFS(N2723&lt;=100000,"Low",N2723&lt;=500000,"Median",N2723&lt;=1500000,"High",N2723&gt;1500000,"Very High")</f>
        <v>Low</v>
      </c>
      <c r="P2723">
        <v>30000000</v>
      </c>
      <c r="Q2723">
        <v>48963137</v>
      </c>
      <c r="R2723">
        <f t="shared" si="422"/>
        <v>18963137</v>
      </c>
      <c r="S2723" t="str">
        <f t="shared" si="423"/>
        <v>Profit</v>
      </c>
      <c r="T2723" s="1">
        <v>41171</v>
      </c>
      <c r="U2723" t="s">
        <v>6687</v>
      </c>
      <c r="V2723" s="14">
        <v>41171</v>
      </c>
      <c r="W2723" t="str">
        <f t="shared" si="424"/>
        <v>September</v>
      </c>
      <c r="X2723" s="4" t="str">
        <f t="shared" si="425"/>
        <v>2012</v>
      </c>
      <c r="Y2723" s="6">
        <f t="shared" si="426"/>
        <v>2012</v>
      </c>
      <c r="Z2723" s="4" t="str">
        <f t="shared" si="427"/>
        <v>19</v>
      </c>
      <c r="AA2723" s="6">
        <f t="shared" si="428"/>
        <v>19</v>
      </c>
      <c r="AB2723" t="str">
        <f t="shared" si="429"/>
        <v>Wednesday</v>
      </c>
    </row>
    <row r="2724" spans="1:28" x14ac:dyDescent="0.25">
      <c r="A2724" s="3" t="s">
        <v>6688</v>
      </c>
      <c r="B2724" t="s">
        <v>6689</v>
      </c>
      <c r="C2724" s="3" t="s">
        <v>6689</v>
      </c>
      <c r="D2724" s="6">
        <v>0</v>
      </c>
      <c r="E2724" s="6">
        <v>114</v>
      </c>
      <c r="F2724" s="6">
        <f t="shared" si="420"/>
        <v>1</v>
      </c>
      <c r="G2724" s="6">
        <f t="shared" si="421"/>
        <v>54</v>
      </c>
      <c r="H2724" s="6" t="str" cm="1">
        <f t="array" ref="H2724">_xlfn.IFS(E2724&lt;=80,"Series",E2724&lt;=120,"TV Movie",E2724&gt;120,"Long Movie")</f>
        <v>TV Movie</v>
      </c>
      <c r="I2724" t="s">
        <v>8160</v>
      </c>
      <c r="J2724" t="s">
        <v>145</v>
      </c>
      <c r="K2724" t="s">
        <v>3857</v>
      </c>
      <c r="L2724" s="5">
        <v>8</v>
      </c>
      <c r="M2724" t="str" cm="1">
        <f t="array" ref="M2724">_xlfn.IFS(L2724&lt;=2,"Flop",L2724&lt;=5,"Average",L2724&lt;=7,"Hit",L2724&lt;=9,"Superhit",L2724&gt;9,"BlockBuster")</f>
        <v>Superhit</v>
      </c>
      <c r="N2724" s="6">
        <v>807292</v>
      </c>
      <c r="O2724" s="6" t="str" cm="1">
        <f t="array" ref="O2724">_xlfn.IFS(N2724&lt;=100000,"Low",N2724&lt;=500000,"Median",N2724&lt;=1500000,"High",N2724&gt;1500000,"Very High")</f>
        <v>High</v>
      </c>
      <c r="P2724">
        <v>14000000</v>
      </c>
      <c r="Q2724">
        <v>233555708</v>
      </c>
      <c r="R2724">
        <f t="shared" si="422"/>
        <v>219555708</v>
      </c>
      <c r="S2724" t="str">
        <f t="shared" si="423"/>
        <v>Profit</v>
      </c>
      <c r="T2724" s="1">
        <v>41880</v>
      </c>
      <c r="U2724" t="s">
        <v>5728</v>
      </c>
      <c r="V2724" s="14">
        <v>41880</v>
      </c>
      <c r="W2724" t="str">
        <f t="shared" si="424"/>
        <v>August</v>
      </c>
      <c r="X2724" s="4" t="str">
        <f t="shared" si="425"/>
        <v>2014</v>
      </c>
      <c r="Y2724" s="6">
        <f t="shared" si="426"/>
        <v>2014</v>
      </c>
      <c r="Z2724" s="4" t="str">
        <f t="shared" si="427"/>
        <v>29</v>
      </c>
      <c r="AA2724" s="6">
        <f t="shared" si="428"/>
        <v>29</v>
      </c>
      <c r="AB2724" t="str">
        <f t="shared" si="429"/>
        <v>Friday</v>
      </c>
    </row>
    <row r="2725" spans="1:28" x14ac:dyDescent="0.25">
      <c r="A2725" s="3" t="s">
        <v>6690</v>
      </c>
      <c r="B2725" t="s">
        <v>6691</v>
      </c>
      <c r="C2725" s="3" t="s">
        <v>6691</v>
      </c>
      <c r="D2725" s="6">
        <v>0</v>
      </c>
      <c r="E2725" s="6">
        <v>95</v>
      </c>
      <c r="F2725" s="6">
        <f t="shared" si="420"/>
        <v>1</v>
      </c>
      <c r="G2725" s="6">
        <f t="shared" si="421"/>
        <v>35</v>
      </c>
      <c r="H2725" s="6" t="str" cm="1">
        <f t="array" ref="H2725">_xlfn.IFS(E2725&lt;=80,"Series",E2725&lt;=120,"TV Movie",E2725&gt;120,"Long Movie")</f>
        <v>TV Movie</v>
      </c>
      <c r="I2725" t="s">
        <v>5529</v>
      </c>
      <c r="J2725" t="s">
        <v>132</v>
      </c>
      <c r="K2725" t="s">
        <v>8157</v>
      </c>
      <c r="L2725" s="5">
        <v>6.3</v>
      </c>
      <c r="M2725" t="str" cm="1">
        <f t="array" ref="M2725">_xlfn.IFS(L2725&lt;=2,"Flop",L2725&lt;=5,"Average",L2725&lt;=7,"Hit",L2725&lt;=9,"Superhit",L2725&gt;9,"BlockBuster")</f>
        <v>Hit</v>
      </c>
      <c r="N2725" s="6">
        <v>59401</v>
      </c>
      <c r="O2725" s="6" t="str" cm="1">
        <f t="array" ref="O2725">_xlfn.IFS(N2725&lt;=100000,"Low",N2725&lt;=500000,"Median",N2725&lt;=1500000,"High",N2725&gt;1500000,"Very High")</f>
        <v>Low</v>
      </c>
      <c r="P2725">
        <v>8000000</v>
      </c>
      <c r="Q2725">
        <v>607595</v>
      </c>
      <c r="R2725">
        <f t="shared" si="422"/>
        <v>-7392405</v>
      </c>
      <c r="S2725" t="str">
        <f t="shared" si="423"/>
        <v>Loss</v>
      </c>
      <c r="T2725" s="1">
        <v>42266</v>
      </c>
      <c r="U2725" t="s">
        <v>6692</v>
      </c>
      <c r="V2725" s="14">
        <v>42266</v>
      </c>
      <c r="W2725" t="str">
        <f t="shared" si="424"/>
        <v>September</v>
      </c>
      <c r="X2725" s="4" t="str">
        <f t="shared" si="425"/>
        <v>2015</v>
      </c>
      <c r="Y2725" s="6">
        <f t="shared" si="426"/>
        <v>2015</v>
      </c>
      <c r="Z2725" s="4" t="str">
        <f t="shared" si="427"/>
        <v>19</v>
      </c>
      <c r="AA2725" s="6">
        <f t="shared" si="428"/>
        <v>19</v>
      </c>
      <c r="AB2725" t="str">
        <f t="shared" si="429"/>
        <v>Saturday</v>
      </c>
    </row>
    <row r="2726" spans="1:28" x14ac:dyDescent="0.25">
      <c r="A2726" s="3" t="s">
        <v>6693</v>
      </c>
      <c r="B2726" t="s">
        <v>6694</v>
      </c>
      <c r="C2726" s="3" t="s">
        <v>6694</v>
      </c>
      <c r="D2726" s="6">
        <v>0</v>
      </c>
      <c r="E2726" s="6">
        <v>115</v>
      </c>
      <c r="F2726" s="6">
        <f t="shared" si="420"/>
        <v>1</v>
      </c>
      <c r="G2726" s="6">
        <f t="shared" si="421"/>
        <v>55</v>
      </c>
      <c r="H2726" s="6" t="str" cm="1">
        <f t="array" ref="H2726">_xlfn.IFS(E2726&lt;=80,"Series",E2726&lt;=120,"TV Movie",E2726&gt;120,"Long Movie")</f>
        <v>TV Movie</v>
      </c>
      <c r="I2726" t="s">
        <v>5529</v>
      </c>
      <c r="J2726" t="s">
        <v>8158</v>
      </c>
      <c r="K2726" t="s">
        <v>8161</v>
      </c>
      <c r="L2726" s="5">
        <v>5.6</v>
      </c>
      <c r="M2726" t="str" cm="1">
        <f t="array" ref="M2726">_xlfn.IFS(L2726&lt;=2,"Flop",L2726&lt;=5,"Average",L2726&lt;=7,"Hit",L2726&lt;=9,"Superhit",L2726&gt;9,"BlockBuster")</f>
        <v>Hit</v>
      </c>
      <c r="N2726" s="6">
        <v>205995</v>
      </c>
      <c r="O2726" s="6" t="str" cm="1">
        <f t="array" ref="O2726">_xlfn.IFS(N2726&lt;=100000,"Low",N2726&lt;=500000,"Median",N2726&lt;=1500000,"High",N2726&gt;1500000,"Very High")</f>
        <v>Median</v>
      </c>
      <c r="P2726">
        <v>125000000</v>
      </c>
      <c r="Q2726">
        <v>240697856</v>
      </c>
      <c r="R2726">
        <f t="shared" si="422"/>
        <v>115697856</v>
      </c>
      <c r="S2726" t="str">
        <f t="shared" si="423"/>
        <v>Profit</v>
      </c>
      <c r="T2726" s="1">
        <v>42717</v>
      </c>
      <c r="U2726" t="s">
        <v>6695</v>
      </c>
      <c r="V2726" s="14">
        <v>42717</v>
      </c>
      <c r="W2726" t="str">
        <f t="shared" si="424"/>
        <v>December</v>
      </c>
      <c r="X2726" s="4" t="str">
        <f t="shared" si="425"/>
        <v>2016</v>
      </c>
      <c r="Y2726" s="6">
        <f t="shared" si="426"/>
        <v>2016</v>
      </c>
      <c r="Z2726" s="4" t="str">
        <f t="shared" si="427"/>
        <v>13</v>
      </c>
      <c r="AA2726" s="6">
        <f t="shared" si="428"/>
        <v>13</v>
      </c>
      <c r="AB2726" t="str">
        <f t="shared" si="429"/>
        <v>Tuesday</v>
      </c>
    </row>
    <row r="2727" spans="1:28" x14ac:dyDescent="0.25">
      <c r="A2727" s="3" t="s">
        <v>6696</v>
      </c>
      <c r="B2727" t="s">
        <v>6697</v>
      </c>
      <c r="C2727" s="3" t="s">
        <v>6697</v>
      </c>
      <c r="D2727" s="6">
        <v>0</v>
      </c>
      <c r="E2727" s="6">
        <v>109</v>
      </c>
      <c r="F2727" s="6">
        <f t="shared" si="420"/>
        <v>1</v>
      </c>
      <c r="G2727" s="6">
        <f t="shared" si="421"/>
        <v>49</v>
      </c>
      <c r="H2727" s="6" t="str" cm="1">
        <f t="array" ref="H2727">_xlfn.IFS(E2727&lt;=80,"Series",E2727&lt;=120,"TV Movie",E2727&gt;120,"Long Movie")</f>
        <v>TV Movie</v>
      </c>
      <c r="I2727" t="s">
        <v>132</v>
      </c>
      <c r="J2727" t="s">
        <v>5802</v>
      </c>
      <c r="K2727" t="s">
        <v>5802</v>
      </c>
      <c r="L2727" s="5">
        <v>5.6</v>
      </c>
      <c r="M2727" t="str" cm="1">
        <f t="array" ref="M2727">_xlfn.IFS(L2727&lt;=2,"Flop",L2727&lt;=5,"Average",L2727&lt;=7,"Hit",L2727&lt;=9,"Superhit",L2727&gt;9,"BlockBuster")</f>
        <v>Hit</v>
      </c>
      <c r="N2727" s="6">
        <v>142983</v>
      </c>
      <c r="O2727" s="6" t="str" cm="1">
        <f t="array" ref="O2727">_xlfn.IFS(N2727&lt;=100000,"Low",N2727&lt;=500000,"Median",N2727&lt;=1500000,"High",N2727&gt;1500000,"Very High")</f>
        <v>Median</v>
      </c>
      <c r="P2727">
        <v>40000000</v>
      </c>
      <c r="Q2727">
        <v>169837010</v>
      </c>
      <c r="R2727">
        <f t="shared" si="422"/>
        <v>129837010</v>
      </c>
      <c r="S2727" t="str">
        <f t="shared" si="423"/>
        <v>Profit</v>
      </c>
      <c r="T2727" s="1">
        <v>41946</v>
      </c>
      <c r="U2727" t="s">
        <v>1617</v>
      </c>
      <c r="V2727" s="14">
        <v>41946</v>
      </c>
      <c r="W2727" t="str">
        <f t="shared" si="424"/>
        <v>November</v>
      </c>
      <c r="X2727" s="4" t="str">
        <f t="shared" si="425"/>
        <v>2014</v>
      </c>
      <c r="Y2727" s="6">
        <f t="shared" si="426"/>
        <v>2014</v>
      </c>
      <c r="Z2727" s="4" t="str">
        <f t="shared" si="427"/>
        <v>3</v>
      </c>
      <c r="AA2727" s="6">
        <f t="shared" si="428"/>
        <v>3</v>
      </c>
      <c r="AB2727" t="str">
        <f t="shared" si="429"/>
        <v>Monday</v>
      </c>
    </row>
    <row r="2728" spans="1:28" x14ac:dyDescent="0.25">
      <c r="A2728" s="3" t="s">
        <v>6698</v>
      </c>
      <c r="B2728" t="s">
        <v>6699</v>
      </c>
      <c r="C2728" s="3" t="s">
        <v>6699</v>
      </c>
      <c r="D2728" s="6">
        <v>0</v>
      </c>
      <c r="E2728" s="6">
        <v>95</v>
      </c>
      <c r="F2728" s="6">
        <f t="shared" si="420"/>
        <v>1</v>
      </c>
      <c r="G2728" s="6">
        <f t="shared" si="421"/>
        <v>35</v>
      </c>
      <c r="H2728" s="6" t="str" cm="1">
        <f t="array" ref="H2728">_xlfn.IFS(E2728&lt;=80,"Series",E2728&lt;=120,"TV Movie",E2728&gt;120,"Long Movie")</f>
        <v>TV Movie</v>
      </c>
      <c r="I2728" t="s">
        <v>8158</v>
      </c>
      <c r="J2728" t="s">
        <v>8159</v>
      </c>
      <c r="K2728" t="s">
        <v>132</v>
      </c>
      <c r="L2728" s="5">
        <v>8.1</v>
      </c>
      <c r="M2728" t="str" cm="1">
        <f t="array" ref="M2728">_xlfn.IFS(L2728&lt;=2,"Flop",L2728&lt;=5,"Average",L2728&lt;=7,"Hit",L2728&lt;=9,"Superhit",L2728&gt;9,"BlockBuster")</f>
        <v>Superhit</v>
      </c>
      <c r="N2728" s="6">
        <v>759884</v>
      </c>
      <c r="O2728" s="6" t="str" cm="1">
        <f t="array" ref="O2728">_xlfn.IFS(N2728&lt;=100000,"Low",N2728&lt;=500000,"Median",N2728&lt;=1500000,"High",N2728&gt;1500000,"Very High")</f>
        <v>High</v>
      </c>
      <c r="P2728">
        <v>175000000</v>
      </c>
      <c r="Q2728">
        <v>858848019</v>
      </c>
      <c r="R2728">
        <f t="shared" si="422"/>
        <v>683848019</v>
      </c>
      <c r="S2728" t="str">
        <f t="shared" si="423"/>
        <v>Profit</v>
      </c>
      <c r="T2728" s="1">
        <v>42142</v>
      </c>
      <c r="U2728" t="s">
        <v>6700</v>
      </c>
      <c r="V2728" s="14">
        <v>42142</v>
      </c>
      <c r="W2728" t="str">
        <f t="shared" si="424"/>
        <v>May</v>
      </c>
      <c r="X2728" s="4" t="str">
        <f t="shared" si="425"/>
        <v>2015</v>
      </c>
      <c r="Y2728" s="6">
        <f t="shared" si="426"/>
        <v>2015</v>
      </c>
      <c r="Z2728" s="4" t="str">
        <f t="shared" si="427"/>
        <v>18</v>
      </c>
      <c r="AA2728" s="6">
        <f t="shared" si="428"/>
        <v>18</v>
      </c>
      <c r="AB2728" t="str">
        <f t="shared" si="429"/>
        <v>Monday</v>
      </c>
    </row>
    <row r="2729" spans="1:28" x14ac:dyDescent="0.25">
      <c r="A2729" s="3" t="s">
        <v>6701</v>
      </c>
      <c r="B2729" t="s">
        <v>6702</v>
      </c>
      <c r="C2729" s="3" t="s">
        <v>6702</v>
      </c>
      <c r="D2729" s="6">
        <v>0</v>
      </c>
      <c r="E2729" s="6">
        <v>118</v>
      </c>
      <c r="F2729" s="6">
        <f t="shared" si="420"/>
        <v>1</v>
      </c>
      <c r="G2729" s="6">
        <f t="shared" si="421"/>
        <v>58</v>
      </c>
      <c r="H2729" s="6" t="str" cm="1">
        <f t="array" ref="H2729">_xlfn.IFS(E2729&lt;=80,"Series",E2729&lt;=120,"TV Movie",E2729&gt;120,"Long Movie")</f>
        <v>TV Movie</v>
      </c>
      <c r="I2729" t="s">
        <v>5529</v>
      </c>
      <c r="J2729" t="s">
        <v>8162</v>
      </c>
      <c r="K2729" t="s">
        <v>145</v>
      </c>
      <c r="L2729" s="5">
        <v>6.4</v>
      </c>
      <c r="M2729" t="str" cm="1">
        <f t="array" ref="M2729">_xlfn.IFS(L2729&lt;=2,"Flop",L2729&lt;=5,"Average",L2729&lt;=7,"Hit",L2729&lt;=9,"Superhit",L2729&gt;9,"BlockBuster")</f>
        <v>Hit</v>
      </c>
      <c r="N2729" s="6">
        <v>69606</v>
      </c>
      <c r="O2729" s="6" t="str" cm="1">
        <f t="array" ref="O2729">_xlfn.IFS(N2729&lt;=100000,"Low",N2729&lt;=500000,"Median",N2729&lt;=1500000,"High",N2729&gt;1500000,"Very High")</f>
        <v>Low</v>
      </c>
      <c r="P2729">
        <v>30000000</v>
      </c>
      <c r="Q2729">
        <v>18074539</v>
      </c>
      <c r="R2729">
        <f t="shared" si="422"/>
        <v>-11925461</v>
      </c>
      <c r="S2729" t="str">
        <f t="shared" si="423"/>
        <v>Loss</v>
      </c>
      <c r="T2729" s="1">
        <v>41331</v>
      </c>
      <c r="U2729" t="s">
        <v>5192</v>
      </c>
      <c r="V2729" s="14">
        <v>41331</v>
      </c>
      <c r="W2729" t="str">
        <f t="shared" si="424"/>
        <v>February</v>
      </c>
      <c r="X2729" s="4" t="str">
        <f t="shared" si="425"/>
        <v>2013</v>
      </c>
      <c r="Y2729" s="6">
        <f t="shared" si="426"/>
        <v>2013</v>
      </c>
      <c r="Z2729" s="4" t="str">
        <f t="shared" si="427"/>
        <v>26</v>
      </c>
      <c r="AA2729" s="6">
        <f t="shared" si="428"/>
        <v>26</v>
      </c>
      <c r="AB2729" t="str">
        <f t="shared" si="429"/>
        <v>Tuesday</v>
      </c>
    </row>
    <row r="2730" spans="1:28" x14ac:dyDescent="0.25">
      <c r="A2730" s="3" t="s">
        <v>6703</v>
      </c>
      <c r="B2730" t="s">
        <v>6704</v>
      </c>
      <c r="C2730" s="3" t="s">
        <v>6704</v>
      </c>
      <c r="D2730" s="6">
        <v>0</v>
      </c>
      <c r="E2730" s="6">
        <v>94</v>
      </c>
      <c r="F2730" s="6">
        <f t="shared" si="420"/>
        <v>1</v>
      </c>
      <c r="G2730" s="6">
        <f t="shared" si="421"/>
        <v>34</v>
      </c>
      <c r="H2730" s="6" t="str" cm="1">
        <f t="array" ref="H2730">_xlfn.IFS(E2730&lt;=80,"Series",E2730&lt;=120,"TV Movie",E2730&gt;120,"Long Movie")</f>
        <v>TV Movie</v>
      </c>
      <c r="I2730" t="s">
        <v>8162</v>
      </c>
      <c r="J2730" t="s">
        <v>145</v>
      </c>
      <c r="K2730" t="s">
        <v>3857</v>
      </c>
      <c r="L2730" s="5">
        <v>5.3</v>
      </c>
      <c r="M2730" t="str" cm="1">
        <f t="array" ref="M2730">_xlfn.IFS(L2730&lt;=2,"Flop",L2730&lt;=5,"Average",L2730&lt;=7,"Hit",L2730&lt;=9,"Superhit",L2730&gt;9,"BlockBuster")</f>
        <v>Hit</v>
      </c>
      <c r="N2730" s="6">
        <v>146939</v>
      </c>
      <c r="O2730" s="6" t="str" cm="1">
        <f t="array" ref="O2730">_xlfn.IFS(N2730&lt;=100000,"Low",N2730&lt;=500000,"Median",N2730&lt;=1500000,"High",N2730&gt;1500000,"Very High")</f>
        <v>Median</v>
      </c>
      <c r="P2730">
        <v>5000000</v>
      </c>
      <c r="Q2730">
        <v>32170399</v>
      </c>
      <c r="R2730">
        <f t="shared" si="422"/>
        <v>27170399</v>
      </c>
      <c r="S2730" t="str">
        <f t="shared" si="423"/>
        <v>Profit</v>
      </c>
      <c r="T2730" s="1">
        <v>41157</v>
      </c>
      <c r="U2730" t="s">
        <v>6705</v>
      </c>
      <c r="V2730" s="14">
        <v>41157</v>
      </c>
      <c r="W2730" t="str">
        <f t="shared" si="424"/>
        <v>September</v>
      </c>
      <c r="X2730" s="4" t="str">
        <f t="shared" si="425"/>
        <v>2012</v>
      </c>
      <c r="Y2730" s="6">
        <f t="shared" si="426"/>
        <v>2012</v>
      </c>
      <c r="Z2730" s="4" t="str">
        <f t="shared" si="427"/>
        <v>5</v>
      </c>
      <c r="AA2730" s="6">
        <f t="shared" si="428"/>
        <v>5</v>
      </c>
      <c r="AB2730" t="str">
        <f t="shared" si="429"/>
        <v>Wednesday</v>
      </c>
    </row>
    <row r="2731" spans="1:28" x14ac:dyDescent="0.25">
      <c r="A2731" s="3" t="s">
        <v>6706</v>
      </c>
      <c r="B2731" t="s">
        <v>6707</v>
      </c>
      <c r="C2731" s="3" t="s">
        <v>6707</v>
      </c>
      <c r="D2731" s="6">
        <v>0</v>
      </c>
      <c r="E2731" s="6">
        <v>97</v>
      </c>
      <c r="F2731" s="6">
        <f t="shared" si="420"/>
        <v>1</v>
      </c>
      <c r="G2731" s="6">
        <f t="shared" si="421"/>
        <v>37</v>
      </c>
      <c r="H2731" s="6" t="str" cm="1">
        <f t="array" ref="H2731">_xlfn.IFS(E2731&lt;=80,"Series",E2731&lt;=120,"TV Movie",E2731&gt;120,"Long Movie")</f>
        <v>TV Movie</v>
      </c>
      <c r="I2731" t="s">
        <v>132</v>
      </c>
      <c r="J2731" t="s">
        <v>8157</v>
      </c>
      <c r="K2731" t="s">
        <v>5802</v>
      </c>
      <c r="L2731" s="5">
        <v>4.9000000000000004</v>
      </c>
      <c r="M2731" t="str" cm="1">
        <f t="array" ref="M2731">_xlfn.IFS(L2731&lt;=2,"Flop",L2731&lt;=5,"Average",L2731&lt;=7,"Hit",L2731&lt;=9,"Superhit",L2731&gt;9,"BlockBuster")</f>
        <v>Average</v>
      </c>
      <c r="N2731" s="6">
        <v>54077</v>
      </c>
      <c r="O2731" s="6" t="str" cm="1">
        <f t="array" ref="O2731">_xlfn.IFS(N2731&lt;=100000,"Low",N2731&lt;=500000,"Median",N2731&lt;=1500000,"High",N2731&gt;1500000,"Very High")</f>
        <v>Low</v>
      </c>
      <c r="P2731">
        <v>20000000</v>
      </c>
      <c r="Q2731">
        <v>100375432</v>
      </c>
      <c r="R2731">
        <f t="shared" si="422"/>
        <v>80375432</v>
      </c>
      <c r="S2731" t="str">
        <f t="shared" si="423"/>
        <v>Profit</v>
      </c>
      <c r="T2731" s="1">
        <v>41820</v>
      </c>
      <c r="U2731" t="s">
        <v>6708</v>
      </c>
      <c r="V2731" s="14">
        <v>41820</v>
      </c>
      <c r="W2731" t="str">
        <f t="shared" si="424"/>
        <v>June</v>
      </c>
      <c r="X2731" s="4" t="str">
        <f t="shared" si="425"/>
        <v>2014</v>
      </c>
      <c r="Y2731" s="6">
        <f t="shared" si="426"/>
        <v>2014</v>
      </c>
      <c r="Z2731" s="4" t="str">
        <f t="shared" si="427"/>
        <v>30</v>
      </c>
      <c r="AA2731" s="6">
        <f t="shared" si="428"/>
        <v>30</v>
      </c>
      <c r="AB2731" t="str">
        <f t="shared" si="429"/>
        <v>Monday</v>
      </c>
    </row>
    <row r="2732" spans="1:28" x14ac:dyDescent="0.25">
      <c r="A2732" s="3" t="s">
        <v>6709</v>
      </c>
      <c r="B2732" t="s">
        <v>6710</v>
      </c>
      <c r="C2732" s="3" t="s">
        <v>6710</v>
      </c>
      <c r="D2732" s="6">
        <v>0</v>
      </c>
      <c r="E2732" s="6">
        <v>130</v>
      </c>
      <c r="F2732" s="6">
        <f t="shared" si="420"/>
        <v>2</v>
      </c>
      <c r="G2732" s="6">
        <f t="shared" si="421"/>
        <v>10</v>
      </c>
      <c r="H2732" s="6" t="str" cm="1">
        <f t="array" ref="H2732">_xlfn.IFS(E2732&lt;=80,"Series",E2732&lt;=120,"TV Movie",E2732&gt;120,"Long Movie")</f>
        <v>Long Movie</v>
      </c>
      <c r="I2732" t="s">
        <v>5529</v>
      </c>
      <c r="J2732" t="s">
        <v>8158</v>
      </c>
      <c r="K2732" t="s">
        <v>145</v>
      </c>
      <c r="L2732" s="5">
        <v>7.6</v>
      </c>
      <c r="M2732" t="str" cm="1">
        <f t="array" ref="M2732">_xlfn.IFS(L2732&lt;=2,"Flop",L2732&lt;=5,"Average",L2732&lt;=7,"Hit",L2732&lt;=9,"Superhit",L2732&gt;9,"BlockBuster")</f>
        <v>Superhit</v>
      </c>
      <c r="N2732" s="6">
        <v>458797</v>
      </c>
      <c r="O2732" s="6" t="str" cm="1">
        <f t="array" ref="O2732">_xlfn.IFS(N2732&lt;=100000,"Low",N2732&lt;=500000,"Median",N2732&lt;=1500000,"High",N2732&gt;1500000,"Very High")</f>
        <v>Median</v>
      </c>
      <c r="P2732">
        <v>170000000</v>
      </c>
      <c r="Q2732">
        <v>710644566</v>
      </c>
      <c r="R2732">
        <f t="shared" si="422"/>
        <v>540644566</v>
      </c>
      <c r="S2732" t="str">
        <f t="shared" si="423"/>
        <v>Profit</v>
      </c>
      <c r="T2732" s="1">
        <v>41816</v>
      </c>
      <c r="U2732" t="s">
        <v>5016</v>
      </c>
      <c r="V2732" s="14">
        <v>41816</v>
      </c>
      <c r="W2732" t="str">
        <f t="shared" si="424"/>
        <v>June</v>
      </c>
      <c r="X2732" s="4" t="str">
        <f t="shared" si="425"/>
        <v>2014</v>
      </c>
      <c r="Y2732" s="6">
        <f t="shared" si="426"/>
        <v>2014</v>
      </c>
      <c r="Z2732" s="4" t="str">
        <f t="shared" si="427"/>
        <v>26</v>
      </c>
      <c r="AA2732" s="6">
        <f t="shared" si="428"/>
        <v>26</v>
      </c>
      <c r="AB2732" t="str">
        <f t="shared" si="429"/>
        <v>Thursday</v>
      </c>
    </row>
    <row r="2733" spans="1:28" x14ac:dyDescent="0.25">
      <c r="A2733" s="3" t="s">
        <v>6711</v>
      </c>
      <c r="B2733" t="s">
        <v>6712</v>
      </c>
      <c r="C2733" s="3" t="s">
        <v>6712</v>
      </c>
      <c r="D2733" s="6">
        <v>0</v>
      </c>
      <c r="E2733" s="6">
        <v>116</v>
      </c>
      <c r="F2733" s="6">
        <f t="shared" si="420"/>
        <v>1</v>
      </c>
      <c r="G2733" s="6">
        <f t="shared" si="421"/>
        <v>56</v>
      </c>
      <c r="H2733" s="6" t="str" cm="1">
        <f t="array" ref="H2733">_xlfn.IFS(E2733&lt;=80,"Series",E2733&lt;=120,"TV Movie",E2733&gt;120,"Long Movie")</f>
        <v>TV Movie</v>
      </c>
      <c r="I2733" t="s">
        <v>83</v>
      </c>
      <c r="J2733" t="s">
        <v>8166</v>
      </c>
      <c r="K2733" t="s">
        <v>3857</v>
      </c>
      <c r="L2733" s="5">
        <v>5.8</v>
      </c>
      <c r="M2733" t="str" cm="1">
        <f t="array" ref="M2733">_xlfn.IFS(L2733&lt;=2,"Flop",L2733&lt;=5,"Average",L2733&lt;=7,"Hit",L2733&lt;=9,"Superhit",L2733&gt;9,"BlockBuster")</f>
        <v>Hit</v>
      </c>
      <c r="N2733" s="6">
        <v>66950</v>
      </c>
      <c r="O2733" s="6" t="str" cm="1">
        <f t="array" ref="O2733">_xlfn.IFS(N2733&lt;=100000,"Low",N2733&lt;=500000,"Median",N2733&lt;=1500000,"High",N2733&gt;1500000,"Very High")</f>
        <v>Low</v>
      </c>
      <c r="P2733">
        <v>242000</v>
      </c>
      <c r="Q2733">
        <v>1944287</v>
      </c>
      <c r="R2733">
        <f t="shared" si="422"/>
        <v>1702287</v>
      </c>
      <c r="S2733" t="str">
        <f t="shared" si="423"/>
        <v>Profit</v>
      </c>
      <c r="T2733" s="1">
        <v>40930</v>
      </c>
      <c r="U2733" t="s">
        <v>6713</v>
      </c>
      <c r="V2733" s="14">
        <v>40930</v>
      </c>
      <c r="W2733" t="str">
        <f t="shared" si="424"/>
        <v>January</v>
      </c>
      <c r="X2733" s="4" t="str">
        <f t="shared" si="425"/>
        <v>2012</v>
      </c>
      <c r="Y2733" s="6">
        <f t="shared" si="426"/>
        <v>2012</v>
      </c>
      <c r="Z2733" s="4" t="str">
        <f t="shared" si="427"/>
        <v>22</v>
      </c>
      <c r="AA2733" s="6">
        <f t="shared" si="428"/>
        <v>22</v>
      </c>
      <c r="AB2733" t="str">
        <f t="shared" si="429"/>
        <v>Sunday</v>
      </c>
    </row>
    <row r="2734" spans="1:28" x14ac:dyDescent="0.25">
      <c r="A2734" s="3" t="s">
        <v>6714</v>
      </c>
      <c r="B2734" t="s">
        <v>6715</v>
      </c>
      <c r="C2734" s="3" t="s">
        <v>6715</v>
      </c>
      <c r="D2734" s="6">
        <v>0</v>
      </c>
      <c r="E2734" s="6">
        <v>89</v>
      </c>
      <c r="F2734" s="6">
        <f t="shared" si="420"/>
        <v>1</v>
      </c>
      <c r="G2734" s="6">
        <f t="shared" si="421"/>
        <v>29</v>
      </c>
      <c r="H2734" s="6" t="str" cm="1">
        <f t="array" ref="H2734">_xlfn.IFS(E2734&lt;=80,"Series",E2734&lt;=120,"TV Movie",E2734&gt;120,"Long Movie")</f>
        <v>TV Movie</v>
      </c>
      <c r="I2734" t="s">
        <v>5529</v>
      </c>
      <c r="J2734" t="s">
        <v>8158</v>
      </c>
      <c r="K2734" t="s">
        <v>145</v>
      </c>
      <c r="L2734" s="5">
        <v>5.8</v>
      </c>
      <c r="M2734" t="str" cm="1">
        <f t="array" ref="M2734">_xlfn.IFS(L2734&lt;=2,"Flop",L2734&lt;=5,"Average",L2734&lt;=7,"Hit",L2734&lt;=9,"Superhit",L2734&gt;9,"BlockBuster")</f>
        <v>Hit</v>
      </c>
      <c r="N2734" s="6">
        <v>70791</v>
      </c>
      <c r="O2734" s="6" t="str" cm="1">
        <f t="array" ref="O2734">_xlfn.IFS(N2734&lt;=100000,"Low",N2734&lt;=500000,"Median",N2734&lt;=1500000,"High",N2734&gt;1500000,"Very High")</f>
        <v>Low</v>
      </c>
      <c r="P2734">
        <v>50000000</v>
      </c>
      <c r="Q2734">
        <v>161515959</v>
      </c>
      <c r="R2734">
        <f t="shared" si="422"/>
        <v>111515959</v>
      </c>
      <c r="S2734" t="str">
        <f t="shared" si="423"/>
        <v>Profit</v>
      </c>
      <c r="T2734" s="1">
        <v>41848</v>
      </c>
      <c r="U2734" t="s">
        <v>6188</v>
      </c>
      <c r="V2734" s="14">
        <v>41848</v>
      </c>
      <c r="W2734" t="str">
        <f t="shared" si="424"/>
        <v>July</v>
      </c>
      <c r="X2734" s="4" t="str">
        <f t="shared" si="425"/>
        <v>2014</v>
      </c>
      <c r="Y2734" s="6">
        <f t="shared" si="426"/>
        <v>2014</v>
      </c>
      <c r="Z2734" s="4" t="str">
        <f t="shared" si="427"/>
        <v>28</v>
      </c>
      <c r="AA2734" s="6">
        <f t="shared" si="428"/>
        <v>28</v>
      </c>
      <c r="AB2734" t="str">
        <f t="shared" si="429"/>
        <v>Monday</v>
      </c>
    </row>
    <row r="2735" spans="1:28" x14ac:dyDescent="0.25">
      <c r="A2735" s="3" t="s">
        <v>6716</v>
      </c>
      <c r="B2735" t="s">
        <v>6717</v>
      </c>
      <c r="C2735" s="3" t="s">
        <v>6717</v>
      </c>
      <c r="D2735" s="6">
        <v>0</v>
      </c>
      <c r="E2735" s="6">
        <v>107</v>
      </c>
      <c r="F2735" s="6">
        <f t="shared" si="420"/>
        <v>1</v>
      </c>
      <c r="G2735" s="6">
        <f t="shared" si="421"/>
        <v>47</v>
      </c>
      <c r="H2735" s="6" t="str" cm="1">
        <f t="array" ref="H2735">_xlfn.IFS(E2735&lt;=80,"Series",E2735&lt;=120,"TV Movie",E2735&gt;120,"Long Movie")</f>
        <v>TV Movie</v>
      </c>
      <c r="I2735" t="s">
        <v>5529</v>
      </c>
      <c r="J2735" t="s">
        <v>8158</v>
      </c>
      <c r="K2735" t="s">
        <v>8161</v>
      </c>
      <c r="L2735" s="5">
        <v>6.3</v>
      </c>
      <c r="M2735" t="str" cm="1">
        <f t="array" ref="M2735">_xlfn.IFS(L2735&lt;=2,"Flop",L2735&lt;=5,"Average",L2735&lt;=7,"Hit",L2735&lt;=9,"Superhit",L2735&gt;9,"BlockBuster")</f>
        <v>Hit</v>
      </c>
      <c r="N2735" s="6">
        <v>63091</v>
      </c>
      <c r="O2735" s="6" t="str" cm="1">
        <f t="array" ref="O2735">_xlfn.IFS(N2735&lt;=100000,"Low",N2735&lt;=500000,"Median",N2735&lt;=1500000,"High",N2735&gt;1500000,"Very High")</f>
        <v>Low</v>
      </c>
      <c r="P2735">
        <v>70000000</v>
      </c>
      <c r="Q2735">
        <v>0</v>
      </c>
      <c r="R2735">
        <f t="shared" si="422"/>
        <v>-70000000</v>
      </c>
      <c r="S2735" t="str">
        <f t="shared" si="423"/>
        <v>Loss</v>
      </c>
      <c r="T2735" s="1">
        <v>42713</v>
      </c>
      <c r="U2735" t="s">
        <v>6718</v>
      </c>
      <c r="V2735" s="14">
        <v>42713</v>
      </c>
      <c r="W2735" t="str">
        <f t="shared" si="424"/>
        <v>December</v>
      </c>
      <c r="X2735" s="4" t="str">
        <f t="shared" si="425"/>
        <v>2016</v>
      </c>
      <c r="Y2735" s="6">
        <f t="shared" si="426"/>
        <v>2016</v>
      </c>
      <c r="Z2735" s="4" t="str">
        <f t="shared" si="427"/>
        <v>9</v>
      </c>
      <c r="AA2735" s="6">
        <f t="shared" si="428"/>
        <v>9</v>
      </c>
      <c r="AB2735" t="str">
        <f t="shared" si="429"/>
        <v>Friday</v>
      </c>
    </row>
    <row r="2736" spans="1:28" x14ac:dyDescent="0.25">
      <c r="A2736" s="3" t="s">
        <v>6719</v>
      </c>
      <c r="B2736" t="s">
        <v>6720</v>
      </c>
      <c r="C2736" s="3" t="s">
        <v>6720</v>
      </c>
      <c r="D2736" s="6">
        <v>0</v>
      </c>
      <c r="E2736" s="6">
        <v>88</v>
      </c>
      <c r="F2736" s="6">
        <f t="shared" si="420"/>
        <v>1</v>
      </c>
      <c r="G2736" s="6">
        <f t="shared" si="421"/>
        <v>28</v>
      </c>
      <c r="H2736" s="6" t="str" cm="1">
        <f t="array" ref="H2736">_xlfn.IFS(E2736&lt;=80,"Series",E2736&lt;=120,"TV Movie",E2736&gt;120,"Long Movie")</f>
        <v>TV Movie</v>
      </c>
      <c r="I2736" t="s">
        <v>83</v>
      </c>
      <c r="J2736" t="s">
        <v>8166</v>
      </c>
      <c r="K2736" t="s">
        <v>5802</v>
      </c>
      <c r="L2736" s="5">
        <v>4.5999999999999996</v>
      </c>
      <c r="M2736" t="str" cm="1">
        <f t="array" ref="M2736">_xlfn.IFS(L2736&lt;=2,"Flop",L2736&lt;=5,"Average",L2736&lt;=7,"Hit",L2736&lt;=9,"Superhit",L2736&gt;9,"BlockBuster")</f>
        <v>Average</v>
      </c>
      <c r="N2736" s="6">
        <v>69398</v>
      </c>
      <c r="O2736" s="6" t="str" cm="1">
        <f t="array" ref="O2736">_xlfn.IFS(N2736&lt;=100000,"Low",N2736&lt;=500000,"Median",N2736&lt;=1500000,"High",N2736&gt;1500000,"Very High")</f>
        <v>Low</v>
      </c>
      <c r="P2736">
        <v>5000000</v>
      </c>
      <c r="Q2736">
        <v>142802657</v>
      </c>
      <c r="R2736">
        <f t="shared" si="422"/>
        <v>137802657</v>
      </c>
      <c r="S2736" t="str">
        <f t="shared" si="423"/>
        <v>Profit</v>
      </c>
      <c r="T2736" s="1">
        <v>41179</v>
      </c>
      <c r="U2736" t="s">
        <v>6721</v>
      </c>
      <c r="V2736" s="14">
        <v>41179</v>
      </c>
      <c r="W2736" t="str">
        <f t="shared" si="424"/>
        <v>September</v>
      </c>
      <c r="X2736" s="4" t="str">
        <f t="shared" si="425"/>
        <v>2012</v>
      </c>
      <c r="Y2736" s="6">
        <f t="shared" si="426"/>
        <v>2012</v>
      </c>
      <c r="Z2736" s="4" t="str">
        <f t="shared" si="427"/>
        <v>27</v>
      </c>
      <c r="AA2736" s="6">
        <f t="shared" si="428"/>
        <v>27</v>
      </c>
      <c r="AB2736" t="str">
        <f t="shared" si="429"/>
        <v>Thursday</v>
      </c>
    </row>
    <row r="2737" spans="1:28" x14ac:dyDescent="0.25">
      <c r="A2737" s="3" t="s">
        <v>6722</v>
      </c>
      <c r="B2737" t="s">
        <v>6723</v>
      </c>
      <c r="C2737" s="3" t="s">
        <v>6723</v>
      </c>
      <c r="D2737" s="6">
        <v>0</v>
      </c>
      <c r="E2737" s="6">
        <v>165</v>
      </c>
      <c r="F2737" s="6">
        <f t="shared" si="420"/>
        <v>2</v>
      </c>
      <c r="G2737" s="6">
        <f t="shared" si="421"/>
        <v>45</v>
      </c>
      <c r="H2737" s="6" t="str" cm="1">
        <f t="array" ref="H2737">_xlfn.IFS(E2737&lt;=80,"Series",E2737&lt;=120,"TV Movie",E2737&gt;120,"Long Movie")</f>
        <v>Long Movie</v>
      </c>
      <c r="I2737" t="s">
        <v>5529</v>
      </c>
      <c r="J2737" t="s">
        <v>8158</v>
      </c>
      <c r="K2737" t="s">
        <v>8161</v>
      </c>
      <c r="L2737" s="5">
        <v>5.6</v>
      </c>
      <c r="M2737" t="str" cm="1">
        <f t="array" ref="M2737">_xlfn.IFS(L2737&lt;=2,"Flop",L2737&lt;=5,"Average",L2737&lt;=7,"Hit",L2737&lt;=9,"Superhit",L2737&gt;9,"BlockBuster")</f>
        <v>Hit</v>
      </c>
      <c r="N2737" s="6">
        <v>327675</v>
      </c>
      <c r="O2737" s="6" t="str" cm="1">
        <f t="array" ref="O2737">_xlfn.IFS(N2737&lt;=100000,"Low",N2737&lt;=500000,"Median",N2737&lt;=1500000,"High",N2737&gt;1500000,"Very High")</f>
        <v>Median</v>
      </c>
      <c r="P2737">
        <v>210000000</v>
      </c>
      <c r="Q2737">
        <v>1104054072</v>
      </c>
      <c r="R2737">
        <f t="shared" si="422"/>
        <v>894054072</v>
      </c>
      <c r="S2737" t="str">
        <f t="shared" si="423"/>
        <v>Profit</v>
      </c>
      <c r="T2737" s="1">
        <v>41809</v>
      </c>
      <c r="U2737" t="s">
        <v>1410</v>
      </c>
      <c r="V2737" s="14">
        <v>41809</v>
      </c>
      <c r="W2737" t="str">
        <f t="shared" si="424"/>
        <v>June</v>
      </c>
      <c r="X2737" s="4" t="str">
        <f t="shared" si="425"/>
        <v>2014</v>
      </c>
      <c r="Y2737" s="6">
        <f t="shared" si="426"/>
        <v>2014</v>
      </c>
      <c r="Z2737" s="4" t="str">
        <f t="shared" si="427"/>
        <v>19</v>
      </c>
      <c r="AA2737" s="6">
        <f t="shared" si="428"/>
        <v>19</v>
      </c>
      <c r="AB2737" t="str">
        <f t="shared" si="429"/>
        <v>Thursday</v>
      </c>
    </row>
    <row r="2738" spans="1:28" x14ac:dyDescent="0.25">
      <c r="A2738" s="3" t="s">
        <v>6724</v>
      </c>
      <c r="B2738" t="s">
        <v>6725</v>
      </c>
      <c r="C2738" s="3" t="s">
        <v>6725</v>
      </c>
      <c r="D2738" s="6">
        <v>0</v>
      </c>
      <c r="E2738" s="6">
        <v>91</v>
      </c>
      <c r="F2738" s="6">
        <f t="shared" si="420"/>
        <v>1</v>
      </c>
      <c r="G2738" s="6">
        <f t="shared" si="421"/>
        <v>31</v>
      </c>
      <c r="H2738" s="6" t="str" cm="1">
        <f t="array" ref="H2738">_xlfn.IFS(E2738&lt;=80,"Series",E2738&lt;=120,"TV Movie",E2738&gt;120,"Long Movie")</f>
        <v>TV Movie</v>
      </c>
      <c r="I2738" t="s">
        <v>132</v>
      </c>
      <c r="J2738" t="s">
        <v>8156</v>
      </c>
      <c r="K2738" t="s">
        <v>83</v>
      </c>
      <c r="L2738" s="5">
        <v>6.5</v>
      </c>
      <c r="M2738" t="str" cm="1">
        <f t="array" ref="M2738">_xlfn.IFS(L2738&lt;=2,"Flop",L2738&lt;=5,"Average",L2738&lt;=7,"Hit",L2738&lt;=9,"Superhit",L2738&gt;9,"BlockBuster")</f>
        <v>Hit</v>
      </c>
      <c r="N2738" s="6">
        <v>50564</v>
      </c>
      <c r="O2738" s="6" t="str" cm="1">
        <f t="array" ref="O2738">_xlfn.IFS(N2738&lt;=100000,"Low",N2738&lt;=500000,"Median",N2738&lt;=1500000,"High",N2738&gt;1500000,"Very High")</f>
        <v>Low</v>
      </c>
      <c r="P2738">
        <v>6538513</v>
      </c>
      <c r="Q2738">
        <v>0</v>
      </c>
      <c r="R2738">
        <f t="shared" si="422"/>
        <v>-6538513</v>
      </c>
      <c r="S2738" t="str">
        <f t="shared" si="423"/>
        <v>Loss</v>
      </c>
      <c r="T2738" s="1">
        <v>42034</v>
      </c>
      <c r="U2738" t="s">
        <v>5552</v>
      </c>
      <c r="V2738" s="14">
        <v>42034</v>
      </c>
      <c r="W2738" t="str">
        <f t="shared" si="424"/>
        <v>January</v>
      </c>
      <c r="X2738" s="4" t="str">
        <f t="shared" si="425"/>
        <v>2015</v>
      </c>
      <c r="Y2738" s="6">
        <f t="shared" si="426"/>
        <v>2015</v>
      </c>
      <c r="Z2738" s="4" t="str">
        <f t="shared" si="427"/>
        <v>30</v>
      </c>
      <c r="AA2738" s="6">
        <f t="shared" si="428"/>
        <v>30</v>
      </c>
      <c r="AB2738" t="str">
        <f t="shared" si="429"/>
        <v>Friday</v>
      </c>
    </row>
    <row r="2739" spans="1:28" x14ac:dyDescent="0.25">
      <c r="A2739" s="3" t="s">
        <v>6726</v>
      </c>
      <c r="B2739" t="s">
        <v>6727</v>
      </c>
      <c r="C2739" s="3" t="s">
        <v>6727</v>
      </c>
      <c r="D2739" s="6">
        <v>0</v>
      </c>
      <c r="E2739" s="6">
        <v>139</v>
      </c>
      <c r="F2739" s="6">
        <f t="shared" si="420"/>
        <v>2</v>
      </c>
      <c r="G2739" s="6">
        <f t="shared" si="421"/>
        <v>19</v>
      </c>
      <c r="H2739" s="6" t="str" cm="1">
        <f t="array" ref="H2739">_xlfn.IFS(E2739&lt;=80,"Series",E2739&lt;=120,"TV Movie",E2739&gt;120,"Long Movie")</f>
        <v>Long Movie</v>
      </c>
      <c r="I2739" t="s">
        <v>8160</v>
      </c>
      <c r="J2739" t="s">
        <v>145</v>
      </c>
      <c r="K2739" t="s">
        <v>8167</v>
      </c>
      <c r="L2739" s="5">
        <v>8.1</v>
      </c>
      <c r="M2739" t="str" cm="1">
        <f t="array" ref="M2739">_xlfn.IFS(L2739&lt;=2,"Flop",L2739&lt;=5,"Average",L2739&lt;=7,"Hit",L2739&lt;=9,"Superhit",L2739&gt;9,"BlockBuster")</f>
        <v>Superhit</v>
      </c>
      <c r="N2739" s="6">
        <v>573012</v>
      </c>
      <c r="O2739" s="6" t="str" cm="1">
        <f t="array" ref="O2739">_xlfn.IFS(N2739&lt;=100000,"Low",N2739&lt;=500000,"Median",N2739&lt;=1500000,"High",N2739&gt;1500000,"Very High")</f>
        <v>High</v>
      </c>
      <c r="P2739">
        <v>40000000</v>
      </c>
      <c r="Q2739">
        <v>180563636</v>
      </c>
      <c r="R2739">
        <f t="shared" si="422"/>
        <v>140563636</v>
      </c>
      <c r="S2739" t="str">
        <f t="shared" si="423"/>
        <v>Profit</v>
      </c>
      <c r="T2739" s="1">
        <v>42617</v>
      </c>
      <c r="U2739" t="s">
        <v>1423</v>
      </c>
      <c r="V2739" s="14">
        <v>42617</v>
      </c>
      <c r="W2739" t="str">
        <f t="shared" si="424"/>
        <v>September</v>
      </c>
      <c r="X2739" s="4" t="str">
        <f t="shared" si="425"/>
        <v>2016</v>
      </c>
      <c r="Y2739" s="6">
        <f t="shared" si="426"/>
        <v>2016</v>
      </c>
      <c r="Z2739" s="4" t="str">
        <f t="shared" si="427"/>
        <v>4</v>
      </c>
      <c r="AA2739" s="6">
        <f t="shared" si="428"/>
        <v>4</v>
      </c>
      <c r="AB2739" t="str">
        <f t="shared" si="429"/>
        <v>Sunday</v>
      </c>
    </row>
    <row r="2740" spans="1:28" x14ac:dyDescent="0.25">
      <c r="A2740" s="3" t="s">
        <v>6728</v>
      </c>
      <c r="B2740" t="s">
        <v>6729</v>
      </c>
      <c r="C2740" s="3" t="s">
        <v>6729</v>
      </c>
      <c r="D2740" s="6">
        <v>0</v>
      </c>
      <c r="E2740" s="6">
        <v>105</v>
      </c>
      <c r="F2740" s="6">
        <f t="shared" si="420"/>
        <v>1</v>
      </c>
      <c r="G2740" s="6">
        <f t="shared" si="421"/>
        <v>45</v>
      </c>
      <c r="H2740" s="6" t="str" cm="1">
        <f t="array" ref="H2740">_xlfn.IFS(E2740&lt;=80,"Series",E2740&lt;=120,"TV Movie",E2740&gt;120,"Long Movie")</f>
        <v>TV Movie</v>
      </c>
      <c r="I2740" t="s">
        <v>132</v>
      </c>
      <c r="J2740" t="s">
        <v>8163</v>
      </c>
      <c r="K2740" t="s">
        <v>8156</v>
      </c>
      <c r="L2740" s="5">
        <v>6.1</v>
      </c>
      <c r="M2740" t="str" cm="1">
        <f t="array" ref="M2740">_xlfn.IFS(L2740&lt;=2,"Flop",L2740&lt;=5,"Average",L2740&lt;=7,"Hit",L2740&lt;=9,"Superhit",L2740&gt;9,"BlockBuster")</f>
        <v>Hit</v>
      </c>
      <c r="N2740" s="6">
        <v>54414</v>
      </c>
      <c r="O2740" s="6" t="str" cm="1">
        <f t="array" ref="O2740">_xlfn.IFS(N2740&lt;=100000,"Low",N2740&lt;=500000,"Median",N2740&lt;=1500000,"High",N2740&gt;1500000,"Very High")</f>
        <v>Low</v>
      </c>
      <c r="P2740">
        <v>42000000</v>
      </c>
      <c r="Q2740">
        <v>131523093</v>
      </c>
      <c r="R2740">
        <f t="shared" si="422"/>
        <v>89523093</v>
      </c>
      <c r="S2740" t="str">
        <f t="shared" si="423"/>
        <v>Profit</v>
      </c>
      <c r="T2740" s="1">
        <v>43362</v>
      </c>
      <c r="U2740" t="s">
        <v>2972</v>
      </c>
      <c r="V2740" s="14">
        <v>43362</v>
      </c>
      <c r="W2740" t="str">
        <f t="shared" si="424"/>
        <v>September</v>
      </c>
      <c r="X2740" s="4" t="str">
        <f t="shared" si="425"/>
        <v>2018</v>
      </c>
      <c r="Y2740" s="6">
        <f t="shared" si="426"/>
        <v>2018</v>
      </c>
      <c r="Z2740" s="4" t="str">
        <f t="shared" si="427"/>
        <v>19</v>
      </c>
      <c r="AA2740" s="6">
        <f t="shared" si="428"/>
        <v>19</v>
      </c>
      <c r="AB2740" t="str">
        <f t="shared" si="429"/>
        <v>Wednesday</v>
      </c>
    </row>
    <row r="2741" spans="1:28" x14ac:dyDescent="0.25">
      <c r="A2741" s="3" t="s">
        <v>6730</v>
      </c>
      <c r="B2741" t="s">
        <v>6731</v>
      </c>
      <c r="C2741" s="3" t="s">
        <v>6731</v>
      </c>
      <c r="D2741" s="6">
        <v>0</v>
      </c>
      <c r="E2741" s="6">
        <v>105</v>
      </c>
      <c r="F2741" s="6">
        <f t="shared" si="420"/>
        <v>1</v>
      </c>
      <c r="G2741" s="6">
        <f t="shared" si="421"/>
        <v>45</v>
      </c>
      <c r="H2741" s="6" t="str" cm="1">
        <f t="array" ref="H2741">_xlfn.IFS(E2741&lt;=80,"Series",E2741&lt;=120,"TV Movie",E2741&gt;120,"Long Movie")</f>
        <v>TV Movie</v>
      </c>
      <c r="I2741" t="s">
        <v>5529</v>
      </c>
      <c r="J2741" t="s">
        <v>132</v>
      </c>
      <c r="K2741" t="s">
        <v>8156</v>
      </c>
      <c r="L2741" s="5">
        <v>5.6</v>
      </c>
      <c r="M2741" t="str" cm="1">
        <f t="array" ref="M2741">_xlfn.IFS(L2741&lt;=2,"Flop",L2741&lt;=5,"Average",L2741&lt;=7,"Hit",L2741&lt;=9,"Superhit",L2741&gt;9,"BlockBuster")</f>
        <v>Hit</v>
      </c>
      <c r="N2741" s="6">
        <v>154911</v>
      </c>
      <c r="O2741" s="6" t="str" cm="1">
        <f t="array" ref="O2741">_xlfn.IFS(N2741&lt;=100000,"Low",N2741&lt;=500000,"Median",N2741&lt;=1500000,"High",N2741&gt;1500000,"Very High")</f>
        <v>Median</v>
      </c>
      <c r="P2741">
        <v>88000000</v>
      </c>
      <c r="Q2741">
        <v>244874809</v>
      </c>
      <c r="R2741">
        <f t="shared" si="422"/>
        <v>156874809</v>
      </c>
      <c r="S2741" t="str">
        <f t="shared" si="423"/>
        <v>Profit</v>
      </c>
      <c r="T2741" s="1">
        <v>42111</v>
      </c>
      <c r="U2741" t="s">
        <v>966</v>
      </c>
      <c r="V2741" s="14">
        <v>42111</v>
      </c>
      <c r="W2741" t="str">
        <f t="shared" si="424"/>
        <v>April</v>
      </c>
      <c r="X2741" s="4" t="str">
        <f t="shared" si="425"/>
        <v>2015</v>
      </c>
      <c r="Y2741" s="6">
        <f t="shared" si="426"/>
        <v>2015</v>
      </c>
      <c r="Z2741" s="4" t="str">
        <f t="shared" si="427"/>
        <v>17</v>
      </c>
      <c r="AA2741" s="6">
        <f t="shared" si="428"/>
        <v>17</v>
      </c>
      <c r="AB2741" t="str">
        <f t="shared" si="429"/>
        <v>Friday</v>
      </c>
    </row>
    <row r="2742" spans="1:28" x14ac:dyDescent="0.25">
      <c r="A2742" s="3" t="s">
        <v>6732</v>
      </c>
      <c r="B2742" t="s">
        <v>6733</v>
      </c>
      <c r="C2742" s="3" t="s">
        <v>6733</v>
      </c>
      <c r="D2742" s="6">
        <v>0</v>
      </c>
      <c r="E2742" s="6">
        <v>93</v>
      </c>
      <c r="F2742" s="6">
        <f t="shared" si="420"/>
        <v>1</v>
      </c>
      <c r="G2742" s="6">
        <f t="shared" si="421"/>
        <v>33</v>
      </c>
      <c r="H2742" s="6" t="str" cm="1">
        <f t="array" ref="H2742">_xlfn.IFS(E2742&lt;=80,"Series",E2742&lt;=120,"TV Movie",E2742&gt;120,"Long Movie")</f>
        <v>TV Movie</v>
      </c>
      <c r="I2742" t="s">
        <v>8158</v>
      </c>
      <c r="J2742" t="s">
        <v>145</v>
      </c>
      <c r="K2742" t="s">
        <v>8156</v>
      </c>
      <c r="L2742" s="5">
        <v>7.2</v>
      </c>
      <c r="M2742" t="str" cm="1">
        <f t="array" ref="M2742">_xlfn.IFS(L2742&lt;=2,"Flop",L2742&lt;=5,"Average",L2742&lt;=7,"Hit",L2742&lt;=9,"Superhit",L2742&gt;9,"BlockBuster")</f>
        <v>Superhit</v>
      </c>
      <c r="N2742" s="6">
        <v>84538</v>
      </c>
      <c r="O2742" s="6" t="str" cm="1">
        <f t="array" ref="O2742">_xlfn.IFS(N2742&lt;=100000,"Low",N2742&lt;=500000,"Median",N2742&lt;=1500000,"High",N2742&gt;1500000,"Very High")</f>
        <v>Low</v>
      </c>
      <c r="P2742">
        <v>1800000</v>
      </c>
      <c r="Q2742">
        <v>21107746</v>
      </c>
      <c r="R2742">
        <f t="shared" si="422"/>
        <v>19307746</v>
      </c>
      <c r="S2742" t="str">
        <f t="shared" si="423"/>
        <v>Profit</v>
      </c>
      <c r="T2742" s="1">
        <v>40928</v>
      </c>
      <c r="U2742" t="s">
        <v>6734</v>
      </c>
      <c r="V2742" s="14">
        <v>40928</v>
      </c>
      <c r="W2742" t="str">
        <f t="shared" si="424"/>
        <v>January</v>
      </c>
      <c r="X2742" s="4" t="str">
        <f t="shared" si="425"/>
        <v>2012</v>
      </c>
      <c r="Y2742" s="6">
        <f t="shared" si="426"/>
        <v>2012</v>
      </c>
      <c r="Z2742" s="4" t="str">
        <f t="shared" si="427"/>
        <v>20</v>
      </c>
      <c r="AA2742" s="6">
        <f t="shared" si="428"/>
        <v>20</v>
      </c>
      <c r="AB2742" t="str">
        <f t="shared" si="429"/>
        <v>Friday</v>
      </c>
    </row>
    <row r="2743" spans="1:28" x14ac:dyDescent="0.25">
      <c r="A2743" s="3" t="s">
        <v>6735</v>
      </c>
      <c r="B2743" t="s">
        <v>6736</v>
      </c>
      <c r="C2743" s="3" t="s">
        <v>6736</v>
      </c>
      <c r="D2743" s="6">
        <v>0</v>
      </c>
      <c r="E2743" s="6">
        <v>114</v>
      </c>
      <c r="F2743" s="6">
        <f t="shared" si="420"/>
        <v>1</v>
      </c>
      <c r="G2743" s="6">
        <f t="shared" si="421"/>
        <v>54</v>
      </c>
      <c r="H2743" s="6" t="str" cm="1">
        <f t="array" ref="H2743">_xlfn.IFS(E2743&lt;=80,"Series",E2743&lt;=120,"TV Movie",E2743&gt;120,"Long Movie")</f>
        <v>TV Movie</v>
      </c>
      <c r="I2743" t="s">
        <v>5529</v>
      </c>
      <c r="J2743" t="s">
        <v>8158</v>
      </c>
      <c r="K2743" t="s">
        <v>3857</v>
      </c>
      <c r="L2743" s="5">
        <v>6.1</v>
      </c>
      <c r="M2743" t="str" cm="1">
        <f t="array" ref="M2743">_xlfn.IFS(L2743&lt;=2,"Flop",L2743&lt;=5,"Average",L2743&lt;=7,"Hit",L2743&lt;=9,"Superhit",L2743&gt;9,"BlockBuster")</f>
        <v>Hit</v>
      </c>
      <c r="N2743" s="6">
        <v>251506</v>
      </c>
      <c r="O2743" s="6" t="str" cm="1">
        <f t="array" ref="O2743">_xlfn.IFS(N2743&lt;=100000,"Low",N2743&lt;=500000,"Median",N2743&lt;=1500000,"High",N2743&gt;1500000,"Very High")</f>
        <v>Median</v>
      </c>
      <c r="P2743">
        <v>110000000</v>
      </c>
      <c r="Q2743">
        <v>474609154</v>
      </c>
      <c r="R2743">
        <f t="shared" si="422"/>
        <v>364609154</v>
      </c>
      <c r="S2743" t="str">
        <f t="shared" si="423"/>
        <v>Profit</v>
      </c>
      <c r="T2743" s="1">
        <v>42145</v>
      </c>
      <c r="U2743" t="s">
        <v>5793</v>
      </c>
      <c r="V2743" s="14">
        <v>42145</v>
      </c>
      <c r="W2743" t="str">
        <f t="shared" si="424"/>
        <v>May</v>
      </c>
      <c r="X2743" s="4" t="str">
        <f t="shared" si="425"/>
        <v>2015</v>
      </c>
      <c r="Y2743" s="6">
        <f t="shared" si="426"/>
        <v>2015</v>
      </c>
      <c r="Z2743" s="4" t="str">
        <f t="shared" si="427"/>
        <v>21</v>
      </c>
      <c r="AA2743" s="6">
        <f t="shared" si="428"/>
        <v>21</v>
      </c>
      <c r="AB2743" t="str">
        <f t="shared" si="429"/>
        <v>Thursday</v>
      </c>
    </row>
    <row r="2744" spans="1:28" x14ac:dyDescent="0.25">
      <c r="A2744" s="3" t="s">
        <v>6737</v>
      </c>
      <c r="B2744" t="s">
        <v>6738</v>
      </c>
      <c r="C2744" s="3" t="s">
        <v>6738</v>
      </c>
      <c r="D2744" s="6">
        <v>0</v>
      </c>
      <c r="E2744" s="6">
        <v>90</v>
      </c>
      <c r="F2744" s="6">
        <f t="shared" si="420"/>
        <v>1</v>
      </c>
      <c r="G2744" s="6">
        <f t="shared" si="421"/>
        <v>30</v>
      </c>
      <c r="H2744" s="6" t="str" cm="1">
        <f t="array" ref="H2744">_xlfn.IFS(E2744&lt;=80,"Series",E2744&lt;=120,"TV Movie",E2744&gt;120,"Long Movie")</f>
        <v>TV Movie</v>
      </c>
      <c r="I2744" t="s">
        <v>8160</v>
      </c>
      <c r="J2744" t="s">
        <v>8162</v>
      </c>
      <c r="K2744" t="s">
        <v>145</v>
      </c>
      <c r="L2744" s="5">
        <v>5.6</v>
      </c>
      <c r="M2744" t="str" cm="1">
        <f t="array" ref="M2744">_xlfn.IFS(L2744&lt;=2,"Flop",L2744&lt;=5,"Average",L2744&lt;=7,"Hit",L2744&lt;=9,"Superhit",L2744&gt;9,"BlockBuster")</f>
        <v>Hit</v>
      </c>
      <c r="N2744" s="6">
        <v>90682</v>
      </c>
      <c r="O2744" s="6" t="str" cm="1">
        <f t="array" ref="O2744">_xlfn.IFS(N2744&lt;=100000,"Low",N2744&lt;=500000,"Median",N2744&lt;=1500000,"High",N2744&gt;1500000,"Very High")</f>
        <v>Low</v>
      </c>
      <c r="P2744">
        <v>8000000</v>
      </c>
      <c r="Q2744">
        <v>20045576</v>
      </c>
      <c r="R2744">
        <f t="shared" si="422"/>
        <v>12045576</v>
      </c>
      <c r="S2744" t="str">
        <f t="shared" si="423"/>
        <v>Profit</v>
      </c>
      <c r="T2744" s="1">
        <v>41410</v>
      </c>
      <c r="U2744" t="s">
        <v>2239</v>
      </c>
      <c r="V2744" s="14">
        <v>41410</v>
      </c>
      <c r="W2744" t="str">
        <f t="shared" si="424"/>
        <v>May</v>
      </c>
      <c r="X2744" s="4" t="str">
        <f t="shared" si="425"/>
        <v>2013</v>
      </c>
      <c r="Y2744" s="6">
        <f t="shared" si="426"/>
        <v>2013</v>
      </c>
      <c r="Z2744" s="4" t="str">
        <f t="shared" si="427"/>
        <v>16</v>
      </c>
      <c r="AA2744" s="6">
        <f t="shared" si="428"/>
        <v>16</v>
      </c>
      <c r="AB2744" t="str">
        <f t="shared" si="429"/>
        <v>Thursday</v>
      </c>
    </row>
    <row r="2745" spans="1:28" x14ac:dyDescent="0.25">
      <c r="A2745" s="3" t="s">
        <v>6739</v>
      </c>
      <c r="B2745" t="s">
        <v>6740</v>
      </c>
      <c r="C2745" s="3" t="s">
        <v>6740</v>
      </c>
      <c r="D2745" s="6">
        <v>0</v>
      </c>
      <c r="E2745" s="6">
        <v>125</v>
      </c>
      <c r="F2745" s="6">
        <f t="shared" si="420"/>
        <v>2</v>
      </c>
      <c r="G2745" s="6">
        <f t="shared" si="421"/>
        <v>5</v>
      </c>
      <c r="H2745" s="6" t="str" cm="1">
        <f t="array" ref="H2745">_xlfn.IFS(E2745&lt;=80,"Series",E2745&lt;=120,"TV Movie",E2745&gt;120,"Long Movie")</f>
        <v>Long Movie</v>
      </c>
      <c r="I2745" t="s">
        <v>132</v>
      </c>
      <c r="J2745" t="s">
        <v>8157</v>
      </c>
      <c r="K2745" t="s">
        <v>5802</v>
      </c>
      <c r="L2745" s="5">
        <v>6.8</v>
      </c>
      <c r="M2745" t="str" cm="1">
        <f t="array" ref="M2745">_xlfn.IFS(L2745&lt;=2,"Flop",L2745&lt;=5,"Average",L2745&lt;=7,"Hit",L2745&lt;=9,"Superhit",L2745&gt;9,"BlockBuster")</f>
        <v>Hit</v>
      </c>
      <c r="N2745" s="6">
        <v>118750</v>
      </c>
      <c r="O2745" s="6" t="str" cm="1">
        <f t="array" ref="O2745">_xlfn.IFS(N2745&lt;=100000,"Low",N2745&lt;=500000,"Median",N2745&lt;=1500000,"High",N2745&gt;1500000,"Very High")</f>
        <v>Median</v>
      </c>
      <c r="P2745">
        <v>40000000</v>
      </c>
      <c r="Q2745">
        <v>53873809</v>
      </c>
      <c r="R2745">
        <f t="shared" si="422"/>
        <v>13873809</v>
      </c>
      <c r="S2745" t="str">
        <f t="shared" si="423"/>
        <v>Profit</v>
      </c>
      <c r="T2745">
        <v>2019</v>
      </c>
      <c r="U2745" t="s">
        <v>5631</v>
      </c>
      <c r="V2745" s="14">
        <v>2019</v>
      </c>
      <c r="W2745" t="str">
        <f t="shared" si="424"/>
        <v>July</v>
      </c>
      <c r="X2745" s="4" t="str">
        <f t="shared" si="425"/>
        <v>1905</v>
      </c>
      <c r="Y2745" s="6">
        <f t="shared" si="426"/>
        <v>1905</v>
      </c>
      <c r="Z2745" s="4" t="str">
        <f t="shared" si="427"/>
        <v>11</v>
      </c>
      <c r="AA2745" s="6">
        <f t="shared" si="428"/>
        <v>11</v>
      </c>
      <c r="AB2745" t="str">
        <f t="shared" si="429"/>
        <v>Tuesday</v>
      </c>
    </row>
    <row r="2746" spans="1:28" x14ac:dyDescent="0.25">
      <c r="A2746" s="3" t="s">
        <v>6741</v>
      </c>
      <c r="B2746" t="s">
        <v>6742</v>
      </c>
      <c r="C2746" s="3" t="s">
        <v>6742</v>
      </c>
      <c r="D2746" s="6">
        <v>0</v>
      </c>
      <c r="E2746" s="6">
        <v>125</v>
      </c>
      <c r="F2746" s="6">
        <f t="shared" si="420"/>
        <v>2</v>
      </c>
      <c r="G2746" s="6">
        <f t="shared" si="421"/>
        <v>5</v>
      </c>
      <c r="H2746" s="6" t="str" cm="1">
        <f t="array" ref="H2746">_xlfn.IFS(E2746&lt;=80,"Series",E2746&lt;=120,"TV Movie",E2746&gt;120,"Long Movie")</f>
        <v>Long Movie</v>
      </c>
      <c r="I2746" t="s">
        <v>8160</v>
      </c>
      <c r="J2746" t="s">
        <v>132</v>
      </c>
      <c r="K2746" t="s">
        <v>145</v>
      </c>
      <c r="L2746" s="5">
        <v>7.5</v>
      </c>
      <c r="M2746" t="str" cm="1">
        <f t="array" ref="M2746">_xlfn.IFS(L2746&lt;=2,"Flop",L2746&lt;=5,"Average",L2746&lt;=7,"Hit",L2746&lt;=9,"Superhit",L2746&gt;9,"BlockBuster")</f>
        <v>Superhit</v>
      </c>
      <c r="N2746" s="6">
        <v>167998</v>
      </c>
      <c r="O2746" s="6" t="str" cm="1">
        <f t="array" ref="O2746">_xlfn.IFS(N2746&lt;=100000,"Low",N2746&lt;=500000,"Median",N2746&lt;=1500000,"High",N2746&gt;1500000,"Very High")</f>
        <v>Median</v>
      </c>
      <c r="P2746">
        <v>35000000</v>
      </c>
      <c r="Q2746">
        <v>117867984</v>
      </c>
      <c r="R2746">
        <f t="shared" si="422"/>
        <v>82867984</v>
      </c>
      <c r="S2746" t="str">
        <f t="shared" si="423"/>
        <v>Profit</v>
      </c>
      <c r="T2746" s="1">
        <v>41567</v>
      </c>
      <c r="U2746" t="s">
        <v>4669</v>
      </c>
      <c r="V2746" s="14">
        <v>41567</v>
      </c>
      <c r="W2746" t="str">
        <f t="shared" si="424"/>
        <v>October</v>
      </c>
      <c r="X2746" s="4" t="str">
        <f t="shared" si="425"/>
        <v>2013</v>
      </c>
      <c r="Y2746" s="6">
        <f t="shared" si="426"/>
        <v>2013</v>
      </c>
      <c r="Z2746" s="4" t="str">
        <f t="shared" si="427"/>
        <v>20</v>
      </c>
      <c r="AA2746" s="6">
        <f t="shared" si="428"/>
        <v>20</v>
      </c>
      <c r="AB2746" t="str">
        <f t="shared" si="429"/>
        <v>Sunday</v>
      </c>
    </row>
    <row r="2747" spans="1:28" x14ac:dyDescent="0.25">
      <c r="A2747" s="3" t="s">
        <v>6743</v>
      </c>
      <c r="B2747" t="s">
        <v>6744</v>
      </c>
      <c r="C2747" s="3" t="s">
        <v>6744</v>
      </c>
      <c r="D2747" s="6">
        <v>0</v>
      </c>
      <c r="E2747" s="6">
        <v>117</v>
      </c>
      <c r="F2747" s="6">
        <f t="shared" si="420"/>
        <v>1</v>
      </c>
      <c r="G2747" s="6">
        <f t="shared" si="421"/>
        <v>57</v>
      </c>
      <c r="H2747" s="6" t="str" cm="1">
        <f t="array" ref="H2747">_xlfn.IFS(E2747&lt;=80,"Series",E2747&lt;=120,"TV Movie",E2747&gt;120,"Long Movie")</f>
        <v>TV Movie</v>
      </c>
      <c r="I2747" t="s">
        <v>5529</v>
      </c>
      <c r="J2747" t="s">
        <v>8166</v>
      </c>
      <c r="K2747" t="s">
        <v>8161</v>
      </c>
      <c r="L2747" s="5">
        <v>6.5</v>
      </c>
      <c r="M2747" t="str" cm="1">
        <f t="array" ref="M2747">_xlfn.IFS(L2747&lt;=2,"Flop",L2747&lt;=5,"Average",L2747&lt;=7,"Hit",L2747&lt;=9,"Superhit",L2747&gt;9,"BlockBuster")</f>
        <v>Hit</v>
      </c>
      <c r="N2747" s="6">
        <v>102830</v>
      </c>
      <c r="O2747" s="6" t="str" cm="1">
        <f t="array" ref="O2747">_xlfn.IFS(N2747&lt;=100000,"Low",N2747&lt;=500000,"Median",N2747&lt;=1500000,"High",N2747&gt;1500000,"Very High")</f>
        <v>Median</v>
      </c>
      <c r="P2747">
        <v>26000000</v>
      </c>
      <c r="Q2747">
        <v>31807156</v>
      </c>
      <c r="R2747">
        <f t="shared" si="422"/>
        <v>5807156</v>
      </c>
      <c r="S2747" t="str">
        <f t="shared" si="423"/>
        <v>Profit</v>
      </c>
      <c r="T2747" s="1">
        <v>42195</v>
      </c>
      <c r="U2747" t="s">
        <v>2471</v>
      </c>
      <c r="V2747" s="14">
        <v>42195</v>
      </c>
      <c r="W2747" t="str">
        <f t="shared" si="424"/>
        <v>July</v>
      </c>
      <c r="X2747" s="4" t="str">
        <f t="shared" si="425"/>
        <v>2015</v>
      </c>
      <c r="Y2747" s="6">
        <f t="shared" si="426"/>
        <v>2015</v>
      </c>
      <c r="Z2747" s="4" t="str">
        <f t="shared" si="427"/>
        <v>10</v>
      </c>
      <c r="AA2747" s="6">
        <f t="shared" si="428"/>
        <v>10</v>
      </c>
      <c r="AB2747" t="str">
        <f t="shared" si="429"/>
        <v>Friday</v>
      </c>
    </row>
    <row r="2748" spans="1:28" x14ac:dyDescent="0.25">
      <c r="A2748" s="3" t="s">
        <v>6745</v>
      </c>
      <c r="B2748" t="s">
        <v>6746</v>
      </c>
      <c r="C2748" s="3" t="s">
        <v>6746</v>
      </c>
      <c r="D2748" s="6">
        <v>0</v>
      </c>
      <c r="E2748" s="6">
        <v>128</v>
      </c>
      <c r="F2748" s="6">
        <f t="shared" si="420"/>
        <v>2</v>
      </c>
      <c r="G2748" s="6">
        <f t="shared" si="421"/>
        <v>8</v>
      </c>
      <c r="H2748" s="6" t="str" cm="1">
        <f t="array" ref="H2748">_xlfn.IFS(E2748&lt;=80,"Series",E2748&lt;=120,"TV Movie",E2748&gt;120,"Long Movie")</f>
        <v>Long Movie</v>
      </c>
      <c r="I2748" t="s">
        <v>5529</v>
      </c>
      <c r="J2748" t="s">
        <v>3857</v>
      </c>
      <c r="K2748" t="s">
        <v>5802</v>
      </c>
      <c r="L2748" s="5">
        <v>7.3</v>
      </c>
      <c r="M2748" t="str" cm="1">
        <f t="array" ref="M2748">_xlfn.IFS(L2748&lt;=2,"Flop",L2748&lt;=5,"Average",L2748&lt;=7,"Hit",L2748&lt;=9,"Superhit",L2748&gt;9,"BlockBuster")</f>
        <v>Superhit</v>
      </c>
      <c r="N2748" s="6">
        <v>311381</v>
      </c>
      <c r="O2748" s="6" t="str" cm="1">
        <f t="array" ref="O2748">_xlfn.IFS(N2748&lt;=100000,"Low",N2748&lt;=500000,"Median",N2748&lt;=1500000,"High",N2748&gt;1500000,"Very High")</f>
        <v>Median</v>
      </c>
      <c r="P2748">
        <v>44000000</v>
      </c>
      <c r="Q2748">
        <v>155560045</v>
      </c>
      <c r="R2748">
        <f t="shared" si="422"/>
        <v>111560045</v>
      </c>
      <c r="S2748" t="str">
        <f t="shared" si="423"/>
        <v>Profit</v>
      </c>
      <c r="T2748" s="2">
        <v>42644</v>
      </c>
      <c r="U2748" t="s">
        <v>3268</v>
      </c>
      <c r="V2748" s="14">
        <v>42644</v>
      </c>
      <c r="W2748" t="str">
        <f t="shared" si="424"/>
        <v>October</v>
      </c>
      <c r="X2748" s="4" t="str">
        <f t="shared" si="425"/>
        <v>2016</v>
      </c>
      <c r="Y2748" s="6">
        <f t="shared" si="426"/>
        <v>2016</v>
      </c>
      <c r="Z2748" s="4" t="str">
        <f t="shared" si="427"/>
        <v>1</v>
      </c>
      <c r="AA2748" s="6">
        <f t="shared" si="428"/>
        <v>1</v>
      </c>
      <c r="AB2748" t="str">
        <f t="shared" si="429"/>
        <v>Saturday</v>
      </c>
    </row>
    <row r="2749" spans="1:28" x14ac:dyDescent="0.25">
      <c r="A2749" s="3" t="s">
        <v>6747</v>
      </c>
      <c r="B2749" t="s">
        <v>6748</v>
      </c>
      <c r="C2749" s="3" t="s">
        <v>6748</v>
      </c>
      <c r="D2749" s="6">
        <v>0</v>
      </c>
      <c r="E2749" s="6">
        <v>89</v>
      </c>
      <c r="F2749" s="6">
        <f t="shared" si="420"/>
        <v>1</v>
      </c>
      <c r="G2749" s="6">
        <f t="shared" si="421"/>
        <v>29</v>
      </c>
      <c r="H2749" s="6" t="str" cm="1">
        <f t="array" ref="H2749">_xlfn.IFS(E2749&lt;=80,"Series",E2749&lt;=120,"TV Movie",E2749&gt;120,"Long Movie")</f>
        <v>TV Movie</v>
      </c>
      <c r="I2749" t="s">
        <v>132</v>
      </c>
      <c r="J2749" t="s">
        <v>145</v>
      </c>
      <c r="K2749" t="s">
        <v>5802</v>
      </c>
      <c r="L2749" s="5">
        <v>6.6</v>
      </c>
      <c r="M2749" t="str" cm="1">
        <f t="array" ref="M2749">_xlfn.IFS(L2749&lt;=2,"Flop",L2749&lt;=5,"Average",L2749&lt;=7,"Hit",L2749&lt;=9,"Superhit",L2749&gt;9,"BlockBuster")</f>
        <v>Hit</v>
      </c>
      <c r="N2749" s="6">
        <v>54428</v>
      </c>
      <c r="O2749" s="6" t="str" cm="1">
        <f t="array" ref="O2749">_xlfn.IFS(N2749&lt;=100000,"Low",N2749&lt;=500000,"Median",N2749&lt;=1500000,"High",N2749&gt;1500000,"Very High")</f>
        <v>Low</v>
      </c>
      <c r="P2749">
        <v>10000000</v>
      </c>
      <c r="Q2749">
        <v>7804337</v>
      </c>
      <c r="R2749">
        <f t="shared" si="422"/>
        <v>-2195663</v>
      </c>
      <c r="S2749" t="str">
        <f t="shared" si="423"/>
        <v>Loss</v>
      </c>
      <c r="T2749" s="1">
        <v>41523</v>
      </c>
      <c r="U2749" t="s">
        <v>6749</v>
      </c>
      <c r="V2749" s="14">
        <v>41523</v>
      </c>
      <c r="W2749" t="str">
        <f t="shared" si="424"/>
        <v>September</v>
      </c>
      <c r="X2749" s="4" t="str">
        <f t="shared" si="425"/>
        <v>2013</v>
      </c>
      <c r="Y2749" s="6">
        <f t="shared" si="426"/>
        <v>2013</v>
      </c>
      <c r="Z2749" s="4" t="str">
        <f t="shared" si="427"/>
        <v>6</v>
      </c>
      <c r="AA2749" s="6">
        <f t="shared" si="428"/>
        <v>6</v>
      </c>
      <c r="AB2749" t="str">
        <f t="shared" si="429"/>
        <v>Friday</v>
      </c>
    </row>
    <row r="2750" spans="1:28" x14ac:dyDescent="0.25">
      <c r="A2750" s="3" t="s">
        <v>6750</v>
      </c>
      <c r="B2750" t="s">
        <v>6751</v>
      </c>
      <c r="C2750" s="3" t="s">
        <v>6751</v>
      </c>
      <c r="D2750" s="6">
        <v>0</v>
      </c>
      <c r="E2750" s="6">
        <v>108</v>
      </c>
      <c r="F2750" s="6">
        <f t="shared" si="420"/>
        <v>1</v>
      </c>
      <c r="G2750" s="6">
        <f t="shared" si="421"/>
        <v>48</v>
      </c>
      <c r="H2750" s="6" t="str" cm="1">
        <f t="array" ref="H2750">_xlfn.IFS(E2750&lt;=80,"Series",E2750&lt;=120,"TV Movie",E2750&gt;120,"Long Movie")</f>
        <v>TV Movie</v>
      </c>
      <c r="I2750" t="s">
        <v>132</v>
      </c>
      <c r="J2750" t="s">
        <v>8162</v>
      </c>
      <c r="K2750" t="s">
        <v>5802</v>
      </c>
      <c r="L2750" s="5">
        <v>6.3</v>
      </c>
      <c r="M2750" t="str" cm="1">
        <f t="array" ref="M2750">_xlfn.IFS(L2750&lt;=2,"Flop",L2750&lt;=5,"Average",L2750&lt;=7,"Hit",L2750&lt;=9,"Superhit",L2750&gt;9,"BlockBuster")</f>
        <v>Hit</v>
      </c>
      <c r="N2750" s="6">
        <v>181541</v>
      </c>
      <c r="O2750" s="6" t="str" cm="1">
        <f t="array" ref="O2750">_xlfn.IFS(N2750&lt;=100000,"Low",N2750&lt;=500000,"Median",N2750&lt;=1500000,"High",N2750&gt;1500000,"Very High")</f>
        <v>Median</v>
      </c>
      <c r="P2750">
        <v>42000000</v>
      </c>
      <c r="Q2750">
        <v>107645357</v>
      </c>
      <c r="R2750">
        <f t="shared" si="422"/>
        <v>65645357</v>
      </c>
      <c r="S2750" t="str">
        <f t="shared" si="423"/>
        <v>Profit</v>
      </c>
      <c r="T2750" s="1">
        <v>41955</v>
      </c>
      <c r="U2750" t="s">
        <v>5210</v>
      </c>
      <c r="V2750" s="14">
        <v>41955</v>
      </c>
      <c r="W2750" t="str">
        <f t="shared" si="424"/>
        <v>November</v>
      </c>
      <c r="X2750" s="4" t="str">
        <f t="shared" si="425"/>
        <v>2014</v>
      </c>
      <c r="Y2750" s="6">
        <f t="shared" si="426"/>
        <v>2014</v>
      </c>
      <c r="Z2750" s="4" t="str">
        <f t="shared" si="427"/>
        <v>12</v>
      </c>
      <c r="AA2750" s="6">
        <f t="shared" si="428"/>
        <v>12</v>
      </c>
      <c r="AB2750" t="str">
        <f t="shared" si="429"/>
        <v>Wednesday</v>
      </c>
    </row>
    <row r="2751" spans="1:28" x14ac:dyDescent="0.25">
      <c r="A2751" s="3" t="s">
        <v>6752</v>
      </c>
      <c r="B2751" t="s">
        <v>6753</v>
      </c>
      <c r="C2751" s="3" t="s">
        <v>6753</v>
      </c>
      <c r="D2751" s="6">
        <v>0</v>
      </c>
      <c r="E2751" s="6">
        <v>102</v>
      </c>
      <c r="F2751" s="6">
        <f t="shared" si="420"/>
        <v>1</v>
      </c>
      <c r="G2751" s="6">
        <f t="shared" si="421"/>
        <v>42</v>
      </c>
      <c r="H2751" s="6" t="str" cm="1">
        <f t="array" ref="H2751">_xlfn.IFS(E2751&lt;=80,"Series",E2751&lt;=120,"TV Movie",E2751&gt;120,"Long Movie")</f>
        <v>TV Movie</v>
      </c>
      <c r="I2751" t="s">
        <v>132</v>
      </c>
      <c r="J2751" t="s">
        <v>145</v>
      </c>
      <c r="K2751" t="s">
        <v>5802</v>
      </c>
      <c r="L2751" s="5">
        <v>7.2</v>
      </c>
      <c r="M2751" t="str" cm="1">
        <f t="array" ref="M2751">_xlfn.IFS(L2751&lt;=2,"Flop",L2751&lt;=5,"Average",L2751&lt;=7,"Hit",L2751&lt;=9,"Superhit",L2751&gt;9,"BlockBuster")</f>
        <v>Superhit</v>
      </c>
      <c r="N2751" s="6">
        <v>107290</v>
      </c>
      <c r="O2751" s="6" t="str" cm="1">
        <f t="array" ref="O2751">_xlfn.IFS(N2751&lt;=100000,"Low",N2751&lt;=500000,"Median",N2751&lt;=1500000,"High",N2751&gt;1500000,"Very High")</f>
        <v>Median</v>
      </c>
      <c r="P2751">
        <v>13000000</v>
      </c>
      <c r="Q2751">
        <v>54837234</v>
      </c>
      <c r="R2751">
        <f t="shared" si="422"/>
        <v>41837234</v>
      </c>
      <c r="S2751" t="str">
        <f t="shared" si="423"/>
        <v>Profit</v>
      </c>
      <c r="T2751" s="1">
        <v>41887</v>
      </c>
      <c r="U2751" t="s">
        <v>6754</v>
      </c>
      <c r="V2751" s="14">
        <v>41887</v>
      </c>
      <c r="W2751" t="str">
        <f t="shared" si="424"/>
        <v>September</v>
      </c>
      <c r="X2751" s="4" t="str">
        <f t="shared" si="425"/>
        <v>2014</v>
      </c>
      <c r="Y2751" s="6">
        <f t="shared" si="426"/>
        <v>2014</v>
      </c>
      <c r="Z2751" s="4" t="str">
        <f t="shared" si="427"/>
        <v>5</v>
      </c>
      <c r="AA2751" s="6">
        <f t="shared" si="428"/>
        <v>5</v>
      </c>
      <c r="AB2751" t="str">
        <f t="shared" si="429"/>
        <v>Friday</v>
      </c>
    </row>
    <row r="2752" spans="1:28" x14ac:dyDescent="0.25">
      <c r="A2752" s="3" t="s">
        <v>6755</v>
      </c>
      <c r="B2752" t="s">
        <v>6756</v>
      </c>
      <c r="C2752" s="3" t="s">
        <v>6756</v>
      </c>
      <c r="D2752" s="6">
        <v>0</v>
      </c>
      <c r="E2752" s="6">
        <v>117</v>
      </c>
      <c r="F2752" s="6">
        <f t="shared" si="420"/>
        <v>1</v>
      </c>
      <c r="G2752" s="6">
        <f t="shared" si="421"/>
        <v>57</v>
      </c>
      <c r="H2752" s="6" t="str" cm="1">
        <f t="array" ref="H2752">_xlfn.IFS(E2752&lt;=80,"Series",E2752&lt;=120,"TV Movie",E2752&gt;120,"Long Movie")</f>
        <v>TV Movie</v>
      </c>
      <c r="I2752" t="s">
        <v>5529</v>
      </c>
      <c r="J2752" t="s">
        <v>132</v>
      </c>
      <c r="K2752" t="s">
        <v>145</v>
      </c>
      <c r="L2752" s="5">
        <v>6.2</v>
      </c>
      <c r="M2752" t="str" cm="1">
        <f t="array" ref="M2752">_xlfn.IFS(L2752&lt;=2,"Flop",L2752&lt;=5,"Average",L2752&lt;=7,"Hit",L2752&lt;=9,"Superhit",L2752&gt;9,"BlockBuster")</f>
        <v>Hit</v>
      </c>
      <c r="N2752" s="6">
        <v>96626</v>
      </c>
      <c r="O2752" s="6" t="str" cm="1">
        <f t="array" ref="O2752">_xlfn.IFS(N2752&lt;=100000,"Low",N2752&lt;=500000,"Median",N2752&lt;=1500000,"High",N2752&gt;1500000,"Very High")</f>
        <v>Low</v>
      </c>
      <c r="P2752">
        <v>28000000</v>
      </c>
      <c r="Q2752">
        <v>53260230</v>
      </c>
      <c r="R2752">
        <f t="shared" si="422"/>
        <v>25260230</v>
      </c>
      <c r="S2752" t="str">
        <f t="shared" si="423"/>
        <v>Profit</v>
      </c>
      <c r="T2752" s="1">
        <v>41682</v>
      </c>
      <c r="U2752" t="s">
        <v>2247</v>
      </c>
      <c r="V2752" s="14">
        <v>41682</v>
      </c>
      <c r="W2752" t="str">
        <f t="shared" si="424"/>
        <v>February</v>
      </c>
      <c r="X2752" s="4" t="str">
        <f t="shared" si="425"/>
        <v>2014</v>
      </c>
      <c r="Y2752" s="6">
        <f t="shared" si="426"/>
        <v>2014</v>
      </c>
      <c r="Z2752" s="4" t="str">
        <f t="shared" si="427"/>
        <v>12</v>
      </c>
      <c r="AA2752" s="6">
        <f t="shared" si="428"/>
        <v>12</v>
      </c>
      <c r="AB2752" t="str">
        <f t="shared" si="429"/>
        <v>Wednesday</v>
      </c>
    </row>
    <row r="2753" spans="1:28" x14ac:dyDescent="0.25">
      <c r="A2753" s="3" t="s">
        <v>6757</v>
      </c>
      <c r="B2753" t="s">
        <v>6758</v>
      </c>
      <c r="C2753" s="3" t="s">
        <v>6758</v>
      </c>
      <c r="D2753" s="6">
        <v>0</v>
      </c>
      <c r="E2753" s="6">
        <v>198</v>
      </c>
      <c r="F2753" s="6">
        <f t="shared" si="420"/>
        <v>3</v>
      </c>
      <c r="G2753" s="6">
        <f t="shared" si="421"/>
        <v>18</v>
      </c>
      <c r="H2753" s="6" t="str" cm="1">
        <f t="array" ref="H2753">_xlfn.IFS(E2753&lt;=80,"Series",E2753&lt;=120,"TV Movie",E2753&gt;120,"Long Movie")</f>
        <v>Long Movie</v>
      </c>
      <c r="I2753" t="s">
        <v>145</v>
      </c>
      <c r="J2753" t="s">
        <v>8157</v>
      </c>
      <c r="K2753" t="s">
        <v>5802</v>
      </c>
      <c r="L2753" s="5">
        <v>6.7</v>
      </c>
      <c r="M2753" t="str" cm="1">
        <f t="array" ref="M2753">_xlfn.IFS(L2753&lt;=2,"Flop",L2753&lt;=5,"Average",L2753&lt;=7,"Hit",L2753&lt;=9,"Superhit",L2753&gt;9,"BlockBuster")</f>
        <v>Hit</v>
      </c>
      <c r="N2753" s="6">
        <v>58042</v>
      </c>
      <c r="O2753" s="6" t="str" cm="1">
        <f t="array" ref="O2753">_xlfn.IFS(N2753&lt;=100000,"Low",N2753&lt;=500000,"Median",N2753&lt;=1500000,"High",N2753&gt;1500000,"Very High")</f>
        <v>Low</v>
      </c>
      <c r="P2753">
        <v>7217600</v>
      </c>
      <c r="Q2753">
        <v>6797958</v>
      </c>
      <c r="R2753">
        <f t="shared" si="422"/>
        <v>-419642</v>
      </c>
      <c r="S2753" t="str">
        <f t="shared" si="423"/>
        <v>Loss</v>
      </c>
      <c r="T2753" s="1">
        <v>41226</v>
      </c>
      <c r="U2753" t="s">
        <v>3843</v>
      </c>
      <c r="V2753" s="14">
        <v>41226</v>
      </c>
      <c r="W2753" t="str">
        <f t="shared" si="424"/>
        <v>November</v>
      </c>
      <c r="X2753" s="4" t="str">
        <f t="shared" si="425"/>
        <v>2012</v>
      </c>
      <c r="Y2753" s="6">
        <f t="shared" si="426"/>
        <v>2012</v>
      </c>
      <c r="Z2753" s="4" t="str">
        <f t="shared" si="427"/>
        <v>13</v>
      </c>
      <c r="AA2753" s="6">
        <f t="shared" si="428"/>
        <v>13</v>
      </c>
      <c r="AB2753" t="str">
        <f t="shared" si="429"/>
        <v>Tuesday</v>
      </c>
    </row>
    <row r="2754" spans="1:28" x14ac:dyDescent="0.25">
      <c r="A2754" s="3" t="s">
        <v>6759</v>
      </c>
      <c r="B2754" t="s">
        <v>6760</v>
      </c>
      <c r="C2754" s="3" t="s">
        <v>6760</v>
      </c>
      <c r="D2754" s="6">
        <v>0</v>
      </c>
      <c r="E2754" s="6">
        <v>118</v>
      </c>
      <c r="F2754" s="6">
        <f t="shared" si="420"/>
        <v>1</v>
      </c>
      <c r="G2754" s="6">
        <f t="shared" si="421"/>
        <v>58</v>
      </c>
      <c r="H2754" s="6" t="str" cm="1">
        <f t="array" ref="H2754">_xlfn.IFS(E2754&lt;=80,"Series",E2754&lt;=120,"TV Movie",E2754&gt;120,"Long Movie")</f>
        <v>TV Movie</v>
      </c>
      <c r="I2754" t="s">
        <v>132</v>
      </c>
      <c r="J2754" t="s">
        <v>145</v>
      </c>
      <c r="K2754" t="s">
        <v>8167</v>
      </c>
      <c r="L2754" s="5">
        <v>6.1</v>
      </c>
      <c r="M2754" t="str" cm="1">
        <f t="array" ref="M2754">_xlfn.IFS(L2754&lt;=2,"Flop",L2754&lt;=5,"Average",L2754&lt;=7,"Hit",L2754&lt;=9,"Superhit",L2754&gt;9,"BlockBuster")</f>
        <v>Hit</v>
      </c>
      <c r="N2754" s="6">
        <v>137350</v>
      </c>
      <c r="O2754" s="6" t="str" cm="1">
        <f t="array" ref="O2754">_xlfn.IFS(N2754&lt;=100000,"Low",N2754&lt;=500000,"Median",N2754&lt;=1500000,"High",N2754&gt;1500000,"Very High")</f>
        <v>Median</v>
      </c>
      <c r="P2754">
        <v>70000000</v>
      </c>
      <c r="Q2754">
        <v>156706638</v>
      </c>
      <c r="R2754">
        <f t="shared" si="422"/>
        <v>86706638</v>
      </c>
      <c r="S2754" t="str">
        <f t="shared" si="423"/>
        <v>Profit</v>
      </c>
      <c r="T2754" s="1">
        <v>41674</v>
      </c>
      <c r="U2754" t="s">
        <v>2790</v>
      </c>
      <c r="V2754" s="14">
        <v>41674</v>
      </c>
      <c r="W2754" t="str">
        <f t="shared" si="424"/>
        <v>February</v>
      </c>
      <c r="X2754" s="4" t="str">
        <f t="shared" si="425"/>
        <v>2014</v>
      </c>
      <c r="Y2754" s="6">
        <f t="shared" si="426"/>
        <v>2014</v>
      </c>
      <c r="Z2754" s="4" t="str">
        <f t="shared" si="427"/>
        <v>4</v>
      </c>
      <c r="AA2754" s="6">
        <f t="shared" si="428"/>
        <v>4</v>
      </c>
      <c r="AB2754" t="str">
        <f t="shared" si="429"/>
        <v>Tuesday</v>
      </c>
    </row>
    <row r="2755" spans="1:28" x14ac:dyDescent="0.25">
      <c r="A2755" s="3" t="s">
        <v>6761</v>
      </c>
      <c r="B2755" t="s">
        <v>6762</v>
      </c>
      <c r="C2755" s="3" t="s">
        <v>6762</v>
      </c>
      <c r="D2755" s="6">
        <v>0</v>
      </c>
      <c r="E2755" s="6">
        <v>133</v>
      </c>
      <c r="F2755" s="6">
        <f t="shared" ref="F2755:F2818" si="430">INT(E2755/60)</f>
        <v>2</v>
      </c>
      <c r="G2755" s="6">
        <f t="shared" ref="G2755:G2818" si="431">MOD(E2755,60)</f>
        <v>13</v>
      </c>
      <c r="H2755" s="6" t="str" cm="1">
        <f t="array" ref="H2755">_xlfn.IFS(E2755&lt;=80,"Series",E2755&lt;=120,"TV Movie",E2755&gt;120,"Long Movie")</f>
        <v>Long Movie</v>
      </c>
      <c r="I2755" t="s">
        <v>5529</v>
      </c>
      <c r="J2755" t="s">
        <v>8160</v>
      </c>
      <c r="K2755" t="s">
        <v>145</v>
      </c>
      <c r="L2755" s="5">
        <v>7.3</v>
      </c>
      <c r="M2755" t="str" cm="1">
        <f t="array" ref="M2755">_xlfn.IFS(L2755&lt;=2,"Flop",L2755&lt;=5,"Average",L2755&lt;=7,"Hit",L2755&lt;=9,"Superhit",L2755&gt;9,"BlockBuster")</f>
        <v>Superhit</v>
      </c>
      <c r="N2755" s="6">
        <v>516963</v>
      </c>
      <c r="O2755" s="6" t="str" cm="1">
        <f t="array" ref="O2755">_xlfn.IFS(N2755&lt;=100000,"Low",N2755&lt;=500000,"Median",N2755&lt;=1500000,"High",N2755&gt;1500000,"Very High")</f>
        <v>High</v>
      </c>
      <c r="P2755">
        <v>58800000</v>
      </c>
      <c r="Q2755">
        <v>547659020</v>
      </c>
      <c r="R2755">
        <f t="shared" ref="R2755:R2818" si="432">Q2755-P2755</f>
        <v>488859020</v>
      </c>
      <c r="S2755" t="str">
        <f t="shared" ref="S2755:S2818" si="433">IF(R2755&gt;0,"Profit","Loss")</f>
        <v>Profit</v>
      </c>
      <c r="T2755" s="1">
        <v>41954</v>
      </c>
      <c r="U2755" t="s">
        <v>69</v>
      </c>
      <c r="V2755" s="14">
        <v>41954</v>
      </c>
      <c r="W2755" t="str">
        <f t="shared" ref="W2755:W2818" si="434">TEXT(V2755,"MMMM")</f>
        <v>November</v>
      </c>
      <c r="X2755" s="4" t="str">
        <f t="shared" ref="X2755:X2818" si="435">TEXT(V2755,"YYYY")</f>
        <v>2014</v>
      </c>
      <c r="Y2755" s="6">
        <f t="shared" ref="Y2755:Y2818" si="436">VALUE(X2755)</f>
        <v>2014</v>
      </c>
      <c r="Z2755" s="4" t="str">
        <f t="shared" ref="Z2755:Z2818" si="437">TEXT(V2755,"d")</f>
        <v>11</v>
      </c>
      <c r="AA2755" s="6">
        <f t="shared" ref="AA2755:AA2818" si="438">VALUE(Z2755)</f>
        <v>11</v>
      </c>
      <c r="AB2755" t="str">
        <f t="shared" ref="AB2755:AB2818" si="439">TEXT(V2755,"dddd")</f>
        <v>Tuesday</v>
      </c>
    </row>
    <row r="2756" spans="1:28" x14ac:dyDescent="0.25">
      <c r="A2756" s="3" t="s">
        <v>6763</v>
      </c>
      <c r="B2756" t="s">
        <v>6764</v>
      </c>
      <c r="C2756" s="3" t="s">
        <v>6764</v>
      </c>
      <c r="D2756" s="6">
        <v>0</v>
      </c>
      <c r="E2756" s="6">
        <v>115</v>
      </c>
      <c r="F2756" s="6">
        <f t="shared" si="430"/>
        <v>1</v>
      </c>
      <c r="G2756" s="6">
        <f t="shared" si="431"/>
        <v>55</v>
      </c>
      <c r="H2756" s="6" t="str" cm="1">
        <f t="array" ref="H2756">_xlfn.IFS(E2756&lt;=80,"Series",E2756&lt;=120,"TV Movie",E2756&gt;120,"Long Movie")</f>
        <v>TV Movie</v>
      </c>
      <c r="I2756" t="s">
        <v>145</v>
      </c>
      <c r="J2756" t="s">
        <v>8166</v>
      </c>
      <c r="K2756" t="s">
        <v>3857</v>
      </c>
      <c r="L2756" s="5">
        <v>5.5</v>
      </c>
      <c r="M2756" t="str" cm="1">
        <f t="array" ref="M2756">_xlfn.IFS(L2756&lt;=2,"Flop",L2756&lt;=5,"Average",L2756&lt;=7,"Hit",L2756&lt;=9,"Superhit",L2756&gt;9,"BlockBuster")</f>
        <v>Hit</v>
      </c>
      <c r="N2756" s="6">
        <v>53945</v>
      </c>
      <c r="O2756" s="6" t="str" cm="1">
        <f t="array" ref="O2756">_xlfn.IFS(N2756&lt;=100000,"Low",N2756&lt;=500000,"Median",N2756&lt;=1500000,"High",N2756&gt;1500000,"Very High")</f>
        <v>Low</v>
      </c>
      <c r="P2756">
        <v>48917499</v>
      </c>
      <c r="Q2756">
        <v>0</v>
      </c>
      <c r="R2756">
        <f t="shared" si="432"/>
        <v>-48917499</v>
      </c>
      <c r="S2756" t="str">
        <f t="shared" si="433"/>
        <v>Loss</v>
      </c>
      <c r="T2756" s="1">
        <v>44637</v>
      </c>
      <c r="U2756" t="s">
        <v>404</v>
      </c>
      <c r="V2756" s="14">
        <v>44637</v>
      </c>
      <c r="W2756" t="str">
        <f t="shared" si="434"/>
        <v>March</v>
      </c>
      <c r="X2756" s="4" t="str">
        <f t="shared" si="435"/>
        <v>2022</v>
      </c>
      <c r="Y2756" s="6">
        <f t="shared" si="436"/>
        <v>2022</v>
      </c>
      <c r="Z2756" s="4" t="str">
        <f t="shared" si="437"/>
        <v>17</v>
      </c>
      <c r="AA2756" s="6">
        <f t="shared" si="438"/>
        <v>17</v>
      </c>
      <c r="AB2756" t="str">
        <f t="shared" si="439"/>
        <v>Thursday</v>
      </c>
    </row>
    <row r="2757" spans="1:28" x14ac:dyDescent="0.25">
      <c r="A2757" s="3" t="s">
        <v>6765</v>
      </c>
      <c r="B2757" t="s">
        <v>6766</v>
      </c>
      <c r="C2757" s="3" t="s">
        <v>6766</v>
      </c>
      <c r="D2757" s="6">
        <v>0</v>
      </c>
      <c r="E2757" s="6">
        <v>125</v>
      </c>
      <c r="F2757" s="6">
        <f t="shared" si="430"/>
        <v>2</v>
      </c>
      <c r="G2757" s="6">
        <f t="shared" si="431"/>
        <v>5</v>
      </c>
      <c r="H2757" s="6" t="str" cm="1">
        <f t="array" ref="H2757">_xlfn.IFS(E2757&lt;=80,"Series",E2757&lt;=120,"TV Movie",E2757&gt;120,"Long Movie")</f>
        <v>Long Movie</v>
      </c>
      <c r="I2757" t="s">
        <v>8158</v>
      </c>
      <c r="J2757" t="s">
        <v>132</v>
      </c>
      <c r="K2757" t="s">
        <v>145</v>
      </c>
      <c r="L2757" s="5">
        <v>5.9</v>
      </c>
      <c r="M2757" t="str" cm="1">
        <f t="array" ref="M2757">_xlfn.IFS(L2757&lt;=2,"Flop",L2757&lt;=5,"Average",L2757&lt;=7,"Hit",L2757&lt;=9,"Superhit",L2757&gt;9,"BlockBuster")</f>
        <v>Hit</v>
      </c>
      <c r="N2757" s="6">
        <v>146154</v>
      </c>
      <c r="O2757" s="6" t="str" cm="1">
        <f t="array" ref="O2757">_xlfn.IFS(N2757&lt;=100000,"Low",N2757&lt;=500000,"Median",N2757&lt;=1500000,"High",N2757&gt;1500000,"Very High")</f>
        <v>Median</v>
      </c>
      <c r="P2757">
        <v>50000000</v>
      </c>
      <c r="Q2757">
        <v>212902372</v>
      </c>
      <c r="R2757">
        <f t="shared" si="432"/>
        <v>162902372</v>
      </c>
      <c r="S2757" t="str">
        <f t="shared" si="433"/>
        <v>Profit</v>
      </c>
      <c r="T2757" s="1">
        <v>41981</v>
      </c>
      <c r="U2757" t="s">
        <v>2952</v>
      </c>
      <c r="V2757" s="14">
        <v>41981</v>
      </c>
      <c r="W2757" t="str">
        <f t="shared" si="434"/>
        <v>December</v>
      </c>
      <c r="X2757" s="4" t="str">
        <f t="shared" si="435"/>
        <v>2014</v>
      </c>
      <c r="Y2757" s="6">
        <f t="shared" si="436"/>
        <v>2014</v>
      </c>
      <c r="Z2757" s="4" t="str">
        <f t="shared" si="437"/>
        <v>8</v>
      </c>
      <c r="AA2757" s="6">
        <f t="shared" si="438"/>
        <v>8</v>
      </c>
      <c r="AB2757" t="str">
        <f t="shared" si="439"/>
        <v>Monday</v>
      </c>
    </row>
    <row r="2758" spans="1:28" x14ac:dyDescent="0.25">
      <c r="A2758" s="3" t="s">
        <v>6767</v>
      </c>
      <c r="B2758" t="s">
        <v>6768</v>
      </c>
      <c r="C2758" s="3" t="s">
        <v>6768</v>
      </c>
      <c r="D2758" s="6">
        <v>0</v>
      </c>
      <c r="E2758" s="6">
        <v>85</v>
      </c>
      <c r="F2758" s="6">
        <f t="shared" si="430"/>
        <v>1</v>
      </c>
      <c r="G2758" s="6">
        <f t="shared" si="431"/>
        <v>25</v>
      </c>
      <c r="H2758" s="6" t="str" cm="1">
        <f t="array" ref="H2758">_xlfn.IFS(E2758&lt;=80,"Series",E2758&lt;=120,"TV Movie",E2758&gt;120,"Long Movie")</f>
        <v>TV Movie</v>
      </c>
      <c r="I2758" t="s">
        <v>83</v>
      </c>
      <c r="J2758" t="s">
        <v>8161</v>
      </c>
      <c r="K2758" t="s">
        <v>3857</v>
      </c>
      <c r="L2758" s="5">
        <v>5.7</v>
      </c>
      <c r="M2758" t="str" cm="1">
        <f t="array" ref="M2758">_xlfn.IFS(L2758&lt;=2,"Flop",L2758&lt;=5,"Average",L2758&lt;=7,"Hit",L2758&lt;=9,"Superhit",L2758&gt;9,"BlockBuster")</f>
        <v>Hit</v>
      </c>
      <c r="N2758" s="6">
        <v>235759</v>
      </c>
      <c r="O2758" s="6" t="str" cm="1">
        <f t="array" ref="O2758">_xlfn.IFS(N2758&lt;=100000,"Low",N2758&lt;=500000,"Median",N2758&lt;=1500000,"High",N2758&gt;1500000,"Very High")</f>
        <v>Median</v>
      </c>
      <c r="P2758">
        <v>3000000</v>
      </c>
      <c r="Q2758">
        <v>89328627</v>
      </c>
      <c r="R2758">
        <f t="shared" si="432"/>
        <v>86328627</v>
      </c>
      <c r="S2758" t="str">
        <f t="shared" si="433"/>
        <v>Profit</v>
      </c>
      <c r="T2758" s="1">
        <v>41396</v>
      </c>
      <c r="U2758" t="s">
        <v>6769</v>
      </c>
      <c r="V2758" s="14">
        <v>41396</v>
      </c>
      <c r="W2758" t="str">
        <f t="shared" si="434"/>
        <v>May</v>
      </c>
      <c r="X2758" s="4" t="str">
        <f t="shared" si="435"/>
        <v>2013</v>
      </c>
      <c r="Y2758" s="6">
        <f t="shared" si="436"/>
        <v>2013</v>
      </c>
      <c r="Z2758" s="4" t="str">
        <f t="shared" si="437"/>
        <v>2</v>
      </c>
      <c r="AA2758" s="6">
        <f t="shared" si="438"/>
        <v>2</v>
      </c>
      <c r="AB2758" t="str">
        <f t="shared" si="439"/>
        <v>Thursday</v>
      </c>
    </row>
    <row r="2759" spans="1:28" x14ac:dyDescent="0.25">
      <c r="A2759" s="3" t="s">
        <v>6770</v>
      </c>
      <c r="B2759" t="s">
        <v>6771</v>
      </c>
      <c r="C2759" s="3" t="s">
        <v>6771</v>
      </c>
      <c r="D2759" s="6">
        <v>0</v>
      </c>
      <c r="E2759" s="6">
        <v>101</v>
      </c>
      <c r="F2759" s="6">
        <f t="shared" si="430"/>
        <v>1</v>
      </c>
      <c r="G2759" s="6">
        <f t="shared" si="431"/>
        <v>41</v>
      </c>
      <c r="H2759" s="6" t="str" cm="1">
        <f t="array" ref="H2759">_xlfn.IFS(E2759&lt;=80,"Series",E2759&lt;=120,"TV Movie",E2759&gt;120,"Long Movie")</f>
        <v>TV Movie</v>
      </c>
      <c r="I2759" t="s">
        <v>132</v>
      </c>
      <c r="J2759" t="s">
        <v>5802</v>
      </c>
      <c r="K2759" t="s">
        <v>5802</v>
      </c>
      <c r="L2759" s="5">
        <v>5.4</v>
      </c>
      <c r="M2759" t="str" cm="1">
        <f t="array" ref="M2759">_xlfn.IFS(L2759&lt;=2,"Flop",L2759&lt;=5,"Average",L2759&lt;=7,"Hit",L2759&lt;=9,"Superhit",L2759&gt;9,"BlockBuster")</f>
        <v>Hit</v>
      </c>
      <c r="N2759" s="6">
        <v>165115</v>
      </c>
      <c r="O2759" s="6" t="str" cm="1">
        <f t="array" ref="O2759">_xlfn.IFS(N2759&lt;=100000,"Low",N2759&lt;=500000,"Median",N2759&lt;=1500000,"High",N2759&gt;1500000,"Very High")</f>
        <v>Median</v>
      </c>
      <c r="P2759">
        <v>80000000</v>
      </c>
      <c r="Q2759">
        <v>246984278</v>
      </c>
      <c r="R2759">
        <f t="shared" si="432"/>
        <v>166984278</v>
      </c>
      <c r="S2759" t="str">
        <f t="shared" si="433"/>
        <v>Profit</v>
      </c>
      <c r="T2759" s="1">
        <v>41466</v>
      </c>
      <c r="U2759" t="s">
        <v>1600</v>
      </c>
      <c r="V2759" s="14">
        <v>41466</v>
      </c>
      <c r="W2759" t="str">
        <f t="shared" si="434"/>
        <v>July</v>
      </c>
      <c r="X2759" s="4" t="str">
        <f t="shared" si="435"/>
        <v>2013</v>
      </c>
      <c r="Y2759" s="6">
        <f t="shared" si="436"/>
        <v>2013</v>
      </c>
      <c r="Z2759" s="4" t="str">
        <f t="shared" si="437"/>
        <v>11</v>
      </c>
      <c r="AA2759" s="6">
        <f t="shared" si="438"/>
        <v>11</v>
      </c>
      <c r="AB2759" t="str">
        <f t="shared" si="439"/>
        <v>Thursday</v>
      </c>
    </row>
    <row r="2760" spans="1:28" x14ac:dyDescent="0.25">
      <c r="A2760" s="3" t="s">
        <v>6772</v>
      </c>
      <c r="B2760" t="s">
        <v>6773</v>
      </c>
      <c r="C2760" s="3" t="s">
        <v>6773</v>
      </c>
      <c r="D2760" s="6">
        <v>0</v>
      </c>
      <c r="E2760" s="6">
        <v>117</v>
      </c>
      <c r="F2760" s="6">
        <f t="shared" si="430"/>
        <v>1</v>
      </c>
      <c r="G2760" s="6">
        <f t="shared" si="431"/>
        <v>57</v>
      </c>
      <c r="H2760" s="6" t="str" cm="1">
        <f t="array" ref="H2760">_xlfn.IFS(E2760&lt;=80,"Series",E2760&lt;=120,"TV Movie",E2760&gt;120,"Long Movie")</f>
        <v>TV Movie</v>
      </c>
      <c r="I2760" t="s">
        <v>5529</v>
      </c>
      <c r="J2760" t="s">
        <v>8158</v>
      </c>
      <c r="K2760" t="s">
        <v>8162</v>
      </c>
      <c r="L2760" s="5">
        <v>5.4</v>
      </c>
      <c r="M2760" t="str" cm="1">
        <f t="array" ref="M2760">_xlfn.IFS(L2760&lt;=2,"Flop",L2760&lt;=5,"Average",L2760&lt;=7,"Hit",L2760&lt;=9,"Superhit",L2760&gt;9,"BlockBuster")</f>
        <v>Hit</v>
      </c>
      <c r="N2760" s="6">
        <v>104495</v>
      </c>
      <c r="O2760" s="6" t="str" cm="1">
        <f t="array" ref="O2760">_xlfn.IFS(N2760&lt;=100000,"Low",N2760&lt;=500000,"Median",N2760&lt;=1500000,"High",N2760&gt;1500000,"Very High")</f>
        <v>Median</v>
      </c>
      <c r="P2760">
        <v>25000000</v>
      </c>
      <c r="Q2760">
        <v>71009334</v>
      </c>
      <c r="R2760">
        <f t="shared" si="432"/>
        <v>46009334</v>
      </c>
      <c r="S2760" t="str">
        <f t="shared" si="433"/>
        <v>Profit</v>
      </c>
      <c r="T2760" s="1">
        <v>41550</v>
      </c>
      <c r="U2760" t="s">
        <v>236</v>
      </c>
      <c r="V2760" s="14">
        <v>41550</v>
      </c>
      <c r="W2760" t="str">
        <f t="shared" si="434"/>
        <v>October</v>
      </c>
      <c r="X2760" s="4" t="str">
        <f t="shared" si="435"/>
        <v>2013</v>
      </c>
      <c r="Y2760" s="6">
        <f t="shared" si="436"/>
        <v>2013</v>
      </c>
      <c r="Z2760" s="4" t="str">
        <f t="shared" si="437"/>
        <v>3</v>
      </c>
      <c r="AA2760" s="6">
        <f t="shared" si="438"/>
        <v>3</v>
      </c>
      <c r="AB2760" t="str">
        <f t="shared" si="439"/>
        <v>Thursday</v>
      </c>
    </row>
    <row r="2761" spans="1:28" x14ac:dyDescent="0.25">
      <c r="A2761" s="3" t="s">
        <v>6774</v>
      </c>
      <c r="B2761" t="s">
        <v>6775</v>
      </c>
      <c r="C2761" s="3" t="s">
        <v>6775</v>
      </c>
      <c r="D2761" s="6">
        <v>0</v>
      </c>
      <c r="E2761" s="6">
        <v>123</v>
      </c>
      <c r="F2761" s="6">
        <f t="shared" si="430"/>
        <v>2</v>
      </c>
      <c r="G2761" s="6">
        <f t="shared" si="431"/>
        <v>3</v>
      </c>
      <c r="H2761" s="6" t="str" cm="1">
        <f t="array" ref="H2761">_xlfn.IFS(E2761&lt;=80,"Series",E2761&lt;=120,"TV Movie",E2761&gt;120,"Long Movie")</f>
        <v>Long Movie</v>
      </c>
      <c r="I2761" t="s">
        <v>132</v>
      </c>
      <c r="J2761" t="s">
        <v>145</v>
      </c>
      <c r="K2761" t="s">
        <v>8156</v>
      </c>
      <c r="L2761" s="5">
        <v>7.8</v>
      </c>
      <c r="M2761" t="str" cm="1">
        <f t="array" ref="M2761">_xlfn.IFS(L2761&lt;=2,"Flop",L2761&lt;=5,"Average",L2761&lt;=7,"Hit",L2761&lt;=9,"Superhit",L2761&gt;9,"BlockBuster")</f>
        <v>Superhit</v>
      </c>
      <c r="N2761" s="6">
        <v>374528</v>
      </c>
      <c r="O2761" s="6" t="str" cm="1">
        <f t="array" ref="O2761">_xlfn.IFS(N2761&lt;=100000,"Low",N2761&lt;=500000,"Median",N2761&lt;=1500000,"High",N2761&gt;1500000,"Very High")</f>
        <v>Median</v>
      </c>
      <c r="P2761">
        <v>12000000</v>
      </c>
      <c r="Q2761">
        <v>87100449</v>
      </c>
      <c r="R2761">
        <f t="shared" si="432"/>
        <v>75100449</v>
      </c>
      <c r="S2761" t="str">
        <f t="shared" si="433"/>
        <v>Profit</v>
      </c>
      <c r="T2761" s="1">
        <v>41452</v>
      </c>
      <c r="U2761" t="s">
        <v>3037</v>
      </c>
      <c r="V2761" s="14">
        <v>41452</v>
      </c>
      <c r="W2761" t="str">
        <f t="shared" si="434"/>
        <v>June</v>
      </c>
      <c r="X2761" s="4" t="str">
        <f t="shared" si="435"/>
        <v>2013</v>
      </c>
      <c r="Y2761" s="6">
        <f t="shared" si="436"/>
        <v>2013</v>
      </c>
      <c r="Z2761" s="4" t="str">
        <f t="shared" si="437"/>
        <v>27</v>
      </c>
      <c r="AA2761" s="6">
        <f t="shared" si="438"/>
        <v>27</v>
      </c>
      <c r="AB2761" t="str">
        <f t="shared" si="439"/>
        <v>Thursday</v>
      </c>
    </row>
    <row r="2762" spans="1:28" x14ac:dyDescent="0.25">
      <c r="A2762" s="3" t="s">
        <v>6776</v>
      </c>
      <c r="B2762" t="s">
        <v>6777</v>
      </c>
      <c r="C2762" s="3" t="s">
        <v>6777</v>
      </c>
      <c r="D2762" s="6">
        <v>0</v>
      </c>
      <c r="E2762" s="6">
        <v>114</v>
      </c>
      <c r="F2762" s="6">
        <f t="shared" si="430"/>
        <v>1</v>
      </c>
      <c r="G2762" s="6">
        <f t="shared" si="431"/>
        <v>54</v>
      </c>
      <c r="H2762" s="6" t="str" cm="1">
        <f t="array" ref="H2762">_xlfn.IFS(E2762&lt;=80,"Series",E2762&lt;=120,"TV Movie",E2762&gt;120,"Long Movie")</f>
        <v>TV Movie</v>
      </c>
      <c r="I2762" t="s">
        <v>5529</v>
      </c>
      <c r="J2762" t="s">
        <v>8162</v>
      </c>
      <c r="K2762" t="s">
        <v>3857</v>
      </c>
      <c r="L2762" s="5">
        <v>6.6</v>
      </c>
      <c r="M2762" t="str" cm="1">
        <f t="array" ref="M2762">_xlfn.IFS(L2762&lt;=2,"Flop",L2762&lt;=5,"Average",L2762&lt;=7,"Hit",L2762&lt;=9,"Superhit",L2762&gt;9,"BlockBuster")</f>
        <v>Hit</v>
      </c>
      <c r="N2762" s="6">
        <v>113553</v>
      </c>
      <c r="O2762" s="6" t="str" cm="1">
        <f t="array" ref="O2762">_xlfn.IFS(N2762&lt;=100000,"Low",N2762&lt;=500000,"Median",N2762&lt;=1500000,"High",N2762&gt;1500000,"Very High")</f>
        <v>Median</v>
      </c>
      <c r="P2762">
        <v>50000000</v>
      </c>
      <c r="Q2762">
        <v>71661644</v>
      </c>
      <c r="R2762">
        <f t="shared" si="432"/>
        <v>21661644</v>
      </c>
      <c r="S2762" t="str">
        <f t="shared" si="433"/>
        <v>Profit</v>
      </c>
      <c r="T2762" s="1">
        <v>42072</v>
      </c>
      <c r="U2762" t="s">
        <v>3656</v>
      </c>
      <c r="V2762" s="14">
        <v>42072</v>
      </c>
      <c r="W2762" t="str">
        <f t="shared" si="434"/>
        <v>March</v>
      </c>
      <c r="X2762" s="4" t="str">
        <f t="shared" si="435"/>
        <v>2015</v>
      </c>
      <c r="Y2762" s="6">
        <f t="shared" si="436"/>
        <v>2015</v>
      </c>
      <c r="Z2762" s="4" t="str">
        <f t="shared" si="437"/>
        <v>9</v>
      </c>
      <c r="AA2762" s="6">
        <f t="shared" si="438"/>
        <v>9</v>
      </c>
      <c r="AB2762" t="str">
        <f t="shared" si="439"/>
        <v>Monday</v>
      </c>
    </row>
    <row r="2763" spans="1:28" x14ac:dyDescent="0.25">
      <c r="A2763" s="3" t="s">
        <v>6778</v>
      </c>
      <c r="B2763" t="s">
        <v>6779</v>
      </c>
      <c r="C2763" s="3" t="s">
        <v>6779</v>
      </c>
      <c r="D2763" s="6">
        <v>0</v>
      </c>
      <c r="E2763" s="6">
        <v>109</v>
      </c>
      <c r="F2763" s="6">
        <f t="shared" si="430"/>
        <v>1</v>
      </c>
      <c r="G2763" s="6">
        <f t="shared" si="431"/>
        <v>49</v>
      </c>
      <c r="H2763" s="6" t="str" cm="1">
        <f t="array" ref="H2763">_xlfn.IFS(E2763&lt;=80,"Series",E2763&lt;=120,"TV Movie",E2763&gt;120,"Long Movie")</f>
        <v>TV Movie</v>
      </c>
      <c r="I2763" t="s">
        <v>132</v>
      </c>
      <c r="J2763" t="s">
        <v>8157</v>
      </c>
      <c r="K2763" t="s">
        <v>5802</v>
      </c>
      <c r="L2763" s="5">
        <v>6</v>
      </c>
      <c r="M2763" t="str" cm="1">
        <f t="array" ref="M2763">_xlfn.IFS(L2763&lt;=2,"Flop",L2763&lt;=5,"Average",L2763&lt;=7,"Hit",L2763&lt;=9,"Superhit",L2763&gt;9,"BlockBuster")</f>
        <v>Hit</v>
      </c>
      <c r="N2763" s="6">
        <v>147647</v>
      </c>
      <c r="O2763" s="6" t="str" cm="1">
        <f t="array" ref="O2763">_xlfn.IFS(N2763&lt;=100000,"Low",N2763&lt;=500000,"Median",N2763&lt;=1500000,"High",N2763&gt;1500000,"Very High")</f>
        <v>Median</v>
      </c>
      <c r="P2763">
        <v>40000000</v>
      </c>
      <c r="Q2763">
        <v>196710396</v>
      </c>
      <c r="R2763">
        <f t="shared" si="432"/>
        <v>156710396</v>
      </c>
      <c r="S2763" t="str">
        <f t="shared" si="433"/>
        <v>Profit</v>
      </c>
      <c r="T2763" s="1">
        <v>41730</v>
      </c>
      <c r="U2763" t="s">
        <v>2666</v>
      </c>
      <c r="V2763" s="14">
        <v>41730</v>
      </c>
      <c r="W2763" t="str">
        <f t="shared" si="434"/>
        <v>April</v>
      </c>
      <c r="X2763" s="4" t="str">
        <f t="shared" si="435"/>
        <v>2014</v>
      </c>
      <c r="Y2763" s="6">
        <f t="shared" si="436"/>
        <v>2014</v>
      </c>
      <c r="Z2763" s="4" t="str">
        <f t="shared" si="437"/>
        <v>1</v>
      </c>
      <c r="AA2763" s="6">
        <f t="shared" si="438"/>
        <v>1</v>
      </c>
      <c r="AB2763" t="str">
        <f t="shared" si="439"/>
        <v>Tuesday</v>
      </c>
    </row>
    <row r="2764" spans="1:28" x14ac:dyDescent="0.25">
      <c r="A2764" s="3" t="s">
        <v>6780</v>
      </c>
      <c r="B2764" t="s">
        <v>6781</v>
      </c>
      <c r="C2764" s="3" t="s">
        <v>6781</v>
      </c>
      <c r="D2764" s="6">
        <v>0</v>
      </c>
      <c r="E2764" s="6">
        <v>109</v>
      </c>
      <c r="F2764" s="6">
        <f t="shared" si="430"/>
        <v>1</v>
      </c>
      <c r="G2764" s="6">
        <f t="shared" si="431"/>
        <v>49</v>
      </c>
      <c r="H2764" s="6" t="str" cm="1">
        <f t="array" ref="H2764">_xlfn.IFS(E2764&lt;=80,"Series",E2764&lt;=120,"TV Movie",E2764&gt;120,"Long Movie")</f>
        <v>TV Movie</v>
      </c>
      <c r="I2764" t="s">
        <v>145</v>
      </c>
      <c r="J2764" t="s">
        <v>8157</v>
      </c>
      <c r="K2764" t="s">
        <v>5802</v>
      </c>
      <c r="L2764" s="5">
        <v>7.9</v>
      </c>
      <c r="M2764" t="str" cm="1">
        <f t="array" ref="M2764">_xlfn.IFS(L2764&lt;=2,"Flop",L2764&lt;=5,"Average",L2764&lt;=7,"Hit",L2764&lt;=9,"Superhit",L2764&gt;9,"BlockBuster")</f>
        <v>Superhit</v>
      </c>
      <c r="N2764" s="6">
        <v>168502</v>
      </c>
      <c r="O2764" s="6" t="str" cm="1">
        <f t="array" ref="O2764">_xlfn.IFS(N2764&lt;=100000,"Low",N2764&lt;=500000,"Median",N2764&lt;=1500000,"High",N2764&gt;1500000,"Very High")</f>
        <v>Median</v>
      </c>
      <c r="P2764">
        <v>3000000</v>
      </c>
      <c r="Q2764">
        <v>20994648</v>
      </c>
      <c r="R2764">
        <f t="shared" si="432"/>
        <v>17994648</v>
      </c>
      <c r="S2764" t="str">
        <f t="shared" si="433"/>
        <v>Profit</v>
      </c>
      <c r="T2764" s="1">
        <v>41294</v>
      </c>
      <c r="U2764" t="s">
        <v>1193</v>
      </c>
      <c r="V2764" s="14">
        <v>41294</v>
      </c>
      <c r="W2764" t="str">
        <f t="shared" si="434"/>
        <v>January</v>
      </c>
      <c r="X2764" s="4" t="str">
        <f t="shared" si="435"/>
        <v>2013</v>
      </c>
      <c r="Y2764" s="6">
        <f t="shared" si="436"/>
        <v>2013</v>
      </c>
      <c r="Z2764" s="4" t="str">
        <f t="shared" si="437"/>
        <v>20</v>
      </c>
      <c r="AA2764" s="6">
        <f t="shared" si="438"/>
        <v>20</v>
      </c>
      <c r="AB2764" t="str">
        <f t="shared" si="439"/>
        <v>Sunday</v>
      </c>
    </row>
    <row r="2765" spans="1:28" x14ac:dyDescent="0.25">
      <c r="A2765" s="3" t="s">
        <v>6782</v>
      </c>
      <c r="B2765" t="s">
        <v>6783</v>
      </c>
      <c r="C2765" s="3" t="s">
        <v>6783</v>
      </c>
      <c r="D2765" s="6">
        <v>0</v>
      </c>
      <c r="E2765" s="6">
        <v>119</v>
      </c>
      <c r="F2765" s="6">
        <f t="shared" si="430"/>
        <v>1</v>
      </c>
      <c r="G2765" s="6">
        <f t="shared" si="431"/>
        <v>59</v>
      </c>
      <c r="H2765" s="6" t="str" cm="1">
        <f t="array" ref="H2765">_xlfn.IFS(E2765&lt;=80,"Series",E2765&lt;=120,"TV Movie",E2765&gt;120,"Long Movie")</f>
        <v>TV Movie</v>
      </c>
      <c r="I2765" t="s">
        <v>5529</v>
      </c>
      <c r="J2765" t="s">
        <v>145</v>
      </c>
      <c r="K2765" t="s">
        <v>8161</v>
      </c>
      <c r="L2765" s="5">
        <v>6.2</v>
      </c>
      <c r="M2765" t="str" cm="1">
        <f t="array" ref="M2765">_xlfn.IFS(L2765&lt;=2,"Flop",L2765&lt;=5,"Average",L2765&lt;=7,"Hit",L2765&lt;=9,"Superhit",L2765&gt;9,"BlockBuster")</f>
        <v>Hit</v>
      </c>
      <c r="N2765" s="6">
        <v>236363</v>
      </c>
      <c r="O2765" s="6" t="str" cm="1">
        <f t="array" ref="O2765">_xlfn.IFS(N2765&lt;=100000,"Low",N2765&lt;=500000,"Median",N2765&lt;=1500000,"High",N2765&gt;1500000,"Very High")</f>
        <v>Median</v>
      </c>
      <c r="P2765">
        <v>100000000</v>
      </c>
      <c r="Q2765">
        <v>103039258</v>
      </c>
      <c r="R2765">
        <f t="shared" si="432"/>
        <v>3039258</v>
      </c>
      <c r="S2765" t="str">
        <f t="shared" si="433"/>
        <v>Profit</v>
      </c>
      <c r="T2765" s="1">
        <v>41739</v>
      </c>
      <c r="U2765" t="s">
        <v>6784</v>
      </c>
      <c r="V2765" s="14">
        <v>41739</v>
      </c>
      <c r="W2765" t="str">
        <f t="shared" si="434"/>
        <v>April</v>
      </c>
      <c r="X2765" s="4" t="str">
        <f t="shared" si="435"/>
        <v>2014</v>
      </c>
      <c r="Y2765" s="6">
        <f t="shared" si="436"/>
        <v>2014</v>
      </c>
      <c r="Z2765" s="4" t="str">
        <f t="shared" si="437"/>
        <v>10</v>
      </c>
      <c r="AA2765" s="6">
        <f t="shared" si="438"/>
        <v>10</v>
      </c>
      <c r="AB2765" t="str">
        <f t="shared" si="439"/>
        <v>Thursday</v>
      </c>
    </row>
    <row r="2766" spans="1:28" x14ac:dyDescent="0.25">
      <c r="A2766" s="3" t="s">
        <v>6785</v>
      </c>
      <c r="B2766" t="s">
        <v>6786</v>
      </c>
      <c r="C2766" s="3" t="s">
        <v>6786</v>
      </c>
      <c r="D2766" s="6">
        <v>0</v>
      </c>
      <c r="E2766" s="6">
        <v>110</v>
      </c>
      <c r="F2766" s="6">
        <f t="shared" si="430"/>
        <v>1</v>
      </c>
      <c r="G2766" s="6">
        <f t="shared" si="431"/>
        <v>50</v>
      </c>
      <c r="H2766" s="6" t="str" cm="1">
        <f t="array" ref="H2766">_xlfn.IFS(E2766&lt;=80,"Series",E2766&lt;=120,"TV Movie",E2766&gt;120,"Long Movie")</f>
        <v>TV Movie</v>
      </c>
      <c r="I2766" t="s">
        <v>145</v>
      </c>
      <c r="J2766" t="s">
        <v>8168</v>
      </c>
      <c r="K2766" t="s">
        <v>5802</v>
      </c>
      <c r="L2766" s="5">
        <v>6.8</v>
      </c>
      <c r="M2766" t="str" cm="1">
        <f t="array" ref="M2766">_xlfn.IFS(L2766&lt;=2,"Flop",L2766&lt;=5,"Average",L2766&lt;=7,"Hit",L2766&lt;=9,"Superhit",L2766&gt;9,"BlockBuster")</f>
        <v>Hit</v>
      </c>
      <c r="N2766" s="6">
        <v>65018</v>
      </c>
      <c r="O2766" s="6" t="str" cm="1">
        <f t="array" ref="O2766">_xlfn.IFS(N2766&lt;=100000,"Low",N2766&lt;=500000,"Median",N2766&lt;=1500000,"High",N2766&gt;1500000,"Very High")</f>
        <v>Low</v>
      </c>
      <c r="P2766">
        <v>25000000</v>
      </c>
      <c r="Q2766">
        <v>29824199</v>
      </c>
      <c r="R2766">
        <f t="shared" si="432"/>
        <v>4824199</v>
      </c>
      <c r="S2766" t="str">
        <f t="shared" si="433"/>
        <v>Profit</v>
      </c>
      <c r="T2766" s="1">
        <v>41740</v>
      </c>
      <c r="U2766" t="s">
        <v>342</v>
      </c>
      <c r="V2766" s="14">
        <v>41740</v>
      </c>
      <c r="W2766" t="str">
        <f t="shared" si="434"/>
        <v>April</v>
      </c>
      <c r="X2766" s="4" t="str">
        <f t="shared" si="435"/>
        <v>2014</v>
      </c>
      <c r="Y2766" s="6">
        <f t="shared" si="436"/>
        <v>2014</v>
      </c>
      <c r="Z2766" s="4" t="str">
        <f t="shared" si="437"/>
        <v>11</v>
      </c>
      <c r="AA2766" s="6">
        <f t="shared" si="438"/>
        <v>11</v>
      </c>
      <c r="AB2766" t="str">
        <f t="shared" si="439"/>
        <v>Friday</v>
      </c>
    </row>
    <row r="2767" spans="1:28" x14ac:dyDescent="0.25">
      <c r="A2767" s="3" t="s">
        <v>6787</v>
      </c>
      <c r="B2767" t="s">
        <v>6788</v>
      </c>
      <c r="C2767" s="3" t="s">
        <v>6788</v>
      </c>
      <c r="D2767" s="6">
        <v>0</v>
      </c>
      <c r="E2767" s="6">
        <v>94</v>
      </c>
      <c r="F2767" s="6">
        <f t="shared" si="430"/>
        <v>1</v>
      </c>
      <c r="G2767" s="6">
        <f t="shared" si="431"/>
        <v>34</v>
      </c>
      <c r="H2767" s="6" t="str" cm="1">
        <f t="array" ref="H2767">_xlfn.IFS(E2767&lt;=80,"Series",E2767&lt;=120,"TV Movie",E2767&gt;120,"Long Movie")</f>
        <v>TV Movie</v>
      </c>
      <c r="I2767" t="s">
        <v>8158</v>
      </c>
      <c r="J2767" t="s">
        <v>8159</v>
      </c>
      <c r="K2767" t="s">
        <v>132</v>
      </c>
      <c r="L2767" s="5">
        <v>6.5</v>
      </c>
      <c r="M2767" t="str" cm="1">
        <f t="array" ref="M2767">_xlfn.IFS(L2767&lt;=2,"Flop",L2767&lt;=5,"Average",L2767&lt;=7,"Hit",L2767&lt;=9,"Superhit",L2767&gt;9,"BlockBuster")</f>
        <v>Hit</v>
      </c>
      <c r="N2767" s="6">
        <v>109335</v>
      </c>
      <c r="O2767" s="6" t="str" cm="1">
        <f t="array" ref="O2767">_xlfn.IFS(N2767&lt;=100000,"Low",N2767&lt;=500000,"Median",N2767&lt;=1500000,"High",N2767&gt;1500000,"Very High")</f>
        <v>Median</v>
      </c>
      <c r="P2767">
        <v>135000000</v>
      </c>
      <c r="Q2767">
        <v>386041607</v>
      </c>
      <c r="R2767">
        <f t="shared" si="432"/>
        <v>251041607</v>
      </c>
      <c r="S2767" t="str">
        <f t="shared" si="433"/>
        <v>Profit</v>
      </c>
      <c r="T2767" s="1">
        <v>42070</v>
      </c>
      <c r="U2767" t="s">
        <v>6789</v>
      </c>
      <c r="V2767" s="14">
        <v>42070</v>
      </c>
      <c r="W2767" t="str">
        <f t="shared" si="434"/>
        <v>March</v>
      </c>
      <c r="X2767" s="4" t="str">
        <f t="shared" si="435"/>
        <v>2015</v>
      </c>
      <c r="Y2767" s="6">
        <f t="shared" si="436"/>
        <v>2015</v>
      </c>
      <c r="Z2767" s="4" t="str">
        <f t="shared" si="437"/>
        <v>7</v>
      </c>
      <c r="AA2767" s="6">
        <f t="shared" si="438"/>
        <v>7</v>
      </c>
      <c r="AB2767" t="str">
        <f t="shared" si="439"/>
        <v>Saturday</v>
      </c>
    </row>
    <row r="2768" spans="1:28" x14ac:dyDescent="0.25">
      <c r="A2768" s="3" t="s">
        <v>6790</v>
      </c>
      <c r="B2768" t="s">
        <v>6791</v>
      </c>
      <c r="C2768" s="3" t="s">
        <v>6791</v>
      </c>
      <c r="D2768" s="6">
        <v>0</v>
      </c>
      <c r="E2768" s="6">
        <v>106</v>
      </c>
      <c r="F2768" s="6">
        <f t="shared" si="430"/>
        <v>1</v>
      </c>
      <c r="G2768" s="6">
        <f t="shared" si="431"/>
        <v>46</v>
      </c>
      <c r="H2768" s="6" t="str" cm="1">
        <f t="array" ref="H2768">_xlfn.IFS(E2768&lt;=80,"Series",E2768&lt;=120,"TV Movie",E2768&gt;120,"Long Movie")</f>
        <v>TV Movie</v>
      </c>
      <c r="I2768" t="s">
        <v>83</v>
      </c>
      <c r="J2768" t="s">
        <v>8166</v>
      </c>
      <c r="K2768" t="s">
        <v>3857</v>
      </c>
      <c r="L2768" s="5">
        <v>6.5</v>
      </c>
      <c r="M2768" t="str" cm="1">
        <f t="array" ref="M2768">_xlfn.IFS(L2768&lt;=2,"Flop",L2768&lt;=5,"Average",L2768&lt;=7,"Hit",L2768&lt;=9,"Superhit",L2768&gt;9,"BlockBuster")</f>
        <v>Hit</v>
      </c>
      <c r="N2768" s="6">
        <v>185322</v>
      </c>
      <c r="O2768" s="6" t="str" cm="1">
        <f t="array" ref="O2768">_xlfn.IFS(N2768&lt;=100000,"Low",N2768&lt;=500000,"Median",N2768&lt;=1500000,"High",N2768&gt;1500000,"Very High")</f>
        <v>Median</v>
      </c>
      <c r="P2768">
        <v>5000000</v>
      </c>
      <c r="Q2768">
        <v>161919318</v>
      </c>
      <c r="R2768">
        <f t="shared" si="432"/>
        <v>156919318</v>
      </c>
      <c r="S2768" t="str">
        <f t="shared" si="433"/>
        <v>Profit</v>
      </c>
      <c r="T2768" s="1">
        <v>41530</v>
      </c>
      <c r="U2768" t="s">
        <v>3594</v>
      </c>
      <c r="V2768" s="14">
        <v>41530</v>
      </c>
      <c r="W2768" t="str">
        <f t="shared" si="434"/>
        <v>September</v>
      </c>
      <c r="X2768" s="4" t="str">
        <f t="shared" si="435"/>
        <v>2013</v>
      </c>
      <c r="Y2768" s="6">
        <f t="shared" si="436"/>
        <v>2013</v>
      </c>
      <c r="Z2768" s="4" t="str">
        <f t="shared" si="437"/>
        <v>13</v>
      </c>
      <c r="AA2768" s="6">
        <f t="shared" si="438"/>
        <v>13</v>
      </c>
      <c r="AB2768" t="str">
        <f t="shared" si="439"/>
        <v>Friday</v>
      </c>
    </row>
    <row r="2769" spans="1:28" x14ac:dyDescent="0.25">
      <c r="A2769" s="3" t="s">
        <v>6792</v>
      </c>
      <c r="B2769" t="s">
        <v>6793</v>
      </c>
      <c r="C2769" s="3" t="s">
        <v>6793</v>
      </c>
      <c r="D2769" s="6">
        <v>0</v>
      </c>
      <c r="E2769" s="6">
        <v>112</v>
      </c>
      <c r="F2769" s="6">
        <f t="shared" si="430"/>
        <v>1</v>
      </c>
      <c r="G2769" s="6">
        <f t="shared" si="431"/>
        <v>52</v>
      </c>
      <c r="H2769" s="6" t="str" cm="1">
        <f t="array" ref="H2769">_xlfn.IFS(E2769&lt;=80,"Series",E2769&lt;=120,"TV Movie",E2769&gt;120,"Long Movie")</f>
        <v>TV Movie</v>
      </c>
      <c r="I2769" t="s">
        <v>145</v>
      </c>
      <c r="J2769" t="s">
        <v>3857</v>
      </c>
      <c r="K2769" t="s">
        <v>5802</v>
      </c>
      <c r="L2769" s="5">
        <v>6.4</v>
      </c>
      <c r="M2769" t="str" cm="1">
        <f t="array" ref="M2769">_xlfn.IFS(L2769&lt;=2,"Flop",L2769&lt;=5,"Average",L2769&lt;=7,"Hit",L2769&lt;=9,"Superhit",L2769&gt;9,"BlockBuster")</f>
        <v>Hit</v>
      </c>
      <c r="N2769" s="6">
        <v>79457</v>
      </c>
      <c r="O2769" s="6" t="str" cm="1">
        <f t="array" ref="O2769">_xlfn.IFS(N2769&lt;=100000,"Low",N2769&lt;=500000,"Median",N2769&lt;=1500000,"High",N2769&gt;1500000,"Very High")</f>
        <v>Low</v>
      </c>
      <c r="P2769">
        <v>35000000</v>
      </c>
      <c r="Q2769">
        <v>62832209</v>
      </c>
      <c r="R2769">
        <f t="shared" si="432"/>
        <v>27832209</v>
      </c>
      <c r="S2769" t="str">
        <f t="shared" si="433"/>
        <v>Profit</v>
      </c>
      <c r="T2769" s="1">
        <v>42987</v>
      </c>
      <c r="U2769" t="s">
        <v>6794</v>
      </c>
      <c r="V2769" s="14">
        <v>42987</v>
      </c>
      <c r="W2769" t="str">
        <f t="shared" si="434"/>
        <v>September</v>
      </c>
      <c r="X2769" s="4" t="str">
        <f t="shared" si="435"/>
        <v>2017</v>
      </c>
      <c r="Y2769" s="6">
        <f t="shared" si="436"/>
        <v>2017</v>
      </c>
      <c r="Z2769" s="4" t="str">
        <f t="shared" si="437"/>
        <v>9</v>
      </c>
      <c r="AA2769" s="6">
        <f t="shared" si="438"/>
        <v>9</v>
      </c>
      <c r="AB2769" t="str">
        <f t="shared" si="439"/>
        <v>Saturday</v>
      </c>
    </row>
    <row r="2770" spans="1:28" x14ac:dyDescent="0.25">
      <c r="A2770" s="3" t="s">
        <v>6795</v>
      </c>
      <c r="B2770" t="s">
        <v>6796</v>
      </c>
      <c r="C2770" s="3" t="s">
        <v>6796</v>
      </c>
      <c r="D2770" s="6">
        <v>0</v>
      </c>
      <c r="E2770" s="6">
        <v>90</v>
      </c>
      <c r="F2770" s="6">
        <f t="shared" si="430"/>
        <v>1</v>
      </c>
      <c r="G2770" s="6">
        <f t="shared" si="431"/>
        <v>30</v>
      </c>
      <c r="H2770" s="6" t="str" cm="1">
        <f t="array" ref="H2770">_xlfn.IFS(E2770&lt;=80,"Series",E2770&lt;=120,"TV Movie",E2770&gt;120,"Long Movie")</f>
        <v>TV Movie</v>
      </c>
      <c r="I2770" t="s">
        <v>132</v>
      </c>
      <c r="J2770" t="s">
        <v>145</v>
      </c>
      <c r="K2770" t="s">
        <v>8157</v>
      </c>
      <c r="L2770" s="5">
        <v>6.5</v>
      </c>
      <c r="M2770" t="str" cm="1">
        <f t="array" ref="M2770">_xlfn.IFS(L2770&lt;=2,"Flop",L2770&lt;=5,"Average",L2770&lt;=7,"Hit",L2770&lt;=9,"Superhit",L2770&gt;9,"BlockBuster")</f>
        <v>Hit</v>
      </c>
      <c r="N2770" s="6">
        <v>245040</v>
      </c>
      <c r="O2770" s="6" t="str" cm="1">
        <f t="array" ref="O2770">_xlfn.IFS(N2770&lt;=100000,"Low",N2770&lt;=500000,"Median",N2770&lt;=1500000,"High",N2770&gt;1500000,"Very High")</f>
        <v>Median</v>
      </c>
      <c r="P2770">
        <v>3000000</v>
      </c>
      <c r="Q2770">
        <v>39439355</v>
      </c>
      <c r="R2770">
        <f t="shared" si="432"/>
        <v>36439355</v>
      </c>
      <c r="S2770" t="str">
        <f t="shared" si="433"/>
        <v>Profit</v>
      </c>
      <c r="T2770" s="1">
        <v>41292</v>
      </c>
      <c r="U2770" t="s">
        <v>6797</v>
      </c>
      <c r="V2770" s="14">
        <v>41292</v>
      </c>
      <c r="W2770" t="str">
        <f t="shared" si="434"/>
        <v>January</v>
      </c>
      <c r="X2770" s="4" t="str">
        <f t="shared" si="435"/>
        <v>2013</v>
      </c>
      <c r="Y2770" s="6">
        <f t="shared" si="436"/>
        <v>2013</v>
      </c>
      <c r="Z2770" s="4" t="str">
        <f t="shared" si="437"/>
        <v>18</v>
      </c>
      <c r="AA2770" s="6">
        <f t="shared" si="438"/>
        <v>18</v>
      </c>
      <c r="AB2770" t="str">
        <f t="shared" si="439"/>
        <v>Friday</v>
      </c>
    </row>
    <row r="2771" spans="1:28" x14ac:dyDescent="0.25">
      <c r="A2771" s="3" t="s">
        <v>6798</v>
      </c>
      <c r="B2771" t="s">
        <v>6799</v>
      </c>
      <c r="C2771" s="3" t="s">
        <v>6799</v>
      </c>
      <c r="D2771" s="6">
        <v>0</v>
      </c>
      <c r="E2771" s="6">
        <v>92</v>
      </c>
      <c r="F2771" s="6">
        <f t="shared" si="430"/>
        <v>1</v>
      </c>
      <c r="G2771" s="6">
        <f t="shared" si="431"/>
        <v>32</v>
      </c>
      <c r="H2771" s="6" t="str" cm="1">
        <f t="array" ref="H2771">_xlfn.IFS(E2771&lt;=80,"Series",E2771&lt;=120,"TV Movie",E2771&gt;120,"Long Movie")</f>
        <v>TV Movie</v>
      </c>
      <c r="I2771" t="s">
        <v>5529</v>
      </c>
      <c r="J2771" t="s">
        <v>8162</v>
      </c>
      <c r="K2771" t="s">
        <v>145</v>
      </c>
      <c r="L2771" s="5">
        <v>5.6</v>
      </c>
      <c r="M2771" t="str" cm="1">
        <f t="array" ref="M2771">_xlfn.IFS(L2771&lt;=2,"Flop",L2771&lt;=5,"Average",L2771&lt;=7,"Hit",L2771&lt;=9,"Superhit",L2771&gt;9,"BlockBuster")</f>
        <v>Hit</v>
      </c>
      <c r="N2771" s="6">
        <v>58825</v>
      </c>
      <c r="O2771" s="6" t="str" cm="1">
        <f t="array" ref="O2771">_xlfn.IFS(N2771&lt;=100000,"Low",N2771&lt;=500000,"Median",N2771&lt;=1500000,"High",N2771&gt;1500000,"Very High")</f>
        <v>Low</v>
      </c>
      <c r="P2771">
        <v>30000000</v>
      </c>
      <c r="Q2771">
        <v>6738764</v>
      </c>
      <c r="R2771">
        <f t="shared" si="432"/>
        <v>-23261236</v>
      </c>
      <c r="S2771" t="str">
        <f t="shared" si="433"/>
        <v>Loss</v>
      </c>
      <c r="T2771" s="1">
        <v>42018</v>
      </c>
      <c r="U2771" t="s">
        <v>1720</v>
      </c>
      <c r="V2771" s="14">
        <v>42018</v>
      </c>
      <c r="W2771" t="str">
        <f t="shared" si="434"/>
        <v>January</v>
      </c>
      <c r="X2771" s="4" t="str">
        <f t="shared" si="435"/>
        <v>2015</v>
      </c>
      <c r="Y2771" s="6">
        <f t="shared" si="436"/>
        <v>2015</v>
      </c>
      <c r="Z2771" s="4" t="str">
        <f t="shared" si="437"/>
        <v>14</v>
      </c>
      <c r="AA2771" s="6">
        <f t="shared" si="438"/>
        <v>14</v>
      </c>
      <c r="AB2771" t="str">
        <f t="shared" si="439"/>
        <v>Wednesday</v>
      </c>
    </row>
    <row r="2772" spans="1:28" x14ac:dyDescent="0.25">
      <c r="A2772" s="3" t="s">
        <v>6800</v>
      </c>
      <c r="B2772" t="s">
        <v>6801</v>
      </c>
      <c r="C2772" s="3" t="s">
        <v>6801</v>
      </c>
      <c r="D2772" s="6">
        <v>0</v>
      </c>
      <c r="E2772" s="6">
        <v>107</v>
      </c>
      <c r="F2772" s="6">
        <f t="shared" si="430"/>
        <v>1</v>
      </c>
      <c r="G2772" s="6">
        <f t="shared" si="431"/>
        <v>47</v>
      </c>
      <c r="H2772" s="6" t="str" cm="1">
        <f t="array" ref="H2772">_xlfn.IFS(E2772&lt;=80,"Series",E2772&lt;=120,"TV Movie",E2772&gt;120,"Long Movie")</f>
        <v>TV Movie</v>
      </c>
      <c r="I2772" t="s">
        <v>5529</v>
      </c>
      <c r="J2772" t="s">
        <v>8158</v>
      </c>
      <c r="K2772" t="s">
        <v>8161</v>
      </c>
      <c r="L2772" s="5">
        <v>6.1</v>
      </c>
      <c r="M2772" t="str" cm="1">
        <f t="array" ref="M2772">_xlfn.IFS(L2772&lt;=2,"Flop",L2772&lt;=5,"Average",L2772&lt;=7,"Hit",L2772&lt;=9,"Superhit",L2772&gt;9,"BlockBuster")</f>
        <v>Hit</v>
      </c>
      <c r="N2772" s="6">
        <v>180718</v>
      </c>
      <c r="O2772" s="6" t="str" cm="1">
        <f t="array" ref="O2772">_xlfn.IFS(N2772&lt;=100000,"Low",N2772&lt;=500000,"Median",N2772&lt;=1500000,"High",N2772&gt;1500000,"Very High")</f>
        <v>Median</v>
      </c>
      <c r="P2772">
        <v>120000000</v>
      </c>
      <c r="Q2772">
        <v>428128233</v>
      </c>
      <c r="R2772">
        <f t="shared" si="432"/>
        <v>308128233</v>
      </c>
      <c r="S2772" t="str">
        <f t="shared" si="433"/>
        <v>Profit</v>
      </c>
      <c r="T2772" s="1">
        <v>43199</v>
      </c>
      <c r="U2772" t="s">
        <v>5793</v>
      </c>
      <c r="V2772" s="14">
        <v>43199</v>
      </c>
      <c r="W2772" t="str">
        <f t="shared" si="434"/>
        <v>April</v>
      </c>
      <c r="X2772" s="4" t="str">
        <f t="shared" si="435"/>
        <v>2018</v>
      </c>
      <c r="Y2772" s="6">
        <f t="shared" si="436"/>
        <v>2018</v>
      </c>
      <c r="Z2772" s="4" t="str">
        <f t="shared" si="437"/>
        <v>9</v>
      </c>
      <c r="AA2772" s="6">
        <f t="shared" si="438"/>
        <v>9</v>
      </c>
      <c r="AB2772" t="str">
        <f t="shared" si="439"/>
        <v>Monday</v>
      </c>
    </row>
    <row r="2773" spans="1:28" x14ac:dyDescent="0.25">
      <c r="A2773" s="3" t="s">
        <v>6802</v>
      </c>
      <c r="B2773" t="s">
        <v>6803</v>
      </c>
      <c r="C2773" s="3" t="s">
        <v>6803</v>
      </c>
      <c r="D2773" s="6">
        <v>0</v>
      </c>
      <c r="E2773" s="6">
        <v>119</v>
      </c>
      <c r="F2773" s="6">
        <f t="shared" si="430"/>
        <v>1</v>
      </c>
      <c r="G2773" s="6">
        <f t="shared" si="431"/>
        <v>59</v>
      </c>
      <c r="H2773" s="6" t="str" cm="1">
        <f t="array" ref="H2773">_xlfn.IFS(E2773&lt;=80,"Series",E2773&lt;=120,"TV Movie",E2773&gt;120,"Long Movie")</f>
        <v>TV Movie</v>
      </c>
      <c r="I2773" t="s">
        <v>132</v>
      </c>
      <c r="J2773" t="s">
        <v>5802</v>
      </c>
      <c r="K2773" t="s">
        <v>5802</v>
      </c>
      <c r="L2773" s="5">
        <v>6.3</v>
      </c>
      <c r="M2773" t="str" cm="1">
        <f t="array" ref="M2773">_xlfn.IFS(L2773&lt;=2,"Flop",L2773&lt;=5,"Average",L2773&lt;=7,"Hit",L2773&lt;=9,"Superhit",L2773&gt;9,"BlockBuster")</f>
        <v>Hit</v>
      </c>
      <c r="N2773" s="6">
        <v>212402</v>
      </c>
      <c r="O2773" s="6" t="str" cm="1">
        <f t="array" ref="O2773">_xlfn.IFS(N2773&lt;=100000,"Low",N2773&lt;=500000,"Median",N2773&lt;=1500000,"High",N2773&gt;1500000,"Very High")</f>
        <v>Median</v>
      </c>
      <c r="P2773">
        <v>58000000</v>
      </c>
      <c r="Q2773">
        <v>93492844</v>
      </c>
      <c r="R2773">
        <f t="shared" si="432"/>
        <v>35492844</v>
      </c>
      <c r="S2773" t="str">
        <f t="shared" si="433"/>
        <v>Profit</v>
      </c>
      <c r="T2773" s="1">
        <v>41423</v>
      </c>
      <c r="U2773" t="s">
        <v>2986</v>
      </c>
      <c r="V2773" s="14">
        <v>41423</v>
      </c>
      <c r="W2773" t="str">
        <f t="shared" si="434"/>
        <v>May</v>
      </c>
      <c r="X2773" s="4" t="str">
        <f t="shared" si="435"/>
        <v>2013</v>
      </c>
      <c r="Y2773" s="6">
        <f t="shared" si="436"/>
        <v>2013</v>
      </c>
      <c r="Z2773" s="4" t="str">
        <f t="shared" si="437"/>
        <v>29</v>
      </c>
      <c r="AA2773" s="6">
        <f t="shared" si="438"/>
        <v>29</v>
      </c>
      <c r="AB2773" t="str">
        <f t="shared" si="439"/>
        <v>Wednesday</v>
      </c>
    </row>
    <row r="2774" spans="1:28" x14ac:dyDescent="0.25">
      <c r="A2774" s="3" t="s">
        <v>6804</v>
      </c>
      <c r="B2774" t="s">
        <v>6805</v>
      </c>
      <c r="C2774" s="3" t="s">
        <v>6805</v>
      </c>
      <c r="D2774" s="6">
        <v>0</v>
      </c>
      <c r="E2774" s="6">
        <v>136</v>
      </c>
      <c r="F2774" s="6">
        <f t="shared" si="430"/>
        <v>2</v>
      </c>
      <c r="G2774" s="6">
        <f t="shared" si="431"/>
        <v>16</v>
      </c>
      <c r="H2774" s="6" t="str" cm="1">
        <f t="array" ref="H2774">_xlfn.IFS(E2774&lt;=80,"Series",E2774&lt;=120,"TV Movie",E2774&gt;120,"Long Movie")</f>
        <v>Long Movie</v>
      </c>
      <c r="I2774" t="s">
        <v>5529</v>
      </c>
      <c r="J2774" t="s">
        <v>8158</v>
      </c>
      <c r="K2774" t="s">
        <v>8156</v>
      </c>
      <c r="L2774" s="5">
        <v>6.4</v>
      </c>
      <c r="M2774" t="str" cm="1">
        <f t="array" ref="M2774">_xlfn.IFS(L2774&lt;=2,"Flop",L2774&lt;=5,"Average",L2774&lt;=7,"Hit",L2774&lt;=9,"Superhit",L2774&gt;9,"BlockBuster")</f>
        <v>Hit</v>
      </c>
      <c r="N2774" s="6">
        <v>192982</v>
      </c>
      <c r="O2774" s="6" t="str" cm="1">
        <f t="array" ref="O2774">_xlfn.IFS(N2774&lt;=100000,"Low",N2774&lt;=500000,"Median",N2774&lt;=1500000,"High",N2774&gt;1500000,"Very High")</f>
        <v>Median</v>
      </c>
      <c r="P2774">
        <v>177200000</v>
      </c>
      <c r="Q2774">
        <v>225973340</v>
      </c>
      <c r="R2774">
        <f t="shared" si="432"/>
        <v>48773340</v>
      </c>
      <c r="S2774" t="str">
        <f t="shared" si="433"/>
        <v>Profit</v>
      </c>
      <c r="T2774" s="1">
        <v>42933</v>
      </c>
      <c r="U2774" t="s">
        <v>1749</v>
      </c>
      <c r="V2774" s="14">
        <v>42933</v>
      </c>
      <c r="W2774" t="str">
        <f t="shared" si="434"/>
        <v>July</v>
      </c>
      <c r="X2774" s="4" t="str">
        <f t="shared" si="435"/>
        <v>2017</v>
      </c>
      <c r="Y2774" s="6">
        <f t="shared" si="436"/>
        <v>2017</v>
      </c>
      <c r="Z2774" s="4" t="str">
        <f t="shared" si="437"/>
        <v>17</v>
      </c>
      <c r="AA2774" s="6">
        <f t="shared" si="438"/>
        <v>17</v>
      </c>
      <c r="AB2774" t="str">
        <f t="shared" si="439"/>
        <v>Monday</v>
      </c>
    </row>
    <row r="2775" spans="1:28" x14ac:dyDescent="0.25">
      <c r="A2775" s="3" t="s">
        <v>6806</v>
      </c>
      <c r="B2775" t="s">
        <v>6807</v>
      </c>
      <c r="C2775" s="3" t="s">
        <v>6807</v>
      </c>
      <c r="D2775" s="6">
        <v>0</v>
      </c>
      <c r="E2775" s="6">
        <v>98</v>
      </c>
      <c r="F2775" s="6">
        <f t="shared" si="430"/>
        <v>1</v>
      </c>
      <c r="G2775" s="6">
        <f t="shared" si="431"/>
        <v>38</v>
      </c>
      <c r="H2775" s="6" t="str" cm="1">
        <f t="array" ref="H2775">_xlfn.IFS(E2775&lt;=80,"Series",E2775&lt;=120,"TV Movie",E2775&gt;120,"Long Movie")</f>
        <v>TV Movie</v>
      </c>
      <c r="I2775" t="s">
        <v>5529</v>
      </c>
      <c r="J2775" t="s">
        <v>8162</v>
      </c>
      <c r="K2775" t="s">
        <v>145</v>
      </c>
      <c r="L2775" s="5">
        <v>6.5</v>
      </c>
      <c r="M2775" t="str" cm="1">
        <f t="array" ref="M2775">_xlfn.IFS(L2775&lt;=2,"Flop",L2775&lt;=5,"Average",L2775&lt;=7,"Hit",L2775&lt;=9,"Superhit",L2775&gt;9,"BlockBuster")</f>
        <v>Hit</v>
      </c>
      <c r="N2775" s="6">
        <v>103319</v>
      </c>
      <c r="O2775" s="6" t="str" cm="1">
        <f t="array" ref="O2775">_xlfn.IFS(N2775&lt;=100000,"Low",N2775&lt;=500000,"Median",N2775&lt;=1500000,"High",N2775&gt;1500000,"Very High")</f>
        <v>Median</v>
      </c>
      <c r="P2775">
        <v>27000000</v>
      </c>
      <c r="Q2775">
        <v>93282604</v>
      </c>
      <c r="R2775">
        <f t="shared" si="432"/>
        <v>66282604</v>
      </c>
      <c r="S2775" t="str">
        <f t="shared" si="433"/>
        <v>Profit</v>
      </c>
      <c r="T2775" s="1">
        <v>42502</v>
      </c>
      <c r="U2775" t="s">
        <v>5659</v>
      </c>
      <c r="V2775" s="14">
        <v>42502</v>
      </c>
      <c r="W2775" t="str">
        <f t="shared" si="434"/>
        <v>May</v>
      </c>
      <c r="X2775" s="4" t="str">
        <f t="shared" si="435"/>
        <v>2016</v>
      </c>
      <c r="Y2775" s="6">
        <f t="shared" si="436"/>
        <v>2016</v>
      </c>
      <c r="Z2775" s="4" t="str">
        <f t="shared" si="437"/>
        <v>12</v>
      </c>
      <c r="AA2775" s="6">
        <f t="shared" si="438"/>
        <v>12</v>
      </c>
      <c r="AB2775" t="str">
        <f t="shared" si="439"/>
        <v>Thursday</v>
      </c>
    </row>
    <row r="2776" spans="1:28" x14ac:dyDescent="0.25">
      <c r="A2776" s="3" t="s">
        <v>6808</v>
      </c>
      <c r="B2776" t="s">
        <v>6809</v>
      </c>
      <c r="C2776" s="3" t="s">
        <v>6809</v>
      </c>
      <c r="D2776" s="6">
        <v>0</v>
      </c>
      <c r="E2776" s="6">
        <v>102</v>
      </c>
      <c r="F2776" s="6">
        <f t="shared" si="430"/>
        <v>1</v>
      </c>
      <c r="G2776" s="6">
        <f t="shared" si="431"/>
        <v>42</v>
      </c>
      <c r="H2776" s="6" t="str" cm="1">
        <f t="array" ref="H2776">_xlfn.IFS(E2776&lt;=80,"Series",E2776&lt;=120,"TV Movie",E2776&gt;120,"Long Movie")</f>
        <v>TV Movie</v>
      </c>
      <c r="I2776" t="s">
        <v>5529</v>
      </c>
      <c r="J2776" t="s">
        <v>8158</v>
      </c>
      <c r="K2776" t="s">
        <v>8159</v>
      </c>
      <c r="L2776" s="5">
        <v>7.8</v>
      </c>
      <c r="M2776" t="str" cm="1">
        <f t="array" ref="M2776">_xlfn.IFS(L2776&lt;=2,"Flop",L2776&lt;=5,"Average",L2776&lt;=7,"Hit",L2776&lt;=9,"Superhit",L2776&gt;9,"BlockBuster")</f>
        <v>Superhit</v>
      </c>
      <c r="N2776" s="6">
        <v>488879</v>
      </c>
      <c r="O2776" s="6" t="str" cm="1">
        <f t="array" ref="O2776">_xlfn.IFS(N2776&lt;=100000,"Low",N2776&lt;=500000,"Median",N2776&lt;=1500000,"High",N2776&gt;1500000,"Very High")</f>
        <v>Median</v>
      </c>
      <c r="P2776">
        <v>165000000</v>
      </c>
      <c r="Q2776">
        <v>657869686</v>
      </c>
      <c r="R2776">
        <f t="shared" si="432"/>
        <v>492869686</v>
      </c>
      <c r="S2776" t="str">
        <f t="shared" si="433"/>
        <v>Profit</v>
      </c>
      <c r="T2776" s="1">
        <v>41935</v>
      </c>
      <c r="U2776" t="s">
        <v>6810</v>
      </c>
      <c r="V2776" s="14">
        <v>41935</v>
      </c>
      <c r="W2776" t="str">
        <f t="shared" si="434"/>
        <v>October</v>
      </c>
      <c r="X2776" s="4" t="str">
        <f t="shared" si="435"/>
        <v>2014</v>
      </c>
      <c r="Y2776" s="6">
        <f t="shared" si="436"/>
        <v>2014</v>
      </c>
      <c r="Z2776" s="4" t="str">
        <f t="shared" si="437"/>
        <v>23</v>
      </c>
      <c r="AA2776" s="6">
        <f t="shared" si="438"/>
        <v>23</v>
      </c>
      <c r="AB2776" t="str">
        <f t="shared" si="439"/>
        <v>Thursday</v>
      </c>
    </row>
    <row r="2777" spans="1:28" x14ac:dyDescent="0.25">
      <c r="A2777" s="3" t="s">
        <v>6811</v>
      </c>
      <c r="B2777" t="s">
        <v>6812</v>
      </c>
      <c r="C2777" s="3" t="s">
        <v>6812</v>
      </c>
      <c r="D2777" s="6">
        <v>0</v>
      </c>
      <c r="E2777" s="6">
        <v>133</v>
      </c>
      <c r="F2777" s="6">
        <f t="shared" si="430"/>
        <v>2</v>
      </c>
      <c r="G2777" s="6">
        <f t="shared" si="431"/>
        <v>13</v>
      </c>
      <c r="H2777" s="6" t="str" cm="1">
        <f t="array" ref="H2777">_xlfn.IFS(E2777&lt;=80,"Series",E2777&lt;=120,"TV Movie",E2777&gt;120,"Long Movie")</f>
        <v>Long Movie</v>
      </c>
      <c r="I2777" t="s">
        <v>5529</v>
      </c>
      <c r="J2777" t="s">
        <v>8158</v>
      </c>
      <c r="K2777" t="s">
        <v>8161</v>
      </c>
      <c r="L2777" s="5">
        <v>7.4</v>
      </c>
      <c r="M2777" t="str" cm="1">
        <f t="array" ref="M2777">_xlfn.IFS(L2777&lt;=2,"Flop",L2777&lt;=5,"Average",L2777&lt;=7,"Hit",L2777&lt;=9,"Superhit",L2777&gt;9,"BlockBuster")</f>
        <v>Superhit</v>
      </c>
      <c r="N2777" s="6">
        <v>700225</v>
      </c>
      <c r="O2777" s="6" t="str" cm="1">
        <f t="array" ref="O2777">_xlfn.IFS(N2777&lt;=100000,"Low",N2777&lt;=500000,"Median",N2777&lt;=1500000,"High",N2777&gt;1500000,"Very High")</f>
        <v>High</v>
      </c>
      <c r="P2777">
        <v>175000000</v>
      </c>
      <c r="Q2777">
        <v>880166924</v>
      </c>
      <c r="R2777">
        <f t="shared" si="432"/>
        <v>705166924</v>
      </c>
      <c r="S2777" t="str">
        <f t="shared" si="433"/>
        <v>Profit</v>
      </c>
      <c r="T2777" s="1">
        <v>42914</v>
      </c>
      <c r="U2777" t="s">
        <v>5089</v>
      </c>
      <c r="V2777" s="14">
        <v>42914</v>
      </c>
      <c r="W2777" t="str">
        <f t="shared" si="434"/>
        <v>June</v>
      </c>
      <c r="X2777" s="4" t="str">
        <f t="shared" si="435"/>
        <v>2017</v>
      </c>
      <c r="Y2777" s="6">
        <f t="shared" si="436"/>
        <v>2017</v>
      </c>
      <c r="Z2777" s="4" t="str">
        <f t="shared" si="437"/>
        <v>28</v>
      </c>
      <c r="AA2777" s="6">
        <f t="shared" si="438"/>
        <v>28</v>
      </c>
      <c r="AB2777" t="str">
        <f t="shared" si="439"/>
        <v>Wednesday</v>
      </c>
    </row>
    <row r="2778" spans="1:28" x14ac:dyDescent="0.25">
      <c r="A2778" s="3" t="s">
        <v>6813</v>
      </c>
      <c r="B2778" t="s">
        <v>6814</v>
      </c>
      <c r="C2778" s="3" t="s">
        <v>6814</v>
      </c>
      <c r="D2778" s="6">
        <v>0</v>
      </c>
      <c r="E2778" s="6">
        <v>95</v>
      </c>
      <c r="F2778" s="6">
        <f t="shared" si="430"/>
        <v>1</v>
      </c>
      <c r="G2778" s="6">
        <f t="shared" si="431"/>
        <v>35</v>
      </c>
      <c r="H2778" s="6" t="str" cm="1">
        <f t="array" ref="H2778">_xlfn.IFS(E2778&lt;=80,"Series",E2778&lt;=120,"TV Movie",E2778&gt;120,"Long Movie")</f>
        <v>TV Movie</v>
      </c>
      <c r="I2778" t="s">
        <v>8158</v>
      </c>
      <c r="J2778" t="s">
        <v>8159</v>
      </c>
      <c r="K2778" t="s">
        <v>132</v>
      </c>
      <c r="L2778" s="5">
        <v>7.2</v>
      </c>
      <c r="M2778" t="str" cm="1">
        <f t="array" ref="M2778">_xlfn.IFS(L2778&lt;=2,"Flop",L2778&lt;=5,"Average",L2778&lt;=7,"Hit",L2778&lt;=9,"Superhit",L2778&gt;9,"BlockBuster")</f>
        <v>Superhit</v>
      </c>
      <c r="N2778" s="6">
        <v>75976</v>
      </c>
      <c r="O2778" s="6" t="str" cm="1">
        <f t="array" ref="O2778">_xlfn.IFS(N2778&lt;=100000,"Low",N2778&lt;=500000,"Median",N2778&lt;=1500000,"High",N2778&gt;1500000,"Very High")</f>
        <v>Low</v>
      </c>
      <c r="P2778">
        <v>50000000</v>
      </c>
      <c r="Q2778">
        <v>99783556</v>
      </c>
      <c r="R2778">
        <f t="shared" si="432"/>
        <v>49783556</v>
      </c>
      <c r="S2778" t="str">
        <f t="shared" si="433"/>
        <v>Profit</v>
      </c>
      <c r="T2778" s="1">
        <v>41915</v>
      </c>
      <c r="U2778" t="s">
        <v>6815</v>
      </c>
      <c r="V2778" s="14">
        <v>41915</v>
      </c>
      <c r="W2778" t="str">
        <f t="shared" si="434"/>
        <v>October</v>
      </c>
      <c r="X2778" s="4" t="str">
        <f t="shared" si="435"/>
        <v>2014</v>
      </c>
      <c r="Y2778" s="6">
        <f t="shared" si="436"/>
        <v>2014</v>
      </c>
      <c r="Z2778" s="4" t="str">
        <f t="shared" si="437"/>
        <v>3</v>
      </c>
      <c r="AA2778" s="6">
        <f t="shared" si="438"/>
        <v>3</v>
      </c>
      <c r="AB2778" t="str">
        <f t="shared" si="439"/>
        <v>Friday</v>
      </c>
    </row>
    <row r="2779" spans="1:28" x14ac:dyDescent="0.25">
      <c r="A2779" s="3" t="s">
        <v>6816</v>
      </c>
      <c r="B2779" t="s">
        <v>6817</v>
      </c>
      <c r="C2779" s="3" t="s">
        <v>6818</v>
      </c>
      <c r="D2779" s="6">
        <v>0</v>
      </c>
      <c r="E2779" s="6">
        <v>150</v>
      </c>
      <c r="F2779" s="6">
        <f t="shared" si="430"/>
        <v>2</v>
      </c>
      <c r="G2779" s="6">
        <f t="shared" si="431"/>
        <v>30</v>
      </c>
      <c r="H2779" s="6" t="str" cm="1">
        <f t="array" ref="H2779">_xlfn.IFS(E2779&lt;=80,"Series",E2779&lt;=120,"TV Movie",E2779&gt;120,"Long Movie")</f>
        <v>Long Movie</v>
      </c>
      <c r="I2779" t="s">
        <v>5529</v>
      </c>
      <c r="J2779" t="s">
        <v>8162</v>
      </c>
      <c r="K2779" t="s">
        <v>3857</v>
      </c>
      <c r="L2779" s="5">
        <v>7.9</v>
      </c>
      <c r="M2779" t="str" cm="1">
        <f t="array" ref="M2779">_xlfn.IFS(L2779&lt;=2,"Flop",L2779&lt;=5,"Average",L2779&lt;=7,"Hit",L2779&lt;=9,"Superhit",L2779&gt;9,"BlockBuster")</f>
        <v>Superhit</v>
      </c>
      <c r="N2779" s="6">
        <v>129333</v>
      </c>
      <c r="O2779" s="6" t="str" cm="1">
        <f t="array" ref="O2779">_xlfn.IFS(N2779&lt;=100000,"Low",N2779&lt;=500000,"Median",N2779&lt;=1500000,"High",N2779&gt;1500000,"Very High")</f>
        <v>Median</v>
      </c>
      <c r="P2779">
        <v>4500000</v>
      </c>
      <c r="Q2779">
        <v>6566916</v>
      </c>
      <c r="R2779">
        <f t="shared" si="432"/>
        <v>2066916</v>
      </c>
      <c r="S2779" t="str">
        <f t="shared" si="433"/>
        <v>Profit</v>
      </c>
      <c r="T2779" s="1">
        <v>41660</v>
      </c>
      <c r="U2779" t="s">
        <v>6535</v>
      </c>
      <c r="V2779" s="14">
        <v>41660</v>
      </c>
      <c r="W2779" t="str">
        <f t="shared" si="434"/>
        <v>January</v>
      </c>
      <c r="X2779" s="4" t="str">
        <f t="shared" si="435"/>
        <v>2014</v>
      </c>
      <c r="Y2779" s="6">
        <f t="shared" si="436"/>
        <v>2014</v>
      </c>
      <c r="Z2779" s="4" t="str">
        <f t="shared" si="437"/>
        <v>21</v>
      </c>
      <c r="AA2779" s="6">
        <f t="shared" si="438"/>
        <v>21</v>
      </c>
      <c r="AB2779" t="str">
        <f t="shared" si="439"/>
        <v>Tuesday</v>
      </c>
    </row>
    <row r="2780" spans="1:28" x14ac:dyDescent="0.25">
      <c r="A2780" s="3" t="s">
        <v>6819</v>
      </c>
      <c r="B2780" t="s">
        <v>6820</v>
      </c>
      <c r="C2780" s="3" t="s">
        <v>6820</v>
      </c>
      <c r="D2780" s="6">
        <v>0</v>
      </c>
      <c r="E2780" s="6">
        <v>90</v>
      </c>
      <c r="F2780" s="6">
        <f t="shared" si="430"/>
        <v>1</v>
      </c>
      <c r="G2780" s="6">
        <f t="shared" si="431"/>
        <v>30</v>
      </c>
      <c r="H2780" s="6" t="str" cm="1">
        <f t="array" ref="H2780">_xlfn.IFS(E2780&lt;=80,"Series",E2780&lt;=120,"TV Movie",E2780&gt;120,"Long Movie")</f>
        <v>TV Movie</v>
      </c>
      <c r="I2780" t="s">
        <v>132</v>
      </c>
      <c r="J2780" t="s">
        <v>145</v>
      </c>
      <c r="K2780" t="s">
        <v>8157</v>
      </c>
      <c r="L2780" s="5">
        <v>6.1</v>
      </c>
      <c r="M2780" t="str" cm="1">
        <f t="array" ref="M2780">_xlfn.IFS(L2780&lt;=2,"Flop",L2780&lt;=5,"Average",L2780&lt;=7,"Hit",L2780&lt;=9,"Superhit",L2780&gt;9,"BlockBuster")</f>
        <v>Hit</v>
      </c>
      <c r="N2780" s="6">
        <v>60408</v>
      </c>
      <c r="O2780" s="6" t="str" cm="1">
        <f t="array" ref="O2780">_xlfn.IFS(N2780&lt;=100000,"Low",N2780&lt;=500000,"Median",N2780&lt;=1500000,"High",N2780&gt;1500000,"Very High")</f>
        <v>Low</v>
      </c>
      <c r="P2780">
        <v>650000</v>
      </c>
      <c r="Q2780">
        <v>401914</v>
      </c>
      <c r="R2780">
        <f t="shared" si="432"/>
        <v>-248086</v>
      </c>
      <c r="S2780" t="str">
        <f t="shared" si="433"/>
        <v>Loss</v>
      </c>
      <c r="T2780" s="1">
        <v>41296</v>
      </c>
      <c r="U2780" t="s">
        <v>6821</v>
      </c>
      <c r="V2780" s="14">
        <v>41296</v>
      </c>
      <c r="W2780" t="str">
        <f t="shared" si="434"/>
        <v>January</v>
      </c>
      <c r="X2780" s="4" t="str">
        <f t="shared" si="435"/>
        <v>2013</v>
      </c>
      <c r="Y2780" s="6">
        <f t="shared" si="436"/>
        <v>2013</v>
      </c>
      <c r="Z2780" s="4" t="str">
        <f t="shared" si="437"/>
        <v>22</v>
      </c>
      <c r="AA2780" s="6">
        <f t="shared" si="438"/>
        <v>22</v>
      </c>
      <c r="AB2780" t="str">
        <f t="shared" si="439"/>
        <v>Tuesday</v>
      </c>
    </row>
    <row r="2781" spans="1:28" x14ac:dyDescent="0.25">
      <c r="A2781" s="3" t="s">
        <v>6822</v>
      </c>
      <c r="B2781" t="s">
        <v>6823</v>
      </c>
      <c r="C2781" s="3" t="s">
        <v>6823</v>
      </c>
      <c r="D2781" s="6">
        <v>0</v>
      </c>
      <c r="E2781" s="6">
        <v>95</v>
      </c>
      <c r="F2781" s="6">
        <f t="shared" si="430"/>
        <v>1</v>
      </c>
      <c r="G2781" s="6">
        <f t="shared" si="431"/>
        <v>35</v>
      </c>
      <c r="H2781" s="6" t="str" cm="1">
        <f t="array" ref="H2781">_xlfn.IFS(E2781&lt;=80,"Series",E2781&lt;=120,"TV Movie",E2781&gt;120,"Long Movie")</f>
        <v>TV Movie</v>
      </c>
      <c r="I2781" t="s">
        <v>5529</v>
      </c>
      <c r="J2781" t="s">
        <v>8158</v>
      </c>
      <c r="K2781" t="s">
        <v>8159</v>
      </c>
      <c r="L2781" s="5">
        <v>7.1</v>
      </c>
      <c r="M2781" t="str" cm="1">
        <f t="array" ref="M2781">_xlfn.IFS(L2781&lt;=2,"Flop",L2781&lt;=5,"Average",L2781&lt;=7,"Hit",L2781&lt;=9,"Superhit",L2781&gt;9,"BlockBuster")</f>
        <v>Superhit</v>
      </c>
      <c r="N2781" s="6">
        <v>177047</v>
      </c>
      <c r="O2781" s="6" t="str" cm="1">
        <f t="array" ref="O2781">_xlfn.IFS(N2781&lt;=100000,"Low",N2781&lt;=500000,"Median",N2781&lt;=1500000,"High",N2781&gt;1500000,"Very High")</f>
        <v>Median</v>
      </c>
      <c r="P2781">
        <v>145000000</v>
      </c>
      <c r="Q2781">
        <v>521170825</v>
      </c>
      <c r="R2781">
        <f t="shared" si="432"/>
        <v>376170825</v>
      </c>
      <c r="S2781" t="str">
        <f t="shared" si="433"/>
        <v>Profit</v>
      </c>
      <c r="T2781" s="1">
        <v>42385</v>
      </c>
      <c r="U2781" t="s">
        <v>6824</v>
      </c>
      <c r="V2781" s="14">
        <v>42385</v>
      </c>
      <c r="W2781" t="str">
        <f t="shared" si="434"/>
        <v>January</v>
      </c>
      <c r="X2781" s="4" t="str">
        <f t="shared" si="435"/>
        <v>2016</v>
      </c>
      <c r="Y2781" s="6">
        <f t="shared" si="436"/>
        <v>2016</v>
      </c>
      <c r="Z2781" s="4" t="str">
        <f t="shared" si="437"/>
        <v>16</v>
      </c>
      <c r="AA2781" s="6">
        <f t="shared" si="438"/>
        <v>16</v>
      </c>
      <c r="AB2781" t="str">
        <f t="shared" si="439"/>
        <v>Saturday</v>
      </c>
    </row>
    <row r="2782" spans="1:28" x14ac:dyDescent="0.25">
      <c r="A2782" s="3" t="s">
        <v>6825</v>
      </c>
      <c r="B2782" t="s">
        <v>6826</v>
      </c>
      <c r="C2782" s="3" t="s">
        <v>6826</v>
      </c>
      <c r="D2782" s="6">
        <v>0</v>
      </c>
      <c r="E2782" s="6">
        <v>149</v>
      </c>
      <c r="F2782" s="6">
        <f t="shared" si="430"/>
        <v>2</v>
      </c>
      <c r="G2782" s="6">
        <f t="shared" si="431"/>
        <v>29</v>
      </c>
      <c r="H2782" s="6" t="str" cm="1">
        <f t="array" ref="H2782">_xlfn.IFS(E2782&lt;=80,"Series",E2782&lt;=120,"TV Movie",E2782&gt;120,"Long Movie")</f>
        <v>Long Movie</v>
      </c>
      <c r="I2782" t="s">
        <v>145</v>
      </c>
      <c r="J2782" t="s">
        <v>8166</v>
      </c>
      <c r="K2782" t="s">
        <v>3857</v>
      </c>
      <c r="L2782" s="5">
        <v>8.1</v>
      </c>
      <c r="M2782" t="str" cm="1">
        <f t="array" ref="M2782">_xlfn.IFS(L2782&lt;=2,"Flop",L2782&lt;=5,"Average",L2782&lt;=7,"Hit",L2782&lt;=9,"Superhit",L2782&gt;9,"BlockBuster")</f>
        <v>Superhit</v>
      </c>
      <c r="N2782" s="6">
        <v>1037528</v>
      </c>
      <c r="O2782" s="6" t="str" cm="1">
        <f t="array" ref="O2782">_xlfn.IFS(N2782&lt;=100000,"Low",N2782&lt;=500000,"Median",N2782&lt;=1500000,"High",N2782&gt;1500000,"Very High")</f>
        <v>High</v>
      </c>
      <c r="P2782">
        <v>61000000</v>
      </c>
      <c r="Q2782">
        <v>369330363</v>
      </c>
      <c r="R2782">
        <f t="shared" si="432"/>
        <v>308330363</v>
      </c>
      <c r="S2782" t="str">
        <f t="shared" si="433"/>
        <v>Profit</v>
      </c>
      <c r="T2782" s="1">
        <v>41908</v>
      </c>
      <c r="U2782" t="s">
        <v>1081</v>
      </c>
      <c r="V2782" s="14">
        <v>41908</v>
      </c>
      <c r="W2782" t="str">
        <f t="shared" si="434"/>
        <v>September</v>
      </c>
      <c r="X2782" s="4" t="str">
        <f t="shared" si="435"/>
        <v>2014</v>
      </c>
      <c r="Y2782" s="6">
        <f t="shared" si="436"/>
        <v>2014</v>
      </c>
      <c r="Z2782" s="4" t="str">
        <f t="shared" si="437"/>
        <v>26</v>
      </c>
      <c r="AA2782" s="6">
        <f t="shared" si="438"/>
        <v>26</v>
      </c>
      <c r="AB2782" t="str">
        <f t="shared" si="439"/>
        <v>Friday</v>
      </c>
    </row>
    <row r="2783" spans="1:28" x14ac:dyDescent="0.25">
      <c r="A2783" s="3" t="s">
        <v>6827</v>
      </c>
      <c r="B2783" t="s">
        <v>6828</v>
      </c>
      <c r="C2783" s="3" t="s">
        <v>6828</v>
      </c>
      <c r="D2783" s="6">
        <v>0</v>
      </c>
      <c r="E2783" s="6">
        <v>115</v>
      </c>
      <c r="F2783" s="6">
        <f t="shared" si="430"/>
        <v>1</v>
      </c>
      <c r="G2783" s="6">
        <f t="shared" si="431"/>
        <v>55</v>
      </c>
      <c r="H2783" s="6" t="str" cm="1">
        <f t="array" ref="H2783">_xlfn.IFS(E2783&lt;=80,"Series",E2783&lt;=120,"TV Movie",E2783&gt;120,"Long Movie")</f>
        <v>TV Movie</v>
      </c>
      <c r="I2783" t="s">
        <v>132</v>
      </c>
      <c r="J2783" t="s">
        <v>145</v>
      </c>
      <c r="K2783" t="s">
        <v>8165</v>
      </c>
      <c r="L2783" s="5">
        <v>5.6</v>
      </c>
      <c r="M2783" t="str" cm="1">
        <f t="array" ref="M2783">_xlfn.IFS(L2783&lt;=2,"Flop",L2783&lt;=5,"Average",L2783&lt;=7,"Hit",L2783&lt;=9,"Superhit",L2783&gt;9,"BlockBuster")</f>
        <v>Hit</v>
      </c>
      <c r="N2783" s="6">
        <v>60584</v>
      </c>
      <c r="O2783" s="6" t="str" cm="1">
        <f t="array" ref="O2783">_xlfn.IFS(N2783&lt;=100000,"Low",N2783&lt;=500000,"Median",N2783&lt;=1500000,"High",N2783&gt;1500000,"Very High")</f>
        <v>Low</v>
      </c>
      <c r="P2783">
        <v>14800000</v>
      </c>
      <c r="Q2783">
        <v>122613057</v>
      </c>
      <c r="R2783">
        <f t="shared" si="432"/>
        <v>107813057</v>
      </c>
      <c r="S2783" t="str">
        <f t="shared" si="433"/>
        <v>Profit</v>
      </c>
      <c r="T2783" s="1">
        <v>42186</v>
      </c>
      <c r="U2783" t="s">
        <v>6829</v>
      </c>
      <c r="V2783" s="14">
        <v>42186</v>
      </c>
      <c r="W2783" t="str">
        <f t="shared" si="434"/>
        <v>July</v>
      </c>
      <c r="X2783" s="4" t="str">
        <f t="shared" si="435"/>
        <v>2015</v>
      </c>
      <c r="Y2783" s="6">
        <f t="shared" si="436"/>
        <v>2015</v>
      </c>
      <c r="Z2783" s="4" t="str">
        <f t="shared" si="437"/>
        <v>1</v>
      </c>
      <c r="AA2783" s="6">
        <f t="shared" si="438"/>
        <v>1</v>
      </c>
      <c r="AB2783" t="str">
        <f t="shared" si="439"/>
        <v>Wednesday</v>
      </c>
    </row>
    <row r="2784" spans="1:28" x14ac:dyDescent="0.25">
      <c r="A2784" s="3" t="s">
        <v>6830</v>
      </c>
      <c r="B2784" t="s">
        <v>6831</v>
      </c>
      <c r="C2784" s="3" t="s">
        <v>6831</v>
      </c>
      <c r="D2784" s="6">
        <v>0</v>
      </c>
      <c r="E2784" s="6">
        <v>103</v>
      </c>
      <c r="F2784" s="6">
        <f t="shared" si="430"/>
        <v>1</v>
      </c>
      <c r="G2784" s="6">
        <f t="shared" si="431"/>
        <v>43</v>
      </c>
      <c r="H2784" s="6" t="str" cm="1">
        <f t="array" ref="H2784">_xlfn.IFS(E2784&lt;=80,"Series",E2784&lt;=120,"TV Movie",E2784&gt;120,"Long Movie")</f>
        <v>TV Movie</v>
      </c>
      <c r="I2784" t="s">
        <v>8162</v>
      </c>
      <c r="J2784" t="s">
        <v>145</v>
      </c>
      <c r="K2784" t="s">
        <v>83</v>
      </c>
      <c r="L2784" s="5">
        <v>6.6</v>
      </c>
      <c r="M2784" t="str" cm="1">
        <f t="array" ref="M2784">_xlfn.IFS(L2784&lt;=2,"Flop",L2784&lt;=5,"Average",L2784&lt;=7,"Hit",L2784&lt;=9,"Superhit",L2784&gt;9,"BlockBuster")</f>
        <v>Hit</v>
      </c>
      <c r="N2784" s="6">
        <v>52117</v>
      </c>
      <c r="O2784" s="6" t="str" cm="1">
        <f t="array" ref="O2784">_xlfn.IFS(N2784&lt;=100000,"Low",N2784&lt;=500000,"Median",N2784&lt;=1500000,"High",N2784&gt;1500000,"Very High")</f>
        <v>Low</v>
      </c>
      <c r="P2784">
        <v>60000000</v>
      </c>
      <c r="Q2784">
        <v>120883411</v>
      </c>
      <c r="R2784">
        <f t="shared" si="432"/>
        <v>60883411</v>
      </c>
      <c r="S2784" t="str">
        <f t="shared" si="433"/>
        <v>Profit</v>
      </c>
      <c r="T2784" s="1">
        <v>45182</v>
      </c>
      <c r="U2784" t="s">
        <v>1236</v>
      </c>
      <c r="V2784" s="14">
        <v>45182</v>
      </c>
      <c r="W2784" t="str">
        <f t="shared" si="434"/>
        <v>September</v>
      </c>
      <c r="X2784" s="4" t="str">
        <f t="shared" si="435"/>
        <v>2023</v>
      </c>
      <c r="Y2784" s="6">
        <f t="shared" si="436"/>
        <v>2023</v>
      </c>
      <c r="Z2784" s="4" t="str">
        <f t="shared" si="437"/>
        <v>13</v>
      </c>
      <c r="AA2784" s="6">
        <f t="shared" si="438"/>
        <v>13</v>
      </c>
      <c r="AB2784" t="str">
        <f t="shared" si="439"/>
        <v>Wednesday</v>
      </c>
    </row>
    <row r="2785" spans="1:28" x14ac:dyDescent="0.25">
      <c r="A2785" s="3" t="s">
        <v>6832</v>
      </c>
      <c r="B2785" t="s">
        <v>2300</v>
      </c>
      <c r="C2785" s="3" t="s">
        <v>2300</v>
      </c>
      <c r="D2785" s="6">
        <v>0</v>
      </c>
      <c r="E2785" s="6">
        <v>120</v>
      </c>
      <c r="F2785" s="6">
        <f t="shared" si="430"/>
        <v>2</v>
      </c>
      <c r="G2785" s="6">
        <f t="shared" si="431"/>
        <v>0</v>
      </c>
      <c r="H2785" s="6" t="str" cm="1">
        <f t="array" ref="H2785">_xlfn.IFS(E2785&lt;=80,"Series",E2785&lt;=120,"TV Movie",E2785&gt;120,"Long Movie")</f>
        <v>TV Movie</v>
      </c>
      <c r="I2785" t="s">
        <v>5529</v>
      </c>
      <c r="J2785" t="s">
        <v>8158</v>
      </c>
      <c r="K2785" t="s">
        <v>8156</v>
      </c>
      <c r="L2785" s="5">
        <v>5.2</v>
      </c>
      <c r="M2785" t="str" cm="1">
        <f t="array" ref="M2785">_xlfn.IFS(L2785&lt;=2,"Flop",L2785&lt;=5,"Average",L2785&lt;=7,"Hit",L2785&lt;=9,"Superhit",L2785&gt;9,"BlockBuster")</f>
        <v>Hit</v>
      </c>
      <c r="N2785" s="6">
        <v>96000</v>
      </c>
      <c r="O2785" s="6" t="str" cm="1">
        <f t="array" ref="O2785">_xlfn.IFS(N2785&lt;=100000,"Low",N2785&lt;=500000,"Median",N2785&lt;=1500000,"High",N2785&gt;1500000,"Very High")</f>
        <v>Low</v>
      </c>
      <c r="P2785">
        <v>50000000</v>
      </c>
      <c r="Q2785">
        <v>55065289</v>
      </c>
      <c r="R2785">
        <f t="shared" si="432"/>
        <v>5065289</v>
      </c>
      <c r="S2785" t="str">
        <f t="shared" si="433"/>
        <v>Profit</v>
      </c>
      <c r="T2785" s="1">
        <v>43564</v>
      </c>
      <c r="U2785" t="s">
        <v>2845</v>
      </c>
      <c r="V2785" s="14">
        <v>43564</v>
      </c>
      <c r="W2785" t="str">
        <f t="shared" si="434"/>
        <v>April</v>
      </c>
      <c r="X2785" s="4" t="str">
        <f t="shared" si="435"/>
        <v>2019</v>
      </c>
      <c r="Y2785" s="6">
        <f t="shared" si="436"/>
        <v>2019</v>
      </c>
      <c r="Z2785" s="4" t="str">
        <f t="shared" si="437"/>
        <v>9</v>
      </c>
      <c r="AA2785" s="6">
        <f t="shared" si="438"/>
        <v>9</v>
      </c>
      <c r="AB2785" t="str">
        <f t="shared" si="439"/>
        <v>Tuesday</v>
      </c>
    </row>
    <row r="2786" spans="1:28" x14ac:dyDescent="0.25">
      <c r="A2786" s="3" t="s">
        <v>6833</v>
      </c>
      <c r="B2786" t="s">
        <v>6834</v>
      </c>
      <c r="C2786" s="3" t="s">
        <v>6834</v>
      </c>
      <c r="D2786" s="6">
        <v>0</v>
      </c>
      <c r="E2786" s="6">
        <v>97</v>
      </c>
      <c r="F2786" s="6">
        <f t="shared" si="430"/>
        <v>1</v>
      </c>
      <c r="G2786" s="6">
        <f t="shared" si="431"/>
        <v>37</v>
      </c>
      <c r="H2786" s="6" t="str" cm="1">
        <f t="array" ref="H2786">_xlfn.IFS(E2786&lt;=80,"Series",E2786&lt;=120,"TV Movie",E2786&gt;120,"Long Movie")</f>
        <v>TV Movie</v>
      </c>
      <c r="I2786" t="s">
        <v>8158</v>
      </c>
      <c r="J2786" t="s">
        <v>8159</v>
      </c>
      <c r="K2786" t="s">
        <v>132</v>
      </c>
      <c r="L2786" s="5">
        <v>7.2</v>
      </c>
      <c r="M2786" t="str" cm="1">
        <f t="array" ref="M2786">_xlfn.IFS(L2786&lt;=2,"Flop",L2786&lt;=5,"Average",L2786&lt;=7,"Hit",L2786&lt;=9,"Superhit",L2786&gt;9,"BlockBuster")</f>
        <v>Superhit</v>
      </c>
      <c r="N2786" s="6">
        <v>294908</v>
      </c>
      <c r="O2786" s="6" t="str" cm="1">
        <f t="array" ref="O2786">_xlfn.IFS(N2786&lt;=100000,"Low",N2786&lt;=500000,"Median",N2786&lt;=1500000,"High",N2786&gt;1500000,"Very High")</f>
        <v>Median</v>
      </c>
      <c r="P2786">
        <v>200000000</v>
      </c>
      <c r="Q2786">
        <v>1029266989</v>
      </c>
      <c r="R2786">
        <f t="shared" si="432"/>
        <v>829266989</v>
      </c>
      <c r="S2786" t="str">
        <f t="shared" si="433"/>
        <v>Profit</v>
      </c>
      <c r="T2786" s="1">
        <v>42529</v>
      </c>
      <c r="U2786" t="s">
        <v>6835</v>
      </c>
      <c r="V2786" s="14">
        <v>42529</v>
      </c>
      <c r="W2786" t="str">
        <f t="shared" si="434"/>
        <v>June</v>
      </c>
      <c r="X2786" s="4" t="str">
        <f t="shared" si="435"/>
        <v>2016</v>
      </c>
      <c r="Y2786" s="6">
        <f t="shared" si="436"/>
        <v>2016</v>
      </c>
      <c r="Z2786" s="4" t="str">
        <f t="shared" si="437"/>
        <v>8</v>
      </c>
      <c r="AA2786" s="6">
        <f t="shared" si="438"/>
        <v>8</v>
      </c>
      <c r="AB2786" t="str">
        <f t="shared" si="439"/>
        <v>Wednesday</v>
      </c>
    </row>
    <row r="2787" spans="1:28" x14ac:dyDescent="0.25">
      <c r="A2787" s="3" t="s">
        <v>6836</v>
      </c>
      <c r="B2787" t="s">
        <v>6837</v>
      </c>
      <c r="C2787" s="3" t="s">
        <v>6837</v>
      </c>
      <c r="D2787" s="6">
        <v>0</v>
      </c>
      <c r="E2787" s="6">
        <v>99</v>
      </c>
      <c r="F2787" s="6">
        <f t="shared" si="430"/>
        <v>1</v>
      </c>
      <c r="G2787" s="6">
        <f t="shared" si="431"/>
        <v>39</v>
      </c>
      <c r="H2787" s="6" t="str" cm="1">
        <f t="array" ref="H2787">_xlfn.IFS(E2787&lt;=80,"Series",E2787&lt;=120,"TV Movie",E2787&gt;120,"Long Movie")</f>
        <v>TV Movie</v>
      </c>
      <c r="I2787" t="s">
        <v>8158</v>
      </c>
      <c r="J2787" t="s">
        <v>132</v>
      </c>
      <c r="K2787" t="s">
        <v>8162</v>
      </c>
      <c r="L2787" s="5">
        <v>8.1</v>
      </c>
      <c r="M2787" t="str" cm="1">
        <f t="array" ref="M2787">_xlfn.IFS(L2787&lt;=2,"Flop",L2787&lt;=5,"Average",L2787&lt;=7,"Hit",L2787&lt;=9,"Superhit",L2787&gt;9,"BlockBuster")</f>
        <v>Superhit</v>
      </c>
      <c r="N2787" s="6">
        <v>864325</v>
      </c>
      <c r="O2787" s="6" t="str" cm="1">
        <f t="array" ref="O2787">_xlfn.IFS(N2787&lt;=100000,"Low",N2787&lt;=500000,"Median",N2787&lt;=1500000,"High",N2787&gt;1500000,"Very High")</f>
        <v>High</v>
      </c>
      <c r="P2787">
        <v>25000000</v>
      </c>
      <c r="Q2787">
        <v>174563280</v>
      </c>
      <c r="R2787">
        <f t="shared" si="432"/>
        <v>149563280</v>
      </c>
      <c r="S2787" t="str">
        <f t="shared" si="433"/>
        <v>Profit</v>
      </c>
      <c r="T2787" s="1">
        <v>41676</v>
      </c>
      <c r="U2787" t="s">
        <v>1551</v>
      </c>
      <c r="V2787" s="14">
        <v>41676</v>
      </c>
      <c r="W2787" t="str">
        <f t="shared" si="434"/>
        <v>February</v>
      </c>
      <c r="X2787" s="4" t="str">
        <f t="shared" si="435"/>
        <v>2014</v>
      </c>
      <c r="Y2787" s="6">
        <f t="shared" si="436"/>
        <v>2014</v>
      </c>
      <c r="Z2787" s="4" t="str">
        <f t="shared" si="437"/>
        <v>6</v>
      </c>
      <c r="AA2787" s="6">
        <f t="shared" si="438"/>
        <v>6</v>
      </c>
      <c r="AB2787" t="str">
        <f t="shared" si="439"/>
        <v>Thursday</v>
      </c>
    </row>
    <row r="2788" spans="1:28" x14ac:dyDescent="0.25">
      <c r="A2788" s="3" t="s">
        <v>6838</v>
      </c>
      <c r="B2788" t="s">
        <v>6839</v>
      </c>
      <c r="C2788" s="3" t="s">
        <v>6839</v>
      </c>
      <c r="D2788" s="6">
        <v>0</v>
      </c>
      <c r="E2788" s="6">
        <v>92</v>
      </c>
      <c r="F2788" s="6">
        <f t="shared" si="430"/>
        <v>1</v>
      </c>
      <c r="G2788" s="6">
        <f t="shared" si="431"/>
        <v>32</v>
      </c>
      <c r="H2788" s="6" t="str" cm="1">
        <f t="array" ref="H2788">_xlfn.IFS(E2788&lt;=80,"Series",E2788&lt;=120,"TV Movie",E2788&gt;120,"Long Movie")</f>
        <v>TV Movie</v>
      </c>
      <c r="I2788" t="s">
        <v>8158</v>
      </c>
      <c r="J2788" t="s">
        <v>8159</v>
      </c>
      <c r="K2788" t="s">
        <v>132</v>
      </c>
      <c r="L2788" s="5">
        <v>6</v>
      </c>
      <c r="M2788" t="str" cm="1">
        <f t="array" ref="M2788">_xlfn.IFS(L2788&lt;=2,"Flop",L2788&lt;=5,"Average",L2788&lt;=7,"Hit",L2788&lt;=9,"Superhit",L2788&gt;9,"BlockBuster")</f>
        <v>Hit</v>
      </c>
      <c r="N2788" s="6">
        <v>59768</v>
      </c>
      <c r="O2788" s="6" t="str" cm="1">
        <f t="array" ref="O2788">_xlfn.IFS(N2788&lt;=100000,"Low",N2788&lt;=500000,"Median",N2788&lt;=1500000,"High",N2788&gt;1500000,"Very High")</f>
        <v>Low</v>
      </c>
      <c r="P2788">
        <v>74000000</v>
      </c>
      <c r="Q2788">
        <v>325186032</v>
      </c>
      <c r="R2788">
        <f t="shared" si="432"/>
        <v>251186032</v>
      </c>
      <c r="S2788" t="str">
        <f t="shared" si="433"/>
        <v>Profit</v>
      </c>
      <c r="T2788" s="1">
        <v>42032</v>
      </c>
      <c r="U2788" t="s">
        <v>6840</v>
      </c>
      <c r="V2788" s="14">
        <v>42032</v>
      </c>
      <c r="W2788" t="str">
        <f t="shared" si="434"/>
        <v>January</v>
      </c>
      <c r="X2788" s="4" t="str">
        <f t="shared" si="435"/>
        <v>2015</v>
      </c>
      <c r="Y2788" s="6">
        <f t="shared" si="436"/>
        <v>2015</v>
      </c>
      <c r="Z2788" s="4" t="str">
        <f t="shared" si="437"/>
        <v>28</v>
      </c>
      <c r="AA2788" s="6">
        <f t="shared" si="438"/>
        <v>28</v>
      </c>
      <c r="AB2788" t="str">
        <f t="shared" si="439"/>
        <v>Wednesday</v>
      </c>
    </row>
    <row r="2789" spans="1:28" x14ac:dyDescent="0.25">
      <c r="A2789" s="3" t="s">
        <v>6841</v>
      </c>
      <c r="B2789" t="s">
        <v>6842</v>
      </c>
      <c r="C2789" s="3" t="s">
        <v>6842</v>
      </c>
      <c r="D2789" s="6">
        <v>0</v>
      </c>
      <c r="E2789" s="6">
        <v>114</v>
      </c>
      <c r="F2789" s="6">
        <f t="shared" si="430"/>
        <v>1</v>
      </c>
      <c r="G2789" s="6">
        <f t="shared" si="431"/>
        <v>54</v>
      </c>
      <c r="H2789" s="6" t="str" cm="1">
        <f t="array" ref="H2789">_xlfn.IFS(E2789&lt;=80,"Series",E2789&lt;=120,"TV Movie",E2789&gt;120,"Long Movie")</f>
        <v>TV Movie</v>
      </c>
      <c r="I2789" t="s">
        <v>5529</v>
      </c>
      <c r="J2789" t="s">
        <v>8158</v>
      </c>
      <c r="K2789" t="s">
        <v>132</v>
      </c>
      <c r="L2789" s="5">
        <v>5.6</v>
      </c>
      <c r="M2789" t="str" cm="1">
        <f t="array" ref="M2789">_xlfn.IFS(L2789&lt;=2,"Flop",L2789&lt;=5,"Average",L2789&lt;=7,"Hit",L2789&lt;=9,"Superhit",L2789&gt;9,"BlockBuster")</f>
        <v>Hit</v>
      </c>
      <c r="N2789" s="6">
        <v>143247</v>
      </c>
      <c r="O2789" s="6" t="str" cm="1">
        <f t="array" ref="O2789">_xlfn.IFS(N2789&lt;=100000,"Low",N2789&lt;=500000,"Median",N2789&lt;=1500000,"High",N2789&gt;1500000,"Very High")</f>
        <v>Median</v>
      </c>
      <c r="P2789">
        <v>110000000</v>
      </c>
      <c r="Q2789">
        <v>253890701</v>
      </c>
      <c r="R2789">
        <f t="shared" si="432"/>
        <v>143890701</v>
      </c>
      <c r="S2789" t="str">
        <f t="shared" si="433"/>
        <v>Profit</v>
      </c>
      <c r="T2789" s="1">
        <v>43627</v>
      </c>
      <c r="U2789" t="s">
        <v>1466</v>
      </c>
      <c r="V2789" s="14">
        <v>43627</v>
      </c>
      <c r="W2789" t="str">
        <f t="shared" si="434"/>
        <v>June</v>
      </c>
      <c r="X2789" s="4" t="str">
        <f t="shared" si="435"/>
        <v>2019</v>
      </c>
      <c r="Y2789" s="6">
        <f t="shared" si="436"/>
        <v>2019</v>
      </c>
      <c r="Z2789" s="4" t="str">
        <f t="shared" si="437"/>
        <v>11</v>
      </c>
      <c r="AA2789" s="6">
        <f t="shared" si="438"/>
        <v>11</v>
      </c>
      <c r="AB2789" t="str">
        <f t="shared" si="439"/>
        <v>Tuesday</v>
      </c>
    </row>
    <row r="2790" spans="1:28" x14ac:dyDescent="0.25">
      <c r="A2790" s="3" t="s">
        <v>6843</v>
      </c>
      <c r="B2790" t="s">
        <v>6844</v>
      </c>
      <c r="C2790" s="3" t="s">
        <v>6844</v>
      </c>
      <c r="D2790" s="6">
        <v>0</v>
      </c>
      <c r="E2790" s="6">
        <v>119</v>
      </c>
      <c r="F2790" s="6">
        <f t="shared" si="430"/>
        <v>1</v>
      </c>
      <c r="G2790" s="6">
        <f t="shared" si="431"/>
        <v>59</v>
      </c>
      <c r="H2790" s="6" t="str" cm="1">
        <f t="array" ref="H2790">_xlfn.IFS(E2790&lt;=80,"Series",E2790&lt;=120,"TV Movie",E2790&gt;120,"Long Movie")</f>
        <v>TV Movie</v>
      </c>
      <c r="I2790" t="s">
        <v>5529</v>
      </c>
      <c r="J2790" t="s">
        <v>8158</v>
      </c>
      <c r="K2790" t="s">
        <v>132</v>
      </c>
      <c r="L2790" s="5">
        <v>6.9</v>
      </c>
      <c r="M2790" t="str" cm="1">
        <f t="array" ref="M2790">_xlfn.IFS(L2790&lt;=2,"Flop",L2790&lt;=5,"Average",L2790&lt;=7,"Hit",L2790&lt;=9,"Superhit",L2790&gt;9,"BlockBuster")</f>
        <v>Hit</v>
      </c>
      <c r="N2790" s="6">
        <v>408268</v>
      </c>
      <c r="O2790" s="6" t="str" cm="1">
        <f t="array" ref="O2790">_xlfn.IFS(N2790&lt;=100000,"Low",N2790&lt;=500000,"Median",N2790&lt;=1500000,"High",N2790&gt;1500000,"Very High")</f>
        <v>Median</v>
      </c>
      <c r="P2790">
        <v>90000000</v>
      </c>
      <c r="Q2790">
        <v>995339117</v>
      </c>
      <c r="R2790">
        <f t="shared" si="432"/>
        <v>905339117</v>
      </c>
      <c r="S2790" t="str">
        <f t="shared" si="433"/>
        <v>Profit</v>
      </c>
      <c r="T2790" s="1">
        <v>43074</v>
      </c>
      <c r="U2790" t="s">
        <v>2806</v>
      </c>
      <c r="V2790" s="14">
        <v>43074</v>
      </c>
      <c r="W2790" t="str">
        <f t="shared" si="434"/>
        <v>December</v>
      </c>
      <c r="X2790" s="4" t="str">
        <f t="shared" si="435"/>
        <v>2017</v>
      </c>
      <c r="Y2790" s="6">
        <f t="shared" si="436"/>
        <v>2017</v>
      </c>
      <c r="Z2790" s="4" t="str">
        <f t="shared" si="437"/>
        <v>5</v>
      </c>
      <c r="AA2790" s="6">
        <f t="shared" si="438"/>
        <v>5</v>
      </c>
      <c r="AB2790" t="str">
        <f t="shared" si="439"/>
        <v>Tuesday</v>
      </c>
    </row>
    <row r="2791" spans="1:28" x14ac:dyDescent="0.25">
      <c r="A2791" s="3" t="s">
        <v>6845</v>
      </c>
      <c r="B2791" t="s">
        <v>6846</v>
      </c>
      <c r="C2791" s="3" t="s">
        <v>6846</v>
      </c>
      <c r="D2791" s="6">
        <v>0</v>
      </c>
      <c r="E2791" s="6">
        <v>91</v>
      </c>
      <c r="F2791" s="6">
        <f t="shared" si="430"/>
        <v>1</v>
      </c>
      <c r="G2791" s="6">
        <f t="shared" si="431"/>
        <v>31</v>
      </c>
      <c r="H2791" s="6" t="str" cm="1">
        <f t="array" ref="H2791">_xlfn.IFS(E2791&lt;=80,"Series",E2791&lt;=120,"TV Movie",E2791&gt;120,"Long Movie")</f>
        <v>TV Movie</v>
      </c>
      <c r="I2791" t="s">
        <v>8158</v>
      </c>
      <c r="J2791" t="s">
        <v>8159</v>
      </c>
      <c r="K2791" t="s">
        <v>132</v>
      </c>
      <c r="L2791" s="5">
        <v>6.4</v>
      </c>
      <c r="M2791" t="str" cm="1">
        <f t="array" ref="M2791">_xlfn.IFS(L2791&lt;=2,"Flop",L2791&lt;=5,"Average",L2791&lt;=7,"Hit",L2791&lt;=9,"Superhit",L2791&gt;9,"BlockBuster")</f>
        <v>Hit</v>
      </c>
      <c r="N2791" s="6">
        <v>252876</v>
      </c>
      <c r="O2791" s="6" t="str" cm="1">
        <f t="array" ref="O2791">_xlfn.IFS(N2791&lt;=100000,"Low",N2791&lt;=500000,"Median",N2791&lt;=1500000,"High",N2791&gt;1500000,"Very High")</f>
        <v>Median</v>
      </c>
      <c r="P2791">
        <v>74000000</v>
      </c>
      <c r="Q2791">
        <v>1159444662</v>
      </c>
      <c r="R2791">
        <f t="shared" si="432"/>
        <v>1085444662</v>
      </c>
      <c r="S2791" t="str">
        <f t="shared" si="433"/>
        <v>Profit</v>
      </c>
      <c r="T2791" s="1">
        <v>42166</v>
      </c>
      <c r="U2791" t="s">
        <v>6847</v>
      </c>
      <c r="V2791" s="14">
        <v>42166</v>
      </c>
      <c r="W2791" t="str">
        <f t="shared" si="434"/>
        <v>June</v>
      </c>
      <c r="X2791" s="4" t="str">
        <f t="shared" si="435"/>
        <v>2015</v>
      </c>
      <c r="Y2791" s="6">
        <f t="shared" si="436"/>
        <v>2015</v>
      </c>
      <c r="Z2791" s="4" t="str">
        <f t="shared" si="437"/>
        <v>11</v>
      </c>
      <c r="AA2791" s="6">
        <f t="shared" si="438"/>
        <v>11</v>
      </c>
      <c r="AB2791" t="str">
        <f t="shared" si="439"/>
        <v>Thursday</v>
      </c>
    </row>
    <row r="2792" spans="1:28" x14ac:dyDescent="0.25">
      <c r="A2792" s="3" t="s">
        <v>6848</v>
      </c>
      <c r="B2792" t="s">
        <v>6849</v>
      </c>
      <c r="C2792" s="3" t="s">
        <v>6849</v>
      </c>
      <c r="D2792" s="6">
        <v>0</v>
      </c>
      <c r="E2792" s="6">
        <v>112</v>
      </c>
      <c r="F2792" s="6">
        <f t="shared" si="430"/>
        <v>1</v>
      </c>
      <c r="G2792" s="6">
        <f t="shared" si="431"/>
        <v>52</v>
      </c>
      <c r="H2792" s="6" t="str" cm="1">
        <f t="array" ref="H2792">_xlfn.IFS(E2792&lt;=80,"Series",E2792&lt;=120,"TV Movie",E2792&gt;120,"Long Movie")</f>
        <v>TV Movie</v>
      </c>
      <c r="I2792" t="s">
        <v>5529</v>
      </c>
      <c r="J2792" t="s">
        <v>132</v>
      </c>
      <c r="K2792" t="s">
        <v>8162</v>
      </c>
      <c r="L2792" s="5">
        <v>7</v>
      </c>
      <c r="M2792" t="str" cm="1">
        <f t="array" ref="M2792">_xlfn.IFS(L2792&lt;=2,"Flop",L2792&lt;=5,"Average",L2792&lt;=7,"Hit",L2792&lt;=9,"Superhit",L2792&gt;9,"BlockBuster")</f>
        <v>Hit</v>
      </c>
      <c r="N2792" s="6">
        <v>397441</v>
      </c>
      <c r="O2792" s="6" t="str" cm="1">
        <f t="array" ref="O2792">_xlfn.IFS(N2792&lt;=100000,"Low",N2792&lt;=500000,"Median",N2792&lt;=1500000,"High",N2792&gt;1500000,"Very High")</f>
        <v>Median</v>
      </c>
      <c r="P2792">
        <v>50000000</v>
      </c>
      <c r="Q2792">
        <v>331333876</v>
      </c>
      <c r="R2792">
        <f t="shared" si="432"/>
        <v>281333876</v>
      </c>
      <c r="S2792" t="str">
        <f t="shared" si="433"/>
        <v>Profit</v>
      </c>
      <c r="T2792" s="1">
        <v>41794</v>
      </c>
      <c r="U2792" t="s">
        <v>4620</v>
      </c>
      <c r="V2792" s="14">
        <v>41794</v>
      </c>
      <c r="W2792" t="str">
        <f t="shared" si="434"/>
        <v>June</v>
      </c>
      <c r="X2792" s="4" t="str">
        <f t="shared" si="435"/>
        <v>2014</v>
      </c>
      <c r="Y2792" s="6">
        <f t="shared" si="436"/>
        <v>2014</v>
      </c>
      <c r="Z2792" s="4" t="str">
        <f t="shared" si="437"/>
        <v>4</v>
      </c>
      <c r="AA2792" s="6">
        <f t="shared" si="438"/>
        <v>4</v>
      </c>
      <c r="AB2792" t="str">
        <f t="shared" si="439"/>
        <v>Wednesday</v>
      </c>
    </row>
    <row r="2793" spans="1:28" x14ac:dyDescent="0.25">
      <c r="A2793" s="3" t="s">
        <v>6850</v>
      </c>
      <c r="B2793" t="s">
        <v>6851</v>
      </c>
      <c r="C2793" s="3" t="s">
        <v>6851</v>
      </c>
      <c r="D2793" s="6">
        <v>0</v>
      </c>
      <c r="E2793" s="6">
        <v>102</v>
      </c>
      <c r="F2793" s="6">
        <f t="shared" si="430"/>
        <v>1</v>
      </c>
      <c r="G2793" s="6">
        <f t="shared" si="431"/>
        <v>42</v>
      </c>
      <c r="H2793" s="6" t="str" cm="1">
        <f t="array" ref="H2793">_xlfn.IFS(E2793&lt;=80,"Series",E2793&lt;=120,"TV Movie",E2793&gt;120,"Long Movie")</f>
        <v>TV Movie</v>
      </c>
      <c r="I2793" t="s">
        <v>8158</v>
      </c>
      <c r="J2793" t="s">
        <v>8159</v>
      </c>
      <c r="K2793" t="s">
        <v>132</v>
      </c>
      <c r="L2793" s="5">
        <v>7.4</v>
      </c>
      <c r="M2793" t="str" cm="1">
        <f t="array" ref="M2793">_xlfn.IFS(L2793&lt;=2,"Flop",L2793&lt;=5,"Average",L2793&lt;=7,"Hit",L2793&lt;=9,"Superhit",L2793&gt;9,"BlockBuster")</f>
        <v>Superhit</v>
      </c>
      <c r="N2793" s="6">
        <v>650478</v>
      </c>
      <c r="O2793" s="6" t="str" cm="1">
        <f t="array" ref="O2793">_xlfn.IFS(N2793&lt;=100000,"Low",N2793&lt;=500000,"Median",N2793&lt;=1500000,"High",N2793&gt;1500000,"Very High")</f>
        <v>High</v>
      </c>
      <c r="P2793">
        <v>150000000</v>
      </c>
      <c r="Q2793">
        <v>1334212902</v>
      </c>
      <c r="R2793">
        <f t="shared" si="432"/>
        <v>1184212902</v>
      </c>
      <c r="S2793" t="str">
        <f t="shared" si="433"/>
        <v>Profit</v>
      </c>
      <c r="T2793" s="1">
        <v>41588</v>
      </c>
      <c r="U2793" t="s">
        <v>6852</v>
      </c>
      <c r="V2793" s="14">
        <v>41588</v>
      </c>
      <c r="W2793" t="str">
        <f t="shared" si="434"/>
        <v>November</v>
      </c>
      <c r="X2793" s="4" t="str">
        <f t="shared" si="435"/>
        <v>2013</v>
      </c>
      <c r="Y2793" s="6">
        <f t="shared" si="436"/>
        <v>2013</v>
      </c>
      <c r="Z2793" s="4" t="str">
        <f t="shared" si="437"/>
        <v>10</v>
      </c>
      <c r="AA2793" s="6">
        <f t="shared" si="438"/>
        <v>10</v>
      </c>
      <c r="AB2793" t="str">
        <f t="shared" si="439"/>
        <v>Sunday</v>
      </c>
    </row>
    <row r="2794" spans="1:28" x14ac:dyDescent="0.25">
      <c r="A2794" s="3" t="s">
        <v>6853</v>
      </c>
      <c r="B2794" t="s">
        <v>6854</v>
      </c>
      <c r="C2794" s="3" t="s">
        <v>6854</v>
      </c>
      <c r="D2794" s="6">
        <v>0</v>
      </c>
      <c r="E2794" s="6">
        <v>119</v>
      </c>
      <c r="F2794" s="6">
        <f t="shared" si="430"/>
        <v>1</v>
      </c>
      <c r="G2794" s="6">
        <f t="shared" si="431"/>
        <v>59</v>
      </c>
      <c r="H2794" s="6" t="str" cm="1">
        <f t="array" ref="H2794">_xlfn.IFS(E2794&lt;=80,"Series",E2794&lt;=120,"TV Movie",E2794&gt;120,"Long Movie")</f>
        <v>TV Movie</v>
      </c>
      <c r="I2794" t="s">
        <v>5529</v>
      </c>
      <c r="J2794" t="s">
        <v>3857</v>
      </c>
      <c r="K2794" t="s">
        <v>5802</v>
      </c>
      <c r="L2794" s="5">
        <v>6.5</v>
      </c>
      <c r="M2794" t="str" cm="1">
        <f t="array" ref="M2794">_xlfn.IFS(L2794&lt;=2,"Flop",L2794&lt;=5,"Average",L2794&lt;=7,"Hit",L2794&lt;=9,"Superhit",L2794&gt;9,"BlockBuster")</f>
        <v>Hit</v>
      </c>
      <c r="N2794" s="6">
        <v>288041</v>
      </c>
      <c r="O2794" s="6" t="str" cm="1">
        <f t="array" ref="O2794">_xlfn.IFS(N2794&lt;=100000,"Low",N2794&lt;=500000,"Median",N2794&lt;=1500000,"High",N2794&gt;1500000,"Very High")</f>
        <v>Median</v>
      </c>
      <c r="P2794">
        <v>70000000</v>
      </c>
      <c r="Q2794">
        <v>170270201</v>
      </c>
      <c r="R2794">
        <f t="shared" si="432"/>
        <v>100270201</v>
      </c>
      <c r="S2794" t="str">
        <f t="shared" si="433"/>
        <v>Profit</v>
      </c>
      <c r="T2794" s="1">
        <v>41351</v>
      </c>
      <c r="U2794" t="s">
        <v>2150</v>
      </c>
      <c r="V2794" s="14">
        <v>41351</v>
      </c>
      <c r="W2794" t="str">
        <f t="shared" si="434"/>
        <v>March</v>
      </c>
      <c r="X2794" s="4" t="str">
        <f t="shared" si="435"/>
        <v>2013</v>
      </c>
      <c r="Y2794" s="6">
        <f t="shared" si="436"/>
        <v>2013</v>
      </c>
      <c r="Z2794" s="4" t="str">
        <f t="shared" si="437"/>
        <v>18</v>
      </c>
      <c r="AA2794" s="6">
        <f t="shared" si="438"/>
        <v>18</v>
      </c>
      <c r="AB2794" t="str">
        <f t="shared" si="439"/>
        <v>Monday</v>
      </c>
    </row>
    <row r="2795" spans="1:28" x14ac:dyDescent="0.25">
      <c r="A2795" s="3" t="s">
        <v>6855</v>
      </c>
      <c r="B2795" t="s">
        <v>6856</v>
      </c>
      <c r="C2795" s="3" t="s">
        <v>6856</v>
      </c>
      <c r="D2795" s="6">
        <v>0</v>
      </c>
      <c r="E2795" s="6">
        <v>112</v>
      </c>
      <c r="F2795" s="6">
        <f t="shared" si="430"/>
        <v>1</v>
      </c>
      <c r="G2795" s="6">
        <f t="shared" si="431"/>
        <v>52</v>
      </c>
      <c r="H2795" s="6" t="str" cm="1">
        <f t="array" ref="H2795">_xlfn.IFS(E2795&lt;=80,"Series",E2795&lt;=120,"TV Movie",E2795&gt;120,"Long Movie")</f>
        <v>TV Movie</v>
      </c>
      <c r="I2795" t="s">
        <v>5529</v>
      </c>
      <c r="J2795" t="s">
        <v>8158</v>
      </c>
      <c r="K2795" t="s">
        <v>8161</v>
      </c>
      <c r="L2795" s="5">
        <v>5.2</v>
      </c>
      <c r="M2795" t="str" cm="1">
        <f t="array" ref="M2795">_xlfn.IFS(L2795&lt;=2,"Flop",L2795&lt;=5,"Average",L2795&lt;=7,"Hit",L2795&lt;=9,"Superhit",L2795&gt;9,"BlockBuster")</f>
        <v>Hit</v>
      </c>
      <c r="N2795" s="6">
        <v>115214</v>
      </c>
      <c r="O2795" s="6" t="str" cm="1">
        <f t="array" ref="O2795">_xlfn.IFS(N2795&lt;=100000,"Low",N2795&lt;=500000,"Median",N2795&lt;=1500000,"High",N2795&gt;1500000,"Very High")</f>
        <v>Median</v>
      </c>
      <c r="P2795">
        <v>38000000</v>
      </c>
      <c r="Q2795">
        <v>109906372</v>
      </c>
      <c r="R2795">
        <f t="shared" si="432"/>
        <v>71906372</v>
      </c>
      <c r="S2795" t="str">
        <f t="shared" si="433"/>
        <v>Profit</v>
      </c>
      <c r="T2795" s="1">
        <v>42383</v>
      </c>
      <c r="U2795" t="s">
        <v>6857</v>
      </c>
      <c r="V2795" s="14">
        <v>42383</v>
      </c>
      <c r="W2795" t="str">
        <f t="shared" si="434"/>
        <v>January</v>
      </c>
      <c r="X2795" s="4" t="str">
        <f t="shared" si="435"/>
        <v>2016</v>
      </c>
      <c r="Y2795" s="6">
        <f t="shared" si="436"/>
        <v>2016</v>
      </c>
      <c r="Z2795" s="4" t="str">
        <f t="shared" si="437"/>
        <v>14</v>
      </c>
      <c r="AA2795" s="6">
        <f t="shared" si="438"/>
        <v>14</v>
      </c>
      <c r="AB2795" t="str">
        <f t="shared" si="439"/>
        <v>Thursday</v>
      </c>
    </row>
    <row r="2796" spans="1:28" x14ac:dyDescent="0.25">
      <c r="A2796" s="3" t="s">
        <v>6858</v>
      </c>
      <c r="B2796" t="s">
        <v>6859</v>
      </c>
      <c r="C2796" s="3" t="s">
        <v>6859</v>
      </c>
      <c r="D2796" s="6">
        <v>0</v>
      </c>
      <c r="E2796" s="6">
        <v>115</v>
      </c>
      <c r="F2796" s="6">
        <f t="shared" si="430"/>
        <v>1</v>
      </c>
      <c r="G2796" s="6">
        <f t="shared" si="431"/>
        <v>55</v>
      </c>
      <c r="H2796" s="6" t="str" cm="1">
        <f t="array" ref="H2796">_xlfn.IFS(E2796&lt;=80,"Series",E2796&lt;=120,"TV Movie",E2796&gt;120,"Long Movie")</f>
        <v>TV Movie</v>
      </c>
      <c r="I2796" t="s">
        <v>8158</v>
      </c>
      <c r="J2796" t="s">
        <v>8160</v>
      </c>
      <c r="K2796" t="s">
        <v>145</v>
      </c>
      <c r="L2796" s="5">
        <v>7.1</v>
      </c>
      <c r="M2796" t="str" cm="1">
        <f t="array" ref="M2796">_xlfn.IFS(L2796&lt;=2,"Flop",L2796&lt;=5,"Average",L2796&lt;=7,"Hit",L2796&lt;=9,"Superhit",L2796&gt;9,"BlockBuster")</f>
        <v>Superhit</v>
      </c>
      <c r="N2796" s="6">
        <v>135312</v>
      </c>
      <c r="O2796" s="6" t="str" cm="1">
        <f t="array" ref="O2796">_xlfn.IFS(N2796&lt;=100000,"Low",N2796&lt;=500000,"Median",N2796&lt;=1500000,"High",N2796&gt;1500000,"Very High")</f>
        <v>Median</v>
      </c>
      <c r="P2796">
        <v>15000000</v>
      </c>
      <c r="Q2796">
        <v>52501541</v>
      </c>
      <c r="R2796">
        <f t="shared" si="432"/>
        <v>37501541</v>
      </c>
      <c r="S2796" t="str">
        <f t="shared" si="433"/>
        <v>Profit</v>
      </c>
      <c r="T2796" s="1">
        <v>41880</v>
      </c>
      <c r="U2796" t="s">
        <v>4459</v>
      </c>
      <c r="V2796" s="14">
        <v>41880</v>
      </c>
      <c r="W2796" t="str">
        <f t="shared" si="434"/>
        <v>August</v>
      </c>
      <c r="X2796" s="4" t="str">
        <f t="shared" si="435"/>
        <v>2014</v>
      </c>
      <c r="Y2796" s="6">
        <f t="shared" si="436"/>
        <v>2014</v>
      </c>
      <c r="Z2796" s="4" t="str">
        <f t="shared" si="437"/>
        <v>29</v>
      </c>
      <c r="AA2796" s="6">
        <f t="shared" si="438"/>
        <v>29</v>
      </c>
      <c r="AB2796" t="str">
        <f t="shared" si="439"/>
        <v>Friday</v>
      </c>
    </row>
    <row r="2797" spans="1:28" x14ac:dyDescent="0.25">
      <c r="A2797" s="3" t="s">
        <v>6860</v>
      </c>
      <c r="B2797" t="s">
        <v>6861</v>
      </c>
      <c r="C2797" s="3" t="s">
        <v>6861</v>
      </c>
      <c r="D2797" s="6">
        <v>0</v>
      </c>
      <c r="E2797" s="6">
        <v>144</v>
      </c>
      <c r="F2797" s="6">
        <f t="shared" si="430"/>
        <v>2</v>
      </c>
      <c r="G2797" s="6">
        <f t="shared" si="431"/>
        <v>24</v>
      </c>
      <c r="H2797" s="6" t="str" cm="1">
        <f t="array" ref="H2797">_xlfn.IFS(E2797&lt;=80,"Series",E2797&lt;=120,"TV Movie",E2797&gt;120,"Long Movie")</f>
        <v>Long Movie</v>
      </c>
      <c r="I2797" t="s">
        <v>8158</v>
      </c>
      <c r="J2797" t="s">
        <v>8156</v>
      </c>
      <c r="K2797" t="s">
        <v>5802</v>
      </c>
      <c r="L2797" s="5">
        <v>7.4</v>
      </c>
      <c r="M2797" t="str" cm="1">
        <f t="array" ref="M2797">_xlfn.IFS(L2797&lt;=2,"Flop",L2797&lt;=5,"Average",L2797&lt;=7,"Hit",L2797&lt;=9,"Superhit",L2797&gt;9,"BlockBuster")</f>
        <v>Superhit</v>
      </c>
      <c r="N2797" s="6">
        <v>558461</v>
      </c>
      <c r="O2797" s="6" t="str" cm="1">
        <f t="array" ref="O2797">_xlfn.IFS(N2797&lt;=100000,"Low",N2797&lt;=500000,"Median",N2797&lt;=1500000,"High",N2797&gt;1500000,"Very High")</f>
        <v>High</v>
      </c>
      <c r="P2797">
        <v>250000000</v>
      </c>
      <c r="Q2797">
        <v>962201338</v>
      </c>
      <c r="R2797">
        <f t="shared" si="432"/>
        <v>712201338</v>
      </c>
      <c r="S2797" t="str">
        <f t="shared" si="433"/>
        <v>Profit</v>
      </c>
      <c r="T2797" s="1">
        <v>41974</v>
      </c>
      <c r="U2797" t="s">
        <v>1092</v>
      </c>
      <c r="V2797" s="14">
        <v>41974</v>
      </c>
      <c r="W2797" t="str">
        <f t="shared" si="434"/>
        <v>December</v>
      </c>
      <c r="X2797" s="4" t="str">
        <f t="shared" si="435"/>
        <v>2014</v>
      </c>
      <c r="Y2797" s="6">
        <f t="shared" si="436"/>
        <v>2014</v>
      </c>
      <c r="Z2797" s="4" t="str">
        <f t="shared" si="437"/>
        <v>1</v>
      </c>
      <c r="AA2797" s="6">
        <f t="shared" si="438"/>
        <v>1</v>
      </c>
      <c r="AB2797" t="str">
        <f t="shared" si="439"/>
        <v>Monday</v>
      </c>
    </row>
    <row r="2798" spans="1:28" x14ac:dyDescent="0.25">
      <c r="A2798" s="3" t="s">
        <v>6862</v>
      </c>
      <c r="B2798" t="s">
        <v>6863</v>
      </c>
      <c r="C2798" s="3" t="s">
        <v>6863</v>
      </c>
      <c r="D2798" s="6">
        <v>0</v>
      </c>
      <c r="E2798" s="6">
        <v>100</v>
      </c>
      <c r="F2798" s="6">
        <f t="shared" si="430"/>
        <v>1</v>
      </c>
      <c r="G2798" s="6">
        <f t="shared" si="431"/>
        <v>40</v>
      </c>
      <c r="H2798" s="6" t="str" cm="1">
        <f t="array" ref="H2798">_xlfn.IFS(E2798&lt;=80,"Series",E2798&lt;=120,"TV Movie",E2798&gt;120,"Long Movie")</f>
        <v>TV Movie</v>
      </c>
      <c r="I2798" t="s">
        <v>5529</v>
      </c>
      <c r="J2798" t="s">
        <v>8162</v>
      </c>
      <c r="K2798" t="s">
        <v>3857</v>
      </c>
      <c r="L2798" s="5">
        <v>6.5</v>
      </c>
      <c r="M2798" t="str" cm="1">
        <f t="array" ref="M2798">_xlfn.IFS(L2798&lt;=2,"Flop",L2798&lt;=5,"Average",L2798&lt;=7,"Hit",L2798&lt;=9,"Superhit",L2798&gt;9,"BlockBuster")</f>
        <v>Hit</v>
      </c>
      <c r="N2798" s="6">
        <v>127232</v>
      </c>
      <c r="O2798" s="6" t="str" cm="1">
        <f t="array" ref="O2798">_xlfn.IFS(N2798&lt;=100000,"Low",N2798&lt;=500000,"Median",N2798&lt;=1500000,"High",N2798&gt;1500000,"Very High")</f>
        <v>Median</v>
      </c>
      <c r="P2798">
        <v>22000000</v>
      </c>
      <c r="Q2798">
        <v>48449416</v>
      </c>
      <c r="R2798">
        <f t="shared" si="432"/>
        <v>26449416</v>
      </c>
      <c r="S2798" t="str">
        <f t="shared" si="433"/>
        <v>Profit</v>
      </c>
      <c r="T2798" s="1">
        <v>41598</v>
      </c>
      <c r="U2798" t="s">
        <v>1795</v>
      </c>
      <c r="V2798" s="14">
        <v>41598</v>
      </c>
      <c r="W2798" t="str">
        <f t="shared" si="434"/>
        <v>November</v>
      </c>
      <c r="X2798" s="4" t="str">
        <f t="shared" si="435"/>
        <v>2013</v>
      </c>
      <c r="Y2798" s="6">
        <f t="shared" si="436"/>
        <v>2013</v>
      </c>
      <c r="Z2798" s="4" t="str">
        <f t="shared" si="437"/>
        <v>20</v>
      </c>
      <c r="AA2798" s="6">
        <f t="shared" si="438"/>
        <v>20</v>
      </c>
      <c r="AB2798" t="str">
        <f t="shared" si="439"/>
        <v>Wednesday</v>
      </c>
    </row>
    <row r="2799" spans="1:28" x14ac:dyDescent="0.25">
      <c r="A2799" s="3" t="s">
        <v>6864</v>
      </c>
      <c r="B2799" t="s">
        <v>6865</v>
      </c>
      <c r="C2799" s="3" t="s">
        <v>6865</v>
      </c>
      <c r="D2799" s="6">
        <v>0</v>
      </c>
      <c r="E2799" s="6">
        <v>122</v>
      </c>
      <c r="F2799" s="6">
        <f t="shared" si="430"/>
        <v>2</v>
      </c>
      <c r="G2799" s="6">
        <f t="shared" si="431"/>
        <v>2</v>
      </c>
      <c r="H2799" s="6" t="str" cm="1">
        <f t="array" ref="H2799">_xlfn.IFS(E2799&lt;=80,"Series",E2799&lt;=120,"TV Movie",E2799&gt;120,"Long Movie")</f>
        <v>Long Movie</v>
      </c>
      <c r="I2799" t="s">
        <v>83</v>
      </c>
      <c r="J2799" t="s">
        <v>8161</v>
      </c>
      <c r="K2799" t="s">
        <v>3857</v>
      </c>
      <c r="L2799" s="5">
        <v>6.4</v>
      </c>
      <c r="M2799" t="str" cm="1">
        <f t="array" ref="M2799">_xlfn.IFS(L2799&lt;=2,"Flop",L2799&lt;=5,"Average",L2799&lt;=7,"Hit",L2799&lt;=9,"Superhit",L2799&gt;9,"BlockBuster")</f>
        <v>Hit</v>
      </c>
      <c r="N2799" s="6">
        <v>295858</v>
      </c>
      <c r="O2799" s="6" t="str" cm="1">
        <f t="array" ref="O2799">_xlfn.IFS(N2799&lt;=100000,"Low",N2799&lt;=500000,"Median",N2799&lt;=1500000,"High",N2799&gt;1500000,"Very High")</f>
        <v>Median</v>
      </c>
      <c r="P2799">
        <v>97000000</v>
      </c>
      <c r="Q2799">
        <v>240891763</v>
      </c>
      <c r="R2799">
        <f t="shared" si="432"/>
        <v>143891763</v>
      </c>
      <c r="S2799" t="str">
        <f t="shared" si="433"/>
        <v>Profit</v>
      </c>
      <c r="T2799" s="1">
        <v>42859</v>
      </c>
      <c r="U2799" t="s">
        <v>236</v>
      </c>
      <c r="V2799" s="14">
        <v>42859</v>
      </c>
      <c r="W2799" t="str">
        <f t="shared" si="434"/>
        <v>May</v>
      </c>
      <c r="X2799" s="4" t="str">
        <f t="shared" si="435"/>
        <v>2017</v>
      </c>
      <c r="Y2799" s="6">
        <f t="shared" si="436"/>
        <v>2017</v>
      </c>
      <c r="Z2799" s="4" t="str">
        <f t="shared" si="437"/>
        <v>4</v>
      </c>
      <c r="AA2799" s="6">
        <f t="shared" si="438"/>
        <v>4</v>
      </c>
      <c r="AB2799" t="str">
        <f t="shared" si="439"/>
        <v>Thursday</v>
      </c>
    </row>
    <row r="2800" spans="1:28" x14ac:dyDescent="0.25">
      <c r="A2800" s="3" t="s">
        <v>6866</v>
      </c>
      <c r="B2800" t="s">
        <v>6867</v>
      </c>
      <c r="C2800" s="3" t="s">
        <v>6867</v>
      </c>
      <c r="D2800" s="6">
        <v>0</v>
      </c>
      <c r="E2800" s="6">
        <v>94</v>
      </c>
      <c r="F2800" s="6">
        <f t="shared" si="430"/>
        <v>1</v>
      </c>
      <c r="G2800" s="6">
        <f t="shared" si="431"/>
        <v>34</v>
      </c>
      <c r="H2800" s="6" t="str" cm="1">
        <f t="array" ref="H2800">_xlfn.IFS(E2800&lt;=80,"Series",E2800&lt;=120,"TV Movie",E2800&gt;120,"Long Movie")</f>
        <v>TV Movie</v>
      </c>
      <c r="I2800" t="s">
        <v>83</v>
      </c>
      <c r="J2800" t="s">
        <v>8166</v>
      </c>
      <c r="K2800" t="s">
        <v>5802</v>
      </c>
      <c r="L2800" s="5">
        <v>6.8</v>
      </c>
      <c r="M2800" t="str" cm="1">
        <f t="array" ref="M2800">_xlfn.IFS(L2800&lt;=2,"Flop",L2800&lt;=5,"Average",L2800&lt;=7,"Hit",L2800&lt;=9,"Superhit",L2800&gt;9,"BlockBuster")</f>
        <v>Hit</v>
      </c>
      <c r="N2800" s="6">
        <v>241519</v>
      </c>
      <c r="O2800" s="6" t="str" cm="1">
        <f t="array" ref="O2800">_xlfn.IFS(N2800&lt;=100000,"Low",N2800&lt;=500000,"Median",N2800&lt;=1500000,"High",N2800&gt;1500000,"Very High")</f>
        <v>Median</v>
      </c>
      <c r="P2800">
        <v>2000000</v>
      </c>
      <c r="Q2800">
        <v>10484459</v>
      </c>
      <c r="R2800">
        <f t="shared" si="432"/>
        <v>8484459</v>
      </c>
      <c r="S2800" t="str">
        <f t="shared" si="433"/>
        <v>Profit</v>
      </c>
      <c r="T2800" s="1">
        <v>41656</v>
      </c>
      <c r="U2800" t="s">
        <v>6868</v>
      </c>
      <c r="V2800" s="14">
        <v>41656</v>
      </c>
      <c r="W2800" t="str">
        <f t="shared" si="434"/>
        <v>January</v>
      </c>
      <c r="X2800" s="4" t="str">
        <f t="shared" si="435"/>
        <v>2014</v>
      </c>
      <c r="Y2800" s="6">
        <f t="shared" si="436"/>
        <v>2014</v>
      </c>
      <c r="Z2800" s="4" t="str">
        <f t="shared" si="437"/>
        <v>17</v>
      </c>
      <c r="AA2800" s="6">
        <f t="shared" si="438"/>
        <v>17</v>
      </c>
      <c r="AB2800" t="str">
        <f t="shared" si="439"/>
        <v>Friday</v>
      </c>
    </row>
    <row r="2801" spans="1:28" x14ac:dyDescent="0.25">
      <c r="A2801" s="3" t="s">
        <v>6869</v>
      </c>
      <c r="B2801" t="s">
        <v>6870</v>
      </c>
      <c r="C2801" s="3" t="s">
        <v>6870</v>
      </c>
      <c r="D2801" s="6">
        <v>0</v>
      </c>
      <c r="E2801" s="6">
        <v>125</v>
      </c>
      <c r="F2801" s="6">
        <f t="shared" si="430"/>
        <v>2</v>
      </c>
      <c r="G2801" s="6">
        <f t="shared" si="431"/>
        <v>5</v>
      </c>
      <c r="H2801" s="6" t="str" cm="1">
        <f t="array" ref="H2801">_xlfn.IFS(E2801&lt;=80,"Series",E2801&lt;=120,"TV Movie",E2801&gt;120,"Long Movie")</f>
        <v>Long Movie</v>
      </c>
      <c r="I2801" t="s">
        <v>145</v>
      </c>
      <c r="J2801" t="s">
        <v>8157</v>
      </c>
      <c r="K2801" t="s">
        <v>3857</v>
      </c>
      <c r="L2801" s="5">
        <v>4.2</v>
      </c>
      <c r="M2801" t="str" cm="1">
        <f t="array" ref="M2801">_xlfn.IFS(L2801&lt;=2,"Flop",L2801&lt;=5,"Average",L2801&lt;=7,"Hit",L2801&lt;=9,"Superhit",L2801&gt;9,"BlockBuster")</f>
        <v>Average</v>
      </c>
      <c r="N2801" s="6">
        <v>330732</v>
      </c>
      <c r="O2801" s="6" t="str" cm="1">
        <f t="array" ref="O2801">_xlfn.IFS(N2801&lt;=100000,"Low",N2801&lt;=500000,"Median",N2801&lt;=1500000,"High",N2801&gt;1500000,"Very High")</f>
        <v>Median</v>
      </c>
      <c r="P2801">
        <v>40000000</v>
      </c>
      <c r="Q2801">
        <v>569651467</v>
      </c>
      <c r="R2801">
        <f t="shared" si="432"/>
        <v>529651467</v>
      </c>
      <c r="S2801" t="str">
        <f t="shared" si="433"/>
        <v>Profit</v>
      </c>
      <c r="T2801" s="1">
        <v>42044</v>
      </c>
      <c r="U2801" t="s">
        <v>6871</v>
      </c>
      <c r="V2801" s="14">
        <v>42044</v>
      </c>
      <c r="W2801" t="str">
        <f t="shared" si="434"/>
        <v>February</v>
      </c>
      <c r="X2801" s="4" t="str">
        <f t="shared" si="435"/>
        <v>2015</v>
      </c>
      <c r="Y2801" s="6">
        <f t="shared" si="436"/>
        <v>2015</v>
      </c>
      <c r="Z2801" s="4" t="str">
        <f t="shared" si="437"/>
        <v>9</v>
      </c>
      <c r="AA2801" s="6">
        <f t="shared" si="438"/>
        <v>9</v>
      </c>
      <c r="AB2801" t="str">
        <f t="shared" si="439"/>
        <v>Monday</v>
      </c>
    </row>
    <row r="2802" spans="1:28" x14ac:dyDescent="0.25">
      <c r="A2802" s="3" t="s">
        <v>6872</v>
      </c>
      <c r="B2802" t="s">
        <v>6873</v>
      </c>
      <c r="C2802" s="3" t="s">
        <v>6873</v>
      </c>
      <c r="D2802" s="6">
        <v>0</v>
      </c>
      <c r="E2802" s="6">
        <v>124</v>
      </c>
      <c r="F2802" s="6">
        <f t="shared" si="430"/>
        <v>2</v>
      </c>
      <c r="G2802" s="6">
        <f t="shared" si="431"/>
        <v>4</v>
      </c>
      <c r="H2802" s="6" t="str" cm="1">
        <f t="array" ref="H2802">_xlfn.IFS(E2802&lt;=80,"Series",E2802&lt;=120,"TV Movie",E2802&gt;120,"Long Movie")</f>
        <v>Long Movie</v>
      </c>
      <c r="I2802" t="s">
        <v>8160</v>
      </c>
      <c r="J2802" t="s">
        <v>145</v>
      </c>
      <c r="K2802" t="s">
        <v>8167</v>
      </c>
      <c r="L2802" s="5">
        <v>6.3</v>
      </c>
      <c r="M2802" t="str" cm="1">
        <f t="array" ref="M2802">_xlfn.IFS(L2802&lt;=2,"Flop",L2802&lt;=5,"Average",L2802&lt;=7,"Hit",L2802&lt;=9,"Superhit",L2802&gt;9,"BlockBuster")</f>
        <v>Hit</v>
      </c>
      <c r="N2802" s="6">
        <v>53993</v>
      </c>
      <c r="O2802" s="6" t="str" cm="1">
        <f t="array" ref="O2802">_xlfn.IFS(N2802&lt;=100000,"Low",N2802&lt;=500000,"Median",N2802&lt;=1500000,"High",N2802&gt;1500000,"Very High")</f>
        <v>Low</v>
      </c>
      <c r="P2802">
        <v>25000000</v>
      </c>
      <c r="Q2802">
        <v>46712809</v>
      </c>
      <c r="R2802">
        <f t="shared" si="432"/>
        <v>21712809</v>
      </c>
      <c r="S2802" t="str">
        <f t="shared" si="433"/>
        <v>Profit</v>
      </c>
      <c r="T2802" s="1">
        <v>43419</v>
      </c>
      <c r="U2802" t="s">
        <v>6874</v>
      </c>
      <c r="V2802" s="14">
        <v>43419</v>
      </c>
      <c r="W2802" t="str">
        <f t="shared" si="434"/>
        <v>November</v>
      </c>
      <c r="X2802" s="4" t="str">
        <f t="shared" si="435"/>
        <v>2018</v>
      </c>
      <c r="Y2802" s="6">
        <f t="shared" si="436"/>
        <v>2018</v>
      </c>
      <c r="Z2802" s="4" t="str">
        <f t="shared" si="437"/>
        <v>15</v>
      </c>
      <c r="AA2802" s="6">
        <f t="shared" si="438"/>
        <v>15</v>
      </c>
      <c r="AB2802" t="str">
        <f t="shared" si="439"/>
        <v>Thursday</v>
      </c>
    </row>
    <row r="2803" spans="1:28" x14ac:dyDescent="0.25">
      <c r="A2803" s="3" t="s">
        <v>6875</v>
      </c>
      <c r="B2803" t="s">
        <v>6876</v>
      </c>
      <c r="C2803" s="3" t="s">
        <v>6876</v>
      </c>
      <c r="D2803" s="6">
        <v>0</v>
      </c>
      <c r="E2803" s="6">
        <v>126</v>
      </c>
      <c r="F2803" s="6">
        <f t="shared" si="430"/>
        <v>2</v>
      </c>
      <c r="G2803" s="6">
        <f t="shared" si="431"/>
        <v>6</v>
      </c>
      <c r="H2803" s="6" t="str" cm="1">
        <f t="array" ref="H2803">_xlfn.IFS(E2803&lt;=80,"Series",E2803&lt;=120,"TV Movie",E2803&gt;120,"Long Movie")</f>
        <v>Long Movie</v>
      </c>
      <c r="I2803" t="s">
        <v>5529</v>
      </c>
      <c r="J2803" t="s">
        <v>8158</v>
      </c>
      <c r="K2803" t="s">
        <v>3857</v>
      </c>
      <c r="L2803" s="5">
        <v>6.1</v>
      </c>
      <c r="M2803" t="str" cm="1">
        <f t="array" ref="M2803">_xlfn.IFS(L2803&lt;=2,"Flop",L2803&lt;=5,"Average",L2803&lt;=7,"Hit",L2803&lt;=9,"Superhit",L2803&gt;9,"BlockBuster")</f>
        <v>Hit</v>
      </c>
      <c r="N2803" s="6">
        <v>192959</v>
      </c>
      <c r="O2803" s="6" t="str" cm="1">
        <f t="array" ref="O2803">_xlfn.IFS(N2803&lt;=100000,"Low",N2803&lt;=500000,"Median",N2803&lt;=1500000,"High",N2803&gt;1500000,"Very High")</f>
        <v>Median</v>
      </c>
      <c r="P2803">
        <v>80000000</v>
      </c>
      <c r="Q2803">
        <v>214657577</v>
      </c>
      <c r="R2803">
        <f t="shared" si="432"/>
        <v>134657577</v>
      </c>
      <c r="S2803" t="str">
        <f t="shared" si="433"/>
        <v>Profit</v>
      </c>
      <c r="T2803" s="1">
        <v>41855</v>
      </c>
      <c r="U2803" t="s">
        <v>5260</v>
      </c>
      <c r="V2803" s="14">
        <v>41855</v>
      </c>
      <c r="W2803" t="str">
        <f t="shared" si="434"/>
        <v>August</v>
      </c>
      <c r="X2803" s="4" t="str">
        <f t="shared" si="435"/>
        <v>2014</v>
      </c>
      <c r="Y2803" s="6">
        <f t="shared" si="436"/>
        <v>2014</v>
      </c>
      <c r="Z2803" s="4" t="str">
        <f t="shared" si="437"/>
        <v>4</v>
      </c>
      <c r="AA2803" s="6">
        <f t="shared" si="438"/>
        <v>4</v>
      </c>
      <c r="AB2803" t="str">
        <f t="shared" si="439"/>
        <v>Monday</v>
      </c>
    </row>
    <row r="2804" spans="1:28" x14ac:dyDescent="0.25">
      <c r="A2804" s="3" t="s">
        <v>6877</v>
      </c>
      <c r="B2804" t="s">
        <v>6878</v>
      </c>
      <c r="C2804" s="3" t="s">
        <v>6878</v>
      </c>
      <c r="D2804" s="6">
        <v>0</v>
      </c>
      <c r="E2804" s="6">
        <v>85</v>
      </c>
      <c r="F2804" s="6">
        <f t="shared" si="430"/>
        <v>1</v>
      </c>
      <c r="G2804" s="6">
        <f t="shared" si="431"/>
        <v>25</v>
      </c>
      <c r="H2804" s="6" t="str" cm="1">
        <f t="array" ref="H2804">_xlfn.IFS(E2804&lt;=80,"Series",E2804&lt;=120,"TV Movie",E2804&gt;120,"Long Movie")</f>
        <v>TV Movie</v>
      </c>
      <c r="I2804" t="s">
        <v>8160</v>
      </c>
      <c r="J2804" t="s">
        <v>8162</v>
      </c>
      <c r="K2804" t="s">
        <v>145</v>
      </c>
      <c r="L2804" s="5">
        <v>7.5</v>
      </c>
      <c r="M2804" t="str" cm="1">
        <f t="array" ref="M2804">_xlfn.IFS(L2804&lt;=2,"Flop",L2804&lt;=5,"Average",L2804&lt;=7,"Hit",L2804&lt;=9,"Superhit",L2804&gt;9,"BlockBuster")</f>
        <v>Superhit</v>
      </c>
      <c r="N2804" s="6">
        <v>84802</v>
      </c>
      <c r="O2804" s="6" t="str" cm="1">
        <f t="array" ref="O2804">_xlfn.IFS(N2804&lt;=100000,"Low",N2804&lt;=500000,"Median",N2804&lt;=1500000,"High",N2804&gt;1500000,"Very High")</f>
        <v>Low</v>
      </c>
      <c r="P2804">
        <v>900000</v>
      </c>
      <c r="Q2804">
        <v>17385830</v>
      </c>
      <c r="R2804">
        <f t="shared" si="432"/>
        <v>16485830</v>
      </c>
      <c r="S2804" t="str">
        <f t="shared" si="433"/>
        <v>Profit</v>
      </c>
      <c r="T2804" s="1">
        <v>41293</v>
      </c>
      <c r="U2804" t="s">
        <v>6459</v>
      </c>
      <c r="V2804" s="14">
        <v>41293</v>
      </c>
      <c r="W2804" t="str">
        <f t="shared" si="434"/>
        <v>January</v>
      </c>
      <c r="X2804" s="4" t="str">
        <f t="shared" si="435"/>
        <v>2013</v>
      </c>
      <c r="Y2804" s="6">
        <f t="shared" si="436"/>
        <v>2013</v>
      </c>
      <c r="Z2804" s="4" t="str">
        <f t="shared" si="437"/>
        <v>19</v>
      </c>
      <c r="AA2804" s="6">
        <f t="shared" si="438"/>
        <v>19</v>
      </c>
      <c r="AB2804" t="str">
        <f t="shared" si="439"/>
        <v>Saturday</v>
      </c>
    </row>
    <row r="2805" spans="1:28" x14ac:dyDescent="0.25">
      <c r="A2805" s="3" t="s">
        <v>6879</v>
      </c>
      <c r="B2805" t="s">
        <v>6880</v>
      </c>
      <c r="C2805" s="3" t="s">
        <v>6880</v>
      </c>
      <c r="D2805" s="6">
        <v>0</v>
      </c>
      <c r="E2805" s="6">
        <v>98</v>
      </c>
      <c r="F2805" s="6">
        <f t="shared" si="430"/>
        <v>1</v>
      </c>
      <c r="G2805" s="6">
        <f t="shared" si="431"/>
        <v>38</v>
      </c>
      <c r="H2805" s="6" t="str" cm="1">
        <f t="array" ref="H2805">_xlfn.IFS(E2805&lt;=80,"Series",E2805&lt;=120,"TV Movie",E2805&gt;120,"Long Movie")</f>
        <v>TV Movie</v>
      </c>
      <c r="I2805" t="s">
        <v>132</v>
      </c>
      <c r="J2805" t="s">
        <v>145</v>
      </c>
      <c r="K2805" t="s">
        <v>5802</v>
      </c>
      <c r="L2805" s="5">
        <v>7.3</v>
      </c>
      <c r="M2805" t="str" cm="1">
        <f t="array" ref="M2805">_xlfn.IFS(L2805&lt;=2,"Flop",L2805&lt;=5,"Average",L2805&lt;=7,"Hit",L2805&lt;=9,"Superhit",L2805&gt;9,"BlockBuster")</f>
        <v>Superhit</v>
      </c>
      <c r="N2805" s="6">
        <v>210240</v>
      </c>
      <c r="O2805" s="6" t="str" cm="1">
        <f t="array" ref="O2805">_xlfn.IFS(N2805&lt;=100000,"Low",N2805&lt;=500000,"Median",N2805&lt;=1500000,"High",N2805&gt;1500000,"Very High")</f>
        <v>Median</v>
      </c>
      <c r="P2805">
        <v>18000000</v>
      </c>
      <c r="Q2805">
        <v>99104804</v>
      </c>
      <c r="R2805">
        <f t="shared" si="432"/>
        <v>81104804</v>
      </c>
      <c r="S2805" t="str">
        <f t="shared" si="433"/>
        <v>Profit</v>
      </c>
      <c r="T2805" s="1">
        <v>41477</v>
      </c>
      <c r="U2805" t="s">
        <v>186</v>
      </c>
      <c r="V2805" s="14">
        <v>41477</v>
      </c>
      <c r="W2805" t="str">
        <f t="shared" si="434"/>
        <v>July</v>
      </c>
      <c r="X2805" s="4" t="str">
        <f t="shared" si="435"/>
        <v>2013</v>
      </c>
      <c r="Y2805" s="6">
        <f t="shared" si="436"/>
        <v>2013</v>
      </c>
      <c r="Z2805" s="4" t="str">
        <f t="shared" si="437"/>
        <v>22</v>
      </c>
      <c r="AA2805" s="6">
        <f t="shared" si="438"/>
        <v>22</v>
      </c>
      <c r="AB2805" t="str">
        <f t="shared" si="439"/>
        <v>Monday</v>
      </c>
    </row>
    <row r="2806" spans="1:28" x14ac:dyDescent="0.25">
      <c r="A2806" s="3" t="s">
        <v>6881</v>
      </c>
      <c r="B2806" t="s">
        <v>6882</v>
      </c>
      <c r="C2806" s="3" t="s">
        <v>6882</v>
      </c>
      <c r="D2806" s="6">
        <v>0</v>
      </c>
      <c r="E2806" s="6">
        <v>131</v>
      </c>
      <c r="F2806" s="6">
        <f t="shared" si="430"/>
        <v>2</v>
      </c>
      <c r="G2806" s="6">
        <f t="shared" si="431"/>
        <v>11</v>
      </c>
      <c r="H2806" s="6" t="str" cm="1">
        <f t="array" ref="H2806">_xlfn.IFS(E2806&lt;=80,"Series",E2806&lt;=120,"TV Movie",E2806&gt;120,"Long Movie")</f>
        <v>Long Movie</v>
      </c>
      <c r="I2806" t="s">
        <v>5529</v>
      </c>
      <c r="J2806" t="s">
        <v>145</v>
      </c>
      <c r="K2806" t="s">
        <v>3857</v>
      </c>
      <c r="L2806" s="5">
        <v>6.3</v>
      </c>
      <c r="M2806" t="str" cm="1">
        <f t="array" ref="M2806">_xlfn.IFS(L2806&lt;=2,"Flop",L2806&lt;=5,"Average",L2806&lt;=7,"Hit",L2806&lt;=9,"Superhit",L2806&gt;9,"BlockBuster")</f>
        <v>Hit</v>
      </c>
      <c r="N2806" s="6">
        <v>232690</v>
      </c>
      <c r="O2806" s="6" t="str" cm="1">
        <f t="array" ref="O2806">_xlfn.IFS(N2806&lt;=100000,"Low",N2806&lt;=500000,"Median",N2806&lt;=1500000,"High",N2806&gt;1500000,"Very High")</f>
        <v>Median</v>
      </c>
      <c r="P2806">
        <v>150000000</v>
      </c>
      <c r="Q2806">
        <v>205366737</v>
      </c>
      <c r="R2806">
        <f t="shared" si="432"/>
        <v>55366737</v>
      </c>
      <c r="S2806" t="str">
        <f t="shared" si="433"/>
        <v>Profit</v>
      </c>
      <c r="T2806" s="1">
        <v>41446</v>
      </c>
      <c r="U2806" t="s">
        <v>1162</v>
      </c>
      <c r="V2806" s="14">
        <v>41446</v>
      </c>
      <c r="W2806" t="str">
        <f t="shared" si="434"/>
        <v>June</v>
      </c>
      <c r="X2806" s="4" t="str">
        <f t="shared" si="435"/>
        <v>2013</v>
      </c>
      <c r="Y2806" s="6">
        <f t="shared" si="436"/>
        <v>2013</v>
      </c>
      <c r="Z2806" s="4" t="str">
        <f t="shared" si="437"/>
        <v>21</v>
      </c>
      <c r="AA2806" s="6">
        <f t="shared" si="438"/>
        <v>21</v>
      </c>
      <c r="AB2806" t="str">
        <f t="shared" si="439"/>
        <v>Friday</v>
      </c>
    </row>
    <row r="2807" spans="1:28" x14ac:dyDescent="0.25">
      <c r="A2807" s="3" t="s">
        <v>6883</v>
      </c>
      <c r="B2807" t="s">
        <v>6884</v>
      </c>
      <c r="C2807" s="3" t="s">
        <v>6884</v>
      </c>
      <c r="D2807" s="6">
        <v>0</v>
      </c>
      <c r="E2807" s="6">
        <v>103</v>
      </c>
      <c r="F2807" s="6">
        <f t="shared" si="430"/>
        <v>1</v>
      </c>
      <c r="G2807" s="6">
        <f t="shared" si="431"/>
        <v>43</v>
      </c>
      <c r="H2807" s="6" t="str" cm="1">
        <f t="array" ref="H2807">_xlfn.IFS(E2807&lt;=80,"Series",E2807&lt;=120,"TV Movie",E2807&gt;120,"Long Movie")</f>
        <v>TV Movie</v>
      </c>
      <c r="I2807" t="s">
        <v>5529</v>
      </c>
      <c r="J2807" t="s">
        <v>8162</v>
      </c>
      <c r="K2807" t="s">
        <v>145</v>
      </c>
      <c r="L2807" s="5">
        <v>6.4</v>
      </c>
      <c r="M2807" t="str" cm="1">
        <f t="array" ref="M2807">_xlfn.IFS(L2807&lt;=2,"Flop",L2807&lt;=5,"Average",L2807&lt;=7,"Hit",L2807&lt;=9,"Superhit",L2807&gt;9,"BlockBuster")</f>
        <v>Hit</v>
      </c>
      <c r="N2807" s="6">
        <v>50444</v>
      </c>
      <c r="O2807" s="6" t="str" cm="1">
        <f t="array" ref="O2807">_xlfn.IFS(N2807&lt;=100000,"Low",N2807&lt;=500000,"Median",N2807&lt;=1500000,"High",N2807&gt;1500000,"Very High")</f>
        <v>Low</v>
      </c>
      <c r="P2807">
        <v>12000000</v>
      </c>
      <c r="Q2807">
        <v>2510007</v>
      </c>
      <c r="R2807">
        <f t="shared" si="432"/>
        <v>-9489993</v>
      </c>
      <c r="S2807" t="str">
        <f t="shared" si="433"/>
        <v>Loss</v>
      </c>
      <c r="T2807" s="1">
        <v>41777</v>
      </c>
      <c r="U2807" t="s">
        <v>6885</v>
      </c>
      <c r="V2807" s="14">
        <v>41777</v>
      </c>
      <c r="W2807" t="str">
        <f t="shared" si="434"/>
        <v>May</v>
      </c>
      <c r="X2807" s="4" t="str">
        <f t="shared" si="435"/>
        <v>2014</v>
      </c>
      <c r="Y2807" s="6">
        <f t="shared" si="436"/>
        <v>2014</v>
      </c>
      <c r="Z2807" s="4" t="str">
        <f t="shared" si="437"/>
        <v>18</v>
      </c>
      <c r="AA2807" s="6">
        <f t="shared" si="438"/>
        <v>18</v>
      </c>
      <c r="AB2807" t="str">
        <f t="shared" si="439"/>
        <v>Sunday</v>
      </c>
    </row>
    <row r="2808" spans="1:28" x14ac:dyDescent="0.25">
      <c r="A2808" s="3" t="s">
        <v>6886</v>
      </c>
      <c r="B2808" t="s">
        <v>1891</v>
      </c>
      <c r="C2808" s="3" t="s">
        <v>1891</v>
      </c>
      <c r="D2808" s="6">
        <v>0</v>
      </c>
      <c r="E2808" s="6">
        <v>111</v>
      </c>
      <c r="F2808" s="6">
        <f t="shared" si="430"/>
        <v>1</v>
      </c>
      <c r="G2808" s="6">
        <f t="shared" si="431"/>
        <v>51</v>
      </c>
      <c r="H2808" s="6" t="str" cm="1">
        <f t="array" ref="H2808">_xlfn.IFS(E2808&lt;=80,"Series",E2808&lt;=120,"TV Movie",E2808&gt;120,"Long Movie")</f>
        <v>TV Movie</v>
      </c>
      <c r="I2808" t="s">
        <v>5529</v>
      </c>
      <c r="J2808" t="s">
        <v>8158</v>
      </c>
      <c r="K2808" t="s">
        <v>8156</v>
      </c>
      <c r="L2808" s="5">
        <v>5.4</v>
      </c>
      <c r="M2808" t="str" cm="1">
        <f t="array" ref="M2808">_xlfn.IFS(L2808&lt;=2,"Flop",L2808&lt;=5,"Average",L2808&lt;=7,"Hit",L2808&lt;=9,"Superhit",L2808&gt;9,"BlockBuster")</f>
        <v>Hit</v>
      </c>
      <c r="N2808" s="6">
        <v>201287</v>
      </c>
      <c r="O2808" s="6" t="str" cm="1">
        <f t="array" ref="O2808">_xlfn.IFS(N2808&lt;=100000,"Low",N2808&lt;=500000,"Median",N2808&lt;=1500000,"High",N2808&gt;1500000,"Very High")</f>
        <v>Median</v>
      </c>
      <c r="P2808">
        <v>125000000</v>
      </c>
      <c r="Q2808">
        <v>409231607</v>
      </c>
      <c r="R2808">
        <f t="shared" si="432"/>
        <v>284231607</v>
      </c>
      <c r="S2808" t="str">
        <f t="shared" si="433"/>
        <v>Profit</v>
      </c>
      <c r="T2808" s="1">
        <v>42877</v>
      </c>
      <c r="U2808" t="s">
        <v>6887</v>
      </c>
      <c r="V2808" s="14">
        <v>42877</v>
      </c>
      <c r="W2808" t="str">
        <f t="shared" si="434"/>
        <v>May</v>
      </c>
      <c r="X2808" s="4" t="str">
        <f t="shared" si="435"/>
        <v>2017</v>
      </c>
      <c r="Y2808" s="6">
        <f t="shared" si="436"/>
        <v>2017</v>
      </c>
      <c r="Z2808" s="4" t="str">
        <f t="shared" si="437"/>
        <v>22</v>
      </c>
      <c r="AA2808" s="6">
        <f t="shared" si="438"/>
        <v>22</v>
      </c>
      <c r="AB2808" t="str">
        <f t="shared" si="439"/>
        <v>Monday</v>
      </c>
    </row>
    <row r="2809" spans="1:28" x14ac:dyDescent="0.25">
      <c r="A2809" s="3" t="s">
        <v>6888</v>
      </c>
      <c r="B2809" t="s">
        <v>6889</v>
      </c>
      <c r="C2809" s="3" t="s">
        <v>6889</v>
      </c>
      <c r="D2809" s="6">
        <v>0</v>
      </c>
      <c r="E2809" s="6">
        <v>104</v>
      </c>
      <c r="F2809" s="6">
        <f t="shared" si="430"/>
        <v>1</v>
      </c>
      <c r="G2809" s="6">
        <f t="shared" si="431"/>
        <v>44</v>
      </c>
      <c r="H2809" s="6" t="str" cm="1">
        <f t="array" ref="H2809">_xlfn.IFS(E2809&lt;=80,"Series",E2809&lt;=120,"TV Movie",E2809&gt;120,"Long Movie")</f>
        <v>TV Movie</v>
      </c>
      <c r="I2809" t="s">
        <v>145</v>
      </c>
      <c r="J2809" t="s">
        <v>8157</v>
      </c>
      <c r="K2809" t="s">
        <v>5802</v>
      </c>
      <c r="L2809" s="5">
        <v>7.8</v>
      </c>
      <c r="M2809" t="str" cm="1">
        <f t="array" ref="M2809">_xlfn.IFS(L2809&lt;=2,"Flop",L2809&lt;=5,"Average",L2809&lt;=7,"Hit",L2809&lt;=9,"Superhit",L2809&gt;9,"BlockBuster")</f>
        <v>Superhit</v>
      </c>
      <c r="N2809" s="6">
        <v>59600</v>
      </c>
      <c r="O2809" s="6" t="str" cm="1">
        <f t="array" ref="O2809">_xlfn.IFS(N2809&lt;=100000,"Low",N2809&lt;=500000,"Median",N2809&lt;=1500000,"High",N2809&gt;1500000,"Very High")</f>
        <v>Low</v>
      </c>
      <c r="P2809">
        <v>1000000</v>
      </c>
      <c r="Q2809">
        <v>11621777</v>
      </c>
      <c r="R2809">
        <f t="shared" si="432"/>
        <v>10621777</v>
      </c>
      <c r="S2809" t="str">
        <f t="shared" si="433"/>
        <v>Profit</v>
      </c>
      <c r="T2809" s="1">
        <v>41413</v>
      </c>
      <c r="U2809" t="s">
        <v>6890</v>
      </c>
      <c r="V2809" s="14">
        <v>41413</v>
      </c>
      <c r="W2809" t="str">
        <f t="shared" si="434"/>
        <v>May</v>
      </c>
      <c r="X2809" s="4" t="str">
        <f t="shared" si="435"/>
        <v>2013</v>
      </c>
      <c r="Y2809" s="6">
        <f t="shared" si="436"/>
        <v>2013</v>
      </c>
      <c r="Z2809" s="4" t="str">
        <f t="shared" si="437"/>
        <v>19</v>
      </c>
      <c r="AA2809" s="6">
        <f t="shared" si="438"/>
        <v>19</v>
      </c>
      <c r="AB2809" t="str">
        <f t="shared" si="439"/>
        <v>Sunday</v>
      </c>
    </row>
    <row r="2810" spans="1:28" x14ac:dyDescent="0.25">
      <c r="A2810" s="3" t="s">
        <v>6891</v>
      </c>
      <c r="B2810" t="s">
        <v>6892</v>
      </c>
      <c r="C2810" s="3" t="s">
        <v>6892</v>
      </c>
      <c r="D2810" s="6">
        <v>0</v>
      </c>
      <c r="E2810" s="6">
        <v>128</v>
      </c>
      <c r="F2810" s="6">
        <f t="shared" si="430"/>
        <v>2</v>
      </c>
      <c r="G2810" s="6">
        <f t="shared" si="431"/>
        <v>8</v>
      </c>
      <c r="H2810" s="6" t="str" cm="1">
        <f t="array" ref="H2810">_xlfn.IFS(E2810&lt;=80,"Series",E2810&lt;=120,"TV Movie",E2810&gt;120,"Long Movie")</f>
        <v>Long Movie</v>
      </c>
      <c r="I2810" t="s">
        <v>8160</v>
      </c>
      <c r="J2810" t="s">
        <v>145</v>
      </c>
      <c r="K2810" t="s">
        <v>5802</v>
      </c>
      <c r="L2810" s="5">
        <v>6</v>
      </c>
      <c r="M2810" t="str" cm="1">
        <f t="array" ref="M2810">_xlfn.IFS(L2810&lt;=2,"Flop",L2810&lt;=5,"Average",L2810&lt;=7,"Hit",L2810&lt;=9,"Superhit",L2810&gt;9,"BlockBuster")</f>
        <v>Hit</v>
      </c>
      <c r="N2810" s="6">
        <v>101756</v>
      </c>
      <c r="O2810" s="6" t="str" cm="1">
        <f t="array" ref="O2810">_xlfn.IFS(N2810&lt;=100000,"Low",N2810&lt;=500000,"Median",N2810&lt;=1500000,"High",N2810&gt;1500000,"Very High")</f>
        <v>Median</v>
      </c>
      <c r="P2810">
        <v>12000000</v>
      </c>
      <c r="Q2810">
        <v>42128352</v>
      </c>
      <c r="R2810">
        <f t="shared" si="432"/>
        <v>30128352</v>
      </c>
      <c r="S2810" t="str">
        <f t="shared" si="433"/>
        <v>Profit</v>
      </c>
      <c r="T2810" s="1">
        <v>41299</v>
      </c>
      <c r="U2810" t="s">
        <v>6893</v>
      </c>
      <c r="V2810" s="14">
        <v>41299</v>
      </c>
      <c r="W2810" t="str">
        <f t="shared" si="434"/>
        <v>January</v>
      </c>
      <c r="X2810" s="4" t="str">
        <f t="shared" si="435"/>
        <v>2013</v>
      </c>
      <c r="Y2810" s="6">
        <f t="shared" si="436"/>
        <v>2013</v>
      </c>
      <c r="Z2810" s="4" t="str">
        <f t="shared" si="437"/>
        <v>25</v>
      </c>
      <c r="AA2810" s="6">
        <f t="shared" si="438"/>
        <v>25</v>
      </c>
      <c r="AB2810" t="str">
        <f t="shared" si="439"/>
        <v>Friday</v>
      </c>
    </row>
    <row r="2811" spans="1:28" x14ac:dyDescent="0.25">
      <c r="A2811" s="3" t="s">
        <v>6894</v>
      </c>
      <c r="B2811" t="s">
        <v>6895</v>
      </c>
      <c r="C2811" s="3" t="s">
        <v>6895</v>
      </c>
      <c r="D2811" s="6">
        <v>0</v>
      </c>
      <c r="E2811" s="6">
        <v>101</v>
      </c>
      <c r="F2811" s="6">
        <f t="shared" si="430"/>
        <v>1</v>
      </c>
      <c r="G2811" s="6">
        <f t="shared" si="431"/>
        <v>41</v>
      </c>
      <c r="H2811" s="6" t="str" cm="1">
        <f t="array" ref="H2811">_xlfn.IFS(E2811&lt;=80,"Series",E2811&lt;=120,"TV Movie",E2811&gt;120,"Long Movie")</f>
        <v>TV Movie</v>
      </c>
      <c r="I2811" t="s">
        <v>8158</v>
      </c>
      <c r="J2811" t="s">
        <v>8159</v>
      </c>
      <c r="K2811" t="s">
        <v>132</v>
      </c>
      <c r="L2811" s="5">
        <v>6.3</v>
      </c>
      <c r="M2811" t="str" cm="1">
        <f t="array" ref="M2811">_xlfn.IFS(L2811&lt;=2,"Flop",L2811&lt;=5,"Average",L2811&lt;=7,"Hit",L2811&lt;=9,"Superhit",L2811&gt;9,"BlockBuster")</f>
        <v>Hit</v>
      </c>
      <c r="N2811" s="6">
        <v>97916</v>
      </c>
      <c r="O2811" s="6" t="str" cm="1">
        <f t="array" ref="O2811">_xlfn.IFS(N2811&lt;=100000,"Low",N2811&lt;=500000,"Median",N2811&lt;=1500000,"High",N2811&gt;1500000,"Very High")</f>
        <v>Low</v>
      </c>
      <c r="P2811">
        <v>103000000</v>
      </c>
      <c r="Q2811">
        <v>498781117</v>
      </c>
      <c r="R2811">
        <f t="shared" si="432"/>
        <v>395781117</v>
      </c>
      <c r="S2811" t="str">
        <f t="shared" si="433"/>
        <v>Profit</v>
      </c>
      <c r="T2811" s="1">
        <v>41718</v>
      </c>
      <c r="U2811" t="s">
        <v>3968</v>
      </c>
      <c r="V2811" s="14">
        <v>41718</v>
      </c>
      <c r="W2811" t="str">
        <f t="shared" si="434"/>
        <v>March</v>
      </c>
      <c r="X2811" s="4" t="str">
        <f t="shared" si="435"/>
        <v>2014</v>
      </c>
      <c r="Y2811" s="6">
        <f t="shared" si="436"/>
        <v>2014</v>
      </c>
      <c r="Z2811" s="4" t="str">
        <f t="shared" si="437"/>
        <v>20</v>
      </c>
      <c r="AA2811" s="6">
        <f t="shared" si="438"/>
        <v>20</v>
      </c>
      <c r="AB2811" t="str">
        <f t="shared" si="439"/>
        <v>Thursday</v>
      </c>
    </row>
    <row r="2812" spans="1:28" x14ac:dyDescent="0.25">
      <c r="A2812" s="3" t="s">
        <v>6896</v>
      </c>
      <c r="B2812" t="s">
        <v>6897</v>
      </c>
      <c r="C2812" s="3" t="s">
        <v>6897</v>
      </c>
      <c r="D2812" s="6">
        <v>0</v>
      </c>
      <c r="E2812" s="6">
        <v>90</v>
      </c>
      <c r="F2812" s="6">
        <f t="shared" si="430"/>
        <v>1</v>
      </c>
      <c r="G2812" s="6">
        <f t="shared" si="431"/>
        <v>30</v>
      </c>
      <c r="H2812" s="6" t="str" cm="1">
        <f t="array" ref="H2812">_xlfn.IFS(E2812&lt;=80,"Series",E2812&lt;=120,"TV Movie",E2812&gt;120,"Long Movie")</f>
        <v>TV Movie</v>
      </c>
      <c r="I2812" t="s">
        <v>8162</v>
      </c>
      <c r="J2812" t="s">
        <v>145</v>
      </c>
      <c r="K2812" t="s">
        <v>3857</v>
      </c>
      <c r="L2812" s="5">
        <v>7.1</v>
      </c>
      <c r="M2812" t="str" cm="1">
        <f t="array" ref="M2812">_xlfn.IFS(L2812&lt;=2,"Flop",L2812&lt;=5,"Average",L2812&lt;=7,"Hit",L2812&lt;=9,"Superhit",L2812&gt;9,"BlockBuster")</f>
        <v>Superhit</v>
      </c>
      <c r="N2812" s="6">
        <v>77600</v>
      </c>
      <c r="O2812" s="6" t="str" cm="1">
        <f t="array" ref="O2812">_xlfn.IFS(N2812&lt;=100000,"Low",N2812&lt;=500000,"Median",N2812&lt;=1500000,"High",N2812&gt;1500000,"Very High")</f>
        <v>Low</v>
      </c>
      <c r="P2812">
        <v>420000</v>
      </c>
      <c r="Q2812">
        <v>993313</v>
      </c>
      <c r="R2812">
        <f t="shared" si="432"/>
        <v>573313</v>
      </c>
      <c r="S2812" t="str">
        <f t="shared" si="433"/>
        <v>Profit</v>
      </c>
      <c r="T2812" s="1">
        <v>41411</v>
      </c>
      <c r="U2812" t="s">
        <v>6898</v>
      </c>
      <c r="V2812" s="14">
        <v>41411</v>
      </c>
      <c r="W2812" t="str">
        <f t="shared" si="434"/>
        <v>May</v>
      </c>
      <c r="X2812" s="4" t="str">
        <f t="shared" si="435"/>
        <v>2013</v>
      </c>
      <c r="Y2812" s="6">
        <f t="shared" si="436"/>
        <v>2013</v>
      </c>
      <c r="Z2812" s="4" t="str">
        <f t="shared" si="437"/>
        <v>17</v>
      </c>
      <c r="AA2812" s="6">
        <f t="shared" si="438"/>
        <v>17</v>
      </c>
      <c r="AB2812" t="str">
        <f t="shared" si="439"/>
        <v>Friday</v>
      </c>
    </row>
    <row r="2813" spans="1:28" x14ac:dyDescent="0.25">
      <c r="A2813" s="3" t="s">
        <v>6899</v>
      </c>
      <c r="B2813" t="s">
        <v>6900</v>
      </c>
      <c r="C2813" s="3" t="s">
        <v>6900</v>
      </c>
      <c r="D2813" s="6">
        <v>0</v>
      </c>
      <c r="E2813" s="6">
        <v>129</v>
      </c>
      <c r="F2813" s="6">
        <f t="shared" si="430"/>
        <v>2</v>
      </c>
      <c r="G2813" s="6">
        <f t="shared" si="431"/>
        <v>9</v>
      </c>
      <c r="H2813" s="6" t="str" cm="1">
        <f t="array" ref="H2813">_xlfn.IFS(E2813&lt;=80,"Series",E2813&lt;=120,"TV Movie",E2813&gt;120,"Long Movie")</f>
        <v>Long Movie</v>
      </c>
      <c r="I2813" t="s">
        <v>5529</v>
      </c>
      <c r="J2813" t="s">
        <v>8162</v>
      </c>
      <c r="K2813" t="s">
        <v>145</v>
      </c>
      <c r="L2813" s="5">
        <v>6.4</v>
      </c>
      <c r="M2813" t="str" cm="1">
        <f t="array" ref="M2813">_xlfn.IFS(L2813&lt;=2,"Flop",L2813&lt;=5,"Average",L2813&lt;=7,"Hit",L2813&lt;=9,"Superhit",L2813&gt;9,"BlockBuster")</f>
        <v>Hit</v>
      </c>
      <c r="N2813" s="6">
        <v>59164</v>
      </c>
      <c r="O2813" s="6" t="str" cm="1">
        <f t="array" ref="O2813">_xlfn.IFS(N2813&lt;=100000,"Low",N2813&lt;=500000,"Median",N2813&lt;=1500000,"High",N2813&gt;1500000,"Very High")</f>
        <v>Low</v>
      </c>
      <c r="P2813">
        <v>65000000</v>
      </c>
      <c r="Q2813">
        <v>22778555</v>
      </c>
      <c r="R2813">
        <f t="shared" si="432"/>
        <v>-42221445</v>
      </c>
      <c r="S2813" t="str">
        <f t="shared" si="433"/>
        <v>Loss</v>
      </c>
      <c r="T2813" s="1">
        <v>42717</v>
      </c>
      <c r="U2813" t="s">
        <v>4079</v>
      </c>
      <c r="V2813" s="14">
        <v>42717</v>
      </c>
      <c r="W2813" t="str">
        <f t="shared" si="434"/>
        <v>December</v>
      </c>
      <c r="X2813" s="4" t="str">
        <f t="shared" si="435"/>
        <v>2016</v>
      </c>
      <c r="Y2813" s="6">
        <f t="shared" si="436"/>
        <v>2016</v>
      </c>
      <c r="Z2813" s="4" t="str">
        <f t="shared" si="437"/>
        <v>13</v>
      </c>
      <c r="AA2813" s="6">
        <f t="shared" si="438"/>
        <v>13</v>
      </c>
      <c r="AB2813" t="str">
        <f t="shared" si="439"/>
        <v>Tuesday</v>
      </c>
    </row>
    <row r="2814" spans="1:28" x14ac:dyDescent="0.25">
      <c r="A2814" s="3" t="s">
        <v>6901</v>
      </c>
      <c r="B2814" t="s">
        <v>6902</v>
      </c>
      <c r="C2814" s="3" t="s">
        <v>6902</v>
      </c>
      <c r="D2814" s="6">
        <v>0</v>
      </c>
      <c r="E2814" s="6">
        <v>121</v>
      </c>
      <c r="F2814" s="6">
        <f t="shared" si="430"/>
        <v>2</v>
      </c>
      <c r="G2814" s="6">
        <f t="shared" si="431"/>
        <v>1</v>
      </c>
      <c r="H2814" s="6" t="str" cm="1">
        <f t="array" ref="H2814">_xlfn.IFS(E2814&lt;=80,"Series",E2814&lt;=120,"TV Movie",E2814&gt;120,"Long Movie")</f>
        <v>Long Movie</v>
      </c>
      <c r="I2814" t="s">
        <v>132</v>
      </c>
      <c r="J2814" t="s">
        <v>145</v>
      </c>
      <c r="K2814" t="s">
        <v>5802</v>
      </c>
      <c r="L2814" s="5">
        <v>7.1</v>
      </c>
      <c r="M2814" t="str" cm="1">
        <f t="array" ref="M2814">_xlfn.IFS(L2814&lt;=2,"Flop",L2814&lt;=5,"Average",L2814&lt;=7,"Hit",L2814&lt;=9,"Superhit",L2814&gt;9,"BlockBuster")</f>
        <v>Superhit</v>
      </c>
      <c r="N2814" s="6">
        <v>267598</v>
      </c>
      <c r="O2814" s="6" t="str" cm="1">
        <f t="array" ref="O2814">_xlfn.IFS(N2814&lt;=100000,"Low",N2814&lt;=500000,"Median",N2814&lt;=1500000,"High",N2814&gt;1500000,"Very High")</f>
        <v>Median</v>
      </c>
      <c r="P2814">
        <v>35000000</v>
      </c>
      <c r="Q2814">
        <v>194764672</v>
      </c>
      <c r="R2814">
        <f t="shared" si="432"/>
        <v>159764672</v>
      </c>
      <c r="S2814" t="str">
        <f t="shared" si="433"/>
        <v>Profit</v>
      </c>
      <c r="T2814" s="1">
        <v>42262</v>
      </c>
      <c r="U2814" t="s">
        <v>2459</v>
      </c>
      <c r="V2814" s="14">
        <v>42262</v>
      </c>
      <c r="W2814" t="str">
        <f t="shared" si="434"/>
        <v>September</v>
      </c>
      <c r="X2814" s="4" t="str">
        <f t="shared" si="435"/>
        <v>2015</v>
      </c>
      <c r="Y2814" s="6">
        <f t="shared" si="436"/>
        <v>2015</v>
      </c>
      <c r="Z2814" s="4" t="str">
        <f t="shared" si="437"/>
        <v>15</v>
      </c>
      <c r="AA2814" s="6">
        <f t="shared" si="438"/>
        <v>15</v>
      </c>
      <c r="AB2814" t="str">
        <f t="shared" si="439"/>
        <v>Tuesday</v>
      </c>
    </row>
    <row r="2815" spans="1:28" x14ac:dyDescent="0.25">
      <c r="A2815" s="3" t="s">
        <v>6903</v>
      </c>
      <c r="B2815" t="s">
        <v>6904</v>
      </c>
      <c r="C2815" s="3" t="s">
        <v>6904</v>
      </c>
      <c r="D2815" s="6">
        <v>0</v>
      </c>
      <c r="E2815" s="6">
        <v>88</v>
      </c>
      <c r="F2815" s="6">
        <f t="shared" si="430"/>
        <v>1</v>
      </c>
      <c r="G2815" s="6">
        <f t="shared" si="431"/>
        <v>28</v>
      </c>
      <c r="H2815" s="6" t="str" cm="1">
        <f t="array" ref="H2815">_xlfn.IFS(E2815&lt;=80,"Series",E2815&lt;=120,"TV Movie",E2815&gt;120,"Long Movie")</f>
        <v>TV Movie</v>
      </c>
      <c r="I2815" t="s">
        <v>8162</v>
      </c>
      <c r="J2815" t="s">
        <v>8166</v>
      </c>
      <c r="K2815" t="s">
        <v>3857</v>
      </c>
      <c r="L2815" s="5">
        <v>5.6</v>
      </c>
      <c r="M2815" t="str" cm="1">
        <f t="array" ref="M2815">_xlfn.IFS(L2815&lt;=2,"Flop",L2815&lt;=5,"Average",L2815&lt;=7,"Hit",L2815&lt;=9,"Superhit",L2815&gt;9,"BlockBuster")</f>
        <v>Hit</v>
      </c>
      <c r="N2815" s="6">
        <v>65271</v>
      </c>
      <c r="O2815" s="6" t="str" cm="1">
        <f t="array" ref="O2815">_xlfn.IFS(N2815&lt;=100000,"Low",N2815&lt;=500000,"Median",N2815&lt;=1500000,"High",N2815&gt;1500000,"Very High")</f>
        <v>Low</v>
      </c>
      <c r="P2815">
        <v>30000000</v>
      </c>
      <c r="Q2815">
        <v>62675095</v>
      </c>
      <c r="R2815">
        <f t="shared" si="432"/>
        <v>32675095</v>
      </c>
      <c r="S2815" t="str">
        <f t="shared" si="433"/>
        <v>Profit</v>
      </c>
      <c r="T2815" s="1">
        <v>41535</v>
      </c>
      <c r="U2815" t="s">
        <v>5322</v>
      </c>
      <c r="V2815" s="14">
        <v>41535</v>
      </c>
      <c r="W2815" t="str">
        <f t="shared" si="434"/>
        <v>September</v>
      </c>
      <c r="X2815" s="4" t="str">
        <f t="shared" si="435"/>
        <v>2013</v>
      </c>
      <c r="Y2815" s="6">
        <f t="shared" si="436"/>
        <v>2013</v>
      </c>
      <c r="Z2815" s="4" t="str">
        <f t="shared" si="437"/>
        <v>18</v>
      </c>
      <c r="AA2815" s="6">
        <f t="shared" si="438"/>
        <v>18</v>
      </c>
      <c r="AB2815" t="str">
        <f t="shared" si="439"/>
        <v>Wednesday</v>
      </c>
    </row>
    <row r="2816" spans="1:28" x14ac:dyDescent="0.25">
      <c r="A2816" s="3" t="s">
        <v>6905</v>
      </c>
      <c r="B2816" t="s">
        <v>6906</v>
      </c>
      <c r="C2816" s="3" t="s">
        <v>6906</v>
      </c>
      <c r="D2816" s="6">
        <v>0</v>
      </c>
      <c r="E2816" s="6">
        <v>132</v>
      </c>
      <c r="F2816" s="6">
        <f t="shared" si="430"/>
        <v>2</v>
      </c>
      <c r="G2816" s="6">
        <f t="shared" si="431"/>
        <v>12</v>
      </c>
      <c r="H2816" s="6" t="str" cm="1">
        <f t="array" ref="H2816">_xlfn.IFS(E2816&lt;=80,"Series",E2816&lt;=120,"TV Movie",E2816&gt;120,"Long Movie")</f>
        <v>Long Movie</v>
      </c>
      <c r="I2816" t="s">
        <v>5529</v>
      </c>
      <c r="J2816" t="s">
        <v>8162</v>
      </c>
      <c r="K2816" t="s">
        <v>3857</v>
      </c>
      <c r="L2816" s="5">
        <v>6.4</v>
      </c>
      <c r="M2816" t="str" cm="1">
        <f t="array" ref="M2816">_xlfn.IFS(L2816&lt;=2,"Flop",L2816&lt;=5,"Average",L2816&lt;=7,"Hit",L2816&lt;=9,"Superhit",L2816&gt;9,"BlockBuster")</f>
        <v>Hit</v>
      </c>
      <c r="N2816" s="6">
        <v>176540</v>
      </c>
      <c r="O2816" s="6" t="str" cm="1">
        <f t="array" ref="O2816">_xlfn.IFS(N2816&lt;=100000,"Low",N2816&lt;=500000,"Median",N2816&lt;=1500000,"High",N2816&gt;1500000,"Very High")</f>
        <v>Median</v>
      </c>
      <c r="P2816">
        <v>66000000</v>
      </c>
      <c r="Q2816">
        <v>203277636</v>
      </c>
      <c r="R2816">
        <f t="shared" si="432"/>
        <v>137277636</v>
      </c>
      <c r="S2816" t="str">
        <f t="shared" si="433"/>
        <v>Profit</v>
      </c>
      <c r="T2816" s="1">
        <v>41705</v>
      </c>
      <c r="U2816" t="s">
        <v>6907</v>
      </c>
      <c r="V2816" s="14">
        <v>41705</v>
      </c>
      <c r="W2816" t="str">
        <f t="shared" si="434"/>
        <v>March</v>
      </c>
      <c r="X2816" s="4" t="str">
        <f t="shared" si="435"/>
        <v>2014</v>
      </c>
      <c r="Y2816" s="6">
        <f t="shared" si="436"/>
        <v>2014</v>
      </c>
      <c r="Z2816" s="4" t="str">
        <f t="shared" si="437"/>
        <v>7</v>
      </c>
      <c r="AA2816" s="6">
        <f t="shared" si="438"/>
        <v>7</v>
      </c>
      <c r="AB2816" t="str">
        <f t="shared" si="439"/>
        <v>Friday</v>
      </c>
    </row>
    <row r="2817" spans="1:28" x14ac:dyDescent="0.25">
      <c r="A2817" s="3" t="s">
        <v>6908</v>
      </c>
      <c r="B2817" t="s">
        <v>6909</v>
      </c>
      <c r="C2817" s="3" t="s">
        <v>6909</v>
      </c>
      <c r="D2817" s="6">
        <v>0</v>
      </c>
      <c r="E2817" s="6">
        <v>118</v>
      </c>
      <c r="F2817" s="6">
        <f t="shared" si="430"/>
        <v>1</v>
      </c>
      <c r="G2817" s="6">
        <f t="shared" si="431"/>
        <v>58</v>
      </c>
      <c r="H2817" s="6" t="str" cm="1">
        <f t="array" ref="H2817">_xlfn.IFS(E2817&lt;=80,"Series",E2817&lt;=120,"TV Movie",E2817&gt;120,"Long Movie")</f>
        <v>TV Movie</v>
      </c>
      <c r="I2817" t="s">
        <v>8162</v>
      </c>
      <c r="J2817" t="s">
        <v>8156</v>
      </c>
      <c r="K2817" t="s">
        <v>83</v>
      </c>
      <c r="L2817" s="5">
        <v>6.2</v>
      </c>
      <c r="M2817" t="str" cm="1">
        <f t="array" ref="M2817">_xlfn.IFS(L2817&lt;=2,"Flop",L2817&lt;=5,"Average",L2817&lt;=7,"Hit",L2817&lt;=9,"Superhit",L2817&gt;9,"BlockBuster")</f>
        <v>Hit</v>
      </c>
      <c r="N2817" s="6">
        <v>83909</v>
      </c>
      <c r="O2817" s="6" t="str" cm="1">
        <f t="array" ref="O2817">_xlfn.IFS(N2817&lt;=100000,"Low",N2817&lt;=500000,"Median",N2817&lt;=1500000,"High",N2817&gt;1500000,"Very High")</f>
        <v>Low</v>
      </c>
      <c r="P2817">
        <v>30000000</v>
      </c>
      <c r="Q2817">
        <v>87937815</v>
      </c>
      <c r="R2817">
        <f t="shared" si="432"/>
        <v>57937815</v>
      </c>
      <c r="S2817" t="str">
        <f t="shared" si="433"/>
        <v>Profit</v>
      </c>
      <c r="T2817" s="1">
        <v>41814</v>
      </c>
      <c r="U2817" t="s">
        <v>3731</v>
      </c>
      <c r="V2817" s="14">
        <v>41814</v>
      </c>
      <c r="W2817" t="str">
        <f t="shared" si="434"/>
        <v>June</v>
      </c>
      <c r="X2817" s="4" t="str">
        <f t="shared" si="435"/>
        <v>2014</v>
      </c>
      <c r="Y2817" s="6">
        <f t="shared" si="436"/>
        <v>2014</v>
      </c>
      <c r="Z2817" s="4" t="str">
        <f t="shared" si="437"/>
        <v>24</v>
      </c>
      <c r="AA2817" s="6">
        <f t="shared" si="438"/>
        <v>24</v>
      </c>
      <c r="AB2817" t="str">
        <f t="shared" si="439"/>
        <v>Tuesday</v>
      </c>
    </row>
    <row r="2818" spans="1:28" x14ac:dyDescent="0.25">
      <c r="A2818" s="3" t="s">
        <v>6910</v>
      </c>
      <c r="B2818" t="s">
        <v>6911</v>
      </c>
      <c r="C2818" s="3" t="s">
        <v>6911</v>
      </c>
      <c r="D2818" s="6">
        <v>0</v>
      </c>
      <c r="E2818" s="6">
        <v>148</v>
      </c>
      <c r="F2818" s="6">
        <f t="shared" si="430"/>
        <v>2</v>
      </c>
      <c r="G2818" s="6">
        <f t="shared" si="431"/>
        <v>28</v>
      </c>
      <c r="H2818" s="6" t="str" cm="1">
        <f t="array" ref="H2818">_xlfn.IFS(E2818&lt;=80,"Series",E2818&lt;=120,"TV Movie",E2818&gt;120,"Long Movie")</f>
        <v>Long Movie</v>
      </c>
      <c r="I2818" t="s">
        <v>5529</v>
      </c>
      <c r="J2818" t="s">
        <v>8158</v>
      </c>
      <c r="K2818" t="s">
        <v>3857</v>
      </c>
      <c r="L2818" s="5">
        <v>6.8</v>
      </c>
      <c r="M2818" t="str" cm="1">
        <f t="array" ref="M2818">_xlfn.IFS(L2818&lt;=2,"Flop",L2818&lt;=5,"Average",L2818&lt;=7,"Hit",L2818&lt;=9,"Superhit",L2818&gt;9,"BlockBuster")</f>
        <v>Hit</v>
      </c>
      <c r="N2818" s="6">
        <v>458218</v>
      </c>
      <c r="O2818" s="6" t="str" cm="1">
        <f t="array" ref="O2818">_xlfn.IFS(N2818&lt;=100000,"Low",N2818&lt;=500000,"Median",N2818&lt;=1500000,"High",N2818&gt;1500000,"Very High")</f>
        <v>Median</v>
      </c>
      <c r="P2818">
        <v>245000000</v>
      </c>
      <c r="Q2818">
        <v>880705312</v>
      </c>
      <c r="R2818">
        <f t="shared" si="432"/>
        <v>635705312</v>
      </c>
      <c r="S2818" t="str">
        <f t="shared" si="433"/>
        <v>Profit</v>
      </c>
      <c r="T2818" s="1">
        <v>42303</v>
      </c>
      <c r="U2818" t="s">
        <v>2313</v>
      </c>
      <c r="V2818" s="14">
        <v>42303</v>
      </c>
      <c r="W2818" t="str">
        <f t="shared" si="434"/>
        <v>October</v>
      </c>
      <c r="X2818" s="4" t="str">
        <f t="shared" si="435"/>
        <v>2015</v>
      </c>
      <c r="Y2818" s="6">
        <f t="shared" si="436"/>
        <v>2015</v>
      </c>
      <c r="Z2818" s="4" t="str">
        <f t="shared" si="437"/>
        <v>26</v>
      </c>
      <c r="AA2818" s="6">
        <f t="shared" si="438"/>
        <v>26</v>
      </c>
      <c r="AB2818" t="str">
        <f t="shared" si="439"/>
        <v>Monday</v>
      </c>
    </row>
    <row r="2819" spans="1:28" x14ac:dyDescent="0.25">
      <c r="A2819" s="3" t="s">
        <v>6912</v>
      </c>
      <c r="B2819" t="s">
        <v>6913</v>
      </c>
      <c r="C2819" s="3" t="s">
        <v>6913</v>
      </c>
      <c r="D2819" s="6">
        <v>0</v>
      </c>
      <c r="E2819" s="6">
        <v>105</v>
      </c>
      <c r="F2819" s="6">
        <f t="shared" ref="F2819:F2882" si="440">INT(E2819/60)</f>
        <v>1</v>
      </c>
      <c r="G2819" s="6">
        <f t="shared" ref="G2819:G2882" si="441">MOD(E2819,60)</f>
        <v>45</v>
      </c>
      <c r="H2819" s="6" t="str" cm="1">
        <f t="array" ref="H2819">_xlfn.IFS(E2819&lt;=80,"Series",E2819&lt;=120,"TV Movie",E2819&gt;120,"Long Movie")</f>
        <v>TV Movie</v>
      </c>
      <c r="I2819" t="s">
        <v>8158</v>
      </c>
      <c r="J2819" t="s">
        <v>8159</v>
      </c>
      <c r="K2819" t="s">
        <v>145</v>
      </c>
      <c r="L2819" s="5">
        <v>8.4</v>
      </c>
      <c r="M2819" t="str" cm="1">
        <f t="array" ref="M2819">_xlfn.IFS(L2819&lt;=2,"Flop",L2819&lt;=5,"Average",L2819&lt;=7,"Hit",L2819&lt;=9,"Superhit",L2819&gt;9,"BlockBuster")</f>
        <v>Superhit</v>
      </c>
      <c r="N2819" s="6">
        <v>562843</v>
      </c>
      <c r="O2819" s="6" t="str" cm="1">
        <f t="array" ref="O2819">_xlfn.IFS(N2819&lt;=100000,"Low",N2819&lt;=500000,"Median",N2819&lt;=1500000,"High",N2819&gt;1500000,"Very High")</f>
        <v>High</v>
      </c>
      <c r="P2819">
        <v>175000000</v>
      </c>
      <c r="Q2819">
        <v>814337054</v>
      </c>
      <c r="R2819">
        <f t="shared" ref="R2819:R2882" si="442">Q2819-P2819</f>
        <v>639337054</v>
      </c>
      <c r="S2819" t="str">
        <f t="shared" ref="S2819:S2882" si="443">IF(R2819&gt;0,"Profit","Loss")</f>
        <v>Profit</v>
      </c>
      <c r="T2819" s="1">
        <v>43028</v>
      </c>
      <c r="U2819" t="s">
        <v>6914</v>
      </c>
      <c r="V2819" s="14">
        <v>43028</v>
      </c>
      <c r="W2819" t="str">
        <f t="shared" ref="W2819:W2882" si="444">TEXT(V2819,"MMMM")</f>
        <v>October</v>
      </c>
      <c r="X2819" s="4" t="str">
        <f t="shared" ref="X2819:X2882" si="445">TEXT(V2819,"YYYY")</f>
        <v>2017</v>
      </c>
      <c r="Y2819" s="6">
        <f t="shared" ref="Y2819:Y2882" si="446">VALUE(X2819)</f>
        <v>2017</v>
      </c>
      <c r="Z2819" s="4" t="str">
        <f t="shared" ref="Z2819:Z2882" si="447">TEXT(V2819,"d")</f>
        <v>20</v>
      </c>
      <c r="AA2819" s="6">
        <f t="shared" ref="AA2819:AA2882" si="448">VALUE(Z2819)</f>
        <v>20</v>
      </c>
      <c r="AB2819" t="str">
        <f t="shared" ref="AB2819:AB2882" si="449">TEXT(V2819,"dddd")</f>
        <v>Friday</v>
      </c>
    </row>
    <row r="2820" spans="1:28" x14ac:dyDescent="0.25">
      <c r="A2820" s="3" t="s">
        <v>6915</v>
      </c>
      <c r="B2820" t="s">
        <v>6916</v>
      </c>
      <c r="C2820" s="3" t="s">
        <v>6916</v>
      </c>
      <c r="D2820" s="6">
        <v>0</v>
      </c>
      <c r="E2820" s="6">
        <v>117</v>
      </c>
      <c r="F2820" s="6">
        <f t="shared" si="440"/>
        <v>1</v>
      </c>
      <c r="G2820" s="6">
        <f t="shared" si="441"/>
        <v>57</v>
      </c>
      <c r="H2820" s="6" t="str" cm="1">
        <f t="array" ref="H2820">_xlfn.IFS(E2820&lt;=80,"Series",E2820&lt;=120,"TV Movie",E2820&gt;120,"Long Movie")</f>
        <v>TV Movie</v>
      </c>
      <c r="I2820" t="s">
        <v>145</v>
      </c>
      <c r="J2820" t="s">
        <v>8157</v>
      </c>
      <c r="K2820" t="s">
        <v>5802</v>
      </c>
      <c r="L2820" s="5">
        <v>7.5</v>
      </c>
      <c r="M2820" t="str" cm="1">
        <f t="array" ref="M2820">_xlfn.IFS(L2820&lt;=2,"Flop",L2820&lt;=5,"Average",L2820&lt;=7,"Hit",L2820&lt;=9,"Superhit",L2820&gt;9,"BlockBuster")</f>
        <v>Superhit</v>
      </c>
      <c r="N2820" s="6">
        <v>147985</v>
      </c>
      <c r="O2820" s="6" t="str" cm="1">
        <f t="array" ref="O2820">_xlfn.IFS(N2820&lt;=100000,"Low",N2820&lt;=500000,"Median",N2820&lt;=1500000,"High",N2820&gt;1500000,"Very High")</f>
        <v>Median</v>
      </c>
      <c r="P2820">
        <v>11000000</v>
      </c>
      <c r="Q2820">
        <v>62402155</v>
      </c>
      <c r="R2820">
        <f t="shared" si="442"/>
        <v>51402155</v>
      </c>
      <c r="S2820" t="str">
        <f t="shared" si="443"/>
        <v>Profit</v>
      </c>
      <c r="T2820" s="1">
        <v>42030</v>
      </c>
      <c r="U2820" t="s">
        <v>6917</v>
      </c>
      <c r="V2820" s="14">
        <v>42030</v>
      </c>
      <c r="W2820" t="str">
        <f t="shared" si="444"/>
        <v>January</v>
      </c>
      <c r="X2820" s="4" t="str">
        <f t="shared" si="445"/>
        <v>2015</v>
      </c>
      <c r="Y2820" s="6">
        <f t="shared" si="446"/>
        <v>2015</v>
      </c>
      <c r="Z2820" s="4" t="str">
        <f t="shared" si="447"/>
        <v>26</v>
      </c>
      <c r="AA2820" s="6">
        <f t="shared" si="448"/>
        <v>26</v>
      </c>
      <c r="AB2820" t="str">
        <f t="shared" si="449"/>
        <v>Monday</v>
      </c>
    </row>
    <row r="2821" spans="1:28" x14ac:dyDescent="0.25">
      <c r="A2821" s="3" t="s">
        <v>6918</v>
      </c>
      <c r="B2821" t="s">
        <v>6919</v>
      </c>
      <c r="C2821" s="3" t="s">
        <v>6919</v>
      </c>
      <c r="D2821" s="6">
        <v>0</v>
      </c>
      <c r="E2821" s="6">
        <v>131</v>
      </c>
      <c r="F2821" s="6">
        <f t="shared" si="440"/>
        <v>2</v>
      </c>
      <c r="G2821" s="6">
        <f t="shared" si="441"/>
        <v>11</v>
      </c>
      <c r="H2821" s="6" t="str" cm="1">
        <f t="array" ref="H2821">_xlfn.IFS(E2821&lt;=80,"Series",E2821&lt;=120,"TV Movie",E2821&gt;120,"Long Movie")</f>
        <v>Long Movie</v>
      </c>
      <c r="I2821" t="s">
        <v>5529</v>
      </c>
      <c r="J2821" t="s">
        <v>8158</v>
      </c>
      <c r="K2821" t="s">
        <v>3857</v>
      </c>
      <c r="L2821" s="5">
        <v>7.4</v>
      </c>
      <c r="M2821" t="str" cm="1">
        <f t="array" ref="M2821">_xlfn.IFS(L2821&lt;=2,"Flop",L2821&lt;=5,"Average",L2821&lt;=7,"Hit",L2821&lt;=9,"Superhit",L2821&gt;9,"BlockBuster")</f>
        <v>Superhit</v>
      </c>
      <c r="N2821" s="6">
        <v>402382</v>
      </c>
      <c r="O2821" s="6" t="str" cm="1">
        <f t="array" ref="O2821">_xlfn.IFS(N2821&lt;=100000,"Low",N2821&lt;=500000,"Median",N2821&lt;=1500000,"High",N2821&gt;1500000,"Very High")</f>
        <v>Median</v>
      </c>
      <c r="P2821">
        <v>150000000</v>
      </c>
      <c r="Q2821">
        <v>682716636</v>
      </c>
      <c r="R2821">
        <f t="shared" si="442"/>
        <v>532716636</v>
      </c>
      <c r="S2821" t="str">
        <f t="shared" si="443"/>
        <v>Profit</v>
      </c>
      <c r="T2821" s="1">
        <v>42208</v>
      </c>
      <c r="U2821" t="s">
        <v>4464</v>
      </c>
      <c r="V2821" s="14">
        <v>42208</v>
      </c>
      <c r="W2821" t="str">
        <f t="shared" si="444"/>
        <v>July</v>
      </c>
      <c r="X2821" s="4" t="str">
        <f t="shared" si="445"/>
        <v>2015</v>
      </c>
      <c r="Y2821" s="6">
        <f t="shared" si="446"/>
        <v>2015</v>
      </c>
      <c r="Z2821" s="4" t="str">
        <f t="shared" si="447"/>
        <v>23</v>
      </c>
      <c r="AA2821" s="6">
        <f t="shared" si="448"/>
        <v>23</v>
      </c>
      <c r="AB2821" t="str">
        <f t="shared" si="449"/>
        <v>Thursday</v>
      </c>
    </row>
    <row r="2822" spans="1:28" x14ac:dyDescent="0.25">
      <c r="A2822" s="3" t="s">
        <v>6920</v>
      </c>
      <c r="B2822" t="s">
        <v>6921</v>
      </c>
      <c r="C2822" s="3" t="s">
        <v>6921</v>
      </c>
      <c r="D2822" s="6">
        <v>0</v>
      </c>
      <c r="E2822" s="6">
        <v>105</v>
      </c>
      <c r="F2822" s="6">
        <f t="shared" si="440"/>
        <v>1</v>
      </c>
      <c r="G2822" s="6">
        <f t="shared" si="441"/>
        <v>45</v>
      </c>
      <c r="H2822" s="6" t="str" cm="1">
        <f t="array" ref="H2822">_xlfn.IFS(E2822&lt;=80,"Series",E2822&lt;=120,"TV Movie",E2822&gt;120,"Long Movie")</f>
        <v>TV Movie</v>
      </c>
      <c r="I2822" t="s">
        <v>132</v>
      </c>
      <c r="J2822" t="s">
        <v>8162</v>
      </c>
      <c r="K2822" t="s">
        <v>145</v>
      </c>
      <c r="L2822" s="5">
        <v>6.6</v>
      </c>
      <c r="M2822" t="str" cm="1">
        <f t="array" ref="M2822">_xlfn.IFS(L2822&lt;=2,"Flop",L2822&lt;=5,"Average",L2822&lt;=7,"Hit",L2822&lt;=9,"Superhit",L2822&gt;9,"BlockBuster")</f>
        <v>Hit</v>
      </c>
      <c r="N2822" s="6">
        <v>267427</v>
      </c>
      <c r="O2822" s="6" t="str" cm="1">
        <f t="array" ref="O2822">_xlfn.IFS(N2822&lt;=100000,"Low",N2822&lt;=500000,"Median",N2822&lt;=1500000,"High",N2822&gt;1500000,"Very High")</f>
        <v>Median</v>
      </c>
      <c r="P2822">
        <v>50100000</v>
      </c>
      <c r="Q2822">
        <v>159162963</v>
      </c>
      <c r="R2822">
        <f t="shared" si="442"/>
        <v>109062963</v>
      </c>
      <c r="S2822" t="str">
        <f t="shared" si="443"/>
        <v>Profit</v>
      </c>
      <c r="T2822" s="1">
        <v>42046</v>
      </c>
      <c r="U2822" t="s">
        <v>4981</v>
      </c>
      <c r="V2822" s="14">
        <v>42046</v>
      </c>
      <c r="W2822" t="str">
        <f t="shared" si="444"/>
        <v>February</v>
      </c>
      <c r="X2822" s="4" t="str">
        <f t="shared" si="445"/>
        <v>2015</v>
      </c>
      <c r="Y2822" s="6">
        <f t="shared" si="446"/>
        <v>2015</v>
      </c>
      <c r="Z2822" s="4" t="str">
        <f t="shared" si="447"/>
        <v>11</v>
      </c>
      <c r="AA2822" s="6">
        <f t="shared" si="448"/>
        <v>11</v>
      </c>
      <c r="AB2822" t="str">
        <f t="shared" si="449"/>
        <v>Wednesday</v>
      </c>
    </row>
    <row r="2823" spans="1:28" x14ac:dyDescent="0.25">
      <c r="A2823" s="3" t="s">
        <v>6922</v>
      </c>
      <c r="B2823" t="s">
        <v>6923</v>
      </c>
      <c r="C2823" s="3" t="s">
        <v>6923</v>
      </c>
      <c r="D2823" s="6">
        <v>0</v>
      </c>
      <c r="E2823" s="6">
        <v>114</v>
      </c>
      <c r="F2823" s="6">
        <f t="shared" si="440"/>
        <v>1</v>
      </c>
      <c r="G2823" s="6">
        <f t="shared" si="441"/>
        <v>54</v>
      </c>
      <c r="H2823" s="6" t="str" cm="1">
        <f t="array" ref="H2823">_xlfn.IFS(E2823&lt;=80,"Series",E2823&lt;=120,"TV Movie",E2823&gt;120,"Long Movie")</f>
        <v>TV Movie</v>
      </c>
      <c r="I2823" t="s">
        <v>5529</v>
      </c>
      <c r="J2823" t="s">
        <v>8158</v>
      </c>
      <c r="K2823" t="s">
        <v>145</v>
      </c>
      <c r="L2823" s="5">
        <v>6.1</v>
      </c>
      <c r="M2823" t="str" cm="1">
        <f t="array" ref="M2823">_xlfn.IFS(L2823&lt;=2,"Flop",L2823&lt;=5,"Average",L2823&lt;=7,"Hit",L2823&lt;=9,"Superhit",L2823&gt;9,"BlockBuster")</f>
        <v>Hit</v>
      </c>
      <c r="N2823" s="6">
        <v>117049</v>
      </c>
      <c r="O2823" s="6" t="str" cm="1">
        <f t="array" ref="O2823">_xlfn.IFS(N2823&lt;=100000,"Low",N2823&lt;=500000,"Median",N2823&lt;=1500000,"High",N2823&gt;1500000,"Very High")</f>
        <v>Median</v>
      </c>
      <c r="P2823">
        <v>115000000</v>
      </c>
      <c r="Q2823">
        <v>164989338</v>
      </c>
      <c r="R2823">
        <f t="shared" si="442"/>
        <v>49989338</v>
      </c>
      <c r="S2823" t="str">
        <f t="shared" si="443"/>
        <v>Profit</v>
      </c>
      <c r="T2823" s="1">
        <v>42458</v>
      </c>
      <c r="U2823" t="s">
        <v>6924</v>
      </c>
      <c r="V2823" s="14">
        <v>42458</v>
      </c>
      <c r="W2823" t="str">
        <f t="shared" si="444"/>
        <v>March</v>
      </c>
      <c r="X2823" s="4" t="str">
        <f t="shared" si="445"/>
        <v>2016</v>
      </c>
      <c r="Y2823" s="6">
        <f t="shared" si="446"/>
        <v>2016</v>
      </c>
      <c r="Z2823" s="4" t="str">
        <f t="shared" si="447"/>
        <v>29</v>
      </c>
      <c r="AA2823" s="6">
        <f t="shared" si="448"/>
        <v>29</v>
      </c>
      <c r="AB2823" t="str">
        <f t="shared" si="449"/>
        <v>Tuesday</v>
      </c>
    </row>
    <row r="2824" spans="1:28" x14ac:dyDescent="0.25">
      <c r="A2824" s="3" t="s">
        <v>6925</v>
      </c>
      <c r="B2824" t="s">
        <v>6926</v>
      </c>
      <c r="C2824" s="3" t="s">
        <v>6926</v>
      </c>
      <c r="D2824" s="6">
        <v>0</v>
      </c>
      <c r="E2824" s="6">
        <v>163</v>
      </c>
      <c r="F2824" s="6">
        <f t="shared" si="440"/>
        <v>2</v>
      </c>
      <c r="G2824" s="6">
        <f t="shared" si="441"/>
        <v>43</v>
      </c>
      <c r="H2824" s="6" t="str" cm="1">
        <f t="array" ref="H2824">_xlfn.IFS(E2824&lt;=80,"Series",E2824&lt;=120,"TV Movie",E2824&gt;120,"Long Movie")</f>
        <v>Long Movie</v>
      </c>
      <c r="I2824" t="s">
        <v>5529</v>
      </c>
      <c r="J2824" t="s">
        <v>8158</v>
      </c>
      <c r="K2824" t="s">
        <v>3857</v>
      </c>
      <c r="L2824" s="5">
        <v>7.3</v>
      </c>
      <c r="M2824" t="str" cm="1">
        <f t="array" ref="M2824">_xlfn.IFS(L2824&lt;=2,"Flop",L2824&lt;=5,"Average",L2824&lt;=7,"Hit",L2824&lt;=9,"Superhit",L2824&gt;9,"BlockBuster")</f>
        <v>Superhit</v>
      </c>
      <c r="N2824" s="6">
        <v>431913</v>
      </c>
      <c r="O2824" s="6" t="str" cm="1">
        <f t="array" ref="O2824">_xlfn.IFS(N2824&lt;=100000,"Low",N2824&lt;=500000,"Median",N2824&lt;=1500000,"High",N2824&gt;1500000,"Very High")</f>
        <v>Median</v>
      </c>
      <c r="P2824">
        <v>250000000</v>
      </c>
      <c r="Q2824">
        <v>774153007</v>
      </c>
      <c r="R2824">
        <f t="shared" si="442"/>
        <v>524153007</v>
      </c>
      <c r="S2824" t="str">
        <f t="shared" si="443"/>
        <v>Profit</v>
      </c>
      <c r="T2824" s="1">
        <v>44467</v>
      </c>
      <c r="U2824" t="s">
        <v>5738</v>
      </c>
      <c r="V2824" s="14">
        <v>44467</v>
      </c>
      <c r="W2824" t="str">
        <f t="shared" si="444"/>
        <v>September</v>
      </c>
      <c r="X2824" s="4" t="str">
        <f t="shared" si="445"/>
        <v>2021</v>
      </c>
      <c r="Y2824" s="6">
        <f t="shared" si="446"/>
        <v>2021</v>
      </c>
      <c r="Z2824" s="4" t="str">
        <f t="shared" si="447"/>
        <v>28</v>
      </c>
      <c r="AA2824" s="6">
        <f t="shared" si="448"/>
        <v>28</v>
      </c>
      <c r="AB2824" t="str">
        <f t="shared" si="449"/>
        <v>Tuesday</v>
      </c>
    </row>
    <row r="2825" spans="1:28" x14ac:dyDescent="0.25">
      <c r="A2825" s="3" t="s">
        <v>6927</v>
      </c>
      <c r="B2825" t="s">
        <v>6928</v>
      </c>
      <c r="C2825" s="3" t="s">
        <v>6928</v>
      </c>
      <c r="D2825" s="6">
        <v>0</v>
      </c>
      <c r="E2825" s="6">
        <v>117</v>
      </c>
      <c r="F2825" s="6">
        <f t="shared" si="440"/>
        <v>1</v>
      </c>
      <c r="G2825" s="6">
        <f t="shared" si="441"/>
        <v>57</v>
      </c>
      <c r="H2825" s="6" t="str" cm="1">
        <f t="array" ref="H2825">_xlfn.IFS(E2825&lt;=80,"Series",E2825&lt;=120,"TV Movie",E2825&gt;120,"Long Movie")</f>
        <v>TV Movie</v>
      </c>
      <c r="I2825" t="s">
        <v>8162</v>
      </c>
      <c r="J2825" t="s">
        <v>145</v>
      </c>
      <c r="K2825" t="s">
        <v>3857</v>
      </c>
      <c r="L2825" s="5">
        <v>6.8</v>
      </c>
      <c r="M2825" t="str" cm="1">
        <f t="array" ref="M2825">_xlfn.IFS(L2825&lt;=2,"Flop",L2825&lt;=5,"Average",L2825&lt;=7,"Hit",L2825&lt;=9,"Superhit",L2825&gt;9,"BlockBuster")</f>
        <v>Hit</v>
      </c>
      <c r="N2825" s="6">
        <v>50560</v>
      </c>
      <c r="O2825" s="6" t="str" cm="1">
        <f t="array" ref="O2825">_xlfn.IFS(N2825&lt;=100000,"Low",N2825&lt;=500000,"Median",N2825&lt;=1500000,"High",N2825&gt;1500000,"Very High")</f>
        <v>Low</v>
      </c>
      <c r="P2825">
        <v>4000000</v>
      </c>
      <c r="Q2825">
        <v>2431443</v>
      </c>
      <c r="R2825">
        <f t="shared" si="442"/>
        <v>-1568557</v>
      </c>
      <c r="S2825" t="str">
        <f t="shared" si="443"/>
        <v>Loss</v>
      </c>
      <c r="T2825" s="1">
        <v>41516</v>
      </c>
      <c r="U2825" t="s">
        <v>4721</v>
      </c>
      <c r="V2825" s="14">
        <v>41516</v>
      </c>
      <c r="W2825" t="str">
        <f t="shared" si="444"/>
        <v>August</v>
      </c>
      <c r="X2825" s="4" t="str">
        <f t="shared" si="445"/>
        <v>2013</v>
      </c>
      <c r="Y2825" s="6">
        <f t="shared" si="446"/>
        <v>2013</v>
      </c>
      <c r="Z2825" s="4" t="str">
        <f t="shared" si="447"/>
        <v>30</v>
      </c>
      <c r="AA2825" s="6">
        <f t="shared" si="448"/>
        <v>30</v>
      </c>
      <c r="AB2825" t="str">
        <f t="shared" si="449"/>
        <v>Friday</v>
      </c>
    </row>
    <row r="2826" spans="1:28" x14ac:dyDescent="0.25">
      <c r="A2826" s="3" t="s">
        <v>6929</v>
      </c>
      <c r="B2826" t="s">
        <v>6930</v>
      </c>
      <c r="C2826" s="3" t="s">
        <v>6930</v>
      </c>
      <c r="D2826" s="6">
        <v>0</v>
      </c>
      <c r="E2826" s="6">
        <v>104</v>
      </c>
      <c r="F2826" s="6">
        <f t="shared" si="440"/>
        <v>1</v>
      </c>
      <c r="G2826" s="6">
        <f t="shared" si="441"/>
        <v>44</v>
      </c>
      <c r="H2826" s="6" t="str" cm="1">
        <f t="array" ref="H2826">_xlfn.IFS(E2826&lt;=80,"Series",E2826&lt;=120,"TV Movie",E2826&gt;120,"Long Movie")</f>
        <v>TV Movie</v>
      </c>
      <c r="I2826" t="s">
        <v>5529</v>
      </c>
      <c r="J2826" t="s">
        <v>8158</v>
      </c>
      <c r="K2826" t="s">
        <v>8159</v>
      </c>
      <c r="L2826" s="5">
        <v>7.4</v>
      </c>
      <c r="M2826" t="str" cm="1">
        <f t="array" ref="M2826">_xlfn.IFS(L2826&lt;=2,"Flop",L2826&lt;=5,"Average",L2826&lt;=7,"Hit",L2826&lt;=9,"Superhit",L2826&gt;9,"BlockBuster")</f>
        <v>Superhit</v>
      </c>
      <c r="N2826" s="6">
        <v>144245</v>
      </c>
      <c r="O2826" s="6" t="str" cm="1">
        <f t="array" ref="O2826">_xlfn.IFS(N2826&lt;=100000,"Low",N2826&lt;=500000,"Median",N2826&lt;=1500000,"High",N2826&gt;1500000,"Very High")</f>
        <v>Median</v>
      </c>
      <c r="P2826">
        <v>129000000</v>
      </c>
      <c r="Q2826">
        <v>524580592</v>
      </c>
      <c r="R2826">
        <f t="shared" si="442"/>
        <v>395580592</v>
      </c>
      <c r="S2826" t="str">
        <f t="shared" si="443"/>
        <v>Profit</v>
      </c>
      <c r="T2826" s="1">
        <v>43468</v>
      </c>
      <c r="U2826" t="s">
        <v>6232</v>
      </c>
      <c r="V2826" s="14">
        <v>43468</v>
      </c>
      <c r="W2826" t="str">
        <f t="shared" si="444"/>
        <v>January</v>
      </c>
      <c r="X2826" s="4" t="str">
        <f t="shared" si="445"/>
        <v>2019</v>
      </c>
      <c r="Y2826" s="6">
        <f t="shared" si="446"/>
        <v>2019</v>
      </c>
      <c r="Z2826" s="4" t="str">
        <f t="shared" si="447"/>
        <v>3</v>
      </c>
      <c r="AA2826" s="6">
        <f t="shared" si="448"/>
        <v>3</v>
      </c>
      <c r="AB2826" t="str">
        <f t="shared" si="449"/>
        <v>Thursday</v>
      </c>
    </row>
    <row r="2827" spans="1:28" x14ac:dyDescent="0.25">
      <c r="A2827" s="3" t="s">
        <v>6931</v>
      </c>
      <c r="B2827" t="s">
        <v>6932</v>
      </c>
      <c r="C2827" s="3" t="s">
        <v>6932</v>
      </c>
      <c r="D2827" s="6">
        <v>0</v>
      </c>
      <c r="E2827" s="6">
        <v>97</v>
      </c>
      <c r="F2827" s="6">
        <f t="shared" si="440"/>
        <v>1</v>
      </c>
      <c r="G2827" s="6">
        <f t="shared" si="441"/>
        <v>37</v>
      </c>
      <c r="H2827" s="6" t="str" cm="1">
        <f t="array" ref="H2827">_xlfn.IFS(E2827&lt;=80,"Series",E2827&lt;=120,"TV Movie",E2827&gt;120,"Long Movie")</f>
        <v>TV Movie</v>
      </c>
      <c r="I2827" t="s">
        <v>83</v>
      </c>
      <c r="J2827" t="s">
        <v>8161</v>
      </c>
      <c r="K2827" t="s">
        <v>3857</v>
      </c>
      <c r="L2827" s="5">
        <v>6.3</v>
      </c>
      <c r="M2827" t="str" cm="1">
        <f t="array" ref="M2827">_xlfn.IFS(L2827&lt;=2,"Flop",L2827&lt;=5,"Average",L2827&lt;=7,"Hit",L2827&lt;=9,"Superhit",L2827&gt;9,"BlockBuster")</f>
        <v>Hit</v>
      </c>
      <c r="N2827" s="6">
        <v>78786</v>
      </c>
      <c r="O2827" s="6" t="str" cm="1">
        <f t="array" ref="O2827">_xlfn.IFS(N2827&lt;=100000,"Low",N2827&lt;=500000,"Median",N2827&lt;=1500000,"High",N2827&gt;1500000,"Very High")</f>
        <v>Low</v>
      </c>
      <c r="P2827">
        <v>3500000</v>
      </c>
      <c r="Q2827">
        <v>27858103</v>
      </c>
      <c r="R2827">
        <f t="shared" si="442"/>
        <v>24358103</v>
      </c>
      <c r="S2827" t="str">
        <f t="shared" si="443"/>
        <v>Profit</v>
      </c>
      <c r="T2827" s="1">
        <v>41326</v>
      </c>
      <c r="U2827" t="s">
        <v>4574</v>
      </c>
      <c r="V2827" s="14">
        <v>41326</v>
      </c>
      <c r="W2827" t="str">
        <f t="shared" si="444"/>
        <v>February</v>
      </c>
      <c r="X2827" s="4" t="str">
        <f t="shared" si="445"/>
        <v>2013</v>
      </c>
      <c r="Y2827" s="6">
        <f t="shared" si="446"/>
        <v>2013</v>
      </c>
      <c r="Z2827" s="4" t="str">
        <f t="shared" si="447"/>
        <v>21</v>
      </c>
      <c r="AA2827" s="6">
        <f t="shared" si="448"/>
        <v>21</v>
      </c>
      <c r="AB2827" t="str">
        <f t="shared" si="449"/>
        <v>Thursday</v>
      </c>
    </row>
    <row r="2828" spans="1:28" x14ac:dyDescent="0.25">
      <c r="A2828" s="3" t="s">
        <v>6933</v>
      </c>
      <c r="B2828" t="s">
        <v>6934</v>
      </c>
      <c r="C2828" s="3" t="s">
        <v>6934</v>
      </c>
      <c r="D2828" s="6">
        <v>0</v>
      </c>
      <c r="E2828" s="6">
        <v>105</v>
      </c>
      <c r="F2828" s="6">
        <f t="shared" si="440"/>
        <v>1</v>
      </c>
      <c r="G2828" s="6">
        <f t="shared" si="441"/>
        <v>45</v>
      </c>
      <c r="H2828" s="6" t="str" cm="1">
        <f t="array" ref="H2828">_xlfn.IFS(E2828&lt;=80,"Series",E2828&lt;=120,"TV Movie",E2828&gt;120,"Long Movie")</f>
        <v>TV Movie</v>
      </c>
      <c r="I2828" t="s">
        <v>5529</v>
      </c>
      <c r="J2828" t="s">
        <v>132</v>
      </c>
      <c r="K2828" t="s">
        <v>5802</v>
      </c>
      <c r="L2828" s="5">
        <v>5.9</v>
      </c>
      <c r="M2828" t="str" cm="1">
        <f t="array" ref="M2828">_xlfn.IFS(L2828&lt;=2,"Flop",L2828&lt;=5,"Average",L2828&lt;=7,"Hit",L2828&lt;=9,"Superhit",L2828&gt;9,"BlockBuster")</f>
        <v>Hit</v>
      </c>
      <c r="N2828" s="6">
        <v>66263</v>
      </c>
      <c r="O2828" s="6" t="str" cm="1">
        <f t="array" ref="O2828">_xlfn.IFS(N2828&lt;=100000,"Low",N2828&lt;=500000,"Median",N2828&lt;=1500000,"High",N2828&gt;1500000,"Very High")</f>
        <v>Low</v>
      </c>
      <c r="P2828">
        <v>40000000</v>
      </c>
      <c r="Q2828">
        <v>29918745</v>
      </c>
      <c r="R2828">
        <f t="shared" si="442"/>
        <v>-10081255</v>
      </c>
      <c r="S2828" t="str">
        <f t="shared" si="443"/>
        <v>Loss</v>
      </c>
      <c r="T2828" s="1">
        <v>42662</v>
      </c>
      <c r="U2828" t="s">
        <v>4586</v>
      </c>
      <c r="V2828" s="14">
        <v>42662</v>
      </c>
      <c r="W2828" t="str">
        <f t="shared" si="444"/>
        <v>October</v>
      </c>
      <c r="X2828" s="4" t="str">
        <f t="shared" si="445"/>
        <v>2016</v>
      </c>
      <c r="Y2828" s="6">
        <f t="shared" si="446"/>
        <v>2016</v>
      </c>
      <c r="Z2828" s="4" t="str">
        <f t="shared" si="447"/>
        <v>19</v>
      </c>
      <c r="AA2828" s="6">
        <f t="shared" si="448"/>
        <v>19</v>
      </c>
      <c r="AB2828" t="str">
        <f t="shared" si="449"/>
        <v>Wednesday</v>
      </c>
    </row>
    <row r="2829" spans="1:28" x14ac:dyDescent="0.25">
      <c r="A2829" s="3" t="s">
        <v>6935</v>
      </c>
      <c r="B2829" t="s">
        <v>6936</v>
      </c>
      <c r="C2829" s="3" t="s">
        <v>6936</v>
      </c>
      <c r="D2829" s="6">
        <v>0</v>
      </c>
      <c r="E2829" s="6">
        <v>105</v>
      </c>
      <c r="F2829" s="6">
        <f t="shared" si="440"/>
        <v>1</v>
      </c>
      <c r="G2829" s="6">
        <f t="shared" si="441"/>
        <v>45</v>
      </c>
      <c r="H2829" s="6" t="str" cm="1">
        <f t="array" ref="H2829">_xlfn.IFS(E2829&lt;=80,"Series",E2829&lt;=120,"TV Movie",E2829&gt;120,"Long Movie")</f>
        <v>TV Movie</v>
      </c>
      <c r="I2829" t="s">
        <v>132</v>
      </c>
      <c r="J2829" t="s">
        <v>145</v>
      </c>
      <c r="K2829" t="s">
        <v>5802</v>
      </c>
      <c r="L2829" s="5">
        <v>6.3</v>
      </c>
      <c r="M2829" t="str" cm="1">
        <f t="array" ref="M2829">_xlfn.IFS(L2829&lt;=2,"Flop",L2829&lt;=5,"Average",L2829&lt;=7,"Hit",L2829&lt;=9,"Superhit",L2829&gt;9,"BlockBuster")</f>
        <v>Hit</v>
      </c>
      <c r="N2829" s="6">
        <v>82033</v>
      </c>
      <c r="O2829" s="6" t="str" cm="1">
        <f t="array" ref="O2829">_xlfn.IFS(N2829&lt;=100000,"Low",N2829&lt;=500000,"Median",N2829&lt;=1500000,"High",N2829&gt;1500000,"Very High")</f>
        <v>Low</v>
      </c>
      <c r="P2829">
        <v>26000000</v>
      </c>
      <c r="Q2829">
        <v>53120346</v>
      </c>
      <c r="R2829">
        <f t="shared" si="442"/>
        <v>27120346</v>
      </c>
      <c r="S2829" t="str">
        <f t="shared" si="443"/>
        <v>Profit</v>
      </c>
      <c r="T2829" s="1">
        <v>41581</v>
      </c>
      <c r="U2829" t="s">
        <v>6937</v>
      </c>
      <c r="V2829" s="14">
        <v>41581</v>
      </c>
      <c r="W2829" t="str">
        <f t="shared" si="444"/>
        <v>November</v>
      </c>
      <c r="X2829" s="4" t="str">
        <f t="shared" si="445"/>
        <v>2013</v>
      </c>
      <c r="Y2829" s="6">
        <f t="shared" si="446"/>
        <v>2013</v>
      </c>
      <c r="Z2829" s="4" t="str">
        <f t="shared" si="447"/>
        <v>3</v>
      </c>
      <c r="AA2829" s="6">
        <f t="shared" si="448"/>
        <v>3</v>
      </c>
      <c r="AB2829" t="str">
        <f t="shared" si="449"/>
        <v>Sunday</v>
      </c>
    </row>
    <row r="2830" spans="1:28" x14ac:dyDescent="0.25">
      <c r="A2830" s="3" t="s">
        <v>6938</v>
      </c>
      <c r="B2830" t="s">
        <v>6939</v>
      </c>
      <c r="C2830" s="3" t="s">
        <v>6939</v>
      </c>
      <c r="D2830" s="6">
        <v>0</v>
      </c>
      <c r="E2830" s="6">
        <v>104</v>
      </c>
      <c r="F2830" s="6">
        <f t="shared" si="440"/>
        <v>1</v>
      </c>
      <c r="G2830" s="6">
        <f t="shared" si="441"/>
        <v>44</v>
      </c>
      <c r="H2830" s="6" t="str" cm="1">
        <f t="array" ref="H2830">_xlfn.IFS(E2830&lt;=80,"Series",E2830&lt;=120,"TV Movie",E2830&gt;120,"Long Movie")</f>
        <v>TV Movie</v>
      </c>
      <c r="I2830" t="s">
        <v>83</v>
      </c>
      <c r="J2830" t="s">
        <v>8166</v>
      </c>
      <c r="K2830" t="s">
        <v>3857</v>
      </c>
      <c r="L2830" s="5">
        <v>6.5</v>
      </c>
      <c r="M2830" t="str" cm="1">
        <f t="array" ref="M2830">_xlfn.IFS(L2830&lt;=2,"Flop",L2830&lt;=5,"Average",L2830&lt;=7,"Hit",L2830&lt;=9,"Superhit",L2830&gt;9,"BlockBuster")</f>
        <v>Hit</v>
      </c>
      <c r="N2830" s="6">
        <v>137279</v>
      </c>
      <c r="O2830" s="6" t="str" cm="1">
        <f t="array" ref="O2830">_xlfn.IFS(N2830&lt;=100000,"Low",N2830&lt;=500000,"Median",N2830&lt;=1500000,"High",N2830&gt;1500000,"Very High")</f>
        <v>Median</v>
      </c>
      <c r="P2830">
        <v>5000000</v>
      </c>
      <c r="Q2830">
        <v>44459951</v>
      </c>
      <c r="R2830">
        <f t="shared" si="442"/>
        <v>39459951</v>
      </c>
      <c r="S2830" t="str">
        <f t="shared" si="443"/>
        <v>Profit</v>
      </c>
      <c r="T2830" s="1">
        <v>41525</v>
      </c>
      <c r="U2830" t="s">
        <v>6940</v>
      </c>
      <c r="V2830" s="14">
        <v>41525</v>
      </c>
      <c r="W2830" t="str">
        <f t="shared" si="444"/>
        <v>September</v>
      </c>
      <c r="X2830" s="4" t="str">
        <f t="shared" si="445"/>
        <v>2013</v>
      </c>
      <c r="Y2830" s="6">
        <f t="shared" si="446"/>
        <v>2013</v>
      </c>
      <c r="Z2830" s="4" t="str">
        <f t="shared" si="447"/>
        <v>8</v>
      </c>
      <c r="AA2830" s="6">
        <f t="shared" si="448"/>
        <v>8</v>
      </c>
      <c r="AB2830" t="str">
        <f t="shared" si="449"/>
        <v>Sunday</v>
      </c>
    </row>
    <row r="2831" spans="1:28" x14ac:dyDescent="0.25">
      <c r="A2831" s="3" t="s">
        <v>6941</v>
      </c>
      <c r="B2831" t="s">
        <v>6942</v>
      </c>
      <c r="C2831" s="3" t="s">
        <v>6942</v>
      </c>
      <c r="D2831" s="6">
        <v>0</v>
      </c>
      <c r="E2831" s="6">
        <v>93</v>
      </c>
      <c r="F2831" s="6">
        <f t="shared" si="440"/>
        <v>1</v>
      </c>
      <c r="G2831" s="6">
        <f t="shared" si="441"/>
        <v>33</v>
      </c>
      <c r="H2831" s="6" t="str" cm="1">
        <f t="array" ref="H2831">_xlfn.IFS(E2831&lt;=80,"Series",E2831&lt;=120,"TV Movie",E2831&gt;120,"Long Movie")</f>
        <v>TV Movie</v>
      </c>
      <c r="I2831" t="s">
        <v>132</v>
      </c>
      <c r="J2831" t="s">
        <v>145</v>
      </c>
      <c r="K2831" t="s">
        <v>8157</v>
      </c>
      <c r="L2831" s="5">
        <v>7</v>
      </c>
      <c r="M2831" t="str" cm="1">
        <f t="array" ref="M2831">_xlfn.IFS(L2831&lt;=2,"Flop",L2831&lt;=5,"Average",L2831&lt;=7,"Hit",L2831&lt;=9,"Superhit",L2831&gt;9,"BlockBuster")</f>
        <v>Hit</v>
      </c>
      <c r="N2831" s="6">
        <v>65411</v>
      </c>
      <c r="O2831" s="6" t="str" cm="1">
        <f t="array" ref="O2831">_xlfn.IFS(N2831&lt;=100000,"Low",N2831&lt;=500000,"Median",N2831&lt;=1500000,"High",N2831&gt;1500000,"Very High")</f>
        <v>Low</v>
      </c>
      <c r="P2831">
        <v>8000000</v>
      </c>
      <c r="Q2831">
        <v>25288872</v>
      </c>
      <c r="R2831">
        <f t="shared" si="442"/>
        <v>17288872</v>
      </c>
      <c r="S2831" t="str">
        <f t="shared" si="443"/>
        <v>Profit</v>
      </c>
      <c r="T2831" s="1">
        <v>41524</v>
      </c>
      <c r="U2831" t="s">
        <v>6943</v>
      </c>
      <c r="V2831" s="14">
        <v>41524</v>
      </c>
      <c r="W2831" t="str">
        <f t="shared" si="444"/>
        <v>September</v>
      </c>
      <c r="X2831" s="4" t="str">
        <f t="shared" si="445"/>
        <v>2013</v>
      </c>
      <c r="Y2831" s="6">
        <f t="shared" si="446"/>
        <v>2013</v>
      </c>
      <c r="Z2831" s="4" t="str">
        <f t="shared" si="447"/>
        <v>7</v>
      </c>
      <c r="AA2831" s="6">
        <f t="shared" si="448"/>
        <v>7</v>
      </c>
      <c r="AB2831" t="str">
        <f t="shared" si="449"/>
        <v>Saturday</v>
      </c>
    </row>
    <row r="2832" spans="1:28" x14ac:dyDescent="0.25">
      <c r="A2832" s="3" t="s">
        <v>6944</v>
      </c>
      <c r="B2832" t="s">
        <v>6945</v>
      </c>
      <c r="C2832" s="3" t="s">
        <v>6945</v>
      </c>
      <c r="D2832" s="6">
        <v>0</v>
      </c>
      <c r="E2832" s="6">
        <v>141</v>
      </c>
      <c r="F2832" s="6">
        <f t="shared" si="440"/>
        <v>2</v>
      </c>
      <c r="G2832" s="6">
        <f t="shared" si="441"/>
        <v>21</v>
      </c>
      <c r="H2832" s="6" t="str" cm="1">
        <f t="array" ref="H2832">_xlfn.IFS(E2832&lt;=80,"Series",E2832&lt;=120,"TV Movie",E2832&gt;120,"Long Movie")</f>
        <v>Long Movie</v>
      </c>
      <c r="I2832" t="s">
        <v>5529</v>
      </c>
      <c r="J2832" t="s">
        <v>8158</v>
      </c>
      <c r="K2832" t="s">
        <v>8161</v>
      </c>
      <c r="L2832" s="5">
        <v>7.3</v>
      </c>
      <c r="M2832" t="str" cm="1">
        <f t="array" ref="M2832">_xlfn.IFS(L2832&lt;=2,"Flop",L2832&lt;=5,"Average",L2832&lt;=7,"Hit",L2832&lt;=9,"Superhit",L2832&gt;9,"BlockBuster")</f>
        <v>Superhit</v>
      </c>
      <c r="N2832" s="6">
        <v>903913</v>
      </c>
      <c r="O2832" s="6" t="str" cm="1">
        <f t="array" ref="O2832">_xlfn.IFS(N2832&lt;=100000,"Low",N2832&lt;=500000,"Median",N2832&lt;=1500000,"High",N2832&gt;1500000,"Very High")</f>
        <v>High</v>
      </c>
      <c r="P2832">
        <v>250000000</v>
      </c>
      <c r="Q2832">
        <v>1405018048</v>
      </c>
      <c r="R2832">
        <f t="shared" si="442"/>
        <v>1155018048</v>
      </c>
      <c r="S2832" t="str">
        <f t="shared" si="443"/>
        <v>Profit</v>
      </c>
      <c r="T2832" s="1">
        <v>42107</v>
      </c>
      <c r="U2832" t="s">
        <v>3520</v>
      </c>
      <c r="V2832" s="14">
        <v>42107</v>
      </c>
      <c r="W2832" t="str">
        <f t="shared" si="444"/>
        <v>April</v>
      </c>
      <c r="X2832" s="4" t="str">
        <f t="shared" si="445"/>
        <v>2015</v>
      </c>
      <c r="Y2832" s="6">
        <f t="shared" si="446"/>
        <v>2015</v>
      </c>
      <c r="Z2832" s="4" t="str">
        <f t="shared" si="447"/>
        <v>13</v>
      </c>
      <c r="AA2832" s="6">
        <f t="shared" si="448"/>
        <v>13</v>
      </c>
      <c r="AB2832" t="str">
        <f t="shared" si="449"/>
        <v>Monday</v>
      </c>
    </row>
    <row r="2833" spans="1:28" x14ac:dyDescent="0.25">
      <c r="A2833" s="3" t="s">
        <v>6946</v>
      </c>
      <c r="B2833" t="s">
        <v>6947</v>
      </c>
      <c r="C2833" s="3" t="s">
        <v>6947</v>
      </c>
      <c r="D2833" s="6">
        <v>0</v>
      </c>
      <c r="E2833" s="6">
        <v>97</v>
      </c>
      <c r="F2833" s="6">
        <f t="shared" si="440"/>
        <v>1</v>
      </c>
      <c r="G2833" s="6">
        <f t="shared" si="441"/>
        <v>37</v>
      </c>
      <c r="H2833" s="6" t="str" cm="1">
        <f t="array" ref="H2833">_xlfn.IFS(E2833&lt;=80,"Series",E2833&lt;=120,"TV Movie",E2833&gt;120,"Long Movie")</f>
        <v>TV Movie</v>
      </c>
      <c r="I2833" t="s">
        <v>5529</v>
      </c>
      <c r="J2833" t="s">
        <v>145</v>
      </c>
      <c r="K2833" t="s">
        <v>8161</v>
      </c>
      <c r="L2833" s="5">
        <v>7.4</v>
      </c>
      <c r="M2833" t="str" cm="1">
        <f t="array" ref="M2833">_xlfn.IFS(L2833&lt;=2,"Flop",L2833&lt;=5,"Average",L2833&lt;=7,"Hit",L2833&lt;=9,"Superhit",L2833&gt;9,"BlockBuster")</f>
        <v>Superhit</v>
      </c>
      <c r="N2833" s="6">
        <v>296243</v>
      </c>
      <c r="O2833" s="6" t="str" cm="1">
        <f t="array" ref="O2833">_xlfn.IFS(N2833&lt;=100000,"Low",N2833&lt;=500000,"Median",N2833&lt;=1500000,"High",N2833&gt;1500000,"Very High")</f>
        <v>Median</v>
      </c>
      <c r="P2833">
        <v>5100000</v>
      </c>
      <c r="Q2833">
        <v>4942449</v>
      </c>
      <c r="R2833">
        <f t="shared" si="442"/>
        <v>-157551</v>
      </c>
      <c r="S2833" t="str">
        <f t="shared" si="443"/>
        <v>Loss</v>
      </c>
      <c r="T2833" s="1">
        <v>41706</v>
      </c>
      <c r="U2833" t="s">
        <v>3945</v>
      </c>
      <c r="V2833" s="14">
        <v>41706</v>
      </c>
      <c r="W2833" t="str">
        <f t="shared" si="444"/>
        <v>March</v>
      </c>
      <c r="X2833" s="4" t="str">
        <f t="shared" si="445"/>
        <v>2014</v>
      </c>
      <c r="Y2833" s="6">
        <f t="shared" si="446"/>
        <v>2014</v>
      </c>
      <c r="Z2833" s="4" t="str">
        <f t="shared" si="447"/>
        <v>8</v>
      </c>
      <c r="AA2833" s="6">
        <f t="shared" si="448"/>
        <v>8</v>
      </c>
      <c r="AB2833" t="str">
        <f t="shared" si="449"/>
        <v>Saturday</v>
      </c>
    </row>
    <row r="2834" spans="1:28" x14ac:dyDescent="0.25">
      <c r="A2834" s="3" t="s">
        <v>6948</v>
      </c>
      <c r="B2834" t="s">
        <v>6949</v>
      </c>
      <c r="C2834" s="3" t="s">
        <v>6949</v>
      </c>
      <c r="D2834" s="6">
        <v>0</v>
      </c>
      <c r="E2834" s="6">
        <v>90</v>
      </c>
      <c r="F2834" s="6">
        <f t="shared" si="440"/>
        <v>1</v>
      </c>
      <c r="G2834" s="6">
        <f t="shared" si="441"/>
        <v>30</v>
      </c>
      <c r="H2834" s="6" t="str" cm="1">
        <f t="array" ref="H2834">_xlfn.IFS(E2834&lt;=80,"Series",E2834&lt;=120,"TV Movie",E2834&gt;120,"Long Movie")</f>
        <v>TV Movie</v>
      </c>
      <c r="I2834" t="s">
        <v>8159</v>
      </c>
      <c r="J2834" t="s">
        <v>132</v>
      </c>
      <c r="K2834" t="s">
        <v>145</v>
      </c>
      <c r="L2834" s="5">
        <v>7.3</v>
      </c>
      <c r="M2834" t="str" cm="1">
        <f t="array" ref="M2834">_xlfn.IFS(L2834&lt;=2,"Flop",L2834&lt;=5,"Average",L2834&lt;=7,"Hit",L2834&lt;=9,"Superhit",L2834&gt;9,"BlockBuster")</f>
        <v>Superhit</v>
      </c>
      <c r="N2834" s="6">
        <v>74414</v>
      </c>
      <c r="O2834" s="6" t="str" cm="1">
        <f t="array" ref="O2834">_xlfn.IFS(N2834&lt;=100000,"Low",N2834&lt;=500000,"Median",N2834&lt;=1500000,"High",N2834&gt;1500000,"Very High")</f>
        <v>Low</v>
      </c>
      <c r="P2834">
        <v>8000000</v>
      </c>
      <c r="Q2834">
        <v>5659286</v>
      </c>
      <c r="R2834">
        <f t="shared" si="442"/>
        <v>-2340714</v>
      </c>
      <c r="S2834" t="str">
        <f t="shared" si="443"/>
        <v>Loss</v>
      </c>
      <c r="T2834" s="1">
        <v>42251</v>
      </c>
      <c r="U2834" t="s">
        <v>6950</v>
      </c>
      <c r="V2834" s="14">
        <v>42251</v>
      </c>
      <c r="W2834" t="str">
        <f t="shared" si="444"/>
        <v>September</v>
      </c>
      <c r="X2834" s="4" t="str">
        <f t="shared" si="445"/>
        <v>2015</v>
      </c>
      <c r="Y2834" s="6">
        <f t="shared" si="446"/>
        <v>2015</v>
      </c>
      <c r="Z2834" s="4" t="str">
        <f t="shared" si="447"/>
        <v>4</v>
      </c>
      <c r="AA2834" s="6">
        <f t="shared" si="448"/>
        <v>4</v>
      </c>
      <c r="AB2834" t="str">
        <f t="shared" si="449"/>
        <v>Friday</v>
      </c>
    </row>
    <row r="2835" spans="1:28" x14ac:dyDescent="0.25">
      <c r="A2835" s="3" t="s">
        <v>6951</v>
      </c>
      <c r="B2835" t="s">
        <v>6952</v>
      </c>
      <c r="C2835" s="3" t="s">
        <v>6952</v>
      </c>
      <c r="D2835" s="6">
        <v>0</v>
      </c>
      <c r="E2835" s="6">
        <v>108</v>
      </c>
      <c r="F2835" s="6">
        <f t="shared" si="440"/>
        <v>1</v>
      </c>
      <c r="G2835" s="6">
        <f t="shared" si="441"/>
        <v>48</v>
      </c>
      <c r="H2835" s="6" t="str" cm="1">
        <f t="array" ref="H2835">_xlfn.IFS(E2835&lt;=80,"Series",E2835&lt;=120,"TV Movie",E2835&gt;120,"Long Movie")</f>
        <v>TV Movie</v>
      </c>
      <c r="I2835" t="s">
        <v>5529</v>
      </c>
      <c r="J2835" t="s">
        <v>3857</v>
      </c>
      <c r="K2835" t="s">
        <v>5802</v>
      </c>
      <c r="L2835" s="5">
        <v>6.3</v>
      </c>
      <c r="M2835" t="str" cm="1">
        <f t="array" ref="M2835">_xlfn.IFS(L2835&lt;=2,"Flop",L2835&lt;=5,"Average",L2835&lt;=7,"Hit",L2835&lt;=9,"Superhit",L2835&gt;9,"BlockBuster")</f>
        <v>Hit</v>
      </c>
      <c r="N2835" s="6">
        <v>69820</v>
      </c>
      <c r="O2835" s="6" t="str" cm="1">
        <f t="array" ref="O2835">_xlfn.IFS(N2835&lt;=100000,"Low",N2835&lt;=500000,"Median",N2835&lt;=1500000,"High",N2835&gt;1500000,"Very High")</f>
        <v>Low</v>
      </c>
      <c r="P2835">
        <v>15000000</v>
      </c>
      <c r="Q2835">
        <v>39661919</v>
      </c>
      <c r="R2835">
        <f t="shared" si="442"/>
        <v>24661919</v>
      </c>
      <c r="S2835" t="str">
        <f t="shared" si="443"/>
        <v>Profit</v>
      </c>
      <c r="T2835" s="1">
        <v>41864</v>
      </c>
      <c r="U2835" t="s">
        <v>763</v>
      </c>
      <c r="V2835" s="14">
        <v>41864</v>
      </c>
      <c r="W2835" t="str">
        <f t="shared" si="444"/>
        <v>August</v>
      </c>
      <c r="X2835" s="4" t="str">
        <f t="shared" si="445"/>
        <v>2014</v>
      </c>
      <c r="Y2835" s="6">
        <f t="shared" si="446"/>
        <v>2014</v>
      </c>
      <c r="Z2835" s="4" t="str">
        <f t="shared" si="447"/>
        <v>13</v>
      </c>
      <c r="AA2835" s="6">
        <f t="shared" si="448"/>
        <v>13</v>
      </c>
      <c r="AB2835" t="str">
        <f t="shared" si="449"/>
        <v>Wednesday</v>
      </c>
    </row>
    <row r="2836" spans="1:28" x14ac:dyDescent="0.25">
      <c r="A2836" s="3" t="s">
        <v>6953</v>
      </c>
      <c r="B2836" t="s">
        <v>6954</v>
      </c>
      <c r="C2836" s="3" t="s">
        <v>6954</v>
      </c>
      <c r="D2836" s="6">
        <v>0</v>
      </c>
      <c r="E2836" s="6">
        <v>118</v>
      </c>
      <c r="F2836" s="6">
        <f t="shared" si="440"/>
        <v>1</v>
      </c>
      <c r="G2836" s="6">
        <f t="shared" si="441"/>
        <v>58</v>
      </c>
      <c r="H2836" s="6" t="str" cm="1">
        <f t="array" ref="H2836">_xlfn.IFS(E2836&lt;=80,"Series",E2836&lt;=120,"TV Movie",E2836&gt;120,"Long Movie")</f>
        <v>TV Movie</v>
      </c>
      <c r="I2836" t="s">
        <v>145</v>
      </c>
      <c r="J2836" t="s">
        <v>8157</v>
      </c>
      <c r="K2836" t="s">
        <v>5802</v>
      </c>
      <c r="L2836" s="5">
        <v>7.2</v>
      </c>
      <c r="M2836" t="str" cm="1">
        <f t="array" ref="M2836">_xlfn.IFS(L2836&lt;=2,"Flop",L2836&lt;=5,"Average",L2836&lt;=7,"Hit",L2836&lt;=9,"Superhit",L2836&gt;9,"BlockBuster")</f>
        <v>Superhit</v>
      </c>
      <c r="N2836" s="6">
        <v>138398</v>
      </c>
      <c r="O2836" s="6" t="str" cm="1">
        <f t="array" ref="O2836">_xlfn.IFS(N2836&lt;=100000,"Low",N2836&lt;=500000,"Median",N2836&lt;=1500000,"High",N2836&gt;1500000,"Very High")</f>
        <v>Median</v>
      </c>
      <c r="P2836">
        <v>11800000</v>
      </c>
      <c r="Q2836">
        <v>40272135</v>
      </c>
      <c r="R2836">
        <f t="shared" si="442"/>
        <v>28472135</v>
      </c>
      <c r="S2836" t="str">
        <f t="shared" si="443"/>
        <v>Profit</v>
      </c>
      <c r="T2836" s="1">
        <v>42141</v>
      </c>
      <c r="U2836" t="s">
        <v>3415</v>
      </c>
      <c r="V2836" s="14">
        <v>42141</v>
      </c>
      <c r="W2836" t="str">
        <f t="shared" si="444"/>
        <v>May</v>
      </c>
      <c r="X2836" s="4" t="str">
        <f t="shared" si="445"/>
        <v>2015</v>
      </c>
      <c r="Y2836" s="6">
        <f t="shared" si="446"/>
        <v>2015</v>
      </c>
      <c r="Z2836" s="4" t="str">
        <f t="shared" si="447"/>
        <v>17</v>
      </c>
      <c r="AA2836" s="6">
        <f t="shared" si="448"/>
        <v>17</v>
      </c>
      <c r="AB2836" t="str">
        <f t="shared" si="449"/>
        <v>Sunday</v>
      </c>
    </row>
    <row r="2837" spans="1:28" x14ac:dyDescent="0.25">
      <c r="A2837" s="3" t="s">
        <v>6955</v>
      </c>
      <c r="B2837" t="s">
        <v>6956</v>
      </c>
      <c r="C2837" s="3" t="s">
        <v>6956</v>
      </c>
      <c r="D2837" s="6">
        <v>0</v>
      </c>
      <c r="E2837" s="6">
        <v>127</v>
      </c>
      <c r="F2837" s="6">
        <f t="shared" si="440"/>
        <v>2</v>
      </c>
      <c r="G2837" s="6">
        <f t="shared" si="441"/>
        <v>7</v>
      </c>
      <c r="H2837" s="6" t="str" cm="1">
        <f t="array" ref="H2837">_xlfn.IFS(E2837&lt;=80,"Series",E2837&lt;=120,"TV Movie",E2837&gt;120,"Long Movie")</f>
        <v>Long Movie</v>
      </c>
      <c r="I2837" t="s">
        <v>5529</v>
      </c>
      <c r="J2837" t="s">
        <v>8158</v>
      </c>
      <c r="K2837" t="s">
        <v>145</v>
      </c>
      <c r="L2837" s="5">
        <v>5.4</v>
      </c>
      <c r="M2837" t="str" cm="1">
        <f t="array" ref="M2837">_xlfn.IFS(L2837&lt;=2,"Flop",L2837&lt;=5,"Average",L2837&lt;=7,"Hit",L2837&lt;=9,"Superhit",L2837&gt;9,"BlockBuster")</f>
        <v>Hit</v>
      </c>
      <c r="N2837" s="6">
        <v>123324</v>
      </c>
      <c r="O2837" s="6" t="str" cm="1">
        <f t="array" ref="O2837">_xlfn.IFS(N2837&lt;=100000,"Low",N2837&lt;=500000,"Median",N2837&lt;=1500000,"High",N2837&gt;1500000,"Very High")</f>
        <v>Median</v>
      </c>
      <c r="P2837">
        <v>140000000</v>
      </c>
      <c r="Q2837">
        <v>150680864</v>
      </c>
      <c r="R2837">
        <f t="shared" si="442"/>
        <v>10680864</v>
      </c>
      <c r="S2837" t="str">
        <f t="shared" si="443"/>
        <v>Profit</v>
      </c>
      <c r="T2837" s="1">
        <v>42424</v>
      </c>
      <c r="U2837" t="s">
        <v>1304</v>
      </c>
      <c r="V2837" s="14">
        <v>42424</v>
      </c>
      <c r="W2837" t="str">
        <f t="shared" si="444"/>
        <v>February</v>
      </c>
      <c r="X2837" s="4" t="str">
        <f t="shared" si="445"/>
        <v>2016</v>
      </c>
      <c r="Y2837" s="6">
        <f t="shared" si="446"/>
        <v>2016</v>
      </c>
      <c r="Z2837" s="4" t="str">
        <f t="shared" si="447"/>
        <v>24</v>
      </c>
      <c r="AA2837" s="6">
        <f t="shared" si="448"/>
        <v>24</v>
      </c>
      <c r="AB2837" t="str">
        <f t="shared" si="449"/>
        <v>Wednesday</v>
      </c>
    </row>
    <row r="2838" spans="1:28" x14ac:dyDescent="0.25">
      <c r="A2838" s="3" t="s">
        <v>6957</v>
      </c>
      <c r="B2838" t="s">
        <v>6958</v>
      </c>
      <c r="C2838" s="3" t="s">
        <v>6958</v>
      </c>
      <c r="D2838" s="6">
        <v>0</v>
      </c>
      <c r="E2838" s="6">
        <v>111</v>
      </c>
      <c r="F2838" s="6">
        <f t="shared" si="440"/>
        <v>1</v>
      </c>
      <c r="G2838" s="6">
        <f t="shared" si="441"/>
        <v>51</v>
      </c>
      <c r="H2838" s="6" t="str" cm="1">
        <f t="array" ref="H2838">_xlfn.IFS(E2838&lt;=80,"Series",E2838&lt;=120,"TV Movie",E2838&gt;120,"Long Movie")</f>
        <v>TV Movie</v>
      </c>
      <c r="I2838" t="s">
        <v>132</v>
      </c>
      <c r="J2838" t="s">
        <v>8162</v>
      </c>
      <c r="K2838" t="s">
        <v>3857</v>
      </c>
      <c r="L2838" s="5">
        <v>6.3</v>
      </c>
      <c r="M2838" t="str" cm="1">
        <f t="array" ref="M2838">_xlfn.IFS(L2838&lt;=2,"Flop",L2838&lt;=5,"Average",L2838&lt;=7,"Hit",L2838&lt;=9,"Superhit",L2838&gt;9,"BlockBuster")</f>
        <v>Hit</v>
      </c>
      <c r="N2838" s="6">
        <v>121382</v>
      </c>
      <c r="O2838" s="6" t="str" cm="1">
        <f t="array" ref="O2838">_xlfn.IFS(N2838&lt;=100000,"Low",N2838&lt;=500000,"Median",N2838&lt;=1500000,"High",N2838&gt;1500000,"Very High")</f>
        <v>Median</v>
      </c>
      <c r="P2838">
        <v>30000000</v>
      </c>
      <c r="Q2838">
        <v>78418811</v>
      </c>
      <c r="R2838">
        <f t="shared" si="442"/>
        <v>48418811</v>
      </c>
      <c r="S2838" t="str">
        <f t="shared" si="443"/>
        <v>Profit</v>
      </c>
      <c r="T2838" s="1">
        <v>41527</v>
      </c>
      <c r="U2838" t="s">
        <v>1749</v>
      </c>
      <c r="V2838" s="14">
        <v>41527</v>
      </c>
      <c r="W2838" t="str">
        <f t="shared" si="444"/>
        <v>September</v>
      </c>
      <c r="X2838" s="4" t="str">
        <f t="shared" si="445"/>
        <v>2013</v>
      </c>
      <c r="Y2838" s="6">
        <f t="shared" si="446"/>
        <v>2013</v>
      </c>
      <c r="Z2838" s="4" t="str">
        <f t="shared" si="447"/>
        <v>10</v>
      </c>
      <c r="AA2838" s="6">
        <f t="shared" si="448"/>
        <v>10</v>
      </c>
      <c r="AB2838" t="str">
        <f t="shared" si="449"/>
        <v>Tuesday</v>
      </c>
    </row>
    <row r="2839" spans="1:28" x14ac:dyDescent="0.25">
      <c r="A2839" s="3" t="s">
        <v>6959</v>
      </c>
      <c r="B2839" t="s">
        <v>6960</v>
      </c>
      <c r="C2839" s="3" t="s">
        <v>6960</v>
      </c>
      <c r="D2839" s="6">
        <v>0</v>
      </c>
      <c r="E2839" s="6">
        <v>109</v>
      </c>
      <c r="F2839" s="6">
        <f t="shared" si="440"/>
        <v>1</v>
      </c>
      <c r="G2839" s="6">
        <f t="shared" si="441"/>
        <v>49</v>
      </c>
      <c r="H2839" s="6" t="str" cm="1">
        <f t="array" ref="H2839">_xlfn.IFS(E2839&lt;=80,"Series",E2839&lt;=120,"TV Movie",E2839&gt;120,"Long Movie")</f>
        <v>TV Movie</v>
      </c>
      <c r="I2839" t="s">
        <v>8160</v>
      </c>
      <c r="J2839" t="s">
        <v>145</v>
      </c>
      <c r="K2839" t="s">
        <v>8167</v>
      </c>
      <c r="L2839" s="5">
        <v>7.3</v>
      </c>
      <c r="M2839" t="str" cm="1">
        <f t="array" ref="M2839">_xlfn.IFS(L2839&lt;=2,"Flop",L2839&lt;=5,"Average",L2839&lt;=7,"Hit",L2839&lt;=9,"Superhit",L2839&gt;9,"BlockBuster")</f>
        <v>Superhit</v>
      </c>
      <c r="N2839" s="6">
        <v>61929</v>
      </c>
      <c r="O2839" s="6" t="str" cm="1">
        <f t="array" ref="O2839">_xlfn.IFS(N2839&lt;=100000,"Low",N2839&lt;=500000,"Median",N2839&lt;=1500000,"High",N2839&gt;1500000,"Very High")</f>
        <v>Low</v>
      </c>
      <c r="P2839">
        <v>11000000</v>
      </c>
      <c r="Q2839">
        <v>61619773</v>
      </c>
      <c r="R2839">
        <f t="shared" si="442"/>
        <v>50619773</v>
      </c>
      <c r="S2839" t="str">
        <f t="shared" si="443"/>
        <v>Profit</v>
      </c>
      <c r="T2839" s="1">
        <v>42044</v>
      </c>
      <c r="U2839" t="s">
        <v>6961</v>
      </c>
      <c r="V2839" s="14">
        <v>42044</v>
      </c>
      <c r="W2839" t="str">
        <f t="shared" si="444"/>
        <v>February</v>
      </c>
      <c r="X2839" s="4" t="str">
        <f t="shared" si="445"/>
        <v>2015</v>
      </c>
      <c r="Y2839" s="6">
        <f t="shared" si="446"/>
        <v>2015</v>
      </c>
      <c r="Z2839" s="4" t="str">
        <f t="shared" si="447"/>
        <v>9</v>
      </c>
      <c r="AA2839" s="6">
        <f t="shared" si="448"/>
        <v>9</v>
      </c>
      <c r="AB2839" t="str">
        <f t="shared" si="449"/>
        <v>Monday</v>
      </c>
    </row>
    <row r="2840" spans="1:28" x14ac:dyDescent="0.25">
      <c r="A2840" s="3" t="s">
        <v>6962</v>
      </c>
      <c r="B2840" t="s">
        <v>6963</v>
      </c>
      <c r="C2840" s="3" t="s">
        <v>6963</v>
      </c>
      <c r="D2840" s="6">
        <v>0</v>
      </c>
      <c r="E2840" s="6">
        <v>132</v>
      </c>
      <c r="F2840" s="6">
        <f t="shared" si="440"/>
        <v>2</v>
      </c>
      <c r="G2840" s="6">
        <f t="shared" si="441"/>
        <v>12</v>
      </c>
      <c r="H2840" s="6" t="str" cm="1">
        <f t="array" ref="H2840">_xlfn.IFS(E2840&lt;=80,"Series",E2840&lt;=120,"TV Movie",E2840&gt;120,"Long Movie")</f>
        <v>Long Movie</v>
      </c>
      <c r="I2840" t="s">
        <v>5529</v>
      </c>
      <c r="J2840" t="s">
        <v>8158</v>
      </c>
      <c r="K2840" t="s">
        <v>145</v>
      </c>
      <c r="L2840" s="5">
        <v>6.9</v>
      </c>
      <c r="M2840" t="str" cm="1">
        <f t="array" ref="M2840">_xlfn.IFS(L2840&lt;=2,"Flop",L2840&lt;=5,"Average",L2840&lt;=7,"Hit",L2840&lt;=9,"Superhit",L2840&gt;9,"BlockBuster")</f>
        <v>Hit</v>
      </c>
      <c r="N2840" s="6">
        <v>223920</v>
      </c>
      <c r="O2840" s="6" t="str" cm="1">
        <f t="array" ref="O2840">_xlfn.IFS(N2840&lt;=100000,"Low",N2840&lt;=500000,"Median",N2840&lt;=1500000,"High",N2840&gt;1500000,"Very High")</f>
        <v>Median</v>
      </c>
      <c r="P2840">
        <v>90000000</v>
      </c>
      <c r="Q2840">
        <v>162360636</v>
      </c>
      <c r="R2840">
        <f t="shared" si="442"/>
        <v>72360636</v>
      </c>
      <c r="S2840" t="str">
        <f t="shared" si="443"/>
        <v>Profit</v>
      </c>
      <c r="T2840" s="1">
        <v>42621</v>
      </c>
      <c r="U2840" t="s">
        <v>2150</v>
      </c>
      <c r="V2840" s="14">
        <v>42621</v>
      </c>
      <c r="W2840" t="str">
        <f t="shared" si="444"/>
        <v>September</v>
      </c>
      <c r="X2840" s="4" t="str">
        <f t="shared" si="445"/>
        <v>2016</v>
      </c>
      <c r="Y2840" s="6">
        <f t="shared" si="446"/>
        <v>2016</v>
      </c>
      <c r="Z2840" s="4" t="str">
        <f t="shared" si="447"/>
        <v>8</v>
      </c>
      <c r="AA2840" s="6">
        <f t="shared" si="448"/>
        <v>8</v>
      </c>
      <c r="AB2840" t="str">
        <f t="shared" si="449"/>
        <v>Thursday</v>
      </c>
    </row>
    <row r="2841" spans="1:28" x14ac:dyDescent="0.25">
      <c r="A2841" s="3" t="s">
        <v>6964</v>
      </c>
      <c r="B2841" t="s">
        <v>6965</v>
      </c>
      <c r="C2841" s="3" t="s">
        <v>6966</v>
      </c>
      <c r="D2841" s="6">
        <v>0</v>
      </c>
      <c r="E2841" s="6">
        <v>130</v>
      </c>
      <c r="F2841" s="6">
        <f t="shared" si="440"/>
        <v>2</v>
      </c>
      <c r="G2841" s="6">
        <f t="shared" si="441"/>
        <v>10</v>
      </c>
      <c r="H2841" s="6" t="str" cm="1">
        <f t="array" ref="H2841">_xlfn.IFS(E2841&lt;=80,"Series",E2841&lt;=120,"TV Movie",E2841&gt;120,"Long Movie")</f>
        <v>Long Movie</v>
      </c>
      <c r="I2841" t="s">
        <v>145</v>
      </c>
      <c r="J2841" t="s">
        <v>8166</v>
      </c>
      <c r="K2841" t="s">
        <v>5802</v>
      </c>
      <c r="L2841" s="5">
        <v>7.7</v>
      </c>
      <c r="M2841" t="str" cm="1">
        <f t="array" ref="M2841">_xlfn.IFS(L2841&lt;=2,"Flop",L2841&lt;=5,"Average",L2841&lt;=7,"Hit",L2841&lt;=9,"Superhit",L2841&gt;9,"BlockBuster")</f>
        <v>Superhit</v>
      </c>
      <c r="N2841" s="6">
        <v>50335</v>
      </c>
      <c r="O2841" s="6" t="str" cm="1">
        <f t="array" ref="O2841">_xlfn.IFS(N2841&lt;=100000,"Low",N2841&lt;=500000,"Median",N2841&lt;=1500000,"High",N2841&gt;1500000,"Very High")</f>
        <v>Low</v>
      </c>
      <c r="P2841">
        <v>11000000</v>
      </c>
      <c r="Q2841">
        <v>12673462</v>
      </c>
      <c r="R2841">
        <f t="shared" si="442"/>
        <v>1673462</v>
      </c>
      <c r="S2841" t="str">
        <f t="shared" si="443"/>
        <v>Profit</v>
      </c>
      <c r="T2841" s="1">
        <v>41411</v>
      </c>
      <c r="U2841" t="s">
        <v>6463</v>
      </c>
      <c r="V2841" s="14">
        <v>41411</v>
      </c>
      <c r="W2841" t="str">
        <f t="shared" si="444"/>
        <v>May</v>
      </c>
      <c r="X2841" s="4" t="str">
        <f t="shared" si="445"/>
        <v>2013</v>
      </c>
      <c r="Y2841" s="6">
        <f t="shared" si="446"/>
        <v>2013</v>
      </c>
      <c r="Z2841" s="4" t="str">
        <f t="shared" si="447"/>
        <v>17</v>
      </c>
      <c r="AA2841" s="6">
        <f t="shared" si="448"/>
        <v>17</v>
      </c>
      <c r="AB2841" t="str">
        <f t="shared" si="449"/>
        <v>Friday</v>
      </c>
    </row>
    <row r="2842" spans="1:28" x14ac:dyDescent="0.25">
      <c r="A2842" s="3" t="s">
        <v>6967</v>
      </c>
      <c r="B2842" t="s">
        <v>6968</v>
      </c>
      <c r="C2842" s="3" t="s">
        <v>6968</v>
      </c>
      <c r="D2842" s="6">
        <v>0</v>
      </c>
      <c r="E2842" s="6">
        <v>117</v>
      </c>
      <c r="F2842" s="6">
        <f t="shared" si="440"/>
        <v>1</v>
      </c>
      <c r="G2842" s="6">
        <f t="shared" si="441"/>
        <v>57</v>
      </c>
      <c r="H2842" s="6" t="str" cm="1">
        <f t="array" ref="H2842">_xlfn.IFS(E2842&lt;=80,"Series",E2842&lt;=120,"TV Movie",E2842&gt;120,"Long Movie")</f>
        <v>TV Movie</v>
      </c>
      <c r="I2842" t="s">
        <v>5529</v>
      </c>
      <c r="J2842" t="s">
        <v>132</v>
      </c>
      <c r="K2842" t="s">
        <v>8162</v>
      </c>
      <c r="L2842" s="5">
        <v>6.6</v>
      </c>
      <c r="M2842" t="str" cm="1">
        <f t="array" ref="M2842">_xlfn.IFS(L2842&lt;=2,"Flop",L2842&lt;=5,"Average",L2842&lt;=7,"Hit",L2842&lt;=9,"Superhit",L2842&gt;9,"BlockBuster")</f>
        <v>Hit</v>
      </c>
      <c r="N2842" s="6">
        <v>179068</v>
      </c>
      <c r="O2842" s="6" t="str" cm="1">
        <f t="array" ref="O2842">_xlfn.IFS(N2842&lt;=100000,"Low",N2842&lt;=500000,"Median",N2842&lt;=1500000,"High",N2842&gt;1500000,"Very High")</f>
        <v>Median</v>
      </c>
      <c r="P2842">
        <v>43000000</v>
      </c>
      <c r="Q2842">
        <v>229930771</v>
      </c>
      <c r="R2842">
        <f t="shared" si="442"/>
        <v>186930771</v>
      </c>
      <c r="S2842" t="str">
        <f t="shared" si="443"/>
        <v>Profit</v>
      </c>
      <c r="T2842" s="1">
        <v>41448</v>
      </c>
      <c r="U2842" t="s">
        <v>5592</v>
      </c>
      <c r="V2842" s="14">
        <v>41448</v>
      </c>
      <c r="W2842" t="str">
        <f t="shared" si="444"/>
        <v>June</v>
      </c>
      <c r="X2842" s="4" t="str">
        <f t="shared" si="445"/>
        <v>2013</v>
      </c>
      <c r="Y2842" s="6">
        <f t="shared" si="446"/>
        <v>2013</v>
      </c>
      <c r="Z2842" s="4" t="str">
        <f t="shared" si="447"/>
        <v>23</v>
      </c>
      <c r="AA2842" s="6">
        <f t="shared" si="448"/>
        <v>23</v>
      </c>
      <c r="AB2842" t="str">
        <f t="shared" si="449"/>
        <v>Sunday</v>
      </c>
    </row>
    <row r="2843" spans="1:28" x14ac:dyDescent="0.25">
      <c r="A2843" s="3" t="s">
        <v>6969</v>
      </c>
      <c r="B2843" t="s">
        <v>6970</v>
      </c>
      <c r="C2843" s="3" t="s">
        <v>6970</v>
      </c>
      <c r="D2843" s="6">
        <v>0</v>
      </c>
      <c r="E2843" s="6">
        <v>115</v>
      </c>
      <c r="F2843" s="6">
        <f t="shared" si="440"/>
        <v>1</v>
      </c>
      <c r="G2843" s="6">
        <f t="shared" si="441"/>
        <v>55</v>
      </c>
      <c r="H2843" s="6" t="str" cm="1">
        <f t="array" ref="H2843">_xlfn.IFS(E2843&lt;=80,"Series",E2843&lt;=120,"TV Movie",E2843&gt;120,"Long Movie")</f>
        <v>TV Movie</v>
      </c>
      <c r="I2843" t="s">
        <v>5529</v>
      </c>
      <c r="J2843" t="s">
        <v>3857</v>
      </c>
      <c r="K2843" t="s">
        <v>5802</v>
      </c>
      <c r="L2843" s="5">
        <v>6.7</v>
      </c>
      <c r="M2843" t="str" cm="1">
        <f t="array" ref="M2843">_xlfn.IFS(L2843&lt;=2,"Flop",L2843&lt;=5,"Average",L2843&lt;=7,"Hit",L2843&lt;=9,"Superhit",L2843&gt;9,"BlockBuster")</f>
        <v>Hit</v>
      </c>
      <c r="N2843" s="6">
        <v>203074</v>
      </c>
      <c r="O2843" s="6" t="str" cm="1">
        <f t="array" ref="O2843">_xlfn.IFS(N2843&lt;=100000,"Low",N2843&lt;=500000,"Median",N2843&lt;=1500000,"High",N2843&gt;1500000,"Very High")</f>
        <v>Median</v>
      </c>
      <c r="P2843">
        <v>30000000</v>
      </c>
      <c r="Q2843">
        <v>100014025</v>
      </c>
      <c r="R2843">
        <f t="shared" si="442"/>
        <v>70014025</v>
      </c>
      <c r="S2843" t="str">
        <f t="shared" si="443"/>
        <v>Profit</v>
      </c>
      <c r="T2843">
        <v>2017</v>
      </c>
      <c r="U2843" t="s">
        <v>5533</v>
      </c>
      <c r="V2843" s="14">
        <v>2017</v>
      </c>
      <c r="W2843" t="str">
        <f t="shared" si="444"/>
        <v>July</v>
      </c>
      <c r="X2843" s="4" t="str">
        <f t="shared" si="445"/>
        <v>1905</v>
      </c>
      <c r="Y2843" s="6">
        <f t="shared" si="446"/>
        <v>1905</v>
      </c>
      <c r="Z2843" s="4" t="str">
        <f t="shared" si="447"/>
        <v>9</v>
      </c>
      <c r="AA2843" s="6">
        <f t="shared" si="448"/>
        <v>9</v>
      </c>
      <c r="AB2843" t="str">
        <f t="shared" si="449"/>
        <v>Sunday</v>
      </c>
    </row>
    <row r="2844" spans="1:28" x14ac:dyDescent="0.25">
      <c r="A2844" s="3" t="s">
        <v>6971</v>
      </c>
      <c r="B2844" t="s">
        <v>6972</v>
      </c>
      <c r="C2844" s="3" t="s">
        <v>6972</v>
      </c>
      <c r="D2844" s="6">
        <v>0</v>
      </c>
      <c r="E2844" s="6">
        <v>98</v>
      </c>
      <c r="F2844" s="6">
        <f t="shared" si="440"/>
        <v>1</v>
      </c>
      <c r="G2844" s="6">
        <f t="shared" si="441"/>
        <v>38</v>
      </c>
      <c r="H2844" s="6" t="str" cm="1">
        <f t="array" ref="H2844">_xlfn.IFS(E2844&lt;=80,"Series",E2844&lt;=120,"TV Movie",E2844&gt;120,"Long Movie")</f>
        <v>TV Movie</v>
      </c>
      <c r="I2844" t="s">
        <v>8160</v>
      </c>
      <c r="J2844" t="s">
        <v>132</v>
      </c>
      <c r="K2844" t="s">
        <v>145</v>
      </c>
      <c r="L2844" s="5">
        <v>7.6</v>
      </c>
      <c r="M2844" t="str" cm="1">
        <f t="array" ref="M2844">_xlfn.IFS(L2844&lt;=2,"Flop",L2844&lt;=5,"Average",L2844&lt;=7,"Hit",L2844&lt;=9,"Superhit",L2844&gt;9,"BlockBuster")</f>
        <v>Superhit</v>
      </c>
      <c r="N2844" s="6">
        <v>102896</v>
      </c>
      <c r="O2844" s="6" t="str" cm="1">
        <f t="array" ref="O2844">_xlfn.IFS(N2844&lt;=100000,"Low",N2844&lt;=500000,"Median",N2844&lt;=1500000,"High",N2844&gt;1500000,"Very High")</f>
        <v>Median</v>
      </c>
      <c r="P2844">
        <v>12000000</v>
      </c>
      <c r="Q2844">
        <v>100129872</v>
      </c>
      <c r="R2844">
        <f t="shared" si="442"/>
        <v>88129872</v>
      </c>
      <c r="S2844" t="str">
        <f t="shared" si="443"/>
        <v>Profit</v>
      </c>
      <c r="T2844" s="1">
        <v>41517</v>
      </c>
      <c r="U2844" t="s">
        <v>768</v>
      </c>
      <c r="V2844" s="14">
        <v>41517</v>
      </c>
      <c r="W2844" t="str">
        <f t="shared" si="444"/>
        <v>August</v>
      </c>
      <c r="X2844" s="4" t="str">
        <f t="shared" si="445"/>
        <v>2013</v>
      </c>
      <c r="Y2844" s="6">
        <f t="shared" si="446"/>
        <v>2013</v>
      </c>
      <c r="Z2844" s="4" t="str">
        <f t="shared" si="447"/>
        <v>31</v>
      </c>
      <c r="AA2844" s="6">
        <f t="shared" si="448"/>
        <v>31</v>
      </c>
      <c r="AB2844" t="str">
        <f t="shared" si="449"/>
        <v>Saturday</v>
      </c>
    </row>
    <row r="2845" spans="1:28" x14ac:dyDescent="0.25">
      <c r="A2845" s="3" t="s">
        <v>6973</v>
      </c>
      <c r="B2845" t="s">
        <v>6974</v>
      </c>
      <c r="C2845" s="3" t="s">
        <v>6974</v>
      </c>
      <c r="D2845" s="6">
        <v>0</v>
      </c>
      <c r="E2845" s="6">
        <v>106</v>
      </c>
      <c r="F2845" s="6">
        <f t="shared" si="440"/>
        <v>1</v>
      </c>
      <c r="G2845" s="6">
        <f t="shared" si="441"/>
        <v>46</v>
      </c>
      <c r="H2845" s="6" t="str" cm="1">
        <f t="array" ref="H2845">_xlfn.IFS(E2845&lt;=80,"Series",E2845&lt;=120,"TV Movie",E2845&gt;120,"Long Movie")</f>
        <v>TV Movie</v>
      </c>
      <c r="I2845" t="s">
        <v>145</v>
      </c>
      <c r="J2845" t="s">
        <v>8166</v>
      </c>
      <c r="K2845" t="s">
        <v>8161</v>
      </c>
      <c r="L2845" s="5">
        <v>6.3</v>
      </c>
      <c r="M2845" t="str" cm="1">
        <f t="array" ref="M2845">_xlfn.IFS(L2845&lt;=2,"Flop",L2845&lt;=5,"Average",L2845&lt;=7,"Hit",L2845&lt;=9,"Superhit",L2845&gt;9,"BlockBuster")</f>
        <v>Hit</v>
      </c>
      <c r="N2845" s="6">
        <v>83200</v>
      </c>
      <c r="O2845" s="6" t="str" cm="1">
        <f t="array" ref="O2845">_xlfn.IFS(N2845&lt;=100000,"Low",N2845&lt;=500000,"Median",N2845&lt;=1500000,"High",N2845&gt;1500000,"Very High")</f>
        <v>Low</v>
      </c>
      <c r="P2845">
        <v>12000000</v>
      </c>
      <c r="Q2845">
        <v>33213241</v>
      </c>
      <c r="R2845">
        <f t="shared" si="442"/>
        <v>21213241</v>
      </c>
      <c r="S2845" t="str">
        <f t="shared" si="443"/>
        <v>Profit</v>
      </c>
      <c r="T2845" s="1">
        <v>42032</v>
      </c>
      <c r="U2845" t="s">
        <v>6975</v>
      </c>
      <c r="V2845" s="14">
        <v>42032</v>
      </c>
      <c r="W2845" t="str">
        <f t="shared" si="444"/>
        <v>January</v>
      </c>
      <c r="X2845" s="4" t="str">
        <f t="shared" si="445"/>
        <v>2015</v>
      </c>
      <c r="Y2845" s="6">
        <f t="shared" si="446"/>
        <v>2015</v>
      </c>
      <c r="Z2845" s="4" t="str">
        <f t="shared" si="447"/>
        <v>28</v>
      </c>
      <c r="AA2845" s="6">
        <f t="shared" si="448"/>
        <v>28</v>
      </c>
      <c r="AB2845" t="str">
        <f t="shared" si="449"/>
        <v>Wednesday</v>
      </c>
    </row>
    <row r="2846" spans="1:28" x14ac:dyDescent="0.25">
      <c r="A2846" s="3" t="s">
        <v>6976</v>
      </c>
      <c r="B2846" t="s">
        <v>6977</v>
      </c>
      <c r="C2846" s="3" t="s">
        <v>6977</v>
      </c>
      <c r="D2846" s="6">
        <v>0</v>
      </c>
      <c r="E2846" s="6">
        <v>108</v>
      </c>
      <c r="F2846" s="6">
        <f t="shared" si="440"/>
        <v>1</v>
      </c>
      <c r="G2846" s="6">
        <f t="shared" si="441"/>
        <v>48</v>
      </c>
      <c r="H2846" s="6" t="str" cm="1">
        <f t="array" ref="H2846">_xlfn.IFS(E2846&lt;=80,"Series",E2846&lt;=120,"TV Movie",E2846&gt;120,"Long Movie")</f>
        <v>TV Movie</v>
      </c>
      <c r="I2846" t="s">
        <v>5529</v>
      </c>
      <c r="J2846" t="s">
        <v>8162</v>
      </c>
      <c r="K2846" t="s">
        <v>3857</v>
      </c>
      <c r="L2846" s="5">
        <v>6</v>
      </c>
      <c r="M2846" t="str" cm="1">
        <f t="array" ref="M2846">_xlfn.IFS(L2846&lt;=2,"Flop",L2846&lt;=5,"Average",L2846&lt;=7,"Hit",L2846&lt;=9,"Superhit",L2846&gt;9,"BlockBuster")</f>
        <v>Hit</v>
      </c>
      <c r="N2846" s="6">
        <v>201038</v>
      </c>
      <c r="O2846" s="6" t="str" cm="1">
        <f t="array" ref="O2846">_xlfn.IFS(N2846&lt;=100000,"Low",N2846&lt;=500000,"Median",N2846&lt;=1500000,"High",N2846&gt;1500000,"Very High")</f>
        <v>Median</v>
      </c>
      <c r="P2846">
        <v>48000000</v>
      </c>
      <c r="Q2846">
        <v>326479141</v>
      </c>
      <c r="R2846">
        <f t="shared" si="442"/>
        <v>278479141</v>
      </c>
      <c r="S2846" t="str">
        <f t="shared" si="443"/>
        <v>Profit</v>
      </c>
      <c r="T2846" s="1">
        <v>41989</v>
      </c>
      <c r="U2846" t="s">
        <v>5180</v>
      </c>
      <c r="V2846" s="14">
        <v>41989</v>
      </c>
      <c r="W2846" t="str">
        <f t="shared" si="444"/>
        <v>December</v>
      </c>
      <c r="X2846" s="4" t="str">
        <f t="shared" si="445"/>
        <v>2014</v>
      </c>
      <c r="Y2846" s="6">
        <f t="shared" si="446"/>
        <v>2014</v>
      </c>
      <c r="Z2846" s="4" t="str">
        <f t="shared" si="447"/>
        <v>16</v>
      </c>
      <c r="AA2846" s="6">
        <f t="shared" si="448"/>
        <v>16</v>
      </c>
      <c r="AB2846" t="str">
        <f t="shared" si="449"/>
        <v>Tuesday</v>
      </c>
    </row>
    <row r="2847" spans="1:28" x14ac:dyDescent="0.25">
      <c r="A2847" s="3" t="s">
        <v>6978</v>
      </c>
      <c r="B2847" t="s">
        <v>6979</v>
      </c>
      <c r="C2847" s="3" t="s">
        <v>6979</v>
      </c>
      <c r="D2847" s="6">
        <v>0</v>
      </c>
      <c r="E2847" s="6">
        <v>124</v>
      </c>
      <c r="F2847" s="6">
        <f t="shared" si="440"/>
        <v>2</v>
      </c>
      <c r="G2847" s="6">
        <f t="shared" si="441"/>
        <v>4</v>
      </c>
      <c r="H2847" s="6" t="str" cm="1">
        <f t="array" ref="H2847">_xlfn.IFS(E2847&lt;=80,"Series",E2847&lt;=120,"TV Movie",E2847&gt;120,"Long Movie")</f>
        <v>Long Movie</v>
      </c>
      <c r="I2847" t="s">
        <v>8160</v>
      </c>
      <c r="J2847" t="s">
        <v>145</v>
      </c>
      <c r="K2847" t="s">
        <v>5802</v>
      </c>
      <c r="L2847" s="5">
        <v>6.6</v>
      </c>
      <c r="M2847" t="str" cm="1">
        <f t="array" ref="M2847">_xlfn.IFS(L2847&lt;=2,"Flop",L2847&lt;=5,"Average",L2847&lt;=7,"Hit",L2847&lt;=9,"Superhit",L2847&gt;9,"BlockBuster")</f>
        <v>Hit</v>
      </c>
      <c r="N2847" s="6">
        <v>142696</v>
      </c>
      <c r="O2847" s="6" t="str" cm="1">
        <f t="array" ref="O2847">_xlfn.IFS(N2847&lt;=100000,"Low",N2847&lt;=500000,"Median",N2847&lt;=1500000,"High",N2847&gt;1500000,"Very High")</f>
        <v>Median</v>
      </c>
      <c r="P2847">
        <v>60000000</v>
      </c>
      <c r="Q2847">
        <v>101134059</v>
      </c>
      <c r="R2847">
        <f t="shared" si="442"/>
        <v>41134059</v>
      </c>
      <c r="S2847" t="str">
        <f t="shared" si="443"/>
        <v>Profit</v>
      </c>
      <c r="T2847" s="1">
        <v>42351</v>
      </c>
      <c r="U2847" t="s">
        <v>1852</v>
      </c>
      <c r="V2847" s="14">
        <v>42351</v>
      </c>
      <c r="W2847" t="str">
        <f t="shared" si="444"/>
        <v>December</v>
      </c>
      <c r="X2847" s="4" t="str">
        <f t="shared" si="445"/>
        <v>2015</v>
      </c>
      <c r="Y2847" s="6">
        <f t="shared" si="446"/>
        <v>2015</v>
      </c>
      <c r="Z2847" s="4" t="str">
        <f t="shared" si="447"/>
        <v>13</v>
      </c>
      <c r="AA2847" s="6">
        <f t="shared" si="448"/>
        <v>13</v>
      </c>
      <c r="AB2847" t="str">
        <f t="shared" si="449"/>
        <v>Sunday</v>
      </c>
    </row>
    <row r="2848" spans="1:28" x14ac:dyDescent="0.25">
      <c r="A2848" s="3" t="s">
        <v>6980</v>
      </c>
      <c r="B2848" t="s">
        <v>6981</v>
      </c>
      <c r="C2848" s="3" t="s">
        <v>6981</v>
      </c>
      <c r="D2848" s="6">
        <v>0</v>
      </c>
      <c r="E2848" s="6">
        <v>89</v>
      </c>
      <c r="F2848" s="6">
        <f t="shared" si="440"/>
        <v>1</v>
      </c>
      <c r="G2848" s="6">
        <f t="shared" si="441"/>
        <v>29</v>
      </c>
      <c r="H2848" s="6" t="str" cm="1">
        <f t="array" ref="H2848">_xlfn.IFS(E2848&lt;=80,"Series",E2848&lt;=120,"TV Movie",E2848&gt;120,"Long Movie")</f>
        <v>TV Movie</v>
      </c>
      <c r="I2848" t="s">
        <v>132</v>
      </c>
      <c r="J2848" t="s">
        <v>8156</v>
      </c>
      <c r="K2848" t="s">
        <v>8164</v>
      </c>
      <c r="L2848" s="5">
        <v>5.9</v>
      </c>
      <c r="M2848" t="str" cm="1">
        <f t="array" ref="M2848">_xlfn.IFS(L2848&lt;=2,"Flop",L2848&lt;=5,"Average",L2848&lt;=7,"Hit",L2848&lt;=9,"Superhit",L2848&gt;9,"BlockBuster")</f>
        <v>Hit</v>
      </c>
      <c r="N2848" s="6">
        <v>72772</v>
      </c>
      <c r="O2848" s="6" t="str" cm="1">
        <f t="array" ref="O2848">_xlfn.IFS(N2848&lt;=100000,"Low",N2848&lt;=500000,"Median",N2848&lt;=1500000,"High",N2848&gt;1500000,"Very High")</f>
        <v>Low</v>
      </c>
      <c r="P2848">
        <v>31000000</v>
      </c>
      <c r="Q2848">
        <v>48791187</v>
      </c>
      <c r="R2848">
        <f t="shared" si="442"/>
        <v>17791187</v>
      </c>
      <c r="S2848" t="str">
        <f t="shared" si="443"/>
        <v>Profit</v>
      </c>
      <c r="T2848" s="1">
        <v>43507</v>
      </c>
      <c r="U2848" t="s">
        <v>5552</v>
      </c>
      <c r="V2848" s="14">
        <v>43507</v>
      </c>
      <c r="W2848" t="str">
        <f t="shared" si="444"/>
        <v>February</v>
      </c>
      <c r="X2848" s="4" t="str">
        <f t="shared" si="445"/>
        <v>2019</v>
      </c>
      <c r="Y2848" s="6">
        <f t="shared" si="446"/>
        <v>2019</v>
      </c>
      <c r="Z2848" s="4" t="str">
        <f t="shared" si="447"/>
        <v>11</v>
      </c>
      <c r="AA2848" s="6">
        <f t="shared" si="448"/>
        <v>11</v>
      </c>
      <c r="AB2848" t="str">
        <f t="shared" si="449"/>
        <v>Monday</v>
      </c>
    </row>
    <row r="2849" spans="1:28" x14ac:dyDescent="0.25">
      <c r="A2849" s="3" t="s">
        <v>6982</v>
      </c>
      <c r="B2849" t="s">
        <v>6983</v>
      </c>
      <c r="C2849" s="3" t="s">
        <v>6983</v>
      </c>
      <c r="D2849" s="6">
        <v>0</v>
      </c>
      <c r="E2849" s="6">
        <v>95</v>
      </c>
      <c r="F2849" s="6">
        <f t="shared" si="440"/>
        <v>1</v>
      </c>
      <c r="G2849" s="6">
        <f t="shared" si="441"/>
        <v>35</v>
      </c>
      <c r="H2849" s="6" t="str" cm="1">
        <f t="array" ref="H2849">_xlfn.IFS(E2849&lt;=80,"Series",E2849&lt;=120,"TV Movie",E2849&gt;120,"Long Movie")</f>
        <v>TV Movie</v>
      </c>
      <c r="I2849" t="s">
        <v>8160</v>
      </c>
      <c r="J2849" t="s">
        <v>132</v>
      </c>
      <c r="K2849" t="s">
        <v>8162</v>
      </c>
      <c r="L2849" s="5">
        <v>5.8</v>
      </c>
      <c r="M2849" t="str" cm="1">
        <f t="array" ref="M2849">_xlfn.IFS(L2849&lt;=2,"Flop",L2849&lt;=5,"Average",L2849&lt;=7,"Hit",L2849&lt;=9,"Superhit",L2849&gt;9,"BlockBuster")</f>
        <v>Hit</v>
      </c>
      <c r="N2849" s="6">
        <v>57969</v>
      </c>
      <c r="O2849" s="6" t="str" cm="1">
        <f t="array" ref="O2849">_xlfn.IFS(N2849&lt;=100000,"Low",N2849&lt;=500000,"Median",N2849&lt;=1500000,"High",N2849&gt;1500000,"Very High")</f>
        <v>Low</v>
      </c>
      <c r="P2849">
        <v>25000000</v>
      </c>
      <c r="Q2849">
        <v>29674699</v>
      </c>
      <c r="R2849">
        <f t="shared" si="442"/>
        <v>4674699</v>
      </c>
      <c r="S2849" t="str">
        <f t="shared" si="443"/>
        <v>Profit</v>
      </c>
      <c r="T2849" s="1">
        <v>42250</v>
      </c>
      <c r="U2849" t="s">
        <v>3480</v>
      </c>
      <c r="V2849" s="14">
        <v>42250</v>
      </c>
      <c r="W2849" t="str">
        <f t="shared" si="444"/>
        <v>September</v>
      </c>
      <c r="X2849" s="4" t="str">
        <f t="shared" si="445"/>
        <v>2015</v>
      </c>
      <c r="Y2849" s="6">
        <f t="shared" si="446"/>
        <v>2015</v>
      </c>
      <c r="Z2849" s="4" t="str">
        <f t="shared" si="447"/>
        <v>3</v>
      </c>
      <c r="AA2849" s="6">
        <f t="shared" si="448"/>
        <v>3</v>
      </c>
      <c r="AB2849" t="str">
        <f t="shared" si="449"/>
        <v>Thursday</v>
      </c>
    </row>
    <row r="2850" spans="1:28" x14ac:dyDescent="0.25">
      <c r="A2850" s="3" t="s">
        <v>6984</v>
      </c>
      <c r="B2850" t="s">
        <v>6985</v>
      </c>
      <c r="C2850" s="3" t="s">
        <v>6985</v>
      </c>
      <c r="D2850" s="6">
        <v>0</v>
      </c>
      <c r="E2850" s="6">
        <v>106</v>
      </c>
      <c r="F2850" s="6">
        <f t="shared" si="440"/>
        <v>1</v>
      </c>
      <c r="G2850" s="6">
        <f t="shared" si="441"/>
        <v>46</v>
      </c>
      <c r="H2850" s="6" t="str" cm="1">
        <f t="array" ref="H2850">_xlfn.IFS(E2850&lt;=80,"Series",E2850&lt;=120,"TV Movie",E2850&gt;120,"Long Movie")</f>
        <v>TV Movie</v>
      </c>
      <c r="I2850" t="s">
        <v>5529</v>
      </c>
      <c r="J2850" t="s">
        <v>8158</v>
      </c>
      <c r="K2850" t="s">
        <v>132</v>
      </c>
      <c r="L2850" s="5">
        <v>6.7</v>
      </c>
      <c r="M2850" t="str" cm="1">
        <f t="array" ref="M2850">_xlfn.IFS(L2850&lt;=2,"Flop",L2850&lt;=5,"Average",L2850&lt;=7,"Hit",L2850&lt;=9,"Superhit",L2850&gt;9,"BlockBuster")</f>
        <v>Hit</v>
      </c>
      <c r="N2850" s="6">
        <v>222143</v>
      </c>
      <c r="O2850" s="6" t="str" cm="1">
        <f t="array" ref="O2850">_xlfn.IFS(N2850&lt;=100000,"Low",N2850&lt;=500000,"Median",N2850&lt;=1500000,"High",N2850&gt;1500000,"Very High")</f>
        <v>Median</v>
      </c>
      <c r="P2850">
        <v>116000000</v>
      </c>
      <c r="Q2850">
        <v>0</v>
      </c>
      <c r="R2850">
        <f t="shared" si="442"/>
        <v>-116000000</v>
      </c>
      <c r="S2850" t="str">
        <f t="shared" si="443"/>
        <v>Loss</v>
      </c>
      <c r="T2850" s="1">
        <v>44620</v>
      </c>
      <c r="U2850" t="s">
        <v>2986</v>
      </c>
      <c r="V2850" s="14">
        <v>44620</v>
      </c>
      <c r="W2850" t="str">
        <f t="shared" si="444"/>
        <v>February</v>
      </c>
      <c r="X2850" s="4" t="str">
        <f t="shared" si="445"/>
        <v>2022</v>
      </c>
      <c r="Y2850" s="6">
        <f t="shared" si="446"/>
        <v>2022</v>
      </c>
      <c r="Z2850" s="4" t="str">
        <f t="shared" si="447"/>
        <v>28</v>
      </c>
      <c r="AA2850" s="6">
        <f t="shared" si="448"/>
        <v>28</v>
      </c>
      <c r="AB2850" t="str">
        <f t="shared" si="449"/>
        <v>Monday</v>
      </c>
    </row>
    <row r="2851" spans="1:28" x14ac:dyDescent="0.25">
      <c r="A2851" s="3" t="s">
        <v>6986</v>
      </c>
      <c r="B2851" t="s">
        <v>6987</v>
      </c>
      <c r="C2851" s="3" t="s">
        <v>6987</v>
      </c>
      <c r="D2851" s="6">
        <v>0</v>
      </c>
      <c r="E2851" s="6">
        <v>119</v>
      </c>
      <c r="F2851" s="6">
        <f t="shared" si="440"/>
        <v>1</v>
      </c>
      <c r="G2851" s="6">
        <f t="shared" si="441"/>
        <v>59</v>
      </c>
      <c r="H2851" s="6" t="str" cm="1">
        <f t="array" ref="H2851">_xlfn.IFS(E2851&lt;=80,"Series",E2851&lt;=120,"TV Movie",E2851&gt;120,"Long Movie")</f>
        <v>TV Movie</v>
      </c>
      <c r="I2851" t="s">
        <v>5529</v>
      </c>
      <c r="J2851" t="s">
        <v>8158</v>
      </c>
      <c r="K2851" t="s">
        <v>132</v>
      </c>
      <c r="L2851" s="5">
        <v>4.8</v>
      </c>
      <c r="M2851" t="str" cm="1">
        <f t="array" ref="M2851">_xlfn.IFS(L2851&lt;=2,"Flop",L2851&lt;=5,"Average",L2851&lt;=7,"Hit",L2851&lt;=9,"Superhit",L2851&gt;9,"BlockBuster")</f>
        <v>Average</v>
      </c>
      <c r="N2851" s="6">
        <v>52448</v>
      </c>
      <c r="O2851" s="6" t="str" cm="1">
        <f t="array" ref="O2851">_xlfn.IFS(N2851&lt;=100000,"Low",N2851&lt;=500000,"Median",N2851&lt;=1500000,"High",N2851&gt;1500000,"Very High")</f>
        <v>Low</v>
      </c>
      <c r="P2851">
        <v>60000000</v>
      </c>
      <c r="Q2851">
        <v>0</v>
      </c>
      <c r="R2851">
        <f t="shared" si="442"/>
        <v>-60000000</v>
      </c>
      <c r="S2851" t="str">
        <f t="shared" si="443"/>
        <v>Loss</v>
      </c>
      <c r="T2851" s="1">
        <v>42344</v>
      </c>
      <c r="U2851" t="s">
        <v>1875</v>
      </c>
      <c r="V2851" s="14">
        <v>42344</v>
      </c>
      <c r="W2851" t="str">
        <f t="shared" si="444"/>
        <v>December</v>
      </c>
      <c r="X2851" s="4" t="str">
        <f t="shared" si="445"/>
        <v>2015</v>
      </c>
      <c r="Y2851" s="6">
        <f t="shared" si="446"/>
        <v>2015</v>
      </c>
      <c r="Z2851" s="4" t="str">
        <f t="shared" si="447"/>
        <v>6</v>
      </c>
      <c r="AA2851" s="6">
        <f t="shared" si="448"/>
        <v>6</v>
      </c>
      <c r="AB2851" t="str">
        <f t="shared" si="449"/>
        <v>Sunday</v>
      </c>
    </row>
    <row r="2852" spans="1:28" x14ac:dyDescent="0.25">
      <c r="A2852" s="3" t="s">
        <v>6988</v>
      </c>
      <c r="B2852" t="s">
        <v>6989</v>
      </c>
      <c r="C2852" s="3" t="s">
        <v>6989</v>
      </c>
      <c r="D2852" s="6">
        <v>0</v>
      </c>
      <c r="E2852" s="6">
        <v>138</v>
      </c>
      <c r="F2852" s="6">
        <f t="shared" si="440"/>
        <v>2</v>
      </c>
      <c r="G2852" s="6">
        <f t="shared" si="441"/>
        <v>18</v>
      </c>
      <c r="H2852" s="6" t="str" cm="1">
        <f t="array" ref="H2852">_xlfn.IFS(E2852&lt;=80,"Series",E2852&lt;=120,"TV Movie",E2852&gt;120,"Long Movie")</f>
        <v>Long Movie</v>
      </c>
      <c r="I2852" t="s">
        <v>5529</v>
      </c>
      <c r="J2852" t="s">
        <v>8158</v>
      </c>
      <c r="K2852" t="s">
        <v>8161</v>
      </c>
      <c r="L2852" s="5">
        <v>7.8</v>
      </c>
      <c r="M2852" t="str" cm="1">
        <f t="array" ref="M2852">_xlfn.IFS(L2852&lt;=2,"Flop",L2852&lt;=5,"Average",L2852&lt;=7,"Hit",L2852&lt;=9,"Superhit",L2852&gt;9,"BlockBuster")</f>
        <v>Superhit</v>
      </c>
      <c r="N2852" s="6">
        <v>960165</v>
      </c>
      <c r="O2852" s="6" t="str" cm="1">
        <f t="array" ref="O2852">_xlfn.IFS(N2852&lt;=100000,"Low",N2852&lt;=500000,"Median",N2852&lt;=1500000,"High",N2852&gt;1500000,"Very High")</f>
        <v>High</v>
      </c>
      <c r="P2852">
        <v>245000000</v>
      </c>
      <c r="Q2852">
        <v>2071310218</v>
      </c>
      <c r="R2852">
        <f t="shared" si="442"/>
        <v>1826310218</v>
      </c>
      <c r="S2852" t="str">
        <f t="shared" si="443"/>
        <v>Profit</v>
      </c>
      <c r="T2852" s="1">
        <v>42352</v>
      </c>
      <c r="U2852" t="s">
        <v>3070</v>
      </c>
      <c r="V2852" s="14">
        <v>42352</v>
      </c>
      <c r="W2852" t="str">
        <f t="shared" si="444"/>
        <v>December</v>
      </c>
      <c r="X2852" s="4" t="str">
        <f t="shared" si="445"/>
        <v>2015</v>
      </c>
      <c r="Y2852" s="6">
        <f t="shared" si="446"/>
        <v>2015</v>
      </c>
      <c r="Z2852" s="4" t="str">
        <f t="shared" si="447"/>
        <v>14</v>
      </c>
      <c r="AA2852" s="6">
        <f t="shared" si="448"/>
        <v>14</v>
      </c>
      <c r="AB2852" t="str">
        <f t="shared" si="449"/>
        <v>Monday</v>
      </c>
    </row>
    <row r="2853" spans="1:28" x14ac:dyDescent="0.25">
      <c r="A2853" s="3" t="s">
        <v>6990</v>
      </c>
      <c r="B2853" t="s">
        <v>6991</v>
      </c>
      <c r="C2853" s="3" t="s">
        <v>6991</v>
      </c>
      <c r="D2853" s="6">
        <v>0</v>
      </c>
      <c r="E2853" s="6">
        <v>132</v>
      </c>
      <c r="F2853" s="6">
        <f t="shared" si="440"/>
        <v>2</v>
      </c>
      <c r="G2853" s="6">
        <f t="shared" si="441"/>
        <v>12</v>
      </c>
      <c r="H2853" s="6" t="str" cm="1">
        <f t="array" ref="H2853">_xlfn.IFS(E2853&lt;=80,"Series",E2853&lt;=120,"TV Movie",E2853&gt;120,"Long Movie")</f>
        <v>Long Movie</v>
      </c>
      <c r="I2853" t="s">
        <v>145</v>
      </c>
      <c r="J2853" t="s">
        <v>83</v>
      </c>
      <c r="K2853" t="s">
        <v>178</v>
      </c>
      <c r="L2853" s="5">
        <v>7.1</v>
      </c>
      <c r="M2853" t="str" cm="1">
        <f t="array" ref="M2853">_xlfn.IFS(L2853&lt;=2,"Flop",L2853&lt;=5,"Average",L2853&lt;=7,"Hit",L2853&lt;=9,"Superhit",L2853&gt;9,"BlockBuster")</f>
        <v>Superhit</v>
      </c>
      <c r="N2853" s="6">
        <v>113176</v>
      </c>
      <c r="O2853" s="6" t="str" cm="1">
        <f t="array" ref="O2853">_xlfn.IFS(N2853&lt;=100000,"Low",N2853&lt;=500000,"Median",N2853&lt;=1500000,"High",N2853&gt;1500000,"Very High")</f>
        <v>Median</v>
      </c>
      <c r="P2853">
        <v>1800000</v>
      </c>
      <c r="Q2853">
        <v>382579</v>
      </c>
      <c r="R2853">
        <f t="shared" si="442"/>
        <v>-1417421</v>
      </c>
      <c r="S2853" t="str">
        <f t="shared" si="443"/>
        <v>Loss</v>
      </c>
      <c r="T2853" s="1">
        <v>42278</v>
      </c>
      <c r="U2853" t="s">
        <v>6992</v>
      </c>
      <c r="V2853" s="14">
        <v>42278</v>
      </c>
      <c r="W2853" t="str">
        <f t="shared" si="444"/>
        <v>October</v>
      </c>
      <c r="X2853" s="4" t="str">
        <f t="shared" si="445"/>
        <v>2015</v>
      </c>
      <c r="Y2853" s="6">
        <f t="shared" si="446"/>
        <v>2015</v>
      </c>
      <c r="Z2853" s="4" t="str">
        <f t="shared" si="447"/>
        <v>1</v>
      </c>
      <c r="AA2853" s="6">
        <f t="shared" si="448"/>
        <v>1</v>
      </c>
      <c r="AB2853" t="str">
        <f t="shared" si="449"/>
        <v>Thursday</v>
      </c>
    </row>
    <row r="2854" spans="1:28" x14ac:dyDescent="0.25">
      <c r="A2854" s="3" t="s">
        <v>6993</v>
      </c>
      <c r="B2854" t="s">
        <v>6994</v>
      </c>
      <c r="C2854" s="3" t="s">
        <v>6994</v>
      </c>
      <c r="D2854" s="6">
        <v>0</v>
      </c>
      <c r="E2854" s="6">
        <v>101</v>
      </c>
      <c r="F2854" s="6">
        <f t="shared" si="440"/>
        <v>1</v>
      </c>
      <c r="G2854" s="6">
        <f t="shared" si="441"/>
        <v>41</v>
      </c>
      <c r="H2854" s="6" t="str" cm="1">
        <f t="array" ref="H2854">_xlfn.IFS(E2854&lt;=80,"Series",E2854&lt;=120,"TV Movie",E2854&gt;120,"Long Movie")</f>
        <v>TV Movie</v>
      </c>
      <c r="I2854" t="s">
        <v>132</v>
      </c>
      <c r="J2854" t="s">
        <v>145</v>
      </c>
      <c r="K2854" t="s">
        <v>5802</v>
      </c>
      <c r="L2854" s="5">
        <v>6.6</v>
      </c>
      <c r="M2854" t="str" cm="1">
        <f t="array" ref="M2854">_xlfn.IFS(L2854&lt;=2,"Flop",L2854&lt;=5,"Average",L2854&lt;=7,"Hit",L2854&lt;=9,"Superhit",L2854&gt;9,"BlockBuster")</f>
        <v>Hit</v>
      </c>
      <c r="N2854" s="6">
        <v>129414</v>
      </c>
      <c r="O2854" s="6" t="str" cm="1">
        <f t="array" ref="O2854">_xlfn.IFS(N2854&lt;=100000,"Low",N2854&lt;=500000,"Median",N2854&lt;=1500000,"High",N2854&gt;1500000,"Very High")</f>
        <v>Median</v>
      </c>
      <c r="P2854">
        <v>20000000</v>
      </c>
      <c r="Q2854">
        <v>36606743</v>
      </c>
      <c r="R2854">
        <f t="shared" si="442"/>
        <v>16606743</v>
      </c>
      <c r="S2854" t="str">
        <f t="shared" si="443"/>
        <v>Profit</v>
      </c>
      <c r="T2854" s="1">
        <v>42295</v>
      </c>
      <c r="U2854" t="s">
        <v>5664</v>
      </c>
      <c r="V2854" s="14">
        <v>42295</v>
      </c>
      <c r="W2854" t="str">
        <f t="shared" si="444"/>
        <v>October</v>
      </c>
      <c r="X2854" s="4" t="str">
        <f t="shared" si="445"/>
        <v>2015</v>
      </c>
      <c r="Y2854" s="6">
        <f t="shared" si="446"/>
        <v>2015</v>
      </c>
      <c r="Z2854" s="4" t="str">
        <f t="shared" si="447"/>
        <v>18</v>
      </c>
      <c r="AA2854" s="6">
        <f t="shared" si="448"/>
        <v>18</v>
      </c>
      <c r="AB2854" t="str">
        <f t="shared" si="449"/>
        <v>Sunday</v>
      </c>
    </row>
    <row r="2855" spans="1:28" x14ac:dyDescent="0.25">
      <c r="A2855" s="3" t="s">
        <v>6995</v>
      </c>
      <c r="B2855" t="s">
        <v>6996</v>
      </c>
      <c r="C2855" s="3" t="s">
        <v>6996</v>
      </c>
      <c r="D2855" s="6">
        <v>0</v>
      </c>
      <c r="E2855" s="6">
        <v>89</v>
      </c>
      <c r="F2855" s="6">
        <f t="shared" si="440"/>
        <v>1</v>
      </c>
      <c r="G2855" s="6">
        <f t="shared" si="441"/>
        <v>29</v>
      </c>
      <c r="H2855" s="6" t="str" cm="1">
        <f t="array" ref="H2855">_xlfn.IFS(E2855&lt;=80,"Series",E2855&lt;=120,"TV Movie",E2855&gt;120,"Long Movie")</f>
        <v>TV Movie</v>
      </c>
      <c r="I2855" t="s">
        <v>8158</v>
      </c>
      <c r="J2855" t="s">
        <v>8159</v>
      </c>
      <c r="K2855" t="s">
        <v>132</v>
      </c>
      <c r="L2855" s="5">
        <v>6.6</v>
      </c>
      <c r="M2855" t="str" cm="1">
        <f t="array" ref="M2855">_xlfn.IFS(L2855&lt;=2,"Flop",L2855&lt;=5,"Average",L2855&lt;=7,"Hit",L2855&lt;=9,"Superhit",L2855&gt;9,"BlockBuster")</f>
        <v>Hit</v>
      </c>
      <c r="N2855" s="6">
        <v>138628</v>
      </c>
      <c r="O2855" s="6" t="str" cm="1">
        <f t="array" ref="O2855">_xlfn.IFS(N2855&lt;=100000,"Low",N2855&lt;=500000,"Median",N2855&lt;=1500000,"High",N2855&gt;1500000,"Very High")</f>
        <v>Median</v>
      </c>
      <c r="P2855">
        <v>80000000</v>
      </c>
      <c r="Q2855">
        <v>475186706</v>
      </c>
      <c r="R2855">
        <f t="shared" si="442"/>
        <v>395186706</v>
      </c>
      <c r="S2855" t="str">
        <f t="shared" si="443"/>
        <v>Profit</v>
      </c>
      <c r="T2855" s="1">
        <v>42268</v>
      </c>
      <c r="U2855" t="s">
        <v>4599</v>
      </c>
      <c r="V2855" s="14">
        <v>42268</v>
      </c>
      <c r="W2855" t="str">
        <f t="shared" si="444"/>
        <v>September</v>
      </c>
      <c r="X2855" s="4" t="str">
        <f t="shared" si="445"/>
        <v>2015</v>
      </c>
      <c r="Y2855" s="6">
        <f t="shared" si="446"/>
        <v>2015</v>
      </c>
      <c r="Z2855" s="4" t="str">
        <f t="shared" si="447"/>
        <v>21</v>
      </c>
      <c r="AA2855" s="6">
        <f t="shared" si="448"/>
        <v>21</v>
      </c>
      <c r="AB2855" t="str">
        <f t="shared" si="449"/>
        <v>Monday</v>
      </c>
    </row>
    <row r="2856" spans="1:28" x14ac:dyDescent="0.25">
      <c r="A2856" s="3" t="s">
        <v>6997</v>
      </c>
      <c r="B2856" t="s">
        <v>6998</v>
      </c>
      <c r="C2856" s="3" t="s">
        <v>6998</v>
      </c>
      <c r="D2856" s="6">
        <v>0</v>
      </c>
      <c r="E2856" s="6">
        <v>152</v>
      </c>
      <c r="F2856" s="6">
        <f t="shared" si="440"/>
        <v>2</v>
      </c>
      <c r="G2856" s="6">
        <f t="shared" si="441"/>
        <v>32</v>
      </c>
      <c r="H2856" s="6" t="str" cm="1">
        <f t="array" ref="H2856">_xlfn.IFS(E2856&lt;=80,"Series",E2856&lt;=120,"TV Movie",E2856&gt;120,"Long Movie")</f>
        <v>Long Movie</v>
      </c>
      <c r="I2856" t="s">
        <v>5529</v>
      </c>
      <c r="J2856" t="s">
        <v>8158</v>
      </c>
      <c r="K2856" t="s">
        <v>8156</v>
      </c>
      <c r="L2856" s="5">
        <v>6.9</v>
      </c>
      <c r="M2856" t="str" cm="1">
        <f t="array" ref="M2856">_xlfn.IFS(L2856&lt;=2,"Flop",L2856&lt;=5,"Average",L2856&lt;=7,"Hit",L2856&lt;=9,"Superhit",L2856&gt;9,"BlockBuster")</f>
        <v>Hit</v>
      </c>
      <c r="N2856" s="6">
        <v>659562</v>
      </c>
      <c r="O2856" s="6" t="str" cm="1">
        <f t="array" ref="O2856">_xlfn.IFS(N2856&lt;=100000,"Low",N2856&lt;=500000,"Median",N2856&lt;=1500000,"High",N2856&gt;1500000,"Very High")</f>
        <v>High</v>
      </c>
      <c r="P2856">
        <v>317000000</v>
      </c>
      <c r="Q2856">
        <v>1334407706</v>
      </c>
      <c r="R2856">
        <f t="shared" si="442"/>
        <v>1017407706</v>
      </c>
      <c r="S2856" t="str">
        <f t="shared" si="443"/>
        <v>Profit</v>
      </c>
      <c r="T2856" s="1">
        <v>43078</v>
      </c>
      <c r="U2856" t="s">
        <v>3633</v>
      </c>
      <c r="V2856" s="14">
        <v>43078</v>
      </c>
      <c r="W2856" t="str">
        <f t="shared" si="444"/>
        <v>December</v>
      </c>
      <c r="X2856" s="4" t="str">
        <f t="shared" si="445"/>
        <v>2017</v>
      </c>
      <c r="Y2856" s="6">
        <f t="shared" si="446"/>
        <v>2017</v>
      </c>
      <c r="Z2856" s="4" t="str">
        <f t="shared" si="447"/>
        <v>9</v>
      </c>
      <c r="AA2856" s="6">
        <f t="shared" si="448"/>
        <v>9</v>
      </c>
      <c r="AB2856" t="str">
        <f t="shared" si="449"/>
        <v>Saturday</v>
      </c>
    </row>
    <row r="2857" spans="1:28" x14ac:dyDescent="0.25">
      <c r="A2857" s="3" t="s">
        <v>6999</v>
      </c>
      <c r="B2857" t="s">
        <v>7000</v>
      </c>
      <c r="C2857" s="3" t="s">
        <v>7000</v>
      </c>
      <c r="D2857" s="6">
        <v>0</v>
      </c>
      <c r="E2857" s="6">
        <v>141</v>
      </c>
      <c r="F2857" s="6">
        <f t="shared" si="440"/>
        <v>2</v>
      </c>
      <c r="G2857" s="6">
        <f t="shared" si="441"/>
        <v>21</v>
      </c>
      <c r="H2857" s="6" t="str" cm="1">
        <f t="array" ref="H2857">_xlfn.IFS(E2857&lt;=80,"Series",E2857&lt;=120,"TV Movie",E2857&gt;120,"Long Movie")</f>
        <v>Long Movie</v>
      </c>
      <c r="I2857" t="s">
        <v>5529</v>
      </c>
      <c r="J2857" t="s">
        <v>8158</v>
      </c>
      <c r="K2857" t="s">
        <v>8156</v>
      </c>
      <c r="L2857" s="5">
        <v>6.4</v>
      </c>
      <c r="M2857" t="str" cm="1">
        <f t="array" ref="M2857">_xlfn.IFS(L2857&lt;=2,"Flop",L2857&lt;=5,"Average",L2857&lt;=7,"Hit",L2857&lt;=9,"Superhit",L2857&gt;9,"BlockBuster")</f>
        <v>Hit</v>
      </c>
      <c r="N2857" s="6">
        <v>479993</v>
      </c>
      <c r="O2857" s="6" t="str" cm="1">
        <f t="array" ref="O2857">_xlfn.IFS(N2857&lt;=100000,"Low",N2857&lt;=500000,"Median",N2857&lt;=1500000,"High",N2857&gt;1500000,"Very High")</f>
        <v>Median</v>
      </c>
      <c r="P2857">
        <v>275000000</v>
      </c>
      <c r="Q2857">
        <v>1077022372</v>
      </c>
      <c r="R2857">
        <f t="shared" si="442"/>
        <v>802022372</v>
      </c>
      <c r="S2857" t="str">
        <f t="shared" si="443"/>
        <v>Profit</v>
      </c>
      <c r="T2857" s="1">
        <v>43815</v>
      </c>
      <c r="U2857" t="s">
        <v>3070</v>
      </c>
      <c r="V2857" s="14">
        <v>43815</v>
      </c>
      <c r="W2857" t="str">
        <f t="shared" si="444"/>
        <v>December</v>
      </c>
      <c r="X2857" s="4" t="str">
        <f t="shared" si="445"/>
        <v>2019</v>
      </c>
      <c r="Y2857" s="6">
        <f t="shared" si="446"/>
        <v>2019</v>
      </c>
      <c r="Z2857" s="4" t="str">
        <f t="shared" si="447"/>
        <v>16</v>
      </c>
      <c r="AA2857" s="6">
        <f t="shared" si="448"/>
        <v>16</v>
      </c>
      <c r="AB2857" t="str">
        <f t="shared" si="449"/>
        <v>Monday</v>
      </c>
    </row>
    <row r="2858" spans="1:28" x14ac:dyDescent="0.25">
      <c r="A2858" s="3" t="s">
        <v>7001</v>
      </c>
      <c r="B2858" t="s">
        <v>7002</v>
      </c>
      <c r="C2858" s="3" t="s">
        <v>7002</v>
      </c>
      <c r="D2858" s="6">
        <v>0</v>
      </c>
      <c r="E2858" s="6">
        <v>102</v>
      </c>
      <c r="F2858" s="6">
        <f t="shared" si="440"/>
        <v>1</v>
      </c>
      <c r="G2858" s="6">
        <f t="shared" si="441"/>
        <v>42</v>
      </c>
      <c r="H2858" s="6" t="str" cm="1">
        <f t="array" ref="H2858">_xlfn.IFS(E2858&lt;=80,"Series",E2858&lt;=120,"TV Movie",E2858&gt;120,"Long Movie")</f>
        <v>TV Movie</v>
      </c>
      <c r="I2858" t="s">
        <v>132</v>
      </c>
      <c r="J2858" t="s">
        <v>145</v>
      </c>
      <c r="K2858" t="s">
        <v>5802</v>
      </c>
      <c r="L2858" s="5">
        <v>6.2</v>
      </c>
      <c r="M2858" t="str" cm="1">
        <f t="array" ref="M2858">_xlfn.IFS(L2858&lt;=2,"Flop",L2858&lt;=5,"Average",L2858&lt;=7,"Hit",L2858&lt;=9,"Superhit",L2858&gt;9,"BlockBuster")</f>
        <v>Hit</v>
      </c>
      <c r="N2858" s="6">
        <v>83492</v>
      </c>
      <c r="O2858" s="6" t="str" cm="1">
        <f t="array" ref="O2858">_xlfn.IFS(N2858&lt;=100000,"Low",N2858&lt;=500000,"Median",N2858&lt;=1500000,"High",N2858&gt;1500000,"Very High")</f>
        <v>Low</v>
      </c>
      <c r="P2858">
        <v>21000000</v>
      </c>
      <c r="Q2858">
        <v>94019120</v>
      </c>
      <c r="R2858">
        <f t="shared" si="442"/>
        <v>73019120</v>
      </c>
      <c r="S2858" t="str">
        <f t="shared" si="443"/>
        <v>Profit</v>
      </c>
      <c r="T2858" s="1">
        <v>43169</v>
      </c>
      <c r="U2858" t="s">
        <v>7003</v>
      </c>
      <c r="V2858" s="14">
        <v>43169</v>
      </c>
      <c r="W2858" t="str">
        <f t="shared" si="444"/>
        <v>March</v>
      </c>
      <c r="X2858" s="4" t="str">
        <f t="shared" si="445"/>
        <v>2018</v>
      </c>
      <c r="Y2858" s="6">
        <f t="shared" si="446"/>
        <v>2018</v>
      </c>
      <c r="Z2858" s="4" t="str">
        <f t="shared" si="447"/>
        <v>10</v>
      </c>
      <c r="AA2858" s="6">
        <f t="shared" si="448"/>
        <v>10</v>
      </c>
      <c r="AB2858" t="str">
        <f t="shared" si="449"/>
        <v>Saturday</v>
      </c>
    </row>
    <row r="2859" spans="1:28" x14ac:dyDescent="0.25">
      <c r="A2859" s="3" t="s">
        <v>7004</v>
      </c>
      <c r="B2859" t="s">
        <v>7005</v>
      </c>
      <c r="C2859" s="3" t="s">
        <v>7005</v>
      </c>
      <c r="D2859" s="6">
        <v>0</v>
      </c>
      <c r="E2859" s="6">
        <v>116</v>
      </c>
      <c r="F2859" s="6">
        <f t="shared" si="440"/>
        <v>1</v>
      </c>
      <c r="G2859" s="6">
        <f t="shared" si="441"/>
        <v>56</v>
      </c>
      <c r="H2859" s="6" t="str" cm="1">
        <f t="array" ref="H2859">_xlfn.IFS(E2859&lt;=80,"Series",E2859&lt;=120,"TV Movie",E2859&gt;120,"Long Movie")</f>
        <v>TV Movie</v>
      </c>
      <c r="I2859" t="s">
        <v>145</v>
      </c>
      <c r="J2859" t="s">
        <v>8166</v>
      </c>
      <c r="K2859" t="s">
        <v>8161</v>
      </c>
      <c r="L2859" s="5">
        <v>7.9</v>
      </c>
      <c r="M2859" t="str" cm="1">
        <f t="array" ref="M2859">_xlfn.IFS(L2859&lt;=2,"Flop",L2859&lt;=5,"Average",L2859&lt;=7,"Hit",L2859&lt;=9,"Superhit",L2859&gt;9,"BlockBuster")</f>
        <v>Superhit</v>
      </c>
      <c r="N2859" s="6">
        <v>742739</v>
      </c>
      <c r="O2859" s="6" t="str" cm="1">
        <f t="array" ref="O2859">_xlfn.IFS(N2859&lt;=100000,"Low",N2859&lt;=500000,"Median",N2859&lt;=1500000,"High",N2859&gt;1500000,"Very High")</f>
        <v>High</v>
      </c>
      <c r="P2859">
        <v>47000000</v>
      </c>
      <c r="Q2859">
        <v>203388186</v>
      </c>
      <c r="R2859">
        <f t="shared" si="442"/>
        <v>156388186</v>
      </c>
      <c r="S2859" t="str">
        <f t="shared" si="443"/>
        <v>Profit</v>
      </c>
      <c r="T2859" s="1">
        <v>42614</v>
      </c>
      <c r="U2859" t="s">
        <v>5251</v>
      </c>
      <c r="V2859" s="14">
        <v>42614</v>
      </c>
      <c r="W2859" t="str">
        <f t="shared" si="444"/>
        <v>September</v>
      </c>
      <c r="X2859" s="4" t="str">
        <f t="shared" si="445"/>
        <v>2016</v>
      </c>
      <c r="Y2859" s="6">
        <f t="shared" si="446"/>
        <v>2016</v>
      </c>
      <c r="Z2859" s="4" t="str">
        <f t="shared" si="447"/>
        <v>1</v>
      </c>
      <c r="AA2859" s="6">
        <f t="shared" si="448"/>
        <v>1</v>
      </c>
      <c r="AB2859" t="str">
        <f t="shared" si="449"/>
        <v>Thursday</v>
      </c>
    </row>
    <row r="2860" spans="1:28" x14ac:dyDescent="0.25">
      <c r="A2860" s="3" t="s">
        <v>7006</v>
      </c>
      <c r="B2860" t="s">
        <v>7007</v>
      </c>
      <c r="C2860" s="3" t="s">
        <v>7007</v>
      </c>
      <c r="D2860" s="6">
        <v>0</v>
      </c>
      <c r="E2860" s="6">
        <v>113</v>
      </c>
      <c r="F2860" s="6">
        <f t="shared" si="440"/>
        <v>1</v>
      </c>
      <c r="G2860" s="6">
        <f t="shared" si="441"/>
        <v>53</v>
      </c>
      <c r="H2860" s="6" t="str" cm="1">
        <f t="array" ref="H2860">_xlfn.IFS(E2860&lt;=80,"Series",E2860&lt;=120,"TV Movie",E2860&gt;120,"Long Movie")</f>
        <v>TV Movie</v>
      </c>
      <c r="I2860" t="s">
        <v>145</v>
      </c>
      <c r="J2860" t="s">
        <v>8163</v>
      </c>
      <c r="K2860" t="s">
        <v>5802</v>
      </c>
      <c r="L2860" s="5">
        <v>7.9</v>
      </c>
      <c r="M2860" t="str" cm="1">
        <f t="array" ref="M2860">_xlfn.IFS(L2860&lt;=2,"Flop",L2860&lt;=5,"Average",L2860&lt;=7,"Hit",L2860&lt;=9,"Superhit",L2860&gt;9,"BlockBuster")</f>
        <v>Superhit</v>
      </c>
      <c r="N2860" s="6">
        <v>174236</v>
      </c>
      <c r="O2860" s="6" t="str" cm="1">
        <f t="array" ref="O2860">_xlfn.IFS(N2860&lt;=100000,"Low",N2860&lt;=500000,"Median",N2860&lt;=1500000,"High",N2860&gt;1500000,"Very High")</f>
        <v>Median</v>
      </c>
      <c r="P2860">
        <v>20000000</v>
      </c>
      <c r="Q2860">
        <v>315025930</v>
      </c>
      <c r="R2860">
        <f t="shared" si="442"/>
        <v>295025930</v>
      </c>
      <c r="S2860" t="str">
        <f t="shared" si="443"/>
        <v>Profit</v>
      </c>
      <c r="T2860" s="1">
        <v>43053</v>
      </c>
      <c r="U2860" t="s">
        <v>6265</v>
      </c>
      <c r="V2860" s="14">
        <v>43053</v>
      </c>
      <c r="W2860" t="str">
        <f t="shared" si="444"/>
        <v>November</v>
      </c>
      <c r="X2860" s="4" t="str">
        <f t="shared" si="445"/>
        <v>2017</v>
      </c>
      <c r="Y2860" s="6">
        <f t="shared" si="446"/>
        <v>2017</v>
      </c>
      <c r="Z2860" s="4" t="str">
        <f t="shared" si="447"/>
        <v>14</v>
      </c>
      <c r="AA2860" s="6">
        <f t="shared" si="448"/>
        <v>14</v>
      </c>
      <c r="AB2860" t="str">
        <f t="shared" si="449"/>
        <v>Tuesday</v>
      </c>
    </row>
    <row r="2861" spans="1:28" x14ac:dyDescent="0.25">
      <c r="A2861" s="3" t="s">
        <v>7008</v>
      </c>
      <c r="B2861" t="s">
        <v>7009</v>
      </c>
      <c r="C2861" s="3" t="s">
        <v>7009</v>
      </c>
      <c r="D2861" s="6">
        <v>0</v>
      </c>
      <c r="E2861" s="6">
        <v>133</v>
      </c>
      <c r="F2861" s="6">
        <f t="shared" si="440"/>
        <v>2</v>
      </c>
      <c r="G2861" s="6">
        <f t="shared" si="441"/>
        <v>13</v>
      </c>
      <c r="H2861" s="6" t="str" cm="1">
        <f t="array" ref="H2861">_xlfn.IFS(E2861&lt;=80,"Series",E2861&lt;=120,"TV Movie",E2861&gt;120,"Long Movie")</f>
        <v>Long Movie</v>
      </c>
      <c r="I2861" t="s">
        <v>145</v>
      </c>
      <c r="J2861" t="s">
        <v>8157</v>
      </c>
      <c r="K2861" t="s">
        <v>5802</v>
      </c>
      <c r="L2861" s="5">
        <v>7.2</v>
      </c>
      <c r="M2861" t="str" cm="1">
        <f t="array" ref="M2861">_xlfn.IFS(L2861&lt;=2,"Flop",L2861&lt;=5,"Average",L2861&lt;=7,"Hit",L2861&lt;=9,"Superhit",L2861&gt;9,"BlockBuster")</f>
        <v>Superhit</v>
      </c>
      <c r="N2861" s="6">
        <v>59285</v>
      </c>
      <c r="O2861" s="6" t="str" cm="1">
        <f t="array" ref="O2861">_xlfn.IFS(N2861&lt;=100000,"Low",N2861&lt;=500000,"Median",N2861&lt;=1500000,"High",N2861&gt;1500000,"Very High")</f>
        <v>Low</v>
      </c>
      <c r="P2861">
        <v>20000000</v>
      </c>
      <c r="Q2861">
        <v>25975621</v>
      </c>
      <c r="R2861">
        <f t="shared" si="442"/>
        <v>5975621</v>
      </c>
      <c r="S2861" t="str">
        <f t="shared" si="443"/>
        <v>Profit</v>
      </c>
      <c r="T2861" s="1">
        <v>42614</v>
      </c>
      <c r="U2861" t="s">
        <v>5145</v>
      </c>
      <c r="V2861" s="14">
        <v>42614</v>
      </c>
      <c r="W2861" t="str">
        <f t="shared" si="444"/>
        <v>September</v>
      </c>
      <c r="X2861" s="4" t="str">
        <f t="shared" si="445"/>
        <v>2016</v>
      </c>
      <c r="Y2861" s="6">
        <f t="shared" si="446"/>
        <v>2016</v>
      </c>
      <c r="Z2861" s="4" t="str">
        <f t="shared" si="447"/>
        <v>1</v>
      </c>
      <c r="AA2861" s="6">
        <f t="shared" si="448"/>
        <v>1</v>
      </c>
      <c r="AB2861" t="str">
        <f t="shared" si="449"/>
        <v>Thursday</v>
      </c>
    </row>
    <row r="2862" spans="1:28" x14ac:dyDescent="0.25">
      <c r="A2862" s="3" t="s">
        <v>7010</v>
      </c>
      <c r="B2862" t="s">
        <v>7011</v>
      </c>
      <c r="C2862" s="3" t="s">
        <v>7011</v>
      </c>
      <c r="D2862" s="6">
        <v>0</v>
      </c>
      <c r="E2862" s="6">
        <v>102</v>
      </c>
      <c r="F2862" s="6">
        <f t="shared" si="440"/>
        <v>1</v>
      </c>
      <c r="G2862" s="6">
        <f t="shared" si="441"/>
        <v>42</v>
      </c>
      <c r="H2862" s="6" t="str" cm="1">
        <f t="array" ref="H2862">_xlfn.IFS(E2862&lt;=80,"Series",E2862&lt;=120,"TV Movie",E2862&gt;120,"Long Movie")</f>
        <v>TV Movie</v>
      </c>
      <c r="I2862" t="s">
        <v>5529</v>
      </c>
      <c r="J2862" t="s">
        <v>83</v>
      </c>
      <c r="K2862" t="s">
        <v>8161</v>
      </c>
      <c r="L2862" s="5">
        <v>5.5</v>
      </c>
      <c r="M2862" t="str" cm="1">
        <f t="array" ref="M2862">_xlfn.IFS(L2862&lt;=2,"Flop",L2862&lt;=5,"Average",L2862&lt;=7,"Hit",L2862&lt;=9,"Superhit",L2862&gt;9,"BlockBuster")</f>
        <v>Hit</v>
      </c>
      <c r="N2862" s="6">
        <v>110859</v>
      </c>
      <c r="O2862" s="6" t="str" cm="1">
        <f t="array" ref="O2862">_xlfn.IFS(N2862&lt;=100000,"Low",N2862&lt;=500000,"Median",N2862&lt;=1500000,"High",N2862&gt;1500000,"Very High")</f>
        <v>Median</v>
      </c>
      <c r="P2862">
        <v>45000000</v>
      </c>
      <c r="Q2862">
        <v>0</v>
      </c>
      <c r="R2862">
        <f t="shared" si="442"/>
        <v>-45000000</v>
      </c>
      <c r="S2862" t="str">
        <f t="shared" si="443"/>
        <v>Loss</v>
      </c>
      <c r="T2862" s="1">
        <v>43135</v>
      </c>
      <c r="U2862" t="s">
        <v>7012</v>
      </c>
      <c r="V2862" s="14">
        <v>43135</v>
      </c>
      <c r="W2862" t="str">
        <f t="shared" si="444"/>
        <v>February</v>
      </c>
      <c r="X2862" s="4" t="str">
        <f t="shared" si="445"/>
        <v>2018</v>
      </c>
      <c r="Y2862" s="6">
        <f t="shared" si="446"/>
        <v>2018</v>
      </c>
      <c r="Z2862" s="4" t="str">
        <f t="shared" si="447"/>
        <v>4</v>
      </c>
      <c r="AA2862" s="6">
        <f t="shared" si="448"/>
        <v>4</v>
      </c>
      <c r="AB2862" t="str">
        <f t="shared" si="449"/>
        <v>Sunday</v>
      </c>
    </row>
    <row r="2863" spans="1:28" x14ac:dyDescent="0.25">
      <c r="A2863" s="3" t="s">
        <v>7013</v>
      </c>
      <c r="B2863" t="s">
        <v>7014</v>
      </c>
      <c r="C2863" s="3" t="s">
        <v>7014</v>
      </c>
      <c r="D2863" s="6">
        <v>0</v>
      </c>
      <c r="E2863" s="6">
        <v>119</v>
      </c>
      <c r="F2863" s="6">
        <f t="shared" si="440"/>
        <v>1</v>
      </c>
      <c r="G2863" s="6">
        <f t="shared" si="441"/>
        <v>59</v>
      </c>
      <c r="H2863" s="6" t="str" cm="1">
        <f t="array" ref="H2863">_xlfn.IFS(E2863&lt;=80,"Series",E2863&lt;=120,"TV Movie",E2863&gt;120,"Long Movie")</f>
        <v>TV Movie</v>
      </c>
      <c r="I2863" t="s">
        <v>145</v>
      </c>
      <c r="J2863" t="s">
        <v>83</v>
      </c>
      <c r="K2863" t="s">
        <v>8166</v>
      </c>
      <c r="L2863" s="5">
        <v>6.5</v>
      </c>
      <c r="M2863" t="str" cm="1">
        <f t="array" ref="M2863">_xlfn.IFS(L2863&lt;=2,"Flop",L2863&lt;=5,"Average",L2863&lt;=7,"Hit",L2863&lt;=9,"Superhit",L2863&gt;9,"BlockBuster")</f>
        <v>Hit</v>
      </c>
      <c r="N2863" s="6">
        <v>155814</v>
      </c>
      <c r="O2863" s="6" t="str" cm="1">
        <f t="array" ref="O2863">_xlfn.IFS(N2863&lt;=100000,"Low",N2863&lt;=500000,"Median",N2863&lt;=1500000,"High",N2863&gt;1500000,"Very High")</f>
        <v>Median</v>
      </c>
      <c r="P2863">
        <v>55000000</v>
      </c>
      <c r="Q2863">
        <v>74679822</v>
      </c>
      <c r="R2863">
        <f t="shared" si="442"/>
        <v>19679822</v>
      </c>
      <c r="S2863" t="str">
        <f t="shared" si="443"/>
        <v>Profit</v>
      </c>
      <c r="T2863" s="1">
        <v>42272</v>
      </c>
      <c r="U2863" t="s">
        <v>1811</v>
      </c>
      <c r="V2863" s="14">
        <v>42272</v>
      </c>
      <c r="W2863" t="str">
        <f t="shared" si="444"/>
        <v>September</v>
      </c>
      <c r="X2863" s="4" t="str">
        <f t="shared" si="445"/>
        <v>2015</v>
      </c>
      <c r="Y2863" s="6">
        <f t="shared" si="446"/>
        <v>2015</v>
      </c>
      <c r="Z2863" s="4" t="str">
        <f t="shared" si="447"/>
        <v>25</v>
      </c>
      <c r="AA2863" s="6">
        <f t="shared" si="448"/>
        <v>25</v>
      </c>
      <c r="AB2863" t="str">
        <f t="shared" si="449"/>
        <v>Friday</v>
      </c>
    </row>
    <row r="2864" spans="1:28" x14ac:dyDescent="0.25">
      <c r="A2864" s="3" t="s">
        <v>7015</v>
      </c>
      <c r="B2864" t="s">
        <v>7016</v>
      </c>
      <c r="C2864" s="3" t="s">
        <v>7016</v>
      </c>
      <c r="D2864" s="6">
        <v>0</v>
      </c>
      <c r="E2864" s="6">
        <v>111</v>
      </c>
      <c r="F2864" s="6">
        <f t="shared" si="440"/>
        <v>1</v>
      </c>
      <c r="G2864" s="6">
        <f t="shared" si="441"/>
        <v>51</v>
      </c>
      <c r="H2864" s="6" t="str" cm="1">
        <f t="array" ref="H2864">_xlfn.IFS(E2864&lt;=80,"Series",E2864&lt;=120,"TV Movie",E2864&gt;120,"Long Movie")</f>
        <v>TV Movie</v>
      </c>
      <c r="I2864" t="s">
        <v>5529</v>
      </c>
      <c r="J2864" t="s">
        <v>8158</v>
      </c>
      <c r="K2864" t="s">
        <v>8161</v>
      </c>
      <c r="L2864" s="5">
        <v>5.6</v>
      </c>
      <c r="M2864" t="str" cm="1">
        <f t="array" ref="M2864">_xlfn.IFS(L2864&lt;=2,"Flop",L2864&lt;=5,"Average",L2864&lt;=7,"Hit",L2864&lt;=9,"Superhit",L2864&gt;9,"BlockBuster")</f>
        <v>Hit</v>
      </c>
      <c r="N2864" s="6">
        <v>124306</v>
      </c>
      <c r="O2864" s="6" t="str" cm="1">
        <f t="array" ref="O2864">_xlfn.IFS(N2864&lt;=100000,"Low",N2864&lt;=500000,"Median",N2864&lt;=1500000,"High",N2864&gt;1500000,"Very High")</f>
        <v>Median</v>
      </c>
      <c r="P2864">
        <v>150000000</v>
      </c>
      <c r="Q2864">
        <v>290930148</v>
      </c>
      <c r="R2864">
        <f t="shared" si="442"/>
        <v>140930148</v>
      </c>
      <c r="S2864" t="str">
        <f t="shared" si="443"/>
        <v>Profit</v>
      </c>
      <c r="T2864" s="1">
        <v>43180</v>
      </c>
      <c r="U2864" t="s">
        <v>7017</v>
      </c>
      <c r="V2864" s="14">
        <v>43180</v>
      </c>
      <c r="W2864" t="str">
        <f t="shared" si="444"/>
        <v>March</v>
      </c>
      <c r="X2864" s="4" t="str">
        <f t="shared" si="445"/>
        <v>2018</v>
      </c>
      <c r="Y2864" s="6">
        <f t="shared" si="446"/>
        <v>2018</v>
      </c>
      <c r="Z2864" s="4" t="str">
        <f t="shared" si="447"/>
        <v>21</v>
      </c>
      <c r="AA2864" s="6">
        <f t="shared" si="448"/>
        <v>21</v>
      </c>
      <c r="AB2864" t="str">
        <f t="shared" si="449"/>
        <v>Wednesday</v>
      </c>
    </row>
    <row r="2865" spans="1:28" x14ac:dyDescent="0.25">
      <c r="A2865" s="3" t="s">
        <v>7018</v>
      </c>
      <c r="B2865" t="s">
        <v>7019</v>
      </c>
      <c r="C2865" s="3" t="s">
        <v>7019</v>
      </c>
      <c r="D2865" s="6">
        <v>0</v>
      </c>
      <c r="E2865" s="6">
        <v>116</v>
      </c>
      <c r="F2865" s="6">
        <f t="shared" si="440"/>
        <v>1</v>
      </c>
      <c r="G2865" s="6">
        <f t="shared" si="441"/>
        <v>56</v>
      </c>
      <c r="H2865" s="6" t="str" cm="1">
        <f t="array" ref="H2865">_xlfn.IFS(E2865&lt;=80,"Series",E2865&lt;=120,"TV Movie",E2865&gt;120,"Long Movie")</f>
        <v>TV Movie</v>
      </c>
      <c r="I2865" t="s">
        <v>132</v>
      </c>
      <c r="J2865" t="s">
        <v>178</v>
      </c>
      <c r="K2865" t="s">
        <v>5802</v>
      </c>
      <c r="L2865" s="5">
        <v>6.1</v>
      </c>
      <c r="M2865" t="str" cm="1">
        <f t="array" ref="M2865">_xlfn.IFS(L2865&lt;=2,"Flop",L2865&lt;=5,"Average",L2865&lt;=7,"Hit",L2865&lt;=9,"Superhit",L2865&gt;9,"BlockBuster")</f>
        <v>Hit</v>
      </c>
      <c r="N2865" s="6">
        <v>195629</v>
      </c>
      <c r="O2865" s="6" t="str" cm="1">
        <f t="array" ref="O2865">_xlfn.IFS(N2865&lt;=100000,"Low",N2865&lt;=500000,"Median",N2865&lt;=1500000,"High",N2865&gt;1500000,"Very High")</f>
        <v>Median</v>
      </c>
      <c r="P2865">
        <v>40000000</v>
      </c>
      <c r="Q2865">
        <v>87189756</v>
      </c>
      <c r="R2865">
        <f t="shared" si="442"/>
        <v>47189756</v>
      </c>
      <c r="S2865" t="str">
        <f t="shared" si="443"/>
        <v>Profit</v>
      </c>
      <c r="T2865" s="1">
        <v>41774</v>
      </c>
      <c r="U2865" t="s">
        <v>6220</v>
      </c>
      <c r="V2865" s="14">
        <v>41774</v>
      </c>
      <c r="W2865" t="str">
        <f t="shared" si="444"/>
        <v>May</v>
      </c>
      <c r="X2865" s="4" t="str">
        <f t="shared" si="445"/>
        <v>2014</v>
      </c>
      <c r="Y2865" s="6">
        <f t="shared" si="446"/>
        <v>2014</v>
      </c>
      <c r="Z2865" s="4" t="str">
        <f t="shared" si="447"/>
        <v>15</v>
      </c>
      <c r="AA2865" s="6">
        <f t="shared" si="448"/>
        <v>15</v>
      </c>
      <c r="AB2865" t="str">
        <f t="shared" si="449"/>
        <v>Thursday</v>
      </c>
    </row>
    <row r="2866" spans="1:28" x14ac:dyDescent="0.25">
      <c r="A2866" s="3" t="s">
        <v>7020</v>
      </c>
      <c r="B2866" t="s">
        <v>7021</v>
      </c>
      <c r="C2866" s="3" t="s">
        <v>7021</v>
      </c>
      <c r="D2866" s="6">
        <v>0</v>
      </c>
      <c r="E2866" s="6">
        <v>100</v>
      </c>
      <c r="F2866" s="6">
        <f t="shared" si="440"/>
        <v>1</v>
      </c>
      <c r="G2866" s="6">
        <f t="shared" si="441"/>
        <v>40</v>
      </c>
      <c r="H2866" s="6" t="str" cm="1">
        <f t="array" ref="H2866">_xlfn.IFS(E2866&lt;=80,"Series",E2866&lt;=120,"TV Movie",E2866&gt;120,"Long Movie")</f>
        <v>TV Movie</v>
      </c>
      <c r="I2866" t="s">
        <v>132</v>
      </c>
      <c r="J2866" t="s">
        <v>8162</v>
      </c>
      <c r="K2866" t="s">
        <v>5802</v>
      </c>
      <c r="L2866" s="5">
        <v>6</v>
      </c>
      <c r="M2866" t="str" cm="1">
        <f t="array" ref="M2866">_xlfn.IFS(L2866&lt;=2,"Flop",L2866&lt;=5,"Average",L2866&lt;=7,"Hit",L2866&lt;=9,"Superhit",L2866&gt;9,"BlockBuster")</f>
        <v>Hit</v>
      </c>
      <c r="N2866" s="6">
        <v>144414</v>
      </c>
      <c r="O2866" s="6" t="str" cm="1">
        <f t="array" ref="O2866">_xlfn.IFS(N2866&lt;=100000,"Low",N2866&lt;=500000,"Median",N2866&lt;=1500000,"High",N2866&gt;1500000,"Very High")</f>
        <v>Median</v>
      </c>
      <c r="P2866">
        <v>40000000</v>
      </c>
      <c r="Q2866">
        <v>111811453</v>
      </c>
      <c r="R2866">
        <f t="shared" si="442"/>
        <v>71811453</v>
      </c>
      <c r="S2866" t="str">
        <f t="shared" si="443"/>
        <v>Profit</v>
      </c>
      <c r="T2866" s="1">
        <v>42079</v>
      </c>
      <c r="U2866" t="s">
        <v>7022</v>
      </c>
      <c r="V2866" s="14">
        <v>42079</v>
      </c>
      <c r="W2866" t="str">
        <f t="shared" si="444"/>
        <v>March</v>
      </c>
      <c r="X2866" s="4" t="str">
        <f t="shared" si="445"/>
        <v>2015</v>
      </c>
      <c r="Y2866" s="6">
        <f t="shared" si="446"/>
        <v>2015</v>
      </c>
      <c r="Z2866" s="4" t="str">
        <f t="shared" si="447"/>
        <v>16</v>
      </c>
      <c r="AA2866" s="6">
        <f t="shared" si="448"/>
        <v>16</v>
      </c>
      <c r="AB2866" t="str">
        <f t="shared" si="449"/>
        <v>Monday</v>
      </c>
    </row>
    <row r="2867" spans="1:28" x14ac:dyDescent="0.25">
      <c r="A2867" s="3" t="s">
        <v>7023</v>
      </c>
      <c r="B2867" t="s">
        <v>7024</v>
      </c>
      <c r="C2867" s="3" t="s">
        <v>7024</v>
      </c>
      <c r="D2867" s="6">
        <v>0</v>
      </c>
      <c r="E2867" s="6">
        <v>119</v>
      </c>
      <c r="F2867" s="6">
        <f t="shared" si="440"/>
        <v>1</v>
      </c>
      <c r="G2867" s="6">
        <f t="shared" si="441"/>
        <v>59</v>
      </c>
      <c r="H2867" s="6" t="str" cm="1">
        <f t="array" ref="H2867">_xlfn.IFS(E2867&lt;=80,"Series",E2867&lt;=120,"TV Movie",E2867&gt;120,"Long Movie")</f>
        <v>TV Movie</v>
      </c>
      <c r="I2867" t="s">
        <v>132</v>
      </c>
      <c r="J2867" t="s">
        <v>145</v>
      </c>
      <c r="K2867" t="s">
        <v>5802</v>
      </c>
      <c r="L2867" s="5">
        <v>7.7</v>
      </c>
      <c r="M2867" t="str" cm="1">
        <f t="array" ref="M2867">_xlfn.IFS(L2867&lt;=2,"Flop",L2867&lt;=5,"Average",L2867&lt;=7,"Hit",L2867&lt;=9,"Superhit",L2867&gt;9,"BlockBuster")</f>
        <v>Superhit</v>
      </c>
      <c r="N2867" s="6">
        <v>655029</v>
      </c>
      <c r="O2867" s="6" t="str" cm="1">
        <f t="array" ref="O2867">_xlfn.IFS(N2867&lt;=100000,"Low",N2867&lt;=500000,"Median",N2867&lt;=1500000,"High",N2867&gt;1500000,"Very High")</f>
        <v>High</v>
      </c>
      <c r="P2867">
        <v>18000000</v>
      </c>
      <c r="Q2867">
        <v>103215094</v>
      </c>
      <c r="R2867">
        <f t="shared" si="442"/>
        <v>85215094</v>
      </c>
      <c r="S2867" t="str">
        <f t="shared" si="443"/>
        <v>Profit</v>
      </c>
      <c r="T2867" s="1">
        <v>41878</v>
      </c>
      <c r="U2867" t="s">
        <v>2623</v>
      </c>
      <c r="V2867" s="14">
        <v>41878</v>
      </c>
      <c r="W2867" t="str">
        <f t="shared" si="444"/>
        <v>August</v>
      </c>
      <c r="X2867" s="4" t="str">
        <f t="shared" si="445"/>
        <v>2014</v>
      </c>
      <c r="Y2867" s="6">
        <f t="shared" si="446"/>
        <v>2014</v>
      </c>
      <c r="Z2867" s="4" t="str">
        <f t="shared" si="447"/>
        <v>27</v>
      </c>
      <c r="AA2867" s="6">
        <f t="shared" si="448"/>
        <v>27</v>
      </c>
      <c r="AB2867" t="str">
        <f t="shared" si="449"/>
        <v>Wednesday</v>
      </c>
    </row>
    <row r="2868" spans="1:28" x14ac:dyDescent="0.25">
      <c r="A2868" s="3" t="s">
        <v>7025</v>
      </c>
      <c r="B2868" t="s">
        <v>7026</v>
      </c>
      <c r="C2868" s="3" t="s">
        <v>7026</v>
      </c>
      <c r="D2868" s="6">
        <v>0</v>
      </c>
      <c r="E2868" s="6">
        <v>113</v>
      </c>
      <c r="F2868" s="6">
        <f t="shared" si="440"/>
        <v>1</v>
      </c>
      <c r="G2868" s="6">
        <f t="shared" si="441"/>
        <v>53</v>
      </c>
      <c r="H2868" s="6" t="str" cm="1">
        <f t="array" ref="H2868">_xlfn.IFS(E2868&lt;=80,"Series",E2868&lt;=120,"TV Movie",E2868&gt;120,"Long Movie")</f>
        <v>TV Movie</v>
      </c>
      <c r="I2868" t="s">
        <v>8158</v>
      </c>
      <c r="J2868" t="s">
        <v>8163</v>
      </c>
      <c r="K2868" t="s">
        <v>8156</v>
      </c>
      <c r="L2868" s="5">
        <v>6.2</v>
      </c>
      <c r="M2868" t="str" cm="1">
        <f t="array" ref="M2868">_xlfn.IFS(L2868&lt;=2,"Flop",L2868&lt;=5,"Average",L2868&lt;=7,"Hit",L2868&lt;=9,"Superhit",L2868&gt;9,"BlockBuster")</f>
        <v>Hit</v>
      </c>
      <c r="N2868" s="6">
        <v>118524</v>
      </c>
      <c r="O2868" s="6" t="str" cm="1">
        <f t="array" ref="O2868">_xlfn.IFS(N2868&lt;=100000,"Low",N2868&lt;=500000,"Median",N2868&lt;=1500000,"High",N2868&gt;1500000,"Very High")</f>
        <v>Median</v>
      </c>
      <c r="P2868">
        <v>170000000</v>
      </c>
      <c r="Q2868">
        <v>299820798</v>
      </c>
      <c r="R2868">
        <f t="shared" si="442"/>
        <v>129820798</v>
      </c>
      <c r="S2868" t="str">
        <f t="shared" si="443"/>
        <v>Profit</v>
      </c>
      <c r="T2868" s="1">
        <v>42500</v>
      </c>
      <c r="U2868" t="s">
        <v>5364</v>
      </c>
      <c r="V2868" s="14">
        <v>42500</v>
      </c>
      <c r="W2868" t="str">
        <f t="shared" si="444"/>
        <v>May</v>
      </c>
      <c r="X2868" s="4" t="str">
        <f t="shared" si="445"/>
        <v>2016</v>
      </c>
      <c r="Y2868" s="6">
        <f t="shared" si="446"/>
        <v>2016</v>
      </c>
      <c r="Z2868" s="4" t="str">
        <f t="shared" si="447"/>
        <v>10</v>
      </c>
      <c r="AA2868" s="6">
        <f t="shared" si="448"/>
        <v>10</v>
      </c>
      <c r="AB2868" t="str">
        <f t="shared" si="449"/>
        <v>Tuesday</v>
      </c>
    </row>
    <row r="2869" spans="1:28" x14ac:dyDescent="0.25">
      <c r="A2869" s="3" t="s">
        <v>7027</v>
      </c>
      <c r="B2869" t="s">
        <v>7028</v>
      </c>
      <c r="C2869" s="3" t="s">
        <v>7028</v>
      </c>
      <c r="D2869" s="6">
        <v>0</v>
      </c>
      <c r="E2869" s="6">
        <v>96</v>
      </c>
      <c r="F2869" s="6">
        <f t="shared" si="440"/>
        <v>1</v>
      </c>
      <c r="G2869" s="6">
        <f t="shared" si="441"/>
        <v>36</v>
      </c>
      <c r="H2869" s="6" t="str" cm="1">
        <f t="array" ref="H2869">_xlfn.IFS(E2869&lt;=80,"Series",E2869&lt;=120,"TV Movie",E2869&gt;120,"Long Movie")</f>
        <v>TV Movie</v>
      </c>
      <c r="I2869" t="s">
        <v>132</v>
      </c>
      <c r="J2869" t="s">
        <v>8162</v>
      </c>
      <c r="K2869" t="s">
        <v>5802</v>
      </c>
      <c r="L2869" s="5">
        <v>6.6</v>
      </c>
      <c r="M2869" t="str" cm="1">
        <f t="array" ref="M2869">_xlfn.IFS(L2869&lt;=2,"Flop",L2869&lt;=5,"Average",L2869&lt;=7,"Hit",L2869&lt;=9,"Superhit",L2869&gt;9,"BlockBuster")</f>
        <v>Hit</v>
      </c>
      <c r="N2869" s="6">
        <v>89888</v>
      </c>
      <c r="O2869" s="6" t="str" cm="1">
        <f t="array" ref="O2869">_xlfn.IFS(N2869&lt;=100000,"Low",N2869&lt;=500000,"Median",N2869&lt;=1500000,"High",N2869&gt;1500000,"Very High")</f>
        <v>Low</v>
      </c>
      <c r="P2869">
        <v>25000000</v>
      </c>
      <c r="Q2869">
        <v>85218541</v>
      </c>
      <c r="R2869">
        <f t="shared" si="442"/>
        <v>60218541</v>
      </c>
      <c r="S2869" t="str">
        <f t="shared" si="443"/>
        <v>Profit</v>
      </c>
      <c r="T2869" s="1">
        <v>42826</v>
      </c>
      <c r="U2869" t="s">
        <v>3170</v>
      </c>
      <c r="V2869" s="14">
        <v>42826</v>
      </c>
      <c r="W2869" t="str">
        <f t="shared" si="444"/>
        <v>April</v>
      </c>
      <c r="X2869" s="4" t="str">
        <f t="shared" si="445"/>
        <v>2017</v>
      </c>
      <c r="Y2869" s="6">
        <f t="shared" si="446"/>
        <v>2017</v>
      </c>
      <c r="Z2869" s="4" t="str">
        <f t="shared" si="447"/>
        <v>1</v>
      </c>
      <c r="AA2869" s="6">
        <f t="shared" si="448"/>
        <v>1</v>
      </c>
      <c r="AB2869" t="str">
        <f t="shared" si="449"/>
        <v>Saturday</v>
      </c>
    </row>
    <row r="2870" spans="1:28" x14ac:dyDescent="0.25">
      <c r="A2870" s="3" t="s">
        <v>7029</v>
      </c>
      <c r="B2870" t="s">
        <v>7030</v>
      </c>
      <c r="C2870" s="3" t="s">
        <v>7030</v>
      </c>
      <c r="D2870" s="6">
        <v>0</v>
      </c>
      <c r="E2870" s="6">
        <v>105</v>
      </c>
      <c r="F2870" s="6">
        <f t="shared" si="440"/>
        <v>1</v>
      </c>
      <c r="G2870" s="6">
        <f t="shared" si="441"/>
        <v>45</v>
      </c>
      <c r="H2870" s="6" t="str" cm="1">
        <f t="array" ref="H2870">_xlfn.IFS(E2870&lt;=80,"Series",E2870&lt;=120,"TV Movie",E2870&gt;120,"Long Movie")</f>
        <v>TV Movie</v>
      </c>
      <c r="I2870" t="s">
        <v>132</v>
      </c>
      <c r="J2870" t="s">
        <v>145</v>
      </c>
      <c r="K2870" t="s">
        <v>8157</v>
      </c>
      <c r="L2870" s="5">
        <v>7.7</v>
      </c>
      <c r="M2870" t="str" cm="1">
        <f t="array" ref="M2870">_xlfn.IFS(L2870&lt;=2,"Flop",L2870&lt;=5,"Average",L2870&lt;=7,"Hit",L2870&lt;=9,"Superhit",L2870&gt;9,"BlockBuster")</f>
        <v>Superhit</v>
      </c>
      <c r="N2870" s="6">
        <v>136512</v>
      </c>
      <c r="O2870" s="6" t="str" cm="1">
        <f t="array" ref="O2870">_xlfn.IFS(N2870&lt;=100000,"Low",N2870&lt;=500000,"Median",N2870&lt;=1500000,"High",N2870&gt;1500000,"Very High")</f>
        <v>Median</v>
      </c>
      <c r="P2870">
        <v>8000000</v>
      </c>
      <c r="Q2870">
        <v>9074749</v>
      </c>
      <c r="R2870">
        <f t="shared" si="442"/>
        <v>1074749</v>
      </c>
      <c r="S2870" t="str">
        <f t="shared" si="443"/>
        <v>Profit</v>
      </c>
      <c r="T2870" s="1">
        <v>42029</v>
      </c>
      <c r="U2870" t="s">
        <v>7031</v>
      </c>
      <c r="V2870" s="14">
        <v>42029</v>
      </c>
      <c r="W2870" t="str">
        <f t="shared" si="444"/>
        <v>January</v>
      </c>
      <c r="X2870" s="4" t="str">
        <f t="shared" si="445"/>
        <v>2015</v>
      </c>
      <c r="Y2870" s="6">
        <f t="shared" si="446"/>
        <v>2015</v>
      </c>
      <c r="Z2870" s="4" t="str">
        <f t="shared" si="447"/>
        <v>25</v>
      </c>
      <c r="AA2870" s="6">
        <f t="shared" si="448"/>
        <v>25</v>
      </c>
      <c r="AB2870" t="str">
        <f t="shared" si="449"/>
        <v>Sunday</v>
      </c>
    </row>
    <row r="2871" spans="1:28" x14ac:dyDescent="0.25">
      <c r="A2871" s="3" t="s">
        <v>7032</v>
      </c>
      <c r="B2871" t="s">
        <v>7033</v>
      </c>
      <c r="C2871" s="3" t="s">
        <v>7033</v>
      </c>
      <c r="D2871" s="6">
        <v>0</v>
      </c>
      <c r="E2871" s="6">
        <v>102</v>
      </c>
      <c r="F2871" s="6">
        <f t="shared" si="440"/>
        <v>1</v>
      </c>
      <c r="G2871" s="6">
        <f t="shared" si="441"/>
        <v>42</v>
      </c>
      <c r="H2871" s="6" t="str" cm="1">
        <f t="array" ref="H2871">_xlfn.IFS(E2871&lt;=80,"Series",E2871&lt;=120,"TV Movie",E2871&gt;120,"Long Movie")</f>
        <v>TV Movie</v>
      </c>
      <c r="I2871" t="s">
        <v>8162</v>
      </c>
      <c r="J2871" t="s">
        <v>145</v>
      </c>
      <c r="K2871" t="s">
        <v>3857</v>
      </c>
      <c r="L2871" s="5">
        <v>7.6</v>
      </c>
      <c r="M2871" t="str" cm="1">
        <f t="array" ref="M2871">_xlfn.IFS(L2871&lt;=2,"Flop",L2871&lt;=5,"Average",L2871&lt;=7,"Hit",L2871&lt;=9,"Superhit",L2871&gt;9,"BlockBuster")</f>
        <v>Superhit</v>
      </c>
      <c r="N2871" s="6">
        <v>245261</v>
      </c>
      <c r="O2871" s="6" t="str" cm="1">
        <f t="array" ref="O2871">_xlfn.IFS(N2871&lt;=100000,"Low",N2871&lt;=500000,"Median",N2871&lt;=1500000,"High",N2871&gt;1500000,"Very High")</f>
        <v>Median</v>
      </c>
      <c r="P2871">
        <v>12000000</v>
      </c>
      <c r="Q2871">
        <v>37999675</v>
      </c>
      <c r="R2871">
        <f t="shared" si="442"/>
        <v>25999675</v>
      </c>
      <c r="S2871" t="str">
        <f t="shared" si="443"/>
        <v>Profit</v>
      </c>
      <c r="T2871" s="1">
        <v>42506</v>
      </c>
      <c r="U2871" t="s">
        <v>7034</v>
      </c>
      <c r="V2871" s="14">
        <v>42506</v>
      </c>
      <c r="W2871" t="str">
        <f t="shared" si="444"/>
        <v>May</v>
      </c>
      <c r="X2871" s="4" t="str">
        <f t="shared" si="445"/>
        <v>2016</v>
      </c>
      <c r="Y2871" s="6">
        <f t="shared" si="446"/>
        <v>2016</v>
      </c>
      <c r="Z2871" s="4" t="str">
        <f t="shared" si="447"/>
        <v>16</v>
      </c>
      <c r="AA2871" s="6">
        <f t="shared" si="448"/>
        <v>16</v>
      </c>
      <c r="AB2871" t="str">
        <f t="shared" si="449"/>
        <v>Monday</v>
      </c>
    </row>
    <row r="2872" spans="1:28" x14ac:dyDescent="0.25">
      <c r="A2872" s="3" t="s">
        <v>7035</v>
      </c>
      <c r="B2872" t="s">
        <v>7036</v>
      </c>
      <c r="C2872" s="3" t="s">
        <v>7036</v>
      </c>
      <c r="D2872" s="6">
        <v>0</v>
      </c>
      <c r="E2872" s="6">
        <v>106</v>
      </c>
      <c r="F2872" s="6">
        <f t="shared" si="440"/>
        <v>1</v>
      </c>
      <c r="G2872" s="6">
        <f t="shared" si="441"/>
        <v>46</v>
      </c>
      <c r="H2872" s="6" t="str" cm="1">
        <f t="array" ref="H2872">_xlfn.IFS(E2872&lt;=80,"Series",E2872&lt;=120,"TV Movie",E2872&gt;120,"Long Movie")</f>
        <v>TV Movie</v>
      </c>
      <c r="I2872" t="s">
        <v>145</v>
      </c>
      <c r="J2872" t="s">
        <v>8165</v>
      </c>
      <c r="K2872" t="s">
        <v>5802</v>
      </c>
      <c r="L2872" s="5">
        <v>8.5</v>
      </c>
      <c r="M2872" t="str" cm="1">
        <f t="array" ref="M2872">_xlfn.IFS(L2872&lt;=2,"Flop",L2872&lt;=5,"Average",L2872&lt;=7,"Hit",L2872&lt;=9,"Superhit",L2872&gt;9,"BlockBuster")</f>
        <v>Superhit</v>
      </c>
      <c r="N2872" s="6">
        <v>942756</v>
      </c>
      <c r="O2872" s="6" t="str" cm="1">
        <f t="array" ref="O2872">_xlfn.IFS(N2872&lt;=100000,"Low",N2872&lt;=500000,"Median",N2872&lt;=1500000,"High",N2872&gt;1500000,"Very High")</f>
        <v>High</v>
      </c>
      <c r="P2872">
        <v>3300000</v>
      </c>
      <c r="Q2872">
        <v>49440079</v>
      </c>
      <c r="R2872">
        <f t="shared" si="442"/>
        <v>46140079</v>
      </c>
      <c r="S2872" t="str">
        <f t="shared" si="443"/>
        <v>Profit</v>
      </c>
      <c r="T2872" s="1">
        <v>41655</v>
      </c>
      <c r="U2872" t="s">
        <v>5025</v>
      </c>
      <c r="V2872" s="14">
        <v>41655</v>
      </c>
      <c r="W2872" t="str">
        <f t="shared" si="444"/>
        <v>January</v>
      </c>
      <c r="X2872" s="4" t="str">
        <f t="shared" si="445"/>
        <v>2014</v>
      </c>
      <c r="Y2872" s="6">
        <f t="shared" si="446"/>
        <v>2014</v>
      </c>
      <c r="Z2872" s="4" t="str">
        <f t="shared" si="447"/>
        <v>16</v>
      </c>
      <c r="AA2872" s="6">
        <f t="shared" si="448"/>
        <v>16</v>
      </c>
      <c r="AB2872" t="str">
        <f t="shared" si="449"/>
        <v>Thursday</v>
      </c>
    </row>
    <row r="2873" spans="1:28" x14ac:dyDescent="0.25">
      <c r="A2873" s="3" t="s">
        <v>7037</v>
      </c>
      <c r="B2873" t="s">
        <v>7038</v>
      </c>
      <c r="C2873" s="3" t="s">
        <v>7038</v>
      </c>
      <c r="D2873" s="6">
        <v>0</v>
      </c>
      <c r="E2873" s="6">
        <v>126</v>
      </c>
      <c r="F2873" s="6">
        <f t="shared" si="440"/>
        <v>2</v>
      </c>
      <c r="G2873" s="6">
        <f t="shared" si="441"/>
        <v>6</v>
      </c>
      <c r="H2873" s="6" t="str" cm="1">
        <f t="array" ref="H2873">_xlfn.IFS(E2873&lt;=80,"Series",E2873&lt;=120,"TV Movie",E2873&gt;120,"Long Movie")</f>
        <v>Long Movie</v>
      </c>
      <c r="I2873" t="s">
        <v>145</v>
      </c>
      <c r="J2873" t="s">
        <v>8157</v>
      </c>
      <c r="K2873" t="s">
        <v>5802</v>
      </c>
      <c r="L2873" s="5">
        <v>7.7</v>
      </c>
      <c r="M2873" t="str" cm="1">
        <f t="array" ref="M2873">_xlfn.IFS(L2873&lt;=2,"Flop",L2873&lt;=5,"Average",L2873&lt;=7,"Hit",L2873&lt;=9,"Superhit",L2873&gt;9,"BlockBuster")</f>
        <v>Superhit</v>
      </c>
      <c r="N2873" s="6">
        <v>394247</v>
      </c>
      <c r="O2873" s="6" t="str" cm="1">
        <f t="array" ref="O2873">_xlfn.IFS(N2873&lt;=100000,"Low",N2873&lt;=500000,"Median",N2873&lt;=1500000,"High",N2873&gt;1500000,"Very High")</f>
        <v>Median</v>
      </c>
      <c r="P2873">
        <v>12000000</v>
      </c>
      <c r="Q2873">
        <v>307166834</v>
      </c>
      <c r="R2873">
        <f t="shared" si="442"/>
        <v>295166834</v>
      </c>
      <c r="S2873" t="str">
        <f t="shared" si="443"/>
        <v>Profit</v>
      </c>
      <c r="T2873" s="1">
        <v>41775</v>
      </c>
      <c r="U2873" t="s">
        <v>7039</v>
      </c>
      <c r="V2873" s="14">
        <v>41775</v>
      </c>
      <c r="W2873" t="str">
        <f t="shared" si="444"/>
        <v>May</v>
      </c>
      <c r="X2873" s="4" t="str">
        <f t="shared" si="445"/>
        <v>2014</v>
      </c>
      <c r="Y2873" s="6">
        <f t="shared" si="446"/>
        <v>2014</v>
      </c>
      <c r="Z2873" s="4" t="str">
        <f t="shared" si="447"/>
        <v>16</v>
      </c>
      <c r="AA2873" s="6">
        <f t="shared" si="448"/>
        <v>16</v>
      </c>
      <c r="AB2873" t="str">
        <f t="shared" si="449"/>
        <v>Friday</v>
      </c>
    </row>
    <row r="2874" spans="1:28" x14ac:dyDescent="0.25">
      <c r="A2874" s="3" t="s">
        <v>7040</v>
      </c>
      <c r="B2874" t="s">
        <v>7041</v>
      </c>
      <c r="C2874" s="3" t="s">
        <v>7041</v>
      </c>
      <c r="D2874" s="6">
        <v>0</v>
      </c>
      <c r="E2874" s="6">
        <v>108</v>
      </c>
      <c r="F2874" s="6">
        <f t="shared" si="440"/>
        <v>1</v>
      </c>
      <c r="G2874" s="6">
        <f t="shared" si="441"/>
        <v>48</v>
      </c>
      <c r="H2874" s="6" t="str" cm="1">
        <f t="array" ref="H2874">_xlfn.IFS(E2874&lt;=80,"Series",E2874&lt;=120,"TV Movie",E2874&gt;120,"Long Movie")</f>
        <v>TV Movie</v>
      </c>
      <c r="I2874" t="s">
        <v>132</v>
      </c>
      <c r="J2874" t="s">
        <v>145</v>
      </c>
      <c r="K2874" t="s">
        <v>4390</v>
      </c>
      <c r="L2874" s="5">
        <v>7.9</v>
      </c>
      <c r="M2874" t="str" cm="1">
        <f t="array" ref="M2874">_xlfn.IFS(L2874&lt;=2,"Flop",L2874&lt;=5,"Average",L2874&lt;=7,"Hit",L2874&lt;=9,"Superhit",L2874&gt;9,"BlockBuster")</f>
        <v>Superhit</v>
      </c>
      <c r="N2874" s="6">
        <v>425296</v>
      </c>
      <c r="O2874" s="6" t="str" cm="1">
        <f t="array" ref="O2874">_xlfn.IFS(N2874&lt;=100000,"Low",N2874&lt;=500000,"Median",N2874&lt;=1500000,"High",N2874&gt;1500000,"Very High")</f>
        <v>Median</v>
      </c>
      <c r="P2874">
        <v>14000000</v>
      </c>
      <c r="Q2874">
        <v>93553698</v>
      </c>
      <c r="R2874">
        <f t="shared" si="442"/>
        <v>79553698</v>
      </c>
      <c r="S2874" t="str">
        <f t="shared" si="443"/>
        <v>Profit</v>
      </c>
      <c r="T2874" s="1">
        <v>43716</v>
      </c>
      <c r="U2874" t="s">
        <v>5028</v>
      </c>
      <c r="V2874" s="14">
        <v>43716</v>
      </c>
      <c r="W2874" t="str">
        <f t="shared" si="444"/>
        <v>September</v>
      </c>
      <c r="X2874" s="4" t="str">
        <f t="shared" si="445"/>
        <v>2019</v>
      </c>
      <c r="Y2874" s="6">
        <f t="shared" si="446"/>
        <v>2019</v>
      </c>
      <c r="Z2874" s="4" t="str">
        <f t="shared" si="447"/>
        <v>8</v>
      </c>
      <c r="AA2874" s="6">
        <f t="shared" si="448"/>
        <v>8</v>
      </c>
      <c r="AB2874" t="str">
        <f t="shared" si="449"/>
        <v>Sunday</v>
      </c>
    </row>
    <row r="2875" spans="1:28" x14ac:dyDescent="0.25">
      <c r="A2875" s="3" t="s">
        <v>7042</v>
      </c>
      <c r="B2875" t="s">
        <v>7043</v>
      </c>
      <c r="C2875" s="3" t="s">
        <v>7043</v>
      </c>
      <c r="D2875" s="6">
        <v>0</v>
      </c>
      <c r="E2875" s="6">
        <v>107</v>
      </c>
      <c r="F2875" s="6">
        <f t="shared" si="440"/>
        <v>1</v>
      </c>
      <c r="G2875" s="6">
        <f t="shared" si="441"/>
        <v>47</v>
      </c>
      <c r="H2875" s="6" t="str" cm="1">
        <f t="array" ref="H2875">_xlfn.IFS(E2875&lt;=80,"Series",E2875&lt;=120,"TV Movie",E2875&gt;120,"Long Movie")</f>
        <v>TV Movie</v>
      </c>
      <c r="I2875" t="s">
        <v>5529</v>
      </c>
      <c r="J2875" t="s">
        <v>83</v>
      </c>
      <c r="K2875" t="s">
        <v>8161</v>
      </c>
      <c r="L2875" s="5">
        <v>5.5</v>
      </c>
      <c r="M2875" t="str" cm="1">
        <f t="array" ref="M2875">_xlfn.IFS(L2875&lt;=2,"Flop",L2875&lt;=5,"Average",L2875&lt;=7,"Hit",L2875&lt;=9,"Superhit",L2875&gt;9,"BlockBuster")</f>
        <v>Hit</v>
      </c>
      <c r="N2875" s="6">
        <v>99114</v>
      </c>
      <c r="O2875" s="6" t="str" cm="1">
        <f t="array" ref="O2875">_xlfn.IFS(N2875&lt;=100000,"Low",N2875&lt;=500000,"Median",N2875&lt;=1500000,"High",N2875&gt;1500000,"Very High")</f>
        <v>Low</v>
      </c>
      <c r="P2875">
        <v>40000000</v>
      </c>
      <c r="Q2875">
        <v>312242626</v>
      </c>
      <c r="R2875">
        <f t="shared" si="442"/>
        <v>272242626</v>
      </c>
      <c r="S2875" t="str">
        <f t="shared" si="443"/>
        <v>Profit</v>
      </c>
      <c r="T2875" s="1">
        <v>42717</v>
      </c>
      <c r="U2875" t="s">
        <v>1500</v>
      </c>
      <c r="V2875" s="14">
        <v>42717</v>
      </c>
      <c r="W2875" t="str">
        <f t="shared" si="444"/>
        <v>December</v>
      </c>
      <c r="X2875" s="4" t="str">
        <f t="shared" si="445"/>
        <v>2016</v>
      </c>
      <c r="Y2875" s="6">
        <f t="shared" si="446"/>
        <v>2016</v>
      </c>
      <c r="Z2875" s="4" t="str">
        <f t="shared" si="447"/>
        <v>13</v>
      </c>
      <c r="AA2875" s="6">
        <f t="shared" si="448"/>
        <v>13</v>
      </c>
      <c r="AB2875" t="str">
        <f t="shared" si="449"/>
        <v>Tuesday</v>
      </c>
    </row>
    <row r="2876" spans="1:28" x14ac:dyDescent="0.25">
      <c r="A2876" s="3" t="s">
        <v>7044</v>
      </c>
      <c r="B2876" t="s">
        <v>7045</v>
      </c>
      <c r="C2876" s="3" t="s">
        <v>7046</v>
      </c>
      <c r="D2876" s="6">
        <v>0</v>
      </c>
      <c r="E2876" s="6">
        <v>159</v>
      </c>
      <c r="F2876" s="6">
        <f t="shared" si="440"/>
        <v>2</v>
      </c>
      <c r="G2876" s="6">
        <f t="shared" si="441"/>
        <v>39</v>
      </c>
      <c r="H2876" s="6" t="str" cm="1">
        <f t="array" ref="H2876">_xlfn.IFS(E2876&lt;=80,"Series",E2876&lt;=120,"TV Movie",E2876&gt;120,"Long Movie")</f>
        <v>Long Movie</v>
      </c>
      <c r="I2876" t="s">
        <v>5529</v>
      </c>
      <c r="J2876" t="s">
        <v>145</v>
      </c>
      <c r="K2876" t="s">
        <v>5802</v>
      </c>
      <c r="L2876" s="5">
        <v>8</v>
      </c>
      <c r="M2876" t="str" cm="1">
        <f t="array" ref="M2876">_xlfn.IFS(L2876&lt;=2,"Flop",L2876&lt;=5,"Average",L2876&lt;=7,"Hit",L2876&lt;=9,"Superhit",L2876&gt;9,"BlockBuster")</f>
        <v>Superhit</v>
      </c>
      <c r="N2876" s="6">
        <v>132890</v>
      </c>
      <c r="O2876" s="6" t="str" cm="1">
        <f t="array" ref="O2876">_xlfn.IFS(N2876&lt;=100000,"Low",N2876&lt;=500000,"Median",N2876&lt;=1500000,"High",N2876&gt;1500000,"Very High")</f>
        <v>Median</v>
      </c>
      <c r="P2876">
        <v>18026148</v>
      </c>
      <c r="Q2876">
        <v>24548038</v>
      </c>
      <c r="R2876">
        <f t="shared" si="442"/>
        <v>6521890</v>
      </c>
      <c r="S2876" t="str">
        <f t="shared" si="443"/>
        <v>Profit</v>
      </c>
      <c r="T2876" s="1">
        <v>42194</v>
      </c>
      <c r="U2876" t="s">
        <v>7047</v>
      </c>
      <c r="V2876" s="14">
        <v>42194</v>
      </c>
      <c r="W2876" t="str">
        <f t="shared" si="444"/>
        <v>July</v>
      </c>
      <c r="X2876" s="4" t="str">
        <f t="shared" si="445"/>
        <v>2015</v>
      </c>
      <c r="Y2876" s="6">
        <f t="shared" si="446"/>
        <v>2015</v>
      </c>
      <c r="Z2876" s="4" t="str">
        <f t="shared" si="447"/>
        <v>9</v>
      </c>
      <c r="AA2876" s="6">
        <f t="shared" si="448"/>
        <v>9</v>
      </c>
      <c r="AB2876" t="str">
        <f t="shared" si="449"/>
        <v>Thursday</v>
      </c>
    </row>
    <row r="2877" spans="1:28" x14ac:dyDescent="0.25">
      <c r="A2877" s="3" t="s">
        <v>7048</v>
      </c>
      <c r="B2877" t="s">
        <v>7049</v>
      </c>
      <c r="C2877" s="3" t="s">
        <v>7049</v>
      </c>
      <c r="D2877" s="6">
        <v>0</v>
      </c>
      <c r="E2877" s="6">
        <v>115</v>
      </c>
      <c r="F2877" s="6">
        <f t="shared" si="440"/>
        <v>1</v>
      </c>
      <c r="G2877" s="6">
        <f t="shared" si="441"/>
        <v>55</v>
      </c>
      <c r="H2877" s="6" t="str" cm="1">
        <f t="array" ref="H2877">_xlfn.IFS(E2877&lt;=80,"Series",E2877&lt;=120,"TV Movie",E2877&gt;120,"Long Movie")</f>
        <v>TV Movie</v>
      </c>
      <c r="I2877" t="s">
        <v>132</v>
      </c>
      <c r="J2877" t="s">
        <v>5802</v>
      </c>
      <c r="K2877" t="s">
        <v>5802</v>
      </c>
      <c r="L2877" s="5">
        <v>6.3</v>
      </c>
      <c r="M2877" t="str" cm="1">
        <f t="array" ref="M2877">_xlfn.IFS(L2877&lt;=2,"Flop",L2877&lt;=5,"Average",L2877&lt;=7,"Hit",L2877&lt;=9,"Superhit",L2877&gt;9,"BlockBuster")</f>
        <v>Hit</v>
      </c>
      <c r="N2877" s="6">
        <v>225590</v>
      </c>
      <c r="O2877" s="6" t="str" cm="1">
        <f t="array" ref="O2877">_xlfn.IFS(N2877&lt;=100000,"Low",N2877&lt;=500000,"Median",N2877&lt;=1500000,"High",N2877&gt;1500000,"Very High")</f>
        <v>Median</v>
      </c>
      <c r="P2877">
        <v>68000000</v>
      </c>
      <c r="Q2877">
        <v>215863606</v>
      </c>
      <c r="R2877">
        <f t="shared" si="442"/>
        <v>147863606</v>
      </c>
      <c r="S2877" t="str">
        <f t="shared" si="443"/>
        <v>Profit</v>
      </c>
      <c r="T2877" s="1">
        <v>42180</v>
      </c>
      <c r="U2877" t="s">
        <v>6220</v>
      </c>
      <c r="V2877" s="14">
        <v>42180</v>
      </c>
      <c r="W2877" t="str">
        <f t="shared" si="444"/>
        <v>June</v>
      </c>
      <c r="X2877" s="4" t="str">
        <f t="shared" si="445"/>
        <v>2015</v>
      </c>
      <c r="Y2877" s="6">
        <f t="shared" si="446"/>
        <v>2015</v>
      </c>
      <c r="Z2877" s="4" t="str">
        <f t="shared" si="447"/>
        <v>25</v>
      </c>
      <c r="AA2877" s="6">
        <f t="shared" si="448"/>
        <v>25</v>
      </c>
      <c r="AB2877" t="str">
        <f t="shared" si="449"/>
        <v>Thursday</v>
      </c>
    </row>
    <row r="2878" spans="1:28" x14ac:dyDescent="0.25">
      <c r="A2878" s="3" t="s">
        <v>7050</v>
      </c>
      <c r="B2878" t="s">
        <v>7051</v>
      </c>
      <c r="C2878" s="3" t="s">
        <v>7051</v>
      </c>
      <c r="D2878" s="6">
        <v>0</v>
      </c>
      <c r="E2878" s="6">
        <v>112</v>
      </c>
      <c r="F2878" s="6">
        <f t="shared" si="440"/>
        <v>1</v>
      </c>
      <c r="G2878" s="6">
        <f t="shared" si="441"/>
        <v>52</v>
      </c>
      <c r="H2878" s="6" t="str" cm="1">
        <f t="array" ref="H2878">_xlfn.IFS(E2878&lt;=80,"Series",E2878&lt;=120,"TV Movie",E2878&gt;120,"Long Movie")</f>
        <v>TV Movie</v>
      </c>
      <c r="I2878" t="s">
        <v>145</v>
      </c>
      <c r="J2878" t="s">
        <v>8166</v>
      </c>
      <c r="K2878" t="s">
        <v>8161</v>
      </c>
      <c r="L2878" s="5">
        <v>6.6</v>
      </c>
      <c r="M2878" t="str" cm="1">
        <f t="array" ref="M2878">_xlfn.IFS(L2878&lt;=2,"Flop",L2878&lt;=5,"Average",L2878&lt;=7,"Hit",L2878&lt;=9,"Superhit",L2878&gt;9,"BlockBuster")</f>
        <v>Hit</v>
      </c>
      <c r="N2878" s="6">
        <v>83229</v>
      </c>
      <c r="O2878" s="6" t="str" cm="1">
        <f t="array" ref="O2878">_xlfn.IFS(N2878&lt;=100000,"Low",N2878&lt;=500000,"Median",N2878&lt;=1500000,"High",N2878&gt;1500000,"Very High")</f>
        <v>Low</v>
      </c>
      <c r="P2878">
        <v>18000000</v>
      </c>
      <c r="Q2878">
        <v>7112282</v>
      </c>
      <c r="R2878">
        <f t="shared" si="442"/>
        <v>-10887718</v>
      </c>
      <c r="S2878" t="str">
        <f t="shared" si="443"/>
        <v>Loss</v>
      </c>
      <c r="T2878" t="s">
        <v>8192</v>
      </c>
      <c r="U2878" t="s">
        <v>6294</v>
      </c>
      <c r="V2878" s="14" t="s">
        <v>8192</v>
      </c>
      <c r="W2878" t="str">
        <f t="shared" si="444"/>
        <v>NA</v>
      </c>
      <c r="X2878" s="4" t="str">
        <f t="shared" si="445"/>
        <v>NA</v>
      </c>
      <c r="Y2878" s="6" t="e">
        <f t="shared" si="446"/>
        <v>#VALUE!</v>
      </c>
      <c r="Z2878" s="4" t="str">
        <f t="shared" si="447"/>
        <v>NA</v>
      </c>
      <c r="AA2878" s="6" t="e">
        <f t="shared" si="448"/>
        <v>#VALUE!</v>
      </c>
      <c r="AB2878" t="str">
        <f t="shared" si="449"/>
        <v>NA</v>
      </c>
    </row>
    <row r="2879" spans="1:28" x14ac:dyDescent="0.25">
      <c r="A2879" s="3" t="s">
        <v>7052</v>
      </c>
      <c r="B2879" t="s">
        <v>7053</v>
      </c>
      <c r="C2879" s="3" t="s">
        <v>7053</v>
      </c>
      <c r="D2879" s="6">
        <v>0</v>
      </c>
      <c r="E2879" s="6">
        <v>122</v>
      </c>
      <c r="F2879" s="6">
        <f t="shared" si="440"/>
        <v>2</v>
      </c>
      <c r="G2879" s="6">
        <f t="shared" si="441"/>
        <v>2</v>
      </c>
      <c r="H2879" s="6" t="str" cm="1">
        <f t="array" ref="H2879">_xlfn.IFS(E2879&lt;=80,"Series",E2879&lt;=120,"TV Movie",E2879&gt;120,"Long Movie")</f>
        <v>Long Movie</v>
      </c>
      <c r="I2879" t="s">
        <v>5529</v>
      </c>
      <c r="J2879" t="s">
        <v>8158</v>
      </c>
      <c r="K2879" t="s">
        <v>8161</v>
      </c>
      <c r="L2879" s="5">
        <v>7</v>
      </c>
      <c r="M2879" t="str" cm="1">
        <f t="array" ref="M2879">_xlfn.IFS(L2879&lt;=2,"Flop",L2879&lt;=5,"Average",L2879&lt;=7,"Hit",L2879&lt;=9,"Superhit",L2879&gt;9,"BlockBuster")</f>
        <v>Hit</v>
      </c>
      <c r="N2879" s="6">
        <v>255103</v>
      </c>
      <c r="O2879" s="6" t="str" cm="1">
        <f t="array" ref="O2879">_xlfn.IFS(N2879&lt;=100000,"Low",N2879&lt;=500000,"Median",N2879&lt;=1500000,"High",N2879&gt;1500000,"Very High")</f>
        <v>Median</v>
      </c>
      <c r="P2879">
        <v>185000000</v>
      </c>
      <c r="Q2879">
        <v>343471816</v>
      </c>
      <c r="R2879">
        <f t="shared" si="442"/>
        <v>158471816</v>
      </c>
      <c r="S2879" t="str">
        <f t="shared" si="443"/>
        <v>Profit</v>
      </c>
      <c r="T2879" s="1">
        <v>42571</v>
      </c>
      <c r="U2879" t="s">
        <v>4186</v>
      </c>
      <c r="V2879" s="14">
        <v>42571</v>
      </c>
      <c r="W2879" t="str">
        <f t="shared" si="444"/>
        <v>July</v>
      </c>
      <c r="X2879" s="4" t="str">
        <f t="shared" si="445"/>
        <v>2016</v>
      </c>
      <c r="Y2879" s="6">
        <f t="shared" si="446"/>
        <v>2016</v>
      </c>
      <c r="Z2879" s="4" t="str">
        <f t="shared" si="447"/>
        <v>20</v>
      </c>
      <c r="AA2879" s="6">
        <f t="shared" si="448"/>
        <v>20</v>
      </c>
      <c r="AB2879" t="str">
        <f t="shared" si="449"/>
        <v>Wednesday</v>
      </c>
    </row>
    <row r="2880" spans="1:28" x14ac:dyDescent="0.25">
      <c r="A2880" s="3" t="s">
        <v>7054</v>
      </c>
      <c r="B2880" t="s">
        <v>7055</v>
      </c>
      <c r="C2880" s="3" t="s">
        <v>7055</v>
      </c>
      <c r="D2880" s="6">
        <v>0</v>
      </c>
      <c r="E2880" s="6">
        <v>139</v>
      </c>
      <c r="F2880" s="6">
        <f t="shared" si="440"/>
        <v>2</v>
      </c>
      <c r="G2880" s="6">
        <f t="shared" si="441"/>
        <v>19</v>
      </c>
      <c r="H2880" s="6" t="str" cm="1">
        <f t="array" ref="H2880">_xlfn.IFS(E2880&lt;=80,"Series",E2880&lt;=120,"TV Movie",E2880&gt;120,"Long Movie")</f>
        <v>Long Movie</v>
      </c>
      <c r="I2880" t="s">
        <v>145</v>
      </c>
      <c r="J2880" t="s">
        <v>5802</v>
      </c>
      <c r="K2880" t="s">
        <v>5802</v>
      </c>
      <c r="L2880" s="5">
        <v>7.2</v>
      </c>
      <c r="M2880" t="str" cm="1">
        <f t="array" ref="M2880">_xlfn.IFS(L2880&lt;=2,"Flop",L2880&lt;=5,"Average",L2880&lt;=7,"Hit",L2880&lt;=9,"Superhit",L2880&gt;9,"BlockBuster")</f>
        <v>Superhit</v>
      </c>
      <c r="N2880" s="6">
        <v>115017</v>
      </c>
      <c r="O2880" s="6" t="str" cm="1">
        <f t="array" ref="O2880">_xlfn.IFS(N2880&lt;=100000,"Low",N2880&lt;=500000,"Median",N2880&lt;=1500000,"High",N2880&gt;1500000,"Very High")</f>
        <v>Median</v>
      </c>
      <c r="P2880">
        <v>24000000</v>
      </c>
      <c r="Q2880">
        <v>64414761</v>
      </c>
      <c r="R2880">
        <f t="shared" si="442"/>
        <v>40414761</v>
      </c>
      <c r="S2880" t="str">
        <f t="shared" si="443"/>
        <v>Profit</v>
      </c>
      <c r="T2880" s="1">
        <v>42710</v>
      </c>
      <c r="U2880" t="s">
        <v>3900</v>
      </c>
      <c r="V2880" s="14">
        <v>42710</v>
      </c>
      <c r="W2880" t="str">
        <f t="shared" si="444"/>
        <v>December</v>
      </c>
      <c r="X2880" s="4" t="str">
        <f t="shared" si="445"/>
        <v>2016</v>
      </c>
      <c r="Y2880" s="6">
        <f t="shared" si="446"/>
        <v>2016</v>
      </c>
      <c r="Z2880" s="4" t="str">
        <f t="shared" si="447"/>
        <v>6</v>
      </c>
      <c r="AA2880" s="6">
        <f t="shared" si="448"/>
        <v>6</v>
      </c>
      <c r="AB2880" t="str">
        <f t="shared" si="449"/>
        <v>Tuesday</v>
      </c>
    </row>
    <row r="2881" spans="1:28" x14ac:dyDescent="0.25">
      <c r="A2881" s="3" t="s">
        <v>7056</v>
      </c>
      <c r="B2881" t="s">
        <v>7057</v>
      </c>
      <c r="C2881" s="3" t="s">
        <v>7057</v>
      </c>
      <c r="D2881" s="6">
        <v>0</v>
      </c>
      <c r="E2881" s="6">
        <v>110</v>
      </c>
      <c r="F2881" s="6">
        <f t="shared" si="440"/>
        <v>1</v>
      </c>
      <c r="G2881" s="6">
        <f t="shared" si="441"/>
        <v>50</v>
      </c>
      <c r="H2881" s="6" t="str" cm="1">
        <f t="array" ref="H2881">_xlfn.IFS(E2881&lt;=80,"Series",E2881&lt;=120,"TV Movie",E2881&gt;120,"Long Movie")</f>
        <v>TV Movie</v>
      </c>
      <c r="I2881" t="s">
        <v>145</v>
      </c>
      <c r="J2881" t="s">
        <v>8157</v>
      </c>
      <c r="K2881" t="s">
        <v>5802</v>
      </c>
      <c r="L2881" s="5">
        <v>7.4</v>
      </c>
      <c r="M2881" t="str" cm="1">
        <f t="array" ref="M2881">_xlfn.IFS(L2881&lt;=2,"Flop",L2881&lt;=5,"Average",L2881&lt;=7,"Hit",L2881&lt;=9,"Superhit",L2881&gt;9,"BlockBuster")</f>
        <v>Superhit</v>
      </c>
      <c r="N2881" s="6">
        <v>276816</v>
      </c>
      <c r="O2881" s="6" t="str" cm="1">
        <f t="array" ref="O2881">_xlfn.IFS(N2881&lt;=100000,"Low",N2881&lt;=500000,"Median",N2881&lt;=1500000,"High",N2881&gt;1500000,"Very High")</f>
        <v>Median</v>
      </c>
      <c r="P2881">
        <v>20000000</v>
      </c>
      <c r="Q2881">
        <v>208445075</v>
      </c>
      <c r="R2881">
        <f t="shared" si="442"/>
        <v>188445075</v>
      </c>
      <c r="S2881" t="str">
        <f t="shared" si="443"/>
        <v>Profit</v>
      </c>
      <c r="T2881" s="1">
        <v>42513</v>
      </c>
      <c r="U2881" t="s">
        <v>7058</v>
      </c>
      <c r="V2881" s="14">
        <v>42513</v>
      </c>
      <c r="W2881" t="str">
        <f t="shared" si="444"/>
        <v>May</v>
      </c>
      <c r="X2881" s="4" t="str">
        <f t="shared" si="445"/>
        <v>2016</v>
      </c>
      <c r="Y2881" s="6">
        <f t="shared" si="446"/>
        <v>2016</v>
      </c>
      <c r="Z2881" s="4" t="str">
        <f t="shared" si="447"/>
        <v>23</v>
      </c>
      <c r="AA2881" s="6">
        <f t="shared" si="448"/>
        <v>23</v>
      </c>
      <c r="AB2881" t="str">
        <f t="shared" si="449"/>
        <v>Monday</v>
      </c>
    </row>
    <row r="2882" spans="1:28" x14ac:dyDescent="0.25">
      <c r="A2882" s="3" t="s">
        <v>7059</v>
      </c>
      <c r="B2882" t="s">
        <v>7060</v>
      </c>
      <c r="C2882" s="3" t="s">
        <v>7060</v>
      </c>
      <c r="D2882" s="6">
        <v>0</v>
      </c>
      <c r="E2882" s="6">
        <v>96</v>
      </c>
      <c r="F2882" s="6">
        <f t="shared" si="440"/>
        <v>1</v>
      </c>
      <c r="G2882" s="6">
        <f t="shared" si="441"/>
        <v>36</v>
      </c>
      <c r="H2882" s="6" t="str" cm="1">
        <f t="array" ref="H2882">_xlfn.IFS(E2882&lt;=80,"Series",E2882&lt;=120,"TV Movie",E2882&gt;120,"Long Movie")</f>
        <v>TV Movie</v>
      </c>
      <c r="I2882" t="s">
        <v>5529</v>
      </c>
      <c r="J2882" t="s">
        <v>8162</v>
      </c>
      <c r="K2882" t="s">
        <v>3857</v>
      </c>
      <c r="L2882" s="5">
        <v>5.7</v>
      </c>
      <c r="M2882" t="str" cm="1">
        <f t="array" ref="M2882">_xlfn.IFS(L2882&lt;=2,"Flop",L2882&lt;=5,"Average",L2882&lt;=7,"Hit",L2882&lt;=9,"Superhit",L2882&gt;9,"BlockBuster")</f>
        <v>Hit</v>
      </c>
      <c r="N2882" s="6">
        <v>94409</v>
      </c>
      <c r="O2882" s="6" t="str" cm="1">
        <f t="array" ref="O2882">_xlfn.IFS(N2882&lt;=100000,"Low",N2882&lt;=500000,"Median",N2882&lt;=1500000,"High",N2882&gt;1500000,"Very High")</f>
        <v>Low</v>
      </c>
      <c r="P2882">
        <v>35000000</v>
      </c>
      <c r="Q2882">
        <v>82347656</v>
      </c>
      <c r="R2882">
        <f t="shared" si="442"/>
        <v>47347656</v>
      </c>
      <c r="S2882" t="str">
        <f t="shared" si="443"/>
        <v>Profit</v>
      </c>
      <c r="T2882" s="1">
        <v>42229</v>
      </c>
      <c r="U2882" t="s">
        <v>7061</v>
      </c>
      <c r="V2882" s="14">
        <v>42229</v>
      </c>
      <c r="W2882" t="str">
        <f t="shared" si="444"/>
        <v>August</v>
      </c>
      <c r="X2882" s="4" t="str">
        <f t="shared" si="445"/>
        <v>2015</v>
      </c>
      <c r="Y2882" s="6">
        <f t="shared" si="446"/>
        <v>2015</v>
      </c>
      <c r="Z2882" s="4" t="str">
        <f t="shared" si="447"/>
        <v>13</v>
      </c>
      <c r="AA2882" s="6">
        <f t="shared" si="448"/>
        <v>13</v>
      </c>
      <c r="AB2882" t="str">
        <f t="shared" si="449"/>
        <v>Thursday</v>
      </c>
    </row>
    <row r="2883" spans="1:28" x14ac:dyDescent="0.25">
      <c r="A2883" s="3" t="s">
        <v>7062</v>
      </c>
      <c r="B2883" t="s">
        <v>7063</v>
      </c>
      <c r="C2883" s="3" t="s">
        <v>7063</v>
      </c>
      <c r="D2883" s="6">
        <v>0</v>
      </c>
      <c r="E2883" s="6">
        <v>98</v>
      </c>
      <c r="F2883" s="6">
        <f t="shared" ref="F2883:F2946" si="450">INT(E2883/60)</f>
        <v>1</v>
      </c>
      <c r="G2883" s="6">
        <f t="shared" ref="G2883:G2946" si="451">MOD(E2883,60)</f>
        <v>38</v>
      </c>
      <c r="H2883" s="6" t="str" cm="1">
        <f t="array" ref="H2883">_xlfn.IFS(E2883&lt;=80,"Series",E2883&lt;=120,"TV Movie",E2883&gt;120,"Long Movie")</f>
        <v>TV Movie</v>
      </c>
      <c r="I2883" t="s">
        <v>8158</v>
      </c>
      <c r="J2883" t="s">
        <v>132</v>
      </c>
      <c r="K2883" t="s">
        <v>8163</v>
      </c>
      <c r="L2883" s="5">
        <v>6.2</v>
      </c>
      <c r="M2883" t="str" cm="1">
        <f t="array" ref="M2883">_xlfn.IFS(L2883&lt;=2,"Flop",L2883&lt;=5,"Average",L2883&lt;=7,"Hit",L2883&lt;=9,"Superhit",L2883&gt;9,"BlockBuster")</f>
        <v>Hit</v>
      </c>
      <c r="N2883" s="6">
        <v>132076</v>
      </c>
      <c r="O2883" s="6" t="str" cm="1">
        <f t="array" ref="O2883">_xlfn.IFS(N2883&lt;=100000,"Low",N2883&lt;=500000,"Median",N2883&lt;=1500000,"High",N2883&gt;1500000,"Very High")</f>
        <v>Median</v>
      </c>
      <c r="P2883">
        <v>127000000</v>
      </c>
      <c r="Q2883">
        <v>363204635</v>
      </c>
      <c r="R2883">
        <f t="shared" ref="R2883:R2946" si="452">Q2883-P2883</f>
        <v>236204635</v>
      </c>
      <c r="S2883" t="str">
        <f t="shared" ref="S2883:S2946" si="453">IF(R2883&gt;0,"Profit","Loss")</f>
        <v>Profit</v>
      </c>
      <c r="T2883" s="1">
        <v>41990</v>
      </c>
      <c r="U2883" t="s">
        <v>2986</v>
      </c>
      <c r="V2883" s="14">
        <v>41990</v>
      </c>
      <c r="W2883" t="str">
        <f t="shared" ref="W2883:W2946" si="454">TEXT(V2883,"MMMM")</f>
        <v>December</v>
      </c>
      <c r="X2883" s="4" t="str">
        <f t="shared" ref="X2883:X2946" si="455">TEXT(V2883,"YYYY")</f>
        <v>2014</v>
      </c>
      <c r="Y2883" s="6">
        <f t="shared" ref="Y2883:Y2946" si="456">VALUE(X2883)</f>
        <v>2014</v>
      </c>
      <c r="Z2883" s="4" t="str">
        <f t="shared" ref="Z2883:Z2946" si="457">TEXT(V2883,"d")</f>
        <v>17</v>
      </c>
      <c r="AA2883" s="6">
        <f t="shared" ref="AA2883:AA2946" si="458">VALUE(Z2883)</f>
        <v>17</v>
      </c>
      <c r="AB2883" t="str">
        <f t="shared" ref="AB2883:AB2946" si="459">TEXT(V2883,"dddd")</f>
        <v>Wednesday</v>
      </c>
    </row>
    <row r="2884" spans="1:28" x14ac:dyDescent="0.25">
      <c r="A2884" s="3" t="s">
        <v>7064</v>
      </c>
      <c r="B2884" t="s">
        <v>7065</v>
      </c>
      <c r="C2884" s="3" t="s">
        <v>7065</v>
      </c>
      <c r="D2884" s="6">
        <v>0</v>
      </c>
      <c r="E2884" s="6">
        <v>85</v>
      </c>
      <c r="F2884" s="6">
        <f t="shared" si="450"/>
        <v>1</v>
      </c>
      <c r="G2884" s="6">
        <f t="shared" si="451"/>
        <v>25</v>
      </c>
      <c r="H2884" s="6" t="str" cm="1">
        <f t="array" ref="H2884">_xlfn.IFS(E2884&lt;=80,"Series",E2884&lt;=120,"TV Movie",E2884&gt;120,"Long Movie")</f>
        <v>TV Movie</v>
      </c>
      <c r="I2884" t="s">
        <v>145</v>
      </c>
      <c r="J2884" t="s">
        <v>5802</v>
      </c>
      <c r="K2884" t="s">
        <v>5802</v>
      </c>
      <c r="L2884" s="5">
        <v>7.1</v>
      </c>
      <c r="M2884" t="str" cm="1">
        <f t="array" ref="M2884">_xlfn.IFS(L2884&lt;=2,"Flop",L2884&lt;=5,"Average",L2884&lt;=7,"Hit",L2884&lt;=9,"Superhit",L2884&gt;9,"BlockBuster")</f>
        <v>Superhit</v>
      </c>
      <c r="N2884" s="6">
        <v>156920</v>
      </c>
      <c r="O2884" s="6" t="str" cm="1">
        <f t="array" ref="O2884">_xlfn.IFS(N2884&lt;=100000,"Low",N2884&lt;=500000,"Median",N2884&lt;=1500000,"High",N2884&gt;1500000,"Very High")</f>
        <v>Median</v>
      </c>
      <c r="P2884">
        <v>2000000</v>
      </c>
      <c r="Q2884">
        <v>5090608</v>
      </c>
      <c r="R2884">
        <f t="shared" si="452"/>
        <v>3090608</v>
      </c>
      <c r="S2884" t="str">
        <f t="shared" si="453"/>
        <v>Profit</v>
      </c>
      <c r="T2884" s="1">
        <v>41519</v>
      </c>
      <c r="U2884" t="s">
        <v>6529</v>
      </c>
      <c r="V2884" s="14">
        <v>41519</v>
      </c>
      <c r="W2884" t="str">
        <f t="shared" si="454"/>
        <v>September</v>
      </c>
      <c r="X2884" s="4" t="str">
        <f t="shared" si="455"/>
        <v>2013</v>
      </c>
      <c r="Y2884" s="6">
        <f t="shared" si="456"/>
        <v>2013</v>
      </c>
      <c r="Z2884" s="4" t="str">
        <f t="shared" si="457"/>
        <v>2</v>
      </c>
      <c r="AA2884" s="6">
        <f t="shared" si="458"/>
        <v>2</v>
      </c>
      <c r="AB2884" t="str">
        <f t="shared" si="459"/>
        <v>Monday</v>
      </c>
    </row>
    <row r="2885" spans="1:28" x14ac:dyDescent="0.25">
      <c r="A2885" s="3" t="s">
        <v>7066</v>
      </c>
      <c r="B2885" t="s">
        <v>7067</v>
      </c>
      <c r="C2885" s="3" t="s">
        <v>7067</v>
      </c>
      <c r="D2885" s="6">
        <v>0</v>
      </c>
      <c r="E2885" s="6">
        <v>100</v>
      </c>
      <c r="F2885" s="6">
        <f t="shared" si="450"/>
        <v>1</v>
      </c>
      <c r="G2885" s="6">
        <f t="shared" si="451"/>
        <v>40</v>
      </c>
      <c r="H2885" s="6" t="str" cm="1">
        <f t="array" ref="H2885">_xlfn.IFS(E2885&lt;=80,"Series",E2885&lt;=120,"TV Movie",E2885&gt;120,"Long Movie")</f>
        <v>TV Movie</v>
      </c>
      <c r="I2885" t="s">
        <v>5529</v>
      </c>
      <c r="J2885" t="s">
        <v>8158</v>
      </c>
      <c r="K2885" t="s">
        <v>132</v>
      </c>
      <c r="L2885" s="5">
        <v>6.9</v>
      </c>
      <c r="M2885" t="str" cm="1">
        <f t="array" ref="M2885">_xlfn.IFS(L2885&lt;=2,"Flop",L2885&lt;=5,"Average",L2885&lt;=7,"Hit",L2885&lt;=9,"Superhit",L2885&gt;9,"BlockBuster")</f>
        <v>Hit</v>
      </c>
      <c r="N2885" s="6">
        <v>250248</v>
      </c>
      <c r="O2885" s="6" t="str" cm="1">
        <f t="array" ref="O2885">_xlfn.IFS(N2885&lt;=100000,"Low",N2885&lt;=500000,"Median",N2885&lt;=1500000,"High",N2885&gt;1500000,"Very High")</f>
        <v>Median</v>
      </c>
      <c r="P2885">
        <v>37000000</v>
      </c>
      <c r="Q2885">
        <v>117768230</v>
      </c>
      <c r="R2885">
        <f t="shared" si="452"/>
        <v>80768230</v>
      </c>
      <c r="S2885" t="str">
        <f t="shared" si="453"/>
        <v>Profit</v>
      </c>
      <c r="T2885" s="1">
        <v>43146</v>
      </c>
      <c r="U2885" t="s">
        <v>7068</v>
      </c>
      <c r="V2885" s="14">
        <v>43146</v>
      </c>
      <c r="W2885" t="str">
        <f t="shared" si="454"/>
        <v>February</v>
      </c>
      <c r="X2885" s="4" t="str">
        <f t="shared" si="455"/>
        <v>2018</v>
      </c>
      <c r="Y2885" s="6">
        <f t="shared" si="456"/>
        <v>2018</v>
      </c>
      <c r="Z2885" s="4" t="str">
        <f t="shared" si="457"/>
        <v>15</v>
      </c>
      <c r="AA2885" s="6">
        <f t="shared" si="458"/>
        <v>15</v>
      </c>
      <c r="AB2885" t="str">
        <f t="shared" si="459"/>
        <v>Thursday</v>
      </c>
    </row>
    <row r="2886" spans="1:28" x14ac:dyDescent="0.25">
      <c r="A2886" s="3" t="s">
        <v>7069</v>
      </c>
      <c r="B2886" t="s">
        <v>7070</v>
      </c>
      <c r="C2886" s="3" t="s">
        <v>7070</v>
      </c>
      <c r="D2886" s="6">
        <v>0</v>
      </c>
      <c r="E2886" s="6">
        <v>85</v>
      </c>
      <c r="F2886" s="6">
        <f t="shared" si="450"/>
        <v>1</v>
      </c>
      <c r="G2886" s="6">
        <f t="shared" si="451"/>
        <v>25</v>
      </c>
      <c r="H2886" s="6" t="str" cm="1">
        <f t="array" ref="H2886">_xlfn.IFS(E2886&lt;=80,"Series",E2886&lt;=120,"TV Movie",E2886&gt;120,"Long Movie")</f>
        <v>TV Movie</v>
      </c>
      <c r="I2886" t="s">
        <v>8159</v>
      </c>
      <c r="J2886" t="s">
        <v>132</v>
      </c>
      <c r="K2886" t="s">
        <v>8163</v>
      </c>
      <c r="L2886" s="5">
        <v>6.4</v>
      </c>
      <c r="M2886" t="str" cm="1">
        <f t="array" ref="M2886">_xlfn.IFS(L2886&lt;=2,"Flop",L2886&lt;=5,"Average",L2886&lt;=7,"Hit",L2886&lt;=9,"Superhit",L2886&gt;9,"BlockBuster")</f>
        <v>Hit</v>
      </c>
      <c r="N2886" s="6">
        <v>80639</v>
      </c>
      <c r="O2886" s="6" t="str" cm="1">
        <f t="array" ref="O2886">_xlfn.IFS(N2886&lt;=100000,"Low",N2886&lt;=500000,"Median",N2886&lt;=1500000,"High",N2886&gt;1500000,"Very High")</f>
        <v>Low</v>
      </c>
      <c r="P2886">
        <v>75000000</v>
      </c>
      <c r="Q2886">
        <v>526760632</v>
      </c>
      <c r="R2886">
        <f t="shared" si="452"/>
        <v>451760632</v>
      </c>
      <c r="S2886" t="str">
        <f t="shared" si="453"/>
        <v>Profit</v>
      </c>
      <c r="T2886" s="1">
        <v>43407</v>
      </c>
      <c r="U2886" t="s">
        <v>7071</v>
      </c>
      <c r="V2886" s="14">
        <v>43407</v>
      </c>
      <c r="W2886" t="str">
        <f t="shared" si="454"/>
        <v>November</v>
      </c>
      <c r="X2886" s="4" t="str">
        <f t="shared" si="455"/>
        <v>2018</v>
      </c>
      <c r="Y2886" s="6">
        <f t="shared" si="456"/>
        <v>2018</v>
      </c>
      <c r="Z2886" s="4" t="str">
        <f t="shared" si="457"/>
        <v>3</v>
      </c>
      <c r="AA2886" s="6">
        <f t="shared" si="458"/>
        <v>3</v>
      </c>
      <c r="AB2886" t="str">
        <f t="shared" si="459"/>
        <v>Saturday</v>
      </c>
    </row>
    <row r="2887" spans="1:28" x14ac:dyDescent="0.25">
      <c r="A2887" s="3" t="s">
        <v>7072</v>
      </c>
      <c r="B2887" t="s">
        <v>7073</v>
      </c>
      <c r="C2887" s="3" t="s">
        <v>7073</v>
      </c>
      <c r="D2887" s="6">
        <v>0</v>
      </c>
      <c r="E2887" s="6">
        <v>87</v>
      </c>
      <c r="F2887" s="6">
        <f t="shared" si="450"/>
        <v>1</v>
      </c>
      <c r="G2887" s="6">
        <f t="shared" si="451"/>
        <v>27</v>
      </c>
      <c r="H2887" s="6" t="str" cm="1">
        <f t="array" ref="H2887">_xlfn.IFS(E2887&lt;=80,"Series",E2887&lt;=120,"TV Movie",E2887&gt;120,"Long Movie")</f>
        <v>TV Movie</v>
      </c>
      <c r="I2887" t="s">
        <v>8158</v>
      </c>
      <c r="J2887" t="s">
        <v>8159</v>
      </c>
      <c r="K2887" t="s">
        <v>132</v>
      </c>
      <c r="L2887" s="5">
        <v>6.5</v>
      </c>
      <c r="M2887" t="str" cm="1">
        <f t="array" ref="M2887">_xlfn.IFS(L2887&lt;=2,"Flop",L2887&lt;=5,"Average",L2887&lt;=7,"Hit",L2887&lt;=9,"Superhit",L2887&gt;9,"BlockBuster")</f>
        <v>Hit</v>
      </c>
      <c r="N2887" s="6">
        <v>212840</v>
      </c>
      <c r="O2887" s="6" t="str" cm="1">
        <f t="array" ref="O2887">_xlfn.IFS(N2887&lt;=100000,"Low",N2887&lt;=500000,"Median",N2887&lt;=1500000,"High",N2887&gt;1500000,"Very High")</f>
        <v>Median</v>
      </c>
      <c r="P2887">
        <v>75000000</v>
      </c>
      <c r="Q2887">
        <v>894328469</v>
      </c>
      <c r="R2887">
        <f t="shared" si="452"/>
        <v>819328469</v>
      </c>
      <c r="S2887" t="str">
        <f t="shared" si="453"/>
        <v>Profit</v>
      </c>
      <c r="T2887" s="1">
        <v>42537</v>
      </c>
      <c r="U2887" t="s">
        <v>7074</v>
      </c>
      <c r="V2887" s="14">
        <v>42537</v>
      </c>
      <c r="W2887" t="str">
        <f t="shared" si="454"/>
        <v>June</v>
      </c>
      <c r="X2887" s="4" t="str">
        <f t="shared" si="455"/>
        <v>2016</v>
      </c>
      <c r="Y2887" s="6">
        <f t="shared" si="456"/>
        <v>2016</v>
      </c>
      <c r="Z2887" s="4" t="str">
        <f t="shared" si="457"/>
        <v>16</v>
      </c>
      <c r="AA2887" s="6">
        <f t="shared" si="458"/>
        <v>16</v>
      </c>
      <c r="AB2887" t="str">
        <f t="shared" si="459"/>
        <v>Thursday</v>
      </c>
    </row>
    <row r="2888" spans="1:28" x14ac:dyDescent="0.25">
      <c r="A2888" s="3" t="s">
        <v>7075</v>
      </c>
      <c r="B2888" t="s">
        <v>7076</v>
      </c>
      <c r="C2888" s="3" t="s">
        <v>7076</v>
      </c>
      <c r="D2888" s="6">
        <v>0</v>
      </c>
      <c r="E2888" s="6">
        <v>134</v>
      </c>
      <c r="F2888" s="6">
        <f t="shared" si="450"/>
        <v>2</v>
      </c>
      <c r="G2888" s="6">
        <f t="shared" si="451"/>
        <v>14</v>
      </c>
      <c r="H2888" s="6" t="str" cm="1">
        <f t="array" ref="H2888">_xlfn.IFS(E2888&lt;=80,"Series",E2888&lt;=120,"TV Movie",E2888&gt;120,"Long Movie")</f>
        <v>Long Movie</v>
      </c>
      <c r="I2888" t="s">
        <v>5529</v>
      </c>
      <c r="J2888" t="s">
        <v>145</v>
      </c>
      <c r="K2888" t="s">
        <v>4390</v>
      </c>
      <c r="L2888" s="5">
        <v>7.6</v>
      </c>
      <c r="M2888" t="str" cm="1">
        <f t="array" ref="M2888">_xlfn.IFS(L2888&lt;=2,"Flop",L2888&lt;=5,"Average",L2888&lt;=7,"Hit",L2888&lt;=9,"Superhit",L2888&gt;9,"BlockBuster")</f>
        <v>Superhit</v>
      </c>
      <c r="N2888" s="6">
        <v>528307</v>
      </c>
      <c r="O2888" s="6" t="str" cm="1">
        <f t="array" ref="O2888">_xlfn.IFS(N2888&lt;=100000,"Low",N2888&lt;=500000,"Median",N2888&lt;=1500000,"High",N2888&gt;1500000,"Very High")</f>
        <v>High</v>
      </c>
      <c r="P2888">
        <v>68000000</v>
      </c>
      <c r="Q2888">
        <v>211822697</v>
      </c>
      <c r="R2888">
        <f t="shared" si="452"/>
        <v>143822697</v>
      </c>
      <c r="S2888" t="str">
        <f t="shared" si="453"/>
        <v>Profit</v>
      </c>
      <c r="T2888" s="1">
        <v>41927</v>
      </c>
      <c r="U2888" t="s">
        <v>3848</v>
      </c>
      <c r="V2888" s="14">
        <v>41927</v>
      </c>
      <c r="W2888" t="str">
        <f t="shared" si="454"/>
        <v>October</v>
      </c>
      <c r="X2888" s="4" t="str">
        <f t="shared" si="455"/>
        <v>2014</v>
      </c>
      <c r="Y2888" s="6">
        <f t="shared" si="456"/>
        <v>2014</v>
      </c>
      <c r="Z2888" s="4" t="str">
        <f t="shared" si="457"/>
        <v>15</v>
      </c>
      <c r="AA2888" s="6">
        <f t="shared" si="458"/>
        <v>15</v>
      </c>
      <c r="AB2888" t="str">
        <f t="shared" si="459"/>
        <v>Wednesday</v>
      </c>
    </row>
    <row r="2889" spans="1:28" x14ac:dyDescent="0.25">
      <c r="A2889" s="3" t="s">
        <v>7077</v>
      </c>
      <c r="B2889" t="s">
        <v>7078</v>
      </c>
      <c r="C2889" s="3" t="s">
        <v>7078</v>
      </c>
      <c r="D2889" s="6">
        <v>0</v>
      </c>
      <c r="E2889" s="6">
        <v>133</v>
      </c>
      <c r="F2889" s="6">
        <f t="shared" si="450"/>
        <v>2</v>
      </c>
      <c r="G2889" s="6">
        <f t="shared" si="451"/>
        <v>13</v>
      </c>
      <c r="H2889" s="6" t="str" cm="1">
        <f t="array" ref="H2889">_xlfn.IFS(E2889&lt;=80,"Series",E2889&lt;=120,"TV Movie",E2889&gt;120,"Long Movie")</f>
        <v>Long Movie</v>
      </c>
      <c r="I2889" t="s">
        <v>5529</v>
      </c>
      <c r="J2889" t="s">
        <v>8162</v>
      </c>
      <c r="K2889" t="s">
        <v>3857</v>
      </c>
      <c r="L2889" s="5">
        <v>5.5</v>
      </c>
      <c r="M2889" t="str" cm="1">
        <f t="array" ref="M2889">_xlfn.IFS(L2889&lt;=2,"Flop",L2889&lt;=5,"Average",L2889&lt;=7,"Hit",L2889&lt;=9,"Superhit",L2889&gt;9,"BlockBuster")</f>
        <v>Hit</v>
      </c>
      <c r="N2889" s="6">
        <v>63070</v>
      </c>
      <c r="O2889" s="6" t="str" cm="1">
        <f t="array" ref="O2889">_xlfn.IFS(N2889&lt;=100000,"Low",N2889&lt;=500000,"Median",N2889&lt;=1500000,"High",N2889&gt;1500000,"Very High")</f>
        <v>Low</v>
      </c>
      <c r="P2889">
        <v>70000000</v>
      </c>
      <c r="Q2889">
        <v>19652057</v>
      </c>
      <c r="R2889">
        <f t="shared" si="452"/>
        <v>-50347943</v>
      </c>
      <c r="S2889" t="str">
        <f t="shared" si="453"/>
        <v>Loss</v>
      </c>
      <c r="T2889" s="1">
        <v>42012</v>
      </c>
      <c r="U2889" t="s">
        <v>651</v>
      </c>
      <c r="V2889" s="14">
        <v>42012</v>
      </c>
      <c r="W2889" t="str">
        <f t="shared" si="454"/>
        <v>January</v>
      </c>
      <c r="X2889" s="4" t="str">
        <f t="shared" si="455"/>
        <v>2015</v>
      </c>
      <c r="Y2889" s="6">
        <f t="shared" si="456"/>
        <v>2015</v>
      </c>
      <c r="Z2889" s="4" t="str">
        <f t="shared" si="457"/>
        <v>8</v>
      </c>
      <c r="AA2889" s="6">
        <f t="shared" si="458"/>
        <v>8</v>
      </c>
      <c r="AB2889" t="str">
        <f t="shared" si="459"/>
        <v>Thursday</v>
      </c>
    </row>
    <row r="2890" spans="1:28" x14ac:dyDescent="0.25">
      <c r="A2890" s="3" t="s">
        <v>7079</v>
      </c>
      <c r="B2890" t="s">
        <v>7080</v>
      </c>
      <c r="C2890" s="3" t="s">
        <v>7080</v>
      </c>
      <c r="D2890" s="6">
        <v>0</v>
      </c>
      <c r="E2890" s="6">
        <v>121</v>
      </c>
      <c r="F2890" s="6">
        <f t="shared" si="450"/>
        <v>2</v>
      </c>
      <c r="G2890" s="6">
        <f t="shared" si="451"/>
        <v>1</v>
      </c>
      <c r="H2890" s="6" t="str" cm="1">
        <f t="array" ref="H2890">_xlfn.IFS(E2890&lt;=80,"Series",E2890&lt;=120,"TV Movie",E2890&gt;120,"Long Movie")</f>
        <v>Long Movie</v>
      </c>
      <c r="I2890" t="s">
        <v>5529</v>
      </c>
      <c r="J2890" t="s">
        <v>8158</v>
      </c>
      <c r="K2890" t="s">
        <v>8160</v>
      </c>
      <c r="L2890" s="5">
        <v>7.1</v>
      </c>
      <c r="M2890" t="str" cm="1">
        <f t="array" ref="M2890">_xlfn.IFS(L2890&lt;=2,"Flop",L2890&lt;=5,"Average",L2890&lt;=7,"Hit",L2890&lt;=9,"Superhit",L2890&gt;9,"BlockBuster")</f>
        <v>Superhit</v>
      </c>
      <c r="N2890" s="6">
        <v>227413</v>
      </c>
      <c r="O2890" s="6" t="str" cm="1">
        <f t="array" ref="O2890">_xlfn.IFS(N2890&lt;=100000,"Low",N2890&lt;=500000,"Median",N2890&lt;=1500000,"High",N2890&gt;1500000,"Very High")</f>
        <v>Median</v>
      </c>
      <c r="P2890">
        <v>55000000</v>
      </c>
      <c r="Q2890">
        <v>203427584</v>
      </c>
      <c r="R2890">
        <f t="shared" si="452"/>
        <v>148427584</v>
      </c>
      <c r="S2890" t="str">
        <f t="shared" si="453"/>
        <v>Profit</v>
      </c>
      <c r="T2890" s="1">
        <v>42249</v>
      </c>
      <c r="U2890" t="s">
        <v>5565</v>
      </c>
      <c r="V2890" s="14">
        <v>42249</v>
      </c>
      <c r="W2890" t="str">
        <f t="shared" si="454"/>
        <v>September</v>
      </c>
      <c r="X2890" s="4" t="str">
        <f t="shared" si="455"/>
        <v>2015</v>
      </c>
      <c r="Y2890" s="6">
        <f t="shared" si="456"/>
        <v>2015</v>
      </c>
      <c r="Z2890" s="4" t="str">
        <f t="shared" si="457"/>
        <v>2</v>
      </c>
      <c r="AA2890" s="6">
        <f t="shared" si="458"/>
        <v>2</v>
      </c>
      <c r="AB2890" t="str">
        <f t="shared" si="459"/>
        <v>Wednesday</v>
      </c>
    </row>
    <row r="2891" spans="1:28" x14ac:dyDescent="0.25">
      <c r="A2891" s="3" t="s">
        <v>7081</v>
      </c>
      <c r="B2891" t="s">
        <v>7082</v>
      </c>
      <c r="C2891" s="3" t="s">
        <v>7082</v>
      </c>
      <c r="D2891" s="6">
        <v>0</v>
      </c>
      <c r="E2891" s="6">
        <v>123</v>
      </c>
      <c r="F2891" s="6">
        <f t="shared" si="450"/>
        <v>2</v>
      </c>
      <c r="G2891" s="6">
        <f t="shared" si="451"/>
        <v>3</v>
      </c>
      <c r="H2891" s="6" t="str" cm="1">
        <f t="array" ref="H2891">_xlfn.IFS(E2891&lt;=80,"Series",E2891&lt;=120,"TV Movie",E2891&gt;120,"Long Movie")</f>
        <v>Long Movie</v>
      </c>
      <c r="I2891" t="s">
        <v>132</v>
      </c>
      <c r="J2891" t="s">
        <v>145</v>
      </c>
      <c r="K2891" t="s">
        <v>8157</v>
      </c>
      <c r="L2891" s="5">
        <v>7</v>
      </c>
      <c r="M2891" t="str" cm="1">
        <f t="array" ref="M2891">_xlfn.IFS(L2891&lt;=2,"Flop",L2891&lt;=5,"Average",L2891&lt;=7,"Hit",L2891&lt;=9,"Superhit",L2891&gt;9,"BlockBuster")</f>
        <v>Hit</v>
      </c>
      <c r="N2891" s="6">
        <v>87050</v>
      </c>
      <c r="O2891" s="6" t="str" cm="1">
        <f t="array" ref="O2891">_xlfn.IFS(N2891&lt;=100000,"Low",N2891&lt;=500000,"Median",N2891&lt;=1500000,"High",N2891&gt;1500000,"Very High")</f>
        <v>Low</v>
      </c>
      <c r="P2891">
        <v>34000000</v>
      </c>
      <c r="Q2891">
        <v>62944815</v>
      </c>
      <c r="R2891">
        <f t="shared" si="452"/>
        <v>28944815</v>
      </c>
      <c r="S2891" t="str">
        <f t="shared" si="453"/>
        <v>Profit</v>
      </c>
      <c r="T2891" s="1">
        <v>42097</v>
      </c>
      <c r="U2891" t="s">
        <v>2443</v>
      </c>
      <c r="V2891" s="14">
        <v>42097</v>
      </c>
      <c r="W2891" t="str">
        <f t="shared" si="454"/>
        <v>April</v>
      </c>
      <c r="X2891" s="4" t="str">
        <f t="shared" si="455"/>
        <v>2015</v>
      </c>
      <c r="Y2891" s="6">
        <f t="shared" si="456"/>
        <v>2015</v>
      </c>
      <c r="Z2891" s="4" t="str">
        <f t="shared" si="457"/>
        <v>3</v>
      </c>
      <c r="AA2891" s="6">
        <f t="shared" si="458"/>
        <v>3</v>
      </c>
      <c r="AB2891" t="str">
        <f t="shared" si="459"/>
        <v>Friday</v>
      </c>
    </row>
    <row r="2892" spans="1:28" x14ac:dyDescent="0.25">
      <c r="A2892" s="3" t="s">
        <v>7083</v>
      </c>
      <c r="B2892" t="s">
        <v>7084</v>
      </c>
      <c r="C2892" s="3" t="s">
        <v>7084</v>
      </c>
      <c r="D2892" s="6">
        <v>0</v>
      </c>
      <c r="E2892" s="6">
        <v>97</v>
      </c>
      <c r="F2892" s="6">
        <f t="shared" si="450"/>
        <v>1</v>
      </c>
      <c r="G2892" s="6">
        <f t="shared" si="451"/>
        <v>37</v>
      </c>
      <c r="H2892" s="6" t="str" cm="1">
        <f t="array" ref="H2892">_xlfn.IFS(E2892&lt;=80,"Series",E2892&lt;=120,"TV Movie",E2892&gt;120,"Long Movie")</f>
        <v>TV Movie</v>
      </c>
      <c r="I2892" t="s">
        <v>83</v>
      </c>
      <c r="J2892" t="s">
        <v>8166</v>
      </c>
      <c r="K2892" t="s">
        <v>3857</v>
      </c>
      <c r="L2892" s="5">
        <v>5.3</v>
      </c>
      <c r="M2892" t="str" cm="1">
        <f t="array" ref="M2892">_xlfn.IFS(L2892&lt;=2,"Flop",L2892&lt;=5,"Average",L2892&lt;=7,"Hit",L2892&lt;=9,"Superhit",L2892&gt;9,"BlockBuster")</f>
        <v>Hit</v>
      </c>
      <c r="N2892" s="6">
        <v>59325</v>
      </c>
      <c r="O2892" s="6" t="str" cm="1">
        <f t="array" ref="O2892">_xlfn.IFS(N2892&lt;=100000,"Low",N2892&lt;=500000,"Median",N2892&lt;=1500000,"High",N2892&gt;1500000,"Very High")</f>
        <v>Low</v>
      </c>
      <c r="P2892">
        <v>10000000</v>
      </c>
      <c r="Q2892">
        <v>53329150</v>
      </c>
      <c r="R2892">
        <f t="shared" si="452"/>
        <v>43329150</v>
      </c>
      <c r="S2892" t="str">
        <f t="shared" si="453"/>
        <v>Profit</v>
      </c>
      <c r="T2892" s="1">
        <v>42235</v>
      </c>
      <c r="U2892" t="s">
        <v>7085</v>
      </c>
      <c r="V2892" s="14">
        <v>42235</v>
      </c>
      <c r="W2892" t="str">
        <f t="shared" si="454"/>
        <v>August</v>
      </c>
      <c r="X2892" s="4" t="str">
        <f t="shared" si="455"/>
        <v>2015</v>
      </c>
      <c r="Y2892" s="6">
        <f t="shared" si="456"/>
        <v>2015</v>
      </c>
      <c r="Z2892" s="4" t="str">
        <f t="shared" si="457"/>
        <v>19</v>
      </c>
      <c r="AA2892" s="6">
        <f t="shared" si="458"/>
        <v>19</v>
      </c>
      <c r="AB2892" t="str">
        <f t="shared" si="459"/>
        <v>Wednesday</v>
      </c>
    </row>
    <row r="2893" spans="1:28" x14ac:dyDescent="0.25">
      <c r="A2893" s="3" t="s">
        <v>7086</v>
      </c>
      <c r="B2893" t="s">
        <v>7087</v>
      </c>
      <c r="C2893" s="3" t="s">
        <v>7087</v>
      </c>
      <c r="D2893" s="6">
        <v>0</v>
      </c>
      <c r="E2893" s="6">
        <v>117</v>
      </c>
      <c r="F2893" s="6">
        <f t="shared" si="450"/>
        <v>1</v>
      </c>
      <c r="G2893" s="6">
        <f t="shared" si="451"/>
        <v>57</v>
      </c>
      <c r="H2893" s="6" t="str" cm="1">
        <f t="array" ref="H2893">_xlfn.IFS(E2893&lt;=80,"Series",E2893&lt;=120,"TV Movie",E2893&gt;120,"Long Movie")</f>
        <v>TV Movie</v>
      </c>
      <c r="I2893" t="s">
        <v>132</v>
      </c>
      <c r="J2893" t="s">
        <v>8162</v>
      </c>
      <c r="K2893" t="s">
        <v>145</v>
      </c>
      <c r="L2893" s="5">
        <v>7.2</v>
      </c>
      <c r="M2893" t="str" cm="1">
        <f t="array" ref="M2893">_xlfn.IFS(L2893&lt;=2,"Flop",L2893&lt;=5,"Average",L2893&lt;=7,"Hit",L2893&lt;=9,"Superhit",L2893&gt;9,"BlockBuster")</f>
        <v>Superhit</v>
      </c>
      <c r="N2893" s="6">
        <v>130662</v>
      </c>
      <c r="O2893" s="6" t="str" cm="1">
        <f t="array" ref="O2893">_xlfn.IFS(N2893&lt;=100000,"Low",N2893&lt;=500000,"Median",N2893&lt;=1500000,"High",N2893&gt;1500000,"Very High")</f>
        <v>Median</v>
      </c>
      <c r="P2893">
        <v>18000000</v>
      </c>
      <c r="Q2893">
        <v>41681746</v>
      </c>
      <c r="R2893">
        <f t="shared" si="452"/>
        <v>23681746</v>
      </c>
      <c r="S2893" t="str">
        <f t="shared" si="453"/>
        <v>Profit</v>
      </c>
      <c r="T2893" s="1">
        <v>42757</v>
      </c>
      <c r="U2893" t="s">
        <v>1366</v>
      </c>
      <c r="V2893" s="14">
        <v>42757</v>
      </c>
      <c r="W2893" t="str">
        <f t="shared" si="454"/>
        <v>January</v>
      </c>
      <c r="X2893" s="4" t="str">
        <f t="shared" si="455"/>
        <v>2017</v>
      </c>
      <c r="Y2893" s="6">
        <f t="shared" si="456"/>
        <v>2017</v>
      </c>
      <c r="Z2893" s="4" t="str">
        <f t="shared" si="457"/>
        <v>22</v>
      </c>
      <c r="AA2893" s="6">
        <f t="shared" si="458"/>
        <v>22</v>
      </c>
      <c r="AB2893" t="str">
        <f t="shared" si="459"/>
        <v>Sunday</v>
      </c>
    </row>
    <row r="2894" spans="1:28" x14ac:dyDescent="0.25">
      <c r="A2894" s="3" t="s">
        <v>7088</v>
      </c>
      <c r="B2894" t="s">
        <v>1004</v>
      </c>
      <c r="C2894" s="3" t="s">
        <v>1004</v>
      </c>
      <c r="D2894" s="6">
        <v>0</v>
      </c>
      <c r="E2894" s="6">
        <v>129</v>
      </c>
      <c r="F2894" s="6">
        <f t="shared" si="450"/>
        <v>2</v>
      </c>
      <c r="G2894" s="6">
        <f t="shared" si="451"/>
        <v>9</v>
      </c>
      <c r="H2894" s="6" t="str" cm="1">
        <f t="array" ref="H2894">_xlfn.IFS(E2894&lt;=80,"Series",E2894&lt;=120,"TV Movie",E2894&gt;120,"Long Movie")</f>
        <v>Long Movie</v>
      </c>
      <c r="I2894" t="s">
        <v>8158</v>
      </c>
      <c r="J2894" t="s">
        <v>8163</v>
      </c>
      <c r="K2894" t="s">
        <v>8156</v>
      </c>
      <c r="L2894" s="5">
        <v>7.1</v>
      </c>
      <c r="M2894" t="str" cm="1">
        <f t="array" ref="M2894">_xlfn.IFS(L2894&lt;=2,"Flop",L2894&lt;=5,"Average",L2894&lt;=7,"Hit",L2894&lt;=9,"Superhit",L2894&gt;9,"BlockBuster")</f>
        <v>Superhit</v>
      </c>
      <c r="N2894" s="6">
        <v>327211</v>
      </c>
      <c r="O2894" s="6" t="str" cm="1">
        <f t="array" ref="O2894">_xlfn.IFS(N2894&lt;=100000,"Low",N2894&lt;=500000,"Median",N2894&lt;=1500000,"High",N2894&gt;1500000,"Very High")</f>
        <v>Median</v>
      </c>
      <c r="P2894">
        <v>160000000</v>
      </c>
      <c r="Q2894">
        <v>1266115964</v>
      </c>
      <c r="R2894">
        <f t="shared" si="452"/>
        <v>1106115964</v>
      </c>
      <c r="S2894" t="str">
        <f t="shared" si="453"/>
        <v>Profit</v>
      </c>
      <c r="T2894" s="1">
        <v>42789</v>
      </c>
      <c r="U2894" t="s">
        <v>3347</v>
      </c>
      <c r="V2894" s="14">
        <v>42789</v>
      </c>
      <c r="W2894" t="str">
        <f t="shared" si="454"/>
        <v>February</v>
      </c>
      <c r="X2894" s="4" t="str">
        <f t="shared" si="455"/>
        <v>2017</v>
      </c>
      <c r="Y2894" s="6">
        <f t="shared" si="456"/>
        <v>2017</v>
      </c>
      <c r="Z2894" s="4" t="str">
        <f t="shared" si="457"/>
        <v>23</v>
      </c>
      <c r="AA2894" s="6">
        <f t="shared" si="458"/>
        <v>23</v>
      </c>
      <c r="AB2894" t="str">
        <f t="shared" si="459"/>
        <v>Thursday</v>
      </c>
    </row>
    <row r="2895" spans="1:28" x14ac:dyDescent="0.25">
      <c r="A2895" s="3" t="s">
        <v>7089</v>
      </c>
      <c r="B2895" t="s">
        <v>7090</v>
      </c>
      <c r="C2895" s="3" t="s">
        <v>7090</v>
      </c>
      <c r="D2895" s="6">
        <v>0</v>
      </c>
      <c r="E2895" s="6">
        <v>107</v>
      </c>
      <c r="F2895" s="6">
        <f t="shared" si="450"/>
        <v>1</v>
      </c>
      <c r="G2895" s="6">
        <f t="shared" si="451"/>
        <v>47</v>
      </c>
      <c r="H2895" s="6" t="str" cm="1">
        <f t="array" ref="H2895">_xlfn.IFS(E2895&lt;=80,"Series",E2895&lt;=120,"TV Movie",E2895&gt;120,"Long Movie")</f>
        <v>TV Movie</v>
      </c>
      <c r="I2895" t="s">
        <v>8162</v>
      </c>
      <c r="J2895" t="s">
        <v>145</v>
      </c>
      <c r="K2895" t="s">
        <v>8166</v>
      </c>
      <c r="L2895" s="5">
        <v>6.7</v>
      </c>
      <c r="M2895" t="str" cm="1">
        <f t="array" ref="M2895">_xlfn.IFS(L2895&lt;=2,"Flop",L2895&lt;=5,"Average",L2895&lt;=7,"Hit",L2895&lt;=9,"Superhit",L2895&gt;9,"BlockBuster")</f>
        <v>Hit</v>
      </c>
      <c r="N2895" s="6">
        <v>54222</v>
      </c>
      <c r="O2895" s="6" t="str" cm="1">
        <f t="array" ref="O2895">_xlfn.IFS(N2895&lt;=100000,"Low",N2895&lt;=500000,"Median",N2895&lt;=1500000,"High",N2895&gt;1500000,"Very High")</f>
        <v>Low</v>
      </c>
      <c r="P2895">
        <v>6000000</v>
      </c>
      <c r="Q2895">
        <v>3485383</v>
      </c>
      <c r="R2895">
        <f t="shared" si="452"/>
        <v>-2514617</v>
      </c>
      <c r="S2895" t="str">
        <f t="shared" si="453"/>
        <v>Loss</v>
      </c>
      <c r="T2895" s="1">
        <v>41706</v>
      </c>
      <c r="U2895" t="s">
        <v>7091</v>
      </c>
      <c r="V2895" s="14">
        <v>41706</v>
      </c>
      <c r="W2895" t="str">
        <f t="shared" si="454"/>
        <v>March</v>
      </c>
      <c r="X2895" s="4" t="str">
        <f t="shared" si="455"/>
        <v>2014</v>
      </c>
      <c r="Y2895" s="6">
        <f t="shared" si="456"/>
        <v>2014</v>
      </c>
      <c r="Z2895" s="4" t="str">
        <f t="shared" si="457"/>
        <v>8</v>
      </c>
      <c r="AA2895" s="6">
        <f t="shared" si="458"/>
        <v>8</v>
      </c>
      <c r="AB2895" t="str">
        <f t="shared" si="459"/>
        <v>Saturday</v>
      </c>
    </row>
    <row r="2896" spans="1:28" x14ac:dyDescent="0.25">
      <c r="A2896" s="3" t="s">
        <v>7092</v>
      </c>
      <c r="B2896" t="s">
        <v>7093</v>
      </c>
      <c r="C2896" s="3" t="s">
        <v>7093</v>
      </c>
      <c r="D2896" s="6">
        <v>0</v>
      </c>
      <c r="E2896" s="6">
        <v>112</v>
      </c>
      <c r="F2896" s="6">
        <f t="shared" si="450"/>
        <v>1</v>
      </c>
      <c r="G2896" s="6">
        <f t="shared" si="451"/>
        <v>52</v>
      </c>
      <c r="H2896" s="6" t="str" cm="1">
        <f t="array" ref="H2896">_xlfn.IFS(E2896&lt;=80,"Series",E2896&lt;=120,"TV Movie",E2896&gt;120,"Long Movie")</f>
        <v>TV Movie</v>
      </c>
      <c r="I2896" t="s">
        <v>5529</v>
      </c>
      <c r="J2896" t="s">
        <v>8158</v>
      </c>
      <c r="K2896" t="s">
        <v>132</v>
      </c>
      <c r="L2896" s="5">
        <v>6.5</v>
      </c>
      <c r="M2896" t="str" cm="1">
        <f t="array" ref="M2896">_xlfn.IFS(L2896&lt;=2,"Flop",L2896&lt;=5,"Average",L2896&lt;=7,"Hit",L2896&lt;=9,"Superhit",L2896&gt;9,"BlockBuster")</f>
        <v>Hit</v>
      </c>
      <c r="N2896" s="6">
        <v>347113</v>
      </c>
      <c r="O2896" s="6" t="str" cm="1">
        <f t="array" ref="O2896">_xlfn.IFS(N2896&lt;=100000,"Low",N2896&lt;=500000,"Median",N2896&lt;=1500000,"High",N2896&gt;1500000,"Very High")</f>
        <v>Median</v>
      </c>
      <c r="P2896">
        <v>44000000</v>
      </c>
      <c r="Q2896">
        <v>11782625</v>
      </c>
      <c r="R2896">
        <f t="shared" si="452"/>
        <v>-32217375</v>
      </c>
      <c r="S2896" t="str">
        <f t="shared" si="453"/>
        <v>Loss</v>
      </c>
      <c r="T2896" s="1">
        <v>41984</v>
      </c>
      <c r="U2896" t="s">
        <v>5512</v>
      </c>
      <c r="V2896" s="14">
        <v>41984</v>
      </c>
      <c r="W2896" t="str">
        <f t="shared" si="454"/>
        <v>December</v>
      </c>
      <c r="X2896" s="4" t="str">
        <f t="shared" si="455"/>
        <v>2014</v>
      </c>
      <c r="Y2896" s="6">
        <f t="shared" si="456"/>
        <v>2014</v>
      </c>
      <c r="Z2896" s="4" t="str">
        <f t="shared" si="457"/>
        <v>11</v>
      </c>
      <c r="AA2896" s="6">
        <f t="shared" si="458"/>
        <v>11</v>
      </c>
      <c r="AB2896" t="str">
        <f t="shared" si="459"/>
        <v>Thursday</v>
      </c>
    </row>
    <row r="2897" spans="1:28" x14ac:dyDescent="0.25">
      <c r="A2897" s="3" t="s">
        <v>7094</v>
      </c>
      <c r="B2897" t="s">
        <v>7095</v>
      </c>
      <c r="C2897" s="3" t="s">
        <v>7095</v>
      </c>
      <c r="D2897" s="6">
        <v>0</v>
      </c>
      <c r="E2897" s="6">
        <v>102</v>
      </c>
      <c r="F2897" s="6">
        <f t="shared" si="450"/>
        <v>1</v>
      </c>
      <c r="G2897" s="6">
        <f t="shared" si="451"/>
        <v>42</v>
      </c>
      <c r="H2897" s="6" t="str" cm="1">
        <f t="array" ref="H2897">_xlfn.IFS(E2897&lt;=80,"Series",E2897&lt;=120,"TV Movie",E2897&gt;120,"Long Movie")</f>
        <v>TV Movie</v>
      </c>
      <c r="I2897" t="s">
        <v>5529</v>
      </c>
      <c r="J2897" t="s">
        <v>8158</v>
      </c>
      <c r="K2897" t="s">
        <v>132</v>
      </c>
      <c r="L2897" s="5">
        <v>6.7</v>
      </c>
      <c r="M2897" t="str" cm="1">
        <f t="array" ref="M2897">_xlfn.IFS(L2897&lt;=2,"Flop",L2897&lt;=5,"Average",L2897&lt;=7,"Hit",L2897&lt;=9,"Superhit",L2897&gt;9,"BlockBuster")</f>
        <v>Hit</v>
      </c>
      <c r="N2897" s="6">
        <v>60876</v>
      </c>
      <c r="O2897" s="6" t="str" cm="1">
        <f t="array" ref="O2897">_xlfn.IFS(N2897&lt;=100000,"Low",N2897&lt;=500000,"Median",N2897&lt;=1500000,"High",N2897&gt;1500000,"Very High")</f>
        <v>Low</v>
      </c>
      <c r="P2897">
        <v>65000000</v>
      </c>
      <c r="Q2897">
        <v>143695338</v>
      </c>
      <c r="R2897">
        <f t="shared" si="452"/>
        <v>78695338</v>
      </c>
      <c r="S2897" t="str">
        <f t="shared" si="453"/>
        <v>Profit</v>
      </c>
      <c r="T2897" s="1">
        <v>42582</v>
      </c>
      <c r="U2897" t="s">
        <v>7096</v>
      </c>
      <c r="V2897" s="14">
        <v>42582</v>
      </c>
      <c r="W2897" t="str">
        <f t="shared" si="454"/>
        <v>July</v>
      </c>
      <c r="X2897" s="4" t="str">
        <f t="shared" si="455"/>
        <v>2016</v>
      </c>
      <c r="Y2897" s="6">
        <f t="shared" si="456"/>
        <v>2016</v>
      </c>
      <c r="Z2897" s="4" t="str">
        <f t="shared" si="457"/>
        <v>31</v>
      </c>
      <c r="AA2897" s="6">
        <f t="shared" si="458"/>
        <v>31</v>
      </c>
      <c r="AB2897" t="str">
        <f t="shared" si="459"/>
        <v>Sunday</v>
      </c>
    </row>
    <row r="2898" spans="1:28" x14ac:dyDescent="0.25">
      <c r="A2898" s="3" t="s">
        <v>7097</v>
      </c>
      <c r="B2898" t="s">
        <v>7098</v>
      </c>
      <c r="C2898" s="3" t="s">
        <v>7098</v>
      </c>
      <c r="D2898" s="6">
        <v>0</v>
      </c>
      <c r="E2898" s="6">
        <v>115</v>
      </c>
      <c r="F2898" s="6">
        <f t="shared" si="450"/>
        <v>1</v>
      </c>
      <c r="G2898" s="6">
        <f t="shared" si="451"/>
        <v>55</v>
      </c>
      <c r="H2898" s="6" t="str" cm="1">
        <f t="array" ref="H2898">_xlfn.IFS(E2898&lt;=80,"Series",E2898&lt;=120,"TV Movie",E2898&gt;120,"Long Movie")</f>
        <v>TV Movie</v>
      </c>
      <c r="I2898" t="s">
        <v>8158</v>
      </c>
      <c r="J2898" t="s">
        <v>145</v>
      </c>
      <c r="K2898" t="s">
        <v>83</v>
      </c>
      <c r="L2898" s="5">
        <v>6.8</v>
      </c>
      <c r="M2898" t="str" cm="1">
        <f t="array" ref="M2898">_xlfn.IFS(L2898&lt;=2,"Flop",L2898&lt;=5,"Average",L2898&lt;=7,"Hit",L2898&lt;=9,"Superhit",L2898&gt;9,"BlockBuster")</f>
        <v>Hit</v>
      </c>
      <c r="N2898" s="6">
        <v>351231</v>
      </c>
      <c r="O2898" s="6" t="str" cm="1">
        <f t="array" ref="O2898">_xlfn.IFS(N2898&lt;=100000,"Low",N2898&lt;=500000,"Median",N2898&lt;=1500000,"High",N2898&gt;1500000,"Very High")</f>
        <v>Median</v>
      </c>
      <c r="P2898">
        <v>40000000</v>
      </c>
      <c r="Q2898">
        <v>43070915</v>
      </c>
      <c r="R2898">
        <f t="shared" si="452"/>
        <v>3070915</v>
      </c>
      <c r="S2898" t="str">
        <f t="shared" si="453"/>
        <v>Profit</v>
      </c>
      <c r="T2898" s="1">
        <v>43144</v>
      </c>
      <c r="U2898" t="s">
        <v>4231</v>
      </c>
      <c r="V2898" s="14">
        <v>43144</v>
      </c>
      <c r="W2898" t="str">
        <f t="shared" si="454"/>
        <v>February</v>
      </c>
      <c r="X2898" s="4" t="str">
        <f t="shared" si="455"/>
        <v>2018</v>
      </c>
      <c r="Y2898" s="6">
        <f t="shared" si="456"/>
        <v>2018</v>
      </c>
      <c r="Z2898" s="4" t="str">
        <f t="shared" si="457"/>
        <v>13</v>
      </c>
      <c r="AA2898" s="6">
        <f t="shared" si="458"/>
        <v>13</v>
      </c>
      <c r="AB2898" t="str">
        <f t="shared" si="459"/>
        <v>Tuesday</v>
      </c>
    </row>
    <row r="2899" spans="1:28" x14ac:dyDescent="0.25">
      <c r="A2899" s="3" t="s">
        <v>7099</v>
      </c>
      <c r="B2899" t="s">
        <v>7100</v>
      </c>
      <c r="C2899" s="3" t="s">
        <v>7100</v>
      </c>
      <c r="D2899" s="6">
        <v>0</v>
      </c>
      <c r="E2899" s="6">
        <v>129</v>
      </c>
      <c r="F2899" s="6">
        <f t="shared" si="450"/>
        <v>2</v>
      </c>
      <c r="G2899" s="6">
        <f t="shared" si="451"/>
        <v>9</v>
      </c>
      <c r="H2899" s="6" t="str" cm="1">
        <f t="array" ref="H2899">_xlfn.IFS(E2899&lt;=80,"Series",E2899&lt;=120,"TV Movie",E2899&gt;120,"Long Movie")</f>
        <v>Long Movie</v>
      </c>
      <c r="I2899" t="s">
        <v>5529</v>
      </c>
      <c r="J2899" t="s">
        <v>8158</v>
      </c>
      <c r="K2899" t="s">
        <v>132</v>
      </c>
      <c r="L2899" s="5">
        <v>7.7</v>
      </c>
      <c r="M2899" t="str" cm="1">
        <f t="array" ref="M2899">_xlfn.IFS(L2899&lt;=2,"Flop",L2899&lt;=5,"Average",L2899&lt;=7,"Hit",L2899&lt;=9,"Superhit",L2899&gt;9,"BlockBuster")</f>
        <v>Superhit</v>
      </c>
      <c r="N2899" s="6">
        <v>700716</v>
      </c>
      <c r="O2899" s="6" t="str" cm="1">
        <f t="array" ref="O2899">_xlfn.IFS(N2899&lt;=100000,"Low",N2899&lt;=500000,"Median",N2899&lt;=1500000,"High",N2899&gt;1500000,"Very High")</f>
        <v>High</v>
      </c>
      <c r="P2899">
        <v>81000000</v>
      </c>
      <c r="Q2899">
        <v>414351546</v>
      </c>
      <c r="R2899">
        <f t="shared" si="452"/>
        <v>333351546</v>
      </c>
      <c r="S2899" t="str">
        <f t="shared" si="453"/>
        <v>Profit</v>
      </c>
      <c r="T2899" s="1">
        <v>41986</v>
      </c>
      <c r="U2899" t="s">
        <v>4337</v>
      </c>
      <c r="V2899" s="14">
        <v>41986</v>
      </c>
      <c r="W2899" t="str">
        <f t="shared" si="454"/>
        <v>December</v>
      </c>
      <c r="X2899" s="4" t="str">
        <f t="shared" si="455"/>
        <v>2014</v>
      </c>
      <c r="Y2899" s="6">
        <f t="shared" si="456"/>
        <v>2014</v>
      </c>
      <c r="Z2899" s="4" t="str">
        <f t="shared" si="457"/>
        <v>13</v>
      </c>
      <c r="AA2899" s="6">
        <f t="shared" si="458"/>
        <v>13</v>
      </c>
      <c r="AB2899" t="str">
        <f t="shared" si="459"/>
        <v>Saturday</v>
      </c>
    </row>
    <row r="2900" spans="1:28" x14ac:dyDescent="0.25">
      <c r="A2900" s="3" t="s">
        <v>7101</v>
      </c>
      <c r="B2900" t="s">
        <v>7102</v>
      </c>
      <c r="C2900" s="3" t="s">
        <v>7103</v>
      </c>
      <c r="D2900" s="6">
        <v>0</v>
      </c>
      <c r="E2900" s="6">
        <v>137</v>
      </c>
      <c r="F2900" s="6">
        <f t="shared" si="450"/>
        <v>2</v>
      </c>
      <c r="G2900" s="6">
        <f t="shared" si="451"/>
        <v>17</v>
      </c>
      <c r="H2900" s="6" t="str" cm="1">
        <f t="array" ref="H2900">_xlfn.IFS(E2900&lt;=80,"Series",E2900&lt;=120,"TV Movie",E2900&gt;120,"Long Movie")</f>
        <v>Long Movie</v>
      </c>
      <c r="I2900" t="s">
        <v>5529</v>
      </c>
      <c r="J2900" t="s">
        <v>8162</v>
      </c>
      <c r="K2900" t="s">
        <v>3857</v>
      </c>
      <c r="L2900" s="5">
        <v>7.1</v>
      </c>
      <c r="M2900" t="str" cm="1">
        <f t="array" ref="M2900">_xlfn.IFS(L2900&lt;=2,"Flop",L2900&lt;=5,"Average",L2900&lt;=7,"Hit",L2900&lt;=9,"Superhit",L2900&gt;9,"BlockBuster")</f>
        <v>Superhit</v>
      </c>
      <c r="N2900" s="6">
        <v>408327</v>
      </c>
      <c r="O2900" s="6" t="str" cm="1">
        <f t="array" ref="O2900">_xlfn.IFS(N2900&lt;=100000,"Low",N2900&lt;=500000,"Median",N2900&lt;=1500000,"High",N2900&gt;1500000,"Very High")</f>
        <v>Median</v>
      </c>
      <c r="P2900">
        <v>190000000</v>
      </c>
      <c r="Q2900">
        <v>1515341399</v>
      </c>
      <c r="R2900">
        <f t="shared" si="452"/>
        <v>1325341399</v>
      </c>
      <c r="S2900" t="str">
        <f t="shared" si="453"/>
        <v>Profit</v>
      </c>
      <c r="T2900" s="1">
        <v>42079</v>
      </c>
      <c r="U2900" t="s">
        <v>3594</v>
      </c>
      <c r="V2900" s="14">
        <v>42079</v>
      </c>
      <c r="W2900" t="str">
        <f t="shared" si="454"/>
        <v>March</v>
      </c>
      <c r="X2900" s="4" t="str">
        <f t="shared" si="455"/>
        <v>2015</v>
      </c>
      <c r="Y2900" s="6">
        <f t="shared" si="456"/>
        <v>2015</v>
      </c>
      <c r="Z2900" s="4" t="str">
        <f t="shared" si="457"/>
        <v>16</v>
      </c>
      <c r="AA2900" s="6">
        <f t="shared" si="458"/>
        <v>16</v>
      </c>
      <c r="AB2900" t="str">
        <f t="shared" si="459"/>
        <v>Monday</v>
      </c>
    </row>
    <row r="2901" spans="1:28" x14ac:dyDescent="0.25">
      <c r="A2901" s="3" t="s">
        <v>7104</v>
      </c>
      <c r="B2901" t="s">
        <v>7105</v>
      </c>
      <c r="C2901" s="3" t="s">
        <v>7105</v>
      </c>
      <c r="D2901" s="6">
        <v>0</v>
      </c>
      <c r="E2901" s="6">
        <v>98</v>
      </c>
      <c r="F2901" s="6">
        <f t="shared" si="450"/>
        <v>1</v>
      </c>
      <c r="G2901" s="6">
        <f t="shared" si="451"/>
        <v>38</v>
      </c>
      <c r="H2901" s="6" t="str" cm="1">
        <f t="array" ref="H2901">_xlfn.IFS(E2901&lt;=80,"Series",E2901&lt;=120,"TV Movie",E2901&gt;120,"Long Movie")</f>
        <v>TV Movie</v>
      </c>
      <c r="I2901" t="s">
        <v>132</v>
      </c>
      <c r="J2901" t="s">
        <v>8157</v>
      </c>
      <c r="K2901" t="s">
        <v>5802</v>
      </c>
      <c r="L2901" s="5">
        <v>6</v>
      </c>
      <c r="M2901" t="str" cm="1">
        <f t="array" ref="M2901">_xlfn.IFS(L2901&lt;=2,"Flop",L2901&lt;=5,"Average",L2901&lt;=7,"Hit",L2901&lt;=9,"Superhit",L2901&gt;9,"BlockBuster")</f>
        <v>Hit</v>
      </c>
      <c r="N2901" s="6">
        <v>93728</v>
      </c>
      <c r="O2901" s="6" t="str" cm="1">
        <f t="array" ref="O2901">_xlfn.IFS(N2901&lt;=100000,"Low",N2901&lt;=500000,"Median",N2901&lt;=1500000,"High",N2901&gt;1500000,"Very High")</f>
        <v>Low</v>
      </c>
      <c r="P2901">
        <v>33000000</v>
      </c>
      <c r="Q2901">
        <v>77068246</v>
      </c>
      <c r="R2901">
        <f t="shared" si="452"/>
        <v>44068246</v>
      </c>
      <c r="S2901" t="str">
        <f t="shared" si="453"/>
        <v>Profit</v>
      </c>
      <c r="T2901" s="1">
        <v>42550</v>
      </c>
      <c r="U2901" t="s">
        <v>7106</v>
      </c>
      <c r="V2901" s="14">
        <v>42550</v>
      </c>
      <c r="W2901" t="str">
        <f t="shared" si="454"/>
        <v>June</v>
      </c>
      <c r="X2901" s="4" t="str">
        <f t="shared" si="455"/>
        <v>2016</v>
      </c>
      <c r="Y2901" s="6">
        <f t="shared" si="456"/>
        <v>2016</v>
      </c>
      <c r="Z2901" s="4" t="str">
        <f t="shared" si="457"/>
        <v>29</v>
      </c>
      <c r="AA2901" s="6">
        <f t="shared" si="458"/>
        <v>29</v>
      </c>
      <c r="AB2901" t="str">
        <f t="shared" si="459"/>
        <v>Wednesday</v>
      </c>
    </row>
    <row r="2902" spans="1:28" x14ac:dyDescent="0.25">
      <c r="A2902" s="3" t="s">
        <v>7107</v>
      </c>
      <c r="B2902" t="s">
        <v>7108</v>
      </c>
      <c r="C2902" s="3" t="s">
        <v>7108</v>
      </c>
      <c r="D2902" s="6">
        <v>0</v>
      </c>
      <c r="E2902" s="6">
        <v>115</v>
      </c>
      <c r="F2902" s="6">
        <f t="shared" si="450"/>
        <v>1</v>
      </c>
      <c r="G2902" s="6">
        <f t="shared" si="451"/>
        <v>55</v>
      </c>
      <c r="H2902" s="6" t="str" cm="1">
        <f t="array" ref="H2902">_xlfn.IFS(E2902&lt;=80,"Series",E2902&lt;=120,"TV Movie",E2902&gt;120,"Long Movie")</f>
        <v>TV Movie</v>
      </c>
      <c r="I2902" t="s">
        <v>132</v>
      </c>
      <c r="J2902" t="s">
        <v>8165</v>
      </c>
      <c r="K2902" t="s">
        <v>5802</v>
      </c>
      <c r="L2902" s="5">
        <v>6.4</v>
      </c>
      <c r="M2902" t="str" cm="1">
        <f t="array" ref="M2902">_xlfn.IFS(L2902&lt;=2,"Flop",L2902&lt;=5,"Average",L2902&lt;=7,"Hit",L2902&lt;=9,"Superhit",L2902&gt;9,"BlockBuster")</f>
        <v>Hit</v>
      </c>
      <c r="N2902" s="6">
        <v>167140</v>
      </c>
      <c r="O2902" s="6" t="str" cm="1">
        <f t="array" ref="O2902">_xlfn.IFS(N2902&lt;=100000,"Low",N2902&lt;=500000,"Median",N2902&lt;=1500000,"High",N2902&gt;1500000,"Very High")</f>
        <v>Median</v>
      </c>
      <c r="P2902">
        <v>29000000</v>
      </c>
      <c r="Q2902">
        <v>287144079</v>
      </c>
      <c r="R2902">
        <f t="shared" si="452"/>
        <v>258144079</v>
      </c>
      <c r="S2902" t="str">
        <f t="shared" si="453"/>
        <v>Profit</v>
      </c>
      <c r="T2902" s="1">
        <v>42114</v>
      </c>
      <c r="U2902" t="s">
        <v>5847</v>
      </c>
      <c r="V2902" s="14">
        <v>42114</v>
      </c>
      <c r="W2902" t="str">
        <f t="shared" si="454"/>
        <v>April</v>
      </c>
      <c r="X2902" s="4" t="str">
        <f t="shared" si="455"/>
        <v>2015</v>
      </c>
      <c r="Y2902" s="6">
        <f t="shared" si="456"/>
        <v>2015</v>
      </c>
      <c r="Z2902" s="4" t="str">
        <f t="shared" si="457"/>
        <v>20</v>
      </c>
      <c r="AA2902" s="6">
        <f t="shared" si="458"/>
        <v>20</v>
      </c>
      <c r="AB2902" t="str">
        <f t="shared" si="459"/>
        <v>Monday</v>
      </c>
    </row>
    <row r="2903" spans="1:28" x14ac:dyDescent="0.25">
      <c r="A2903" s="3" t="s">
        <v>7109</v>
      </c>
      <c r="B2903" t="s">
        <v>7110</v>
      </c>
      <c r="C2903" s="3" t="s">
        <v>7110</v>
      </c>
      <c r="D2903" s="6">
        <v>0</v>
      </c>
      <c r="E2903" s="6">
        <v>95</v>
      </c>
      <c r="F2903" s="6">
        <f t="shared" si="450"/>
        <v>1</v>
      </c>
      <c r="G2903" s="6">
        <f t="shared" si="451"/>
        <v>35</v>
      </c>
      <c r="H2903" s="6" t="str" cm="1">
        <f t="array" ref="H2903">_xlfn.IFS(E2903&lt;=80,"Series",E2903&lt;=120,"TV Movie",E2903&gt;120,"Long Movie")</f>
        <v>TV Movie</v>
      </c>
      <c r="I2903" t="s">
        <v>8158</v>
      </c>
      <c r="J2903" t="s">
        <v>8159</v>
      </c>
      <c r="K2903" t="s">
        <v>132</v>
      </c>
      <c r="L2903" s="5">
        <v>6.9</v>
      </c>
      <c r="M2903" t="str" cm="1">
        <f t="array" ref="M2903">_xlfn.IFS(L2903&lt;=2,"Flop",L2903&lt;=5,"Average",L2903&lt;=7,"Hit",L2903&lt;=9,"Superhit",L2903&gt;9,"BlockBuster")</f>
        <v>Hit</v>
      </c>
      <c r="N2903" s="6">
        <v>50608</v>
      </c>
      <c r="O2903" s="6" t="str" cm="1">
        <f t="array" ref="O2903">_xlfn.IFS(N2903&lt;=100000,"Low",N2903&lt;=500000,"Median",N2903&lt;=1500000,"High",N2903&gt;1500000,"Very High")</f>
        <v>Low</v>
      </c>
      <c r="P2903">
        <v>65000000</v>
      </c>
      <c r="Q2903">
        <v>215905815</v>
      </c>
      <c r="R2903">
        <f t="shared" si="452"/>
        <v>150905815</v>
      </c>
      <c r="S2903" t="str">
        <f t="shared" si="453"/>
        <v>Profit</v>
      </c>
      <c r="T2903" s="1">
        <v>44160</v>
      </c>
      <c r="U2903" t="s">
        <v>7111</v>
      </c>
      <c r="V2903" s="14">
        <v>44160</v>
      </c>
      <c r="W2903" t="str">
        <f t="shared" si="454"/>
        <v>November</v>
      </c>
      <c r="X2903" s="4" t="str">
        <f t="shared" si="455"/>
        <v>2020</v>
      </c>
      <c r="Y2903" s="6">
        <f t="shared" si="456"/>
        <v>2020</v>
      </c>
      <c r="Z2903" s="4" t="str">
        <f t="shared" si="457"/>
        <v>25</v>
      </c>
      <c r="AA2903" s="6">
        <f t="shared" si="458"/>
        <v>25</v>
      </c>
      <c r="AB2903" t="str">
        <f t="shared" si="459"/>
        <v>Wednesday</v>
      </c>
    </row>
    <row r="2904" spans="1:28" x14ac:dyDescent="0.25">
      <c r="A2904" s="3" t="s">
        <v>7112</v>
      </c>
      <c r="B2904" t="s">
        <v>7113</v>
      </c>
      <c r="C2904" s="3" t="s">
        <v>7113</v>
      </c>
      <c r="D2904" s="6">
        <v>0</v>
      </c>
      <c r="E2904" s="6">
        <v>100</v>
      </c>
      <c r="F2904" s="6">
        <f t="shared" si="450"/>
        <v>1</v>
      </c>
      <c r="G2904" s="6">
        <f t="shared" si="451"/>
        <v>40</v>
      </c>
      <c r="H2904" s="6" t="str" cm="1">
        <f t="array" ref="H2904">_xlfn.IFS(E2904&lt;=80,"Series",E2904&lt;=120,"TV Movie",E2904&gt;120,"Long Movie")</f>
        <v>TV Movie</v>
      </c>
      <c r="I2904" t="s">
        <v>5529</v>
      </c>
      <c r="J2904" t="s">
        <v>132</v>
      </c>
      <c r="K2904" t="s">
        <v>5802</v>
      </c>
      <c r="L2904" s="5">
        <v>6.5</v>
      </c>
      <c r="M2904" t="str" cm="1">
        <f t="array" ref="M2904">_xlfn.IFS(L2904&lt;=2,"Flop",L2904&lt;=5,"Average",L2904&lt;=7,"Hit",L2904&lt;=9,"Superhit",L2904&gt;9,"BlockBuster")</f>
        <v>Hit</v>
      </c>
      <c r="N2904" s="6">
        <v>143177</v>
      </c>
      <c r="O2904" s="6" t="str" cm="1">
        <f t="array" ref="O2904">_xlfn.IFS(N2904&lt;=100000,"Low",N2904&lt;=500000,"Median",N2904&lt;=1500000,"High",N2904&gt;1500000,"Very High")</f>
        <v>Median</v>
      </c>
      <c r="P2904">
        <v>28000000</v>
      </c>
      <c r="Q2904">
        <v>78230625</v>
      </c>
      <c r="R2904">
        <f t="shared" si="452"/>
        <v>50230625</v>
      </c>
      <c r="S2904" t="str">
        <f t="shared" si="453"/>
        <v>Profit</v>
      </c>
      <c r="T2904" s="1">
        <v>43265</v>
      </c>
      <c r="U2904" t="s">
        <v>7114</v>
      </c>
      <c r="V2904" s="14">
        <v>43265</v>
      </c>
      <c r="W2904" t="str">
        <f t="shared" si="454"/>
        <v>June</v>
      </c>
      <c r="X2904" s="4" t="str">
        <f t="shared" si="455"/>
        <v>2018</v>
      </c>
      <c r="Y2904" s="6">
        <f t="shared" si="456"/>
        <v>2018</v>
      </c>
      <c r="Z2904" s="4" t="str">
        <f t="shared" si="457"/>
        <v>14</v>
      </c>
      <c r="AA2904" s="6">
        <f t="shared" si="458"/>
        <v>14</v>
      </c>
      <c r="AB2904" t="str">
        <f t="shared" si="459"/>
        <v>Thursday</v>
      </c>
    </row>
    <row r="2905" spans="1:28" x14ac:dyDescent="0.25">
      <c r="A2905" s="3" t="s">
        <v>7115</v>
      </c>
      <c r="B2905" t="s">
        <v>7116</v>
      </c>
      <c r="C2905" s="3" t="s">
        <v>7116</v>
      </c>
      <c r="D2905" s="6">
        <v>0</v>
      </c>
      <c r="E2905" s="6">
        <v>89</v>
      </c>
      <c r="F2905" s="6">
        <f t="shared" si="450"/>
        <v>1</v>
      </c>
      <c r="G2905" s="6">
        <f t="shared" si="451"/>
        <v>29</v>
      </c>
      <c r="H2905" s="6" t="str" cm="1">
        <f t="array" ref="H2905">_xlfn.IFS(E2905&lt;=80,"Series",E2905&lt;=120,"TV Movie",E2905&gt;120,"Long Movie")</f>
        <v>TV Movie</v>
      </c>
      <c r="I2905" t="s">
        <v>145</v>
      </c>
      <c r="J2905" t="s">
        <v>8166</v>
      </c>
      <c r="K2905" t="s">
        <v>8161</v>
      </c>
      <c r="L2905" s="5">
        <v>7.2</v>
      </c>
      <c r="M2905" t="str" cm="1">
        <f t="array" ref="M2905">_xlfn.IFS(L2905&lt;=2,"Flop",L2905&lt;=5,"Average",L2905&lt;=7,"Hit",L2905&lt;=9,"Superhit",L2905&gt;9,"BlockBuster")</f>
        <v>Superhit</v>
      </c>
      <c r="N2905" s="6">
        <v>141472</v>
      </c>
      <c r="O2905" s="6" t="str" cm="1">
        <f t="array" ref="O2905">_xlfn.IFS(N2905&lt;=100000,"Low",N2905&lt;=500000,"Median",N2905&lt;=1500000,"High",N2905&gt;1500000,"Very High")</f>
        <v>Median</v>
      </c>
      <c r="P2905">
        <v>50000</v>
      </c>
      <c r="Q2905">
        <v>139745</v>
      </c>
      <c r="R2905">
        <f t="shared" si="452"/>
        <v>89745</v>
      </c>
      <c r="S2905" t="str">
        <f t="shared" si="453"/>
        <v>Profit</v>
      </c>
      <c r="T2905" s="1">
        <v>41536</v>
      </c>
      <c r="U2905" t="s">
        <v>7117</v>
      </c>
      <c r="V2905" s="14">
        <v>41536</v>
      </c>
      <c r="W2905" t="str">
        <f t="shared" si="454"/>
        <v>September</v>
      </c>
      <c r="X2905" s="4" t="str">
        <f t="shared" si="455"/>
        <v>2013</v>
      </c>
      <c r="Y2905" s="6">
        <f t="shared" si="456"/>
        <v>2013</v>
      </c>
      <c r="Z2905" s="4" t="str">
        <f t="shared" si="457"/>
        <v>19</v>
      </c>
      <c r="AA2905" s="6">
        <f t="shared" si="458"/>
        <v>19</v>
      </c>
      <c r="AB2905" t="str">
        <f t="shared" si="459"/>
        <v>Thursday</v>
      </c>
    </row>
    <row r="2906" spans="1:28" x14ac:dyDescent="0.25">
      <c r="A2906" s="3" t="s">
        <v>7118</v>
      </c>
      <c r="B2906" t="s">
        <v>7119</v>
      </c>
      <c r="C2906" s="3" t="s">
        <v>7119</v>
      </c>
      <c r="D2906" s="6">
        <v>0</v>
      </c>
      <c r="E2906" s="6">
        <v>102</v>
      </c>
      <c r="F2906" s="6">
        <f t="shared" si="450"/>
        <v>1</v>
      </c>
      <c r="G2906" s="6">
        <f t="shared" si="451"/>
        <v>42</v>
      </c>
      <c r="H2906" s="6" t="str" cm="1">
        <f t="array" ref="H2906">_xlfn.IFS(E2906&lt;=80,"Series",E2906&lt;=120,"TV Movie",E2906&gt;120,"Long Movie")</f>
        <v>TV Movie</v>
      </c>
      <c r="I2906" t="s">
        <v>5529</v>
      </c>
      <c r="J2906" t="s">
        <v>132</v>
      </c>
      <c r="K2906" t="s">
        <v>8162</v>
      </c>
      <c r="L2906" s="5">
        <v>5.9</v>
      </c>
      <c r="M2906" t="str" cm="1">
        <f t="array" ref="M2906">_xlfn.IFS(L2906&lt;=2,"Flop",L2906&lt;=5,"Average",L2906&lt;=7,"Hit",L2906&lt;=9,"Superhit",L2906&gt;9,"BlockBuster")</f>
        <v>Hit</v>
      </c>
      <c r="N2906" s="6">
        <v>61938</v>
      </c>
      <c r="O2906" s="6" t="str" cm="1">
        <f t="array" ref="O2906">_xlfn.IFS(N2906&lt;=100000,"Low",N2906&lt;=500000,"Median",N2906&lt;=1500000,"High",N2906&gt;1500000,"Very High")</f>
        <v>Low</v>
      </c>
      <c r="P2906">
        <v>40000000</v>
      </c>
      <c r="Q2906">
        <v>124608438</v>
      </c>
      <c r="R2906">
        <f t="shared" si="452"/>
        <v>84608438</v>
      </c>
      <c r="S2906" t="str">
        <f t="shared" si="453"/>
        <v>Profit</v>
      </c>
      <c r="T2906" s="1">
        <v>42375</v>
      </c>
      <c r="U2906" t="s">
        <v>1918</v>
      </c>
      <c r="V2906" s="14">
        <v>42375</v>
      </c>
      <c r="W2906" t="str">
        <f t="shared" si="454"/>
        <v>January</v>
      </c>
      <c r="X2906" s="4" t="str">
        <f t="shared" si="455"/>
        <v>2016</v>
      </c>
      <c r="Y2906" s="6">
        <f t="shared" si="456"/>
        <v>2016</v>
      </c>
      <c r="Z2906" s="4" t="str">
        <f t="shared" si="457"/>
        <v>6</v>
      </c>
      <c r="AA2906" s="6">
        <f t="shared" si="458"/>
        <v>6</v>
      </c>
      <c r="AB2906" t="str">
        <f t="shared" si="459"/>
        <v>Wednesday</v>
      </c>
    </row>
    <row r="2907" spans="1:28" x14ac:dyDescent="0.25">
      <c r="A2907" s="3" t="s">
        <v>7120</v>
      </c>
      <c r="B2907" t="s">
        <v>7121</v>
      </c>
      <c r="C2907" s="3" t="s">
        <v>7121</v>
      </c>
      <c r="D2907" s="6">
        <v>0</v>
      </c>
      <c r="E2907" s="6">
        <v>93</v>
      </c>
      <c r="F2907" s="6">
        <f t="shared" si="450"/>
        <v>1</v>
      </c>
      <c r="G2907" s="6">
        <f t="shared" si="451"/>
        <v>33</v>
      </c>
      <c r="H2907" s="6" t="str" cm="1">
        <f t="array" ref="H2907">_xlfn.IFS(E2907&lt;=80,"Series",E2907&lt;=120,"TV Movie",E2907&gt;120,"Long Movie")</f>
        <v>TV Movie</v>
      </c>
      <c r="I2907" t="s">
        <v>83</v>
      </c>
      <c r="J2907" t="s">
        <v>8166</v>
      </c>
      <c r="K2907" t="s">
        <v>3857</v>
      </c>
      <c r="L2907" s="5">
        <v>6.2</v>
      </c>
      <c r="M2907" t="str" cm="1">
        <f t="array" ref="M2907">_xlfn.IFS(L2907&lt;=2,"Flop",L2907&lt;=5,"Average",L2907&lt;=7,"Hit",L2907&lt;=9,"Superhit",L2907&gt;9,"BlockBuster")</f>
        <v>Hit</v>
      </c>
      <c r="N2907" s="6">
        <v>107336</v>
      </c>
      <c r="O2907" s="6" t="str" cm="1">
        <f t="array" ref="O2907">_xlfn.IFS(N2907&lt;=100000,"Low",N2907&lt;=500000,"Median",N2907&lt;=1500000,"High",N2907&gt;1500000,"Very High")</f>
        <v>Median</v>
      </c>
      <c r="P2907">
        <v>5000000</v>
      </c>
      <c r="Q2907">
        <v>41898409</v>
      </c>
      <c r="R2907">
        <f t="shared" si="452"/>
        <v>36898409</v>
      </c>
      <c r="S2907" t="str">
        <f t="shared" si="453"/>
        <v>Profit</v>
      </c>
      <c r="T2907" s="1">
        <v>41870</v>
      </c>
      <c r="U2907" t="s">
        <v>5075</v>
      </c>
      <c r="V2907" s="14">
        <v>41870</v>
      </c>
      <c r="W2907" t="str">
        <f t="shared" si="454"/>
        <v>August</v>
      </c>
      <c r="X2907" s="4" t="str">
        <f t="shared" si="455"/>
        <v>2014</v>
      </c>
      <c r="Y2907" s="6">
        <f t="shared" si="456"/>
        <v>2014</v>
      </c>
      <c r="Z2907" s="4" t="str">
        <f t="shared" si="457"/>
        <v>19</v>
      </c>
      <c r="AA2907" s="6">
        <f t="shared" si="458"/>
        <v>19</v>
      </c>
      <c r="AB2907" t="str">
        <f t="shared" si="459"/>
        <v>Tuesday</v>
      </c>
    </row>
    <row r="2908" spans="1:28" x14ac:dyDescent="0.25">
      <c r="A2908" s="3" t="s">
        <v>7122</v>
      </c>
      <c r="B2908" t="s">
        <v>7123</v>
      </c>
      <c r="C2908" s="3" t="s">
        <v>7123</v>
      </c>
      <c r="D2908" s="6">
        <v>0</v>
      </c>
      <c r="E2908" s="6">
        <v>97</v>
      </c>
      <c r="F2908" s="6">
        <f t="shared" si="450"/>
        <v>1</v>
      </c>
      <c r="G2908" s="6">
        <f t="shared" si="451"/>
        <v>37</v>
      </c>
      <c r="H2908" s="6" t="str" cm="1">
        <f t="array" ref="H2908">_xlfn.IFS(E2908&lt;=80,"Series",E2908&lt;=120,"TV Movie",E2908&gt;120,"Long Movie")</f>
        <v>TV Movie</v>
      </c>
      <c r="I2908" t="s">
        <v>132</v>
      </c>
      <c r="J2908" t="s">
        <v>145</v>
      </c>
      <c r="K2908" t="s">
        <v>8157</v>
      </c>
      <c r="L2908" s="5">
        <v>6.5</v>
      </c>
      <c r="M2908" t="str" cm="1">
        <f t="array" ref="M2908">_xlfn.IFS(L2908&lt;=2,"Flop",L2908&lt;=5,"Average",L2908&lt;=7,"Hit",L2908&lt;=9,"Superhit",L2908&gt;9,"BlockBuster")</f>
        <v>Hit</v>
      </c>
      <c r="N2908" s="6">
        <v>70060</v>
      </c>
      <c r="O2908" s="6" t="str" cm="1">
        <f t="array" ref="O2908">_xlfn.IFS(N2908&lt;=100000,"Low",N2908&lt;=500000,"Median",N2908&lt;=1500000,"High",N2908&gt;1500000,"Very High")</f>
        <v>Low</v>
      </c>
      <c r="P2908">
        <v>16800000</v>
      </c>
      <c r="Q2908">
        <v>51029361</v>
      </c>
      <c r="R2908">
        <f t="shared" si="452"/>
        <v>34229361</v>
      </c>
      <c r="S2908" t="str">
        <f t="shared" si="453"/>
        <v>Profit</v>
      </c>
      <c r="T2908" s="1">
        <v>41837</v>
      </c>
      <c r="U2908" t="s">
        <v>186</v>
      </c>
      <c r="V2908" s="14">
        <v>41837</v>
      </c>
      <c r="W2908" t="str">
        <f t="shared" si="454"/>
        <v>July</v>
      </c>
      <c r="X2908" s="4" t="str">
        <f t="shared" si="455"/>
        <v>2014</v>
      </c>
      <c r="Y2908" s="6">
        <f t="shared" si="456"/>
        <v>2014</v>
      </c>
      <c r="Z2908" s="4" t="str">
        <f t="shared" si="457"/>
        <v>17</v>
      </c>
      <c r="AA2908" s="6">
        <f t="shared" si="458"/>
        <v>17</v>
      </c>
      <c r="AB2908" t="str">
        <f t="shared" si="459"/>
        <v>Thursday</v>
      </c>
    </row>
    <row r="2909" spans="1:28" x14ac:dyDescent="0.25">
      <c r="A2909" s="3" t="s">
        <v>7124</v>
      </c>
      <c r="B2909" t="s">
        <v>7125</v>
      </c>
      <c r="C2909" s="3" t="s">
        <v>7125</v>
      </c>
      <c r="D2909" s="6">
        <v>0</v>
      </c>
      <c r="E2909" s="6">
        <v>117</v>
      </c>
      <c r="F2909" s="6">
        <f t="shared" si="450"/>
        <v>1</v>
      </c>
      <c r="G2909" s="6">
        <f t="shared" si="451"/>
        <v>57</v>
      </c>
      <c r="H2909" s="6" t="str" cm="1">
        <f t="array" ref="H2909">_xlfn.IFS(E2909&lt;=80,"Series",E2909&lt;=120,"TV Movie",E2909&gt;120,"Long Movie")</f>
        <v>TV Movie</v>
      </c>
      <c r="I2909" t="s">
        <v>8162</v>
      </c>
      <c r="J2909" t="s">
        <v>145</v>
      </c>
      <c r="K2909" t="s">
        <v>3857</v>
      </c>
      <c r="L2909" s="5">
        <v>7.8</v>
      </c>
      <c r="M2909" t="str" cm="1">
        <f t="array" ref="M2909">_xlfn.IFS(L2909&lt;=2,"Flop",L2909&lt;=5,"Average",L2909&lt;=7,"Hit",L2909&lt;=9,"Superhit",L2909&gt;9,"BlockBuster")</f>
        <v>Superhit</v>
      </c>
      <c r="N2909" s="6">
        <v>587065</v>
      </c>
      <c r="O2909" s="6" t="str" cm="1">
        <f t="array" ref="O2909">_xlfn.IFS(N2909&lt;=100000,"Low",N2909&lt;=500000,"Median",N2909&lt;=1500000,"High",N2909&gt;1500000,"Very High")</f>
        <v>High</v>
      </c>
      <c r="P2909">
        <v>8500000</v>
      </c>
      <c r="Q2909">
        <v>47425835</v>
      </c>
      <c r="R2909">
        <f t="shared" si="452"/>
        <v>38925835</v>
      </c>
      <c r="S2909" t="str">
        <f t="shared" si="453"/>
        <v>Profit</v>
      </c>
      <c r="T2909" s="1">
        <v>41887</v>
      </c>
      <c r="U2909" t="s">
        <v>7126</v>
      </c>
      <c r="V2909" s="14">
        <v>41887</v>
      </c>
      <c r="W2909" t="str">
        <f t="shared" si="454"/>
        <v>September</v>
      </c>
      <c r="X2909" s="4" t="str">
        <f t="shared" si="455"/>
        <v>2014</v>
      </c>
      <c r="Y2909" s="6">
        <f t="shared" si="456"/>
        <v>2014</v>
      </c>
      <c r="Z2909" s="4" t="str">
        <f t="shared" si="457"/>
        <v>5</v>
      </c>
      <c r="AA2909" s="6">
        <f t="shared" si="458"/>
        <v>5</v>
      </c>
      <c r="AB2909" t="str">
        <f t="shared" si="459"/>
        <v>Friday</v>
      </c>
    </row>
    <row r="2910" spans="1:28" x14ac:dyDescent="0.25">
      <c r="A2910" s="3" t="s">
        <v>7127</v>
      </c>
      <c r="B2910" t="s">
        <v>7128</v>
      </c>
      <c r="C2910" s="3" t="s">
        <v>7128</v>
      </c>
      <c r="D2910" s="6">
        <v>0</v>
      </c>
      <c r="E2910" s="6">
        <v>89</v>
      </c>
      <c r="F2910" s="6">
        <f t="shared" si="450"/>
        <v>1</v>
      </c>
      <c r="G2910" s="6">
        <f t="shared" si="451"/>
        <v>29</v>
      </c>
      <c r="H2910" s="6" t="str" cm="1">
        <f t="array" ref="H2910">_xlfn.IFS(E2910&lt;=80,"Series",E2910&lt;=120,"TV Movie",E2910&gt;120,"Long Movie")</f>
        <v>TV Movie</v>
      </c>
      <c r="I2910" t="s">
        <v>5529</v>
      </c>
      <c r="J2910" t="s">
        <v>8161</v>
      </c>
      <c r="K2910" t="s">
        <v>3857</v>
      </c>
      <c r="L2910" s="5">
        <v>6.4</v>
      </c>
      <c r="M2910" t="str" cm="1">
        <f t="array" ref="M2910">_xlfn.IFS(L2910&lt;=2,"Flop",L2910&lt;=5,"Average",L2910&lt;=7,"Hit",L2910&lt;=9,"Superhit",L2910&gt;9,"BlockBuster")</f>
        <v>Hit</v>
      </c>
      <c r="N2910" s="6">
        <v>522402</v>
      </c>
      <c r="O2910" s="6" t="str" cm="1">
        <f t="array" ref="O2910">_xlfn.IFS(N2910&lt;=100000,"Low",N2910&lt;=500000,"Median",N2910&lt;=1500000,"High",N2910&gt;1500000,"Very High")</f>
        <v>High</v>
      </c>
      <c r="P2910">
        <v>40000000</v>
      </c>
      <c r="Q2910">
        <v>469058574</v>
      </c>
      <c r="R2910">
        <f t="shared" si="452"/>
        <v>429058574</v>
      </c>
      <c r="S2910" t="str">
        <f t="shared" si="453"/>
        <v>Profit</v>
      </c>
      <c r="T2910" s="1">
        <v>41845</v>
      </c>
      <c r="U2910" t="s">
        <v>1749</v>
      </c>
      <c r="V2910" s="14">
        <v>41845</v>
      </c>
      <c r="W2910" t="str">
        <f t="shared" si="454"/>
        <v>July</v>
      </c>
      <c r="X2910" s="4" t="str">
        <f t="shared" si="455"/>
        <v>2014</v>
      </c>
      <c r="Y2910" s="6">
        <f t="shared" si="456"/>
        <v>2014</v>
      </c>
      <c r="Z2910" s="4" t="str">
        <f t="shared" si="457"/>
        <v>25</v>
      </c>
      <c r="AA2910" s="6">
        <f t="shared" si="458"/>
        <v>25</v>
      </c>
      <c r="AB2910" t="str">
        <f t="shared" si="459"/>
        <v>Friday</v>
      </c>
    </row>
    <row r="2911" spans="1:28" x14ac:dyDescent="0.25">
      <c r="A2911" s="3" t="s">
        <v>7129</v>
      </c>
      <c r="B2911" t="s">
        <v>7130</v>
      </c>
      <c r="C2911" s="3" t="s">
        <v>7130</v>
      </c>
      <c r="D2911" s="6">
        <v>0</v>
      </c>
      <c r="E2911" s="6">
        <v>140</v>
      </c>
      <c r="F2911" s="6">
        <f t="shared" si="450"/>
        <v>2</v>
      </c>
      <c r="G2911" s="6">
        <f t="shared" si="451"/>
        <v>20</v>
      </c>
      <c r="H2911" s="6" t="str" cm="1">
        <f t="array" ref="H2911">_xlfn.IFS(E2911&lt;=80,"Series",E2911&lt;=120,"TV Movie",E2911&gt;120,"Long Movie")</f>
        <v>Long Movie</v>
      </c>
      <c r="I2911" t="s">
        <v>5529</v>
      </c>
      <c r="J2911" t="s">
        <v>145</v>
      </c>
      <c r="K2911" t="s">
        <v>3857</v>
      </c>
      <c r="L2911" s="5">
        <v>6.6</v>
      </c>
      <c r="M2911" t="str" cm="1">
        <f t="array" ref="M2911">_xlfn.IFS(L2911&lt;=2,"Flop",L2911&lt;=5,"Average",L2911&lt;=7,"Hit",L2911&lt;=9,"Superhit",L2911&gt;9,"BlockBuster")</f>
        <v>Hit</v>
      </c>
      <c r="N2911" s="6">
        <v>197064</v>
      </c>
      <c r="O2911" s="6" t="str" cm="1">
        <f t="array" ref="O2911">_xlfn.IFS(N2911&lt;=100000,"Low",N2911&lt;=500000,"Median",N2911&lt;=1500000,"High",N2911&gt;1500000,"Very High")</f>
        <v>Median</v>
      </c>
      <c r="P2911">
        <v>69000000</v>
      </c>
      <c r="Q2911">
        <v>151572634</v>
      </c>
      <c r="R2911">
        <f t="shared" si="452"/>
        <v>82572634</v>
      </c>
      <c r="S2911" t="str">
        <f t="shared" si="453"/>
        <v>Profit</v>
      </c>
      <c r="T2911" s="1">
        <v>43150</v>
      </c>
      <c r="U2911" t="s">
        <v>3330</v>
      </c>
      <c r="V2911" s="14">
        <v>43150</v>
      </c>
      <c r="W2911" t="str">
        <f t="shared" si="454"/>
        <v>February</v>
      </c>
      <c r="X2911" s="4" t="str">
        <f t="shared" si="455"/>
        <v>2018</v>
      </c>
      <c r="Y2911" s="6">
        <f t="shared" si="456"/>
        <v>2018</v>
      </c>
      <c r="Z2911" s="4" t="str">
        <f t="shared" si="457"/>
        <v>19</v>
      </c>
      <c r="AA2911" s="6">
        <f t="shared" si="458"/>
        <v>19</v>
      </c>
      <c r="AB2911" t="str">
        <f t="shared" si="459"/>
        <v>Monday</v>
      </c>
    </row>
    <row r="2912" spans="1:28" x14ac:dyDescent="0.25">
      <c r="A2912" s="3" t="s">
        <v>7131</v>
      </c>
      <c r="B2912" t="s">
        <v>7132</v>
      </c>
      <c r="C2912" s="3" t="s">
        <v>7132</v>
      </c>
      <c r="D2912" s="6">
        <v>0</v>
      </c>
      <c r="E2912" s="6">
        <v>114</v>
      </c>
      <c r="F2912" s="6">
        <f t="shared" si="450"/>
        <v>1</v>
      </c>
      <c r="G2912" s="6">
        <f t="shared" si="451"/>
        <v>54</v>
      </c>
      <c r="H2912" s="6" t="str" cm="1">
        <f t="array" ref="H2912">_xlfn.IFS(E2912&lt;=80,"Series",E2912&lt;=120,"TV Movie",E2912&gt;120,"Long Movie")</f>
        <v>TV Movie</v>
      </c>
      <c r="I2912" t="s">
        <v>8158</v>
      </c>
      <c r="J2912" t="s">
        <v>132</v>
      </c>
      <c r="K2912" t="s">
        <v>145</v>
      </c>
      <c r="L2912" s="5">
        <v>7.3</v>
      </c>
      <c r="M2912" t="str" cm="1">
        <f t="array" ref="M2912">_xlfn.IFS(L2912&lt;=2,"Flop",L2912&lt;=5,"Average",L2912&lt;=7,"Hit",L2912&lt;=9,"Superhit",L2912&gt;9,"BlockBuster")</f>
        <v>Superhit</v>
      </c>
      <c r="N2912" s="6">
        <v>226521</v>
      </c>
      <c r="O2912" s="6" t="str" cm="1">
        <f t="array" ref="O2912">_xlfn.IFS(N2912&lt;=100000,"Low",N2912&lt;=500000,"Median",N2912&lt;=1500000,"High",N2912&gt;1500000,"Very High")</f>
        <v>Median</v>
      </c>
      <c r="P2912">
        <v>11000000</v>
      </c>
      <c r="Q2912">
        <v>48428048</v>
      </c>
      <c r="R2912">
        <f t="shared" si="452"/>
        <v>37428048</v>
      </c>
      <c r="S2912" t="str">
        <f t="shared" si="453"/>
        <v>Profit</v>
      </c>
      <c r="T2912" s="1">
        <v>41705</v>
      </c>
      <c r="U2912" t="s">
        <v>3083</v>
      </c>
      <c r="V2912" s="14">
        <v>41705</v>
      </c>
      <c r="W2912" t="str">
        <f t="shared" si="454"/>
        <v>March</v>
      </c>
      <c r="X2912" s="4" t="str">
        <f t="shared" si="455"/>
        <v>2014</v>
      </c>
      <c r="Y2912" s="6">
        <f t="shared" si="456"/>
        <v>2014</v>
      </c>
      <c r="Z2912" s="4" t="str">
        <f t="shared" si="457"/>
        <v>7</v>
      </c>
      <c r="AA2912" s="6">
        <f t="shared" si="458"/>
        <v>7</v>
      </c>
      <c r="AB2912" t="str">
        <f t="shared" si="459"/>
        <v>Friday</v>
      </c>
    </row>
    <row r="2913" spans="1:28" x14ac:dyDescent="0.25">
      <c r="A2913" s="3" t="s">
        <v>7133</v>
      </c>
      <c r="B2913" t="s">
        <v>7134</v>
      </c>
      <c r="C2913" s="3" t="s">
        <v>7134</v>
      </c>
      <c r="D2913" s="6">
        <v>0</v>
      </c>
      <c r="E2913" s="6">
        <v>113</v>
      </c>
      <c r="F2913" s="6">
        <f t="shared" si="450"/>
        <v>1</v>
      </c>
      <c r="G2913" s="6">
        <f t="shared" si="451"/>
        <v>53</v>
      </c>
      <c r="H2913" s="6" t="str" cm="1">
        <f t="array" ref="H2913">_xlfn.IFS(E2913&lt;=80,"Series",E2913&lt;=120,"TV Movie",E2913&gt;120,"Long Movie")</f>
        <v>TV Movie</v>
      </c>
      <c r="I2913" t="s">
        <v>145</v>
      </c>
      <c r="J2913" t="s">
        <v>8167</v>
      </c>
      <c r="K2913" t="s">
        <v>4390</v>
      </c>
      <c r="L2913" s="5">
        <v>6.6</v>
      </c>
      <c r="M2913" t="str" cm="1">
        <f t="array" ref="M2913">_xlfn.IFS(L2913&lt;=2,"Flop",L2913&lt;=5,"Average",L2913&lt;=7,"Hit",L2913&lt;=9,"Superhit",L2913&gt;9,"BlockBuster")</f>
        <v>Hit</v>
      </c>
      <c r="N2913" s="6">
        <v>58831</v>
      </c>
      <c r="O2913" s="6" t="str" cm="1">
        <f t="array" ref="O2913">_xlfn.IFS(N2913&lt;=100000,"Low",N2913&lt;=500000,"Median",N2913&lt;=1500000,"High",N2913&gt;1500000,"Very High")</f>
        <v>Low</v>
      </c>
      <c r="P2913">
        <v>15000000</v>
      </c>
      <c r="Q2913">
        <v>16322067</v>
      </c>
      <c r="R2913">
        <f t="shared" si="452"/>
        <v>1322067</v>
      </c>
      <c r="S2913" t="str">
        <f t="shared" si="453"/>
        <v>Profit</v>
      </c>
      <c r="T2913" s="1">
        <v>42147</v>
      </c>
      <c r="U2913" t="s">
        <v>6695</v>
      </c>
      <c r="V2913" s="14">
        <v>42147</v>
      </c>
      <c r="W2913" t="str">
        <f t="shared" si="454"/>
        <v>May</v>
      </c>
      <c r="X2913" s="4" t="str">
        <f t="shared" si="455"/>
        <v>2015</v>
      </c>
      <c r="Y2913" s="6">
        <f t="shared" si="456"/>
        <v>2015</v>
      </c>
      <c r="Z2913" s="4" t="str">
        <f t="shared" si="457"/>
        <v>23</v>
      </c>
      <c r="AA2913" s="6">
        <f t="shared" si="458"/>
        <v>23</v>
      </c>
      <c r="AB2913" t="str">
        <f t="shared" si="459"/>
        <v>Saturday</v>
      </c>
    </row>
    <row r="2914" spans="1:28" x14ac:dyDescent="0.25">
      <c r="A2914" s="3" t="s">
        <v>7135</v>
      </c>
      <c r="B2914" t="s">
        <v>7136</v>
      </c>
      <c r="C2914" s="3" t="s">
        <v>7136</v>
      </c>
      <c r="D2914" s="6">
        <v>0</v>
      </c>
      <c r="E2914" s="6">
        <v>106</v>
      </c>
      <c r="F2914" s="6">
        <f t="shared" si="450"/>
        <v>1</v>
      </c>
      <c r="G2914" s="6">
        <f t="shared" si="451"/>
        <v>46</v>
      </c>
      <c r="H2914" s="6" t="str" cm="1">
        <f t="array" ref="H2914">_xlfn.IFS(E2914&lt;=80,"Series",E2914&lt;=120,"TV Movie",E2914&gt;120,"Long Movie")</f>
        <v>TV Movie</v>
      </c>
      <c r="I2914" t="s">
        <v>145</v>
      </c>
      <c r="J2914" t="s">
        <v>8166</v>
      </c>
      <c r="K2914" t="s">
        <v>8157</v>
      </c>
      <c r="L2914" s="5">
        <v>7.3</v>
      </c>
      <c r="M2914" t="str" cm="1">
        <f t="array" ref="M2914">_xlfn.IFS(L2914&lt;=2,"Flop",L2914&lt;=5,"Average",L2914&lt;=7,"Hit",L2914&lt;=9,"Superhit",L2914&gt;9,"BlockBuster")</f>
        <v>Superhit</v>
      </c>
      <c r="N2914" s="6">
        <v>131260</v>
      </c>
      <c r="O2914" s="6" t="str" cm="1">
        <f t="array" ref="O2914">_xlfn.IFS(N2914&lt;=100000,"Low",N2914&lt;=500000,"Median",N2914&lt;=1500000,"High",N2914&gt;1500000,"Very High")</f>
        <v>Median</v>
      </c>
      <c r="P2914">
        <v>1000000</v>
      </c>
      <c r="Q2914">
        <v>481234</v>
      </c>
      <c r="R2914">
        <f t="shared" si="452"/>
        <v>-518766</v>
      </c>
      <c r="S2914" t="str">
        <f t="shared" si="453"/>
        <v>Loss</v>
      </c>
      <c r="T2914" s="1">
        <v>41657</v>
      </c>
      <c r="U2914" t="s">
        <v>6044</v>
      </c>
      <c r="V2914" s="14">
        <v>41657</v>
      </c>
      <c r="W2914" t="str">
        <f t="shared" si="454"/>
        <v>January</v>
      </c>
      <c r="X2914" s="4" t="str">
        <f t="shared" si="455"/>
        <v>2014</v>
      </c>
      <c r="Y2914" s="6">
        <f t="shared" si="456"/>
        <v>2014</v>
      </c>
      <c r="Z2914" s="4" t="str">
        <f t="shared" si="457"/>
        <v>18</v>
      </c>
      <c r="AA2914" s="6">
        <f t="shared" si="458"/>
        <v>18</v>
      </c>
      <c r="AB2914" t="str">
        <f t="shared" si="459"/>
        <v>Saturday</v>
      </c>
    </row>
    <row r="2915" spans="1:28" x14ac:dyDescent="0.25">
      <c r="A2915" s="3" t="s">
        <v>7137</v>
      </c>
      <c r="B2915" t="s">
        <v>7138</v>
      </c>
      <c r="C2915" s="3" t="s">
        <v>7139</v>
      </c>
      <c r="D2915" s="6">
        <v>0</v>
      </c>
      <c r="E2915" s="6">
        <v>105</v>
      </c>
      <c r="F2915" s="6">
        <f t="shared" si="450"/>
        <v>1</v>
      </c>
      <c r="G2915" s="6">
        <f t="shared" si="451"/>
        <v>45</v>
      </c>
      <c r="H2915" s="6" t="str" cm="1">
        <f t="array" ref="H2915">_xlfn.IFS(E2915&lt;=80,"Series",E2915&lt;=120,"TV Movie",E2915&gt;120,"Long Movie")</f>
        <v>TV Movie</v>
      </c>
      <c r="I2915" t="s">
        <v>5529</v>
      </c>
      <c r="J2915" t="s">
        <v>8160</v>
      </c>
      <c r="K2915" t="s">
        <v>145</v>
      </c>
      <c r="L2915" s="5">
        <v>7</v>
      </c>
      <c r="M2915" t="str" cm="1">
        <f t="array" ref="M2915">_xlfn.IFS(L2915&lt;=2,"Flop",L2915&lt;=5,"Average",L2915&lt;=7,"Hit",L2915&lt;=9,"Superhit",L2915&gt;9,"BlockBuster")</f>
        <v>Hit</v>
      </c>
      <c r="N2915" s="6">
        <v>59136</v>
      </c>
      <c r="O2915" s="6" t="str" cm="1">
        <f t="array" ref="O2915">_xlfn.IFS(N2915&lt;=100000,"Low",N2915&lt;=500000,"Median",N2915&lt;=1500000,"High",N2915&gt;1500000,"Very High")</f>
        <v>Low</v>
      </c>
      <c r="P2915">
        <v>36000000</v>
      </c>
      <c r="Q2915">
        <v>157029618</v>
      </c>
      <c r="R2915">
        <f t="shared" si="452"/>
        <v>121029618</v>
      </c>
      <c r="S2915" t="str">
        <f t="shared" si="453"/>
        <v>Profit</v>
      </c>
      <c r="T2915" s="1">
        <v>42354</v>
      </c>
      <c r="U2915" t="s">
        <v>5434</v>
      </c>
      <c r="V2915" s="14">
        <v>42354</v>
      </c>
      <c r="W2915" t="str">
        <f t="shared" si="454"/>
        <v>December</v>
      </c>
      <c r="X2915" s="4" t="str">
        <f t="shared" si="455"/>
        <v>2015</v>
      </c>
      <c r="Y2915" s="6">
        <f t="shared" si="456"/>
        <v>2015</v>
      </c>
      <c r="Z2915" s="4" t="str">
        <f t="shared" si="457"/>
        <v>16</v>
      </c>
      <c r="AA2915" s="6">
        <f t="shared" si="458"/>
        <v>16</v>
      </c>
      <c r="AB2915" t="str">
        <f t="shared" si="459"/>
        <v>Wednesday</v>
      </c>
    </row>
    <row r="2916" spans="1:28" x14ac:dyDescent="0.25">
      <c r="A2916" s="3" t="s">
        <v>7140</v>
      </c>
      <c r="B2916" t="s">
        <v>7141</v>
      </c>
      <c r="C2916" s="3" t="s">
        <v>7141</v>
      </c>
      <c r="D2916" s="6">
        <v>0</v>
      </c>
      <c r="E2916" s="6">
        <v>134</v>
      </c>
      <c r="F2916" s="6">
        <f t="shared" si="450"/>
        <v>2</v>
      </c>
      <c r="G2916" s="6">
        <f t="shared" si="451"/>
        <v>14</v>
      </c>
      <c r="H2916" s="6" t="str" cm="1">
        <f t="array" ref="H2916">_xlfn.IFS(E2916&lt;=80,"Series",E2916&lt;=120,"TV Movie",E2916&gt;120,"Long Movie")</f>
        <v>Long Movie</v>
      </c>
      <c r="I2916" t="s">
        <v>5529</v>
      </c>
      <c r="J2916" t="s">
        <v>8158</v>
      </c>
      <c r="K2916" t="s">
        <v>132</v>
      </c>
      <c r="L2916" s="5">
        <v>7.3</v>
      </c>
      <c r="M2916" t="str" cm="1">
        <f t="array" ref="M2916">_xlfn.IFS(L2916&lt;=2,"Flop",L2916&lt;=5,"Average",L2916&lt;=7,"Hit",L2916&lt;=9,"Superhit",L2916&gt;9,"BlockBuster")</f>
        <v>Superhit</v>
      </c>
      <c r="N2916" s="6">
        <v>198066</v>
      </c>
      <c r="O2916" s="6" t="str" cm="1">
        <f t="array" ref="O2916">_xlfn.IFS(N2916&lt;=100000,"Low",N2916&lt;=500000,"Median",N2916&lt;=1500000,"High",N2916&gt;1500000,"Very High")</f>
        <v>Median</v>
      </c>
      <c r="P2916">
        <v>150000000</v>
      </c>
      <c r="Q2916">
        <v>208177026</v>
      </c>
      <c r="R2916">
        <f t="shared" si="452"/>
        <v>58177026</v>
      </c>
      <c r="S2916" t="str">
        <f t="shared" si="453"/>
        <v>Profit</v>
      </c>
      <c r="T2916" s="1">
        <v>44995</v>
      </c>
      <c r="U2916" t="s">
        <v>6002</v>
      </c>
      <c r="V2916" s="14">
        <v>44995</v>
      </c>
      <c r="W2916" t="str">
        <f t="shared" si="454"/>
        <v>March</v>
      </c>
      <c r="X2916" s="4" t="str">
        <f t="shared" si="455"/>
        <v>2023</v>
      </c>
      <c r="Y2916" s="6">
        <f t="shared" si="456"/>
        <v>2023</v>
      </c>
      <c r="Z2916" s="4" t="str">
        <f t="shared" si="457"/>
        <v>10</v>
      </c>
      <c r="AA2916" s="6">
        <f t="shared" si="458"/>
        <v>10</v>
      </c>
      <c r="AB2916" t="str">
        <f t="shared" si="459"/>
        <v>Friday</v>
      </c>
    </row>
    <row r="2917" spans="1:28" x14ac:dyDescent="0.25">
      <c r="A2917" s="3" t="s">
        <v>7142</v>
      </c>
      <c r="B2917" t="s">
        <v>7143</v>
      </c>
      <c r="C2917" s="3" t="s">
        <v>7144</v>
      </c>
      <c r="D2917" s="6">
        <v>0</v>
      </c>
      <c r="E2917" s="6">
        <v>119</v>
      </c>
      <c r="F2917" s="6">
        <f t="shared" si="450"/>
        <v>1</v>
      </c>
      <c r="G2917" s="6">
        <f t="shared" si="451"/>
        <v>59</v>
      </c>
      <c r="H2917" s="6" t="str" cm="1">
        <f t="array" ref="H2917">_xlfn.IFS(E2917&lt;=80,"Series",E2917&lt;=120,"TV Movie",E2917&gt;120,"Long Movie")</f>
        <v>TV Movie</v>
      </c>
      <c r="I2917" t="s">
        <v>5529</v>
      </c>
      <c r="J2917" t="s">
        <v>8158</v>
      </c>
      <c r="K2917" t="s">
        <v>8161</v>
      </c>
      <c r="L2917" s="5">
        <v>6.2</v>
      </c>
      <c r="M2917" t="str" cm="1">
        <f t="array" ref="M2917">_xlfn.IFS(L2917&lt;=2,"Flop",L2917&lt;=5,"Average",L2917&lt;=7,"Hit",L2917&lt;=9,"Superhit",L2917&gt;9,"BlockBuster")</f>
        <v>Hit</v>
      </c>
      <c r="N2917" s="6">
        <v>249730</v>
      </c>
      <c r="O2917" s="6" t="str" cm="1">
        <f t="array" ref="O2917">_xlfn.IFS(N2917&lt;=100000,"Low",N2917&lt;=500000,"Median",N2917&lt;=1500000,"High",N2917&gt;1500000,"Very High")</f>
        <v>Median</v>
      </c>
      <c r="P2917">
        <v>110000000</v>
      </c>
      <c r="Q2917">
        <v>297002527</v>
      </c>
      <c r="R2917">
        <f t="shared" si="452"/>
        <v>187002527</v>
      </c>
      <c r="S2917" t="str">
        <f t="shared" si="453"/>
        <v>Profit</v>
      </c>
      <c r="T2917" s="1">
        <v>42074</v>
      </c>
      <c r="U2917" t="s">
        <v>3771</v>
      </c>
      <c r="V2917" s="14">
        <v>42074</v>
      </c>
      <c r="W2917" t="str">
        <f t="shared" si="454"/>
        <v>March</v>
      </c>
      <c r="X2917" s="4" t="str">
        <f t="shared" si="455"/>
        <v>2015</v>
      </c>
      <c r="Y2917" s="6">
        <f t="shared" si="456"/>
        <v>2015</v>
      </c>
      <c r="Z2917" s="4" t="str">
        <f t="shared" si="457"/>
        <v>11</v>
      </c>
      <c r="AA2917" s="6">
        <f t="shared" si="458"/>
        <v>11</v>
      </c>
      <c r="AB2917" t="str">
        <f t="shared" si="459"/>
        <v>Wednesday</v>
      </c>
    </row>
    <row r="2918" spans="1:28" x14ac:dyDescent="0.25">
      <c r="A2918" s="3" t="s">
        <v>7145</v>
      </c>
      <c r="B2918" t="s">
        <v>7146</v>
      </c>
      <c r="C2918" s="3" t="s">
        <v>7146</v>
      </c>
      <c r="D2918" s="6">
        <v>0</v>
      </c>
      <c r="E2918" s="6">
        <v>97</v>
      </c>
      <c r="F2918" s="6">
        <f t="shared" si="450"/>
        <v>1</v>
      </c>
      <c r="G2918" s="6">
        <f t="shared" si="451"/>
        <v>37</v>
      </c>
      <c r="H2918" s="6" t="str" cm="1">
        <f t="array" ref="H2918">_xlfn.IFS(E2918&lt;=80,"Series",E2918&lt;=120,"TV Movie",E2918&gt;120,"Long Movie")</f>
        <v>TV Movie</v>
      </c>
      <c r="I2918" t="s">
        <v>145</v>
      </c>
      <c r="J2918" t="s">
        <v>8166</v>
      </c>
      <c r="K2918" t="s">
        <v>8161</v>
      </c>
      <c r="L2918" s="5">
        <v>6</v>
      </c>
      <c r="M2918" t="str" cm="1">
        <f t="array" ref="M2918">_xlfn.IFS(L2918&lt;=2,"Flop",L2918&lt;=5,"Average",L2918&lt;=7,"Hit",L2918&lt;=9,"Superhit",L2918&gt;9,"BlockBuster")</f>
        <v>Hit</v>
      </c>
      <c r="N2918" s="6">
        <v>68375</v>
      </c>
      <c r="O2918" s="6" t="str" cm="1">
        <f t="array" ref="O2918">_xlfn.IFS(N2918&lt;=100000,"Low",N2918&lt;=500000,"Median",N2918&lt;=1500000,"High",N2918&gt;1500000,"Very High")</f>
        <v>Low</v>
      </c>
      <c r="P2918">
        <v>4000000</v>
      </c>
      <c r="Q2918">
        <v>2595622</v>
      </c>
      <c r="R2918">
        <f t="shared" si="452"/>
        <v>-1404378</v>
      </c>
      <c r="S2918" t="str">
        <f t="shared" si="453"/>
        <v>Loss</v>
      </c>
      <c r="T2918" s="1">
        <v>41659</v>
      </c>
      <c r="U2918" t="s">
        <v>7147</v>
      </c>
      <c r="V2918" s="14">
        <v>41659</v>
      </c>
      <c r="W2918" t="str">
        <f t="shared" si="454"/>
        <v>January</v>
      </c>
      <c r="X2918" s="4" t="str">
        <f t="shared" si="455"/>
        <v>2014</v>
      </c>
      <c r="Y2918" s="6">
        <f t="shared" si="456"/>
        <v>2014</v>
      </c>
      <c r="Z2918" s="4" t="str">
        <f t="shared" si="457"/>
        <v>20</v>
      </c>
      <c r="AA2918" s="6">
        <f t="shared" si="458"/>
        <v>20</v>
      </c>
      <c r="AB2918" t="str">
        <f t="shared" si="459"/>
        <v>Monday</v>
      </c>
    </row>
    <row r="2919" spans="1:28" x14ac:dyDescent="0.25">
      <c r="A2919" s="3" t="s">
        <v>7148</v>
      </c>
      <c r="B2919" t="s">
        <v>7149</v>
      </c>
      <c r="C2919" s="3" t="s">
        <v>7149</v>
      </c>
      <c r="D2919" s="6">
        <v>0</v>
      </c>
      <c r="E2919" s="6">
        <v>101</v>
      </c>
      <c r="F2919" s="6">
        <f t="shared" si="450"/>
        <v>1</v>
      </c>
      <c r="G2919" s="6">
        <f t="shared" si="451"/>
        <v>41</v>
      </c>
      <c r="H2919" s="6" t="str" cm="1">
        <f t="array" ref="H2919">_xlfn.IFS(E2919&lt;=80,"Series",E2919&lt;=120,"TV Movie",E2919&gt;120,"Long Movie")</f>
        <v>TV Movie</v>
      </c>
      <c r="I2919" t="s">
        <v>5529</v>
      </c>
      <c r="J2919" t="s">
        <v>8162</v>
      </c>
      <c r="K2919" t="s">
        <v>3857</v>
      </c>
      <c r="L2919" s="5">
        <v>7.4</v>
      </c>
      <c r="M2919" t="str" cm="1">
        <f t="array" ref="M2919">_xlfn.IFS(L2919&lt;=2,"Flop",L2919&lt;=5,"Average",L2919&lt;=7,"Hit",L2919&lt;=9,"Superhit",L2919&gt;9,"BlockBuster")</f>
        <v>Superhit</v>
      </c>
      <c r="N2919" s="6">
        <v>718700</v>
      </c>
      <c r="O2919" s="6" t="str" cm="1">
        <f t="array" ref="O2919">_xlfn.IFS(N2919&lt;=100000,"Low",N2919&lt;=500000,"Median",N2919&lt;=1500000,"High",N2919&gt;1500000,"Very High")</f>
        <v>High</v>
      </c>
      <c r="P2919">
        <v>20000000</v>
      </c>
      <c r="Q2919">
        <v>86081850</v>
      </c>
      <c r="R2919">
        <f t="shared" si="452"/>
        <v>66081850</v>
      </c>
      <c r="S2919" t="str">
        <f t="shared" si="453"/>
        <v>Profit</v>
      </c>
      <c r="T2919" s="1">
        <v>41901</v>
      </c>
      <c r="U2919" t="s">
        <v>7150</v>
      </c>
      <c r="V2919" s="14">
        <v>41901</v>
      </c>
      <c r="W2919" t="str">
        <f t="shared" si="454"/>
        <v>September</v>
      </c>
      <c r="X2919" s="4" t="str">
        <f t="shared" si="455"/>
        <v>2014</v>
      </c>
      <c r="Y2919" s="6">
        <f t="shared" si="456"/>
        <v>2014</v>
      </c>
      <c r="Z2919" s="4" t="str">
        <f t="shared" si="457"/>
        <v>19</v>
      </c>
      <c r="AA2919" s="6">
        <f t="shared" si="458"/>
        <v>19</v>
      </c>
      <c r="AB2919" t="str">
        <f t="shared" si="459"/>
        <v>Friday</v>
      </c>
    </row>
    <row r="2920" spans="1:28" x14ac:dyDescent="0.25">
      <c r="A2920" s="3" t="s">
        <v>7151</v>
      </c>
      <c r="B2920" t="s">
        <v>7152</v>
      </c>
      <c r="C2920" s="3" t="s">
        <v>7152</v>
      </c>
      <c r="D2920" s="6">
        <v>0</v>
      </c>
      <c r="E2920" s="6">
        <v>89</v>
      </c>
      <c r="F2920" s="6">
        <f t="shared" si="450"/>
        <v>1</v>
      </c>
      <c r="G2920" s="6">
        <f t="shared" si="451"/>
        <v>29</v>
      </c>
      <c r="H2920" s="6" t="str" cm="1">
        <f t="array" ref="H2920">_xlfn.IFS(E2920&lt;=80,"Series",E2920&lt;=120,"TV Movie",E2920&gt;120,"Long Movie")</f>
        <v>TV Movie</v>
      </c>
      <c r="I2920" t="s">
        <v>83</v>
      </c>
      <c r="J2920" t="s">
        <v>8166</v>
      </c>
      <c r="K2920" t="s">
        <v>3857</v>
      </c>
      <c r="L2920" s="5">
        <v>5.6</v>
      </c>
      <c r="M2920" t="str" cm="1">
        <f t="array" ref="M2920">_xlfn.IFS(L2920&lt;=2,"Flop",L2920&lt;=5,"Average",L2920&lt;=7,"Hit",L2920&lt;=9,"Superhit",L2920&gt;9,"BlockBuster")</f>
        <v>Hit</v>
      </c>
      <c r="N2920" s="6">
        <v>59842</v>
      </c>
      <c r="O2920" s="6" t="str" cm="1">
        <f t="array" ref="O2920">_xlfn.IFS(N2920&lt;=100000,"Low",N2920&lt;=500000,"Median",N2920&lt;=1500000,"High",N2920&gt;1500000,"Very High")</f>
        <v>Low</v>
      </c>
      <c r="P2920">
        <v>5300000</v>
      </c>
      <c r="Q2920">
        <v>62198461</v>
      </c>
      <c r="R2920">
        <f t="shared" si="452"/>
        <v>56898461</v>
      </c>
      <c r="S2920" t="str">
        <f t="shared" si="453"/>
        <v>Profit</v>
      </c>
      <c r="T2920" s="1">
        <v>42880</v>
      </c>
      <c r="U2920" t="s">
        <v>7153</v>
      </c>
      <c r="V2920" s="14">
        <v>42880</v>
      </c>
      <c r="W2920" t="str">
        <f t="shared" si="454"/>
        <v>May</v>
      </c>
      <c r="X2920" s="4" t="str">
        <f t="shared" si="455"/>
        <v>2017</v>
      </c>
      <c r="Y2920" s="6">
        <f t="shared" si="456"/>
        <v>2017</v>
      </c>
      <c r="Z2920" s="4" t="str">
        <f t="shared" si="457"/>
        <v>25</v>
      </c>
      <c r="AA2920" s="6">
        <f t="shared" si="458"/>
        <v>25</v>
      </c>
      <c r="AB2920" t="str">
        <f t="shared" si="459"/>
        <v>Thursday</v>
      </c>
    </row>
    <row r="2921" spans="1:28" x14ac:dyDescent="0.25">
      <c r="A2921" s="3" t="s">
        <v>7154</v>
      </c>
      <c r="B2921" t="s">
        <v>7155</v>
      </c>
      <c r="C2921" s="3" t="s">
        <v>7155</v>
      </c>
      <c r="D2921" s="6">
        <v>0</v>
      </c>
      <c r="E2921" s="6">
        <v>123</v>
      </c>
      <c r="F2921" s="6">
        <f t="shared" si="450"/>
        <v>2</v>
      </c>
      <c r="G2921" s="6">
        <f t="shared" si="451"/>
        <v>3</v>
      </c>
      <c r="H2921" s="6" t="str" cm="1">
        <f t="array" ref="H2921">_xlfn.IFS(E2921&lt;=80,"Series",E2921&lt;=120,"TV Movie",E2921&gt;120,"Long Movie")</f>
        <v>Long Movie</v>
      </c>
      <c r="I2921" t="s">
        <v>8158</v>
      </c>
      <c r="J2921" t="s">
        <v>145</v>
      </c>
      <c r="K2921" t="s">
        <v>8166</v>
      </c>
      <c r="L2921" s="5">
        <v>6.5</v>
      </c>
      <c r="M2921" t="str" cm="1">
        <f t="array" ref="M2921">_xlfn.IFS(L2921&lt;=2,"Flop",L2921&lt;=5,"Average",L2921&lt;=7,"Hit",L2921&lt;=9,"Superhit",L2921&gt;9,"BlockBuster")</f>
        <v>Hit</v>
      </c>
      <c r="N2921" s="6">
        <v>254188</v>
      </c>
      <c r="O2921" s="6" t="str" cm="1">
        <f t="array" ref="O2921">_xlfn.IFS(N2921&lt;=100000,"Low",N2921&lt;=500000,"Median",N2921&lt;=1500000,"High",N2921&gt;1500000,"Very High")</f>
        <v>Median</v>
      </c>
      <c r="P2921">
        <v>90000000</v>
      </c>
      <c r="Q2921">
        <v>127461872</v>
      </c>
      <c r="R2921">
        <f t="shared" si="452"/>
        <v>37461872</v>
      </c>
      <c r="S2921" t="str">
        <f t="shared" si="453"/>
        <v>Profit</v>
      </c>
      <c r="T2921" s="1">
        <v>43706</v>
      </c>
      <c r="U2921" t="s">
        <v>4384</v>
      </c>
      <c r="V2921" s="14">
        <v>43706</v>
      </c>
      <c r="W2921" t="str">
        <f t="shared" si="454"/>
        <v>August</v>
      </c>
      <c r="X2921" s="4" t="str">
        <f t="shared" si="455"/>
        <v>2019</v>
      </c>
      <c r="Y2921" s="6">
        <f t="shared" si="456"/>
        <v>2019</v>
      </c>
      <c r="Z2921" s="4" t="str">
        <f t="shared" si="457"/>
        <v>29</v>
      </c>
      <c r="AA2921" s="6">
        <f t="shared" si="458"/>
        <v>29</v>
      </c>
      <c r="AB2921" t="str">
        <f t="shared" si="459"/>
        <v>Thursday</v>
      </c>
    </row>
    <row r="2922" spans="1:28" x14ac:dyDescent="0.25">
      <c r="A2922" s="3" t="s">
        <v>7156</v>
      </c>
      <c r="B2922" t="s">
        <v>7157</v>
      </c>
      <c r="C2922" s="3" t="s">
        <v>7157</v>
      </c>
      <c r="D2922" s="6">
        <v>0</v>
      </c>
      <c r="E2922" s="6">
        <v>117</v>
      </c>
      <c r="F2922" s="6">
        <f t="shared" si="450"/>
        <v>1</v>
      </c>
      <c r="G2922" s="6">
        <f t="shared" si="451"/>
        <v>57</v>
      </c>
      <c r="H2922" s="6" t="str" cm="1">
        <f t="array" ref="H2922">_xlfn.IFS(E2922&lt;=80,"Series",E2922&lt;=120,"TV Movie",E2922&gt;120,"Long Movie")</f>
        <v>TV Movie</v>
      </c>
      <c r="I2922" t="s">
        <v>132</v>
      </c>
      <c r="J2922" t="s">
        <v>5802</v>
      </c>
      <c r="K2922" t="s">
        <v>5802</v>
      </c>
      <c r="L2922" s="5">
        <v>6.9</v>
      </c>
      <c r="M2922" t="str" cm="1">
        <f t="array" ref="M2922">_xlfn.IFS(L2922&lt;=2,"Flop",L2922&lt;=5,"Average",L2922&lt;=7,"Hit",L2922&lt;=9,"Superhit",L2922&gt;9,"BlockBuster")</f>
        <v>Hit</v>
      </c>
      <c r="N2922" s="6">
        <v>57571</v>
      </c>
      <c r="O2922" s="6" t="str" cm="1">
        <f t="array" ref="O2922">_xlfn.IFS(N2922&lt;=100000,"Low",N2922&lt;=500000,"Median",N2922&lt;=1500000,"High",N2922&gt;1500000,"Very High")</f>
        <v>Low</v>
      </c>
      <c r="P2922">
        <v>10000000</v>
      </c>
      <c r="Q2922">
        <v>4644472</v>
      </c>
      <c r="R2922">
        <f t="shared" si="452"/>
        <v>-5355528</v>
      </c>
      <c r="S2922" t="str">
        <f t="shared" si="453"/>
        <v>Loss</v>
      </c>
      <c r="T2922" s="1">
        <v>42440</v>
      </c>
      <c r="U2922" t="s">
        <v>1193</v>
      </c>
      <c r="V2922" s="14">
        <v>42440</v>
      </c>
      <c r="W2922" t="str">
        <f t="shared" si="454"/>
        <v>March</v>
      </c>
      <c r="X2922" s="4" t="str">
        <f t="shared" si="455"/>
        <v>2016</v>
      </c>
      <c r="Y2922" s="6">
        <f t="shared" si="456"/>
        <v>2016</v>
      </c>
      <c r="Z2922" s="4" t="str">
        <f t="shared" si="457"/>
        <v>11</v>
      </c>
      <c r="AA2922" s="6">
        <f t="shared" si="458"/>
        <v>11</v>
      </c>
      <c r="AB2922" t="str">
        <f t="shared" si="459"/>
        <v>Friday</v>
      </c>
    </row>
    <row r="2923" spans="1:28" x14ac:dyDescent="0.25">
      <c r="A2923" s="3" t="s">
        <v>7158</v>
      </c>
      <c r="B2923" t="s">
        <v>7159</v>
      </c>
      <c r="C2923" s="3" t="s">
        <v>7159</v>
      </c>
      <c r="D2923" s="6">
        <v>0</v>
      </c>
      <c r="E2923" s="6">
        <v>125</v>
      </c>
      <c r="F2923" s="6">
        <f t="shared" si="450"/>
        <v>2</v>
      </c>
      <c r="G2923" s="6">
        <f t="shared" si="451"/>
        <v>5</v>
      </c>
      <c r="H2923" s="6" t="str" cm="1">
        <f t="array" ref="H2923">_xlfn.IFS(E2923&lt;=80,"Series",E2923&lt;=120,"TV Movie",E2923&gt;120,"Long Movie")</f>
        <v>Long Movie</v>
      </c>
      <c r="I2923" t="s">
        <v>5529</v>
      </c>
      <c r="J2923" t="s">
        <v>8162</v>
      </c>
      <c r="K2923" t="s">
        <v>145</v>
      </c>
      <c r="L2923" s="5">
        <v>7</v>
      </c>
      <c r="M2923" t="str" cm="1">
        <f t="array" ref="M2923">_xlfn.IFS(L2923&lt;=2,"Flop",L2923&lt;=5,"Average",L2923&lt;=7,"Hit",L2923&lt;=9,"Superhit",L2923&gt;9,"BlockBuster")</f>
        <v>Hit</v>
      </c>
      <c r="N2923" s="6">
        <v>76224</v>
      </c>
      <c r="O2923" s="6" t="str" cm="1">
        <f t="array" ref="O2923">_xlfn.IFS(N2923&lt;=100000,"Low",N2923&lt;=500000,"Median",N2923&lt;=1500000,"High",N2923&gt;1500000,"Very High")</f>
        <v>Low</v>
      </c>
      <c r="P2923">
        <v>20000000</v>
      </c>
      <c r="Q2923">
        <v>12007070</v>
      </c>
      <c r="R2923">
        <f t="shared" si="452"/>
        <v>-7992930</v>
      </c>
      <c r="S2923" t="str">
        <f t="shared" si="453"/>
        <v>Loss</v>
      </c>
      <c r="T2923" s="1">
        <v>41949</v>
      </c>
      <c r="U2923" t="s">
        <v>5960</v>
      </c>
      <c r="V2923" s="14">
        <v>41949</v>
      </c>
      <c r="W2923" t="str">
        <f t="shared" si="454"/>
        <v>November</v>
      </c>
      <c r="X2923" s="4" t="str">
        <f t="shared" si="455"/>
        <v>2014</v>
      </c>
      <c r="Y2923" s="6">
        <f t="shared" si="456"/>
        <v>2014</v>
      </c>
      <c r="Z2923" s="4" t="str">
        <f t="shared" si="457"/>
        <v>6</v>
      </c>
      <c r="AA2923" s="6">
        <f t="shared" si="458"/>
        <v>6</v>
      </c>
      <c r="AB2923" t="str">
        <f t="shared" si="459"/>
        <v>Thursday</v>
      </c>
    </row>
    <row r="2924" spans="1:28" x14ac:dyDescent="0.25">
      <c r="A2924" s="3" t="s">
        <v>7160</v>
      </c>
      <c r="B2924" t="s">
        <v>7161</v>
      </c>
      <c r="C2924" s="3" t="s">
        <v>7161</v>
      </c>
      <c r="D2924" s="6">
        <v>0</v>
      </c>
      <c r="E2924" s="6">
        <v>108</v>
      </c>
      <c r="F2924" s="6">
        <f t="shared" si="450"/>
        <v>1</v>
      </c>
      <c r="G2924" s="6">
        <f t="shared" si="451"/>
        <v>48</v>
      </c>
      <c r="H2924" s="6" t="str" cm="1">
        <f t="array" ref="H2924">_xlfn.IFS(E2924&lt;=80,"Series",E2924&lt;=120,"TV Movie",E2924&gt;120,"Long Movie")</f>
        <v>TV Movie</v>
      </c>
      <c r="I2924" t="s">
        <v>8158</v>
      </c>
      <c r="J2924" t="s">
        <v>8159</v>
      </c>
      <c r="K2924" t="s">
        <v>132</v>
      </c>
      <c r="L2924" s="5">
        <v>8</v>
      </c>
      <c r="M2924" t="str" cm="1">
        <f t="array" ref="M2924">_xlfn.IFS(L2924&lt;=2,"Flop",L2924&lt;=5,"Average",L2924&lt;=7,"Hit",L2924&lt;=9,"Superhit",L2924&gt;9,"BlockBuster")</f>
        <v>Superhit</v>
      </c>
      <c r="N2924" s="6">
        <v>530557</v>
      </c>
      <c r="O2924" s="6" t="str" cm="1">
        <f t="array" ref="O2924">_xlfn.IFS(N2924&lt;=100000,"Low",N2924&lt;=500000,"Median",N2924&lt;=1500000,"High",N2924&gt;1500000,"Very High")</f>
        <v>High</v>
      </c>
      <c r="P2924">
        <v>150000000</v>
      </c>
      <c r="Q2924">
        <v>1025521689</v>
      </c>
      <c r="R2924">
        <f t="shared" si="452"/>
        <v>875521689</v>
      </c>
      <c r="S2924" t="str">
        <f t="shared" si="453"/>
        <v>Profit</v>
      </c>
      <c r="T2924" s="1">
        <v>42410</v>
      </c>
      <c r="U2924" t="s">
        <v>7162</v>
      </c>
      <c r="V2924" s="14">
        <v>42410</v>
      </c>
      <c r="W2924" t="str">
        <f t="shared" si="454"/>
        <v>February</v>
      </c>
      <c r="X2924" s="4" t="str">
        <f t="shared" si="455"/>
        <v>2016</v>
      </c>
      <c r="Y2924" s="6">
        <f t="shared" si="456"/>
        <v>2016</v>
      </c>
      <c r="Z2924" s="4" t="str">
        <f t="shared" si="457"/>
        <v>10</v>
      </c>
      <c r="AA2924" s="6">
        <f t="shared" si="458"/>
        <v>10</v>
      </c>
      <c r="AB2924" t="str">
        <f t="shared" si="459"/>
        <v>Wednesday</v>
      </c>
    </row>
    <row r="2925" spans="1:28" x14ac:dyDescent="0.25">
      <c r="A2925" s="3" t="s">
        <v>7163</v>
      </c>
      <c r="B2925" t="s">
        <v>7164</v>
      </c>
      <c r="C2925" s="3" t="s">
        <v>7164</v>
      </c>
      <c r="D2925" s="6">
        <v>0</v>
      </c>
      <c r="E2925" s="6">
        <v>102</v>
      </c>
      <c r="F2925" s="6">
        <f t="shared" si="450"/>
        <v>1</v>
      </c>
      <c r="G2925" s="6">
        <f t="shared" si="451"/>
        <v>42</v>
      </c>
      <c r="H2925" s="6" t="str" cm="1">
        <f t="array" ref="H2925">_xlfn.IFS(E2925&lt;=80,"Series",E2925&lt;=120,"TV Movie",E2925&gt;120,"Long Movie")</f>
        <v>TV Movie</v>
      </c>
      <c r="I2925" t="s">
        <v>8159</v>
      </c>
      <c r="J2925" t="s">
        <v>132</v>
      </c>
      <c r="K2925" t="s">
        <v>8163</v>
      </c>
      <c r="L2925" s="5">
        <v>7.2</v>
      </c>
      <c r="M2925" t="str" cm="1">
        <f t="array" ref="M2925">_xlfn.IFS(L2925&lt;=2,"Flop",L2925&lt;=5,"Average",L2925&lt;=7,"Hit",L2925&lt;=9,"Superhit",L2925&gt;9,"BlockBuster")</f>
        <v>Superhit</v>
      </c>
      <c r="N2925" s="6">
        <v>248828</v>
      </c>
      <c r="O2925" s="6" t="str" cm="1">
        <f t="array" ref="O2925">_xlfn.IFS(N2925&lt;=100000,"Low",N2925&lt;=500000,"Median",N2925&lt;=1500000,"High",N2925&gt;1500000,"Very High")</f>
        <v>Median</v>
      </c>
      <c r="P2925">
        <v>50000000</v>
      </c>
      <c r="Q2925">
        <v>256786742</v>
      </c>
      <c r="R2925">
        <f t="shared" si="452"/>
        <v>206786742</v>
      </c>
      <c r="S2925" t="str">
        <f t="shared" si="453"/>
        <v>Profit</v>
      </c>
      <c r="T2925" s="1">
        <v>44503</v>
      </c>
      <c r="U2925" t="s">
        <v>7165</v>
      </c>
      <c r="V2925" s="14">
        <v>44503</v>
      </c>
      <c r="W2925" t="str">
        <f t="shared" si="454"/>
        <v>November</v>
      </c>
      <c r="X2925" s="4" t="str">
        <f t="shared" si="455"/>
        <v>2021</v>
      </c>
      <c r="Y2925" s="6">
        <f t="shared" si="456"/>
        <v>2021</v>
      </c>
      <c r="Z2925" s="4" t="str">
        <f t="shared" si="457"/>
        <v>3</v>
      </c>
      <c r="AA2925" s="6">
        <f t="shared" si="458"/>
        <v>3</v>
      </c>
      <c r="AB2925" t="str">
        <f t="shared" si="459"/>
        <v>Wednesday</v>
      </c>
    </row>
    <row r="2926" spans="1:28" x14ac:dyDescent="0.25">
      <c r="A2926" s="3" t="s">
        <v>7166</v>
      </c>
      <c r="B2926" t="s">
        <v>7167</v>
      </c>
      <c r="C2926" s="3" t="s">
        <v>7167</v>
      </c>
      <c r="D2926" s="6">
        <v>0</v>
      </c>
      <c r="E2926" s="6">
        <v>87</v>
      </c>
      <c r="F2926" s="6">
        <f t="shared" si="450"/>
        <v>1</v>
      </c>
      <c r="G2926" s="6">
        <f t="shared" si="451"/>
        <v>27</v>
      </c>
      <c r="H2926" s="6" t="str" cm="1">
        <f t="array" ref="H2926">_xlfn.IFS(E2926&lt;=80,"Series",E2926&lt;=120,"TV Movie",E2926&gt;120,"Long Movie")</f>
        <v>TV Movie</v>
      </c>
      <c r="I2926" t="s">
        <v>5529</v>
      </c>
      <c r="J2926" t="s">
        <v>132</v>
      </c>
      <c r="K2926" t="s">
        <v>8162</v>
      </c>
      <c r="L2926" s="5">
        <v>5.0999999999999996</v>
      </c>
      <c r="M2926" t="str" cm="1">
        <f t="array" ref="M2926">_xlfn.IFS(L2926&lt;=2,"Flop",L2926&lt;=5,"Average",L2926&lt;=7,"Hit",L2926&lt;=9,"Superhit",L2926&gt;9,"BlockBuster")</f>
        <v>Hit</v>
      </c>
      <c r="N2926" s="6">
        <v>53360</v>
      </c>
      <c r="O2926" s="6" t="str" cm="1">
        <f t="array" ref="O2926">_xlfn.IFS(N2926&lt;=100000,"Low",N2926&lt;=500000,"Median",N2926&lt;=1500000,"High",N2926&gt;1500000,"Very High")</f>
        <v>Low</v>
      </c>
      <c r="P2926">
        <v>35000000</v>
      </c>
      <c r="Q2926">
        <v>51680201</v>
      </c>
      <c r="R2926">
        <f t="shared" si="452"/>
        <v>16680201</v>
      </c>
      <c r="S2926" t="str">
        <f t="shared" si="453"/>
        <v>Profit</v>
      </c>
      <c r="T2926" s="1">
        <v>42124</v>
      </c>
      <c r="U2926" t="s">
        <v>4177</v>
      </c>
      <c r="V2926" s="14">
        <v>42124</v>
      </c>
      <c r="W2926" t="str">
        <f t="shared" si="454"/>
        <v>April</v>
      </c>
      <c r="X2926" s="4" t="str">
        <f t="shared" si="455"/>
        <v>2015</v>
      </c>
      <c r="Y2926" s="6">
        <f t="shared" si="456"/>
        <v>2015</v>
      </c>
      <c r="Z2926" s="4" t="str">
        <f t="shared" si="457"/>
        <v>30</v>
      </c>
      <c r="AA2926" s="6">
        <f t="shared" si="458"/>
        <v>30</v>
      </c>
      <c r="AB2926" t="str">
        <f t="shared" si="459"/>
        <v>Thursday</v>
      </c>
    </row>
    <row r="2927" spans="1:28" x14ac:dyDescent="0.25">
      <c r="A2927" s="3" t="s">
        <v>7168</v>
      </c>
      <c r="B2927" t="s">
        <v>7169</v>
      </c>
      <c r="C2927" s="3" t="s">
        <v>7169</v>
      </c>
      <c r="D2927" s="6">
        <v>0</v>
      </c>
      <c r="E2927" s="6">
        <v>103</v>
      </c>
      <c r="F2927" s="6">
        <f t="shared" si="450"/>
        <v>1</v>
      </c>
      <c r="G2927" s="6">
        <f t="shared" si="451"/>
        <v>43</v>
      </c>
      <c r="H2927" s="6" t="str" cm="1">
        <f t="array" ref="H2927">_xlfn.IFS(E2927&lt;=80,"Series",E2927&lt;=120,"TV Movie",E2927&gt;120,"Long Movie")</f>
        <v>TV Movie</v>
      </c>
      <c r="I2927" t="s">
        <v>5529</v>
      </c>
      <c r="J2927" t="s">
        <v>83</v>
      </c>
      <c r="K2927" t="s">
        <v>8161</v>
      </c>
      <c r="L2927" s="5">
        <v>6.4</v>
      </c>
      <c r="M2927" t="str" cm="1">
        <f t="array" ref="M2927">_xlfn.IFS(L2927&lt;=2,"Flop",L2927&lt;=5,"Average",L2927&lt;=7,"Hit",L2927&lt;=9,"Superhit",L2927&gt;9,"BlockBuster")</f>
        <v>Hit</v>
      </c>
      <c r="N2927" s="6">
        <v>159835</v>
      </c>
      <c r="O2927" s="6" t="str" cm="1">
        <f t="array" ref="O2927">_xlfn.IFS(N2927&lt;=100000,"Low",N2927&lt;=500000,"Median",N2927&lt;=1500000,"High",N2927&gt;1500000,"Very High")</f>
        <v>Median</v>
      </c>
      <c r="P2927">
        <v>9000000</v>
      </c>
      <c r="Q2927">
        <v>111928365</v>
      </c>
      <c r="R2927">
        <f t="shared" si="452"/>
        <v>102928365</v>
      </c>
      <c r="S2927" t="str">
        <f t="shared" si="453"/>
        <v>Profit</v>
      </c>
      <c r="T2927" s="1">
        <v>41837</v>
      </c>
      <c r="U2927" t="s">
        <v>6769</v>
      </c>
      <c r="V2927" s="14">
        <v>41837</v>
      </c>
      <c r="W2927" t="str">
        <f t="shared" si="454"/>
        <v>July</v>
      </c>
      <c r="X2927" s="4" t="str">
        <f t="shared" si="455"/>
        <v>2014</v>
      </c>
      <c r="Y2927" s="6">
        <f t="shared" si="456"/>
        <v>2014</v>
      </c>
      <c r="Z2927" s="4" t="str">
        <f t="shared" si="457"/>
        <v>17</v>
      </c>
      <c r="AA2927" s="6">
        <f t="shared" si="458"/>
        <v>17</v>
      </c>
      <c r="AB2927" t="str">
        <f t="shared" si="459"/>
        <v>Thursday</v>
      </c>
    </row>
    <row r="2928" spans="1:28" x14ac:dyDescent="0.25">
      <c r="A2928" s="3" t="s">
        <v>7170</v>
      </c>
      <c r="B2928" t="s">
        <v>7171</v>
      </c>
      <c r="C2928" s="3" t="s">
        <v>7171</v>
      </c>
      <c r="D2928" s="6">
        <v>0</v>
      </c>
      <c r="E2928" s="6">
        <v>151</v>
      </c>
      <c r="F2928" s="6">
        <f t="shared" si="450"/>
        <v>2</v>
      </c>
      <c r="G2928" s="6">
        <f t="shared" si="451"/>
        <v>31</v>
      </c>
      <c r="H2928" s="6" t="str" cm="1">
        <f t="array" ref="H2928">_xlfn.IFS(E2928&lt;=80,"Series",E2928&lt;=120,"TV Movie",E2928&gt;120,"Long Movie")</f>
        <v>Long Movie</v>
      </c>
      <c r="I2928" t="s">
        <v>5529</v>
      </c>
      <c r="J2928" t="s">
        <v>8158</v>
      </c>
      <c r="K2928" t="s">
        <v>8161</v>
      </c>
      <c r="L2928" s="5">
        <v>6.5</v>
      </c>
      <c r="M2928" t="str" cm="1">
        <f t="array" ref="M2928">_xlfn.IFS(L2928&lt;=2,"Flop",L2928&lt;=5,"Average",L2928&lt;=7,"Hit",L2928&lt;=9,"Superhit",L2928&gt;9,"BlockBuster")</f>
        <v>Hit</v>
      </c>
      <c r="N2928" s="6">
        <v>742300</v>
      </c>
      <c r="O2928" s="6" t="str" cm="1">
        <f t="array" ref="O2928">_xlfn.IFS(N2928&lt;=100000,"Low",N2928&lt;=500000,"Median",N2928&lt;=1500000,"High",N2928&gt;1500000,"Very High")</f>
        <v>High</v>
      </c>
      <c r="P2928">
        <v>250000000</v>
      </c>
      <c r="Q2928">
        <v>874362803</v>
      </c>
      <c r="R2928">
        <f t="shared" si="452"/>
        <v>624362803</v>
      </c>
      <c r="S2928" t="str">
        <f t="shared" si="453"/>
        <v>Profit</v>
      </c>
      <c r="T2928" s="1">
        <v>42441</v>
      </c>
      <c r="U2928" t="s">
        <v>3353</v>
      </c>
      <c r="V2928" s="14">
        <v>42441</v>
      </c>
      <c r="W2928" t="str">
        <f t="shared" si="454"/>
        <v>March</v>
      </c>
      <c r="X2928" s="4" t="str">
        <f t="shared" si="455"/>
        <v>2016</v>
      </c>
      <c r="Y2928" s="6">
        <f t="shared" si="456"/>
        <v>2016</v>
      </c>
      <c r="Z2928" s="4" t="str">
        <f t="shared" si="457"/>
        <v>12</v>
      </c>
      <c r="AA2928" s="6">
        <f t="shared" si="458"/>
        <v>12</v>
      </c>
      <c r="AB2928" t="str">
        <f t="shared" si="459"/>
        <v>Saturday</v>
      </c>
    </row>
    <row r="2929" spans="1:28" x14ac:dyDescent="0.25">
      <c r="A2929" s="3" t="s">
        <v>7172</v>
      </c>
      <c r="B2929" t="s">
        <v>7173</v>
      </c>
      <c r="C2929" s="3" t="s">
        <v>7173</v>
      </c>
      <c r="D2929" s="6">
        <v>0</v>
      </c>
      <c r="E2929" s="6">
        <v>123</v>
      </c>
      <c r="F2929" s="6">
        <f t="shared" si="450"/>
        <v>2</v>
      </c>
      <c r="G2929" s="6">
        <f t="shared" si="451"/>
        <v>3</v>
      </c>
      <c r="H2929" s="6" t="str" cm="1">
        <f t="array" ref="H2929">_xlfn.IFS(E2929&lt;=80,"Series",E2929&lt;=120,"TV Movie",E2929&gt;120,"Long Movie")</f>
        <v>Long Movie</v>
      </c>
      <c r="I2929" t="s">
        <v>8160</v>
      </c>
      <c r="J2929" t="s">
        <v>145</v>
      </c>
      <c r="K2929" t="s">
        <v>8157</v>
      </c>
      <c r="L2929" s="5">
        <v>7.7</v>
      </c>
      <c r="M2929" t="str" cm="1">
        <f t="array" ref="M2929">_xlfn.IFS(L2929&lt;=2,"Flop",L2929&lt;=5,"Average",L2929&lt;=7,"Hit",L2929&lt;=9,"Superhit",L2929&gt;9,"BlockBuster")</f>
        <v>Superhit</v>
      </c>
      <c r="N2929" s="6">
        <v>472764</v>
      </c>
      <c r="O2929" s="6" t="str" cm="1">
        <f t="array" ref="O2929">_xlfn.IFS(N2929&lt;=100000,"Low",N2929&lt;=500000,"Median",N2929&lt;=1500000,"High",N2929&gt;1500000,"Very High")</f>
        <v>Median</v>
      </c>
      <c r="P2929">
        <v>15000000</v>
      </c>
      <c r="Q2929">
        <v>123726688</v>
      </c>
      <c r="R2929">
        <f t="shared" si="452"/>
        <v>108726688</v>
      </c>
      <c r="S2929" t="str">
        <f t="shared" si="453"/>
        <v>Profit</v>
      </c>
      <c r="T2929" s="1">
        <v>41889</v>
      </c>
      <c r="U2929" t="s">
        <v>7174</v>
      </c>
      <c r="V2929" s="14">
        <v>41889</v>
      </c>
      <c r="W2929" t="str">
        <f t="shared" si="454"/>
        <v>September</v>
      </c>
      <c r="X2929" s="4" t="str">
        <f t="shared" si="455"/>
        <v>2014</v>
      </c>
      <c r="Y2929" s="6">
        <f t="shared" si="456"/>
        <v>2014</v>
      </c>
      <c r="Z2929" s="4" t="str">
        <f t="shared" si="457"/>
        <v>7</v>
      </c>
      <c r="AA2929" s="6">
        <f t="shared" si="458"/>
        <v>7</v>
      </c>
      <c r="AB2929" t="str">
        <f t="shared" si="459"/>
        <v>Sunday</v>
      </c>
    </row>
    <row r="2930" spans="1:28" x14ac:dyDescent="0.25">
      <c r="A2930" s="3" t="s">
        <v>7175</v>
      </c>
      <c r="B2930" t="s">
        <v>7176</v>
      </c>
      <c r="C2930" s="3" t="s">
        <v>7176</v>
      </c>
      <c r="D2930" s="6">
        <v>0</v>
      </c>
      <c r="E2930" s="6">
        <v>100</v>
      </c>
      <c r="F2930" s="6">
        <f t="shared" si="450"/>
        <v>1</v>
      </c>
      <c r="G2930" s="6">
        <f t="shared" si="451"/>
        <v>40</v>
      </c>
      <c r="H2930" s="6" t="str" cm="1">
        <f t="array" ref="H2930">_xlfn.IFS(E2930&lt;=80,"Series",E2930&lt;=120,"TV Movie",E2930&gt;120,"Long Movie")</f>
        <v>TV Movie</v>
      </c>
      <c r="I2930" t="s">
        <v>5529</v>
      </c>
      <c r="J2930" t="s">
        <v>8166</v>
      </c>
      <c r="K2930" t="s">
        <v>3857</v>
      </c>
      <c r="L2930" s="5">
        <v>6.7</v>
      </c>
      <c r="M2930" t="str" cm="1">
        <f t="array" ref="M2930">_xlfn.IFS(L2930&lt;=2,"Flop",L2930&lt;=5,"Average",L2930&lt;=7,"Hit",L2930&lt;=9,"Superhit",L2930&gt;9,"BlockBuster")</f>
        <v>Hit</v>
      </c>
      <c r="N2930" s="6">
        <v>104688</v>
      </c>
      <c r="O2930" s="6" t="str" cm="1">
        <f t="array" ref="O2930">_xlfn.IFS(N2930&lt;=100000,"Low",N2930&lt;=500000,"Median",N2930&lt;=1500000,"High",N2930&gt;1500000,"Very High")</f>
        <v>Median</v>
      </c>
      <c r="P2930">
        <v>5000000</v>
      </c>
      <c r="Q2930">
        <v>2700051</v>
      </c>
      <c r="R2930">
        <f t="shared" si="452"/>
        <v>-2299949</v>
      </c>
      <c r="S2930" t="str">
        <f t="shared" si="453"/>
        <v>Loss</v>
      </c>
      <c r="T2930">
        <v>2014</v>
      </c>
      <c r="U2930" t="s">
        <v>5496</v>
      </c>
      <c r="V2930" s="14">
        <v>2014</v>
      </c>
      <c r="W2930" t="str">
        <f t="shared" si="454"/>
        <v>July</v>
      </c>
      <c r="X2930" s="4" t="str">
        <f t="shared" si="455"/>
        <v>1905</v>
      </c>
      <c r="Y2930" s="6">
        <f t="shared" si="456"/>
        <v>1905</v>
      </c>
      <c r="Z2930" s="4" t="str">
        <f t="shared" si="457"/>
        <v>6</v>
      </c>
      <c r="AA2930" s="6">
        <f t="shared" si="458"/>
        <v>6</v>
      </c>
      <c r="AB2930" t="str">
        <f t="shared" si="459"/>
        <v>Thursday</v>
      </c>
    </row>
    <row r="2931" spans="1:28" x14ac:dyDescent="0.25">
      <c r="A2931" s="3" t="s">
        <v>7177</v>
      </c>
      <c r="B2931" t="s">
        <v>7178</v>
      </c>
      <c r="C2931" s="3" t="s">
        <v>7178</v>
      </c>
      <c r="D2931" s="6">
        <v>0</v>
      </c>
      <c r="E2931" s="6">
        <v>122</v>
      </c>
      <c r="F2931" s="6">
        <f t="shared" si="450"/>
        <v>2</v>
      </c>
      <c r="G2931" s="6">
        <f t="shared" si="451"/>
        <v>2</v>
      </c>
      <c r="H2931" s="6" t="str" cm="1">
        <f t="array" ref="H2931">_xlfn.IFS(E2931&lt;=80,"Series",E2931&lt;=120,"TV Movie",E2931&gt;120,"Long Movie")</f>
        <v>Long Movie</v>
      </c>
      <c r="I2931" t="s">
        <v>132</v>
      </c>
      <c r="J2931" t="s">
        <v>145</v>
      </c>
      <c r="K2931" t="s">
        <v>5802</v>
      </c>
      <c r="L2931" s="5">
        <v>7.3</v>
      </c>
      <c r="M2931" t="str" cm="1">
        <f t="array" ref="M2931">_xlfn.IFS(L2931&lt;=2,"Flop",L2931&lt;=5,"Average",L2931&lt;=7,"Hit",L2931&lt;=9,"Superhit",L2931&gt;9,"BlockBuster")</f>
        <v>Superhit</v>
      </c>
      <c r="N2931" s="6">
        <v>86433</v>
      </c>
      <c r="O2931" s="6" t="str" cm="1">
        <f t="array" ref="O2931">_xlfn.IFS(N2931&lt;=100000,"Low",N2931&lt;=500000,"Median",N2931&lt;=1500000,"High",N2931&gt;1500000,"Very High")</f>
        <v>Low</v>
      </c>
      <c r="P2931">
        <v>22000000</v>
      </c>
      <c r="Q2931">
        <v>89514453</v>
      </c>
      <c r="R2931">
        <f t="shared" si="452"/>
        <v>67514453</v>
      </c>
      <c r="S2931" t="str">
        <f t="shared" si="453"/>
        <v>Profit</v>
      </c>
      <c r="T2931" s="1">
        <v>41858</v>
      </c>
      <c r="U2931" t="s">
        <v>1286</v>
      </c>
      <c r="V2931" s="14">
        <v>41858</v>
      </c>
      <c r="W2931" t="str">
        <f t="shared" si="454"/>
        <v>August</v>
      </c>
      <c r="X2931" s="4" t="str">
        <f t="shared" si="455"/>
        <v>2014</v>
      </c>
      <c r="Y2931" s="6">
        <f t="shared" si="456"/>
        <v>2014</v>
      </c>
      <c r="Z2931" s="4" t="str">
        <f t="shared" si="457"/>
        <v>7</v>
      </c>
      <c r="AA2931" s="6">
        <f t="shared" si="458"/>
        <v>7</v>
      </c>
      <c r="AB2931" t="str">
        <f t="shared" si="459"/>
        <v>Thursday</v>
      </c>
    </row>
    <row r="2932" spans="1:28" x14ac:dyDescent="0.25">
      <c r="A2932" s="3" t="s">
        <v>7179</v>
      </c>
      <c r="B2932" t="s">
        <v>7180</v>
      </c>
      <c r="C2932" s="3" t="s">
        <v>7180</v>
      </c>
      <c r="D2932" s="6">
        <v>0</v>
      </c>
      <c r="E2932" s="6">
        <v>111</v>
      </c>
      <c r="F2932" s="6">
        <f t="shared" si="450"/>
        <v>1</v>
      </c>
      <c r="G2932" s="6">
        <f t="shared" si="451"/>
        <v>51</v>
      </c>
      <c r="H2932" s="6" t="str" cm="1">
        <f t="array" ref="H2932">_xlfn.IFS(E2932&lt;=80,"Series",E2932&lt;=120,"TV Movie",E2932&gt;120,"Long Movie")</f>
        <v>TV Movie</v>
      </c>
      <c r="I2932" t="s">
        <v>145</v>
      </c>
      <c r="J2932" t="s">
        <v>8167</v>
      </c>
      <c r="K2932" t="s">
        <v>4390</v>
      </c>
      <c r="L2932" s="5">
        <v>7</v>
      </c>
      <c r="M2932" t="str" cm="1">
        <f t="array" ref="M2932">_xlfn.IFS(L2932&lt;=2,"Flop",L2932&lt;=5,"Average",L2932&lt;=7,"Hit",L2932&lt;=9,"Superhit",L2932&gt;9,"BlockBuster")</f>
        <v>Hit</v>
      </c>
      <c r="N2932" s="6">
        <v>77319</v>
      </c>
      <c r="O2932" s="6" t="str" cm="1">
        <f t="array" ref="O2932">_xlfn.IFS(N2932&lt;=100000,"Low",N2932&lt;=500000,"Median",N2932&lt;=1500000,"High",N2932&gt;1500000,"Very High")</f>
        <v>Low</v>
      </c>
      <c r="P2932">
        <v>22500000</v>
      </c>
      <c r="Q2932">
        <v>35396641</v>
      </c>
      <c r="R2932">
        <f t="shared" si="452"/>
        <v>12896641</v>
      </c>
      <c r="S2932" t="str">
        <f t="shared" si="453"/>
        <v>Profit</v>
      </c>
      <c r="T2932" s="1">
        <v>41984</v>
      </c>
      <c r="U2932" t="s">
        <v>7181</v>
      </c>
      <c r="V2932" s="14">
        <v>41984</v>
      </c>
      <c r="W2932" t="str">
        <f t="shared" si="454"/>
        <v>December</v>
      </c>
      <c r="X2932" s="4" t="str">
        <f t="shared" si="455"/>
        <v>2014</v>
      </c>
      <c r="Y2932" s="6">
        <f t="shared" si="456"/>
        <v>2014</v>
      </c>
      <c r="Z2932" s="4" t="str">
        <f t="shared" si="457"/>
        <v>11</v>
      </c>
      <c r="AA2932" s="6">
        <f t="shared" si="458"/>
        <v>11</v>
      </c>
      <c r="AB2932" t="str">
        <f t="shared" si="459"/>
        <v>Thursday</v>
      </c>
    </row>
    <row r="2933" spans="1:28" x14ac:dyDescent="0.25">
      <c r="A2933" s="3" t="s">
        <v>7182</v>
      </c>
      <c r="B2933" t="s">
        <v>7183</v>
      </c>
      <c r="C2933" s="3" t="s">
        <v>7184</v>
      </c>
      <c r="D2933" s="6">
        <v>0</v>
      </c>
      <c r="E2933" s="6">
        <v>122</v>
      </c>
      <c r="F2933" s="6">
        <f t="shared" si="450"/>
        <v>2</v>
      </c>
      <c r="G2933" s="6">
        <f t="shared" si="451"/>
        <v>2</v>
      </c>
      <c r="H2933" s="6" t="str" cm="1">
        <f t="array" ref="H2933">_xlfn.IFS(E2933&lt;=80,"Series",E2933&lt;=120,"TV Movie",E2933&gt;120,"Long Movie")</f>
        <v>Long Movie</v>
      </c>
      <c r="I2933" t="s">
        <v>132</v>
      </c>
      <c r="J2933" t="s">
        <v>145</v>
      </c>
      <c r="K2933" t="s">
        <v>3857</v>
      </c>
      <c r="L2933" s="5">
        <v>8.1</v>
      </c>
      <c r="M2933" t="str" cm="1">
        <f t="array" ref="M2933">_xlfn.IFS(L2933&lt;=2,"Flop",L2933&lt;=5,"Average",L2933&lt;=7,"Hit",L2933&lt;=9,"Superhit",L2933&gt;9,"BlockBuster")</f>
        <v>Superhit</v>
      </c>
      <c r="N2933" s="6">
        <v>210899</v>
      </c>
      <c r="O2933" s="6" t="str" cm="1">
        <f t="array" ref="O2933">_xlfn.IFS(N2933&lt;=100000,"Low",N2933&lt;=500000,"Median",N2933&lt;=1500000,"High",N2933&gt;1500000,"Very High")</f>
        <v>Median</v>
      </c>
      <c r="P2933">
        <v>3300000</v>
      </c>
      <c r="Q2933">
        <v>31478893</v>
      </c>
      <c r="R2933">
        <f t="shared" si="452"/>
        <v>28178893</v>
      </c>
      <c r="S2933" t="str">
        <f t="shared" si="453"/>
        <v>Profit</v>
      </c>
      <c r="T2933" s="1">
        <v>41776</v>
      </c>
      <c r="U2933" t="s">
        <v>7185</v>
      </c>
      <c r="V2933" s="14">
        <v>41776</v>
      </c>
      <c r="W2933" t="str">
        <f t="shared" si="454"/>
        <v>May</v>
      </c>
      <c r="X2933" s="4" t="str">
        <f t="shared" si="455"/>
        <v>2014</v>
      </c>
      <c r="Y2933" s="6">
        <f t="shared" si="456"/>
        <v>2014</v>
      </c>
      <c r="Z2933" s="4" t="str">
        <f t="shared" si="457"/>
        <v>17</v>
      </c>
      <c r="AA2933" s="6">
        <f t="shared" si="458"/>
        <v>17</v>
      </c>
      <c r="AB2933" t="str">
        <f t="shared" si="459"/>
        <v>Saturday</v>
      </c>
    </row>
    <row r="2934" spans="1:28" x14ac:dyDescent="0.25">
      <c r="A2934" s="3" t="s">
        <v>7186</v>
      </c>
      <c r="B2934" t="s">
        <v>7187</v>
      </c>
      <c r="C2934" s="3" t="s">
        <v>7187</v>
      </c>
      <c r="D2934" s="6">
        <v>0</v>
      </c>
      <c r="E2934" s="6">
        <v>113</v>
      </c>
      <c r="F2934" s="6">
        <f t="shared" si="450"/>
        <v>1</v>
      </c>
      <c r="G2934" s="6">
        <f t="shared" si="451"/>
        <v>53</v>
      </c>
      <c r="H2934" s="6" t="str" cm="1">
        <f t="array" ref="H2934">_xlfn.IFS(E2934&lt;=80,"Series",E2934&lt;=120,"TV Movie",E2934&gt;120,"Long Movie")</f>
        <v>TV Movie</v>
      </c>
      <c r="I2934" t="s">
        <v>5529</v>
      </c>
      <c r="J2934" t="s">
        <v>8161</v>
      </c>
      <c r="K2934" t="s">
        <v>3857</v>
      </c>
      <c r="L2934" s="5">
        <v>6.3</v>
      </c>
      <c r="M2934" t="str" cm="1">
        <f t="array" ref="M2934">_xlfn.IFS(L2934&lt;=2,"Flop",L2934&lt;=5,"Average",L2934&lt;=7,"Hit",L2934&lt;=9,"Superhit",L2934&gt;9,"BlockBuster")</f>
        <v>Hit</v>
      </c>
      <c r="N2934" s="6">
        <v>69256</v>
      </c>
      <c r="O2934" s="6" t="str" cm="1">
        <f t="array" ref="O2934">_xlfn.IFS(N2934&lt;=100000,"Low",N2934&lt;=500000,"Median",N2934&lt;=1500000,"High",N2934&gt;1500000,"Very High")</f>
        <v>Low</v>
      </c>
      <c r="P2934">
        <v>31500000</v>
      </c>
      <c r="Q2934">
        <v>38803993</v>
      </c>
      <c r="R2934">
        <f t="shared" si="452"/>
        <v>7303993</v>
      </c>
      <c r="S2934" t="str">
        <f t="shared" si="453"/>
        <v>Profit</v>
      </c>
      <c r="T2934" s="1">
        <v>42465</v>
      </c>
      <c r="U2934" t="s">
        <v>5969</v>
      </c>
      <c r="V2934" s="14">
        <v>42465</v>
      </c>
      <c r="W2934" t="str">
        <f t="shared" si="454"/>
        <v>April</v>
      </c>
      <c r="X2934" s="4" t="str">
        <f t="shared" si="455"/>
        <v>2016</v>
      </c>
      <c r="Y2934" s="6">
        <f t="shared" si="456"/>
        <v>2016</v>
      </c>
      <c r="Z2934" s="4" t="str">
        <f t="shared" si="457"/>
        <v>5</v>
      </c>
      <c r="AA2934" s="6">
        <f t="shared" si="458"/>
        <v>5</v>
      </c>
      <c r="AB2934" t="str">
        <f t="shared" si="459"/>
        <v>Tuesday</v>
      </c>
    </row>
    <row r="2935" spans="1:28" x14ac:dyDescent="0.25">
      <c r="A2935" s="3" t="s">
        <v>7188</v>
      </c>
      <c r="B2935" t="s">
        <v>7189</v>
      </c>
      <c r="C2935" s="3" t="s">
        <v>7189</v>
      </c>
      <c r="D2935" s="6">
        <v>0</v>
      </c>
      <c r="E2935" s="6">
        <v>106</v>
      </c>
      <c r="F2935" s="6">
        <f t="shared" si="450"/>
        <v>1</v>
      </c>
      <c r="G2935" s="6">
        <f t="shared" si="451"/>
        <v>46</v>
      </c>
      <c r="H2935" s="6" t="str" cm="1">
        <f t="array" ref="H2935">_xlfn.IFS(E2935&lt;=80,"Series",E2935&lt;=120,"TV Movie",E2935&gt;120,"Long Movie")</f>
        <v>TV Movie</v>
      </c>
      <c r="I2935" t="s">
        <v>8158</v>
      </c>
      <c r="J2935" t="s">
        <v>145</v>
      </c>
      <c r="K2935" t="s">
        <v>8163</v>
      </c>
      <c r="L2935" s="5">
        <v>7.4</v>
      </c>
      <c r="M2935" t="str" cm="1">
        <f t="array" ref="M2935">_xlfn.IFS(L2935&lt;=2,"Flop",L2935&lt;=5,"Average",L2935&lt;=7,"Hit",L2935&lt;=9,"Superhit",L2935&gt;9,"BlockBuster")</f>
        <v>Superhit</v>
      </c>
      <c r="N2935" s="6">
        <v>287759</v>
      </c>
      <c r="O2935" s="6" t="str" cm="1">
        <f t="array" ref="O2935">_xlfn.IFS(N2935&lt;=100000,"Low",N2935&lt;=500000,"Median",N2935&lt;=1500000,"High",N2935&gt;1500000,"Very High")</f>
        <v>Median</v>
      </c>
      <c r="P2935">
        <v>175000000</v>
      </c>
      <c r="Q2935">
        <v>967724775</v>
      </c>
      <c r="R2935">
        <f t="shared" si="452"/>
        <v>792724775</v>
      </c>
      <c r="S2935" t="str">
        <f t="shared" si="453"/>
        <v>Profit</v>
      </c>
      <c r="T2935" s="1">
        <v>42464</v>
      </c>
      <c r="U2935" t="s">
        <v>3083</v>
      </c>
      <c r="V2935" s="14">
        <v>42464</v>
      </c>
      <c r="W2935" t="str">
        <f t="shared" si="454"/>
        <v>April</v>
      </c>
      <c r="X2935" s="4" t="str">
        <f t="shared" si="455"/>
        <v>2016</v>
      </c>
      <c r="Y2935" s="6">
        <f t="shared" si="456"/>
        <v>2016</v>
      </c>
      <c r="Z2935" s="4" t="str">
        <f t="shared" si="457"/>
        <v>4</v>
      </c>
      <c r="AA2935" s="6">
        <f t="shared" si="458"/>
        <v>4</v>
      </c>
      <c r="AB2935" t="str">
        <f t="shared" si="459"/>
        <v>Monday</v>
      </c>
    </row>
    <row r="2936" spans="1:28" x14ac:dyDescent="0.25">
      <c r="A2936" s="3" t="s">
        <v>7190</v>
      </c>
      <c r="B2936" t="s">
        <v>7191</v>
      </c>
      <c r="C2936" s="3" t="s">
        <v>7191</v>
      </c>
      <c r="D2936" s="6">
        <v>0</v>
      </c>
      <c r="E2936" s="6">
        <v>107</v>
      </c>
      <c r="F2936" s="6">
        <f t="shared" si="450"/>
        <v>1</v>
      </c>
      <c r="G2936" s="6">
        <f t="shared" si="451"/>
        <v>47</v>
      </c>
      <c r="H2936" s="6" t="str" cm="1">
        <f t="array" ref="H2936">_xlfn.IFS(E2936&lt;=80,"Series",E2936&lt;=120,"TV Movie",E2936&gt;120,"Long Movie")</f>
        <v>TV Movie</v>
      </c>
      <c r="I2936" t="s">
        <v>5529</v>
      </c>
      <c r="J2936" t="s">
        <v>8158</v>
      </c>
      <c r="K2936" t="s">
        <v>132</v>
      </c>
      <c r="L2936" s="5">
        <v>5.5</v>
      </c>
      <c r="M2936" t="str" cm="1">
        <f t="array" ref="M2936">_xlfn.IFS(L2936&lt;=2,"Flop",L2936&lt;=5,"Average",L2936&lt;=7,"Hit",L2936&lt;=9,"Superhit",L2936&gt;9,"BlockBuster")</f>
        <v>Hit</v>
      </c>
      <c r="N2936" s="6">
        <v>75869</v>
      </c>
      <c r="O2936" s="6" t="str" cm="1">
        <f t="array" ref="O2936">_xlfn.IFS(N2936&lt;=100000,"Low",N2936&lt;=500000,"Median",N2936&lt;=1500000,"High",N2936&gt;1500000,"Very High")</f>
        <v>Low</v>
      </c>
      <c r="P2936">
        <v>60000000</v>
      </c>
      <c r="Q2936">
        <v>47275717</v>
      </c>
      <c r="R2936">
        <f t="shared" si="452"/>
        <v>-12724283</v>
      </c>
      <c r="S2936" t="str">
        <f t="shared" si="453"/>
        <v>Loss</v>
      </c>
      <c r="T2936" s="1">
        <v>42022</v>
      </c>
      <c r="U2936" t="s">
        <v>2277</v>
      </c>
      <c r="V2936" s="14">
        <v>42022</v>
      </c>
      <c r="W2936" t="str">
        <f t="shared" si="454"/>
        <v>January</v>
      </c>
      <c r="X2936" s="4" t="str">
        <f t="shared" si="455"/>
        <v>2015</v>
      </c>
      <c r="Y2936" s="6">
        <f t="shared" si="456"/>
        <v>2015</v>
      </c>
      <c r="Z2936" s="4" t="str">
        <f t="shared" si="457"/>
        <v>18</v>
      </c>
      <c r="AA2936" s="6">
        <f t="shared" si="458"/>
        <v>18</v>
      </c>
      <c r="AB2936" t="str">
        <f t="shared" si="459"/>
        <v>Sunday</v>
      </c>
    </row>
    <row r="2937" spans="1:28" x14ac:dyDescent="0.25">
      <c r="A2937" s="3" t="s">
        <v>7192</v>
      </c>
      <c r="B2937" t="s">
        <v>7193</v>
      </c>
      <c r="C2937" s="3" t="s">
        <v>7193</v>
      </c>
      <c r="D2937" s="6">
        <v>0</v>
      </c>
      <c r="E2937" s="6">
        <v>121</v>
      </c>
      <c r="F2937" s="6">
        <f t="shared" si="450"/>
        <v>2</v>
      </c>
      <c r="G2937" s="6">
        <f t="shared" si="451"/>
        <v>1</v>
      </c>
      <c r="H2937" s="6" t="str" cm="1">
        <f t="array" ref="H2937">_xlfn.IFS(E2937&lt;=80,"Series",E2937&lt;=120,"TV Movie",E2937&gt;120,"Long Movie")</f>
        <v>Long Movie</v>
      </c>
      <c r="I2937" t="s">
        <v>5529</v>
      </c>
      <c r="J2937" t="s">
        <v>8158</v>
      </c>
      <c r="K2937" t="s">
        <v>8162</v>
      </c>
      <c r="L2937" s="5">
        <v>6.2</v>
      </c>
      <c r="M2937" t="str" cm="1">
        <f t="array" ref="M2937">_xlfn.IFS(L2937&lt;=2,"Flop",L2937&lt;=5,"Average",L2937&lt;=7,"Hit",L2937&lt;=9,"Superhit",L2937&gt;9,"BlockBuster")</f>
        <v>Hit</v>
      </c>
      <c r="N2937" s="6">
        <v>185950</v>
      </c>
      <c r="O2937" s="6" t="str" cm="1">
        <f t="array" ref="O2937">_xlfn.IFS(N2937&lt;=100000,"Low",N2937&lt;=500000,"Median",N2937&lt;=1500000,"High",N2937&gt;1500000,"Very High")</f>
        <v>Median</v>
      </c>
      <c r="P2937">
        <v>75000000</v>
      </c>
      <c r="Q2937">
        <v>220021259</v>
      </c>
      <c r="R2937">
        <f t="shared" si="452"/>
        <v>145021259</v>
      </c>
      <c r="S2937" t="str">
        <f t="shared" si="453"/>
        <v>Profit</v>
      </c>
      <c r="T2937" s="1">
        <v>42651</v>
      </c>
      <c r="U2937" t="s">
        <v>507</v>
      </c>
      <c r="V2937" s="14">
        <v>42651</v>
      </c>
      <c r="W2937" t="str">
        <f t="shared" si="454"/>
        <v>October</v>
      </c>
      <c r="X2937" s="4" t="str">
        <f t="shared" si="455"/>
        <v>2016</v>
      </c>
      <c r="Y2937" s="6">
        <f t="shared" si="456"/>
        <v>2016</v>
      </c>
      <c r="Z2937" s="4" t="str">
        <f t="shared" si="457"/>
        <v>8</v>
      </c>
      <c r="AA2937" s="6">
        <f t="shared" si="458"/>
        <v>8</v>
      </c>
      <c r="AB2937" t="str">
        <f t="shared" si="459"/>
        <v>Saturday</v>
      </c>
    </row>
    <row r="2938" spans="1:28" x14ac:dyDescent="0.25">
      <c r="A2938" s="3" t="s">
        <v>7194</v>
      </c>
      <c r="B2938" t="s">
        <v>7195</v>
      </c>
      <c r="C2938" s="3" t="s">
        <v>7196</v>
      </c>
      <c r="D2938" s="6">
        <v>0</v>
      </c>
      <c r="E2938" s="6">
        <v>92</v>
      </c>
      <c r="F2938" s="6">
        <f t="shared" si="450"/>
        <v>1</v>
      </c>
      <c r="G2938" s="6">
        <f t="shared" si="451"/>
        <v>32</v>
      </c>
      <c r="H2938" s="6" t="str" cm="1">
        <f t="array" ref="H2938">_xlfn.IFS(E2938&lt;=80,"Series",E2938&lt;=120,"TV Movie",E2938&gt;120,"Long Movie")</f>
        <v>TV Movie</v>
      </c>
      <c r="I2938" t="s">
        <v>132</v>
      </c>
      <c r="J2938" t="s">
        <v>5802</v>
      </c>
      <c r="K2938" t="s">
        <v>5802</v>
      </c>
      <c r="L2938" s="5">
        <v>6.5</v>
      </c>
      <c r="M2938" t="str" cm="1">
        <f t="array" ref="M2938">_xlfn.IFS(L2938&lt;=2,"Flop",L2938&lt;=5,"Average",L2938&lt;=7,"Hit",L2938&lt;=9,"Superhit",L2938&gt;9,"BlockBuster")</f>
        <v>Hit</v>
      </c>
      <c r="N2938" s="6">
        <v>97483</v>
      </c>
      <c r="O2938" s="6" t="str" cm="1">
        <f t="array" ref="O2938">_xlfn.IFS(N2938&lt;=100000,"Low",N2938&lt;=500000,"Median",N2938&lt;=1500000,"High",N2938&gt;1500000,"Very High")</f>
        <v>Low</v>
      </c>
      <c r="P2938">
        <v>15000000</v>
      </c>
      <c r="Q2938">
        <v>151826547</v>
      </c>
      <c r="R2938">
        <f t="shared" si="452"/>
        <v>136826547</v>
      </c>
      <c r="S2938" t="str">
        <f t="shared" si="453"/>
        <v>Profit</v>
      </c>
      <c r="T2938" s="1">
        <v>41556</v>
      </c>
      <c r="U2938" t="s">
        <v>3096</v>
      </c>
      <c r="V2938" s="14">
        <v>41556</v>
      </c>
      <c r="W2938" t="str">
        <f t="shared" si="454"/>
        <v>October</v>
      </c>
      <c r="X2938" s="4" t="str">
        <f t="shared" si="455"/>
        <v>2013</v>
      </c>
      <c r="Y2938" s="6">
        <f t="shared" si="456"/>
        <v>2013</v>
      </c>
      <c r="Z2938" s="4" t="str">
        <f t="shared" si="457"/>
        <v>9</v>
      </c>
      <c r="AA2938" s="6">
        <f t="shared" si="458"/>
        <v>9</v>
      </c>
      <c r="AB2938" t="str">
        <f t="shared" si="459"/>
        <v>Wednesday</v>
      </c>
    </row>
    <row r="2939" spans="1:28" x14ac:dyDescent="0.25">
      <c r="A2939" s="3" t="s">
        <v>7197</v>
      </c>
      <c r="B2939" t="s">
        <v>7198</v>
      </c>
      <c r="C2939" s="3" t="s">
        <v>7198</v>
      </c>
      <c r="D2939" s="6">
        <v>0</v>
      </c>
      <c r="E2939" s="6">
        <v>134</v>
      </c>
      <c r="F2939" s="6">
        <f t="shared" si="450"/>
        <v>2</v>
      </c>
      <c r="G2939" s="6">
        <f t="shared" si="451"/>
        <v>14</v>
      </c>
      <c r="H2939" s="6" t="str" cm="1">
        <f t="array" ref="H2939">_xlfn.IFS(E2939&lt;=80,"Series",E2939&lt;=120,"TV Movie",E2939&gt;120,"Long Movie")</f>
        <v>Long Movie</v>
      </c>
      <c r="I2939" t="s">
        <v>83</v>
      </c>
      <c r="J2939" t="s">
        <v>8166</v>
      </c>
      <c r="K2939" t="s">
        <v>3857</v>
      </c>
      <c r="L2939" s="5">
        <v>7.3</v>
      </c>
      <c r="M2939" t="str" cm="1">
        <f t="array" ref="M2939">_xlfn.IFS(L2939&lt;=2,"Flop",L2939&lt;=5,"Average",L2939&lt;=7,"Hit",L2939&lt;=9,"Superhit",L2939&gt;9,"BlockBuster")</f>
        <v>Superhit</v>
      </c>
      <c r="N2939" s="6">
        <v>293019</v>
      </c>
      <c r="O2939" s="6" t="str" cm="1">
        <f t="array" ref="O2939">_xlfn.IFS(N2939&lt;=100000,"Low",N2939&lt;=500000,"Median",N2939&lt;=1500000,"High",N2939&gt;1500000,"Very High")</f>
        <v>Median</v>
      </c>
      <c r="P2939">
        <v>40000000</v>
      </c>
      <c r="Q2939">
        <v>322811541</v>
      </c>
      <c r="R2939">
        <f t="shared" si="452"/>
        <v>282811541</v>
      </c>
      <c r="S2939" t="str">
        <f t="shared" si="453"/>
        <v>Profit</v>
      </c>
      <c r="T2939" s="1">
        <v>42503</v>
      </c>
      <c r="U2939" t="s">
        <v>3594</v>
      </c>
      <c r="V2939" s="14">
        <v>42503</v>
      </c>
      <c r="W2939" t="str">
        <f t="shared" si="454"/>
        <v>May</v>
      </c>
      <c r="X2939" s="4" t="str">
        <f t="shared" si="455"/>
        <v>2016</v>
      </c>
      <c r="Y2939" s="6">
        <f t="shared" si="456"/>
        <v>2016</v>
      </c>
      <c r="Z2939" s="4" t="str">
        <f t="shared" si="457"/>
        <v>13</v>
      </c>
      <c r="AA2939" s="6">
        <f t="shared" si="458"/>
        <v>13</v>
      </c>
      <c r="AB2939" t="str">
        <f t="shared" si="459"/>
        <v>Friday</v>
      </c>
    </row>
    <row r="2940" spans="1:28" x14ac:dyDescent="0.25">
      <c r="A2940" s="3" t="s">
        <v>7199</v>
      </c>
      <c r="B2940" t="s">
        <v>7200</v>
      </c>
      <c r="C2940" s="3" t="s">
        <v>7200</v>
      </c>
      <c r="D2940" s="6">
        <v>0</v>
      </c>
      <c r="E2940" s="6">
        <v>96</v>
      </c>
      <c r="F2940" s="6">
        <f t="shared" si="450"/>
        <v>1</v>
      </c>
      <c r="G2940" s="6">
        <f t="shared" si="451"/>
        <v>36</v>
      </c>
      <c r="H2940" s="6" t="str" cm="1">
        <f t="array" ref="H2940">_xlfn.IFS(E2940&lt;=80,"Series",E2940&lt;=120,"TV Movie",E2940&gt;120,"Long Movie")</f>
        <v>TV Movie</v>
      </c>
      <c r="I2940" t="s">
        <v>5529</v>
      </c>
      <c r="J2940" t="s">
        <v>8158</v>
      </c>
      <c r="K2940" t="s">
        <v>8161</v>
      </c>
      <c r="L2940" s="5">
        <v>6.7</v>
      </c>
      <c r="M2940" t="str" cm="1">
        <f t="array" ref="M2940">_xlfn.IFS(L2940&lt;=2,"Flop",L2940&lt;=5,"Average",L2940&lt;=7,"Hit",L2940&lt;=9,"Superhit",L2940&gt;9,"BlockBuster")</f>
        <v>Hit</v>
      </c>
      <c r="N2940" s="6">
        <v>100232</v>
      </c>
      <c r="O2940" s="6" t="str" cm="1">
        <f t="array" ref="O2940">_xlfn.IFS(N2940&lt;=100000,"Low",N2940&lt;=500000,"Median",N2940&lt;=1500000,"High",N2940&gt;1500000,"Very High")</f>
        <v>Median</v>
      </c>
      <c r="P2940">
        <v>2000000</v>
      </c>
      <c r="Q2940">
        <v>16810562</v>
      </c>
      <c r="R2940">
        <f t="shared" si="452"/>
        <v>14810562</v>
      </c>
      <c r="S2940" t="str">
        <f t="shared" si="453"/>
        <v>Profit</v>
      </c>
      <c r="T2940" s="1">
        <v>42259</v>
      </c>
      <c r="U2940" t="s">
        <v>7201</v>
      </c>
      <c r="V2940" s="14">
        <v>42259</v>
      </c>
      <c r="W2940" t="str">
        <f t="shared" si="454"/>
        <v>September</v>
      </c>
      <c r="X2940" s="4" t="str">
        <f t="shared" si="455"/>
        <v>2015</v>
      </c>
      <c r="Y2940" s="6">
        <f t="shared" si="456"/>
        <v>2015</v>
      </c>
      <c r="Z2940" s="4" t="str">
        <f t="shared" si="457"/>
        <v>12</v>
      </c>
      <c r="AA2940" s="6">
        <f t="shared" si="458"/>
        <v>12</v>
      </c>
      <c r="AB2940" t="str">
        <f t="shared" si="459"/>
        <v>Saturday</v>
      </c>
    </row>
    <row r="2941" spans="1:28" x14ac:dyDescent="0.25">
      <c r="A2941" s="3" t="s">
        <v>7202</v>
      </c>
      <c r="B2941" t="s">
        <v>7203</v>
      </c>
      <c r="C2941" s="3" t="s">
        <v>7203</v>
      </c>
      <c r="D2941" s="6">
        <v>0</v>
      </c>
      <c r="E2941" s="6">
        <v>133</v>
      </c>
      <c r="F2941" s="6">
        <f t="shared" si="450"/>
        <v>2</v>
      </c>
      <c r="G2941" s="6">
        <f t="shared" si="451"/>
        <v>13</v>
      </c>
      <c r="H2941" s="6" t="str" cm="1">
        <f t="array" ref="H2941">_xlfn.IFS(E2941&lt;=80,"Series",E2941&lt;=120,"TV Movie",E2941&gt;120,"Long Movie")</f>
        <v>Long Movie</v>
      </c>
      <c r="I2941" t="s">
        <v>5529</v>
      </c>
      <c r="J2941" t="s">
        <v>145</v>
      </c>
      <c r="K2941" t="s">
        <v>8168</v>
      </c>
      <c r="L2941" s="5">
        <v>7.6</v>
      </c>
      <c r="M2941" t="str" cm="1">
        <f t="array" ref="M2941">_xlfn.IFS(L2941&lt;=2,"Flop",L2941&lt;=5,"Average",L2941&lt;=7,"Hit",L2941&lt;=9,"Superhit",L2941&gt;9,"BlockBuster")</f>
        <v>Superhit</v>
      </c>
      <c r="N2941" s="6">
        <v>304487</v>
      </c>
      <c r="O2941" s="6" t="str" cm="1">
        <f t="array" ref="O2941">_xlfn.IFS(N2941&lt;=100000,"Low",N2941&lt;=500000,"Median",N2941&lt;=1500000,"High",N2941&gt;1500000,"Very High")</f>
        <v>Median</v>
      </c>
      <c r="P2941">
        <v>35000000</v>
      </c>
      <c r="Q2941">
        <v>174178883</v>
      </c>
      <c r="R2941">
        <f t="shared" si="452"/>
        <v>139178883</v>
      </c>
      <c r="S2941" t="str">
        <f t="shared" si="453"/>
        <v>Profit</v>
      </c>
      <c r="T2941" s="1">
        <v>42327</v>
      </c>
      <c r="U2941" t="s">
        <v>6459</v>
      </c>
      <c r="V2941" s="14">
        <v>42327</v>
      </c>
      <c r="W2941" t="str">
        <f t="shared" si="454"/>
        <v>November</v>
      </c>
      <c r="X2941" s="4" t="str">
        <f t="shared" si="455"/>
        <v>2015</v>
      </c>
      <c r="Y2941" s="6">
        <f t="shared" si="456"/>
        <v>2015</v>
      </c>
      <c r="Z2941" s="4" t="str">
        <f t="shared" si="457"/>
        <v>19</v>
      </c>
      <c r="AA2941" s="6">
        <f t="shared" si="458"/>
        <v>19</v>
      </c>
      <c r="AB2941" t="str">
        <f t="shared" si="459"/>
        <v>Thursday</v>
      </c>
    </row>
    <row r="2942" spans="1:28" x14ac:dyDescent="0.25">
      <c r="A2942" s="3" t="s">
        <v>7204</v>
      </c>
      <c r="B2942" t="s">
        <v>7205</v>
      </c>
      <c r="C2942" s="3" t="s">
        <v>7205</v>
      </c>
      <c r="D2942" s="6">
        <v>0</v>
      </c>
      <c r="E2942" s="6">
        <v>120</v>
      </c>
      <c r="F2942" s="6">
        <f t="shared" si="450"/>
        <v>2</v>
      </c>
      <c r="G2942" s="6">
        <f t="shared" si="451"/>
        <v>0</v>
      </c>
      <c r="H2942" s="6" t="str" cm="1">
        <f t="array" ref="H2942">_xlfn.IFS(E2942&lt;=80,"Series",E2942&lt;=120,"TV Movie",E2942&gt;120,"Long Movie")</f>
        <v>TV Movie</v>
      </c>
      <c r="I2942" t="s">
        <v>5529</v>
      </c>
      <c r="J2942" t="s">
        <v>132</v>
      </c>
      <c r="K2942" t="s">
        <v>5802</v>
      </c>
      <c r="L2942" s="5">
        <v>7</v>
      </c>
      <c r="M2942" t="str" cm="1">
        <f t="array" ref="M2942">_xlfn.IFS(L2942&lt;=2,"Flop",L2942&lt;=5,"Average",L2942&lt;=7,"Hit",L2942&lt;=9,"Superhit",L2942&gt;9,"BlockBuster")</f>
        <v>Hit</v>
      </c>
      <c r="N2942" s="6">
        <v>254680</v>
      </c>
      <c r="O2942" s="6" t="str" cm="1">
        <f t="array" ref="O2942">_xlfn.IFS(N2942&lt;=100000,"Low",N2942&lt;=500000,"Median",N2942&lt;=1500000,"High",N2942&gt;1500000,"Very High")</f>
        <v>Median</v>
      </c>
      <c r="P2942">
        <v>65000000</v>
      </c>
      <c r="Q2942">
        <v>235666219</v>
      </c>
      <c r="R2942">
        <f t="shared" si="452"/>
        <v>170666219</v>
      </c>
      <c r="S2942" t="str">
        <f t="shared" si="453"/>
        <v>Profit</v>
      </c>
      <c r="T2942" s="1">
        <v>42078</v>
      </c>
      <c r="U2942" t="s">
        <v>5592</v>
      </c>
      <c r="V2942" s="14">
        <v>42078</v>
      </c>
      <c r="W2942" t="str">
        <f t="shared" si="454"/>
        <v>March</v>
      </c>
      <c r="X2942" s="4" t="str">
        <f t="shared" si="455"/>
        <v>2015</v>
      </c>
      <c r="Y2942" s="6">
        <f t="shared" si="456"/>
        <v>2015</v>
      </c>
      <c r="Z2942" s="4" t="str">
        <f t="shared" si="457"/>
        <v>15</v>
      </c>
      <c r="AA2942" s="6">
        <f t="shared" si="458"/>
        <v>15</v>
      </c>
      <c r="AB2942" t="str">
        <f t="shared" si="459"/>
        <v>Sunday</v>
      </c>
    </row>
    <row r="2943" spans="1:28" x14ac:dyDescent="0.25">
      <c r="A2943" s="3" t="s">
        <v>7206</v>
      </c>
      <c r="B2943" t="s">
        <v>7207</v>
      </c>
      <c r="C2943" s="3" t="s">
        <v>7207</v>
      </c>
      <c r="D2943" s="6">
        <v>0</v>
      </c>
      <c r="E2943" s="6">
        <v>102</v>
      </c>
      <c r="F2943" s="6">
        <f t="shared" si="450"/>
        <v>1</v>
      </c>
      <c r="G2943" s="6">
        <f t="shared" si="451"/>
        <v>42</v>
      </c>
      <c r="H2943" s="6" t="str" cm="1">
        <f t="array" ref="H2943">_xlfn.IFS(E2943&lt;=80,"Series",E2943&lt;=120,"TV Movie",E2943&gt;120,"Long Movie")</f>
        <v>TV Movie</v>
      </c>
      <c r="I2943" t="s">
        <v>132</v>
      </c>
      <c r="J2943" t="s">
        <v>83</v>
      </c>
      <c r="K2943" t="s">
        <v>5802</v>
      </c>
      <c r="L2943" s="5">
        <v>5.3</v>
      </c>
      <c r="M2943" t="str" cm="1">
        <f t="array" ref="M2943">_xlfn.IFS(L2943&lt;=2,"Flop",L2943&lt;=5,"Average",L2943&lt;=7,"Hit",L2943&lt;=9,"Superhit",L2943&gt;9,"BlockBuster")</f>
        <v>Hit</v>
      </c>
      <c r="N2943" s="6">
        <v>61118</v>
      </c>
      <c r="O2943" s="6" t="str" cm="1">
        <f t="array" ref="O2943">_xlfn.IFS(N2943&lt;=100000,"Low",N2943&lt;=500000,"Median",N2943&lt;=1500000,"High",N2943&gt;1500000,"Very High")</f>
        <v>Low</v>
      </c>
      <c r="P2943">
        <v>3000000</v>
      </c>
      <c r="Q2943">
        <v>1882074</v>
      </c>
      <c r="R2943">
        <f t="shared" si="452"/>
        <v>-1117926</v>
      </c>
      <c r="S2943" t="str">
        <f t="shared" si="453"/>
        <v>Loss</v>
      </c>
      <c r="T2943" s="1">
        <v>41888</v>
      </c>
      <c r="U2943" t="s">
        <v>1299</v>
      </c>
      <c r="V2943" s="14">
        <v>41888</v>
      </c>
      <c r="W2943" t="str">
        <f t="shared" si="454"/>
        <v>September</v>
      </c>
      <c r="X2943" s="4" t="str">
        <f t="shared" si="455"/>
        <v>2014</v>
      </c>
      <c r="Y2943" s="6">
        <f t="shared" si="456"/>
        <v>2014</v>
      </c>
      <c r="Z2943" s="4" t="str">
        <f t="shared" si="457"/>
        <v>6</v>
      </c>
      <c r="AA2943" s="6">
        <f t="shared" si="458"/>
        <v>6</v>
      </c>
      <c r="AB2943" t="str">
        <f t="shared" si="459"/>
        <v>Saturday</v>
      </c>
    </row>
    <row r="2944" spans="1:28" x14ac:dyDescent="0.25">
      <c r="A2944" s="3" t="s">
        <v>7208</v>
      </c>
      <c r="B2944" t="s">
        <v>7209</v>
      </c>
      <c r="C2944" s="3" t="s">
        <v>7209</v>
      </c>
      <c r="D2944" s="6">
        <v>0</v>
      </c>
      <c r="E2944" s="6">
        <v>120</v>
      </c>
      <c r="F2944" s="6">
        <f t="shared" si="450"/>
        <v>2</v>
      </c>
      <c r="G2944" s="6">
        <f t="shared" si="451"/>
        <v>0</v>
      </c>
      <c r="H2944" s="6" t="str" cm="1">
        <f t="array" ref="H2944">_xlfn.IFS(E2944&lt;=80,"Series",E2944&lt;=120,"TV Movie",E2944&gt;120,"Long Movie")</f>
        <v>TV Movie</v>
      </c>
      <c r="I2944" t="s">
        <v>132</v>
      </c>
      <c r="J2944" t="s">
        <v>145</v>
      </c>
      <c r="K2944" t="s">
        <v>8157</v>
      </c>
      <c r="L2944" s="5">
        <v>6.9</v>
      </c>
      <c r="M2944" t="str" cm="1">
        <f t="array" ref="M2944">_xlfn.IFS(L2944&lt;=2,"Flop",L2944&lt;=5,"Average",L2944&lt;=7,"Hit",L2944&lt;=9,"Superhit",L2944&gt;9,"BlockBuster")</f>
        <v>Hit</v>
      </c>
      <c r="N2944" s="6">
        <v>184678</v>
      </c>
      <c r="O2944" s="6" t="str" cm="1">
        <f t="array" ref="O2944">_xlfn.IFS(N2944&lt;=100000,"Low",N2944&lt;=500000,"Median",N2944&lt;=1500000,"High",N2944&gt;1500000,"Very High")</f>
        <v>Median</v>
      </c>
      <c r="P2944">
        <v>30000000</v>
      </c>
      <c r="Q2944">
        <v>239343729</v>
      </c>
      <c r="R2944">
        <f t="shared" si="452"/>
        <v>209343729</v>
      </c>
      <c r="S2944" t="str">
        <f t="shared" si="453"/>
        <v>Profit</v>
      </c>
      <c r="T2944" s="1">
        <v>43319</v>
      </c>
      <c r="U2944" t="s">
        <v>4920</v>
      </c>
      <c r="V2944" s="14">
        <v>43319</v>
      </c>
      <c r="W2944" t="str">
        <f t="shared" si="454"/>
        <v>August</v>
      </c>
      <c r="X2944" s="4" t="str">
        <f t="shared" si="455"/>
        <v>2018</v>
      </c>
      <c r="Y2944" s="6">
        <f t="shared" si="456"/>
        <v>2018</v>
      </c>
      <c r="Z2944" s="4" t="str">
        <f t="shared" si="457"/>
        <v>7</v>
      </c>
      <c r="AA2944" s="6">
        <f t="shared" si="458"/>
        <v>7</v>
      </c>
      <c r="AB2944" t="str">
        <f t="shared" si="459"/>
        <v>Tuesday</v>
      </c>
    </row>
    <row r="2945" spans="1:28" x14ac:dyDescent="0.25">
      <c r="A2945" s="3" t="s">
        <v>7210</v>
      </c>
      <c r="B2945" t="s">
        <v>7211</v>
      </c>
      <c r="C2945" s="3" t="s">
        <v>7211</v>
      </c>
      <c r="D2945" s="6">
        <v>0</v>
      </c>
      <c r="E2945" s="6">
        <v>129</v>
      </c>
      <c r="F2945" s="6">
        <f t="shared" si="450"/>
        <v>2</v>
      </c>
      <c r="G2945" s="6">
        <f t="shared" si="451"/>
        <v>9</v>
      </c>
      <c r="H2945" s="6" t="str" cm="1">
        <f t="array" ref="H2945">_xlfn.IFS(E2945&lt;=80,"Series",E2945&lt;=120,"TV Movie",E2945&gt;120,"Long Movie")</f>
        <v>Long Movie</v>
      </c>
      <c r="I2945" t="s">
        <v>5529</v>
      </c>
      <c r="J2945" t="s">
        <v>8158</v>
      </c>
      <c r="K2945" t="s">
        <v>132</v>
      </c>
      <c r="L2945" s="5">
        <v>6.4</v>
      </c>
      <c r="M2945" t="str" cm="1">
        <f t="array" ref="M2945">_xlfn.IFS(L2945&lt;=2,"Flop",L2945&lt;=5,"Average",L2945&lt;=7,"Hit",L2945&lt;=9,"Superhit",L2945&gt;9,"BlockBuster")</f>
        <v>Hit</v>
      </c>
      <c r="N2945" s="6">
        <v>312104</v>
      </c>
      <c r="O2945" s="6" t="str" cm="1">
        <f t="array" ref="O2945">_xlfn.IFS(N2945&lt;=100000,"Low",N2945&lt;=500000,"Median",N2945&lt;=1500000,"High",N2945&gt;1500000,"Very High")</f>
        <v>Median</v>
      </c>
      <c r="P2945">
        <v>90000000</v>
      </c>
      <c r="Q2945">
        <v>334897606</v>
      </c>
      <c r="R2945">
        <f t="shared" si="452"/>
        <v>244897606</v>
      </c>
      <c r="S2945" t="str">
        <f t="shared" si="453"/>
        <v>Profit</v>
      </c>
      <c r="T2945" s="1">
        <v>42523</v>
      </c>
      <c r="U2945" t="s">
        <v>4920</v>
      </c>
      <c r="V2945" s="14">
        <v>42523</v>
      </c>
      <c r="W2945" t="str">
        <f t="shared" si="454"/>
        <v>June</v>
      </c>
      <c r="X2945" s="4" t="str">
        <f t="shared" si="455"/>
        <v>2016</v>
      </c>
      <c r="Y2945" s="6">
        <f t="shared" si="456"/>
        <v>2016</v>
      </c>
      <c r="Z2945" s="4" t="str">
        <f t="shared" si="457"/>
        <v>2</v>
      </c>
      <c r="AA2945" s="6">
        <f t="shared" si="458"/>
        <v>2</v>
      </c>
      <c r="AB2945" t="str">
        <f t="shared" si="459"/>
        <v>Thursday</v>
      </c>
    </row>
    <row r="2946" spans="1:28" x14ac:dyDescent="0.25">
      <c r="A2946" s="3" t="s">
        <v>7212</v>
      </c>
      <c r="B2946" t="s">
        <v>7213</v>
      </c>
      <c r="C2946" s="3" t="s">
        <v>7213</v>
      </c>
      <c r="D2946" s="6">
        <v>0</v>
      </c>
      <c r="E2946" s="6">
        <v>87</v>
      </c>
      <c r="F2946" s="6">
        <f t="shared" si="450"/>
        <v>1</v>
      </c>
      <c r="G2946" s="6">
        <f t="shared" si="451"/>
        <v>27</v>
      </c>
      <c r="H2946" s="6" t="str" cm="1">
        <f t="array" ref="H2946">_xlfn.IFS(E2946&lt;=80,"Series",E2946&lt;=120,"TV Movie",E2946&gt;120,"Long Movie")</f>
        <v>TV Movie</v>
      </c>
      <c r="I2946" t="s">
        <v>145</v>
      </c>
      <c r="J2946" t="s">
        <v>83</v>
      </c>
      <c r="K2946" t="s">
        <v>8166</v>
      </c>
      <c r="L2946" s="5">
        <v>6</v>
      </c>
      <c r="M2946" t="str" cm="1">
        <f t="array" ref="M2946">_xlfn.IFS(L2946&lt;=2,"Flop",L2946&lt;=5,"Average",L2946&lt;=7,"Hit",L2946&lt;=9,"Superhit",L2946&gt;9,"BlockBuster")</f>
        <v>Hit</v>
      </c>
      <c r="N2946" s="6">
        <v>64021</v>
      </c>
      <c r="O2946" s="6" t="str" cm="1">
        <f t="array" ref="O2946">_xlfn.IFS(N2946&lt;=100000,"Low",N2946&lt;=500000,"Median",N2946&lt;=1500000,"High",N2946&gt;1500000,"Very High")</f>
        <v>Low</v>
      </c>
      <c r="P2946">
        <v>250000</v>
      </c>
      <c r="Q2946">
        <v>0</v>
      </c>
      <c r="R2946">
        <f t="shared" si="452"/>
        <v>-250000</v>
      </c>
      <c r="S2946" t="str">
        <f t="shared" si="453"/>
        <v>Loss</v>
      </c>
      <c r="T2946" s="1">
        <v>42152</v>
      </c>
      <c r="U2946" t="s">
        <v>7214</v>
      </c>
      <c r="V2946" s="14">
        <v>42152</v>
      </c>
      <c r="W2946" t="str">
        <f t="shared" si="454"/>
        <v>May</v>
      </c>
      <c r="X2946" s="4" t="str">
        <f t="shared" si="455"/>
        <v>2015</v>
      </c>
      <c r="Y2946" s="6">
        <f t="shared" si="456"/>
        <v>2015</v>
      </c>
      <c r="Z2946" s="4" t="str">
        <f t="shared" si="457"/>
        <v>28</v>
      </c>
      <c r="AA2946" s="6">
        <f t="shared" si="458"/>
        <v>28</v>
      </c>
      <c r="AB2946" t="str">
        <f t="shared" si="459"/>
        <v>Thursday</v>
      </c>
    </row>
    <row r="2947" spans="1:28" x14ac:dyDescent="0.25">
      <c r="A2947" s="3" t="s">
        <v>7215</v>
      </c>
      <c r="B2947" t="s">
        <v>7216</v>
      </c>
      <c r="C2947" s="3" t="s">
        <v>7216</v>
      </c>
      <c r="D2947" s="6">
        <v>0</v>
      </c>
      <c r="E2947" s="6">
        <v>125</v>
      </c>
      <c r="F2947" s="6">
        <f t="shared" ref="F2947:F3010" si="460">INT(E2947/60)</f>
        <v>2</v>
      </c>
      <c r="G2947" s="6">
        <f t="shared" ref="G2947:G3010" si="461">MOD(E2947,60)</f>
        <v>5</v>
      </c>
      <c r="H2947" s="6" t="str" cm="1">
        <f t="array" ref="H2947">_xlfn.IFS(E2947&lt;=80,"Series",E2947&lt;=120,"TV Movie",E2947&gt;120,"Long Movie")</f>
        <v>Long Movie</v>
      </c>
      <c r="I2947" t="s">
        <v>132</v>
      </c>
      <c r="J2947" t="s">
        <v>145</v>
      </c>
      <c r="K2947" t="s">
        <v>8157</v>
      </c>
      <c r="L2947" s="5">
        <v>6.2</v>
      </c>
      <c r="M2947" t="str" cm="1">
        <f t="array" ref="M2947">_xlfn.IFS(L2947&lt;=2,"Flop",L2947&lt;=5,"Average",L2947&lt;=7,"Hit",L2947&lt;=9,"Superhit",L2947&gt;9,"BlockBuster")</f>
        <v>Hit</v>
      </c>
      <c r="N2947" s="6">
        <v>140975</v>
      </c>
      <c r="O2947" s="6" t="str" cm="1">
        <f t="array" ref="O2947">_xlfn.IFS(N2947&lt;=100000,"Low",N2947&lt;=500000,"Median",N2947&lt;=1500000,"High",N2947&gt;1500000,"Very High")</f>
        <v>Median</v>
      </c>
      <c r="P2947">
        <v>35000000</v>
      </c>
      <c r="Q2947">
        <v>140795793</v>
      </c>
      <c r="R2947">
        <f t="shared" ref="R2947:R3010" si="462">Q2947-P2947</f>
        <v>105795793</v>
      </c>
      <c r="S2947" t="str">
        <f t="shared" ref="S2947:S3010" si="463">IF(R2947&gt;0,"Profit","Loss")</f>
        <v>Profit</v>
      </c>
      <c r="T2947" s="1">
        <v>42079</v>
      </c>
      <c r="U2947" t="s">
        <v>3751</v>
      </c>
      <c r="V2947" s="14">
        <v>42079</v>
      </c>
      <c r="W2947" t="str">
        <f t="shared" ref="W2947:W3010" si="464">TEXT(V2947,"MMMM")</f>
        <v>March</v>
      </c>
      <c r="X2947" s="4" t="str">
        <f t="shared" ref="X2947:X3010" si="465">TEXT(V2947,"YYYY")</f>
        <v>2015</v>
      </c>
      <c r="Y2947" s="6">
        <f t="shared" ref="Y2947:Y3010" si="466">VALUE(X2947)</f>
        <v>2015</v>
      </c>
      <c r="Z2947" s="4" t="str">
        <f t="shared" ref="Z2947:Z3010" si="467">TEXT(V2947,"d")</f>
        <v>16</v>
      </c>
      <c r="AA2947" s="6">
        <f t="shared" ref="AA2947:AA3010" si="468">VALUE(Z2947)</f>
        <v>16</v>
      </c>
      <c r="AB2947" t="str">
        <f t="shared" ref="AB2947:AB3010" si="469">TEXT(V2947,"dddd")</f>
        <v>Monday</v>
      </c>
    </row>
    <row r="2948" spans="1:28" x14ac:dyDescent="0.25">
      <c r="A2948" s="3" t="s">
        <v>7217</v>
      </c>
      <c r="B2948" t="s">
        <v>7218</v>
      </c>
      <c r="C2948" s="3" t="s">
        <v>7218</v>
      </c>
      <c r="D2948" s="6">
        <v>0</v>
      </c>
      <c r="E2948" s="6">
        <v>104</v>
      </c>
      <c r="F2948" s="6">
        <f t="shared" si="460"/>
        <v>1</v>
      </c>
      <c r="G2948" s="6">
        <f t="shared" si="461"/>
        <v>44</v>
      </c>
      <c r="H2948" s="6" t="str" cm="1">
        <f t="array" ref="H2948">_xlfn.IFS(E2948&lt;=80,"Series",E2948&lt;=120,"TV Movie",E2948&gt;120,"Long Movie")</f>
        <v>TV Movie</v>
      </c>
      <c r="I2948" t="s">
        <v>8162</v>
      </c>
      <c r="J2948" t="s">
        <v>145</v>
      </c>
      <c r="K2948" t="s">
        <v>8163</v>
      </c>
      <c r="L2948" s="5">
        <v>6.8</v>
      </c>
      <c r="M2948" t="str" cm="1">
        <f t="array" ref="M2948">_xlfn.IFS(L2948&lt;=2,"Flop",L2948&lt;=5,"Average",L2948&lt;=7,"Hit",L2948&lt;=9,"Superhit",L2948&gt;9,"BlockBuster")</f>
        <v>Hit</v>
      </c>
      <c r="N2948" s="6">
        <v>66682</v>
      </c>
      <c r="O2948" s="6" t="str" cm="1">
        <f t="array" ref="O2948">_xlfn.IFS(N2948&lt;=100000,"Low",N2948&lt;=500000,"Median",N2948&lt;=1500000,"High",N2948&gt;1500000,"Very High")</f>
        <v>Low</v>
      </c>
      <c r="P2948">
        <v>11000000</v>
      </c>
      <c r="Q2948">
        <v>29355203</v>
      </c>
      <c r="R2948">
        <f t="shared" si="462"/>
        <v>18355203</v>
      </c>
      <c r="S2948" t="str">
        <f t="shared" si="463"/>
        <v>Profit</v>
      </c>
      <c r="T2948" s="1">
        <v>42043</v>
      </c>
      <c r="U2948" t="s">
        <v>3347</v>
      </c>
      <c r="V2948" s="14">
        <v>42043</v>
      </c>
      <c r="W2948" t="str">
        <f t="shared" si="464"/>
        <v>February</v>
      </c>
      <c r="X2948" s="4" t="str">
        <f t="shared" si="465"/>
        <v>2015</v>
      </c>
      <c r="Y2948" s="6">
        <f t="shared" si="466"/>
        <v>2015</v>
      </c>
      <c r="Z2948" s="4" t="str">
        <f t="shared" si="467"/>
        <v>8</v>
      </c>
      <c r="AA2948" s="6">
        <f t="shared" si="468"/>
        <v>8</v>
      </c>
      <c r="AB2948" t="str">
        <f t="shared" si="469"/>
        <v>Sunday</v>
      </c>
    </row>
    <row r="2949" spans="1:28" x14ac:dyDescent="0.25">
      <c r="A2949" s="3" t="s">
        <v>7219</v>
      </c>
      <c r="B2949" t="s">
        <v>7220</v>
      </c>
      <c r="C2949" s="3" t="s">
        <v>7220</v>
      </c>
      <c r="D2949" s="6">
        <v>0</v>
      </c>
      <c r="E2949" s="6">
        <v>118</v>
      </c>
      <c r="F2949" s="6">
        <f t="shared" si="460"/>
        <v>1</v>
      </c>
      <c r="G2949" s="6">
        <f t="shared" si="461"/>
        <v>58</v>
      </c>
      <c r="H2949" s="6" t="str" cm="1">
        <f t="array" ref="H2949">_xlfn.IFS(E2949&lt;=80,"Series",E2949&lt;=120,"TV Movie",E2949&gt;120,"Long Movie")</f>
        <v>TV Movie</v>
      </c>
      <c r="I2949" t="s">
        <v>145</v>
      </c>
      <c r="J2949" t="s">
        <v>3857</v>
      </c>
      <c r="K2949" t="s">
        <v>5802</v>
      </c>
      <c r="L2949" s="5">
        <v>8.1</v>
      </c>
      <c r="M2949" t="str" cm="1">
        <f t="array" ref="M2949">_xlfn.IFS(L2949&lt;=2,"Flop",L2949&lt;=5,"Average",L2949&lt;=7,"Hit",L2949&lt;=9,"Superhit",L2949&gt;9,"BlockBuster")</f>
        <v>Superhit</v>
      </c>
      <c r="N2949" s="6">
        <v>440868</v>
      </c>
      <c r="O2949" s="6" t="str" cm="1">
        <f t="array" ref="O2949">_xlfn.IFS(N2949&lt;=100000,"Low",N2949&lt;=500000,"Median",N2949&lt;=1500000,"High",N2949&gt;1500000,"Very High")</f>
        <v>Median</v>
      </c>
      <c r="P2949">
        <v>13000000</v>
      </c>
      <c r="Q2949">
        <v>35401758</v>
      </c>
      <c r="R2949">
        <f t="shared" si="462"/>
        <v>22401758</v>
      </c>
      <c r="S2949" t="str">
        <f t="shared" si="463"/>
        <v>Profit</v>
      </c>
      <c r="T2949" s="1">
        <v>42251</v>
      </c>
      <c r="U2949" t="s">
        <v>7221</v>
      </c>
      <c r="V2949" s="14">
        <v>42251</v>
      </c>
      <c r="W2949" t="str">
        <f t="shared" si="464"/>
        <v>September</v>
      </c>
      <c r="X2949" s="4" t="str">
        <f t="shared" si="465"/>
        <v>2015</v>
      </c>
      <c r="Y2949" s="6">
        <f t="shared" si="466"/>
        <v>2015</v>
      </c>
      <c r="Z2949" s="4" t="str">
        <f t="shared" si="467"/>
        <v>4</v>
      </c>
      <c r="AA2949" s="6">
        <f t="shared" si="468"/>
        <v>4</v>
      </c>
      <c r="AB2949" t="str">
        <f t="shared" si="469"/>
        <v>Friday</v>
      </c>
    </row>
    <row r="2950" spans="1:28" x14ac:dyDescent="0.25">
      <c r="A2950" s="3" t="s">
        <v>7222</v>
      </c>
      <c r="B2950" t="s">
        <v>7223</v>
      </c>
      <c r="C2950" s="3" t="s">
        <v>7223</v>
      </c>
      <c r="D2950" s="6">
        <v>0</v>
      </c>
      <c r="E2950" s="6">
        <v>132</v>
      </c>
      <c r="F2950" s="6">
        <f t="shared" si="460"/>
        <v>2</v>
      </c>
      <c r="G2950" s="6">
        <f t="shared" si="461"/>
        <v>12</v>
      </c>
      <c r="H2950" s="6" t="str" cm="1">
        <f t="array" ref="H2950">_xlfn.IFS(E2950&lt;=80,"Series",E2950&lt;=120,"TV Movie",E2950&gt;120,"Long Movie")</f>
        <v>Long Movie</v>
      </c>
      <c r="I2950" t="s">
        <v>8158</v>
      </c>
      <c r="J2950" t="s">
        <v>8163</v>
      </c>
      <c r="K2950" t="s">
        <v>8156</v>
      </c>
      <c r="L2950" s="5">
        <v>7.2</v>
      </c>
      <c r="M2950" t="str" cm="1">
        <f t="array" ref="M2950">_xlfn.IFS(L2950&lt;=2,"Flop",L2950&lt;=5,"Average",L2950&lt;=7,"Hit",L2950&lt;=9,"Superhit",L2950&gt;9,"BlockBuster")</f>
        <v>Superhit</v>
      </c>
      <c r="N2950" s="6">
        <v>497282</v>
      </c>
      <c r="O2950" s="6" t="str" cm="1">
        <f t="array" ref="O2950">_xlfn.IFS(N2950&lt;=100000,"Low",N2950&lt;=500000,"Median",N2950&lt;=1500000,"High",N2950&gt;1500000,"Very High")</f>
        <v>Median</v>
      </c>
      <c r="P2950">
        <v>180000000</v>
      </c>
      <c r="Q2950">
        <v>816037575</v>
      </c>
      <c r="R2950">
        <f t="shared" si="462"/>
        <v>636037575</v>
      </c>
      <c r="S2950" t="str">
        <f t="shared" si="463"/>
        <v>Profit</v>
      </c>
      <c r="T2950" s="1">
        <v>42682</v>
      </c>
      <c r="U2950" t="s">
        <v>3470</v>
      </c>
      <c r="V2950" s="14">
        <v>42682</v>
      </c>
      <c r="W2950" t="str">
        <f t="shared" si="464"/>
        <v>November</v>
      </c>
      <c r="X2950" s="4" t="str">
        <f t="shared" si="465"/>
        <v>2016</v>
      </c>
      <c r="Y2950" s="6">
        <f t="shared" si="466"/>
        <v>2016</v>
      </c>
      <c r="Z2950" s="4" t="str">
        <f t="shared" si="467"/>
        <v>8</v>
      </c>
      <c r="AA2950" s="6">
        <f t="shared" si="468"/>
        <v>8</v>
      </c>
      <c r="AB2950" t="str">
        <f t="shared" si="469"/>
        <v>Tuesday</v>
      </c>
    </row>
    <row r="2951" spans="1:28" x14ac:dyDescent="0.25">
      <c r="A2951" s="3" t="s">
        <v>7224</v>
      </c>
      <c r="B2951" t="s">
        <v>7225</v>
      </c>
      <c r="C2951" s="3" t="s">
        <v>7225</v>
      </c>
      <c r="D2951" s="6">
        <v>0</v>
      </c>
      <c r="E2951" s="6">
        <v>97</v>
      </c>
      <c r="F2951" s="6">
        <f t="shared" si="460"/>
        <v>1</v>
      </c>
      <c r="G2951" s="6">
        <f t="shared" si="461"/>
        <v>37</v>
      </c>
      <c r="H2951" s="6" t="str" cm="1">
        <f t="array" ref="H2951">_xlfn.IFS(E2951&lt;=80,"Series",E2951&lt;=120,"TV Movie",E2951&gt;120,"Long Movie")</f>
        <v>TV Movie</v>
      </c>
      <c r="I2951" t="s">
        <v>83</v>
      </c>
      <c r="J2951" t="s">
        <v>8166</v>
      </c>
      <c r="K2951" t="s">
        <v>3857</v>
      </c>
      <c r="L2951" s="5">
        <v>6.1</v>
      </c>
      <c r="M2951" t="str" cm="1">
        <f t="array" ref="M2951">_xlfn.IFS(L2951&lt;=2,"Flop",L2951&lt;=5,"Average",L2951&lt;=7,"Hit",L2951&lt;=9,"Superhit",L2951&gt;9,"BlockBuster")</f>
        <v>Hit</v>
      </c>
      <c r="N2951" s="6">
        <v>115810</v>
      </c>
      <c r="O2951" s="6" t="str" cm="1">
        <f t="array" ref="O2951">_xlfn.IFS(N2951&lt;=100000,"Low",N2951&lt;=500000,"Median",N2951&lt;=1500000,"High",N2951&gt;1500000,"Very High")</f>
        <v>Median</v>
      </c>
      <c r="P2951">
        <v>10000000</v>
      </c>
      <c r="Q2951">
        <v>112983889</v>
      </c>
      <c r="R2951">
        <f t="shared" si="462"/>
        <v>102983889</v>
      </c>
      <c r="S2951" t="str">
        <f t="shared" si="463"/>
        <v>Profit</v>
      </c>
      <c r="T2951" s="1">
        <v>42152</v>
      </c>
      <c r="U2951" t="s">
        <v>4994</v>
      </c>
      <c r="V2951" s="14">
        <v>42152</v>
      </c>
      <c r="W2951" t="str">
        <f t="shared" si="464"/>
        <v>May</v>
      </c>
      <c r="X2951" s="4" t="str">
        <f t="shared" si="465"/>
        <v>2015</v>
      </c>
      <c r="Y2951" s="6">
        <f t="shared" si="466"/>
        <v>2015</v>
      </c>
      <c r="Z2951" s="4" t="str">
        <f t="shared" si="467"/>
        <v>28</v>
      </c>
      <c r="AA2951" s="6">
        <f t="shared" si="468"/>
        <v>28</v>
      </c>
      <c r="AB2951" t="str">
        <f t="shared" si="469"/>
        <v>Thursday</v>
      </c>
    </row>
    <row r="2952" spans="1:28" x14ac:dyDescent="0.25">
      <c r="A2952" s="3" t="s">
        <v>7226</v>
      </c>
      <c r="B2952" t="s">
        <v>7227</v>
      </c>
      <c r="C2952" s="3" t="s">
        <v>7227</v>
      </c>
      <c r="D2952" s="6">
        <v>0</v>
      </c>
      <c r="E2952" s="6">
        <v>124</v>
      </c>
      <c r="F2952" s="6">
        <f t="shared" si="460"/>
        <v>2</v>
      </c>
      <c r="G2952" s="6">
        <f t="shared" si="461"/>
        <v>4</v>
      </c>
      <c r="H2952" s="6" t="str" cm="1">
        <f t="array" ref="H2952">_xlfn.IFS(E2952&lt;=80,"Series",E2952&lt;=120,"TV Movie",E2952&gt;120,"Long Movie")</f>
        <v>Long Movie</v>
      </c>
      <c r="I2952" t="s">
        <v>8160</v>
      </c>
      <c r="J2952" t="s">
        <v>145</v>
      </c>
      <c r="K2952" t="s">
        <v>5802</v>
      </c>
      <c r="L2952" s="5">
        <v>7.4</v>
      </c>
      <c r="M2952" t="str" cm="1">
        <f t="array" ref="M2952">_xlfn.IFS(L2952&lt;=2,"Flop",L2952&lt;=5,"Average",L2952&lt;=7,"Hit",L2952&lt;=9,"Superhit",L2952&gt;9,"BlockBuster")</f>
        <v>Superhit</v>
      </c>
      <c r="N2952" s="6">
        <v>83973</v>
      </c>
      <c r="O2952" s="6" t="str" cm="1">
        <f t="array" ref="O2952">_xlfn.IFS(N2952&lt;=100000,"Low",N2952&lt;=500000,"Median",N2952&lt;=1500000,"High",N2952&gt;1500000,"Very High")</f>
        <v>Low</v>
      </c>
      <c r="P2952">
        <v>15000000</v>
      </c>
      <c r="Q2952">
        <v>11430025</v>
      </c>
      <c r="R2952">
        <f t="shared" si="462"/>
        <v>-3569975</v>
      </c>
      <c r="S2952" t="str">
        <f t="shared" si="463"/>
        <v>Loss</v>
      </c>
      <c r="T2952" s="1">
        <v>42259</v>
      </c>
      <c r="U2952" t="s">
        <v>1691</v>
      </c>
      <c r="V2952" s="14">
        <v>42259</v>
      </c>
      <c r="W2952" t="str">
        <f t="shared" si="464"/>
        <v>September</v>
      </c>
      <c r="X2952" s="4" t="str">
        <f t="shared" si="465"/>
        <v>2015</v>
      </c>
      <c r="Y2952" s="6">
        <f t="shared" si="466"/>
        <v>2015</v>
      </c>
      <c r="Z2952" s="4" t="str">
        <f t="shared" si="467"/>
        <v>12</v>
      </c>
      <c r="AA2952" s="6">
        <f t="shared" si="468"/>
        <v>12</v>
      </c>
      <c r="AB2952" t="str">
        <f t="shared" si="469"/>
        <v>Saturday</v>
      </c>
    </row>
    <row r="2953" spans="1:28" x14ac:dyDescent="0.25">
      <c r="A2953" s="3" t="s">
        <v>7228</v>
      </c>
      <c r="B2953" t="s">
        <v>7229</v>
      </c>
      <c r="C2953" s="3" t="s">
        <v>7229</v>
      </c>
      <c r="D2953" s="6">
        <v>0</v>
      </c>
      <c r="E2953" s="6">
        <v>109</v>
      </c>
      <c r="F2953" s="6">
        <f t="shared" si="460"/>
        <v>1</v>
      </c>
      <c r="G2953" s="6">
        <f t="shared" si="461"/>
        <v>49</v>
      </c>
      <c r="H2953" s="6" t="str" cm="1">
        <f t="array" ref="H2953">_xlfn.IFS(E2953&lt;=80,"Series",E2953&lt;=120,"TV Movie",E2953&gt;120,"Long Movie")</f>
        <v>TV Movie</v>
      </c>
      <c r="I2953" t="s">
        <v>8160</v>
      </c>
      <c r="J2953" t="s">
        <v>145</v>
      </c>
      <c r="K2953" t="s">
        <v>5802</v>
      </c>
      <c r="L2953" s="5">
        <v>7.2</v>
      </c>
      <c r="M2953" t="str" cm="1">
        <f t="array" ref="M2953">_xlfn.IFS(L2953&lt;=2,"Flop",L2953&lt;=5,"Average",L2953&lt;=7,"Hit",L2953&lt;=9,"Superhit",L2953&gt;9,"BlockBuster")</f>
        <v>Superhit</v>
      </c>
      <c r="N2953" s="6">
        <v>86240</v>
      </c>
      <c r="O2953" s="6" t="str" cm="1">
        <f t="array" ref="O2953">_xlfn.IFS(N2953&lt;=100000,"Low",N2953&lt;=500000,"Median",N2953&lt;=1500000,"High",N2953&gt;1500000,"Very High")</f>
        <v>Low</v>
      </c>
      <c r="P2953">
        <v>25000000</v>
      </c>
      <c r="Q2953">
        <v>67925733</v>
      </c>
      <c r="R2953">
        <f t="shared" si="462"/>
        <v>42925733</v>
      </c>
      <c r="S2953" t="str">
        <f t="shared" si="463"/>
        <v>Profit</v>
      </c>
      <c r="T2953" s="1">
        <v>43715</v>
      </c>
      <c r="U2953" t="s">
        <v>7230</v>
      </c>
      <c r="V2953" s="14">
        <v>43715</v>
      </c>
      <c r="W2953" t="str">
        <f t="shared" si="464"/>
        <v>September</v>
      </c>
      <c r="X2953" s="4" t="str">
        <f t="shared" si="465"/>
        <v>2019</v>
      </c>
      <c r="Y2953" s="6">
        <f t="shared" si="466"/>
        <v>2019</v>
      </c>
      <c r="Z2953" s="4" t="str">
        <f t="shared" si="467"/>
        <v>7</v>
      </c>
      <c r="AA2953" s="6">
        <f t="shared" si="468"/>
        <v>7</v>
      </c>
      <c r="AB2953" t="str">
        <f t="shared" si="469"/>
        <v>Saturday</v>
      </c>
    </row>
    <row r="2954" spans="1:28" x14ac:dyDescent="0.25">
      <c r="A2954" s="3" t="s">
        <v>7231</v>
      </c>
      <c r="B2954" t="s">
        <v>7232</v>
      </c>
      <c r="C2954" s="3" t="s">
        <v>7232</v>
      </c>
      <c r="D2954" s="6">
        <v>0</v>
      </c>
      <c r="E2954" s="6">
        <v>134</v>
      </c>
      <c r="F2954" s="6">
        <f t="shared" si="460"/>
        <v>2</v>
      </c>
      <c r="G2954" s="6">
        <f t="shared" si="461"/>
        <v>14</v>
      </c>
      <c r="H2954" s="6" t="str" cm="1">
        <f t="array" ref="H2954">_xlfn.IFS(E2954&lt;=80,"Series",E2954&lt;=120,"TV Movie",E2954&gt;120,"Long Movie")</f>
        <v>Long Movie</v>
      </c>
      <c r="I2954" t="s">
        <v>8158</v>
      </c>
      <c r="J2954" t="s">
        <v>132</v>
      </c>
      <c r="K2954" t="s">
        <v>8162</v>
      </c>
      <c r="L2954" s="5">
        <v>7.3</v>
      </c>
      <c r="M2954" t="str" cm="1">
        <f t="array" ref="M2954">_xlfn.IFS(L2954&lt;=2,"Flop",L2954&lt;=5,"Average",L2954&lt;=7,"Hit",L2954&lt;=9,"Superhit",L2954&gt;9,"BlockBuster")</f>
        <v>Superhit</v>
      </c>
      <c r="N2954" s="6">
        <v>255378</v>
      </c>
      <c r="O2954" s="6" t="str" cm="1">
        <f t="array" ref="O2954">_xlfn.IFS(N2954&lt;=100000,"Low",N2954&lt;=500000,"Median",N2954&lt;=1500000,"High",N2954&gt;1500000,"Very High")</f>
        <v>Median</v>
      </c>
      <c r="P2954">
        <v>100000000</v>
      </c>
      <c r="Q2954">
        <v>233503234</v>
      </c>
      <c r="R2954">
        <f t="shared" si="462"/>
        <v>133503234</v>
      </c>
      <c r="S2954" t="str">
        <f t="shared" si="463"/>
        <v>Profit</v>
      </c>
      <c r="T2954" s="1">
        <v>44334</v>
      </c>
      <c r="U2954" t="s">
        <v>4512</v>
      </c>
      <c r="V2954" s="14">
        <v>44334</v>
      </c>
      <c r="W2954" t="str">
        <f t="shared" si="464"/>
        <v>May</v>
      </c>
      <c r="X2954" s="4" t="str">
        <f t="shared" si="465"/>
        <v>2021</v>
      </c>
      <c r="Y2954" s="6">
        <f t="shared" si="466"/>
        <v>2021</v>
      </c>
      <c r="Z2954" s="4" t="str">
        <f t="shared" si="467"/>
        <v>18</v>
      </c>
      <c r="AA2954" s="6">
        <f t="shared" si="468"/>
        <v>18</v>
      </c>
      <c r="AB2954" t="str">
        <f t="shared" si="469"/>
        <v>Tuesday</v>
      </c>
    </row>
    <row r="2955" spans="1:28" x14ac:dyDescent="0.25">
      <c r="A2955" s="3" t="s">
        <v>7233</v>
      </c>
      <c r="B2955" t="s">
        <v>7234</v>
      </c>
      <c r="C2955" s="3" t="s">
        <v>7234</v>
      </c>
      <c r="D2955" s="6">
        <v>0</v>
      </c>
      <c r="E2955" s="6">
        <v>100</v>
      </c>
      <c r="F2955" s="6">
        <f t="shared" si="460"/>
        <v>1</v>
      </c>
      <c r="G2955" s="6">
        <f t="shared" si="461"/>
        <v>40</v>
      </c>
      <c r="H2955" s="6" t="str" cm="1">
        <f t="array" ref="H2955">_xlfn.IFS(E2955&lt;=80,"Series",E2955&lt;=120,"TV Movie",E2955&gt;120,"Long Movie")</f>
        <v>TV Movie</v>
      </c>
      <c r="I2955" t="s">
        <v>83</v>
      </c>
      <c r="J2955" t="s">
        <v>8166</v>
      </c>
      <c r="K2955" t="s">
        <v>3857</v>
      </c>
      <c r="L2955" s="5">
        <v>6.8</v>
      </c>
      <c r="M2955" t="str" cm="1">
        <f t="array" ref="M2955">_xlfn.IFS(L2955&lt;=2,"Flop",L2955&lt;=5,"Average",L2955&lt;=7,"Hit",L2955&lt;=9,"Superhit",L2955&gt;9,"BlockBuster")</f>
        <v>Hit</v>
      </c>
      <c r="N2955" s="6">
        <v>261538</v>
      </c>
      <c r="O2955" s="6" t="str" cm="1">
        <f t="array" ref="O2955">_xlfn.IFS(N2955&lt;=100000,"Low",N2955&lt;=500000,"Median",N2955&lt;=1500000,"High",N2955&gt;1500000,"Very High")</f>
        <v>Median</v>
      </c>
      <c r="P2955">
        <v>1000000</v>
      </c>
      <c r="Q2955">
        <v>21947454</v>
      </c>
      <c r="R2955">
        <f t="shared" si="462"/>
        <v>20947454</v>
      </c>
      <c r="S2955" t="str">
        <f t="shared" si="463"/>
        <v>Profit</v>
      </c>
      <c r="T2955" s="1">
        <v>41776</v>
      </c>
      <c r="U2955" t="s">
        <v>7235</v>
      </c>
      <c r="V2955" s="14">
        <v>41776</v>
      </c>
      <c r="W2955" t="str">
        <f t="shared" si="464"/>
        <v>May</v>
      </c>
      <c r="X2955" s="4" t="str">
        <f t="shared" si="465"/>
        <v>2014</v>
      </c>
      <c r="Y2955" s="6">
        <f t="shared" si="466"/>
        <v>2014</v>
      </c>
      <c r="Z2955" s="4" t="str">
        <f t="shared" si="467"/>
        <v>17</v>
      </c>
      <c r="AA2955" s="6">
        <f t="shared" si="468"/>
        <v>17</v>
      </c>
      <c r="AB2955" t="str">
        <f t="shared" si="469"/>
        <v>Saturday</v>
      </c>
    </row>
    <row r="2956" spans="1:28" x14ac:dyDescent="0.25">
      <c r="A2956" s="3" t="s">
        <v>7236</v>
      </c>
      <c r="B2956" t="s">
        <v>7237</v>
      </c>
      <c r="C2956" s="3" t="s">
        <v>7237</v>
      </c>
      <c r="D2956" s="6">
        <v>0</v>
      </c>
      <c r="E2956" s="6">
        <v>96</v>
      </c>
      <c r="F2956" s="6">
        <f t="shared" si="460"/>
        <v>1</v>
      </c>
      <c r="G2956" s="6">
        <f t="shared" si="461"/>
        <v>36</v>
      </c>
      <c r="H2956" s="6" t="str" cm="1">
        <f t="array" ref="H2956">_xlfn.IFS(E2956&lt;=80,"Series",E2956&lt;=120,"TV Movie",E2956&gt;120,"Long Movie")</f>
        <v>TV Movie</v>
      </c>
      <c r="I2956" t="s">
        <v>8160</v>
      </c>
      <c r="J2956" t="s">
        <v>145</v>
      </c>
      <c r="K2956" t="s">
        <v>5802</v>
      </c>
      <c r="L2956" s="5">
        <v>7.4</v>
      </c>
      <c r="M2956" t="str" cm="1">
        <f t="array" ref="M2956">_xlfn.IFS(L2956&lt;=2,"Flop",L2956&lt;=5,"Average",L2956&lt;=7,"Hit",L2956&lt;=9,"Superhit",L2956&gt;9,"BlockBuster")</f>
        <v>Superhit</v>
      </c>
      <c r="N2956" s="6">
        <v>291159</v>
      </c>
      <c r="O2956" s="6" t="str" cm="1">
        <f t="array" ref="O2956">_xlfn.IFS(N2956&lt;=100000,"Low",N2956&lt;=500000,"Median",N2956&lt;=1500000,"High",N2956&gt;1500000,"Very High")</f>
        <v>Median</v>
      </c>
      <c r="P2956">
        <v>60000000</v>
      </c>
      <c r="Q2956">
        <v>243870033</v>
      </c>
      <c r="R2956">
        <f t="shared" si="462"/>
        <v>183870033</v>
      </c>
      <c r="S2956" t="str">
        <f t="shared" si="463"/>
        <v>Profit</v>
      </c>
      <c r="T2956" s="1">
        <v>42615</v>
      </c>
      <c r="U2956" t="s">
        <v>69</v>
      </c>
      <c r="V2956" s="14">
        <v>42615</v>
      </c>
      <c r="W2956" t="str">
        <f t="shared" si="464"/>
        <v>September</v>
      </c>
      <c r="X2956" s="4" t="str">
        <f t="shared" si="465"/>
        <v>2016</v>
      </c>
      <c r="Y2956" s="6">
        <f t="shared" si="466"/>
        <v>2016</v>
      </c>
      <c r="Z2956" s="4" t="str">
        <f t="shared" si="467"/>
        <v>2</v>
      </c>
      <c r="AA2956" s="6">
        <f t="shared" si="468"/>
        <v>2</v>
      </c>
      <c r="AB2956" t="str">
        <f t="shared" si="469"/>
        <v>Friday</v>
      </c>
    </row>
    <row r="2957" spans="1:28" x14ac:dyDescent="0.25">
      <c r="A2957" s="3" t="s">
        <v>7238</v>
      </c>
      <c r="B2957" t="s">
        <v>7239</v>
      </c>
      <c r="C2957" s="3" t="s">
        <v>7239</v>
      </c>
      <c r="D2957" s="6">
        <v>0</v>
      </c>
      <c r="E2957" s="6">
        <v>116</v>
      </c>
      <c r="F2957" s="6">
        <f t="shared" si="460"/>
        <v>1</v>
      </c>
      <c r="G2957" s="6">
        <f t="shared" si="461"/>
        <v>56</v>
      </c>
      <c r="H2957" s="6" t="str" cm="1">
        <f t="array" ref="H2957">_xlfn.IFS(E2957&lt;=80,"Series",E2957&lt;=120,"TV Movie",E2957&gt;120,"Long Movie")</f>
        <v>TV Movie</v>
      </c>
      <c r="I2957" t="s">
        <v>8166</v>
      </c>
      <c r="J2957" t="s">
        <v>8157</v>
      </c>
      <c r="K2957" t="s">
        <v>8161</v>
      </c>
      <c r="L2957" s="5">
        <v>5.9</v>
      </c>
      <c r="M2957" t="str" cm="1">
        <f t="array" ref="M2957">_xlfn.IFS(L2957&lt;=2,"Flop",L2957&lt;=5,"Average",L2957&lt;=7,"Hit",L2957&lt;=9,"Superhit",L2957&gt;9,"BlockBuster")</f>
        <v>Hit</v>
      </c>
      <c r="N2957" s="6">
        <v>62876</v>
      </c>
      <c r="O2957" s="6" t="str" cm="1">
        <f t="array" ref="O2957">_xlfn.IFS(N2957&lt;=100000,"Low",N2957&lt;=500000,"Median",N2957&lt;=1500000,"High",N2957&gt;1500000,"Very High")</f>
        <v>Low</v>
      </c>
      <c r="P2957">
        <v>54000000</v>
      </c>
      <c r="Q2957">
        <v>16400193</v>
      </c>
      <c r="R2957">
        <f t="shared" si="462"/>
        <v>-37599807</v>
      </c>
      <c r="S2957" t="str">
        <f t="shared" si="463"/>
        <v>Loss</v>
      </c>
      <c r="T2957" s="1">
        <v>44419</v>
      </c>
      <c r="U2957" t="s">
        <v>7240</v>
      </c>
      <c r="V2957" s="14">
        <v>44419</v>
      </c>
      <c r="W2957" t="str">
        <f t="shared" si="464"/>
        <v>August</v>
      </c>
      <c r="X2957" s="4" t="str">
        <f t="shared" si="465"/>
        <v>2021</v>
      </c>
      <c r="Y2957" s="6">
        <f t="shared" si="466"/>
        <v>2021</v>
      </c>
      <c r="Z2957" s="4" t="str">
        <f t="shared" si="467"/>
        <v>11</v>
      </c>
      <c r="AA2957" s="6">
        <f t="shared" si="468"/>
        <v>11</v>
      </c>
      <c r="AB2957" t="str">
        <f t="shared" si="469"/>
        <v>Wednesday</v>
      </c>
    </row>
    <row r="2958" spans="1:28" x14ac:dyDescent="0.25">
      <c r="A2958" s="3" t="s">
        <v>7241</v>
      </c>
      <c r="B2958" t="s">
        <v>1339</v>
      </c>
      <c r="C2958" s="3" t="s">
        <v>1339</v>
      </c>
      <c r="D2958" s="6">
        <v>0</v>
      </c>
      <c r="E2958" s="6">
        <v>135</v>
      </c>
      <c r="F2958" s="6">
        <f t="shared" si="460"/>
        <v>2</v>
      </c>
      <c r="G2958" s="6">
        <f t="shared" si="461"/>
        <v>15</v>
      </c>
      <c r="H2958" s="6" t="str" cm="1">
        <f t="array" ref="H2958">_xlfn.IFS(E2958&lt;=80,"Series",E2958&lt;=120,"TV Movie",E2958&gt;120,"Long Movie")</f>
        <v>Long Movie</v>
      </c>
      <c r="I2958" t="s">
        <v>145</v>
      </c>
      <c r="J2958" t="s">
        <v>8157</v>
      </c>
      <c r="K2958" t="s">
        <v>5802</v>
      </c>
      <c r="L2958" s="5">
        <v>7.8</v>
      </c>
      <c r="M2958" t="str" cm="1">
        <f t="array" ref="M2958">_xlfn.IFS(L2958&lt;=2,"Flop",L2958&lt;=5,"Average",L2958&lt;=7,"Hit",L2958&lt;=9,"Superhit",L2958&gt;9,"BlockBuster")</f>
        <v>Superhit</v>
      </c>
      <c r="N2958" s="6">
        <v>231368</v>
      </c>
      <c r="O2958" s="6" t="str" cm="1">
        <f t="array" ref="O2958">_xlfn.IFS(N2958&lt;=100000,"Low",N2958&lt;=500000,"Median",N2958&lt;=1500000,"High",N2958&gt;1500000,"Very High")</f>
        <v>Median</v>
      </c>
      <c r="P2958">
        <v>40000000</v>
      </c>
      <c r="Q2958">
        <v>218843645</v>
      </c>
      <c r="R2958">
        <f t="shared" si="462"/>
        <v>178843645</v>
      </c>
      <c r="S2958" t="str">
        <f t="shared" si="463"/>
        <v>Profit</v>
      </c>
      <c r="T2958" s="1">
        <v>43806</v>
      </c>
      <c r="U2958" t="s">
        <v>5994</v>
      </c>
      <c r="V2958" s="14">
        <v>43806</v>
      </c>
      <c r="W2958" t="str">
        <f t="shared" si="464"/>
        <v>December</v>
      </c>
      <c r="X2958" s="4" t="str">
        <f t="shared" si="465"/>
        <v>2019</v>
      </c>
      <c r="Y2958" s="6">
        <f t="shared" si="466"/>
        <v>2019</v>
      </c>
      <c r="Z2958" s="4" t="str">
        <f t="shared" si="467"/>
        <v>7</v>
      </c>
      <c r="AA2958" s="6">
        <f t="shared" si="468"/>
        <v>7</v>
      </c>
      <c r="AB2958" t="str">
        <f t="shared" si="469"/>
        <v>Saturday</v>
      </c>
    </row>
    <row r="2959" spans="1:28" x14ac:dyDescent="0.25">
      <c r="A2959" s="3" t="s">
        <v>7242</v>
      </c>
      <c r="B2959" t="s">
        <v>7243</v>
      </c>
      <c r="C2959" s="3" t="s">
        <v>7243</v>
      </c>
      <c r="D2959" s="6">
        <v>0</v>
      </c>
      <c r="E2959" s="6">
        <v>99</v>
      </c>
      <c r="F2959" s="6">
        <f t="shared" si="460"/>
        <v>1</v>
      </c>
      <c r="G2959" s="6">
        <f t="shared" si="461"/>
        <v>39</v>
      </c>
      <c r="H2959" s="6" t="str" cm="1">
        <f t="array" ref="H2959">_xlfn.IFS(E2959&lt;=80,"Series",E2959&lt;=120,"TV Movie",E2959&gt;120,"Long Movie")</f>
        <v>TV Movie</v>
      </c>
      <c r="I2959" t="s">
        <v>5529</v>
      </c>
      <c r="J2959" t="s">
        <v>3857</v>
      </c>
      <c r="K2959" t="s">
        <v>5802</v>
      </c>
      <c r="L2959" s="5">
        <v>5.9</v>
      </c>
      <c r="M2959" t="str" cm="1">
        <f t="array" ref="M2959">_xlfn.IFS(L2959&lt;=2,"Flop",L2959&lt;=5,"Average",L2959&lt;=7,"Hit",L2959&lt;=9,"Superhit",L2959&gt;9,"BlockBuster")</f>
        <v>Hit</v>
      </c>
      <c r="N2959" s="6">
        <v>166602</v>
      </c>
      <c r="O2959" s="6" t="str" cm="1">
        <f t="array" ref="O2959">_xlfn.IFS(N2959&lt;=100000,"Low",N2959&lt;=500000,"Median",N2959&lt;=1500000,"High",N2959&gt;1500000,"Very High")</f>
        <v>Median</v>
      </c>
      <c r="P2959">
        <v>60000000</v>
      </c>
      <c r="Q2959">
        <v>205754447</v>
      </c>
      <c r="R2959">
        <f t="shared" si="462"/>
        <v>145754447</v>
      </c>
      <c r="S2959" t="str">
        <f t="shared" si="463"/>
        <v>Profit</v>
      </c>
      <c r="T2959" s="1">
        <v>42425</v>
      </c>
      <c r="U2959" t="s">
        <v>7244</v>
      </c>
      <c r="V2959" s="14">
        <v>42425</v>
      </c>
      <c r="W2959" t="str">
        <f t="shared" si="464"/>
        <v>February</v>
      </c>
      <c r="X2959" s="4" t="str">
        <f t="shared" si="465"/>
        <v>2016</v>
      </c>
      <c r="Y2959" s="6">
        <f t="shared" si="466"/>
        <v>2016</v>
      </c>
      <c r="Z2959" s="4" t="str">
        <f t="shared" si="467"/>
        <v>25</v>
      </c>
      <c r="AA2959" s="6">
        <f t="shared" si="468"/>
        <v>25</v>
      </c>
      <c r="AB2959" t="str">
        <f t="shared" si="469"/>
        <v>Thursday</v>
      </c>
    </row>
    <row r="2960" spans="1:28" x14ac:dyDescent="0.25">
      <c r="A2960" s="3" t="s">
        <v>7245</v>
      </c>
      <c r="B2960" t="s">
        <v>7246</v>
      </c>
      <c r="C2960" s="3" t="s">
        <v>7246</v>
      </c>
      <c r="D2960" s="6">
        <v>0</v>
      </c>
      <c r="E2960" s="6">
        <v>137</v>
      </c>
      <c r="F2960" s="6">
        <f t="shared" si="460"/>
        <v>2</v>
      </c>
      <c r="G2960" s="6">
        <f t="shared" si="461"/>
        <v>17</v>
      </c>
      <c r="H2960" s="6" t="str" cm="1">
        <f t="array" ref="H2960">_xlfn.IFS(E2960&lt;=80,"Series",E2960&lt;=120,"TV Movie",E2960&gt;120,"Long Movie")</f>
        <v>Long Movie</v>
      </c>
      <c r="I2960" t="s">
        <v>5529</v>
      </c>
      <c r="J2960" t="s">
        <v>145</v>
      </c>
      <c r="K2960" t="s">
        <v>8161</v>
      </c>
      <c r="L2960" s="5">
        <v>8.1</v>
      </c>
      <c r="M2960" t="str" cm="1">
        <f t="array" ref="M2960">_xlfn.IFS(L2960&lt;=2,"Flop",L2960&lt;=5,"Average",L2960&lt;=7,"Hit",L2960&lt;=9,"Superhit",L2960&gt;9,"BlockBuster")</f>
        <v>Superhit</v>
      </c>
      <c r="N2960" s="6">
        <v>808934</v>
      </c>
      <c r="O2960" s="6" t="str" cm="1">
        <f t="array" ref="O2960">_xlfn.IFS(N2960&lt;=100000,"Low",N2960&lt;=500000,"Median",N2960&lt;=1500000,"High",N2960&gt;1500000,"Very High")</f>
        <v>High</v>
      </c>
      <c r="P2960">
        <v>97000000</v>
      </c>
      <c r="Q2960">
        <v>619179950</v>
      </c>
      <c r="R2960">
        <f t="shared" si="462"/>
        <v>522179950</v>
      </c>
      <c r="S2960" t="str">
        <f t="shared" si="463"/>
        <v>Profit</v>
      </c>
      <c r="T2960" s="1">
        <v>42783</v>
      </c>
      <c r="U2960" t="s">
        <v>13</v>
      </c>
      <c r="V2960" s="14">
        <v>42783</v>
      </c>
      <c r="W2960" t="str">
        <f t="shared" si="464"/>
        <v>February</v>
      </c>
      <c r="X2960" s="4" t="str">
        <f t="shared" si="465"/>
        <v>2017</v>
      </c>
      <c r="Y2960" s="6">
        <f t="shared" si="466"/>
        <v>2017</v>
      </c>
      <c r="Z2960" s="4" t="str">
        <f t="shared" si="467"/>
        <v>17</v>
      </c>
      <c r="AA2960" s="6">
        <f t="shared" si="468"/>
        <v>17</v>
      </c>
      <c r="AB2960" t="str">
        <f t="shared" si="469"/>
        <v>Friday</v>
      </c>
    </row>
    <row r="2961" spans="1:28" x14ac:dyDescent="0.25">
      <c r="A2961" s="3" t="s">
        <v>7247</v>
      </c>
      <c r="B2961" t="s">
        <v>7248</v>
      </c>
      <c r="C2961" s="3" t="s">
        <v>7248</v>
      </c>
      <c r="D2961" s="6">
        <v>0</v>
      </c>
      <c r="E2961" s="6">
        <v>96</v>
      </c>
      <c r="F2961" s="6">
        <f t="shared" si="460"/>
        <v>1</v>
      </c>
      <c r="G2961" s="6">
        <f t="shared" si="461"/>
        <v>36</v>
      </c>
      <c r="H2961" s="6" t="str" cm="1">
        <f t="array" ref="H2961">_xlfn.IFS(E2961&lt;=80,"Series",E2961&lt;=120,"TV Movie",E2961&gt;120,"Long Movie")</f>
        <v>TV Movie</v>
      </c>
      <c r="I2961" t="s">
        <v>5529</v>
      </c>
      <c r="J2961" t="s">
        <v>132</v>
      </c>
      <c r="K2961" t="s">
        <v>5802</v>
      </c>
      <c r="L2961" s="5">
        <v>6.1</v>
      </c>
      <c r="M2961" t="str" cm="1">
        <f t="array" ref="M2961">_xlfn.IFS(L2961&lt;=2,"Flop",L2961&lt;=5,"Average",L2961&lt;=7,"Hit",L2961&lt;=9,"Superhit",L2961&gt;9,"BlockBuster")</f>
        <v>Hit</v>
      </c>
      <c r="N2961" s="6">
        <v>94832</v>
      </c>
      <c r="O2961" s="6" t="str" cm="1">
        <f t="array" ref="O2961">_xlfn.IFS(N2961&lt;=100000,"Low",N2961&lt;=500000,"Median",N2961&lt;=1500000,"High",N2961&gt;1500000,"Very High")</f>
        <v>Low</v>
      </c>
      <c r="P2961">
        <v>28000000</v>
      </c>
      <c r="Q2961">
        <v>27262374</v>
      </c>
      <c r="R2961">
        <f t="shared" si="462"/>
        <v>-737626</v>
      </c>
      <c r="S2961" t="str">
        <f t="shared" si="463"/>
        <v>Loss</v>
      </c>
      <c r="T2961" s="1">
        <v>42234</v>
      </c>
      <c r="U2961" t="s">
        <v>6212</v>
      </c>
      <c r="V2961" s="14">
        <v>42234</v>
      </c>
      <c r="W2961" t="str">
        <f t="shared" si="464"/>
        <v>August</v>
      </c>
      <c r="X2961" s="4" t="str">
        <f t="shared" si="465"/>
        <v>2015</v>
      </c>
      <c r="Y2961" s="6">
        <f t="shared" si="466"/>
        <v>2015</v>
      </c>
      <c r="Z2961" s="4" t="str">
        <f t="shared" si="467"/>
        <v>18</v>
      </c>
      <c r="AA2961" s="6">
        <f t="shared" si="468"/>
        <v>18</v>
      </c>
      <c r="AB2961" t="str">
        <f t="shared" si="469"/>
        <v>Tuesday</v>
      </c>
    </row>
    <row r="2962" spans="1:28" x14ac:dyDescent="0.25">
      <c r="A2962" s="3" t="s">
        <v>7249</v>
      </c>
      <c r="B2962" t="s">
        <v>7250</v>
      </c>
      <c r="C2962" s="3" t="s">
        <v>7250</v>
      </c>
      <c r="D2962" s="6">
        <v>0</v>
      </c>
      <c r="E2962" s="6">
        <v>101</v>
      </c>
      <c r="F2962" s="6">
        <f t="shared" si="460"/>
        <v>1</v>
      </c>
      <c r="G2962" s="6">
        <f t="shared" si="461"/>
        <v>41</v>
      </c>
      <c r="H2962" s="6" t="str" cm="1">
        <f t="array" ref="H2962">_xlfn.IFS(E2962&lt;=80,"Series",E2962&lt;=120,"TV Movie",E2962&gt;120,"Long Movie")</f>
        <v>TV Movie</v>
      </c>
      <c r="I2962" t="s">
        <v>145</v>
      </c>
      <c r="J2962" t="s">
        <v>5802</v>
      </c>
      <c r="K2962" t="s">
        <v>5802</v>
      </c>
      <c r="L2962" s="5">
        <v>7.5</v>
      </c>
      <c r="M2962" t="str" cm="1">
        <f t="array" ref="M2962">_xlfn.IFS(L2962&lt;=2,"Flop",L2962&lt;=5,"Average",L2962&lt;=7,"Hit",L2962&lt;=9,"Superhit",L2962&gt;9,"BlockBuster")</f>
        <v>Superhit</v>
      </c>
      <c r="N2962" s="6">
        <v>141453</v>
      </c>
      <c r="O2962" s="6" t="str" cm="1">
        <f t="array" ref="O2962">_xlfn.IFS(N2962&lt;=100000,"Low",N2962&lt;=500000,"Median",N2962&lt;=1500000,"High",N2962&gt;1500000,"Very High")</f>
        <v>Median</v>
      </c>
      <c r="P2962">
        <v>5000000</v>
      </c>
      <c r="Q2962">
        <v>44779195</v>
      </c>
      <c r="R2962">
        <f t="shared" si="462"/>
        <v>39779195</v>
      </c>
      <c r="S2962" t="str">
        <f t="shared" si="463"/>
        <v>Profit</v>
      </c>
      <c r="T2962" s="1">
        <v>41890</v>
      </c>
      <c r="U2962" t="s">
        <v>7251</v>
      </c>
      <c r="V2962" s="14">
        <v>41890</v>
      </c>
      <c r="W2962" t="str">
        <f t="shared" si="464"/>
        <v>September</v>
      </c>
      <c r="X2962" s="4" t="str">
        <f t="shared" si="465"/>
        <v>2014</v>
      </c>
      <c r="Y2962" s="6">
        <f t="shared" si="466"/>
        <v>2014</v>
      </c>
      <c r="Z2962" s="4" t="str">
        <f t="shared" si="467"/>
        <v>8</v>
      </c>
      <c r="AA2962" s="6">
        <f t="shared" si="468"/>
        <v>8</v>
      </c>
      <c r="AB2962" t="str">
        <f t="shared" si="469"/>
        <v>Monday</v>
      </c>
    </row>
    <row r="2963" spans="1:28" x14ac:dyDescent="0.25">
      <c r="A2963" s="3" t="s">
        <v>7252</v>
      </c>
      <c r="B2963" t="s">
        <v>7253</v>
      </c>
      <c r="C2963" s="3" t="s">
        <v>7253</v>
      </c>
      <c r="D2963" s="6">
        <v>0</v>
      </c>
      <c r="E2963" s="6">
        <v>123</v>
      </c>
      <c r="F2963" s="6">
        <f t="shared" si="460"/>
        <v>2</v>
      </c>
      <c r="G2963" s="6">
        <f t="shared" si="461"/>
        <v>3</v>
      </c>
      <c r="H2963" s="6" t="str" cm="1">
        <f t="array" ref="H2963">_xlfn.IFS(E2963&lt;=80,"Series",E2963&lt;=120,"TV Movie",E2963&gt;120,"Long Movie")</f>
        <v>Long Movie</v>
      </c>
      <c r="I2963" t="s">
        <v>8160</v>
      </c>
      <c r="J2963" t="s">
        <v>145</v>
      </c>
      <c r="K2963" t="s">
        <v>8168</v>
      </c>
      <c r="L2963" s="5">
        <v>7.1</v>
      </c>
      <c r="M2963" t="str" cm="1">
        <f t="array" ref="M2963">_xlfn.IFS(L2963&lt;=2,"Flop",L2963&lt;=5,"Average",L2963&lt;=7,"Hit",L2963&lt;=9,"Superhit",L2963&gt;9,"BlockBuster")</f>
        <v>Superhit</v>
      </c>
      <c r="N2963" s="6">
        <v>99294</v>
      </c>
      <c r="O2963" s="6" t="str" cm="1">
        <f t="array" ref="O2963">_xlfn.IFS(N2963&lt;=100000,"Low",N2963&lt;=500000,"Median",N2963&lt;=1500000,"High",N2963&gt;1500000,"Very High")</f>
        <v>Low</v>
      </c>
      <c r="P2963">
        <v>35000000</v>
      </c>
      <c r="Q2963">
        <v>48623572</v>
      </c>
      <c r="R2963">
        <f t="shared" si="462"/>
        <v>13623572</v>
      </c>
      <c r="S2963" t="str">
        <f t="shared" si="463"/>
        <v>Profit</v>
      </c>
      <c r="T2963" s="1">
        <v>42318</v>
      </c>
      <c r="U2963" t="s">
        <v>7254</v>
      </c>
      <c r="V2963" s="14">
        <v>42318</v>
      </c>
      <c r="W2963" t="str">
        <f t="shared" si="464"/>
        <v>November</v>
      </c>
      <c r="X2963" s="4" t="str">
        <f t="shared" si="465"/>
        <v>2015</v>
      </c>
      <c r="Y2963" s="6">
        <f t="shared" si="466"/>
        <v>2015</v>
      </c>
      <c r="Z2963" s="4" t="str">
        <f t="shared" si="467"/>
        <v>10</v>
      </c>
      <c r="AA2963" s="6">
        <f t="shared" si="468"/>
        <v>10</v>
      </c>
      <c r="AB2963" t="str">
        <f t="shared" si="469"/>
        <v>Tuesday</v>
      </c>
    </row>
    <row r="2964" spans="1:28" x14ac:dyDescent="0.25">
      <c r="A2964" s="3" t="s">
        <v>7255</v>
      </c>
      <c r="B2964" t="s">
        <v>7256</v>
      </c>
      <c r="C2964" s="3" t="s">
        <v>7256</v>
      </c>
      <c r="D2964" s="6">
        <v>0</v>
      </c>
      <c r="E2964" s="6">
        <v>99</v>
      </c>
      <c r="F2964" s="6">
        <f t="shared" si="460"/>
        <v>1</v>
      </c>
      <c r="G2964" s="6">
        <f t="shared" si="461"/>
        <v>39</v>
      </c>
      <c r="H2964" s="6" t="str" cm="1">
        <f t="array" ref="H2964">_xlfn.IFS(E2964&lt;=80,"Series",E2964&lt;=120,"TV Movie",E2964&gt;120,"Long Movie")</f>
        <v>TV Movie</v>
      </c>
      <c r="I2964" t="s">
        <v>83</v>
      </c>
      <c r="J2964" t="s">
        <v>8166</v>
      </c>
      <c r="K2964" t="s">
        <v>3857</v>
      </c>
      <c r="L2964" s="5">
        <v>5.4</v>
      </c>
      <c r="M2964" t="str" cm="1">
        <f t="array" ref="M2964">_xlfn.IFS(L2964&lt;=2,"Flop",L2964&lt;=5,"Average",L2964&lt;=7,"Hit",L2964&lt;=9,"Superhit",L2964&gt;9,"BlockBuster")</f>
        <v>Hit</v>
      </c>
      <c r="N2964" s="6">
        <v>171577</v>
      </c>
      <c r="O2964" s="6" t="str" cm="1">
        <f t="array" ref="O2964">_xlfn.IFS(N2964&lt;=100000,"Low",N2964&lt;=500000,"Median",N2964&lt;=1500000,"High",N2964&gt;1500000,"Very High")</f>
        <v>Median</v>
      </c>
      <c r="P2964">
        <v>6500000</v>
      </c>
      <c r="Q2964">
        <v>257589721</v>
      </c>
      <c r="R2964">
        <f t="shared" si="462"/>
        <v>251089721</v>
      </c>
      <c r="S2964" t="str">
        <f t="shared" si="463"/>
        <v>Profit</v>
      </c>
      <c r="T2964" s="1">
        <v>41911</v>
      </c>
      <c r="U2964" t="s">
        <v>1814</v>
      </c>
      <c r="V2964" s="14">
        <v>41911</v>
      </c>
      <c r="W2964" t="str">
        <f t="shared" si="464"/>
        <v>September</v>
      </c>
      <c r="X2964" s="4" t="str">
        <f t="shared" si="465"/>
        <v>2014</v>
      </c>
      <c r="Y2964" s="6">
        <f t="shared" si="466"/>
        <v>2014</v>
      </c>
      <c r="Z2964" s="4" t="str">
        <f t="shared" si="467"/>
        <v>29</v>
      </c>
      <c r="AA2964" s="6">
        <f t="shared" si="468"/>
        <v>29</v>
      </c>
      <c r="AB2964" t="str">
        <f t="shared" si="469"/>
        <v>Monday</v>
      </c>
    </row>
    <row r="2965" spans="1:28" x14ac:dyDescent="0.25">
      <c r="A2965" s="3" t="s">
        <v>7257</v>
      </c>
      <c r="B2965" t="s">
        <v>7258</v>
      </c>
      <c r="C2965" s="3" t="s">
        <v>7258</v>
      </c>
      <c r="D2965" s="6">
        <v>0</v>
      </c>
      <c r="E2965" s="6">
        <v>111</v>
      </c>
      <c r="F2965" s="6">
        <f t="shared" si="460"/>
        <v>1</v>
      </c>
      <c r="G2965" s="6">
        <f t="shared" si="461"/>
        <v>51</v>
      </c>
      <c r="H2965" s="6" t="str" cm="1">
        <f t="array" ref="H2965">_xlfn.IFS(E2965&lt;=80,"Series",E2965&lt;=120,"TV Movie",E2965&gt;120,"Long Movie")</f>
        <v>TV Movie</v>
      </c>
      <c r="I2965" t="s">
        <v>5529</v>
      </c>
      <c r="J2965" t="s">
        <v>8158</v>
      </c>
      <c r="K2965" t="s">
        <v>132</v>
      </c>
      <c r="L2965" s="5">
        <v>5.7</v>
      </c>
      <c r="M2965" t="str" cm="1">
        <f t="array" ref="M2965">_xlfn.IFS(L2965&lt;=2,"Flop",L2965&lt;=5,"Average",L2965&lt;=7,"Hit",L2965&lt;=9,"Superhit",L2965&gt;9,"BlockBuster")</f>
        <v>Hit</v>
      </c>
      <c r="N2965" s="6">
        <v>66533</v>
      </c>
      <c r="O2965" s="6" t="str" cm="1">
        <f t="array" ref="O2965">_xlfn.IFS(N2965&lt;=100000,"Low",N2965&lt;=500000,"Median",N2965&lt;=1500000,"High",N2965&gt;1500000,"Very High")</f>
        <v>Low</v>
      </c>
      <c r="P2965">
        <v>150000000</v>
      </c>
      <c r="Q2965">
        <v>128988320</v>
      </c>
      <c r="R2965">
        <f t="shared" si="462"/>
        <v>-21011680</v>
      </c>
      <c r="S2965" t="str">
        <f t="shared" si="463"/>
        <v>Loss</v>
      </c>
      <c r="T2965" s="1">
        <v>42267</v>
      </c>
      <c r="U2965" t="s">
        <v>3802</v>
      </c>
      <c r="V2965" s="14">
        <v>42267</v>
      </c>
      <c r="W2965" t="str">
        <f t="shared" si="464"/>
        <v>September</v>
      </c>
      <c r="X2965" s="4" t="str">
        <f t="shared" si="465"/>
        <v>2015</v>
      </c>
      <c r="Y2965" s="6">
        <f t="shared" si="466"/>
        <v>2015</v>
      </c>
      <c r="Z2965" s="4" t="str">
        <f t="shared" si="467"/>
        <v>20</v>
      </c>
      <c r="AA2965" s="6">
        <f t="shared" si="468"/>
        <v>20</v>
      </c>
      <c r="AB2965" t="str">
        <f t="shared" si="469"/>
        <v>Sunday</v>
      </c>
    </row>
    <row r="2966" spans="1:28" x14ac:dyDescent="0.25">
      <c r="A2966" s="3" t="s">
        <v>7259</v>
      </c>
      <c r="B2966" t="s">
        <v>7260</v>
      </c>
      <c r="C2966" s="3" t="s">
        <v>7260</v>
      </c>
      <c r="D2966" s="6">
        <v>0</v>
      </c>
      <c r="E2966" s="6">
        <v>92</v>
      </c>
      <c r="F2966" s="6">
        <f t="shared" si="460"/>
        <v>1</v>
      </c>
      <c r="G2966" s="6">
        <f t="shared" si="461"/>
        <v>32</v>
      </c>
      <c r="H2966" s="6" t="str" cm="1">
        <f t="array" ref="H2966">_xlfn.IFS(E2966&lt;=80,"Series",E2966&lt;=120,"TV Movie",E2966&gt;120,"Long Movie")</f>
        <v>TV Movie</v>
      </c>
      <c r="I2966" t="s">
        <v>83</v>
      </c>
      <c r="J2966" t="s">
        <v>8166</v>
      </c>
      <c r="K2966" t="s">
        <v>3857</v>
      </c>
      <c r="L2966" s="5">
        <v>5.7</v>
      </c>
      <c r="M2966" t="str" cm="1">
        <f t="array" ref="M2966">_xlfn.IFS(L2966&lt;=2,"Flop",L2966&lt;=5,"Average",L2966&lt;=7,"Hit",L2966&lt;=9,"Superhit",L2966&gt;9,"BlockBuster")</f>
        <v>Hit</v>
      </c>
      <c r="N2966" s="6">
        <v>89211</v>
      </c>
      <c r="O2966" s="6" t="str" cm="1">
        <f t="array" ref="O2966">_xlfn.IFS(N2966&lt;=100000,"Low",N2966&lt;=500000,"Median",N2966&lt;=1500000,"High",N2966&gt;1500000,"Very High")</f>
        <v>Low</v>
      </c>
      <c r="P2966">
        <v>10000000</v>
      </c>
      <c r="Q2966">
        <v>102952888</v>
      </c>
      <c r="R2966">
        <f t="shared" si="462"/>
        <v>92952888</v>
      </c>
      <c r="S2966" t="str">
        <f t="shared" si="463"/>
        <v>Profit</v>
      </c>
      <c r="T2966" s="1">
        <v>43033</v>
      </c>
      <c r="U2966" t="s">
        <v>3945</v>
      </c>
      <c r="V2966" s="14">
        <v>43033</v>
      </c>
      <c r="W2966" t="str">
        <f t="shared" si="464"/>
        <v>October</v>
      </c>
      <c r="X2966" s="4" t="str">
        <f t="shared" si="465"/>
        <v>2017</v>
      </c>
      <c r="Y2966" s="6">
        <f t="shared" si="466"/>
        <v>2017</v>
      </c>
      <c r="Z2966" s="4" t="str">
        <f t="shared" si="467"/>
        <v>25</v>
      </c>
      <c r="AA2966" s="6">
        <f t="shared" si="468"/>
        <v>25</v>
      </c>
      <c r="AB2966" t="str">
        <f t="shared" si="469"/>
        <v>Wednesday</v>
      </c>
    </row>
    <row r="2967" spans="1:28" x14ac:dyDescent="0.25">
      <c r="A2967" s="3" t="s">
        <v>7261</v>
      </c>
      <c r="B2967" t="s">
        <v>7262</v>
      </c>
      <c r="C2967" s="3" t="s">
        <v>7262</v>
      </c>
      <c r="D2967" s="6">
        <v>0</v>
      </c>
      <c r="E2967" s="6">
        <v>154</v>
      </c>
      <c r="F2967" s="6">
        <f t="shared" si="460"/>
        <v>2</v>
      </c>
      <c r="G2967" s="6">
        <f t="shared" si="461"/>
        <v>34</v>
      </c>
      <c r="H2967" s="6" t="str" cm="1">
        <f t="array" ref="H2967">_xlfn.IFS(E2967&lt;=80,"Series",E2967&lt;=120,"TV Movie",E2967&gt;120,"Long Movie")</f>
        <v>Long Movie</v>
      </c>
      <c r="I2967" t="s">
        <v>5529</v>
      </c>
      <c r="J2967" t="s">
        <v>8158</v>
      </c>
      <c r="K2967" t="s">
        <v>8161</v>
      </c>
      <c r="L2967" s="5">
        <v>5.2</v>
      </c>
      <c r="M2967" t="str" cm="1">
        <f t="array" ref="M2967">_xlfn.IFS(L2967&lt;=2,"Flop",L2967&lt;=5,"Average",L2967&lt;=7,"Hit",L2967&lt;=9,"Superhit",L2967&gt;9,"BlockBuster")</f>
        <v>Hit</v>
      </c>
      <c r="N2967" s="6">
        <v>164989</v>
      </c>
      <c r="O2967" s="6" t="str" cm="1">
        <f t="array" ref="O2967">_xlfn.IFS(N2967&lt;=100000,"Low",N2967&lt;=500000,"Median",N2967&lt;=1500000,"High",N2967&gt;1500000,"Very High")</f>
        <v>Median</v>
      </c>
      <c r="P2967">
        <v>217000000</v>
      </c>
      <c r="Q2967">
        <v>605425157</v>
      </c>
      <c r="R2967">
        <f t="shared" si="462"/>
        <v>388425157</v>
      </c>
      <c r="S2967" t="str">
        <f t="shared" si="463"/>
        <v>Profit</v>
      </c>
      <c r="T2967" s="1">
        <v>42904</v>
      </c>
      <c r="U2967" t="s">
        <v>1410</v>
      </c>
      <c r="V2967" s="14">
        <v>42904</v>
      </c>
      <c r="W2967" t="str">
        <f t="shared" si="464"/>
        <v>June</v>
      </c>
      <c r="X2967" s="4" t="str">
        <f t="shared" si="465"/>
        <v>2017</v>
      </c>
      <c r="Y2967" s="6">
        <f t="shared" si="466"/>
        <v>2017</v>
      </c>
      <c r="Z2967" s="4" t="str">
        <f t="shared" si="467"/>
        <v>18</v>
      </c>
      <c r="AA2967" s="6">
        <f t="shared" si="468"/>
        <v>18</v>
      </c>
      <c r="AB2967" t="str">
        <f t="shared" si="469"/>
        <v>Sunday</v>
      </c>
    </row>
    <row r="2968" spans="1:28" x14ac:dyDescent="0.25">
      <c r="A2968" s="3" t="s">
        <v>7263</v>
      </c>
      <c r="B2968" t="s">
        <v>7264</v>
      </c>
      <c r="C2968" s="3" t="s">
        <v>7265</v>
      </c>
      <c r="D2968" s="6">
        <v>0</v>
      </c>
      <c r="E2968" s="6">
        <v>83</v>
      </c>
      <c r="F2968" s="6">
        <f t="shared" si="460"/>
        <v>1</v>
      </c>
      <c r="G2968" s="6">
        <f t="shared" si="461"/>
        <v>23</v>
      </c>
      <c r="H2968" s="6" t="str" cm="1">
        <f t="array" ref="H2968">_xlfn.IFS(E2968&lt;=80,"Series",E2968&lt;=120,"TV Movie",E2968&gt;120,"Long Movie")</f>
        <v>TV Movie</v>
      </c>
      <c r="I2968" t="s">
        <v>5529</v>
      </c>
      <c r="J2968" t="s">
        <v>8158</v>
      </c>
      <c r="K2968" t="s">
        <v>132</v>
      </c>
      <c r="L2968" s="5">
        <v>6.2</v>
      </c>
      <c r="M2968" t="str" cm="1">
        <f t="array" ref="M2968">_xlfn.IFS(L2968&lt;=2,"Flop",L2968&lt;=5,"Average",L2968&lt;=7,"Hit",L2968&lt;=9,"Superhit",L2968&gt;9,"BlockBuster")</f>
        <v>Hit</v>
      </c>
      <c r="N2968" s="6">
        <v>108777</v>
      </c>
      <c r="O2968" s="6" t="str" cm="1">
        <f t="array" ref="O2968">_xlfn.IFS(N2968&lt;=100000,"Low",N2968&lt;=500000,"Median",N2968&lt;=1500000,"High",N2968&gt;1500000,"Very High")</f>
        <v>Median</v>
      </c>
      <c r="P2968">
        <v>35000000</v>
      </c>
      <c r="Q2968">
        <v>27979040</v>
      </c>
      <c r="R2968">
        <f t="shared" si="462"/>
        <v>-7020960</v>
      </c>
      <c r="S2968" t="str">
        <f t="shared" si="463"/>
        <v>Loss</v>
      </c>
      <c r="T2968" s="1">
        <v>42424</v>
      </c>
      <c r="U2968" t="s">
        <v>3228</v>
      </c>
      <c r="V2968" s="14">
        <v>42424</v>
      </c>
      <c r="W2968" t="str">
        <f t="shared" si="464"/>
        <v>February</v>
      </c>
      <c r="X2968" s="4" t="str">
        <f t="shared" si="465"/>
        <v>2016</v>
      </c>
      <c r="Y2968" s="6">
        <f t="shared" si="466"/>
        <v>2016</v>
      </c>
      <c r="Z2968" s="4" t="str">
        <f t="shared" si="467"/>
        <v>24</v>
      </c>
      <c r="AA2968" s="6">
        <f t="shared" si="468"/>
        <v>24</v>
      </c>
      <c r="AB2968" t="str">
        <f t="shared" si="469"/>
        <v>Wednesday</v>
      </c>
    </row>
    <row r="2969" spans="1:28" x14ac:dyDescent="0.25">
      <c r="A2969" s="3" t="s">
        <v>7266</v>
      </c>
      <c r="B2969" t="s">
        <v>7267</v>
      </c>
      <c r="C2969" s="3" t="s">
        <v>7267</v>
      </c>
      <c r="D2969" s="6">
        <v>0</v>
      </c>
      <c r="E2969" s="6">
        <v>144</v>
      </c>
      <c r="F2969" s="6">
        <f t="shared" si="460"/>
        <v>2</v>
      </c>
      <c r="G2969" s="6">
        <f t="shared" si="461"/>
        <v>24</v>
      </c>
      <c r="H2969" s="6" t="str" cm="1">
        <f t="array" ref="H2969">_xlfn.IFS(E2969&lt;=80,"Series",E2969&lt;=120,"TV Movie",E2969&gt;120,"Long Movie")</f>
        <v>Long Movie</v>
      </c>
      <c r="I2969" t="s">
        <v>5529</v>
      </c>
      <c r="J2969" t="s">
        <v>8158</v>
      </c>
      <c r="K2969" t="s">
        <v>8161</v>
      </c>
      <c r="L2969" s="5">
        <v>6.9</v>
      </c>
      <c r="M2969" t="str" cm="1">
        <f t="array" ref="M2969">_xlfn.IFS(L2969&lt;=2,"Flop",L2969&lt;=5,"Average",L2969&lt;=7,"Hit",L2969&lt;=9,"Superhit",L2969&gt;9,"BlockBuster")</f>
        <v>Hit</v>
      </c>
      <c r="N2969" s="6">
        <v>453268</v>
      </c>
      <c r="O2969" s="6" t="str" cm="1">
        <f t="array" ref="O2969">_xlfn.IFS(N2969&lt;=100000,"Low",N2969&lt;=500000,"Median",N2969&lt;=1500000,"High",N2969&gt;1500000,"Very High")</f>
        <v>Median</v>
      </c>
      <c r="P2969">
        <v>178000000</v>
      </c>
      <c r="Q2969">
        <v>543934105</v>
      </c>
      <c r="R2969">
        <f t="shared" si="462"/>
        <v>365934105</v>
      </c>
      <c r="S2969" t="str">
        <f t="shared" si="463"/>
        <v>Profit</v>
      </c>
      <c r="T2969" s="1">
        <v>42499</v>
      </c>
      <c r="U2969" t="s">
        <v>1537</v>
      </c>
      <c r="V2969" s="14">
        <v>42499</v>
      </c>
      <c r="W2969" t="str">
        <f t="shared" si="464"/>
        <v>May</v>
      </c>
      <c r="X2969" s="4" t="str">
        <f t="shared" si="465"/>
        <v>2016</v>
      </c>
      <c r="Y2969" s="6">
        <f t="shared" si="466"/>
        <v>2016</v>
      </c>
      <c r="Z2969" s="4" t="str">
        <f t="shared" si="467"/>
        <v>9</v>
      </c>
      <c r="AA2969" s="6">
        <f t="shared" si="468"/>
        <v>9</v>
      </c>
      <c r="AB2969" t="str">
        <f t="shared" si="469"/>
        <v>Monday</v>
      </c>
    </row>
    <row r="2970" spans="1:28" x14ac:dyDescent="0.25">
      <c r="A2970" s="3" t="s">
        <v>7268</v>
      </c>
      <c r="B2970" t="s">
        <v>7269</v>
      </c>
      <c r="C2970" s="3" t="s">
        <v>7269</v>
      </c>
      <c r="D2970" s="6">
        <v>0</v>
      </c>
      <c r="E2970" s="6">
        <v>108</v>
      </c>
      <c r="F2970" s="6">
        <f t="shared" si="460"/>
        <v>1</v>
      </c>
      <c r="G2970" s="6">
        <f t="shared" si="461"/>
        <v>48</v>
      </c>
      <c r="H2970" s="6" t="str" cm="1">
        <f t="array" ref="H2970">_xlfn.IFS(E2970&lt;=80,"Series",E2970&lt;=120,"TV Movie",E2970&gt;120,"Long Movie")</f>
        <v>TV Movie</v>
      </c>
      <c r="I2970" t="s">
        <v>8158</v>
      </c>
      <c r="J2970" t="s">
        <v>83</v>
      </c>
      <c r="K2970" t="s">
        <v>8166</v>
      </c>
      <c r="L2970" s="5">
        <v>6.2</v>
      </c>
      <c r="M2970" t="str" cm="1">
        <f t="array" ref="M2970">_xlfn.IFS(L2970&lt;=2,"Flop",L2970&lt;=5,"Average",L2970&lt;=7,"Hit",L2970&lt;=9,"Superhit",L2970&gt;9,"BlockBuster")</f>
        <v>Hit</v>
      </c>
      <c r="N2970" s="6">
        <v>83405</v>
      </c>
      <c r="O2970" s="6" t="str" cm="1">
        <f t="array" ref="O2970">_xlfn.IFS(N2970&lt;=100000,"Low",N2970&lt;=500000,"Median",N2970&lt;=1500000,"High",N2970&gt;1500000,"Very High")</f>
        <v>Low</v>
      </c>
      <c r="P2970">
        <v>25000000</v>
      </c>
      <c r="Q2970">
        <v>104545505</v>
      </c>
      <c r="R2970">
        <f t="shared" si="462"/>
        <v>79545505</v>
      </c>
      <c r="S2970" t="str">
        <f t="shared" si="463"/>
        <v>Profit</v>
      </c>
      <c r="T2970" s="1">
        <v>43684</v>
      </c>
      <c r="U2970" t="s">
        <v>7270</v>
      </c>
      <c r="V2970" s="14">
        <v>43684</v>
      </c>
      <c r="W2970" t="str">
        <f t="shared" si="464"/>
        <v>August</v>
      </c>
      <c r="X2970" s="4" t="str">
        <f t="shared" si="465"/>
        <v>2019</v>
      </c>
      <c r="Y2970" s="6">
        <f t="shared" si="466"/>
        <v>2019</v>
      </c>
      <c r="Z2970" s="4" t="str">
        <f t="shared" si="467"/>
        <v>7</v>
      </c>
      <c r="AA2970" s="6">
        <f t="shared" si="468"/>
        <v>7</v>
      </c>
      <c r="AB2970" t="str">
        <f t="shared" si="469"/>
        <v>Wednesday</v>
      </c>
    </row>
    <row r="2971" spans="1:28" x14ac:dyDescent="0.25">
      <c r="A2971" s="3" t="s">
        <v>7271</v>
      </c>
      <c r="B2971" t="s">
        <v>7272</v>
      </c>
      <c r="C2971" s="3" t="s">
        <v>7272</v>
      </c>
      <c r="D2971" s="6">
        <v>0</v>
      </c>
      <c r="E2971" s="6">
        <v>118</v>
      </c>
      <c r="F2971" s="6">
        <f t="shared" si="460"/>
        <v>1</v>
      </c>
      <c r="G2971" s="6">
        <f t="shared" si="461"/>
        <v>58</v>
      </c>
      <c r="H2971" s="6" t="str" cm="1">
        <f t="array" ref="H2971">_xlfn.IFS(E2971&lt;=80,"Series",E2971&lt;=120,"TV Movie",E2971&gt;120,"Long Movie")</f>
        <v>TV Movie</v>
      </c>
      <c r="I2971" t="s">
        <v>5529</v>
      </c>
      <c r="J2971" t="s">
        <v>8162</v>
      </c>
      <c r="K2971" t="s">
        <v>145</v>
      </c>
      <c r="L2971" s="5">
        <v>6.1</v>
      </c>
      <c r="M2971" t="str" cm="1">
        <f t="array" ref="M2971">_xlfn.IFS(L2971&lt;=2,"Flop",L2971&lt;=5,"Average",L2971&lt;=7,"Hit",L2971&lt;=9,"Superhit",L2971&gt;9,"BlockBuster")</f>
        <v>Hit</v>
      </c>
      <c r="N2971" s="6">
        <v>170479</v>
      </c>
      <c r="O2971" s="6" t="str" cm="1">
        <f t="array" ref="O2971">_xlfn.IFS(N2971&lt;=100000,"Low",N2971&lt;=500000,"Median",N2971&lt;=1500000,"High",N2971&gt;1500000,"Very High")</f>
        <v>Median</v>
      </c>
      <c r="P2971">
        <v>60000000</v>
      </c>
      <c r="Q2971">
        <v>162146076</v>
      </c>
      <c r="R2971">
        <f t="shared" si="462"/>
        <v>102146076</v>
      </c>
      <c r="S2971" t="str">
        <f t="shared" si="463"/>
        <v>Profit</v>
      </c>
      <c r="T2971" s="1">
        <v>42655</v>
      </c>
      <c r="U2971" t="s">
        <v>869</v>
      </c>
      <c r="V2971" s="14">
        <v>42655</v>
      </c>
      <c r="W2971" t="str">
        <f t="shared" si="464"/>
        <v>October</v>
      </c>
      <c r="X2971" s="4" t="str">
        <f t="shared" si="465"/>
        <v>2016</v>
      </c>
      <c r="Y2971" s="6">
        <f t="shared" si="466"/>
        <v>2016</v>
      </c>
      <c r="Z2971" s="4" t="str">
        <f t="shared" si="467"/>
        <v>12</v>
      </c>
      <c r="AA2971" s="6">
        <f t="shared" si="468"/>
        <v>12</v>
      </c>
      <c r="AB2971" t="str">
        <f t="shared" si="469"/>
        <v>Wednesday</v>
      </c>
    </row>
    <row r="2972" spans="1:28" x14ac:dyDescent="0.25">
      <c r="A2972" s="3" t="s">
        <v>7273</v>
      </c>
      <c r="B2972" t="s">
        <v>7274</v>
      </c>
      <c r="C2972" s="3" t="s">
        <v>7274</v>
      </c>
      <c r="D2972" s="6">
        <v>0</v>
      </c>
      <c r="E2972" s="6">
        <v>121</v>
      </c>
      <c r="F2972" s="6">
        <f t="shared" si="460"/>
        <v>2</v>
      </c>
      <c r="G2972" s="6">
        <f t="shared" si="461"/>
        <v>1</v>
      </c>
      <c r="H2972" s="6" t="str" cm="1">
        <f t="array" ref="H2972">_xlfn.IFS(E2972&lt;=80,"Series",E2972&lt;=120,"TV Movie",E2972&gt;120,"Long Movie")</f>
        <v>Long Movie</v>
      </c>
      <c r="I2972" t="s">
        <v>5529</v>
      </c>
      <c r="J2972" t="s">
        <v>8162</v>
      </c>
      <c r="K2972" t="s">
        <v>145</v>
      </c>
      <c r="L2972" s="5">
        <v>7.7</v>
      </c>
      <c r="M2972" t="str" cm="1">
        <f t="array" ref="M2972">_xlfn.IFS(L2972&lt;=2,"Flop",L2972&lt;=5,"Average",L2972&lt;=7,"Hit",L2972&lt;=9,"Superhit",L2972&gt;9,"BlockBuster")</f>
        <v>Superhit</v>
      </c>
      <c r="N2972" s="6">
        <v>458976</v>
      </c>
      <c r="O2972" s="6" t="str" cm="1">
        <f t="array" ref="O2972">_xlfn.IFS(N2972&lt;=100000,"Low",N2972&lt;=500000,"Median",N2972&lt;=1500000,"High",N2972&gt;1500000,"Very High")</f>
        <v>Median</v>
      </c>
      <c r="P2972">
        <v>30000000</v>
      </c>
      <c r="Q2972">
        <v>84997446</v>
      </c>
      <c r="R2972">
        <f t="shared" si="462"/>
        <v>54997446</v>
      </c>
      <c r="S2972" t="str">
        <f t="shared" si="463"/>
        <v>Profit</v>
      </c>
      <c r="T2972" s="1">
        <v>42143</v>
      </c>
      <c r="U2972" t="s">
        <v>5251</v>
      </c>
      <c r="V2972" s="14">
        <v>42143</v>
      </c>
      <c r="W2972" t="str">
        <f t="shared" si="464"/>
        <v>May</v>
      </c>
      <c r="X2972" s="4" t="str">
        <f t="shared" si="465"/>
        <v>2015</v>
      </c>
      <c r="Y2972" s="6">
        <f t="shared" si="466"/>
        <v>2015</v>
      </c>
      <c r="Z2972" s="4" t="str">
        <f t="shared" si="467"/>
        <v>19</v>
      </c>
      <c r="AA2972" s="6">
        <f t="shared" si="468"/>
        <v>19</v>
      </c>
      <c r="AB2972" t="str">
        <f t="shared" si="469"/>
        <v>Tuesday</v>
      </c>
    </row>
    <row r="2973" spans="1:28" x14ac:dyDescent="0.25">
      <c r="A2973" s="3" t="s">
        <v>7275</v>
      </c>
      <c r="B2973" t="s">
        <v>7276</v>
      </c>
      <c r="C2973" s="3" t="s">
        <v>7276</v>
      </c>
      <c r="D2973" s="6">
        <v>0</v>
      </c>
      <c r="E2973" s="6">
        <v>114</v>
      </c>
      <c r="F2973" s="6">
        <f t="shared" si="460"/>
        <v>1</v>
      </c>
      <c r="G2973" s="6">
        <f t="shared" si="461"/>
        <v>54</v>
      </c>
      <c r="H2973" s="6" t="str" cm="1">
        <f t="array" ref="H2973">_xlfn.IFS(E2973&lt;=80,"Series",E2973&lt;=120,"TV Movie",E2973&gt;120,"Long Movie")</f>
        <v>TV Movie</v>
      </c>
      <c r="I2973" t="s">
        <v>8162</v>
      </c>
      <c r="J2973" t="s">
        <v>145</v>
      </c>
      <c r="K2973" t="s">
        <v>8166</v>
      </c>
      <c r="L2973" s="5">
        <v>6.5</v>
      </c>
      <c r="M2973" t="str" cm="1">
        <f t="array" ref="M2973">_xlfn.IFS(L2973&lt;=2,"Flop",L2973&lt;=5,"Average",L2973&lt;=7,"Hit",L2973&lt;=9,"Superhit",L2973&gt;9,"BlockBuster")</f>
        <v>Hit</v>
      </c>
      <c r="N2973" s="6">
        <v>281530</v>
      </c>
      <c r="O2973" s="6" t="str" cm="1">
        <f t="array" ref="O2973">_xlfn.IFS(N2973&lt;=100000,"Low",N2973&lt;=500000,"Median",N2973&lt;=1500000,"High",N2973&gt;1500000,"Very High")</f>
        <v>Median</v>
      </c>
      <c r="P2973">
        <v>55000000</v>
      </c>
      <c r="Q2973">
        <v>352794081</v>
      </c>
      <c r="R2973">
        <f t="shared" si="462"/>
        <v>297794081</v>
      </c>
      <c r="S2973" t="str">
        <f t="shared" si="463"/>
        <v>Profit</v>
      </c>
      <c r="T2973" s="1">
        <v>43042</v>
      </c>
      <c r="U2973" t="s">
        <v>1236</v>
      </c>
      <c r="V2973" s="14">
        <v>43042</v>
      </c>
      <c r="W2973" t="str">
        <f t="shared" si="464"/>
        <v>November</v>
      </c>
      <c r="X2973" s="4" t="str">
        <f t="shared" si="465"/>
        <v>2017</v>
      </c>
      <c r="Y2973" s="6">
        <f t="shared" si="466"/>
        <v>2017</v>
      </c>
      <c r="Z2973" s="4" t="str">
        <f t="shared" si="467"/>
        <v>3</v>
      </c>
      <c r="AA2973" s="6">
        <f t="shared" si="468"/>
        <v>3</v>
      </c>
      <c r="AB2973" t="str">
        <f t="shared" si="469"/>
        <v>Friday</v>
      </c>
    </row>
    <row r="2974" spans="1:28" x14ac:dyDescent="0.25">
      <c r="A2974" s="3" t="s">
        <v>7277</v>
      </c>
      <c r="B2974" t="s">
        <v>7278</v>
      </c>
      <c r="C2974" s="3" t="s">
        <v>7278</v>
      </c>
      <c r="D2974" s="6">
        <v>0</v>
      </c>
      <c r="E2974" s="6">
        <v>120</v>
      </c>
      <c r="F2974" s="6">
        <f t="shared" si="460"/>
        <v>2</v>
      </c>
      <c r="G2974" s="6">
        <f t="shared" si="461"/>
        <v>0</v>
      </c>
      <c r="H2974" s="6" t="str" cm="1">
        <f t="array" ref="H2974">_xlfn.IFS(E2974&lt;=80,"Series",E2974&lt;=120,"TV Movie",E2974&gt;120,"Long Movie")</f>
        <v>TV Movie</v>
      </c>
      <c r="I2974" t="s">
        <v>5529</v>
      </c>
      <c r="J2974" t="s">
        <v>8158</v>
      </c>
      <c r="K2974" t="s">
        <v>8166</v>
      </c>
      <c r="L2974" s="5">
        <v>5.7</v>
      </c>
      <c r="M2974" t="str" cm="1">
        <f t="array" ref="M2974">_xlfn.IFS(L2974&lt;=2,"Flop",L2974&lt;=5,"Average",L2974&lt;=7,"Hit",L2974&lt;=9,"Superhit",L2974&gt;9,"BlockBuster")</f>
        <v>Hit</v>
      </c>
      <c r="N2974" s="6">
        <v>130397</v>
      </c>
      <c r="O2974" s="6" t="str" cm="1">
        <f t="array" ref="O2974">_xlfn.IFS(N2974&lt;=100000,"Low",N2974&lt;=500000,"Median",N2974&lt;=1500000,"High",N2974&gt;1500000,"Very High")</f>
        <v>Median</v>
      </c>
      <c r="P2974">
        <v>110000000</v>
      </c>
      <c r="Q2974">
        <v>179246868</v>
      </c>
      <c r="R2974">
        <f t="shared" si="462"/>
        <v>69246868</v>
      </c>
      <c r="S2974" t="str">
        <f t="shared" si="463"/>
        <v>Profit</v>
      </c>
      <c r="T2974" s="1">
        <v>42437</v>
      </c>
      <c r="U2974" t="s">
        <v>3771</v>
      </c>
      <c r="V2974" s="14">
        <v>42437</v>
      </c>
      <c r="W2974" t="str">
        <f t="shared" si="464"/>
        <v>March</v>
      </c>
      <c r="X2974" s="4" t="str">
        <f t="shared" si="465"/>
        <v>2016</v>
      </c>
      <c r="Y2974" s="6">
        <f t="shared" si="466"/>
        <v>2016</v>
      </c>
      <c r="Z2974" s="4" t="str">
        <f t="shared" si="467"/>
        <v>8</v>
      </c>
      <c r="AA2974" s="6">
        <f t="shared" si="468"/>
        <v>8</v>
      </c>
      <c r="AB2974" t="str">
        <f t="shared" si="469"/>
        <v>Tuesday</v>
      </c>
    </row>
    <row r="2975" spans="1:28" x14ac:dyDescent="0.25">
      <c r="A2975" s="3" t="s">
        <v>7279</v>
      </c>
      <c r="B2975" t="s">
        <v>7280</v>
      </c>
      <c r="C2975" s="3" t="s">
        <v>7280</v>
      </c>
      <c r="D2975" s="6">
        <v>0</v>
      </c>
      <c r="E2975" s="6">
        <v>108</v>
      </c>
      <c r="F2975" s="6">
        <f t="shared" si="460"/>
        <v>1</v>
      </c>
      <c r="G2975" s="6">
        <f t="shared" si="461"/>
        <v>48</v>
      </c>
      <c r="H2975" s="6" t="str" cm="1">
        <f t="array" ref="H2975">_xlfn.IFS(E2975&lt;=80,"Series",E2975&lt;=120,"TV Movie",E2975&gt;120,"Long Movie")</f>
        <v>TV Movie</v>
      </c>
      <c r="I2975" t="s">
        <v>8158</v>
      </c>
      <c r="J2975" t="s">
        <v>8159</v>
      </c>
      <c r="K2975" t="s">
        <v>132</v>
      </c>
      <c r="L2975" s="5">
        <v>6.7</v>
      </c>
      <c r="M2975" t="str" cm="1">
        <f t="array" ref="M2975">_xlfn.IFS(L2975&lt;=2,"Flop",L2975&lt;=5,"Average",L2975&lt;=7,"Hit",L2975&lt;=9,"Superhit",L2975&gt;9,"BlockBuster")</f>
        <v>Hit</v>
      </c>
      <c r="N2975" s="6">
        <v>61893</v>
      </c>
      <c r="O2975" s="6" t="str" cm="1">
        <f t="array" ref="O2975">_xlfn.IFS(N2975&lt;=100000,"Low",N2975&lt;=500000,"Median",N2975&lt;=1500000,"High",N2975&gt;1500000,"Very High")</f>
        <v>Low</v>
      </c>
      <c r="P2975">
        <v>111000000</v>
      </c>
      <c r="Q2975">
        <v>296069199</v>
      </c>
      <c r="R2975">
        <f t="shared" si="462"/>
        <v>185069199</v>
      </c>
      <c r="S2975" t="str">
        <f t="shared" si="463"/>
        <v>Profit</v>
      </c>
      <c r="T2975" s="1">
        <v>43050</v>
      </c>
      <c r="U2975" t="s">
        <v>3968</v>
      </c>
      <c r="V2975" s="14">
        <v>43050</v>
      </c>
      <c r="W2975" t="str">
        <f t="shared" si="464"/>
        <v>November</v>
      </c>
      <c r="X2975" s="4" t="str">
        <f t="shared" si="465"/>
        <v>2017</v>
      </c>
      <c r="Y2975" s="6">
        <f t="shared" si="466"/>
        <v>2017</v>
      </c>
      <c r="Z2975" s="4" t="str">
        <f t="shared" si="467"/>
        <v>11</v>
      </c>
      <c r="AA2975" s="6">
        <f t="shared" si="468"/>
        <v>11</v>
      </c>
      <c r="AB2975" t="str">
        <f t="shared" si="469"/>
        <v>Saturday</v>
      </c>
    </row>
    <row r="2976" spans="1:28" x14ac:dyDescent="0.25">
      <c r="A2976" s="3" t="s">
        <v>7281</v>
      </c>
      <c r="B2976" t="s">
        <v>7282</v>
      </c>
      <c r="C2976" s="3" t="s">
        <v>7282</v>
      </c>
      <c r="D2976" s="6">
        <v>0</v>
      </c>
      <c r="E2976" s="6">
        <v>108</v>
      </c>
      <c r="F2976" s="6">
        <f t="shared" si="460"/>
        <v>1</v>
      </c>
      <c r="G2976" s="6">
        <f t="shared" si="461"/>
        <v>48</v>
      </c>
      <c r="H2976" s="6" t="str" cm="1">
        <f t="array" ref="H2976">_xlfn.IFS(E2976&lt;=80,"Series",E2976&lt;=120,"TV Movie",E2976&gt;120,"Long Movie")</f>
        <v>TV Movie</v>
      </c>
      <c r="I2976" t="s">
        <v>8158</v>
      </c>
      <c r="J2976" t="s">
        <v>145</v>
      </c>
      <c r="K2976" t="s">
        <v>8163</v>
      </c>
      <c r="L2976" s="5">
        <v>7.4</v>
      </c>
      <c r="M2976" t="str" cm="1">
        <f t="array" ref="M2976">_xlfn.IFS(L2976&lt;=2,"Flop",L2976&lt;=5,"Average",L2976&lt;=7,"Hit",L2976&lt;=9,"Superhit",L2976&gt;9,"BlockBuster")</f>
        <v>Superhit</v>
      </c>
      <c r="N2976" s="6">
        <v>92032</v>
      </c>
      <c r="O2976" s="6" t="str" cm="1">
        <f t="array" ref="O2976">_xlfn.IFS(N2976&lt;=100000,"Low",N2976&lt;=500000,"Median",N2976&lt;=1500000,"High",N2976&gt;1500000,"Very High")</f>
        <v>Low</v>
      </c>
      <c r="P2976">
        <v>43000000</v>
      </c>
      <c r="Q2976">
        <v>47309313</v>
      </c>
      <c r="R2976">
        <f t="shared" si="462"/>
        <v>4309313</v>
      </c>
      <c r="S2976" t="str">
        <f t="shared" si="463"/>
        <v>Profit</v>
      </c>
      <c r="T2976" s="1">
        <v>42622</v>
      </c>
      <c r="U2976" t="s">
        <v>6246</v>
      </c>
      <c r="V2976" s="14">
        <v>42622</v>
      </c>
      <c r="W2976" t="str">
        <f t="shared" si="464"/>
        <v>September</v>
      </c>
      <c r="X2976" s="4" t="str">
        <f t="shared" si="465"/>
        <v>2016</v>
      </c>
      <c r="Y2976" s="6">
        <f t="shared" si="466"/>
        <v>2016</v>
      </c>
      <c r="Z2976" s="4" t="str">
        <f t="shared" si="467"/>
        <v>9</v>
      </c>
      <c r="AA2976" s="6">
        <f t="shared" si="468"/>
        <v>9</v>
      </c>
      <c r="AB2976" t="str">
        <f t="shared" si="469"/>
        <v>Friday</v>
      </c>
    </row>
    <row r="2977" spans="1:28" x14ac:dyDescent="0.25">
      <c r="A2977" s="3" t="s">
        <v>7283</v>
      </c>
      <c r="B2977" t="s">
        <v>7284</v>
      </c>
      <c r="C2977" s="3" t="s">
        <v>7284</v>
      </c>
      <c r="D2977" s="6">
        <v>0</v>
      </c>
      <c r="E2977" s="6">
        <v>86</v>
      </c>
      <c r="F2977" s="6">
        <f t="shared" si="460"/>
        <v>1</v>
      </c>
      <c r="G2977" s="6">
        <f t="shared" si="461"/>
        <v>26</v>
      </c>
      <c r="H2977" s="6" t="str" cm="1">
        <f t="array" ref="H2977">_xlfn.IFS(E2977&lt;=80,"Series",E2977&lt;=120,"TV Movie",E2977&gt;120,"Long Movie")</f>
        <v>TV Movie</v>
      </c>
      <c r="I2977" t="s">
        <v>132</v>
      </c>
      <c r="J2977" t="s">
        <v>83</v>
      </c>
      <c r="K2977" t="s">
        <v>5802</v>
      </c>
      <c r="L2977" s="5">
        <v>7.6</v>
      </c>
      <c r="M2977" t="str" cm="1">
        <f t="array" ref="M2977">_xlfn.IFS(L2977&lt;=2,"Flop",L2977&lt;=5,"Average",L2977&lt;=7,"Hit",L2977&lt;=9,"Superhit",L2977&gt;9,"BlockBuster")</f>
        <v>Superhit</v>
      </c>
      <c r="N2977" s="6">
        <v>195404</v>
      </c>
      <c r="O2977" s="6" t="str" cm="1">
        <f t="array" ref="O2977">_xlfn.IFS(N2977&lt;=100000,"Low",N2977&lt;=500000,"Median",N2977&lt;=1500000,"High",N2977&gt;1500000,"Very High")</f>
        <v>Median</v>
      </c>
      <c r="P2977">
        <v>1600000</v>
      </c>
      <c r="Q2977">
        <v>7412611</v>
      </c>
      <c r="R2977">
        <f t="shared" si="462"/>
        <v>5812611</v>
      </c>
      <c r="S2977" t="str">
        <f t="shared" si="463"/>
        <v>Profit</v>
      </c>
      <c r="T2977" s="1">
        <v>41658</v>
      </c>
      <c r="U2977" t="s">
        <v>7285</v>
      </c>
      <c r="V2977" s="14">
        <v>41658</v>
      </c>
      <c r="W2977" t="str">
        <f t="shared" si="464"/>
        <v>January</v>
      </c>
      <c r="X2977" s="4" t="str">
        <f t="shared" si="465"/>
        <v>2014</v>
      </c>
      <c r="Y2977" s="6">
        <f t="shared" si="466"/>
        <v>2014</v>
      </c>
      <c r="Z2977" s="4" t="str">
        <f t="shared" si="467"/>
        <v>19</v>
      </c>
      <c r="AA2977" s="6">
        <f t="shared" si="468"/>
        <v>19</v>
      </c>
      <c r="AB2977" t="str">
        <f t="shared" si="469"/>
        <v>Sunday</v>
      </c>
    </row>
    <row r="2978" spans="1:28" x14ac:dyDescent="0.25">
      <c r="A2978" s="3" t="s">
        <v>7286</v>
      </c>
      <c r="B2978" t="s">
        <v>7287</v>
      </c>
      <c r="C2978" s="3" t="s">
        <v>7287</v>
      </c>
      <c r="D2978" s="6">
        <v>0</v>
      </c>
      <c r="E2978" s="6">
        <v>94</v>
      </c>
      <c r="F2978" s="6">
        <f t="shared" si="460"/>
        <v>1</v>
      </c>
      <c r="G2978" s="6">
        <f t="shared" si="461"/>
        <v>34</v>
      </c>
      <c r="H2978" s="6" t="str" cm="1">
        <f t="array" ref="H2978">_xlfn.IFS(E2978&lt;=80,"Series",E2978&lt;=120,"TV Movie",E2978&gt;120,"Long Movie")</f>
        <v>TV Movie</v>
      </c>
      <c r="I2978" t="s">
        <v>8158</v>
      </c>
      <c r="J2978" t="s">
        <v>8159</v>
      </c>
      <c r="K2978" t="s">
        <v>132</v>
      </c>
      <c r="L2978" s="5">
        <v>5.7</v>
      </c>
      <c r="M2978" t="str" cm="1">
        <f t="array" ref="M2978">_xlfn.IFS(L2978&lt;=2,"Flop",L2978&lt;=5,"Average",L2978&lt;=7,"Hit",L2978&lt;=9,"Superhit",L2978&gt;9,"BlockBuster")</f>
        <v>Hit</v>
      </c>
      <c r="N2978" s="6">
        <v>72494</v>
      </c>
      <c r="O2978" s="6" t="str" cm="1">
        <f t="array" ref="O2978">_xlfn.IFS(N2978&lt;=100000,"Low",N2978&lt;=500000,"Median",N2978&lt;=1500000,"High",N2978&gt;1500000,"Very High")</f>
        <v>Low</v>
      </c>
      <c r="P2978">
        <v>105000000</v>
      </c>
      <c r="Q2978">
        <v>408754975</v>
      </c>
      <c r="R2978">
        <f t="shared" si="462"/>
        <v>303754975</v>
      </c>
      <c r="S2978" t="str">
        <f t="shared" si="463"/>
        <v>Profit</v>
      </c>
      <c r="T2978" s="1">
        <v>42540</v>
      </c>
      <c r="U2978" t="s">
        <v>7288</v>
      </c>
      <c r="V2978" s="14">
        <v>42540</v>
      </c>
      <c r="W2978" t="str">
        <f t="shared" si="464"/>
        <v>June</v>
      </c>
      <c r="X2978" s="4" t="str">
        <f t="shared" si="465"/>
        <v>2016</v>
      </c>
      <c r="Y2978" s="6">
        <f t="shared" si="466"/>
        <v>2016</v>
      </c>
      <c r="Z2978" s="4" t="str">
        <f t="shared" si="467"/>
        <v>19</v>
      </c>
      <c r="AA2978" s="6">
        <f t="shared" si="468"/>
        <v>19</v>
      </c>
      <c r="AB2978" t="str">
        <f t="shared" si="469"/>
        <v>Sunday</v>
      </c>
    </row>
    <row r="2979" spans="1:28" x14ac:dyDescent="0.25">
      <c r="A2979" s="3" t="s">
        <v>7289</v>
      </c>
      <c r="B2979" t="s">
        <v>7290</v>
      </c>
      <c r="C2979" s="3" t="s">
        <v>7290</v>
      </c>
      <c r="D2979" s="6">
        <v>0</v>
      </c>
      <c r="E2979" s="6">
        <v>140</v>
      </c>
      <c r="F2979" s="6">
        <f t="shared" si="460"/>
        <v>2</v>
      </c>
      <c r="G2979" s="6">
        <f t="shared" si="461"/>
        <v>20</v>
      </c>
      <c r="H2979" s="6" t="str" cm="1">
        <f t="array" ref="H2979">_xlfn.IFS(E2979&lt;=80,"Series",E2979&lt;=120,"TV Movie",E2979&gt;120,"Long Movie")</f>
        <v>Long Movie</v>
      </c>
      <c r="I2979" t="s">
        <v>5529</v>
      </c>
      <c r="J2979" t="s">
        <v>8158</v>
      </c>
      <c r="K2979" t="s">
        <v>145</v>
      </c>
      <c r="L2979" s="5">
        <v>7.4</v>
      </c>
      <c r="M2979" t="str" cm="1">
        <f t="array" ref="M2979">_xlfn.IFS(L2979&lt;=2,"Flop",L2979&lt;=5,"Average",L2979&lt;=7,"Hit",L2979&lt;=9,"Superhit",L2979&gt;9,"BlockBuster")</f>
        <v>Superhit</v>
      </c>
      <c r="N2979" s="6">
        <v>273211</v>
      </c>
      <c r="O2979" s="6" t="str" cm="1">
        <f t="array" ref="O2979">_xlfn.IFS(N2979&lt;=100000,"Low",N2979&lt;=500000,"Median",N2979&lt;=1500000,"High",N2979&gt;1500000,"Very High")</f>
        <v>Median</v>
      </c>
      <c r="P2979">
        <v>150000000</v>
      </c>
      <c r="Q2979">
        <v>490719763</v>
      </c>
      <c r="R2979">
        <f t="shared" si="462"/>
        <v>340719763</v>
      </c>
      <c r="S2979" t="str">
        <f t="shared" si="463"/>
        <v>Profit</v>
      </c>
      <c r="T2979" s="1">
        <v>42923</v>
      </c>
      <c r="U2979" t="s">
        <v>5016</v>
      </c>
      <c r="V2979" s="14">
        <v>42923</v>
      </c>
      <c r="W2979" t="str">
        <f t="shared" si="464"/>
        <v>July</v>
      </c>
      <c r="X2979" s="4" t="str">
        <f t="shared" si="465"/>
        <v>2017</v>
      </c>
      <c r="Y2979" s="6">
        <f t="shared" si="466"/>
        <v>2017</v>
      </c>
      <c r="Z2979" s="4" t="str">
        <f t="shared" si="467"/>
        <v>7</v>
      </c>
      <c r="AA2979" s="6">
        <f t="shared" si="468"/>
        <v>7</v>
      </c>
      <c r="AB2979" t="str">
        <f t="shared" si="469"/>
        <v>Friday</v>
      </c>
    </row>
    <row r="2980" spans="1:28" x14ac:dyDescent="0.25">
      <c r="A2980" s="3" t="s">
        <v>7291</v>
      </c>
      <c r="B2980" t="s">
        <v>7292</v>
      </c>
      <c r="C2980" s="3" t="s">
        <v>7292</v>
      </c>
      <c r="D2980" s="6">
        <v>0</v>
      </c>
      <c r="E2980" s="6">
        <v>168</v>
      </c>
      <c r="F2980" s="6">
        <f t="shared" si="460"/>
        <v>2</v>
      </c>
      <c r="G2980" s="6">
        <f t="shared" si="461"/>
        <v>48</v>
      </c>
      <c r="H2980" s="6" t="str" cm="1">
        <f t="array" ref="H2980">_xlfn.IFS(E2980&lt;=80,"Series",E2980&lt;=120,"TV Movie",E2980&gt;120,"Long Movie")</f>
        <v>Long Movie</v>
      </c>
      <c r="I2980" t="s">
        <v>8162</v>
      </c>
      <c r="J2980" t="s">
        <v>145</v>
      </c>
      <c r="K2980" t="s">
        <v>8166</v>
      </c>
      <c r="L2980" s="5">
        <v>7.8</v>
      </c>
      <c r="M2980" t="str" cm="1">
        <f t="array" ref="M2980">_xlfn.IFS(L2980&lt;=2,"Flop",L2980&lt;=5,"Average",L2980&lt;=7,"Hit",L2980&lt;=9,"Superhit",L2980&gt;9,"BlockBuster")</f>
        <v>Superhit</v>
      </c>
      <c r="N2980" s="6">
        <v>641057</v>
      </c>
      <c r="O2980" s="6" t="str" cm="1">
        <f t="array" ref="O2980">_xlfn.IFS(N2980&lt;=100000,"Low",N2980&lt;=500000,"Median",N2980&lt;=1500000,"High",N2980&gt;1500000,"Very High")</f>
        <v>High</v>
      </c>
      <c r="P2980">
        <v>44000000</v>
      </c>
      <c r="Q2980">
        <v>161217616</v>
      </c>
      <c r="R2980">
        <f t="shared" si="462"/>
        <v>117217616</v>
      </c>
      <c r="S2980" t="str">
        <f t="shared" si="463"/>
        <v>Profit</v>
      </c>
      <c r="T2980" s="1">
        <v>42345</v>
      </c>
      <c r="U2980" t="s">
        <v>1144</v>
      </c>
      <c r="V2980" s="14">
        <v>42345</v>
      </c>
      <c r="W2980" t="str">
        <f t="shared" si="464"/>
        <v>December</v>
      </c>
      <c r="X2980" s="4" t="str">
        <f t="shared" si="465"/>
        <v>2015</v>
      </c>
      <c r="Y2980" s="6">
        <f t="shared" si="466"/>
        <v>2015</v>
      </c>
      <c r="Z2980" s="4" t="str">
        <f t="shared" si="467"/>
        <v>7</v>
      </c>
      <c r="AA2980" s="6">
        <f t="shared" si="468"/>
        <v>7</v>
      </c>
      <c r="AB2980" t="str">
        <f t="shared" si="469"/>
        <v>Monday</v>
      </c>
    </row>
    <row r="2981" spans="1:28" x14ac:dyDescent="0.25">
      <c r="A2981" s="3" t="s">
        <v>7293</v>
      </c>
      <c r="B2981" t="s">
        <v>7294</v>
      </c>
      <c r="C2981" s="3" t="s">
        <v>7294</v>
      </c>
      <c r="D2981" s="6">
        <v>0</v>
      </c>
      <c r="E2981" s="6">
        <v>89</v>
      </c>
      <c r="F2981" s="6">
        <f t="shared" si="460"/>
        <v>1</v>
      </c>
      <c r="G2981" s="6">
        <f t="shared" si="461"/>
        <v>29</v>
      </c>
      <c r="H2981" s="6" t="str" cm="1">
        <f t="array" ref="H2981">_xlfn.IFS(E2981&lt;=80,"Series",E2981&lt;=120,"TV Movie",E2981&gt;120,"Long Movie")</f>
        <v>TV Movie</v>
      </c>
      <c r="I2981" t="s">
        <v>8158</v>
      </c>
      <c r="J2981" t="s">
        <v>8159</v>
      </c>
      <c r="K2981" t="s">
        <v>132</v>
      </c>
      <c r="L2981" s="5">
        <v>6.2</v>
      </c>
      <c r="M2981" t="str" cm="1">
        <f t="array" ref="M2981">_xlfn.IFS(L2981&lt;=2,"Flop",L2981&lt;=5,"Average",L2981&lt;=7,"Hit",L2981&lt;=9,"Superhit",L2981&gt;9,"BlockBuster")</f>
        <v>Hit</v>
      </c>
      <c r="N2981" s="6">
        <v>147744</v>
      </c>
      <c r="O2981" s="6" t="str" cm="1">
        <f t="array" ref="O2981">_xlfn.IFS(N2981&lt;=100000,"Low",N2981&lt;=500000,"Median",N2981&lt;=1500000,"High",N2981&gt;1500000,"Very High")</f>
        <v>Median</v>
      </c>
      <c r="P2981">
        <v>80000000</v>
      </c>
      <c r="Q2981">
        <v>1034800131</v>
      </c>
      <c r="R2981">
        <f t="shared" si="462"/>
        <v>954800131</v>
      </c>
      <c r="S2981" t="str">
        <f t="shared" si="463"/>
        <v>Profit</v>
      </c>
      <c r="T2981" s="1">
        <v>42900</v>
      </c>
      <c r="U2981" t="s">
        <v>7295</v>
      </c>
      <c r="V2981" s="14">
        <v>42900</v>
      </c>
      <c r="W2981" t="str">
        <f t="shared" si="464"/>
        <v>June</v>
      </c>
      <c r="X2981" s="4" t="str">
        <f t="shared" si="465"/>
        <v>2017</v>
      </c>
      <c r="Y2981" s="6">
        <f t="shared" si="466"/>
        <v>2017</v>
      </c>
      <c r="Z2981" s="4" t="str">
        <f t="shared" si="467"/>
        <v>14</v>
      </c>
      <c r="AA2981" s="6">
        <f t="shared" si="468"/>
        <v>14</v>
      </c>
      <c r="AB2981" t="str">
        <f t="shared" si="469"/>
        <v>Wednesday</v>
      </c>
    </row>
    <row r="2982" spans="1:28" x14ac:dyDescent="0.25">
      <c r="A2982" s="3" t="s">
        <v>7296</v>
      </c>
      <c r="B2982" t="s">
        <v>7297</v>
      </c>
      <c r="C2982" s="3" t="s">
        <v>7297</v>
      </c>
      <c r="D2982" s="6">
        <v>0</v>
      </c>
      <c r="E2982" s="6">
        <v>108</v>
      </c>
      <c r="F2982" s="6">
        <f t="shared" si="460"/>
        <v>1</v>
      </c>
      <c r="G2982" s="6">
        <f t="shared" si="461"/>
        <v>48</v>
      </c>
      <c r="H2982" s="6" t="str" cm="1">
        <f t="array" ref="H2982">_xlfn.IFS(E2982&lt;=80,"Series",E2982&lt;=120,"TV Movie",E2982&gt;120,"Long Movie")</f>
        <v>TV Movie</v>
      </c>
      <c r="I2982" t="s">
        <v>8159</v>
      </c>
      <c r="J2982" t="s">
        <v>132</v>
      </c>
      <c r="K2982" t="s">
        <v>8163</v>
      </c>
      <c r="L2982" s="5">
        <v>7.1</v>
      </c>
      <c r="M2982" t="str" cm="1">
        <f t="array" ref="M2982">_xlfn.IFS(L2982&lt;=2,"Flop",L2982&lt;=5,"Average",L2982&lt;=7,"Hit",L2982&lt;=9,"Superhit",L2982&gt;9,"BlockBuster")</f>
        <v>Superhit</v>
      </c>
      <c r="N2982" s="6">
        <v>184824</v>
      </c>
      <c r="O2982" s="6" t="str" cm="1">
        <f t="array" ref="O2982">_xlfn.IFS(N2982&lt;=100000,"Low",N2982&lt;=500000,"Median",N2982&lt;=1500000,"High",N2982&gt;1500000,"Very High")</f>
        <v>Median</v>
      </c>
      <c r="P2982">
        <v>75000000</v>
      </c>
      <c r="Q2982">
        <v>634338384</v>
      </c>
      <c r="R2982">
        <f t="shared" si="462"/>
        <v>559338384</v>
      </c>
      <c r="S2982" t="str">
        <f t="shared" si="463"/>
        <v>Profit</v>
      </c>
      <c r="T2982" s="1">
        <v>42624</v>
      </c>
      <c r="U2982" t="s">
        <v>7298</v>
      </c>
      <c r="V2982" s="14">
        <v>42624</v>
      </c>
      <c r="W2982" t="str">
        <f t="shared" si="464"/>
        <v>September</v>
      </c>
      <c r="X2982" s="4" t="str">
        <f t="shared" si="465"/>
        <v>2016</v>
      </c>
      <c r="Y2982" s="6">
        <f t="shared" si="466"/>
        <v>2016</v>
      </c>
      <c r="Z2982" s="4" t="str">
        <f t="shared" si="467"/>
        <v>11</v>
      </c>
      <c r="AA2982" s="6">
        <f t="shared" si="468"/>
        <v>11</v>
      </c>
      <c r="AB2982" t="str">
        <f t="shared" si="469"/>
        <v>Sunday</v>
      </c>
    </row>
    <row r="2983" spans="1:28" x14ac:dyDescent="0.25">
      <c r="A2983" s="3" t="s">
        <v>7299</v>
      </c>
      <c r="B2983" t="s">
        <v>7300</v>
      </c>
      <c r="C2983" s="3" t="s">
        <v>7300</v>
      </c>
      <c r="D2983" s="6">
        <v>0</v>
      </c>
      <c r="E2983" s="6">
        <v>134</v>
      </c>
      <c r="F2983" s="6">
        <f t="shared" si="460"/>
        <v>2</v>
      </c>
      <c r="G2983" s="6">
        <f t="shared" si="461"/>
        <v>14</v>
      </c>
      <c r="H2983" s="6" t="str" cm="1">
        <f t="array" ref="H2983">_xlfn.IFS(E2983&lt;=80,"Series",E2983&lt;=120,"TV Movie",E2983&gt;120,"Long Movie")</f>
        <v>Long Movie</v>
      </c>
      <c r="I2983" t="s">
        <v>5529</v>
      </c>
      <c r="J2983" t="s">
        <v>8158</v>
      </c>
      <c r="K2983" t="s">
        <v>8161</v>
      </c>
      <c r="L2983" s="5">
        <v>6.7</v>
      </c>
      <c r="M2983" t="str" cm="1">
        <f t="array" ref="M2983">_xlfn.IFS(L2983&lt;=2,"Flop",L2983&lt;=5,"Average",L2983&lt;=7,"Hit",L2983&lt;=9,"Superhit",L2983&gt;9,"BlockBuster")</f>
        <v>Hit</v>
      </c>
      <c r="N2983" s="6">
        <v>411497</v>
      </c>
      <c r="O2983" s="6" t="str" cm="1">
        <f t="array" ref="O2983">_xlfn.IFS(N2983&lt;=100000,"Low",N2983&lt;=500000,"Median",N2983&lt;=1500000,"High",N2983&gt;1500000,"Very High")</f>
        <v>Median</v>
      </c>
      <c r="P2983">
        <v>200000000</v>
      </c>
      <c r="Q2983">
        <v>379751655</v>
      </c>
      <c r="R2983">
        <f t="shared" si="462"/>
        <v>179751655</v>
      </c>
      <c r="S2983" t="str">
        <f t="shared" si="463"/>
        <v>Profit</v>
      </c>
      <c r="T2983" s="1">
        <v>44377</v>
      </c>
      <c r="U2983" t="s">
        <v>7301</v>
      </c>
      <c r="V2983" s="14">
        <v>44377</v>
      </c>
      <c r="W2983" t="str">
        <f t="shared" si="464"/>
        <v>June</v>
      </c>
      <c r="X2983" s="4" t="str">
        <f t="shared" si="465"/>
        <v>2021</v>
      </c>
      <c r="Y2983" s="6">
        <f t="shared" si="466"/>
        <v>2021</v>
      </c>
      <c r="Z2983" s="4" t="str">
        <f t="shared" si="467"/>
        <v>30</v>
      </c>
      <c r="AA2983" s="6">
        <f t="shared" si="468"/>
        <v>30</v>
      </c>
      <c r="AB2983" t="str">
        <f t="shared" si="469"/>
        <v>Wednesday</v>
      </c>
    </row>
    <row r="2984" spans="1:28" x14ac:dyDescent="0.25">
      <c r="A2984" s="3" t="s">
        <v>7302</v>
      </c>
      <c r="B2984" t="s">
        <v>7303</v>
      </c>
      <c r="C2984" s="3" t="s">
        <v>7303</v>
      </c>
      <c r="D2984" s="6">
        <v>0</v>
      </c>
      <c r="E2984" s="6">
        <v>123</v>
      </c>
      <c r="F2984" s="6">
        <f t="shared" si="460"/>
        <v>2</v>
      </c>
      <c r="G2984" s="6">
        <f t="shared" si="461"/>
        <v>3</v>
      </c>
      <c r="H2984" s="6" t="str" cm="1">
        <f t="array" ref="H2984">_xlfn.IFS(E2984&lt;=80,"Series",E2984&lt;=120,"TV Movie",E2984&gt;120,"Long Movie")</f>
        <v>Long Movie</v>
      </c>
      <c r="I2984" t="s">
        <v>8158</v>
      </c>
      <c r="J2984" t="s">
        <v>8160</v>
      </c>
      <c r="K2984" t="s">
        <v>145</v>
      </c>
      <c r="L2984" s="5">
        <v>7.3</v>
      </c>
      <c r="M2984" t="str" cm="1">
        <f t="array" ref="M2984">_xlfn.IFS(L2984&lt;=2,"Flop",L2984&lt;=5,"Average",L2984&lt;=7,"Hit",L2984&lt;=9,"Superhit",L2984&gt;9,"BlockBuster")</f>
        <v>Superhit</v>
      </c>
      <c r="N2984" s="6">
        <v>133576</v>
      </c>
      <c r="O2984" s="6" t="str" cm="1">
        <f t="array" ref="O2984">_xlfn.IFS(N2984&lt;=100000,"Low",N2984&lt;=500000,"Median",N2984&lt;=1500000,"High",N2984&gt;1500000,"Very High")</f>
        <v>Median</v>
      </c>
      <c r="P2984">
        <v>35000000</v>
      </c>
      <c r="Q2984">
        <v>61181942</v>
      </c>
      <c r="R2984">
        <f t="shared" si="462"/>
        <v>26181942</v>
      </c>
      <c r="S2984" t="str">
        <f t="shared" si="463"/>
        <v>Profit</v>
      </c>
      <c r="T2984" s="1">
        <v>42273</v>
      </c>
      <c r="U2984" t="s">
        <v>501</v>
      </c>
      <c r="V2984" s="14">
        <v>42273</v>
      </c>
      <c r="W2984" t="str">
        <f t="shared" si="464"/>
        <v>September</v>
      </c>
      <c r="X2984" s="4" t="str">
        <f t="shared" si="465"/>
        <v>2015</v>
      </c>
      <c r="Y2984" s="6">
        <f t="shared" si="466"/>
        <v>2015</v>
      </c>
      <c r="Z2984" s="4" t="str">
        <f t="shared" si="467"/>
        <v>26</v>
      </c>
      <c r="AA2984" s="6">
        <f t="shared" si="468"/>
        <v>26</v>
      </c>
      <c r="AB2984" t="str">
        <f t="shared" si="469"/>
        <v>Saturday</v>
      </c>
    </row>
    <row r="2985" spans="1:28" x14ac:dyDescent="0.25">
      <c r="A2985" s="3" t="s">
        <v>7304</v>
      </c>
      <c r="B2985" t="s">
        <v>7305</v>
      </c>
      <c r="C2985" s="3" t="s">
        <v>7305</v>
      </c>
      <c r="D2985" s="6">
        <v>0</v>
      </c>
      <c r="E2985" s="6">
        <v>147</v>
      </c>
      <c r="F2985" s="6">
        <f t="shared" si="460"/>
        <v>2</v>
      </c>
      <c r="G2985" s="6">
        <f t="shared" si="461"/>
        <v>27</v>
      </c>
      <c r="H2985" s="6" t="str" cm="1">
        <f t="array" ref="H2985">_xlfn.IFS(E2985&lt;=80,"Series",E2985&lt;=120,"TV Movie",E2985&gt;120,"Long Movie")</f>
        <v>Long Movie</v>
      </c>
      <c r="I2985" t="s">
        <v>5529</v>
      </c>
      <c r="J2985" t="s">
        <v>8161</v>
      </c>
      <c r="K2985" t="s">
        <v>5802</v>
      </c>
      <c r="L2985" s="5">
        <v>7.8</v>
      </c>
      <c r="M2985" t="str" cm="1">
        <f t="array" ref="M2985">_xlfn.IFS(L2985&lt;=2,"Flop",L2985&lt;=5,"Average",L2985&lt;=7,"Hit",L2985&lt;=9,"Superhit",L2985&gt;9,"BlockBuster")</f>
        <v>Superhit</v>
      </c>
      <c r="N2985" s="6">
        <v>831046</v>
      </c>
      <c r="O2985" s="6" t="str" cm="1">
        <f t="array" ref="O2985">_xlfn.IFS(N2985&lt;=100000,"Low",N2985&lt;=500000,"Median",N2985&lt;=1500000,"High",N2985&gt;1500000,"Very High")</f>
        <v>High</v>
      </c>
      <c r="P2985">
        <v>250000000</v>
      </c>
      <c r="Q2985">
        <v>1155046416</v>
      </c>
      <c r="R2985">
        <f t="shared" si="462"/>
        <v>905046416</v>
      </c>
      <c r="S2985" t="str">
        <f t="shared" si="463"/>
        <v>Profit</v>
      </c>
      <c r="T2985" s="1">
        <v>42472</v>
      </c>
      <c r="U2985" t="s">
        <v>6242</v>
      </c>
      <c r="V2985" s="14">
        <v>42472</v>
      </c>
      <c r="W2985" t="str">
        <f t="shared" si="464"/>
        <v>April</v>
      </c>
      <c r="X2985" s="4" t="str">
        <f t="shared" si="465"/>
        <v>2016</v>
      </c>
      <c r="Y2985" s="6">
        <f t="shared" si="466"/>
        <v>2016</v>
      </c>
      <c r="Z2985" s="4" t="str">
        <f t="shared" si="467"/>
        <v>12</v>
      </c>
      <c r="AA2985" s="6">
        <f t="shared" si="468"/>
        <v>12</v>
      </c>
      <c r="AB2985" t="str">
        <f t="shared" si="469"/>
        <v>Tuesday</v>
      </c>
    </row>
    <row r="2986" spans="1:28" x14ac:dyDescent="0.25">
      <c r="A2986" s="3" t="s">
        <v>7306</v>
      </c>
      <c r="B2986" t="s">
        <v>7307</v>
      </c>
      <c r="C2986" s="3" t="s">
        <v>7307</v>
      </c>
      <c r="D2986" s="6">
        <v>0</v>
      </c>
      <c r="E2986" s="6">
        <v>130</v>
      </c>
      <c r="F2986" s="6">
        <f t="shared" si="460"/>
        <v>2</v>
      </c>
      <c r="G2986" s="6">
        <f t="shared" si="461"/>
        <v>10</v>
      </c>
      <c r="H2986" s="6" t="str" cm="1">
        <f t="array" ref="H2986">_xlfn.IFS(E2986&lt;=80,"Series",E2986&lt;=120,"TV Movie",E2986&gt;120,"Long Movie")</f>
        <v>Long Movie</v>
      </c>
      <c r="I2986" t="s">
        <v>5529</v>
      </c>
      <c r="J2986" t="s">
        <v>8158</v>
      </c>
      <c r="K2986" t="s">
        <v>132</v>
      </c>
      <c r="L2986" s="5">
        <v>7.9</v>
      </c>
      <c r="M2986" t="str" cm="1">
        <f t="array" ref="M2986">_xlfn.IFS(L2986&lt;=2,"Flop",L2986&lt;=5,"Average",L2986&lt;=7,"Hit",L2986&lt;=9,"Superhit",L2986&gt;9,"BlockBuster")</f>
        <v>Superhit</v>
      </c>
      <c r="N2986" s="6">
        <v>797205</v>
      </c>
      <c r="O2986" s="6" t="str" cm="1">
        <f t="array" ref="O2986">_xlfn.IFS(N2986&lt;=100000,"Low",N2986&lt;=500000,"Median",N2986&lt;=1500000,"High",N2986&gt;1500000,"Very High")</f>
        <v>High</v>
      </c>
      <c r="P2986">
        <v>180000000</v>
      </c>
      <c r="Q2986">
        <v>855301806</v>
      </c>
      <c r="R2986">
        <f t="shared" si="462"/>
        <v>675301806</v>
      </c>
      <c r="S2986" t="str">
        <f t="shared" si="463"/>
        <v>Profit</v>
      </c>
      <c r="T2986" s="1">
        <v>43018</v>
      </c>
      <c r="U2986" t="s">
        <v>5028</v>
      </c>
      <c r="V2986" s="14">
        <v>43018</v>
      </c>
      <c r="W2986" t="str">
        <f t="shared" si="464"/>
        <v>October</v>
      </c>
      <c r="X2986" s="4" t="str">
        <f t="shared" si="465"/>
        <v>2017</v>
      </c>
      <c r="Y2986" s="6">
        <f t="shared" si="466"/>
        <v>2017</v>
      </c>
      <c r="Z2986" s="4" t="str">
        <f t="shared" si="467"/>
        <v>10</v>
      </c>
      <c r="AA2986" s="6">
        <f t="shared" si="468"/>
        <v>10</v>
      </c>
      <c r="AB2986" t="str">
        <f t="shared" si="469"/>
        <v>Tuesday</v>
      </c>
    </row>
    <row r="2987" spans="1:28" x14ac:dyDescent="0.25">
      <c r="A2987" s="3" t="s">
        <v>7308</v>
      </c>
      <c r="B2987" t="s">
        <v>7309</v>
      </c>
      <c r="C2987" s="3" t="s">
        <v>7309</v>
      </c>
      <c r="D2987" s="6">
        <v>0</v>
      </c>
      <c r="E2987" s="6">
        <v>107</v>
      </c>
      <c r="F2987" s="6">
        <f t="shared" si="460"/>
        <v>1</v>
      </c>
      <c r="G2987" s="6">
        <f t="shared" si="461"/>
        <v>47</v>
      </c>
      <c r="H2987" s="6" t="str" cm="1">
        <f t="array" ref="H2987">_xlfn.IFS(E2987&lt;=80,"Series",E2987&lt;=120,"TV Movie",E2987&gt;120,"Long Movie")</f>
        <v>TV Movie</v>
      </c>
      <c r="I2987" t="s">
        <v>5529</v>
      </c>
      <c r="J2987" t="s">
        <v>8158</v>
      </c>
      <c r="K2987" t="s">
        <v>8159</v>
      </c>
      <c r="L2987" s="5">
        <v>6.6</v>
      </c>
      <c r="M2987" t="str" cm="1">
        <f t="array" ref="M2987">_xlfn.IFS(L2987&lt;=2,"Flop",L2987&lt;=5,"Average",L2987&lt;=7,"Hit",L2987&lt;=9,"Superhit",L2987&gt;9,"BlockBuster")</f>
        <v>Hit</v>
      </c>
      <c r="N2987" s="6">
        <v>74405</v>
      </c>
      <c r="O2987" s="6" t="str" cm="1">
        <f t="array" ref="O2987">_xlfn.IFS(N2987&lt;=100000,"Low",N2987&lt;=500000,"Median",N2987&lt;=1500000,"High",N2987&gt;1500000,"Very High")</f>
        <v>Low</v>
      </c>
      <c r="P2987">
        <v>99000000</v>
      </c>
      <c r="Q2987">
        <v>199603202</v>
      </c>
      <c r="R2987">
        <f t="shared" si="462"/>
        <v>100603202</v>
      </c>
      <c r="S2987" t="str">
        <f t="shared" si="463"/>
        <v>Profit</v>
      </c>
      <c r="T2987" s="1">
        <v>43498</v>
      </c>
      <c r="U2987" t="s">
        <v>2449</v>
      </c>
      <c r="V2987" s="14">
        <v>43498</v>
      </c>
      <c r="W2987" t="str">
        <f t="shared" si="464"/>
        <v>February</v>
      </c>
      <c r="X2987" s="4" t="str">
        <f t="shared" si="465"/>
        <v>2019</v>
      </c>
      <c r="Y2987" s="6">
        <f t="shared" si="466"/>
        <v>2019</v>
      </c>
      <c r="Z2987" s="4" t="str">
        <f t="shared" si="467"/>
        <v>2</v>
      </c>
      <c r="AA2987" s="6">
        <f t="shared" si="468"/>
        <v>2</v>
      </c>
      <c r="AB2987" t="str">
        <f t="shared" si="469"/>
        <v>Saturday</v>
      </c>
    </row>
    <row r="2988" spans="1:28" x14ac:dyDescent="0.25">
      <c r="A2988" s="3" t="s">
        <v>7310</v>
      </c>
      <c r="B2988" t="s">
        <v>7311</v>
      </c>
      <c r="C2988" s="3" t="s">
        <v>7311</v>
      </c>
      <c r="D2988" s="6">
        <v>0</v>
      </c>
      <c r="E2988" s="6">
        <v>131</v>
      </c>
      <c r="F2988" s="6">
        <f t="shared" si="460"/>
        <v>2</v>
      </c>
      <c r="G2988" s="6">
        <f t="shared" si="461"/>
        <v>11</v>
      </c>
      <c r="H2988" s="6" t="str" cm="1">
        <f t="array" ref="H2988">_xlfn.IFS(E2988&lt;=80,"Series",E2988&lt;=120,"TV Movie",E2988&gt;120,"Long Movie")</f>
        <v>Long Movie</v>
      </c>
      <c r="I2988" t="s">
        <v>8160</v>
      </c>
      <c r="J2988" t="s">
        <v>8162</v>
      </c>
      <c r="K2988" t="s">
        <v>145</v>
      </c>
      <c r="L2988" s="5">
        <v>7.5</v>
      </c>
      <c r="M2988" t="str" cm="1">
        <f t="array" ref="M2988">_xlfn.IFS(L2988&lt;=2,"Flop",L2988&lt;=5,"Average",L2988&lt;=7,"Hit",L2988&lt;=9,"Superhit",L2988&gt;9,"BlockBuster")</f>
        <v>Superhit</v>
      </c>
      <c r="N2988" s="6">
        <v>94929</v>
      </c>
      <c r="O2988" s="6" t="str" cm="1">
        <f t="array" ref="O2988">_xlfn.IFS(N2988&lt;=100000,"Low",N2988&lt;=500000,"Median",N2988&lt;=1500000,"High",N2988&gt;1500000,"Very High")</f>
        <v>Low</v>
      </c>
      <c r="P2988">
        <v>45000000</v>
      </c>
      <c r="Q2988">
        <v>44645542</v>
      </c>
      <c r="R2988">
        <f t="shared" si="462"/>
        <v>-354458</v>
      </c>
      <c r="S2988" t="str">
        <f t="shared" si="463"/>
        <v>Loss</v>
      </c>
      <c r="T2988" s="1">
        <v>43789</v>
      </c>
      <c r="U2988" t="s">
        <v>69</v>
      </c>
      <c r="V2988" s="14">
        <v>43789</v>
      </c>
      <c r="W2988" t="str">
        <f t="shared" si="464"/>
        <v>November</v>
      </c>
      <c r="X2988" s="4" t="str">
        <f t="shared" si="465"/>
        <v>2019</v>
      </c>
      <c r="Y2988" s="6">
        <f t="shared" si="466"/>
        <v>2019</v>
      </c>
      <c r="Z2988" s="4" t="str">
        <f t="shared" si="467"/>
        <v>20</v>
      </c>
      <c r="AA2988" s="6">
        <f t="shared" si="468"/>
        <v>20</v>
      </c>
      <c r="AB2988" t="str">
        <f t="shared" si="469"/>
        <v>Wednesday</v>
      </c>
    </row>
    <row r="2989" spans="1:28" x14ac:dyDescent="0.25">
      <c r="A2989" s="3" t="s">
        <v>7312</v>
      </c>
      <c r="B2989" t="s">
        <v>7313</v>
      </c>
      <c r="C2989" s="3" t="s">
        <v>7313</v>
      </c>
      <c r="D2989" s="6">
        <v>0</v>
      </c>
      <c r="E2989" s="6">
        <v>104</v>
      </c>
      <c r="F2989" s="6">
        <f t="shared" si="460"/>
        <v>1</v>
      </c>
      <c r="G2989" s="6">
        <f t="shared" si="461"/>
        <v>44</v>
      </c>
      <c r="H2989" s="6" t="str" cm="1">
        <f t="array" ref="H2989">_xlfn.IFS(E2989&lt;=80,"Series",E2989&lt;=120,"TV Movie",E2989&gt;120,"Long Movie")</f>
        <v>TV Movie</v>
      </c>
      <c r="I2989" t="s">
        <v>8160</v>
      </c>
      <c r="J2989" t="s">
        <v>132</v>
      </c>
      <c r="K2989" t="s">
        <v>145</v>
      </c>
      <c r="L2989" s="5">
        <v>7.3</v>
      </c>
      <c r="M2989" t="str" cm="1">
        <f t="array" ref="M2989">_xlfn.IFS(L2989&lt;=2,"Flop",L2989&lt;=5,"Average",L2989&lt;=7,"Hit",L2989&lt;=9,"Superhit",L2989&gt;9,"BlockBuster")</f>
        <v>Superhit</v>
      </c>
      <c r="N2989" s="6">
        <v>161434</v>
      </c>
      <c r="O2989" s="6" t="str" cm="1">
        <f t="array" ref="O2989">_xlfn.IFS(N2989&lt;=100000,"Low",N2989&lt;=500000,"Median",N2989&lt;=1500000,"High",N2989&gt;1500000,"Very High")</f>
        <v>Median</v>
      </c>
      <c r="P2989">
        <v>10000000</v>
      </c>
      <c r="Q2989">
        <v>29820616</v>
      </c>
      <c r="R2989">
        <f t="shared" si="462"/>
        <v>19820616</v>
      </c>
      <c r="S2989" t="str">
        <f t="shared" si="463"/>
        <v>Profit</v>
      </c>
      <c r="T2989" s="1">
        <v>42806</v>
      </c>
      <c r="U2989" t="s">
        <v>7314</v>
      </c>
      <c r="V2989" s="14">
        <v>42806</v>
      </c>
      <c r="W2989" t="str">
        <f t="shared" si="464"/>
        <v>March</v>
      </c>
      <c r="X2989" s="4" t="str">
        <f t="shared" si="465"/>
        <v>2017</v>
      </c>
      <c r="Y2989" s="6">
        <f t="shared" si="466"/>
        <v>2017</v>
      </c>
      <c r="Z2989" s="4" t="str">
        <f t="shared" si="467"/>
        <v>12</v>
      </c>
      <c r="AA2989" s="6">
        <f t="shared" si="468"/>
        <v>12</v>
      </c>
      <c r="AB2989" t="str">
        <f t="shared" si="469"/>
        <v>Sunday</v>
      </c>
    </row>
    <row r="2990" spans="1:28" x14ac:dyDescent="0.25">
      <c r="A2990" s="3" t="s">
        <v>7315</v>
      </c>
      <c r="B2990" t="s">
        <v>7316</v>
      </c>
      <c r="C2990" s="3" t="s">
        <v>7316</v>
      </c>
      <c r="D2990" s="6">
        <v>0</v>
      </c>
      <c r="E2990" s="6">
        <v>107</v>
      </c>
      <c r="F2990" s="6">
        <f t="shared" si="460"/>
        <v>1</v>
      </c>
      <c r="G2990" s="6">
        <f t="shared" si="461"/>
        <v>47</v>
      </c>
      <c r="H2990" s="6" t="str" cm="1">
        <f t="array" ref="H2990">_xlfn.IFS(E2990&lt;=80,"Series",E2990&lt;=120,"TV Movie",E2990&gt;120,"Long Movie")</f>
        <v>TV Movie</v>
      </c>
      <c r="I2990" t="s">
        <v>8158</v>
      </c>
      <c r="J2990" t="s">
        <v>8159</v>
      </c>
      <c r="K2990" t="s">
        <v>132</v>
      </c>
      <c r="L2990" s="5">
        <v>7.6</v>
      </c>
      <c r="M2990" t="str" cm="1">
        <f t="array" ref="M2990">_xlfn.IFS(L2990&lt;=2,"Flop",L2990&lt;=5,"Average",L2990&lt;=7,"Hit",L2990&lt;=9,"Superhit",L2990&gt;9,"BlockBuster")</f>
        <v>Superhit</v>
      </c>
      <c r="N2990" s="6">
        <v>364169</v>
      </c>
      <c r="O2990" s="6" t="str" cm="1">
        <f t="array" ref="O2990">_xlfn.IFS(N2990&lt;=100000,"Low",N2990&lt;=500000,"Median",N2990&lt;=1500000,"High",N2990&gt;1500000,"Very High")</f>
        <v>Median</v>
      </c>
      <c r="P2990">
        <v>150000000</v>
      </c>
      <c r="Q2990">
        <v>687228908</v>
      </c>
      <c r="R2990">
        <f t="shared" si="462"/>
        <v>537228908</v>
      </c>
      <c r="S2990" t="str">
        <f t="shared" si="463"/>
        <v>Profit</v>
      </c>
      <c r="T2990" s="1">
        <v>42688</v>
      </c>
      <c r="U2990" t="s">
        <v>7317</v>
      </c>
      <c r="V2990" s="14">
        <v>42688</v>
      </c>
      <c r="W2990" t="str">
        <f t="shared" si="464"/>
        <v>November</v>
      </c>
      <c r="X2990" s="4" t="str">
        <f t="shared" si="465"/>
        <v>2016</v>
      </c>
      <c r="Y2990" s="6">
        <f t="shared" si="466"/>
        <v>2016</v>
      </c>
      <c r="Z2990" s="4" t="str">
        <f t="shared" si="467"/>
        <v>14</v>
      </c>
      <c r="AA2990" s="6">
        <f t="shared" si="468"/>
        <v>14</v>
      </c>
      <c r="AB2990" t="str">
        <f t="shared" si="469"/>
        <v>Monday</v>
      </c>
    </row>
    <row r="2991" spans="1:28" x14ac:dyDescent="0.25">
      <c r="A2991" s="3" t="s">
        <v>7318</v>
      </c>
      <c r="B2991" t="s">
        <v>7319</v>
      </c>
      <c r="C2991" s="3" t="s">
        <v>7319</v>
      </c>
      <c r="D2991" s="6">
        <v>0</v>
      </c>
      <c r="E2991" s="6">
        <v>98</v>
      </c>
      <c r="F2991" s="6">
        <f t="shared" si="460"/>
        <v>1</v>
      </c>
      <c r="G2991" s="6">
        <f t="shared" si="461"/>
        <v>38</v>
      </c>
      <c r="H2991" s="6" t="str" cm="1">
        <f t="array" ref="H2991">_xlfn.IFS(E2991&lt;=80,"Series",E2991&lt;=120,"TV Movie",E2991&gt;120,"Long Movie")</f>
        <v>TV Movie</v>
      </c>
      <c r="I2991" t="s">
        <v>5529</v>
      </c>
      <c r="J2991" t="s">
        <v>8158</v>
      </c>
      <c r="K2991" t="s">
        <v>8162</v>
      </c>
      <c r="L2991" s="5">
        <v>5.7</v>
      </c>
      <c r="M2991" t="str" cm="1">
        <f t="array" ref="M2991">_xlfn.IFS(L2991&lt;=2,"Flop",L2991&lt;=5,"Average",L2991&lt;=7,"Hit",L2991&lt;=9,"Superhit",L2991&gt;9,"BlockBuster")</f>
        <v>Hit</v>
      </c>
      <c r="N2991" s="6">
        <v>90855</v>
      </c>
      <c r="O2991" s="6" t="str" cm="1">
        <f t="array" ref="O2991">_xlfn.IFS(N2991&lt;=100000,"Low",N2991&lt;=500000,"Median",N2991&lt;=1500000,"High",N2991&gt;1500000,"Very High")</f>
        <v>Low</v>
      </c>
      <c r="P2991">
        <v>40000000</v>
      </c>
      <c r="Q2991">
        <v>125729635</v>
      </c>
      <c r="R2991">
        <f t="shared" si="462"/>
        <v>85729635</v>
      </c>
      <c r="S2991" t="str">
        <f t="shared" si="463"/>
        <v>Profit</v>
      </c>
      <c r="T2991" s="1">
        <v>42604</v>
      </c>
      <c r="U2991" t="s">
        <v>7320</v>
      </c>
      <c r="V2991" s="14">
        <v>42604</v>
      </c>
      <c r="W2991" t="str">
        <f t="shared" si="464"/>
        <v>August</v>
      </c>
      <c r="X2991" s="4" t="str">
        <f t="shared" si="465"/>
        <v>2016</v>
      </c>
      <c r="Y2991" s="6">
        <f t="shared" si="466"/>
        <v>2016</v>
      </c>
      <c r="Z2991" s="4" t="str">
        <f t="shared" si="467"/>
        <v>22</v>
      </c>
      <c r="AA2991" s="6">
        <f t="shared" si="468"/>
        <v>22</v>
      </c>
      <c r="AB2991" t="str">
        <f t="shared" si="469"/>
        <v>Monday</v>
      </c>
    </row>
    <row r="2992" spans="1:28" x14ac:dyDescent="0.25">
      <c r="A2992" s="3" t="s">
        <v>7321</v>
      </c>
      <c r="B2992" t="s">
        <v>7322</v>
      </c>
      <c r="C2992" s="3" t="s">
        <v>7322</v>
      </c>
      <c r="D2992" s="6">
        <v>0</v>
      </c>
      <c r="E2992" s="6">
        <v>101</v>
      </c>
      <c r="F2992" s="6">
        <f t="shared" si="460"/>
        <v>1</v>
      </c>
      <c r="G2992" s="6">
        <f t="shared" si="461"/>
        <v>41</v>
      </c>
      <c r="H2992" s="6" t="str" cm="1">
        <f t="array" ref="H2992">_xlfn.IFS(E2992&lt;=80,"Series",E2992&lt;=120,"TV Movie",E2992&gt;120,"Long Movie")</f>
        <v>TV Movie</v>
      </c>
      <c r="I2992" t="s">
        <v>132</v>
      </c>
      <c r="J2992" t="s">
        <v>8156</v>
      </c>
      <c r="K2992" t="s">
        <v>5802</v>
      </c>
      <c r="L2992" s="5">
        <v>6.4</v>
      </c>
      <c r="M2992" t="str" cm="1">
        <f t="array" ref="M2992">_xlfn.IFS(L2992&lt;=2,"Flop",L2992&lt;=5,"Average",L2992&lt;=7,"Hit",L2992&lt;=9,"Superhit",L2992&gt;9,"BlockBuster")</f>
        <v>Hit</v>
      </c>
      <c r="N2992" s="6">
        <v>79557</v>
      </c>
      <c r="O2992" s="6" t="str" cm="1">
        <f t="array" ref="O2992">_xlfn.IFS(N2992&lt;=100000,"Low",N2992&lt;=500000,"Median",N2992&lt;=1500000,"High",N2992&gt;1500000,"Very High")</f>
        <v>Low</v>
      </c>
      <c r="P2992">
        <v>25000000</v>
      </c>
      <c r="Q2992">
        <v>52395996</v>
      </c>
      <c r="R2992">
        <f t="shared" si="462"/>
        <v>27395996</v>
      </c>
      <c r="S2992" t="str">
        <f t="shared" si="463"/>
        <v>Profit</v>
      </c>
      <c r="T2992" s="1">
        <v>42328</v>
      </c>
      <c r="U2992" t="s">
        <v>5631</v>
      </c>
      <c r="V2992" s="14">
        <v>42328</v>
      </c>
      <c r="W2992" t="str">
        <f t="shared" si="464"/>
        <v>November</v>
      </c>
      <c r="X2992" s="4" t="str">
        <f t="shared" si="465"/>
        <v>2015</v>
      </c>
      <c r="Y2992" s="6">
        <f t="shared" si="466"/>
        <v>2015</v>
      </c>
      <c r="Z2992" s="4" t="str">
        <f t="shared" si="467"/>
        <v>20</v>
      </c>
      <c r="AA2992" s="6">
        <f t="shared" si="468"/>
        <v>20</v>
      </c>
      <c r="AB2992" t="str">
        <f t="shared" si="469"/>
        <v>Friday</v>
      </c>
    </row>
    <row r="2993" spans="1:28" x14ac:dyDescent="0.25">
      <c r="A2993" s="3" t="s">
        <v>7323</v>
      </c>
      <c r="B2993" t="s">
        <v>7324</v>
      </c>
      <c r="C2993" s="3" t="s">
        <v>7324</v>
      </c>
      <c r="D2993" s="6">
        <v>0</v>
      </c>
      <c r="E2993" s="6">
        <v>96</v>
      </c>
      <c r="F2993" s="6">
        <f t="shared" si="460"/>
        <v>1</v>
      </c>
      <c r="G2993" s="6">
        <f t="shared" si="461"/>
        <v>36</v>
      </c>
      <c r="H2993" s="6" t="str" cm="1">
        <f t="array" ref="H2993">_xlfn.IFS(E2993&lt;=80,"Series",E2993&lt;=120,"TV Movie",E2993&gt;120,"Long Movie")</f>
        <v>TV Movie</v>
      </c>
      <c r="I2993" t="s">
        <v>5529</v>
      </c>
      <c r="J2993" t="s">
        <v>8158</v>
      </c>
      <c r="K2993" t="s">
        <v>8162</v>
      </c>
      <c r="L2993" s="5">
        <v>6.5</v>
      </c>
      <c r="M2993" t="str" cm="1">
        <f t="array" ref="M2993">_xlfn.IFS(L2993&lt;=2,"Flop",L2993&lt;=5,"Average",L2993&lt;=7,"Hit",L2993&lt;=9,"Superhit",L2993&gt;9,"BlockBuster")</f>
        <v>Hit</v>
      </c>
      <c r="N2993" s="6">
        <v>138050</v>
      </c>
      <c r="O2993" s="6" t="str" cm="1">
        <f t="array" ref="O2993">_xlfn.IFS(N2993&lt;=100000,"Low",N2993&lt;=500000,"Median",N2993&lt;=1500000,"High",N2993&gt;1500000,"Very High")</f>
        <v>Median</v>
      </c>
      <c r="P2993">
        <v>19000000</v>
      </c>
      <c r="Q2993">
        <v>85251425</v>
      </c>
      <c r="R2993">
        <f t="shared" si="462"/>
        <v>66251425</v>
      </c>
      <c r="S2993" t="str">
        <f t="shared" si="463"/>
        <v>Profit</v>
      </c>
      <c r="T2993" s="1">
        <v>42563</v>
      </c>
      <c r="U2993" t="s">
        <v>6721</v>
      </c>
      <c r="V2993" s="14">
        <v>42563</v>
      </c>
      <c r="W2993" t="str">
        <f t="shared" si="464"/>
        <v>July</v>
      </c>
      <c r="X2993" s="4" t="str">
        <f t="shared" si="465"/>
        <v>2016</v>
      </c>
      <c r="Y2993" s="6">
        <f t="shared" si="466"/>
        <v>2016</v>
      </c>
      <c r="Z2993" s="4" t="str">
        <f t="shared" si="467"/>
        <v>12</v>
      </c>
      <c r="AA2993" s="6">
        <f t="shared" si="468"/>
        <v>12</v>
      </c>
      <c r="AB2993" t="str">
        <f t="shared" si="469"/>
        <v>Tuesday</v>
      </c>
    </row>
    <row r="2994" spans="1:28" x14ac:dyDescent="0.25">
      <c r="A2994" s="3" t="s">
        <v>7325</v>
      </c>
      <c r="B2994" t="s">
        <v>7326</v>
      </c>
      <c r="C2994" s="3" t="s">
        <v>7326</v>
      </c>
      <c r="D2994" s="6">
        <v>0</v>
      </c>
      <c r="E2994" s="6">
        <v>115</v>
      </c>
      <c r="F2994" s="6">
        <f t="shared" si="460"/>
        <v>1</v>
      </c>
      <c r="G2994" s="6">
        <f t="shared" si="461"/>
        <v>55</v>
      </c>
      <c r="H2994" s="6" t="str" cm="1">
        <f t="array" ref="H2994">_xlfn.IFS(E2994&lt;=80,"Series",E2994&lt;=120,"TV Movie",E2994&gt;120,"Long Movie")</f>
        <v>TV Movie</v>
      </c>
      <c r="I2994" t="s">
        <v>5529</v>
      </c>
      <c r="J2994" t="s">
        <v>132</v>
      </c>
      <c r="K2994" t="s">
        <v>8162</v>
      </c>
      <c r="L2994" s="5">
        <v>7.1</v>
      </c>
      <c r="M2994" t="str" cm="1">
        <f t="array" ref="M2994">_xlfn.IFS(L2994&lt;=2,"Flop",L2994&lt;=5,"Average",L2994&lt;=7,"Hit",L2994&lt;=9,"Superhit",L2994&gt;9,"BlockBuster")</f>
        <v>Superhit</v>
      </c>
      <c r="N2994" s="6">
        <v>201476</v>
      </c>
      <c r="O2994" s="6" t="str" cm="1">
        <f t="array" ref="O2994">_xlfn.IFS(N2994&lt;=100000,"Low",N2994&lt;=500000,"Median",N2994&lt;=1500000,"High",N2994&gt;1500000,"Very High")</f>
        <v>Median</v>
      </c>
      <c r="P2994">
        <v>50000000</v>
      </c>
      <c r="Q2994">
        <v>134866593</v>
      </c>
      <c r="R2994">
        <f t="shared" si="462"/>
        <v>84866593</v>
      </c>
      <c r="S2994" t="str">
        <f t="shared" si="463"/>
        <v>Profit</v>
      </c>
      <c r="T2994" s="1">
        <v>42970</v>
      </c>
      <c r="U2994" t="s">
        <v>1664</v>
      </c>
      <c r="V2994" s="14">
        <v>42970</v>
      </c>
      <c r="W2994" t="str">
        <f t="shared" si="464"/>
        <v>August</v>
      </c>
      <c r="X2994" s="4" t="str">
        <f t="shared" si="465"/>
        <v>2017</v>
      </c>
      <c r="Y2994" s="6">
        <f t="shared" si="466"/>
        <v>2017</v>
      </c>
      <c r="Z2994" s="4" t="str">
        <f t="shared" si="467"/>
        <v>23</v>
      </c>
      <c r="AA2994" s="6">
        <f t="shared" si="468"/>
        <v>23</v>
      </c>
      <c r="AB2994" t="str">
        <f t="shared" si="469"/>
        <v>Wednesday</v>
      </c>
    </row>
    <row r="2995" spans="1:28" x14ac:dyDescent="0.25">
      <c r="A2995" s="3" t="s">
        <v>7327</v>
      </c>
      <c r="B2995" t="s">
        <v>7328</v>
      </c>
      <c r="C2995" s="3" t="s">
        <v>7328</v>
      </c>
      <c r="D2995" s="6">
        <v>0</v>
      </c>
      <c r="E2995" s="6">
        <v>112</v>
      </c>
      <c r="F2995" s="6">
        <f t="shared" si="460"/>
        <v>1</v>
      </c>
      <c r="G2995" s="6">
        <f t="shared" si="461"/>
        <v>52</v>
      </c>
      <c r="H2995" s="6" t="str" cm="1">
        <f t="array" ref="H2995">_xlfn.IFS(E2995&lt;=80,"Series",E2995&lt;=120,"TV Movie",E2995&gt;120,"Long Movie")</f>
        <v>TV Movie</v>
      </c>
      <c r="I2995" t="s">
        <v>8160</v>
      </c>
      <c r="J2995" t="s">
        <v>132</v>
      </c>
      <c r="K2995" t="s">
        <v>145</v>
      </c>
      <c r="L2995" s="5">
        <v>6.6</v>
      </c>
      <c r="M2995" t="str" cm="1">
        <f t="array" ref="M2995">_xlfn.IFS(L2995&lt;=2,"Flop",L2995&lt;=5,"Average",L2995&lt;=7,"Hit",L2995&lt;=9,"Superhit",L2995&gt;9,"BlockBuster")</f>
        <v>Hit</v>
      </c>
      <c r="N2995" s="6">
        <v>54805</v>
      </c>
      <c r="O2995" s="6" t="str" cm="1">
        <f t="array" ref="O2995">_xlfn.IFS(N2995&lt;=100000,"Low",N2995&lt;=500000,"Median",N2995&lt;=1500000,"High",N2995&gt;1500000,"Very High")</f>
        <v>Low</v>
      </c>
      <c r="P2995">
        <v>35000000</v>
      </c>
      <c r="Q2995">
        <v>24972139</v>
      </c>
      <c r="R2995">
        <f t="shared" si="462"/>
        <v>-10027861</v>
      </c>
      <c r="S2995" t="str">
        <f t="shared" si="463"/>
        <v>Loss</v>
      </c>
      <c r="T2995" s="1">
        <v>42433</v>
      </c>
      <c r="U2995" t="s">
        <v>4981</v>
      </c>
      <c r="V2995" s="14">
        <v>42433</v>
      </c>
      <c r="W2995" t="str">
        <f t="shared" si="464"/>
        <v>March</v>
      </c>
      <c r="X2995" s="4" t="str">
        <f t="shared" si="465"/>
        <v>2016</v>
      </c>
      <c r="Y2995" s="6">
        <f t="shared" si="466"/>
        <v>2016</v>
      </c>
      <c r="Z2995" s="4" t="str">
        <f t="shared" si="467"/>
        <v>4</v>
      </c>
      <c r="AA2995" s="6">
        <f t="shared" si="468"/>
        <v>4</v>
      </c>
      <c r="AB2995" t="str">
        <f t="shared" si="469"/>
        <v>Friday</v>
      </c>
    </row>
    <row r="2996" spans="1:28" x14ac:dyDescent="0.25">
      <c r="A2996" s="3" t="s">
        <v>7329</v>
      </c>
      <c r="B2996" t="s">
        <v>7330</v>
      </c>
      <c r="C2996" s="3" t="s">
        <v>7330</v>
      </c>
      <c r="D2996" s="6">
        <v>0</v>
      </c>
      <c r="E2996" s="6">
        <v>118</v>
      </c>
      <c r="F2996" s="6">
        <f t="shared" si="460"/>
        <v>1</v>
      </c>
      <c r="G2996" s="6">
        <f t="shared" si="461"/>
        <v>58</v>
      </c>
      <c r="H2996" s="6" t="str" cm="1">
        <f t="array" ref="H2996">_xlfn.IFS(E2996&lt;=80,"Series",E2996&lt;=120,"TV Movie",E2996&gt;120,"Long Movie")</f>
        <v>TV Movie</v>
      </c>
      <c r="I2996" t="s">
        <v>132</v>
      </c>
      <c r="J2996" t="s">
        <v>145</v>
      </c>
      <c r="K2996" t="s">
        <v>5802</v>
      </c>
      <c r="L2996" s="5">
        <v>7.8</v>
      </c>
      <c r="M2996" t="str" cm="1">
        <f t="array" ref="M2996">_xlfn.IFS(L2996&lt;=2,"Flop",L2996&lt;=5,"Average",L2996&lt;=7,"Hit",L2996&lt;=9,"Superhit",L2996&gt;9,"BlockBuster")</f>
        <v>Superhit</v>
      </c>
      <c r="N2996" s="6">
        <v>229994</v>
      </c>
      <c r="O2996" s="6" t="str" cm="1">
        <f t="array" ref="O2996">_xlfn.IFS(N2996&lt;=100000,"Low",N2996&lt;=500000,"Median",N2996&lt;=1500000,"High",N2996&gt;1500000,"Very High")</f>
        <v>Median</v>
      </c>
      <c r="P2996">
        <v>5000000</v>
      </c>
      <c r="Q2996">
        <v>23149206</v>
      </c>
      <c r="R2996">
        <f t="shared" si="462"/>
        <v>18149206</v>
      </c>
      <c r="S2996" t="str">
        <f t="shared" si="463"/>
        <v>Profit</v>
      </c>
      <c r="T2996" s="1">
        <v>42392</v>
      </c>
      <c r="U2996" t="s">
        <v>7331</v>
      </c>
      <c r="V2996" s="14">
        <v>42392</v>
      </c>
      <c r="W2996" t="str">
        <f t="shared" si="464"/>
        <v>January</v>
      </c>
      <c r="X2996" s="4" t="str">
        <f t="shared" si="465"/>
        <v>2016</v>
      </c>
      <c r="Y2996" s="6">
        <f t="shared" si="466"/>
        <v>2016</v>
      </c>
      <c r="Z2996" s="4" t="str">
        <f t="shared" si="467"/>
        <v>23</v>
      </c>
      <c r="AA2996" s="6">
        <f t="shared" si="468"/>
        <v>23</v>
      </c>
      <c r="AB2996" t="str">
        <f t="shared" si="469"/>
        <v>Saturday</v>
      </c>
    </row>
    <row r="2997" spans="1:28" x14ac:dyDescent="0.25">
      <c r="A2997" s="3" t="s">
        <v>7332</v>
      </c>
      <c r="B2997" t="s">
        <v>7333</v>
      </c>
      <c r="C2997" s="3" t="s">
        <v>7333</v>
      </c>
      <c r="D2997" s="6">
        <v>0</v>
      </c>
      <c r="E2997" s="6">
        <v>115</v>
      </c>
      <c r="F2997" s="6">
        <f t="shared" si="460"/>
        <v>1</v>
      </c>
      <c r="G2997" s="6">
        <f t="shared" si="461"/>
        <v>55</v>
      </c>
      <c r="H2997" s="6" t="str" cm="1">
        <f t="array" ref="H2997">_xlfn.IFS(E2997&lt;=80,"Series",E2997&lt;=120,"TV Movie",E2997&gt;120,"Long Movie")</f>
        <v>TV Movie</v>
      </c>
      <c r="I2997" t="s">
        <v>8158</v>
      </c>
      <c r="J2997" t="s">
        <v>132</v>
      </c>
      <c r="K2997" t="s">
        <v>8163</v>
      </c>
      <c r="L2997" s="5">
        <v>4.5</v>
      </c>
      <c r="M2997" t="str" cm="1">
        <f t="array" ref="M2997">_xlfn.IFS(L2997&lt;=2,"Flop",L2997&lt;=5,"Average",L2997&lt;=7,"Hit",L2997&lt;=9,"Superhit",L2997&gt;9,"BlockBuster")</f>
        <v>Average</v>
      </c>
      <c r="N2997" s="6">
        <v>78167</v>
      </c>
      <c r="O2997" s="6" t="str" cm="1">
        <f t="array" ref="O2997">_xlfn.IFS(N2997&lt;=100000,"Low",N2997&lt;=500000,"Median",N2997&lt;=1500000,"High",N2997&gt;1500000,"Very High")</f>
        <v>Low</v>
      </c>
      <c r="P2997">
        <v>150000000</v>
      </c>
      <c r="Q2997">
        <v>163692228</v>
      </c>
      <c r="R2997">
        <f t="shared" si="462"/>
        <v>13692228</v>
      </c>
      <c r="S2997" t="str">
        <f t="shared" si="463"/>
        <v>Profit</v>
      </c>
      <c r="T2997" s="1">
        <v>44389</v>
      </c>
      <c r="U2997" t="s">
        <v>7334</v>
      </c>
      <c r="V2997" s="14">
        <v>44389</v>
      </c>
      <c r="W2997" t="str">
        <f t="shared" si="464"/>
        <v>July</v>
      </c>
      <c r="X2997" s="4" t="str">
        <f t="shared" si="465"/>
        <v>2021</v>
      </c>
      <c r="Y2997" s="6">
        <f t="shared" si="466"/>
        <v>2021</v>
      </c>
      <c r="Z2997" s="4" t="str">
        <f t="shared" si="467"/>
        <v>12</v>
      </c>
      <c r="AA2997" s="6">
        <f t="shared" si="468"/>
        <v>12</v>
      </c>
      <c r="AB2997" t="str">
        <f t="shared" si="469"/>
        <v>Monday</v>
      </c>
    </row>
    <row r="2998" spans="1:28" x14ac:dyDescent="0.25">
      <c r="A2998" s="3" t="s">
        <v>7335</v>
      </c>
      <c r="B2998" t="s">
        <v>7336</v>
      </c>
      <c r="C2998" s="3" t="s">
        <v>7336</v>
      </c>
      <c r="D2998" s="6">
        <v>0</v>
      </c>
      <c r="E2998" s="6">
        <v>94</v>
      </c>
      <c r="F2998" s="6">
        <f t="shared" si="460"/>
        <v>1</v>
      </c>
      <c r="G2998" s="6">
        <f t="shared" si="461"/>
        <v>34</v>
      </c>
      <c r="H2998" s="6" t="str" cm="1">
        <f t="array" ref="H2998">_xlfn.IFS(E2998&lt;=80,"Series",E2998&lt;=120,"TV Movie",E2998&gt;120,"Long Movie")</f>
        <v>TV Movie</v>
      </c>
      <c r="I2998" t="s">
        <v>83</v>
      </c>
      <c r="J2998" t="s">
        <v>8166</v>
      </c>
      <c r="K2998" t="s">
        <v>3857</v>
      </c>
      <c r="L2998" s="5">
        <v>6.2</v>
      </c>
      <c r="M2998" t="str" cm="1">
        <f t="array" ref="M2998">_xlfn.IFS(L2998&lt;=2,"Flop",L2998&lt;=5,"Average",L2998&lt;=7,"Hit",L2998&lt;=9,"Superhit",L2998&gt;9,"BlockBuster")</f>
        <v>Hit</v>
      </c>
      <c r="N2998" s="6">
        <v>146468</v>
      </c>
      <c r="O2998" s="6" t="str" cm="1">
        <f t="array" ref="O2998">_xlfn.IFS(N2998&lt;=100000,"Low",N2998&lt;=500000,"Median",N2998&lt;=1500000,"High",N2998&gt;1500000,"Very High")</f>
        <v>Median</v>
      </c>
      <c r="P2998">
        <v>5000000</v>
      </c>
      <c r="Q2998">
        <v>98450062</v>
      </c>
      <c r="R2998">
        <f t="shared" si="462"/>
        <v>93450062</v>
      </c>
      <c r="S2998" t="str">
        <f t="shared" si="463"/>
        <v>Profit</v>
      </c>
      <c r="T2998" s="1">
        <v>42246</v>
      </c>
      <c r="U2998" t="s">
        <v>2307</v>
      </c>
      <c r="V2998" s="14">
        <v>42246</v>
      </c>
      <c r="W2998" t="str">
        <f t="shared" si="464"/>
        <v>August</v>
      </c>
      <c r="X2998" s="4" t="str">
        <f t="shared" si="465"/>
        <v>2015</v>
      </c>
      <c r="Y2998" s="6">
        <f t="shared" si="466"/>
        <v>2015</v>
      </c>
      <c r="Z2998" s="4" t="str">
        <f t="shared" si="467"/>
        <v>30</v>
      </c>
      <c r="AA2998" s="6">
        <f t="shared" si="468"/>
        <v>30</v>
      </c>
      <c r="AB2998" t="str">
        <f t="shared" si="469"/>
        <v>Sunday</v>
      </c>
    </row>
    <row r="2999" spans="1:28" x14ac:dyDescent="0.25">
      <c r="A2999" s="3" t="s">
        <v>7337</v>
      </c>
      <c r="B2999" t="s">
        <v>559</v>
      </c>
      <c r="C2999" s="3" t="s">
        <v>559</v>
      </c>
      <c r="D2999" s="6">
        <v>0</v>
      </c>
      <c r="E2999" s="6">
        <v>132</v>
      </c>
      <c r="F2999" s="6">
        <f t="shared" si="460"/>
        <v>2</v>
      </c>
      <c r="G2999" s="6">
        <f t="shared" si="461"/>
        <v>12</v>
      </c>
      <c r="H2999" s="6" t="str" cm="1">
        <f t="array" ref="H2999">_xlfn.IFS(E2999&lt;=80,"Series",E2999&lt;=120,"TV Movie",E2999&gt;120,"Long Movie")</f>
        <v>Long Movie</v>
      </c>
      <c r="I2999" t="s">
        <v>8160</v>
      </c>
      <c r="J2999" t="s">
        <v>8162</v>
      </c>
      <c r="K2999" t="s">
        <v>145</v>
      </c>
      <c r="L2999" s="5">
        <v>6.9</v>
      </c>
      <c r="M2999" t="str" cm="1">
        <f t="array" ref="M2999">_xlfn.IFS(L2999&lt;=2,"Flop",L2999&lt;=5,"Average",L2999&lt;=7,"Hit",L2999&lt;=9,"Superhit",L2999&gt;9,"BlockBuster")</f>
        <v>Hit</v>
      </c>
      <c r="N2999" s="6">
        <v>196499</v>
      </c>
      <c r="O2999" s="6" t="str" cm="1">
        <f t="array" ref="O2999">_xlfn.IFS(N2999&lt;=100000,"Low",N2999&lt;=500000,"Median",N2999&lt;=1500000,"High",N2999&gt;1500000,"Very High")</f>
        <v>Median</v>
      </c>
      <c r="P2999">
        <v>30000000</v>
      </c>
      <c r="Q2999">
        <v>42972994</v>
      </c>
      <c r="R2999">
        <f t="shared" si="462"/>
        <v>12972994</v>
      </c>
      <c r="S2999" t="str">
        <f t="shared" si="463"/>
        <v>Profit</v>
      </c>
      <c r="T2999" s="1">
        <v>42250</v>
      </c>
      <c r="U2999" t="s">
        <v>1965</v>
      </c>
      <c r="V2999" s="14">
        <v>42250</v>
      </c>
      <c r="W2999" t="str">
        <f t="shared" si="464"/>
        <v>September</v>
      </c>
      <c r="X2999" s="4" t="str">
        <f t="shared" si="465"/>
        <v>2015</v>
      </c>
      <c r="Y2999" s="6">
        <f t="shared" si="466"/>
        <v>2015</v>
      </c>
      <c r="Z2999" s="4" t="str">
        <f t="shared" si="467"/>
        <v>3</v>
      </c>
      <c r="AA2999" s="6">
        <f t="shared" si="468"/>
        <v>3</v>
      </c>
      <c r="AB2999" t="str">
        <f t="shared" si="469"/>
        <v>Thursday</v>
      </c>
    </row>
    <row r="3000" spans="1:28" x14ac:dyDescent="0.25">
      <c r="A3000" s="3" t="s">
        <v>7338</v>
      </c>
      <c r="B3000" t="s">
        <v>7339</v>
      </c>
      <c r="C3000" s="3" t="s">
        <v>7339</v>
      </c>
      <c r="D3000" s="6">
        <v>0</v>
      </c>
      <c r="E3000" s="6">
        <v>156</v>
      </c>
      <c r="F3000" s="6">
        <f t="shared" si="460"/>
        <v>2</v>
      </c>
      <c r="G3000" s="6">
        <f t="shared" si="461"/>
        <v>36</v>
      </c>
      <c r="H3000" s="6" t="str" cm="1">
        <f t="array" ref="H3000">_xlfn.IFS(E3000&lt;=80,"Series",E3000&lt;=120,"TV Movie",E3000&gt;120,"Long Movie")</f>
        <v>Long Movie</v>
      </c>
      <c r="I3000" t="s">
        <v>8162</v>
      </c>
      <c r="J3000" t="s">
        <v>145</v>
      </c>
      <c r="K3000" t="s">
        <v>8164</v>
      </c>
      <c r="L3000" s="5">
        <v>7.2</v>
      </c>
      <c r="M3000" t="str" cm="1">
        <f t="array" ref="M3000">_xlfn.IFS(L3000&lt;=2,"Flop",L3000&lt;=5,"Average",L3000&lt;=7,"Hit",L3000&lt;=9,"Superhit",L3000&gt;9,"BlockBuster")</f>
        <v>Superhit</v>
      </c>
      <c r="N3000" s="6">
        <v>91781</v>
      </c>
      <c r="O3000" s="6" t="str" cm="1">
        <f t="array" ref="O3000">_xlfn.IFS(N3000&lt;=100000,"Low",N3000&lt;=500000,"Median",N3000&lt;=1500000,"High",N3000&gt;1500000,"Very High")</f>
        <v>Low</v>
      </c>
      <c r="P3000">
        <v>100000000</v>
      </c>
      <c r="Q3000">
        <v>76016171</v>
      </c>
      <c r="R3000">
        <f t="shared" si="462"/>
        <v>-23983829</v>
      </c>
      <c r="S3000" t="str">
        <f t="shared" si="463"/>
        <v>Loss</v>
      </c>
      <c r="T3000" s="1">
        <v>44529</v>
      </c>
      <c r="U3000" t="s">
        <v>139</v>
      </c>
      <c r="V3000" s="14">
        <v>44529</v>
      </c>
      <c r="W3000" t="str">
        <f t="shared" si="464"/>
        <v>November</v>
      </c>
      <c r="X3000" s="4" t="str">
        <f t="shared" si="465"/>
        <v>2021</v>
      </c>
      <c r="Y3000" s="6">
        <f t="shared" si="466"/>
        <v>2021</v>
      </c>
      <c r="Z3000" s="4" t="str">
        <f t="shared" si="467"/>
        <v>29</v>
      </c>
      <c r="AA3000" s="6">
        <f t="shared" si="468"/>
        <v>29</v>
      </c>
      <c r="AB3000" t="str">
        <f t="shared" si="469"/>
        <v>Monday</v>
      </c>
    </row>
    <row r="3001" spans="1:28" x14ac:dyDescent="0.25">
      <c r="A3001" s="3" t="s">
        <v>7340</v>
      </c>
      <c r="B3001" t="s">
        <v>7341</v>
      </c>
      <c r="C3001" s="3" t="s">
        <v>7341</v>
      </c>
      <c r="D3001" s="6">
        <v>0</v>
      </c>
      <c r="E3001" s="6">
        <v>99</v>
      </c>
      <c r="F3001" s="6">
        <f t="shared" si="460"/>
        <v>1</v>
      </c>
      <c r="G3001" s="6">
        <f t="shared" si="461"/>
        <v>39</v>
      </c>
      <c r="H3001" s="6" t="str" cm="1">
        <f t="array" ref="H3001">_xlfn.IFS(E3001&lt;=80,"Series",E3001&lt;=120,"TV Movie",E3001&gt;120,"Long Movie")</f>
        <v>TV Movie</v>
      </c>
      <c r="I3001" t="s">
        <v>8162</v>
      </c>
      <c r="J3001" t="s">
        <v>3857</v>
      </c>
      <c r="K3001" t="s">
        <v>5802</v>
      </c>
      <c r="L3001" s="5">
        <v>4.9000000000000004</v>
      </c>
      <c r="M3001" t="str" cm="1">
        <f t="array" ref="M3001">_xlfn.IFS(L3001&lt;=2,"Flop",L3001&lt;=5,"Average",L3001&lt;=7,"Hit",L3001&lt;=9,"Superhit",L3001&gt;9,"BlockBuster")</f>
        <v>Average</v>
      </c>
      <c r="N3001" s="6">
        <v>101927</v>
      </c>
      <c r="O3001" s="6" t="str" cm="1">
        <f t="array" ref="O3001">_xlfn.IFS(N3001&lt;=100000,"Low",N3001&lt;=500000,"Median",N3001&lt;=1500000,"High",N3001&gt;1500000,"Very High")</f>
        <v>Median</v>
      </c>
      <c r="P3001">
        <v>2500000</v>
      </c>
      <c r="Q3001">
        <v>5567103</v>
      </c>
      <c r="R3001">
        <f t="shared" si="462"/>
        <v>3067103</v>
      </c>
      <c r="S3001" t="str">
        <f t="shared" si="463"/>
        <v>Profit</v>
      </c>
      <c r="T3001" s="1">
        <v>42027</v>
      </c>
      <c r="U3001" t="s">
        <v>2972</v>
      </c>
      <c r="V3001" s="14">
        <v>42027</v>
      </c>
      <c r="W3001" t="str">
        <f t="shared" si="464"/>
        <v>January</v>
      </c>
      <c r="X3001" s="4" t="str">
        <f t="shared" si="465"/>
        <v>2015</v>
      </c>
      <c r="Y3001" s="6">
        <f t="shared" si="466"/>
        <v>2015</v>
      </c>
      <c r="Z3001" s="4" t="str">
        <f t="shared" si="467"/>
        <v>23</v>
      </c>
      <c r="AA3001" s="6">
        <f t="shared" si="468"/>
        <v>23</v>
      </c>
      <c r="AB3001" t="str">
        <f t="shared" si="469"/>
        <v>Friday</v>
      </c>
    </row>
    <row r="3002" spans="1:28" x14ac:dyDescent="0.25">
      <c r="A3002" s="3" t="s">
        <v>7342</v>
      </c>
      <c r="B3002" t="s">
        <v>7343</v>
      </c>
      <c r="C3002" s="3" t="s">
        <v>7343</v>
      </c>
      <c r="D3002" s="6">
        <v>0</v>
      </c>
      <c r="E3002" s="6">
        <v>102</v>
      </c>
      <c r="F3002" s="6">
        <f t="shared" si="460"/>
        <v>1</v>
      </c>
      <c r="G3002" s="6">
        <f t="shared" si="461"/>
        <v>42</v>
      </c>
      <c r="H3002" s="6" t="str" cm="1">
        <f t="array" ref="H3002">_xlfn.IFS(E3002&lt;=80,"Series",E3002&lt;=120,"TV Movie",E3002&gt;120,"Long Movie")</f>
        <v>TV Movie</v>
      </c>
      <c r="I3002" t="s">
        <v>8158</v>
      </c>
      <c r="J3002" t="s">
        <v>8159</v>
      </c>
      <c r="K3002" t="s">
        <v>132</v>
      </c>
      <c r="L3002" s="5">
        <v>6.7</v>
      </c>
      <c r="M3002" t="str" cm="1">
        <f t="array" ref="M3002">_xlfn.IFS(L3002&lt;=2,"Flop",L3002&lt;=5,"Average",L3002&lt;=7,"Hit",L3002&lt;=9,"Superhit",L3002&gt;9,"BlockBuster")</f>
        <v>Hit</v>
      </c>
      <c r="N3002" s="6">
        <v>115153</v>
      </c>
      <c r="O3002" s="6" t="str" cm="1">
        <f t="array" ref="O3002">_xlfn.IFS(N3002&lt;=100000,"Low",N3002&lt;=500000,"Median",N3002&lt;=1500000,"High",N3002&gt;1500000,"Very High")</f>
        <v>Median</v>
      </c>
      <c r="P3002">
        <v>175000000</v>
      </c>
      <c r="Q3002">
        <v>383930656</v>
      </c>
      <c r="R3002">
        <f t="shared" si="462"/>
        <v>208930656</v>
      </c>
      <c r="S3002" t="str">
        <f t="shared" si="463"/>
        <v>Profit</v>
      </c>
      <c r="T3002" s="1">
        <v>42896</v>
      </c>
      <c r="U3002" t="s">
        <v>7344</v>
      </c>
      <c r="V3002" s="14">
        <v>42896</v>
      </c>
      <c r="W3002" t="str">
        <f t="shared" si="464"/>
        <v>June</v>
      </c>
      <c r="X3002" s="4" t="str">
        <f t="shared" si="465"/>
        <v>2017</v>
      </c>
      <c r="Y3002" s="6">
        <f t="shared" si="466"/>
        <v>2017</v>
      </c>
      <c r="Z3002" s="4" t="str">
        <f t="shared" si="467"/>
        <v>10</v>
      </c>
      <c r="AA3002" s="6">
        <f t="shared" si="468"/>
        <v>10</v>
      </c>
      <c r="AB3002" t="str">
        <f t="shared" si="469"/>
        <v>Saturday</v>
      </c>
    </row>
    <row r="3003" spans="1:28" x14ac:dyDescent="0.25">
      <c r="A3003" s="3" t="s">
        <v>7345</v>
      </c>
      <c r="B3003" t="s">
        <v>7346</v>
      </c>
      <c r="C3003" s="3" t="s">
        <v>7346</v>
      </c>
      <c r="D3003" s="6">
        <v>0</v>
      </c>
      <c r="E3003" s="6">
        <v>118</v>
      </c>
      <c r="F3003" s="6">
        <f t="shared" si="460"/>
        <v>1</v>
      </c>
      <c r="G3003" s="6">
        <f t="shared" si="461"/>
        <v>58</v>
      </c>
      <c r="H3003" s="6" t="str" cm="1">
        <f t="array" ref="H3003">_xlfn.IFS(E3003&lt;=80,"Series",E3003&lt;=120,"TV Movie",E3003&gt;120,"Long Movie")</f>
        <v>TV Movie</v>
      </c>
      <c r="I3003" t="s">
        <v>5529</v>
      </c>
      <c r="J3003" t="s">
        <v>8158</v>
      </c>
      <c r="K3003" t="s">
        <v>8159</v>
      </c>
      <c r="L3003" s="5">
        <v>7.6</v>
      </c>
      <c r="M3003" t="str" cm="1">
        <f t="array" ref="M3003">_xlfn.IFS(L3003&lt;=2,"Flop",L3003&lt;=5,"Average",L3003&lt;=7,"Hit",L3003&lt;=9,"Superhit",L3003&gt;9,"BlockBuster")</f>
        <v>Superhit</v>
      </c>
      <c r="N3003" s="6">
        <v>320300</v>
      </c>
      <c r="O3003" s="6" t="str" cm="1">
        <f t="array" ref="O3003">_xlfn.IFS(N3003&lt;=100000,"Low",N3003&lt;=500000,"Median",N3003&lt;=1500000,"High",N3003&gt;1500000,"Very High")</f>
        <v>Median</v>
      </c>
      <c r="P3003">
        <v>200000000</v>
      </c>
      <c r="Q3003">
        <v>1243225667</v>
      </c>
      <c r="R3003">
        <f t="shared" si="462"/>
        <v>1043225667</v>
      </c>
      <c r="S3003" t="str">
        <f t="shared" si="463"/>
        <v>Profit</v>
      </c>
      <c r="T3003" s="1">
        <v>43256</v>
      </c>
      <c r="U3003" t="s">
        <v>2081</v>
      </c>
      <c r="V3003" s="14">
        <v>43256</v>
      </c>
      <c r="W3003" t="str">
        <f t="shared" si="464"/>
        <v>June</v>
      </c>
      <c r="X3003" s="4" t="str">
        <f t="shared" si="465"/>
        <v>2018</v>
      </c>
      <c r="Y3003" s="6">
        <f t="shared" si="466"/>
        <v>2018</v>
      </c>
      <c r="Z3003" s="4" t="str">
        <f t="shared" si="467"/>
        <v>5</v>
      </c>
      <c r="AA3003" s="6">
        <f t="shared" si="468"/>
        <v>5</v>
      </c>
      <c r="AB3003" t="str">
        <f t="shared" si="469"/>
        <v>Tuesday</v>
      </c>
    </row>
    <row r="3004" spans="1:28" x14ac:dyDescent="0.25">
      <c r="A3004" s="3" t="s">
        <v>7347</v>
      </c>
      <c r="B3004" t="s">
        <v>7348</v>
      </c>
      <c r="C3004" s="3" t="s">
        <v>7348</v>
      </c>
      <c r="D3004" s="6">
        <v>0</v>
      </c>
      <c r="E3004" s="6">
        <v>109</v>
      </c>
      <c r="F3004" s="6">
        <f t="shared" si="460"/>
        <v>1</v>
      </c>
      <c r="G3004" s="6">
        <f t="shared" si="461"/>
        <v>49</v>
      </c>
      <c r="H3004" s="6" t="str" cm="1">
        <f t="array" ref="H3004">_xlfn.IFS(E3004&lt;=80,"Series",E3004&lt;=120,"TV Movie",E3004&gt;120,"Long Movie")</f>
        <v>TV Movie</v>
      </c>
      <c r="I3004" t="s">
        <v>8158</v>
      </c>
      <c r="J3004" t="s">
        <v>132</v>
      </c>
      <c r="K3004" t="s">
        <v>145</v>
      </c>
      <c r="L3004" s="5">
        <v>6.2</v>
      </c>
      <c r="M3004" t="str" cm="1">
        <f t="array" ref="M3004">_xlfn.IFS(L3004&lt;=2,"Flop",L3004&lt;=5,"Average",L3004&lt;=7,"Hit",L3004&lt;=9,"Superhit",L3004&gt;9,"BlockBuster")</f>
        <v>Hit</v>
      </c>
      <c r="N3004" s="6">
        <v>106761</v>
      </c>
      <c r="O3004" s="6" t="str" cm="1">
        <f t="array" ref="O3004">_xlfn.IFS(N3004&lt;=100000,"Low",N3004&lt;=500000,"Median",N3004&lt;=1500000,"High",N3004&gt;1500000,"Very High")</f>
        <v>Median</v>
      </c>
      <c r="P3004">
        <v>12000000</v>
      </c>
      <c r="Q3004">
        <v>85512300</v>
      </c>
      <c r="R3004">
        <f t="shared" si="462"/>
        <v>73512300</v>
      </c>
      <c r="S3004" t="str">
        <f t="shared" si="463"/>
        <v>Profit</v>
      </c>
      <c r="T3004" s="1">
        <v>42173</v>
      </c>
      <c r="U3004" t="s">
        <v>6637</v>
      </c>
      <c r="V3004" s="14">
        <v>42173</v>
      </c>
      <c r="W3004" t="str">
        <f t="shared" si="464"/>
        <v>June</v>
      </c>
      <c r="X3004" s="4" t="str">
        <f t="shared" si="465"/>
        <v>2015</v>
      </c>
      <c r="Y3004" s="6">
        <f t="shared" si="466"/>
        <v>2015</v>
      </c>
      <c r="Z3004" s="4" t="str">
        <f t="shared" si="467"/>
        <v>18</v>
      </c>
      <c r="AA3004" s="6">
        <f t="shared" si="468"/>
        <v>18</v>
      </c>
      <c r="AB3004" t="str">
        <f t="shared" si="469"/>
        <v>Thursday</v>
      </c>
    </row>
    <row r="3005" spans="1:28" x14ac:dyDescent="0.25">
      <c r="A3005" s="3" t="s">
        <v>7349</v>
      </c>
      <c r="B3005" t="s">
        <v>7350</v>
      </c>
      <c r="C3005" s="3" t="s">
        <v>7350</v>
      </c>
      <c r="D3005" s="6">
        <v>0</v>
      </c>
      <c r="E3005" s="6">
        <v>112</v>
      </c>
      <c r="F3005" s="6">
        <f t="shared" si="460"/>
        <v>1</v>
      </c>
      <c r="G3005" s="6">
        <f t="shared" si="461"/>
        <v>52</v>
      </c>
      <c r="H3005" s="6" t="str" cm="1">
        <f t="array" ref="H3005">_xlfn.IFS(E3005&lt;=80,"Series",E3005&lt;=120,"TV Movie",E3005&gt;120,"Long Movie")</f>
        <v>TV Movie</v>
      </c>
      <c r="I3005" t="s">
        <v>8162</v>
      </c>
      <c r="J3005" t="s">
        <v>145</v>
      </c>
      <c r="K3005" t="s">
        <v>8166</v>
      </c>
      <c r="L3005" s="5">
        <v>6.5</v>
      </c>
      <c r="M3005" t="str" cm="1">
        <f t="array" ref="M3005">_xlfn.IFS(L3005&lt;=2,"Flop",L3005&lt;=5,"Average",L3005&lt;=7,"Hit",L3005&lt;=9,"Superhit",L3005&gt;9,"BlockBuster")</f>
        <v>Hit</v>
      </c>
      <c r="N3005" s="6">
        <v>195923</v>
      </c>
      <c r="O3005" s="6" t="str" cm="1">
        <f t="array" ref="O3005">_xlfn.IFS(N3005&lt;=100000,"Low",N3005&lt;=500000,"Median",N3005&lt;=1500000,"High",N3005&gt;1500000,"Very High")</f>
        <v>Median</v>
      </c>
      <c r="P3005">
        <v>45000000</v>
      </c>
      <c r="Q3005">
        <v>173185859</v>
      </c>
      <c r="R3005">
        <f t="shared" si="462"/>
        <v>128185859</v>
      </c>
      <c r="S3005" t="str">
        <f t="shared" si="463"/>
        <v>Profit</v>
      </c>
      <c r="T3005" s="1">
        <v>42633</v>
      </c>
      <c r="U3005" t="s">
        <v>5905</v>
      </c>
      <c r="V3005" s="14">
        <v>42633</v>
      </c>
      <c r="W3005" t="str">
        <f t="shared" si="464"/>
        <v>September</v>
      </c>
      <c r="X3005" s="4" t="str">
        <f t="shared" si="465"/>
        <v>2016</v>
      </c>
      <c r="Y3005" s="6">
        <f t="shared" si="466"/>
        <v>2016</v>
      </c>
      <c r="Z3005" s="4" t="str">
        <f t="shared" si="467"/>
        <v>20</v>
      </c>
      <c r="AA3005" s="6">
        <f t="shared" si="468"/>
        <v>20</v>
      </c>
      <c r="AB3005" t="str">
        <f t="shared" si="469"/>
        <v>Tuesday</v>
      </c>
    </row>
    <row r="3006" spans="1:28" x14ac:dyDescent="0.25">
      <c r="A3006" s="3" t="s">
        <v>7351</v>
      </c>
      <c r="B3006" t="s">
        <v>7352</v>
      </c>
      <c r="C3006" s="3" t="s">
        <v>7352</v>
      </c>
      <c r="D3006" s="6">
        <v>0</v>
      </c>
      <c r="E3006" s="6">
        <v>124</v>
      </c>
      <c r="F3006" s="6">
        <f t="shared" si="460"/>
        <v>2</v>
      </c>
      <c r="G3006" s="6">
        <f t="shared" si="461"/>
        <v>4</v>
      </c>
      <c r="H3006" s="6" t="str" cm="1">
        <f t="array" ref="H3006">_xlfn.IFS(E3006&lt;=80,"Series",E3006&lt;=120,"TV Movie",E3006&gt;120,"Long Movie")</f>
        <v>Long Movie</v>
      </c>
      <c r="I3006" t="s">
        <v>5529</v>
      </c>
      <c r="J3006" t="s">
        <v>145</v>
      </c>
      <c r="K3006" t="s">
        <v>8157</v>
      </c>
      <c r="L3006" s="5">
        <v>7.1</v>
      </c>
      <c r="M3006" t="str" cm="1">
        <f t="array" ref="M3006">_xlfn.IFS(L3006&lt;=2,"Flop",L3006&lt;=5,"Average",L3006&lt;=7,"Hit",L3006&lt;=9,"Superhit",L3006&gt;9,"BlockBuster")</f>
        <v>Superhit</v>
      </c>
      <c r="N3006" s="6">
        <v>165306</v>
      </c>
      <c r="O3006" s="6" t="str" cm="1">
        <f t="array" ref="O3006">_xlfn.IFS(N3006&lt;=100000,"Low",N3006&lt;=500000,"Median",N3006&lt;=1500000,"High",N3006&gt;1500000,"Very High")</f>
        <v>Median</v>
      </c>
      <c r="P3006">
        <v>85000000</v>
      </c>
      <c r="Q3006">
        <v>119520023</v>
      </c>
      <c r="R3006">
        <f t="shared" si="462"/>
        <v>34520023</v>
      </c>
      <c r="S3006" t="str">
        <f t="shared" si="463"/>
        <v>Profit</v>
      </c>
      <c r="T3006" s="1">
        <v>42687</v>
      </c>
      <c r="U3006" t="s">
        <v>501</v>
      </c>
      <c r="V3006" s="14">
        <v>42687</v>
      </c>
      <c r="W3006" t="str">
        <f t="shared" si="464"/>
        <v>November</v>
      </c>
      <c r="X3006" s="4" t="str">
        <f t="shared" si="465"/>
        <v>2016</v>
      </c>
      <c r="Y3006" s="6">
        <f t="shared" si="466"/>
        <v>2016</v>
      </c>
      <c r="Z3006" s="4" t="str">
        <f t="shared" si="467"/>
        <v>13</v>
      </c>
      <c r="AA3006" s="6">
        <f t="shared" si="468"/>
        <v>13</v>
      </c>
      <c r="AB3006" t="str">
        <f t="shared" si="469"/>
        <v>Sunday</v>
      </c>
    </row>
    <row r="3007" spans="1:28" x14ac:dyDescent="0.25">
      <c r="A3007" s="3" t="s">
        <v>7353</v>
      </c>
      <c r="B3007" t="s">
        <v>7354</v>
      </c>
      <c r="C3007" s="3" t="s">
        <v>7354</v>
      </c>
      <c r="D3007" s="6">
        <v>0</v>
      </c>
      <c r="E3007" s="6">
        <v>88</v>
      </c>
      <c r="F3007" s="6">
        <f t="shared" si="460"/>
        <v>1</v>
      </c>
      <c r="G3007" s="6">
        <f t="shared" si="461"/>
        <v>28</v>
      </c>
      <c r="H3007" s="6" t="str" cm="1">
        <f t="array" ref="H3007">_xlfn.IFS(E3007&lt;=80,"Series",E3007&lt;=120,"TV Movie",E3007&gt;120,"Long Movie")</f>
        <v>TV Movie</v>
      </c>
      <c r="I3007" t="s">
        <v>5529</v>
      </c>
      <c r="J3007" t="s">
        <v>8162</v>
      </c>
      <c r="K3007" t="s">
        <v>145</v>
      </c>
      <c r="L3007" s="5">
        <v>6.4</v>
      </c>
      <c r="M3007" t="str" cm="1">
        <f t="array" ref="M3007">_xlfn.IFS(L3007&lt;=2,"Flop",L3007&lt;=5,"Average",L3007&lt;=7,"Hit",L3007&lt;=9,"Superhit",L3007&gt;9,"BlockBuster")</f>
        <v>Hit</v>
      </c>
      <c r="N3007" s="6">
        <v>66896</v>
      </c>
      <c r="O3007" s="6" t="str" cm="1">
        <f t="array" ref="O3007">_xlfn.IFS(N3007&lt;=100000,"Low",N3007&lt;=500000,"Median",N3007&lt;=1500000,"High",N3007&gt;1500000,"Very High")</f>
        <v>Low</v>
      </c>
      <c r="P3007">
        <v>13000000</v>
      </c>
      <c r="Q3007">
        <v>6903033</v>
      </c>
      <c r="R3007">
        <f t="shared" si="462"/>
        <v>-6096967</v>
      </c>
      <c r="S3007" t="str">
        <f t="shared" si="463"/>
        <v>Loss</v>
      </c>
      <c r="T3007" s="1">
        <v>42511</v>
      </c>
      <c r="U3007" t="s">
        <v>3679</v>
      </c>
      <c r="V3007" s="14">
        <v>42511</v>
      </c>
      <c r="W3007" t="str">
        <f t="shared" si="464"/>
        <v>May</v>
      </c>
      <c r="X3007" s="4" t="str">
        <f t="shared" si="465"/>
        <v>2016</v>
      </c>
      <c r="Y3007" s="6">
        <f t="shared" si="466"/>
        <v>2016</v>
      </c>
      <c r="Z3007" s="4" t="str">
        <f t="shared" si="467"/>
        <v>21</v>
      </c>
      <c r="AA3007" s="6">
        <f t="shared" si="468"/>
        <v>21</v>
      </c>
      <c r="AB3007" t="str">
        <f t="shared" si="469"/>
        <v>Saturday</v>
      </c>
    </row>
    <row r="3008" spans="1:28" x14ac:dyDescent="0.25">
      <c r="A3008" s="3" t="s">
        <v>7355</v>
      </c>
      <c r="B3008" t="s">
        <v>7356</v>
      </c>
      <c r="C3008" s="3" t="s">
        <v>7356</v>
      </c>
      <c r="D3008" s="6">
        <v>0</v>
      </c>
      <c r="E3008" s="6">
        <v>144</v>
      </c>
      <c r="F3008" s="6">
        <f t="shared" si="460"/>
        <v>2</v>
      </c>
      <c r="G3008" s="6">
        <f t="shared" si="461"/>
        <v>24</v>
      </c>
      <c r="H3008" s="6" t="str" cm="1">
        <f t="array" ref="H3008">_xlfn.IFS(E3008&lt;=80,"Series",E3008&lt;=120,"TV Movie",E3008&gt;120,"Long Movie")</f>
        <v>Long Movie</v>
      </c>
      <c r="I3008" t="s">
        <v>8158</v>
      </c>
      <c r="J3008" t="s">
        <v>145</v>
      </c>
      <c r="K3008" t="s">
        <v>8161</v>
      </c>
      <c r="L3008" s="5">
        <v>8</v>
      </c>
      <c r="M3008" t="str" cm="1">
        <f t="array" ref="M3008">_xlfn.IFS(L3008&lt;=2,"Flop",L3008&lt;=5,"Average",L3008&lt;=7,"Hit",L3008&lt;=9,"Superhit",L3008&gt;9,"BlockBuster")</f>
        <v>Superhit</v>
      </c>
      <c r="N3008" s="6">
        <v>899765</v>
      </c>
      <c r="O3008" s="6" t="str" cm="1">
        <f t="array" ref="O3008">_xlfn.IFS(N3008&lt;=100000,"Low",N3008&lt;=500000,"Median",N3008&lt;=1500000,"High",N3008&gt;1500000,"Very High")</f>
        <v>High</v>
      </c>
      <c r="P3008">
        <v>108000000</v>
      </c>
      <c r="Q3008">
        <v>630620818</v>
      </c>
      <c r="R3008">
        <f t="shared" si="462"/>
        <v>522620818</v>
      </c>
      <c r="S3008" t="str">
        <f t="shared" si="463"/>
        <v>Profit</v>
      </c>
      <c r="T3008" s="1">
        <v>42258</v>
      </c>
      <c r="U3008" t="s">
        <v>236</v>
      </c>
      <c r="V3008" s="14">
        <v>42258</v>
      </c>
      <c r="W3008" t="str">
        <f t="shared" si="464"/>
        <v>September</v>
      </c>
      <c r="X3008" s="4" t="str">
        <f t="shared" si="465"/>
        <v>2015</v>
      </c>
      <c r="Y3008" s="6">
        <f t="shared" si="466"/>
        <v>2015</v>
      </c>
      <c r="Z3008" s="4" t="str">
        <f t="shared" si="467"/>
        <v>11</v>
      </c>
      <c r="AA3008" s="6">
        <f t="shared" si="468"/>
        <v>11</v>
      </c>
      <c r="AB3008" t="str">
        <f t="shared" si="469"/>
        <v>Friday</v>
      </c>
    </row>
    <row r="3009" spans="1:28" x14ac:dyDescent="0.25">
      <c r="A3009" s="3" t="s">
        <v>7357</v>
      </c>
      <c r="B3009" t="s">
        <v>7358</v>
      </c>
      <c r="C3009" s="3" t="s">
        <v>7358</v>
      </c>
      <c r="D3009" s="6">
        <v>0</v>
      </c>
      <c r="E3009" s="6">
        <v>142</v>
      </c>
      <c r="F3009" s="6">
        <f t="shared" si="460"/>
        <v>2</v>
      </c>
      <c r="G3009" s="6">
        <f t="shared" si="461"/>
        <v>22</v>
      </c>
      <c r="H3009" s="6" t="str" cm="1">
        <f t="array" ref="H3009">_xlfn.IFS(E3009&lt;=80,"Series",E3009&lt;=120,"TV Movie",E3009&gt;120,"Long Movie")</f>
        <v>Long Movie</v>
      </c>
      <c r="I3009" t="s">
        <v>145</v>
      </c>
      <c r="J3009" t="s">
        <v>8167</v>
      </c>
      <c r="K3009" t="s">
        <v>3857</v>
      </c>
      <c r="L3009" s="5">
        <v>7.6</v>
      </c>
      <c r="M3009" t="str" cm="1">
        <f t="array" ref="M3009">_xlfn.IFS(L3009&lt;=2,"Flop",L3009&lt;=5,"Average",L3009&lt;=7,"Hit",L3009&lt;=9,"Superhit",L3009&gt;9,"BlockBuster")</f>
        <v>Superhit</v>
      </c>
      <c r="N3009" s="6">
        <v>323138</v>
      </c>
      <c r="O3009" s="6" t="str" cm="1">
        <f t="array" ref="O3009">_xlfn.IFS(N3009&lt;=100000,"Low",N3009&lt;=500000,"Median",N3009&lt;=1500000,"High",N3009&gt;1500000,"Very High")</f>
        <v>Median</v>
      </c>
      <c r="P3009">
        <v>40000000</v>
      </c>
      <c r="Q3009">
        <v>165478348</v>
      </c>
      <c r="R3009">
        <f t="shared" si="462"/>
        <v>125478348</v>
      </c>
      <c r="S3009" t="str">
        <f t="shared" si="463"/>
        <v>Profit</v>
      </c>
      <c r="T3009" s="1">
        <v>42281</v>
      </c>
      <c r="U3009" t="s">
        <v>139</v>
      </c>
      <c r="V3009" s="14">
        <v>42281</v>
      </c>
      <c r="W3009" t="str">
        <f t="shared" si="464"/>
        <v>October</v>
      </c>
      <c r="X3009" s="4" t="str">
        <f t="shared" si="465"/>
        <v>2015</v>
      </c>
      <c r="Y3009" s="6">
        <f t="shared" si="466"/>
        <v>2015</v>
      </c>
      <c r="Z3009" s="4" t="str">
        <f t="shared" si="467"/>
        <v>4</v>
      </c>
      <c r="AA3009" s="6">
        <f t="shared" si="468"/>
        <v>4</v>
      </c>
      <c r="AB3009" t="str">
        <f t="shared" si="469"/>
        <v>Sunday</v>
      </c>
    </row>
    <row r="3010" spans="1:28" x14ac:dyDescent="0.25">
      <c r="A3010" s="3" t="s">
        <v>7359</v>
      </c>
      <c r="B3010" t="s">
        <v>7360</v>
      </c>
      <c r="C3010" s="3" t="s">
        <v>7360</v>
      </c>
      <c r="D3010" s="6">
        <v>0</v>
      </c>
      <c r="E3010" s="6">
        <v>117</v>
      </c>
      <c r="F3010" s="6">
        <f t="shared" si="460"/>
        <v>1</v>
      </c>
      <c r="G3010" s="6">
        <f t="shared" si="461"/>
        <v>57</v>
      </c>
      <c r="H3010" s="6" t="str" cm="1">
        <f t="array" ref="H3010">_xlfn.IFS(E3010&lt;=80,"Series",E3010&lt;=120,"TV Movie",E3010&gt;120,"Long Movie")</f>
        <v>TV Movie</v>
      </c>
      <c r="I3010" t="s">
        <v>8158</v>
      </c>
      <c r="J3010" t="s">
        <v>8163</v>
      </c>
      <c r="K3010" t="s">
        <v>8156</v>
      </c>
      <c r="L3010" s="5">
        <v>6.3</v>
      </c>
      <c r="M3010" t="str" cm="1">
        <f t="array" ref="M3010">_xlfn.IFS(L3010&lt;=2,"Flop",L3010&lt;=5,"Average",L3010&lt;=7,"Hit",L3010&lt;=9,"Superhit",L3010&gt;9,"BlockBuster")</f>
        <v>Hit</v>
      </c>
      <c r="N3010" s="6">
        <v>91388</v>
      </c>
      <c r="O3010" s="6" t="str" cm="1">
        <f t="array" ref="O3010">_xlfn.IFS(N3010&lt;=100000,"Low",N3010&lt;=500000,"Median",N3010&lt;=1500000,"High",N3010&gt;1500000,"Very High")</f>
        <v>Low</v>
      </c>
      <c r="P3010">
        <v>140000000</v>
      </c>
      <c r="Q3010">
        <v>195243411</v>
      </c>
      <c r="R3010">
        <f t="shared" si="462"/>
        <v>55243411</v>
      </c>
      <c r="S3010" t="str">
        <f t="shared" si="463"/>
        <v>Profit</v>
      </c>
      <c r="T3010" s="1">
        <v>42504</v>
      </c>
      <c r="U3010" t="s">
        <v>139</v>
      </c>
      <c r="V3010" s="14">
        <v>42504</v>
      </c>
      <c r="W3010" t="str">
        <f t="shared" si="464"/>
        <v>May</v>
      </c>
      <c r="X3010" s="4" t="str">
        <f t="shared" si="465"/>
        <v>2016</v>
      </c>
      <c r="Y3010" s="6">
        <f t="shared" si="466"/>
        <v>2016</v>
      </c>
      <c r="Z3010" s="4" t="str">
        <f t="shared" si="467"/>
        <v>14</v>
      </c>
      <c r="AA3010" s="6">
        <f t="shared" si="468"/>
        <v>14</v>
      </c>
      <c r="AB3010" t="str">
        <f t="shared" si="469"/>
        <v>Saturday</v>
      </c>
    </row>
    <row r="3011" spans="1:28" x14ac:dyDescent="0.25">
      <c r="A3011" s="3" t="s">
        <v>7361</v>
      </c>
      <c r="B3011" t="s">
        <v>7362</v>
      </c>
      <c r="C3011" s="3" t="s">
        <v>7362</v>
      </c>
      <c r="D3011" s="6">
        <v>0</v>
      </c>
      <c r="E3011" s="6">
        <v>159</v>
      </c>
      <c r="F3011" s="6">
        <f t="shared" ref="F3011:F3074" si="470">INT(E3011/60)</f>
        <v>2</v>
      </c>
      <c r="G3011" s="6">
        <f t="shared" ref="G3011:G3074" si="471">MOD(E3011,60)</f>
        <v>39</v>
      </c>
      <c r="H3011" s="6" t="str" cm="1">
        <f t="array" ref="H3011">_xlfn.IFS(E3011&lt;=80,"Series",E3011&lt;=120,"TV Movie",E3011&gt;120,"Long Movie")</f>
        <v>Long Movie</v>
      </c>
      <c r="I3011" t="s">
        <v>8160</v>
      </c>
      <c r="J3011" t="s">
        <v>145</v>
      </c>
      <c r="K3011" t="s">
        <v>8165</v>
      </c>
      <c r="L3011" s="5">
        <v>7.3</v>
      </c>
      <c r="M3011" t="str" cm="1">
        <f t="array" ref="M3011">_xlfn.IFS(L3011&lt;=2,"Flop",L3011&lt;=5,"Average",L3011&lt;=7,"Hit",L3011&lt;=9,"Superhit",L3011&gt;9,"BlockBuster")</f>
        <v>Superhit</v>
      </c>
      <c r="N3011" s="6">
        <v>218857</v>
      </c>
      <c r="O3011" s="6" t="str" cm="1">
        <f t="array" ref="O3011">_xlfn.IFS(N3011&lt;=100000,"Low",N3011&lt;=500000,"Median",N3011&lt;=1500000,"High",N3011&gt;1500000,"Very High")</f>
        <v>Median</v>
      </c>
      <c r="P3011">
        <v>85000000</v>
      </c>
      <c r="Q3011">
        <v>288670284</v>
      </c>
      <c r="R3011">
        <f t="shared" ref="R3011:R3074" si="472">Q3011-P3011</f>
        <v>203670284</v>
      </c>
      <c r="S3011" t="str">
        <f t="shared" ref="S3011:S3074" si="473">IF(R3011&gt;0,"Profit","Loss")</f>
        <v>Profit</v>
      </c>
      <c r="T3011" s="1">
        <v>44706</v>
      </c>
      <c r="U3011" t="s">
        <v>1645</v>
      </c>
      <c r="V3011" s="14">
        <v>44706</v>
      </c>
      <c r="W3011" t="str">
        <f t="shared" ref="W3011:W3074" si="474">TEXT(V3011,"MMMM")</f>
        <v>May</v>
      </c>
      <c r="X3011" s="4" t="str">
        <f t="shared" ref="X3011:X3074" si="475">TEXT(V3011,"YYYY")</f>
        <v>2022</v>
      </c>
      <c r="Y3011" s="6">
        <f t="shared" ref="Y3011:Y3074" si="476">VALUE(X3011)</f>
        <v>2022</v>
      </c>
      <c r="Z3011" s="4" t="str">
        <f t="shared" ref="Z3011:Z3074" si="477">TEXT(V3011,"d")</f>
        <v>25</v>
      </c>
      <c r="AA3011" s="6">
        <f t="shared" ref="AA3011:AA3074" si="478">VALUE(Z3011)</f>
        <v>25</v>
      </c>
      <c r="AB3011" t="str">
        <f t="shared" ref="AB3011:AB3074" si="479">TEXT(V3011,"dddd")</f>
        <v>Wednesday</v>
      </c>
    </row>
    <row r="3012" spans="1:28" x14ac:dyDescent="0.25">
      <c r="A3012" s="3" t="s">
        <v>7363</v>
      </c>
      <c r="B3012" t="s">
        <v>7364</v>
      </c>
      <c r="C3012" s="3" t="s">
        <v>7364</v>
      </c>
      <c r="D3012" s="6">
        <v>0</v>
      </c>
      <c r="E3012" s="6">
        <v>83</v>
      </c>
      <c r="F3012" s="6">
        <f t="shared" si="470"/>
        <v>1</v>
      </c>
      <c r="G3012" s="6">
        <f t="shared" si="471"/>
        <v>23</v>
      </c>
      <c r="H3012" s="6" t="str" cm="1">
        <f t="array" ref="H3012">_xlfn.IFS(E3012&lt;=80,"Series",E3012&lt;=120,"TV Movie",E3012&gt;120,"Long Movie")</f>
        <v>TV Movie</v>
      </c>
      <c r="I3012" t="s">
        <v>83</v>
      </c>
      <c r="J3012" t="s">
        <v>8166</v>
      </c>
      <c r="K3012" t="s">
        <v>3857</v>
      </c>
      <c r="L3012" s="5">
        <v>5.6</v>
      </c>
      <c r="M3012" t="str" cm="1">
        <f t="array" ref="M3012">_xlfn.IFS(L3012&lt;=2,"Flop",L3012&lt;=5,"Average",L3012&lt;=7,"Hit",L3012&lt;=9,"Superhit",L3012&gt;9,"BlockBuster")</f>
        <v>Hit</v>
      </c>
      <c r="N3012" s="6">
        <v>80149</v>
      </c>
      <c r="O3012" s="6" t="str" cm="1">
        <f t="array" ref="O3012">_xlfn.IFS(N3012&lt;=100000,"Low",N3012&lt;=500000,"Median",N3012&lt;=1500000,"High",N3012&gt;1500000,"Very High")</f>
        <v>Low</v>
      </c>
      <c r="P3012">
        <v>1000000</v>
      </c>
      <c r="Q3012">
        <v>62882090</v>
      </c>
      <c r="R3012">
        <f t="shared" si="472"/>
        <v>61882090</v>
      </c>
      <c r="S3012" t="str">
        <f t="shared" si="473"/>
        <v>Profit</v>
      </c>
      <c r="T3012" s="1">
        <v>41840</v>
      </c>
      <c r="U3012" t="s">
        <v>7365</v>
      </c>
      <c r="V3012" s="14">
        <v>41840</v>
      </c>
      <c r="W3012" t="str">
        <f t="shared" si="474"/>
        <v>July</v>
      </c>
      <c r="X3012" s="4" t="str">
        <f t="shared" si="475"/>
        <v>2014</v>
      </c>
      <c r="Y3012" s="6">
        <f t="shared" si="476"/>
        <v>2014</v>
      </c>
      <c r="Z3012" s="4" t="str">
        <f t="shared" si="477"/>
        <v>20</v>
      </c>
      <c r="AA3012" s="6">
        <f t="shared" si="478"/>
        <v>20</v>
      </c>
      <c r="AB3012" t="str">
        <f t="shared" si="479"/>
        <v>Sunday</v>
      </c>
    </row>
    <row r="3013" spans="1:28" x14ac:dyDescent="0.25">
      <c r="A3013" s="3" t="s">
        <v>7366</v>
      </c>
      <c r="B3013" t="s">
        <v>7367</v>
      </c>
      <c r="C3013" s="3" t="s">
        <v>7367</v>
      </c>
      <c r="D3013" s="6">
        <v>0</v>
      </c>
      <c r="E3013" s="6">
        <v>95</v>
      </c>
      <c r="F3013" s="6">
        <f t="shared" si="470"/>
        <v>1</v>
      </c>
      <c r="G3013" s="6">
        <f t="shared" si="471"/>
        <v>35</v>
      </c>
      <c r="H3013" s="6" t="str" cm="1">
        <f t="array" ref="H3013">_xlfn.IFS(E3013&lt;=80,"Series",E3013&lt;=120,"TV Movie",E3013&gt;120,"Long Movie")</f>
        <v>TV Movie</v>
      </c>
      <c r="I3013" t="s">
        <v>132</v>
      </c>
      <c r="J3013" t="s">
        <v>8162</v>
      </c>
      <c r="K3013" t="s">
        <v>145</v>
      </c>
      <c r="L3013" s="5">
        <v>6.6</v>
      </c>
      <c r="M3013" t="str" cm="1">
        <f t="array" ref="M3013">_xlfn.IFS(L3013&lt;=2,"Flop",L3013&lt;=5,"Average",L3013&lt;=7,"Hit",L3013&lt;=9,"Superhit",L3013&gt;9,"BlockBuster")</f>
        <v>Hit</v>
      </c>
      <c r="N3013" s="6">
        <v>65880</v>
      </c>
      <c r="O3013" s="6" t="str" cm="1">
        <f t="array" ref="O3013">_xlfn.IFS(N3013&lt;=100000,"Low",N3013&lt;=500000,"Median",N3013&lt;=1500000,"High",N3013&gt;1500000,"Very High")</f>
        <v>Low</v>
      </c>
      <c r="P3013">
        <v>11000000</v>
      </c>
      <c r="Q3013">
        <v>27391084</v>
      </c>
      <c r="R3013">
        <f t="shared" si="472"/>
        <v>16391084</v>
      </c>
      <c r="S3013" t="str">
        <f t="shared" si="473"/>
        <v>Profit</v>
      </c>
      <c r="T3013" s="1">
        <v>42139</v>
      </c>
      <c r="U3013" t="s">
        <v>186</v>
      </c>
      <c r="V3013" s="14">
        <v>42139</v>
      </c>
      <c r="W3013" t="str">
        <f t="shared" si="474"/>
        <v>May</v>
      </c>
      <c r="X3013" s="4" t="str">
        <f t="shared" si="475"/>
        <v>2015</v>
      </c>
      <c r="Y3013" s="6">
        <f t="shared" si="476"/>
        <v>2015</v>
      </c>
      <c r="Z3013" s="4" t="str">
        <f t="shared" si="477"/>
        <v>15</v>
      </c>
      <c r="AA3013" s="6">
        <f t="shared" si="478"/>
        <v>15</v>
      </c>
      <c r="AB3013" t="str">
        <f t="shared" si="479"/>
        <v>Friday</v>
      </c>
    </row>
    <row r="3014" spans="1:28" x14ac:dyDescent="0.25">
      <c r="A3014" s="3" t="s">
        <v>7368</v>
      </c>
      <c r="B3014" t="s">
        <v>7369</v>
      </c>
      <c r="C3014" s="3" t="s">
        <v>7369</v>
      </c>
      <c r="D3014" s="6">
        <v>0</v>
      </c>
      <c r="E3014" s="6">
        <v>91</v>
      </c>
      <c r="F3014" s="6">
        <f t="shared" si="470"/>
        <v>1</v>
      </c>
      <c r="G3014" s="6">
        <f t="shared" si="471"/>
        <v>31</v>
      </c>
      <c r="H3014" s="6" t="str" cm="1">
        <f t="array" ref="H3014">_xlfn.IFS(E3014&lt;=80,"Series",E3014&lt;=120,"TV Movie",E3014&gt;120,"Long Movie")</f>
        <v>TV Movie</v>
      </c>
      <c r="I3014" t="s">
        <v>5529</v>
      </c>
      <c r="J3014" t="s">
        <v>8158</v>
      </c>
      <c r="K3014" t="s">
        <v>8156</v>
      </c>
      <c r="L3014" s="5">
        <v>5.7</v>
      </c>
      <c r="M3014" t="str" cm="1">
        <f t="array" ref="M3014">_xlfn.IFS(L3014&lt;=2,"Flop",L3014&lt;=5,"Average",L3014&lt;=7,"Hit",L3014&lt;=9,"Superhit",L3014&gt;9,"BlockBuster")</f>
        <v>Hit</v>
      </c>
      <c r="N3014" s="6">
        <v>79676</v>
      </c>
      <c r="O3014" s="6" t="str" cm="1">
        <f t="array" ref="O3014">_xlfn.IFS(N3014&lt;=100000,"Low",N3014&lt;=500000,"Median",N3014&lt;=1500000,"High",N3014&gt;1500000,"Very High")</f>
        <v>Low</v>
      </c>
      <c r="P3014">
        <v>35000000</v>
      </c>
      <c r="Q3014">
        <v>81093313</v>
      </c>
      <c r="R3014">
        <f t="shared" si="472"/>
        <v>46093313</v>
      </c>
      <c r="S3014" t="str">
        <f t="shared" si="473"/>
        <v>Profit</v>
      </c>
      <c r="T3014" s="1">
        <v>42698</v>
      </c>
      <c r="U3014" t="s">
        <v>7370</v>
      </c>
      <c r="V3014" s="14">
        <v>42698</v>
      </c>
      <c r="W3014" t="str">
        <f t="shared" si="474"/>
        <v>November</v>
      </c>
      <c r="X3014" s="4" t="str">
        <f t="shared" si="475"/>
        <v>2016</v>
      </c>
      <c r="Y3014" s="6">
        <f t="shared" si="476"/>
        <v>2016</v>
      </c>
      <c r="Z3014" s="4" t="str">
        <f t="shared" si="477"/>
        <v>24</v>
      </c>
      <c r="AA3014" s="6">
        <f t="shared" si="478"/>
        <v>24</v>
      </c>
      <c r="AB3014" t="str">
        <f t="shared" si="479"/>
        <v>Thursday</v>
      </c>
    </row>
    <row r="3015" spans="1:28" x14ac:dyDescent="0.25">
      <c r="A3015" s="3" t="s">
        <v>7371</v>
      </c>
      <c r="B3015" t="s">
        <v>7372</v>
      </c>
      <c r="C3015" s="3" t="s">
        <v>7372</v>
      </c>
      <c r="D3015" s="6">
        <v>0</v>
      </c>
      <c r="E3015" s="6">
        <v>124</v>
      </c>
      <c r="F3015" s="6">
        <f t="shared" si="470"/>
        <v>2</v>
      </c>
      <c r="G3015" s="6">
        <f t="shared" si="471"/>
        <v>4</v>
      </c>
      <c r="H3015" s="6" t="str" cm="1">
        <f t="array" ref="H3015">_xlfn.IFS(E3015&lt;=80,"Series",E3015&lt;=120,"TV Movie",E3015&gt;120,"Long Movie")</f>
        <v>Long Movie</v>
      </c>
      <c r="I3015" t="s">
        <v>5529</v>
      </c>
      <c r="J3015" t="s">
        <v>8158</v>
      </c>
      <c r="K3015" t="s">
        <v>8156</v>
      </c>
      <c r="L3015" s="5">
        <v>5.9</v>
      </c>
      <c r="M3015" t="str" cm="1">
        <f t="array" ref="M3015">_xlfn.IFS(L3015&lt;=2,"Flop",L3015&lt;=5,"Average",L3015&lt;=7,"Hit",L3015&lt;=9,"Superhit",L3015&gt;9,"BlockBuster")</f>
        <v>Hit</v>
      </c>
      <c r="N3015" s="6">
        <v>112541</v>
      </c>
      <c r="O3015" s="6" t="str" cm="1">
        <f t="array" ref="O3015">_xlfn.IFS(N3015&lt;=100000,"Low",N3015&lt;=500000,"Median",N3015&lt;=1500000,"High",N3015&gt;1500000,"Very High")</f>
        <v>Median</v>
      </c>
      <c r="P3015">
        <v>100000000</v>
      </c>
      <c r="Q3015">
        <v>142337240</v>
      </c>
      <c r="R3015">
        <f t="shared" si="472"/>
        <v>42337240</v>
      </c>
      <c r="S3015" t="str">
        <f t="shared" si="473"/>
        <v>Profit</v>
      </c>
      <c r="T3015" s="1">
        <v>42816</v>
      </c>
      <c r="U3015" t="s">
        <v>6975</v>
      </c>
      <c r="V3015" s="14">
        <v>42816</v>
      </c>
      <c r="W3015" t="str">
        <f t="shared" si="474"/>
        <v>March</v>
      </c>
      <c r="X3015" s="4" t="str">
        <f t="shared" si="475"/>
        <v>2017</v>
      </c>
      <c r="Y3015" s="6">
        <f t="shared" si="476"/>
        <v>2017</v>
      </c>
      <c r="Z3015" s="4" t="str">
        <f t="shared" si="477"/>
        <v>22</v>
      </c>
      <c r="AA3015" s="6">
        <f t="shared" si="478"/>
        <v>22</v>
      </c>
      <c r="AB3015" t="str">
        <f t="shared" si="479"/>
        <v>Wednesday</v>
      </c>
    </row>
    <row r="3016" spans="1:28" x14ac:dyDescent="0.25">
      <c r="A3016" s="3" t="s">
        <v>7373</v>
      </c>
      <c r="B3016" t="s">
        <v>7374</v>
      </c>
      <c r="C3016" s="3" t="s">
        <v>7374</v>
      </c>
      <c r="D3016" s="6">
        <v>0</v>
      </c>
      <c r="E3016" s="6">
        <v>118</v>
      </c>
      <c r="F3016" s="6">
        <f t="shared" si="470"/>
        <v>1</v>
      </c>
      <c r="G3016" s="6">
        <f t="shared" si="471"/>
        <v>58</v>
      </c>
      <c r="H3016" s="6" t="str" cm="1">
        <f t="array" ref="H3016">_xlfn.IFS(E3016&lt;=80,"Series",E3016&lt;=120,"TV Movie",E3016&gt;120,"Long Movie")</f>
        <v>TV Movie</v>
      </c>
      <c r="I3016" t="s">
        <v>5529</v>
      </c>
      <c r="J3016" t="s">
        <v>8158</v>
      </c>
      <c r="K3016" t="s">
        <v>8156</v>
      </c>
      <c r="L3016" s="5">
        <v>6.7</v>
      </c>
      <c r="M3016" t="str" cm="1">
        <f t="array" ref="M3016">_xlfn.IFS(L3016&lt;=2,"Flop",L3016&lt;=5,"Average",L3016&lt;=7,"Hit",L3016&lt;=9,"Superhit",L3016&gt;9,"BlockBuster")</f>
        <v>Hit</v>
      </c>
      <c r="N3016" s="6">
        <v>337316</v>
      </c>
      <c r="O3016" s="6" t="str" cm="1">
        <f t="array" ref="O3016">_xlfn.IFS(N3016&lt;=100000,"Low",N3016&lt;=500000,"Median",N3016&lt;=1500000,"High",N3016&gt;1500000,"Very High")</f>
        <v>Median</v>
      </c>
      <c r="P3016">
        <v>185000000</v>
      </c>
      <c r="Q3016">
        <v>568652812</v>
      </c>
      <c r="R3016">
        <f t="shared" si="472"/>
        <v>383652812</v>
      </c>
      <c r="S3016" t="str">
        <f t="shared" si="473"/>
        <v>Profit</v>
      </c>
      <c r="T3016" s="1">
        <v>42737</v>
      </c>
      <c r="U3016" t="s">
        <v>7375</v>
      </c>
      <c r="V3016" s="14">
        <v>42737</v>
      </c>
      <c r="W3016" t="str">
        <f t="shared" si="474"/>
        <v>January</v>
      </c>
      <c r="X3016" s="4" t="str">
        <f t="shared" si="475"/>
        <v>2017</v>
      </c>
      <c r="Y3016" s="6">
        <f t="shared" si="476"/>
        <v>2017</v>
      </c>
      <c r="Z3016" s="4" t="str">
        <f t="shared" si="477"/>
        <v>2</v>
      </c>
      <c r="AA3016" s="6">
        <f t="shared" si="478"/>
        <v>2</v>
      </c>
      <c r="AB3016" t="str">
        <f t="shared" si="479"/>
        <v>Monday</v>
      </c>
    </row>
    <row r="3017" spans="1:28" x14ac:dyDescent="0.25">
      <c r="A3017" s="3" t="s">
        <v>7376</v>
      </c>
      <c r="B3017" t="s">
        <v>7377</v>
      </c>
      <c r="C3017" s="3" t="s">
        <v>7377</v>
      </c>
      <c r="D3017" s="6">
        <v>0</v>
      </c>
      <c r="E3017" s="6">
        <v>132</v>
      </c>
      <c r="F3017" s="6">
        <f t="shared" si="470"/>
        <v>2</v>
      </c>
      <c r="G3017" s="6">
        <f t="shared" si="471"/>
        <v>12</v>
      </c>
      <c r="H3017" s="6" t="str" cm="1">
        <f t="array" ref="H3017">_xlfn.IFS(E3017&lt;=80,"Series",E3017&lt;=120,"TV Movie",E3017&gt;120,"Long Movie")</f>
        <v>Long Movie</v>
      </c>
      <c r="I3017" t="s">
        <v>5529</v>
      </c>
      <c r="J3017" t="s">
        <v>8158</v>
      </c>
      <c r="K3017" t="s">
        <v>8156</v>
      </c>
      <c r="L3017" s="5">
        <v>6</v>
      </c>
      <c r="M3017" t="str" cm="1">
        <f t="array" ref="M3017">_xlfn.IFS(L3017&lt;=2,"Flop",L3017&lt;=5,"Average",L3017&lt;=7,"Hit",L3017&lt;=9,"Superhit",L3017&gt;9,"BlockBuster")</f>
        <v>Hit</v>
      </c>
      <c r="N3017" s="6">
        <v>196224</v>
      </c>
      <c r="O3017" s="6" t="str" cm="1">
        <f t="array" ref="O3017">_xlfn.IFS(N3017&lt;=100000,"Low",N3017&lt;=500000,"Median",N3017&lt;=1500000,"High",N3017&gt;1500000,"Very High")</f>
        <v>Median</v>
      </c>
      <c r="P3017">
        <v>170000000</v>
      </c>
      <c r="Q3017">
        <v>387300138</v>
      </c>
      <c r="R3017">
        <f t="shared" si="472"/>
        <v>217300138</v>
      </c>
      <c r="S3017" t="str">
        <f t="shared" si="473"/>
        <v>Profit</v>
      </c>
      <c r="T3017" s="1">
        <v>43614</v>
      </c>
      <c r="U3017" t="s">
        <v>4648</v>
      </c>
      <c r="V3017" s="14">
        <v>43614</v>
      </c>
      <c r="W3017" t="str">
        <f t="shared" si="474"/>
        <v>May</v>
      </c>
      <c r="X3017" s="4" t="str">
        <f t="shared" si="475"/>
        <v>2019</v>
      </c>
      <c r="Y3017" s="6">
        <f t="shared" si="476"/>
        <v>2019</v>
      </c>
      <c r="Z3017" s="4" t="str">
        <f t="shared" si="477"/>
        <v>29</v>
      </c>
      <c r="AA3017" s="6">
        <f t="shared" si="478"/>
        <v>29</v>
      </c>
      <c r="AB3017" t="str">
        <f t="shared" si="479"/>
        <v>Wednesday</v>
      </c>
    </row>
    <row r="3018" spans="1:28" x14ac:dyDescent="0.25">
      <c r="A3018" s="3" t="s">
        <v>7378</v>
      </c>
      <c r="B3018" t="s">
        <v>7379</v>
      </c>
      <c r="C3018" s="3" t="s">
        <v>7379</v>
      </c>
      <c r="D3018" s="6">
        <v>0</v>
      </c>
      <c r="E3018" s="6">
        <v>118</v>
      </c>
      <c r="F3018" s="6">
        <f t="shared" si="470"/>
        <v>1</v>
      </c>
      <c r="G3018" s="6">
        <f t="shared" si="471"/>
        <v>58</v>
      </c>
      <c r="H3018" s="6" t="str" cm="1">
        <f t="array" ref="H3018">_xlfn.IFS(E3018&lt;=80,"Series",E3018&lt;=120,"TV Movie",E3018&gt;120,"Long Movie")</f>
        <v>TV Movie</v>
      </c>
      <c r="I3018" t="s">
        <v>8160</v>
      </c>
      <c r="J3018" t="s">
        <v>145</v>
      </c>
      <c r="K3018" t="s">
        <v>5802</v>
      </c>
      <c r="L3018" s="5">
        <v>8</v>
      </c>
      <c r="M3018" t="str" cm="1">
        <f t="array" ref="M3018">_xlfn.IFS(L3018&lt;=2,"Flop",L3018&lt;=5,"Average",L3018&lt;=7,"Hit",L3018&lt;=9,"Superhit",L3018&gt;9,"BlockBuster")</f>
        <v>Superhit</v>
      </c>
      <c r="N3018" s="6">
        <v>246440</v>
      </c>
      <c r="O3018" s="6" t="str" cm="1">
        <f t="array" ref="O3018">_xlfn.IFS(N3018&lt;=100000,"Low",N3018&lt;=500000,"Median",N3018&lt;=1500000,"High",N3018&gt;1500000,"Very High")</f>
        <v>Median</v>
      </c>
      <c r="P3018">
        <v>12000000</v>
      </c>
      <c r="Q3018">
        <v>140853810</v>
      </c>
      <c r="R3018">
        <f t="shared" si="472"/>
        <v>128853810</v>
      </c>
      <c r="S3018" t="str">
        <f t="shared" si="473"/>
        <v>Profit</v>
      </c>
      <c r="T3018" s="1">
        <v>42623</v>
      </c>
      <c r="U3018" t="s">
        <v>7380</v>
      </c>
      <c r="V3018" s="14">
        <v>42623</v>
      </c>
      <c r="W3018" t="str">
        <f t="shared" si="474"/>
        <v>September</v>
      </c>
      <c r="X3018" s="4" t="str">
        <f t="shared" si="475"/>
        <v>2016</v>
      </c>
      <c r="Y3018" s="6">
        <f t="shared" si="476"/>
        <v>2016</v>
      </c>
      <c r="Z3018" s="4" t="str">
        <f t="shared" si="477"/>
        <v>10</v>
      </c>
      <c r="AA3018" s="6">
        <f t="shared" si="478"/>
        <v>10</v>
      </c>
      <c r="AB3018" t="str">
        <f t="shared" si="479"/>
        <v>Saturday</v>
      </c>
    </row>
    <row r="3019" spans="1:28" x14ac:dyDescent="0.25">
      <c r="A3019" s="3" t="s">
        <v>7381</v>
      </c>
      <c r="B3019" t="s">
        <v>7382</v>
      </c>
      <c r="C3019" s="3" t="s">
        <v>7383</v>
      </c>
      <c r="D3019" s="6">
        <v>0</v>
      </c>
      <c r="E3019" s="6">
        <v>133</v>
      </c>
      <c r="F3019" s="6">
        <f t="shared" si="470"/>
        <v>2</v>
      </c>
      <c r="G3019" s="6">
        <f t="shared" si="471"/>
        <v>13</v>
      </c>
      <c r="H3019" s="6" t="str" cm="1">
        <f t="array" ref="H3019">_xlfn.IFS(E3019&lt;=80,"Series",E3019&lt;=120,"TV Movie",E3019&gt;120,"Long Movie")</f>
        <v>Long Movie</v>
      </c>
      <c r="I3019" t="s">
        <v>5529</v>
      </c>
      <c r="J3019" t="s">
        <v>8158</v>
      </c>
      <c r="K3019" t="s">
        <v>8161</v>
      </c>
      <c r="L3019" s="5">
        <v>7.8</v>
      </c>
      <c r="M3019" t="str" cm="1">
        <f t="array" ref="M3019">_xlfn.IFS(L3019&lt;=2,"Flop",L3019&lt;=5,"Average",L3019&lt;=7,"Hit",L3019&lt;=9,"Superhit",L3019&gt;9,"BlockBuster")</f>
        <v>Superhit</v>
      </c>
      <c r="N3019" s="6">
        <v>671949</v>
      </c>
      <c r="O3019" s="6" t="str" cm="1">
        <f t="array" ref="O3019">_xlfn.IFS(N3019&lt;=100000,"Low",N3019&lt;=500000,"Median",N3019&lt;=1500000,"High",N3019&gt;1500000,"Very High")</f>
        <v>High</v>
      </c>
      <c r="P3019">
        <v>200000000</v>
      </c>
      <c r="Q3019">
        <v>1058682142</v>
      </c>
      <c r="R3019">
        <f t="shared" si="472"/>
        <v>858682142</v>
      </c>
      <c r="S3019" t="str">
        <f t="shared" si="473"/>
        <v>Profit</v>
      </c>
      <c r="T3019" s="1">
        <v>42714</v>
      </c>
      <c r="U3019" t="s">
        <v>4590</v>
      </c>
      <c r="V3019" s="14">
        <v>42714</v>
      </c>
      <c r="W3019" t="str">
        <f t="shared" si="474"/>
        <v>December</v>
      </c>
      <c r="X3019" s="4" t="str">
        <f t="shared" si="475"/>
        <v>2016</v>
      </c>
      <c r="Y3019" s="6">
        <f t="shared" si="476"/>
        <v>2016</v>
      </c>
      <c r="Z3019" s="4" t="str">
        <f t="shared" si="477"/>
        <v>10</v>
      </c>
      <c r="AA3019" s="6">
        <f t="shared" si="478"/>
        <v>10</v>
      </c>
      <c r="AB3019" t="str">
        <f t="shared" si="479"/>
        <v>Saturday</v>
      </c>
    </row>
    <row r="3020" spans="1:28" x14ac:dyDescent="0.25">
      <c r="A3020" s="3" t="s">
        <v>7384</v>
      </c>
      <c r="B3020" t="s">
        <v>7385</v>
      </c>
      <c r="C3020" s="3" t="s">
        <v>7385</v>
      </c>
      <c r="D3020" s="6">
        <v>0</v>
      </c>
      <c r="E3020" s="6">
        <v>121</v>
      </c>
      <c r="F3020" s="6">
        <f t="shared" si="470"/>
        <v>2</v>
      </c>
      <c r="G3020" s="6">
        <f t="shared" si="471"/>
        <v>1</v>
      </c>
      <c r="H3020" s="6" t="str" cm="1">
        <f t="array" ref="H3020">_xlfn.IFS(E3020&lt;=80,"Series",E3020&lt;=120,"TV Movie",E3020&gt;120,"Long Movie")</f>
        <v>Long Movie</v>
      </c>
      <c r="I3020" t="s">
        <v>5529</v>
      </c>
      <c r="J3020" t="s">
        <v>8162</v>
      </c>
      <c r="K3020" t="s">
        <v>3857</v>
      </c>
      <c r="L3020" s="5">
        <v>6.7</v>
      </c>
      <c r="M3020" t="str" cm="1">
        <f t="array" ref="M3020">_xlfn.IFS(L3020&lt;=2,"Flop",L3020&lt;=5,"Average",L3020&lt;=7,"Hit",L3020&lt;=9,"Superhit",L3020&gt;9,"BlockBuster")</f>
        <v>Hit</v>
      </c>
      <c r="N3020" s="6">
        <v>185004</v>
      </c>
      <c r="O3020" s="6" t="str" cm="1">
        <f t="array" ref="O3020">_xlfn.IFS(N3020&lt;=100000,"Low",N3020&lt;=500000,"Median",N3020&lt;=1500000,"High",N3020&gt;1500000,"Very High")</f>
        <v>Median</v>
      </c>
      <c r="P3020">
        <v>62000000</v>
      </c>
      <c r="Q3020">
        <v>190400157</v>
      </c>
      <c r="R3020">
        <f t="shared" si="472"/>
        <v>128400157</v>
      </c>
      <c r="S3020" t="str">
        <f t="shared" si="473"/>
        <v>Profit</v>
      </c>
      <c r="T3020" s="1">
        <v>43300</v>
      </c>
      <c r="U3020" t="s">
        <v>2150</v>
      </c>
      <c r="V3020" s="14">
        <v>43300</v>
      </c>
      <c r="W3020" t="str">
        <f t="shared" si="474"/>
        <v>July</v>
      </c>
      <c r="X3020" s="4" t="str">
        <f t="shared" si="475"/>
        <v>2018</v>
      </c>
      <c r="Y3020" s="6">
        <f t="shared" si="476"/>
        <v>2018</v>
      </c>
      <c r="Z3020" s="4" t="str">
        <f t="shared" si="477"/>
        <v>19</v>
      </c>
      <c r="AA3020" s="6">
        <f t="shared" si="478"/>
        <v>19</v>
      </c>
      <c r="AB3020" t="str">
        <f t="shared" si="479"/>
        <v>Thursday</v>
      </c>
    </row>
    <row r="3021" spans="1:28" x14ac:dyDescent="0.25">
      <c r="A3021" s="3" t="s">
        <v>7386</v>
      </c>
      <c r="B3021" t="s">
        <v>7387</v>
      </c>
      <c r="C3021" s="3" t="s">
        <v>7387</v>
      </c>
      <c r="D3021" s="6">
        <v>0</v>
      </c>
      <c r="E3021" s="6">
        <v>134</v>
      </c>
      <c r="F3021" s="6">
        <f t="shared" si="470"/>
        <v>2</v>
      </c>
      <c r="G3021" s="6">
        <f t="shared" si="471"/>
        <v>14</v>
      </c>
      <c r="H3021" s="6" t="str" cm="1">
        <f t="array" ref="H3021">_xlfn.IFS(E3021&lt;=80,"Series",E3021&lt;=120,"TV Movie",E3021&gt;120,"Long Movie")</f>
        <v>Long Movie</v>
      </c>
      <c r="I3021" t="s">
        <v>8160</v>
      </c>
      <c r="J3021" t="s">
        <v>8162</v>
      </c>
      <c r="K3021" t="s">
        <v>145</v>
      </c>
      <c r="L3021" s="5">
        <v>7.3</v>
      </c>
      <c r="M3021" t="str" cm="1">
        <f t="array" ref="M3021">_xlfn.IFS(L3021&lt;=2,"Flop",L3021&lt;=5,"Average",L3021&lt;=7,"Hit",L3021&lt;=9,"Superhit",L3021&gt;9,"BlockBuster")</f>
        <v>Superhit</v>
      </c>
      <c r="N3021" s="6">
        <v>159895</v>
      </c>
      <c r="O3021" s="6" t="str" cm="1">
        <f t="array" ref="O3021">_xlfn.IFS(N3021&lt;=100000,"Low",N3021&lt;=500000,"Median",N3021&lt;=1500000,"High",N3021&gt;1500000,"Very High")</f>
        <v>Median</v>
      </c>
      <c r="P3021">
        <v>40000000</v>
      </c>
      <c r="Q3021">
        <v>37357216</v>
      </c>
      <c r="R3021">
        <f t="shared" si="472"/>
        <v>-2642784</v>
      </c>
      <c r="S3021" t="str">
        <f t="shared" si="473"/>
        <v>Loss</v>
      </c>
      <c r="T3021" s="1">
        <v>42572</v>
      </c>
      <c r="U3021" t="s">
        <v>659</v>
      </c>
      <c r="V3021" s="14">
        <v>42572</v>
      </c>
      <c r="W3021" t="str">
        <f t="shared" si="474"/>
        <v>July</v>
      </c>
      <c r="X3021" s="4" t="str">
        <f t="shared" si="475"/>
        <v>2016</v>
      </c>
      <c r="Y3021" s="6">
        <f t="shared" si="476"/>
        <v>2016</v>
      </c>
      <c r="Z3021" s="4" t="str">
        <f t="shared" si="477"/>
        <v>21</v>
      </c>
      <c r="AA3021" s="6">
        <f t="shared" si="478"/>
        <v>21</v>
      </c>
      <c r="AB3021" t="str">
        <f t="shared" si="479"/>
        <v>Thursday</v>
      </c>
    </row>
    <row r="3022" spans="1:28" x14ac:dyDescent="0.25">
      <c r="A3022" s="3" t="s">
        <v>7388</v>
      </c>
      <c r="B3022" t="s">
        <v>7389</v>
      </c>
      <c r="C3022" s="3" t="s">
        <v>7389</v>
      </c>
      <c r="D3022" s="6">
        <v>0</v>
      </c>
      <c r="E3022" s="6">
        <v>135</v>
      </c>
      <c r="F3022" s="6">
        <f t="shared" si="470"/>
        <v>2</v>
      </c>
      <c r="G3022" s="6">
        <f t="shared" si="471"/>
        <v>15</v>
      </c>
      <c r="H3022" s="6" t="str" cm="1">
        <f t="array" ref="H3022">_xlfn.IFS(E3022&lt;=80,"Series",E3022&lt;=120,"TV Movie",E3022&gt;120,"Long Movie")</f>
        <v>Long Movie</v>
      </c>
      <c r="I3022" t="s">
        <v>145</v>
      </c>
      <c r="J3022" t="s">
        <v>8157</v>
      </c>
      <c r="K3022" t="s">
        <v>5802</v>
      </c>
      <c r="L3022" s="5">
        <v>6.1</v>
      </c>
      <c r="M3022" t="str" cm="1">
        <f t="array" ref="M3022">_xlfn.IFS(L3022&lt;=2,"Flop",L3022&lt;=5,"Average",L3022&lt;=7,"Hit",L3022&lt;=9,"Superhit",L3022&gt;9,"BlockBuster")</f>
        <v>Hit</v>
      </c>
      <c r="N3022" s="6">
        <v>64722</v>
      </c>
      <c r="O3022" s="6" t="str" cm="1">
        <f t="array" ref="O3022">_xlfn.IFS(N3022&lt;=100000,"Low",N3022&lt;=500000,"Median",N3022&lt;=1500000,"High",N3022&gt;1500000,"Very High")</f>
        <v>Low</v>
      </c>
      <c r="P3022">
        <v>3000000</v>
      </c>
      <c r="Q3022">
        <v>861057</v>
      </c>
      <c r="R3022">
        <f t="shared" si="472"/>
        <v>-2138943</v>
      </c>
      <c r="S3022" t="str">
        <f t="shared" si="473"/>
        <v>Loss</v>
      </c>
      <c r="T3022" s="1">
        <v>42144</v>
      </c>
      <c r="U3022" t="s">
        <v>5335</v>
      </c>
      <c r="V3022" s="14">
        <v>42144</v>
      </c>
      <c r="W3022" t="str">
        <f t="shared" si="474"/>
        <v>May</v>
      </c>
      <c r="X3022" s="4" t="str">
        <f t="shared" si="475"/>
        <v>2015</v>
      </c>
      <c r="Y3022" s="6">
        <f t="shared" si="476"/>
        <v>2015</v>
      </c>
      <c r="Z3022" s="4" t="str">
        <f t="shared" si="477"/>
        <v>20</v>
      </c>
      <c r="AA3022" s="6">
        <f t="shared" si="478"/>
        <v>20</v>
      </c>
      <c r="AB3022" t="str">
        <f t="shared" si="479"/>
        <v>Wednesday</v>
      </c>
    </row>
    <row r="3023" spans="1:28" x14ac:dyDescent="0.25">
      <c r="A3023" s="3" t="s">
        <v>7390</v>
      </c>
      <c r="B3023" t="s">
        <v>7391</v>
      </c>
      <c r="C3023" s="3" t="s">
        <v>7391</v>
      </c>
      <c r="D3023" s="6">
        <v>0</v>
      </c>
      <c r="E3023" s="6">
        <v>135</v>
      </c>
      <c r="F3023" s="6">
        <f t="shared" si="470"/>
        <v>2</v>
      </c>
      <c r="G3023" s="6">
        <f t="shared" si="471"/>
        <v>15</v>
      </c>
      <c r="H3023" s="6" t="str" cm="1">
        <f t="array" ref="H3023">_xlfn.IFS(E3023&lt;=80,"Series",E3023&lt;=120,"TV Movie",E3023&gt;120,"Long Movie")</f>
        <v>Long Movie</v>
      </c>
      <c r="I3023" t="s">
        <v>5529</v>
      </c>
      <c r="J3023" t="s">
        <v>8158</v>
      </c>
      <c r="K3023" t="s">
        <v>8161</v>
      </c>
      <c r="L3023" s="5">
        <v>6.9</v>
      </c>
      <c r="M3023" t="str" cm="1">
        <f t="array" ref="M3023">_xlfn.IFS(L3023&lt;=2,"Flop",L3023&lt;=5,"Average",L3023&lt;=7,"Hit",L3023&lt;=9,"Superhit",L3023&gt;9,"BlockBuster")</f>
        <v>Hit</v>
      </c>
      <c r="N3023" s="6">
        <v>370252</v>
      </c>
      <c r="O3023" s="6" t="str" cm="1">
        <f t="array" ref="O3023">_xlfn.IFS(N3023&lt;=100000,"Low",N3023&lt;=500000,"Median",N3023&lt;=1500000,"High",N3023&gt;1500000,"Very High")</f>
        <v>Median</v>
      </c>
      <c r="P3023">
        <v>275000000</v>
      </c>
      <c r="Q3023">
        <v>392924807</v>
      </c>
      <c r="R3023">
        <f t="shared" si="472"/>
        <v>117924807</v>
      </c>
      <c r="S3023" t="str">
        <f t="shared" si="473"/>
        <v>Profit</v>
      </c>
      <c r="T3023" s="1">
        <v>43230</v>
      </c>
      <c r="U3023" t="s">
        <v>507</v>
      </c>
      <c r="V3023" s="14">
        <v>43230</v>
      </c>
      <c r="W3023" t="str">
        <f t="shared" si="474"/>
        <v>May</v>
      </c>
      <c r="X3023" s="4" t="str">
        <f t="shared" si="475"/>
        <v>2018</v>
      </c>
      <c r="Y3023" s="6">
        <f t="shared" si="476"/>
        <v>2018</v>
      </c>
      <c r="Z3023" s="4" t="str">
        <f t="shared" si="477"/>
        <v>10</v>
      </c>
      <c r="AA3023" s="6">
        <f t="shared" si="478"/>
        <v>10</v>
      </c>
      <c r="AB3023" t="str">
        <f t="shared" si="479"/>
        <v>Thursday</v>
      </c>
    </row>
    <row r="3024" spans="1:28" x14ac:dyDescent="0.25">
      <c r="A3024" s="3" t="s">
        <v>7392</v>
      </c>
      <c r="B3024" t="s">
        <v>7393</v>
      </c>
      <c r="C3024" s="3" t="s">
        <v>7393</v>
      </c>
      <c r="D3024" s="6">
        <v>0</v>
      </c>
      <c r="E3024" s="6">
        <v>128</v>
      </c>
      <c r="F3024" s="6">
        <f t="shared" si="470"/>
        <v>2</v>
      </c>
      <c r="G3024" s="6">
        <f t="shared" si="471"/>
        <v>8</v>
      </c>
      <c r="H3024" s="6" t="str" cm="1">
        <f t="array" ref="H3024">_xlfn.IFS(E3024&lt;=80,"Series",E3024&lt;=120,"TV Movie",E3024&gt;120,"Long Movie")</f>
        <v>Long Movie</v>
      </c>
      <c r="I3024" t="s">
        <v>132</v>
      </c>
      <c r="J3024" t="s">
        <v>145</v>
      </c>
      <c r="K3024" t="s">
        <v>8165</v>
      </c>
      <c r="L3024" s="5">
        <v>8</v>
      </c>
      <c r="M3024" t="str" cm="1">
        <f t="array" ref="M3024">_xlfn.IFS(L3024&lt;=2,"Flop",L3024&lt;=5,"Average",L3024&lt;=7,"Hit",L3024&lt;=9,"Superhit",L3024&gt;9,"BlockBuster")</f>
        <v>Superhit</v>
      </c>
      <c r="N3024" s="6">
        <v>640317</v>
      </c>
      <c r="O3024" s="6" t="str" cm="1">
        <f t="array" ref="O3024">_xlfn.IFS(N3024&lt;=100000,"Low",N3024&lt;=500000,"Median",N3024&lt;=1500000,"High",N3024&gt;1500000,"Very High")</f>
        <v>High</v>
      </c>
      <c r="P3024">
        <v>30000000</v>
      </c>
      <c r="Q3024">
        <v>471981681</v>
      </c>
      <c r="R3024">
        <f t="shared" si="472"/>
        <v>441981681</v>
      </c>
      <c r="S3024" t="str">
        <f t="shared" si="473"/>
        <v>Profit</v>
      </c>
      <c r="T3024" s="1">
        <v>42613</v>
      </c>
      <c r="U3024" t="s">
        <v>5025</v>
      </c>
      <c r="V3024" s="14">
        <v>42613</v>
      </c>
      <c r="W3024" t="str">
        <f t="shared" si="474"/>
        <v>August</v>
      </c>
      <c r="X3024" s="4" t="str">
        <f t="shared" si="475"/>
        <v>2016</v>
      </c>
      <c r="Y3024" s="6">
        <f t="shared" si="476"/>
        <v>2016</v>
      </c>
      <c r="Z3024" s="4" t="str">
        <f t="shared" si="477"/>
        <v>31</v>
      </c>
      <c r="AA3024" s="6">
        <f t="shared" si="478"/>
        <v>31</v>
      </c>
      <c r="AB3024" t="str">
        <f t="shared" si="479"/>
        <v>Wednesday</v>
      </c>
    </row>
    <row r="3025" spans="1:28" x14ac:dyDescent="0.25">
      <c r="A3025" s="3" t="s">
        <v>7394</v>
      </c>
      <c r="B3025" t="s">
        <v>7395</v>
      </c>
      <c r="C3025" s="3" t="s">
        <v>7395</v>
      </c>
      <c r="D3025" s="6">
        <v>0</v>
      </c>
      <c r="E3025" s="6">
        <v>99</v>
      </c>
      <c r="F3025" s="6">
        <f t="shared" si="470"/>
        <v>1</v>
      </c>
      <c r="G3025" s="6">
        <f t="shared" si="471"/>
        <v>39</v>
      </c>
      <c r="H3025" s="6" t="str" cm="1">
        <f t="array" ref="H3025">_xlfn.IFS(E3025&lt;=80,"Series",E3025&lt;=120,"TV Movie",E3025&gt;120,"Long Movie")</f>
        <v>TV Movie</v>
      </c>
      <c r="I3025" t="s">
        <v>5529</v>
      </c>
      <c r="J3025" t="s">
        <v>8158</v>
      </c>
      <c r="K3025" t="s">
        <v>132</v>
      </c>
      <c r="L3025" s="5">
        <v>6.5</v>
      </c>
      <c r="M3025" t="str" cm="1">
        <f t="array" ref="M3025">_xlfn.IFS(L3025&lt;=2,"Flop",L3025&lt;=5,"Average",L3025&lt;=7,"Hit",L3025&lt;=9,"Superhit",L3025&gt;9,"BlockBuster")</f>
        <v>Hit</v>
      </c>
      <c r="N3025" s="6">
        <v>153890</v>
      </c>
      <c r="O3025" s="6" t="str" cm="1">
        <f t="array" ref="O3025">_xlfn.IFS(N3025&lt;=100000,"Low",N3025&lt;=500000,"Median",N3025&lt;=1500000,"High",N3025&gt;1500000,"Very High")</f>
        <v>Median</v>
      </c>
      <c r="P3025">
        <v>85000000</v>
      </c>
      <c r="Q3025">
        <v>319715683</v>
      </c>
      <c r="R3025">
        <f t="shared" si="472"/>
        <v>234715683</v>
      </c>
      <c r="S3025" t="str">
        <f t="shared" si="473"/>
        <v>Profit</v>
      </c>
      <c r="T3025" s="1">
        <v>43855</v>
      </c>
      <c r="U3025" t="s">
        <v>5493</v>
      </c>
      <c r="V3025" s="14">
        <v>43855</v>
      </c>
      <c r="W3025" t="str">
        <f t="shared" si="474"/>
        <v>January</v>
      </c>
      <c r="X3025" s="4" t="str">
        <f t="shared" si="475"/>
        <v>2020</v>
      </c>
      <c r="Y3025" s="6">
        <f t="shared" si="476"/>
        <v>2020</v>
      </c>
      <c r="Z3025" s="4" t="str">
        <f t="shared" si="477"/>
        <v>25</v>
      </c>
      <c r="AA3025" s="6">
        <f t="shared" si="478"/>
        <v>25</v>
      </c>
      <c r="AB3025" t="str">
        <f t="shared" si="479"/>
        <v>Saturday</v>
      </c>
    </row>
    <row r="3026" spans="1:28" x14ac:dyDescent="0.25">
      <c r="A3026" s="3" t="s">
        <v>7396</v>
      </c>
      <c r="B3026" t="s">
        <v>7397</v>
      </c>
      <c r="C3026" s="3" t="s">
        <v>7397</v>
      </c>
      <c r="D3026" s="6">
        <v>0</v>
      </c>
      <c r="E3026" s="6">
        <v>116</v>
      </c>
      <c r="F3026" s="6">
        <f t="shared" si="470"/>
        <v>1</v>
      </c>
      <c r="G3026" s="6">
        <f t="shared" si="471"/>
        <v>56</v>
      </c>
      <c r="H3026" s="6" t="str" cm="1">
        <f t="array" ref="H3026">_xlfn.IFS(E3026&lt;=80,"Series",E3026&lt;=120,"TV Movie",E3026&gt;120,"Long Movie")</f>
        <v>TV Movie</v>
      </c>
      <c r="I3026" t="s">
        <v>5529</v>
      </c>
      <c r="J3026" t="s">
        <v>132</v>
      </c>
      <c r="K3026" t="s">
        <v>8162</v>
      </c>
      <c r="L3026" s="5">
        <v>7.4</v>
      </c>
      <c r="M3026" t="str" cm="1">
        <f t="array" ref="M3026">_xlfn.IFS(L3026&lt;=2,"Flop",L3026&lt;=5,"Average",L3026&lt;=7,"Hit",L3026&lt;=9,"Superhit",L3026&gt;9,"BlockBuster")</f>
        <v>Superhit</v>
      </c>
      <c r="N3026" s="6">
        <v>358271</v>
      </c>
      <c r="O3026" s="6" t="str" cm="1">
        <f t="array" ref="O3026">_xlfn.IFS(N3026&lt;=100000,"Low",N3026&lt;=500000,"Median",N3026&lt;=1500000,"High",N3026&gt;1500000,"Very High")</f>
        <v>Median</v>
      </c>
      <c r="P3026">
        <v>50000000</v>
      </c>
      <c r="Q3026">
        <v>71261763</v>
      </c>
      <c r="R3026">
        <f t="shared" si="472"/>
        <v>21261763</v>
      </c>
      <c r="S3026" t="str">
        <f t="shared" si="473"/>
        <v>Profit</v>
      </c>
      <c r="T3026" s="1">
        <v>42500</v>
      </c>
      <c r="U3026" t="s">
        <v>3466</v>
      </c>
      <c r="V3026" s="14">
        <v>42500</v>
      </c>
      <c r="W3026" t="str">
        <f t="shared" si="474"/>
        <v>May</v>
      </c>
      <c r="X3026" s="4" t="str">
        <f t="shared" si="475"/>
        <v>2016</v>
      </c>
      <c r="Y3026" s="6">
        <f t="shared" si="476"/>
        <v>2016</v>
      </c>
      <c r="Z3026" s="4" t="str">
        <f t="shared" si="477"/>
        <v>10</v>
      </c>
      <c r="AA3026" s="6">
        <f t="shared" si="478"/>
        <v>10</v>
      </c>
      <c r="AB3026" t="str">
        <f t="shared" si="479"/>
        <v>Tuesday</v>
      </c>
    </row>
    <row r="3027" spans="1:28" x14ac:dyDescent="0.25">
      <c r="A3027" s="3" t="s">
        <v>7398</v>
      </c>
      <c r="B3027" t="s">
        <v>7399</v>
      </c>
      <c r="C3027" s="3" t="s">
        <v>7399</v>
      </c>
      <c r="D3027" s="6">
        <v>0</v>
      </c>
      <c r="E3027" s="6">
        <v>111</v>
      </c>
      <c r="F3027" s="6">
        <f t="shared" si="470"/>
        <v>1</v>
      </c>
      <c r="G3027" s="6">
        <f t="shared" si="471"/>
        <v>51</v>
      </c>
      <c r="H3027" s="6" t="str" cm="1">
        <f t="array" ref="H3027">_xlfn.IFS(E3027&lt;=80,"Series",E3027&lt;=120,"TV Movie",E3027&gt;120,"Long Movie")</f>
        <v>TV Movie</v>
      </c>
      <c r="I3027" t="s">
        <v>8162</v>
      </c>
      <c r="J3027" t="s">
        <v>83</v>
      </c>
      <c r="K3027" t="s">
        <v>8166</v>
      </c>
      <c r="L3027" s="5">
        <v>6.2</v>
      </c>
      <c r="M3027" t="str" cm="1">
        <f t="array" ref="M3027">_xlfn.IFS(L3027&lt;=2,"Flop",L3027&lt;=5,"Average",L3027&lt;=7,"Hit",L3027&lt;=9,"Superhit",L3027&gt;9,"BlockBuster")</f>
        <v>Hit</v>
      </c>
      <c r="N3027" s="6">
        <v>104059</v>
      </c>
      <c r="O3027" s="6" t="str" cm="1">
        <f t="array" ref="O3027">_xlfn.IFS(N3027&lt;=100000,"Low",N3027&lt;=500000,"Median",N3027&lt;=1500000,"High",N3027&gt;1500000,"Very High")</f>
        <v>Median</v>
      </c>
      <c r="P3027">
        <v>40000000</v>
      </c>
      <c r="Q3027">
        <v>34891791</v>
      </c>
      <c r="R3027">
        <f t="shared" si="472"/>
        <v>-5108209</v>
      </c>
      <c r="S3027" t="str">
        <f t="shared" si="473"/>
        <v>Loss</v>
      </c>
      <c r="T3027" s="1">
        <v>44440</v>
      </c>
      <c r="U3027" t="s">
        <v>3594</v>
      </c>
      <c r="V3027" s="14">
        <v>44440</v>
      </c>
      <c r="W3027" t="str">
        <f t="shared" si="474"/>
        <v>September</v>
      </c>
      <c r="X3027" s="4" t="str">
        <f t="shared" si="475"/>
        <v>2021</v>
      </c>
      <c r="Y3027" s="6">
        <f t="shared" si="476"/>
        <v>2021</v>
      </c>
      <c r="Z3027" s="4" t="str">
        <f t="shared" si="477"/>
        <v>1</v>
      </c>
      <c r="AA3027" s="6">
        <f t="shared" si="478"/>
        <v>1</v>
      </c>
      <c r="AB3027" t="str">
        <f t="shared" si="479"/>
        <v>Wednesday</v>
      </c>
    </row>
    <row r="3028" spans="1:28" x14ac:dyDescent="0.25">
      <c r="A3028" s="3" t="s">
        <v>7400</v>
      </c>
      <c r="B3028" t="s">
        <v>7401</v>
      </c>
      <c r="C3028" s="3" t="s">
        <v>7401</v>
      </c>
      <c r="D3028" s="6">
        <v>0</v>
      </c>
      <c r="E3028" s="6">
        <v>107</v>
      </c>
      <c r="F3028" s="6">
        <f t="shared" si="470"/>
        <v>1</v>
      </c>
      <c r="G3028" s="6">
        <f t="shared" si="471"/>
        <v>47</v>
      </c>
      <c r="H3028" s="6" t="str" cm="1">
        <f t="array" ref="H3028">_xlfn.IFS(E3028&lt;=80,"Series",E3028&lt;=120,"TV Movie",E3028&gt;120,"Long Movie")</f>
        <v>TV Movie</v>
      </c>
      <c r="I3028" t="s">
        <v>5529</v>
      </c>
      <c r="J3028" t="s">
        <v>8158</v>
      </c>
      <c r="K3028" t="s">
        <v>83</v>
      </c>
      <c r="L3028" s="5">
        <v>5.3</v>
      </c>
      <c r="M3028" t="str" cm="1">
        <f t="array" ref="M3028">_xlfn.IFS(L3028&lt;=2,"Flop",L3028&lt;=5,"Average",L3028&lt;=7,"Hit",L3028&lt;=9,"Superhit",L3028&gt;9,"BlockBuster")</f>
        <v>Hit</v>
      </c>
      <c r="N3028" s="6">
        <v>140591</v>
      </c>
      <c r="O3028" s="6" t="str" cm="1">
        <f t="array" ref="O3028">_xlfn.IFS(N3028&lt;=100000,"Low",N3028&lt;=500000,"Median",N3028&lt;=1500000,"High",N3028&gt;1500000,"Very High")</f>
        <v>Median</v>
      </c>
      <c r="P3028">
        <v>88000000</v>
      </c>
      <c r="Q3028">
        <v>160542134</v>
      </c>
      <c r="R3028">
        <f t="shared" si="472"/>
        <v>72542134</v>
      </c>
      <c r="S3028" t="str">
        <f t="shared" si="473"/>
        <v>Profit</v>
      </c>
      <c r="T3028" s="1">
        <v>43350</v>
      </c>
      <c r="U3028" t="s">
        <v>3466</v>
      </c>
      <c r="V3028" s="14">
        <v>43350</v>
      </c>
      <c r="W3028" t="str">
        <f t="shared" si="474"/>
        <v>September</v>
      </c>
      <c r="X3028" s="4" t="str">
        <f t="shared" si="475"/>
        <v>2018</v>
      </c>
      <c r="Y3028" s="6">
        <f t="shared" si="476"/>
        <v>2018</v>
      </c>
      <c r="Z3028" s="4" t="str">
        <f t="shared" si="477"/>
        <v>7</v>
      </c>
      <c r="AA3028" s="6">
        <f t="shared" si="478"/>
        <v>7</v>
      </c>
      <c r="AB3028" t="str">
        <f t="shared" si="479"/>
        <v>Friday</v>
      </c>
    </row>
    <row r="3029" spans="1:28" x14ac:dyDescent="0.25">
      <c r="A3029" s="3" t="s">
        <v>7402</v>
      </c>
      <c r="B3029" t="s">
        <v>7403</v>
      </c>
      <c r="C3029" s="3" t="s">
        <v>7403</v>
      </c>
      <c r="D3029" s="6">
        <v>0</v>
      </c>
      <c r="E3029" s="6">
        <v>134</v>
      </c>
      <c r="F3029" s="6">
        <f t="shared" si="470"/>
        <v>2</v>
      </c>
      <c r="G3029" s="6">
        <f t="shared" si="471"/>
        <v>14</v>
      </c>
      <c r="H3029" s="6" t="str" cm="1">
        <f t="array" ref="H3029">_xlfn.IFS(E3029&lt;=80,"Series",E3029&lt;=120,"TV Movie",E3029&gt;120,"Long Movie")</f>
        <v>Long Movie</v>
      </c>
      <c r="I3029" t="s">
        <v>5529</v>
      </c>
      <c r="J3029" t="s">
        <v>8160</v>
      </c>
      <c r="K3029" t="s">
        <v>145</v>
      </c>
      <c r="L3029" s="5">
        <v>7.6</v>
      </c>
      <c r="M3029" t="str" cm="1">
        <f t="array" ref="M3029">_xlfn.IFS(L3029&lt;=2,"Flop",L3029&lt;=5,"Average",L3029&lt;=7,"Hit",L3029&lt;=9,"Superhit",L3029&gt;9,"BlockBuster")</f>
        <v>Superhit</v>
      </c>
      <c r="N3029" s="6">
        <v>75098</v>
      </c>
      <c r="O3029" s="6" t="str" cm="1">
        <f t="array" ref="O3029">_xlfn.IFS(N3029&lt;=100000,"Low",N3029&lt;=500000,"Median",N3029&lt;=1500000,"High",N3029&gt;1500000,"Very High")</f>
        <v>Low</v>
      </c>
      <c r="P3029">
        <v>38000000</v>
      </c>
      <c r="Q3029">
        <v>26351322</v>
      </c>
      <c r="R3029">
        <f t="shared" si="472"/>
        <v>-11648678</v>
      </c>
      <c r="S3029" t="str">
        <f t="shared" si="473"/>
        <v>Loss</v>
      </c>
      <c r="T3029" s="1">
        <v>43026</v>
      </c>
      <c r="U3029" t="s">
        <v>5121</v>
      </c>
      <c r="V3029" s="14">
        <v>43026</v>
      </c>
      <c r="W3029" t="str">
        <f t="shared" si="474"/>
        <v>October</v>
      </c>
      <c r="X3029" s="4" t="str">
        <f t="shared" si="475"/>
        <v>2017</v>
      </c>
      <c r="Y3029" s="6">
        <f t="shared" si="476"/>
        <v>2017</v>
      </c>
      <c r="Z3029" s="4" t="str">
        <f t="shared" si="477"/>
        <v>18</v>
      </c>
      <c r="AA3029" s="6">
        <f t="shared" si="478"/>
        <v>18</v>
      </c>
      <c r="AB3029" t="str">
        <f t="shared" si="479"/>
        <v>Wednesday</v>
      </c>
    </row>
    <row r="3030" spans="1:28" x14ac:dyDescent="0.25">
      <c r="A3030" s="3" t="s">
        <v>7404</v>
      </c>
      <c r="B3030" t="s">
        <v>7405</v>
      </c>
      <c r="C3030" s="3" t="s">
        <v>7405</v>
      </c>
      <c r="D3030" s="6">
        <v>0</v>
      </c>
      <c r="E3030" s="6">
        <v>103</v>
      </c>
      <c r="F3030" s="6">
        <f t="shared" si="470"/>
        <v>1</v>
      </c>
      <c r="G3030" s="6">
        <f t="shared" si="471"/>
        <v>43</v>
      </c>
      <c r="H3030" s="6" t="str" cm="1">
        <f t="array" ref="H3030">_xlfn.IFS(E3030&lt;=80,"Series",E3030&lt;=120,"TV Movie",E3030&gt;120,"Long Movie")</f>
        <v>TV Movie</v>
      </c>
      <c r="I3030" t="s">
        <v>8158</v>
      </c>
      <c r="J3030" t="s">
        <v>132</v>
      </c>
      <c r="K3030" t="s">
        <v>8162</v>
      </c>
      <c r="L3030" s="5">
        <v>7.2</v>
      </c>
      <c r="M3030" t="str" cm="1">
        <f t="array" ref="M3030">_xlfn.IFS(L3030&lt;=2,"Flop",L3030&lt;=5,"Average",L3030&lt;=7,"Hit",L3030&lt;=9,"Superhit",L3030&gt;9,"BlockBuster")</f>
        <v>Superhit</v>
      </c>
      <c r="N3030" s="6">
        <v>88519</v>
      </c>
      <c r="O3030" s="6" t="str" cm="1">
        <f t="array" ref="O3030">_xlfn.IFS(N3030&lt;=100000,"Low",N3030&lt;=500000,"Median",N3030&lt;=1500000,"High",N3030&gt;1500000,"Very High")</f>
        <v>Low</v>
      </c>
      <c r="P3030">
        <v>7000000</v>
      </c>
      <c r="Q3030">
        <v>17986781</v>
      </c>
      <c r="R3030">
        <f t="shared" si="472"/>
        <v>10986781</v>
      </c>
      <c r="S3030" t="str">
        <f t="shared" si="473"/>
        <v>Profit</v>
      </c>
      <c r="T3030" s="1">
        <v>42028</v>
      </c>
      <c r="U3030" t="s">
        <v>7406</v>
      </c>
      <c r="V3030" s="14">
        <v>42028</v>
      </c>
      <c r="W3030" t="str">
        <f t="shared" si="474"/>
        <v>January</v>
      </c>
      <c r="X3030" s="4" t="str">
        <f t="shared" si="475"/>
        <v>2015</v>
      </c>
      <c r="Y3030" s="6">
        <f t="shared" si="476"/>
        <v>2015</v>
      </c>
      <c r="Z3030" s="4" t="str">
        <f t="shared" si="477"/>
        <v>24</v>
      </c>
      <c r="AA3030" s="6">
        <f t="shared" si="478"/>
        <v>24</v>
      </c>
      <c r="AB3030" t="str">
        <f t="shared" si="479"/>
        <v>Saturday</v>
      </c>
    </row>
    <row r="3031" spans="1:28" x14ac:dyDescent="0.25">
      <c r="A3031" s="3" t="s">
        <v>7407</v>
      </c>
      <c r="B3031" t="s">
        <v>7408</v>
      </c>
      <c r="C3031" s="3" t="s">
        <v>7408</v>
      </c>
      <c r="D3031" s="6">
        <v>0</v>
      </c>
      <c r="E3031" s="6">
        <v>98</v>
      </c>
      <c r="F3031" s="6">
        <f t="shared" si="470"/>
        <v>1</v>
      </c>
      <c r="G3031" s="6">
        <f t="shared" si="471"/>
        <v>38</v>
      </c>
      <c r="H3031" s="6" t="str" cm="1">
        <f t="array" ref="H3031">_xlfn.IFS(E3031&lt;=80,"Series",E3031&lt;=120,"TV Movie",E3031&gt;120,"Long Movie")</f>
        <v>TV Movie</v>
      </c>
      <c r="I3031" t="s">
        <v>132</v>
      </c>
      <c r="J3031" t="s">
        <v>145</v>
      </c>
      <c r="K3031" t="s">
        <v>8156</v>
      </c>
      <c r="L3031" s="5">
        <v>6.2</v>
      </c>
      <c r="M3031" t="str" cm="1">
        <f t="array" ref="M3031">_xlfn.IFS(L3031&lt;=2,"Flop",L3031&lt;=5,"Average",L3031&lt;=7,"Hit",L3031&lt;=9,"Superhit",L3031&gt;9,"BlockBuster")</f>
        <v>Hit</v>
      </c>
      <c r="N3031" s="6">
        <v>79950</v>
      </c>
      <c r="O3031" s="6" t="str" cm="1">
        <f t="array" ref="O3031">_xlfn.IFS(N3031&lt;=100000,"Low",N3031&lt;=500000,"Median",N3031&lt;=1500000,"High",N3031&gt;1500000,"Very High")</f>
        <v>Low</v>
      </c>
      <c r="P3031">
        <v>15000000</v>
      </c>
      <c r="Q3031">
        <v>61548707</v>
      </c>
      <c r="R3031">
        <f t="shared" si="472"/>
        <v>46548707</v>
      </c>
      <c r="S3031" t="str">
        <f t="shared" si="473"/>
        <v>Profit</v>
      </c>
      <c r="T3031" s="1">
        <v>42338</v>
      </c>
      <c r="U3031" t="s">
        <v>4648</v>
      </c>
      <c r="V3031" s="14">
        <v>42338</v>
      </c>
      <c r="W3031" t="str">
        <f t="shared" si="474"/>
        <v>November</v>
      </c>
      <c r="X3031" s="4" t="str">
        <f t="shared" si="475"/>
        <v>2015</v>
      </c>
      <c r="Y3031" s="6">
        <f t="shared" si="476"/>
        <v>2015</v>
      </c>
      <c r="Z3031" s="4" t="str">
        <f t="shared" si="477"/>
        <v>30</v>
      </c>
      <c r="AA3031" s="6">
        <f t="shared" si="478"/>
        <v>30</v>
      </c>
      <c r="AB3031" t="str">
        <f t="shared" si="479"/>
        <v>Monday</v>
      </c>
    </row>
    <row r="3032" spans="1:28" x14ac:dyDescent="0.25">
      <c r="A3032" s="3" t="s">
        <v>7409</v>
      </c>
      <c r="B3032" t="s">
        <v>7410</v>
      </c>
      <c r="C3032" s="3" t="s">
        <v>7410</v>
      </c>
      <c r="D3032" s="6">
        <v>0</v>
      </c>
      <c r="E3032" s="6">
        <v>112</v>
      </c>
      <c r="F3032" s="6">
        <f t="shared" si="470"/>
        <v>1</v>
      </c>
      <c r="G3032" s="6">
        <f t="shared" si="471"/>
        <v>52</v>
      </c>
      <c r="H3032" s="6" t="str" cm="1">
        <f t="array" ref="H3032">_xlfn.IFS(E3032&lt;=80,"Series",E3032&lt;=120,"TV Movie",E3032&gt;120,"Long Movie")</f>
        <v>TV Movie</v>
      </c>
      <c r="I3032" t="s">
        <v>8158</v>
      </c>
      <c r="J3032" t="s">
        <v>8163</v>
      </c>
      <c r="K3032" t="s">
        <v>8156</v>
      </c>
      <c r="L3032" s="5">
        <v>6.3</v>
      </c>
      <c r="M3032" t="str" cm="1">
        <f t="array" ref="M3032">_xlfn.IFS(L3032&lt;=2,"Flop",L3032&lt;=5,"Average",L3032&lt;=7,"Hit",L3032&lt;=9,"Superhit",L3032&gt;9,"BlockBuster")</f>
        <v>Hit</v>
      </c>
      <c r="N3032" s="6">
        <v>80937</v>
      </c>
      <c r="O3032" s="6" t="str" cm="1">
        <f t="array" ref="O3032">_xlfn.IFS(N3032&lt;=100000,"Low",N3032&lt;=500000,"Median",N3032&lt;=1500000,"High",N3032&gt;1500000,"Very High")</f>
        <v>Low</v>
      </c>
      <c r="P3032">
        <v>170000000</v>
      </c>
      <c r="Q3032">
        <v>353284621</v>
      </c>
      <c r="R3032">
        <f t="shared" si="472"/>
        <v>183284621</v>
      </c>
      <c r="S3032" t="str">
        <f t="shared" si="473"/>
        <v>Profit</v>
      </c>
      <c r="T3032" s="1">
        <v>43535</v>
      </c>
      <c r="U3032" t="s">
        <v>575</v>
      </c>
      <c r="V3032" s="14">
        <v>43535</v>
      </c>
      <c r="W3032" t="str">
        <f t="shared" si="474"/>
        <v>March</v>
      </c>
      <c r="X3032" s="4" t="str">
        <f t="shared" si="475"/>
        <v>2019</v>
      </c>
      <c r="Y3032" s="6">
        <f t="shared" si="476"/>
        <v>2019</v>
      </c>
      <c r="Z3032" s="4" t="str">
        <f t="shared" si="477"/>
        <v>11</v>
      </c>
      <c r="AA3032" s="6">
        <f t="shared" si="478"/>
        <v>11</v>
      </c>
      <c r="AB3032" t="str">
        <f t="shared" si="479"/>
        <v>Monday</v>
      </c>
    </row>
    <row r="3033" spans="1:28" x14ac:dyDescent="0.25">
      <c r="A3033" s="3" t="s">
        <v>7411</v>
      </c>
      <c r="B3033" t="s">
        <v>7412</v>
      </c>
      <c r="C3033" s="3" t="s">
        <v>7412</v>
      </c>
      <c r="D3033" s="6">
        <v>0</v>
      </c>
      <c r="E3033" s="6">
        <v>97</v>
      </c>
      <c r="F3033" s="6">
        <f t="shared" si="470"/>
        <v>1</v>
      </c>
      <c r="G3033" s="6">
        <f t="shared" si="471"/>
        <v>37</v>
      </c>
      <c r="H3033" s="6" t="str" cm="1">
        <f t="array" ref="H3033">_xlfn.IFS(E3033&lt;=80,"Series",E3033&lt;=120,"TV Movie",E3033&gt;120,"Long Movie")</f>
        <v>TV Movie</v>
      </c>
      <c r="I3033" t="s">
        <v>8158</v>
      </c>
      <c r="J3033" t="s">
        <v>8159</v>
      </c>
      <c r="K3033" t="s">
        <v>132</v>
      </c>
      <c r="L3033" s="5">
        <v>6.3</v>
      </c>
      <c r="M3033" t="str" cm="1">
        <f t="array" ref="M3033">_xlfn.IFS(L3033&lt;=2,"Flop",L3033&lt;=5,"Average",L3033&lt;=7,"Hit",L3033&lt;=9,"Superhit",L3033&gt;9,"BlockBuster")</f>
        <v>Hit</v>
      </c>
      <c r="N3033" s="6">
        <v>137258</v>
      </c>
      <c r="O3033" s="6" t="str" cm="1">
        <f t="array" ref="O3033">_xlfn.IFS(N3033&lt;=100000,"Low",N3033&lt;=500000,"Median",N3033&lt;=1500000,"High",N3033&gt;1500000,"Very High")</f>
        <v>Median</v>
      </c>
      <c r="P3033">
        <v>125000000</v>
      </c>
      <c r="Q3033">
        <v>527965936</v>
      </c>
      <c r="R3033">
        <f t="shared" si="472"/>
        <v>402965936</v>
      </c>
      <c r="S3033" t="str">
        <f t="shared" si="473"/>
        <v>Profit</v>
      </c>
      <c r="T3033">
        <v>2017</v>
      </c>
      <c r="U3033" t="s">
        <v>4869</v>
      </c>
      <c r="V3033" s="14">
        <v>2017</v>
      </c>
      <c r="W3033" t="str">
        <f t="shared" si="474"/>
        <v>July</v>
      </c>
      <c r="X3033" s="4" t="str">
        <f t="shared" si="475"/>
        <v>1905</v>
      </c>
      <c r="Y3033" s="6">
        <f t="shared" si="476"/>
        <v>1905</v>
      </c>
      <c r="Z3033" s="4" t="str">
        <f t="shared" si="477"/>
        <v>9</v>
      </c>
      <c r="AA3033" s="6">
        <f t="shared" si="478"/>
        <v>9</v>
      </c>
      <c r="AB3033" t="str">
        <f t="shared" si="479"/>
        <v>Sunday</v>
      </c>
    </row>
    <row r="3034" spans="1:28" x14ac:dyDescent="0.25">
      <c r="A3034" s="3" t="s">
        <v>7413</v>
      </c>
      <c r="B3034" t="s">
        <v>7414</v>
      </c>
      <c r="C3034" s="3" t="s">
        <v>7414</v>
      </c>
      <c r="D3034" s="6">
        <v>0</v>
      </c>
      <c r="E3034" s="6">
        <v>97</v>
      </c>
      <c r="F3034" s="6">
        <f t="shared" si="470"/>
        <v>1</v>
      </c>
      <c r="G3034" s="6">
        <f t="shared" si="471"/>
        <v>37</v>
      </c>
      <c r="H3034" s="6" t="str" cm="1">
        <f t="array" ref="H3034">_xlfn.IFS(E3034&lt;=80,"Series",E3034&lt;=120,"TV Movie",E3034&gt;120,"Long Movie")</f>
        <v>TV Movie</v>
      </c>
      <c r="I3034" t="s">
        <v>83</v>
      </c>
      <c r="J3034" t="s">
        <v>8166</v>
      </c>
      <c r="K3034" t="s">
        <v>3857</v>
      </c>
      <c r="L3034" s="5">
        <v>6</v>
      </c>
      <c r="M3034" t="str" cm="1">
        <f t="array" ref="M3034">_xlfn.IFS(L3034&lt;=2,"Flop",L3034&lt;=5,"Average",L3034&lt;=7,"Hit",L3034&lt;=9,"Superhit",L3034&gt;9,"BlockBuster")</f>
        <v>Hit</v>
      </c>
      <c r="N3034" s="6">
        <v>100001</v>
      </c>
      <c r="O3034" s="6" t="str" cm="1">
        <f t="array" ref="O3034">_xlfn.IFS(N3034&lt;=100000,"Low",N3034&lt;=500000,"Median",N3034&lt;=1500000,"High",N3034&gt;1500000,"Very High")</f>
        <v>Median</v>
      </c>
      <c r="P3034">
        <v>10000000</v>
      </c>
      <c r="Q3034">
        <v>73929392</v>
      </c>
      <c r="R3034">
        <f t="shared" si="472"/>
        <v>63929392</v>
      </c>
      <c r="S3034" t="str">
        <f t="shared" si="473"/>
        <v>Profit</v>
      </c>
      <c r="T3034" s="1">
        <v>42389</v>
      </c>
      <c r="U3034" t="s">
        <v>7415</v>
      </c>
      <c r="V3034" s="14">
        <v>42389</v>
      </c>
      <c r="W3034" t="str">
        <f t="shared" si="474"/>
        <v>January</v>
      </c>
      <c r="X3034" s="4" t="str">
        <f t="shared" si="475"/>
        <v>2016</v>
      </c>
      <c r="Y3034" s="6">
        <f t="shared" si="476"/>
        <v>2016</v>
      </c>
      <c r="Z3034" s="4" t="str">
        <f t="shared" si="477"/>
        <v>20</v>
      </c>
      <c r="AA3034" s="6">
        <f t="shared" si="478"/>
        <v>20</v>
      </c>
      <c r="AB3034" t="str">
        <f t="shared" si="479"/>
        <v>Wednesday</v>
      </c>
    </row>
    <row r="3035" spans="1:28" x14ac:dyDescent="0.25">
      <c r="A3035" s="3" t="s">
        <v>7416</v>
      </c>
      <c r="B3035" t="s">
        <v>7417</v>
      </c>
      <c r="C3035" s="3" t="s">
        <v>7417</v>
      </c>
      <c r="D3035" s="6">
        <v>0</v>
      </c>
      <c r="E3035" s="6">
        <v>113</v>
      </c>
      <c r="F3035" s="6">
        <f t="shared" si="470"/>
        <v>1</v>
      </c>
      <c r="G3035" s="6">
        <f t="shared" si="471"/>
        <v>53</v>
      </c>
      <c r="H3035" s="6" t="str" cm="1">
        <f t="array" ref="H3035">_xlfn.IFS(E3035&lt;=80,"Series",E3035&lt;=120,"TV Movie",E3035&gt;120,"Long Movie")</f>
        <v>TV Movie</v>
      </c>
      <c r="I3035" t="s">
        <v>5529</v>
      </c>
      <c r="J3035" t="s">
        <v>8162</v>
      </c>
      <c r="K3035" t="s">
        <v>145</v>
      </c>
      <c r="L3035" s="5">
        <v>7.6</v>
      </c>
      <c r="M3035" t="str" cm="1">
        <f t="array" ref="M3035">_xlfn.IFS(L3035&lt;=2,"Flop",L3035&lt;=5,"Average",L3035&lt;=7,"Hit",L3035&lt;=9,"Superhit",L3035&gt;9,"BlockBuster")</f>
        <v>Superhit</v>
      </c>
      <c r="N3035" s="6">
        <v>587034</v>
      </c>
      <c r="O3035" s="6" t="str" cm="1">
        <f t="array" ref="O3035">_xlfn.IFS(N3035&lt;=100000,"Low",N3035&lt;=500000,"Median",N3035&lt;=1500000,"High",N3035&gt;1500000,"Very High")</f>
        <v>High</v>
      </c>
      <c r="P3035">
        <v>34000000</v>
      </c>
      <c r="Q3035">
        <v>226945087</v>
      </c>
      <c r="R3035">
        <f t="shared" si="472"/>
        <v>192945087</v>
      </c>
      <c r="S3035" t="str">
        <f t="shared" si="473"/>
        <v>Profit</v>
      </c>
      <c r="T3035" s="1">
        <v>42805</v>
      </c>
      <c r="U3035" t="s">
        <v>4024</v>
      </c>
      <c r="V3035" s="14">
        <v>42805</v>
      </c>
      <c r="W3035" t="str">
        <f t="shared" si="474"/>
        <v>March</v>
      </c>
      <c r="X3035" s="4" t="str">
        <f t="shared" si="475"/>
        <v>2017</v>
      </c>
      <c r="Y3035" s="6">
        <f t="shared" si="476"/>
        <v>2017</v>
      </c>
      <c r="Z3035" s="4" t="str">
        <f t="shared" si="477"/>
        <v>11</v>
      </c>
      <c r="AA3035" s="6">
        <f t="shared" si="478"/>
        <v>11</v>
      </c>
      <c r="AB3035" t="str">
        <f t="shared" si="479"/>
        <v>Saturday</v>
      </c>
    </row>
    <row r="3036" spans="1:28" x14ac:dyDescent="0.25">
      <c r="A3036" s="3" t="s">
        <v>7418</v>
      </c>
      <c r="B3036" t="s">
        <v>7419</v>
      </c>
      <c r="C3036" s="3" t="s">
        <v>7419</v>
      </c>
      <c r="D3036" s="6">
        <v>0</v>
      </c>
      <c r="E3036" s="6">
        <v>136</v>
      </c>
      <c r="F3036" s="6">
        <f t="shared" si="470"/>
        <v>2</v>
      </c>
      <c r="G3036" s="6">
        <f t="shared" si="471"/>
        <v>16</v>
      </c>
      <c r="H3036" s="6" t="str" cm="1">
        <f t="array" ref="H3036">_xlfn.IFS(E3036&lt;=80,"Series",E3036&lt;=120,"TV Movie",E3036&gt;120,"Long Movie")</f>
        <v>Long Movie</v>
      </c>
      <c r="I3036" t="s">
        <v>5529</v>
      </c>
      <c r="J3036" t="s">
        <v>8158</v>
      </c>
      <c r="K3036" t="s">
        <v>132</v>
      </c>
      <c r="L3036" s="5">
        <v>7.6</v>
      </c>
      <c r="M3036" t="str" cm="1">
        <f t="array" ref="M3036">_xlfn.IFS(L3036&lt;=2,"Flop",L3036&lt;=5,"Average",L3036&lt;=7,"Hit",L3036&lt;=9,"Superhit",L3036&gt;9,"BlockBuster")</f>
        <v>Superhit</v>
      </c>
      <c r="N3036" s="6">
        <v>740261</v>
      </c>
      <c r="O3036" s="6" t="str" cm="1">
        <f t="array" ref="O3036">_xlfn.IFS(N3036&lt;=100000,"Low",N3036&lt;=500000,"Median",N3036&lt;=1500000,"High",N3036&gt;1500000,"Very High")</f>
        <v>High</v>
      </c>
      <c r="P3036">
        <v>200000000</v>
      </c>
      <c r="Q3036">
        <v>863756051</v>
      </c>
      <c r="R3036">
        <f t="shared" si="472"/>
        <v>663756051</v>
      </c>
      <c r="S3036" t="str">
        <f t="shared" si="473"/>
        <v>Profit</v>
      </c>
      <c r="T3036" s="1">
        <v>42835</v>
      </c>
      <c r="U3036" t="s">
        <v>3976</v>
      </c>
      <c r="V3036" s="14">
        <v>42835</v>
      </c>
      <c r="W3036" t="str">
        <f t="shared" si="474"/>
        <v>April</v>
      </c>
      <c r="X3036" s="4" t="str">
        <f t="shared" si="475"/>
        <v>2017</v>
      </c>
      <c r="Y3036" s="6">
        <f t="shared" si="476"/>
        <v>2017</v>
      </c>
      <c r="Z3036" s="4" t="str">
        <f t="shared" si="477"/>
        <v>10</v>
      </c>
      <c r="AA3036" s="6">
        <f t="shared" si="478"/>
        <v>10</v>
      </c>
      <c r="AB3036" t="str">
        <f t="shared" si="479"/>
        <v>Monday</v>
      </c>
    </row>
    <row r="3037" spans="1:28" x14ac:dyDescent="0.25">
      <c r="A3037" s="3" t="s">
        <v>7420</v>
      </c>
      <c r="B3037" t="s">
        <v>7421</v>
      </c>
      <c r="C3037" s="3" t="s">
        <v>7421</v>
      </c>
      <c r="D3037" s="6">
        <v>0</v>
      </c>
      <c r="E3037" s="6">
        <v>102</v>
      </c>
      <c r="F3037" s="6">
        <f t="shared" si="470"/>
        <v>1</v>
      </c>
      <c r="G3037" s="6">
        <f t="shared" si="471"/>
        <v>42</v>
      </c>
      <c r="H3037" s="6" t="str" cm="1">
        <f t="array" ref="H3037">_xlfn.IFS(E3037&lt;=80,"Series",E3037&lt;=120,"TV Movie",E3037&gt;120,"Long Movie")</f>
        <v>TV Movie</v>
      </c>
      <c r="I3037" t="s">
        <v>8158</v>
      </c>
      <c r="J3037" t="s">
        <v>8159</v>
      </c>
      <c r="K3037" t="s">
        <v>132</v>
      </c>
      <c r="L3037" s="5">
        <v>7.8</v>
      </c>
      <c r="M3037" t="str" cm="1">
        <f t="array" ref="M3037">_xlfn.IFS(L3037&lt;=2,"Flop",L3037&lt;=5,"Average",L3037&lt;=7,"Hit",L3037&lt;=9,"Superhit",L3037&gt;9,"BlockBuster")</f>
        <v>Superhit</v>
      </c>
      <c r="N3037" s="6">
        <v>159401</v>
      </c>
      <c r="O3037" s="6" t="str" cm="1">
        <f t="array" ref="O3037">_xlfn.IFS(N3037&lt;=100000,"Low",N3037&lt;=500000,"Median",N3037&lt;=1500000,"High",N3037&gt;1500000,"Very High")</f>
        <v>Median</v>
      </c>
      <c r="P3037">
        <v>90000000</v>
      </c>
      <c r="Q3037">
        <v>481079252</v>
      </c>
      <c r="R3037">
        <f t="shared" si="472"/>
        <v>391079252</v>
      </c>
      <c r="S3037" t="str">
        <f t="shared" si="473"/>
        <v>Profit</v>
      </c>
      <c r="T3037" s="1">
        <v>44902</v>
      </c>
      <c r="U3037" t="s">
        <v>7422</v>
      </c>
      <c r="V3037" s="14">
        <v>44902</v>
      </c>
      <c r="W3037" t="str">
        <f t="shared" si="474"/>
        <v>December</v>
      </c>
      <c r="X3037" s="4" t="str">
        <f t="shared" si="475"/>
        <v>2022</v>
      </c>
      <c r="Y3037" s="6">
        <f t="shared" si="476"/>
        <v>2022</v>
      </c>
      <c r="Z3037" s="4" t="str">
        <f t="shared" si="477"/>
        <v>7</v>
      </c>
      <c r="AA3037" s="6">
        <f t="shared" si="478"/>
        <v>7</v>
      </c>
      <c r="AB3037" t="str">
        <f t="shared" si="479"/>
        <v>Wednesday</v>
      </c>
    </row>
    <row r="3038" spans="1:28" x14ac:dyDescent="0.25">
      <c r="A3038" s="3" t="s">
        <v>7423</v>
      </c>
      <c r="B3038" t="s">
        <v>7424</v>
      </c>
      <c r="C3038" s="3" t="s">
        <v>7424</v>
      </c>
      <c r="D3038" s="6">
        <v>0</v>
      </c>
      <c r="E3038" s="6">
        <v>120</v>
      </c>
      <c r="F3038" s="6">
        <f t="shared" si="470"/>
        <v>2</v>
      </c>
      <c r="G3038" s="6">
        <f t="shared" si="471"/>
        <v>0</v>
      </c>
      <c r="H3038" s="6" t="str" cm="1">
        <f t="array" ref="H3038">_xlfn.IFS(E3038&lt;=80,"Series",E3038&lt;=120,"TV Movie",E3038&gt;120,"Long Movie")</f>
        <v>TV Movie</v>
      </c>
      <c r="I3038" t="s">
        <v>145</v>
      </c>
      <c r="J3038" t="s">
        <v>8157</v>
      </c>
      <c r="K3038" t="s">
        <v>8161</v>
      </c>
      <c r="L3038" s="5">
        <v>6.4</v>
      </c>
      <c r="M3038" t="str" cm="1">
        <f t="array" ref="M3038">_xlfn.IFS(L3038&lt;=2,"Flop",L3038&lt;=5,"Average",L3038&lt;=7,"Hit",L3038&lt;=9,"Superhit",L3038&gt;9,"BlockBuster")</f>
        <v>Hit</v>
      </c>
      <c r="N3038" s="6">
        <v>55472</v>
      </c>
      <c r="O3038" s="6" t="str" cm="1">
        <f t="array" ref="O3038">_xlfn.IFS(N3038&lt;=100000,"Low",N3038&lt;=500000,"Median",N3038&lt;=1500000,"High",N3038&gt;1500000,"Very High")</f>
        <v>Low</v>
      </c>
      <c r="P3038">
        <v>30000000</v>
      </c>
      <c r="Q3038">
        <v>16080475</v>
      </c>
      <c r="R3038">
        <f t="shared" si="472"/>
        <v>-13919525</v>
      </c>
      <c r="S3038" t="str">
        <f t="shared" si="473"/>
        <v>Loss</v>
      </c>
      <c r="T3038">
        <v>2017</v>
      </c>
      <c r="U3038" t="s">
        <v>2582</v>
      </c>
      <c r="V3038" s="14">
        <v>2017</v>
      </c>
      <c r="W3038" t="str">
        <f t="shared" si="474"/>
        <v>July</v>
      </c>
      <c r="X3038" s="4" t="str">
        <f t="shared" si="475"/>
        <v>1905</v>
      </c>
      <c r="Y3038" s="6">
        <f t="shared" si="476"/>
        <v>1905</v>
      </c>
      <c r="Z3038" s="4" t="str">
        <f t="shared" si="477"/>
        <v>9</v>
      </c>
      <c r="AA3038" s="6">
        <f t="shared" si="478"/>
        <v>9</v>
      </c>
      <c r="AB3038" t="str">
        <f t="shared" si="479"/>
        <v>Sunday</v>
      </c>
    </row>
    <row r="3039" spans="1:28" x14ac:dyDescent="0.25">
      <c r="A3039" s="3" t="s">
        <v>7425</v>
      </c>
      <c r="B3039" t="s">
        <v>7426</v>
      </c>
      <c r="C3039" s="3" t="s">
        <v>7426</v>
      </c>
      <c r="D3039" s="6">
        <v>0</v>
      </c>
      <c r="E3039" s="6">
        <v>112</v>
      </c>
      <c r="F3039" s="6">
        <f t="shared" si="470"/>
        <v>1</v>
      </c>
      <c r="G3039" s="6">
        <f t="shared" si="471"/>
        <v>52</v>
      </c>
      <c r="H3039" s="6" t="str" cm="1">
        <f t="array" ref="H3039">_xlfn.IFS(E3039&lt;=80,"Series",E3039&lt;=120,"TV Movie",E3039&gt;120,"Long Movie")</f>
        <v>TV Movie</v>
      </c>
      <c r="I3039" t="s">
        <v>5529</v>
      </c>
      <c r="J3039" t="s">
        <v>8158</v>
      </c>
      <c r="K3039" t="s">
        <v>132</v>
      </c>
      <c r="L3039" s="5">
        <v>5.9</v>
      </c>
      <c r="M3039" t="str" cm="1">
        <f t="array" ref="M3039">_xlfn.IFS(L3039&lt;=2,"Flop",L3039&lt;=5,"Average",L3039&lt;=7,"Hit",L3039&lt;=9,"Superhit",L3039&gt;9,"BlockBuster")</f>
        <v>Hit</v>
      </c>
      <c r="N3039" s="6">
        <v>98224</v>
      </c>
      <c r="O3039" s="6" t="str" cm="1">
        <f t="array" ref="O3039">_xlfn.IFS(N3039&lt;=100000,"Low",N3039&lt;=500000,"Median",N3039&lt;=1500000,"High",N3039&gt;1500000,"Very High")</f>
        <v>Low</v>
      </c>
      <c r="P3039">
        <v>135000000</v>
      </c>
      <c r="Q3039">
        <v>245623848</v>
      </c>
      <c r="R3039">
        <f t="shared" si="472"/>
        <v>110623848</v>
      </c>
      <c r="S3039" t="str">
        <f t="shared" si="473"/>
        <v>Profit</v>
      </c>
      <c r="T3039" s="1">
        <v>42512</v>
      </c>
      <c r="U3039" t="s">
        <v>7427</v>
      </c>
      <c r="V3039" s="14">
        <v>42512</v>
      </c>
      <c r="W3039" t="str">
        <f t="shared" si="474"/>
        <v>May</v>
      </c>
      <c r="X3039" s="4" t="str">
        <f t="shared" si="475"/>
        <v>2016</v>
      </c>
      <c r="Y3039" s="6">
        <f t="shared" si="476"/>
        <v>2016</v>
      </c>
      <c r="Z3039" s="4" t="str">
        <f t="shared" si="477"/>
        <v>22</v>
      </c>
      <c r="AA3039" s="6">
        <f t="shared" si="478"/>
        <v>22</v>
      </c>
      <c r="AB3039" t="str">
        <f t="shared" si="479"/>
        <v>Sunday</v>
      </c>
    </row>
    <row r="3040" spans="1:28" x14ac:dyDescent="0.25">
      <c r="A3040" s="3" t="s">
        <v>7428</v>
      </c>
      <c r="B3040" t="s">
        <v>7429</v>
      </c>
      <c r="C3040" s="3" t="s">
        <v>7429</v>
      </c>
      <c r="D3040" s="6">
        <v>0</v>
      </c>
      <c r="E3040" s="6">
        <v>87</v>
      </c>
      <c r="F3040" s="6">
        <f t="shared" si="470"/>
        <v>1</v>
      </c>
      <c r="G3040" s="6">
        <f t="shared" si="471"/>
        <v>27</v>
      </c>
      <c r="H3040" s="6" t="str" cm="1">
        <f t="array" ref="H3040">_xlfn.IFS(E3040&lt;=80,"Series",E3040&lt;=120,"TV Movie",E3040&gt;120,"Long Movie")</f>
        <v>TV Movie</v>
      </c>
      <c r="I3040" t="s">
        <v>132</v>
      </c>
      <c r="J3040" t="s">
        <v>145</v>
      </c>
      <c r="K3040" t="s">
        <v>8165</v>
      </c>
      <c r="L3040" s="5">
        <v>6.7</v>
      </c>
      <c r="M3040" t="str" cm="1">
        <f t="array" ref="M3040">_xlfn.IFS(L3040&lt;=2,"Flop",L3040&lt;=5,"Average",L3040&lt;=7,"Hit",L3040&lt;=9,"Superhit",L3040&gt;9,"BlockBuster")</f>
        <v>Hit</v>
      </c>
      <c r="N3040" s="6">
        <v>66652</v>
      </c>
      <c r="O3040" s="6" t="str" cm="1">
        <f t="array" ref="O3040">_xlfn.IFS(N3040&lt;=100000,"Low",N3040&lt;=500000,"Median",N3040&lt;=1500000,"High",N3040&gt;1500000,"Very High")</f>
        <v>Low</v>
      </c>
      <c r="P3040">
        <v>20000000</v>
      </c>
      <c r="Q3040">
        <v>9680029</v>
      </c>
      <c r="R3040">
        <f t="shared" si="472"/>
        <v>-10319971</v>
      </c>
      <c r="S3040" t="str">
        <f t="shared" si="473"/>
        <v>Loss</v>
      </c>
      <c r="T3040" s="1">
        <v>42514</v>
      </c>
      <c r="U3040" t="s">
        <v>7430</v>
      </c>
      <c r="V3040" s="14">
        <v>42514</v>
      </c>
      <c r="W3040" t="str">
        <f t="shared" si="474"/>
        <v>May</v>
      </c>
      <c r="X3040" s="4" t="str">
        <f t="shared" si="475"/>
        <v>2016</v>
      </c>
      <c r="Y3040" s="6">
        <f t="shared" si="476"/>
        <v>2016</v>
      </c>
      <c r="Z3040" s="4" t="str">
        <f t="shared" si="477"/>
        <v>24</v>
      </c>
      <c r="AA3040" s="6">
        <f t="shared" si="478"/>
        <v>24</v>
      </c>
      <c r="AB3040" t="str">
        <f t="shared" si="479"/>
        <v>Tuesday</v>
      </c>
    </row>
    <row r="3041" spans="1:28" x14ac:dyDescent="0.25">
      <c r="A3041" s="3" t="s">
        <v>7431</v>
      </c>
      <c r="B3041" t="s">
        <v>7432</v>
      </c>
      <c r="C3041" s="3" t="s">
        <v>7432</v>
      </c>
      <c r="D3041" s="6">
        <v>0</v>
      </c>
      <c r="E3041" s="6">
        <v>120</v>
      </c>
      <c r="F3041" s="6">
        <f t="shared" si="470"/>
        <v>2</v>
      </c>
      <c r="G3041" s="6">
        <f t="shared" si="471"/>
        <v>0</v>
      </c>
      <c r="H3041" s="6" t="str" cm="1">
        <f t="array" ref="H3041">_xlfn.IFS(E3041&lt;=80,"Series",E3041&lt;=120,"TV Movie",E3041&gt;120,"Long Movie")</f>
        <v>TV Movie</v>
      </c>
      <c r="I3041" t="s">
        <v>5529</v>
      </c>
      <c r="J3041" t="s">
        <v>8158</v>
      </c>
      <c r="K3041" t="s">
        <v>145</v>
      </c>
      <c r="L3041" s="5">
        <v>7.3</v>
      </c>
      <c r="M3041" t="str" cm="1">
        <f t="array" ref="M3041">_xlfn.IFS(L3041&lt;=2,"Flop",L3041&lt;=5,"Average",L3041&lt;=7,"Hit",L3041&lt;=9,"Superhit",L3041&gt;9,"BlockBuster")</f>
        <v>Superhit</v>
      </c>
      <c r="N3041" s="6">
        <v>129398</v>
      </c>
      <c r="O3041" s="6" t="str" cm="1">
        <f t="array" ref="O3041">_xlfn.IFS(N3041&lt;=100000,"Low",N3041&lt;=500000,"Median",N3041&lt;=1500000,"High",N3041&gt;1500000,"Very High")</f>
        <v>Median</v>
      </c>
      <c r="P3041">
        <v>50000000</v>
      </c>
      <c r="Q3041">
        <v>2049823</v>
      </c>
      <c r="R3041">
        <f t="shared" si="472"/>
        <v>-47950177</v>
      </c>
      <c r="S3041" t="str">
        <f t="shared" si="473"/>
        <v>Loss</v>
      </c>
      <c r="T3041" s="1">
        <v>42874</v>
      </c>
      <c r="U3041" t="s">
        <v>3284</v>
      </c>
      <c r="V3041" s="14">
        <v>42874</v>
      </c>
      <c r="W3041" t="str">
        <f t="shared" si="474"/>
        <v>May</v>
      </c>
      <c r="X3041" s="4" t="str">
        <f t="shared" si="475"/>
        <v>2017</v>
      </c>
      <c r="Y3041" s="6">
        <f t="shared" si="476"/>
        <v>2017</v>
      </c>
      <c r="Z3041" s="4" t="str">
        <f t="shared" si="477"/>
        <v>19</v>
      </c>
      <c r="AA3041" s="6">
        <f t="shared" si="478"/>
        <v>19</v>
      </c>
      <c r="AB3041" t="str">
        <f t="shared" si="479"/>
        <v>Friday</v>
      </c>
    </row>
    <row r="3042" spans="1:28" x14ac:dyDescent="0.25">
      <c r="A3042" s="3" t="s">
        <v>7433</v>
      </c>
      <c r="B3042" t="s">
        <v>7434</v>
      </c>
      <c r="C3042" s="3" t="s">
        <v>7434</v>
      </c>
      <c r="D3042" s="6">
        <v>0</v>
      </c>
      <c r="E3042" s="6">
        <v>110</v>
      </c>
      <c r="F3042" s="6">
        <f t="shared" si="470"/>
        <v>1</v>
      </c>
      <c r="G3042" s="6">
        <f t="shared" si="471"/>
        <v>50</v>
      </c>
      <c r="H3042" s="6" t="str" cm="1">
        <f t="array" ref="H3042">_xlfn.IFS(E3042&lt;=80,"Series",E3042&lt;=120,"TV Movie",E3042&gt;120,"Long Movie")</f>
        <v>TV Movie</v>
      </c>
      <c r="I3042" t="s">
        <v>8160</v>
      </c>
      <c r="J3042" t="s">
        <v>145</v>
      </c>
      <c r="K3042" t="s">
        <v>8167</v>
      </c>
      <c r="L3042" s="5">
        <v>7</v>
      </c>
      <c r="M3042" t="str" cm="1">
        <f t="array" ref="M3042">_xlfn.IFS(L3042&lt;=2,"Flop",L3042&lt;=5,"Average",L3042&lt;=7,"Hit",L3042&lt;=9,"Superhit",L3042&gt;9,"BlockBuster")</f>
        <v>Hit</v>
      </c>
      <c r="N3042" s="6">
        <v>56347</v>
      </c>
      <c r="O3042" s="6" t="str" cm="1">
        <f t="array" ref="O3042">_xlfn.IFS(N3042&lt;=100000,"Low",N3042&lt;=500000,"Median",N3042&lt;=1500000,"High",N3042&gt;1500000,"Very High")</f>
        <v>Low</v>
      </c>
      <c r="P3042">
        <v>14000000</v>
      </c>
      <c r="Q3042">
        <v>3621046</v>
      </c>
      <c r="R3042">
        <f t="shared" si="472"/>
        <v>-10378954</v>
      </c>
      <c r="S3042" t="str">
        <f t="shared" si="473"/>
        <v>Loss</v>
      </c>
      <c r="T3042" s="1">
        <v>42260</v>
      </c>
      <c r="U3042" t="s">
        <v>7435</v>
      </c>
      <c r="V3042" s="14">
        <v>42260</v>
      </c>
      <c r="W3042" t="str">
        <f t="shared" si="474"/>
        <v>September</v>
      </c>
      <c r="X3042" s="4" t="str">
        <f t="shared" si="475"/>
        <v>2015</v>
      </c>
      <c r="Y3042" s="6">
        <f t="shared" si="476"/>
        <v>2015</v>
      </c>
      <c r="Z3042" s="4" t="str">
        <f t="shared" si="477"/>
        <v>13</v>
      </c>
      <c r="AA3042" s="6">
        <f t="shared" si="478"/>
        <v>13</v>
      </c>
      <c r="AB3042" t="str">
        <f t="shared" si="479"/>
        <v>Sunday</v>
      </c>
    </row>
    <row r="3043" spans="1:28" x14ac:dyDescent="0.25">
      <c r="A3043" s="3" t="s">
        <v>7436</v>
      </c>
      <c r="B3043" t="s">
        <v>7437</v>
      </c>
      <c r="C3043" s="3" t="s">
        <v>7437</v>
      </c>
      <c r="D3043" s="6">
        <v>0</v>
      </c>
      <c r="E3043" s="6">
        <v>137</v>
      </c>
      <c r="F3043" s="6">
        <f t="shared" si="470"/>
        <v>2</v>
      </c>
      <c r="G3043" s="6">
        <f t="shared" si="471"/>
        <v>17</v>
      </c>
      <c r="H3043" s="6" t="str" cm="1">
        <f t="array" ref="H3043">_xlfn.IFS(E3043&lt;=80,"Series",E3043&lt;=120,"TV Movie",E3043&gt;120,"Long Movie")</f>
        <v>Long Movie</v>
      </c>
      <c r="I3043" t="s">
        <v>145</v>
      </c>
      <c r="J3043" t="s">
        <v>5802</v>
      </c>
      <c r="K3043" t="s">
        <v>5802</v>
      </c>
      <c r="L3043" s="5">
        <v>7.8</v>
      </c>
      <c r="M3043" t="str" cm="1">
        <f t="array" ref="M3043">_xlfn.IFS(L3043&lt;=2,"Flop",L3043&lt;=5,"Average",L3043&lt;=7,"Hit",L3043&lt;=9,"Superhit",L3043&gt;9,"BlockBuster")</f>
        <v>Superhit</v>
      </c>
      <c r="N3043" s="6">
        <v>302517</v>
      </c>
      <c r="O3043" s="6" t="str" cm="1">
        <f t="array" ref="O3043">_xlfn.IFS(N3043&lt;=100000,"Low",N3043&lt;=500000,"Median",N3043&lt;=1500000,"High",N3043&gt;1500000,"Very High")</f>
        <v>Median</v>
      </c>
      <c r="P3043">
        <v>9000000</v>
      </c>
      <c r="Q3043">
        <v>78988148</v>
      </c>
      <c r="R3043">
        <f t="shared" si="472"/>
        <v>69988148</v>
      </c>
      <c r="S3043" t="str">
        <f t="shared" si="473"/>
        <v>Profit</v>
      </c>
      <c r="T3043" s="1">
        <v>42392</v>
      </c>
      <c r="U3043" t="s">
        <v>7438</v>
      </c>
      <c r="V3043" s="14">
        <v>42392</v>
      </c>
      <c r="W3043" t="str">
        <f t="shared" si="474"/>
        <v>January</v>
      </c>
      <c r="X3043" s="4" t="str">
        <f t="shared" si="475"/>
        <v>2016</v>
      </c>
      <c r="Y3043" s="6">
        <f t="shared" si="476"/>
        <v>2016</v>
      </c>
      <c r="Z3043" s="4" t="str">
        <f t="shared" si="477"/>
        <v>23</v>
      </c>
      <c r="AA3043" s="6">
        <f t="shared" si="478"/>
        <v>23</v>
      </c>
      <c r="AB3043" t="str">
        <f t="shared" si="479"/>
        <v>Saturday</v>
      </c>
    </row>
    <row r="3044" spans="1:28" x14ac:dyDescent="0.25">
      <c r="A3044" s="3" t="s">
        <v>7439</v>
      </c>
      <c r="B3044" t="s">
        <v>7440</v>
      </c>
      <c r="C3044" s="3" t="s">
        <v>7440</v>
      </c>
      <c r="D3044" s="6">
        <v>0</v>
      </c>
      <c r="E3044" s="6">
        <v>97</v>
      </c>
      <c r="F3044" s="6">
        <f t="shared" si="470"/>
        <v>1</v>
      </c>
      <c r="G3044" s="6">
        <f t="shared" si="471"/>
        <v>37</v>
      </c>
      <c r="H3044" s="6" t="str" cm="1">
        <f t="array" ref="H3044">_xlfn.IFS(E3044&lt;=80,"Series",E3044&lt;=120,"TV Movie",E3044&gt;120,"Long Movie")</f>
        <v>TV Movie</v>
      </c>
      <c r="I3044" t="s">
        <v>132</v>
      </c>
      <c r="J3044" t="s">
        <v>145</v>
      </c>
      <c r="K3044" t="s">
        <v>8156</v>
      </c>
      <c r="L3044" s="5">
        <v>6.9</v>
      </c>
      <c r="M3044" t="str" cm="1">
        <f t="array" ref="M3044">_xlfn.IFS(L3044&lt;=2,"Flop",L3044&lt;=5,"Average",L3044&lt;=7,"Hit",L3044&lt;=9,"Superhit",L3044&gt;9,"BlockBuster")</f>
        <v>Hit</v>
      </c>
      <c r="N3044" s="6">
        <v>130939</v>
      </c>
      <c r="O3044" s="6" t="str" cm="1">
        <f t="array" ref="O3044">_xlfn.IFS(N3044&lt;=100000,"Low",N3044&lt;=500000,"Median",N3044&lt;=1500000,"High",N3044&gt;1500000,"Very High")</f>
        <v>Median</v>
      </c>
      <c r="P3044">
        <v>3000000</v>
      </c>
      <c r="Q3044">
        <v>4935501</v>
      </c>
      <c r="R3044">
        <f t="shared" si="472"/>
        <v>1935501</v>
      </c>
      <c r="S3044" t="str">
        <f t="shared" si="473"/>
        <v>Profit</v>
      </c>
      <c r="T3044" s="1">
        <v>42391</v>
      </c>
      <c r="U3044" t="s">
        <v>7441</v>
      </c>
      <c r="V3044" s="14">
        <v>42391</v>
      </c>
      <c r="W3044" t="str">
        <f t="shared" si="474"/>
        <v>January</v>
      </c>
      <c r="X3044" s="4" t="str">
        <f t="shared" si="475"/>
        <v>2016</v>
      </c>
      <c r="Y3044" s="6">
        <f t="shared" si="476"/>
        <v>2016</v>
      </c>
      <c r="Z3044" s="4" t="str">
        <f t="shared" si="477"/>
        <v>22</v>
      </c>
      <c r="AA3044" s="6">
        <f t="shared" si="478"/>
        <v>22</v>
      </c>
      <c r="AB3044" t="str">
        <f t="shared" si="479"/>
        <v>Friday</v>
      </c>
    </row>
    <row r="3045" spans="1:28" x14ac:dyDescent="0.25">
      <c r="A3045" s="3" t="s">
        <v>7442</v>
      </c>
      <c r="B3045" t="s">
        <v>7443</v>
      </c>
      <c r="C3045" s="3" t="s">
        <v>7443</v>
      </c>
      <c r="D3045" s="6">
        <v>0</v>
      </c>
      <c r="E3045" s="6">
        <v>131</v>
      </c>
      <c r="F3045" s="6">
        <f t="shared" si="470"/>
        <v>2</v>
      </c>
      <c r="G3045" s="6">
        <f t="shared" si="471"/>
        <v>11</v>
      </c>
      <c r="H3045" s="6" t="str" cm="1">
        <f t="array" ref="H3045">_xlfn.IFS(E3045&lt;=80,"Series",E3045&lt;=120,"TV Movie",E3045&gt;120,"Long Movie")</f>
        <v>Long Movie</v>
      </c>
      <c r="I3045" t="s">
        <v>5529</v>
      </c>
      <c r="J3045" t="s">
        <v>8158</v>
      </c>
      <c r="K3045" t="s">
        <v>8161</v>
      </c>
      <c r="L3045" s="5">
        <v>6.3</v>
      </c>
      <c r="M3045" t="str" cm="1">
        <f t="array" ref="M3045">_xlfn.IFS(L3045&lt;=2,"Flop",L3045&lt;=5,"Average",L3045&lt;=7,"Hit",L3045&lt;=9,"Superhit",L3045&gt;9,"BlockBuster")</f>
        <v>Hit</v>
      </c>
      <c r="N3045" s="6">
        <v>267695</v>
      </c>
      <c r="O3045" s="6" t="str" cm="1">
        <f t="array" ref="O3045">_xlfn.IFS(N3045&lt;=100000,"Low",N3045&lt;=500000,"Median",N3045&lt;=1500000,"High",N3045&gt;1500000,"Very High")</f>
        <v>Median</v>
      </c>
      <c r="P3045">
        <v>61000000</v>
      </c>
      <c r="Q3045">
        <v>312296056</v>
      </c>
      <c r="R3045">
        <f t="shared" si="472"/>
        <v>251296056</v>
      </c>
      <c r="S3045" t="str">
        <f t="shared" si="473"/>
        <v>Profit</v>
      </c>
      <c r="T3045" s="1">
        <v>42248</v>
      </c>
      <c r="U3045" t="s">
        <v>6422</v>
      </c>
      <c r="V3045" s="14">
        <v>42248</v>
      </c>
      <c r="W3045" t="str">
        <f t="shared" si="474"/>
        <v>September</v>
      </c>
      <c r="X3045" s="4" t="str">
        <f t="shared" si="475"/>
        <v>2015</v>
      </c>
      <c r="Y3045" s="6">
        <f t="shared" si="476"/>
        <v>2015</v>
      </c>
      <c r="Z3045" s="4" t="str">
        <f t="shared" si="477"/>
        <v>1</v>
      </c>
      <c r="AA3045" s="6">
        <f t="shared" si="478"/>
        <v>1</v>
      </c>
      <c r="AB3045" t="str">
        <f t="shared" si="479"/>
        <v>Tuesday</v>
      </c>
    </row>
    <row r="3046" spans="1:28" x14ac:dyDescent="0.25">
      <c r="A3046" s="3" t="s">
        <v>7444</v>
      </c>
      <c r="B3046" t="s">
        <v>7445</v>
      </c>
      <c r="C3046" s="3" t="s">
        <v>7445</v>
      </c>
      <c r="D3046" s="6">
        <v>0</v>
      </c>
      <c r="E3046" s="6">
        <v>86</v>
      </c>
      <c r="F3046" s="6">
        <f t="shared" si="470"/>
        <v>1</v>
      </c>
      <c r="G3046" s="6">
        <f t="shared" si="471"/>
        <v>26</v>
      </c>
      <c r="H3046" s="6" t="str" cm="1">
        <f t="array" ref="H3046">_xlfn.IFS(E3046&lt;=80,"Series",E3046&lt;=120,"TV Movie",E3046&gt;120,"Long Movie")</f>
        <v>TV Movie</v>
      </c>
      <c r="I3046" t="s">
        <v>5529</v>
      </c>
      <c r="J3046" t="s">
        <v>145</v>
      </c>
      <c r="K3046" t="s">
        <v>83</v>
      </c>
      <c r="L3046" s="5">
        <v>6.3</v>
      </c>
      <c r="M3046" t="str" cm="1">
        <f t="array" ref="M3046">_xlfn.IFS(L3046&lt;=2,"Flop",L3046&lt;=5,"Average",L3046&lt;=7,"Hit",L3046&lt;=9,"Superhit",L3046&gt;9,"BlockBuster")</f>
        <v>Hit</v>
      </c>
      <c r="N3046" s="6">
        <v>141191</v>
      </c>
      <c r="O3046" s="6" t="str" cm="1">
        <f t="array" ref="O3046">_xlfn.IFS(N3046&lt;=100000,"Low",N3046&lt;=500000,"Median",N3046&lt;=1500000,"High",N3046&gt;1500000,"Very High")</f>
        <v>Median</v>
      </c>
      <c r="P3046">
        <v>17000000</v>
      </c>
      <c r="Q3046">
        <v>119100758</v>
      </c>
      <c r="R3046">
        <f t="shared" si="472"/>
        <v>102100758</v>
      </c>
      <c r="S3046" t="str">
        <f t="shared" si="473"/>
        <v>Profit</v>
      </c>
      <c r="T3046" s="1">
        <v>42542</v>
      </c>
      <c r="U3046" t="s">
        <v>3656</v>
      </c>
      <c r="V3046" s="14">
        <v>42542</v>
      </c>
      <c r="W3046" t="str">
        <f t="shared" si="474"/>
        <v>June</v>
      </c>
      <c r="X3046" s="4" t="str">
        <f t="shared" si="475"/>
        <v>2016</v>
      </c>
      <c r="Y3046" s="6">
        <f t="shared" si="476"/>
        <v>2016</v>
      </c>
      <c r="Z3046" s="4" t="str">
        <f t="shared" si="477"/>
        <v>21</v>
      </c>
      <c r="AA3046" s="6">
        <f t="shared" si="478"/>
        <v>21</v>
      </c>
      <c r="AB3046" t="str">
        <f t="shared" si="479"/>
        <v>Tuesday</v>
      </c>
    </row>
    <row r="3047" spans="1:28" x14ac:dyDescent="0.25">
      <c r="A3047" s="3" t="s">
        <v>7446</v>
      </c>
      <c r="B3047" t="s">
        <v>7447</v>
      </c>
      <c r="C3047" s="3" t="s">
        <v>7447</v>
      </c>
      <c r="D3047" s="6">
        <v>0</v>
      </c>
      <c r="E3047" s="6">
        <v>95</v>
      </c>
      <c r="F3047" s="6">
        <f t="shared" si="470"/>
        <v>1</v>
      </c>
      <c r="G3047" s="6">
        <f t="shared" si="471"/>
        <v>35</v>
      </c>
      <c r="H3047" s="6" t="str" cm="1">
        <f t="array" ref="H3047">_xlfn.IFS(E3047&lt;=80,"Series",E3047&lt;=120,"TV Movie",E3047&gt;120,"Long Movie")</f>
        <v>TV Movie</v>
      </c>
      <c r="I3047" t="s">
        <v>8162</v>
      </c>
      <c r="J3047" t="s">
        <v>145</v>
      </c>
      <c r="K3047" t="s">
        <v>83</v>
      </c>
      <c r="L3047" s="5">
        <v>7</v>
      </c>
      <c r="M3047" t="str" cm="1">
        <f t="array" ref="M3047">_xlfn.IFS(L3047&lt;=2,"Flop",L3047&lt;=5,"Average",L3047&lt;=7,"Hit",L3047&lt;=9,"Superhit",L3047&gt;9,"BlockBuster")</f>
        <v>Hit</v>
      </c>
      <c r="N3047" s="6">
        <v>135778</v>
      </c>
      <c r="O3047" s="6" t="str" cm="1">
        <f t="array" ref="O3047">_xlfn.IFS(N3047&lt;=100000,"Low",N3047&lt;=500000,"Median",N3047&lt;=1500000,"High",N3047&gt;1500000,"Very High")</f>
        <v>Median</v>
      </c>
      <c r="P3047">
        <v>5000000</v>
      </c>
      <c r="Q3047">
        <v>3767402</v>
      </c>
      <c r="R3047">
        <f t="shared" si="472"/>
        <v>-1232598</v>
      </c>
      <c r="S3047" t="str">
        <f t="shared" si="473"/>
        <v>Loss</v>
      </c>
      <c r="T3047" s="1">
        <v>42141</v>
      </c>
      <c r="U3047" t="s">
        <v>6898</v>
      </c>
      <c r="V3047" s="14">
        <v>42141</v>
      </c>
      <c r="W3047" t="str">
        <f t="shared" si="474"/>
        <v>May</v>
      </c>
      <c r="X3047" s="4" t="str">
        <f t="shared" si="475"/>
        <v>2015</v>
      </c>
      <c r="Y3047" s="6">
        <f t="shared" si="476"/>
        <v>2015</v>
      </c>
      <c r="Z3047" s="4" t="str">
        <f t="shared" si="477"/>
        <v>17</v>
      </c>
      <c r="AA3047" s="6">
        <f t="shared" si="478"/>
        <v>17</v>
      </c>
      <c r="AB3047" t="str">
        <f t="shared" si="479"/>
        <v>Sunday</v>
      </c>
    </row>
    <row r="3048" spans="1:28" x14ac:dyDescent="0.25">
      <c r="A3048" s="3" t="s">
        <v>7448</v>
      </c>
      <c r="B3048" t="s">
        <v>7449</v>
      </c>
      <c r="C3048" s="3" t="s">
        <v>7449</v>
      </c>
      <c r="D3048" s="6">
        <v>0</v>
      </c>
      <c r="E3048" s="6">
        <v>108</v>
      </c>
      <c r="F3048" s="6">
        <f t="shared" si="470"/>
        <v>1</v>
      </c>
      <c r="G3048" s="6">
        <f t="shared" si="471"/>
        <v>48</v>
      </c>
      <c r="H3048" s="6" t="str" cm="1">
        <f t="array" ref="H3048">_xlfn.IFS(E3048&lt;=80,"Series",E3048&lt;=120,"TV Movie",E3048&gt;120,"Long Movie")</f>
        <v>TV Movie</v>
      </c>
      <c r="I3048" t="s">
        <v>5529</v>
      </c>
      <c r="J3048" t="s">
        <v>83</v>
      </c>
      <c r="K3048" t="s">
        <v>8161</v>
      </c>
      <c r="L3048" s="5">
        <v>6</v>
      </c>
      <c r="M3048" t="str" cm="1">
        <f t="array" ref="M3048">_xlfn.IFS(L3048&lt;=2,"Flop",L3048&lt;=5,"Average",L3048&lt;=7,"Hit",L3048&lt;=9,"Superhit",L3048&gt;9,"BlockBuster")</f>
        <v>Hit</v>
      </c>
      <c r="N3048" s="6">
        <v>107753</v>
      </c>
      <c r="O3048" s="6" t="str" cm="1">
        <f t="array" ref="O3048">_xlfn.IFS(N3048&lt;=100000,"Low",N3048&lt;=500000,"Median",N3048&lt;=1500000,"High",N3048&gt;1500000,"Very High")</f>
        <v>Median</v>
      </c>
      <c r="P3048">
        <v>10000000</v>
      </c>
      <c r="Q3048">
        <v>118587880</v>
      </c>
      <c r="R3048">
        <f t="shared" si="472"/>
        <v>108587880</v>
      </c>
      <c r="S3048" t="str">
        <f t="shared" si="473"/>
        <v>Profit</v>
      </c>
      <c r="T3048" s="1">
        <v>42550</v>
      </c>
      <c r="U3048" t="s">
        <v>6769</v>
      </c>
      <c r="V3048" s="14">
        <v>42550</v>
      </c>
      <c r="W3048" t="str">
        <f t="shared" si="474"/>
        <v>June</v>
      </c>
      <c r="X3048" s="4" t="str">
        <f t="shared" si="475"/>
        <v>2016</v>
      </c>
      <c r="Y3048" s="6">
        <f t="shared" si="476"/>
        <v>2016</v>
      </c>
      <c r="Z3048" s="4" t="str">
        <f t="shared" si="477"/>
        <v>29</v>
      </c>
      <c r="AA3048" s="6">
        <f t="shared" si="478"/>
        <v>29</v>
      </c>
      <c r="AB3048" t="str">
        <f t="shared" si="479"/>
        <v>Wednesday</v>
      </c>
    </row>
    <row r="3049" spans="1:28" x14ac:dyDescent="0.25">
      <c r="A3049" s="3" t="s">
        <v>7450</v>
      </c>
      <c r="B3049" t="s">
        <v>7451</v>
      </c>
      <c r="C3049" s="3" t="s">
        <v>7451</v>
      </c>
      <c r="D3049" s="6">
        <v>0</v>
      </c>
      <c r="E3049" s="6">
        <v>104</v>
      </c>
      <c r="F3049" s="6">
        <f t="shared" si="470"/>
        <v>1</v>
      </c>
      <c r="G3049" s="6">
        <f t="shared" si="471"/>
        <v>44</v>
      </c>
      <c r="H3049" s="6" t="str" cm="1">
        <f t="array" ref="H3049">_xlfn.IFS(E3049&lt;=80,"Series",E3049&lt;=120,"TV Movie",E3049&gt;120,"Long Movie")</f>
        <v>TV Movie</v>
      </c>
      <c r="I3049" t="s">
        <v>5529</v>
      </c>
      <c r="J3049" t="s">
        <v>8158</v>
      </c>
      <c r="K3049" t="s">
        <v>8159</v>
      </c>
      <c r="L3049" s="5">
        <v>7.3</v>
      </c>
      <c r="M3049" t="str" cm="1">
        <f t="array" ref="M3049">_xlfn.IFS(L3049&lt;=2,"Flop",L3049&lt;=5,"Average",L3049&lt;=7,"Hit",L3049&lt;=9,"Superhit",L3049&gt;9,"BlockBuster")</f>
        <v>Superhit</v>
      </c>
      <c r="N3049" s="6">
        <v>167545</v>
      </c>
      <c r="O3049" s="6" t="str" cm="1">
        <f t="array" ref="O3049">_xlfn.IFS(N3049&lt;=100000,"Low",N3049&lt;=500000,"Median",N3049&lt;=1500000,"High",N3049&gt;1500000,"Very High")</f>
        <v>Median</v>
      </c>
      <c r="P3049">
        <v>80000000</v>
      </c>
      <c r="Q3049">
        <v>312336671</v>
      </c>
      <c r="R3049">
        <f t="shared" si="472"/>
        <v>232336671</v>
      </c>
      <c r="S3049" t="str">
        <f t="shared" si="473"/>
        <v>Profit</v>
      </c>
      <c r="T3049" s="1">
        <v>42767</v>
      </c>
      <c r="U3049" t="s">
        <v>5207</v>
      </c>
      <c r="V3049" s="14">
        <v>42767</v>
      </c>
      <c r="W3049" t="str">
        <f t="shared" si="474"/>
        <v>February</v>
      </c>
      <c r="X3049" s="4" t="str">
        <f t="shared" si="475"/>
        <v>2017</v>
      </c>
      <c r="Y3049" s="6">
        <f t="shared" si="476"/>
        <v>2017</v>
      </c>
      <c r="Z3049" s="4" t="str">
        <f t="shared" si="477"/>
        <v>1</v>
      </c>
      <c r="AA3049" s="6">
        <f t="shared" si="478"/>
        <v>1</v>
      </c>
      <c r="AB3049" t="str">
        <f t="shared" si="479"/>
        <v>Wednesday</v>
      </c>
    </row>
    <row r="3050" spans="1:28" x14ac:dyDescent="0.25">
      <c r="A3050" s="3" t="s">
        <v>7452</v>
      </c>
      <c r="B3050" t="s">
        <v>7453</v>
      </c>
      <c r="C3050" s="3" t="s">
        <v>7453</v>
      </c>
      <c r="D3050" s="6">
        <v>0</v>
      </c>
      <c r="E3050" s="6">
        <v>134</v>
      </c>
      <c r="F3050" s="6">
        <f t="shared" si="470"/>
        <v>2</v>
      </c>
      <c r="G3050" s="6">
        <f t="shared" si="471"/>
        <v>14</v>
      </c>
      <c r="H3050" s="6" t="str" cm="1">
        <f t="array" ref="H3050">_xlfn.IFS(E3050&lt;=80,"Series",E3050&lt;=120,"TV Movie",E3050&gt;120,"Long Movie")</f>
        <v>Long Movie</v>
      </c>
      <c r="I3050" t="s">
        <v>8158</v>
      </c>
      <c r="J3050" t="s">
        <v>8163</v>
      </c>
      <c r="K3050" t="s">
        <v>8156</v>
      </c>
      <c r="L3050" s="5">
        <v>6.5</v>
      </c>
      <c r="M3050" t="str" cm="1">
        <f t="array" ref="M3050">_xlfn.IFS(L3050&lt;=2,"Flop",L3050&lt;=5,"Average",L3050&lt;=7,"Hit",L3050&lt;=9,"Superhit",L3050&gt;9,"BlockBuster")</f>
        <v>Hit</v>
      </c>
      <c r="N3050" s="6">
        <v>300966</v>
      </c>
      <c r="O3050" s="6" t="str" cm="1">
        <f t="array" ref="O3050">_xlfn.IFS(N3050&lt;=100000,"Low",N3050&lt;=500000,"Median",N3050&lt;=1500000,"High",N3050&gt;1500000,"Very High")</f>
        <v>Median</v>
      </c>
      <c r="P3050">
        <v>200000000</v>
      </c>
      <c r="Q3050">
        <v>655755901</v>
      </c>
      <c r="R3050">
        <f t="shared" si="472"/>
        <v>455755901</v>
      </c>
      <c r="S3050" t="str">
        <f t="shared" si="473"/>
        <v>Profit</v>
      </c>
      <c r="T3050" s="1">
        <v>43412</v>
      </c>
      <c r="U3050" t="s">
        <v>3470</v>
      </c>
      <c r="V3050" s="14">
        <v>43412</v>
      </c>
      <c r="W3050" t="str">
        <f t="shared" si="474"/>
        <v>November</v>
      </c>
      <c r="X3050" s="4" t="str">
        <f t="shared" si="475"/>
        <v>2018</v>
      </c>
      <c r="Y3050" s="6">
        <f t="shared" si="476"/>
        <v>2018</v>
      </c>
      <c r="Z3050" s="4" t="str">
        <f t="shared" si="477"/>
        <v>8</v>
      </c>
      <c r="AA3050" s="6">
        <f t="shared" si="478"/>
        <v>8</v>
      </c>
      <c r="AB3050" t="str">
        <f t="shared" si="479"/>
        <v>Thursday</v>
      </c>
    </row>
    <row r="3051" spans="1:28" x14ac:dyDescent="0.25">
      <c r="A3051" s="3" t="s">
        <v>7454</v>
      </c>
      <c r="B3051" t="s">
        <v>7455</v>
      </c>
      <c r="C3051" s="3" t="s">
        <v>7455</v>
      </c>
      <c r="D3051" s="6">
        <v>0</v>
      </c>
      <c r="E3051" s="6">
        <v>142</v>
      </c>
      <c r="F3051" s="6">
        <f t="shared" si="470"/>
        <v>2</v>
      </c>
      <c r="G3051" s="6">
        <f t="shared" si="471"/>
        <v>22</v>
      </c>
      <c r="H3051" s="6" t="str" cm="1">
        <f t="array" ref="H3051">_xlfn.IFS(E3051&lt;=80,"Series",E3051&lt;=120,"TV Movie",E3051&gt;120,"Long Movie")</f>
        <v>Long Movie</v>
      </c>
      <c r="I3051" t="s">
        <v>8158</v>
      </c>
      <c r="J3051" t="s">
        <v>8163</v>
      </c>
      <c r="K3051" t="s">
        <v>8156</v>
      </c>
      <c r="L3051" s="5">
        <v>6.2</v>
      </c>
      <c r="M3051" t="str" cm="1">
        <f t="array" ref="M3051">_xlfn.IFS(L3051&lt;=2,"Flop",L3051&lt;=5,"Average",L3051&lt;=7,"Hit",L3051&lt;=9,"Superhit",L3051&gt;9,"BlockBuster")</f>
        <v>Hit</v>
      </c>
      <c r="N3051" s="6">
        <v>161116</v>
      </c>
      <c r="O3051" s="6" t="str" cm="1">
        <f t="array" ref="O3051">_xlfn.IFS(N3051&lt;=100000,"Low",N3051&lt;=500000,"Median",N3051&lt;=1500000,"High",N3051&gt;1500000,"Very High")</f>
        <v>Median</v>
      </c>
      <c r="P3051">
        <v>200000000</v>
      </c>
      <c r="Q3051">
        <v>407150844</v>
      </c>
      <c r="R3051">
        <f t="shared" si="472"/>
        <v>207150844</v>
      </c>
      <c r="S3051" t="str">
        <f t="shared" si="473"/>
        <v>Profit</v>
      </c>
      <c r="T3051" s="1">
        <v>44657</v>
      </c>
      <c r="U3051" t="s">
        <v>3470</v>
      </c>
      <c r="V3051" s="14">
        <v>44657</v>
      </c>
      <c r="W3051" t="str">
        <f t="shared" si="474"/>
        <v>April</v>
      </c>
      <c r="X3051" s="4" t="str">
        <f t="shared" si="475"/>
        <v>2022</v>
      </c>
      <c r="Y3051" s="6">
        <f t="shared" si="476"/>
        <v>2022</v>
      </c>
      <c r="Z3051" s="4" t="str">
        <f t="shared" si="477"/>
        <v>6</v>
      </c>
      <c r="AA3051" s="6">
        <f t="shared" si="478"/>
        <v>6</v>
      </c>
      <c r="AB3051" t="str">
        <f t="shared" si="479"/>
        <v>Wednesday</v>
      </c>
    </row>
    <row r="3052" spans="1:28" x14ac:dyDescent="0.25">
      <c r="A3052" s="3" t="s">
        <v>7456</v>
      </c>
      <c r="B3052" t="s">
        <v>7457</v>
      </c>
      <c r="C3052" s="3" t="s">
        <v>7457</v>
      </c>
      <c r="D3052" s="6">
        <v>0</v>
      </c>
      <c r="E3052" s="6">
        <v>105</v>
      </c>
      <c r="F3052" s="6">
        <f t="shared" si="470"/>
        <v>1</v>
      </c>
      <c r="G3052" s="6">
        <f t="shared" si="471"/>
        <v>45</v>
      </c>
      <c r="H3052" s="6" t="str" cm="1">
        <f t="array" ref="H3052">_xlfn.IFS(E3052&lt;=80,"Series",E3052&lt;=120,"TV Movie",E3052&gt;120,"Long Movie")</f>
        <v>TV Movie</v>
      </c>
      <c r="I3052" t="s">
        <v>145</v>
      </c>
      <c r="J3052" t="s">
        <v>8157</v>
      </c>
      <c r="K3052" t="s">
        <v>5802</v>
      </c>
      <c r="L3052" s="5">
        <v>5.3</v>
      </c>
      <c r="M3052" t="str" cm="1">
        <f t="array" ref="M3052">_xlfn.IFS(L3052&lt;=2,"Flop",L3052&lt;=5,"Average",L3052&lt;=7,"Hit",L3052&lt;=9,"Superhit",L3052&gt;9,"BlockBuster")</f>
        <v>Hit</v>
      </c>
      <c r="N3052" s="6">
        <v>62817</v>
      </c>
      <c r="O3052" s="6" t="str" cm="1">
        <f t="array" ref="O3052">_xlfn.IFS(N3052&lt;=100000,"Low",N3052&lt;=500000,"Median",N3052&lt;=1500000,"High",N3052&gt;1500000,"Very High")</f>
        <v>Low</v>
      </c>
      <c r="P3052">
        <v>14000000</v>
      </c>
      <c r="Q3052">
        <v>69497587</v>
      </c>
      <c r="R3052">
        <f t="shared" si="472"/>
        <v>55497587</v>
      </c>
      <c r="S3052" t="str">
        <f t="shared" si="473"/>
        <v>Profit</v>
      </c>
      <c r="T3052" s="1">
        <v>43565</v>
      </c>
      <c r="U3052" t="s">
        <v>7458</v>
      </c>
      <c r="V3052" s="14">
        <v>43565</v>
      </c>
      <c r="W3052" t="str">
        <f t="shared" si="474"/>
        <v>April</v>
      </c>
      <c r="X3052" s="4" t="str">
        <f t="shared" si="475"/>
        <v>2019</v>
      </c>
      <c r="Y3052" s="6">
        <f t="shared" si="476"/>
        <v>2019</v>
      </c>
      <c r="Z3052" s="4" t="str">
        <f t="shared" si="477"/>
        <v>10</v>
      </c>
      <c r="AA3052" s="6">
        <f t="shared" si="478"/>
        <v>10</v>
      </c>
      <c r="AB3052" t="str">
        <f t="shared" si="479"/>
        <v>Wednesday</v>
      </c>
    </row>
    <row r="3053" spans="1:28" x14ac:dyDescent="0.25">
      <c r="A3053" s="3" t="s">
        <v>7459</v>
      </c>
      <c r="B3053" t="s">
        <v>7460</v>
      </c>
      <c r="C3053" s="3" t="s">
        <v>7460</v>
      </c>
      <c r="D3053" s="6">
        <v>0</v>
      </c>
      <c r="E3053" s="6">
        <v>111</v>
      </c>
      <c r="F3053" s="6">
        <f t="shared" si="470"/>
        <v>1</v>
      </c>
      <c r="G3053" s="6">
        <f t="shared" si="471"/>
        <v>51</v>
      </c>
      <c r="H3053" s="6" t="str" cm="1">
        <f t="array" ref="H3053">_xlfn.IFS(E3053&lt;=80,"Series",E3053&lt;=120,"TV Movie",E3053&gt;120,"Long Movie")</f>
        <v>TV Movie</v>
      </c>
      <c r="I3053" t="s">
        <v>8160</v>
      </c>
      <c r="J3053" t="s">
        <v>132</v>
      </c>
      <c r="K3053" t="s">
        <v>145</v>
      </c>
      <c r="L3053" s="5">
        <v>6.8</v>
      </c>
      <c r="M3053" t="str" cm="1">
        <f t="array" ref="M3053">_xlfn.IFS(L3053&lt;=2,"Flop",L3053&lt;=5,"Average",L3053&lt;=7,"Hit",L3053&lt;=9,"Superhit",L3053&gt;9,"BlockBuster")</f>
        <v>Hit</v>
      </c>
      <c r="N3053" s="6">
        <v>58620</v>
      </c>
      <c r="O3053" s="6" t="str" cm="1">
        <f t="array" ref="O3053">_xlfn.IFS(N3053&lt;=100000,"Low",N3053&lt;=500000,"Median",N3053&lt;=1500000,"High",N3053&gt;1500000,"Very High")</f>
        <v>Low</v>
      </c>
      <c r="P3053">
        <v>29000000</v>
      </c>
      <c r="Q3053">
        <v>49052787</v>
      </c>
      <c r="R3053">
        <f t="shared" si="472"/>
        <v>20052787</v>
      </c>
      <c r="S3053" t="str">
        <f t="shared" si="473"/>
        <v>Profit</v>
      </c>
      <c r="T3053" s="1">
        <v>42483</v>
      </c>
      <c r="U3053" t="s">
        <v>768</v>
      </c>
      <c r="V3053" s="14">
        <v>42483</v>
      </c>
      <c r="W3053" t="str">
        <f t="shared" si="474"/>
        <v>April</v>
      </c>
      <c r="X3053" s="4" t="str">
        <f t="shared" si="475"/>
        <v>2016</v>
      </c>
      <c r="Y3053" s="6">
        <f t="shared" si="476"/>
        <v>2016</v>
      </c>
      <c r="Z3053" s="4" t="str">
        <f t="shared" si="477"/>
        <v>23</v>
      </c>
      <c r="AA3053" s="6">
        <f t="shared" si="478"/>
        <v>23</v>
      </c>
      <c r="AB3053" t="str">
        <f t="shared" si="479"/>
        <v>Saturday</v>
      </c>
    </row>
    <row r="3054" spans="1:28" x14ac:dyDescent="0.25">
      <c r="A3054" s="3" t="s">
        <v>7461</v>
      </c>
      <c r="B3054" t="s">
        <v>7462</v>
      </c>
      <c r="C3054" s="3" t="s">
        <v>7462</v>
      </c>
      <c r="D3054" s="6">
        <v>0</v>
      </c>
      <c r="E3054" s="6">
        <v>100</v>
      </c>
      <c r="F3054" s="6">
        <f t="shared" si="470"/>
        <v>1</v>
      </c>
      <c r="G3054" s="6">
        <f t="shared" si="471"/>
        <v>40</v>
      </c>
      <c r="H3054" s="6" t="str" cm="1">
        <f t="array" ref="H3054">_xlfn.IFS(E3054&lt;=80,"Series",E3054&lt;=120,"TV Movie",E3054&gt;120,"Long Movie")</f>
        <v>TV Movie</v>
      </c>
      <c r="I3054" t="s">
        <v>5529</v>
      </c>
      <c r="J3054" t="s">
        <v>132</v>
      </c>
      <c r="K3054" t="s">
        <v>8162</v>
      </c>
      <c r="L3054" s="5">
        <v>6.2</v>
      </c>
      <c r="M3054" t="str" cm="1">
        <f t="array" ref="M3054">_xlfn.IFS(L3054&lt;=2,"Flop",L3054&lt;=5,"Average",L3054&lt;=7,"Hit",L3054&lt;=9,"Superhit",L3054&gt;9,"BlockBuster")</f>
        <v>Hit</v>
      </c>
      <c r="N3054" s="6">
        <v>51305</v>
      </c>
      <c r="O3054" s="6" t="str" cm="1">
        <f t="array" ref="O3054">_xlfn.IFS(N3054&lt;=100000,"Low",N3054&lt;=500000,"Median",N3054&lt;=1500000,"High",N3054&gt;1500000,"Very High")</f>
        <v>Low</v>
      </c>
      <c r="P3054">
        <v>15000000</v>
      </c>
      <c r="Q3054">
        <v>20749853</v>
      </c>
      <c r="R3054">
        <f t="shared" si="472"/>
        <v>5749853</v>
      </c>
      <c r="S3054" t="str">
        <f t="shared" si="473"/>
        <v>Profit</v>
      </c>
      <c r="T3054" s="1">
        <v>42442</v>
      </c>
      <c r="U3054" t="s">
        <v>7463</v>
      </c>
      <c r="V3054" s="14">
        <v>42442</v>
      </c>
      <c r="W3054" t="str">
        <f t="shared" si="474"/>
        <v>March</v>
      </c>
      <c r="X3054" s="4" t="str">
        <f t="shared" si="475"/>
        <v>2016</v>
      </c>
      <c r="Y3054" s="6">
        <f t="shared" si="476"/>
        <v>2016</v>
      </c>
      <c r="Z3054" s="4" t="str">
        <f t="shared" si="477"/>
        <v>13</v>
      </c>
      <c r="AA3054" s="6">
        <f t="shared" si="478"/>
        <v>13</v>
      </c>
      <c r="AB3054" t="str">
        <f t="shared" si="479"/>
        <v>Sunday</v>
      </c>
    </row>
    <row r="3055" spans="1:28" x14ac:dyDescent="0.25">
      <c r="A3055" s="3" t="s">
        <v>7464</v>
      </c>
      <c r="B3055" t="s">
        <v>7465</v>
      </c>
      <c r="C3055" s="3" t="s">
        <v>7465</v>
      </c>
      <c r="D3055" s="6">
        <v>0</v>
      </c>
      <c r="E3055" s="6">
        <v>123</v>
      </c>
      <c r="F3055" s="6">
        <f t="shared" si="470"/>
        <v>2</v>
      </c>
      <c r="G3055" s="6">
        <f t="shared" si="471"/>
        <v>3</v>
      </c>
      <c r="H3055" s="6" t="str" cm="1">
        <f t="array" ref="H3055">_xlfn.IFS(E3055&lt;=80,"Series",E3055&lt;=120,"TV Movie",E3055&gt;120,"Long Movie")</f>
        <v>Long Movie</v>
      </c>
      <c r="I3055" t="s">
        <v>5529</v>
      </c>
      <c r="J3055" t="s">
        <v>8158</v>
      </c>
      <c r="K3055" t="s">
        <v>8161</v>
      </c>
      <c r="L3055" s="5">
        <v>6.8</v>
      </c>
      <c r="M3055" t="str" cm="1">
        <f t="array" ref="M3055">_xlfn.IFS(L3055&lt;=2,"Flop",L3055&lt;=5,"Average",L3055&lt;=7,"Hit",L3055&lt;=9,"Superhit",L3055&gt;9,"BlockBuster")</f>
        <v>Hit</v>
      </c>
      <c r="N3055" s="6">
        <v>594907</v>
      </c>
      <c r="O3055" s="6" t="str" cm="1">
        <f t="array" ref="O3055">_xlfn.IFS(N3055&lt;=100000,"Low",N3055&lt;=500000,"Median",N3055&lt;=1500000,"High",N3055&gt;1500000,"Very High")</f>
        <v>High</v>
      </c>
      <c r="P3055">
        <v>160000000</v>
      </c>
      <c r="Q3055">
        <v>1131416446</v>
      </c>
      <c r="R3055">
        <f t="shared" si="472"/>
        <v>971416446</v>
      </c>
      <c r="S3055" t="str">
        <f t="shared" si="473"/>
        <v>Profit</v>
      </c>
      <c r="T3055" s="1">
        <v>43523</v>
      </c>
      <c r="U3055" t="s">
        <v>4507</v>
      </c>
      <c r="V3055" s="14">
        <v>43523</v>
      </c>
      <c r="W3055" t="str">
        <f t="shared" si="474"/>
        <v>February</v>
      </c>
      <c r="X3055" s="4" t="str">
        <f t="shared" si="475"/>
        <v>2019</v>
      </c>
      <c r="Y3055" s="6">
        <f t="shared" si="476"/>
        <v>2019</v>
      </c>
      <c r="Z3055" s="4" t="str">
        <f t="shared" si="477"/>
        <v>27</v>
      </c>
      <c r="AA3055" s="6">
        <f t="shared" si="478"/>
        <v>27</v>
      </c>
      <c r="AB3055" t="str">
        <f t="shared" si="479"/>
        <v>Wednesday</v>
      </c>
    </row>
    <row r="3056" spans="1:28" x14ac:dyDescent="0.25">
      <c r="A3056" s="3" t="s">
        <v>7466</v>
      </c>
      <c r="B3056" t="s">
        <v>7467</v>
      </c>
      <c r="C3056" s="3" t="s">
        <v>7467</v>
      </c>
      <c r="D3056" s="6">
        <v>0</v>
      </c>
      <c r="E3056" s="6">
        <v>149</v>
      </c>
      <c r="F3056" s="6">
        <f t="shared" si="470"/>
        <v>2</v>
      </c>
      <c r="G3056" s="6">
        <f t="shared" si="471"/>
        <v>29</v>
      </c>
      <c r="H3056" s="6" t="str" cm="1">
        <f t="array" ref="H3056">_xlfn.IFS(E3056&lt;=80,"Series",E3056&lt;=120,"TV Movie",E3056&gt;120,"Long Movie")</f>
        <v>Long Movie</v>
      </c>
      <c r="I3056" t="s">
        <v>5529</v>
      </c>
      <c r="J3056" t="s">
        <v>8158</v>
      </c>
      <c r="K3056" t="s">
        <v>8161</v>
      </c>
      <c r="L3056" s="5">
        <v>8.4</v>
      </c>
      <c r="M3056" t="str" cm="1">
        <f t="array" ref="M3056">_xlfn.IFS(L3056&lt;=2,"Flop",L3056&lt;=5,"Average",L3056&lt;=7,"Hit",L3056&lt;=9,"Superhit",L3056&gt;9,"BlockBuster")</f>
        <v>Superhit</v>
      </c>
      <c r="N3056" s="6">
        <v>1164767</v>
      </c>
      <c r="O3056" s="6" t="str" cm="1">
        <f t="array" ref="O3056">_xlfn.IFS(N3056&lt;=100000,"Low",N3056&lt;=500000,"Median",N3056&lt;=1500000,"High",N3056&gt;1500000,"Very High")</f>
        <v>High</v>
      </c>
      <c r="P3056">
        <v>321000000</v>
      </c>
      <c r="Q3056">
        <v>2052415039</v>
      </c>
      <c r="R3056">
        <f t="shared" si="472"/>
        <v>1731415039</v>
      </c>
      <c r="S3056" t="str">
        <f t="shared" si="473"/>
        <v>Profit</v>
      </c>
      <c r="T3056" s="1">
        <v>43213</v>
      </c>
      <c r="U3056" t="s">
        <v>4180</v>
      </c>
      <c r="V3056" s="14">
        <v>43213</v>
      </c>
      <c r="W3056" t="str">
        <f t="shared" si="474"/>
        <v>April</v>
      </c>
      <c r="X3056" s="4" t="str">
        <f t="shared" si="475"/>
        <v>2018</v>
      </c>
      <c r="Y3056" s="6">
        <f t="shared" si="476"/>
        <v>2018</v>
      </c>
      <c r="Z3056" s="4" t="str">
        <f t="shared" si="477"/>
        <v>23</v>
      </c>
      <c r="AA3056" s="6">
        <f t="shared" si="478"/>
        <v>23</v>
      </c>
      <c r="AB3056" t="str">
        <f t="shared" si="479"/>
        <v>Monday</v>
      </c>
    </row>
    <row r="3057" spans="1:28" x14ac:dyDescent="0.25">
      <c r="A3057" s="3" t="s">
        <v>7468</v>
      </c>
      <c r="B3057" t="s">
        <v>7469</v>
      </c>
      <c r="C3057" s="3" t="s">
        <v>7469</v>
      </c>
      <c r="D3057" s="6">
        <v>0</v>
      </c>
      <c r="E3057" s="6">
        <v>181</v>
      </c>
      <c r="F3057" s="6">
        <f t="shared" si="470"/>
        <v>3</v>
      </c>
      <c r="G3057" s="6">
        <f t="shared" si="471"/>
        <v>1</v>
      </c>
      <c r="H3057" s="6" t="str" cm="1">
        <f t="array" ref="H3057">_xlfn.IFS(E3057&lt;=80,"Series",E3057&lt;=120,"TV Movie",E3057&gt;120,"Long Movie")</f>
        <v>Long Movie</v>
      </c>
      <c r="I3057" t="s">
        <v>5529</v>
      </c>
      <c r="J3057" t="s">
        <v>8158</v>
      </c>
      <c r="K3057" t="s">
        <v>145</v>
      </c>
      <c r="L3057" s="5">
        <v>8.4</v>
      </c>
      <c r="M3057" t="str" cm="1">
        <f t="array" ref="M3057">_xlfn.IFS(L3057&lt;=2,"Flop",L3057&lt;=5,"Average",L3057&lt;=7,"Hit",L3057&lt;=9,"Superhit",L3057&gt;9,"BlockBuster")</f>
        <v>Superhit</v>
      </c>
      <c r="N3057" s="6">
        <v>1224453</v>
      </c>
      <c r="O3057" s="6" t="str" cm="1">
        <f t="array" ref="O3057">_xlfn.IFS(N3057&lt;=100000,"Low",N3057&lt;=500000,"Median",N3057&lt;=1500000,"High",N3057&gt;1500000,"Very High")</f>
        <v>High</v>
      </c>
      <c r="P3057">
        <v>356000000</v>
      </c>
      <c r="Q3057">
        <v>2799439100</v>
      </c>
      <c r="R3057">
        <f t="shared" si="472"/>
        <v>2443439100</v>
      </c>
      <c r="S3057" t="str">
        <f t="shared" si="473"/>
        <v>Profit</v>
      </c>
      <c r="T3057" s="1">
        <v>43573</v>
      </c>
      <c r="U3057" t="s">
        <v>4180</v>
      </c>
      <c r="V3057" s="14">
        <v>43573</v>
      </c>
      <c r="W3057" t="str">
        <f t="shared" si="474"/>
        <v>April</v>
      </c>
      <c r="X3057" s="4" t="str">
        <f t="shared" si="475"/>
        <v>2019</v>
      </c>
      <c r="Y3057" s="6">
        <f t="shared" si="476"/>
        <v>2019</v>
      </c>
      <c r="Z3057" s="4" t="str">
        <f t="shared" si="477"/>
        <v>18</v>
      </c>
      <c r="AA3057" s="6">
        <f t="shared" si="478"/>
        <v>18</v>
      </c>
      <c r="AB3057" t="str">
        <f t="shared" si="479"/>
        <v>Thursday</v>
      </c>
    </row>
    <row r="3058" spans="1:28" x14ac:dyDescent="0.25">
      <c r="A3058" s="3" t="s">
        <v>7470</v>
      </c>
      <c r="B3058" t="s">
        <v>7471</v>
      </c>
      <c r="C3058" s="3" t="s">
        <v>7471</v>
      </c>
      <c r="D3058" s="6">
        <v>0</v>
      </c>
      <c r="E3058" s="6">
        <v>88</v>
      </c>
      <c r="F3058" s="6">
        <f t="shared" si="470"/>
        <v>1</v>
      </c>
      <c r="G3058" s="6">
        <f t="shared" si="471"/>
        <v>28</v>
      </c>
      <c r="H3058" s="6" t="str" cm="1">
        <f t="array" ref="H3058">_xlfn.IFS(E3058&lt;=80,"Series",E3058&lt;=120,"TV Movie",E3058&gt;120,"Long Movie")</f>
        <v>TV Movie</v>
      </c>
      <c r="I3058" t="s">
        <v>8162</v>
      </c>
      <c r="J3058" t="s">
        <v>83</v>
      </c>
      <c r="K3058" t="s">
        <v>3857</v>
      </c>
      <c r="L3058" s="5">
        <v>7.1</v>
      </c>
      <c r="M3058" t="str" cm="1">
        <f t="array" ref="M3058">_xlfn.IFS(L3058&lt;=2,"Flop",L3058&lt;=5,"Average",L3058&lt;=7,"Hit",L3058&lt;=9,"Superhit",L3058&gt;9,"BlockBuster")</f>
        <v>Superhit</v>
      </c>
      <c r="N3058" s="6">
        <v>293282</v>
      </c>
      <c r="O3058" s="6" t="str" cm="1">
        <f t="array" ref="O3058">_xlfn.IFS(N3058&lt;=100000,"Low",N3058&lt;=500000,"Median",N3058&lt;=1500000,"High",N3058&gt;1500000,"Very High")</f>
        <v>Median</v>
      </c>
      <c r="P3058">
        <v>9900000</v>
      </c>
      <c r="Q3058">
        <v>157761002</v>
      </c>
      <c r="R3058">
        <f t="shared" si="472"/>
        <v>147861002</v>
      </c>
      <c r="S3058" t="str">
        <f t="shared" si="473"/>
        <v>Profit</v>
      </c>
      <c r="T3058" s="1">
        <v>42441</v>
      </c>
      <c r="U3058" t="s">
        <v>5590</v>
      </c>
      <c r="V3058" s="14">
        <v>42441</v>
      </c>
      <c r="W3058" t="str">
        <f t="shared" si="474"/>
        <v>March</v>
      </c>
      <c r="X3058" s="4" t="str">
        <f t="shared" si="475"/>
        <v>2016</v>
      </c>
      <c r="Y3058" s="6">
        <f t="shared" si="476"/>
        <v>2016</v>
      </c>
      <c r="Z3058" s="4" t="str">
        <f t="shared" si="477"/>
        <v>12</v>
      </c>
      <c r="AA3058" s="6">
        <f t="shared" si="478"/>
        <v>12</v>
      </c>
      <c r="AB3058" t="str">
        <f t="shared" si="479"/>
        <v>Saturday</v>
      </c>
    </row>
    <row r="3059" spans="1:28" x14ac:dyDescent="0.25">
      <c r="A3059" s="3" t="s">
        <v>7472</v>
      </c>
      <c r="B3059" t="s">
        <v>7473</v>
      </c>
      <c r="C3059" s="3" t="s">
        <v>7473</v>
      </c>
      <c r="D3059" s="6">
        <v>0</v>
      </c>
      <c r="E3059" s="6">
        <v>144</v>
      </c>
      <c r="F3059" s="6">
        <f t="shared" si="470"/>
        <v>2</v>
      </c>
      <c r="G3059" s="6">
        <f t="shared" si="471"/>
        <v>24</v>
      </c>
      <c r="H3059" s="6" t="str" cm="1">
        <f t="array" ref="H3059">_xlfn.IFS(E3059&lt;=80,"Series",E3059&lt;=120,"TV Movie",E3059&gt;120,"Long Movie")</f>
        <v>Long Movie</v>
      </c>
      <c r="I3059" t="s">
        <v>5529</v>
      </c>
      <c r="J3059" t="s">
        <v>145</v>
      </c>
      <c r="K3059" t="s">
        <v>8167</v>
      </c>
      <c r="L3059" s="5">
        <v>7.3</v>
      </c>
      <c r="M3059" t="str" cm="1">
        <f t="array" ref="M3059">_xlfn.IFS(L3059&lt;=2,"Flop",L3059&lt;=5,"Average",L3059&lt;=7,"Hit",L3059&lt;=9,"Superhit",L3059&gt;9,"BlockBuster")</f>
        <v>Superhit</v>
      </c>
      <c r="N3059" s="6">
        <v>155005</v>
      </c>
      <c r="O3059" s="6" t="str" cm="1">
        <f t="array" ref="O3059">_xlfn.IFS(N3059&lt;=100000,"Low",N3059&lt;=500000,"Median",N3059&lt;=1500000,"High",N3059&gt;1500000,"Very High")</f>
        <v>Median</v>
      </c>
      <c r="P3059">
        <v>50000000</v>
      </c>
      <c r="Q3059">
        <v>69411370</v>
      </c>
      <c r="R3059">
        <f t="shared" si="472"/>
        <v>19411370</v>
      </c>
      <c r="S3059" t="str">
        <f t="shared" si="473"/>
        <v>Profit</v>
      </c>
      <c r="T3059" s="1">
        <v>42381</v>
      </c>
      <c r="U3059" t="s">
        <v>1410</v>
      </c>
      <c r="V3059" s="14">
        <v>42381</v>
      </c>
      <c r="W3059" t="str">
        <f t="shared" si="474"/>
        <v>January</v>
      </c>
      <c r="X3059" s="4" t="str">
        <f t="shared" si="475"/>
        <v>2016</v>
      </c>
      <c r="Y3059" s="6">
        <f t="shared" si="476"/>
        <v>2016</v>
      </c>
      <c r="Z3059" s="4" t="str">
        <f t="shared" si="477"/>
        <v>12</v>
      </c>
      <c r="AA3059" s="6">
        <f t="shared" si="478"/>
        <v>12</v>
      </c>
      <c r="AB3059" t="str">
        <f t="shared" si="479"/>
        <v>Tuesday</v>
      </c>
    </row>
    <row r="3060" spans="1:28" x14ac:dyDescent="0.25">
      <c r="A3060" s="3" t="s">
        <v>7474</v>
      </c>
      <c r="B3060" t="s">
        <v>2519</v>
      </c>
      <c r="C3060" s="3" t="s">
        <v>2519</v>
      </c>
      <c r="D3060" s="6">
        <v>0</v>
      </c>
      <c r="E3060" s="6">
        <v>108</v>
      </c>
      <c r="F3060" s="6">
        <f t="shared" si="470"/>
        <v>1</v>
      </c>
      <c r="G3060" s="6">
        <f t="shared" si="471"/>
        <v>48</v>
      </c>
      <c r="H3060" s="6" t="str" cm="1">
        <f t="array" ref="H3060">_xlfn.IFS(E3060&lt;=80,"Series",E3060&lt;=120,"TV Movie",E3060&gt;120,"Long Movie")</f>
        <v>TV Movie</v>
      </c>
      <c r="I3060" t="s">
        <v>145</v>
      </c>
      <c r="J3060" t="s">
        <v>8166</v>
      </c>
      <c r="K3060" t="s">
        <v>3857</v>
      </c>
      <c r="L3060" s="5">
        <v>7</v>
      </c>
      <c r="M3060" t="str" cm="1">
        <f t="array" ref="M3060">_xlfn.IFS(L3060&lt;=2,"Flop",L3060&lt;=5,"Average",L3060&lt;=7,"Hit",L3060&lt;=9,"Superhit",L3060&gt;9,"BlockBuster")</f>
        <v>Hit</v>
      </c>
      <c r="N3060" s="6">
        <v>167689</v>
      </c>
      <c r="O3060" s="6" t="str" cm="1">
        <f t="array" ref="O3060">_xlfn.IFS(N3060&lt;=100000,"Low",N3060&lt;=500000,"Median",N3060&lt;=1500000,"High",N3060&gt;1500000,"Very High")</f>
        <v>Median</v>
      </c>
      <c r="P3060">
        <v>5000000</v>
      </c>
      <c r="Q3060">
        <v>58980521</v>
      </c>
      <c r="R3060">
        <f t="shared" si="472"/>
        <v>53980521</v>
      </c>
      <c r="S3060" t="str">
        <f t="shared" si="473"/>
        <v>Profit</v>
      </c>
      <c r="T3060" s="1">
        <v>42215</v>
      </c>
      <c r="U3060" t="s">
        <v>7475</v>
      </c>
      <c r="V3060" s="14">
        <v>42215</v>
      </c>
      <c r="W3060" t="str">
        <f t="shared" si="474"/>
        <v>July</v>
      </c>
      <c r="X3060" s="4" t="str">
        <f t="shared" si="475"/>
        <v>2015</v>
      </c>
      <c r="Y3060" s="6">
        <f t="shared" si="476"/>
        <v>2015</v>
      </c>
      <c r="Z3060" s="4" t="str">
        <f t="shared" si="477"/>
        <v>30</v>
      </c>
      <c r="AA3060" s="6">
        <f t="shared" si="478"/>
        <v>30</v>
      </c>
      <c r="AB3060" t="str">
        <f t="shared" si="479"/>
        <v>Thursday</v>
      </c>
    </row>
    <row r="3061" spans="1:28" x14ac:dyDescent="0.25">
      <c r="A3061" s="3" t="s">
        <v>7476</v>
      </c>
      <c r="B3061" t="s">
        <v>7477</v>
      </c>
      <c r="C3061" s="3" t="s">
        <v>7477</v>
      </c>
      <c r="D3061" s="6">
        <v>0</v>
      </c>
      <c r="E3061" s="6">
        <v>123</v>
      </c>
      <c r="F3061" s="6">
        <f t="shared" si="470"/>
        <v>2</v>
      </c>
      <c r="G3061" s="6">
        <f t="shared" si="471"/>
        <v>3</v>
      </c>
      <c r="H3061" s="6" t="str" cm="1">
        <f t="array" ref="H3061">_xlfn.IFS(E3061&lt;=80,"Series",E3061&lt;=120,"TV Movie",E3061&gt;120,"Long Movie")</f>
        <v>Long Movie</v>
      </c>
      <c r="I3061" t="s">
        <v>5529</v>
      </c>
      <c r="J3061" t="s">
        <v>3857</v>
      </c>
      <c r="K3061" t="s">
        <v>5802</v>
      </c>
      <c r="L3061" s="5">
        <v>6.6</v>
      </c>
      <c r="M3061" t="str" cm="1">
        <f t="array" ref="M3061">_xlfn.IFS(L3061&lt;=2,"Flop",L3061&lt;=5,"Average",L3061&lt;=7,"Hit",L3061&lt;=9,"Superhit",L3061&gt;9,"BlockBuster")</f>
        <v>Hit</v>
      </c>
      <c r="N3061" s="6">
        <v>237838</v>
      </c>
      <c r="O3061" s="6" t="str" cm="1">
        <f t="array" ref="O3061">_xlfn.IFS(N3061&lt;=100000,"Low",N3061&lt;=500000,"Median",N3061&lt;=1500000,"High",N3061&gt;1500000,"Very High")</f>
        <v>Median</v>
      </c>
      <c r="P3061">
        <v>120000000</v>
      </c>
      <c r="Q3061">
        <v>415484914</v>
      </c>
      <c r="R3061">
        <f t="shared" si="472"/>
        <v>295484914</v>
      </c>
      <c r="S3061" t="str">
        <f t="shared" si="473"/>
        <v>Profit</v>
      </c>
      <c r="T3061" s="1">
        <v>42554</v>
      </c>
      <c r="U3061" t="s">
        <v>3450</v>
      </c>
      <c r="V3061" s="14">
        <v>42554</v>
      </c>
      <c r="W3061" t="str">
        <f t="shared" si="474"/>
        <v>July</v>
      </c>
      <c r="X3061" s="4" t="str">
        <f t="shared" si="475"/>
        <v>2016</v>
      </c>
      <c r="Y3061" s="6">
        <f t="shared" si="476"/>
        <v>2016</v>
      </c>
      <c r="Z3061" s="4" t="str">
        <f t="shared" si="477"/>
        <v>3</v>
      </c>
      <c r="AA3061" s="6">
        <f t="shared" si="478"/>
        <v>3</v>
      </c>
      <c r="AB3061" t="str">
        <f t="shared" si="479"/>
        <v>Sunday</v>
      </c>
    </row>
    <row r="3062" spans="1:28" x14ac:dyDescent="0.25">
      <c r="A3062" s="3" t="s">
        <v>7478</v>
      </c>
      <c r="B3062" t="s">
        <v>7479</v>
      </c>
      <c r="C3062" s="3" t="s">
        <v>7479</v>
      </c>
      <c r="D3062" s="6">
        <v>0</v>
      </c>
      <c r="E3062" s="6">
        <v>140</v>
      </c>
      <c r="F3062" s="6">
        <f t="shared" si="470"/>
        <v>2</v>
      </c>
      <c r="G3062" s="6">
        <f t="shared" si="471"/>
        <v>20</v>
      </c>
      <c r="H3062" s="6" t="str" cm="1">
        <f t="array" ref="H3062">_xlfn.IFS(E3062&lt;=80,"Series",E3062&lt;=120,"TV Movie",E3062&gt;120,"Long Movie")</f>
        <v>Long Movie</v>
      </c>
      <c r="I3062" t="s">
        <v>8160</v>
      </c>
      <c r="J3062" t="s">
        <v>8162</v>
      </c>
      <c r="K3062" t="s">
        <v>145</v>
      </c>
      <c r="L3062" s="5">
        <v>7.4</v>
      </c>
      <c r="M3062" t="str" cm="1">
        <f t="array" ref="M3062">_xlfn.IFS(L3062&lt;=2,"Flop",L3062&lt;=5,"Average",L3062&lt;=7,"Hit",L3062&lt;=9,"Superhit",L3062&gt;9,"BlockBuster")</f>
        <v>Superhit</v>
      </c>
      <c r="N3062" s="6">
        <v>183190</v>
      </c>
      <c r="O3062" s="6" t="str" cm="1">
        <f t="array" ref="O3062">_xlfn.IFS(N3062&lt;=100000,"Low",N3062&lt;=500000,"Median",N3062&lt;=1500000,"High",N3062&gt;1500000,"Very High")</f>
        <v>Median</v>
      </c>
      <c r="P3062">
        <v>30000000</v>
      </c>
      <c r="Q3062">
        <v>59284015</v>
      </c>
      <c r="R3062">
        <f t="shared" si="472"/>
        <v>29284015</v>
      </c>
      <c r="S3062" t="str">
        <f t="shared" si="473"/>
        <v>Profit</v>
      </c>
      <c r="T3062" s="1">
        <v>42986</v>
      </c>
      <c r="U3062" t="s">
        <v>5044</v>
      </c>
      <c r="V3062" s="14">
        <v>42986</v>
      </c>
      <c r="W3062" t="str">
        <f t="shared" si="474"/>
        <v>September</v>
      </c>
      <c r="X3062" s="4" t="str">
        <f t="shared" si="475"/>
        <v>2017</v>
      </c>
      <c r="Y3062" s="6">
        <f t="shared" si="476"/>
        <v>2017</v>
      </c>
      <c r="Z3062" s="4" t="str">
        <f t="shared" si="477"/>
        <v>8</v>
      </c>
      <c r="AA3062" s="6">
        <f t="shared" si="478"/>
        <v>8</v>
      </c>
      <c r="AB3062" t="str">
        <f t="shared" si="479"/>
        <v>Friday</v>
      </c>
    </row>
    <row r="3063" spans="1:28" x14ac:dyDescent="0.25">
      <c r="A3063" s="3" t="s">
        <v>7480</v>
      </c>
      <c r="B3063" t="s">
        <v>7481</v>
      </c>
      <c r="C3063" s="3" t="s">
        <v>7481</v>
      </c>
      <c r="D3063" s="6">
        <v>0</v>
      </c>
      <c r="E3063" s="6">
        <v>129</v>
      </c>
      <c r="F3063" s="6">
        <f t="shared" si="470"/>
        <v>2</v>
      </c>
      <c r="G3063" s="6">
        <f t="shared" si="471"/>
        <v>9</v>
      </c>
      <c r="H3063" s="6" t="str" cm="1">
        <f t="array" ref="H3063">_xlfn.IFS(E3063&lt;=80,"Series",E3063&lt;=120,"TV Movie",E3063&gt;120,"Long Movie")</f>
        <v>Long Movie</v>
      </c>
      <c r="I3063" t="s">
        <v>8162</v>
      </c>
      <c r="J3063" t="s">
        <v>145</v>
      </c>
      <c r="K3063" t="s">
        <v>3857</v>
      </c>
      <c r="L3063" s="5">
        <v>6.8</v>
      </c>
      <c r="M3063" t="str" cm="1">
        <f t="array" ref="M3063">_xlfn.IFS(L3063&lt;=2,"Flop",L3063&lt;=5,"Average",L3063&lt;=7,"Hit",L3063&lt;=9,"Superhit",L3063&gt;9,"BlockBuster")</f>
        <v>Hit</v>
      </c>
      <c r="N3063" s="6">
        <v>102477</v>
      </c>
      <c r="O3063" s="6" t="str" cm="1">
        <f t="array" ref="O3063">_xlfn.IFS(N3063&lt;=100000,"Low",N3063&lt;=500000,"Median",N3063&lt;=1500000,"High",N3063&gt;1500000,"Very High")</f>
        <v>Median</v>
      </c>
      <c r="P3063">
        <v>42000000</v>
      </c>
      <c r="Q3063">
        <v>75984700</v>
      </c>
      <c r="R3063">
        <f t="shared" si="472"/>
        <v>33984700</v>
      </c>
      <c r="S3063" t="str">
        <f t="shared" si="473"/>
        <v>Profit</v>
      </c>
      <c r="T3063" s="1">
        <v>43351</v>
      </c>
      <c r="U3063" t="s">
        <v>6345</v>
      </c>
      <c r="V3063" s="14">
        <v>43351</v>
      </c>
      <c r="W3063" t="str">
        <f t="shared" si="474"/>
        <v>September</v>
      </c>
      <c r="X3063" s="4" t="str">
        <f t="shared" si="475"/>
        <v>2018</v>
      </c>
      <c r="Y3063" s="6">
        <f t="shared" si="476"/>
        <v>2018</v>
      </c>
      <c r="Z3063" s="4" t="str">
        <f t="shared" si="477"/>
        <v>8</v>
      </c>
      <c r="AA3063" s="6">
        <f t="shared" si="478"/>
        <v>8</v>
      </c>
      <c r="AB3063" t="str">
        <f t="shared" si="479"/>
        <v>Saturday</v>
      </c>
    </row>
    <row r="3064" spans="1:28" x14ac:dyDescent="0.25">
      <c r="A3064" s="3" t="s">
        <v>7482</v>
      </c>
      <c r="B3064" t="s">
        <v>7483</v>
      </c>
      <c r="C3064" s="3" t="s">
        <v>7483</v>
      </c>
      <c r="D3064" s="6">
        <v>0</v>
      </c>
      <c r="E3064" s="6">
        <v>152</v>
      </c>
      <c r="F3064" s="6">
        <f t="shared" si="470"/>
        <v>2</v>
      </c>
      <c r="G3064" s="6">
        <f t="shared" si="471"/>
        <v>32</v>
      </c>
      <c r="H3064" s="6" t="str" cm="1">
        <f t="array" ref="H3064">_xlfn.IFS(E3064&lt;=80,"Series",E3064&lt;=120,"TV Movie",E3064&gt;120,"Long Movie")</f>
        <v>Long Movie</v>
      </c>
      <c r="I3064" t="s">
        <v>5529</v>
      </c>
      <c r="J3064" t="s">
        <v>145</v>
      </c>
      <c r="K3064" t="s">
        <v>8167</v>
      </c>
      <c r="L3064" s="5">
        <v>7.4</v>
      </c>
      <c r="M3064" t="str" cm="1">
        <f t="array" ref="M3064">_xlfn.IFS(L3064&lt;=2,"Flop",L3064&lt;=5,"Average",L3064&lt;=7,"Hit",L3064&lt;=9,"Superhit",L3064&gt;9,"BlockBuster")</f>
        <v>Superhit</v>
      </c>
      <c r="N3064" s="6">
        <v>173308</v>
      </c>
      <c r="O3064" s="6" t="str" cm="1">
        <f t="array" ref="O3064">_xlfn.IFS(N3064&lt;=100000,"Low",N3064&lt;=500000,"Median",N3064&lt;=1500000,"High",N3064&gt;1500000,"Very High")</f>
        <v>Median</v>
      </c>
      <c r="P3064">
        <v>100000000</v>
      </c>
      <c r="Q3064">
        <v>30552111</v>
      </c>
      <c r="R3064">
        <f t="shared" si="472"/>
        <v>-69447889</v>
      </c>
      <c r="S3064" t="str">
        <f t="shared" si="473"/>
        <v>Loss</v>
      </c>
      <c r="T3064" s="1">
        <v>44449</v>
      </c>
      <c r="U3064" t="s">
        <v>236</v>
      </c>
      <c r="V3064" s="14">
        <v>44449</v>
      </c>
      <c r="W3064" t="str">
        <f t="shared" si="474"/>
        <v>September</v>
      </c>
      <c r="X3064" s="4" t="str">
        <f t="shared" si="475"/>
        <v>2021</v>
      </c>
      <c r="Y3064" s="6">
        <f t="shared" si="476"/>
        <v>2021</v>
      </c>
      <c r="Z3064" s="4" t="str">
        <f t="shared" si="477"/>
        <v>10</v>
      </c>
      <c r="AA3064" s="6">
        <f t="shared" si="478"/>
        <v>10</v>
      </c>
      <c r="AB3064" t="str">
        <f t="shared" si="479"/>
        <v>Friday</v>
      </c>
    </row>
    <row r="3065" spans="1:28" x14ac:dyDescent="0.25">
      <c r="A3065" s="3" t="s">
        <v>7484</v>
      </c>
      <c r="B3065" t="s">
        <v>7485</v>
      </c>
      <c r="C3065" s="3" t="s">
        <v>7485</v>
      </c>
      <c r="D3065" s="6">
        <v>0</v>
      </c>
      <c r="E3065" s="6">
        <v>96</v>
      </c>
      <c r="F3065" s="6">
        <f t="shared" si="470"/>
        <v>1</v>
      </c>
      <c r="G3065" s="6">
        <f t="shared" si="471"/>
        <v>36</v>
      </c>
      <c r="H3065" s="6" t="str" cm="1">
        <f t="array" ref="H3065">_xlfn.IFS(E3065&lt;=80,"Series",E3065&lt;=120,"TV Movie",E3065&gt;120,"Long Movie")</f>
        <v>TV Movie</v>
      </c>
      <c r="I3065" t="s">
        <v>5529</v>
      </c>
      <c r="J3065" t="s">
        <v>8158</v>
      </c>
      <c r="K3065" t="s">
        <v>145</v>
      </c>
      <c r="L3065" s="5">
        <v>6.6</v>
      </c>
      <c r="M3065" t="str" cm="1">
        <f t="array" ref="M3065">_xlfn.IFS(L3065&lt;=2,"Flop",L3065&lt;=5,"Average",L3065&lt;=7,"Hit",L3065&lt;=9,"Superhit",L3065&gt;9,"BlockBuster")</f>
        <v>Hit</v>
      </c>
      <c r="N3065" s="6">
        <v>65332</v>
      </c>
      <c r="O3065" s="6" t="str" cm="1">
        <f t="array" ref="O3065">_xlfn.IFS(N3065&lt;=100000,"Low",N3065&lt;=500000,"Median",N3065&lt;=1500000,"High",N3065&gt;1500000,"Very High")</f>
        <v>Low</v>
      </c>
      <c r="P3065">
        <v>51000000</v>
      </c>
      <c r="Q3065">
        <v>99630675</v>
      </c>
      <c r="R3065">
        <f t="shared" si="472"/>
        <v>48630675</v>
      </c>
      <c r="S3065" t="str">
        <f t="shared" si="473"/>
        <v>Profit</v>
      </c>
      <c r="T3065" s="1">
        <v>43328</v>
      </c>
      <c r="U3065" t="s">
        <v>7486</v>
      </c>
      <c r="V3065" s="14">
        <v>43328</v>
      </c>
      <c r="W3065" t="str">
        <f t="shared" si="474"/>
        <v>August</v>
      </c>
      <c r="X3065" s="4" t="str">
        <f t="shared" si="475"/>
        <v>2018</v>
      </c>
      <c r="Y3065" s="6">
        <f t="shared" si="476"/>
        <v>2018</v>
      </c>
      <c r="Z3065" s="4" t="str">
        <f t="shared" si="477"/>
        <v>16</v>
      </c>
      <c r="AA3065" s="6">
        <f t="shared" si="478"/>
        <v>16</v>
      </c>
      <c r="AB3065" t="str">
        <f t="shared" si="479"/>
        <v>Thursday</v>
      </c>
    </row>
    <row r="3066" spans="1:28" x14ac:dyDescent="0.25">
      <c r="A3066" s="3" t="s">
        <v>7487</v>
      </c>
      <c r="B3066" t="s">
        <v>7488</v>
      </c>
      <c r="C3066" s="3" t="s">
        <v>7489</v>
      </c>
      <c r="D3066" s="6">
        <v>0</v>
      </c>
      <c r="E3066" s="6">
        <v>92</v>
      </c>
      <c r="F3066" s="6">
        <f t="shared" si="470"/>
        <v>1</v>
      </c>
      <c r="G3066" s="6">
        <f t="shared" si="471"/>
        <v>32</v>
      </c>
      <c r="H3066" s="6" t="str" cm="1">
        <f t="array" ref="H3066">_xlfn.IFS(E3066&lt;=80,"Series",E3066&lt;=120,"TV Movie",E3066&gt;120,"Long Movie")</f>
        <v>TV Movie</v>
      </c>
      <c r="I3066" t="s">
        <v>145</v>
      </c>
      <c r="J3066" t="s">
        <v>8156</v>
      </c>
      <c r="K3066" t="s">
        <v>83</v>
      </c>
      <c r="L3066" s="5">
        <v>7</v>
      </c>
      <c r="M3066" t="str" cm="1">
        <f t="array" ref="M3066">_xlfn.IFS(L3066&lt;=2,"Flop",L3066&lt;=5,"Average",L3066&lt;=7,"Hit",L3066&lt;=9,"Superhit",L3066&gt;9,"BlockBuster")</f>
        <v>Hit</v>
      </c>
      <c r="N3066" s="6">
        <v>289171</v>
      </c>
      <c r="O3066" s="6" t="str" cm="1">
        <f t="array" ref="O3066">_xlfn.IFS(N3066&lt;=100000,"Low",N3066&lt;=500000,"Median",N3066&lt;=1500000,"High",N3066&gt;1500000,"Very High")</f>
        <v>Median</v>
      </c>
      <c r="P3066">
        <v>4000000</v>
      </c>
      <c r="Q3066">
        <v>40423945</v>
      </c>
      <c r="R3066">
        <f t="shared" si="472"/>
        <v>36423945</v>
      </c>
      <c r="S3066" t="str">
        <f t="shared" si="473"/>
        <v>Profit</v>
      </c>
      <c r="T3066" s="1">
        <v>42027</v>
      </c>
      <c r="U3066" t="s">
        <v>5131</v>
      </c>
      <c r="V3066" s="14">
        <v>42027</v>
      </c>
      <c r="W3066" t="str">
        <f t="shared" si="474"/>
        <v>January</v>
      </c>
      <c r="X3066" s="4" t="str">
        <f t="shared" si="475"/>
        <v>2015</v>
      </c>
      <c r="Y3066" s="6">
        <f t="shared" si="476"/>
        <v>2015</v>
      </c>
      <c r="Z3066" s="4" t="str">
        <f t="shared" si="477"/>
        <v>23</v>
      </c>
      <c r="AA3066" s="6">
        <f t="shared" si="478"/>
        <v>23</v>
      </c>
      <c r="AB3066" t="str">
        <f t="shared" si="479"/>
        <v>Friday</v>
      </c>
    </row>
    <row r="3067" spans="1:28" x14ac:dyDescent="0.25">
      <c r="A3067" s="3" t="s">
        <v>7490</v>
      </c>
      <c r="B3067" t="s">
        <v>7491</v>
      </c>
      <c r="C3067" s="3" t="s">
        <v>7491</v>
      </c>
      <c r="D3067" s="6">
        <v>0</v>
      </c>
      <c r="E3067" s="6">
        <v>115</v>
      </c>
      <c r="F3067" s="6">
        <f t="shared" si="470"/>
        <v>1</v>
      </c>
      <c r="G3067" s="6">
        <f t="shared" si="471"/>
        <v>55</v>
      </c>
      <c r="H3067" s="6" t="str" cm="1">
        <f t="array" ref="H3067">_xlfn.IFS(E3067&lt;=80,"Series",E3067&lt;=120,"TV Movie",E3067&gt;120,"Long Movie")</f>
        <v>TV Movie</v>
      </c>
      <c r="I3067" t="s">
        <v>8160</v>
      </c>
      <c r="J3067" t="s">
        <v>145</v>
      </c>
      <c r="K3067" t="s">
        <v>5802</v>
      </c>
      <c r="L3067" s="5">
        <v>7.2</v>
      </c>
      <c r="M3067" t="str" cm="1">
        <f t="array" ref="M3067">_xlfn.IFS(L3067&lt;=2,"Flop",L3067&lt;=5,"Average",L3067&lt;=7,"Hit",L3067&lt;=9,"Superhit",L3067&gt;9,"BlockBuster")</f>
        <v>Superhit</v>
      </c>
      <c r="N3067" s="6">
        <v>169466</v>
      </c>
      <c r="O3067" s="6" t="str" cm="1">
        <f t="array" ref="O3067">_xlfn.IFS(N3067&lt;=100000,"Low",N3067&lt;=500000,"Median",N3067&lt;=1500000,"High",N3067&gt;1500000,"Very High")</f>
        <v>Median</v>
      </c>
      <c r="P3067">
        <v>25000000</v>
      </c>
      <c r="Q3067">
        <v>24121245</v>
      </c>
      <c r="R3067">
        <f t="shared" si="472"/>
        <v>-878755</v>
      </c>
      <c r="S3067" t="str">
        <f t="shared" si="473"/>
        <v>Loss</v>
      </c>
      <c r="T3067" s="1">
        <v>42698</v>
      </c>
      <c r="U3067" t="s">
        <v>4669</v>
      </c>
      <c r="V3067" s="14">
        <v>42698</v>
      </c>
      <c r="W3067" t="str">
        <f t="shared" si="474"/>
        <v>November</v>
      </c>
      <c r="X3067" s="4" t="str">
        <f t="shared" si="475"/>
        <v>2016</v>
      </c>
      <c r="Y3067" s="6">
        <f t="shared" si="476"/>
        <v>2016</v>
      </c>
      <c r="Z3067" s="4" t="str">
        <f t="shared" si="477"/>
        <v>24</v>
      </c>
      <c r="AA3067" s="6">
        <f t="shared" si="478"/>
        <v>24</v>
      </c>
      <c r="AB3067" t="str">
        <f t="shared" si="479"/>
        <v>Thursday</v>
      </c>
    </row>
    <row r="3068" spans="1:28" x14ac:dyDescent="0.25">
      <c r="A3068" s="3" t="s">
        <v>7492</v>
      </c>
      <c r="B3068" t="s">
        <v>7493</v>
      </c>
      <c r="C3068" s="3" t="s">
        <v>7493</v>
      </c>
      <c r="D3068" s="6">
        <v>0</v>
      </c>
      <c r="E3068" s="6">
        <v>110</v>
      </c>
      <c r="F3068" s="6">
        <f t="shared" si="470"/>
        <v>1</v>
      </c>
      <c r="G3068" s="6">
        <f t="shared" si="471"/>
        <v>50</v>
      </c>
      <c r="H3068" s="6" t="str" cm="1">
        <f t="array" ref="H3068">_xlfn.IFS(E3068&lt;=80,"Series",E3068&lt;=120,"TV Movie",E3068&gt;120,"Long Movie")</f>
        <v>TV Movie</v>
      </c>
      <c r="I3068" t="s">
        <v>145</v>
      </c>
      <c r="J3068" t="s">
        <v>8166</v>
      </c>
      <c r="K3068" t="s">
        <v>8161</v>
      </c>
      <c r="L3068" s="5">
        <v>5.3</v>
      </c>
      <c r="M3068" t="str" cm="1">
        <f t="array" ref="M3068">_xlfn.IFS(L3068&lt;=2,"Flop",L3068&lt;=5,"Average",L3068&lt;=7,"Hit",L3068&lt;=9,"Superhit",L3068&gt;9,"BlockBuster")</f>
        <v>Hit</v>
      </c>
      <c r="N3068" s="6">
        <v>98030</v>
      </c>
      <c r="O3068" s="6" t="str" cm="1">
        <f t="array" ref="O3068">_xlfn.IFS(N3068&lt;=100000,"Low",N3068&lt;=500000,"Median",N3068&lt;=1500000,"High",N3068&gt;1500000,"Very High")</f>
        <v>Low</v>
      </c>
      <c r="P3068">
        <v>18000000</v>
      </c>
      <c r="Q3068">
        <v>40656399</v>
      </c>
      <c r="R3068">
        <f t="shared" si="472"/>
        <v>22656399</v>
      </c>
      <c r="S3068" t="str">
        <f t="shared" si="473"/>
        <v>Profit</v>
      </c>
      <c r="T3068" s="1">
        <v>42851</v>
      </c>
      <c r="U3068" t="s">
        <v>6338</v>
      </c>
      <c r="V3068" s="14">
        <v>42851</v>
      </c>
      <c r="W3068" t="str">
        <f t="shared" si="474"/>
        <v>April</v>
      </c>
      <c r="X3068" s="4" t="str">
        <f t="shared" si="475"/>
        <v>2017</v>
      </c>
      <c r="Y3068" s="6">
        <f t="shared" si="476"/>
        <v>2017</v>
      </c>
      <c r="Z3068" s="4" t="str">
        <f t="shared" si="477"/>
        <v>26</v>
      </c>
      <c r="AA3068" s="6">
        <f t="shared" si="478"/>
        <v>26</v>
      </c>
      <c r="AB3068" t="str">
        <f t="shared" si="479"/>
        <v>Wednesday</v>
      </c>
    </row>
    <row r="3069" spans="1:28" x14ac:dyDescent="0.25">
      <c r="A3069" s="3" t="s">
        <v>7494</v>
      </c>
      <c r="B3069" t="s">
        <v>7495</v>
      </c>
      <c r="C3069" s="3" t="s">
        <v>7495</v>
      </c>
      <c r="D3069" s="6">
        <v>0</v>
      </c>
      <c r="E3069" s="6">
        <v>101</v>
      </c>
      <c r="F3069" s="6">
        <f t="shared" si="470"/>
        <v>1</v>
      </c>
      <c r="G3069" s="6">
        <f t="shared" si="471"/>
        <v>41</v>
      </c>
      <c r="H3069" s="6" t="str" cm="1">
        <f t="array" ref="H3069">_xlfn.IFS(E3069&lt;=80,"Series",E3069&lt;=120,"TV Movie",E3069&gt;120,"Long Movie")</f>
        <v>TV Movie</v>
      </c>
      <c r="I3069" t="s">
        <v>5529</v>
      </c>
      <c r="J3069" t="s">
        <v>8158</v>
      </c>
      <c r="K3069" t="s">
        <v>8159</v>
      </c>
      <c r="L3069" s="5">
        <v>7.7</v>
      </c>
      <c r="M3069" t="str" cm="1">
        <f t="array" ref="M3069">_xlfn.IFS(L3069&lt;=2,"Flop",L3069&lt;=5,"Average",L3069&lt;=7,"Hit",L3069&lt;=9,"Superhit",L3069&gt;9,"BlockBuster")</f>
        <v>Superhit</v>
      </c>
      <c r="N3069" s="6">
        <v>136382</v>
      </c>
      <c r="O3069" s="6" t="str" cm="1">
        <f t="array" ref="O3069">_xlfn.IFS(N3069&lt;=100000,"Low",N3069&lt;=500000,"Median",N3069&lt;=1500000,"High",N3069&gt;1500000,"Very High")</f>
        <v>Median</v>
      </c>
      <c r="P3069">
        <v>60000000</v>
      </c>
      <c r="Q3069">
        <v>76249438</v>
      </c>
      <c r="R3069">
        <f t="shared" si="472"/>
        <v>16249438</v>
      </c>
      <c r="S3069" t="str">
        <f t="shared" si="473"/>
        <v>Profit</v>
      </c>
      <c r="T3069" s="1">
        <v>42595</v>
      </c>
      <c r="U3069" t="s">
        <v>7496</v>
      </c>
      <c r="V3069" s="14">
        <v>42595</v>
      </c>
      <c r="W3069" t="str">
        <f t="shared" si="474"/>
        <v>August</v>
      </c>
      <c r="X3069" s="4" t="str">
        <f t="shared" si="475"/>
        <v>2016</v>
      </c>
      <c r="Y3069" s="6">
        <f t="shared" si="476"/>
        <v>2016</v>
      </c>
      <c r="Z3069" s="4" t="str">
        <f t="shared" si="477"/>
        <v>13</v>
      </c>
      <c r="AA3069" s="6">
        <f t="shared" si="478"/>
        <v>13</v>
      </c>
      <c r="AB3069" t="str">
        <f t="shared" si="479"/>
        <v>Saturday</v>
      </c>
    </row>
    <row r="3070" spans="1:28" x14ac:dyDescent="0.25">
      <c r="A3070" s="3" t="s">
        <v>7497</v>
      </c>
      <c r="B3070" t="s">
        <v>7498</v>
      </c>
      <c r="C3070" s="3" t="s">
        <v>7498</v>
      </c>
      <c r="D3070" s="6">
        <v>0</v>
      </c>
      <c r="E3070" s="6">
        <v>99</v>
      </c>
      <c r="F3070" s="6">
        <f t="shared" si="470"/>
        <v>1</v>
      </c>
      <c r="G3070" s="6">
        <f t="shared" si="471"/>
        <v>39</v>
      </c>
      <c r="H3070" s="6" t="str" cm="1">
        <f t="array" ref="H3070">_xlfn.IFS(E3070&lt;=80,"Series",E3070&lt;=120,"TV Movie",E3070&gt;120,"Long Movie")</f>
        <v>TV Movie</v>
      </c>
      <c r="I3070" t="s">
        <v>145</v>
      </c>
      <c r="J3070" t="s">
        <v>83</v>
      </c>
      <c r="K3070" t="s">
        <v>8166</v>
      </c>
      <c r="L3070" s="5">
        <v>6.2</v>
      </c>
      <c r="M3070" t="str" cm="1">
        <f t="array" ref="M3070">_xlfn.IFS(L3070&lt;=2,"Flop",L3070&lt;=5,"Average",L3070&lt;=7,"Hit",L3070&lt;=9,"Superhit",L3070&gt;9,"BlockBuster")</f>
        <v>Hit</v>
      </c>
      <c r="N3070" s="6">
        <v>71357</v>
      </c>
      <c r="O3070" s="6" t="str" cm="1">
        <f t="array" ref="O3070">_xlfn.IFS(N3070&lt;=100000,"Low",N3070&lt;=500000,"Median",N3070&lt;=1500000,"High",N3070&gt;1500000,"Very High")</f>
        <v>Low</v>
      </c>
      <c r="P3070">
        <v>9000000</v>
      </c>
      <c r="Q3070">
        <v>81705746</v>
      </c>
      <c r="R3070">
        <f t="shared" si="472"/>
        <v>72705746</v>
      </c>
      <c r="S3070" t="str">
        <f t="shared" si="473"/>
        <v>Profit</v>
      </c>
      <c r="T3070" s="1">
        <v>42661</v>
      </c>
      <c r="U3070" t="s">
        <v>6940</v>
      </c>
      <c r="V3070" s="14">
        <v>42661</v>
      </c>
      <c r="W3070" t="str">
        <f t="shared" si="474"/>
        <v>October</v>
      </c>
      <c r="X3070" s="4" t="str">
        <f t="shared" si="475"/>
        <v>2016</v>
      </c>
      <c r="Y3070" s="6">
        <f t="shared" si="476"/>
        <v>2016</v>
      </c>
      <c r="Z3070" s="4" t="str">
        <f t="shared" si="477"/>
        <v>18</v>
      </c>
      <c r="AA3070" s="6">
        <f t="shared" si="478"/>
        <v>18</v>
      </c>
      <c r="AB3070" t="str">
        <f t="shared" si="479"/>
        <v>Tuesday</v>
      </c>
    </row>
    <row r="3071" spans="1:28" x14ac:dyDescent="0.25">
      <c r="A3071" s="3" t="s">
        <v>7499</v>
      </c>
      <c r="B3071" t="s">
        <v>7500</v>
      </c>
      <c r="C3071" s="3" t="s">
        <v>7500</v>
      </c>
      <c r="D3071" s="6">
        <v>0</v>
      </c>
      <c r="E3071" s="6">
        <v>97</v>
      </c>
      <c r="F3071" s="6">
        <f t="shared" si="470"/>
        <v>1</v>
      </c>
      <c r="G3071" s="6">
        <f t="shared" si="471"/>
        <v>37</v>
      </c>
      <c r="H3071" s="6" t="str" cm="1">
        <f t="array" ref="H3071">_xlfn.IFS(E3071&lt;=80,"Series",E3071&lt;=120,"TV Movie",E3071&gt;120,"Long Movie")</f>
        <v>TV Movie</v>
      </c>
      <c r="I3071" t="s">
        <v>8158</v>
      </c>
      <c r="J3071" t="s">
        <v>132</v>
      </c>
      <c r="K3071" t="s">
        <v>145</v>
      </c>
      <c r="L3071" s="5">
        <v>7.6</v>
      </c>
      <c r="M3071" t="str" cm="1">
        <f t="array" ref="M3071">_xlfn.IFS(L3071&lt;=2,"Flop",L3071&lt;=5,"Average",L3071&lt;=7,"Hit",L3071&lt;=9,"Superhit",L3071&gt;9,"BlockBuster")</f>
        <v>Superhit</v>
      </c>
      <c r="N3071" s="6">
        <v>98762</v>
      </c>
      <c r="O3071" s="6" t="str" cm="1">
        <f t="array" ref="O3071">_xlfn.IFS(N3071&lt;=100000,"Low",N3071&lt;=500000,"Median",N3071&lt;=1500000,"High",N3071&gt;1500000,"Very High")</f>
        <v>Low</v>
      </c>
      <c r="P3071">
        <v>6200000</v>
      </c>
      <c r="Q3071">
        <v>133031473</v>
      </c>
      <c r="R3071">
        <f t="shared" si="472"/>
        <v>126831473</v>
      </c>
      <c r="S3071" t="str">
        <f t="shared" si="473"/>
        <v>Profit</v>
      </c>
      <c r="T3071" s="1">
        <v>43533</v>
      </c>
      <c r="U3071" t="s">
        <v>7501</v>
      </c>
      <c r="V3071" s="14">
        <v>43533</v>
      </c>
      <c r="W3071" t="str">
        <f t="shared" si="474"/>
        <v>March</v>
      </c>
      <c r="X3071" s="4" t="str">
        <f t="shared" si="475"/>
        <v>2019</v>
      </c>
      <c r="Y3071" s="6">
        <f t="shared" si="476"/>
        <v>2019</v>
      </c>
      <c r="Z3071" s="4" t="str">
        <f t="shared" si="477"/>
        <v>9</v>
      </c>
      <c r="AA3071" s="6">
        <f t="shared" si="478"/>
        <v>9</v>
      </c>
      <c r="AB3071" t="str">
        <f t="shared" si="479"/>
        <v>Saturday</v>
      </c>
    </row>
    <row r="3072" spans="1:28" x14ac:dyDescent="0.25">
      <c r="A3072" s="3" t="s">
        <v>7502</v>
      </c>
      <c r="B3072" t="s">
        <v>7503</v>
      </c>
      <c r="C3072" s="3" t="s">
        <v>7503</v>
      </c>
      <c r="D3072" s="6">
        <v>0</v>
      </c>
      <c r="E3072" s="6">
        <v>130</v>
      </c>
      <c r="F3072" s="6">
        <f t="shared" si="470"/>
        <v>2</v>
      </c>
      <c r="G3072" s="6">
        <f t="shared" si="471"/>
        <v>10</v>
      </c>
      <c r="H3072" s="6" t="str" cm="1">
        <f t="array" ref="H3072">_xlfn.IFS(E3072&lt;=80,"Series",E3072&lt;=120,"TV Movie",E3072&gt;120,"Long Movie")</f>
        <v>Long Movie</v>
      </c>
      <c r="I3072" t="s">
        <v>5529</v>
      </c>
      <c r="J3072" t="s">
        <v>145</v>
      </c>
      <c r="K3072" t="s">
        <v>8167</v>
      </c>
      <c r="L3072" s="5">
        <v>7.9</v>
      </c>
      <c r="M3072" t="str" cm="1">
        <f t="array" ref="M3072">_xlfn.IFS(L3072&lt;=2,"Flop",L3072&lt;=5,"Average",L3072&lt;=7,"Hit",L3072&lt;=9,"Superhit",L3072&gt;9,"BlockBuster")</f>
        <v>Superhit</v>
      </c>
      <c r="N3072" s="6">
        <v>58314</v>
      </c>
      <c r="O3072" s="6" t="str" cm="1">
        <f t="array" ref="O3072">_xlfn.IFS(N3072&lt;=100000,"Low",N3072&lt;=500000,"Median",N3072&lt;=1500000,"High",N3072&gt;1500000,"Very High")</f>
        <v>Low</v>
      </c>
      <c r="P3072">
        <v>4400000</v>
      </c>
      <c r="Q3072">
        <v>9323484</v>
      </c>
      <c r="R3072">
        <f t="shared" si="472"/>
        <v>4923484</v>
      </c>
      <c r="S3072" t="str">
        <f t="shared" si="473"/>
        <v>Profit</v>
      </c>
      <c r="T3072" s="1">
        <v>42391</v>
      </c>
      <c r="U3072" t="s">
        <v>7504</v>
      </c>
      <c r="V3072" s="14">
        <v>42391</v>
      </c>
      <c r="W3072" t="str">
        <f t="shared" si="474"/>
        <v>January</v>
      </c>
      <c r="X3072" s="4" t="str">
        <f t="shared" si="475"/>
        <v>2016</v>
      </c>
      <c r="Y3072" s="6">
        <f t="shared" si="476"/>
        <v>2016</v>
      </c>
      <c r="Z3072" s="4" t="str">
        <f t="shared" si="477"/>
        <v>22</v>
      </c>
      <c r="AA3072" s="6">
        <f t="shared" si="478"/>
        <v>22</v>
      </c>
      <c r="AB3072" t="str">
        <f t="shared" si="479"/>
        <v>Friday</v>
      </c>
    </row>
    <row r="3073" spans="1:28" x14ac:dyDescent="0.25">
      <c r="A3073" s="3" t="s">
        <v>7505</v>
      </c>
      <c r="B3073" t="s">
        <v>7506</v>
      </c>
      <c r="C3073" s="3" t="s">
        <v>7506</v>
      </c>
      <c r="D3073" s="6">
        <v>0</v>
      </c>
      <c r="E3073" s="6">
        <v>122</v>
      </c>
      <c r="F3073" s="6">
        <f t="shared" si="470"/>
        <v>2</v>
      </c>
      <c r="G3073" s="6">
        <f t="shared" si="471"/>
        <v>2</v>
      </c>
      <c r="H3073" s="6" t="str" cm="1">
        <f t="array" ref="H3073">_xlfn.IFS(E3073&lt;=80,"Series",E3073&lt;=120,"TV Movie",E3073&gt;120,"Long Movie")</f>
        <v>Long Movie</v>
      </c>
      <c r="I3073" t="s">
        <v>5529</v>
      </c>
      <c r="J3073" t="s">
        <v>8162</v>
      </c>
      <c r="K3073" t="s">
        <v>3857</v>
      </c>
      <c r="L3073" s="5">
        <v>7.4</v>
      </c>
      <c r="M3073" t="str" cm="1">
        <f t="array" ref="M3073">_xlfn.IFS(L3073&lt;=2,"Flop",L3073&lt;=5,"Average",L3073&lt;=7,"Hit",L3073&lt;=9,"Superhit",L3073&gt;9,"BlockBuster")</f>
        <v>Superhit</v>
      </c>
      <c r="N3073" s="6">
        <v>495348</v>
      </c>
      <c r="O3073" s="6" t="str" cm="1">
        <f t="array" ref="O3073">_xlfn.IFS(N3073&lt;=100000,"Low",N3073&lt;=500000,"Median",N3073&lt;=1500000,"High",N3073&gt;1500000,"Very High")</f>
        <v>Median</v>
      </c>
      <c r="P3073">
        <v>40000000</v>
      </c>
      <c r="Q3073">
        <v>174348632</v>
      </c>
      <c r="R3073">
        <f t="shared" si="472"/>
        <v>134348632</v>
      </c>
      <c r="S3073" t="str">
        <f t="shared" si="473"/>
        <v>Profit</v>
      </c>
      <c r="T3073" s="1">
        <v>42765</v>
      </c>
      <c r="U3073" t="s">
        <v>4963</v>
      </c>
      <c r="V3073" s="14">
        <v>42765</v>
      </c>
      <c r="W3073" t="str">
        <f t="shared" si="474"/>
        <v>January</v>
      </c>
      <c r="X3073" s="4" t="str">
        <f t="shared" si="475"/>
        <v>2017</v>
      </c>
      <c r="Y3073" s="6">
        <f t="shared" si="476"/>
        <v>2017</v>
      </c>
      <c r="Z3073" s="4" t="str">
        <f t="shared" si="477"/>
        <v>30</v>
      </c>
      <c r="AA3073" s="6">
        <f t="shared" si="478"/>
        <v>30</v>
      </c>
      <c r="AB3073" t="str">
        <f t="shared" si="479"/>
        <v>Monday</v>
      </c>
    </row>
    <row r="3074" spans="1:28" x14ac:dyDescent="0.25">
      <c r="A3074" s="3" t="s">
        <v>7507</v>
      </c>
      <c r="B3074" t="s">
        <v>7508</v>
      </c>
      <c r="C3074" s="3" t="s">
        <v>7508</v>
      </c>
      <c r="D3074" s="6">
        <v>0</v>
      </c>
      <c r="E3074" s="6">
        <v>163</v>
      </c>
      <c r="F3074" s="6">
        <f t="shared" si="470"/>
        <v>2</v>
      </c>
      <c r="G3074" s="6">
        <f t="shared" si="471"/>
        <v>43</v>
      </c>
      <c r="H3074" s="6" t="str" cm="1">
        <f t="array" ref="H3074">_xlfn.IFS(E3074&lt;=80,"Series",E3074&lt;=120,"TV Movie",E3074&gt;120,"Long Movie")</f>
        <v>Long Movie</v>
      </c>
      <c r="I3074" t="s">
        <v>8162</v>
      </c>
      <c r="J3074" t="s">
        <v>145</v>
      </c>
      <c r="K3074" t="s">
        <v>8166</v>
      </c>
      <c r="L3074" s="5">
        <v>8.1999999999999993</v>
      </c>
      <c r="M3074" t="str" cm="1">
        <f t="array" ref="M3074">_xlfn.IFS(L3074&lt;=2,"Flop",L3074&lt;=5,"Average",L3074&lt;=7,"Hit",L3074&lt;=9,"Superhit",L3074&gt;9,"BlockBuster")</f>
        <v>Superhit</v>
      </c>
      <c r="N3074" s="6">
        <v>91505</v>
      </c>
      <c r="O3074" s="6" t="str" cm="1">
        <f t="array" ref="O3074">_xlfn.IFS(N3074&lt;=100000,"Low",N3074&lt;=500000,"Median",N3074&lt;=1500000,"High",N3074&gt;1500000,"Very High")</f>
        <v>Low</v>
      </c>
      <c r="P3074">
        <v>9400000</v>
      </c>
      <c r="Q3074">
        <v>0</v>
      </c>
      <c r="R3074">
        <f t="shared" si="472"/>
        <v>-9400000</v>
      </c>
      <c r="S3074" t="str">
        <f t="shared" si="473"/>
        <v>Loss</v>
      </c>
      <c r="T3074" s="1">
        <v>42215</v>
      </c>
      <c r="U3074" t="s">
        <v>7509</v>
      </c>
      <c r="V3074" s="14">
        <v>42215</v>
      </c>
      <c r="W3074" t="str">
        <f t="shared" si="474"/>
        <v>July</v>
      </c>
      <c r="X3074" s="4" t="str">
        <f t="shared" si="475"/>
        <v>2015</v>
      </c>
      <c r="Y3074" s="6">
        <f t="shared" si="476"/>
        <v>2015</v>
      </c>
      <c r="Z3074" s="4" t="str">
        <f t="shared" si="477"/>
        <v>30</v>
      </c>
      <c r="AA3074" s="6">
        <f t="shared" si="478"/>
        <v>30</v>
      </c>
      <c r="AB3074" t="str">
        <f t="shared" si="479"/>
        <v>Thursday</v>
      </c>
    </row>
    <row r="3075" spans="1:28" x14ac:dyDescent="0.25">
      <c r="A3075" s="3" t="s">
        <v>7510</v>
      </c>
      <c r="B3075" t="s">
        <v>7511</v>
      </c>
      <c r="C3075" s="3" t="s">
        <v>7511</v>
      </c>
      <c r="D3075" s="6">
        <v>0</v>
      </c>
      <c r="E3075" s="6">
        <v>92</v>
      </c>
      <c r="F3075" s="6">
        <f t="shared" ref="F3075:F3138" si="480">INT(E3075/60)</f>
        <v>1</v>
      </c>
      <c r="G3075" s="6">
        <f t="shared" ref="G3075:G3138" si="481">MOD(E3075,60)</f>
        <v>32</v>
      </c>
      <c r="H3075" s="6" t="str" cm="1">
        <f t="array" ref="H3075">_xlfn.IFS(E3075&lt;=80,"Series",E3075&lt;=120,"TV Movie",E3075&gt;120,"Long Movie")</f>
        <v>TV Movie</v>
      </c>
      <c r="I3075" t="s">
        <v>132</v>
      </c>
      <c r="J3075" t="s">
        <v>5802</v>
      </c>
      <c r="K3075" t="s">
        <v>5802</v>
      </c>
      <c r="L3075" s="5">
        <v>5.7</v>
      </c>
      <c r="M3075" t="str" cm="1">
        <f t="array" ref="M3075">_xlfn.IFS(L3075&lt;=2,"Flop",L3075&lt;=5,"Average",L3075&lt;=7,"Hit",L3075&lt;=9,"Superhit",L3075&gt;9,"BlockBuster")</f>
        <v>Hit</v>
      </c>
      <c r="N3075" s="6">
        <v>128408</v>
      </c>
      <c r="O3075" s="6" t="str" cm="1">
        <f t="array" ref="O3075">_xlfn.IFS(N3075&lt;=100000,"Low",N3075&lt;=500000,"Median",N3075&lt;=1500000,"High",N3075&gt;1500000,"Very High")</f>
        <v>Median</v>
      </c>
      <c r="P3075">
        <v>35000000</v>
      </c>
      <c r="Q3075">
        <v>108007109</v>
      </c>
      <c r="R3075">
        <f t="shared" ref="R3075:R3138" si="482">Q3075-P3075</f>
        <v>73007109</v>
      </c>
      <c r="S3075" t="str">
        <f t="shared" ref="S3075:S3138" si="483">IF(R3075&gt;0,"Profit","Loss")</f>
        <v>Profit</v>
      </c>
      <c r="T3075" s="1">
        <v>42486</v>
      </c>
      <c r="U3075" t="s">
        <v>4488</v>
      </c>
      <c r="V3075" s="14">
        <v>42486</v>
      </c>
      <c r="W3075" t="str">
        <f t="shared" ref="W3075:W3138" si="484">TEXT(V3075,"MMMM")</f>
        <v>April</v>
      </c>
      <c r="X3075" s="4" t="str">
        <f t="shared" ref="X3075:X3138" si="485">TEXT(V3075,"YYYY")</f>
        <v>2016</v>
      </c>
      <c r="Y3075" s="6">
        <f t="shared" ref="Y3075:Y3138" si="486">VALUE(X3075)</f>
        <v>2016</v>
      </c>
      <c r="Z3075" s="4" t="str">
        <f t="shared" ref="Z3075:Z3138" si="487">TEXT(V3075,"d")</f>
        <v>26</v>
      </c>
      <c r="AA3075" s="6">
        <f t="shared" ref="AA3075:AA3138" si="488">VALUE(Z3075)</f>
        <v>26</v>
      </c>
      <c r="AB3075" t="str">
        <f t="shared" ref="AB3075:AB3138" si="489">TEXT(V3075,"dddd")</f>
        <v>Tuesday</v>
      </c>
    </row>
    <row r="3076" spans="1:28" x14ac:dyDescent="0.25">
      <c r="A3076" s="3" t="s">
        <v>7512</v>
      </c>
      <c r="B3076" t="s">
        <v>2259</v>
      </c>
      <c r="C3076" s="3" t="s">
        <v>2259</v>
      </c>
      <c r="D3076" s="6">
        <v>0</v>
      </c>
      <c r="E3076" s="6">
        <v>111</v>
      </c>
      <c r="F3076" s="6">
        <f t="shared" si="480"/>
        <v>1</v>
      </c>
      <c r="G3076" s="6">
        <f t="shared" si="481"/>
        <v>51</v>
      </c>
      <c r="H3076" s="6" t="str" cm="1">
        <f t="array" ref="H3076">_xlfn.IFS(E3076&lt;=80,"Series",E3076&lt;=120,"TV Movie",E3076&gt;120,"Long Movie")</f>
        <v>TV Movie</v>
      </c>
      <c r="I3076" t="s">
        <v>5529</v>
      </c>
      <c r="J3076" t="s">
        <v>132</v>
      </c>
      <c r="K3076" t="s">
        <v>8162</v>
      </c>
      <c r="L3076" s="5">
        <v>6.4</v>
      </c>
      <c r="M3076" t="str" cm="1">
        <f t="array" ref="M3076">_xlfn.IFS(L3076&lt;=2,"Flop",L3076&lt;=5,"Average",L3076&lt;=7,"Hit",L3076&lt;=9,"Superhit",L3076&gt;9,"BlockBuster")</f>
        <v>Hit</v>
      </c>
      <c r="N3076" s="6">
        <v>57516</v>
      </c>
      <c r="O3076" s="6" t="str" cm="1">
        <f t="array" ref="O3076">_xlfn.IFS(N3076&lt;=100000,"Low",N3076&lt;=500000,"Median",N3076&lt;=1500000,"High",N3076&gt;1500000,"Very High")</f>
        <v>Low</v>
      </c>
      <c r="P3076">
        <v>35000000</v>
      </c>
      <c r="Q3076">
        <v>21360215</v>
      </c>
      <c r="R3076">
        <f t="shared" si="482"/>
        <v>-13639785</v>
      </c>
      <c r="S3076" t="str">
        <f t="shared" si="483"/>
        <v>Loss</v>
      </c>
      <c r="T3076" s="1">
        <v>43630</v>
      </c>
      <c r="U3076" t="s">
        <v>1918</v>
      </c>
      <c r="V3076" s="14">
        <v>43630</v>
      </c>
      <c r="W3076" t="str">
        <f t="shared" si="484"/>
        <v>June</v>
      </c>
      <c r="X3076" s="4" t="str">
        <f t="shared" si="485"/>
        <v>2019</v>
      </c>
      <c r="Y3076" s="6">
        <f t="shared" si="486"/>
        <v>2019</v>
      </c>
      <c r="Z3076" s="4" t="str">
        <f t="shared" si="487"/>
        <v>14</v>
      </c>
      <c r="AA3076" s="6">
        <f t="shared" si="488"/>
        <v>14</v>
      </c>
      <c r="AB3076" t="str">
        <f t="shared" si="489"/>
        <v>Friday</v>
      </c>
    </row>
    <row r="3077" spans="1:28" x14ac:dyDescent="0.25">
      <c r="A3077" s="3" t="s">
        <v>7513</v>
      </c>
      <c r="B3077" t="s">
        <v>7514</v>
      </c>
      <c r="C3077" s="3" t="s">
        <v>7514</v>
      </c>
      <c r="D3077" s="6">
        <v>0</v>
      </c>
      <c r="E3077" s="6">
        <v>118</v>
      </c>
      <c r="F3077" s="6">
        <f t="shared" si="480"/>
        <v>1</v>
      </c>
      <c r="G3077" s="6">
        <f t="shared" si="481"/>
        <v>58</v>
      </c>
      <c r="H3077" s="6" t="str" cm="1">
        <f t="array" ref="H3077">_xlfn.IFS(E3077&lt;=80,"Series",E3077&lt;=120,"TV Movie",E3077&gt;120,"Long Movie")</f>
        <v>TV Movie</v>
      </c>
      <c r="I3077" t="s">
        <v>145</v>
      </c>
      <c r="J3077" t="s">
        <v>8157</v>
      </c>
      <c r="K3077" t="s">
        <v>3857</v>
      </c>
      <c r="L3077" s="5">
        <v>4.5999999999999996</v>
      </c>
      <c r="M3077" t="str" cm="1">
        <f t="array" ref="M3077">_xlfn.IFS(L3077&lt;=2,"Flop",L3077&lt;=5,"Average",L3077&lt;=7,"Hit",L3077&lt;=9,"Superhit",L3077&gt;9,"BlockBuster")</f>
        <v>Average</v>
      </c>
      <c r="N3077" s="6">
        <v>108807</v>
      </c>
      <c r="O3077" s="6" t="str" cm="1">
        <f t="array" ref="O3077">_xlfn.IFS(N3077&lt;=100000,"Low",N3077&lt;=500000,"Median",N3077&lt;=1500000,"High",N3077&gt;1500000,"Very High")</f>
        <v>Median</v>
      </c>
      <c r="P3077">
        <v>55000000</v>
      </c>
      <c r="Q3077">
        <v>381545846</v>
      </c>
      <c r="R3077">
        <f t="shared" si="482"/>
        <v>326545846</v>
      </c>
      <c r="S3077" t="str">
        <f t="shared" si="483"/>
        <v>Profit</v>
      </c>
      <c r="T3077" s="1">
        <v>42773</v>
      </c>
      <c r="U3077" t="s">
        <v>1108</v>
      </c>
      <c r="V3077" s="14">
        <v>42773</v>
      </c>
      <c r="W3077" t="str">
        <f t="shared" si="484"/>
        <v>February</v>
      </c>
      <c r="X3077" s="4" t="str">
        <f t="shared" si="485"/>
        <v>2017</v>
      </c>
      <c r="Y3077" s="6">
        <f t="shared" si="486"/>
        <v>2017</v>
      </c>
      <c r="Z3077" s="4" t="str">
        <f t="shared" si="487"/>
        <v>7</v>
      </c>
      <c r="AA3077" s="6">
        <f t="shared" si="488"/>
        <v>7</v>
      </c>
      <c r="AB3077" t="str">
        <f t="shared" si="489"/>
        <v>Tuesday</v>
      </c>
    </row>
    <row r="3078" spans="1:28" x14ac:dyDescent="0.25">
      <c r="A3078" s="3" t="s">
        <v>7515</v>
      </c>
      <c r="B3078" t="s">
        <v>7516</v>
      </c>
      <c r="C3078" s="3" t="s">
        <v>7516</v>
      </c>
      <c r="D3078" s="6">
        <v>0</v>
      </c>
      <c r="E3078" s="6">
        <v>103</v>
      </c>
      <c r="F3078" s="6">
        <f t="shared" si="480"/>
        <v>1</v>
      </c>
      <c r="G3078" s="6">
        <f t="shared" si="481"/>
        <v>43</v>
      </c>
      <c r="H3078" s="6" t="str" cm="1">
        <f t="array" ref="H3078">_xlfn.IFS(E3078&lt;=80,"Series",E3078&lt;=120,"TV Movie",E3078&gt;120,"Long Movie")</f>
        <v>TV Movie</v>
      </c>
      <c r="I3078" t="s">
        <v>8158</v>
      </c>
      <c r="J3078" t="s">
        <v>132</v>
      </c>
      <c r="K3078" t="s">
        <v>8163</v>
      </c>
      <c r="L3078" s="5">
        <v>7.8</v>
      </c>
      <c r="M3078" t="str" cm="1">
        <f t="array" ref="M3078">_xlfn.IFS(L3078&lt;=2,"Flop",L3078&lt;=5,"Average",L3078&lt;=7,"Hit",L3078&lt;=9,"Superhit",L3078&gt;9,"BlockBuster")</f>
        <v>Superhit</v>
      </c>
      <c r="N3078" s="6">
        <v>88403</v>
      </c>
      <c r="O3078" s="6" t="str" cm="1">
        <f t="array" ref="O3078">_xlfn.IFS(N3078&lt;=100000,"Low",N3078&lt;=500000,"Median",N3078&lt;=1500000,"High",N3078&gt;1500000,"Very High")</f>
        <v>Low</v>
      </c>
      <c r="P3078">
        <v>40000000</v>
      </c>
      <c r="Q3078">
        <v>227994792</v>
      </c>
      <c r="R3078">
        <f t="shared" si="482"/>
        <v>187994792</v>
      </c>
      <c r="S3078" t="str">
        <f t="shared" si="483"/>
        <v>Profit</v>
      </c>
      <c r="T3078" s="1">
        <v>43044</v>
      </c>
      <c r="U3078" t="s">
        <v>5126</v>
      </c>
      <c r="V3078" s="14">
        <v>43044</v>
      </c>
      <c r="W3078" t="str">
        <f t="shared" si="484"/>
        <v>November</v>
      </c>
      <c r="X3078" s="4" t="str">
        <f t="shared" si="485"/>
        <v>2017</v>
      </c>
      <c r="Y3078" s="6">
        <f t="shared" si="486"/>
        <v>2017</v>
      </c>
      <c r="Z3078" s="4" t="str">
        <f t="shared" si="487"/>
        <v>5</v>
      </c>
      <c r="AA3078" s="6">
        <f t="shared" si="488"/>
        <v>5</v>
      </c>
      <c r="AB3078" t="str">
        <f t="shared" si="489"/>
        <v>Sunday</v>
      </c>
    </row>
    <row r="3079" spans="1:28" x14ac:dyDescent="0.25">
      <c r="A3079" s="3" t="s">
        <v>7517</v>
      </c>
      <c r="B3079" t="s">
        <v>7518</v>
      </c>
      <c r="C3079" s="3" t="s">
        <v>7518</v>
      </c>
      <c r="D3079" s="6">
        <v>0</v>
      </c>
      <c r="E3079" s="6">
        <v>105</v>
      </c>
      <c r="F3079" s="6">
        <f t="shared" si="480"/>
        <v>1</v>
      </c>
      <c r="G3079" s="6">
        <f t="shared" si="481"/>
        <v>45</v>
      </c>
      <c r="H3079" s="6" t="str" cm="1">
        <f t="array" ref="H3079">_xlfn.IFS(E3079&lt;=80,"Series",E3079&lt;=120,"TV Movie",E3079&gt;120,"Long Movie")</f>
        <v>TV Movie</v>
      </c>
      <c r="I3079" t="s">
        <v>145</v>
      </c>
      <c r="J3079" t="s">
        <v>8157</v>
      </c>
      <c r="K3079" t="s">
        <v>3857</v>
      </c>
      <c r="L3079" s="5">
        <v>4.5</v>
      </c>
      <c r="M3079" t="str" cm="1">
        <f t="array" ref="M3079">_xlfn.IFS(L3079&lt;=2,"Flop",L3079&lt;=5,"Average",L3079&lt;=7,"Hit",L3079&lt;=9,"Superhit",L3079&gt;9,"BlockBuster")</f>
        <v>Average</v>
      </c>
      <c r="N3079" s="6">
        <v>71568</v>
      </c>
      <c r="O3079" s="6" t="str" cm="1">
        <f t="array" ref="O3079">_xlfn.IFS(N3079&lt;=100000,"Low",N3079&lt;=500000,"Median",N3079&lt;=1500000,"High",N3079&gt;1500000,"Very High")</f>
        <v>Low</v>
      </c>
      <c r="P3079">
        <v>55000000</v>
      </c>
      <c r="Q3079">
        <v>371985018</v>
      </c>
      <c r="R3079">
        <f t="shared" si="482"/>
        <v>316985018</v>
      </c>
      <c r="S3079" t="str">
        <f t="shared" si="483"/>
        <v>Profit</v>
      </c>
      <c r="T3079" s="1">
        <v>43137</v>
      </c>
      <c r="U3079" t="s">
        <v>1108</v>
      </c>
      <c r="V3079" s="14">
        <v>43137</v>
      </c>
      <c r="W3079" t="str">
        <f t="shared" si="484"/>
        <v>February</v>
      </c>
      <c r="X3079" s="4" t="str">
        <f t="shared" si="485"/>
        <v>2018</v>
      </c>
      <c r="Y3079" s="6">
        <f t="shared" si="486"/>
        <v>2018</v>
      </c>
      <c r="Z3079" s="4" t="str">
        <f t="shared" si="487"/>
        <v>6</v>
      </c>
      <c r="AA3079" s="6">
        <f t="shared" si="488"/>
        <v>6</v>
      </c>
      <c r="AB3079" t="str">
        <f t="shared" si="489"/>
        <v>Tuesday</v>
      </c>
    </row>
    <row r="3080" spans="1:28" x14ac:dyDescent="0.25">
      <c r="A3080" s="3" t="s">
        <v>7519</v>
      </c>
      <c r="B3080" t="s">
        <v>7520</v>
      </c>
      <c r="C3080" s="3" t="s">
        <v>7520</v>
      </c>
      <c r="D3080" s="6">
        <v>0</v>
      </c>
      <c r="E3080" s="6">
        <v>101</v>
      </c>
      <c r="F3080" s="6">
        <f t="shared" si="480"/>
        <v>1</v>
      </c>
      <c r="G3080" s="6">
        <f t="shared" si="481"/>
        <v>41</v>
      </c>
      <c r="H3080" s="6" t="str" cm="1">
        <f t="array" ref="H3080">_xlfn.IFS(E3080&lt;=80,"Series",E3080&lt;=120,"TV Movie",E3080&gt;120,"Long Movie")</f>
        <v>TV Movie</v>
      </c>
      <c r="I3080" t="s">
        <v>145</v>
      </c>
      <c r="J3080" t="s">
        <v>5802</v>
      </c>
      <c r="K3080" t="s">
        <v>5802</v>
      </c>
      <c r="L3080" s="5">
        <v>7.6</v>
      </c>
      <c r="M3080" t="str" cm="1">
        <f t="array" ref="M3080">_xlfn.IFS(L3080&lt;=2,"Flop",L3080&lt;=5,"Average",L3080&lt;=7,"Hit",L3080&lt;=9,"Superhit",L3080&gt;9,"BlockBuster")</f>
        <v>Superhit</v>
      </c>
      <c r="N3080" s="6">
        <v>126721</v>
      </c>
      <c r="O3080" s="6" t="str" cm="1">
        <f t="array" ref="O3080">_xlfn.IFS(N3080&lt;=100000,"Low",N3080&lt;=500000,"Median",N3080&lt;=1500000,"High",N3080&gt;1500000,"Very High")</f>
        <v>Median</v>
      </c>
      <c r="P3080">
        <v>7000000</v>
      </c>
      <c r="Q3080">
        <v>43069254</v>
      </c>
      <c r="R3080">
        <f t="shared" si="482"/>
        <v>36069254</v>
      </c>
      <c r="S3080" t="str">
        <f t="shared" si="483"/>
        <v>Profit</v>
      </c>
      <c r="T3080" s="1">
        <v>42832</v>
      </c>
      <c r="U3080" t="s">
        <v>4766</v>
      </c>
      <c r="V3080" s="14">
        <v>42832</v>
      </c>
      <c r="W3080" t="str">
        <f t="shared" si="484"/>
        <v>April</v>
      </c>
      <c r="X3080" s="4" t="str">
        <f t="shared" si="485"/>
        <v>2017</v>
      </c>
      <c r="Y3080" s="6">
        <f t="shared" si="486"/>
        <v>2017</v>
      </c>
      <c r="Z3080" s="4" t="str">
        <f t="shared" si="487"/>
        <v>7</v>
      </c>
      <c r="AA3080" s="6">
        <f t="shared" si="488"/>
        <v>7</v>
      </c>
      <c r="AB3080" t="str">
        <f t="shared" si="489"/>
        <v>Friday</v>
      </c>
    </row>
    <row r="3081" spans="1:28" x14ac:dyDescent="0.25">
      <c r="A3081" s="3" t="s">
        <v>7521</v>
      </c>
      <c r="B3081" t="s">
        <v>7522</v>
      </c>
      <c r="C3081" s="3" t="s">
        <v>7522</v>
      </c>
      <c r="D3081" s="6">
        <v>0</v>
      </c>
      <c r="E3081" s="6">
        <v>134</v>
      </c>
      <c r="F3081" s="6">
        <f t="shared" si="480"/>
        <v>2</v>
      </c>
      <c r="G3081" s="6">
        <f t="shared" si="481"/>
        <v>14</v>
      </c>
      <c r="H3081" s="6" t="str" cm="1">
        <f t="array" ref="H3081">_xlfn.IFS(E3081&lt;=80,"Series",E3081&lt;=120,"TV Movie",E3081&gt;120,"Long Movie")</f>
        <v>Long Movie</v>
      </c>
      <c r="I3081" t="s">
        <v>5529</v>
      </c>
      <c r="J3081" t="s">
        <v>8158</v>
      </c>
      <c r="K3081" t="s">
        <v>145</v>
      </c>
      <c r="L3081" s="5">
        <v>7.2</v>
      </c>
      <c r="M3081" t="str" cm="1">
        <f t="array" ref="M3081">_xlfn.IFS(L3081&lt;=2,"Flop",L3081&lt;=5,"Average",L3081&lt;=7,"Hit",L3081&lt;=9,"Superhit",L3081&gt;9,"BlockBuster")</f>
        <v>Superhit</v>
      </c>
      <c r="N3081" s="6">
        <v>54253</v>
      </c>
      <c r="O3081" s="6" t="str" cm="1">
        <f t="array" ref="O3081">_xlfn.IFS(N3081&lt;=100000,"Low",N3081&lt;=500000,"Median",N3081&lt;=1500000,"High",N3081&gt;1500000,"Very High")</f>
        <v>Low</v>
      </c>
      <c r="P3081">
        <v>60000000</v>
      </c>
      <c r="Q3081">
        <v>121530289</v>
      </c>
      <c r="R3081">
        <f t="shared" si="482"/>
        <v>61530289</v>
      </c>
      <c r="S3081" t="str">
        <f t="shared" si="483"/>
        <v>Profit</v>
      </c>
      <c r="T3081" s="1">
        <v>45123</v>
      </c>
      <c r="U3081" t="s">
        <v>5213</v>
      </c>
      <c r="V3081" s="14">
        <v>45123</v>
      </c>
      <c r="W3081" t="str">
        <f t="shared" si="484"/>
        <v>July</v>
      </c>
      <c r="X3081" s="4" t="str">
        <f t="shared" si="485"/>
        <v>2023</v>
      </c>
      <c r="Y3081" s="6">
        <f t="shared" si="486"/>
        <v>2023</v>
      </c>
      <c r="Z3081" s="4" t="str">
        <f t="shared" si="487"/>
        <v>16</v>
      </c>
      <c r="AA3081" s="6">
        <f t="shared" si="488"/>
        <v>16</v>
      </c>
      <c r="AB3081" t="str">
        <f t="shared" si="489"/>
        <v>Sunday</v>
      </c>
    </row>
    <row r="3082" spans="1:28" x14ac:dyDescent="0.25">
      <c r="A3082" s="3" t="s">
        <v>7523</v>
      </c>
      <c r="B3082" t="s">
        <v>7524</v>
      </c>
      <c r="C3082" s="3" t="s">
        <v>7524</v>
      </c>
      <c r="D3082" s="6">
        <v>0</v>
      </c>
      <c r="E3082" s="6">
        <v>143</v>
      </c>
      <c r="F3082" s="6">
        <f t="shared" si="480"/>
        <v>2</v>
      </c>
      <c r="G3082" s="6">
        <f t="shared" si="481"/>
        <v>23</v>
      </c>
      <c r="H3082" s="6" t="str" cm="1">
        <f t="array" ref="H3082">_xlfn.IFS(E3082&lt;=80,"Series",E3082&lt;=120,"TV Movie",E3082&gt;120,"Long Movie")</f>
        <v>Long Movie</v>
      </c>
      <c r="I3082" t="s">
        <v>5529</v>
      </c>
      <c r="J3082" t="s">
        <v>8158</v>
      </c>
      <c r="K3082" t="s">
        <v>8161</v>
      </c>
      <c r="L3082" s="5">
        <v>6.2</v>
      </c>
      <c r="M3082" t="str" cm="1">
        <f t="array" ref="M3082">_xlfn.IFS(L3082&lt;=2,"Flop",L3082&lt;=5,"Average",L3082&lt;=7,"Hit",L3082&lt;=9,"Superhit",L3082&gt;9,"BlockBuster")</f>
        <v>Hit</v>
      </c>
      <c r="N3082" s="6">
        <v>155697</v>
      </c>
      <c r="O3082" s="6" t="str" cm="1">
        <f t="array" ref="O3082">_xlfn.IFS(N3082&lt;=100000,"Low",N3082&lt;=500000,"Median",N3082&lt;=1500000,"High",N3082&gt;1500000,"Very High")</f>
        <v>Median</v>
      </c>
      <c r="P3082">
        <v>62000000</v>
      </c>
      <c r="Q3082">
        <v>288175335</v>
      </c>
      <c r="R3082">
        <f t="shared" si="482"/>
        <v>226175335</v>
      </c>
      <c r="S3082" t="str">
        <f t="shared" si="483"/>
        <v>Profit</v>
      </c>
      <c r="T3082" s="1">
        <v>43117</v>
      </c>
      <c r="U3082" t="s">
        <v>6422</v>
      </c>
      <c r="V3082" s="14">
        <v>43117</v>
      </c>
      <c r="W3082" t="str">
        <f t="shared" si="484"/>
        <v>January</v>
      </c>
      <c r="X3082" s="4" t="str">
        <f t="shared" si="485"/>
        <v>2018</v>
      </c>
      <c r="Y3082" s="6">
        <f t="shared" si="486"/>
        <v>2018</v>
      </c>
      <c r="Z3082" s="4" t="str">
        <f t="shared" si="487"/>
        <v>17</v>
      </c>
      <c r="AA3082" s="6">
        <f t="shared" si="488"/>
        <v>17</v>
      </c>
      <c r="AB3082" t="str">
        <f t="shared" si="489"/>
        <v>Wednesday</v>
      </c>
    </row>
    <row r="3083" spans="1:28" x14ac:dyDescent="0.25">
      <c r="A3083" s="3" t="s">
        <v>7525</v>
      </c>
      <c r="B3083" t="s">
        <v>7526</v>
      </c>
      <c r="C3083" s="3" t="s">
        <v>7526</v>
      </c>
      <c r="D3083" s="6">
        <v>0</v>
      </c>
      <c r="E3083" s="6">
        <v>111</v>
      </c>
      <c r="F3083" s="6">
        <f t="shared" si="480"/>
        <v>1</v>
      </c>
      <c r="G3083" s="6">
        <f t="shared" si="481"/>
        <v>51</v>
      </c>
      <c r="H3083" s="6" t="str" cm="1">
        <f t="array" ref="H3083">_xlfn.IFS(E3083&lt;=80,"Series",E3083&lt;=120,"TV Movie",E3083&gt;120,"Long Movie")</f>
        <v>TV Movie</v>
      </c>
      <c r="I3083" t="s">
        <v>132</v>
      </c>
      <c r="J3083" t="s">
        <v>5802</v>
      </c>
      <c r="K3083" t="s">
        <v>5802</v>
      </c>
      <c r="L3083" s="5">
        <v>6.2</v>
      </c>
      <c r="M3083" t="str" cm="1">
        <f t="array" ref="M3083">_xlfn.IFS(L3083&lt;=2,"Flop",L3083&lt;=5,"Average",L3083&lt;=7,"Hit",L3083&lt;=9,"Superhit",L3083&gt;9,"BlockBuster")</f>
        <v>Hit</v>
      </c>
      <c r="N3083" s="6">
        <v>120987</v>
      </c>
      <c r="O3083" s="6" t="str" cm="1">
        <f t="array" ref="O3083">_xlfn.IFS(N3083&lt;=100000,"Low",N3083&lt;=500000,"Median",N3083&lt;=1500000,"High",N3083&gt;1500000,"Very High")</f>
        <v>Median</v>
      </c>
      <c r="P3083">
        <v>38000000</v>
      </c>
      <c r="Q3083">
        <v>118102725</v>
      </c>
      <c r="R3083">
        <f t="shared" si="482"/>
        <v>80102725</v>
      </c>
      <c r="S3083" t="str">
        <f t="shared" si="483"/>
        <v>Profit</v>
      </c>
      <c r="T3083" s="1">
        <v>42721</v>
      </c>
      <c r="U3083" t="s">
        <v>3231</v>
      </c>
      <c r="V3083" s="14">
        <v>42721</v>
      </c>
      <c r="W3083" t="str">
        <f t="shared" si="484"/>
        <v>December</v>
      </c>
      <c r="X3083" s="4" t="str">
        <f t="shared" si="485"/>
        <v>2016</v>
      </c>
      <c r="Y3083" s="6">
        <f t="shared" si="486"/>
        <v>2016</v>
      </c>
      <c r="Z3083" s="4" t="str">
        <f t="shared" si="487"/>
        <v>17</v>
      </c>
      <c r="AA3083" s="6">
        <f t="shared" si="488"/>
        <v>17</v>
      </c>
      <c r="AB3083" t="str">
        <f t="shared" si="489"/>
        <v>Saturday</v>
      </c>
    </row>
    <row r="3084" spans="1:28" x14ac:dyDescent="0.25">
      <c r="A3084" s="3" t="s">
        <v>7527</v>
      </c>
      <c r="B3084" t="s">
        <v>7528</v>
      </c>
      <c r="C3084" s="3" t="s">
        <v>7528</v>
      </c>
      <c r="D3084" s="6">
        <v>0</v>
      </c>
      <c r="E3084" s="6">
        <v>96</v>
      </c>
      <c r="F3084" s="6">
        <f t="shared" si="480"/>
        <v>1</v>
      </c>
      <c r="G3084" s="6">
        <f t="shared" si="481"/>
        <v>36</v>
      </c>
      <c r="H3084" s="6" t="str" cm="1">
        <f t="array" ref="H3084">_xlfn.IFS(E3084&lt;=80,"Series",E3084&lt;=120,"TV Movie",E3084&gt;120,"Long Movie")</f>
        <v>TV Movie</v>
      </c>
      <c r="I3084" t="s">
        <v>132</v>
      </c>
      <c r="J3084" t="s">
        <v>145</v>
      </c>
      <c r="K3084" t="s">
        <v>8157</v>
      </c>
      <c r="L3084" s="5">
        <v>6.6</v>
      </c>
      <c r="M3084" t="str" cm="1">
        <f t="array" ref="M3084">_xlfn.IFS(L3084&lt;=2,"Flop",L3084&lt;=5,"Average",L3084&lt;=7,"Hit",L3084&lt;=9,"Superhit",L3084&gt;9,"BlockBuster")</f>
        <v>Hit</v>
      </c>
      <c r="N3084" s="6">
        <v>80143</v>
      </c>
      <c r="O3084" s="6" t="str" cm="1">
        <f t="array" ref="O3084">_xlfn.IFS(N3084&lt;=100000,"Low",N3084&lt;=500000,"Median",N3084&lt;=1500000,"High",N3084&gt;1500000,"Very High")</f>
        <v>Low</v>
      </c>
      <c r="P3084">
        <v>30000000</v>
      </c>
      <c r="Q3084">
        <v>43763247</v>
      </c>
      <c r="R3084">
        <f t="shared" si="482"/>
        <v>13763247</v>
      </c>
      <c r="S3084" t="str">
        <f t="shared" si="483"/>
        <v>Profit</v>
      </c>
      <c r="T3084" s="1">
        <v>42501</v>
      </c>
      <c r="U3084" t="s">
        <v>186</v>
      </c>
      <c r="V3084" s="14">
        <v>42501</v>
      </c>
      <c r="W3084" t="str">
        <f t="shared" si="484"/>
        <v>May</v>
      </c>
      <c r="X3084" s="4" t="str">
        <f t="shared" si="485"/>
        <v>2016</v>
      </c>
      <c r="Y3084" s="6">
        <f t="shared" si="486"/>
        <v>2016</v>
      </c>
      <c r="Z3084" s="4" t="str">
        <f t="shared" si="487"/>
        <v>11</v>
      </c>
      <c r="AA3084" s="6">
        <f t="shared" si="488"/>
        <v>11</v>
      </c>
      <c r="AB3084" t="str">
        <f t="shared" si="489"/>
        <v>Wednesday</v>
      </c>
    </row>
    <row r="3085" spans="1:28" x14ac:dyDescent="0.25">
      <c r="A3085" s="3" t="s">
        <v>7529</v>
      </c>
      <c r="B3085" t="s">
        <v>7530</v>
      </c>
      <c r="C3085" s="3" t="s">
        <v>7530</v>
      </c>
      <c r="D3085" s="6">
        <v>0</v>
      </c>
      <c r="E3085" s="6">
        <v>124</v>
      </c>
      <c r="F3085" s="6">
        <f t="shared" si="480"/>
        <v>2</v>
      </c>
      <c r="G3085" s="6">
        <f t="shared" si="481"/>
        <v>4</v>
      </c>
      <c r="H3085" s="6" t="str" cm="1">
        <f t="array" ref="H3085">_xlfn.IFS(E3085&lt;=80,"Series",E3085&lt;=120,"TV Movie",E3085&gt;120,"Long Movie")</f>
        <v>Long Movie</v>
      </c>
      <c r="I3085" t="s">
        <v>8158</v>
      </c>
      <c r="J3085" t="s">
        <v>132</v>
      </c>
      <c r="K3085" t="s">
        <v>8156</v>
      </c>
      <c r="L3085" s="5">
        <v>7.1</v>
      </c>
      <c r="M3085" t="str" cm="1">
        <f t="array" ref="M3085">_xlfn.IFS(L3085&lt;=2,"Flop",L3085&lt;=5,"Average",L3085&lt;=7,"Hit",L3085&lt;=9,"Superhit",L3085&gt;9,"BlockBuster")</f>
        <v>Superhit</v>
      </c>
      <c r="N3085" s="6">
        <v>203530</v>
      </c>
      <c r="O3085" s="6" t="str" cm="1">
        <f t="array" ref="O3085">_xlfn.IFS(N3085&lt;=100000,"Low",N3085&lt;=500000,"Median",N3085&lt;=1500000,"High",N3085&gt;1500000,"Very High")</f>
        <v>Median</v>
      </c>
      <c r="P3085">
        <v>75000000</v>
      </c>
      <c r="Q3085">
        <v>204334455</v>
      </c>
      <c r="R3085">
        <f t="shared" si="482"/>
        <v>129334455</v>
      </c>
      <c r="S3085" t="str">
        <f t="shared" si="483"/>
        <v>Profit</v>
      </c>
      <c r="T3085" s="1">
        <v>44477</v>
      </c>
      <c r="U3085" t="s">
        <v>3910</v>
      </c>
      <c r="V3085" s="14">
        <v>44477</v>
      </c>
      <c r="W3085" t="str">
        <f t="shared" si="484"/>
        <v>October</v>
      </c>
      <c r="X3085" s="4" t="str">
        <f t="shared" si="485"/>
        <v>2021</v>
      </c>
      <c r="Y3085" s="6">
        <f t="shared" si="486"/>
        <v>2021</v>
      </c>
      <c r="Z3085" s="4" t="str">
        <f t="shared" si="487"/>
        <v>8</v>
      </c>
      <c r="AA3085" s="6">
        <f t="shared" si="488"/>
        <v>8</v>
      </c>
      <c r="AB3085" t="str">
        <f t="shared" si="489"/>
        <v>Friday</v>
      </c>
    </row>
    <row r="3086" spans="1:28" x14ac:dyDescent="0.25">
      <c r="A3086" s="3" t="s">
        <v>7531</v>
      </c>
      <c r="B3086" t="s">
        <v>7532</v>
      </c>
      <c r="C3086" s="3" t="s">
        <v>7532</v>
      </c>
      <c r="D3086" s="6">
        <v>0</v>
      </c>
      <c r="E3086" s="6">
        <v>103</v>
      </c>
      <c r="F3086" s="6">
        <f t="shared" si="480"/>
        <v>1</v>
      </c>
      <c r="G3086" s="6">
        <f t="shared" si="481"/>
        <v>43</v>
      </c>
      <c r="H3086" s="6" t="str" cm="1">
        <f t="array" ref="H3086">_xlfn.IFS(E3086&lt;=80,"Series",E3086&lt;=120,"TV Movie",E3086&gt;120,"Long Movie")</f>
        <v>TV Movie</v>
      </c>
      <c r="I3086" t="s">
        <v>8158</v>
      </c>
      <c r="J3086" t="s">
        <v>8159</v>
      </c>
      <c r="K3086" t="s">
        <v>132</v>
      </c>
      <c r="L3086" s="5">
        <v>6.8</v>
      </c>
      <c r="M3086" t="str" cm="1">
        <f t="array" ref="M3086">_xlfn.IFS(L3086&lt;=2,"Flop",L3086&lt;=5,"Average",L3086&lt;=7,"Hit",L3086&lt;=9,"Superhit",L3086&gt;9,"BlockBuster")</f>
        <v>Hit</v>
      </c>
      <c r="N3086" s="6">
        <v>187601</v>
      </c>
      <c r="O3086" s="6" t="str" cm="1">
        <f t="array" ref="O3086">_xlfn.IFS(N3086&lt;=100000,"Low",N3086&lt;=500000,"Median",N3086&lt;=1500000,"High",N3086&gt;1500000,"Very High")</f>
        <v>Median</v>
      </c>
      <c r="P3086">
        <v>150000000</v>
      </c>
      <c r="Q3086">
        <v>1453683476</v>
      </c>
      <c r="R3086">
        <f t="shared" si="482"/>
        <v>1303683476</v>
      </c>
      <c r="S3086" t="str">
        <f t="shared" si="483"/>
        <v>Profit</v>
      </c>
      <c r="T3086" s="1">
        <v>43776</v>
      </c>
      <c r="U3086" t="s">
        <v>6852</v>
      </c>
      <c r="V3086" s="14">
        <v>43776</v>
      </c>
      <c r="W3086" t="str">
        <f t="shared" si="484"/>
        <v>November</v>
      </c>
      <c r="X3086" s="4" t="str">
        <f t="shared" si="485"/>
        <v>2019</v>
      </c>
      <c r="Y3086" s="6">
        <f t="shared" si="486"/>
        <v>2019</v>
      </c>
      <c r="Z3086" s="4" t="str">
        <f t="shared" si="487"/>
        <v>7</v>
      </c>
      <c r="AA3086" s="6">
        <f t="shared" si="488"/>
        <v>7</v>
      </c>
      <c r="AB3086" t="str">
        <f t="shared" si="489"/>
        <v>Thursday</v>
      </c>
    </row>
    <row r="3087" spans="1:28" x14ac:dyDescent="0.25">
      <c r="A3087" s="3" t="s">
        <v>7533</v>
      </c>
      <c r="B3087" t="s">
        <v>7534</v>
      </c>
      <c r="C3087" s="3" t="s">
        <v>7534</v>
      </c>
      <c r="D3087" s="6">
        <v>0</v>
      </c>
      <c r="E3087" s="6">
        <v>110</v>
      </c>
      <c r="F3087" s="6">
        <f t="shared" si="480"/>
        <v>1</v>
      </c>
      <c r="G3087" s="6">
        <f t="shared" si="481"/>
        <v>50</v>
      </c>
      <c r="H3087" s="6" t="str" cm="1">
        <f t="array" ref="H3087">_xlfn.IFS(E3087&lt;=80,"Series",E3087&lt;=120,"TV Movie",E3087&gt;120,"Long Movie")</f>
        <v>TV Movie</v>
      </c>
      <c r="I3087" t="s">
        <v>5529</v>
      </c>
      <c r="J3087" t="s">
        <v>83</v>
      </c>
      <c r="K3087" t="s">
        <v>8161</v>
      </c>
      <c r="L3087" s="5">
        <v>6.6</v>
      </c>
      <c r="M3087" t="str" cm="1">
        <f t="array" ref="M3087">_xlfn.IFS(L3087&lt;=2,"Flop",L3087&lt;=5,"Average",L3087&lt;=7,"Hit",L3087&lt;=9,"Superhit",L3087&gt;9,"BlockBuster")</f>
        <v>Hit</v>
      </c>
      <c r="N3087" s="6">
        <v>104751</v>
      </c>
      <c r="O3087" s="6" t="str" cm="1">
        <f t="array" ref="O3087">_xlfn.IFS(N3087&lt;=100000,"Low",N3087&lt;=500000,"Median",N3087&lt;=1500000,"High",N3087&gt;1500000,"Very High")</f>
        <v>Median</v>
      </c>
      <c r="P3087">
        <v>38000000</v>
      </c>
      <c r="Q3087">
        <v>41657844</v>
      </c>
      <c r="R3087">
        <f t="shared" si="482"/>
        <v>3657844</v>
      </c>
      <c r="S3087" t="str">
        <f t="shared" si="483"/>
        <v>Profit</v>
      </c>
      <c r="T3087" s="1">
        <v>43365</v>
      </c>
      <c r="U3087" t="s">
        <v>5704</v>
      </c>
      <c r="V3087" s="14">
        <v>43365</v>
      </c>
      <c r="W3087" t="str">
        <f t="shared" si="484"/>
        <v>September</v>
      </c>
      <c r="X3087" s="4" t="str">
        <f t="shared" si="485"/>
        <v>2018</v>
      </c>
      <c r="Y3087" s="6">
        <f t="shared" si="486"/>
        <v>2018</v>
      </c>
      <c r="Z3087" s="4" t="str">
        <f t="shared" si="487"/>
        <v>22</v>
      </c>
      <c r="AA3087" s="6">
        <f t="shared" si="488"/>
        <v>22</v>
      </c>
      <c r="AB3087" t="str">
        <f t="shared" si="489"/>
        <v>Saturday</v>
      </c>
    </row>
    <row r="3088" spans="1:28" x14ac:dyDescent="0.25">
      <c r="A3088" s="3" t="s">
        <v>7535</v>
      </c>
      <c r="B3088" t="s">
        <v>94</v>
      </c>
      <c r="C3088" s="3" t="s">
        <v>94</v>
      </c>
      <c r="D3088" s="6">
        <v>0</v>
      </c>
      <c r="E3088" s="6">
        <v>116</v>
      </c>
      <c r="F3088" s="6">
        <f t="shared" si="480"/>
        <v>1</v>
      </c>
      <c r="G3088" s="6">
        <f t="shared" si="481"/>
        <v>56</v>
      </c>
      <c r="H3088" s="6" t="str" cm="1">
        <f t="array" ref="H3088">_xlfn.IFS(E3088&lt;=80,"Series",E3088&lt;=120,"TV Movie",E3088&gt;120,"Long Movie")</f>
        <v>TV Movie</v>
      </c>
      <c r="I3088" t="s">
        <v>5529</v>
      </c>
      <c r="J3088" t="s">
        <v>8158</v>
      </c>
      <c r="K3088" t="s">
        <v>145</v>
      </c>
      <c r="L3088" s="5">
        <v>5.3</v>
      </c>
      <c r="M3088" t="str" cm="1">
        <f t="array" ref="M3088">_xlfn.IFS(L3088&lt;=2,"Flop",L3088&lt;=5,"Average",L3088&lt;=7,"Hit",L3088&lt;=9,"Superhit",L3088&gt;9,"BlockBuster")</f>
        <v>Hit</v>
      </c>
      <c r="N3088" s="6">
        <v>77998</v>
      </c>
      <c r="O3088" s="6" t="str" cm="1">
        <f t="array" ref="O3088">_xlfn.IFS(N3088&lt;=100000,"Low",N3088&lt;=500000,"Median",N3088&lt;=1500000,"High",N3088&gt;1500000,"Very High")</f>
        <v>Low</v>
      </c>
      <c r="P3088">
        <v>100000000</v>
      </c>
      <c r="Q3088">
        <v>86493046</v>
      </c>
      <c r="R3088">
        <f t="shared" si="482"/>
        <v>-13506954</v>
      </c>
      <c r="S3088" t="str">
        <f t="shared" si="483"/>
        <v>Loss</v>
      </c>
      <c r="T3088" s="1">
        <v>43424</v>
      </c>
      <c r="U3088" t="s">
        <v>7536</v>
      </c>
      <c r="V3088" s="14">
        <v>43424</v>
      </c>
      <c r="W3088" t="str">
        <f t="shared" si="484"/>
        <v>November</v>
      </c>
      <c r="X3088" s="4" t="str">
        <f t="shared" si="485"/>
        <v>2018</v>
      </c>
      <c r="Y3088" s="6">
        <f t="shared" si="486"/>
        <v>2018</v>
      </c>
      <c r="Z3088" s="4" t="str">
        <f t="shared" si="487"/>
        <v>20</v>
      </c>
      <c r="AA3088" s="6">
        <f t="shared" si="488"/>
        <v>20</v>
      </c>
      <c r="AB3088" t="str">
        <f t="shared" si="489"/>
        <v>Tuesday</v>
      </c>
    </row>
    <row r="3089" spans="1:28" x14ac:dyDescent="0.25">
      <c r="A3089" s="3" t="s">
        <v>7537</v>
      </c>
      <c r="B3089" t="s">
        <v>7538</v>
      </c>
      <c r="C3089" s="3" t="s">
        <v>7538</v>
      </c>
      <c r="D3089" s="6">
        <v>0</v>
      </c>
      <c r="E3089" s="6">
        <v>132</v>
      </c>
      <c r="F3089" s="6">
        <f t="shared" si="480"/>
        <v>2</v>
      </c>
      <c r="G3089" s="6">
        <f t="shared" si="481"/>
        <v>12</v>
      </c>
      <c r="H3089" s="6" t="str" cm="1">
        <f t="array" ref="H3089">_xlfn.IFS(E3089&lt;=80,"Series",E3089&lt;=120,"TV Movie",E3089&gt;120,"Long Movie")</f>
        <v>Long Movie</v>
      </c>
      <c r="I3089" t="s">
        <v>145</v>
      </c>
      <c r="J3089" t="s">
        <v>5802</v>
      </c>
      <c r="K3089" t="s">
        <v>5802</v>
      </c>
      <c r="L3089" s="5">
        <v>7.5</v>
      </c>
      <c r="M3089" t="str" cm="1">
        <f t="array" ref="M3089">_xlfn.IFS(L3089&lt;=2,"Flop",L3089&lt;=5,"Average",L3089&lt;=7,"Hit",L3089&lt;=9,"Superhit",L3089&gt;9,"BlockBuster")</f>
        <v>Superhit</v>
      </c>
      <c r="N3089" s="6">
        <v>80515</v>
      </c>
      <c r="O3089" s="6" t="str" cm="1">
        <f t="array" ref="O3089">_xlfn.IFS(N3089&lt;=100000,"Low",N3089&lt;=500000,"Median",N3089&lt;=1500000,"High",N3089&gt;1500000,"Very High")</f>
        <v>Low</v>
      </c>
      <c r="P3089">
        <v>13000000</v>
      </c>
      <c r="Q3089">
        <v>9101546</v>
      </c>
      <c r="R3089">
        <f t="shared" si="482"/>
        <v>-3898454</v>
      </c>
      <c r="S3089" t="str">
        <f t="shared" si="483"/>
        <v>Loss</v>
      </c>
      <c r="T3089" s="1">
        <v>42685</v>
      </c>
      <c r="U3089" t="s">
        <v>2129</v>
      </c>
      <c r="V3089" s="14">
        <v>42685</v>
      </c>
      <c r="W3089" t="str">
        <f t="shared" si="484"/>
        <v>November</v>
      </c>
      <c r="X3089" s="4" t="str">
        <f t="shared" si="485"/>
        <v>2016</v>
      </c>
      <c r="Y3089" s="6">
        <f t="shared" si="486"/>
        <v>2016</v>
      </c>
      <c r="Z3089" s="4" t="str">
        <f t="shared" si="487"/>
        <v>11</v>
      </c>
      <c r="AA3089" s="6">
        <f t="shared" si="488"/>
        <v>11</v>
      </c>
      <c r="AB3089" t="str">
        <f t="shared" si="489"/>
        <v>Friday</v>
      </c>
    </row>
    <row r="3090" spans="1:28" x14ac:dyDescent="0.25">
      <c r="A3090" s="3" t="s">
        <v>7539</v>
      </c>
      <c r="B3090" t="s">
        <v>7540</v>
      </c>
      <c r="C3090" s="3" t="s">
        <v>7540</v>
      </c>
      <c r="D3090" s="6">
        <v>0</v>
      </c>
      <c r="E3090" s="6">
        <v>116</v>
      </c>
      <c r="F3090" s="6">
        <f t="shared" si="480"/>
        <v>1</v>
      </c>
      <c r="G3090" s="6">
        <f t="shared" si="481"/>
        <v>56</v>
      </c>
      <c r="H3090" s="6" t="str" cm="1">
        <f t="array" ref="H3090">_xlfn.IFS(E3090&lt;=80,"Series",E3090&lt;=120,"TV Movie",E3090&gt;120,"Long Movie")</f>
        <v>TV Movie</v>
      </c>
      <c r="I3090" t="s">
        <v>145</v>
      </c>
      <c r="J3090" t="s">
        <v>3857</v>
      </c>
      <c r="K3090" t="s">
        <v>5802</v>
      </c>
      <c r="L3090" s="5">
        <v>7.5</v>
      </c>
      <c r="M3090" t="str" cm="1">
        <f t="array" ref="M3090">_xlfn.IFS(L3090&lt;=2,"Flop",L3090&lt;=5,"Average",L3090&lt;=7,"Hit",L3090&lt;=9,"Superhit",L3090&gt;9,"BlockBuster")</f>
        <v>Superhit</v>
      </c>
      <c r="N3090" s="6">
        <v>296578</v>
      </c>
      <c r="O3090" s="6" t="str" cm="1">
        <f t="array" ref="O3090">_xlfn.IFS(N3090&lt;=100000,"Low",N3090&lt;=500000,"Median",N3090&lt;=1500000,"High",N3090&gt;1500000,"Very High")</f>
        <v>Median</v>
      </c>
      <c r="P3090">
        <v>22500000</v>
      </c>
      <c r="Q3090">
        <v>30311857</v>
      </c>
      <c r="R3090">
        <f t="shared" si="482"/>
        <v>7811857</v>
      </c>
      <c r="S3090" t="str">
        <f t="shared" si="483"/>
        <v>Profit</v>
      </c>
      <c r="T3090" s="1">
        <v>42615</v>
      </c>
      <c r="U3090" t="s">
        <v>5642</v>
      </c>
      <c r="V3090" s="14">
        <v>42615</v>
      </c>
      <c r="W3090" t="str">
        <f t="shared" si="484"/>
        <v>September</v>
      </c>
      <c r="X3090" s="4" t="str">
        <f t="shared" si="485"/>
        <v>2016</v>
      </c>
      <c r="Y3090" s="6">
        <f t="shared" si="486"/>
        <v>2016</v>
      </c>
      <c r="Z3090" s="4" t="str">
        <f t="shared" si="487"/>
        <v>2</v>
      </c>
      <c r="AA3090" s="6">
        <f t="shared" si="488"/>
        <v>2</v>
      </c>
      <c r="AB3090" t="str">
        <f t="shared" si="489"/>
        <v>Friday</v>
      </c>
    </row>
    <row r="3091" spans="1:28" x14ac:dyDescent="0.25">
      <c r="A3091" s="3" t="s">
        <v>7541</v>
      </c>
      <c r="B3091" t="s">
        <v>7542</v>
      </c>
      <c r="C3091" s="3" t="s">
        <v>7542</v>
      </c>
      <c r="D3091" s="6">
        <v>0</v>
      </c>
      <c r="E3091" s="6">
        <v>125</v>
      </c>
      <c r="F3091" s="6">
        <f t="shared" si="480"/>
        <v>2</v>
      </c>
      <c r="G3091" s="6">
        <f t="shared" si="481"/>
        <v>5</v>
      </c>
      <c r="H3091" s="6" t="str" cm="1">
        <f t="array" ref="H3091">_xlfn.IFS(E3091&lt;=80,"Series",E3091&lt;=120,"TV Movie",E3091&gt;120,"Long Movie")</f>
        <v>Long Movie</v>
      </c>
      <c r="I3091" t="s">
        <v>8160</v>
      </c>
      <c r="J3091" t="s">
        <v>145</v>
      </c>
      <c r="K3091" t="s">
        <v>4390</v>
      </c>
      <c r="L3091" s="5">
        <v>7.4</v>
      </c>
      <c r="M3091" t="str" cm="1">
        <f t="array" ref="M3091">_xlfn.IFS(L3091&lt;=2,"Flop",L3091&lt;=5,"Average",L3091&lt;=7,"Hit",L3091&lt;=9,"Superhit",L3091&gt;9,"BlockBuster")</f>
        <v>Superhit</v>
      </c>
      <c r="N3091" s="6">
        <v>214837</v>
      </c>
      <c r="O3091" s="6" t="str" cm="1">
        <f t="array" ref="O3091">_xlfn.IFS(N3091&lt;=100000,"Low",N3091&lt;=500000,"Median",N3091&lt;=1500000,"High",N3091&gt;1500000,"Very High")</f>
        <v>Median</v>
      </c>
      <c r="P3091">
        <v>30000000</v>
      </c>
      <c r="Q3091">
        <v>150847274</v>
      </c>
      <c r="R3091">
        <f t="shared" si="482"/>
        <v>120847274</v>
      </c>
      <c r="S3091" t="str">
        <f t="shared" si="483"/>
        <v>Profit</v>
      </c>
      <c r="T3091" s="1">
        <v>42979</v>
      </c>
      <c r="U3091" t="s">
        <v>3802</v>
      </c>
      <c r="V3091" s="14">
        <v>42979</v>
      </c>
      <c r="W3091" t="str">
        <f t="shared" si="484"/>
        <v>September</v>
      </c>
      <c r="X3091" s="4" t="str">
        <f t="shared" si="485"/>
        <v>2017</v>
      </c>
      <c r="Y3091" s="6">
        <f t="shared" si="486"/>
        <v>2017</v>
      </c>
      <c r="Z3091" s="4" t="str">
        <f t="shared" si="487"/>
        <v>1</v>
      </c>
      <c r="AA3091" s="6">
        <f t="shared" si="488"/>
        <v>1</v>
      </c>
      <c r="AB3091" t="str">
        <f t="shared" si="489"/>
        <v>Friday</v>
      </c>
    </row>
    <row r="3092" spans="1:28" x14ac:dyDescent="0.25">
      <c r="A3092" s="3" t="s">
        <v>7543</v>
      </c>
      <c r="B3092" t="s">
        <v>7544</v>
      </c>
      <c r="C3092" s="3" t="s">
        <v>7544</v>
      </c>
      <c r="D3092" s="6">
        <v>0</v>
      </c>
      <c r="E3092" s="6">
        <v>94</v>
      </c>
      <c r="F3092" s="6">
        <f t="shared" si="480"/>
        <v>1</v>
      </c>
      <c r="G3092" s="6">
        <f t="shared" si="481"/>
        <v>34</v>
      </c>
      <c r="H3092" s="6" t="str" cm="1">
        <f t="array" ref="H3092">_xlfn.IFS(E3092&lt;=80,"Series",E3092&lt;=120,"TV Movie",E3092&gt;120,"Long Movie")</f>
        <v>TV Movie</v>
      </c>
      <c r="I3092" t="s">
        <v>5529</v>
      </c>
      <c r="J3092" t="s">
        <v>3857</v>
      </c>
      <c r="K3092" t="s">
        <v>5802</v>
      </c>
      <c r="L3092" s="5">
        <v>6.1</v>
      </c>
      <c r="M3092" t="str" cm="1">
        <f t="array" ref="M3092">_xlfn.IFS(L3092&lt;=2,"Flop",L3092&lt;=5,"Average",L3092&lt;=7,"Hit",L3092&lt;=9,"Superhit",L3092&gt;9,"BlockBuster")</f>
        <v>Hit</v>
      </c>
      <c r="N3092" s="6">
        <v>85210</v>
      </c>
      <c r="O3092" s="6" t="str" cm="1">
        <f t="array" ref="O3092">_xlfn.IFS(N3092&lt;=100000,"Low",N3092&lt;=500000,"Median",N3092&lt;=1500000,"High",N3092&gt;1500000,"Very High")</f>
        <v>Low</v>
      </c>
      <c r="P3092">
        <v>50000000</v>
      </c>
      <c r="Q3092">
        <v>66308758</v>
      </c>
      <c r="R3092">
        <f t="shared" si="482"/>
        <v>16308758</v>
      </c>
      <c r="S3092" t="str">
        <f t="shared" si="483"/>
        <v>Profit</v>
      </c>
      <c r="T3092" s="1">
        <v>43321</v>
      </c>
      <c r="U3092" t="s">
        <v>3135</v>
      </c>
      <c r="V3092" s="14">
        <v>43321</v>
      </c>
      <c r="W3092" t="str">
        <f t="shared" si="484"/>
        <v>August</v>
      </c>
      <c r="X3092" s="4" t="str">
        <f t="shared" si="485"/>
        <v>2018</v>
      </c>
      <c r="Y3092" s="6">
        <f t="shared" si="486"/>
        <v>2018</v>
      </c>
      <c r="Z3092" s="4" t="str">
        <f t="shared" si="487"/>
        <v>9</v>
      </c>
      <c r="AA3092" s="6">
        <f t="shared" si="488"/>
        <v>9</v>
      </c>
      <c r="AB3092" t="str">
        <f t="shared" si="489"/>
        <v>Thursday</v>
      </c>
    </row>
    <row r="3093" spans="1:28" x14ac:dyDescent="0.25">
      <c r="A3093" s="3" t="s">
        <v>7545</v>
      </c>
      <c r="B3093" t="s">
        <v>1954</v>
      </c>
      <c r="C3093" s="3" t="s">
        <v>1954</v>
      </c>
      <c r="D3093" s="6">
        <v>0</v>
      </c>
      <c r="E3093" s="6">
        <v>115</v>
      </c>
      <c r="F3093" s="6">
        <f t="shared" si="480"/>
        <v>1</v>
      </c>
      <c r="G3093" s="6">
        <f t="shared" si="481"/>
        <v>55</v>
      </c>
      <c r="H3093" s="6" t="str" cm="1">
        <f t="array" ref="H3093">_xlfn.IFS(E3093&lt;=80,"Series",E3093&lt;=120,"TV Movie",E3093&gt;120,"Long Movie")</f>
        <v>TV Movie</v>
      </c>
      <c r="I3093" t="s">
        <v>5529</v>
      </c>
      <c r="J3093" t="s">
        <v>8158</v>
      </c>
      <c r="K3093" t="s">
        <v>145</v>
      </c>
      <c r="L3093" s="5">
        <v>5.8</v>
      </c>
      <c r="M3093" t="str" cm="1">
        <f t="array" ref="M3093">_xlfn.IFS(L3093&lt;=2,"Flop",L3093&lt;=5,"Average",L3093&lt;=7,"Hit",L3093&lt;=9,"Superhit",L3093&gt;9,"BlockBuster")</f>
        <v>Hit</v>
      </c>
      <c r="N3093" s="6">
        <v>156369</v>
      </c>
      <c r="O3093" s="6" t="str" cm="1">
        <f t="array" ref="O3093">_xlfn.IFS(N3093&lt;=100000,"Low",N3093&lt;=500000,"Median",N3093&lt;=1500000,"High",N3093&gt;1500000,"Very High")</f>
        <v>Median</v>
      </c>
      <c r="P3093">
        <v>200000000</v>
      </c>
      <c r="Q3093">
        <v>69965374</v>
      </c>
      <c r="R3093">
        <f t="shared" si="482"/>
        <v>-130034626</v>
      </c>
      <c r="S3093" t="str">
        <f t="shared" si="483"/>
        <v>Loss</v>
      </c>
      <c r="T3093" s="1">
        <v>43899</v>
      </c>
      <c r="U3093" t="s">
        <v>7546</v>
      </c>
      <c r="V3093" s="14">
        <v>43899</v>
      </c>
      <c r="W3093" t="str">
        <f t="shared" si="484"/>
        <v>March</v>
      </c>
      <c r="X3093" s="4" t="str">
        <f t="shared" si="485"/>
        <v>2020</v>
      </c>
      <c r="Y3093" s="6">
        <f t="shared" si="486"/>
        <v>2020</v>
      </c>
      <c r="Z3093" s="4" t="str">
        <f t="shared" si="487"/>
        <v>9</v>
      </c>
      <c r="AA3093" s="6">
        <f t="shared" si="488"/>
        <v>9</v>
      </c>
      <c r="AB3093" t="str">
        <f t="shared" si="489"/>
        <v>Monday</v>
      </c>
    </row>
    <row r="3094" spans="1:28" x14ac:dyDescent="0.25">
      <c r="A3094" s="3" t="s">
        <v>7547</v>
      </c>
      <c r="B3094" t="s">
        <v>7548</v>
      </c>
      <c r="C3094" s="3" t="s">
        <v>7548</v>
      </c>
      <c r="D3094" s="6">
        <v>0</v>
      </c>
      <c r="E3094" s="6">
        <v>133</v>
      </c>
      <c r="F3094" s="6">
        <f t="shared" si="480"/>
        <v>2</v>
      </c>
      <c r="G3094" s="6">
        <f t="shared" si="481"/>
        <v>13</v>
      </c>
      <c r="H3094" s="6" t="str" cm="1">
        <f t="array" ref="H3094">_xlfn.IFS(E3094&lt;=80,"Series",E3094&lt;=120,"TV Movie",E3094&gt;120,"Long Movie")</f>
        <v>Long Movie</v>
      </c>
      <c r="I3094" t="s">
        <v>5529</v>
      </c>
      <c r="J3094" t="s">
        <v>8162</v>
      </c>
      <c r="K3094" t="s">
        <v>145</v>
      </c>
      <c r="L3094" s="5">
        <v>7.3</v>
      </c>
      <c r="M3094" t="str" cm="1">
        <f t="array" ref="M3094">_xlfn.IFS(L3094&lt;=2,"Flop",L3094&lt;=5,"Average",L3094&lt;=7,"Hit",L3094&lt;=9,"Superhit",L3094&gt;9,"BlockBuster")</f>
        <v>Superhit</v>
      </c>
      <c r="N3094" s="6">
        <v>110080</v>
      </c>
      <c r="O3094" s="6" t="str" cm="1">
        <f t="array" ref="O3094">_xlfn.IFS(N3094&lt;=100000,"Low",N3094&lt;=500000,"Median",N3094&lt;=1500000,"High",N3094&gt;1500000,"Very High")</f>
        <v>Median</v>
      </c>
      <c r="P3094">
        <v>45000000</v>
      </c>
      <c r="Q3094">
        <v>52185751</v>
      </c>
      <c r="R3094">
        <f t="shared" si="482"/>
        <v>7185751</v>
      </c>
      <c r="S3094" t="str">
        <f t="shared" si="483"/>
        <v>Profit</v>
      </c>
      <c r="T3094" s="1">
        <v>42691</v>
      </c>
      <c r="U3094" t="s">
        <v>3135</v>
      </c>
      <c r="V3094" s="14">
        <v>42691</v>
      </c>
      <c r="W3094" t="str">
        <f t="shared" si="484"/>
        <v>November</v>
      </c>
      <c r="X3094" s="4" t="str">
        <f t="shared" si="485"/>
        <v>2016</v>
      </c>
      <c r="Y3094" s="6">
        <f t="shared" si="486"/>
        <v>2016</v>
      </c>
      <c r="Z3094" s="4" t="str">
        <f t="shared" si="487"/>
        <v>17</v>
      </c>
      <c r="AA3094" s="6">
        <f t="shared" si="488"/>
        <v>17</v>
      </c>
      <c r="AB3094" t="str">
        <f t="shared" si="489"/>
        <v>Thursday</v>
      </c>
    </row>
    <row r="3095" spans="1:28" x14ac:dyDescent="0.25">
      <c r="A3095" s="3" t="s">
        <v>7549</v>
      </c>
      <c r="B3095" t="s">
        <v>7550</v>
      </c>
      <c r="C3095" s="3" t="s">
        <v>7550</v>
      </c>
      <c r="D3095" s="6">
        <v>0</v>
      </c>
      <c r="E3095" s="6">
        <v>104</v>
      </c>
      <c r="F3095" s="6">
        <f t="shared" si="480"/>
        <v>1</v>
      </c>
      <c r="G3095" s="6">
        <f t="shared" si="481"/>
        <v>44</v>
      </c>
      <c r="H3095" s="6" t="str" cm="1">
        <f t="array" ref="H3095">_xlfn.IFS(E3095&lt;=80,"Series",E3095&lt;=120,"TV Movie",E3095&gt;120,"Long Movie")</f>
        <v>TV Movie</v>
      </c>
      <c r="I3095" t="s">
        <v>8158</v>
      </c>
      <c r="J3095" t="s">
        <v>132</v>
      </c>
      <c r="K3095" t="s">
        <v>145</v>
      </c>
      <c r="L3095" s="5">
        <v>7.2</v>
      </c>
      <c r="M3095" t="str" cm="1">
        <f t="array" ref="M3095">_xlfn.IFS(L3095&lt;=2,"Flop",L3095&lt;=5,"Average",L3095&lt;=7,"Hit",L3095&lt;=9,"Superhit",L3095&gt;9,"BlockBuster")</f>
        <v>Superhit</v>
      </c>
      <c r="N3095" s="6">
        <v>82628</v>
      </c>
      <c r="O3095" s="6" t="str" cm="1">
        <f t="array" ref="O3095">_xlfn.IFS(N3095&lt;=100000,"Low",N3095&lt;=500000,"Median",N3095&lt;=1500000,"High",N3095&gt;1500000,"Very High")</f>
        <v>Low</v>
      </c>
      <c r="P3095">
        <v>75000000</v>
      </c>
      <c r="Q3095">
        <v>197744377</v>
      </c>
      <c r="R3095">
        <f t="shared" si="482"/>
        <v>122744377</v>
      </c>
      <c r="S3095" t="str">
        <f t="shared" si="483"/>
        <v>Profit</v>
      </c>
      <c r="T3095" s="1">
        <v>43311</v>
      </c>
      <c r="U3095" t="s">
        <v>2862</v>
      </c>
      <c r="V3095" s="14">
        <v>43311</v>
      </c>
      <c r="W3095" t="str">
        <f t="shared" si="484"/>
        <v>July</v>
      </c>
      <c r="X3095" s="4" t="str">
        <f t="shared" si="485"/>
        <v>2018</v>
      </c>
      <c r="Y3095" s="6">
        <f t="shared" si="486"/>
        <v>2018</v>
      </c>
      <c r="Z3095" s="4" t="str">
        <f t="shared" si="487"/>
        <v>30</v>
      </c>
      <c r="AA3095" s="6">
        <f t="shared" si="488"/>
        <v>30</v>
      </c>
      <c r="AB3095" t="str">
        <f t="shared" si="489"/>
        <v>Monday</v>
      </c>
    </row>
    <row r="3096" spans="1:28" x14ac:dyDescent="0.25">
      <c r="A3096" s="3" t="s">
        <v>7551</v>
      </c>
      <c r="B3096" t="s">
        <v>7552</v>
      </c>
      <c r="C3096" s="3" t="s">
        <v>7552</v>
      </c>
      <c r="D3096" s="6">
        <v>0</v>
      </c>
      <c r="E3096" s="6">
        <v>109</v>
      </c>
      <c r="F3096" s="6">
        <f t="shared" si="480"/>
        <v>1</v>
      </c>
      <c r="G3096" s="6">
        <f t="shared" si="481"/>
        <v>49</v>
      </c>
      <c r="H3096" s="6" t="str" cm="1">
        <f t="array" ref="H3096">_xlfn.IFS(E3096&lt;=80,"Series",E3096&lt;=120,"TV Movie",E3096&gt;120,"Long Movie")</f>
        <v>TV Movie</v>
      </c>
      <c r="I3096" t="s">
        <v>83</v>
      </c>
      <c r="J3096" t="s">
        <v>8166</v>
      </c>
      <c r="K3096" t="s">
        <v>3857</v>
      </c>
      <c r="L3096" s="5">
        <v>5.5</v>
      </c>
      <c r="M3096" t="str" cm="1">
        <f t="array" ref="M3096">_xlfn.IFS(L3096&lt;=2,"Flop",L3096&lt;=5,"Average",L3096&lt;=7,"Hit",L3096&lt;=9,"Superhit",L3096&gt;9,"BlockBuster")</f>
        <v>Hit</v>
      </c>
      <c r="N3096" s="6">
        <v>58172</v>
      </c>
      <c r="O3096" s="6" t="str" cm="1">
        <f t="array" ref="O3096">_xlfn.IFS(N3096&lt;=100000,"Low",N3096&lt;=500000,"Median",N3096&lt;=1500000,"High",N3096&gt;1500000,"Very High")</f>
        <v>Low</v>
      </c>
      <c r="P3096">
        <v>20000000</v>
      </c>
      <c r="Q3096">
        <v>251935300</v>
      </c>
      <c r="R3096">
        <f t="shared" si="482"/>
        <v>231935300</v>
      </c>
      <c r="S3096" t="str">
        <f t="shared" si="483"/>
        <v>Profit</v>
      </c>
      <c r="T3096" s="1">
        <v>45224</v>
      </c>
      <c r="U3096" t="s">
        <v>7553</v>
      </c>
      <c r="V3096" s="14">
        <v>45224</v>
      </c>
      <c r="W3096" t="str">
        <f t="shared" si="484"/>
        <v>October</v>
      </c>
      <c r="X3096" s="4" t="str">
        <f t="shared" si="485"/>
        <v>2023</v>
      </c>
      <c r="Y3096" s="6">
        <f t="shared" si="486"/>
        <v>2023</v>
      </c>
      <c r="Z3096" s="4" t="str">
        <f t="shared" si="487"/>
        <v>25</v>
      </c>
      <c r="AA3096" s="6">
        <f t="shared" si="488"/>
        <v>25</v>
      </c>
      <c r="AB3096" t="str">
        <f t="shared" si="489"/>
        <v>Wednesday</v>
      </c>
    </row>
    <row r="3097" spans="1:28" x14ac:dyDescent="0.25">
      <c r="A3097" s="3" t="s">
        <v>7554</v>
      </c>
      <c r="B3097" t="s">
        <v>7555</v>
      </c>
      <c r="C3097" s="3" t="s">
        <v>7555</v>
      </c>
      <c r="D3097" s="6">
        <v>0</v>
      </c>
      <c r="E3097" s="6">
        <v>106</v>
      </c>
      <c r="F3097" s="6">
        <f t="shared" si="480"/>
        <v>1</v>
      </c>
      <c r="G3097" s="6">
        <f t="shared" si="481"/>
        <v>46</v>
      </c>
      <c r="H3097" s="6" t="str" cm="1">
        <f t="array" ref="H3097">_xlfn.IFS(E3097&lt;=80,"Series",E3097&lt;=120,"TV Movie",E3097&gt;120,"Long Movie")</f>
        <v>TV Movie</v>
      </c>
      <c r="I3097" t="s">
        <v>8160</v>
      </c>
      <c r="J3097" t="s">
        <v>132</v>
      </c>
      <c r="K3097" t="s">
        <v>8162</v>
      </c>
      <c r="L3097" s="5">
        <v>7.1</v>
      </c>
      <c r="M3097" t="str" cm="1">
        <f t="array" ref="M3097">_xlfn.IFS(L3097&lt;=2,"Flop",L3097&lt;=5,"Average",L3097&lt;=7,"Hit",L3097&lt;=9,"Superhit",L3097&gt;9,"BlockBuster")</f>
        <v>Superhit</v>
      </c>
      <c r="N3097" s="6">
        <v>55183</v>
      </c>
      <c r="O3097" s="6" t="str" cm="1">
        <f t="array" ref="O3097">_xlfn.IFS(N3097&lt;=100000,"Low",N3097&lt;=500000,"Median",N3097&lt;=1500000,"High",N3097&gt;1500000,"Very High")</f>
        <v>Low</v>
      </c>
      <c r="P3097">
        <v>10000000</v>
      </c>
      <c r="Q3097">
        <v>12442161</v>
      </c>
      <c r="R3097">
        <f t="shared" si="482"/>
        <v>2442161</v>
      </c>
      <c r="S3097" t="str">
        <f t="shared" si="483"/>
        <v>Profit</v>
      </c>
      <c r="T3097" s="1">
        <v>43344</v>
      </c>
      <c r="U3097" t="s">
        <v>7230</v>
      </c>
      <c r="V3097" s="14">
        <v>43344</v>
      </c>
      <c r="W3097" t="str">
        <f t="shared" si="484"/>
        <v>September</v>
      </c>
      <c r="X3097" s="4" t="str">
        <f t="shared" si="485"/>
        <v>2018</v>
      </c>
      <c r="Y3097" s="6">
        <f t="shared" si="486"/>
        <v>2018</v>
      </c>
      <c r="Z3097" s="4" t="str">
        <f t="shared" si="487"/>
        <v>1</v>
      </c>
      <c r="AA3097" s="6">
        <f t="shared" si="488"/>
        <v>1</v>
      </c>
      <c r="AB3097" t="str">
        <f t="shared" si="489"/>
        <v>Saturday</v>
      </c>
    </row>
    <row r="3098" spans="1:28" x14ac:dyDescent="0.25">
      <c r="A3098" s="3" t="s">
        <v>7556</v>
      </c>
      <c r="B3098" t="s">
        <v>7557</v>
      </c>
      <c r="C3098" s="3" t="s">
        <v>7557</v>
      </c>
      <c r="D3098" s="6">
        <v>0</v>
      </c>
      <c r="E3098" s="6">
        <v>121</v>
      </c>
      <c r="F3098" s="6">
        <f t="shared" si="480"/>
        <v>2</v>
      </c>
      <c r="G3098" s="6">
        <f t="shared" si="481"/>
        <v>1</v>
      </c>
      <c r="H3098" s="6" t="str" cm="1">
        <f t="array" ref="H3098">_xlfn.IFS(E3098&lt;=80,"Series",E3098&lt;=120,"TV Movie",E3098&gt;120,"Long Movie")</f>
        <v>Long Movie</v>
      </c>
      <c r="I3098" t="s">
        <v>8160</v>
      </c>
      <c r="J3098" t="s">
        <v>132</v>
      </c>
      <c r="K3098" t="s">
        <v>145</v>
      </c>
      <c r="L3098" s="5">
        <v>6.7</v>
      </c>
      <c r="M3098" t="str" cm="1">
        <f t="array" ref="M3098">_xlfn.IFS(L3098&lt;=2,"Flop",L3098&lt;=5,"Average",L3098&lt;=7,"Hit",L3098&lt;=9,"Superhit",L3098&gt;9,"BlockBuster")</f>
        <v>Hit</v>
      </c>
      <c r="N3098" s="6">
        <v>58710</v>
      </c>
      <c r="O3098" s="6" t="str" cm="1">
        <f t="array" ref="O3098">_xlfn.IFS(N3098&lt;=100000,"Low",N3098&lt;=500000,"Median",N3098&lt;=1500000,"High",N3098&gt;1500000,"Very High")</f>
        <v>Low</v>
      </c>
      <c r="P3098">
        <v>25000000</v>
      </c>
      <c r="Q3098">
        <v>18598607</v>
      </c>
      <c r="R3098">
        <f t="shared" si="482"/>
        <v>-6401393</v>
      </c>
      <c r="S3098" t="str">
        <f t="shared" si="483"/>
        <v>Loss</v>
      </c>
      <c r="T3098" s="1">
        <v>42980</v>
      </c>
      <c r="U3098" t="s">
        <v>4043</v>
      </c>
      <c r="V3098" s="14">
        <v>42980</v>
      </c>
      <c r="W3098" t="str">
        <f t="shared" si="484"/>
        <v>September</v>
      </c>
      <c r="X3098" s="4" t="str">
        <f t="shared" si="485"/>
        <v>2017</v>
      </c>
      <c r="Y3098" s="6">
        <f t="shared" si="486"/>
        <v>2017</v>
      </c>
      <c r="Z3098" s="4" t="str">
        <f t="shared" si="487"/>
        <v>2</v>
      </c>
      <c r="AA3098" s="6">
        <f t="shared" si="488"/>
        <v>2</v>
      </c>
      <c r="AB3098" t="str">
        <f t="shared" si="489"/>
        <v>Saturday</v>
      </c>
    </row>
    <row r="3099" spans="1:28" x14ac:dyDescent="0.25">
      <c r="A3099" s="3" t="s">
        <v>7558</v>
      </c>
      <c r="B3099" t="s">
        <v>7559</v>
      </c>
      <c r="C3099" s="3" t="s">
        <v>7559</v>
      </c>
      <c r="D3099" s="6">
        <v>0</v>
      </c>
      <c r="E3099" s="6">
        <v>87</v>
      </c>
      <c r="F3099" s="6">
        <f t="shared" si="480"/>
        <v>1</v>
      </c>
      <c r="G3099" s="6">
        <f t="shared" si="481"/>
        <v>27</v>
      </c>
      <c r="H3099" s="6" t="str" cm="1">
        <f t="array" ref="H3099">_xlfn.IFS(E3099&lt;=80,"Series",E3099&lt;=120,"TV Movie",E3099&gt;120,"Long Movie")</f>
        <v>TV Movie</v>
      </c>
      <c r="I3099" t="s">
        <v>8158</v>
      </c>
      <c r="J3099" t="s">
        <v>8159</v>
      </c>
      <c r="K3099" t="s">
        <v>132</v>
      </c>
      <c r="L3099" s="5">
        <v>6.8</v>
      </c>
      <c r="M3099" t="str" cm="1">
        <f t="array" ref="M3099">_xlfn.IFS(L3099&lt;=2,"Flop",L3099&lt;=5,"Average",L3099&lt;=7,"Hit",L3099&lt;=9,"Superhit",L3099&gt;9,"BlockBuster")</f>
        <v>Hit</v>
      </c>
      <c r="N3099" s="6">
        <v>66089</v>
      </c>
      <c r="O3099" s="6" t="str" cm="1">
        <f t="array" ref="O3099">_xlfn.IFS(N3099&lt;=100000,"Low",N3099&lt;=500000,"Median",N3099&lt;=1500000,"High",N3099&gt;1500000,"Very High")</f>
        <v>Low</v>
      </c>
      <c r="P3099">
        <v>70000000</v>
      </c>
      <c r="Q3099">
        <v>183800603</v>
      </c>
      <c r="R3099">
        <f t="shared" si="482"/>
        <v>113800603</v>
      </c>
      <c r="S3099" t="str">
        <f t="shared" si="483"/>
        <v>Profit</v>
      </c>
      <c r="T3099" s="1">
        <v>42635</v>
      </c>
      <c r="U3099" t="s">
        <v>7560</v>
      </c>
      <c r="V3099" s="14">
        <v>42635</v>
      </c>
      <c r="W3099" t="str">
        <f t="shared" si="484"/>
        <v>September</v>
      </c>
      <c r="X3099" s="4" t="str">
        <f t="shared" si="485"/>
        <v>2016</v>
      </c>
      <c r="Y3099" s="6">
        <f t="shared" si="486"/>
        <v>2016</v>
      </c>
      <c r="Z3099" s="4" t="str">
        <f t="shared" si="487"/>
        <v>22</v>
      </c>
      <c r="AA3099" s="6">
        <f t="shared" si="488"/>
        <v>22</v>
      </c>
      <c r="AB3099" t="str">
        <f t="shared" si="489"/>
        <v>Thursday</v>
      </c>
    </row>
    <row r="3100" spans="1:28" x14ac:dyDescent="0.25">
      <c r="A3100" s="3" t="s">
        <v>7561</v>
      </c>
      <c r="B3100" t="s">
        <v>7562</v>
      </c>
      <c r="C3100" s="3" t="s">
        <v>7562</v>
      </c>
      <c r="D3100" s="6">
        <v>0</v>
      </c>
      <c r="E3100" s="6">
        <v>136</v>
      </c>
      <c r="F3100" s="6">
        <f t="shared" si="480"/>
        <v>2</v>
      </c>
      <c r="G3100" s="6">
        <f t="shared" si="481"/>
        <v>16</v>
      </c>
      <c r="H3100" s="6" t="str" cm="1">
        <f t="array" ref="H3100">_xlfn.IFS(E3100&lt;=80,"Series",E3100&lt;=120,"TV Movie",E3100&gt;120,"Long Movie")</f>
        <v>Long Movie</v>
      </c>
      <c r="I3100" t="s">
        <v>5529</v>
      </c>
      <c r="J3100" t="s">
        <v>8162</v>
      </c>
      <c r="K3100" t="s">
        <v>3857</v>
      </c>
      <c r="L3100" s="5">
        <v>6.6</v>
      </c>
      <c r="M3100" t="str" cm="1">
        <f t="array" ref="M3100">_xlfn.IFS(L3100&lt;=2,"Flop",L3100&lt;=5,"Average",L3100&lt;=7,"Hit",L3100&lt;=9,"Superhit",L3100&gt;9,"BlockBuster")</f>
        <v>Hit</v>
      </c>
      <c r="N3100" s="6">
        <v>248266</v>
      </c>
      <c r="O3100" s="6" t="str" cm="1">
        <f t="array" ref="O3100">_xlfn.IFS(N3100&lt;=100000,"Low",N3100&lt;=500000,"Median",N3100&lt;=1500000,"High",N3100&gt;1500000,"Very High")</f>
        <v>Median</v>
      </c>
      <c r="P3100">
        <v>250000000</v>
      </c>
      <c r="Q3100">
        <v>1236005118</v>
      </c>
      <c r="R3100">
        <f t="shared" si="482"/>
        <v>986005118</v>
      </c>
      <c r="S3100" t="str">
        <f t="shared" si="483"/>
        <v>Profit</v>
      </c>
      <c r="T3100" s="1">
        <v>42829</v>
      </c>
      <c r="U3100" t="s">
        <v>1466</v>
      </c>
      <c r="V3100" s="14">
        <v>42829</v>
      </c>
      <c r="W3100" t="str">
        <f t="shared" si="484"/>
        <v>April</v>
      </c>
      <c r="X3100" s="4" t="str">
        <f t="shared" si="485"/>
        <v>2017</v>
      </c>
      <c r="Y3100" s="6">
        <f t="shared" si="486"/>
        <v>2017</v>
      </c>
      <c r="Z3100" s="4" t="str">
        <f t="shared" si="487"/>
        <v>4</v>
      </c>
      <c r="AA3100" s="6">
        <f t="shared" si="488"/>
        <v>4</v>
      </c>
      <c r="AB3100" t="str">
        <f t="shared" si="489"/>
        <v>Tuesday</v>
      </c>
    </row>
    <row r="3101" spans="1:28" x14ac:dyDescent="0.25">
      <c r="A3101" s="3" t="s">
        <v>7563</v>
      </c>
      <c r="B3101" t="s">
        <v>7564</v>
      </c>
      <c r="C3101" s="3" t="s">
        <v>7564</v>
      </c>
      <c r="D3101" s="6">
        <v>0</v>
      </c>
      <c r="E3101" s="6">
        <v>117</v>
      </c>
      <c r="F3101" s="6">
        <f t="shared" si="480"/>
        <v>1</v>
      </c>
      <c r="G3101" s="6">
        <f t="shared" si="481"/>
        <v>57</v>
      </c>
      <c r="H3101" s="6" t="str" cm="1">
        <f t="array" ref="H3101">_xlfn.IFS(E3101&lt;=80,"Series",E3101&lt;=120,"TV Movie",E3101&gt;120,"Long Movie")</f>
        <v>TV Movie</v>
      </c>
      <c r="I3101" t="s">
        <v>5529</v>
      </c>
      <c r="J3101" t="s">
        <v>8158</v>
      </c>
      <c r="K3101" t="s">
        <v>8159</v>
      </c>
      <c r="L3101" s="5">
        <v>8.4</v>
      </c>
      <c r="M3101" t="str" cm="1">
        <f t="array" ref="M3101">_xlfn.IFS(L3101&lt;=2,"Flop",L3101&lt;=5,"Average",L3101&lt;=7,"Hit",L3101&lt;=9,"Superhit",L3101&gt;9,"BlockBuster")</f>
        <v>Superhit</v>
      </c>
      <c r="N3101" s="6">
        <v>638519</v>
      </c>
      <c r="O3101" s="6" t="str" cm="1">
        <f t="array" ref="O3101">_xlfn.IFS(N3101&lt;=100000,"Low",N3101&lt;=500000,"Median",N3101&lt;=1500000,"High",N3101&gt;1500000,"Very High")</f>
        <v>High</v>
      </c>
      <c r="P3101">
        <v>90000000</v>
      </c>
      <c r="Q3101">
        <v>384298736</v>
      </c>
      <c r="R3101">
        <f t="shared" si="482"/>
        <v>294298736</v>
      </c>
      <c r="S3101" t="str">
        <f t="shared" si="483"/>
        <v>Profit</v>
      </c>
      <c r="T3101" s="1">
        <v>43446</v>
      </c>
      <c r="U3101" t="s">
        <v>7565</v>
      </c>
      <c r="V3101" s="14">
        <v>43446</v>
      </c>
      <c r="W3101" t="str">
        <f t="shared" si="484"/>
        <v>December</v>
      </c>
      <c r="X3101" s="4" t="str">
        <f t="shared" si="485"/>
        <v>2018</v>
      </c>
      <c r="Y3101" s="6">
        <f t="shared" si="486"/>
        <v>2018</v>
      </c>
      <c r="Z3101" s="4" t="str">
        <f t="shared" si="487"/>
        <v>12</v>
      </c>
      <c r="AA3101" s="6">
        <f t="shared" si="488"/>
        <v>12</v>
      </c>
      <c r="AB3101" t="str">
        <f t="shared" si="489"/>
        <v>Wednesday</v>
      </c>
    </row>
    <row r="3102" spans="1:28" x14ac:dyDescent="0.25">
      <c r="A3102" s="3" t="s">
        <v>7566</v>
      </c>
      <c r="B3102" t="s">
        <v>7567</v>
      </c>
      <c r="C3102" s="3" t="s">
        <v>7567</v>
      </c>
      <c r="D3102" s="6">
        <v>0</v>
      </c>
      <c r="E3102" s="6">
        <v>141</v>
      </c>
      <c r="F3102" s="6">
        <f t="shared" si="480"/>
        <v>2</v>
      </c>
      <c r="G3102" s="6">
        <f t="shared" si="481"/>
        <v>21</v>
      </c>
      <c r="H3102" s="6" t="str" cm="1">
        <f t="array" ref="H3102">_xlfn.IFS(E3102&lt;=80,"Series",E3102&lt;=120,"TV Movie",E3102&gt;120,"Long Movie")</f>
        <v>Long Movie</v>
      </c>
      <c r="I3102" t="s">
        <v>5529</v>
      </c>
      <c r="J3102" t="s">
        <v>8158</v>
      </c>
      <c r="K3102" t="s">
        <v>132</v>
      </c>
      <c r="L3102" s="5">
        <v>6.7</v>
      </c>
      <c r="M3102" t="str" cm="1">
        <f t="array" ref="M3102">_xlfn.IFS(L3102&lt;=2,"Flop",L3102&lt;=5,"Average",L3102&lt;=7,"Hit",L3102&lt;=9,"Superhit",L3102&gt;9,"BlockBuster")</f>
        <v>Hit</v>
      </c>
      <c r="N3102" s="6">
        <v>352683</v>
      </c>
      <c r="O3102" s="6" t="str" cm="1">
        <f t="array" ref="O3102">_xlfn.IFS(N3102&lt;=100000,"Low",N3102&lt;=500000,"Median",N3102&lt;=1500000,"High",N3102&gt;1500000,"Very High")</f>
        <v>Median</v>
      </c>
      <c r="P3102">
        <v>104000000</v>
      </c>
      <c r="Q3102">
        <v>410902662</v>
      </c>
      <c r="R3102">
        <f t="shared" si="482"/>
        <v>306902662</v>
      </c>
      <c r="S3102" t="str">
        <f t="shared" si="483"/>
        <v>Profit</v>
      </c>
      <c r="T3102" s="1">
        <v>42998</v>
      </c>
      <c r="U3102" t="s">
        <v>4337</v>
      </c>
      <c r="V3102" s="14">
        <v>42998</v>
      </c>
      <c r="W3102" t="str">
        <f t="shared" si="484"/>
        <v>September</v>
      </c>
      <c r="X3102" s="4" t="str">
        <f t="shared" si="485"/>
        <v>2017</v>
      </c>
      <c r="Y3102" s="6">
        <f t="shared" si="486"/>
        <v>2017</v>
      </c>
      <c r="Z3102" s="4" t="str">
        <f t="shared" si="487"/>
        <v>20</v>
      </c>
      <c r="AA3102" s="6">
        <f t="shared" si="488"/>
        <v>20</v>
      </c>
      <c r="AB3102" t="str">
        <f t="shared" si="489"/>
        <v>Wednesday</v>
      </c>
    </row>
    <row r="3103" spans="1:28" x14ac:dyDescent="0.25">
      <c r="A3103" s="3" t="s">
        <v>7568</v>
      </c>
      <c r="B3103" t="s">
        <v>7569</v>
      </c>
      <c r="C3103" s="3" t="s">
        <v>7569</v>
      </c>
      <c r="D3103" s="6">
        <v>0</v>
      </c>
      <c r="E3103" s="6">
        <v>100</v>
      </c>
      <c r="F3103" s="6">
        <f t="shared" si="480"/>
        <v>1</v>
      </c>
      <c r="G3103" s="6">
        <f t="shared" si="481"/>
        <v>40</v>
      </c>
      <c r="H3103" s="6" t="str" cm="1">
        <f t="array" ref="H3103">_xlfn.IFS(E3103&lt;=80,"Series",E3103&lt;=120,"TV Movie",E3103&gt;120,"Long Movie")</f>
        <v>TV Movie</v>
      </c>
      <c r="I3103" t="s">
        <v>132</v>
      </c>
      <c r="J3103" t="s">
        <v>5802</v>
      </c>
      <c r="K3103" t="s">
        <v>5802</v>
      </c>
      <c r="L3103" s="5">
        <v>6.2</v>
      </c>
      <c r="M3103" t="str" cm="1">
        <f t="array" ref="M3103">_xlfn.IFS(L3103&lt;=2,"Flop",L3103&lt;=5,"Average",L3103&lt;=7,"Hit",L3103&lt;=9,"Superhit",L3103&gt;9,"BlockBuster")</f>
        <v>Hit</v>
      </c>
      <c r="N3103" s="6">
        <v>132368</v>
      </c>
      <c r="O3103" s="6" t="str" cm="1">
        <f t="array" ref="O3103">_xlfn.IFS(N3103&lt;=100000,"Low",N3103&lt;=500000,"Median",N3103&lt;=1500000,"High",N3103&gt;1500000,"Very High")</f>
        <v>Median</v>
      </c>
      <c r="P3103">
        <v>20000000</v>
      </c>
      <c r="Q3103">
        <v>183936074</v>
      </c>
      <c r="R3103">
        <f t="shared" si="482"/>
        <v>163936074</v>
      </c>
      <c r="S3103" t="str">
        <f t="shared" si="483"/>
        <v>Profit</v>
      </c>
      <c r="T3103" s="1">
        <v>42579</v>
      </c>
      <c r="U3103" t="s">
        <v>6331</v>
      </c>
      <c r="V3103" s="14">
        <v>42579</v>
      </c>
      <c r="W3103" t="str">
        <f t="shared" si="484"/>
        <v>July</v>
      </c>
      <c r="X3103" s="4" t="str">
        <f t="shared" si="485"/>
        <v>2016</v>
      </c>
      <c r="Y3103" s="6">
        <f t="shared" si="486"/>
        <v>2016</v>
      </c>
      <c r="Z3103" s="4" t="str">
        <f t="shared" si="487"/>
        <v>28</v>
      </c>
      <c r="AA3103" s="6">
        <f t="shared" si="488"/>
        <v>28</v>
      </c>
      <c r="AB3103" t="str">
        <f t="shared" si="489"/>
        <v>Thursday</v>
      </c>
    </row>
    <row r="3104" spans="1:28" x14ac:dyDescent="0.25">
      <c r="A3104" s="3" t="s">
        <v>7570</v>
      </c>
      <c r="B3104" t="s">
        <v>7571</v>
      </c>
      <c r="C3104" s="3" t="s">
        <v>7571</v>
      </c>
      <c r="D3104" s="6">
        <v>0</v>
      </c>
      <c r="E3104" s="6">
        <v>109</v>
      </c>
      <c r="F3104" s="6">
        <f t="shared" si="480"/>
        <v>1</v>
      </c>
      <c r="G3104" s="6">
        <f t="shared" si="481"/>
        <v>49</v>
      </c>
      <c r="H3104" s="6" t="str" cm="1">
        <f t="array" ref="H3104">_xlfn.IFS(E3104&lt;=80,"Series",E3104&lt;=120,"TV Movie",E3104&gt;120,"Long Movie")</f>
        <v>TV Movie</v>
      </c>
      <c r="I3104" t="s">
        <v>132</v>
      </c>
      <c r="J3104" t="s">
        <v>145</v>
      </c>
      <c r="K3104" t="s">
        <v>8156</v>
      </c>
      <c r="L3104" s="5">
        <v>6.2</v>
      </c>
      <c r="M3104" t="str" cm="1">
        <f t="array" ref="M3104">_xlfn.IFS(L3104&lt;=2,"Flop",L3104&lt;=5,"Average",L3104&lt;=7,"Hit",L3104&lt;=9,"Superhit",L3104&gt;9,"BlockBuster")</f>
        <v>Hit</v>
      </c>
      <c r="N3104" s="6">
        <v>67967</v>
      </c>
      <c r="O3104" s="6" t="str" cm="1">
        <f t="array" ref="O3104">_xlfn.IFS(N3104&lt;=100000,"Low",N3104&lt;=500000,"Median",N3104&lt;=1500000,"High",N3104&gt;1500000,"Very High")</f>
        <v>Low</v>
      </c>
      <c r="P3104">
        <v>15000000</v>
      </c>
      <c r="Q3104">
        <v>4531320</v>
      </c>
      <c r="R3104">
        <f t="shared" si="482"/>
        <v>-10468680</v>
      </c>
      <c r="S3104" t="str">
        <f t="shared" si="483"/>
        <v>Loss</v>
      </c>
      <c r="T3104" s="1">
        <v>42622</v>
      </c>
      <c r="U3104" t="s">
        <v>4305</v>
      </c>
      <c r="V3104" s="14">
        <v>42622</v>
      </c>
      <c r="W3104" t="str">
        <f t="shared" si="484"/>
        <v>September</v>
      </c>
      <c r="X3104" s="4" t="str">
        <f t="shared" si="485"/>
        <v>2016</v>
      </c>
      <c r="Y3104" s="6">
        <f t="shared" si="486"/>
        <v>2016</v>
      </c>
      <c r="Z3104" s="4" t="str">
        <f t="shared" si="487"/>
        <v>9</v>
      </c>
      <c r="AA3104" s="6">
        <f t="shared" si="488"/>
        <v>9</v>
      </c>
      <c r="AB3104" t="str">
        <f t="shared" si="489"/>
        <v>Friday</v>
      </c>
    </row>
    <row r="3105" spans="1:28" x14ac:dyDescent="0.25">
      <c r="A3105" s="3" t="s">
        <v>7572</v>
      </c>
      <c r="B3105" t="s">
        <v>7573</v>
      </c>
      <c r="C3105" s="3" t="s">
        <v>7573</v>
      </c>
      <c r="D3105" s="6">
        <v>0</v>
      </c>
      <c r="E3105" s="6">
        <v>94</v>
      </c>
      <c r="F3105" s="6">
        <f t="shared" si="480"/>
        <v>1</v>
      </c>
      <c r="G3105" s="6">
        <f t="shared" si="481"/>
        <v>34</v>
      </c>
      <c r="H3105" s="6" t="str" cm="1">
        <f t="array" ref="H3105">_xlfn.IFS(E3105&lt;=80,"Series",E3105&lt;=120,"TV Movie",E3105&gt;120,"Long Movie")</f>
        <v>TV Movie</v>
      </c>
      <c r="I3105" t="s">
        <v>5529</v>
      </c>
      <c r="J3105" t="s">
        <v>83</v>
      </c>
      <c r="K3105" t="s">
        <v>8166</v>
      </c>
      <c r="L3105" s="5">
        <v>5.3</v>
      </c>
      <c r="M3105" t="str" cm="1">
        <f t="array" ref="M3105">_xlfn.IFS(L3105&lt;=2,"Flop",L3105&lt;=5,"Average",L3105&lt;=7,"Hit",L3105&lt;=9,"Superhit",L3105&gt;9,"BlockBuster")</f>
        <v>Hit</v>
      </c>
      <c r="N3105" s="6">
        <v>86770</v>
      </c>
      <c r="O3105" s="6" t="str" cm="1">
        <f t="array" ref="O3105">_xlfn.IFS(N3105&lt;=100000,"Low",N3105&lt;=500000,"Median",N3105&lt;=1500000,"High",N3105&gt;1500000,"Very High")</f>
        <v>Low</v>
      </c>
      <c r="P3105">
        <v>67000000</v>
      </c>
      <c r="Q3105">
        <v>49169594</v>
      </c>
      <c r="R3105">
        <f t="shared" si="482"/>
        <v>-17830406</v>
      </c>
      <c r="S3105" t="str">
        <f t="shared" si="483"/>
        <v>Loss</v>
      </c>
      <c r="T3105" s="1">
        <v>44069</v>
      </c>
      <c r="U3105" t="s">
        <v>7039</v>
      </c>
      <c r="V3105" s="14">
        <v>44069</v>
      </c>
      <c r="W3105" t="str">
        <f t="shared" si="484"/>
        <v>August</v>
      </c>
      <c r="X3105" s="4" t="str">
        <f t="shared" si="485"/>
        <v>2020</v>
      </c>
      <c r="Y3105" s="6">
        <f t="shared" si="486"/>
        <v>2020</v>
      </c>
      <c r="Z3105" s="4" t="str">
        <f t="shared" si="487"/>
        <v>26</v>
      </c>
      <c r="AA3105" s="6">
        <f t="shared" si="488"/>
        <v>26</v>
      </c>
      <c r="AB3105" t="str">
        <f t="shared" si="489"/>
        <v>Wednesday</v>
      </c>
    </row>
    <row r="3106" spans="1:28" x14ac:dyDescent="0.25">
      <c r="A3106" s="3" t="s">
        <v>7574</v>
      </c>
      <c r="B3106" t="s">
        <v>7575</v>
      </c>
      <c r="C3106" s="3" t="s">
        <v>7575</v>
      </c>
      <c r="D3106" s="6">
        <v>0</v>
      </c>
      <c r="E3106" s="6">
        <v>97</v>
      </c>
      <c r="F3106" s="6">
        <f t="shared" si="480"/>
        <v>1</v>
      </c>
      <c r="G3106" s="6">
        <f t="shared" si="481"/>
        <v>37</v>
      </c>
      <c r="H3106" s="6" t="str" cm="1">
        <f t="array" ref="H3106">_xlfn.IFS(E3106&lt;=80,"Series",E3106&lt;=120,"TV Movie",E3106&gt;120,"Long Movie")</f>
        <v>TV Movie</v>
      </c>
      <c r="I3106" t="s">
        <v>145</v>
      </c>
      <c r="J3106" t="s">
        <v>8157</v>
      </c>
      <c r="K3106" t="s">
        <v>5802</v>
      </c>
      <c r="L3106" s="5">
        <v>6.8</v>
      </c>
      <c r="M3106" t="str" cm="1">
        <f t="array" ref="M3106">_xlfn.IFS(L3106&lt;=2,"Flop",L3106&lt;=5,"Average",L3106&lt;=7,"Hit",L3106&lt;=9,"Superhit",L3106&gt;9,"BlockBuster")</f>
        <v>Hit</v>
      </c>
      <c r="N3106" s="6">
        <v>103792</v>
      </c>
      <c r="O3106" s="6" t="str" cm="1">
        <f t="array" ref="O3106">_xlfn.IFS(N3106&lt;=100000,"Low",N3106&lt;=500000,"Median",N3106&lt;=1500000,"High",N3106&gt;1500000,"Very High")</f>
        <v>Median</v>
      </c>
      <c r="P3106">
        <v>36000000</v>
      </c>
      <c r="Q3106">
        <v>88616021</v>
      </c>
      <c r="R3106">
        <f t="shared" si="482"/>
        <v>52616021</v>
      </c>
      <c r="S3106" t="str">
        <f t="shared" si="483"/>
        <v>Profit</v>
      </c>
      <c r="T3106" s="1">
        <v>42716</v>
      </c>
      <c r="U3106" t="s">
        <v>4145</v>
      </c>
      <c r="V3106" s="14">
        <v>42716</v>
      </c>
      <c r="W3106" t="str">
        <f t="shared" si="484"/>
        <v>December</v>
      </c>
      <c r="X3106" s="4" t="str">
        <f t="shared" si="485"/>
        <v>2016</v>
      </c>
      <c r="Y3106" s="6">
        <f t="shared" si="486"/>
        <v>2016</v>
      </c>
      <c r="Z3106" s="4" t="str">
        <f t="shared" si="487"/>
        <v>12</v>
      </c>
      <c r="AA3106" s="6">
        <f t="shared" si="488"/>
        <v>12</v>
      </c>
      <c r="AB3106" t="str">
        <f t="shared" si="489"/>
        <v>Monday</v>
      </c>
    </row>
    <row r="3107" spans="1:28" x14ac:dyDescent="0.25">
      <c r="A3107" s="3" t="s">
        <v>7576</v>
      </c>
      <c r="B3107" t="s">
        <v>7577</v>
      </c>
      <c r="C3107" s="3" t="s">
        <v>7577</v>
      </c>
      <c r="D3107" s="6">
        <v>0</v>
      </c>
      <c r="E3107" s="6">
        <v>107</v>
      </c>
      <c r="F3107" s="6">
        <f t="shared" si="480"/>
        <v>1</v>
      </c>
      <c r="G3107" s="6">
        <f t="shared" si="481"/>
        <v>47</v>
      </c>
      <c r="H3107" s="6" t="str" cm="1">
        <f t="array" ref="H3107">_xlfn.IFS(E3107&lt;=80,"Series",E3107&lt;=120,"TV Movie",E3107&gt;120,"Long Movie")</f>
        <v>TV Movie</v>
      </c>
      <c r="I3107" t="s">
        <v>132</v>
      </c>
      <c r="J3107" t="s">
        <v>145</v>
      </c>
      <c r="K3107" t="s">
        <v>8167</v>
      </c>
      <c r="L3107" s="5">
        <v>7.2</v>
      </c>
      <c r="M3107" t="str" cm="1">
        <f t="array" ref="M3107">_xlfn.IFS(L3107&lt;=2,"Flop",L3107&lt;=5,"Average",L3107&lt;=7,"Hit",L3107&lt;=9,"Superhit",L3107&gt;9,"BlockBuster")</f>
        <v>Superhit</v>
      </c>
      <c r="N3107" s="6">
        <v>110237</v>
      </c>
      <c r="O3107" s="6" t="str" cm="1">
        <f t="array" ref="O3107">_xlfn.IFS(N3107&lt;=100000,"Low",N3107&lt;=500000,"Median",N3107&lt;=1500000,"High",N3107&gt;1500000,"Very High")</f>
        <v>Median</v>
      </c>
      <c r="P3107">
        <v>13000000</v>
      </c>
      <c r="Q3107">
        <v>24646055</v>
      </c>
      <c r="R3107">
        <f t="shared" si="482"/>
        <v>11646055</v>
      </c>
      <c r="S3107" t="str">
        <f t="shared" si="483"/>
        <v>Profit</v>
      </c>
      <c r="T3107" s="1">
        <v>42986</v>
      </c>
      <c r="U3107" t="s">
        <v>7578</v>
      </c>
      <c r="V3107" s="14">
        <v>42986</v>
      </c>
      <c r="W3107" t="str">
        <f t="shared" si="484"/>
        <v>September</v>
      </c>
      <c r="X3107" s="4" t="str">
        <f t="shared" si="485"/>
        <v>2017</v>
      </c>
      <c r="Y3107" s="6">
        <f t="shared" si="486"/>
        <v>2017</v>
      </c>
      <c r="Z3107" s="4" t="str">
        <f t="shared" si="487"/>
        <v>8</v>
      </c>
      <c r="AA3107" s="6">
        <f t="shared" si="488"/>
        <v>8</v>
      </c>
      <c r="AB3107" t="str">
        <f t="shared" si="489"/>
        <v>Friday</v>
      </c>
    </row>
    <row r="3108" spans="1:28" x14ac:dyDescent="0.25">
      <c r="A3108" s="3" t="s">
        <v>7579</v>
      </c>
      <c r="B3108" t="s">
        <v>7580</v>
      </c>
      <c r="C3108" s="3" t="s">
        <v>7580</v>
      </c>
      <c r="D3108" s="6">
        <v>0</v>
      </c>
      <c r="E3108" s="6">
        <v>91</v>
      </c>
      <c r="F3108" s="6">
        <f t="shared" si="480"/>
        <v>1</v>
      </c>
      <c r="G3108" s="6">
        <f t="shared" si="481"/>
        <v>31</v>
      </c>
      <c r="H3108" s="6" t="str" cm="1">
        <f t="array" ref="H3108">_xlfn.IFS(E3108&lt;=80,"Series",E3108&lt;=120,"TV Movie",E3108&gt;120,"Long Movie")</f>
        <v>TV Movie</v>
      </c>
      <c r="I3108" t="s">
        <v>145</v>
      </c>
      <c r="J3108" t="s">
        <v>83</v>
      </c>
      <c r="K3108" t="s">
        <v>8166</v>
      </c>
      <c r="L3108" s="5">
        <v>6.2</v>
      </c>
      <c r="M3108" t="str" cm="1">
        <f t="array" ref="M3108">_xlfn.IFS(L3108&lt;=2,"Flop",L3108&lt;=5,"Average",L3108&lt;=7,"Hit",L3108&lt;=9,"Superhit",L3108&gt;9,"BlockBuster")</f>
        <v>Hit</v>
      </c>
      <c r="N3108" s="6">
        <v>100042</v>
      </c>
      <c r="O3108" s="6" t="str" cm="1">
        <f t="array" ref="O3108">_xlfn.IFS(N3108&lt;=100000,"Low",N3108&lt;=500000,"Median",N3108&lt;=1500000,"High",N3108&gt;1500000,"Very High")</f>
        <v>Median</v>
      </c>
      <c r="P3108">
        <v>5000000</v>
      </c>
      <c r="Q3108">
        <v>19735344</v>
      </c>
      <c r="R3108">
        <f t="shared" si="482"/>
        <v>14735344</v>
      </c>
      <c r="S3108" t="str">
        <f t="shared" si="483"/>
        <v>Profit</v>
      </c>
      <c r="T3108" s="1">
        <v>42854</v>
      </c>
      <c r="U3108" t="s">
        <v>7581</v>
      </c>
      <c r="V3108" s="14">
        <v>42854</v>
      </c>
      <c r="W3108" t="str">
        <f t="shared" si="484"/>
        <v>April</v>
      </c>
      <c r="X3108" s="4" t="str">
        <f t="shared" si="485"/>
        <v>2017</v>
      </c>
      <c r="Y3108" s="6">
        <f t="shared" si="486"/>
        <v>2017</v>
      </c>
      <c r="Z3108" s="4" t="str">
        <f t="shared" si="487"/>
        <v>29</v>
      </c>
      <c r="AA3108" s="6">
        <f t="shared" si="488"/>
        <v>29</v>
      </c>
      <c r="AB3108" t="str">
        <f t="shared" si="489"/>
        <v>Saturday</v>
      </c>
    </row>
    <row r="3109" spans="1:28" x14ac:dyDescent="0.25">
      <c r="A3109" s="3" t="s">
        <v>7582</v>
      </c>
      <c r="B3109" t="s">
        <v>7583</v>
      </c>
      <c r="C3109" s="3" t="s">
        <v>7583</v>
      </c>
      <c r="D3109" s="6">
        <v>0</v>
      </c>
      <c r="E3109" s="6">
        <v>114</v>
      </c>
      <c r="F3109" s="6">
        <f t="shared" si="480"/>
        <v>1</v>
      </c>
      <c r="G3109" s="6">
        <f t="shared" si="481"/>
        <v>54</v>
      </c>
      <c r="H3109" s="6" t="str" cm="1">
        <f t="array" ref="H3109">_xlfn.IFS(E3109&lt;=80,"Series",E3109&lt;=120,"TV Movie",E3109&gt;120,"Long Movie")</f>
        <v>TV Movie</v>
      </c>
      <c r="I3109" t="s">
        <v>5529</v>
      </c>
      <c r="J3109" t="s">
        <v>8158</v>
      </c>
      <c r="K3109" t="s">
        <v>8161</v>
      </c>
      <c r="L3109" s="5">
        <v>6.7</v>
      </c>
      <c r="M3109" t="str" cm="1">
        <f t="array" ref="M3109">_xlfn.IFS(L3109&lt;=2,"Flop",L3109&lt;=5,"Average",L3109&lt;=7,"Hit",L3109&lt;=9,"Superhit",L3109&gt;9,"BlockBuster")</f>
        <v>Hit</v>
      </c>
      <c r="N3109" s="6">
        <v>183346</v>
      </c>
      <c r="O3109" s="6" t="str" cm="1">
        <f t="array" ref="O3109">_xlfn.IFS(N3109&lt;=100000,"Low",N3109&lt;=500000,"Median",N3109&lt;=1500000,"High",N3109&gt;1500000,"Very High")</f>
        <v>Median</v>
      </c>
      <c r="P3109">
        <v>135000000</v>
      </c>
      <c r="Q3109">
        <v>467989645</v>
      </c>
      <c r="R3109">
        <f t="shared" si="482"/>
        <v>332989645</v>
      </c>
      <c r="S3109" t="str">
        <f t="shared" si="483"/>
        <v>Profit</v>
      </c>
      <c r="T3109" s="1">
        <v>43437</v>
      </c>
      <c r="U3109" t="s">
        <v>7496</v>
      </c>
      <c r="V3109" s="14">
        <v>43437</v>
      </c>
      <c r="W3109" t="str">
        <f t="shared" si="484"/>
        <v>December</v>
      </c>
      <c r="X3109" s="4" t="str">
        <f t="shared" si="485"/>
        <v>2018</v>
      </c>
      <c r="Y3109" s="6">
        <f t="shared" si="486"/>
        <v>2018</v>
      </c>
      <c r="Z3109" s="4" t="str">
        <f t="shared" si="487"/>
        <v>3</v>
      </c>
      <c r="AA3109" s="6">
        <f t="shared" si="488"/>
        <v>3</v>
      </c>
      <c r="AB3109" t="str">
        <f t="shared" si="489"/>
        <v>Monday</v>
      </c>
    </row>
    <row r="3110" spans="1:28" x14ac:dyDescent="0.25">
      <c r="A3110" s="3" t="s">
        <v>7584</v>
      </c>
      <c r="B3110" t="s">
        <v>7585</v>
      </c>
      <c r="C3110" s="3" t="s">
        <v>7585</v>
      </c>
      <c r="D3110" s="6">
        <v>0</v>
      </c>
      <c r="E3110" s="6">
        <v>96</v>
      </c>
      <c r="F3110" s="6">
        <f t="shared" si="480"/>
        <v>1</v>
      </c>
      <c r="G3110" s="6">
        <f t="shared" si="481"/>
        <v>36</v>
      </c>
      <c r="H3110" s="6" t="str" cm="1">
        <f t="array" ref="H3110">_xlfn.IFS(E3110&lt;=80,"Series",E3110&lt;=120,"TV Movie",E3110&gt;120,"Long Movie")</f>
        <v>TV Movie</v>
      </c>
      <c r="I3110" t="s">
        <v>8158</v>
      </c>
      <c r="J3110" t="s">
        <v>8159</v>
      </c>
      <c r="K3110" t="s">
        <v>132</v>
      </c>
      <c r="L3110" s="5">
        <v>8.1999999999999993</v>
      </c>
      <c r="M3110" t="str" cm="1">
        <f t="array" ref="M3110">_xlfn.IFS(L3110&lt;=2,"Flop",L3110&lt;=5,"Average",L3110&lt;=7,"Hit",L3110&lt;=9,"Superhit",L3110&gt;9,"BlockBuster")</f>
        <v>Superhit</v>
      </c>
      <c r="N3110" s="6">
        <v>173588</v>
      </c>
      <c r="O3110" s="6" t="str" cm="1">
        <f t="array" ref="O3110">_xlfn.IFS(N3110&lt;=100000,"Low",N3110&lt;=500000,"Median",N3110&lt;=1500000,"High",N3110&gt;1500000,"Very High")</f>
        <v>Median</v>
      </c>
      <c r="P3110">
        <v>40000000</v>
      </c>
      <c r="Q3110">
        <v>0</v>
      </c>
      <c r="R3110">
        <f t="shared" si="482"/>
        <v>-40000000</v>
      </c>
      <c r="S3110" t="str">
        <f t="shared" si="483"/>
        <v>Loss</v>
      </c>
      <c r="T3110" s="1">
        <v>43777</v>
      </c>
      <c r="U3110" t="s">
        <v>7586</v>
      </c>
      <c r="V3110" s="14">
        <v>43777</v>
      </c>
      <c r="W3110" t="str">
        <f t="shared" si="484"/>
        <v>November</v>
      </c>
      <c r="X3110" s="4" t="str">
        <f t="shared" si="485"/>
        <v>2019</v>
      </c>
      <c r="Y3110" s="6">
        <f t="shared" si="486"/>
        <v>2019</v>
      </c>
      <c r="Z3110" s="4" t="str">
        <f t="shared" si="487"/>
        <v>8</v>
      </c>
      <c r="AA3110" s="6">
        <f t="shared" si="488"/>
        <v>8</v>
      </c>
      <c r="AB3110" t="str">
        <f t="shared" si="489"/>
        <v>Friday</v>
      </c>
    </row>
    <row r="3111" spans="1:28" x14ac:dyDescent="0.25">
      <c r="A3111" s="3" t="s">
        <v>7587</v>
      </c>
      <c r="B3111" t="s">
        <v>7588</v>
      </c>
      <c r="C3111" s="3" t="s">
        <v>7588</v>
      </c>
      <c r="D3111" s="6">
        <v>0</v>
      </c>
      <c r="E3111" s="6">
        <v>146</v>
      </c>
      <c r="F3111" s="6">
        <f t="shared" si="480"/>
        <v>2</v>
      </c>
      <c r="G3111" s="6">
        <f t="shared" si="481"/>
        <v>26</v>
      </c>
      <c r="H3111" s="6" t="str" cm="1">
        <f t="array" ref="H3111">_xlfn.IFS(E3111&lt;=80,"Series",E3111&lt;=120,"TV Movie",E3111&gt;120,"Long Movie")</f>
        <v>Long Movie</v>
      </c>
      <c r="I3111" t="s">
        <v>145</v>
      </c>
      <c r="J3111" t="s">
        <v>8156</v>
      </c>
      <c r="K3111" t="s">
        <v>83</v>
      </c>
      <c r="L3111" s="5">
        <v>6.4</v>
      </c>
      <c r="M3111" t="str" cm="1">
        <f t="array" ref="M3111">_xlfn.IFS(L3111&lt;=2,"Flop",L3111&lt;=5,"Average",L3111&lt;=7,"Hit",L3111&lt;=9,"Superhit",L3111&gt;9,"BlockBuster")</f>
        <v>Hit</v>
      </c>
      <c r="N3111" s="6">
        <v>106876</v>
      </c>
      <c r="O3111" s="6" t="str" cm="1">
        <f t="array" ref="O3111">_xlfn.IFS(N3111&lt;=100000,"Low",N3111&lt;=500000,"Median",N3111&lt;=1500000,"High",N3111&gt;1500000,"Very High")</f>
        <v>Median</v>
      </c>
      <c r="P3111">
        <v>40000000</v>
      </c>
      <c r="Q3111">
        <v>26620002</v>
      </c>
      <c r="R3111">
        <f t="shared" si="482"/>
        <v>-13379998</v>
      </c>
      <c r="S3111" t="str">
        <f t="shared" si="483"/>
        <v>Loss</v>
      </c>
      <c r="T3111" s="1">
        <v>42714</v>
      </c>
      <c r="U3111" t="s">
        <v>1818</v>
      </c>
      <c r="V3111" s="14">
        <v>42714</v>
      </c>
      <c r="W3111" t="str">
        <f t="shared" si="484"/>
        <v>December</v>
      </c>
      <c r="X3111" s="4" t="str">
        <f t="shared" si="485"/>
        <v>2016</v>
      </c>
      <c r="Y3111" s="6">
        <f t="shared" si="486"/>
        <v>2016</v>
      </c>
      <c r="Z3111" s="4" t="str">
        <f t="shared" si="487"/>
        <v>10</v>
      </c>
      <c r="AA3111" s="6">
        <f t="shared" si="488"/>
        <v>10</v>
      </c>
      <c r="AB3111" t="str">
        <f t="shared" si="489"/>
        <v>Saturday</v>
      </c>
    </row>
    <row r="3112" spans="1:28" x14ac:dyDescent="0.25">
      <c r="A3112" s="3" t="s">
        <v>7589</v>
      </c>
      <c r="B3112" t="s">
        <v>7590</v>
      </c>
      <c r="C3112" s="3" t="s">
        <v>7590</v>
      </c>
      <c r="D3112" s="6">
        <v>0</v>
      </c>
      <c r="E3112" s="6">
        <v>93</v>
      </c>
      <c r="F3112" s="6">
        <f t="shared" si="480"/>
        <v>1</v>
      </c>
      <c r="G3112" s="6">
        <f t="shared" si="481"/>
        <v>33</v>
      </c>
      <c r="H3112" s="6" t="str" cm="1">
        <f t="array" ref="H3112">_xlfn.IFS(E3112&lt;=80,"Series",E3112&lt;=120,"TV Movie",E3112&gt;120,"Long Movie")</f>
        <v>TV Movie</v>
      </c>
      <c r="I3112" t="s">
        <v>132</v>
      </c>
      <c r="J3112" t="s">
        <v>8165</v>
      </c>
      <c r="K3112" t="s">
        <v>5802</v>
      </c>
      <c r="L3112" s="5">
        <v>5.8</v>
      </c>
      <c r="M3112" t="str" cm="1">
        <f t="array" ref="M3112">_xlfn.IFS(L3112&lt;=2,"Flop",L3112&lt;=5,"Average",L3112&lt;=7,"Hit",L3112&lt;=9,"Superhit",L3112&gt;9,"BlockBuster")</f>
        <v>Hit</v>
      </c>
      <c r="N3112" s="6">
        <v>69948</v>
      </c>
      <c r="O3112" s="6" t="str" cm="1">
        <f t="array" ref="O3112">_xlfn.IFS(N3112&lt;=100000,"Low",N3112&lt;=500000,"Median",N3112&lt;=1500000,"High",N3112&gt;1500000,"Very High")</f>
        <v>Low</v>
      </c>
      <c r="P3112">
        <v>45000000</v>
      </c>
      <c r="Q3112">
        <v>185400345</v>
      </c>
      <c r="R3112">
        <f t="shared" si="482"/>
        <v>140400345</v>
      </c>
      <c r="S3112" t="str">
        <f t="shared" si="483"/>
        <v>Profit</v>
      </c>
      <c r="T3112" s="1">
        <v>43090</v>
      </c>
      <c r="U3112" t="s">
        <v>7591</v>
      </c>
      <c r="V3112" s="14">
        <v>43090</v>
      </c>
      <c r="W3112" t="str">
        <f t="shared" si="484"/>
        <v>December</v>
      </c>
      <c r="X3112" s="4" t="str">
        <f t="shared" si="485"/>
        <v>2017</v>
      </c>
      <c r="Y3112" s="6">
        <f t="shared" si="486"/>
        <v>2017</v>
      </c>
      <c r="Z3112" s="4" t="str">
        <f t="shared" si="487"/>
        <v>21</v>
      </c>
      <c r="AA3112" s="6">
        <f t="shared" si="488"/>
        <v>21</v>
      </c>
      <c r="AB3112" t="str">
        <f t="shared" si="489"/>
        <v>Thursday</v>
      </c>
    </row>
    <row r="3113" spans="1:28" x14ac:dyDescent="0.25">
      <c r="A3113" s="3" t="s">
        <v>7592</v>
      </c>
      <c r="B3113" t="s">
        <v>7593</v>
      </c>
      <c r="C3113" s="3" t="s">
        <v>7593</v>
      </c>
      <c r="D3113" s="6">
        <v>0</v>
      </c>
      <c r="E3113" s="6">
        <v>133</v>
      </c>
      <c r="F3113" s="6">
        <f t="shared" si="480"/>
        <v>2</v>
      </c>
      <c r="G3113" s="6">
        <f t="shared" si="481"/>
        <v>13</v>
      </c>
      <c r="H3113" s="6" t="str" cm="1">
        <f t="array" ref="H3113">_xlfn.IFS(E3113&lt;=80,"Series",E3113&lt;=120,"TV Movie",E3113&gt;120,"Long Movie")</f>
        <v>Long Movie</v>
      </c>
      <c r="I3113" t="s">
        <v>5529</v>
      </c>
      <c r="J3113" t="s">
        <v>8158</v>
      </c>
      <c r="K3113" t="s">
        <v>145</v>
      </c>
      <c r="L3113" s="5">
        <v>6.1</v>
      </c>
      <c r="M3113" t="str" cm="1">
        <f t="array" ref="M3113">_xlfn.IFS(L3113&lt;=2,"Flop",L3113&lt;=5,"Average",L3113&lt;=7,"Hit",L3113&lt;=9,"Superhit",L3113&gt;9,"BlockBuster")</f>
        <v>Hit</v>
      </c>
      <c r="N3113" s="6">
        <v>177738</v>
      </c>
      <c r="O3113" s="6" t="str" cm="1">
        <f t="array" ref="O3113">_xlfn.IFS(N3113&lt;=100000,"Low",N3113&lt;=500000,"Median",N3113&lt;=1500000,"High",N3113&gt;1500000,"Very High")</f>
        <v>Median</v>
      </c>
      <c r="P3113">
        <v>90000000</v>
      </c>
      <c r="Q3113">
        <v>12448676</v>
      </c>
      <c r="R3113">
        <f t="shared" si="482"/>
        <v>-77551324</v>
      </c>
      <c r="S3113" t="str">
        <f t="shared" si="483"/>
        <v>Loss</v>
      </c>
      <c r="T3113" s="1">
        <v>42624</v>
      </c>
      <c r="U3113" t="s">
        <v>3638</v>
      </c>
      <c r="V3113" s="14">
        <v>42624</v>
      </c>
      <c r="W3113" t="str">
        <f t="shared" si="484"/>
        <v>September</v>
      </c>
      <c r="X3113" s="4" t="str">
        <f t="shared" si="485"/>
        <v>2016</v>
      </c>
      <c r="Y3113" s="6">
        <f t="shared" si="486"/>
        <v>2016</v>
      </c>
      <c r="Z3113" s="4" t="str">
        <f t="shared" si="487"/>
        <v>11</v>
      </c>
      <c r="AA3113" s="6">
        <f t="shared" si="488"/>
        <v>11</v>
      </c>
      <c r="AB3113" t="str">
        <f t="shared" si="489"/>
        <v>Sunday</v>
      </c>
    </row>
    <row r="3114" spans="1:28" x14ac:dyDescent="0.25">
      <c r="A3114" s="3" t="s">
        <v>7594</v>
      </c>
      <c r="B3114" t="s">
        <v>7595</v>
      </c>
      <c r="C3114" s="3" t="s">
        <v>7595</v>
      </c>
      <c r="D3114" s="6">
        <v>0</v>
      </c>
      <c r="E3114" s="6">
        <v>119</v>
      </c>
      <c r="F3114" s="6">
        <f t="shared" si="480"/>
        <v>1</v>
      </c>
      <c r="G3114" s="6">
        <f t="shared" si="481"/>
        <v>59</v>
      </c>
      <c r="H3114" s="6" t="str" cm="1">
        <f t="array" ref="H3114">_xlfn.IFS(E3114&lt;=80,"Series",E3114&lt;=120,"TV Movie",E3114&gt;120,"Long Movie")</f>
        <v>TV Movie</v>
      </c>
      <c r="I3114" t="s">
        <v>8158</v>
      </c>
      <c r="J3114" t="s">
        <v>8163</v>
      </c>
      <c r="K3114" t="s">
        <v>8156</v>
      </c>
      <c r="L3114" s="5">
        <v>6.6</v>
      </c>
      <c r="M3114" t="str" cm="1">
        <f t="array" ref="M3114">_xlfn.IFS(L3114&lt;=2,"Flop",L3114&lt;=5,"Average",L3114&lt;=7,"Hit",L3114&lt;=9,"Superhit",L3114&gt;9,"BlockBuster")</f>
        <v>Hit</v>
      </c>
      <c r="N3114" s="6">
        <v>115251</v>
      </c>
      <c r="O3114" s="6" t="str" cm="1">
        <f t="array" ref="O3114">_xlfn.IFS(N3114&lt;=100000,"Low",N3114&lt;=500000,"Median",N3114&lt;=1500000,"High",N3114&gt;1500000,"Very High")</f>
        <v>Median</v>
      </c>
      <c r="P3114">
        <v>185000000</v>
      </c>
      <c r="Q3114">
        <v>491730089</v>
      </c>
      <c r="R3114">
        <f t="shared" si="482"/>
        <v>306730089</v>
      </c>
      <c r="S3114" t="str">
        <f t="shared" si="483"/>
        <v>Profit</v>
      </c>
      <c r="T3114" s="1">
        <v>43754</v>
      </c>
      <c r="U3114" t="s">
        <v>7596</v>
      </c>
      <c r="V3114" s="14">
        <v>43754</v>
      </c>
      <c r="W3114" t="str">
        <f t="shared" si="484"/>
        <v>October</v>
      </c>
      <c r="X3114" s="4" t="str">
        <f t="shared" si="485"/>
        <v>2019</v>
      </c>
      <c r="Y3114" s="6">
        <f t="shared" si="486"/>
        <v>2019</v>
      </c>
      <c r="Z3114" s="4" t="str">
        <f t="shared" si="487"/>
        <v>16</v>
      </c>
      <c r="AA3114" s="6">
        <f t="shared" si="488"/>
        <v>16</v>
      </c>
      <c r="AB3114" t="str">
        <f t="shared" si="489"/>
        <v>Wednesday</v>
      </c>
    </row>
    <row r="3115" spans="1:28" x14ac:dyDescent="0.25">
      <c r="A3115" s="3" t="s">
        <v>7597</v>
      </c>
      <c r="B3115" t="s">
        <v>7598</v>
      </c>
      <c r="C3115" s="3" t="s">
        <v>7598</v>
      </c>
      <c r="D3115" s="6">
        <v>0</v>
      </c>
      <c r="E3115" s="6">
        <v>113</v>
      </c>
      <c r="F3115" s="6">
        <f t="shared" si="480"/>
        <v>1</v>
      </c>
      <c r="G3115" s="6">
        <f t="shared" si="481"/>
        <v>53</v>
      </c>
      <c r="H3115" s="6" t="str" cm="1">
        <f t="array" ref="H3115">_xlfn.IFS(E3115&lt;=80,"Series",E3115&lt;=120,"TV Movie",E3115&gt;120,"Long Movie")</f>
        <v>TV Movie</v>
      </c>
      <c r="I3115" t="s">
        <v>5529</v>
      </c>
      <c r="J3115" t="s">
        <v>83</v>
      </c>
      <c r="K3115" t="s">
        <v>8161</v>
      </c>
      <c r="L3115" s="5">
        <v>5.6</v>
      </c>
      <c r="M3115" t="str" cm="1">
        <f t="array" ref="M3115">_xlfn.IFS(L3115&lt;=2,"Flop",L3115&lt;=5,"Average",L3115&lt;=7,"Hit",L3115&lt;=9,"Superhit",L3115&gt;9,"BlockBuster")</f>
        <v>Hit</v>
      </c>
      <c r="N3115" s="6">
        <v>201204</v>
      </c>
      <c r="O3115" s="6" t="str" cm="1">
        <f t="array" ref="O3115">_xlfn.IFS(N3115&lt;=100000,"Low",N3115&lt;=500000,"Median",N3115&lt;=1500000,"High",N3115&gt;1500000,"Very High")</f>
        <v>Median</v>
      </c>
      <c r="P3115">
        <v>130000000</v>
      </c>
      <c r="Q3115">
        <v>529338515</v>
      </c>
      <c r="R3115">
        <f t="shared" si="482"/>
        <v>399338515</v>
      </c>
      <c r="S3115" t="str">
        <f t="shared" si="483"/>
        <v>Profit</v>
      </c>
      <c r="T3115" s="1">
        <v>43320</v>
      </c>
      <c r="U3115" t="s">
        <v>1188</v>
      </c>
      <c r="V3115" s="14">
        <v>43320</v>
      </c>
      <c r="W3115" t="str">
        <f t="shared" si="484"/>
        <v>August</v>
      </c>
      <c r="X3115" s="4" t="str">
        <f t="shared" si="485"/>
        <v>2018</v>
      </c>
      <c r="Y3115" s="6">
        <f t="shared" si="486"/>
        <v>2018</v>
      </c>
      <c r="Z3115" s="4" t="str">
        <f t="shared" si="487"/>
        <v>8</v>
      </c>
      <c r="AA3115" s="6">
        <f t="shared" si="488"/>
        <v>8</v>
      </c>
      <c r="AB3115" t="str">
        <f t="shared" si="489"/>
        <v>Wednesday</v>
      </c>
    </row>
    <row r="3116" spans="1:28" x14ac:dyDescent="0.25">
      <c r="A3116" s="3" t="s">
        <v>7599</v>
      </c>
      <c r="B3116" t="s">
        <v>7600</v>
      </c>
      <c r="C3116" s="3" t="s">
        <v>7600</v>
      </c>
      <c r="D3116" s="6">
        <v>0</v>
      </c>
      <c r="E3116" s="6">
        <v>81</v>
      </c>
      <c r="F3116" s="6">
        <f t="shared" si="480"/>
        <v>1</v>
      </c>
      <c r="G3116" s="6">
        <f t="shared" si="481"/>
        <v>21</v>
      </c>
      <c r="H3116" s="6" t="str" cm="1">
        <f t="array" ref="H3116">_xlfn.IFS(E3116&lt;=80,"Series",E3116&lt;=120,"TV Movie",E3116&gt;120,"Long Movie")</f>
        <v>TV Movie</v>
      </c>
      <c r="I3116" t="s">
        <v>83</v>
      </c>
      <c r="J3116" t="s">
        <v>8166</v>
      </c>
      <c r="K3116" t="s">
        <v>5802</v>
      </c>
      <c r="L3116" s="5">
        <v>6.3</v>
      </c>
      <c r="M3116" t="str" cm="1">
        <f t="array" ref="M3116">_xlfn.IFS(L3116&lt;=2,"Flop",L3116&lt;=5,"Average",L3116&lt;=7,"Hit",L3116&lt;=9,"Superhit",L3116&gt;9,"BlockBuster")</f>
        <v>Hit</v>
      </c>
      <c r="N3116" s="6">
        <v>139409</v>
      </c>
      <c r="O3116" s="6" t="str" cm="1">
        <f t="array" ref="O3116">_xlfn.IFS(N3116&lt;=100000,"Low",N3116&lt;=500000,"Median",N3116&lt;=1500000,"High",N3116&gt;1500000,"Very High")</f>
        <v>Median</v>
      </c>
      <c r="P3116">
        <v>4900000</v>
      </c>
      <c r="Q3116">
        <v>149368835</v>
      </c>
      <c r="R3116">
        <f t="shared" si="482"/>
        <v>144468835</v>
      </c>
      <c r="S3116" t="str">
        <f t="shared" si="483"/>
        <v>Profit</v>
      </c>
      <c r="T3116" s="1">
        <v>42529</v>
      </c>
      <c r="U3116" t="s">
        <v>4032</v>
      </c>
      <c r="V3116" s="14">
        <v>42529</v>
      </c>
      <c r="W3116" t="str">
        <f t="shared" si="484"/>
        <v>June</v>
      </c>
      <c r="X3116" s="4" t="str">
        <f t="shared" si="485"/>
        <v>2016</v>
      </c>
      <c r="Y3116" s="6">
        <f t="shared" si="486"/>
        <v>2016</v>
      </c>
      <c r="Z3116" s="4" t="str">
        <f t="shared" si="487"/>
        <v>8</v>
      </c>
      <c r="AA3116" s="6">
        <f t="shared" si="488"/>
        <v>8</v>
      </c>
      <c r="AB3116" t="str">
        <f t="shared" si="489"/>
        <v>Wednesday</v>
      </c>
    </row>
    <row r="3117" spans="1:28" x14ac:dyDescent="0.25">
      <c r="A3117" s="3" t="s">
        <v>7601</v>
      </c>
      <c r="B3117" t="s">
        <v>7602</v>
      </c>
      <c r="C3117" s="3" t="s">
        <v>7602</v>
      </c>
      <c r="D3117" s="6">
        <v>0</v>
      </c>
      <c r="E3117" s="6">
        <v>101</v>
      </c>
      <c r="F3117" s="6">
        <f t="shared" si="480"/>
        <v>1</v>
      </c>
      <c r="G3117" s="6">
        <f t="shared" si="481"/>
        <v>41</v>
      </c>
      <c r="H3117" s="6" t="str" cm="1">
        <f t="array" ref="H3117">_xlfn.IFS(E3117&lt;=80,"Series",E3117&lt;=120,"TV Movie",E3117&gt;120,"Long Movie")</f>
        <v>TV Movie</v>
      </c>
      <c r="I3117" t="s">
        <v>132</v>
      </c>
      <c r="J3117" t="s">
        <v>5802</v>
      </c>
      <c r="K3117" t="s">
        <v>5802</v>
      </c>
      <c r="L3117" s="5">
        <v>5.2</v>
      </c>
      <c r="M3117" t="str" cm="1">
        <f t="array" ref="M3117">_xlfn.IFS(L3117&lt;=2,"Flop",L3117&lt;=5,"Average",L3117&lt;=7,"Hit",L3117&lt;=9,"Superhit",L3117&gt;9,"BlockBuster")</f>
        <v>Hit</v>
      </c>
      <c r="N3117" s="6">
        <v>54880</v>
      </c>
      <c r="O3117" s="6" t="str" cm="1">
        <f t="array" ref="O3117">_xlfn.IFS(N3117&lt;=100000,"Low",N3117&lt;=500000,"Median",N3117&lt;=1500000,"High",N3117&gt;1500000,"Very High")</f>
        <v>Low</v>
      </c>
      <c r="P3117">
        <v>20000000</v>
      </c>
      <c r="Q3117">
        <v>47347283</v>
      </c>
      <c r="R3117">
        <f t="shared" si="482"/>
        <v>27347283</v>
      </c>
      <c r="S3117" t="str">
        <f t="shared" si="483"/>
        <v>Profit</v>
      </c>
      <c r="T3117" s="1">
        <v>42901</v>
      </c>
      <c r="U3117" t="s">
        <v>7603</v>
      </c>
      <c r="V3117" s="14">
        <v>42901</v>
      </c>
      <c r="W3117" t="str">
        <f t="shared" si="484"/>
        <v>June</v>
      </c>
      <c r="X3117" s="4" t="str">
        <f t="shared" si="485"/>
        <v>2017</v>
      </c>
      <c r="Y3117" s="6">
        <f t="shared" si="486"/>
        <v>2017</v>
      </c>
      <c r="Z3117" s="4" t="str">
        <f t="shared" si="487"/>
        <v>15</v>
      </c>
      <c r="AA3117" s="6">
        <f t="shared" si="488"/>
        <v>15</v>
      </c>
      <c r="AB3117" t="str">
        <f t="shared" si="489"/>
        <v>Thursday</v>
      </c>
    </row>
    <row r="3118" spans="1:28" x14ac:dyDescent="0.25">
      <c r="A3118" s="3" t="s">
        <v>7604</v>
      </c>
      <c r="B3118" t="s">
        <v>7605</v>
      </c>
      <c r="C3118" s="3" t="s">
        <v>7605</v>
      </c>
      <c r="D3118" s="6">
        <v>0</v>
      </c>
      <c r="E3118" s="6">
        <v>170</v>
      </c>
      <c r="F3118" s="6">
        <f t="shared" si="480"/>
        <v>2</v>
      </c>
      <c r="G3118" s="6">
        <f t="shared" si="481"/>
        <v>50</v>
      </c>
      <c r="H3118" s="6" t="str" cm="1">
        <f t="array" ref="H3118">_xlfn.IFS(E3118&lt;=80,"Series",E3118&lt;=120,"TV Movie",E3118&gt;120,"Long Movie")</f>
        <v>Long Movie</v>
      </c>
      <c r="I3118" t="s">
        <v>5529</v>
      </c>
      <c r="J3118" t="s">
        <v>145</v>
      </c>
      <c r="K3118" t="s">
        <v>8157</v>
      </c>
      <c r="L3118" s="5">
        <v>7</v>
      </c>
      <c r="M3118" t="str" cm="1">
        <f t="array" ref="M3118">_xlfn.IFS(L3118&lt;=2,"Flop",L3118&lt;=5,"Average",L3118&lt;=7,"Hit",L3118&lt;=9,"Superhit",L3118&gt;9,"BlockBuster")</f>
        <v>Hit</v>
      </c>
      <c r="N3118" s="6">
        <v>50289</v>
      </c>
      <c r="O3118" s="6" t="str" cm="1">
        <f t="array" ref="O3118">_xlfn.IFS(N3118&lt;=100000,"Low",N3118&lt;=500000,"Median",N3118&lt;=1500000,"High",N3118&gt;1500000,"Very High")</f>
        <v>Low</v>
      </c>
      <c r="P3118">
        <v>13430000</v>
      </c>
      <c r="Q3118">
        <v>98251790</v>
      </c>
      <c r="R3118">
        <f t="shared" si="482"/>
        <v>84821790</v>
      </c>
      <c r="S3118" t="str">
        <f t="shared" si="483"/>
        <v>Profit</v>
      </c>
      <c r="T3118" s="1">
        <v>42556</v>
      </c>
      <c r="U3118" t="s">
        <v>7606</v>
      </c>
      <c r="V3118" s="14">
        <v>42556</v>
      </c>
      <c r="W3118" t="str">
        <f t="shared" si="484"/>
        <v>July</v>
      </c>
      <c r="X3118" s="4" t="str">
        <f t="shared" si="485"/>
        <v>2016</v>
      </c>
      <c r="Y3118" s="6">
        <f t="shared" si="486"/>
        <v>2016</v>
      </c>
      <c r="Z3118" s="4" t="str">
        <f t="shared" si="487"/>
        <v>5</v>
      </c>
      <c r="AA3118" s="6">
        <f t="shared" si="488"/>
        <v>5</v>
      </c>
      <c r="AB3118" t="str">
        <f t="shared" si="489"/>
        <v>Tuesday</v>
      </c>
    </row>
    <row r="3119" spans="1:28" x14ac:dyDescent="0.25">
      <c r="A3119" s="3" t="s">
        <v>7607</v>
      </c>
      <c r="B3119" t="s">
        <v>7608</v>
      </c>
      <c r="C3119" s="3" t="s">
        <v>7608</v>
      </c>
      <c r="D3119" s="6">
        <v>0</v>
      </c>
      <c r="E3119" s="6">
        <v>102</v>
      </c>
      <c r="F3119" s="6">
        <f t="shared" si="480"/>
        <v>1</v>
      </c>
      <c r="G3119" s="6">
        <f t="shared" si="481"/>
        <v>42</v>
      </c>
      <c r="H3119" s="6" t="str" cm="1">
        <f t="array" ref="H3119">_xlfn.IFS(E3119&lt;=80,"Series",E3119&lt;=120,"TV Movie",E3119&gt;120,"Long Movie")</f>
        <v>TV Movie</v>
      </c>
      <c r="I3119" t="s">
        <v>8162</v>
      </c>
      <c r="J3119" t="s">
        <v>145</v>
      </c>
      <c r="K3119" t="s">
        <v>3857</v>
      </c>
      <c r="L3119" s="5">
        <v>7.3</v>
      </c>
      <c r="M3119" t="str" cm="1">
        <f t="array" ref="M3119">_xlfn.IFS(L3119&lt;=2,"Flop",L3119&lt;=5,"Average",L3119&lt;=7,"Hit",L3119&lt;=9,"Superhit",L3119&gt;9,"BlockBuster")</f>
        <v>Superhit</v>
      </c>
      <c r="N3119" s="6">
        <v>134631</v>
      </c>
      <c r="O3119" s="6" t="str" cm="1">
        <f t="array" ref="O3119">_xlfn.IFS(N3119&lt;=100000,"Low",N3119&lt;=500000,"Median",N3119&lt;=1500000,"High",N3119&gt;1500000,"Very High")</f>
        <v>Median</v>
      </c>
      <c r="P3119">
        <v>4500000</v>
      </c>
      <c r="Q3119">
        <v>3283369</v>
      </c>
      <c r="R3119">
        <f t="shared" si="482"/>
        <v>-1216631</v>
      </c>
      <c r="S3119" t="str">
        <f t="shared" si="483"/>
        <v>Loss</v>
      </c>
      <c r="T3119" s="1">
        <v>42880</v>
      </c>
      <c r="U3119" t="s">
        <v>7609</v>
      </c>
      <c r="V3119" s="14">
        <v>42880</v>
      </c>
      <c r="W3119" t="str">
        <f t="shared" si="484"/>
        <v>May</v>
      </c>
      <c r="X3119" s="4" t="str">
        <f t="shared" si="485"/>
        <v>2017</v>
      </c>
      <c r="Y3119" s="6">
        <f t="shared" si="486"/>
        <v>2017</v>
      </c>
      <c r="Z3119" s="4" t="str">
        <f t="shared" si="487"/>
        <v>25</v>
      </c>
      <c r="AA3119" s="6">
        <f t="shared" si="488"/>
        <v>25</v>
      </c>
      <c r="AB3119" t="str">
        <f t="shared" si="489"/>
        <v>Thursday</v>
      </c>
    </row>
    <row r="3120" spans="1:28" x14ac:dyDescent="0.25">
      <c r="A3120" s="3" t="s">
        <v>7610</v>
      </c>
      <c r="B3120" t="s">
        <v>7611</v>
      </c>
      <c r="C3120" s="3" t="s">
        <v>7611</v>
      </c>
      <c r="D3120" s="6">
        <v>0</v>
      </c>
      <c r="E3120" s="6">
        <v>127</v>
      </c>
      <c r="F3120" s="6">
        <f t="shared" si="480"/>
        <v>2</v>
      </c>
      <c r="G3120" s="6">
        <f t="shared" si="481"/>
        <v>7</v>
      </c>
      <c r="H3120" s="6" t="str" cm="1">
        <f t="array" ref="H3120">_xlfn.IFS(E3120&lt;=80,"Series",E3120&lt;=120,"TV Movie",E3120&gt;120,"Long Movie")</f>
        <v>Long Movie</v>
      </c>
      <c r="I3120" t="s">
        <v>8160</v>
      </c>
      <c r="J3120" t="s">
        <v>145</v>
      </c>
      <c r="K3120" t="s">
        <v>8167</v>
      </c>
      <c r="L3120" s="5">
        <v>7.8</v>
      </c>
      <c r="M3120" t="str" cm="1">
        <f t="array" ref="M3120">_xlfn.IFS(L3120&lt;=2,"Flop",L3120&lt;=5,"Average",L3120&lt;=7,"Hit",L3120&lt;=9,"Superhit",L3120&gt;9,"BlockBuster")</f>
        <v>Superhit</v>
      </c>
      <c r="N3120" s="6">
        <v>247686</v>
      </c>
      <c r="O3120" s="6" t="str" cm="1">
        <f t="array" ref="O3120">_xlfn.IFS(N3120&lt;=100000,"Low",N3120&lt;=500000,"Median",N3120&lt;=1500000,"High",N3120&gt;1500000,"Very High")</f>
        <v>Median</v>
      </c>
      <c r="P3120">
        <v>25000000</v>
      </c>
      <c r="Q3120">
        <v>235956898</v>
      </c>
      <c r="R3120">
        <f t="shared" si="482"/>
        <v>210956898</v>
      </c>
      <c r="S3120" t="str">
        <f t="shared" si="483"/>
        <v>Profit</v>
      </c>
      <c r="T3120" s="1">
        <v>42705</v>
      </c>
      <c r="U3120" t="s">
        <v>6754</v>
      </c>
      <c r="V3120" s="14">
        <v>42705</v>
      </c>
      <c r="W3120" t="str">
        <f t="shared" si="484"/>
        <v>December</v>
      </c>
      <c r="X3120" s="4" t="str">
        <f t="shared" si="485"/>
        <v>2016</v>
      </c>
      <c r="Y3120" s="6">
        <f t="shared" si="486"/>
        <v>2016</v>
      </c>
      <c r="Z3120" s="4" t="str">
        <f t="shared" si="487"/>
        <v>1</v>
      </c>
      <c r="AA3120" s="6">
        <f t="shared" si="488"/>
        <v>1</v>
      </c>
      <c r="AB3120" t="str">
        <f t="shared" si="489"/>
        <v>Thursday</v>
      </c>
    </row>
    <row r="3121" spans="1:28" x14ac:dyDescent="0.25">
      <c r="A3121" s="3" t="s">
        <v>7612</v>
      </c>
      <c r="B3121" t="s">
        <v>7613</v>
      </c>
      <c r="C3121" s="3" t="s">
        <v>7613</v>
      </c>
      <c r="D3121" s="6">
        <v>0</v>
      </c>
      <c r="E3121" s="6">
        <v>76</v>
      </c>
      <c r="F3121" s="6">
        <f t="shared" si="480"/>
        <v>1</v>
      </c>
      <c r="G3121" s="6">
        <f t="shared" si="481"/>
        <v>16</v>
      </c>
      <c r="H3121" s="6" t="str" cm="1">
        <f t="array" ref="H3121">_xlfn.IFS(E3121&lt;=80,"Series",E3121&lt;=120,"TV Movie",E3121&gt;120,"Long Movie")</f>
        <v>Series</v>
      </c>
      <c r="I3121" t="s">
        <v>5529</v>
      </c>
      <c r="J3121" t="s">
        <v>8159</v>
      </c>
      <c r="K3121" t="s">
        <v>8162</v>
      </c>
      <c r="L3121" s="5">
        <v>6.4</v>
      </c>
      <c r="M3121" t="str" cm="1">
        <f t="array" ref="M3121">_xlfn.IFS(L3121&lt;=2,"Flop",L3121&lt;=5,"Average",L3121&lt;=7,"Hit",L3121&lt;=9,"Superhit",L3121&gt;9,"BlockBuster")</f>
        <v>Hit</v>
      </c>
      <c r="N3121" s="6">
        <v>60457</v>
      </c>
      <c r="O3121" s="6" t="str" cm="1">
        <f t="array" ref="O3121">_xlfn.IFS(N3121&lt;=100000,"Low",N3121&lt;=500000,"Median",N3121&lt;=1500000,"High",N3121&gt;1500000,"Very High")</f>
        <v>Low</v>
      </c>
      <c r="P3121">
        <v>3500000</v>
      </c>
      <c r="Q3121">
        <v>4462034</v>
      </c>
      <c r="R3121">
        <f t="shared" si="482"/>
        <v>962034</v>
      </c>
      <c r="S3121" t="str">
        <f t="shared" si="483"/>
        <v>Profit</v>
      </c>
      <c r="T3121" s="1">
        <v>42573</v>
      </c>
      <c r="U3121" t="s">
        <v>7614</v>
      </c>
      <c r="V3121" s="14">
        <v>42573</v>
      </c>
      <c r="W3121" t="str">
        <f t="shared" si="484"/>
        <v>July</v>
      </c>
      <c r="X3121" s="4" t="str">
        <f t="shared" si="485"/>
        <v>2016</v>
      </c>
      <c r="Y3121" s="6">
        <f t="shared" si="486"/>
        <v>2016</v>
      </c>
      <c r="Z3121" s="4" t="str">
        <f t="shared" si="487"/>
        <v>22</v>
      </c>
      <c r="AA3121" s="6">
        <f t="shared" si="488"/>
        <v>22</v>
      </c>
      <c r="AB3121" t="str">
        <f t="shared" si="489"/>
        <v>Friday</v>
      </c>
    </row>
    <row r="3122" spans="1:28" x14ac:dyDescent="0.25">
      <c r="A3122" s="3" t="s">
        <v>7615</v>
      </c>
      <c r="B3122" t="s">
        <v>4258</v>
      </c>
      <c r="C3122" s="3" t="s">
        <v>4258</v>
      </c>
      <c r="D3122" s="6">
        <v>0</v>
      </c>
      <c r="E3122" s="6">
        <v>123</v>
      </c>
      <c r="F3122" s="6">
        <f t="shared" si="480"/>
        <v>2</v>
      </c>
      <c r="G3122" s="6">
        <f t="shared" si="481"/>
        <v>3</v>
      </c>
      <c r="H3122" s="6" t="str" cm="1">
        <f t="array" ref="H3122">_xlfn.IFS(E3122&lt;=80,"Series",E3122&lt;=120,"TV Movie",E3122&gt;120,"Long Movie")</f>
        <v>Long Movie</v>
      </c>
      <c r="I3122" t="s">
        <v>5529</v>
      </c>
      <c r="J3122" t="s">
        <v>145</v>
      </c>
      <c r="K3122" t="s">
        <v>3857</v>
      </c>
      <c r="L3122" s="5">
        <v>7.5</v>
      </c>
      <c r="M3122" t="str" cm="1">
        <f t="array" ref="M3122">_xlfn.IFS(L3122&lt;=2,"Flop",L3122&lt;=5,"Average",L3122&lt;=7,"Hit",L3122&lt;=9,"Superhit",L3122&gt;9,"BlockBuster")</f>
        <v>Superhit</v>
      </c>
      <c r="N3122" s="6">
        <v>137240</v>
      </c>
      <c r="O3122" s="6" t="str" cm="1">
        <f t="array" ref="O3122">_xlfn.IFS(N3122&lt;=100000,"Low",N3122&lt;=500000,"Median",N3122&lt;=1500000,"High",N3122&gt;1500000,"Very High")</f>
        <v>Median</v>
      </c>
      <c r="P3122">
        <v>55000000</v>
      </c>
      <c r="Q3122">
        <v>21632392</v>
      </c>
      <c r="R3122">
        <f t="shared" si="482"/>
        <v>-33367608</v>
      </c>
      <c r="S3122" t="str">
        <f t="shared" si="483"/>
        <v>Loss</v>
      </c>
      <c r="T3122" s="1">
        <v>45035</v>
      </c>
      <c r="U3122" t="s">
        <v>4841</v>
      </c>
      <c r="V3122" s="14">
        <v>45035</v>
      </c>
      <c r="W3122" t="str">
        <f t="shared" si="484"/>
        <v>April</v>
      </c>
      <c r="X3122" s="4" t="str">
        <f t="shared" si="485"/>
        <v>2023</v>
      </c>
      <c r="Y3122" s="6">
        <f t="shared" si="486"/>
        <v>2023</v>
      </c>
      <c r="Z3122" s="4" t="str">
        <f t="shared" si="487"/>
        <v>19</v>
      </c>
      <c r="AA3122" s="6">
        <f t="shared" si="488"/>
        <v>19</v>
      </c>
      <c r="AB3122" t="str">
        <f t="shared" si="489"/>
        <v>Wednesday</v>
      </c>
    </row>
    <row r="3123" spans="1:28" x14ac:dyDescent="0.25">
      <c r="A3123" s="3" t="s">
        <v>7616</v>
      </c>
      <c r="B3123" t="s">
        <v>7617</v>
      </c>
      <c r="C3123" s="3" t="s">
        <v>7617</v>
      </c>
      <c r="D3123" s="6">
        <v>0</v>
      </c>
      <c r="E3123" s="6">
        <v>86</v>
      </c>
      <c r="F3123" s="6">
        <f t="shared" si="480"/>
        <v>1</v>
      </c>
      <c r="G3123" s="6">
        <f t="shared" si="481"/>
        <v>26</v>
      </c>
      <c r="H3123" s="6" t="str" cm="1">
        <f t="array" ref="H3123">_xlfn.IFS(E3123&lt;=80,"Series",E3123&lt;=120,"TV Movie",E3123&gt;120,"Long Movie")</f>
        <v>TV Movie</v>
      </c>
      <c r="I3123" t="s">
        <v>8158</v>
      </c>
      <c r="J3123" t="s">
        <v>8159</v>
      </c>
      <c r="K3123" t="s">
        <v>132</v>
      </c>
      <c r="L3123" s="5">
        <v>3.4</v>
      </c>
      <c r="M3123" t="str" cm="1">
        <f t="array" ref="M3123">_xlfn.IFS(L3123&lt;=2,"Flop",L3123&lt;=5,"Average",L3123&lt;=7,"Hit",L3123&lt;=9,"Superhit",L3123&gt;9,"BlockBuster")</f>
        <v>Average</v>
      </c>
      <c r="N3123" s="6">
        <v>69444</v>
      </c>
      <c r="O3123" s="6" t="str" cm="1">
        <f t="array" ref="O3123">_xlfn.IFS(N3123&lt;=100000,"Low",N3123&lt;=500000,"Median",N3123&lt;=1500000,"High",N3123&gt;1500000,"Very High")</f>
        <v>Low</v>
      </c>
      <c r="P3123">
        <v>50000000</v>
      </c>
      <c r="Q3123">
        <v>217776646</v>
      </c>
      <c r="R3123">
        <f t="shared" si="482"/>
        <v>167776646</v>
      </c>
      <c r="S3123" t="str">
        <f t="shared" si="483"/>
        <v>Profit</v>
      </c>
      <c r="T3123" s="1">
        <v>42943</v>
      </c>
      <c r="U3123" t="s">
        <v>7618</v>
      </c>
      <c r="V3123" s="14">
        <v>42943</v>
      </c>
      <c r="W3123" t="str">
        <f t="shared" si="484"/>
        <v>July</v>
      </c>
      <c r="X3123" s="4" t="str">
        <f t="shared" si="485"/>
        <v>2017</v>
      </c>
      <c r="Y3123" s="6">
        <f t="shared" si="486"/>
        <v>2017</v>
      </c>
      <c r="Z3123" s="4" t="str">
        <f t="shared" si="487"/>
        <v>27</v>
      </c>
      <c r="AA3123" s="6">
        <f t="shared" si="488"/>
        <v>27</v>
      </c>
      <c r="AB3123" t="str">
        <f t="shared" si="489"/>
        <v>Thursday</v>
      </c>
    </row>
    <row r="3124" spans="1:28" x14ac:dyDescent="0.25">
      <c r="A3124" s="3" t="s">
        <v>7619</v>
      </c>
      <c r="B3124" t="s">
        <v>7620</v>
      </c>
      <c r="C3124" s="3" t="s">
        <v>7620</v>
      </c>
      <c r="D3124" s="6">
        <v>0</v>
      </c>
      <c r="E3124" s="6">
        <v>128</v>
      </c>
      <c r="F3124" s="6">
        <f t="shared" si="480"/>
        <v>2</v>
      </c>
      <c r="G3124" s="6">
        <f t="shared" si="481"/>
        <v>8</v>
      </c>
      <c r="H3124" s="6" t="str" cm="1">
        <f t="array" ref="H3124">_xlfn.IFS(E3124&lt;=80,"Series",E3124&lt;=120,"TV Movie",E3124&gt;120,"Long Movie")</f>
        <v>Long Movie</v>
      </c>
      <c r="I3124" t="s">
        <v>5529</v>
      </c>
      <c r="J3124" t="s">
        <v>8158</v>
      </c>
      <c r="K3124" t="s">
        <v>8161</v>
      </c>
      <c r="L3124" s="5">
        <v>6.1</v>
      </c>
      <c r="M3124" t="str" cm="1">
        <f t="array" ref="M3124">_xlfn.IFS(L3124&lt;=2,"Flop",L3124&lt;=5,"Average",L3124&lt;=7,"Hit",L3124&lt;=9,"Superhit",L3124&gt;9,"BlockBuster")</f>
        <v>Hit</v>
      </c>
      <c r="N3124" s="6">
        <v>335869</v>
      </c>
      <c r="O3124" s="6" t="str" cm="1">
        <f t="array" ref="O3124">_xlfn.IFS(N3124&lt;=100000,"Low",N3124&lt;=500000,"Median",N3124&lt;=1500000,"High",N3124&gt;1500000,"Very High")</f>
        <v>Median</v>
      </c>
      <c r="P3124">
        <v>170000000</v>
      </c>
      <c r="Q3124">
        <v>1310466296</v>
      </c>
      <c r="R3124">
        <f t="shared" si="482"/>
        <v>1140466296</v>
      </c>
      <c r="S3124" t="str">
        <f t="shared" si="483"/>
        <v>Profit</v>
      </c>
      <c r="T3124" s="1">
        <v>43241</v>
      </c>
      <c r="U3124" t="s">
        <v>6246</v>
      </c>
      <c r="V3124" s="14">
        <v>43241</v>
      </c>
      <c r="W3124" t="str">
        <f t="shared" si="484"/>
        <v>May</v>
      </c>
      <c r="X3124" s="4" t="str">
        <f t="shared" si="485"/>
        <v>2018</v>
      </c>
      <c r="Y3124" s="6">
        <f t="shared" si="486"/>
        <v>2018</v>
      </c>
      <c r="Z3124" s="4" t="str">
        <f t="shared" si="487"/>
        <v>21</v>
      </c>
      <c r="AA3124" s="6">
        <f t="shared" si="488"/>
        <v>21</v>
      </c>
      <c r="AB3124" t="str">
        <f t="shared" si="489"/>
        <v>Monday</v>
      </c>
    </row>
    <row r="3125" spans="1:28" x14ac:dyDescent="0.25">
      <c r="A3125" s="3" t="s">
        <v>7621</v>
      </c>
      <c r="B3125" t="s">
        <v>7622</v>
      </c>
      <c r="C3125" s="3" t="s">
        <v>7622</v>
      </c>
      <c r="D3125" s="6">
        <v>0</v>
      </c>
      <c r="E3125" s="6">
        <v>147</v>
      </c>
      <c r="F3125" s="6">
        <f t="shared" si="480"/>
        <v>2</v>
      </c>
      <c r="G3125" s="6">
        <f t="shared" si="481"/>
        <v>27</v>
      </c>
      <c r="H3125" s="6" t="str" cm="1">
        <f t="array" ref="H3125">_xlfn.IFS(E3125&lt;=80,"Series",E3125&lt;=120,"TV Movie",E3125&gt;120,"Long Movie")</f>
        <v>Long Movie</v>
      </c>
      <c r="I3125" t="s">
        <v>5529</v>
      </c>
      <c r="J3125" t="s">
        <v>8158</v>
      </c>
      <c r="K3125" t="s">
        <v>3857</v>
      </c>
      <c r="L3125" s="5">
        <v>7.7</v>
      </c>
      <c r="M3125" t="str" cm="1">
        <f t="array" ref="M3125">_xlfn.IFS(L3125&lt;=2,"Flop",L3125&lt;=5,"Average",L3125&lt;=7,"Hit",L3125&lt;=9,"Superhit",L3125&gt;9,"BlockBuster")</f>
        <v>Superhit</v>
      </c>
      <c r="N3125" s="6">
        <v>367786</v>
      </c>
      <c r="O3125" s="6" t="str" cm="1">
        <f t="array" ref="O3125">_xlfn.IFS(N3125&lt;=100000,"Low",N3125&lt;=500000,"Median",N3125&lt;=1500000,"High",N3125&gt;1500000,"Very High")</f>
        <v>Median</v>
      </c>
      <c r="P3125">
        <v>178000000</v>
      </c>
      <c r="Q3125">
        <v>791657398</v>
      </c>
      <c r="R3125">
        <f t="shared" si="482"/>
        <v>613657398</v>
      </c>
      <c r="S3125" t="str">
        <f t="shared" si="483"/>
        <v>Profit</v>
      </c>
      <c r="T3125" s="1">
        <v>43293</v>
      </c>
      <c r="U3125" t="s">
        <v>4464</v>
      </c>
      <c r="V3125" s="14">
        <v>43293</v>
      </c>
      <c r="W3125" t="str">
        <f t="shared" si="484"/>
        <v>July</v>
      </c>
      <c r="X3125" s="4" t="str">
        <f t="shared" si="485"/>
        <v>2018</v>
      </c>
      <c r="Y3125" s="6">
        <f t="shared" si="486"/>
        <v>2018</v>
      </c>
      <c r="Z3125" s="4" t="str">
        <f t="shared" si="487"/>
        <v>12</v>
      </c>
      <c r="AA3125" s="6">
        <f t="shared" si="488"/>
        <v>12</v>
      </c>
      <c r="AB3125" t="str">
        <f t="shared" si="489"/>
        <v>Thursday</v>
      </c>
    </row>
    <row r="3126" spans="1:28" x14ac:dyDescent="0.25">
      <c r="A3126" s="3" t="s">
        <v>7623</v>
      </c>
      <c r="B3126" t="s">
        <v>7624</v>
      </c>
      <c r="C3126" s="3" t="s">
        <v>7624</v>
      </c>
      <c r="D3126" s="6">
        <v>0</v>
      </c>
      <c r="E3126" s="6">
        <v>93</v>
      </c>
      <c r="F3126" s="6">
        <f t="shared" si="480"/>
        <v>1</v>
      </c>
      <c r="G3126" s="6">
        <f t="shared" si="481"/>
        <v>33</v>
      </c>
      <c r="H3126" s="6" t="str" cm="1">
        <f t="array" ref="H3126">_xlfn.IFS(E3126&lt;=80,"Series",E3126&lt;=120,"TV Movie",E3126&gt;120,"Long Movie")</f>
        <v>TV Movie</v>
      </c>
      <c r="I3126" t="s">
        <v>83</v>
      </c>
      <c r="J3126" t="s">
        <v>8166</v>
      </c>
      <c r="K3126" t="s">
        <v>3857</v>
      </c>
      <c r="L3126" s="5">
        <v>5.2</v>
      </c>
      <c r="M3126" t="str" cm="1">
        <f t="array" ref="M3126">_xlfn.IFS(L3126&lt;=2,"Flop",L3126&lt;=5,"Average",L3126&lt;=7,"Hit",L3126&lt;=9,"Superhit",L3126&gt;9,"BlockBuster")</f>
        <v>Hit</v>
      </c>
      <c r="N3126" s="6">
        <v>56158</v>
      </c>
      <c r="O3126" s="6" t="str" cm="1">
        <f t="array" ref="O3126">_xlfn.IFS(N3126&lt;=100000,"Low",N3126&lt;=500000,"Median",N3126&lt;=1500000,"High",N3126&gt;1500000,"Very High")</f>
        <v>Low</v>
      </c>
      <c r="P3126">
        <v>9000000</v>
      </c>
      <c r="Q3126">
        <v>123233739</v>
      </c>
      <c r="R3126">
        <f t="shared" si="482"/>
        <v>114233739</v>
      </c>
      <c r="S3126" t="str">
        <f t="shared" si="483"/>
        <v>Profit</v>
      </c>
      <c r="T3126" s="1">
        <v>43539</v>
      </c>
      <c r="U3126" t="s">
        <v>7625</v>
      </c>
      <c r="V3126" s="14">
        <v>43539</v>
      </c>
      <c r="W3126" t="str">
        <f t="shared" si="484"/>
        <v>March</v>
      </c>
      <c r="X3126" s="4" t="str">
        <f t="shared" si="485"/>
        <v>2019</v>
      </c>
      <c r="Y3126" s="6">
        <f t="shared" si="486"/>
        <v>2019</v>
      </c>
      <c r="Z3126" s="4" t="str">
        <f t="shared" si="487"/>
        <v>15</v>
      </c>
      <c r="AA3126" s="6">
        <f t="shared" si="488"/>
        <v>15</v>
      </c>
      <c r="AB3126" t="str">
        <f t="shared" si="489"/>
        <v>Friday</v>
      </c>
    </row>
    <row r="3127" spans="1:28" x14ac:dyDescent="0.25">
      <c r="A3127" s="3" t="s">
        <v>7626</v>
      </c>
      <c r="B3127" t="s">
        <v>7627</v>
      </c>
      <c r="C3127" s="3" t="s">
        <v>7627</v>
      </c>
      <c r="D3127" s="6">
        <v>0</v>
      </c>
      <c r="E3127" s="6">
        <v>137</v>
      </c>
      <c r="F3127" s="6">
        <f t="shared" si="480"/>
        <v>2</v>
      </c>
      <c r="G3127" s="6">
        <f t="shared" si="481"/>
        <v>17</v>
      </c>
      <c r="H3127" s="6" t="str" cm="1">
        <f t="array" ref="H3127">_xlfn.IFS(E3127&lt;=80,"Series",E3127&lt;=120,"TV Movie",E3127&gt;120,"Long Movie")</f>
        <v>Long Movie</v>
      </c>
      <c r="I3127" t="s">
        <v>8160</v>
      </c>
      <c r="J3127" t="s">
        <v>8162</v>
      </c>
      <c r="K3127" t="s">
        <v>145</v>
      </c>
      <c r="L3127" s="5">
        <v>7.6</v>
      </c>
      <c r="M3127" t="str" cm="1">
        <f t="array" ref="M3127">_xlfn.IFS(L3127&lt;=2,"Flop",L3127&lt;=5,"Average",L3127&lt;=7,"Hit",L3127&lt;=9,"Superhit",L3127&gt;9,"BlockBuster")</f>
        <v>Superhit</v>
      </c>
      <c r="N3127" s="6">
        <v>73585</v>
      </c>
      <c r="O3127" s="6" t="str" cm="1">
        <f t="array" ref="O3127">_xlfn.IFS(N3127&lt;=100000,"Low",N3127&lt;=500000,"Median",N3127&lt;=1500000,"High",N3127&gt;1500000,"Very High")</f>
        <v>Low</v>
      </c>
      <c r="P3127">
        <v>25000000</v>
      </c>
      <c r="Q3127">
        <v>50901502</v>
      </c>
      <c r="R3127">
        <f t="shared" si="482"/>
        <v>25901502</v>
      </c>
      <c r="S3127" t="str">
        <f t="shared" si="483"/>
        <v>Profit</v>
      </c>
      <c r="T3127" s="1">
        <v>43714</v>
      </c>
      <c r="U3127" t="s">
        <v>7628</v>
      </c>
      <c r="V3127" s="14">
        <v>43714</v>
      </c>
      <c r="W3127" t="str">
        <f t="shared" si="484"/>
        <v>September</v>
      </c>
      <c r="X3127" s="4" t="str">
        <f t="shared" si="485"/>
        <v>2019</v>
      </c>
      <c r="Y3127" s="6">
        <f t="shared" si="486"/>
        <v>2019</v>
      </c>
      <c r="Z3127" s="4" t="str">
        <f t="shared" si="487"/>
        <v>6</v>
      </c>
      <c r="AA3127" s="6">
        <f t="shared" si="488"/>
        <v>6</v>
      </c>
      <c r="AB3127" t="str">
        <f t="shared" si="489"/>
        <v>Friday</v>
      </c>
    </row>
    <row r="3128" spans="1:28" x14ac:dyDescent="0.25">
      <c r="A3128" s="3" t="s">
        <v>7629</v>
      </c>
      <c r="B3128" t="s">
        <v>7630</v>
      </c>
      <c r="C3128" s="3" t="s">
        <v>7630</v>
      </c>
      <c r="D3128" s="6">
        <v>0</v>
      </c>
      <c r="E3128" s="6">
        <v>94</v>
      </c>
      <c r="F3128" s="6">
        <f t="shared" si="480"/>
        <v>1</v>
      </c>
      <c r="G3128" s="6">
        <f t="shared" si="481"/>
        <v>34</v>
      </c>
      <c r="H3128" s="6" t="str" cm="1">
        <f t="array" ref="H3128">_xlfn.IFS(E3128&lt;=80,"Series",E3128&lt;=120,"TV Movie",E3128&gt;120,"Long Movie")</f>
        <v>TV Movie</v>
      </c>
      <c r="I3128" t="s">
        <v>132</v>
      </c>
      <c r="J3128" t="s">
        <v>145</v>
      </c>
      <c r="K3128" t="s">
        <v>5802</v>
      </c>
      <c r="L3128" s="5">
        <v>7.4</v>
      </c>
      <c r="M3128" t="str" cm="1">
        <f t="array" ref="M3128">_xlfn.IFS(L3128&lt;=2,"Flop",L3128&lt;=5,"Average",L3128&lt;=7,"Hit",L3128&lt;=9,"Superhit",L3128&gt;9,"BlockBuster")</f>
        <v>Superhit</v>
      </c>
      <c r="N3128" s="6">
        <v>316134</v>
      </c>
      <c r="O3128" s="6" t="str" cm="1">
        <f t="array" ref="O3128">_xlfn.IFS(N3128&lt;=100000,"Low",N3128&lt;=500000,"Median",N3128&lt;=1500000,"High",N3128&gt;1500000,"Very High")</f>
        <v>Median</v>
      </c>
      <c r="P3128">
        <v>10000000</v>
      </c>
      <c r="Q3128">
        <v>78986478</v>
      </c>
      <c r="R3128">
        <f t="shared" si="482"/>
        <v>68986478</v>
      </c>
      <c r="S3128" t="str">
        <f t="shared" si="483"/>
        <v>Profit</v>
      </c>
      <c r="T3128" s="1">
        <v>42979</v>
      </c>
      <c r="U3128" t="s">
        <v>5994</v>
      </c>
      <c r="V3128" s="14">
        <v>42979</v>
      </c>
      <c r="W3128" t="str">
        <f t="shared" si="484"/>
        <v>September</v>
      </c>
      <c r="X3128" s="4" t="str">
        <f t="shared" si="485"/>
        <v>2017</v>
      </c>
      <c r="Y3128" s="6">
        <f t="shared" si="486"/>
        <v>2017</v>
      </c>
      <c r="Z3128" s="4" t="str">
        <f t="shared" si="487"/>
        <v>1</v>
      </c>
      <c r="AA3128" s="6">
        <f t="shared" si="488"/>
        <v>1</v>
      </c>
      <c r="AB3128" t="str">
        <f t="shared" si="489"/>
        <v>Friday</v>
      </c>
    </row>
    <row r="3129" spans="1:28" x14ac:dyDescent="0.25">
      <c r="A3129" s="3" t="s">
        <v>7631</v>
      </c>
      <c r="B3129" t="s">
        <v>7632</v>
      </c>
      <c r="C3129" s="3" t="s">
        <v>7633</v>
      </c>
      <c r="D3129" s="6">
        <v>0</v>
      </c>
      <c r="E3129" s="6">
        <v>122</v>
      </c>
      <c r="F3129" s="6">
        <f t="shared" si="480"/>
        <v>2</v>
      </c>
      <c r="G3129" s="6">
        <f t="shared" si="481"/>
        <v>2</v>
      </c>
      <c r="H3129" s="6" t="str" cm="1">
        <f t="array" ref="H3129">_xlfn.IFS(E3129&lt;=80,"Series",E3129&lt;=120,"TV Movie",E3129&gt;120,"Long Movie")</f>
        <v>Long Movie</v>
      </c>
      <c r="I3129" t="s">
        <v>145</v>
      </c>
      <c r="J3129" t="s">
        <v>178</v>
      </c>
      <c r="K3129" t="s">
        <v>5802</v>
      </c>
      <c r="L3129" s="5">
        <v>6.9</v>
      </c>
      <c r="M3129" t="str" cm="1">
        <f t="array" ref="M3129">_xlfn.IFS(L3129&lt;=2,"Flop",L3129&lt;=5,"Average",L3129&lt;=7,"Hit",L3129&lt;=9,"Superhit",L3129&gt;9,"BlockBuster")</f>
        <v>Hit</v>
      </c>
      <c r="N3129" s="6">
        <v>68944</v>
      </c>
      <c r="O3129" s="6" t="str" cm="1">
        <f t="array" ref="O3129">_xlfn.IFS(N3129&lt;=100000,"Low",N3129&lt;=500000,"Median",N3129&lt;=1500000,"High",N3129&gt;1500000,"Very High")</f>
        <v>Low</v>
      </c>
      <c r="P3129">
        <v>38000000</v>
      </c>
      <c r="Q3129">
        <v>13143056</v>
      </c>
      <c r="R3129">
        <f t="shared" si="482"/>
        <v>-24856944</v>
      </c>
      <c r="S3129" t="str">
        <f t="shared" si="483"/>
        <v>Loss</v>
      </c>
      <c r="T3129" s="1">
        <v>43345</v>
      </c>
      <c r="U3129" t="s">
        <v>5483</v>
      </c>
      <c r="V3129" s="14">
        <v>43345</v>
      </c>
      <c r="W3129" t="str">
        <f t="shared" si="484"/>
        <v>September</v>
      </c>
      <c r="X3129" s="4" t="str">
        <f t="shared" si="485"/>
        <v>2018</v>
      </c>
      <c r="Y3129" s="6">
        <f t="shared" si="486"/>
        <v>2018</v>
      </c>
      <c r="Z3129" s="4" t="str">
        <f t="shared" si="487"/>
        <v>2</v>
      </c>
      <c r="AA3129" s="6">
        <f t="shared" si="488"/>
        <v>2</v>
      </c>
      <c r="AB3129" t="str">
        <f t="shared" si="489"/>
        <v>Sunday</v>
      </c>
    </row>
    <row r="3130" spans="1:28" x14ac:dyDescent="0.25">
      <c r="A3130" s="3" t="s">
        <v>7634</v>
      </c>
      <c r="B3130" t="s">
        <v>7635</v>
      </c>
      <c r="C3130" s="3" t="s">
        <v>7635</v>
      </c>
      <c r="D3130" s="6">
        <v>0</v>
      </c>
      <c r="E3130" s="6">
        <v>117</v>
      </c>
      <c r="F3130" s="6">
        <f t="shared" si="480"/>
        <v>1</v>
      </c>
      <c r="G3130" s="6">
        <f t="shared" si="481"/>
        <v>57</v>
      </c>
      <c r="H3130" s="6" t="str" cm="1">
        <f t="array" ref="H3130">_xlfn.IFS(E3130&lt;=80,"Series",E3130&lt;=120,"TV Movie",E3130&gt;120,"Long Movie")</f>
        <v>TV Movie</v>
      </c>
      <c r="I3130" t="s">
        <v>83</v>
      </c>
      <c r="J3130" t="s">
        <v>3857</v>
      </c>
      <c r="K3130" t="s">
        <v>5802</v>
      </c>
      <c r="L3130" s="5">
        <v>7.3</v>
      </c>
      <c r="M3130" t="str" cm="1">
        <f t="array" ref="M3130">_xlfn.IFS(L3130&lt;=2,"Flop",L3130&lt;=5,"Average",L3130&lt;=7,"Hit",L3130&lt;=9,"Superhit",L3130&gt;9,"BlockBuster")</f>
        <v>Superhit</v>
      </c>
      <c r="N3130" s="6">
        <v>533911</v>
      </c>
      <c r="O3130" s="6" t="str" cm="1">
        <f t="array" ref="O3130">_xlfn.IFS(N3130&lt;=100000,"Low",N3130&lt;=500000,"Median",N3130&lt;=1500000,"High",N3130&gt;1500000,"Very High")</f>
        <v>High</v>
      </c>
      <c r="P3130">
        <v>9000000</v>
      </c>
      <c r="Q3130">
        <v>278454417</v>
      </c>
      <c r="R3130">
        <f t="shared" si="482"/>
        <v>269454417</v>
      </c>
      <c r="S3130" t="str">
        <f t="shared" si="483"/>
        <v>Profit</v>
      </c>
      <c r="T3130" s="1">
        <v>42639</v>
      </c>
      <c r="U3130" t="s">
        <v>2307</v>
      </c>
      <c r="V3130" s="14">
        <v>42639</v>
      </c>
      <c r="W3130" t="str">
        <f t="shared" si="484"/>
        <v>September</v>
      </c>
      <c r="X3130" s="4" t="str">
        <f t="shared" si="485"/>
        <v>2016</v>
      </c>
      <c r="Y3130" s="6">
        <f t="shared" si="486"/>
        <v>2016</v>
      </c>
      <c r="Z3130" s="4" t="str">
        <f t="shared" si="487"/>
        <v>26</v>
      </c>
      <c r="AA3130" s="6">
        <f t="shared" si="488"/>
        <v>26</v>
      </c>
      <c r="AB3130" t="str">
        <f t="shared" si="489"/>
        <v>Monday</v>
      </c>
    </row>
    <row r="3131" spans="1:28" x14ac:dyDescent="0.25">
      <c r="A3131" s="3" t="s">
        <v>7636</v>
      </c>
      <c r="B3131" t="s">
        <v>7637</v>
      </c>
      <c r="C3131" s="3" t="s">
        <v>7637</v>
      </c>
      <c r="D3131" s="6">
        <v>0</v>
      </c>
      <c r="E3131" s="6">
        <v>111</v>
      </c>
      <c r="F3131" s="6">
        <f t="shared" si="480"/>
        <v>1</v>
      </c>
      <c r="G3131" s="6">
        <f t="shared" si="481"/>
        <v>51</v>
      </c>
      <c r="H3131" s="6" t="str" cm="1">
        <f t="array" ref="H3131">_xlfn.IFS(E3131&lt;=80,"Series",E3131&lt;=120,"TV Movie",E3131&gt;120,"Long Movie")</f>
        <v>TV Movie</v>
      </c>
      <c r="I3131" t="s">
        <v>145</v>
      </c>
      <c r="J3131" t="s">
        <v>5802</v>
      </c>
      <c r="K3131" t="s">
        <v>5802</v>
      </c>
      <c r="L3131" s="5">
        <v>7.4</v>
      </c>
      <c r="M3131" t="str" cm="1">
        <f t="array" ref="M3131">_xlfn.IFS(L3131&lt;=2,"Flop",L3131&lt;=5,"Average",L3131&lt;=7,"Hit",L3131&lt;=9,"Superhit",L3131&gt;9,"BlockBuster")</f>
        <v>Superhit</v>
      </c>
      <c r="N3131" s="6">
        <v>324558</v>
      </c>
      <c r="O3131" s="6" t="str" cm="1">
        <f t="array" ref="O3131">_xlfn.IFS(N3131&lt;=100000,"Low",N3131&lt;=500000,"Median",N3131&lt;=1500000,"High",N3131&gt;1500000,"Very High")</f>
        <v>Median</v>
      </c>
      <c r="P3131">
        <v>4000000</v>
      </c>
      <c r="Q3131">
        <v>65172611</v>
      </c>
      <c r="R3131">
        <f t="shared" si="482"/>
        <v>61172611</v>
      </c>
      <c r="S3131" t="str">
        <f t="shared" si="483"/>
        <v>Profit</v>
      </c>
      <c r="T3131" s="1">
        <v>42615</v>
      </c>
      <c r="U3131" t="s">
        <v>7638</v>
      </c>
      <c r="V3131" s="14">
        <v>42615</v>
      </c>
      <c r="W3131" t="str">
        <f t="shared" si="484"/>
        <v>September</v>
      </c>
      <c r="X3131" s="4" t="str">
        <f t="shared" si="485"/>
        <v>2016</v>
      </c>
      <c r="Y3131" s="6">
        <f t="shared" si="486"/>
        <v>2016</v>
      </c>
      <c r="Z3131" s="4" t="str">
        <f t="shared" si="487"/>
        <v>2</v>
      </c>
      <c r="AA3131" s="6">
        <f t="shared" si="488"/>
        <v>2</v>
      </c>
      <c r="AB3131" t="str">
        <f t="shared" si="489"/>
        <v>Friday</v>
      </c>
    </row>
    <row r="3132" spans="1:28" x14ac:dyDescent="0.25">
      <c r="A3132" s="3" t="s">
        <v>7639</v>
      </c>
      <c r="B3132" t="s">
        <v>7640</v>
      </c>
      <c r="C3132" s="3" t="s">
        <v>7640</v>
      </c>
      <c r="D3132" s="6">
        <v>0</v>
      </c>
      <c r="E3132" s="6">
        <v>136</v>
      </c>
      <c r="F3132" s="6">
        <f t="shared" si="480"/>
        <v>2</v>
      </c>
      <c r="G3132" s="6">
        <f t="shared" si="481"/>
        <v>16</v>
      </c>
      <c r="H3132" s="6" t="str" cm="1">
        <f t="array" ref="H3132">_xlfn.IFS(E3132&lt;=80,"Series",E3132&lt;=120,"TV Movie",E3132&gt;120,"Long Movie")</f>
        <v>Long Movie</v>
      </c>
      <c r="I3132" t="s">
        <v>5529</v>
      </c>
      <c r="J3132" t="s">
        <v>8162</v>
      </c>
      <c r="K3132" t="s">
        <v>145</v>
      </c>
      <c r="L3132" s="5">
        <v>6.1</v>
      </c>
      <c r="M3132" t="str" cm="1">
        <f t="array" ref="M3132">_xlfn.IFS(L3132&lt;=2,"Flop",L3132&lt;=5,"Average",L3132&lt;=7,"Hit",L3132&lt;=9,"Superhit",L3132&gt;9,"BlockBuster")</f>
        <v>Hit</v>
      </c>
      <c r="N3132" s="6">
        <v>88691</v>
      </c>
      <c r="O3132" s="6" t="str" cm="1">
        <f t="array" ref="O3132">_xlfn.IFS(N3132&lt;=100000,"Low",N3132&lt;=500000,"Median",N3132&lt;=1500000,"High",N3132&gt;1500000,"Very High")</f>
        <v>Low</v>
      </c>
      <c r="P3132">
        <v>40000000</v>
      </c>
      <c r="Q3132">
        <v>52300984</v>
      </c>
      <c r="R3132">
        <f t="shared" si="482"/>
        <v>12300984</v>
      </c>
      <c r="S3132" t="str">
        <f t="shared" si="483"/>
        <v>Profit</v>
      </c>
      <c r="T3132" s="1">
        <v>44636</v>
      </c>
      <c r="U3132" t="s">
        <v>1410</v>
      </c>
      <c r="V3132" s="14">
        <v>44636</v>
      </c>
      <c r="W3132" t="str">
        <f t="shared" si="484"/>
        <v>March</v>
      </c>
      <c r="X3132" s="4" t="str">
        <f t="shared" si="485"/>
        <v>2022</v>
      </c>
      <c r="Y3132" s="6">
        <f t="shared" si="486"/>
        <v>2022</v>
      </c>
      <c r="Z3132" s="4" t="str">
        <f t="shared" si="487"/>
        <v>16</v>
      </c>
      <c r="AA3132" s="6">
        <f t="shared" si="488"/>
        <v>16</v>
      </c>
      <c r="AB3132" t="str">
        <f t="shared" si="489"/>
        <v>Wednesday</v>
      </c>
    </row>
    <row r="3133" spans="1:28" x14ac:dyDescent="0.25">
      <c r="A3133" s="3" t="s">
        <v>7641</v>
      </c>
      <c r="B3133" t="s">
        <v>7642</v>
      </c>
      <c r="C3133" s="3" t="s">
        <v>7642</v>
      </c>
      <c r="D3133" s="6">
        <v>0</v>
      </c>
      <c r="E3133" s="6">
        <v>106</v>
      </c>
      <c r="F3133" s="6">
        <f t="shared" si="480"/>
        <v>1</v>
      </c>
      <c r="G3133" s="6">
        <f t="shared" si="481"/>
        <v>46</v>
      </c>
      <c r="H3133" s="6" t="str" cm="1">
        <f t="array" ref="H3133">_xlfn.IFS(E3133&lt;=80,"Series",E3133&lt;=120,"TV Movie",E3133&gt;120,"Long Movie")</f>
        <v>TV Movie</v>
      </c>
      <c r="I3133" t="s">
        <v>5529</v>
      </c>
      <c r="J3133" t="s">
        <v>145</v>
      </c>
      <c r="K3133" t="s">
        <v>8167</v>
      </c>
      <c r="L3133" s="5">
        <v>7.8</v>
      </c>
      <c r="M3133" t="str" cm="1">
        <f t="array" ref="M3133">_xlfn.IFS(L3133&lt;=2,"Flop",L3133&lt;=5,"Average",L3133&lt;=7,"Hit",L3133&lt;=9,"Superhit",L3133&gt;9,"BlockBuster")</f>
        <v>Superhit</v>
      </c>
      <c r="N3133" s="6">
        <v>716711</v>
      </c>
      <c r="O3133" s="6" t="str" cm="1">
        <f t="array" ref="O3133">_xlfn.IFS(N3133&lt;=100000,"Low",N3133&lt;=500000,"Median",N3133&lt;=1500000,"High",N3133&gt;1500000,"Very High")</f>
        <v>High</v>
      </c>
      <c r="P3133">
        <v>100000000</v>
      </c>
      <c r="Q3133">
        <v>527816307</v>
      </c>
      <c r="R3133">
        <f t="shared" si="482"/>
        <v>427816307</v>
      </c>
      <c r="S3133" t="str">
        <f t="shared" si="483"/>
        <v>Profit</v>
      </c>
      <c r="T3133" s="1">
        <v>42929</v>
      </c>
      <c r="U3133" t="s">
        <v>2229</v>
      </c>
      <c r="V3133" s="14">
        <v>42929</v>
      </c>
      <c r="W3133" t="str">
        <f t="shared" si="484"/>
        <v>July</v>
      </c>
      <c r="X3133" s="4" t="str">
        <f t="shared" si="485"/>
        <v>2017</v>
      </c>
      <c r="Y3133" s="6">
        <f t="shared" si="486"/>
        <v>2017</v>
      </c>
      <c r="Z3133" s="4" t="str">
        <f t="shared" si="487"/>
        <v>13</v>
      </c>
      <c r="AA3133" s="6">
        <f t="shared" si="488"/>
        <v>13</v>
      </c>
      <c r="AB3133" t="str">
        <f t="shared" si="489"/>
        <v>Thursday</v>
      </c>
    </row>
    <row r="3134" spans="1:28" x14ac:dyDescent="0.25">
      <c r="A3134" s="3" t="s">
        <v>7643</v>
      </c>
      <c r="B3134" t="s">
        <v>7644</v>
      </c>
      <c r="C3134" s="3" t="s">
        <v>7644</v>
      </c>
      <c r="D3134" s="6">
        <v>0</v>
      </c>
      <c r="E3134" s="6">
        <v>82</v>
      </c>
      <c r="F3134" s="6">
        <f t="shared" si="480"/>
        <v>1</v>
      </c>
      <c r="G3134" s="6">
        <f t="shared" si="481"/>
        <v>22</v>
      </c>
      <c r="H3134" s="6" t="str" cm="1">
        <f t="array" ref="H3134">_xlfn.IFS(E3134&lt;=80,"Series",E3134&lt;=120,"TV Movie",E3134&gt;120,"Long Movie")</f>
        <v>TV Movie</v>
      </c>
      <c r="I3134" t="s">
        <v>83</v>
      </c>
      <c r="J3134" t="s">
        <v>3857</v>
      </c>
      <c r="K3134" t="s">
        <v>5802</v>
      </c>
      <c r="L3134" s="5">
        <v>6.6</v>
      </c>
      <c r="M3134" t="str" cm="1">
        <f t="array" ref="M3134">_xlfn.IFS(L3134&lt;=2,"Flop",L3134&lt;=5,"Average",L3134&lt;=7,"Hit",L3134&lt;=9,"Superhit",L3134&gt;9,"BlockBuster")</f>
        <v>Hit</v>
      </c>
      <c r="N3134" s="6">
        <v>149711</v>
      </c>
      <c r="O3134" s="6" t="str" cm="1">
        <f t="array" ref="O3134">_xlfn.IFS(N3134&lt;=100000,"Low",N3134&lt;=500000,"Median",N3134&lt;=1500000,"High",N3134&gt;1500000,"Very High")</f>
        <v>Median</v>
      </c>
      <c r="P3134">
        <v>1000000</v>
      </c>
      <c r="Q3134">
        <v>0</v>
      </c>
      <c r="R3134">
        <f t="shared" si="482"/>
        <v>-1000000</v>
      </c>
      <c r="S3134" t="str">
        <f t="shared" si="483"/>
        <v>Loss</v>
      </c>
      <c r="T3134" s="1">
        <v>42441</v>
      </c>
      <c r="U3134" t="s">
        <v>6940</v>
      </c>
      <c r="V3134" s="14">
        <v>42441</v>
      </c>
      <c r="W3134" t="str">
        <f t="shared" si="484"/>
        <v>March</v>
      </c>
      <c r="X3134" s="4" t="str">
        <f t="shared" si="485"/>
        <v>2016</v>
      </c>
      <c r="Y3134" s="6">
        <f t="shared" si="486"/>
        <v>2016</v>
      </c>
      <c r="Z3134" s="4" t="str">
        <f t="shared" si="487"/>
        <v>12</v>
      </c>
      <c r="AA3134" s="6">
        <f t="shared" si="488"/>
        <v>12</v>
      </c>
      <c r="AB3134" t="str">
        <f t="shared" si="489"/>
        <v>Saturday</v>
      </c>
    </row>
    <row r="3135" spans="1:28" x14ac:dyDescent="0.25">
      <c r="A3135" s="3" t="s">
        <v>7645</v>
      </c>
      <c r="B3135" t="s">
        <v>7646</v>
      </c>
      <c r="C3135" s="3" t="s">
        <v>7646</v>
      </c>
      <c r="D3135" s="6">
        <v>0</v>
      </c>
      <c r="E3135" s="6">
        <v>115</v>
      </c>
      <c r="F3135" s="6">
        <f t="shared" si="480"/>
        <v>1</v>
      </c>
      <c r="G3135" s="6">
        <f t="shared" si="481"/>
        <v>55</v>
      </c>
      <c r="H3135" s="6" t="str" cm="1">
        <f t="array" ref="H3135">_xlfn.IFS(E3135&lt;=80,"Series",E3135&lt;=120,"TV Movie",E3135&gt;120,"Long Movie")</f>
        <v>TV Movie</v>
      </c>
      <c r="I3135" t="s">
        <v>132</v>
      </c>
      <c r="J3135" t="s">
        <v>8162</v>
      </c>
      <c r="K3135" t="s">
        <v>145</v>
      </c>
      <c r="L3135" s="5">
        <v>8.1</v>
      </c>
      <c r="M3135" t="str" cm="1">
        <f t="array" ref="M3135">_xlfn.IFS(L3135&lt;=2,"Flop",L3135&lt;=5,"Average",L3135&lt;=7,"Hit",L3135&lt;=9,"Superhit",L3135&gt;9,"BlockBuster")</f>
        <v>Superhit</v>
      </c>
      <c r="N3135" s="6">
        <v>539810</v>
      </c>
      <c r="O3135" s="6" t="str" cm="1">
        <f t="array" ref="O3135">_xlfn.IFS(N3135&lt;=100000,"Low",N3135&lt;=500000,"Median",N3135&lt;=1500000,"High",N3135&gt;1500000,"Very High")</f>
        <v>High</v>
      </c>
      <c r="P3135">
        <v>15000000</v>
      </c>
      <c r="Q3135">
        <v>162729321</v>
      </c>
      <c r="R3135">
        <f t="shared" si="482"/>
        <v>147729321</v>
      </c>
      <c r="S3135" t="str">
        <f t="shared" si="483"/>
        <v>Profit</v>
      </c>
      <c r="T3135" s="1">
        <v>42982</v>
      </c>
      <c r="U3135" t="s">
        <v>4440</v>
      </c>
      <c r="V3135" s="14">
        <v>42982</v>
      </c>
      <c r="W3135" t="str">
        <f t="shared" si="484"/>
        <v>September</v>
      </c>
      <c r="X3135" s="4" t="str">
        <f t="shared" si="485"/>
        <v>2017</v>
      </c>
      <c r="Y3135" s="6">
        <f t="shared" si="486"/>
        <v>2017</v>
      </c>
      <c r="Z3135" s="4" t="str">
        <f t="shared" si="487"/>
        <v>4</v>
      </c>
      <c r="AA3135" s="6">
        <f t="shared" si="488"/>
        <v>4</v>
      </c>
      <c r="AB3135" t="str">
        <f t="shared" si="489"/>
        <v>Monday</v>
      </c>
    </row>
    <row r="3136" spans="1:28" x14ac:dyDescent="0.25">
      <c r="A3136" s="3" t="s">
        <v>7647</v>
      </c>
      <c r="B3136" t="s">
        <v>7648</v>
      </c>
      <c r="C3136" s="3" t="s">
        <v>7648</v>
      </c>
      <c r="D3136" s="6">
        <v>0</v>
      </c>
      <c r="E3136" s="6">
        <v>130</v>
      </c>
      <c r="F3136" s="6">
        <f t="shared" si="480"/>
        <v>2</v>
      </c>
      <c r="G3136" s="6">
        <f t="shared" si="481"/>
        <v>10</v>
      </c>
      <c r="H3136" s="6" t="str" cm="1">
        <f t="array" ref="H3136">_xlfn.IFS(E3136&lt;=80,"Series",E3136&lt;=120,"TV Movie",E3136&gt;120,"Long Movie")</f>
        <v>Long Movie</v>
      </c>
      <c r="I3136" t="s">
        <v>8158</v>
      </c>
      <c r="J3136" t="s">
        <v>132</v>
      </c>
      <c r="K3136" t="s">
        <v>8163</v>
      </c>
      <c r="L3136" s="5">
        <v>6.7</v>
      </c>
      <c r="M3136" t="str" cm="1">
        <f t="array" ref="M3136">_xlfn.IFS(L3136&lt;=2,"Flop",L3136&lt;=5,"Average",L3136&lt;=7,"Hit",L3136&lt;=9,"Superhit",L3136&gt;9,"BlockBuster")</f>
        <v>Hit</v>
      </c>
      <c r="N3136" s="6">
        <v>93252</v>
      </c>
      <c r="O3136" s="6" t="str" cm="1">
        <f t="array" ref="O3136">_xlfn.IFS(N3136&lt;=100000,"Low",N3136&lt;=500000,"Median",N3136&lt;=1500000,"High",N3136&gt;1500000,"Very High")</f>
        <v>Low</v>
      </c>
      <c r="P3136">
        <v>130000000</v>
      </c>
      <c r="Q3136">
        <v>349546142</v>
      </c>
      <c r="R3136">
        <f t="shared" si="482"/>
        <v>219546142</v>
      </c>
      <c r="S3136" t="str">
        <f t="shared" si="483"/>
        <v>Profit</v>
      </c>
      <c r="T3136" s="1">
        <v>43433</v>
      </c>
      <c r="U3136" t="s">
        <v>2952</v>
      </c>
      <c r="V3136" s="14">
        <v>43433</v>
      </c>
      <c r="W3136" t="str">
        <f t="shared" si="484"/>
        <v>November</v>
      </c>
      <c r="X3136" s="4" t="str">
        <f t="shared" si="485"/>
        <v>2018</v>
      </c>
      <c r="Y3136" s="6">
        <f t="shared" si="486"/>
        <v>2018</v>
      </c>
      <c r="Z3136" s="4" t="str">
        <f t="shared" si="487"/>
        <v>29</v>
      </c>
      <c r="AA3136" s="6">
        <f t="shared" si="488"/>
        <v>29</v>
      </c>
      <c r="AB3136" t="str">
        <f t="shared" si="489"/>
        <v>Thursday</v>
      </c>
    </row>
    <row r="3137" spans="1:28" x14ac:dyDescent="0.25">
      <c r="A3137" s="3" t="s">
        <v>7649</v>
      </c>
      <c r="B3137" t="s">
        <v>2246</v>
      </c>
      <c r="C3137" s="3" t="s">
        <v>2246</v>
      </c>
      <c r="D3137" s="6">
        <v>0</v>
      </c>
      <c r="E3137" s="6">
        <v>118</v>
      </c>
      <c r="F3137" s="6">
        <f t="shared" si="480"/>
        <v>1</v>
      </c>
      <c r="G3137" s="6">
        <f t="shared" si="481"/>
        <v>58</v>
      </c>
      <c r="H3137" s="6" t="str" cm="1">
        <f t="array" ref="H3137">_xlfn.IFS(E3137&lt;=80,"Series",E3137&lt;=120,"TV Movie",E3137&gt;120,"Long Movie")</f>
        <v>TV Movie</v>
      </c>
      <c r="I3137" t="s">
        <v>5529</v>
      </c>
      <c r="J3137" t="s">
        <v>8158</v>
      </c>
      <c r="K3137" t="s">
        <v>132</v>
      </c>
      <c r="L3137" s="5">
        <v>5</v>
      </c>
      <c r="M3137" t="str" cm="1">
        <f t="array" ref="M3137">_xlfn.IFS(L3137&lt;=2,"Flop",L3137&lt;=5,"Average",L3137&lt;=7,"Hit",L3137&lt;=9,"Superhit",L3137&gt;9,"BlockBuster")</f>
        <v>Average</v>
      </c>
      <c r="N3137" s="6">
        <v>78026</v>
      </c>
      <c r="O3137" s="6" t="str" cm="1">
        <f t="array" ref="O3137">_xlfn.IFS(N3137&lt;=100000,"Low",N3137&lt;=500000,"Median",N3137&lt;=1500000,"High",N3137&gt;1500000,"Very High")</f>
        <v>Low</v>
      </c>
      <c r="P3137">
        <v>48000000</v>
      </c>
      <c r="Q3137">
        <v>73279888</v>
      </c>
      <c r="R3137">
        <f t="shared" si="482"/>
        <v>25279888</v>
      </c>
      <c r="S3137" t="str">
        <f t="shared" si="483"/>
        <v>Profit</v>
      </c>
      <c r="T3137" s="1">
        <v>43780</v>
      </c>
      <c r="U3137" t="s">
        <v>5847</v>
      </c>
      <c r="V3137" s="14">
        <v>43780</v>
      </c>
      <c r="W3137" t="str">
        <f t="shared" si="484"/>
        <v>November</v>
      </c>
      <c r="X3137" s="4" t="str">
        <f t="shared" si="485"/>
        <v>2019</v>
      </c>
      <c r="Y3137" s="6">
        <f t="shared" si="486"/>
        <v>2019</v>
      </c>
      <c r="Z3137" s="4" t="str">
        <f t="shared" si="487"/>
        <v>11</v>
      </c>
      <c r="AA3137" s="6">
        <f t="shared" si="488"/>
        <v>11</v>
      </c>
      <c r="AB3137" t="str">
        <f t="shared" si="489"/>
        <v>Monday</v>
      </c>
    </row>
    <row r="3138" spans="1:28" x14ac:dyDescent="0.25">
      <c r="A3138" s="3" t="s">
        <v>7650</v>
      </c>
      <c r="B3138" t="s">
        <v>7651</v>
      </c>
      <c r="C3138" s="3" t="s">
        <v>7651</v>
      </c>
      <c r="D3138" s="6">
        <v>0</v>
      </c>
      <c r="E3138" s="6">
        <v>113</v>
      </c>
      <c r="F3138" s="6">
        <f t="shared" si="480"/>
        <v>1</v>
      </c>
      <c r="G3138" s="6">
        <f t="shared" si="481"/>
        <v>53</v>
      </c>
      <c r="H3138" s="6" t="str" cm="1">
        <f t="array" ref="H3138">_xlfn.IFS(E3138&lt;=80,"Series",E3138&lt;=120,"TV Movie",E3138&gt;120,"Long Movie")</f>
        <v>TV Movie</v>
      </c>
      <c r="I3138" t="s">
        <v>5529</v>
      </c>
      <c r="J3138" t="s">
        <v>8161</v>
      </c>
      <c r="K3138" t="s">
        <v>3857</v>
      </c>
      <c r="L3138" s="5">
        <v>6.3</v>
      </c>
      <c r="M3138" t="str" cm="1">
        <f t="array" ref="M3138">_xlfn.IFS(L3138&lt;=2,"Flop",L3138&lt;=5,"Average",L3138&lt;=7,"Hit",L3138&lt;=9,"Superhit",L3138&gt;9,"BlockBuster")</f>
        <v>Hit</v>
      </c>
      <c r="N3138" s="6">
        <v>227495</v>
      </c>
      <c r="O3138" s="6" t="str" cm="1">
        <f t="array" ref="O3138">_xlfn.IFS(N3138&lt;=100000,"Low",N3138&lt;=500000,"Median",N3138&lt;=1500000,"High",N3138&gt;1500000,"Very High")</f>
        <v>Median</v>
      </c>
      <c r="P3138">
        <v>200000000</v>
      </c>
      <c r="Q3138">
        <v>470116094</v>
      </c>
      <c r="R3138">
        <f t="shared" si="482"/>
        <v>270116094</v>
      </c>
      <c r="S3138" t="str">
        <f t="shared" si="483"/>
        <v>Profit</v>
      </c>
      <c r="T3138" s="1">
        <v>44279</v>
      </c>
      <c r="U3138" t="s">
        <v>5496</v>
      </c>
      <c r="V3138" s="14">
        <v>44279</v>
      </c>
      <c r="W3138" t="str">
        <f t="shared" si="484"/>
        <v>March</v>
      </c>
      <c r="X3138" s="4" t="str">
        <f t="shared" si="485"/>
        <v>2021</v>
      </c>
      <c r="Y3138" s="6">
        <f t="shared" si="486"/>
        <v>2021</v>
      </c>
      <c r="Z3138" s="4" t="str">
        <f t="shared" si="487"/>
        <v>24</v>
      </c>
      <c r="AA3138" s="6">
        <f t="shared" si="488"/>
        <v>24</v>
      </c>
      <c r="AB3138" t="str">
        <f t="shared" si="489"/>
        <v>Wednesday</v>
      </c>
    </row>
    <row r="3139" spans="1:28" x14ac:dyDescent="0.25">
      <c r="A3139" s="3" t="s">
        <v>7652</v>
      </c>
      <c r="B3139" t="s">
        <v>7653</v>
      </c>
      <c r="C3139" s="3" t="s">
        <v>7653</v>
      </c>
      <c r="D3139" s="6">
        <v>0</v>
      </c>
      <c r="E3139" s="6">
        <v>104</v>
      </c>
      <c r="F3139" s="6">
        <f t="shared" ref="F3139:F3202" si="490">INT(E3139/60)</f>
        <v>1</v>
      </c>
      <c r="G3139" s="6">
        <f t="shared" ref="G3139:G3202" si="491">MOD(E3139,60)</f>
        <v>44</v>
      </c>
      <c r="H3139" s="6" t="str" cm="1">
        <f t="array" ref="H3139">_xlfn.IFS(E3139&lt;=80,"Series",E3139&lt;=120,"TV Movie",E3139&gt;120,"Long Movie")</f>
        <v>TV Movie</v>
      </c>
      <c r="I3139" t="s">
        <v>83</v>
      </c>
      <c r="J3139" t="s">
        <v>8166</v>
      </c>
      <c r="K3139" t="s">
        <v>3857</v>
      </c>
      <c r="L3139" s="5">
        <v>7.8</v>
      </c>
      <c r="M3139" t="str" cm="1">
        <f t="array" ref="M3139">_xlfn.IFS(L3139&lt;=2,"Flop",L3139&lt;=5,"Average",L3139&lt;=7,"Hit",L3139&lt;=9,"Superhit",L3139&gt;9,"BlockBuster")</f>
        <v>Superhit</v>
      </c>
      <c r="N3139" s="6">
        <v>668747</v>
      </c>
      <c r="O3139" s="6" t="str" cm="1">
        <f t="array" ref="O3139">_xlfn.IFS(N3139&lt;=100000,"Low",N3139&lt;=500000,"Median",N3139&lt;=1500000,"High",N3139&gt;1500000,"Very High")</f>
        <v>High</v>
      </c>
      <c r="P3139">
        <v>4500000</v>
      </c>
      <c r="Q3139">
        <v>255745157</v>
      </c>
      <c r="R3139">
        <f t="shared" ref="R3139:R3202" si="492">Q3139-P3139</f>
        <v>251245157</v>
      </c>
      <c r="S3139" t="str">
        <f t="shared" ref="S3139:S3202" si="493">IF(R3139&gt;0,"Profit","Loss")</f>
        <v>Profit</v>
      </c>
      <c r="T3139" s="1">
        <v>42758</v>
      </c>
      <c r="U3139" t="s">
        <v>5109</v>
      </c>
      <c r="V3139" s="14">
        <v>42758</v>
      </c>
      <c r="W3139" t="str">
        <f t="shared" ref="W3139:W3202" si="494">TEXT(V3139,"MMMM")</f>
        <v>January</v>
      </c>
      <c r="X3139" s="4" t="str">
        <f t="shared" ref="X3139:X3202" si="495">TEXT(V3139,"YYYY")</f>
        <v>2017</v>
      </c>
      <c r="Y3139" s="6">
        <f t="shared" ref="Y3139:Y3202" si="496">VALUE(X3139)</f>
        <v>2017</v>
      </c>
      <c r="Z3139" s="4" t="str">
        <f t="shared" ref="Z3139:Z3202" si="497">TEXT(V3139,"d")</f>
        <v>23</v>
      </c>
      <c r="AA3139" s="6">
        <f t="shared" ref="AA3139:AA3202" si="498">VALUE(Z3139)</f>
        <v>23</v>
      </c>
      <c r="AB3139" t="str">
        <f t="shared" ref="AB3139:AB3202" si="499">TEXT(V3139,"dddd")</f>
        <v>Monday</v>
      </c>
    </row>
    <row r="3140" spans="1:28" x14ac:dyDescent="0.25">
      <c r="A3140" s="3" t="s">
        <v>7654</v>
      </c>
      <c r="B3140" t="s">
        <v>7655</v>
      </c>
      <c r="C3140" s="3" t="s">
        <v>7655</v>
      </c>
      <c r="D3140" s="6">
        <v>0</v>
      </c>
      <c r="E3140" s="6">
        <v>122</v>
      </c>
      <c r="F3140" s="6">
        <f t="shared" si="490"/>
        <v>2</v>
      </c>
      <c r="G3140" s="6">
        <f t="shared" si="491"/>
        <v>2</v>
      </c>
      <c r="H3140" s="6" t="str" cm="1">
        <f t="array" ref="H3140">_xlfn.IFS(E3140&lt;=80,"Series",E3140&lt;=120,"TV Movie",E3140&gt;120,"Long Movie")</f>
        <v>Long Movie</v>
      </c>
      <c r="I3140" t="s">
        <v>5529</v>
      </c>
      <c r="J3140" t="s">
        <v>8162</v>
      </c>
      <c r="K3140" t="s">
        <v>145</v>
      </c>
      <c r="L3140" s="5">
        <v>7.1</v>
      </c>
      <c r="M3140" t="str" cm="1">
        <f t="array" ref="M3140">_xlfn.IFS(L3140&lt;=2,"Flop",L3140&lt;=5,"Average",L3140&lt;=7,"Hit",L3140&lt;=9,"Superhit",L3140&gt;9,"BlockBuster")</f>
        <v>Superhit</v>
      </c>
      <c r="N3140" s="6">
        <v>161318</v>
      </c>
      <c r="O3140" s="6" t="str" cm="1">
        <f t="array" ref="O3140">_xlfn.IFS(N3140&lt;=100000,"Low",N3140&lt;=500000,"Median",N3140&lt;=1500000,"High",N3140&gt;1500000,"Very High")</f>
        <v>Median</v>
      </c>
      <c r="P3140">
        <v>35000000</v>
      </c>
      <c r="Q3140">
        <v>75837743</v>
      </c>
      <c r="R3140">
        <f t="shared" si="492"/>
        <v>40837743</v>
      </c>
      <c r="S3140" t="str">
        <f t="shared" si="493"/>
        <v>Profit</v>
      </c>
      <c r="T3140" s="1">
        <v>43269</v>
      </c>
      <c r="U3140" t="s">
        <v>7656</v>
      </c>
      <c r="V3140" s="14">
        <v>43269</v>
      </c>
      <c r="W3140" t="str">
        <f t="shared" si="494"/>
        <v>June</v>
      </c>
      <c r="X3140" s="4" t="str">
        <f t="shared" si="495"/>
        <v>2018</v>
      </c>
      <c r="Y3140" s="6">
        <f t="shared" si="496"/>
        <v>2018</v>
      </c>
      <c r="Z3140" s="4" t="str">
        <f t="shared" si="497"/>
        <v>18</v>
      </c>
      <c r="AA3140" s="6">
        <f t="shared" si="498"/>
        <v>18</v>
      </c>
      <c r="AB3140" t="str">
        <f t="shared" si="499"/>
        <v>Monday</v>
      </c>
    </row>
    <row r="3141" spans="1:28" x14ac:dyDescent="0.25">
      <c r="A3141" s="3" t="s">
        <v>7657</v>
      </c>
      <c r="B3141" t="s">
        <v>7658</v>
      </c>
      <c r="C3141" s="3" t="s">
        <v>7658</v>
      </c>
      <c r="D3141" s="6">
        <v>0</v>
      </c>
      <c r="E3141" s="6">
        <v>111</v>
      </c>
      <c r="F3141" s="6">
        <f t="shared" si="490"/>
        <v>1</v>
      </c>
      <c r="G3141" s="6">
        <f t="shared" si="491"/>
        <v>51</v>
      </c>
      <c r="H3141" s="6" t="str" cm="1">
        <f t="array" ref="H3141">_xlfn.IFS(E3141&lt;=80,"Series",E3141&lt;=120,"TV Movie",E3141&gt;120,"Long Movie")</f>
        <v>TV Movie</v>
      </c>
      <c r="I3141" t="s">
        <v>83</v>
      </c>
      <c r="J3141" t="s">
        <v>8166</v>
      </c>
      <c r="K3141" t="s">
        <v>8161</v>
      </c>
      <c r="L3141" s="5">
        <v>6.2</v>
      </c>
      <c r="M3141" t="str" cm="1">
        <f t="array" ref="M3141">_xlfn.IFS(L3141&lt;=2,"Flop",L3141&lt;=5,"Average",L3141&lt;=7,"Hit",L3141&lt;=9,"Superhit",L3141&gt;9,"BlockBuster")</f>
        <v>Hit</v>
      </c>
      <c r="N3141" s="6">
        <v>54207</v>
      </c>
      <c r="O3141" s="6" t="str" cm="1">
        <f t="array" ref="O3141">_xlfn.IFS(N3141&lt;=100000,"Low",N3141&lt;=500000,"Median",N3141&lt;=1500000,"High",N3141&gt;1500000,"Very High")</f>
        <v>Low</v>
      </c>
      <c r="P3141">
        <v>6000000</v>
      </c>
      <c r="Q3141">
        <v>1023510</v>
      </c>
      <c r="R3141">
        <f t="shared" si="492"/>
        <v>-4976490</v>
      </c>
      <c r="S3141" t="str">
        <f t="shared" si="493"/>
        <v>Loss</v>
      </c>
      <c r="T3141" s="1">
        <v>43715</v>
      </c>
      <c r="U3141" t="s">
        <v>7659</v>
      </c>
      <c r="V3141" s="14">
        <v>43715</v>
      </c>
      <c r="W3141" t="str">
        <f t="shared" si="494"/>
        <v>September</v>
      </c>
      <c r="X3141" s="4" t="str">
        <f t="shared" si="495"/>
        <v>2019</v>
      </c>
      <c r="Y3141" s="6">
        <f t="shared" si="496"/>
        <v>2019</v>
      </c>
      <c r="Z3141" s="4" t="str">
        <f t="shared" si="497"/>
        <v>7</v>
      </c>
      <c r="AA3141" s="6">
        <f t="shared" si="498"/>
        <v>7</v>
      </c>
      <c r="AB3141" t="str">
        <f t="shared" si="499"/>
        <v>Saturday</v>
      </c>
    </row>
    <row r="3142" spans="1:28" x14ac:dyDescent="0.25">
      <c r="A3142" s="3" t="s">
        <v>7660</v>
      </c>
      <c r="B3142" t="s">
        <v>7661</v>
      </c>
      <c r="C3142" s="3" t="s">
        <v>7661</v>
      </c>
      <c r="D3142" s="6">
        <v>0</v>
      </c>
      <c r="E3142" s="6">
        <v>119</v>
      </c>
      <c r="F3142" s="6">
        <f t="shared" si="490"/>
        <v>1</v>
      </c>
      <c r="G3142" s="6">
        <f t="shared" si="491"/>
        <v>59</v>
      </c>
      <c r="H3142" s="6" t="str" cm="1">
        <f t="array" ref="H3142">_xlfn.IFS(E3142&lt;=80,"Series",E3142&lt;=120,"TV Movie",E3142&gt;120,"Long Movie")</f>
        <v>TV Movie</v>
      </c>
      <c r="I3142" t="s">
        <v>8160</v>
      </c>
      <c r="J3142" t="s">
        <v>132</v>
      </c>
      <c r="K3142" t="s">
        <v>145</v>
      </c>
      <c r="L3142" s="5">
        <v>7.5</v>
      </c>
      <c r="M3142" t="str" cm="1">
        <f t="array" ref="M3142">_xlfn.IFS(L3142&lt;=2,"Flop",L3142&lt;=5,"Average",L3142&lt;=7,"Hit",L3142&lt;=9,"Superhit",L3142&gt;9,"BlockBuster")</f>
        <v>Superhit</v>
      </c>
      <c r="N3142" s="6">
        <v>214329</v>
      </c>
      <c r="O3142" s="6" t="str" cm="1">
        <f t="array" ref="O3142">_xlfn.IFS(N3142&lt;=100000,"Low",N3142&lt;=500000,"Median",N3142&lt;=1500000,"High",N3142&gt;1500000,"Very High")</f>
        <v>Median</v>
      </c>
      <c r="P3142">
        <v>15000000</v>
      </c>
      <c r="Q3142">
        <v>95918706</v>
      </c>
      <c r="R3142">
        <f t="shared" si="492"/>
        <v>80918706</v>
      </c>
      <c r="S3142" t="str">
        <f t="shared" si="493"/>
        <v>Profit</v>
      </c>
      <c r="T3142" s="1">
        <v>43342</v>
      </c>
      <c r="U3142" t="s">
        <v>7662</v>
      </c>
      <c r="V3142" s="14">
        <v>43342</v>
      </c>
      <c r="W3142" t="str">
        <f t="shared" si="494"/>
        <v>August</v>
      </c>
      <c r="X3142" s="4" t="str">
        <f t="shared" si="495"/>
        <v>2018</v>
      </c>
      <c r="Y3142" s="6">
        <f t="shared" si="496"/>
        <v>2018</v>
      </c>
      <c r="Z3142" s="4" t="str">
        <f t="shared" si="497"/>
        <v>30</v>
      </c>
      <c r="AA3142" s="6">
        <f t="shared" si="498"/>
        <v>30</v>
      </c>
      <c r="AB3142" t="str">
        <f t="shared" si="499"/>
        <v>Thursday</v>
      </c>
    </row>
    <row r="3143" spans="1:28" x14ac:dyDescent="0.25">
      <c r="A3143" s="3" t="s">
        <v>7663</v>
      </c>
      <c r="B3143" t="s">
        <v>7664</v>
      </c>
      <c r="C3143" s="3" t="s">
        <v>7664</v>
      </c>
      <c r="D3143" s="6">
        <v>0</v>
      </c>
      <c r="E3143" s="6">
        <v>127</v>
      </c>
      <c r="F3143" s="6">
        <f t="shared" si="490"/>
        <v>2</v>
      </c>
      <c r="G3143" s="6">
        <f t="shared" si="491"/>
        <v>7</v>
      </c>
      <c r="H3143" s="6" t="str" cm="1">
        <f t="array" ref="H3143">_xlfn.IFS(E3143&lt;=80,"Series",E3143&lt;=120,"TV Movie",E3143&gt;120,"Long Movie")</f>
        <v>Long Movie</v>
      </c>
      <c r="I3143" t="s">
        <v>5529</v>
      </c>
      <c r="J3143" t="s">
        <v>8158</v>
      </c>
      <c r="K3143" t="s">
        <v>8161</v>
      </c>
      <c r="L3143" s="5">
        <v>6.1</v>
      </c>
      <c r="M3143" t="str" cm="1">
        <f t="array" ref="M3143">_xlfn.IFS(L3143&lt;=2,"Flop",L3143&lt;=5,"Average",L3143&lt;=7,"Hit",L3143&lt;=9,"Superhit",L3143&gt;9,"BlockBuster")</f>
        <v>Hit</v>
      </c>
      <c r="N3143" s="6">
        <v>87222</v>
      </c>
      <c r="O3143" s="6" t="str" cm="1">
        <f t="array" ref="O3143">_xlfn.IFS(N3143&lt;=100000,"Low",N3143&lt;=500000,"Median",N3143&lt;=1500000,"High",N3143&gt;1500000,"Very High")</f>
        <v>Low</v>
      </c>
      <c r="P3143">
        <v>200000000</v>
      </c>
      <c r="Q3143">
        <v>438966392</v>
      </c>
      <c r="R3143">
        <f t="shared" si="492"/>
        <v>238966392</v>
      </c>
      <c r="S3143" t="str">
        <f t="shared" si="493"/>
        <v>Profit</v>
      </c>
      <c r="T3143" s="1">
        <v>45073</v>
      </c>
      <c r="U3143" t="s">
        <v>7665</v>
      </c>
      <c r="V3143" s="14">
        <v>45073</v>
      </c>
      <c r="W3143" t="str">
        <f t="shared" si="494"/>
        <v>May</v>
      </c>
      <c r="X3143" s="4" t="str">
        <f t="shared" si="495"/>
        <v>2023</v>
      </c>
      <c r="Y3143" s="6">
        <f t="shared" si="496"/>
        <v>2023</v>
      </c>
      <c r="Z3143" s="4" t="str">
        <f t="shared" si="497"/>
        <v>27</v>
      </c>
      <c r="AA3143" s="6">
        <f t="shared" si="498"/>
        <v>27</v>
      </c>
      <c r="AB3143" t="str">
        <f t="shared" si="499"/>
        <v>Saturday</v>
      </c>
    </row>
    <row r="3144" spans="1:28" x14ac:dyDescent="0.25">
      <c r="A3144" s="3" t="s">
        <v>7666</v>
      </c>
      <c r="B3144" t="s">
        <v>7667</v>
      </c>
      <c r="C3144" s="3" t="s">
        <v>7667</v>
      </c>
      <c r="D3144" s="6">
        <v>0</v>
      </c>
      <c r="E3144" s="6">
        <v>118</v>
      </c>
      <c r="F3144" s="6">
        <f t="shared" si="490"/>
        <v>1</v>
      </c>
      <c r="G3144" s="6">
        <f t="shared" si="491"/>
        <v>58</v>
      </c>
      <c r="H3144" s="6" t="str" cm="1">
        <f t="array" ref="H3144">_xlfn.IFS(E3144&lt;=80,"Series",E3144&lt;=120,"TV Movie",E3144&gt;120,"Long Movie")</f>
        <v>TV Movie</v>
      </c>
      <c r="I3144" t="s">
        <v>5529</v>
      </c>
      <c r="J3144" t="s">
        <v>8158</v>
      </c>
      <c r="K3144" t="s">
        <v>132</v>
      </c>
      <c r="L3144" s="5">
        <v>7</v>
      </c>
      <c r="M3144" t="str" cm="1">
        <f t="array" ref="M3144">_xlfn.IFS(L3144&lt;=2,"Flop",L3144&lt;=5,"Average",L3144&lt;=7,"Hit",L3144&lt;=9,"Superhit",L3144&gt;9,"BlockBuster")</f>
        <v>Hit</v>
      </c>
      <c r="N3144" s="6">
        <v>437607</v>
      </c>
      <c r="O3144" s="6" t="str" cm="1">
        <f t="array" ref="O3144">_xlfn.IFS(N3144&lt;=100000,"Low",N3144&lt;=500000,"Median",N3144&lt;=1500000,"High",N3144&gt;1500000,"Very High")</f>
        <v>Median</v>
      </c>
      <c r="P3144">
        <v>162000000</v>
      </c>
      <c r="Q3144">
        <v>622674139</v>
      </c>
      <c r="R3144">
        <f t="shared" si="492"/>
        <v>460674139</v>
      </c>
      <c r="S3144" t="str">
        <f t="shared" si="493"/>
        <v>Profit</v>
      </c>
      <c r="T3144" s="1">
        <v>43276</v>
      </c>
      <c r="U3144" t="s">
        <v>2446</v>
      </c>
      <c r="V3144" s="14">
        <v>43276</v>
      </c>
      <c r="W3144" t="str">
        <f t="shared" si="494"/>
        <v>June</v>
      </c>
      <c r="X3144" s="4" t="str">
        <f t="shared" si="495"/>
        <v>2018</v>
      </c>
      <c r="Y3144" s="6">
        <f t="shared" si="496"/>
        <v>2018</v>
      </c>
      <c r="Z3144" s="4" t="str">
        <f t="shared" si="497"/>
        <v>25</v>
      </c>
      <c r="AA3144" s="6">
        <f t="shared" si="498"/>
        <v>25</v>
      </c>
      <c r="AB3144" t="str">
        <f t="shared" si="499"/>
        <v>Monday</v>
      </c>
    </row>
    <row r="3145" spans="1:28" x14ac:dyDescent="0.25">
      <c r="A3145" s="3" t="s">
        <v>7668</v>
      </c>
      <c r="B3145" t="s">
        <v>7669</v>
      </c>
      <c r="C3145" s="3" t="s">
        <v>7669</v>
      </c>
      <c r="D3145" s="6">
        <v>0</v>
      </c>
      <c r="E3145" s="6">
        <v>104</v>
      </c>
      <c r="F3145" s="6">
        <f t="shared" si="490"/>
        <v>1</v>
      </c>
      <c r="G3145" s="6">
        <f t="shared" si="491"/>
        <v>44</v>
      </c>
      <c r="H3145" s="6" t="str" cm="1">
        <f t="array" ref="H3145">_xlfn.IFS(E3145&lt;=80,"Series",E3145&lt;=120,"TV Movie",E3145&gt;120,"Long Movie")</f>
        <v>TV Movie</v>
      </c>
      <c r="I3145" t="s">
        <v>5529</v>
      </c>
      <c r="J3145" t="s">
        <v>8158</v>
      </c>
      <c r="K3145" t="s">
        <v>83</v>
      </c>
      <c r="L3145" s="5">
        <v>5.2</v>
      </c>
      <c r="M3145" t="str" cm="1">
        <f t="array" ref="M3145">_xlfn.IFS(L3145&lt;=2,"Flop",L3145&lt;=5,"Average",L3145&lt;=7,"Hit",L3145&lt;=9,"Superhit",L3145&gt;9,"BlockBuster")</f>
        <v>Hit</v>
      </c>
      <c r="N3145" s="6">
        <v>143873</v>
      </c>
      <c r="O3145" s="6" t="str" cm="1">
        <f t="array" ref="O3145">_xlfn.IFS(N3145&lt;=100000,"Low",N3145&lt;=500000,"Median",N3145&lt;=1500000,"High",N3145&gt;1500000,"Very High")</f>
        <v>Median</v>
      </c>
      <c r="P3145">
        <v>75000000</v>
      </c>
      <c r="Q3145">
        <v>167460961</v>
      </c>
      <c r="R3145">
        <f t="shared" si="492"/>
        <v>92460961</v>
      </c>
      <c r="S3145" t="str">
        <f t="shared" si="493"/>
        <v>Profit</v>
      </c>
      <c r="T3145" s="1">
        <v>44643</v>
      </c>
      <c r="U3145" t="s">
        <v>4892</v>
      </c>
      <c r="V3145" s="14">
        <v>44643</v>
      </c>
      <c r="W3145" t="str">
        <f t="shared" si="494"/>
        <v>March</v>
      </c>
      <c r="X3145" s="4" t="str">
        <f t="shared" si="495"/>
        <v>2022</v>
      </c>
      <c r="Y3145" s="6">
        <f t="shared" si="496"/>
        <v>2022</v>
      </c>
      <c r="Z3145" s="4" t="str">
        <f t="shared" si="497"/>
        <v>23</v>
      </c>
      <c r="AA3145" s="6">
        <f t="shared" si="498"/>
        <v>23</v>
      </c>
      <c r="AB3145" t="str">
        <f t="shared" si="499"/>
        <v>Wednesday</v>
      </c>
    </row>
    <row r="3146" spans="1:28" x14ac:dyDescent="0.25">
      <c r="A3146" s="3" t="s">
        <v>7670</v>
      </c>
      <c r="B3146" t="s">
        <v>7671</v>
      </c>
      <c r="C3146" s="3" t="s">
        <v>7671</v>
      </c>
      <c r="D3146" s="6">
        <v>0</v>
      </c>
      <c r="E3146" s="6">
        <v>121</v>
      </c>
      <c r="F3146" s="6">
        <f t="shared" si="490"/>
        <v>2</v>
      </c>
      <c r="G3146" s="6">
        <f t="shared" si="491"/>
        <v>1</v>
      </c>
      <c r="H3146" s="6" t="str" cm="1">
        <f t="array" ref="H3146">_xlfn.IFS(E3146&lt;=80,"Series",E3146&lt;=120,"TV Movie",E3146&gt;120,"Long Movie")</f>
        <v>Long Movie</v>
      </c>
      <c r="I3146" t="s">
        <v>145</v>
      </c>
      <c r="J3146" t="s">
        <v>83</v>
      </c>
      <c r="K3146" t="s">
        <v>8166</v>
      </c>
      <c r="L3146" s="5">
        <v>6.6</v>
      </c>
      <c r="M3146" t="str" cm="1">
        <f t="array" ref="M3146">_xlfn.IFS(L3146&lt;=2,"Flop",L3146&lt;=5,"Average",L3146&lt;=7,"Hit",L3146&lt;=9,"Superhit",L3146&gt;9,"BlockBuster")</f>
        <v>Hit</v>
      </c>
      <c r="N3146" s="6">
        <v>243141</v>
      </c>
      <c r="O3146" s="6" t="str" cm="1">
        <f t="array" ref="O3146">_xlfn.IFS(N3146&lt;=100000,"Low",N3146&lt;=500000,"Median",N3146&lt;=1500000,"High",N3146&gt;1500000,"Very High")</f>
        <v>Median</v>
      </c>
      <c r="P3146">
        <v>30000000</v>
      </c>
      <c r="Q3146">
        <v>44516999</v>
      </c>
      <c r="R3146">
        <f t="shared" si="492"/>
        <v>14516999</v>
      </c>
      <c r="S3146" t="str">
        <f t="shared" si="493"/>
        <v>Profit</v>
      </c>
      <c r="T3146" s="1">
        <v>42983</v>
      </c>
      <c r="U3146" t="s">
        <v>2137</v>
      </c>
      <c r="V3146" s="14">
        <v>42983</v>
      </c>
      <c r="W3146" t="str">
        <f t="shared" si="494"/>
        <v>September</v>
      </c>
      <c r="X3146" s="4" t="str">
        <f t="shared" si="495"/>
        <v>2017</v>
      </c>
      <c r="Y3146" s="6">
        <f t="shared" si="496"/>
        <v>2017</v>
      </c>
      <c r="Z3146" s="4" t="str">
        <f t="shared" si="497"/>
        <v>5</v>
      </c>
      <c r="AA3146" s="6">
        <f t="shared" si="498"/>
        <v>5</v>
      </c>
      <c r="AB3146" t="str">
        <f t="shared" si="499"/>
        <v>Tuesday</v>
      </c>
    </row>
    <row r="3147" spans="1:28" x14ac:dyDescent="0.25">
      <c r="A3147" s="3" t="s">
        <v>7672</v>
      </c>
      <c r="B3147" t="s">
        <v>7673</v>
      </c>
      <c r="C3147" s="3" t="s">
        <v>7673</v>
      </c>
      <c r="D3147" s="6">
        <v>0</v>
      </c>
      <c r="E3147" s="6">
        <v>86</v>
      </c>
      <c r="F3147" s="6">
        <f t="shared" si="490"/>
        <v>1</v>
      </c>
      <c r="G3147" s="6">
        <f t="shared" si="491"/>
        <v>26</v>
      </c>
      <c r="H3147" s="6" t="str" cm="1">
        <f t="array" ref="H3147">_xlfn.IFS(E3147&lt;=80,"Series",E3147&lt;=120,"TV Movie",E3147&gt;120,"Long Movie")</f>
        <v>TV Movie</v>
      </c>
      <c r="I3147" t="s">
        <v>8158</v>
      </c>
      <c r="J3147" t="s">
        <v>8159</v>
      </c>
      <c r="K3147" t="s">
        <v>132</v>
      </c>
      <c r="L3147" s="5">
        <v>6.4</v>
      </c>
      <c r="M3147" t="str" cm="1">
        <f t="array" ref="M3147">_xlfn.IFS(L3147&lt;=2,"Flop",L3147&lt;=5,"Average",L3147&lt;=7,"Hit",L3147&lt;=9,"Superhit",L3147&gt;9,"BlockBuster")</f>
        <v>Hit</v>
      </c>
      <c r="N3147" s="6">
        <v>67043</v>
      </c>
      <c r="O3147" s="6" t="str" cm="1">
        <f t="array" ref="O3147">_xlfn.IFS(N3147&lt;=100000,"Low",N3147&lt;=500000,"Median",N3147&lt;=1500000,"High",N3147&gt;1500000,"Very High")</f>
        <v>Low</v>
      </c>
      <c r="P3147">
        <v>80000000</v>
      </c>
      <c r="Q3147">
        <v>431058604</v>
      </c>
      <c r="R3147">
        <f t="shared" si="492"/>
        <v>351058604</v>
      </c>
      <c r="S3147" t="str">
        <f t="shared" si="493"/>
        <v>Profit</v>
      </c>
      <c r="T3147" s="1">
        <v>43609</v>
      </c>
      <c r="U3147" t="s">
        <v>7674</v>
      </c>
      <c r="V3147" s="14">
        <v>43609</v>
      </c>
      <c r="W3147" t="str">
        <f t="shared" si="494"/>
        <v>May</v>
      </c>
      <c r="X3147" s="4" t="str">
        <f t="shared" si="495"/>
        <v>2019</v>
      </c>
      <c r="Y3147" s="6">
        <f t="shared" si="496"/>
        <v>2019</v>
      </c>
      <c r="Z3147" s="4" t="str">
        <f t="shared" si="497"/>
        <v>24</v>
      </c>
      <c r="AA3147" s="6">
        <f t="shared" si="498"/>
        <v>24</v>
      </c>
      <c r="AB3147" t="str">
        <f t="shared" si="499"/>
        <v>Friday</v>
      </c>
    </row>
    <row r="3148" spans="1:28" x14ac:dyDescent="0.25">
      <c r="A3148" s="3" t="s">
        <v>7675</v>
      </c>
      <c r="B3148" t="s">
        <v>7676</v>
      </c>
      <c r="C3148" s="3" t="s">
        <v>7676</v>
      </c>
      <c r="D3148" s="6">
        <v>0</v>
      </c>
      <c r="E3148" s="6">
        <v>87</v>
      </c>
      <c r="F3148" s="6">
        <f t="shared" si="490"/>
        <v>1</v>
      </c>
      <c r="G3148" s="6">
        <f t="shared" si="491"/>
        <v>27</v>
      </c>
      <c r="H3148" s="6" t="str" cm="1">
        <f t="array" ref="H3148">_xlfn.IFS(E3148&lt;=80,"Series",E3148&lt;=120,"TV Movie",E3148&gt;120,"Long Movie")</f>
        <v>TV Movie</v>
      </c>
      <c r="I3148" t="s">
        <v>8158</v>
      </c>
      <c r="J3148" t="s">
        <v>8159</v>
      </c>
      <c r="K3148" t="s">
        <v>132</v>
      </c>
      <c r="L3148" s="5">
        <v>6.5</v>
      </c>
      <c r="M3148" t="str" cm="1">
        <f t="array" ref="M3148">_xlfn.IFS(L3148&lt;=2,"Flop",L3148&lt;=5,"Average",L3148&lt;=7,"Hit",L3148&lt;=9,"Superhit",L3148&gt;9,"BlockBuster")</f>
        <v>Hit</v>
      </c>
      <c r="N3148" s="6">
        <v>80040</v>
      </c>
      <c r="O3148" s="6" t="str" cm="1">
        <f t="array" ref="O3148">_xlfn.IFS(N3148&lt;=100000,"Low",N3148&lt;=500000,"Median",N3148&lt;=1500000,"High",N3148&gt;1500000,"Very High")</f>
        <v>Low</v>
      </c>
      <c r="P3148">
        <v>80000000</v>
      </c>
      <c r="Q3148">
        <v>939628210</v>
      </c>
      <c r="R3148">
        <f t="shared" si="492"/>
        <v>859628210</v>
      </c>
      <c r="S3148" t="str">
        <f t="shared" si="493"/>
        <v>Profit</v>
      </c>
      <c r="T3148" s="1">
        <v>44725</v>
      </c>
      <c r="U3148" t="s">
        <v>7677</v>
      </c>
      <c r="V3148" s="14">
        <v>44725</v>
      </c>
      <c r="W3148" t="str">
        <f t="shared" si="494"/>
        <v>June</v>
      </c>
      <c r="X3148" s="4" t="str">
        <f t="shared" si="495"/>
        <v>2022</v>
      </c>
      <c r="Y3148" s="6">
        <f t="shared" si="496"/>
        <v>2022</v>
      </c>
      <c r="Z3148" s="4" t="str">
        <f t="shared" si="497"/>
        <v>13</v>
      </c>
      <c r="AA3148" s="6">
        <f t="shared" si="498"/>
        <v>13</v>
      </c>
      <c r="AB3148" t="str">
        <f t="shared" si="499"/>
        <v>Monday</v>
      </c>
    </row>
    <row r="3149" spans="1:28" x14ac:dyDescent="0.25">
      <c r="A3149" s="3" t="s">
        <v>7678</v>
      </c>
      <c r="B3149" t="s">
        <v>7679</v>
      </c>
      <c r="C3149" s="3" t="s">
        <v>7679</v>
      </c>
      <c r="D3149" s="6">
        <v>0</v>
      </c>
      <c r="E3149" s="6">
        <v>109</v>
      </c>
      <c r="F3149" s="6">
        <f t="shared" si="490"/>
        <v>1</v>
      </c>
      <c r="G3149" s="6">
        <f t="shared" si="491"/>
        <v>49</v>
      </c>
      <c r="H3149" s="6" t="str" cm="1">
        <f t="array" ref="H3149">_xlfn.IFS(E3149&lt;=80,"Series",E3149&lt;=120,"TV Movie",E3149&gt;120,"Long Movie")</f>
        <v>TV Movie</v>
      </c>
      <c r="I3149" t="s">
        <v>83</v>
      </c>
      <c r="J3149" t="s">
        <v>8166</v>
      </c>
      <c r="K3149" t="s">
        <v>3857</v>
      </c>
      <c r="L3149" s="5">
        <v>6.5</v>
      </c>
      <c r="M3149" t="str" cm="1">
        <f t="array" ref="M3149">_xlfn.IFS(L3149&lt;=2,"Flop",L3149&lt;=5,"Average",L3149&lt;=7,"Hit",L3149&lt;=9,"Superhit",L3149&gt;9,"BlockBuster")</f>
        <v>Hit</v>
      </c>
      <c r="N3149" s="6">
        <v>147407</v>
      </c>
      <c r="O3149" s="6" t="str" cm="1">
        <f t="array" ref="O3149">_xlfn.IFS(N3149&lt;=100000,"Low",N3149&lt;=500000,"Median",N3149&lt;=1500000,"High",N3149&gt;1500000,"Very High")</f>
        <v>Median</v>
      </c>
      <c r="P3149">
        <v>15000000</v>
      </c>
      <c r="Q3149">
        <v>306592201</v>
      </c>
      <c r="R3149">
        <f t="shared" si="492"/>
        <v>291592201</v>
      </c>
      <c r="S3149" t="str">
        <f t="shared" si="493"/>
        <v>Profit</v>
      </c>
      <c r="T3149" s="1">
        <v>42905</v>
      </c>
      <c r="U3149" t="s">
        <v>4032</v>
      </c>
      <c r="V3149" s="14">
        <v>42905</v>
      </c>
      <c r="W3149" t="str">
        <f t="shared" si="494"/>
        <v>June</v>
      </c>
      <c r="X3149" s="4" t="str">
        <f t="shared" si="495"/>
        <v>2017</v>
      </c>
      <c r="Y3149" s="6">
        <f t="shared" si="496"/>
        <v>2017</v>
      </c>
      <c r="Z3149" s="4" t="str">
        <f t="shared" si="497"/>
        <v>19</v>
      </c>
      <c r="AA3149" s="6">
        <f t="shared" si="498"/>
        <v>19</v>
      </c>
      <c r="AB3149" t="str">
        <f t="shared" si="499"/>
        <v>Monday</v>
      </c>
    </row>
    <row r="3150" spans="1:28" x14ac:dyDescent="0.25">
      <c r="A3150" s="3" t="s">
        <v>7680</v>
      </c>
      <c r="B3150" t="s">
        <v>7681</v>
      </c>
      <c r="C3150" s="3" t="s">
        <v>7681</v>
      </c>
      <c r="D3150" s="6">
        <v>0</v>
      </c>
      <c r="E3150" s="6">
        <v>110</v>
      </c>
      <c r="F3150" s="6">
        <f t="shared" si="490"/>
        <v>1</v>
      </c>
      <c r="G3150" s="6">
        <f t="shared" si="491"/>
        <v>50</v>
      </c>
      <c r="H3150" s="6" t="str" cm="1">
        <f t="array" ref="H3150">_xlfn.IFS(E3150&lt;=80,"Series",E3150&lt;=120,"TV Movie",E3150&gt;120,"Long Movie")</f>
        <v>TV Movie</v>
      </c>
      <c r="I3150" t="s">
        <v>5529</v>
      </c>
      <c r="J3150" t="s">
        <v>132</v>
      </c>
      <c r="K3150" t="s">
        <v>8162</v>
      </c>
      <c r="L3150" s="5">
        <v>6.3</v>
      </c>
      <c r="M3150" t="str" cm="1">
        <f t="array" ref="M3150">_xlfn.IFS(L3150&lt;=2,"Flop",L3150&lt;=5,"Average",L3150&lt;=7,"Hit",L3150&lt;=9,"Superhit",L3150&gt;9,"BlockBuster")</f>
        <v>Hit</v>
      </c>
      <c r="N3150" s="6">
        <v>235893</v>
      </c>
      <c r="O3150" s="6" t="str" cm="1">
        <f t="array" ref="O3150">_xlfn.IFS(N3150&lt;=100000,"Low",N3150&lt;=500000,"Median",N3150&lt;=1500000,"High",N3150&gt;1500000,"Very High")</f>
        <v>Median</v>
      </c>
      <c r="P3150">
        <v>70000000</v>
      </c>
      <c r="Q3150">
        <v>297795726</v>
      </c>
      <c r="R3150">
        <f t="shared" si="492"/>
        <v>227795726</v>
      </c>
      <c r="S3150" t="str">
        <f t="shared" si="493"/>
        <v>Profit</v>
      </c>
      <c r="T3150" s="1">
        <v>43256</v>
      </c>
      <c r="U3150" t="s">
        <v>1970</v>
      </c>
      <c r="V3150" s="14">
        <v>43256</v>
      </c>
      <c r="W3150" t="str">
        <f t="shared" si="494"/>
        <v>June</v>
      </c>
      <c r="X3150" s="4" t="str">
        <f t="shared" si="495"/>
        <v>2018</v>
      </c>
      <c r="Y3150" s="6">
        <f t="shared" si="496"/>
        <v>2018</v>
      </c>
      <c r="Z3150" s="4" t="str">
        <f t="shared" si="497"/>
        <v>5</v>
      </c>
      <c r="AA3150" s="6">
        <f t="shared" si="498"/>
        <v>5</v>
      </c>
      <c r="AB3150" t="str">
        <f t="shared" si="499"/>
        <v>Tuesday</v>
      </c>
    </row>
    <row r="3151" spans="1:28" x14ac:dyDescent="0.25">
      <c r="A3151" s="3" t="s">
        <v>7682</v>
      </c>
      <c r="B3151" t="s">
        <v>7683</v>
      </c>
      <c r="C3151" s="3" t="s">
        <v>7683</v>
      </c>
      <c r="D3151" s="6">
        <v>0</v>
      </c>
      <c r="E3151" s="6">
        <v>110</v>
      </c>
      <c r="F3151" s="6">
        <f t="shared" si="490"/>
        <v>1</v>
      </c>
      <c r="G3151" s="6">
        <f t="shared" si="491"/>
        <v>50</v>
      </c>
      <c r="H3151" s="6" t="str" cm="1">
        <f t="array" ref="H3151">_xlfn.IFS(E3151&lt;=80,"Series",E3151&lt;=120,"TV Movie",E3151&gt;120,"Long Movie")</f>
        <v>TV Movie</v>
      </c>
      <c r="I3151" t="s">
        <v>132</v>
      </c>
      <c r="J3151" t="s">
        <v>145</v>
      </c>
      <c r="K3151" t="s">
        <v>5802</v>
      </c>
      <c r="L3151" s="5">
        <v>7.5</v>
      </c>
      <c r="M3151" t="str" cm="1">
        <f t="array" ref="M3151">_xlfn.IFS(L3151&lt;=2,"Flop",L3151&lt;=5,"Average",L3151&lt;=7,"Hit",L3151&lt;=9,"Superhit",L3151&gt;9,"BlockBuster")</f>
        <v>Superhit</v>
      </c>
      <c r="N3151" s="6">
        <v>122642</v>
      </c>
      <c r="O3151" s="6" t="str" cm="1">
        <f t="array" ref="O3151">_xlfn.IFS(N3151&lt;=100000,"Low",N3151&lt;=500000,"Median",N3151&lt;=1500000,"High",N3151&gt;1500000,"Very High")</f>
        <v>Median</v>
      </c>
      <c r="P3151">
        <v>17000000</v>
      </c>
      <c r="Q3151">
        <v>66719009</v>
      </c>
      <c r="R3151">
        <f t="shared" si="492"/>
        <v>49719009</v>
      </c>
      <c r="S3151" t="str">
        <f t="shared" si="493"/>
        <v>Profit</v>
      </c>
      <c r="T3151" s="1">
        <v>43158</v>
      </c>
      <c r="U3151" t="s">
        <v>5002</v>
      </c>
      <c r="V3151" s="14">
        <v>43158</v>
      </c>
      <c r="W3151" t="str">
        <f t="shared" si="494"/>
        <v>February</v>
      </c>
      <c r="X3151" s="4" t="str">
        <f t="shared" si="495"/>
        <v>2018</v>
      </c>
      <c r="Y3151" s="6">
        <f t="shared" si="496"/>
        <v>2018</v>
      </c>
      <c r="Z3151" s="4" t="str">
        <f t="shared" si="497"/>
        <v>27</v>
      </c>
      <c r="AA3151" s="6">
        <f t="shared" si="498"/>
        <v>27</v>
      </c>
      <c r="AB3151" t="str">
        <f t="shared" si="499"/>
        <v>Tuesday</v>
      </c>
    </row>
    <row r="3152" spans="1:28" x14ac:dyDescent="0.25">
      <c r="A3152" s="3" t="s">
        <v>7684</v>
      </c>
      <c r="B3152" t="s">
        <v>7685</v>
      </c>
      <c r="C3152" s="3" t="s">
        <v>7685</v>
      </c>
      <c r="D3152" s="6">
        <v>0</v>
      </c>
      <c r="E3152" s="6">
        <v>115</v>
      </c>
      <c r="F3152" s="6">
        <f t="shared" si="490"/>
        <v>1</v>
      </c>
      <c r="G3152" s="6">
        <f t="shared" si="491"/>
        <v>55</v>
      </c>
      <c r="H3152" s="6" t="str" cm="1">
        <f t="array" ref="H3152">_xlfn.IFS(E3152&lt;=80,"Series",E3152&lt;=120,"TV Movie",E3152&gt;120,"Long Movie")</f>
        <v>TV Movie</v>
      </c>
      <c r="I3152" t="s">
        <v>5529</v>
      </c>
      <c r="J3152" t="s">
        <v>8158</v>
      </c>
      <c r="K3152" t="s">
        <v>8162</v>
      </c>
      <c r="L3152" s="5">
        <v>6.1</v>
      </c>
      <c r="M3152" t="str" cm="1">
        <f t="array" ref="M3152">_xlfn.IFS(L3152&lt;=2,"Flop",L3152&lt;=5,"Average",L3152&lt;=7,"Hit",L3152&lt;=9,"Superhit",L3152&gt;9,"BlockBuster")</f>
        <v>Hit</v>
      </c>
      <c r="N3152" s="6">
        <v>50556</v>
      </c>
      <c r="O3152" s="6" t="str" cm="1">
        <f t="array" ref="O3152">_xlfn.IFS(N3152&lt;=100000,"Low",N3152&lt;=500000,"Median",N3152&lt;=1500000,"High",N3152&gt;1500000,"Very High")</f>
        <v>Low</v>
      </c>
      <c r="P3152">
        <v>43000000</v>
      </c>
      <c r="Q3152">
        <v>35164920</v>
      </c>
      <c r="R3152">
        <f t="shared" si="492"/>
        <v>-7835080</v>
      </c>
      <c r="S3152" t="str">
        <f t="shared" si="493"/>
        <v>Loss</v>
      </c>
      <c r="T3152" s="1">
        <v>43391</v>
      </c>
      <c r="U3152" t="s">
        <v>5590</v>
      </c>
      <c r="V3152" s="14">
        <v>43391</v>
      </c>
      <c r="W3152" t="str">
        <f t="shared" si="494"/>
        <v>October</v>
      </c>
      <c r="X3152" s="4" t="str">
        <f t="shared" si="495"/>
        <v>2018</v>
      </c>
      <c r="Y3152" s="6">
        <f t="shared" si="496"/>
        <v>2018</v>
      </c>
      <c r="Z3152" s="4" t="str">
        <f t="shared" si="497"/>
        <v>18</v>
      </c>
      <c r="AA3152" s="6">
        <f t="shared" si="498"/>
        <v>18</v>
      </c>
      <c r="AB3152" t="str">
        <f t="shared" si="499"/>
        <v>Thursday</v>
      </c>
    </row>
    <row r="3153" spans="1:28" x14ac:dyDescent="0.25">
      <c r="A3153" s="3" t="s">
        <v>7686</v>
      </c>
      <c r="B3153" t="s">
        <v>7687</v>
      </c>
      <c r="C3153" s="3" t="s">
        <v>7688</v>
      </c>
      <c r="D3153" s="6">
        <v>0</v>
      </c>
      <c r="E3153" s="6">
        <v>156</v>
      </c>
      <c r="F3153" s="6">
        <f t="shared" si="490"/>
        <v>2</v>
      </c>
      <c r="G3153" s="6">
        <f t="shared" si="491"/>
        <v>36</v>
      </c>
      <c r="H3153" s="6" t="str" cm="1">
        <f t="array" ref="H3153">_xlfn.IFS(E3153&lt;=80,"Series",E3153&lt;=120,"TV Movie",E3153&gt;120,"Long Movie")</f>
        <v>Long Movie</v>
      </c>
      <c r="I3153" t="s">
        <v>145</v>
      </c>
      <c r="J3153" t="s">
        <v>83</v>
      </c>
      <c r="K3153" t="s">
        <v>8166</v>
      </c>
      <c r="L3153" s="5">
        <v>7.4</v>
      </c>
      <c r="M3153" t="str" cm="1">
        <f t="array" ref="M3153">_xlfn.IFS(L3153&lt;=2,"Flop",L3153&lt;=5,"Average",L3153&lt;=7,"Hit",L3153&lt;=9,"Superhit",L3153&gt;9,"BlockBuster")</f>
        <v>Superhit</v>
      </c>
      <c r="N3153" s="6">
        <v>77730</v>
      </c>
      <c r="O3153" s="6" t="str" cm="1">
        <f t="array" ref="O3153">_xlfn.IFS(N3153&lt;=100000,"Low",N3153&lt;=500000,"Median",N3153&lt;=1500000,"High",N3153&gt;1500000,"Very High")</f>
        <v>Low</v>
      </c>
      <c r="P3153">
        <v>6420000</v>
      </c>
      <c r="Q3153">
        <v>49851770</v>
      </c>
      <c r="R3153">
        <f t="shared" si="492"/>
        <v>43431770</v>
      </c>
      <c r="S3153" t="str">
        <f t="shared" si="493"/>
        <v>Profit</v>
      </c>
      <c r="T3153" s="1">
        <v>42502</v>
      </c>
      <c r="U3153" t="s">
        <v>5330</v>
      </c>
      <c r="V3153" s="14">
        <v>42502</v>
      </c>
      <c r="W3153" t="str">
        <f t="shared" si="494"/>
        <v>May</v>
      </c>
      <c r="X3153" s="4" t="str">
        <f t="shared" si="495"/>
        <v>2016</v>
      </c>
      <c r="Y3153" s="6">
        <f t="shared" si="496"/>
        <v>2016</v>
      </c>
      <c r="Z3153" s="4" t="str">
        <f t="shared" si="497"/>
        <v>12</v>
      </c>
      <c r="AA3153" s="6">
        <f t="shared" si="498"/>
        <v>12</v>
      </c>
      <c r="AB3153" t="str">
        <f t="shared" si="499"/>
        <v>Thursday</v>
      </c>
    </row>
    <row r="3154" spans="1:28" x14ac:dyDescent="0.25">
      <c r="A3154" s="3" t="s">
        <v>7689</v>
      </c>
      <c r="B3154" t="s">
        <v>7690</v>
      </c>
      <c r="C3154" s="3" t="s">
        <v>7690</v>
      </c>
      <c r="D3154" s="6">
        <v>0</v>
      </c>
      <c r="E3154" s="6">
        <v>97</v>
      </c>
      <c r="F3154" s="6">
        <f t="shared" si="490"/>
        <v>1</v>
      </c>
      <c r="G3154" s="6">
        <f t="shared" si="491"/>
        <v>37</v>
      </c>
      <c r="H3154" s="6" t="str" cm="1">
        <f t="array" ref="H3154">_xlfn.IFS(E3154&lt;=80,"Series",E3154&lt;=120,"TV Movie",E3154&gt;120,"Long Movie")</f>
        <v>TV Movie</v>
      </c>
      <c r="I3154" t="s">
        <v>8158</v>
      </c>
      <c r="J3154" t="s">
        <v>8159</v>
      </c>
      <c r="K3154" t="s">
        <v>132</v>
      </c>
      <c r="L3154" s="5">
        <v>6.3</v>
      </c>
      <c r="M3154" t="str" cm="1">
        <f t="array" ref="M3154">_xlfn.IFS(L3154&lt;=2,"Flop",L3154&lt;=5,"Average",L3154&lt;=7,"Hit",L3154&lt;=9,"Superhit",L3154&gt;9,"BlockBuster")</f>
        <v>Hit</v>
      </c>
      <c r="N3154" s="6">
        <v>82173</v>
      </c>
      <c r="O3154" s="6" t="str" cm="1">
        <f t="array" ref="O3154">_xlfn.IFS(N3154&lt;=100000,"Low",N3154&lt;=500000,"Median",N3154&lt;=1500000,"High",N3154&gt;1500000,"Very High")</f>
        <v>Low</v>
      </c>
      <c r="P3154">
        <v>80000000</v>
      </c>
      <c r="Q3154">
        <v>528583774</v>
      </c>
      <c r="R3154">
        <f t="shared" si="492"/>
        <v>448583774</v>
      </c>
      <c r="S3154" t="str">
        <f t="shared" si="493"/>
        <v>Profit</v>
      </c>
      <c r="T3154" s="1">
        <v>43264</v>
      </c>
      <c r="U3154" t="s">
        <v>4599</v>
      </c>
      <c r="V3154" s="14">
        <v>43264</v>
      </c>
      <c r="W3154" t="str">
        <f t="shared" si="494"/>
        <v>June</v>
      </c>
      <c r="X3154" s="4" t="str">
        <f t="shared" si="495"/>
        <v>2018</v>
      </c>
      <c r="Y3154" s="6">
        <f t="shared" si="496"/>
        <v>2018</v>
      </c>
      <c r="Z3154" s="4" t="str">
        <f t="shared" si="497"/>
        <v>13</v>
      </c>
      <c r="AA3154" s="6">
        <f t="shared" si="498"/>
        <v>13</v>
      </c>
      <c r="AB3154" t="str">
        <f t="shared" si="499"/>
        <v>Wednesday</v>
      </c>
    </row>
    <row r="3155" spans="1:28" x14ac:dyDescent="0.25">
      <c r="A3155" s="3" t="s">
        <v>7691</v>
      </c>
      <c r="B3155" t="s">
        <v>7692</v>
      </c>
      <c r="C3155" s="3" t="s">
        <v>7692</v>
      </c>
      <c r="D3155" s="6">
        <v>0</v>
      </c>
      <c r="E3155" s="6">
        <v>113</v>
      </c>
      <c r="F3155" s="6">
        <f t="shared" si="490"/>
        <v>1</v>
      </c>
      <c r="G3155" s="6">
        <f t="shared" si="491"/>
        <v>53</v>
      </c>
      <c r="H3155" s="6" t="str" cm="1">
        <f t="array" ref="H3155">_xlfn.IFS(E3155&lt;=80,"Series",E3155&lt;=120,"TV Movie",E3155&gt;120,"Long Movie")</f>
        <v>TV Movie</v>
      </c>
      <c r="I3155" t="s">
        <v>5529</v>
      </c>
      <c r="J3155" t="s">
        <v>145</v>
      </c>
      <c r="K3155" t="s">
        <v>83</v>
      </c>
      <c r="L3155" s="5">
        <v>5</v>
      </c>
      <c r="M3155" t="str" cm="1">
        <f t="array" ref="M3155">_xlfn.IFS(L3155&lt;=2,"Flop",L3155&lt;=5,"Average",L3155&lt;=7,"Hit",L3155&lt;=9,"Superhit",L3155&gt;9,"BlockBuster")</f>
        <v>Average</v>
      </c>
      <c r="N3155" s="6">
        <v>56605</v>
      </c>
      <c r="O3155" s="6" t="str" cm="1">
        <f t="array" ref="O3155">_xlfn.IFS(N3155&lt;=100000,"Low",N3155&lt;=500000,"Median",N3155&lt;=1500000,"High",N3155&gt;1500000,"Very High")</f>
        <v>Low</v>
      </c>
      <c r="P3155">
        <v>20000000</v>
      </c>
      <c r="Q3155">
        <v>0</v>
      </c>
      <c r="R3155">
        <f t="shared" si="492"/>
        <v>-20000000</v>
      </c>
      <c r="S3155" t="str">
        <f t="shared" si="493"/>
        <v>Loss</v>
      </c>
      <c r="T3155" s="1">
        <v>43294</v>
      </c>
      <c r="U3155" t="s">
        <v>7693</v>
      </c>
      <c r="V3155" s="14">
        <v>43294</v>
      </c>
      <c r="W3155" t="str">
        <f t="shared" si="494"/>
        <v>July</v>
      </c>
      <c r="X3155" s="4" t="str">
        <f t="shared" si="495"/>
        <v>2018</v>
      </c>
      <c r="Y3155" s="6">
        <f t="shared" si="496"/>
        <v>2018</v>
      </c>
      <c r="Z3155" s="4" t="str">
        <f t="shared" si="497"/>
        <v>13</v>
      </c>
      <c r="AA3155" s="6">
        <f t="shared" si="498"/>
        <v>13</v>
      </c>
      <c r="AB3155" t="str">
        <f t="shared" si="499"/>
        <v>Friday</v>
      </c>
    </row>
    <row r="3156" spans="1:28" x14ac:dyDescent="0.25">
      <c r="A3156" s="3" t="s">
        <v>7694</v>
      </c>
      <c r="B3156" t="s">
        <v>7695</v>
      </c>
      <c r="C3156" s="3" t="s">
        <v>7695</v>
      </c>
      <c r="D3156" s="6">
        <v>0</v>
      </c>
      <c r="E3156" s="6">
        <v>118</v>
      </c>
      <c r="F3156" s="6">
        <f t="shared" si="490"/>
        <v>1</v>
      </c>
      <c r="G3156" s="6">
        <f t="shared" si="491"/>
        <v>58</v>
      </c>
      <c r="H3156" s="6" t="str" cm="1">
        <f t="array" ref="H3156">_xlfn.IFS(E3156&lt;=80,"Series",E3156&lt;=120,"TV Movie",E3156&gt;120,"Long Movie")</f>
        <v>TV Movie</v>
      </c>
      <c r="I3156" t="s">
        <v>132</v>
      </c>
      <c r="J3156" t="s">
        <v>145</v>
      </c>
      <c r="K3156" t="s">
        <v>8157</v>
      </c>
      <c r="L3156" s="5">
        <v>7.3</v>
      </c>
      <c r="M3156" t="str" cm="1">
        <f t="array" ref="M3156">_xlfn.IFS(L3156&lt;=2,"Flop",L3156&lt;=5,"Average",L3156&lt;=7,"Hit",L3156&lt;=9,"Superhit",L3156&gt;9,"BlockBuster")</f>
        <v>Superhit</v>
      </c>
      <c r="N3156" s="6">
        <v>86974</v>
      </c>
      <c r="O3156" s="6" t="str" cm="1">
        <f t="array" ref="O3156">_xlfn.IFS(N3156&lt;=100000,"Low",N3156&lt;=500000,"Median",N3156&lt;=1500000,"High",N3156&gt;1500000,"Very High")</f>
        <v>Low</v>
      </c>
      <c r="P3156">
        <v>5000000</v>
      </c>
      <c r="Q3156">
        <v>9595362</v>
      </c>
      <c r="R3156">
        <f t="shared" si="492"/>
        <v>4595362</v>
      </c>
      <c r="S3156" t="str">
        <f t="shared" si="493"/>
        <v>Profit</v>
      </c>
      <c r="T3156" s="1">
        <v>42506</v>
      </c>
      <c r="U3156" t="s">
        <v>619</v>
      </c>
      <c r="V3156" s="14">
        <v>42506</v>
      </c>
      <c r="W3156" t="str">
        <f t="shared" si="494"/>
        <v>May</v>
      </c>
      <c r="X3156" s="4" t="str">
        <f t="shared" si="495"/>
        <v>2016</v>
      </c>
      <c r="Y3156" s="6">
        <f t="shared" si="496"/>
        <v>2016</v>
      </c>
      <c r="Z3156" s="4" t="str">
        <f t="shared" si="497"/>
        <v>16</v>
      </c>
      <c r="AA3156" s="6">
        <f t="shared" si="498"/>
        <v>16</v>
      </c>
      <c r="AB3156" t="str">
        <f t="shared" si="499"/>
        <v>Monday</v>
      </c>
    </row>
    <row r="3157" spans="1:28" x14ac:dyDescent="0.25">
      <c r="A3157" s="3" t="s">
        <v>7696</v>
      </c>
      <c r="B3157" t="s">
        <v>7697</v>
      </c>
      <c r="C3157" s="3" t="s">
        <v>7697</v>
      </c>
      <c r="D3157" s="6">
        <v>0</v>
      </c>
      <c r="E3157" s="6">
        <v>132</v>
      </c>
      <c r="F3157" s="6">
        <f t="shared" si="490"/>
        <v>2</v>
      </c>
      <c r="G3157" s="6">
        <f t="shared" si="491"/>
        <v>12</v>
      </c>
      <c r="H3157" s="6" t="str" cm="1">
        <f t="array" ref="H3157">_xlfn.IFS(E3157&lt;=80,"Series",E3157&lt;=120,"TV Movie",E3157&gt;120,"Long Movie")</f>
        <v>Long Movie</v>
      </c>
      <c r="I3157" t="s">
        <v>8160</v>
      </c>
      <c r="J3157" t="s">
        <v>8162</v>
      </c>
      <c r="K3157" t="s">
        <v>145</v>
      </c>
      <c r="L3157" s="5">
        <v>6.8</v>
      </c>
      <c r="M3157" t="str" cm="1">
        <f t="array" ref="M3157">_xlfn.IFS(L3157&lt;=2,"Flop",L3157&lt;=5,"Average",L3157&lt;=7,"Hit",L3157&lt;=9,"Superhit",L3157&gt;9,"BlockBuster")</f>
        <v>Hit</v>
      </c>
      <c r="N3157" s="6">
        <v>89115</v>
      </c>
      <c r="O3157" s="6" t="str" cm="1">
        <f t="array" ref="O3157">_xlfn.IFS(N3157&lt;=100000,"Low",N3157&lt;=500000,"Median",N3157&lt;=1500000,"High",N3157&gt;1500000,"Very High")</f>
        <v>Low</v>
      </c>
      <c r="P3157">
        <v>50000000</v>
      </c>
      <c r="Q3157">
        <v>56996304</v>
      </c>
      <c r="R3157">
        <f t="shared" si="492"/>
        <v>6996304</v>
      </c>
      <c r="S3157" t="str">
        <f t="shared" si="493"/>
        <v>Profit</v>
      </c>
      <c r="T3157" s="1">
        <v>43087</v>
      </c>
      <c r="U3157" t="s">
        <v>236</v>
      </c>
      <c r="V3157" s="14">
        <v>43087</v>
      </c>
      <c r="W3157" t="str">
        <f t="shared" si="494"/>
        <v>December</v>
      </c>
      <c r="X3157" s="4" t="str">
        <f t="shared" si="495"/>
        <v>2017</v>
      </c>
      <c r="Y3157" s="6">
        <f t="shared" si="496"/>
        <v>2017</v>
      </c>
      <c r="Z3157" s="4" t="str">
        <f t="shared" si="497"/>
        <v>18</v>
      </c>
      <c r="AA3157" s="6">
        <f t="shared" si="498"/>
        <v>18</v>
      </c>
      <c r="AB3157" t="str">
        <f t="shared" si="499"/>
        <v>Monday</v>
      </c>
    </row>
    <row r="3158" spans="1:28" x14ac:dyDescent="0.25">
      <c r="A3158" s="3" t="s">
        <v>7698</v>
      </c>
      <c r="B3158" t="s">
        <v>7699</v>
      </c>
      <c r="C3158" s="3" t="s">
        <v>7699</v>
      </c>
      <c r="D3158" s="6">
        <v>0</v>
      </c>
      <c r="E3158" s="6">
        <v>96</v>
      </c>
      <c r="F3158" s="6">
        <f t="shared" si="490"/>
        <v>1</v>
      </c>
      <c r="G3158" s="6">
        <f t="shared" si="491"/>
        <v>36</v>
      </c>
      <c r="H3158" s="6" t="str" cm="1">
        <f t="array" ref="H3158">_xlfn.IFS(E3158&lt;=80,"Series",E3158&lt;=120,"TV Movie",E3158&gt;120,"Long Movie")</f>
        <v>TV Movie</v>
      </c>
      <c r="I3158" t="s">
        <v>132</v>
      </c>
      <c r="J3158" t="s">
        <v>83</v>
      </c>
      <c r="K3158" t="s">
        <v>8166</v>
      </c>
      <c r="L3158" s="5">
        <v>6.6</v>
      </c>
      <c r="M3158" t="str" cm="1">
        <f t="array" ref="M3158">_xlfn.IFS(L3158&lt;=2,"Flop",L3158&lt;=5,"Average",L3158&lt;=7,"Hit",L3158&lt;=9,"Superhit",L3158&gt;9,"BlockBuster")</f>
        <v>Hit</v>
      </c>
      <c r="N3158" s="6">
        <v>157755</v>
      </c>
      <c r="O3158" s="6" t="str" cm="1">
        <f t="array" ref="O3158">_xlfn.IFS(N3158&lt;=100000,"Low",N3158&lt;=500000,"Median",N3158&lt;=1500000,"High",N3158&gt;1500000,"Very High")</f>
        <v>Median</v>
      </c>
      <c r="P3158">
        <v>4800000</v>
      </c>
      <c r="Q3158">
        <v>125479266</v>
      </c>
      <c r="R3158">
        <f t="shared" si="492"/>
        <v>120679266</v>
      </c>
      <c r="S3158" t="str">
        <f t="shared" si="493"/>
        <v>Profit</v>
      </c>
      <c r="T3158" s="1">
        <v>43015</v>
      </c>
      <c r="U3158" t="s">
        <v>5094</v>
      </c>
      <c r="V3158" s="14">
        <v>43015</v>
      </c>
      <c r="W3158" t="str">
        <f t="shared" si="494"/>
        <v>October</v>
      </c>
      <c r="X3158" s="4" t="str">
        <f t="shared" si="495"/>
        <v>2017</v>
      </c>
      <c r="Y3158" s="6">
        <f t="shared" si="496"/>
        <v>2017</v>
      </c>
      <c r="Z3158" s="4" t="str">
        <f t="shared" si="497"/>
        <v>7</v>
      </c>
      <c r="AA3158" s="6">
        <f t="shared" si="498"/>
        <v>7</v>
      </c>
      <c r="AB3158" t="str">
        <f t="shared" si="499"/>
        <v>Saturday</v>
      </c>
    </row>
    <row r="3159" spans="1:28" x14ac:dyDescent="0.25">
      <c r="A3159" s="3" t="s">
        <v>7700</v>
      </c>
      <c r="B3159" t="s">
        <v>7701</v>
      </c>
      <c r="C3159" s="3" t="s">
        <v>7701</v>
      </c>
      <c r="D3159" s="6">
        <v>0</v>
      </c>
      <c r="E3159" s="6">
        <v>107</v>
      </c>
      <c r="F3159" s="6">
        <f t="shared" si="490"/>
        <v>1</v>
      </c>
      <c r="G3159" s="6">
        <f t="shared" si="491"/>
        <v>47</v>
      </c>
      <c r="H3159" s="6" t="str" cm="1">
        <f t="array" ref="H3159">_xlfn.IFS(E3159&lt;=80,"Series",E3159&lt;=120,"TV Movie",E3159&gt;120,"Long Movie")</f>
        <v>TV Movie</v>
      </c>
      <c r="I3159" t="s">
        <v>8162</v>
      </c>
      <c r="J3159" t="s">
        <v>145</v>
      </c>
      <c r="K3159" t="s">
        <v>8166</v>
      </c>
      <c r="L3159" s="5">
        <v>7.7</v>
      </c>
      <c r="M3159" t="str" cm="1">
        <f t="array" ref="M3159">_xlfn.IFS(L3159&lt;=2,"Flop",L3159&lt;=5,"Average",L3159&lt;=7,"Hit",L3159&lt;=9,"Superhit",L3159&gt;9,"BlockBuster")</f>
        <v>Superhit</v>
      </c>
      <c r="N3159" s="6">
        <v>271213</v>
      </c>
      <c r="O3159" s="6" t="str" cm="1">
        <f t="array" ref="O3159">_xlfn.IFS(N3159&lt;=100000,"Low",N3159&lt;=500000,"Median",N3159&lt;=1500000,"High",N3159&gt;1500000,"Very High")</f>
        <v>Median</v>
      </c>
      <c r="P3159">
        <v>11000000</v>
      </c>
      <c r="Q3159">
        <v>44202682</v>
      </c>
      <c r="R3159">
        <f t="shared" si="492"/>
        <v>33202682</v>
      </c>
      <c r="S3159" t="str">
        <f t="shared" si="493"/>
        <v>Profit</v>
      </c>
      <c r="T3159" s="1">
        <v>42756</v>
      </c>
      <c r="U3159" t="s">
        <v>7702</v>
      </c>
      <c r="V3159" s="14">
        <v>42756</v>
      </c>
      <c r="W3159" t="str">
        <f t="shared" si="494"/>
        <v>January</v>
      </c>
      <c r="X3159" s="4" t="str">
        <f t="shared" si="495"/>
        <v>2017</v>
      </c>
      <c r="Y3159" s="6">
        <f t="shared" si="496"/>
        <v>2017</v>
      </c>
      <c r="Z3159" s="4" t="str">
        <f t="shared" si="497"/>
        <v>21</v>
      </c>
      <c r="AA3159" s="6">
        <f t="shared" si="498"/>
        <v>21</v>
      </c>
      <c r="AB3159" t="str">
        <f t="shared" si="499"/>
        <v>Saturday</v>
      </c>
    </row>
    <row r="3160" spans="1:28" x14ac:dyDescent="0.25">
      <c r="A3160" s="3" t="s">
        <v>7703</v>
      </c>
      <c r="B3160" t="s">
        <v>7704</v>
      </c>
      <c r="C3160" s="3" t="s">
        <v>7704</v>
      </c>
      <c r="D3160" s="6">
        <v>0</v>
      </c>
      <c r="E3160" s="6">
        <v>120</v>
      </c>
      <c r="F3160" s="6">
        <f t="shared" si="490"/>
        <v>2</v>
      </c>
      <c r="G3160" s="6">
        <f t="shared" si="491"/>
        <v>0</v>
      </c>
      <c r="H3160" s="6" t="str" cm="1">
        <f t="array" ref="H3160">_xlfn.IFS(E3160&lt;=80,"Series",E3160&lt;=120,"TV Movie",E3160&gt;120,"Long Movie")</f>
        <v>TV Movie</v>
      </c>
      <c r="I3160" t="s">
        <v>145</v>
      </c>
      <c r="J3160" t="s">
        <v>8165</v>
      </c>
      <c r="K3160" t="s">
        <v>5802</v>
      </c>
      <c r="L3160" s="5">
        <v>7.7</v>
      </c>
      <c r="M3160" t="str" cm="1">
        <f t="array" ref="M3160">_xlfn.IFS(L3160&lt;=2,"Flop",L3160&lt;=5,"Average",L3160&lt;=7,"Hit",L3160&lt;=9,"Superhit",L3160&gt;9,"BlockBuster")</f>
        <v>Superhit</v>
      </c>
      <c r="N3160" s="6">
        <v>143832</v>
      </c>
      <c r="O3160" s="6" t="str" cm="1">
        <f t="array" ref="O3160">_xlfn.IFS(N3160&lt;=100000,"Low",N3160&lt;=500000,"Median",N3160&lt;=1500000,"High",N3160&gt;1500000,"Very High")</f>
        <v>Median</v>
      </c>
      <c r="P3160">
        <v>5400000</v>
      </c>
      <c r="Q3160">
        <v>516520</v>
      </c>
      <c r="R3160">
        <f t="shared" si="492"/>
        <v>-4883480</v>
      </c>
      <c r="S3160" t="str">
        <f t="shared" si="493"/>
        <v>Loss</v>
      </c>
      <c r="T3160" s="1">
        <v>43714</v>
      </c>
      <c r="U3160" t="s">
        <v>7705</v>
      </c>
      <c r="V3160" s="14">
        <v>43714</v>
      </c>
      <c r="W3160" t="str">
        <f t="shared" si="494"/>
        <v>September</v>
      </c>
      <c r="X3160" s="4" t="str">
        <f t="shared" si="495"/>
        <v>2019</v>
      </c>
      <c r="Y3160" s="6">
        <f t="shared" si="496"/>
        <v>2019</v>
      </c>
      <c r="Z3160" s="4" t="str">
        <f t="shared" si="497"/>
        <v>6</v>
      </c>
      <c r="AA3160" s="6">
        <f t="shared" si="498"/>
        <v>6</v>
      </c>
      <c r="AB3160" t="str">
        <f t="shared" si="499"/>
        <v>Friday</v>
      </c>
    </row>
    <row r="3161" spans="1:28" x14ac:dyDescent="0.25">
      <c r="A3161" s="3" t="s">
        <v>7706</v>
      </c>
      <c r="B3161" t="s">
        <v>7707</v>
      </c>
      <c r="C3161" s="3" t="s">
        <v>7707</v>
      </c>
      <c r="D3161" s="6">
        <v>0</v>
      </c>
      <c r="E3161" s="6">
        <v>143</v>
      </c>
      <c r="F3161" s="6">
        <f t="shared" si="490"/>
        <v>2</v>
      </c>
      <c r="G3161" s="6">
        <f t="shared" si="491"/>
        <v>23</v>
      </c>
      <c r="H3161" s="6" t="str" cm="1">
        <f t="array" ref="H3161">_xlfn.IFS(E3161&lt;=80,"Series",E3161&lt;=120,"TV Movie",E3161&gt;120,"Long Movie")</f>
        <v>Long Movie</v>
      </c>
      <c r="I3161" t="s">
        <v>8162</v>
      </c>
      <c r="J3161" t="s">
        <v>145</v>
      </c>
      <c r="K3161" t="s">
        <v>8167</v>
      </c>
      <c r="L3161" s="5">
        <v>7.3</v>
      </c>
      <c r="M3161" t="str" cm="1">
        <f t="array" ref="M3161">_xlfn.IFS(L3161&lt;=2,"Flop",L3161&lt;=5,"Average",L3161&lt;=7,"Hit",L3161&lt;=9,"Superhit",L3161&gt;9,"BlockBuster")</f>
        <v>Superhit</v>
      </c>
      <c r="N3161" s="6">
        <v>55264</v>
      </c>
      <c r="O3161" s="6" t="str" cm="1">
        <f t="array" ref="O3161">_xlfn.IFS(N3161&lt;=100000,"Low",N3161&lt;=500000,"Median",N3161&lt;=1500000,"High",N3161&gt;1500000,"Very High")</f>
        <v>Low</v>
      </c>
      <c r="P3161">
        <v>34000000</v>
      </c>
      <c r="Q3161">
        <v>23355100</v>
      </c>
      <c r="R3161">
        <f t="shared" si="492"/>
        <v>-10644900</v>
      </c>
      <c r="S3161" t="str">
        <f t="shared" si="493"/>
        <v>Loss</v>
      </c>
      <c r="T3161" s="1">
        <v>42941</v>
      </c>
      <c r="U3161" t="s">
        <v>1054</v>
      </c>
      <c r="V3161" s="14">
        <v>42941</v>
      </c>
      <c r="W3161" t="str">
        <f t="shared" si="494"/>
        <v>July</v>
      </c>
      <c r="X3161" s="4" t="str">
        <f t="shared" si="495"/>
        <v>2017</v>
      </c>
      <c r="Y3161" s="6">
        <f t="shared" si="496"/>
        <v>2017</v>
      </c>
      <c r="Z3161" s="4" t="str">
        <f t="shared" si="497"/>
        <v>25</v>
      </c>
      <c r="AA3161" s="6">
        <f t="shared" si="498"/>
        <v>25</v>
      </c>
      <c r="AB3161" t="str">
        <f t="shared" si="499"/>
        <v>Tuesday</v>
      </c>
    </row>
    <row r="3162" spans="1:28" x14ac:dyDescent="0.25">
      <c r="A3162" s="3" t="s">
        <v>7708</v>
      </c>
      <c r="B3162" t="s">
        <v>7709</v>
      </c>
      <c r="C3162" s="3" t="s">
        <v>7710</v>
      </c>
      <c r="D3162" s="6">
        <v>0</v>
      </c>
      <c r="E3162" s="6">
        <v>143</v>
      </c>
      <c r="F3162" s="6">
        <f t="shared" si="490"/>
        <v>2</v>
      </c>
      <c r="G3162" s="6">
        <f t="shared" si="491"/>
        <v>23</v>
      </c>
      <c r="H3162" s="6" t="str" cm="1">
        <f t="array" ref="H3162">_xlfn.IFS(E3162&lt;=80,"Series",E3162&lt;=120,"TV Movie",E3162&gt;120,"Long Movie")</f>
        <v>Long Movie</v>
      </c>
      <c r="I3162" t="s">
        <v>5529</v>
      </c>
      <c r="J3162" t="s">
        <v>8162</v>
      </c>
      <c r="K3162" t="s">
        <v>3857</v>
      </c>
      <c r="L3162" s="5">
        <v>5.2</v>
      </c>
      <c r="M3162" t="str" cm="1">
        <f t="array" ref="M3162">_xlfn.IFS(L3162&lt;=2,"Flop",L3162&lt;=5,"Average",L3162&lt;=7,"Hit",L3162&lt;=9,"Superhit",L3162&gt;9,"BlockBuster")</f>
        <v>Hit</v>
      </c>
      <c r="N3162" s="6">
        <v>156606</v>
      </c>
      <c r="O3162" s="6" t="str" cm="1">
        <f t="array" ref="O3162">_xlfn.IFS(N3162&lt;=100000,"Low",N3162&lt;=500000,"Median",N3162&lt;=1500000,"High",N3162&gt;1500000,"Very High")</f>
        <v>Median</v>
      </c>
      <c r="P3162">
        <v>200000000</v>
      </c>
      <c r="Q3162">
        <v>726229501</v>
      </c>
      <c r="R3162">
        <f t="shared" si="492"/>
        <v>526229501</v>
      </c>
      <c r="S3162" t="str">
        <f t="shared" si="493"/>
        <v>Profit</v>
      </c>
      <c r="T3162" s="1">
        <v>44335</v>
      </c>
      <c r="U3162" t="s">
        <v>4186</v>
      </c>
      <c r="V3162" s="14">
        <v>44335</v>
      </c>
      <c r="W3162" t="str">
        <f t="shared" si="494"/>
        <v>May</v>
      </c>
      <c r="X3162" s="4" t="str">
        <f t="shared" si="495"/>
        <v>2021</v>
      </c>
      <c r="Y3162" s="6">
        <f t="shared" si="496"/>
        <v>2021</v>
      </c>
      <c r="Z3162" s="4" t="str">
        <f t="shared" si="497"/>
        <v>19</v>
      </c>
      <c r="AA3162" s="6">
        <f t="shared" si="498"/>
        <v>19</v>
      </c>
      <c r="AB3162" t="str">
        <f t="shared" si="499"/>
        <v>Wednesday</v>
      </c>
    </row>
    <row r="3163" spans="1:28" x14ac:dyDescent="0.25">
      <c r="A3163" s="3" t="s">
        <v>7711</v>
      </c>
      <c r="B3163" t="s">
        <v>7712</v>
      </c>
      <c r="C3163" s="3" t="s">
        <v>7712</v>
      </c>
      <c r="D3163" s="6">
        <v>0</v>
      </c>
      <c r="E3163" s="6">
        <v>141</v>
      </c>
      <c r="F3163" s="6">
        <f t="shared" si="490"/>
        <v>2</v>
      </c>
      <c r="G3163" s="6">
        <f t="shared" si="491"/>
        <v>21</v>
      </c>
      <c r="H3163" s="6" t="str" cm="1">
        <f t="array" ref="H3163">_xlfn.IFS(E3163&lt;=80,"Series",E3163&lt;=120,"TV Movie",E3163&gt;120,"Long Movie")</f>
        <v>Long Movie</v>
      </c>
      <c r="I3163" t="s">
        <v>5529</v>
      </c>
      <c r="J3163" t="s">
        <v>8158</v>
      </c>
      <c r="K3163" t="s">
        <v>8162</v>
      </c>
      <c r="L3163" s="5">
        <v>5.8</v>
      </c>
      <c r="M3163" t="str" cm="1">
        <f t="array" ref="M3163">_xlfn.IFS(L3163&lt;=2,"Flop",L3163&lt;=5,"Average",L3163&lt;=7,"Hit",L3163&lt;=9,"Superhit",L3163&gt;9,"BlockBuster")</f>
        <v>Hit</v>
      </c>
      <c r="N3163" s="6">
        <v>101746</v>
      </c>
      <c r="O3163" s="6" t="str" cm="1">
        <f t="array" ref="O3163">_xlfn.IFS(N3163&lt;=100000,"Low",N3163&lt;=500000,"Median",N3163&lt;=1500000,"High",N3163&gt;1500000,"Very High")</f>
        <v>Median</v>
      </c>
      <c r="P3163">
        <v>340000000</v>
      </c>
      <c r="Q3163">
        <v>704709660</v>
      </c>
      <c r="R3163">
        <f t="shared" si="492"/>
        <v>364709660</v>
      </c>
      <c r="S3163" t="str">
        <f t="shared" si="493"/>
        <v>Profit</v>
      </c>
      <c r="T3163" s="1">
        <v>45058</v>
      </c>
      <c r="U3163" t="s">
        <v>7713</v>
      </c>
      <c r="V3163" s="14">
        <v>45058</v>
      </c>
      <c r="W3163" t="str">
        <f t="shared" si="494"/>
        <v>May</v>
      </c>
      <c r="X3163" s="4" t="str">
        <f t="shared" si="495"/>
        <v>2023</v>
      </c>
      <c r="Y3163" s="6">
        <f t="shared" si="496"/>
        <v>2023</v>
      </c>
      <c r="Z3163" s="4" t="str">
        <f t="shared" si="497"/>
        <v>12</v>
      </c>
      <c r="AA3163" s="6">
        <f t="shared" si="498"/>
        <v>12</v>
      </c>
      <c r="AB3163" t="str">
        <f t="shared" si="499"/>
        <v>Friday</v>
      </c>
    </row>
    <row r="3164" spans="1:28" x14ac:dyDescent="0.25">
      <c r="A3164" s="3" t="s">
        <v>7714</v>
      </c>
      <c r="B3164" t="s">
        <v>7715</v>
      </c>
      <c r="C3164" s="3" t="s">
        <v>7715</v>
      </c>
      <c r="D3164" s="6">
        <v>0</v>
      </c>
      <c r="E3164" s="6">
        <v>118</v>
      </c>
      <c r="F3164" s="6">
        <f t="shared" si="490"/>
        <v>1</v>
      </c>
      <c r="G3164" s="6">
        <f t="shared" si="491"/>
        <v>58</v>
      </c>
      <c r="H3164" s="6" t="str" cm="1">
        <f t="array" ref="H3164">_xlfn.IFS(E3164&lt;=80,"Series",E3164&lt;=120,"TV Movie",E3164&gt;120,"Long Movie")</f>
        <v>TV Movie</v>
      </c>
      <c r="I3164" t="s">
        <v>5529</v>
      </c>
      <c r="J3164" t="s">
        <v>132</v>
      </c>
      <c r="K3164" t="s">
        <v>8162</v>
      </c>
      <c r="L3164" s="5">
        <v>7</v>
      </c>
      <c r="M3164" t="str" cm="1">
        <f t="array" ref="M3164">_xlfn.IFS(L3164&lt;=2,"Flop",L3164&lt;=5,"Average",L3164&lt;=7,"Hit",L3164&lt;=9,"Superhit",L3164&gt;9,"BlockBuster")</f>
        <v>Hit</v>
      </c>
      <c r="N3164" s="6">
        <v>158998</v>
      </c>
      <c r="O3164" s="6" t="str" cm="1">
        <f t="array" ref="O3164">_xlfn.IFS(N3164&lt;=100000,"Low",N3164&lt;=500000,"Median",N3164&lt;=1500000,"High",N3164&gt;1500000,"Very High")</f>
        <v>Median</v>
      </c>
      <c r="P3164">
        <v>29000000</v>
      </c>
      <c r="Q3164">
        <v>48453605</v>
      </c>
      <c r="R3164">
        <f t="shared" si="492"/>
        <v>19453605</v>
      </c>
      <c r="S3164" t="str">
        <f t="shared" si="493"/>
        <v>Profit</v>
      </c>
      <c r="T3164" s="1">
        <v>42954</v>
      </c>
      <c r="U3164" t="s">
        <v>924</v>
      </c>
      <c r="V3164" s="14">
        <v>42954</v>
      </c>
      <c r="W3164" t="str">
        <f t="shared" si="494"/>
        <v>August</v>
      </c>
      <c r="X3164" s="4" t="str">
        <f t="shared" si="495"/>
        <v>2017</v>
      </c>
      <c r="Y3164" s="6">
        <f t="shared" si="496"/>
        <v>2017</v>
      </c>
      <c r="Z3164" s="4" t="str">
        <f t="shared" si="497"/>
        <v>7</v>
      </c>
      <c r="AA3164" s="6">
        <f t="shared" si="498"/>
        <v>7</v>
      </c>
      <c r="AB3164" t="str">
        <f t="shared" si="499"/>
        <v>Monday</v>
      </c>
    </row>
    <row r="3165" spans="1:28" x14ac:dyDescent="0.25">
      <c r="A3165" s="3" t="s">
        <v>7716</v>
      </c>
      <c r="B3165" t="s">
        <v>2044</v>
      </c>
      <c r="C3165" s="3" t="s">
        <v>2044</v>
      </c>
      <c r="D3165" s="6">
        <v>0</v>
      </c>
      <c r="E3165" s="6">
        <v>104</v>
      </c>
      <c r="F3165" s="6">
        <f t="shared" si="490"/>
        <v>1</v>
      </c>
      <c r="G3165" s="6">
        <f t="shared" si="491"/>
        <v>44</v>
      </c>
      <c r="H3165" s="6" t="str" cm="1">
        <f t="array" ref="H3165">_xlfn.IFS(E3165&lt;=80,"Series",E3165&lt;=120,"TV Movie",E3165&gt;120,"Long Movie")</f>
        <v>TV Movie</v>
      </c>
      <c r="I3165" t="s">
        <v>83</v>
      </c>
      <c r="J3165" t="s">
        <v>8161</v>
      </c>
      <c r="K3165" t="s">
        <v>3857</v>
      </c>
      <c r="L3165" s="5">
        <v>6.6</v>
      </c>
      <c r="M3165" t="str" cm="1">
        <f t="array" ref="M3165">_xlfn.IFS(L3165&lt;=2,"Flop",L3165&lt;=5,"Average",L3165&lt;=7,"Hit",L3165&lt;=9,"Superhit",L3165&gt;9,"BlockBuster")</f>
        <v>Hit</v>
      </c>
      <c r="N3165" s="6">
        <v>246155</v>
      </c>
      <c r="O3165" s="6" t="str" cm="1">
        <f t="array" ref="O3165">_xlfn.IFS(N3165&lt;=100000,"Low",N3165&lt;=500000,"Median",N3165&lt;=1500000,"High",N3165&gt;1500000,"Very High")</f>
        <v>Median</v>
      </c>
      <c r="P3165">
        <v>58000000</v>
      </c>
      <c r="Q3165">
        <v>100541806</v>
      </c>
      <c r="R3165">
        <f t="shared" si="492"/>
        <v>42541806</v>
      </c>
      <c r="S3165" t="str">
        <f t="shared" si="493"/>
        <v>Profit</v>
      </c>
      <c r="T3165" s="1">
        <v>42812</v>
      </c>
      <c r="U3165" t="s">
        <v>4892</v>
      </c>
      <c r="V3165" s="14">
        <v>42812</v>
      </c>
      <c r="W3165" t="str">
        <f t="shared" si="494"/>
        <v>March</v>
      </c>
      <c r="X3165" s="4" t="str">
        <f t="shared" si="495"/>
        <v>2017</v>
      </c>
      <c r="Y3165" s="6">
        <f t="shared" si="496"/>
        <v>2017</v>
      </c>
      <c r="Z3165" s="4" t="str">
        <f t="shared" si="497"/>
        <v>18</v>
      </c>
      <c r="AA3165" s="6">
        <f t="shared" si="498"/>
        <v>18</v>
      </c>
      <c r="AB3165" t="str">
        <f t="shared" si="499"/>
        <v>Saturday</v>
      </c>
    </row>
    <row r="3166" spans="1:28" x14ac:dyDescent="0.25">
      <c r="A3166" s="3" t="s">
        <v>7717</v>
      </c>
      <c r="B3166" t="s">
        <v>7718</v>
      </c>
      <c r="C3166" s="3" t="s">
        <v>7718</v>
      </c>
      <c r="D3166" s="6">
        <v>0</v>
      </c>
      <c r="E3166" s="6">
        <v>120</v>
      </c>
      <c r="F3166" s="6">
        <f t="shared" si="490"/>
        <v>2</v>
      </c>
      <c r="G3166" s="6">
        <f t="shared" si="491"/>
        <v>0</v>
      </c>
      <c r="H3166" s="6" t="str" cm="1">
        <f t="array" ref="H3166">_xlfn.IFS(E3166&lt;=80,"Series",E3166&lt;=120,"TV Movie",E3166&gt;120,"Long Movie")</f>
        <v>TV Movie</v>
      </c>
      <c r="I3166" t="s">
        <v>132</v>
      </c>
      <c r="J3166" t="s">
        <v>145</v>
      </c>
      <c r="K3166" t="s">
        <v>8157</v>
      </c>
      <c r="L3166" s="5">
        <v>7.5</v>
      </c>
      <c r="M3166" t="str" cm="1">
        <f t="array" ref="M3166">_xlfn.IFS(L3166&lt;=2,"Flop",L3166&lt;=5,"Average",L3166&lt;=7,"Hit",L3166&lt;=9,"Superhit",L3166&gt;9,"BlockBuster")</f>
        <v>Superhit</v>
      </c>
      <c r="N3166" s="6">
        <v>141338</v>
      </c>
      <c r="O3166" s="6" t="str" cm="1">
        <f t="array" ref="O3166">_xlfn.IFS(N3166&lt;=100000,"Low",N3166&lt;=500000,"Median",N3166&lt;=1500000,"High",N3166&gt;1500000,"Very High")</f>
        <v>Median</v>
      </c>
      <c r="P3166">
        <v>5000000</v>
      </c>
      <c r="Q3166">
        <v>56411585</v>
      </c>
      <c r="R3166">
        <f t="shared" si="492"/>
        <v>51411585</v>
      </c>
      <c r="S3166" t="str">
        <f t="shared" si="493"/>
        <v>Profit</v>
      </c>
      <c r="T3166" s="1">
        <v>42755</v>
      </c>
      <c r="U3166" t="s">
        <v>7719</v>
      </c>
      <c r="V3166" s="14">
        <v>42755</v>
      </c>
      <c r="W3166" t="str">
        <f t="shared" si="494"/>
        <v>January</v>
      </c>
      <c r="X3166" s="4" t="str">
        <f t="shared" si="495"/>
        <v>2017</v>
      </c>
      <c r="Y3166" s="6">
        <f t="shared" si="496"/>
        <v>2017</v>
      </c>
      <c r="Z3166" s="4" t="str">
        <f t="shared" si="497"/>
        <v>20</v>
      </c>
      <c r="AA3166" s="6">
        <f t="shared" si="498"/>
        <v>20</v>
      </c>
      <c r="AB3166" t="str">
        <f t="shared" si="499"/>
        <v>Friday</v>
      </c>
    </row>
    <row r="3167" spans="1:28" x14ac:dyDescent="0.25">
      <c r="A3167" s="3" t="s">
        <v>7720</v>
      </c>
      <c r="B3167" t="s">
        <v>7721</v>
      </c>
      <c r="C3167" s="3" t="s">
        <v>7721</v>
      </c>
      <c r="D3167" s="6">
        <v>0</v>
      </c>
      <c r="E3167" s="6">
        <v>119</v>
      </c>
      <c r="F3167" s="6">
        <f t="shared" si="490"/>
        <v>1</v>
      </c>
      <c r="G3167" s="6">
        <f t="shared" si="491"/>
        <v>59</v>
      </c>
      <c r="H3167" s="6" t="str" cm="1">
        <f t="array" ref="H3167">_xlfn.IFS(E3167&lt;=80,"Series",E3167&lt;=120,"TV Movie",E3167&gt;120,"Long Movie")</f>
        <v>TV Movie</v>
      </c>
      <c r="I3167" t="s">
        <v>5529</v>
      </c>
      <c r="J3167" t="s">
        <v>8158</v>
      </c>
      <c r="K3167" t="s">
        <v>132</v>
      </c>
      <c r="L3167" s="5">
        <v>7.6</v>
      </c>
      <c r="M3167" t="str" cm="1">
        <f t="array" ref="M3167">_xlfn.IFS(L3167&lt;=2,"Flop",L3167&lt;=5,"Average",L3167&lt;=7,"Hit",L3167&lt;=9,"Superhit",L3167&gt;9,"BlockBuster")</f>
        <v>Superhit</v>
      </c>
      <c r="N3167" s="6">
        <v>623514</v>
      </c>
      <c r="O3167" s="6" t="str" cm="1">
        <f t="array" ref="O3167">_xlfn.IFS(N3167&lt;=100000,"Low",N3167&lt;=500000,"Median",N3167&lt;=1500000,"High",N3167&gt;1500000,"Very High")</f>
        <v>High</v>
      </c>
      <c r="P3167">
        <v>110000000</v>
      </c>
      <c r="Q3167">
        <v>785896609</v>
      </c>
      <c r="R3167">
        <f t="shared" si="492"/>
        <v>675896609</v>
      </c>
      <c r="S3167" t="str">
        <f t="shared" si="493"/>
        <v>Profit</v>
      </c>
      <c r="T3167" s="1">
        <v>43221</v>
      </c>
      <c r="U3167" t="s">
        <v>5533</v>
      </c>
      <c r="V3167" s="14">
        <v>43221</v>
      </c>
      <c r="W3167" t="str">
        <f t="shared" si="494"/>
        <v>May</v>
      </c>
      <c r="X3167" s="4" t="str">
        <f t="shared" si="495"/>
        <v>2018</v>
      </c>
      <c r="Y3167" s="6">
        <f t="shared" si="496"/>
        <v>2018</v>
      </c>
      <c r="Z3167" s="4" t="str">
        <f t="shared" si="497"/>
        <v>1</v>
      </c>
      <c r="AA3167" s="6">
        <f t="shared" si="498"/>
        <v>1</v>
      </c>
      <c r="AB3167" t="str">
        <f t="shared" si="499"/>
        <v>Tuesday</v>
      </c>
    </row>
    <row r="3168" spans="1:28" x14ac:dyDescent="0.25">
      <c r="A3168" s="3" t="s">
        <v>7722</v>
      </c>
      <c r="B3168" t="s">
        <v>7723</v>
      </c>
      <c r="C3168" s="3" t="s">
        <v>7723</v>
      </c>
      <c r="D3168" s="6">
        <v>0</v>
      </c>
      <c r="E3168" s="6">
        <v>134</v>
      </c>
      <c r="F3168" s="6">
        <f t="shared" si="490"/>
        <v>2</v>
      </c>
      <c r="G3168" s="6">
        <f t="shared" si="491"/>
        <v>14</v>
      </c>
      <c r="H3168" s="6" t="str" cm="1">
        <f t="array" ref="H3168">_xlfn.IFS(E3168&lt;=80,"Series",E3168&lt;=120,"TV Movie",E3168&gt;120,"Long Movie")</f>
        <v>Long Movie</v>
      </c>
      <c r="I3168" t="s">
        <v>145</v>
      </c>
      <c r="J3168" t="s">
        <v>178</v>
      </c>
      <c r="K3168" t="s">
        <v>5802</v>
      </c>
      <c r="L3168" s="5">
        <v>7.2</v>
      </c>
      <c r="M3168" t="str" cm="1">
        <f t="array" ref="M3168">_xlfn.IFS(L3168&lt;=2,"Flop",L3168&lt;=5,"Average",L3168&lt;=7,"Hit",L3168&lt;=9,"Superhit",L3168&gt;9,"BlockBuster")</f>
        <v>Superhit</v>
      </c>
      <c r="N3168" s="6">
        <v>92729</v>
      </c>
      <c r="O3168" s="6" t="str" cm="1">
        <f t="array" ref="O3168">_xlfn.IFS(N3168&lt;=100000,"Low",N3168&lt;=500000,"Median",N3168&lt;=1500000,"High",N3168&gt;1500000,"Very High")</f>
        <v>Low</v>
      </c>
      <c r="P3168">
        <v>39000000</v>
      </c>
      <c r="Q3168">
        <v>35669017</v>
      </c>
      <c r="R3168">
        <f t="shared" si="492"/>
        <v>-3330983</v>
      </c>
      <c r="S3168" t="str">
        <f t="shared" si="493"/>
        <v>Loss</v>
      </c>
      <c r="T3168" s="1">
        <v>42980</v>
      </c>
      <c r="U3168" t="s">
        <v>5376</v>
      </c>
      <c r="V3168" s="14">
        <v>42980</v>
      </c>
      <c r="W3168" t="str">
        <f t="shared" si="494"/>
        <v>September</v>
      </c>
      <c r="X3168" s="4" t="str">
        <f t="shared" si="495"/>
        <v>2017</v>
      </c>
      <c r="Y3168" s="6">
        <f t="shared" si="496"/>
        <v>2017</v>
      </c>
      <c r="Z3168" s="4" t="str">
        <f t="shared" si="497"/>
        <v>2</v>
      </c>
      <c r="AA3168" s="6">
        <f t="shared" si="498"/>
        <v>2</v>
      </c>
      <c r="AB3168" t="str">
        <f t="shared" si="499"/>
        <v>Saturday</v>
      </c>
    </row>
    <row r="3169" spans="1:28" x14ac:dyDescent="0.25">
      <c r="A3169" s="3" t="s">
        <v>7724</v>
      </c>
      <c r="B3169" t="s">
        <v>7725</v>
      </c>
      <c r="C3169" s="3" t="s">
        <v>7725</v>
      </c>
      <c r="D3169" s="6">
        <v>0</v>
      </c>
      <c r="E3169" s="6">
        <v>102</v>
      </c>
      <c r="F3169" s="6">
        <f t="shared" si="490"/>
        <v>1</v>
      </c>
      <c r="G3169" s="6">
        <f t="shared" si="491"/>
        <v>42</v>
      </c>
      <c r="H3169" s="6" t="str" cm="1">
        <f t="array" ref="H3169">_xlfn.IFS(E3169&lt;=80,"Series",E3169&lt;=120,"TV Movie",E3169&gt;120,"Long Movie")</f>
        <v>TV Movie</v>
      </c>
      <c r="I3169" t="s">
        <v>5529</v>
      </c>
      <c r="J3169" t="s">
        <v>145</v>
      </c>
      <c r="K3169" t="s">
        <v>8156</v>
      </c>
      <c r="L3169" s="5">
        <v>5.7</v>
      </c>
      <c r="M3169" t="str" cm="1">
        <f t="array" ref="M3169">_xlfn.IFS(L3169&lt;=2,"Flop",L3169&lt;=5,"Average",L3169&lt;=7,"Hit",L3169&lt;=9,"Superhit",L3169&gt;9,"BlockBuster")</f>
        <v>Hit</v>
      </c>
      <c r="N3169" s="6">
        <v>53020</v>
      </c>
      <c r="O3169" s="6" t="str" cm="1">
        <f t="array" ref="O3169">_xlfn.IFS(N3169&lt;=100000,"Low",N3169&lt;=500000,"Median",N3169&lt;=1500000,"High",N3169&gt;1500000,"Very High")</f>
        <v>Low</v>
      </c>
      <c r="P3169">
        <v>100000000</v>
      </c>
      <c r="Q3169">
        <v>0</v>
      </c>
      <c r="R3169">
        <f t="shared" si="492"/>
        <v>-100000000</v>
      </c>
      <c r="S3169" t="str">
        <f t="shared" si="493"/>
        <v>Loss</v>
      </c>
      <c r="T3169" s="1">
        <v>44799</v>
      </c>
      <c r="U3169" t="s">
        <v>5704</v>
      </c>
      <c r="V3169" s="14">
        <v>44799</v>
      </c>
      <c r="W3169" t="str">
        <f t="shared" si="494"/>
        <v>August</v>
      </c>
      <c r="X3169" s="4" t="str">
        <f t="shared" si="495"/>
        <v>2022</v>
      </c>
      <c r="Y3169" s="6">
        <f t="shared" si="496"/>
        <v>2022</v>
      </c>
      <c r="Z3169" s="4" t="str">
        <f t="shared" si="497"/>
        <v>26</v>
      </c>
      <c r="AA3169" s="6">
        <f t="shared" si="498"/>
        <v>26</v>
      </c>
      <c r="AB3169" t="str">
        <f t="shared" si="499"/>
        <v>Friday</v>
      </c>
    </row>
    <row r="3170" spans="1:28" x14ac:dyDescent="0.25">
      <c r="A3170" s="3" t="s">
        <v>7726</v>
      </c>
      <c r="B3170" t="s">
        <v>7727</v>
      </c>
      <c r="C3170" s="3" t="s">
        <v>7727</v>
      </c>
      <c r="D3170" s="6">
        <v>0</v>
      </c>
      <c r="E3170" s="6">
        <v>110</v>
      </c>
      <c r="F3170" s="6">
        <f t="shared" si="490"/>
        <v>1</v>
      </c>
      <c r="G3170" s="6">
        <f t="shared" si="491"/>
        <v>50</v>
      </c>
      <c r="H3170" s="6" t="str" cm="1">
        <f t="array" ref="H3170">_xlfn.IFS(E3170&lt;=80,"Series",E3170&lt;=120,"TV Movie",E3170&gt;120,"Long Movie")</f>
        <v>TV Movie</v>
      </c>
      <c r="I3170" t="s">
        <v>132</v>
      </c>
      <c r="J3170" t="s">
        <v>8162</v>
      </c>
      <c r="K3170" t="s">
        <v>145</v>
      </c>
      <c r="L3170" s="5">
        <v>6.3</v>
      </c>
      <c r="M3170" t="str" cm="1">
        <f t="array" ref="M3170">_xlfn.IFS(L3170&lt;=2,"Flop",L3170&lt;=5,"Average",L3170&lt;=7,"Hit",L3170&lt;=9,"Superhit",L3170&gt;9,"BlockBuster")</f>
        <v>Hit</v>
      </c>
      <c r="N3170" s="6">
        <v>105593</v>
      </c>
      <c r="O3170" s="6" t="str" cm="1">
        <f t="array" ref="O3170">_xlfn.IFS(N3170&lt;=100000,"Low",N3170&lt;=500000,"Median",N3170&lt;=1500000,"High",N3170&gt;1500000,"Very High")</f>
        <v>Median</v>
      </c>
      <c r="P3170">
        <v>20000000</v>
      </c>
      <c r="Q3170">
        <v>157563598</v>
      </c>
      <c r="R3170">
        <f t="shared" si="492"/>
        <v>137563598</v>
      </c>
      <c r="S3170" t="str">
        <f t="shared" si="493"/>
        <v>Profit</v>
      </c>
      <c r="T3170" s="1">
        <v>43715</v>
      </c>
      <c r="U3170" t="s">
        <v>5634</v>
      </c>
      <c r="V3170" s="14">
        <v>43715</v>
      </c>
      <c r="W3170" t="str">
        <f t="shared" si="494"/>
        <v>September</v>
      </c>
      <c r="X3170" s="4" t="str">
        <f t="shared" si="495"/>
        <v>2019</v>
      </c>
      <c r="Y3170" s="6">
        <f t="shared" si="496"/>
        <v>2019</v>
      </c>
      <c r="Z3170" s="4" t="str">
        <f t="shared" si="497"/>
        <v>7</v>
      </c>
      <c r="AA3170" s="6">
        <f t="shared" si="498"/>
        <v>7</v>
      </c>
      <c r="AB3170" t="str">
        <f t="shared" si="499"/>
        <v>Saturday</v>
      </c>
    </row>
    <row r="3171" spans="1:28" x14ac:dyDescent="0.25">
      <c r="A3171" s="3" t="s">
        <v>7728</v>
      </c>
      <c r="B3171" t="s">
        <v>7729</v>
      </c>
      <c r="C3171" s="3" t="s">
        <v>7729</v>
      </c>
      <c r="D3171" s="6">
        <v>0</v>
      </c>
      <c r="E3171" s="6">
        <v>117</v>
      </c>
      <c r="F3171" s="6">
        <f t="shared" si="490"/>
        <v>1</v>
      </c>
      <c r="G3171" s="6">
        <f t="shared" si="491"/>
        <v>57</v>
      </c>
      <c r="H3171" s="6" t="str" cm="1">
        <f t="array" ref="H3171">_xlfn.IFS(E3171&lt;=80,"Series",E3171&lt;=120,"TV Movie",E3171&gt;120,"Long Movie")</f>
        <v>TV Movie</v>
      </c>
      <c r="I3171" t="s">
        <v>5529</v>
      </c>
      <c r="J3171" t="s">
        <v>8156</v>
      </c>
      <c r="K3171" t="s">
        <v>3857</v>
      </c>
      <c r="L3171" s="5">
        <v>6.3</v>
      </c>
      <c r="M3171" t="str" cm="1">
        <f t="array" ref="M3171">_xlfn.IFS(L3171&lt;=2,"Flop",L3171&lt;=5,"Average",L3171&lt;=7,"Hit",L3171&lt;=9,"Superhit",L3171&gt;9,"BlockBuster")</f>
        <v>Hit</v>
      </c>
      <c r="N3171" s="6">
        <v>198503</v>
      </c>
      <c r="O3171" s="6" t="str" cm="1">
        <f t="array" ref="O3171">_xlfn.IFS(N3171&lt;=100000,"Low",N3171&lt;=500000,"Median",N3171&lt;=1500000,"High",N3171&gt;1500000,"Very High")</f>
        <v>Median</v>
      </c>
      <c r="P3171">
        <v>90000000</v>
      </c>
      <c r="Q3171">
        <v>0</v>
      </c>
      <c r="R3171">
        <f t="shared" si="492"/>
        <v>-90000000</v>
      </c>
      <c r="S3171" t="str">
        <f t="shared" si="493"/>
        <v>Loss</v>
      </c>
      <c r="T3171" s="1">
        <v>43082</v>
      </c>
      <c r="U3171" t="s">
        <v>3848</v>
      </c>
      <c r="V3171" s="14">
        <v>43082</v>
      </c>
      <c r="W3171" t="str">
        <f t="shared" si="494"/>
        <v>December</v>
      </c>
      <c r="X3171" s="4" t="str">
        <f t="shared" si="495"/>
        <v>2017</v>
      </c>
      <c r="Y3171" s="6">
        <f t="shared" si="496"/>
        <v>2017</v>
      </c>
      <c r="Z3171" s="4" t="str">
        <f t="shared" si="497"/>
        <v>13</v>
      </c>
      <c r="AA3171" s="6">
        <f t="shared" si="498"/>
        <v>13</v>
      </c>
      <c r="AB3171" t="str">
        <f t="shared" si="499"/>
        <v>Wednesday</v>
      </c>
    </row>
    <row r="3172" spans="1:28" x14ac:dyDescent="0.25">
      <c r="A3172" s="3" t="s">
        <v>7730</v>
      </c>
      <c r="B3172" t="s">
        <v>7731</v>
      </c>
      <c r="C3172" s="3" t="s">
        <v>7731</v>
      </c>
      <c r="D3172" s="6">
        <v>0</v>
      </c>
      <c r="E3172" s="6">
        <v>206</v>
      </c>
      <c r="F3172" s="6">
        <f t="shared" si="490"/>
        <v>3</v>
      </c>
      <c r="G3172" s="6">
        <f t="shared" si="491"/>
        <v>26</v>
      </c>
      <c r="H3172" s="6" t="str" cm="1">
        <f t="array" ref="H3172">_xlfn.IFS(E3172&lt;=80,"Series",E3172&lt;=120,"TV Movie",E3172&gt;120,"Long Movie")</f>
        <v>Long Movie</v>
      </c>
      <c r="I3172" t="s">
        <v>8162</v>
      </c>
      <c r="J3172" t="s">
        <v>145</v>
      </c>
      <c r="K3172" t="s">
        <v>8167</v>
      </c>
      <c r="L3172" s="5">
        <v>8</v>
      </c>
      <c r="M3172" t="str" cm="1">
        <f t="array" ref="M3172">_xlfn.IFS(L3172&lt;=2,"Flop",L3172&lt;=5,"Average",L3172&lt;=7,"Hit",L3172&lt;=9,"Superhit",L3172&gt;9,"BlockBuster")</f>
        <v>Superhit</v>
      </c>
      <c r="N3172" s="6">
        <v>79064</v>
      </c>
      <c r="O3172" s="6" t="str" cm="1">
        <f t="array" ref="O3172">_xlfn.IFS(N3172&lt;=100000,"Low",N3172&lt;=500000,"Median",N3172&lt;=1500000,"High",N3172&gt;1500000,"Very High")</f>
        <v>Low</v>
      </c>
      <c r="P3172">
        <v>200000000</v>
      </c>
      <c r="Q3172">
        <v>137137384</v>
      </c>
      <c r="R3172">
        <f t="shared" si="492"/>
        <v>-62862616</v>
      </c>
      <c r="S3172" t="str">
        <f t="shared" si="493"/>
        <v>Loss</v>
      </c>
      <c r="T3172" s="1">
        <v>45066</v>
      </c>
      <c r="U3172" t="s">
        <v>88</v>
      </c>
      <c r="V3172" s="14">
        <v>45066</v>
      </c>
      <c r="W3172" t="str">
        <f t="shared" si="494"/>
        <v>May</v>
      </c>
      <c r="X3172" s="4" t="str">
        <f t="shared" si="495"/>
        <v>2023</v>
      </c>
      <c r="Y3172" s="6">
        <f t="shared" si="496"/>
        <v>2023</v>
      </c>
      <c r="Z3172" s="4" t="str">
        <f t="shared" si="497"/>
        <v>20</v>
      </c>
      <c r="AA3172" s="6">
        <f t="shared" si="498"/>
        <v>20</v>
      </c>
      <c r="AB3172" t="str">
        <f t="shared" si="499"/>
        <v>Saturday</v>
      </c>
    </row>
    <row r="3173" spans="1:28" x14ac:dyDescent="0.25">
      <c r="A3173" s="3" t="s">
        <v>7732</v>
      </c>
      <c r="B3173" t="s">
        <v>7733</v>
      </c>
      <c r="C3173" s="3" t="s">
        <v>7733</v>
      </c>
      <c r="D3173" s="6">
        <v>0</v>
      </c>
      <c r="E3173" s="6">
        <v>119</v>
      </c>
      <c r="F3173" s="6">
        <f t="shared" si="490"/>
        <v>1</v>
      </c>
      <c r="G3173" s="6">
        <f t="shared" si="491"/>
        <v>59</v>
      </c>
      <c r="H3173" s="6" t="str" cm="1">
        <f t="array" ref="H3173">_xlfn.IFS(E3173&lt;=80,"Series",E3173&lt;=120,"TV Movie",E3173&gt;120,"Long Movie")</f>
        <v>TV Movie</v>
      </c>
      <c r="I3173" t="s">
        <v>8160</v>
      </c>
      <c r="J3173" t="s">
        <v>132</v>
      </c>
      <c r="K3173" t="s">
        <v>145</v>
      </c>
      <c r="L3173" s="5">
        <v>7.5</v>
      </c>
      <c r="M3173" t="str" cm="1">
        <f t="array" ref="M3173">_xlfn.IFS(L3173&lt;=2,"Flop",L3173&lt;=5,"Average",L3173&lt;=7,"Hit",L3173&lt;=9,"Superhit",L3173&gt;9,"BlockBuster")</f>
        <v>Superhit</v>
      </c>
      <c r="N3173" s="6">
        <v>235605</v>
      </c>
      <c r="O3173" s="6" t="str" cm="1">
        <f t="array" ref="O3173">_xlfn.IFS(N3173&lt;=100000,"Low",N3173&lt;=500000,"Median",N3173&lt;=1500000,"High",N3173&gt;1500000,"Very High")</f>
        <v>Median</v>
      </c>
      <c r="P3173">
        <v>11000000</v>
      </c>
      <c r="Q3173">
        <v>53939297</v>
      </c>
      <c r="R3173">
        <f t="shared" si="492"/>
        <v>42939297</v>
      </c>
      <c r="S3173" t="str">
        <f t="shared" si="493"/>
        <v>Profit</v>
      </c>
      <c r="T3173" s="1">
        <v>42986</v>
      </c>
      <c r="U3173" t="s">
        <v>4512</v>
      </c>
      <c r="V3173" s="14">
        <v>42986</v>
      </c>
      <c r="W3173" t="str">
        <f t="shared" si="494"/>
        <v>September</v>
      </c>
      <c r="X3173" s="4" t="str">
        <f t="shared" si="495"/>
        <v>2017</v>
      </c>
      <c r="Y3173" s="6">
        <f t="shared" si="496"/>
        <v>2017</v>
      </c>
      <c r="Z3173" s="4" t="str">
        <f t="shared" si="497"/>
        <v>8</v>
      </c>
      <c r="AA3173" s="6">
        <f t="shared" si="498"/>
        <v>8</v>
      </c>
      <c r="AB3173" t="str">
        <f t="shared" si="499"/>
        <v>Friday</v>
      </c>
    </row>
    <row r="3174" spans="1:28" x14ac:dyDescent="0.25">
      <c r="A3174" s="3" t="s">
        <v>7734</v>
      </c>
      <c r="B3174" t="s">
        <v>7735</v>
      </c>
      <c r="C3174" s="3" t="s">
        <v>7735</v>
      </c>
      <c r="D3174" s="6">
        <v>0</v>
      </c>
      <c r="E3174" s="6">
        <v>123</v>
      </c>
      <c r="F3174" s="6">
        <f t="shared" si="490"/>
        <v>2</v>
      </c>
      <c r="G3174" s="6">
        <f t="shared" si="491"/>
        <v>3</v>
      </c>
      <c r="H3174" s="6" t="str" cm="1">
        <f t="array" ref="H3174">_xlfn.IFS(E3174&lt;=80,"Series",E3174&lt;=120,"TV Movie",E3174&gt;120,"Long Movie")</f>
        <v>Long Movie</v>
      </c>
      <c r="I3174" t="s">
        <v>145</v>
      </c>
      <c r="J3174" t="s">
        <v>8156</v>
      </c>
      <c r="K3174" t="s">
        <v>8157</v>
      </c>
      <c r="L3174" s="5">
        <v>7.3</v>
      </c>
      <c r="M3174" t="str" cm="1">
        <f t="array" ref="M3174">_xlfn.IFS(L3174&lt;=2,"Flop",L3174&lt;=5,"Average",L3174&lt;=7,"Hit",L3174&lt;=9,"Superhit",L3174&gt;9,"BlockBuster")</f>
        <v>Superhit</v>
      </c>
      <c r="N3174" s="6">
        <v>439311</v>
      </c>
      <c r="O3174" s="6" t="str" cm="1">
        <f t="array" ref="O3174">_xlfn.IFS(N3174&lt;=100000,"Low",N3174&lt;=500000,"Median",N3174&lt;=1500000,"High",N3174&gt;1500000,"Very High")</f>
        <v>Median</v>
      </c>
      <c r="P3174">
        <v>19400000</v>
      </c>
      <c r="Q3174">
        <v>195243464</v>
      </c>
      <c r="R3174">
        <f t="shared" si="492"/>
        <v>175843464</v>
      </c>
      <c r="S3174" t="str">
        <f t="shared" si="493"/>
        <v>Profit</v>
      </c>
      <c r="T3174" s="1">
        <v>42978</v>
      </c>
      <c r="U3174" t="s">
        <v>1811</v>
      </c>
      <c r="V3174" s="14">
        <v>42978</v>
      </c>
      <c r="W3174" t="str">
        <f t="shared" si="494"/>
        <v>August</v>
      </c>
      <c r="X3174" s="4" t="str">
        <f t="shared" si="495"/>
        <v>2017</v>
      </c>
      <c r="Y3174" s="6">
        <f t="shared" si="496"/>
        <v>2017</v>
      </c>
      <c r="Z3174" s="4" t="str">
        <f t="shared" si="497"/>
        <v>31</v>
      </c>
      <c r="AA3174" s="6">
        <f t="shared" si="498"/>
        <v>31</v>
      </c>
      <c r="AB3174" t="str">
        <f t="shared" si="499"/>
        <v>Thursday</v>
      </c>
    </row>
    <row r="3175" spans="1:28" x14ac:dyDescent="0.25">
      <c r="A3175" s="3" t="s">
        <v>7736</v>
      </c>
      <c r="B3175" t="s">
        <v>7737</v>
      </c>
      <c r="C3175" s="3" t="s">
        <v>7737</v>
      </c>
      <c r="D3175" s="6">
        <v>0</v>
      </c>
      <c r="E3175" s="6">
        <v>93</v>
      </c>
      <c r="F3175" s="6">
        <f t="shared" si="490"/>
        <v>1</v>
      </c>
      <c r="G3175" s="6">
        <f t="shared" si="491"/>
        <v>33</v>
      </c>
      <c r="H3175" s="6" t="str" cm="1">
        <f t="array" ref="H3175">_xlfn.IFS(E3175&lt;=80,"Series",E3175&lt;=120,"TV Movie",E3175&gt;120,"Long Movie")</f>
        <v>TV Movie</v>
      </c>
      <c r="I3175" t="s">
        <v>145</v>
      </c>
      <c r="J3175" t="s">
        <v>8167</v>
      </c>
      <c r="K3175" t="s">
        <v>3857</v>
      </c>
      <c r="L3175" s="5">
        <v>6.3</v>
      </c>
      <c r="M3175" t="str" cm="1">
        <f t="array" ref="M3175">_xlfn.IFS(L3175&lt;=2,"Flop",L3175&lt;=5,"Average",L3175&lt;=7,"Hit",L3175&lt;=9,"Superhit",L3175&gt;9,"BlockBuster")</f>
        <v>Hit</v>
      </c>
      <c r="N3175" s="6">
        <v>60580</v>
      </c>
      <c r="O3175" s="6" t="str" cm="1">
        <f t="array" ref="O3175">_xlfn.IFS(N3175&lt;=100000,"Low",N3175&lt;=500000,"Median",N3175&lt;=1500000,"High",N3175&gt;1500000,"Very High")</f>
        <v>Low</v>
      </c>
      <c r="P3175">
        <v>10500000</v>
      </c>
      <c r="Q3175">
        <v>27869129</v>
      </c>
      <c r="R3175">
        <f t="shared" si="492"/>
        <v>17369129</v>
      </c>
      <c r="S3175" t="str">
        <f t="shared" si="493"/>
        <v>Profit</v>
      </c>
      <c r="T3175" s="1">
        <v>42879</v>
      </c>
      <c r="U3175" t="s">
        <v>2239</v>
      </c>
      <c r="V3175" s="14">
        <v>42879</v>
      </c>
      <c r="W3175" t="str">
        <f t="shared" si="494"/>
        <v>May</v>
      </c>
      <c r="X3175" s="4" t="str">
        <f t="shared" si="495"/>
        <v>2017</v>
      </c>
      <c r="Y3175" s="6">
        <f t="shared" si="496"/>
        <v>2017</v>
      </c>
      <c r="Z3175" s="4" t="str">
        <f t="shared" si="497"/>
        <v>24</v>
      </c>
      <c r="AA3175" s="6">
        <f t="shared" si="498"/>
        <v>24</v>
      </c>
      <c r="AB3175" t="str">
        <f t="shared" si="499"/>
        <v>Wednesday</v>
      </c>
    </row>
    <row r="3176" spans="1:28" x14ac:dyDescent="0.25">
      <c r="A3176" s="3" t="s">
        <v>7738</v>
      </c>
      <c r="B3176" t="s">
        <v>7739</v>
      </c>
      <c r="C3176" s="3" t="s">
        <v>7739</v>
      </c>
      <c r="D3176" s="6">
        <v>0</v>
      </c>
      <c r="E3176" s="6">
        <v>152</v>
      </c>
      <c r="F3176" s="6">
        <f t="shared" si="490"/>
        <v>2</v>
      </c>
      <c r="G3176" s="6">
        <f t="shared" si="491"/>
        <v>32</v>
      </c>
      <c r="H3176" s="6" t="str" cm="1">
        <f t="array" ref="H3176">_xlfn.IFS(E3176&lt;=80,"Series",E3176&lt;=120,"TV Movie",E3176&gt;120,"Long Movie")</f>
        <v>Long Movie</v>
      </c>
      <c r="I3176" t="s">
        <v>145</v>
      </c>
      <c r="J3176" t="s">
        <v>8156</v>
      </c>
      <c r="K3176" t="s">
        <v>83</v>
      </c>
      <c r="L3176" s="5">
        <v>7.3</v>
      </c>
      <c r="M3176" t="str" cm="1">
        <f t="array" ref="M3176">_xlfn.IFS(L3176&lt;=2,"Flop",L3176&lt;=5,"Average",L3176&lt;=7,"Hit",L3176&lt;=9,"Superhit",L3176&gt;9,"BlockBuster")</f>
        <v>Superhit</v>
      </c>
      <c r="N3176" s="6">
        <v>211711</v>
      </c>
      <c r="O3176" s="6" t="str" cm="1">
        <f t="array" ref="O3176">_xlfn.IFS(N3176&lt;=100000,"Low",N3176&lt;=500000,"Median",N3176&lt;=1500000,"High",N3176&gt;1500000,"Very High")</f>
        <v>Median</v>
      </c>
      <c r="P3176">
        <v>45000000</v>
      </c>
      <c r="Q3176">
        <v>72381712</v>
      </c>
      <c r="R3176">
        <f t="shared" si="492"/>
        <v>27381712</v>
      </c>
      <c r="S3176" t="str">
        <f t="shared" si="493"/>
        <v>Profit</v>
      </c>
      <c r="T3176" s="1">
        <v>43768</v>
      </c>
      <c r="U3176" t="s">
        <v>6940</v>
      </c>
      <c r="V3176" s="14">
        <v>43768</v>
      </c>
      <c r="W3176" t="str">
        <f t="shared" si="494"/>
        <v>October</v>
      </c>
      <c r="X3176" s="4" t="str">
        <f t="shared" si="495"/>
        <v>2019</v>
      </c>
      <c r="Y3176" s="6">
        <f t="shared" si="496"/>
        <v>2019</v>
      </c>
      <c r="Z3176" s="4" t="str">
        <f t="shared" si="497"/>
        <v>30</v>
      </c>
      <c r="AA3176" s="6">
        <f t="shared" si="498"/>
        <v>30</v>
      </c>
      <c r="AB3176" t="str">
        <f t="shared" si="499"/>
        <v>Wednesday</v>
      </c>
    </row>
    <row r="3177" spans="1:28" x14ac:dyDescent="0.25">
      <c r="A3177" s="3" t="s">
        <v>7740</v>
      </c>
      <c r="B3177" t="s">
        <v>7741</v>
      </c>
      <c r="C3177" s="3" t="s">
        <v>7741</v>
      </c>
      <c r="D3177" s="6">
        <v>0</v>
      </c>
      <c r="E3177" s="6">
        <v>95</v>
      </c>
      <c r="F3177" s="6">
        <f t="shared" si="490"/>
        <v>1</v>
      </c>
      <c r="G3177" s="6">
        <f t="shared" si="491"/>
        <v>35</v>
      </c>
      <c r="H3177" s="6" t="str" cm="1">
        <f t="array" ref="H3177">_xlfn.IFS(E3177&lt;=80,"Series",E3177&lt;=120,"TV Movie",E3177&gt;120,"Long Movie")</f>
        <v>TV Movie</v>
      </c>
      <c r="I3177" t="s">
        <v>132</v>
      </c>
      <c r="J3177" t="s">
        <v>145</v>
      </c>
      <c r="K3177" t="s">
        <v>8166</v>
      </c>
      <c r="L3177" s="5">
        <v>6.9</v>
      </c>
      <c r="M3177" t="str" cm="1">
        <f t="array" ref="M3177">_xlfn.IFS(L3177&lt;=2,"Flop",L3177&lt;=5,"Average",L3177&lt;=7,"Hit",L3177&lt;=9,"Superhit",L3177&gt;9,"BlockBuster")</f>
        <v>Hit</v>
      </c>
      <c r="N3177" s="6">
        <v>62127</v>
      </c>
      <c r="O3177" s="6" t="str" cm="1">
        <f t="array" ref="O3177">_xlfn.IFS(N3177&lt;=100000,"Low",N3177&lt;=500000,"Median",N3177&lt;=1500000,"High",N3177&gt;1500000,"Very High")</f>
        <v>Low</v>
      </c>
      <c r="P3177">
        <v>13000000</v>
      </c>
      <c r="Q3177">
        <v>15636462</v>
      </c>
      <c r="R3177">
        <f t="shared" si="492"/>
        <v>2636462</v>
      </c>
      <c r="S3177" t="str">
        <f t="shared" si="493"/>
        <v>Profit</v>
      </c>
      <c r="T3177" s="1">
        <v>43123</v>
      </c>
      <c r="U3177" t="s">
        <v>3910</v>
      </c>
      <c r="V3177" s="14">
        <v>43123</v>
      </c>
      <c r="W3177" t="str">
        <f t="shared" si="494"/>
        <v>January</v>
      </c>
      <c r="X3177" s="4" t="str">
        <f t="shared" si="495"/>
        <v>2018</v>
      </c>
      <c r="Y3177" s="6">
        <f t="shared" si="496"/>
        <v>2018</v>
      </c>
      <c r="Z3177" s="4" t="str">
        <f t="shared" si="497"/>
        <v>23</v>
      </c>
      <c r="AA3177" s="6">
        <f t="shared" si="498"/>
        <v>23</v>
      </c>
      <c r="AB3177" t="str">
        <f t="shared" si="499"/>
        <v>Tuesday</v>
      </c>
    </row>
    <row r="3178" spans="1:28" x14ac:dyDescent="0.25">
      <c r="A3178" s="3" t="s">
        <v>7742</v>
      </c>
      <c r="B3178" t="s">
        <v>7743</v>
      </c>
      <c r="C3178" s="3" t="s">
        <v>7743</v>
      </c>
      <c r="D3178" s="6">
        <v>0</v>
      </c>
      <c r="E3178" s="6">
        <v>85</v>
      </c>
      <c r="F3178" s="6">
        <f t="shared" si="490"/>
        <v>1</v>
      </c>
      <c r="G3178" s="6">
        <f t="shared" si="491"/>
        <v>25</v>
      </c>
      <c r="H3178" s="6" t="str" cm="1">
        <f t="array" ref="H3178">_xlfn.IFS(E3178&lt;=80,"Series",E3178&lt;=120,"TV Movie",E3178&gt;120,"Long Movie")</f>
        <v>TV Movie</v>
      </c>
      <c r="I3178" t="s">
        <v>132</v>
      </c>
      <c r="J3178" t="s">
        <v>145</v>
      </c>
      <c r="K3178" t="s">
        <v>5802</v>
      </c>
      <c r="L3178" s="5">
        <v>7.3</v>
      </c>
      <c r="M3178" t="str" cm="1">
        <f t="array" ref="M3178">_xlfn.IFS(L3178&lt;=2,"Flop",L3178&lt;=5,"Average",L3178&lt;=7,"Hit",L3178&lt;=9,"Superhit",L3178&gt;9,"BlockBuster")</f>
        <v>Superhit</v>
      </c>
      <c r="N3178" s="6">
        <v>75008</v>
      </c>
      <c r="O3178" s="6" t="str" cm="1">
        <f t="array" ref="O3178">_xlfn.IFS(N3178&lt;=100000,"Low",N3178&lt;=500000,"Median",N3178&lt;=1500000,"High",N3178&gt;1500000,"Very High")</f>
        <v>Low</v>
      </c>
      <c r="P3178">
        <v>1700000</v>
      </c>
      <c r="Q3178">
        <v>9303022</v>
      </c>
      <c r="R3178">
        <f t="shared" si="492"/>
        <v>7603022</v>
      </c>
      <c r="S3178" t="str">
        <f t="shared" si="493"/>
        <v>Profit</v>
      </c>
      <c r="T3178" s="1">
        <v>43352</v>
      </c>
      <c r="U3178" t="s">
        <v>7744</v>
      </c>
      <c r="V3178" s="14">
        <v>43352</v>
      </c>
      <c r="W3178" t="str">
        <f t="shared" si="494"/>
        <v>September</v>
      </c>
      <c r="X3178" s="4" t="str">
        <f t="shared" si="495"/>
        <v>2018</v>
      </c>
      <c r="Y3178" s="6">
        <f t="shared" si="496"/>
        <v>2018</v>
      </c>
      <c r="Z3178" s="4" t="str">
        <f t="shared" si="497"/>
        <v>9</v>
      </c>
      <c r="AA3178" s="6">
        <f t="shared" si="498"/>
        <v>9</v>
      </c>
      <c r="AB3178" t="str">
        <f t="shared" si="499"/>
        <v>Sunday</v>
      </c>
    </row>
    <row r="3179" spans="1:28" x14ac:dyDescent="0.25">
      <c r="A3179" s="3" t="s">
        <v>7745</v>
      </c>
      <c r="B3179" t="s">
        <v>7746</v>
      </c>
      <c r="C3179" s="3" t="s">
        <v>7746</v>
      </c>
      <c r="D3179" s="6">
        <v>0</v>
      </c>
      <c r="E3179" s="6">
        <v>111</v>
      </c>
      <c r="F3179" s="6">
        <f t="shared" si="490"/>
        <v>1</v>
      </c>
      <c r="G3179" s="6">
        <f t="shared" si="491"/>
        <v>51</v>
      </c>
      <c r="H3179" s="6" t="str" cm="1">
        <f t="array" ref="H3179">_xlfn.IFS(E3179&lt;=80,"Series",E3179&lt;=120,"TV Movie",E3179&gt;120,"Long Movie")</f>
        <v>TV Movie</v>
      </c>
      <c r="I3179" t="s">
        <v>145</v>
      </c>
      <c r="J3179" t="s">
        <v>5802</v>
      </c>
      <c r="K3179" t="s">
        <v>5802</v>
      </c>
      <c r="L3179" s="5">
        <v>7.6</v>
      </c>
      <c r="M3179" t="str" cm="1">
        <f t="array" ref="M3179">_xlfn.IFS(L3179&lt;=2,"Flop",L3179&lt;=5,"Average",L3179&lt;=7,"Hit",L3179&lt;=9,"Superhit",L3179&gt;9,"BlockBuster")</f>
        <v>Superhit</v>
      </c>
      <c r="N3179" s="6">
        <v>123636</v>
      </c>
      <c r="O3179" s="6" t="str" cm="1">
        <f t="array" ref="O3179">_xlfn.IFS(N3179&lt;=100000,"Low",N3179&lt;=500000,"Median",N3179&lt;=1500000,"High",N3179&gt;1500000,"Very High")</f>
        <v>Median</v>
      </c>
      <c r="P3179">
        <v>2000000</v>
      </c>
      <c r="Q3179">
        <v>10954677</v>
      </c>
      <c r="R3179">
        <f t="shared" si="492"/>
        <v>8954677</v>
      </c>
      <c r="S3179" t="str">
        <f t="shared" si="493"/>
        <v>Profit</v>
      </c>
      <c r="T3179" s="1">
        <v>42877</v>
      </c>
      <c r="U3179" t="s">
        <v>7747</v>
      </c>
      <c r="V3179" s="14">
        <v>42877</v>
      </c>
      <c r="W3179" t="str">
        <f t="shared" si="494"/>
        <v>May</v>
      </c>
      <c r="X3179" s="4" t="str">
        <f t="shared" si="495"/>
        <v>2017</v>
      </c>
      <c r="Y3179" s="6">
        <f t="shared" si="496"/>
        <v>2017</v>
      </c>
      <c r="Z3179" s="4" t="str">
        <f t="shared" si="497"/>
        <v>22</v>
      </c>
      <c r="AA3179" s="6">
        <f t="shared" si="498"/>
        <v>22</v>
      </c>
      <c r="AB3179" t="str">
        <f t="shared" si="499"/>
        <v>Monday</v>
      </c>
    </row>
    <row r="3180" spans="1:28" x14ac:dyDescent="0.25">
      <c r="A3180" s="3" t="s">
        <v>7748</v>
      </c>
      <c r="B3180" t="s">
        <v>7749</v>
      </c>
      <c r="C3180" s="3" t="s">
        <v>7749</v>
      </c>
      <c r="D3180" s="6">
        <v>0</v>
      </c>
      <c r="E3180" s="6">
        <v>100</v>
      </c>
      <c r="F3180" s="6">
        <f t="shared" si="490"/>
        <v>1</v>
      </c>
      <c r="G3180" s="6">
        <f t="shared" si="491"/>
        <v>40</v>
      </c>
      <c r="H3180" s="6" t="str" cm="1">
        <f t="array" ref="H3180">_xlfn.IFS(E3180&lt;=80,"Series",E3180&lt;=120,"TV Movie",E3180&gt;120,"Long Movie")</f>
        <v>TV Movie</v>
      </c>
      <c r="I3180" t="s">
        <v>132</v>
      </c>
      <c r="J3180" t="s">
        <v>5802</v>
      </c>
      <c r="K3180" t="s">
        <v>5802</v>
      </c>
      <c r="L3180" s="5">
        <v>6</v>
      </c>
      <c r="M3180" t="str" cm="1">
        <f t="array" ref="M3180">_xlfn.IFS(L3180&lt;=2,"Flop",L3180&lt;=5,"Average",L3180&lt;=7,"Hit",L3180&lt;=9,"Superhit",L3180&gt;9,"BlockBuster")</f>
        <v>Hit</v>
      </c>
      <c r="N3180" s="6">
        <v>79757</v>
      </c>
      <c r="O3180" s="6" t="str" cm="1">
        <f t="array" ref="O3180">_xlfn.IFS(N3180&lt;=100000,"Low",N3180&lt;=500000,"Median",N3180&lt;=1500000,"High",N3180&gt;1500000,"Very High")</f>
        <v>Low</v>
      </c>
      <c r="P3180">
        <v>69000000</v>
      </c>
      <c r="Q3180">
        <v>180613824</v>
      </c>
      <c r="R3180">
        <f t="shared" si="492"/>
        <v>111613824</v>
      </c>
      <c r="S3180" t="str">
        <f t="shared" si="493"/>
        <v>Profit</v>
      </c>
      <c r="T3180" s="1">
        <v>43047</v>
      </c>
      <c r="U3180" t="s">
        <v>5210</v>
      </c>
      <c r="V3180" s="14">
        <v>43047</v>
      </c>
      <c r="W3180" t="str">
        <f t="shared" si="494"/>
        <v>November</v>
      </c>
      <c r="X3180" s="4" t="str">
        <f t="shared" si="495"/>
        <v>2017</v>
      </c>
      <c r="Y3180" s="6">
        <f t="shared" si="496"/>
        <v>2017</v>
      </c>
      <c r="Z3180" s="4" t="str">
        <f t="shared" si="497"/>
        <v>8</v>
      </c>
      <c r="AA3180" s="6">
        <f t="shared" si="498"/>
        <v>8</v>
      </c>
      <c r="AB3180" t="str">
        <f t="shared" si="499"/>
        <v>Wednesday</v>
      </c>
    </row>
    <row r="3181" spans="1:28" x14ac:dyDescent="0.25">
      <c r="A3181" s="3" t="s">
        <v>7750</v>
      </c>
      <c r="B3181" t="s">
        <v>7751</v>
      </c>
      <c r="C3181" s="3" t="s">
        <v>7751</v>
      </c>
      <c r="D3181" s="6">
        <v>0</v>
      </c>
      <c r="E3181" s="6">
        <v>112</v>
      </c>
      <c r="F3181" s="6">
        <f t="shared" si="490"/>
        <v>1</v>
      </c>
      <c r="G3181" s="6">
        <f t="shared" si="491"/>
        <v>52</v>
      </c>
      <c r="H3181" s="6" t="str" cm="1">
        <f t="array" ref="H3181">_xlfn.IFS(E3181&lt;=80,"Series",E3181&lt;=120,"TV Movie",E3181&gt;120,"Long Movie")</f>
        <v>TV Movie</v>
      </c>
      <c r="I3181" t="s">
        <v>132</v>
      </c>
      <c r="J3181" t="s">
        <v>145</v>
      </c>
      <c r="K3181" t="s">
        <v>8156</v>
      </c>
      <c r="L3181" s="5">
        <v>6.9</v>
      </c>
      <c r="M3181" t="str" cm="1">
        <f t="array" ref="M3181">_xlfn.IFS(L3181&lt;=2,"Flop",L3181&lt;=5,"Average",L3181&lt;=7,"Hit",L3181&lt;=9,"Superhit",L3181&gt;9,"BlockBuster")</f>
        <v>Hit</v>
      </c>
      <c r="N3181" s="6">
        <v>86123</v>
      </c>
      <c r="O3181" s="6" t="str" cm="1">
        <f t="array" ref="O3181">_xlfn.IFS(N3181&lt;=100000,"Low",N3181&lt;=500000,"Median",N3181&lt;=1500000,"High",N3181&gt;1500000,"Very High")</f>
        <v>Low</v>
      </c>
      <c r="P3181">
        <v>3200000</v>
      </c>
      <c r="Q3181">
        <v>18170707</v>
      </c>
      <c r="R3181">
        <f t="shared" si="492"/>
        <v>14970707</v>
      </c>
      <c r="S3181" t="str">
        <f t="shared" si="493"/>
        <v>Profit</v>
      </c>
      <c r="T3181" s="1">
        <v>43120</v>
      </c>
      <c r="U3181" t="s">
        <v>7752</v>
      </c>
      <c r="V3181" s="14">
        <v>43120</v>
      </c>
      <c r="W3181" t="str">
        <f t="shared" si="494"/>
        <v>January</v>
      </c>
      <c r="X3181" s="4" t="str">
        <f t="shared" si="495"/>
        <v>2018</v>
      </c>
      <c r="Y3181" s="6">
        <f t="shared" si="496"/>
        <v>2018</v>
      </c>
      <c r="Z3181" s="4" t="str">
        <f t="shared" si="497"/>
        <v>20</v>
      </c>
      <c r="AA3181" s="6">
        <f t="shared" si="498"/>
        <v>20</v>
      </c>
      <c r="AB3181" t="str">
        <f t="shared" si="499"/>
        <v>Saturday</v>
      </c>
    </row>
    <row r="3182" spans="1:28" x14ac:dyDescent="0.25">
      <c r="A3182" s="3" t="s">
        <v>7753</v>
      </c>
      <c r="B3182" t="s">
        <v>7754</v>
      </c>
      <c r="C3182" s="3" t="s">
        <v>7754</v>
      </c>
      <c r="D3182" s="6">
        <v>0</v>
      </c>
      <c r="E3182" s="6">
        <v>110</v>
      </c>
      <c r="F3182" s="6">
        <f t="shared" si="490"/>
        <v>1</v>
      </c>
      <c r="G3182" s="6">
        <f t="shared" si="491"/>
        <v>50</v>
      </c>
      <c r="H3182" s="6" t="str" cm="1">
        <f t="array" ref="H3182">_xlfn.IFS(E3182&lt;=80,"Series",E3182&lt;=120,"TV Movie",E3182&gt;120,"Long Movie")</f>
        <v>TV Movie</v>
      </c>
      <c r="I3182" t="s">
        <v>132</v>
      </c>
      <c r="J3182" t="s">
        <v>145</v>
      </c>
      <c r="K3182" t="s">
        <v>8163</v>
      </c>
      <c r="L3182" s="5">
        <v>2.8</v>
      </c>
      <c r="M3182" t="str" cm="1">
        <f t="array" ref="M3182">_xlfn.IFS(L3182&lt;=2,"Flop",L3182&lt;=5,"Average",L3182&lt;=7,"Hit",L3182&lt;=9,"Superhit",L3182&gt;9,"BlockBuster")</f>
        <v>Average</v>
      </c>
      <c r="N3182" s="6">
        <v>54638</v>
      </c>
      <c r="O3182" s="6" t="str" cm="1">
        <f t="array" ref="O3182">_xlfn.IFS(N3182&lt;=100000,"Low",N3182&lt;=500000,"Median",N3182&lt;=1500000,"High",N3182&gt;1500000,"Very High")</f>
        <v>Low</v>
      </c>
      <c r="P3182">
        <v>95000000</v>
      </c>
      <c r="Q3182">
        <v>75558925</v>
      </c>
      <c r="R3182">
        <f t="shared" si="492"/>
        <v>-19441075</v>
      </c>
      <c r="S3182" t="str">
        <f t="shared" si="493"/>
        <v>Loss</v>
      </c>
      <c r="T3182" s="1">
        <v>43815</v>
      </c>
      <c r="U3182" t="s">
        <v>4526</v>
      </c>
      <c r="V3182" s="14">
        <v>43815</v>
      </c>
      <c r="W3182" t="str">
        <f t="shared" si="494"/>
        <v>December</v>
      </c>
      <c r="X3182" s="4" t="str">
        <f t="shared" si="495"/>
        <v>2019</v>
      </c>
      <c r="Y3182" s="6">
        <f t="shared" si="496"/>
        <v>2019</v>
      </c>
      <c r="Z3182" s="4" t="str">
        <f t="shared" si="497"/>
        <v>16</v>
      </c>
      <c r="AA3182" s="6">
        <f t="shared" si="498"/>
        <v>16</v>
      </c>
      <c r="AB3182" t="str">
        <f t="shared" si="499"/>
        <v>Monday</v>
      </c>
    </row>
    <row r="3183" spans="1:28" x14ac:dyDescent="0.25">
      <c r="A3183" s="3" t="s">
        <v>7755</v>
      </c>
      <c r="B3183" t="s">
        <v>7756</v>
      </c>
      <c r="C3183" s="3" t="s">
        <v>7756</v>
      </c>
      <c r="D3183" s="6">
        <v>0</v>
      </c>
      <c r="E3183" s="6">
        <v>119</v>
      </c>
      <c r="F3183" s="6">
        <f t="shared" si="490"/>
        <v>1</v>
      </c>
      <c r="G3183" s="6">
        <f t="shared" si="491"/>
        <v>59</v>
      </c>
      <c r="H3183" s="6" t="str" cm="1">
        <f t="array" ref="H3183">_xlfn.IFS(E3183&lt;=80,"Series",E3183&lt;=120,"TV Movie",E3183&gt;120,"Long Movie")</f>
        <v>TV Movie</v>
      </c>
      <c r="I3183" t="s">
        <v>5529</v>
      </c>
      <c r="J3183" t="s">
        <v>132</v>
      </c>
      <c r="K3183" t="s">
        <v>8162</v>
      </c>
      <c r="L3183" s="5">
        <v>6.2</v>
      </c>
      <c r="M3183" t="str" cm="1">
        <f t="array" ref="M3183">_xlfn.IFS(L3183&lt;=2,"Flop",L3183&lt;=5,"Average",L3183&lt;=7,"Hit",L3183&lt;=9,"Superhit",L3183&gt;9,"BlockBuster")</f>
        <v>Hit</v>
      </c>
      <c r="N3183" s="6">
        <v>74790</v>
      </c>
      <c r="O3183" s="6" t="str" cm="1">
        <f t="array" ref="O3183">_xlfn.IFS(N3183&lt;=100000,"Low",N3183&lt;=500000,"Median",N3183&lt;=1500000,"High",N3183&gt;1500000,"Very High")</f>
        <v>Low</v>
      </c>
      <c r="P3183">
        <v>60000000</v>
      </c>
      <c r="Q3183">
        <v>76419755</v>
      </c>
      <c r="R3183">
        <f t="shared" si="492"/>
        <v>16419755</v>
      </c>
      <c r="S3183" t="str">
        <f t="shared" si="493"/>
        <v>Profit</v>
      </c>
      <c r="T3183" s="1">
        <v>43502</v>
      </c>
      <c r="U3183" t="s">
        <v>7757</v>
      </c>
      <c r="V3183" s="14">
        <v>43502</v>
      </c>
      <c r="W3183" t="str">
        <f t="shared" si="494"/>
        <v>February</v>
      </c>
      <c r="X3183" s="4" t="str">
        <f t="shared" si="495"/>
        <v>2019</v>
      </c>
      <c r="Y3183" s="6">
        <f t="shared" si="496"/>
        <v>2019</v>
      </c>
      <c r="Z3183" s="4" t="str">
        <f t="shared" si="497"/>
        <v>6</v>
      </c>
      <c r="AA3183" s="6">
        <f t="shared" si="498"/>
        <v>6</v>
      </c>
      <c r="AB3183" t="str">
        <f t="shared" si="499"/>
        <v>Wednesday</v>
      </c>
    </row>
    <row r="3184" spans="1:28" x14ac:dyDescent="0.25">
      <c r="A3184" s="3" t="s">
        <v>7758</v>
      </c>
      <c r="B3184" t="s">
        <v>7759</v>
      </c>
      <c r="C3184" s="3" t="s">
        <v>7759</v>
      </c>
      <c r="D3184" s="6">
        <v>0</v>
      </c>
      <c r="E3184" s="6">
        <v>103</v>
      </c>
      <c r="F3184" s="6">
        <f t="shared" si="490"/>
        <v>1</v>
      </c>
      <c r="G3184" s="6">
        <f t="shared" si="491"/>
        <v>43</v>
      </c>
      <c r="H3184" s="6" t="str" cm="1">
        <f t="array" ref="H3184">_xlfn.IFS(E3184&lt;=80,"Series",E3184&lt;=120,"TV Movie",E3184&gt;120,"Long Movie")</f>
        <v>TV Movie</v>
      </c>
      <c r="I3184" t="s">
        <v>83</v>
      </c>
      <c r="J3184" t="s">
        <v>8166</v>
      </c>
      <c r="K3184" t="s">
        <v>3857</v>
      </c>
      <c r="L3184" s="5">
        <v>5.7</v>
      </c>
      <c r="M3184" t="str" cm="1">
        <f t="array" ref="M3184">_xlfn.IFS(L3184&lt;=2,"Flop",L3184&lt;=5,"Average",L3184&lt;=7,"Hit",L3184&lt;=9,"Superhit",L3184&gt;9,"BlockBuster")</f>
        <v>Hit</v>
      </c>
      <c r="N3184" s="6">
        <v>69459</v>
      </c>
      <c r="O3184" s="6" t="str" cm="1">
        <f t="array" ref="O3184">_xlfn.IFS(N3184&lt;=100000,"Low",N3184&lt;=500000,"Median",N3184&lt;=1500000,"High",N3184&gt;1500000,"Very High")</f>
        <v>Low</v>
      </c>
      <c r="P3184">
        <v>10000000</v>
      </c>
      <c r="Q3184">
        <v>167885588</v>
      </c>
      <c r="R3184">
        <f t="shared" si="492"/>
        <v>157885588</v>
      </c>
      <c r="S3184" t="str">
        <f t="shared" si="493"/>
        <v>Profit</v>
      </c>
      <c r="T3184" s="1">
        <v>43103</v>
      </c>
      <c r="U3184" t="s">
        <v>7760</v>
      </c>
      <c r="V3184" s="14">
        <v>43103</v>
      </c>
      <c r="W3184" t="str">
        <f t="shared" si="494"/>
        <v>January</v>
      </c>
      <c r="X3184" s="4" t="str">
        <f t="shared" si="495"/>
        <v>2018</v>
      </c>
      <c r="Y3184" s="6">
        <f t="shared" si="496"/>
        <v>2018</v>
      </c>
      <c r="Z3184" s="4" t="str">
        <f t="shared" si="497"/>
        <v>3</v>
      </c>
      <c r="AA3184" s="6">
        <f t="shared" si="498"/>
        <v>3</v>
      </c>
      <c r="AB3184" t="str">
        <f t="shared" si="499"/>
        <v>Wednesday</v>
      </c>
    </row>
    <row r="3185" spans="1:28" x14ac:dyDescent="0.25">
      <c r="A3185" s="3" t="s">
        <v>7761</v>
      </c>
      <c r="B3185" t="s">
        <v>7762</v>
      </c>
      <c r="C3185" s="3" t="s">
        <v>7762</v>
      </c>
      <c r="D3185" s="6">
        <v>0</v>
      </c>
      <c r="E3185" s="6">
        <v>135</v>
      </c>
      <c r="F3185" s="6">
        <f t="shared" si="490"/>
        <v>2</v>
      </c>
      <c r="G3185" s="6">
        <f t="shared" si="491"/>
        <v>15</v>
      </c>
      <c r="H3185" s="6" t="str" cm="1">
        <f t="array" ref="H3185">_xlfn.IFS(E3185&lt;=80,"Series",E3185&lt;=120,"TV Movie",E3185&gt;120,"Long Movie")</f>
        <v>Long Movie</v>
      </c>
      <c r="I3185" t="s">
        <v>8162</v>
      </c>
      <c r="J3185" t="s">
        <v>145</v>
      </c>
      <c r="K3185" t="s">
        <v>3857</v>
      </c>
      <c r="L3185" s="5">
        <v>7.4</v>
      </c>
      <c r="M3185" t="str" cm="1">
        <f t="array" ref="M3185">_xlfn.IFS(L3185&lt;=2,"Flop",L3185&lt;=5,"Average",L3185&lt;=7,"Hit",L3185&lt;=9,"Superhit",L3185&gt;9,"BlockBuster")</f>
        <v>Superhit</v>
      </c>
      <c r="N3185" s="6">
        <v>306755</v>
      </c>
      <c r="O3185" s="6" t="str" cm="1">
        <f t="array" ref="O3185">_xlfn.IFS(N3185&lt;=100000,"Low",N3185&lt;=500000,"Median",N3185&lt;=1500000,"High",N3185&gt;1500000,"Very High")</f>
        <v>Median</v>
      </c>
      <c r="P3185">
        <v>19000000</v>
      </c>
      <c r="Q3185">
        <v>50023780</v>
      </c>
      <c r="R3185">
        <f t="shared" si="492"/>
        <v>31023780</v>
      </c>
      <c r="S3185" t="str">
        <f t="shared" si="493"/>
        <v>Profit</v>
      </c>
      <c r="T3185" s="1">
        <v>43707</v>
      </c>
      <c r="U3185" t="s">
        <v>7609</v>
      </c>
      <c r="V3185" s="14">
        <v>43707</v>
      </c>
      <c r="W3185" t="str">
        <f t="shared" si="494"/>
        <v>August</v>
      </c>
      <c r="X3185" s="4" t="str">
        <f t="shared" si="495"/>
        <v>2019</v>
      </c>
      <c r="Y3185" s="6">
        <f t="shared" si="496"/>
        <v>2019</v>
      </c>
      <c r="Z3185" s="4" t="str">
        <f t="shared" si="497"/>
        <v>30</v>
      </c>
      <c r="AA3185" s="6">
        <f t="shared" si="498"/>
        <v>30</v>
      </c>
      <c r="AB3185" t="str">
        <f t="shared" si="499"/>
        <v>Friday</v>
      </c>
    </row>
    <row r="3186" spans="1:28" x14ac:dyDescent="0.25">
      <c r="A3186" s="3" t="s">
        <v>7763</v>
      </c>
      <c r="B3186" t="s">
        <v>7764</v>
      </c>
      <c r="C3186" s="3" t="s">
        <v>7764</v>
      </c>
      <c r="D3186" s="6">
        <v>0</v>
      </c>
      <c r="E3186" s="6">
        <v>102</v>
      </c>
      <c r="F3186" s="6">
        <f t="shared" si="490"/>
        <v>1</v>
      </c>
      <c r="G3186" s="6">
        <f t="shared" si="491"/>
        <v>42</v>
      </c>
      <c r="H3186" s="6" t="str" cm="1">
        <f t="array" ref="H3186">_xlfn.IFS(E3186&lt;=80,"Series",E3186&lt;=120,"TV Movie",E3186&gt;120,"Long Movie")</f>
        <v>TV Movie</v>
      </c>
      <c r="I3186" t="s">
        <v>5529</v>
      </c>
      <c r="J3186" t="s">
        <v>8158</v>
      </c>
      <c r="K3186" t="s">
        <v>3857</v>
      </c>
      <c r="L3186" s="5">
        <v>5.8</v>
      </c>
      <c r="M3186" t="str" cm="1">
        <f t="array" ref="M3186">_xlfn.IFS(L3186&lt;=2,"Flop",L3186&lt;=5,"Average",L3186&lt;=7,"Hit",L3186&lt;=9,"Superhit",L3186&gt;9,"BlockBuster")</f>
        <v>Hit</v>
      </c>
      <c r="N3186" s="6">
        <v>130852</v>
      </c>
      <c r="O3186" s="6" t="str" cm="1">
        <f t="array" ref="O3186">_xlfn.IFS(N3186&lt;=100000,"Low",N3186&lt;=500000,"Median",N3186&lt;=1500000,"High",N3186&gt;1500000,"Very High")</f>
        <v>Median</v>
      </c>
      <c r="P3186">
        <v>125000000</v>
      </c>
      <c r="Q3186">
        <v>304868961</v>
      </c>
      <c r="R3186">
        <f t="shared" si="492"/>
        <v>179868961</v>
      </c>
      <c r="S3186" t="str">
        <f t="shared" si="493"/>
        <v>Profit</v>
      </c>
      <c r="T3186" s="1">
        <v>43292</v>
      </c>
      <c r="U3186" t="s">
        <v>3369</v>
      </c>
      <c r="V3186" s="14">
        <v>43292</v>
      </c>
      <c r="W3186" t="str">
        <f t="shared" si="494"/>
        <v>July</v>
      </c>
      <c r="X3186" s="4" t="str">
        <f t="shared" si="495"/>
        <v>2018</v>
      </c>
      <c r="Y3186" s="6">
        <f t="shared" si="496"/>
        <v>2018</v>
      </c>
      <c r="Z3186" s="4" t="str">
        <f t="shared" si="497"/>
        <v>11</v>
      </c>
      <c r="AA3186" s="6">
        <f t="shared" si="498"/>
        <v>11</v>
      </c>
      <c r="AB3186" t="str">
        <f t="shared" si="499"/>
        <v>Wednesday</v>
      </c>
    </row>
    <row r="3187" spans="1:28" x14ac:dyDescent="0.25">
      <c r="A3187" s="3" t="s">
        <v>7765</v>
      </c>
      <c r="B3187" t="s">
        <v>7766</v>
      </c>
      <c r="C3187" s="3" t="s">
        <v>7766</v>
      </c>
      <c r="D3187" s="6">
        <v>0</v>
      </c>
      <c r="E3187" s="6">
        <v>95</v>
      </c>
      <c r="F3187" s="6">
        <f t="shared" si="490"/>
        <v>1</v>
      </c>
      <c r="G3187" s="6">
        <f t="shared" si="491"/>
        <v>35</v>
      </c>
      <c r="H3187" s="6" t="str" cm="1">
        <f t="array" ref="H3187">_xlfn.IFS(E3187&lt;=80,"Series",E3187&lt;=120,"TV Movie",E3187&gt;120,"Long Movie")</f>
        <v>TV Movie</v>
      </c>
      <c r="I3187" t="s">
        <v>5529</v>
      </c>
      <c r="J3187" t="s">
        <v>83</v>
      </c>
      <c r="K3187" t="s">
        <v>8161</v>
      </c>
      <c r="L3187" s="5">
        <v>5.9</v>
      </c>
      <c r="M3187" t="str" cm="1">
        <f t="array" ref="M3187">_xlfn.IFS(L3187&lt;=2,"Flop",L3187&lt;=5,"Average",L3187&lt;=7,"Hit",L3187&lt;=9,"Superhit",L3187&gt;9,"BlockBuster")</f>
        <v>Hit</v>
      </c>
      <c r="N3187" s="6">
        <v>91286</v>
      </c>
      <c r="O3187" s="6" t="str" cm="1">
        <f t="array" ref="O3187">_xlfn.IFS(N3187&lt;=100000,"Low",N3187&lt;=500000,"Median",N3187&lt;=1500000,"High",N3187&gt;1500000,"Very High")</f>
        <v>Low</v>
      </c>
      <c r="P3187">
        <v>80000000</v>
      </c>
      <c r="Q3187">
        <v>40882928</v>
      </c>
      <c r="R3187">
        <f t="shared" si="492"/>
        <v>-39117072</v>
      </c>
      <c r="S3187" t="str">
        <f t="shared" si="493"/>
        <v>Loss</v>
      </c>
      <c r="T3187" s="1">
        <v>43837</v>
      </c>
      <c r="U3187" t="s">
        <v>7147</v>
      </c>
      <c r="V3187" s="14">
        <v>43837</v>
      </c>
      <c r="W3187" t="str">
        <f t="shared" si="494"/>
        <v>January</v>
      </c>
      <c r="X3187" s="4" t="str">
        <f t="shared" si="495"/>
        <v>2020</v>
      </c>
      <c r="Y3187" s="6">
        <f t="shared" si="496"/>
        <v>2020</v>
      </c>
      <c r="Z3187" s="4" t="str">
        <f t="shared" si="497"/>
        <v>7</v>
      </c>
      <c r="AA3187" s="6">
        <f t="shared" si="498"/>
        <v>7</v>
      </c>
      <c r="AB3187" t="str">
        <f t="shared" si="499"/>
        <v>Tuesday</v>
      </c>
    </row>
    <row r="3188" spans="1:28" x14ac:dyDescent="0.25">
      <c r="A3188" s="3" t="s">
        <v>7767</v>
      </c>
      <c r="B3188" t="s">
        <v>7768</v>
      </c>
      <c r="C3188" s="3" t="s">
        <v>7768</v>
      </c>
      <c r="D3188" s="6">
        <v>0</v>
      </c>
      <c r="E3188" s="6">
        <v>130</v>
      </c>
      <c r="F3188" s="6">
        <f t="shared" si="490"/>
        <v>2</v>
      </c>
      <c r="G3188" s="6">
        <f t="shared" si="491"/>
        <v>10</v>
      </c>
      <c r="H3188" s="6" t="str" cm="1">
        <f t="array" ref="H3188">_xlfn.IFS(E3188&lt;=80,"Series",E3188&lt;=120,"TV Movie",E3188&gt;120,"Long Movie")</f>
        <v>Long Movie</v>
      </c>
      <c r="I3188" t="s">
        <v>145</v>
      </c>
      <c r="J3188" t="s">
        <v>8167</v>
      </c>
      <c r="K3188" t="s">
        <v>8157</v>
      </c>
      <c r="L3188" s="5">
        <v>7.4</v>
      </c>
      <c r="M3188" t="str" cm="1">
        <f t="array" ref="M3188">_xlfn.IFS(L3188&lt;=2,"Flop",L3188&lt;=5,"Average",L3188&lt;=7,"Hit",L3188&lt;=9,"Superhit",L3188&gt;9,"BlockBuster")</f>
        <v>Superhit</v>
      </c>
      <c r="N3188" s="6">
        <v>141488</v>
      </c>
      <c r="O3188" s="6" t="str" cm="1">
        <f t="array" ref="O3188">_xlfn.IFS(N3188&lt;=100000,"Low",N3188&lt;=500000,"Median",N3188&lt;=1500000,"High",N3188&gt;1500000,"Very High")</f>
        <v>Median</v>
      </c>
      <c r="P3188">
        <v>35000000</v>
      </c>
      <c r="Q3188">
        <v>48706552</v>
      </c>
      <c r="R3188">
        <f t="shared" si="492"/>
        <v>13706552</v>
      </c>
      <c r="S3188" t="str">
        <f t="shared" si="493"/>
        <v>Profit</v>
      </c>
      <c r="T3188" s="1">
        <v>43080</v>
      </c>
      <c r="U3188" t="s">
        <v>1701</v>
      </c>
      <c r="V3188" s="14">
        <v>43080</v>
      </c>
      <c r="W3188" t="str">
        <f t="shared" si="494"/>
        <v>December</v>
      </c>
      <c r="X3188" s="4" t="str">
        <f t="shared" si="495"/>
        <v>2017</v>
      </c>
      <c r="Y3188" s="6">
        <f t="shared" si="496"/>
        <v>2017</v>
      </c>
      <c r="Z3188" s="4" t="str">
        <f t="shared" si="497"/>
        <v>11</v>
      </c>
      <c r="AA3188" s="6">
        <f t="shared" si="498"/>
        <v>11</v>
      </c>
      <c r="AB3188" t="str">
        <f t="shared" si="499"/>
        <v>Monday</v>
      </c>
    </row>
    <row r="3189" spans="1:28" x14ac:dyDescent="0.25">
      <c r="A3189" s="3" t="s">
        <v>7769</v>
      </c>
      <c r="B3189" t="s">
        <v>7770</v>
      </c>
      <c r="C3189" s="3" t="s">
        <v>7770</v>
      </c>
      <c r="D3189" s="6">
        <v>0</v>
      </c>
      <c r="E3189" s="6">
        <v>97</v>
      </c>
      <c r="F3189" s="6">
        <f t="shared" si="490"/>
        <v>1</v>
      </c>
      <c r="G3189" s="6">
        <f t="shared" si="491"/>
        <v>37</v>
      </c>
      <c r="H3189" s="6" t="str" cm="1">
        <f t="array" ref="H3189">_xlfn.IFS(E3189&lt;=80,"Series",E3189&lt;=120,"TV Movie",E3189&gt;120,"Long Movie")</f>
        <v>TV Movie</v>
      </c>
      <c r="I3189" t="s">
        <v>132</v>
      </c>
      <c r="J3189" t="s">
        <v>8156</v>
      </c>
      <c r="K3189" t="s">
        <v>8157</v>
      </c>
      <c r="L3189" s="5">
        <v>6.4</v>
      </c>
      <c r="M3189" t="str" cm="1">
        <f t="array" ref="M3189">_xlfn.IFS(L3189&lt;=2,"Flop",L3189&lt;=5,"Average",L3189&lt;=7,"Hit",L3189&lt;=9,"Superhit",L3189&gt;9,"BlockBuster")</f>
        <v>Hit</v>
      </c>
      <c r="N3189" s="6">
        <v>52888</v>
      </c>
      <c r="O3189" s="6" t="str" cm="1">
        <f t="array" ref="O3189">_xlfn.IFS(N3189&lt;=100000,"Low",N3189&lt;=500000,"Median",N3189&lt;=1500000,"High",N3189&gt;1500000,"Very High")</f>
        <v>Low</v>
      </c>
      <c r="P3189">
        <v>9500000</v>
      </c>
      <c r="Q3189">
        <v>0</v>
      </c>
      <c r="R3189">
        <f t="shared" si="492"/>
        <v>-9500000</v>
      </c>
      <c r="S3189" t="str">
        <f t="shared" si="493"/>
        <v>Loss</v>
      </c>
      <c r="T3189" s="1">
        <v>43140</v>
      </c>
      <c r="U3189" t="s">
        <v>6279</v>
      </c>
      <c r="V3189" s="14">
        <v>43140</v>
      </c>
      <c r="W3189" t="str">
        <f t="shared" si="494"/>
        <v>February</v>
      </c>
      <c r="X3189" s="4" t="str">
        <f t="shared" si="495"/>
        <v>2018</v>
      </c>
      <c r="Y3189" s="6">
        <f t="shared" si="496"/>
        <v>2018</v>
      </c>
      <c r="Z3189" s="4" t="str">
        <f t="shared" si="497"/>
        <v>9</v>
      </c>
      <c r="AA3189" s="6">
        <f t="shared" si="498"/>
        <v>9</v>
      </c>
      <c r="AB3189" t="str">
        <f t="shared" si="499"/>
        <v>Friday</v>
      </c>
    </row>
    <row r="3190" spans="1:28" x14ac:dyDescent="0.25">
      <c r="A3190" s="3" t="s">
        <v>7771</v>
      </c>
      <c r="B3190" t="s">
        <v>7772</v>
      </c>
      <c r="C3190" s="3" t="s">
        <v>7772</v>
      </c>
      <c r="D3190" s="6">
        <v>0</v>
      </c>
      <c r="E3190" s="6">
        <v>96</v>
      </c>
      <c r="F3190" s="6">
        <f t="shared" si="490"/>
        <v>1</v>
      </c>
      <c r="G3190" s="6">
        <f t="shared" si="491"/>
        <v>36</v>
      </c>
      <c r="H3190" s="6" t="str" cm="1">
        <f t="array" ref="H3190">_xlfn.IFS(E3190&lt;=80,"Series",E3190&lt;=120,"TV Movie",E3190&gt;120,"Long Movie")</f>
        <v>TV Movie</v>
      </c>
      <c r="I3190" t="s">
        <v>83</v>
      </c>
      <c r="J3190" t="s">
        <v>8166</v>
      </c>
      <c r="K3190" t="s">
        <v>3857</v>
      </c>
      <c r="L3190" s="5">
        <v>5.3</v>
      </c>
      <c r="M3190" t="str" cm="1">
        <f t="array" ref="M3190">_xlfn.IFS(L3190&lt;=2,"Flop",L3190&lt;=5,"Average",L3190&lt;=7,"Hit",L3190&lt;=9,"Superhit",L3190&gt;9,"BlockBuster")</f>
        <v>Hit</v>
      </c>
      <c r="N3190" s="6">
        <v>164671</v>
      </c>
      <c r="O3190" s="6" t="str" cm="1">
        <f t="array" ref="O3190">_xlfn.IFS(N3190&lt;=100000,"Low",N3190&lt;=500000,"Median",N3190&lt;=1500000,"High",N3190&gt;1500000,"Very High")</f>
        <v>Median</v>
      </c>
      <c r="P3190">
        <v>22000000</v>
      </c>
      <c r="Q3190">
        <v>366082797</v>
      </c>
      <c r="R3190">
        <f t="shared" si="492"/>
        <v>344082797</v>
      </c>
      <c r="S3190" t="str">
        <f t="shared" si="493"/>
        <v>Profit</v>
      </c>
      <c r="T3190" s="1">
        <v>43347</v>
      </c>
      <c r="U3190" t="s">
        <v>7773</v>
      </c>
      <c r="V3190" s="14">
        <v>43347</v>
      </c>
      <c r="W3190" t="str">
        <f t="shared" si="494"/>
        <v>September</v>
      </c>
      <c r="X3190" s="4" t="str">
        <f t="shared" si="495"/>
        <v>2018</v>
      </c>
      <c r="Y3190" s="6">
        <f t="shared" si="496"/>
        <v>2018</v>
      </c>
      <c r="Z3190" s="4" t="str">
        <f t="shared" si="497"/>
        <v>4</v>
      </c>
      <c r="AA3190" s="6">
        <f t="shared" si="498"/>
        <v>4</v>
      </c>
      <c r="AB3190" t="str">
        <f t="shared" si="499"/>
        <v>Tuesday</v>
      </c>
    </row>
    <row r="3191" spans="1:28" x14ac:dyDescent="0.25">
      <c r="A3191" s="3" t="s">
        <v>7774</v>
      </c>
      <c r="B3191" t="s">
        <v>7775</v>
      </c>
      <c r="C3191" s="3" t="s">
        <v>7775</v>
      </c>
      <c r="D3191" s="6">
        <v>0</v>
      </c>
      <c r="E3191" s="6">
        <v>102</v>
      </c>
      <c r="F3191" s="6">
        <f t="shared" si="490"/>
        <v>1</v>
      </c>
      <c r="G3191" s="6">
        <f t="shared" si="491"/>
        <v>42</v>
      </c>
      <c r="H3191" s="6" t="str" cm="1">
        <f t="array" ref="H3191">_xlfn.IFS(E3191&lt;=80,"Series",E3191&lt;=120,"TV Movie",E3191&gt;120,"Long Movie")</f>
        <v>TV Movie</v>
      </c>
      <c r="I3191" t="s">
        <v>5529</v>
      </c>
      <c r="J3191" t="s">
        <v>8158</v>
      </c>
      <c r="K3191" t="s">
        <v>8159</v>
      </c>
      <c r="L3191" s="5">
        <v>6.8</v>
      </c>
      <c r="M3191" t="str" cm="1">
        <f t="array" ref="M3191">_xlfn.IFS(L3191&lt;=2,"Flop",L3191&lt;=5,"Average",L3191&lt;=7,"Hit",L3191&lt;=9,"Superhit",L3191&gt;9,"BlockBuster")</f>
        <v>Hit</v>
      </c>
      <c r="N3191" s="6">
        <v>54729</v>
      </c>
      <c r="O3191" s="6" t="str" cm="1">
        <f t="array" ref="O3191">_xlfn.IFS(N3191&lt;=100000,"Low",N3191&lt;=500000,"Median",N3191&lt;=1500000,"High",N3191&gt;1500000,"Very High")</f>
        <v>Low</v>
      </c>
      <c r="P3191">
        <v>100000000</v>
      </c>
      <c r="Q3191">
        <v>171616764</v>
      </c>
      <c r="R3191">
        <f t="shared" si="492"/>
        <v>71616764</v>
      </c>
      <c r="S3191" t="str">
        <f t="shared" si="493"/>
        <v>Profit</v>
      </c>
      <c r="T3191" s="1">
        <v>43803</v>
      </c>
      <c r="U3191" t="s">
        <v>7776</v>
      </c>
      <c r="V3191" s="14">
        <v>43803</v>
      </c>
      <c r="W3191" t="str">
        <f t="shared" si="494"/>
        <v>December</v>
      </c>
      <c r="X3191" s="4" t="str">
        <f t="shared" si="495"/>
        <v>2019</v>
      </c>
      <c r="Y3191" s="6">
        <f t="shared" si="496"/>
        <v>2019</v>
      </c>
      <c r="Z3191" s="4" t="str">
        <f t="shared" si="497"/>
        <v>4</v>
      </c>
      <c r="AA3191" s="6">
        <f t="shared" si="498"/>
        <v>4</v>
      </c>
      <c r="AB3191" t="str">
        <f t="shared" si="499"/>
        <v>Wednesday</v>
      </c>
    </row>
    <row r="3192" spans="1:28" x14ac:dyDescent="0.25">
      <c r="A3192" s="3" t="s">
        <v>7777</v>
      </c>
      <c r="B3192" t="s">
        <v>7778</v>
      </c>
      <c r="C3192" s="3" t="s">
        <v>7778</v>
      </c>
      <c r="D3192" s="6">
        <v>0</v>
      </c>
      <c r="E3192" s="6">
        <v>94</v>
      </c>
      <c r="F3192" s="6">
        <f t="shared" si="490"/>
        <v>1</v>
      </c>
      <c r="G3192" s="6">
        <f t="shared" si="491"/>
        <v>34</v>
      </c>
      <c r="H3192" s="6" t="str" cm="1">
        <f t="array" ref="H3192">_xlfn.IFS(E3192&lt;=80,"Series",E3192&lt;=120,"TV Movie",E3192&gt;120,"Long Movie")</f>
        <v>TV Movie</v>
      </c>
      <c r="I3192" t="s">
        <v>5529</v>
      </c>
      <c r="J3192" t="s">
        <v>8162</v>
      </c>
      <c r="K3192" t="s">
        <v>145</v>
      </c>
      <c r="L3192" s="5">
        <v>6.1</v>
      </c>
      <c r="M3192" t="str" cm="1">
        <f t="array" ref="M3192">_xlfn.IFS(L3192&lt;=2,"Flop",L3192&lt;=5,"Average",L3192&lt;=7,"Hit",L3192&lt;=9,"Superhit",L3192&gt;9,"BlockBuster")</f>
        <v>Hit</v>
      </c>
      <c r="N3192" s="6">
        <v>57064</v>
      </c>
      <c r="O3192" s="6" t="str" cm="1">
        <f t="array" ref="O3192">_xlfn.IFS(N3192&lt;=100000,"Low",N3192&lt;=500000,"Median",N3192&lt;=1500000,"High",N3192&gt;1500000,"Very High")</f>
        <v>Low</v>
      </c>
      <c r="P3192">
        <v>15000000</v>
      </c>
      <c r="Q3192">
        <v>13313581</v>
      </c>
      <c r="R3192">
        <f t="shared" si="492"/>
        <v>-1686419</v>
      </c>
      <c r="S3192" t="str">
        <f t="shared" si="493"/>
        <v>Loss</v>
      </c>
      <c r="T3192" s="1">
        <v>43126</v>
      </c>
      <c r="U3192" t="s">
        <v>7779</v>
      </c>
      <c r="V3192" s="14">
        <v>43126</v>
      </c>
      <c r="W3192" t="str">
        <f t="shared" si="494"/>
        <v>January</v>
      </c>
      <c r="X3192" s="4" t="str">
        <f t="shared" si="495"/>
        <v>2018</v>
      </c>
      <c r="Y3192" s="6">
        <f t="shared" si="496"/>
        <v>2018</v>
      </c>
      <c r="Z3192" s="4" t="str">
        <f t="shared" si="497"/>
        <v>26</v>
      </c>
      <c r="AA3192" s="6">
        <f t="shared" si="498"/>
        <v>26</v>
      </c>
      <c r="AB3192" t="str">
        <f t="shared" si="499"/>
        <v>Friday</v>
      </c>
    </row>
    <row r="3193" spans="1:28" x14ac:dyDescent="0.25">
      <c r="A3193" s="3" t="s">
        <v>7780</v>
      </c>
      <c r="B3193" t="s">
        <v>7781</v>
      </c>
      <c r="C3193" s="3" t="s">
        <v>7781</v>
      </c>
      <c r="D3193" s="6">
        <v>0</v>
      </c>
      <c r="E3193" s="6">
        <v>130</v>
      </c>
      <c r="F3193" s="6">
        <f t="shared" si="490"/>
        <v>2</v>
      </c>
      <c r="G3193" s="6">
        <f t="shared" si="491"/>
        <v>10</v>
      </c>
      <c r="H3193" s="6" t="str" cm="1">
        <f t="array" ref="H3193">_xlfn.IFS(E3193&lt;=80,"Series",E3193&lt;=120,"TV Movie",E3193&gt;120,"Long Movie")</f>
        <v>Long Movie</v>
      </c>
      <c r="I3193" t="s">
        <v>5529</v>
      </c>
      <c r="J3193" t="s">
        <v>8158</v>
      </c>
      <c r="K3193" t="s">
        <v>8161</v>
      </c>
      <c r="L3193" s="5">
        <v>5.0999999999999996</v>
      </c>
      <c r="M3193" t="str" cm="1">
        <f t="array" ref="M3193">_xlfn.IFS(L3193&lt;=2,"Flop",L3193&lt;=5,"Average",L3193&lt;=7,"Hit",L3193&lt;=9,"Superhit",L3193&gt;9,"BlockBuster")</f>
        <v>Hit</v>
      </c>
      <c r="N3193" s="6">
        <v>94504</v>
      </c>
      <c r="O3193" s="6" t="str" cm="1">
        <f t="array" ref="O3193">_xlfn.IFS(N3193&lt;=100000,"Low",N3193&lt;=500000,"Median",N3193&lt;=1500000,"High",N3193&gt;1500000,"Very High")</f>
        <v>Low</v>
      </c>
      <c r="P3193">
        <v>150000000</v>
      </c>
      <c r="Q3193">
        <v>67295363</v>
      </c>
      <c r="R3193">
        <f t="shared" si="492"/>
        <v>-82704637</v>
      </c>
      <c r="S3193" t="str">
        <f t="shared" si="493"/>
        <v>Loss</v>
      </c>
      <c r="T3193" s="1">
        <v>44594</v>
      </c>
      <c r="U3193" t="s">
        <v>1162</v>
      </c>
      <c r="V3193" s="14">
        <v>44594</v>
      </c>
      <c r="W3193" t="str">
        <f t="shared" si="494"/>
        <v>February</v>
      </c>
      <c r="X3193" s="4" t="str">
        <f t="shared" si="495"/>
        <v>2022</v>
      </c>
      <c r="Y3193" s="6">
        <f t="shared" si="496"/>
        <v>2022</v>
      </c>
      <c r="Z3193" s="4" t="str">
        <f t="shared" si="497"/>
        <v>2</v>
      </c>
      <c r="AA3193" s="6">
        <f t="shared" si="498"/>
        <v>2</v>
      </c>
      <c r="AB3193" t="str">
        <f t="shared" si="499"/>
        <v>Wednesday</v>
      </c>
    </row>
    <row r="3194" spans="1:28" x14ac:dyDescent="0.25">
      <c r="A3194" s="3" t="s">
        <v>7782</v>
      </c>
      <c r="B3194" t="s">
        <v>7783</v>
      </c>
      <c r="C3194" s="3" t="s">
        <v>7783</v>
      </c>
      <c r="D3194" s="6">
        <v>0</v>
      </c>
      <c r="E3194" s="6">
        <v>112</v>
      </c>
      <c r="F3194" s="6">
        <f t="shared" si="490"/>
        <v>1</v>
      </c>
      <c r="G3194" s="6">
        <f t="shared" si="491"/>
        <v>52</v>
      </c>
      <c r="H3194" s="6" t="str" cm="1">
        <f t="array" ref="H3194">_xlfn.IFS(E3194&lt;=80,"Series",E3194&lt;=120,"TV Movie",E3194&gt;120,"Long Movie")</f>
        <v>TV Movie</v>
      </c>
      <c r="I3194" t="s">
        <v>8158</v>
      </c>
      <c r="J3194" t="s">
        <v>8159</v>
      </c>
      <c r="K3194" t="s">
        <v>132</v>
      </c>
      <c r="L3194" s="5">
        <v>7</v>
      </c>
      <c r="M3194" t="str" cm="1">
        <f t="array" ref="M3194">_xlfn.IFS(L3194&lt;=2,"Flop",L3194&lt;=5,"Average",L3194&lt;=7,"Hit",L3194&lt;=9,"Superhit",L3194&gt;9,"BlockBuster")</f>
        <v>Hit</v>
      </c>
      <c r="N3194" s="6">
        <v>176557</v>
      </c>
      <c r="O3194" s="6" t="str" cm="1">
        <f t="array" ref="O3194">_xlfn.IFS(N3194&lt;=100000,"Low",N3194&lt;=500000,"Median",N3194&lt;=1500000,"High",N3194&gt;1500000,"Very High")</f>
        <v>Median</v>
      </c>
      <c r="P3194">
        <v>175000000</v>
      </c>
      <c r="Q3194">
        <v>529323962</v>
      </c>
      <c r="R3194">
        <f t="shared" si="492"/>
        <v>354323962</v>
      </c>
      <c r="S3194" t="str">
        <f t="shared" si="493"/>
        <v>Profit</v>
      </c>
      <c r="T3194" s="1">
        <v>43409</v>
      </c>
      <c r="U3194" t="s">
        <v>7784</v>
      </c>
      <c r="V3194" s="14">
        <v>43409</v>
      </c>
      <c r="W3194" t="str">
        <f t="shared" si="494"/>
        <v>November</v>
      </c>
      <c r="X3194" s="4" t="str">
        <f t="shared" si="495"/>
        <v>2018</v>
      </c>
      <c r="Y3194" s="6">
        <f t="shared" si="496"/>
        <v>2018</v>
      </c>
      <c r="Z3194" s="4" t="str">
        <f t="shared" si="497"/>
        <v>5</v>
      </c>
      <c r="AA3194" s="6">
        <f t="shared" si="498"/>
        <v>5</v>
      </c>
      <c r="AB3194" t="str">
        <f t="shared" si="499"/>
        <v>Monday</v>
      </c>
    </row>
    <row r="3195" spans="1:28" x14ac:dyDescent="0.25">
      <c r="A3195" s="3" t="s">
        <v>7785</v>
      </c>
      <c r="B3195" t="s">
        <v>7786</v>
      </c>
      <c r="C3195" s="3" t="s">
        <v>7786</v>
      </c>
      <c r="D3195" s="6">
        <v>0</v>
      </c>
      <c r="E3195" s="6">
        <v>104</v>
      </c>
      <c r="F3195" s="6">
        <f t="shared" si="490"/>
        <v>1</v>
      </c>
      <c r="G3195" s="6">
        <f t="shared" si="491"/>
        <v>44</v>
      </c>
      <c r="H3195" s="6" t="str" cm="1">
        <f t="array" ref="H3195">_xlfn.IFS(E3195&lt;=80,"Series",E3195&lt;=120,"TV Movie",E3195&gt;120,"Long Movie")</f>
        <v>TV Movie</v>
      </c>
      <c r="I3195" t="s">
        <v>5529</v>
      </c>
      <c r="J3195" t="s">
        <v>8158</v>
      </c>
      <c r="K3195" t="s">
        <v>132</v>
      </c>
      <c r="L3195" s="5">
        <v>6.5</v>
      </c>
      <c r="M3195" t="str" cm="1">
        <f t="array" ref="M3195">_xlfn.IFS(L3195&lt;=2,"Flop",L3195&lt;=5,"Average",L3195&lt;=7,"Hit",L3195&lt;=9,"Superhit",L3195&gt;9,"BlockBuster")</f>
        <v>Hit</v>
      </c>
      <c r="N3195" s="6">
        <v>178396</v>
      </c>
      <c r="O3195" s="6" t="str" cm="1">
        <f t="array" ref="O3195">_xlfn.IFS(N3195&lt;=100000,"Low",N3195&lt;=500000,"Median",N3195&lt;=1500000,"High",N3195&gt;1500000,"Very High")</f>
        <v>Median</v>
      </c>
      <c r="P3195">
        <v>150000000</v>
      </c>
      <c r="Q3195">
        <v>450062638</v>
      </c>
      <c r="R3195">
        <f t="shared" si="492"/>
        <v>300062638</v>
      </c>
      <c r="S3195" t="str">
        <f t="shared" si="493"/>
        <v>Profit</v>
      </c>
      <c r="T3195" s="1">
        <v>43587</v>
      </c>
      <c r="U3195" t="s">
        <v>4991</v>
      </c>
      <c r="V3195" s="14">
        <v>43587</v>
      </c>
      <c r="W3195" t="str">
        <f t="shared" si="494"/>
        <v>May</v>
      </c>
      <c r="X3195" s="4" t="str">
        <f t="shared" si="495"/>
        <v>2019</v>
      </c>
      <c r="Y3195" s="6">
        <f t="shared" si="496"/>
        <v>2019</v>
      </c>
      <c r="Z3195" s="4" t="str">
        <f t="shared" si="497"/>
        <v>2</v>
      </c>
      <c r="AA3195" s="6">
        <f t="shared" si="498"/>
        <v>2</v>
      </c>
      <c r="AB3195" t="str">
        <f t="shared" si="499"/>
        <v>Thursday</v>
      </c>
    </row>
    <row r="3196" spans="1:28" x14ac:dyDescent="0.25">
      <c r="A3196" s="3" t="s">
        <v>7787</v>
      </c>
      <c r="B3196" t="s">
        <v>7788</v>
      </c>
      <c r="C3196" s="3" t="s">
        <v>7788</v>
      </c>
      <c r="D3196" s="6">
        <v>0</v>
      </c>
      <c r="E3196" s="6">
        <v>99</v>
      </c>
      <c r="F3196" s="6">
        <f t="shared" si="490"/>
        <v>1</v>
      </c>
      <c r="G3196" s="6">
        <f t="shared" si="491"/>
        <v>39</v>
      </c>
      <c r="H3196" s="6" t="str" cm="1">
        <f t="array" ref="H3196">_xlfn.IFS(E3196&lt;=80,"Series",E3196&lt;=120,"TV Movie",E3196&gt;120,"Long Movie")</f>
        <v>TV Movie</v>
      </c>
      <c r="I3196" t="s">
        <v>5529</v>
      </c>
      <c r="J3196" t="s">
        <v>8158</v>
      </c>
      <c r="K3196" t="s">
        <v>83</v>
      </c>
      <c r="L3196" s="5">
        <v>6.4</v>
      </c>
      <c r="M3196" t="str" cm="1">
        <f t="array" ref="M3196">_xlfn.IFS(L3196&lt;=2,"Flop",L3196&lt;=5,"Average",L3196&lt;=7,"Hit",L3196&lt;=9,"Superhit",L3196&gt;9,"BlockBuster")</f>
        <v>Hit</v>
      </c>
      <c r="N3196" s="6">
        <v>137416</v>
      </c>
      <c r="O3196" s="6" t="str" cm="1">
        <f t="array" ref="O3196">_xlfn.IFS(N3196&lt;=100000,"Low",N3196&lt;=500000,"Median",N3196&lt;=1500000,"High",N3196&gt;1500000,"Very High")</f>
        <v>Median</v>
      </c>
      <c r="P3196">
        <v>9000000</v>
      </c>
      <c r="Q3196">
        <v>155712077</v>
      </c>
      <c r="R3196">
        <f t="shared" si="492"/>
        <v>146712077</v>
      </c>
      <c r="S3196" t="str">
        <f t="shared" si="493"/>
        <v>Profit</v>
      </c>
      <c r="T3196" s="1">
        <v>43467</v>
      </c>
      <c r="U3196" t="s">
        <v>7760</v>
      </c>
      <c r="V3196" s="14">
        <v>43467</v>
      </c>
      <c r="W3196" t="str">
        <f t="shared" si="494"/>
        <v>January</v>
      </c>
      <c r="X3196" s="4" t="str">
        <f t="shared" si="495"/>
        <v>2019</v>
      </c>
      <c r="Y3196" s="6">
        <f t="shared" si="496"/>
        <v>2019</v>
      </c>
      <c r="Z3196" s="4" t="str">
        <f t="shared" si="497"/>
        <v>2</v>
      </c>
      <c r="AA3196" s="6">
        <f t="shared" si="498"/>
        <v>2</v>
      </c>
      <c r="AB3196" t="str">
        <f t="shared" si="499"/>
        <v>Wednesday</v>
      </c>
    </row>
    <row r="3197" spans="1:28" x14ac:dyDescent="0.25">
      <c r="A3197" s="3" t="s">
        <v>7789</v>
      </c>
      <c r="B3197" t="s">
        <v>7790</v>
      </c>
      <c r="C3197" s="3" t="s">
        <v>7790</v>
      </c>
      <c r="D3197" s="6">
        <v>0</v>
      </c>
      <c r="E3197" s="6">
        <v>109</v>
      </c>
      <c r="F3197" s="6">
        <f t="shared" si="490"/>
        <v>1</v>
      </c>
      <c r="G3197" s="6">
        <f t="shared" si="491"/>
        <v>49</v>
      </c>
      <c r="H3197" s="6" t="str" cm="1">
        <f t="array" ref="H3197">_xlfn.IFS(E3197&lt;=80,"Series",E3197&lt;=120,"TV Movie",E3197&gt;120,"Long Movie")</f>
        <v>TV Movie</v>
      </c>
      <c r="I3197" t="s">
        <v>5529</v>
      </c>
      <c r="J3197" t="s">
        <v>83</v>
      </c>
      <c r="K3197" t="s">
        <v>8161</v>
      </c>
      <c r="L3197" s="5">
        <v>6</v>
      </c>
      <c r="M3197" t="str" cm="1">
        <f t="array" ref="M3197">_xlfn.IFS(L3197&lt;=2,"Flop",L3197&lt;=5,"Average",L3197&lt;=7,"Hit",L3197&lt;=9,"Superhit",L3197&gt;9,"BlockBuster")</f>
        <v>Hit</v>
      </c>
      <c r="N3197" s="6">
        <v>56655</v>
      </c>
      <c r="O3197" s="6" t="str" cm="1">
        <f t="array" ref="O3197">_xlfn.IFS(N3197&lt;=100000,"Low",N3197&lt;=500000,"Median",N3197&lt;=1500000,"High",N3197&gt;1500000,"Very High")</f>
        <v>Low</v>
      </c>
      <c r="P3197">
        <v>25000000</v>
      </c>
      <c r="Q3197">
        <v>8808611</v>
      </c>
      <c r="R3197">
        <f t="shared" si="492"/>
        <v>-16191389</v>
      </c>
      <c r="S3197" t="str">
        <f t="shared" si="493"/>
        <v>Loss</v>
      </c>
      <c r="T3197" s="1">
        <v>43539</v>
      </c>
      <c r="U3197" t="s">
        <v>5645</v>
      </c>
      <c r="V3197" s="14">
        <v>43539</v>
      </c>
      <c r="W3197" t="str">
        <f t="shared" si="494"/>
        <v>March</v>
      </c>
      <c r="X3197" s="4" t="str">
        <f t="shared" si="495"/>
        <v>2019</v>
      </c>
      <c r="Y3197" s="6">
        <f t="shared" si="496"/>
        <v>2019</v>
      </c>
      <c r="Z3197" s="4" t="str">
        <f t="shared" si="497"/>
        <v>15</v>
      </c>
      <c r="AA3197" s="6">
        <f t="shared" si="498"/>
        <v>15</v>
      </c>
      <c r="AB3197" t="str">
        <f t="shared" si="499"/>
        <v>Friday</v>
      </c>
    </row>
    <row r="3198" spans="1:28" x14ac:dyDescent="0.25">
      <c r="A3198" s="3" t="s">
        <v>7791</v>
      </c>
      <c r="B3198" t="s">
        <v>886</v>
      </c>
      <c r="C3198" s="3" t="s">
        <v>886</v>
      </c>
      <c r="D3198" s="6">
        <v>0</v>
      </c>
      <c r="E3198" s="6">
        <v>135</v>
      </c>
      <c r="F3198" s="6">
        <f t="shared" si="490"/>
        <v>2</v>
      </c>
      <c r="G3198" s="6">
        <f t="shared" si="491"/>
        <v>15</v>
      </c>
      <c r="H3198" s="6" t="str" cm="1">
        <f t="array" ref="H3198">_xlfn.IFS(E3198&lt;=80,"Series",E3198&lt;=120,"TV Movie",E3198&gt;120,"Long Movie")</f>
        <v>Long Movie</v>
      </c>
      <c r="I3198" t="s">
        <v>8158</v>
      </c>
      <c r="J3198" t="s">
        <v>8163</v>
      </c>
      <c r="K3198" t="s">
        <v>8156</v>
      </c>
      <c r="L3198" s="5">
        <v>7.2</v>
      </c>
      <c r="M3198" t="str" cm="1">
        <f t="array" ref="M3198">_xlfn.IFS(L3198&lt;=2,"Flop",L3198&lt;=5,"Average",L3198&lt;=7,"Hit",L3198&lt;=9,"Superhit",L3198&gt;9,"BlockBuster")</f>
        <v>Superhit</v>
      </c>
      <c r="N3198" s="6">
        <v>142113</v>
      </c>
      <c r="O3198" s="6" t="str" cm="1">
        <f t="array" ref="O3198">_xlfn.IFS(N3198&lt;=100000,"Low",N3198&lt;=500000,"Median",N3198&lt;=1500000,"High",N3198&gt;1500000,"Very High")</f>
        <v>Median</v>
      </c>
      <c r="P3198">
        <v>250000000</v>
      </c>
      <c r="Q3198">
        <v>569626289</v>
      </c>
      <c r="R3198">
        <f t="shared" si="492"/>
        <v>319626289</v>
      </c>
      <c r="S3198" t="str">
        <f t="shared" si="493"/>
        <v>Profit</v>
      </c>
      <c r="T3198" s="1">
        <v>45054</v>
      </c>
      <c r="U3198" t="s">
        <v>2952</v>
      </c>
      <c r="V3198" s="14">
        <v>45054</v>
      </c>
      <c r="W3198" t="str">
        <f t="shared" si="494"/>
        <v>May</v>
      </c>
      <c r="X3198" s="4" t="str">
        <f t="shared" si="495"/>
        <v>2023</v>
      </c>
      <c r="Y3198" s="6">
        <f t="shared" si="496"/>
        <v>2023</v>
      </c>
      <c r="Z3198" s="4" t="str">
        <f t="shared" si="497"/>
        <v>8</v>
      </c>
      <c r="AA3198" s="6">
        <f t="shared" si="498"/>
        <v>8</v>
      </c>
      <c r="AB3198" t="str">
        <f t="shared" si="499"/>
        <v>Monday</v>
      </c>
    </row>
    <row r="3199" spans="1:28" x14ac:dyDescent="0.25">
      <c r="A3199" s="3" t="s">
        <v>7792</v>
      </c>
      <c r="B3199" t="s">
        <v>7793</v>
      </c>
      <c r="C3199" s="3" t="s">
        <v>7793</v>
      </c>
      <c r="D3199" s="6">
        <v>0</v>
      </c>
      <c r="E3199" s="6">
        <v>108</v>
      </c>
      <c r="F3199" s="6">
        <f t="shared" si="490"/>
        <v>1</v>
      </c>
      <c r="G3199" s="6">
        <f t="shared" si="491"/>
        <v>48</v>
      </c>
      <c r="H3199" s="6" t="str" cm="1">
        <f t="array" ref="H3199">_xlfn.IFS(E3199&lt;=80,"Series",E3199&lt;=120,"TV Movie",E3199&gt;120,"Long Movie")</f>
        <v>TV Movie</v>
      </c>
      <c r="I3199" t="s">
        <v>8160</v>
      </c>
      <c r="J3199" t="s">
        <v>145</v>
      </c>
      <c r="K3199" t="s">
        <v>5802</v>
      </c>
      <c r="L3199" s="5">
        <v>1</v>
      </c>
      <c r="M3199" t="str" cm="1">
        <f t="array" ref="M3199">_xlfn.IFS(L3199&lt;=2,"Flop",L3199&lt;=5,"Average",L3199&lt;=7,"Hit",L3199&lt;=9,"Superhit",L3199&gt;9,"BlockBuster")</f>
        <v>Flop</v>
      </c>
      <c r="N3199" s="6">
        <v>73940</v>
      </c>
      <c r="O3199" s="6" t="str" cm="1">
        <f t="array" ref="O3199">_xlfn.IFS(N3199&lt;=100000,"Low",N3199&lt;=500000,"Median",N3199&lt;=1500000,"High",N3199&gt;1500000,"Very High")</f>
        <v>Low</v>
      </c>
      <c r="P3199">
        <v>8000000</v>
      </c>
      <c r="Q3199">
        <v>538551</v>
      </c>
      <c r="R3199">
        <f t="shared" si="492"/>
        <v>-7461449</v>
      </c>
      <c r="S3199" t="str">
        <f t="shared" si="493"/>
        <v>Loss</v>
      </c>
      <c r="T3199" s="1">
        <v>42796</v>
      </c>
      <c r="U3199" t="s">
        <v>7794</v>
      </c>
      <c r="V3199" s="14">
        <v>42796</v>
      </c>
      <c r="W3199" t="str">
        <f t="shared" si="494"/>
        <v>March</v>
      </c>
      <c r="X3199" s="4" t="str">
        <f t="shared" si="495"/>
        <v>2017</v>
      </c>
      <c r="Y3199" s="6">
        <f t="shared" si="496"/>
        <v>2017</v>
      </c>
      <c r="Z3199" s="4" t="str">
        <f t="shared" si="497"/>
        <v>2</v>
      </c>
      <c r="AA3199" s="6">
        <f t="shared" si="498"/>
        <v>2</v>
      </c>
      <c r="AB3199" t="str">
        <f t="shared" si="499"/>
        <v>Thursday</v>
      </c>
    </row>
    <row r="3200" spans="1:28" x14ac:dyDescent="0.25">
      <c r="A3200" s="3" t="s">
        <v>7795</v>
      </c>
      <c r="B3200" t="s">
        <v>7796</v>
      </c>
      <c r="C3200" s="3" t="s">
        <v>7796</v>
      </c>
      <c r="D3200" s="6">
        <v>0</v>
      </c>
      <c r="E3200" s="6">
        <v>91</v>
      </c>
      <c r="F3200" s="6">
        <f t="shared" si="490"/>
        <v>1</v>
      </c>
      <c r="G3200" s="6">
        <f t="shared" si="491"/>
        <v>31</v>
      </c>
      <c r="H3200" s="6" t="str" cm="1">
        <f t="array" ref="H3200">_xlfn.IFS(E3200&lt;=80,"Series",E3200&lt;=120,"TV Movie",E3200&gt;120,"Long Movie")</f>
        <v>TV Movie</v>
      </c>
      <c r="I3200" t="s">
        <v>5529</v>
      </c>
      <c r="J3200" t="s">
        <v>145</v>
      </c>
      <c r="K3200" t="s">
        <v>8167</v>
      </c>
      <c r="L3200" s="5">
        <v>7</v>
      </c>
      <c r="M3200" t="str" cm="1">
        <f t="array" ref="M3200">_xlfn.IFS(L3200&lt;=2,"Flop",L3200&lt;=5,"Average",L3200&lt;=7,"Hit",L3200&lt;=9,"Superhit",L3200&gt;9,"BlockBuster")</f>
        <v>Hit</v>
      </c>
      <c r="N3200" s="6">
        <v>108381</v>
      </c>
      <c r="O3200" s="6" t="str" cm="1">
        <f t="array" ref="O3200">_xlfn.IFS(N3200&lt;=100000,"Low",N3200&lt;=500000,"Median",N3200&lt;=1500000,"High",N3200&gt;1500000,"Very High")</f>
        <v>Median</v>
      </c>
      <c r="P3200">
        <v>50300000</v>
      </c>
      <c r="Q3200">
        <v>0</v>
      </c>
      <c r="R3200">
        <f t="shared" si="492"/>
        <v>-50300000</v>
      </c>
      <c r="S3200" t="str">
        <f t="shared" si="493"/>
        <v>Loss</v>
      </c>
      <c r="T3200" s="1">
        <v>44022</v>
      </c>
      <c r="U3200" t="s">
        <v>7797</v>
      </c>
      <c r="V3200" s="14">
        <v>44022</v>
      </c>
      <c r="W3200" t="str">
        <f t="shared" si="494"/>
        <v>July</v>
      </c>
      <c r="X3200" s="4" t="str">
        <f t="shared" si="495"/>
        <v>2020</v>
      </c>
      <c r="Y3200" s="6">
        <f t="shared" si="496"/>
        <v>2020</v>
      </c>
      <c r="Z3200" s="4" t="str">
        <f t="shared" si="497"/>
        <v>10</v>
      </c>
      <c r="AA3200" s="6">
        <f t="shared" si="498"/>
        <v>10</v>
      </c>
      <c r="AB3200" t="str">
        <f t="shared" si="499"/>
        <v>Friday</v>
      </c>
    </row>
    <row r="3201" spans="1:28" x14ac:dyDescent="0.25">
      <c r="A3201" s="3" t="s">
        <v>7798</v>
      </c>
      <c r="B3201" t="s">
        <v>7799</v>
      </c>
      <c r="C3201" s="3" t="s">
        <v>7799</v>
      </c>
      <c r="D3201" s="6">
        <v>0</v>
      </c>
      <c r="E3201" s="6">
        <v>113</v>
      </c>
      <c r="F3201" s="6">
        <f t="shared" si="490"/>
        <v>1</v>
      </c>
      <c r="G3201" s="6">
        <f t="shared" si="491"/>
        <v>53</v>
      </c>
      <c r="H3201" s="6" t="str" cm="1">
        <f t="array" ref="H3201">_xlfn.IFS(E3201&lt;=80,"Series",E3201&lt;=120,"TV Movie",E3201&gt;120,"Long Movie")</f>
        <v>TV Movie</v>
      </c>
      <c r="I3201" t="s">
        <v>145</v>
      </c>
      <c r="J3201" t="s">
        <v>8166</v>
      </c>
      <c r="K3201" t="s">
        <v>3857</v>
      </c>
      <c r="L3201" s="5">
        <v>7.1</v>
      </c>
      <c r="M3201" t="str" cm="1">
        <f t="array" ref="M3201">_xlfn.IFS(L3201&lt;=2,"Flop",L3201&lt;=5,"Average",L3201&lt;=7,"Hit",L3201&lt;=9,"Superhit",L3201&gt;9,"BlockBuster")</f>
        <v>Superhit</v>
      </c>
      <c r="N3201" s="6">
        <v>61117</v>
      </c>
      <c r="O3201" s="6" t="str" cm="1">
        <f t="array" ref="O3201">_xlfn.IFS(N3201&lt;=100000,"Low",N3201&lt;=500000,"Median",N3201&lt;=1500000,"High",N3201&gt;1500000,"Very High")</f>
        <v>Low</v>
      </c>
      <c r="P3201">
        <v>3500000</v>
      </c>
      <c r="Q3201">
        <v>3862498</v>
      </c>
      <c r="R3201">
        <f t="shared" si="492"/>
        <v>362498</v>
      </c>
      <c r="S3201" t="str">
        <f t="shared" si="493"/>
        <v>Profit</v>
      </c>
      <c r="T3201" s="1">
        <v>42978</v>
      </c>
      <c r="U3201" t="s">
        <v>7800</v>
      </c>
      <c r="V3201" s="14">
        <v>42978</v>
      </c>
      <c r="W3201" t="str">
        <f t="shared" si="494"/>
        <v>August</v>
      </c>
      <c r="X3201" s="4" t="str">
        <f t="shared" si="495"/>
        <v>2017</v>
      </c>
      <c r="Y3201" s="6">
        <f t="shared" si="496"/>
        <v>2017</v>
      </c>
      <c r="Z3201" s="4" t="str">
        <f t="shared" si="497"/>
        <v>31</v>
      </c>
      <c r="AA3201" s="6">
        <f t="shared" si="498"/>
        <v>31</v>
      </c>
      <c r="AB3201" t="str">
        <f t="shared" si="499"/>
        <v>Thursday</v>
      </c>
    </row>
    <row r="3202" spans="1:28" x14ac:dyDescent="0.25">
      <c r="A3202" s="3" t="s">
        <v>7801</v>
      </c>
      <c r="B3202" t="s">
        <v>7802</v>
      </c>
      <c r="C3202" s="3" t="s">
        <v>7802</v>
      </c>
      <c r="D3202" s="6">
        <v>0</v>
      </c>
      <c r="E3202" s="6">
        <v>98</v>
      </c>
      <c r="F3202" s="6">
        <f t="shared" si="490"/>
        <v>1</v>
      </c>
      <c r="G3202" s="6">
        <f t="shared" si="491"/>
        <v>38</v>
      </c>
      <c r="H3202" s="6" t="str" cm="1">
        <f t="array" ref="H3202">_xlfn.IFS(E3202&lt;=80,"Series",E3202&lt;=120,"TV Movie",E3202&gt;120,"Long Movie")</f>
        <v>TV Movie</v>
      </c>
      <c r="I3202" t="s">
        <v>145</v>
      </c>
      <c r="J3202" t="s">
        <v>83</v>
      </c>
      <c r="K3202" t="s">
        <v>8166</v>
      </c>
      <c r="L3202" s="5">
        <v>6.8</v>
      </c>
      <c r="M3202" t="str" cm="1">
        <f t="array" ref="M3202">_xlfn.IFS(L3202&lt;=2,"Flop",L3202&lt;=5,"Average",L3202&lt;=7,"Hit",L3202&lt;=9,"Superhit",L3202&gt;9,"BlockBuster")</f>
        <v>Hit</v>
      </c>
      <c r="N3202" s="6">
        <v>63214</v>
      </c>
      <c r="O3202" s="6" t="str" cm="1">
        <f t="array" ref="O3202">_xlfn.IFS(N3202&lt;=100000,"Low",N3202&lt;=500000,"Median",N3202&lt;=1500000,"High",N3202&gt;1500000,"Very High")</f>
        <v>Low</v>
      </c>
      <c r="P3202">
        <v>3000000</v>
      </c>
      <c r="Q3202">
        <v>1194369</v>
      </c>
      <c r="R3202">
        <f t="shared" si="492"/>
        <v>-1805631</v>
      </c>
      <c r="S3202" t="str">
        <f t="shared" si="493"/>
        <v>Loss</v>
      </c>
      <c r="T3202" s="1">
        <v>43535</v>
      </c>
      <c r="U3202" t="s">
        <v>7803</v>
      </c>
      <c r="V3202" s="14">
        <v>43535</v>
      </c>
      <c r="W3202" t="str">
        <f t="shared" si="494"/>
        <v>March</v>
      </c>
      <c r="X3202" s="4" t="str">
        <f t="shared" si="495"/>
        <v>2019</v>
      </c>
      <c r="Y3202" s="6">
        <f t="shared" si="496"/>
        <v>2019</v>
      </c>
      <c r="Z3202" s="4" t="str">
        <f t="shared" si="497"/>
        <v>11</v>
      </c>
      <c r="AA3202" s="6">
        <f t="shared" si="498"/>
        <v>11</v>
      </c>
      <c r="AB3202" t="str">
        <f t="shared" si="499"/>
        <v>Monday</v>
      </c>
    </row>
    <row r="3203" spans="1:28" x14ac:dyDescent="0.25">
      <c r="A3203" s="3" t="s">
        <v>7804</v>
      </c>
      <c r="B3203" t="s">
        <v>1334</v>
      </c>
      <c r="C3203" s="3" t="s">
        <v>1334</v>
      </c>
      <c r="D3203" s="6">
        <v>0</v>
      </c>
      <c r="E3203" s="6">
        <v>118</v>
      </c>
      <c r="F3203" s="6">
        <f t="shared" ref="F3203:F3266" si="500">INT(E3203/60)</f>
        <v>1</v>
      </c>
      <c r="G3203" s="6">
        <f t="shared" ref="G3203:G3266" si="501">MOD(E3203,60)</f>
        <v>58</v>
      </c>
      <c r="H3203" s="6" t="str" cm="1">
        <f t="array" ref="H3203">_xlfn.IFS(E3203&lt;=80,"Series",E3203&lt;=120,"TV Movie",E3203&gt;120,"Long Movie")</f>
        <v>TV Movie</v>
      </c>
      <c r="I3203" t="s">
        <v>8158</v>
      </c>
      <c r="J3203" t="s">
        <v>8159</v>
      </c>
      <c r="K3203" t="s">
        <v>145</v>
      </c>
      <c r="L3203" s="5">
        <v>6.8</v>
      </c>
      <c r="M3203" t="str" cm="1">
        <f t="array" ref="M3203">_xlfn.IFS(L3203&lt;=2,"Flop",L3203&lt;=5,"Average",L3203&lt;=7,"Hit",L3203&lt;=9,"Superhit",L3203&gt;9,"BlockBuster")</f>
        <v>Hit</v>
      </c>
      <c r="N3203" s="6">
        <v>260956</v>
      </c>
      <c r="O3203" s="6" t="str" cm="1">
        <f t="array" ref="O3203">_xlfn.IFS(N3203&lt;=100000,"Low",N3203&lt;=500000,"Median",N3203&lt;=1500000,"High",N3203&gt;1500000,"Very High")</f>
        <v>Median</v>
      </c>
      <c r="P3203">
        <v>260000000</v>
      </c>
      <c r="Q3203">
        <v>1663075401</v>
      </c>
      <c r="R3203">
        <f t="shared" ref="R3203:R3266" si="502">Q3203-P3203</f>
        <v>1403075401</v>
      </c>
      <c r="S3203" t="str">
        <f t="shared" ref="S3203:S3266" si="503">IF(R3203&gt;0,"Profit","Loss")</f>
        <v>Profit</v>
      </c>
      <c r="T3203" s="1">
        <v>43655</v>
      </c>
      <c r="U3203" t="s">
        <v>3083</v>
      </c>
      <c r="V3203" s="14">
        <v>43655</v>
      </c>
      <c r="W3203" t="str">
        <f t="shared" ref="W3203:W3266" si="504">TEXT(V3203,"MMMM")</f>
        <v>July</v>
      </c>
      <c r="X3203" s="4" t="str">
        <f t="shared" ref="X3203:X3266" si="505">TEXT(V3203,"YYYY")</f>
        <v>2019</v>
      </c>
      <c r="Y3203" s="6">
        <f t="shared" ref="Y3203:Y3266" si="506">VALUE(X3203)</f>
        <v>2019</v>
      </c>
      <c r="Z3203" s="4" t="str">
        <f t="shared" ref="Z3203:Z3266" si="507">TEXT(V3203,"d")</f>
        <v>9</v>
      </c>
      <c r="AA3203" s="6">
        <f t="shared" ref="AA3203:AA3266" si="508">VALUE(Z3203)</f>
        <v>9</v>
      </c>
      <c r="AB3203" t="str">
        <f t="shared" ref="AB3203:AB3266" si="509">TEXT(V3203,"dddd")</f>
        <v>Tuesday</v>
      </c>
    </row>
    <row r="3204" spans="1:28" x14ac:dyDescent="0.25">
      <c r="A3204" s="3" t="s">
        <v>7805</v>
      </c>
      <c r="B3204" t="s">
        <v>7806</v>
      </c>
      <c r="C3204" s="3" t="s">
        <v>7806</v>
      </c>
      <c r="D3204" s="6">
        <v>0</v>
      </c>
      <c r="E3204" s="6">
        <v>100</v>
      </c>
      <c r="F3204" s="6">
        <f t="shared" si="500"/>
        <v>1</v>
      </c>
      <c r="G3204" s="6">
        <f t="shared" si="501"/>
        <v>40</v>
      </c>
      <c r="H3204" s="6" t="str" cm="1">
        <f t="array" ref="H3204">_xlfn.IFS(E3204&lt;=80,"Series",E3204&lt;=120,"TV Movie",E3204&gt;120,"Long Movie")</f>
        <v>TV Movie</v>
      </c>
      <c r="I3204" t="s">
        <v>8162</v>
      </c>
      <c r="J3204" t="s">
        <v>145</v>
      </c>
      <c r="K3204" t="s">
        <v>8166</v>
      </c>
      <c r="L3204" s="5">
        <v>5.7</v>
      </c>
      <c r="M3204" t="str" cm="1">
        <f t="array" ref="M3204">_xlfn.IFS(L3204&lt;=2,"Flop",L3204&lt;=5,"Average",L3204&lt;=7,"Hit",L3204&lt;=9,"Superhit",L3204&gt;9,"BlockBuster")</f>
        <v>Hit</v>
      </c>
      <c r="N3204" s="6">
        <v>80859</v>
      </c>
      <c r="O3204" s="6" t="str" cm="1">
        <f t="array" ref="O3204">_xlfn.IFS(N3204&lt;=100000,"Low",N3204&lt;=500000,"Median",N3204&lt;=1500000,"High",N3204&gt;1500000,"Very High")</f>
        <v>Low</v>
      </c>
      <c r="P3204">
        <v>40000000</v>
      </c>
      <c r="Q3204">
        <v>0</v>
      </c>
      <c r="R3204">
        <f t="shared" si="502"/>
        <v>-40000000</v>
      </c>
      <c r="S3204" t="str">
        <f t="shared" si="503"/>
        <v>Loss</v>
      </c>
      <c r="T3204" s="1">
        <v>44330</v>
      </c>
      <c r="U3204" t="s">
        <v>3802</v>
      </c>
      <c r="V3204" s="14">
        <v>44330</v>
      </c>
      <c r="W3204" t="str">
        <f t="shared" si="504"/>
        <v>May</v>
      </c>
      <c r="X3204" s="4" t="str">
        <f t="shared" si="505"/>
        <v>2021</v>
      </c>
      <c r="Y3204" s="6">
        <f t="shared" si="506"/>
        <v>2021</v>
      </c>
      <c r="Z3204" s="4" t="str">
        <f t="shared" si="507"/>
        <v>14</v>
      </c>
      <c r="AA3204" s="6">
        <f t="shared" si="508"/>
        <v>14</v>
      </c>
      <c r="AB3204" t="str">
        <f t="shared" si="509"/>
        <v>Friday</v>
      </c>
    </row>
    <row r="3205" spans="1:28" x14ac:dyDescent="0.25">
      <c r="A3205" s="3" t="s">
        <v>7807</v>
      </c>
      <c r="B3205" t="s">
        <v>7808</v>
      </c>
      <c r="C3205" s="3" t="s">
        <v>7808</v>
      </c>
      <c r="D3205" s="6">
        <v>0</v>
      </c>
      <c r="E3205" s="6">
        <v>97</v>
      </c>
      <c r="F3205" s="6">
        <f t="shared" si="500"/>
        <v>1</v>
      </c>
      <c r="G3205" s="6">
        <f t="shared" si="501"/>
        <v>37</v>
      </c>
      <c r="H3205" s="6" t="str" cm="1">
        <f t="array" ref="H3205">_xlfn.IFS(E3205&lt;=80,"Series",E3205&lt;=120,"TV Movie",E3205&gt;120,"Long Movie")</f>
        <v>TV Movie</v>
      </c>
      <c r="I3205" t="s">
        <v>5529</v>
      </c>
      <c r="J3205" t="s">
        <v>83</v>
      </c>
      <c r="K3205" t="s">
        <v>8161</v>
      </c>
      <c r="L3205" s="5">
        <v>5.2</v>
      </c>
      <c r="M3205" t="str" cm="1">
        <f t="array" ref="M3205">_xlfn.IFS(L3205&lt;=2,"Flop",L3205&lt;=5,"Average",L3205&lt;=7,"Hit",L3205&lt;=9,"Superhit",L3205&gt;9,"BlockBuster")</f>
        <v>Hit</v>
      </c>
      <c r="N3205" s="6">
        <v>68717</v>
      </c>
      <c r="O3205" s="6" t="str" cm="1">
        <f t="array" ref="O3205">_xlfn.IFS(N3205&lt;=100000,"Low",N3205&lt;=500000,"Median",N3205&lt;=1500000,"High",N3205&gt;1500000,"Very High")</f>
        <v>Low</v>
      </c>
      <c r="P3205">
        <v>13000000</v>
      </c>
      <c r="Q3205">
        <v>137056262</v>
      </c>
      <c r="R3205">
        <f t="shared" si="502"/>
        <v>124056262</v>
      </c>
      <c r="S3205" t="str">
        <f t="shared" si="503"/>
        <v>Profit</v>
      </c>
      <c r="T3205" s="1">
        <v>43285</v>
      </c>
      <c r="U3205" t="s">
        <v>7809</v>
      </c>
      <c r="V3205" s="14">
        <v>43285</v>
      </c>
      <c r="W3205" t="str">
        <f t="shared" si="504"/>
        <v>July</v>
      </c>
      <c r="X3205" s="4" t="str">
        <f t="shared" si="505"/>
        <v>2018</v>
      </c>
      <c r="Y3205" s="6">
        <f t="shared" si="506"/>
        <v>2018</v>
      </c>
      <c r="Z3205" s="4" t="str">
        <f t="shared" si="507"/>
        <v>4</v>
      </c>
      <c r="AA3205" s="6">
        <f t="shared" si="508"/>
        <v>4</v>
      </c>
      <c r="AB3205" t="str">
        <f t="shared" si="509"/>
        <v>Wednesday</v>
      </c>
    </row>
    <row r="3206" spans="1:28" x14ac:dyDescent="0.25">
      <c r="A3206" s="3" t="s">
        <v>7810</v>
      </c>
      <c r="B3206" t="s">
        <v>1078</v>
      </c>
      <c r="C3206" s="3" t="s">
        <v>1078</v>
      </c>
      <c r="D3206" s="6">
        <v>0</v>
      </c>
      <c r="E3206" s="6">
        <v>128</v>
      </c>
      <c r="F3206" s="6">
        <f t="shared" si="500"/>
        <v>2</v>
      </c>
      <c r="G3206" s="6">
        <f t="shared" si="501"/>
        <v>8</v>
      </c>
      <c r="H3206" s="6" t="str" cm="1">
        <f t="array" ref="H3206">_xlfn.IFS(E3206&lt;=80,"Series",E3206&lt;=120,"TV Movie",E3206&gt;120,"Long Movie")</f>
        <v>Long Movie</v>
      </c>
      <c r="I3206" t="s">
        <v>8158</v>
      </c>
      <c r="J3206" t="s">
        <v>132</v>
      </c>
      <c r="K3206" t="s">
        <v>8163</v>
      </c>
      <c r="L3206" s="5">
        <v>6.9</v>
      </c>
      <c r="M3206" t="str" cm="1">
        <f t="array" ref="M3206">_xlfn.IFS(L3206&lt;=2,"Flop",L3206&lt;=5,"Average",L3206&lt;=7,"Hit",L3206&lt;=9,"Superhit",L3206&gt;9,"BlockBuster")</f>
        <v>Hit</v>
      </c>
      <c r="N3206" s="6">
        <v>283561</v>
      </c>
      <c r="O3206" s="6" t="str" cm="1">
        <f t="array" ref="O3206">_xlfn.IFS(N3206&lt;=100000,"Low",N3206&lt;=500000,"Median",N3206&lt;=1500000,"High",N3206&gt;1500000,"Very High")</f>
        <v>Median</v>
      </c>
      <c r="P3206">
        <v>183000000</v>
      </c>
      <c r="Q3206">
        <v>1054304000</v>
      </c>
      <c r="R3206">
        <f t="shared" si="502"/>
        <v>871304000</v>
      </c>
      <c r="S3206" t="str">
        <f t="shared" si="503"/>
        <v>Profit</v>
      </c>
      <c r="T3206" s="1">
        <v>43593</v>
      </c>
      <c r="U3206" t="s">
        <v>4841</v>
      </c>
      <c r="V3206" s="14">
        <v>43593</v>
      </c>
      <c r="W3206" t="str">
        <f t="shared" si="504"/>
        <v>May</v>
      </c>
      <c r="X3206" s="4" t="str">
        <f t="shared" si="505"/>
        <v>2019</v>
      </c>
      <c r="Y3206" s="6">
        <f t="shared" si="506"/>
        <v>2019</v>
      </c>
      <c r="Z3206" s="4" t="str">
        <f t="shared" si="507"/>
        <v>8</v>
      </c>
      <c r="AA3206" s="6">
        <f t="shared" si="508"/>
        <v>8</v>
      </c>
      <c r="AB3206" t="str">
        <f t="shared" si="509"/>
        <v>Wednesday</v>
      </c>
    </row>
    <row r="3207" spans="1:28" x14ac:dyDescent="0.25">
      <c r="A3207" s="3" t="s">
        <v>7811</v>
      </c>
      <c r="B3207" t="s">
        <v>7812</v>
      </c>
      <c r="C3207" s="3" t="s">
        <v>7812</v>
      </c>
      <c r="D3207" s="6">
        <v>0</v>
      </c>
      <c r="E3207" s="6">
        <v>130</v>
      </c>
      <c r="F3207" s="6">
        <f t="shared" si="500"/>
        <v>2</v>
      </c>
      <c r="G3207" s="6">
        <f t="shared" si="501"/>
        <v>10</v>
      </c>
      <c r="H3207" s="6" t="str" cm="1">
        <f t="array" ref="H3207">_xlfn.IFS(E3207&lt;=80,"Series",E3207&lt;=120,"TV Movie",E3207&gt;120,"Long Movie")</f>
        <v>Long Movie</v>
      </c>
      <c r="I3207" t="s">
        <v>5529</v>
      </c>
      <c r="J3207" t="s">
        <v>8162</v>
      </c>
      <c r="K3207" t="s">
        <v>3857</v>
      </c>
      <c r="L3207" s="5">
        <v>7.4</v>
      </c>
      <c r="M3207" t="str" cm="1">
        <f t="array" ref="M3207">_xlfn.IFS(L3207&lt;=2,"Flop",L3207&lt;=5,"Average",L3207&lt;=7,"Hit",L3207&lt;=9,"Superhit",L3207&gt;9,"BlockBuster")</f>
        <v>Superhit</v>
      </c>
      <c r="N3207" s="6">
        <v>410062</v>
      </c>
      <c r="O3207" s="6" t="str" cm="1">
        <f t="array" ref="O3207">_xlfn.IFS(N3207&lt;=100000,"Low",N3207&lt;=500000,"Median",N3207&lt;=1500000,"High",N3207&gt;1500000,"Very High")</f>
        <v>Median</v>
      </c>
      <c r="P3207">
        <v>75000000</v>
      </c>
      <c r="Q3207">
        <v>328349387</v>
      </c>
      <c r="R3207">
        <f t="shared" si="502"/>
        <v>253349387</v>
      </c>
      <c r="S3207" t="str">
        <f t="shared" si="503"/>
        <v>Profit</v>
      </c>
      <c r="T3207" s="1">
        <v>43600</v>
      </c>
      <c r="U3207" t="s">
        <v>4963</v>
      </c>
      <c r="V3207" s="14">
        <v>43600</v>
      </c>
      <c r="W3207" t="str">
        <f t="shared" si="504"/>
        <v>May</v>
      </c>
      <c r="X3207" s="4" t="str">
        <f t="shared" si="505"/>
        <v>2019</v>
      </c>
      <c r="Y3207" s="6">
        <f t="shared" si="506"/>
        <v>2019</v>
      </c>
      <c r="Z3207" s="4" t="str">
        <f t="shared" si="507"/>
        <v>15</v>
      </c>
      <c r="AA3207" s="6">
        <f t="shared" si="508"/>
        <v>15</v>
      </c>
      <c r="AB3207" t="str">
        <f t="shared" si="509"/>
        <v>Wednesday</v>
      </c>
    </row>
    <row r="3208" spans="1:28" x14ac:dyDescent="0.25">
      <c r="A3208" s="3" t="s">
        <v>7813</v>
      </c>
      <c r="B3208" t="s">
        <v>7814</v>
      </c>
      <c r="C3208" s="3" t="s">
        <v>7814</v>
      </c>
      <c r="D3208" s="6">
        <v>0</v>
      </c>
      <c r="E3208" s="6">
        <v>121</v>
      </c>
      <c r="F3208" s="6">
        <f t="shared" si="500"/>
        <v>2</v>
      </c>
      <c r="G3208" s="6">
        <f t="shared" si="501"/>
        <v>1</v>
      </c>
      <c r="H3208" s="6" t="str" cm="1">
        <f t="array" ref="H3208">_xlfn.IFS(E3208&lt;=80,"Series",E3208&lt;=120,"TV Movie",E3208&gt;120,"Long Movie")</f>
        <v>Long Movie</v>
      </c>
      <c r="I3208" t="s">
        <v>5529</v>
      </c>
      <c r="J3208" t="s">
        <v>3857</v>
      </c>
      <c r="K3208" t="s">
        <v>5802</v>
      </c>
      <c r="L3208" s="5">
        <v>6.4</v>
      </c>
      <c r="M3208" t="str" cm="1">
        <f t="array" ref="M3208">_xlfn.IFS(L3208&lt;=2,"Flop",L3208&lt;=5,"Average",L3208&lt;=7,"Hit",L3208&lt;=9,"Superhit",L3208&gt;9,"BlockBuster")</f>
        <v>Hit</v>
      </c>
      <c r="N3208" s="6">
        <v>106883</v>
      </c>
      <c r="O3208" s="6" t="str" cm="1">
        <f t="array" ref="O3208">_xlfn.IFS(N3208&lt;=100000,"Low",N3208&lt;=500000,"Median",N3208&lt;=1500000,"High",N3208&gt;1500000,"Very High")</f>
        <v>Median</v>
      </c>
      <c r="P3208">
        <v>40000000</v>
      </c>
      <c r="Q3208">
        <v>146661977</v>
      </c>
      <c r="R3208">
        <f t="shared" si="502"/>
        <v>106661977</v>
      </c>
      <c r="S3208" t="str">
        <f t="shared" si="503"/>
        <v>Profit</v>
      </c>
      <c r="T3208" s="1">
        <v>43697</v>
      </c>
      <c r="U3208" t="s">
        <v>4680</v>
      </c>
      <c r="V3208" s="14">
        <v>43697</v>
      </c>
      <c r="W3208" t="str">
        <f t="shared" si="504"/>
        <v>August</v>
      </c>
      <c r="X3208" s="4" t="str">
        <f t="shared" si="505"/>
        <v>2019</v>
      </c>
      <c r="Y3208" s="6">
        <f t="shared" si="506"/>
        <v>2019</v>
      </c>
      <c r="Z3208" s="4" t="str">
        <f t="shared" si="507"/>
        <v>20</v>
      </c>
      <c r="AA3208" s="6">
        <f t="shared" si="508"/>
        <v>20</v>
      </c>
      <c r="AB3208" t="str">
        <f t="shared" si="509"/>
        <v>Tuesday</v>
      </c>
    </row>
    <row r="3209" spans="1:28" x14ac:dyDescent="0.25">
      <c r="A3209" s="3" t="s">
        <v>7815</v>
      </c>
      <c r="B3209" t="s">
        <v>7816</v>
      </c>
      <c r="C3209" s="3" t="s">
        <v>7816</v>
      </c>
      <c r="D3209" s="6">
        <v>0</v>
      </c>
      <c r="E3209" s="6">
        <v>115</v>
      </c>
      <c r="F3209" s="6">
        <f t="shared" si="500"/>
        <v>1</v>
      </c>
      <c r="G3209" s="6">
        <f t="shared" si="501"/>
        <v>55</v>
      </c>
      <c r="H3209" s="6" t="str" cm="1">
        <f t="array" ref="H3209">_xlfn.IFS(E3209&lt;=80,"Series",E3209&lt;=120,"TV Movie",E3209&gt;120,"Long Movie")</f>
        <v>TV Movie</v>
      </c>
      <c r="I3209" t="s">
        <v>5529</v>
      </c>
      <c r="J3209" t="s">
        <v>8158</v>
      </c>
      <c r="K3209" t="s">
        <v>132</v>
      </c>
      <c r="L3209" s="5">
        <v>7.1</v>
      </c>
      <c r="M3209" t="str" cm="1">
        <f t="array" ref="M3209">_xlfn.IFS(L3209&lt;=2,"Flop",L3209&lt;=5,"Average",L3209&lt;=7,"Hit",L3209&lt;=9,"Superhit",L3209&gt;9,"BlockBuster")</f>
        <v>Superhit</v>
      </c>
      <c r="N3209" s="6">
        <v>406563</v>
      </c>
      <c r="O3209" s="6" t="str" cm="1">
        <f t="array" ref="O3209">_xlfn.IFS(N3209&lt;=100000,"Low",N3209&lt;=500000,"Median",N3209&lt;=1500000,"High",N3209&gt;1500000,"Very High")</f>
        <v>Median</v>
      </c>
      <c r="P3209">
        <v>120000000</v>
      </c>
      <c r="Q3209">
        <v>331526598</v>
      </c>
      <c r="R3209">
        <f t="shared" si="502"/>
        <v>211526598</v>
      </c>
      <c r="S3209" t="str">
        <f t="shared" si="503"/>
        <v>Profit</v>
      </c>
      <c r="T3209" s="2">
        <v>44409</v>
      </c>
      <c r="U3209" t="s">
        <v>2986</v>
      </c>
      <c r="V3209" s="14">
        <v>44409</v>
      </c>
      <c r="W3209" t="str">
        <f t="shared" si="504"/>
        <v>August</v>
      </c>
      <c r="X3209" s="4" t="str">
        <f t="shared" si="505"/>
        <v>2021</v>
      </c>
      <c r="Y3209" s="6">
        <f t="shared" si="506"/>
        <v>2021</v>
      </c>
      <c r="Z3209" s="4" t="str">
        <f t="shared" si="507"/>
        <v>1</v>
      </c>
      <c r="AA3209" s="6">
        <f t="shared" si="508"/>
        <v>1</v>
      </c>
      <c r="AB3209" t="str">
        <f t="shared" si="509"/>
        <v>Sunday</v>
      </c>
    </row>
    <row r="3210" spans="1:28" x14ac:dyDescent="0.25">
      <c r="A3210" s="3" t="s">
        <v>7817</v>
      </c>
      <c r="B3210" t="s">
        <v>7818</v>
      </c>
      <c r="C3210" s="3" t="s">
        <v>7818</v>
      </c>
      <c r="D3210" s="6">
        <v>0</v>
      </c>
      <c r="E3210" s="6">
        <v>92</v>
      </c>
      <c r="F3210" s="6">
        <f t="shared" si="500"/>
        <v>1</v>
      </c>
      <c r="G3210" s="6">
        <f t="shared" si="501"/>
        <v>32</v>
      </c>
      <c r="H3210" s="6" t="str" cm="1">
        <f t="array" ref="H3210">_xlfn.IFS(E3210&lt;=80,"Series",E3210&lt;=120,"TV Movie",E3210&gt;120,"Long Movie")</f>
        <v>TV Movie</v>
      </c>
      <c r="I3210" t="s">
        <v>145</v>
      </c>
      <c r="J3210" t="s">
        <v>8156</v>
      </c>
      <c r="K3210" t="s">
        <v>8166</v>
      </c>
      <c r="L3210" s="5">
        <v>6.8</v>
      </c>
      <c r="M3210" t="str" cm="1">
        <f t="array" ref="M3210">_xlfn.IFS(L3210&lt;=2,"Flop",L3210&lt;=5,"Average",L3210&lt;=7,"Hit",L3210&lt;=9,"Superhit",L3210&gt;9,"BlockBuster")</f>
        <v>Hit</v>
      </c>
      <c r="N3210" s="6">
        <v>77499</v>
      </c>
      <c r="O3210" s="6" t="str" cm="1">
        <f t="array" ref="O3210">_xlfn.IFS(N3210&lt;=100000,"Low",N3210&lt;=500000,"Median",N3210&lt;=1500000,"High",N3210&gt;1500000,"Very High")</f>
        <v>Low</v>
      </c>
      <c r="P3210">
        <v>100000</v>
      </c>
      <c r="Q3210">
        <v>1951683</v>
      </c>
      <c r="R3210">
        <f t="shared" si="502"/>
        <v>1851683</v>
      </c>
      <c r="S3210" t="str">
        <f t="shared" si="503"/>
        <v>Profit</v>
      </c>
      <c r="T3210" s="1">
        <v>42757</v>
      </c>
      <c r="U3210" t="s">
        <v>7096</v>
      </c>
      <c r="V3210" s="14">
        <v>42757</v>
      </c>
      <c r="W3210" t="str">
        <f t="shared" si="504"/>
        <v>January</v>
      </c>
      <c r="X3210" s="4" t="str">
        <f t="shared" si="505"/>
        <v>2017</v>
      </c>
      <c r="Y3210" s="6">
        <f t="shared" si="506"/>
        <v>2017</v>
      </c>
      <c r="Z3210" s="4" t="str">
        <f t="shared" si="507"/>
        <v>22</v>
      </c>
      <c r="AA3210" s="6">
        <f t="shared" si="508"/>
        <v>22</v>
      </c>
      <c r="AB3210" t="str">
        <f t="shared" si="509"/>
        <v>Sunday</v>
      </c>
    </row>
    <row r="3211" spans="1:28" x14ac:dyDescent="0.25">
      <c r="A3211" s="3" t="s">
        <v>7819</v>
      </c>
      <c r="B3211" t="s">
        <v>7820</v>
      </c>
      <c r="C3211" s="3" t="s">
        <v>7820</v>
      </c>
      <c r="D3211" s="6">
        <v>0</v>
      </c>
      <c r="E3211" s="6">
        <v>132</v>
      </c>
      <c r="F3211" s="6">
        <f t="shared" si="500"/>
        <v>2</v>
      </c>
      <c r="G3211" s="6">
        <f t="shared" si="501"/>
        <v>12</v>
      </c>
      <c r="H3211" s="6" t="str" cm="1">
        <f t="array" ref="H3211">_xlfn.IFS(E3211&lt;=80,"Series",E3211&lt;=120,"TV Movie",E3211&gt;120,"Long Movie")</f>
        <v>Long Movie</v>
      </c>
      <c r="I3211" t="s">
        <v>8160</v>
      </c>
      <c r="J3211" t="s">
        <v>132</v>
      </c>
      <c r="K3211" t="s">
        <v>145</v>
      </c>
      <c r="L3211" s="5">
        <v>7.2</v>
      </c>
      <c r="M3211" t="str" cm="1">
        <f t="array" ref="M3211">_xlfn.IFS(L3211&lt;=2,"Flop",L3211&lt;=5,"Average",L3211&lt;=7,"Hit",L3211&lt;=9,"Superhit",L3211&gt;9,"BlockBuster")</f>
        <v>Superhit</v>
      </c>
      <c r="N3211" s="6">
        <v>157949</v>
      </c>
      <c r="O3211" s="6" t="str" cm="1">
        <f t="array" ref="O3211">_xlfn.IFS(N3211&lt;=100000,"Low",N3211&lt;=500000,"Median",N3211&lt;=1500000,"High",N3211&gt;1500000,"Very High")</f>
        <v>Median</v>
      </c>
      <c r="P3211">
        <v>60000000</v>
      </c>
      <c r="Q3211">
        <v>76073488</v>
      </c>
      <c r="R3211">
        <f t="shared" si="502"/>
        <v>16073488</v>
      </c>
      <c r="S3211" t="str">
        <f t="shared" si="503"/>
        <v>Profit</v>
      </c>
      <c r="T3211" s="1">
        <v>43446</v>
      </c>
      <c r="U3211" t="s">
        <v>3314</v>
      </c>
      <c r="V3211" s="14">
        <v>43446</v>
      </c>
      <c r="W3211" t="str">
        <f t="shared" si="504"/>
        <v>December</v>
      </c>
      <c r="X3211" s="4" t="str">
        <f t="shared" si="505"/>
        <v>2018</v>
      </c>
      <c r="Y3211" s="6">
        <f t="shared" si="506"/>
        <v>2018</v>
      </c>
      <c r="Z3211" s="4" t="str">
        <f t="shared" si="507"/>
        <v>12</v>
      </c>
      <c r="AA3211" s="6">
        <f t="shared" si="508"/>
        <v>12</v>
      </c>
      <c r="AB3211" t="str">
        <f t="shared" si="509"/>
        <v>Wednesday</v>
      </c>
    </row>
    <row r="3212" spans="1:28" x14ac:dyDescent="0.25">
      <c r="A3212" s="3" t="s">
        <v>7821</v>
      </c>
      <c r="B3212" t="s">
        <v>7822</v>
      </c>
      <c r="C3212" s="3" t="s">
        <v>7822</v>
      </c>
      <c r="D3212" s="6">
        <v>0</v>
      </c>
      <c r="E3212" s="6">
        <v>116</v>
      </c>
      <c r="F3212" s="6">
        <f t="shared" si="500"/>
        <v>1</v>
      </c>
      <c r="G3212" s="6">
        <f t="shared" si="501"/>
        <v>56</v>
      </c>
      <c r="H3212" s="6" t="str" cm="1">
        <f t="array" ref="H3212">_xlfn.IFS(E3212&lt;=80,"Series",E3212&lt;=120,"TV Movie",E3212&gt;120,"Long Movie")</f>
        <v>TV Movie</v>
      </c>
      <c r="I3212" t="s">
        <v>8160</v>
      </c>
      <c r="J3212" t="s">
        <v>145</v>
      </c>
      <c r="K3212" t="s">
        <v>8167</v>
      </c>
      <c r="L3212" s="5">
        <v>7.2</v>
      </c>
      <c r="M3212" t="str" cm="1">
        <f t="array" ref="M3212">_xlfn.IFS(L3212&lt;=2,"Flop",L3212&lt;=5,"Average",L3212&lt;=7,"Hit",L3212&lt;=9,"Superhit",L3212&gt;9,"BlockBuster")</f>
        <v>Superhit</v>
      </c>
      <c r="N3212" s="6">
        <v>159169</v>
      </c>
      <c r="O3212" s="6" t="str" cm="1">
        <f t="array" ref="O3212">_xlfn.IFS(N3212&lt;=100000,"Low",N3212&lt;=500000,"Median",N3212&lt;=1500000,"High",N3212&gt;1500000,"Very High")</f>
        <v>Median</v>
      </c>
      <c r="P3212">
        <v>50000000</v>
      </c>
      <c r="Q3212">
        <v>193764664</v>
      </c>
      <c r="R3212">
        <f t="shared" si="502"/>
        <v>143764664</v>
      </c>
      <c r="S3212" t="str">
        <f t="shared" si="503"/>
        <v>Profit</v>
      </c>
      <c r="T3212" s="1">
        <v>43083</v>
      </c>
      <c r="U3212" t="s">
        <v>139</v>
      </c>
      <c r="V3212" s="14">
        <v>43083</v>
      </c>
      <c r="W3212" t="str">
        <f t="shared" si="504"/>
        <v>December</v>
      </c>
      <c r="X3212" s="4" t="str">
        <f t="shared" si="505"/>
        <v>2017</v>
      </c>
      <c r="Y3212" s="6">
        <f t="shared" si="506"/>
        <v>2017</v>
      </c>
      <c r="Z3212" s="4" t="str">
        <f t="shared" si="507"/>
        <v>14</v>
      </c>
      <c r="AA3212" s="6">
        <f t="shared" si="508"/>
        <v>14</v>
      </c>
      <c r="AB3212" t="str">
        <f t="shared" si="509"/>
        <v>Thursday</v>
      </c>
    </row>
    <row r="3213" spans="1:28" x14ac:dyDescent="0.25">
      <c r="A3213" s="3" t="s">
        <v>7823</v>
      </c>
      <c r="B3213" t="s">
        <v>7824</v>
      </c>
      <c r="C3213" s="3" t="s">
        <v>7824</v>
      </c>
      <c r="D3213" s="6">
        <v>0</v>
      </c>
      <c r="E3213" s="6">
        <v>96</v>
      </c>
      <c r="F3213" s="6">
        <f t="shared" si="500"/>
        <v>1</v>
      </c>
      <c r="G3213" s="6">
        <f t="shared" si="501"/>
        <v>36</v>
      </c>
      <c r="H3213" s="6" t="str" cm="1">
        <f t="array" ref="H3213">_xlfn.IFS(E3213&lt;=80,"Series",E3213&lt;=120,"TV Movie",E3213&gt;120,"Long Movie")</f>
        <v>TV Movie</v>
      </c>
      <c r="I3213" t="s">
        <v>5529</v>
      </c>
      <c r="J3213" t="s">
        <v>8158</v>
      </c>
      <c r="K3213" t="s">
        <v>8160</v>
      </c>
      <c r="L3213" s="5">
        <v>6.6</v>
      </c>
      <c r="M3213" t="str" cm="1">
        <f t="array" ref="M3213">_xlfn.IFS(L3213&lt;=2,"Flop",L3213&lt;=5,"Average",L3213&lt;=7,"Hit",L3213&lt;=9,"Superhit",L3213&gt;9,"BlockBuster")</f>
        <v>Hit</v>
      </c>
      <c r="N3213" s="6">
        <v>60372</v>
      </c>
      <c r="O3213" s="6" t="str" cm="1">
        <f t="array" ref="O3213">_xlfn.IFS(N3213&lt;=100000,"Low",N3213&lt;=500000,"Median",N3213&lt;=1500000,"High",N3213&gt;1500000,"Very High")</f>
        <v>Low</v>
      </c>
      <c r="P3213">
        <v>35000000</v>
      </c>
      <c r="Q3213">
        <v>59945012</v>
      </c>
      <c r="R3213">
        <f t="shared" si="502"/>
        <v>24945012</v>
      </c>
      <c r="S3213" t="str">
        <f t="shared" si="503"/>
        <v>Profit</v>
      </c>
      <c r="T3213" s="1">
        <v>43251</v>
      </c>
      <c r="U3213" t="s">
        <v>5565</v>
      </c>
      <c r="V3213" s="14">
        <v>43251</v>
      </c>
      <c r="W3213" t="str">
        <f t="shared" si="504"/>
        <v>May</v>
      </c>
      <c r="X3213" s="4" t="str">
        <f t="shared" si="505"/>
        <v>2018</v>
      </c>
      <c r="Y3213" s="6">
        <f t="shared" si="506"/>
        <v>2018</v>
      </c>
      <c r="Z3213" s="4" t="str">
        <f t="shared" si="507"/>
        <v>31</v>
      </c>
      <c r="AA3213" s="6">
        <f t="shared" si="508"/>
        <v>31</v>
      </c>
      <c r="AB3213" t="str">
        <f t="shared" si="509"/>
        <v>Thursday</v>
      </c>
    </row>
    <row r="3214" spans="1:28" x14ac:dyDescent="0.25">
      <c r="A3214" s="3" t="s">
        <v>7825</v>
      </c>
      <c r="B3214" t="s">
        <v>7826</v>
      </c>
      <c r="C3214" s="3" t="s">
        <v>7826</v>
      </c>
      <c r="D3214" s="6">
        <v>0</v>
      </c>
      <c r="E3214" s="6">
        <v>129</v>
      </c>
      <c r="F3214" s="6">
        <f t="shared" si="500"/>
        <v>2</v>
      </c>
      <c r="G3214" s="6">
        <f t="shared" si="501"/>
        <v>9</v>
      </c>
      <c r="H3214" s="6" t="str" cm="1">
        <f t="array" ref="H3214">_xlfn.IFS(E3214&lt;=80,"Series",E3214&lt;=120,"TV Movie",E3214&gt;120,"Long Movie")</f>
        <v>Long Movie</v>
      </c>
      <c r="I3214" t="s">
        <v>5529</v>
      </c>
      <c r="J3214" t="s">
        <v>8158</v>
      </c>
      <c r="K3214" t="s">
        <v>132</v>
      </c>
      <c r="L3214" s="5">
        <v>7.4</v>
      </c>
      <c r="M3214" t="str" cm="1">
        <f t="array" ref="M3214">_xlfn.IFS(L3214&lt;=2,"Flop",L3214&lt;=5,"Average",L3214&lt;=7,"Hit",L3214&lt;=9,"Superhit",L3214&gt;9,"BlockBuster")</f>
        <v>Superhit</v>
      </c>
      <c r="N3214" s="6">
        <v>536191</v>
      </c>
      <c r="O3214" s="6" t="str" cm="1">
        <f t="array" ref="O3214">_xlfn.IFS(N3214&lt;=100000,"Low",N3214&lt;=500000,"Median",N3214&lt;=1500000,"High",N3214&gt;1500000,"Very High")</f>
        <v>High</v>
      </c>
      <c r="P3214">
        <v>160000000</v>
      </c>
      <c r="Q3214">
        <v>1131927996</v>
      </c>
      <c r="R3214">
        <f t="shared" si="502"/>
        <v>971927996</v>
      </c>
      <c r="S3214" t="str">
        <f t="shared" si="503"/>
        <v>Profit</v>
      </c>
      <c r="T3214" s="1">
        <v>43642</v>
      </c>
      <c r="U3214" t="s">
        <v>5089</v>
      </c>
      <c r="V3214" s="14">
        <v>43642</v>
      </c>
      <c r="W3214" t="str">
        <f t="shared" si="504"/>
        <v>June</v>
      </c>
      <c r="X3214" s="4" t="str">
        <f t="shared" si="505"/>
        <v>2019</v>
      </c>
      <c r="Y3214" s="6">
        <f t="shared" si="506"/>
        <v>2019</v>
      </c>
      <c r="Z3214" s="4" t="str">
        <f t="shared" si="507"/>
        <v>26</v>
      </c>
      <c r="AA3214" s="6">
        <f t="shared" si="508"/>
        <v>26</v>
      </c>
      <c r="AB3214" t="str">
        <f t="shared" si="509"/>
        <v>Wednesday</v>
      </c>
    </row>
    <row r="3215" spans="1:28" x14ac:dyDescent="0.25">
      <c r="A3215" s="3" t="s">
        <v>7827</v>
      </c>
      <c r="B3215" t="s">
        <v>7828</v>
      </c>
      <c r="C3215" s="3" t="s">
        <v>7828</v>
      </c>
      <c r="D3215" s="6">
        <v>0</v>
      </c>
      <c r="E3215" s="6">
        <v>132</v>
      </c>
      <c r="F3215" s="6">
        <f t="shared" si="500"/>
        <v>2</v>
      </c>
      <c r="G3215" s="6">
        <f t="shared" si="501"/>
        <v>12</v>
      </c>
      <c r="H3215" s="6" t="str" cm="1">
        <f t="array" ref="H3215">_xlfn.IFS(E3215&lt;=80,"Series",E3215&lt;=120,"TV Movie",E3215&gt;120,"Long Movie")</f>
        <v>Long Movie</v>
      </c>
      <c r="I3215" t="s">
        <v>5529</v>
      </c>
      <c r="J3215" t="s">
        <v>8158</v>
      </c>
      <c r="K3215" t="s">
        <v>132</v>
      </c>
      <c r="L3215" s="5">
        <v>7.2</v>
      </c>
      <c r="M3215" t="str" cm="1">
        <f t="array" ref="M3215">_xlfn.IFS(L3215&lt;=2,"Flop",L3215&lt;=5,"Average",L3215&lt;=7,"Hit",L3215&lt;=9,"Superhit",L3215&gt;9,"BlockBuster")</f>
        <v>Superhit</v>
      </c>
      <c r="N3215" s="6">
        <v>390733</v>
      </c>
      <c r="O3215" s="6" t="str" cm="1">
        <f t="array" ref="O3215">_xlfn.IFS(N3215&lt;=100000,"Low",N3215&lt;=500000,"Median",N3215&lt;=1500000,"High",N3215&gt;1500000,"Very High")</f>
        <v>Median</v>
      </c>
      <c r="P3215">
        <v>185000000</v>
      </c>
      <c r="Q3215">
        <v>168717425</v>
      </c>
      <c r="R3215">
        <f t="shared" si="502"/>
        <v>-16282575</v>
      </c>
      <c r="S3215" t="str">
        <f t="shared" si="503"/>
        <v>Loss</v>
      </c>
      <c r="T3215" s="1">
        <v>44405</v>
      </c>
      <c r="U3215" t="s">
        <v>3976</v>
      </c>
      <c r="V3215" s="14">
        <v>44405</v>
      </c>
      <c r="W3215" t="str">
        <f t="shared" si="504"/>
        <v>July</v>
      </c>
      <c r="X3215" s="4" t="str">
        <f t="shared" si="505"/>
        <v>2021</v>
      </c>
      <c r="Y3215" s="6">
        <f t="shared" si="506"/>
        <v>2021</v>
      </c>
      <c r="Z3215" s="4" t="str">
        <f t="shared" si="507"/>
        <v>28</v>
      </c>
      <c r="AA3215" s="6">
        <f t="shared" si="508"/>
        <v>28</v>
      </c>
      <c r="AB3215" t="str">
        <f t="shared" si="509"/>
        <v>Wednesday</v>
      </c>
    </row>
    <row r="3216" spans="1:28" x14ac:dyDescent="0.25">
      <c r="A3216" s="3" t="s">
        <v>7829</v>
      </c>
      <c r="B3216" t="s">
        <v>7830</v>
      </c>
      <c r="C3216" s="3" t="s">
        <v>7830</v>
      </c>
      <c r="D3216" s="6">
        <v>0</v>
      </c>
      <c r="E3216" s="6">
        <v>130</v>
      </c>
      <c r="F3216" s="6">
        <f t="shared" si="500"/>
        <v>2</v>
      </c>
      <c r="G3216" s="6">
        <f t="shared" si="501"/>
        <v>10</v>
      </c>
      <c r="H3216" s="6" t="str" cm="1">
        <f t="array" ref="H3216">_xlfn.IFS(E3216&lt;=80,"Series",E3216&lt;=120,"TV Movie",E3216&gt;120,"Long Movie")</f>
        <v>Long Movie</v>
      </c>
      <c r="I3216" t="s">
        <v>5529</v>
      </c>
      <c r="J3216" t="s">
        <v>145</v>
      </c>
      <c r="K3216" t="s">
        <v>8168</v>
      </c>
      <c r="L3216" s="5">
        <v>7.1</v>
      </c>
      <c r="M3216" t="str" cm="1">
        <f t="array" ref="M3216">_xlfn.IFS(L3216&lt;=2,"Flop",L3216&lt;=5,"Average",L3216&lt;=7,"Hit",L3216&lt;=9,"Superhit",L3216&gt;9,"BlockBuster")</f>
        <v>Superhit</v>
      </c>
      <c r="N3216" s="6">
        <v>151169</v>
      </c>
      <c r="O3216" s="6" t="str" cm="1">
        <f t="array" ref="O3216">_xlfn.IFS(N3216&lt;=100000,"Low",N3216&lt;=500000,"Median",N3216&lt;=1500000,"High",N3216&gt;1500000,"Very High")</f>
        <v>Median</v>
      </c>
      <c r="P3216">
        <v>50000000</v>
      </c>
      <c r="Q3216">
        <v>214215889</v>
      </c>
      <c r="R3216">
        <f t="shared" si="502"/>
        <v>164215889</v>
      </c>
      <c r="S3216" t="str">
        <f t="shared" si="503"/>
        <v>Profit</v>
      </c>
      <c r="T3216" s="1">
        <v>43418</v>
      </c>
      <c r="U3216" t="s">
        <v>7665</v>
      </c>
      <c r="V3216" s="14">
        <v>43418</v>
      </c>
      <c r="W3216" t="str">
        <f t="shared" si="504"/>
        <v>November</v>
      </c>
      <c r="X3216" s="4" t="str">
        <f t="shared" si="505"/>
        <v>2018</v>
      </c>
      <c r="Y3216" s="6">
        <f t="shared" si="506"/>
        <v>2018</v>
      </c>
      <c r="Z3216" s="4" t="str">
        <f t="shared" si="507"/>
        <v>14</v>
      </c>
      <c r="AA3216" s="6">
        <f t="shared" si="508"/>
        <v>14</v>
      </c>
      <c r="AB3216" t="str">
        <f t="shared" si="509"/>
        <v>Wednesday</v>
      </c>
    </row>
    <row r="3217" spans="1:28" x14ac:dyDescent="0.25">
      <c r="A3217" s="3" t="s">
        <v>7831</v>
      </c>
      <c r="B3217" t="s">
        <v>7832</v>
      </c>
      <c r="C3217" s="3" t="s">
        <v>7832</v>
      </c>
      <c r="D3217" s="6">
        <v>0</v>
      </c>
      <c r="E3217" s="6">
        <v>104</v>
      </c>
      <c r="F3217" s="6">
        <f t="shared" si="500"/>
        <v>1</v>
      </c>
      <c r="G3217" s="6">
        <f t="shared" si="501"/>
        <v>44</v>
      </c>
      <c r="H3217" s="6" t="str" cm="1">
        <f t="array" ref="H3217">_xlfn.IFS(E3217&lt;=80,"Series",E3217&lt;=120,"TV Movie",E3217&gt;120,"Long Movie")</f>
        <v>TV Movie</v>
      </c>
      <c r="I3217" t="s">
        <v>132</v>
      </c>
      <c r="J3217" t="s">
        <v>5802</v>
      </c>
      <c r="K3217" t="s">
        <v>5802</v>
      </c>
      <c r="L3217" s="5">
        <v>5.6</v>
      </c>
      <c r="M3217" t="str" cm="1">
        <f t="array" ref="M3217">_xlfn.IFS(L3217&lt;=2,"Flop",L3217&lt;=5,"Average",L3217&lt;=7,"Hit",L3217&lt;=9,"Superhit",L3217&gt;9,"BlockBuster")</f>
        <v>Hit</v>
      </c>
      <c r="N3217" s="6">
        <v>55817</v>
      </c>
      <c r="O3217" s="6" t="str" cm="1">
        <f t="array" ref="O3217">_xlfn.IFS(N3217&lt;=100000,"Low",N3217&lt;=500000,"Median",N3217&lt;=1500000,"High",N3217&gt;1500000,"Very High")</f>
        <v>Low</v>
      </c>
      <c r="P3217">
        <v>28000000</v>
      </c>
      <c r="Q3217">
        <v>130560428</v>
      </c>
      <c r="R3217">
        <f t="shared" si="502"/>
        <v>102560428</v>
      </c>
      <c r="S3217" t="str">
        <f t="shared" si="503"/>
        <v>Profit</v>
      </c>
      <c r="T3217" s="1">
        <v>43040</v>
      </c>
      <c r="U3217" t="s">
        <v>6331</v>
      </c>
      <c r="V3217" s="14">
        <v>43040</v>
      </c>
      <c r="W3217" t="str">
        <f t="shared" si="504"/>
        <v>November</v>
      </c>
      <c r="X3217" s="4" t="str">
        <f t="shared" si="505"/>
        <v>2017</v>
      </c>
      <c r="Y3217" s="6">
        <f t="shared" si="506"/>
        <v>2017</v>
      </c>
      <c r="Z3217" s="4" t="str">
        <f t="shared" si="507"/>
        <v>1</v>
      </c>
      <c r="AA3217" s="6">
        <f t="shared" si="508"/>
        <v>1</v>
      </c>
      <c r="AB3217" t="str">
        <f t="shared" si="509"/>
        <v>Wednesday</v>
      </c>
    </row>
    <row r="3218" spans="1:28" x14ac:dyDescent="0.25">
      <c r="A3218" s="3" t="s">
        <v>7833</v>
      </c>
      <c r="B3218" t="s">
        <v>7834</v>
      </c>
      <c r="C3218" s="3" t="s">
        <v>7834</v>
      </c>
      <c r="D3218" s="6">
        <v>0</v>
      </c>
      <c r="E3218" s="6">
        <v>109</v>
      </c>
      <c r="F3218" s="6">
        <f t="shared" si="500"/>
        <v>1</v>
      </c>
      <c r="G3218" s="6">
        <f t="shared" si="501"/>
        <v>49</v>
      </c>
      <c r="H3218" s="6" t="str" cm="1">
        <f t="array" ref="H3218">_xlfn.IFS(E3218&lt;=80,"Series",E3218&lt;=120,"TV Movie",E3218&gt;120,"Long Movie")</f>
        <v>TV Movie</v>
      </c>
      <c r="I3218" t="s">
        <v>8160</v>
      </c>
      <c r="J3218" t="s">
        <v>145</v>
      </c>
      <c r="K3218" t="s">
        <v>5802</v>
      </c>
      <c r="L3218" s="5">
        <v>6.8</v>
      </c>
      <c r="M3218" t="str" cm="1">
        <f t="array" ref="M3218">_xlfn.IFS(L3218&lt;=2,"Flop",L3218&lt;=5,"Average",L3218&lt;=7,"Hit",L3218&lt;=9,"Superhit",L3218&gt;9,"BlockBuster")</f>
        <v>Hit</v>
      </c>
      <c r="N3218" s="6">
        <v>123771</v>
      </c>
      <c r="O3218" s="6" t="str" cm="1">
        <f t="array" ref="O3218">_xlfn.IFS(N3218&lt;=100000,"Low",N3218&lt;=500000,"Median",N3218&lt;=1500000,"High",N3218&gt;1500000,"Very High")</f>
        <v>Median</v>
      </c>
      <c r="P3218">
        <v>32000000</v>
      </c>
      <c r="Q3218">
        <v>61404394</v>
      </c>
      <c r="R3218">
        <f t="shared" si="502"/>
        <v>29404394</v>
      </c>
      <c r="S3218" t="str">
        <f t="shared" si="503"/>
        <v>Profit</v>
      </c>
      <c r="T3218" s="1">
        <v>43812</v>
      </c>
      <c r="U3218" t="s">
        <v>1691</v>
      </c>
      <c r="V3218" s="14">
        <v>43812</v>
      </c>
      <c r="W3218" t="str">
        <f t="shared" si="504"/>
        <v>December</v>
      </c>
      <c r="X3218" s="4" t="str">
        <f t="shared" si="505"/>
        <v>2019</v>
      </c>
      <c r="Y3218" s="6">
        <f t="shared" si="506"/>
        <v>2019</v>
      </c>
      <c r="Z3218" s="4" t="str">
        <f t="shared" si="507"/>
        <v>13</v>
      </c>
      <c r="AA3218" s="6">
        <f t="shared" si="508"/>
        <v>13</v>
      </c>
      <c r="AB3218" t="str">
        <f t="shared" si="509"/>
        <v>Friday</v>
      </c>
    </row>
    <row r="3219" spans="1:28" x14ac:dyDescent="0.25">
      <c r="A3219" s="3" t="s">
        <v>7835</v>
      </c>
      <c r="B3219" t="s">
        <v>7836</v>
      </c>
      <c r="C3219" s="3" t="s">
        <v>7836</v>
      </c>
      <c r="D3219" s="6">
        <v>0</v>
      </c>
      <c r="E3219" s="6">
        <v>122</v>
      </c>
      <c r="F3219" s="6">
        <f t="shared" si="500"/>
        <v>2</v>
      </c>
      <c r="G3219" s="6">
        <f t="shared" si="501"/>
        <v>2</v>
      </c>
      <c r="H3219" s="6" t="str" cm="1">
        <f t="array" ref="H3219">_xlfn.IFS(E3219&lt;=80,"Series",E3219&lt;=120,"TV Movie",E3219&gt;120,"Long Movie")</f>
        <v>Long Movie</v>
      </c>
      <c r="I3219" t="s">
        <v>145</v>
      </c>
      <c r="J3219" t="s">
        <v>8157</v>
      </c>
      <c r="K3219" t="s">
        <v>5802</v>
      </c>
      <c r="L3219" s="5">
        <v>7.4</v>
      </c>
      <c r="M3219" t="str" cm="1">
        <f t="array" ref="M3219">_xlfn.IFS(L3219&lt;=2,"Flop",L3219&lt;=5,"Average",L3219&lt;=7,"Hit",L3219&lt;=9,"Superhit",L3219&gt;9,"BlockBuster")</f>
        <v>Superhit</v>
      </c>
      <c r="N3219" s="6">
        <v>61182</v>
      </c>
      <c r="O3219" s="6" t="str" cm="1">
        <f t="array" ref="O3219">_xlfn.IFS(N3219&lt;=100000,"Low",N3219&lt;=500000,"Median",N3219&lt;=1500000,"High",N3219&gt;1500000,"Very High")</f>
        <v>Low</v>
      </c>
      <c r="P3219">
        <v>13000000</v>
      </c>
      <c r="Q3219">
        <v>194694725</v>
      </c>
      <c r="R3219">
        <f t="shared" si="502"/>
        <v>181694725</v>
      </c>
      <c r="S3219" t="str">
        <f t="shared" si="503"/>
        <v>Profit</v>
      </c>
      <c r="T3219" s="1">
        <v>43717</v>
      </c>
      <c r="U3219" t="s">
        <v>7837</v>
      </c>
      <c r="V3219" s="14">
        <v>43717</v>
      </c>
      <c r="W3219" t="str">
        <f t="shared" si="504"/>
        <v>September</v>
      </c>
      <c r="X3219" s="4" t="str">
        <f t="shared" si="505"/>
        <v>2019</v>
      </c>
      <c r="Y3219" s="6">
        <f t="shared" si="506"/>
        <v>2019</v>
      </c>
      <c r="Z3219" s="4" t="str">
        <f t="shared" si="507"/>
        <v>9</v>
      </c>
      <c r="AA3219" s="6">
        <f t="shared" si="508"/>
        <v>9</v>
      </c>
      <c r="AB3219" t="str">
        <f t="shared" si="509"/>
        <v>Monday</v>
      </c>
    </row>
    <row r="3220" spans="1:28" x14ac:dyDescent="0.25">
      <c r="A3220" s="3" t="s">
        <v>7838</v>
      </c>
      <c r="B3220" t="s">
        <v>7839</v>
      </c>
      <c r="C3220" s="3" t="s">
        <v>7839</v>
      </c>
      <c r="D3220" s="6">
        <v>0</v>
      </c>
      <c r="E3220" s="6">
        <v>125</v>
      </c>
      <c r="F3220" s="6">
        <f t="shared" si="500"/>
        <v>2</v>
      </c>
      <c r="G3220" s="6">
        <f t="shared" si="501"/>
        <v>5</v>
      </c>
      <c r="H3220" s="6" t="str" cm="1">
        <f t="array" ref="H3220">_xlfn.IFS(E3220&lt;=80,"Series",E3220&lt;=120,"TV Movie",E3220&gt;120,"Long Movie")</f>
        <v>Long Movie</v>
      </c>
      <c r="I3220" t="s">
        <v>5529</v>
      </c>
      <c r="J3220" t="s">
        <v>8158</v>
      </c>
      <c r="K3220" t="s">
        <v>8156</v>
      </c>
      <c r="L3220" s="5">
        <v>6.2</v>
      </c>
      <c r="M3220" t="str" cm="1">
        <f t="array" ref="M3220">_xlfn.IFS(L3220&lt;=2,"Flop",L3220&lt;=5,"Average",L3220&lt;=7,"Hit",L3220&lt;=9,"Superhit",L3220&gt;9,"BlockBuster")</f>
        <v>Hit</v>
      </c>
      <c r="N3220" s="6">
        <v>262191</v>
      </c>
      <c r="O3220" s="6" t="str" cm="1">
        <f t="array" ref="O3220">_xlfn.IFS(N3220&lt;=100000,"Low",N3220&lt;=500000,"Median",N3220&lt;=1500000,"High",N3220&gt;1500000,"Very High")</f>
        <v>Median</v>
      </c>
      <c r="P3220">
        <v>195000000</v>
      </c>
      <c r="Q3220">
        <v>393252111</v>
      </c>
      <c r="R3220">
        <f t="shared" si="502"/>
        <v>198252111</v>
      </c>
      <c r="S3220" t="str">
        <f t="shared" si="503"/>
        <v>Profit</v>
      </c>
      <c r="T3220" s="1">
        <v>44853</v>
      </c>
      <c r="U3220" t="s">
        <v>3656</v>
      </c>
      <c r="V3220" s="14">
        <v>44853</v>
      </c>
      <c r="W3220" t="str">
        <f t="shared" si="504"/>
        <v>October</v>
      </c>
      <c r="X3220" s="4" t="str">
        <f t="shared" si="505"/>
        <v>2022</v>
      </c>
      <c r="Y3220" s="6">
        <f t="shared" si="506"/>
        <v>2022</v>
      </c>
      <c r="Z3220" s="4" t="str">
        <f t="shared" si="507"/>
        <v>19</v>
      </c>
      <c r="AA3220" s="6">
        <f t="shared" si="508"/>
        <v>19</v>
      </c>
      <c r="AB3220" t="str">
        <f t="shared" si="509"/>
        <v>Wednesday</v>
      </c>
    </row>
    <row r="3221" spans="1:28" x14ac:dyDescent="0.25">
      <c r="A3221" s="3" t="s">
        <v>7840</v>
      </c>
      <c r="B3221" t="s">
        <v>7841</v>
      </c>
      <c r="C3221" s="3" t="s">
        <v>7841</v>
      </c>
      <c r="D3221" s="6">
        <v>0</v>
      </c>
      <c r="E3221" s="6">
        <v>128</v>
      </c>
      <c r="F3221" s="6">
        <f t="shared" si="500"/>
        <v>2</v>
      </c>
      <c r="G3221" s="6">
        <f t="shared" si="501"/>
        <v>8</v>
      </c>
      <c r="H3221" s="6" t="str" cm="1">
        <f t="array" ref="H3221">_xlfn.IFS(E3221&lt;=80,"Series",E3221&lt;=120,"TV Movie",E3221&gt;120,"Long Movie")</f>
        <v>Long Movie</v>
      </c>
      <c r="I3221" t="s">
        <v>5529</v>
      </c>
      <c r="J3221" t="s">
        <v>8158</v>
      </c>
      <c r="K3221" t="s">
        <v>8161</v>
      </c>
      <c r="L3221" s="5">
        <v>6.2</v>
      </c>
      <c r="M3221" t="str" cm="1">
        <f t="array" ref="M3221">_xlfn.IFS(L3221&lt;=2,"Flop",L3221&lt;=5,"Average",L3221&lt;=7,"Hit",L3221&lt;=9,"Superhit",L3221&gt;9,"BlockBuster")</f>
        <v>Hit</v>
      </c>
      <c r="N3221" s="6">
        <v>189024</v>
      </c>
      <c r="O3221" s="6" t="str" cm="1">
        <f t="array" ref="O3221">_xlfn.IFS(N3221&lt;=100000,"Low",N3221&lt;=500000,"Median",N3221&lt;=1500000,"High",N3221&gt;1500000,"Very High")</f>
        <v>Median</v>
      </c>
      <c r="P3221">
        <v>185000000</v>
      </c>
      <c r="Q3221">
        <v>261119292</v>
      </c>
      <c r="R3221">
        <f t="shared" si="502"/>
        <v>76119292</v>
      </c>
      <c r="S3221" t="str">
        <f t="shared" si="503"/>
        <v>Profit</v>
      </c>
      <c r="T3221" s="1">
        <v>43761</v>
      </c>
      <c r="U3221" t="s">
        <v>5865</v>
      </c>
      <c r="V3221" s="14">
        <v>43761</v>
      </c>
      <c r="W3221" t="str">
        <f t="shared" si="504"/>
        <v>October</v>
      </c>
      <c r="X3221" s="4" t="str">
        <f t="shared" si="505"/>
        <v>2019</v>
      </c>
      <c r="Y3221" s="6">
        <f t="shared" si="506"/>
        <v>2019</v>
      </c>
      <c r="Z3221" s="4" t="str">
        <f t="shared" si="507"/>
        <v>23</v>
      </c>
      <c r="AA3221" s="6">
        <f t="shared" si="508"/>
        <v>23</v>
      </c>
      <c r="AB3221" t="str">
        <f t="shared" si="509"/>
        <v>Wednesday</v>
      </c>
    </row>
    <row r="3222" spans="1:28" x14ac:dyDescent="0.25">
      <c r="A3222" s="3" t="s">
        <v>7842</v>
      </c>
      <c r="B3222" t="s">
        <v>7843</v>
      </c>
      <c r="C3222" s="3" t="s">
        <v>7843</v>
      </c>
      <c r="D3222" s="6">
        <v>0</v>
      </c>
      <c r="E3222" s="6">
        <v>155</v>
      </c>
      <c r="F3222" s="6">
        <f t="shared" si="500"/>
        <v>2</v>
      </c>
      <c r="G3222" s="6">
        <f t="shared" si="501"/>
        <v>35</v>
      </c>
      <c r="H3222" s="6" t="str" cm="1">
        <f t="array" ref="H3222">_xlfn.IFS(E3222&lt;=80,"Series",E3222&lt;=120,"TV Movie",E3222&gt;120,"Long Movie")</f>
        <v>Long Movie</v>
      </c>
      <c r="I3222" t="s">
        <v>8160</v>
      </c>
      <c r="J3222" t="s">
        <v>132</v>
      </c>
      <c r="K3222" t="s">
        <v>145</v>
      </c>
      <c r="L3222" s="5">
        <v>7.6</v>
      </c>
      <c r="M3222" t="str" cm="1">
        <f t="array" ref="M3222">_xlfn.IFS(L3222&lt;=2,"Flop",L3222&lt;=5,"Average",L3222&lt;=7,"Hit",L3222&lt;=9,"Superhit",L3222&gt;9,"BlockBuster")</f>
        <v>Superhit</v>
      </c>
      <c r="N3222" s="6">
        <v>58808</v>
      </c>
      <c r="O3222" s="6" t="str" cm="1">
        <f t="array" ref="O3222">_xlfn.IFS(N3222&lt;=100000,"Low",N3222&lt;=500000,"Median",N3222&lt;=1500000,"High",N3222&gt;1500000,"Very High")</f>
        <v>Low</v>
      </c>
      <c r="P3222">
        <v>14000000</v>
      </c>
      <c r="Q3222">
        <v>76693052</v>
      </c>
      <c r="R3222">
        <f t="shared" si="502"/>
        <v>62693052</v>
      </c>
      <c r="S3222" t="str">
        <f t="shared" si="503"/>
        <v>Profit</v>
      </c>
      <c r="T3222" s="1">
        <v>43279</v>
      </c>
      <c r="U3222" t="s">
        <v>7844</v>
      </c>
      <c r="V3222" s="14">
        <v>43279</v>
      </c>
      <c r="W3222" t="str">
        <f t="shared" si="504"/>
        <v>June</v>
      </c>
      <c r="X3222" s="4" t="str">
        <f t="shared" si="505"/>
        <v>2018</v>
      </c>
      <c r="Y3222" s="6">
        <f t="shared" si="506"/>
        <v>2018</v>
      </c>
      <c r="Z3222" s="4" t="str">
        <f t="shared" si="507"/>
        <v>28</v>
      </c>
      <c r="AA3222" s="6">
        <f t="shared" si="508"/>
        <v>28</v>
      </c>
      <c r="AB3222" t="str">
        <f t="shared" si="509"/>
        <v>Thursday</v>
      </c>
    </row>
    <row r="3223" spans="1:28" x14ac:dyDescent="0.25">
      <c r="A3223" s="3" t="s">
        <v>7845</v>
      </c>
      <c r="B3223" t="s">
        <v>7846</v>
      </c>
      <c r="C3223" s="3" t="s">
        <v>7846</v>
      </c>
      <c r="D3223" s="6">
        <v>0</v>
      </c>
      <c r="E3223" s="6">
        <v>110</v>
      </c>
      <c r="F3223" s="6">
        <f t="shared" si="500"/>
        <v>1</v>
      </c>
      <c r="G3223" s="6">
        <f t="shared" si="501"/>
        <v>50</v>
      </c>
      <c r="H3223" s="6" t="str" cm="1">
        <f t="array" ref="H3223">_xlfn.IFS(E3223&lt;=80,"Series",E3223&lt;=120,"TV Movie",E3223&gt;120,"Long Movie")</f>
        <v>TV Movie</v>
      </c>
      <c r="I3223" t="s">
        <v>8158</v>
      </c>
      <c r="J3223" t="s">
        <v>8159</v>
      </c>
      <c r="K3223" t="s">
        <v>132</v>
      </c>
      <c r="L3223" s="5">
        <v>7.4</v>
      </c>
      <c r="M3223" t="str" cm="1">
        <f t="array" ref="M3223">_xlfn.IFS(L3223&lt;=2,"Flop",L3223&lt;=5,"Average",L3223&lt;=7,"Hit",L3223&lt;=9,"Superhit",L3223&gt;9,"BlockBuster")</f>
        <v>Superhit</v>
      </c>
      <c r="N3223" s="6">
        <v>80637</v>
      </c>
      <c r="O3223" s="6" t="str" cm="1">
        <f t="array" ref="O3223">_xlfn.IFS(N3223&lt;=100000,"Low",N3223&lt;=500000,"Median",N3223&lt;=1500000,"High",N3223&gt;1500000,"Very High")</f>
        <v>Low</v>
      </c>
      <c r="P3223">
        <v>85000000</v>
      </c>
      <c r="Q3223">
        <v>408402367</v>
      </c>
      <c r="R3223">
        <f t="shared" si="502"/>
        <v>323402367</v>
      </c>
      <c r="S3223" t="str">
        <f t="shared" si="503"/>
        <v>Profit</v>
      </c>
      <c r="T3223" s="1">
        <v>44514</v>
      </c>
      <c r="U3223" t="s">
        <v>7298</v>
      </c>
      <c r="V3223" s="14">
        <v>44514</v>
      </c>
      <c r="W3223" t="str">
        <f t="shared" si="504"/>
        <v>November</v>
      </c>
      <c r="X3223" s="4" t="str">
        <f t="shared" si="505"/>
        <v>2021</v>
      </c>
      <c r="Y3223" s="6">
        <f t="shared" si="506"/>
        <v>2021</v>
      </c>
      <c r="Z3223" s="4" t="str">
        <f t="shared" si="507"/>
        <v>14</v>
      </c>
      <c r="AA3223" s="6">
        <f t="shared" si="508"/>
        <v>14</v>
      </c>
      <c r="AB3223" t="str">
        <f t="shared" si="509"/>
        <v>Sunday</v>
      </c>
    </row>
    <row r="3224" spans="1:28" x14ac:dyDescent="0.25">
      <c r="A3224" s="3" t="s">
        <v>7847</v>
      </c>
      <c r="B3224" t="s">
        <v>7848</v>
      </c>
      <c r="C3224" s="3" t="s">
        <v>7848</v>
      </c>
      <c r="D3224" s="6">
        <v>0</v>
      </c>
      <c r="E3224" s="6">
        <v>116</v>
      </c>
      <c r="F3224" s="6">
        <f t="shared" si="500"/>
        <v>1</v>
      </c>
      <c r="G3224" s="6">
        <f t="shared" si="501"/>
        <v>56</v>
      </c>
      <c r="H3224" s="6" t="str" cm="1">
        <f t="array" ref="H3224">_xlfn.IFS(E3224&lt;=80,"Series",E3224&lt;=120,"TV Movie",E3224&gt;120,"Long Movie")</f>
        <v>TV Movie</v>
      </c>
      <c r="I3224" t="s">
        <v>145</v>
      </c>
      <c r="J3224" t="s">
        <v>8157</v>
      </c>
      <c r="K3224" t="s">
        <v>5802</v>
      </c>
      <c r="L3224" s="5">
        <v>7.2</v>
      </c>
      <c r="M3224" t="str" cm="1">
        <f t="array" ref="M3224">_xlfn.IFS(L3224&lt;=2,"Flop",L3224&lt;=5,"Average",L3224&lt;=7,"Hit",L3224&lt;=9,"Superhit",L3224&gt;9,"BlockBuster")</f>
        <v>Superhit</v>
      </c>
      <c r="N3224" s="6">
        <v>78881</v>
      </c>
      <c r="O3224" s="6" t="str" cm="1">
        <f t="array" ref="O3224">_xlfn.IFS(N3224&lt;=100000,"Low",N3224&lt;=500000,"Median",N3224&lt;=1500000,"High",N3224&gt;1500000,"Very High")</f>
        <v>Low</v>
      </c>
      <c r="P3224">
        <v>7000000</v>
      </c>
      <c r="Q3224">
        <v>92559910</v>
      </c>
      <c r="R3224">
        <f t="shared" si="502"/>
        <v>85559910</v>
      </c>
      <c r="S3224" t="str">
        <f t="shared" si="503"/>
        <v>Profit</v>
      </c>
      <c r="T3224" s="1">
        <v>43538</v>
      </c>
      <c r="U3224" t="s">
        <v>7849</v>
      </c>
      <c r="V3224" s="14">
        <v>43538</v>
      </c>
      <c r="W3224" t="str">
        <f t="shared" si="504"/>
        <v>March</v>
      </c>
      <c r="X3224" s="4" t="str">
        <f t="shared" si="505"/>
        <v>2019</v>
      </c>
      <c r="Y3224" s="6">
        <f t="shared" si="506"/>
        <v>2019</v>
      </c>
      <c r="Z3224" s="4" t="str">
        <f t="shared" si="507"/>
        <v>14</v>
      </c>
      <c r="AA3224" s="6">
        <f t="shared" si="508"/>
        <v>14</v>
      </c>
      <c r="AB3224" t="str">
        <f t="shared" si="509"/>
        <v>Thursday</v>
      </c>
    </row>
    <row r="3225" spans="1:28" x14ac:dyDescent="0.25">
      <c r="A3225" s="3" t="s">
        <v>7850</v>
      </c>
      <c r="B3225" t="s">
        <v>7851</v>
      </c>
      <c r="C3225" s="3" t="s">
        <v>7851</v>
      </c>
      <c r="D3225" s="6">
        <v>0</v>
      </c>
      <c r="E3225" s="6">
        <v>103</v>
      </c>
      <c r="F3225" s="6">
        <f t="shared" si="500"/>
        <v>1</v>
      </c>
      <c r="G3225" s="6">
        <f t="shared" si="501"/>
        <v>43</v>
      </c>
      <c r="H3225" s="6" t="str" cm="1">
        <f t="array" ref="H3225">_xlfn.IFS(E3225&lt;=80,"Series",E3225&lt;=120,"TV Movie",E3225&gt;120,"Long Movie")</f>
        <v>TV Movie</v>
      </c>
      <c r="I3225" t="s">
        <v>5529</v>
      </c>
      <c r="J3225" t="s">
        <v>8158</v>
      </c>
      <c r="K3225" t="s">
        <v>8156</v>
      </c>
      <c r="L3225" s="5">
        <v>5.2</v>
      </c>
      <c r="M3225" t="str" cm="1">
        <f t="array" ref="M3225">_xlfn.IFS(L3225&lt;=2,"Flop",L3225&lt;=5,"Average",L3225&lt;=7,"Hit",L3225&lt;=9,"Superhit",L3225&gt;9,"BlockBuster")</f>
        <v>Hit</v>
      </c>
      <c r="N3225" s="6">
        <v>65738</v>
      </c>
      <c r="O3225" s="6" t="str" cm="1">
        <f t="array" ref="O3225">_xlfn.IFS(N3225&lt;=100000,"Low",N3225&lt;=500000,"Median",N3225&lt;=1500000,"High",N3225&gt;1500000,"Very High")</f>
        <v>Low</v>
      </c>
      <c r="P3225">
        <v>60000000</v>
      </c>
      <c r="Q3225">
        <v>42145959</v>
      </c>
      <c r="R3225">
        <f t="shared" si="502"/>
        <v>-17854041</v>
      </c>
      <c r="S3225" t="str">
        <f t="shared" si="503"/>
        <v>Loss</v>
      </c>
      <c r="T3225" s="1">
        <v>44077</v>
      </c>
      <c r="U3225" t="s">
        <v>1500</v>
      </c>
      <c r="V3225" s="14">
        <v>44077</v>
      </c>
      <c r="W3225" t="str">
        <f t="shared" si="504"/>
        <v>September</v>
      </c>
      <c r="X3225" s="4" t="str">
        <f t="shared" si="505"/>
        <v>2020</v>
      </c>
      <c r="Y3225" s="6">
        <f t="shared" si="506"/>
        <v>2020</v>
      </c>
      <c r="Z3225" s="4" t="str">
        <f t="shared" si="507"/>
        <v>3</v>
      </c>
      <c r="AA3225" s="6">
        <f t="shared" si="508"/>
        <v>3</v>
      </c>
      <c r="AB3225" t="str">
        <f t="shared" si="509"/>
        <v>Thursday</v>
      </c>
    </row>
    <row r="3226" spans="1:28" x14ac:dyDescent="0.25">
      <c r="A3226" s="3" t="s">
        <v>7852</v>
      </c>
      <c r="B3226" t="s">
        <v>7853</v>
      </c>
      <c r="C3226" s="3" t="s">
        <v>7853</v>
      </c>
      <c r="D3226" s="6">
        <v>0</v>
      </c>
      <c r="E3226" s="6">
        <v>158</v>
      </c>
      <c r="F3226" s="6">
        <f t="shared" si="500"/>
        <v>2</v>
      </c>
      <c r="G3226" s="6">
        <f t="shared" si="501"/>
        <v>38</v>
      </c>
      <c r="H3226" s="6" t="str" cm="1">
        <f t="array" ref="H3226">_xlfn.IFS(E3226&lt;=80,"Series",E3226&lt;=120,"TV Movie",E3226&gt;120,"Long Movie")</f>
        <v>Long Movie</v>
      </c>
      <c r="I3226" t="s">
        <v>5529</v>
      </c>
      <c r="J3226" t="s">
        <v>8162</v>
      </c>
      <c r="K3226" t="s">
        <v>145</v>
      </c>
      <c r="L3226" s="5">
        <v>6.9</v>
      </c>
      <c r="M3226" t="str" cm="1">
        <f t="array" ref="M3226">_xlfn.IFS(L3226&lt;=2,"Flop",L3226&lt;=5,"Average",L3226&lt;=7,"Hit",L3226&lt;=9,"Superhit",L3226&gt;9,"BlockBuster")</f>
        <v>Hit</v>
      </c>
      <c r="N3226" s="6">
        <v>53271</v>
      </c>
      <c r="O3226" s="6" t="str" cm="1">
        <f t="array" ref="O3226">_xlfn.IFS(N3226&lt;=100000,"Low",N3226&lt;=500000,"Median",N3226&lt;=1500000,"High",N3226&gt;1500000,"Very High")</f>
        <v>Low</v>
      </c>
      <c r="P3226">
        <v>15000000</v>
      </c>
      <c r="Q3226">
        <v>660132</v>
      </c>
      <c r="R3226">
        <f t="shared" si="502"/>
        <v>-14339868</v>
      </c>
      <c r="S3226" t="str">
        <f t="shared" si="503"/>
        <v>Loss</v>
      </c>
      <c r="T3226" s="1">
        <v>43346</v>
      </c>
      <c r="U3226" t="s">
        <v>6992</v>
      </c>
      <c r="V3226" s="14">
        <v>43346</v>
      </c>
      <c r="W3226" t="str">
        <f t="shared" si="504"/>
        <v>September</v>
      </c>
      <c r="X3226" s="4" t="str">
        <f t="shared" si="505"/>
        <v>2018</v>
      </c>
      <c r="Y3226" s="6">
        <f t="shared" si="506"/>
        <v>2018</v>
      </c>
      <c r="Z3226" s="4" t="str">
        <f t="shared" si="507"/>
        <v>3</v>
      </c>
      <c r="AA3226" s="6">
        <f t="shared" si="508"/>
        <v>3</v>
      </c>
      <c r="AB3226" t="str">
        <f t="shared" si="509"/>
        <v>Monday</v>
      </c>
    </row>
    <row r="3227" spans="1:28" x14ac:dyDescent="0.25">
      <c r="A3227" s="3" t="s">
        <v>7854</v>
      </c>
      <c r="B3227" t="s">
        <v>7855</v>
      </c>
      <c r="C3227" s="3" t="s">
        <v>7855</v>
      </c>
      <c r="D3227" s="6">
        <v>0</v>
      </c>
      <c r="E3227" s="6">
        <v>100</v>
      </c>
      <c r="F3227" s="6">
        <f t="shared" si="500"/>
        <v>1</v>
      </c>
      <c r="G3227" s="6">
        <f t="shared" si="501"/>
        <v>40</v>
      </c>
      <c r="H3227" s="6" t="str" cm="1">
        <f t="array" ref="H3227">_xlfn.IFS(E3227&lt;=80,"Series",E3227&lt;=120,"TV Movie",E3227&gt;120,"Long Movie")</f>
        <v>TV Movie</v>
      </c>
      <c r="I3227" t="s">
        <v>5529</v>
      </c>
      <c r="J3227" t="s">
        <v>8161</v>
      </c>
      <c r="K3227" t="s">
        <v>3857</v>
      </c>
      <c r="L3227" s="5">
        <v>7.5</v>
      </c>
      <c r="M3227" t="str" cm="1">
        <f t="array" ref="M3227">_xlfn.IFS(L3227&lt;=2,"Flop",L3227&lt;=5,"Average",L3227&lt;=7,"Hit",L3227&lt;=9,"Superhit",L3227&gt;9,"BlockBuster")</f>
        <v>Superhit</v>
      </c>
      <c r="N3227" s="6">
        <v>200023</v>
      </c>
      <c r="O3227" s="6" t="str" cm="1">
        <f t="array" ref="O3227">_xlfn.IFS(N3227&lt;=100000,"Low",N3227&lt;=500000,"Median",N3227&lt;=1500000,"High",N3227&gt;1500000,"Very High")</f>
        <v>Median</v>
      </c>
      <c r="P3227">
        <v>5000000</v>
      </c>
      <c r="Q3227">
        <v>16706680</v>
      </c>
      <c r="R3227">
        <f t="shared" si="502"/>
        <v>11706680</v>
      </c>
      <c r="S3227" t="str">
        <f t="shared" si="503"/>
        <v>Profit</v>
      </c>
      <c r="T3227" s="1">
        <v>43169</v>
      </c>
      <c r="U3227" t="s">
        <v>4994</v>
      </c>
      <c r="V3227" s="14">
        <v>43169</v>
      </c>
      <c r="W3227" t="str">
        <f t="shared" si="504"/>
        <v>March</v>
      </c>
      <c r="X3227" s="4" t="str">
        <f t="shared" si="505"/>
        <v>2018</v>
      </c>
      <c r="Y3227" s="6">
        <f t="shared" si="506"/>
        <v>2018</v>
      </c>
      <c r="Z3227" s="4" t="str">
        <f t="shared" si="507"/>
        <v>10</v>
      </c>
      <c r="AA3227" s="6">
        <f t="shared" si="508"/>
        <v>10</v>
      </c>
      <c r="AB3227" t="str">
        <f t="shared" si="509"/>
        <v>Saturday</v>
      </c>
    </row>
    <row r="3228" spans="1:28" x14ac:dyDescent="0.25">
      <c r="A3228" s="3" t="s">
        <v>7856</v>
      </c>
      <c r="B3228" t="s">
        <v>7857</v>
      </c>
      <c r="C3228" s="3" t="s">
        <v>7857</v>
      </c>
      <c r="D3228" s="6">
        <v>0</v>
      </c>
      <c r="E3228" s="6">
        <v>108</v>
      </c>
      <c r="F3228" s="6">
        <f t="shared" si="500"/>
        <v>1</v>
      </c>
      <c r="G3228" s="6">
        <f t="shared" si="501"/>
        <v>48</v>
      </c>
      <c r="H3228" s="6" t="str" cm="1">
        <f t="array" ref="H3228">_xlfn.IFS(E3228&lt;=80,"Series",E3228&lt;=120,"TV Movie",E3228&gt;120,"Long Movie")</f>
        <v>TV Movie</v>
      </c>
      <c r="I3228" t="s">
        <v>8160</v>
      </c>
      <c r="J3228" t="s">
        <v>132</v>
      </c>
      <c r="K3228" t="s">
        <v>145</v>
      </c>
      <c r="L3228" s="5">
        <v>7.1</v>
      </c>
      <c r="M3228" t="str" cm="1">
        <f t="array" ref="M3228">_xlfn.IFS(L3228&lt;=2,"Flop",L3228&lt;=5,"Average",L3228&lt;=7,"Hit",L3228&lt;=9,"Superhit",L3228&gt;9,"BlockBuster")</f>
        <v>Superhit</v>
      </c>
      <c r="N3228" s="6">
        <v>85962</v>
      </c>
      <c r="O3228" s="6" t="str" cm="1">
        <f t="array" ref="O3228">_xlfn.IFS(N3228&lt;=100000,"Low",N3228&lt;=500000,"Median",N3228&lt;=1500000,"High",N3228&gt;1500000,"Very High")</f>
        <v>Low</v>
      </c>
      <c r="P3228">
        <v>11000000</v>
      </c>
      <c r="Q3228">
        <v>41503392</v>
      </c>
      <c r="R3228">
        <f t="shared" si="502"/>
        <v>30503392</v>
      </c>
      <c r="S3228" t="str">
        <f t="shared" si="503"/>
        <v>Profit</v>
      </c>
      <c r="T3228" s="1">
        <v>43493</v>
      </c>
      <c r="U3228" t="s">
        <v>7858</v>
      </c>
      <c r="V3228" s="14">
        <v>43493</v>
      </c>
      <c r="W3228" t="str">
        <f t="shared" si="504"/>
        <v>January</v>
      </c>
      <c r="X3228" s="4" t="str">
        <f t="shared" si="505"/>
        <v>2019</v>
      </c>
      <c r="Y3228" s="6">
        <f t="shared" si="506"/>
        <v>2019</v>
      </c>
      <c r="Z3228" s="4" t="str">
        <f t="shared" si="507"/>
        <v>28</v>
      </c>
      <c r="AA3228" s="6">
        <f t="shared" si="508"/>
        <v>28</v>
      </c>
      <c r="AB3228" t="str">
        <f t="shared" si="509"/>
        <v>Monday</v>
      </c>
    </row>
    <row r="3229" spans="1:28" x14ac:dyDescent="0.25">
      <c r="A3229" s="3" t="s">
        <v>7859</v>
      </c>
      <c r="B3229" t="s">
        <v>7860</v>
      </c>
      <c r="C3229" s="3" t="s">
        <v>7860</v>
      </c>
      <c r="D3229" s="6">
        <v>0</v>
      </c>
      <c r="E3229" s="6">
        <v>113</v>
      </c>
      <c r="F3229" s="6">
        <f t="shared" si="500"/>
        <v>1</v>
      </c>
      <c r="G3229" s="6">
        <f t="shared" si="501"/>
        <v>53</v>
      </c>
      <c r="H3229" s="6" t="str" cm="1">
        <f t="array" ref="H3229">_xlfn.IFS(E3229&lt;=80,"Series",E3229&lt;=120,"TV Movie",E3229&gt;120,"Long Movie")</f>
        <v>TV Movie</v>
      </c>
      <c r="I3229" t="s">
        <v>5529</v>
      </c>
      <c r="J3229" t="s">
        <v>8158</v>
      </c>
      <c r="K3229" t="s">
        <v>8161</v>
      </c>
      <c r="L3229" s="5">
        <v>5.7</v>
      </c>
      <c r="M3229" t="str" cm="1">
        <f t="array" ref="M3229">_xlfn.IFS(L3229&lt;=2,"Flop",L3229&lt;=5,"Average",L3229&lt;=7,"Hit",L3229&lt;=9,"Superhit",L3229&gt;9,"BlockBuster")</f>
        <v>Hit</v>
      </c>
      <c r="N3229" s="6">
        <v>199512</v>
      </c>
      <c r="O3229" s="6" t="str" cm="1">
        <f t="array" ref="O3229">_xlfn.IFS(N3229&lt;=100000,"Low",N3229&lt;=500000,"Median",N3229&lt;=1500000,"High",N3229&gt;1500000,"Very High")</f>
        <v>Median</v>
      </c>
      <c r="P3229">
        <v>200000000</v>
      </c>
      <c r="Q3229">
        <v>252442974</v>
      </c>
      <c r="R3229">
        <f t="shared" si="502"/>
        <v>52442974</v>
      </c>
      <c r="S3229" t="str">
        <f t="shared" si="503"/>
        <v>Profit</v>
      </c>
      <c r="T3229" s="1">
        <v>43620</v>
      </c>
      <c r="U3229" t="s">
        <v>7861</v>
      </c>
      <c r="V3229" s="14">
        <v>43620</v>
      </c>
      <c r="W3229" t="str">
        <f t="shared" si="504"/>
        <v>June</v>
      </c>
      <c r="X3229" s="4" t="str">
        <f t="shared" si="505"/>
        <v>2019</v>
      </c>
      <c r="Y3229" s="6">
        <f t="shared" si="506"/>
        <v>2019</v>
      </c>
      <c r="Z3229" s="4" t="str">
        <f t="shared" si="507"/>
        <v>4</v>
      </c>
      <c r="AA3229" s="6">
        <f t="shared" si="508"/>
        <v>4</v>
      </c>
      <c r="AB3229" t="str">
        <f t="shared" si="509"/>
        <v>Tuesday</v>
      </c>
    </row>
    <row r="3230" spans="1:28" x14ac:dyDescent="0.25">
      <c r="A3230" s="3" t="s">
        <v>7862</v>
      </c>
      <c r="B3230" t="s">
        <v>7863</v>
      </c>
      <c r="C3230" s="3" t="s">
        <v>7863</v>
      </c>
      <c r="D3230" s="6">
        <v>0</v>
      </c>
      <c r="E3230" s="6">
        <v>141</v>
      </c>
      <c r="F3230" s="6">
        <f t="shared" si="500"/>
        <v>2</v>
      </c>
      <c r="G3230" s="6">
        <f t="shared" si="501"/>
        <v>21</v>
      </c>
      <c r="H3230" s="6" t="str" cm="1">
        <f t="array" ref="H3230">_xlfn.IFS(E3230&lt;=80,"Series",E3230&lt;=120,"TV Movie",E3230&gt;120,"Long Movie")</f>
        <v>Long Movie</v>
      </c>
      <c r="I3230" t="s">
        <v>8162</v>
      </c>
      <c r="J3230" t="s">
        <v>145</v>
      </c>
      <c r="K3230" t="s">
        <v>8166</v>
      </c>
      <c r="L3230" s="5">
        <v>7.1</v>
      </c>
      <c r="M3230" t="str" cm="1">
        <f t="array" ref="M3230">_xlfn.IFS(L3230&lt;=2,"Flop",L3230&lt;=5,"Average",L3230&lt;=7,"Hit",L3230&lt;=9,"Superhit",L3230&gt;9,"BlockBuster")</f>
        <v>Superhit</v>
      </c>
      <c r="N3230" s="6">
        <v>160391</v>
      </c>
      <c r="O3230" s="6" t="str" cm="1">
        <f t="array" ref="O3230">_xlfn.IFS(N3230&lt;=100000,"Low",N3230&lt;=500000,"Median",N3230&lt;=1500000,"High",N3230&gt;1500000,"Very High")</f>
        <v>Median</v>
      </c>
      <c r="P3230">
        <v>32000000</v>
      </c>
      <c r="Q3230">
        <v>31882724</v>
      </c>
      <c r="R3230">
        <f t="shared" si="502"/>
        <v>-117276</v>
      </c>
      <c r="S3230" t="str">
        <f t="shared" si="503"/>
        <v>Loss</v>
      </c>
      <c r="T3230" s="1">
        <v>43365</v>
      </c>
      <c r="U3230" t="s">
        <v>5536</v>
      </c>
      <c r="V3230" s="14">
        <v>43365</v>
      </c>
      <c r="W3230" t="str">
        <f t="shared" si="504"/>
        <v>September</v>
      </c>
      <c r="X3230" s="4" t="str">
        <f t="shared" si="505"/>
        <v>2018</v>
      </c>
      <c r="Y3230" s="6">
        <f t="shared" si="506"/>
        <v>2018</v>
      </c>
      <c r="Z3230" s="4" t="str">
        <f t="shared" si="507"/>
        <v>22</v>
      </c>
      <c r="AA3230" s="6">
        <f t="shared" si="508"/>
        <v>22</v>
      </c>
      <c r="AB3230" t="str">
        <f t="shared" si="509"/>
        <v>Saturday</v>
      </c>
    </row>
    <row r="3231" spans="1:28" x14ac:dyDescent="0.25">
      <c r="A3231" s="3" t="s">
        <v>7864</v>
      </c>
      <c r="B3231" t="s">
        <v>7865</v>
      </c>
      <c r="C3231" s="3" t="s">
        <v>7865</v>
      </c>
      <c r="D3231" s="6">
        <v>0</v>
      </c>
      <c r="E3231" s="6">
        <v>90</v>
      </c>
      <c r="F3231" s="6">
        <f t="shared" si="500"/>
        <v>1</v>
      </c>
      <c r="G3231" s="6">
        <f t="shared" si="501"/>
        <v>30</v>
      </c>
      <c r="H3231" s="6" t="str" cm="1">
        <f t="array" ref="H3231">_xlfn.IFS(E3231&lt;=80,"Series",E3231&lt;=120,"TV Movie",E3231&gt;120,"Long Movie")</f>
        <v>TV Movie</v>
      </c>
      <c r="I3231" t="s">
        <v>145</v>
      </c>
      <c r="J3231" t="s">
        <v>83</v>
      </c>
      <c r="K3231" t="s">
        <v>8161</v>
      </c>
      <c r="L3231" s="5">
        <v>7.5</v>
      </c>
      <c r="M3231" t="str" cm="1">
        <f t="array" ref="M3231">_xlfn.IFS(L3231&lt;=2,"Flop",L3231&lt;=5,"Average",L3231&lt;=7,"Hit",L3231&lt;=9,"Superhit",L3231&gt;9,"BlockBuster")</f>
        <v>Superhit</v>
      </c>
      <c r="N3231" s="6">
        <v>567042</v>
      </c>
      <c r="O3231" s="6" t="str" cm="1">
        <f t="array" ref="O3231">_xlfn.IFS(N3231&lt;=100000,"Low",N3231&lt;=500000,"Median",N3231&lt;=1500000,"High",N3231&gt;1500000,"Very High")</f>
        <v>High</v>
      </c>
      <c r="P3231">
        <v>17000000</v>
      </c>
      <c r="Q3231">
        <v>340952971</v>
      </c>
      <c r="R3231">
        <f t="shared" si="502"/>
        <v>323952971</v>
      </c>
      <c r="S3231" t="str">
        <f t="shared" si="503"/>
        <v>Profit</v>
      </c>
      <c r="T3231" s="1">
        <v>43168</v>
      </c>
      <c r="U3231" t="s">
        <v>7866</v>
      </c>
      <c r="V3231" s="14">
        <v>43168</v>
      </c>
      <c r="W3231" t="str">
        <f t="shared" si="504"/>
        <v>March</v>
      </c>
      <c r="X3231" s="4" t="str">
        <f t="shared" si="505"/>
        <v>2018</v>
      </c>
      <c r="Y3231" s="6">
        <f t="shared" si="506"/>
        <v>2018</v>
      </c>
      <c r="Z3231" s="4" t="str">
        <f t="shared" si="507"/>
        <v>9</v>
      </c>
      <c r="AA3231" s="6">
        <f t="shared" si="508"/>
        <v>9</v>
      </c>
      <c r="AB3231" t="str">
        <f t="shared" si="509"/>
        <v>Friday</v>
      </c>
    </row>
    <row r="3232" spans="1:28" x14ac:dyDescent="0.25">
      <c r="A3232" s="3" t="s">
        <v>7867</v>
      </c>
      <c r="B3232" t="s">
        <v>7868</v>
      </c>
      <c r="C3232" s="3" t="s">
        <v>7868</v>
      </c>
      <c r="D3232" s="6">
        <v>0</v>
      </c>
      <c r="E3232" s="6">
        <v>117</v>
      </c>
      <c r="F3232" s="6">
        <f t="shared" si="500"/>
        <v>1</v>
      </c>
      <c r="G3232" s="6">
        <f t="shared" si="501"/>
        <v>57</v>
      </c>
      <c r="H3232" s="6" t="str" cm="1">
        <f t="array" ref="H3232">_xlfn.IFS(E3232&lt;=80,"Series",E3232&lt;=120,"TV Movie",E3232&gt;120,"Long Movie")</f>
        <v>TV Movie</v>
      </c>
      <c r="I3232" t="s">
        <v>5529</v>
      </c>
      <c r="J3232" t="s">
        <v>8158</v>
      </c>
      <c r="K3232" t="s">
        <v>132</v>
      </c>
      <c r="L3232" s="5">
        <v>6</v>
      </c>
      <c r="M3232" t="str" cm="1">
        <f t="array" ref="M3232">_xlfn.IFS(L3232&lt;=2,"Flop",L3232&lt;=5,"Average",L3232&lt;=7,"Hit",L3232&lt;=9,"Superhit",L3232&gt;9,"BlockBuster")</f>
        <v>Hit</v>
      </c>
      <c r="N3232" s="6">
        <v>81602</v>
      </c>
      <c r="O3232" s="6" t="str" cm="1">
        <f t="array" ref="O3232">_xlfn.IFS(N3232&lt;=100000,"Low",N3232&lt;=500000,"Median",N3232&lt;=1500000,"High",N3232&gt;1500000,"Very High")</f>
        <v>Low</v>
      </c>
      <c r="P3232">
        <v>40000000</v>
      </c>
      <c r="Q3232">
        <v>75339459</v>
      </c>
      <c r="R3232">
        <f t="shared" si="502"/>
        <v>35339459</v>
      </c>
      <c r="S3232" t="str">
        <f t="shared" si="503"/>
        <v>Profit</v>
      </c>
      <c r="T3232" s="1">
        <v>43306</v>
      </c>
      <c r="U3232" t="s">
        <v>7869</v>
      </c>
      <c r="V3232" s="14">
        <v>43306</v>
      </c>
      <c r="W3232" t="str">
        <f t="shared" si="504"/>
        <v>July</v>
      </c>
      <c r="X3232" s="4" t="str">
        <f t="shared" si="505"/>
        <v>2018</v>
      </c>
      <c r="Y3232" s="6">
        <f t="shared" si="506"/>
        <v>2018</v>
      </c>
      <c r="Z3232" s="4" t="str">
        <f t="shared" si="507"/>
        <v>25</v>
      </c>
      <c r="AA3232" s="6">
        <f t="shared" si="508"/>
        <v>25</v>
      </c>
      <c r="AB3232" t="str">
        <f t="shared" si="509"/>
        <v>Wednesday</v>
      </c>
    </row>
    <row r="3233" spans="1:28" x14ac:dyDescent="0.25">
      <c r="A3233" s="3" t="s">
        <v>7870</v>
      </c>
      <c r="B3233" t="s">
        <v>7871</v>
      </c>
      <c r="C3233" s="3" t="s">
        <v>7871</v>
      </c>
      <c r="D3233" s="6">
        <v>0</v>
      </c>
      <c r="E3233" s="6">
        <v>101</v>
      </c>
      <c r="F3233" s="6">
        <f t="shared" si="500"/>
        <v>1</v>
      </c>
      <c r="G3233" s="6">
        <f t="shared" si="501"/>
        <v>41</v>
      </c>
      <c r="H3233" s="6" t="str" cm="1">
        <f t="array" ref="H3233">_xlfn.IFS(E3233&lt;=80,"Series",E3233&lt;=120,"TV Movie",E3233&gt;120,"Long Movie")</f>
        <v>TV Movie</v>
      </c>
      <c r="I3233" t="s">
        <v>8158</v>
      </c>
      <c r="J3233" t="s">
        <v>132</v>
      </c>
      <c r="K3233" t="s">
        <v>8163</v>
      </c>
      <c r="L3233" s="5">
        <v>5.6</v>
      </c>
      <c r="M3233" t="str" cm="1">
        <f t="array" ref="M3233">_xlfn.IFS(L3233&lt;=2,"Flop",L3233&lt;=5,"Average",L3233&lt;=7,"Hit",L3233&lt;=9,"Superhit",L3233&gt;9,"BlockBuster")</f>
        <v>Hit</v>
      </c>
      <c r="N3233" s="6">
        <v>69279</v>
      </c>
      <c r="O3233" s="6" t="str" cm="1">
        <f t="array" ref="O3233">_xlfn.IFS(N3233&lt;=100000,"Low",N3233&lt;=500000,"Median",N3233&lt;=1500000,"High",N3233&gt;1500000,"Very High")</f>
        <v>Low</v>
      </c>
      <c r="P3233">
        <v>175000000</v>
      </c>
      <c r="Q3233">
        <v>251410631</v>
      </c>
      <c r="R3233">
        <f t="shared" si="502"/>
        <v>76410631</v>
      </c>
      <c r="S3233" t="str">
        <f t="shared" si="503"/>
        <v>Profit</v>
      </c>
      <c r="T3233" s="1">
        <v>43831</v>
      </c>
      <c r="U3233" t="s">
        <v>3376</v>
      </c>
      <c r="V3233" s="14">
        <v>43831</v>
      </c>
      <c r="W3233" t="str">
        <f t="shared" si="504"/>
        <v>January</v>
      </c>
      <c r="X3233" s="4" t="str">
        <f t="shared" si="505"/>
        <v>2020</v>
      </c>
      <c r="Y3233" s="6">
        <f t="shared" si="506"/>
        <v>2020</v>
      </c>
      <c r="Z3233" s="4" t="str">
        <f t="shared" si="507"/>
        <v>1</v>
      </c>
      <c r="AA3233" s="6">
        <f t="shared" si="508"/>
        <v>1</v>
      </c>
      <c r="AB3233" t="str">
        <f t="shared" si="509"/>
        <v>Wednesday</v>
      </c>
    </row>
    <row r="3234" spans="1:28" x14ac:dyDescent="0.25">
      <c r="A3234" s="3" t="s">
        <v>7872</v>
      </c>
      <c r="B3234" t="s">
        <v>7873</v>
      </c>
      <c r="C3234" s="3" t="s">
        <v>7873</v>
      </c>
      <c r="D3234" s="6">
        <v>0</v>
      </c>
      <c r="E3234" s="6">
        <v>121</v>
      </c>
      <c r="F3234" s="6">
        <f t="shared" si="500"/>
        <v>2</v>
      </c>
      <c r="G3234" s="6">
        <f t="shared" si="501"/>
        <v>1</v>
      </c>
      <c r="H3234" s="6" t="str" cm="1">
        <f t="array" ref="H3234">_xlfn.IFS(E3234&lt;=80,"Series",E3234&lt;=120,"TV Movie",E3234&gt;120,"Long Movie")</f>
        <v>Long Movie</v>
      </c>
      <c r="I3234" t="s">
        <v>5529</v>
      </c>
      <c r="J3234" t="s">
        <v>8160</v>
      </c>
      <c r="K3234" t="s">
        <v>145</v>
      </c>
      <c r="L3234" s="5">
        <v>6.9</v>
      </c>
      <c r="M3234" t="str" cm="1">
        <f t="array" ref="M3234">_xlfn.IFS(L3234&lt;=2,"Flop",L3234&lt;=5,"Average",L3234&lt;=7,"Hit",L3234&lt;=9,"Superhit",L3234&gt;9,"BlockBuster")</f>
        <v>Hit</v>
      </c>
      <c r="N3234" s="6">
        <v>78463</v>
      </c>
      <c r="O3234" s="6" t="str" cm="1">
        <f t="array" ref="O3234">_xlfn.IFS(N3234&lt;=100000,"Low",N3234&lt;=500000,"Median",N3234&lt;=1500000,"High",N3234&gt;1500000,"Very High")</f>
        <v>Low</v>
      </c>
      <c r="P3234">
        <v>120000000</v>
      </c>
      <c r="Q3234">
        <v>0</v>
      </c>
      <c r="R3234">
        <f t="shared" si="502"/>
        <v>-120000000</v>
      </c>
      <c r="S3234" t="str">
        <f t="shared" si="503"/>
        <v>Loss</v>
      </c>
      <c r="T3234" s="1">
        <v>43349</v>
      </c>
      <c r="U3234" t="s">
        <v>7034</v>
      </c>
      <c r="V3234" s="14">
        <v>43349</v>
      </c>
      <c r="W3234" t="str">
        <f t="shared" si="504"/>
        <v>September</v>
      </c>
      <c r="X3234" s="4" t="str">
        <f t="shared" si="505"/>
        <v>2018</v>
      </c>
      <c r="Y3234" s="6">
        <f t="shared" si="506"/>
        <v>2018</v>
      </c>
      <c r="Z3234" s="4" t="str">
        <f t="shared" si="507"/>
        <v>6</v>
      </c>
      <c r="AA3234" s="6">
        <f t="shared" si="508"/>
        <v>6</v>
      </c>
      <c r="AB3234" t="str">
        <f t="shared" si="509"/>
        <v>Thursday</v>
      </c>
    </row>
    <row r="3235" spans="1:28" x14ac:dyDescent="0.25">
      <c r="A3235" s="3" t="s">
        <v>7874</v>
      </c>
      <c r="B3235" t="s">
        <v>7875</v>
      </c>
      <c r="C3235" s="3" t="s">
        <v>7875</v>
      </c>
      <c r="D3235" s="6">
        <v>0</v>
      </c>
      <c r="E3235" s="6">
        <v>139</v>
      </c>
      <c r="F3235" s="6">
        <f t="shared" si="500"/>
        <v>2</v>
      </c>
      <c r="G3235" s="6">
        <f t="shared" si="501"/>
        <v>19</v>
      </c>
      <c r="H3235" s="6" t="str" cm="1">
        <f t="array" ref="H3235">_xlfn.IFS(E3235&lt;=80,"Series",E3235&lt;=120,"TV Movie",E3235&gt;120,"Long Movie")</f>
        <v>Long Movie</v>
      </c>
      <c r="I3235" t="s">
        <v>5529</v>
      </c>
      <c r="J3235" t="s">
        <v>8158</v>
      </c>
      <c r="K3235" t="s">
        <v>132</v>
      </c>
      <c r="L3235" s="5">
        <v>7.8</v>
      </c>
      <c r="M3235" t="str" cm="1">
        <f t="array" ref="M3235">_xlfn.IFS(L3235&lt;=2,"Flop",L3235&lt;=5,"Average",L3235&lt;=7,"Hit",L3235&lt;=9,"Superhit",L3235&gt;9,"BlockBuster")</f>
        <v>Superhit</v>
      </c>
      <c r="N3235" s="6">
        <v>486970</v>
      </c>
      <c r="O3235" s="6" t="str" cm="1">
        <f t="array" ref="O3235">_xlfn.IFS(N3235&lt;=100000,"Low",N3235&lt;=500000,"Median",N3235&lt;=1500000,"High",N3235&gt;1500000,"Very High")</f>
        <v>Median</v>
      </c>
      <c r="P3235">
        <v>14300000</v>
      </c>
      <c r="Q3235">
        <v>143370485</v>
      </c>
      <c r="R3235">
        <f t="shared" si="502"/>
        <v>129070485</v>
      </c>
      <c r="S3235" t="str">
        <f t="shared" si="503"/>
        <v>Profit</v>
      </c>
      <c r="T3235" s="1">
        <v>44631</v>
      </c>
      <c r="U3235" t="s">
        <v>7441</v>
      </c>
      <c r="V3235" s="14">
        <v>44631</v>
      </c>
      <c r="W3235" t="str">
        <f t="shared" si="504"/>
        <v>March</v>
      </c>
      <c r="X3235" s="4" t="str">
        <f t="shared" si="505"/>
        <v>2022</v>
      </c>
      <c r="Y3235" s="6">
        <f t="shared" si="506"/>
        <v>2022</v>
      </c>
      <c r="Z3235" s="4" t="str">
        <f t="shared" si="507"/>
        <v>11</v>
      </c>
      <c r="AA3235" s="6">
        <f t="shared" si="508"/>
        <v>11</v>
      </c>
      <c r="AB3235" t="str">
        <f t="shared" si="509"/>
        <v>Friday</v>
      </c>
    </row>
    <row r="3236" spans="1:28" x14ac:dyDescent="0.25">
      <c r="A3236" s="3" t="s">
        <v>7876</v>
      </c>
      <c r="B3236" t="s">
        <v>7877</v>
      </c>
      <c r="C3236" s="3" t="s">
        <v>7877</v>
      </c>
      <c r="D3236" s="6">
        <v>0</v>
      </c>
      <c r="E3236" s="6">
        <v>92</v>
      </c>
      <c r="F3236" s="6">
        <f t="shared" si="500"/>
        <v>1</v>
      </c>
      <c r="G3236" s="6">
        <f t="shared" si="501"/>
        <v>32</v>
      </c>
      <c r="H3236" s="6" t="str" cm="1">
        <f t="array" ref="H3236">_xlfn.IFS(E3236&lt;=80,"Series",E3236&lt;=120,"TV Movie",E3236&gt;120,"Long Movie")</f>
        <v>TV Movie</v>
      </c>
      <c r="I3236" t="s">
        <v>8158</v>
      </c>
      <c r="J3236" t="s">
        <v>8159</v>
      </c>
      <c r="K3236" t="s">
        <v>132</v>
      </c>
      <c r="L3236" s="5">
        <v>7.1</v>
      </c>
      <c r="M3236" t="str" cm="1">
        <f t="array" ref="M3236">_xlfn.IFS(L3236&lt;=2,"Flop",L3236&lt;=5,"Average",L3236&lt;=7,"Hit",L3236&lt;=9,"Superhit",L3236&gt;9,"BlockBuster")</f>
        <v>Superhit</v>
      </c>
      <c r="N3236" s="6">
        <v>202296</v>
      </c>
      <c r="O3236" s="6" t="str" cm="1">
        <f t="array" ref="O3236">_xlfn.IFS(N3236&lt;=100000,"Low",N3236&lt;=500000,"Median",N3236&lt;=1500000,"High",N3236&gt;1500000,"Very High")</f>
        <v>Median</v>
      </c>
      <c r="P3236">
        <v>100000000</v>
      </c>
      <c r="Q3236">
        <v>1362015510</v>
      </c>
      <c r="R3236">
        <f t="shared" si="502"/>
        <v>1262015510</v>
      </c>
      <c r="S3236" t="str">
        <f t="shared" si="503"/>
        <v>Profit</v>
      </c>
      <c r="T3236" s="1">
        <v>45017</v>
      </c>
      <c r="U3236" t="s">
        <v>7878</v>
      </c>
      <c r="V3236" s="14">
        <v>45017</v>
      </c>
      <c r="W3236" t="str">
        <f t="shared" si="504"/>
        <v>April</v>
      </c>
      <c r="X3236" s="4" t="str">
        <f t="shared" si="505"/>
        <v>2023</v>
      </c>
      <c r="Y3236" s="6">
        <f t="shared" si="506"/>
        <v>2023</v>
      </c>
      <c r="Z3236" s="4" t="str">
        <f t="shared" si="507"/>
        <v>1</v>
      </c>
      <c r="AA3236" s="6">
        <f t="shared" si="508"/>
        <v>1</v>
      </c>
      <c r="AB3236" t="str">
        <f t="shared" si="509"/>
        <v>Saturday</v>
      </c>
    </row>
    <row r="3237" spans="1:28" x14ac:dyDescent="0.25">
      <c r="A3237" s="3" t="s">
        <v>7879</v>
      </c>
      <c r="B3237" t="s">
        <v>7880</v>
      </c>
      <c r="C3237" s="3" t="s">
        <v>7880</v>
      </c>
      <c r="D3237" s="6">
        <v>0</v>
      </c>
      <c r="E3237" s="6">
        <v>150</v>
      </c>
      <c r="F3237" s="6">
        <f t="shared" si="500"/>
        <v>2</v>
      </c>
      <c r="G3237" s="6">
        <f t="shared" si="501"/>
        <v>30</v>
      </c>
      <c r="H3237" s="6" t="str" cm="1">
        <f t="array" ref="H3237">_xlfn.IFS(E3237&lt;=80,"Series",E3237&lt;=120,"TV Movie",E3237&gt;120,"Long Movie")</f>
        <v>Long Movie</v>
      </c>
      <c r="I3237" t="s">
        <v>5529</v>
      </c>
      <c r="J3237" t="s">
        <v>8161</v>
      </c>
      <c r="K3237" t="s">
        <v>3857</v>
      </c>
      <c r="L3237" s="5">
        <v>7.3</v>
      </c>
      <c r="M3237" t="str" cm="1">
        <f t="array" ref="M3237">_xlfn.IFS(L3237&lt;=2,"Flop",L3237&lt;=5,"Average",L3237&lt;=7,"Hit",L3237&lt;=9,"Superhit",L3237&gt;9,"BlockBuster")</f>
        <v>Superhit</v>
      </c>
      <c r="N3237" s="6">
        <v>566725</v>
      </c>
      <c r="O3237" s="6" t="str" cm="1">
        <f t="array" ref="O3237">_xlfn.IFS(N3237&lt;=100000,"Low",N3237&lt;=500000,"Median",N3237&lt;=1500000,"High",N3237&gt;1500000,"Very High")</f>
        <v>High</v>
      </c>
      <c r="P3237">
        <v>205000000</v>
      </c>
      <c r="Q3237">
        <v>365304105</v>
      </c>
      <c r="R3237">
        <f t="shared" si="502"/>
        <v>160304105</v>
      </c>
      <c r="S3237" t="str">
        <f t="shared" si="503"/>
        <v>Profit</v>
      </c>
      <c r="T3237" s="1">
        <v>44065</v>
      </c>
      <c r="U3237" t="s">
        <v>2229</v>
      </c>
      <c r="V3237" s="14">
        <v>44065</v>
      </c>
      <c r="W3237" t="str">
        <f t="shared" si="504"/>
        <v>August</v>
      </c>
      <c r="X3237" s="4" t="str">
        <f t="shared" si="505"/>
        <v>2020</v>
      </c>
      <c r="Y3237" s="6">
        <f t="shared" si="506"/>
        <v>2020</v>
      </c>
      <c r="Z3237" s="4" t="str">
        <f t="shared" si="507"/>
        <v>22</v>
      </c>
      <c r="AA3237" s="6">
        <f t="shared" si="508"/>
        <v>22</v>
      </c>
      <c r="AB3237" t="str">
        <f t="shared" si="509"/>
        <v>Saturday</v>
      </c>
    </row>
    <row r="3238" spans="1:28" x14ac:dyDescent="0.25">
      <c r="A3238" s="3" t="s">
        <v>7881</v>
      </c>
      <c r="B3238" t="s">
        <v>7882</v>
      </c>
      <c r="C3238" s="3" t="s">
        <v>7883</v>
      </c>
      <c r="D3238" s="6">
        <v>0</v>
      </c>
      <c r="E3238" s="6">
        <v>132</v>
      </c>
      <c r="F3238" s="6">
        <f t="shared" si="500"/>
        <v>2</v>
      </c>
      <c r="G3238" s="6">
        <f t="shared" si="501"/>
        <v>12</v>
      </c>
      <c r="H3238" s="6" t="str" cm="1">
        <f t="array" ref="H3238">_xlfn.IFS(E3238&lt;=80,"Series",E3238&lt;=120,"TV Movie",E3238&gt;120,"Long Movie")</f>
        <v>Long Movie</v>
      </c>
      <c r="I3238" t="s">
        <v>145</v>
      </c>
      <c r="J3238" t="s">
        <v>3857</v>
      </c>
      <c r="K3238" t="s">
        <v>5802</v>
      </c>
      <c r="L3238" s="5">
        <v>8.5</v>
      </c>
      <c r="M3238" t="str" cm="1">
        <f t="array" ref="M3238">_xlfn.IFS(L3238&lt;=2,"Flop",L3238&lt;=5,"Average",L3238&lt;=7,"Hit",L3238&lt;=9,"Superhit",L3238&gt;9,"BlockBuster")</f>
        <v>Superhit</v>
      </c>
      <c r="N3238" s="6">
        <v>900583</v>
      </c>
      <c r="O3238" s="6" t="str" cm="1">
        <f t="array" ref="O3238">_xlfn.IFS(N3238&lt;=100000,"Low",N3238&lt;=500000,"Median",N3238&lt;=1500000,"High",N3238&gt;1500000,"Very High")</f>
        <v>High</v>
      </c>
      <c r="P3238">
        <v>11400000</v>
      </c>
      <c r="Q3238">
        <v>262715944</v>
      </c>
      <c r="R3238">
        <f t="shared" si="502"/>
        <v>251315944</v>
      </c>
      <c r="S3238" t="str">
        <f t="shared" si="503"/>
        <v>Profit</v>
      </c>
      <c r="T3238" s="1">
        <v>43606</v>
      </c>
      <c r="U3238" t="s">
        <v>3284</v>
      </c>
      <c r="V3238" s="14">
        <v>43606</v>
      </c>
      <c r="W3238" t="str">
        <f t="shared" si="504"/>
        <v>May</v>
      </c>
      <c r="X3238" s="4" t="str">
        <f t="shared" si="505"/>
        <v>2019</v>
      </c>
      <c r="Y3238" s="6">
        <f t="shared" si="506"/>
        <v>2019</v>
      </c>
      <c r="Z3238" s="4" t="str">
        <f t="shared" si="507"/>
        <v>21</v>
      </c>
      <c r="AA3238" s="6">
        <f t="shared" si="508"/>
        <v>21</v>
      </c>
      <c r="AB3238" t="str">
        <f t="shared" si="509"/>
        <v>Tuesday</v>
      </c>
    </row>
    <row r="3239" spans="1:28" x14ac:dyDescent="0.25">
      <c r="A3239" s="3" t="s">
        <v>7884</v>
      </c>
      <c r="B3239" t="s">
        <v>7885</v>
      </c>
      <c r="C3239" s="3" t="s">
        <v>7885</v>
      </c>
      <c r="D3239" s="6">
        <v>0</v>
      </c>
      <c r="E3239" s="6">
        <v>100</v>
      </c>
      <c r="F3239" s="6">
        <f t="shared" si="500"/>
        <v>1</v>
      </c>
      <c r="G3239" s="6">
        <f t="shared" si="501"/>
        <v>40</v>
      </c>
      <c r="H3239" s="6" t="str" cm="1">
        <f t="array" ref="H3239">_xlfn.IFS(E3239&lt;=80,"Series",E3239&lt;=120,"TV Movie",E3239&gt;120,"Long Movie")</f>
        <v>TV Movie</v>
      </c>
      <c r="I3239" t="s">
        <v>83</v>
      </c>
      <c r="J3239" t="s">
        <v>3857</v>
      </c>
      <c r="K3239" t="s">
        <v>5802</v>
      </c>
      <c r="L3239" s="5">
        <v>5.2</v>
      </c>
      <c r="M3239" t="str" cm="1">
        <f t="array" ref="M3239">_xlfn.IFS(L3239&lt;=2,"Flop",L3239&lt;=5,"Average",L3239&lt;=7,"Hit",L3239&lt;=9,"Superhit",L3239&gt;9,"BlockBuster")</f>
        <v>Hit</v>
      </c>
      <c r="N3239" s="6">
        <v>61479</v>
      </c>
      <c r="O3239" s="6" t="str" cm="1">
        <f t="array" ref="O3239">_xlfn.IFS(N3239&lt;=100000,"Low",N3239&lt;=500000,"Median",N3239&lt;=1500000,"High",N3239&gt;1500000,"Very High")</f>
        <v>Low</v>
      </c>
      <c r="P3239">
        <v>3500000</v>
      </c>
      <c r="Q3239">
        <v>95330710</v>
      </c>
      <c r="R3239">
        <f t="shared" si="502"/>
        <v>91830710</v>
      </c>
      <c r="S3239" t="str">
        <f t="shared" si="503"/>
        <v>Profit</v>
      </c>
      <c r="T3239" s="1">
        <v>43202</v>
      </c>
      <c r="U3239" t="s">
        <v>4831</v>
      </c>
      <c r="V3239" s="14">
        <v>43202</v>
      </c>
      <c r="W3239" t="str">
        <f t="shared" si="504"/>
        <v>April</v>
      </c>
      <c r="X3239" s="4" t="str">
        <f t="shared" si="505"/>
        <v>2018</v>
      </c>
      <c r="Y3239" s="6">
        <f t="shared" si="506"/>
        <v>2018</v>
      </c>
      <c r="Z3239" s="4" t="str">
        <f t="shared" si="507"/>
        <v>12</v>
      </c>
      <c r="AA3239" s="6">
        <f t="shared" si="508"/>
        <v>12</v>
      </c>
      <c r="AB3239" t="str">
        <f t="shared" si="509"/>
        <v>Thursday</v>
      </c>
    </row>
    <row r="3240" spans="1:28" x14ac:dyDescent="0.25">
      <c r="A3240" s="3" t="s">
        <v>7886</v>
      </c>
      <c r="B3240" t="s">
        <v>7887</v>
      </c>
      <c r="C3240" s="3" t="s">
        <v>7887</v>
      </c>
      <c r="D3240" s="6">
        <v>0</v>
      </c>
      <c r="E3240" s="6">
        <v>110</v>
      </c>
      <c r="F3240" s="6">
        <f t="shared" si="500"/>
        <v>1</v>
      </c>
      <c r="G3240" s="6">
        <f t="shared" si="501"/>
        <v>50</v>
      </c>
      <c r="H3240" s="6" t="str" cm="1">
        <f t="array" ref="H3240">_xlfn.IFS(E3240&lt;=80,"Series",E3240&lt;=120,"TV Movie",E3240&gt;120,"Long Movie")</f>
        <v>TV Movie</v>
      </c>
      <c r="I3240" t="s">
        <v>132</v>
      </c>
      <c r="J3240" t="s">
        <v>8157</v>
      </c>
      <c r="K3240" t="s">
        <v>5802</v>
      </c>
      <c r="L3240" s="5">
        <v>5.6</v>
      </c>
      <c r="M3240" t="str" cm="1">
        <f t="array" ref="M3240">_xlfn.IFS(L3240&lt;=2,"Flop",L3240&lt;=5,"Average",L3240&lt;=7,"Hit",L3240&lt;=9,"Superhit",L3240&gt;9,"BlockBuster")</f>
        <v>Hit</v>
      </c>
      <c r="N3240" s="6">
        <v>56423</v>
      </c>
      <c r="O3240" s="6" t="str" cm="1">
        <f t="array" ref="O3240">_xlfn.IFS(N3240&lt;=100000,"Low",N3240&lt;=500000,"Median",N3240&lt;=1500000,"High",N3240&gt;1500000,"Very High")</f>
        <v>Low</v>
      </c>
      <c r="P3240">
        <v>32000000</v>
      </c>
      <c r="Q3240">
        <v>94539426</v>
      </c>
      <c r="R3240">
        <f t="shared" si="502"/>
        <v>62539426</v>
      </c>
      <c r="S3240" t="str">
        <f t="shared" si="503"/>
        <v>Profit</v>
      </c>
      <c r="T3240" s="1">
        <v>43209</v>
      </c>
      <c r="U3240" t="s">
        <v>7888</v>
      </c>
      <c r="V3240" s="14">
        <v>43209</v>
      </c>
      <c r="W3240" t="str">
        <f t="shared" si="504"/>
        <v>April</v>
      </c>
      <c r="X3240" s="4" t="str">
        <f t="shared" si="505"/>
        <v>2018</v>
      </c>
      <c r="Y3240" s="6">
        <f t="shared" si="506"/>
        <v>2018</v>
      </c>
      <c r="Z3240" s="4" t="str">
        <f t="shared" si="507"/>
        <v>19</v>
      </c>
      <c r="AA3240" s="6">
        <f t="shared" si="508"/>
        <v>19</v>
      </c>
      <c r="AB3240" t="str">
        <f t="shared" si="509"/>
        <v>Thursday</v>
      </c>
    </row>
    <row r="3241" spans="1:28" x14ac:dyDescent="0.25">
      <c r="A3241" s="3" t="s">
        <v>7889</v>
      </c>
      <c r="B3241" t="s">
        <v>7890</v>
      </c>
      <c r="C3241" s="3" t="s">
        <v>7890</v>
      </c>
      <c r="D3241" s="6">
        <v>0</v>
      </c>
      <c r="E3241" s="6">
        <v>150</v>
      </c>
      <c r="F3241" s="6">
        <f t="shared" si="500"/>
        <v>2</v>
      </c>
      <c r="G3241" s="6">
        <f t="shared" si="501"/>
        <v>30</v>
      </c>
      <c r="H3241" s="6" t="str" cm="1">
        <f t="array" ref="H3241">_xlfn.IFS(E3241&lt;=80,"Series",E3241&lt;=120,"TV Movie",E3241&gt;120,"Long Movie")</f>
        <v>Long Movie</v>
      </c>
      <c r="I3241" t="s">
        <v>5529</v>
      </c>
      <c r="J3241" t="s">
        <v>8158</v>
      </c>
      <c r="K3241" t="s">
        <v>132</v>
      </c>
      <c r="L3241" s="5">
        <v>7.9</v>
      </c>
      <c r="M3241" t="str" cm="1">
        <f t="array" ref="M3241">_xlfn.IFS(L3241&lt;=2,"Flop",L3241&lt;=5,"Average",L3241&lt;=7,"Hit",L3241&lt;=9,"Superhit",L3241&gt;9,"BlockBuster")</f>
        <v>Superhit</v>
      </c>
      <c r="N3241" s="6">
        <v>339692</v>
      </c>
      <c r="O3241" s="6" t="str" cm="1">
        <f t="array" ref="O3241">_xlfn.IFS(N3241&lt;=100000,"Low",N3241&lt;=500000,"Median",N3241&lt;=1500000,"High",N3241&gt;1500000,"Very High")</f>
        <v>Median</v>
      </c>
      <c r="P3241">
        <v>250000000</v>
      </c>
      <c r="Q3241">
        <v>845555777</v>
      </c>
      <c r="R3241">
        <f t="shared" si="502"/>
        <v>595555777</v>
      </c>
      <c r="S3241" t="str">
        <f t="shared" si="503"/>
        <v>Profit</v>
      </c>
      <c r="T3241" s="1">
        <v>45035</v>
      </c>
      <c r="U3241" t="s">
        <v>3976</v>
      </c>
      <c r="V3241" s="14">
        <v>45035</v>
      </c>
      <c r="W3241" t="str">
        <f t="shared" si="504"/>
        <v>April</v>
      </c>
      <c r="X3241" s="4" t="str">
        <f t="shared" si="505"/>
        <v>2023</v>
      </c>
      <c r="Y3241" s="6">
        <f t="shared" si="506"/>
        <v>2023</v>
      </c>
      <c r="Z3241" s="4" t="str">
        <f t="shared" si="507"/>
        <v>19</v>
      </c>
      <c r="AA3241" s="6">
        <f t="shared" si="508"/>
        <v>19</v>
      </c>
      <c r="AB3241" t="str">
        <f t="shared" si="509"/>
        <v>Wednesday</v>
      </c>
    </row>
    <row r="3242" spans="1:28" x14ac:dyDescent="0.25">
      <c r="A3242" s="3" t="s">
        <v>7891</v>
      </c>
      <c r="B3242" t="s">
        <v>7892</v>
      </c>
      <c r="C3242" s="3" t="s">
        <v>7892</v>
      </c>
      <c r="D3242" s="6">
        <v>0</v>
      </c>
      <c r="E3242" s="6">
        <v>110</v>
      </c>
      <c r="F3242" s="6">
        <f t="shared" si="500"/>
        <v>1</v>
      </c>
      <c r="G3242" s="6">
        <f t="shared" si="501"/>
        <v>50</v>
      </c>
      <c r="H3242" s="6" t="str" cm="1">
        <f t="array" ref="H3242">_xlfn.IFS(E3242&lt;=80,"Series",E3242&lt;=120,"TV Movie",E3242&gt;120,"Long Movie")</f>
        <v>TV Movie</v>
      </c>
      <c r="I3242" t="s">
        <v>132</v>
      </c>
      <c r="J3242" t="s">
        <v>8165</v>
      </c>
      <c r="K3242" t="s">
        <v>5802</v>
      </c>
      <c r="L3242" s="5">
        <v>5.3</v>
      </c>
      <c r="M3242" t="str" cm="1">
        <f t="array" ref="M3242">_xlfn.IFS(L3242&lt;=2,"Flop",L3242&lt;=5,"Average",L3242&lt;=7,"Hit",L3242&lt;=9,"Superhit",L3242&gt;9,"BlockBuster")</f>
        <v>Hit</v>
      </c>
      <c r="N3242" s="6">
        <v>73745</v>
      </c>
      <c r="O3242" s="6" t="str" cm="1">
        <f t="array" ref="O3242">_xlfn.IFS(N3242&lt;=100000,"Low",N3242&lt;=500000,"Median",N3242&lt;=1500000,"High",N3242&gt;1500000,"Very High")</f>
        <v>Low</v>
      </c>
      <c r="P3242">
        <v>60000000</v>
      </c>
      <c r="Q3242">
        <v>0</v>
      </c>
      <c r="R3242">
        <f t="shared" si="502"/>
        <v>-60000000</v>
      </c>
      <c r="S3242" t="str">
        <f t="shared" si="503"/>
        <v>Loss</v>
      </c>
      <c r="T3242" s="1">
        <v>44260</v>
      </c>
      <c r="U3242" t="s">
        <v>4161</v>
      </c>
      <c r="V3242" s="14">
        <v>44260</v>
      </c>
      <c r="W3242" t="str">
        <f t="shared" si="504"/>
        <v>March</v>
      </c>
      <c r="X3242" s="4" t="str">
        <f t="shared" si="505"/>
        <v>2021</v>
      </c>
      <c r="Y3242" s="6">
        <f t="shared" si="506"/>
        <v>2021</v>
      </c>
      <c r="Z3242" s="4" t="str">
        <f t="shared" si="507"/>
        <v>5</v>
      </c>
      <c r="AA3242" s="6">
        <f t="shared" si="508"/>
        <v>5</v>
      </c>
      <c r="AB3242" t="str">
        <f t="shared" si="509"/>
        <v>Friday</v>
      </c>
    </row>
    <row r="3243" spans="1:28" x14ac:dyDescent="0.25">
      <c r="A3243" s="3" t="s">
        <v>7893</v>
      </c>
      <c r="B3243" t="s">
        <v>7894</v>
      </c>
      <c r="C3243" s="3" t="s">
        <v>7894</v>
      </c>
      <c r="D3243" s="6">
        <v>0</v>
      </c>
      <c r="E3243" s="6">
        <v>137</v>
      </c>
      <c r="F3243" s="6">
        <f t="shared" si="500"/>
        <v>2</v>
      </c>
      <c r="G3243" s="6">
        <f t="shared" si="501"/>
        <v>17</v>
      </c>
      <c r="H3243" s="6" t="str" cm="1">
        <f t="array" ref="H3243">_xlfn.IFS(E3243&lt;=80,"Series",E3243&lt;=120,"TV Movie",E3243&gt;120,"Long Movie")</f>
        <v>Long Movie</v>
      </c>
      <c r="I3243" t="s">
        <v>5529</v>
      </c>
      <c r="J3243" t="s">
        <v>8158</v>
      </c>
      <c r="K3243" t="s">
        <v>3857</v>
      </c>
      <c r="L3243" s="5">
        <v>6.5</v>
      </c>
      <c r="M3243" t="str" cm="1">
        <f t="array" ref="M3243">_xlfn.IFS(L3243&lt;=2,"Flop",L3243&lt;=5,"Average",L3243&lt;=7,"Hit",L3243&lt;=9,"Superhit",L3243&gt;9,"BlockBuster")</f>
        <v>Hit</v>
      </c>
      <c r="N3243" s="6">
        <v>229750</v>
      </c>
      <c r="O3243" s="6" t="str" cm="1">
        <f t="array" ref="O3243">_xlfn.IFS(N3243&lt;=100000,"Low",N3243&lt;=500000,"Median",N3243&lt;=1500000,"High",N3243&gt;1500000,"Very High")</f>
        <v>Median</v>
      </c>
      <c r="P3243">
        <v>200000000</v>
      </c>
      <c r="Q3243">
        <v>760732926</v>
      </c>
      <c r="R3243">
        <f t="shared" si="502"/>
        <v>560732926</v>
      </c>
      <c r="S3243" t="str">
        <f t="shared" si="503"/>
        <v>Profit</v>
      </c>
      <c r="T3243" s="1">
        <v>43659</v>
      </c>
      <c r="U3243" t="s">
        <v>5533</v>
      </c>
      <c r="V3243" s="14">
        <v>43659</v>
      </c>
      <c r="W3243" t="str">
        <f t="shared" si="504"/>
        <v>July</v>
      </c>
      <c r="X3243" s="4" t="str">
        <f t="shared" si="505"/>
        <v>2019</v>
      </c>
      <c r="Y3243" s="6">
        <f t="shared" si="506"/>
        <v>2019</v>
      </c>
      <c r="Z3243" s="4" t="str">
        <f t="shared" si="507"/>
        <v>13</v>
      </c>
      <c r="AA3243" s="6">
        <f t="shared" si="508"/>
        <v>13</v>
      </c>
      <c r="AB3243" t="str">
        <f t="shared" si="509"/>
        <v>Saturday</v>
      </c>
    </row>
    <row r="3244" spans="1:28" x14ac:dyDescent="0.25">
      <c r="A3244" s="3" t="s">
        <v>7895</v>
      </c>
      <c r="B3244" t="s">
        <v>7896</v>
      </c>
      <c r="C3244" s="3" t="s">
        <v>7896</v>
      </c>
      <c r="D3244" s="6">
        <v>0</v>
      </c>
      <c r="E3244" s="6">
        <v>98</v>
      </c>
      <c r="F3244" s="6">
        <f t="shared" si="500"/>
        <v>1</v>
      </c>
      <c r="G3244" s="6">
        <f t="shared" si="501"/>
        <v>38</v>
      </c>
      <c r="H3244" s="6" t="str" cm="1">
        <f t="array" ref="H3244">_xlfn.IFS(E3244&lt;=80,"Series",E3244&lt;=120,"TV Movie",E3244&gt;120,"Long Movie")</f>
        <v>TV Movie</v>
      </c>
      <c r="I3244" t="s">
        <v>8158</v>
      </c>
      <c r="J3244" t="s">
        <v>145</v>
      </c>
      <c r="K3244" t="s">
        <v>5802</v>
      </c>
      <c r="L3244" s="5">
        <v>6.8</v>
      </c>
      <c r="M3244" t="str" cm="1">
        <f t="array" ref="M3244">_xlfn.IFS(L3244&lt;=2,"Flop",L3244&lt;=5,"Average",L3244&lt;=7,"Hit",L3244&lt;=9,"Superhit",L3244&gt;9,"BlockBuster")</f>
        <v>Hit</v>
      </c>
      <c r="N3244" s="6">
        <v>56761</v>
      </c>
      <c r="O3244" s="6" t="str" cm="1">
        <f t="array" ref="O3244">_xlfn.IFS(N3244&lt;=100000,"Low",N3244&lt;=500000,"Median",N3244&lt;=1500000,"High",N3244&gt;1500000,"Very High")</f>
        <v>Low</v>
      </c>
      <c r="P3244">
        <v>2000000</v>
      </c>
      <c r="Q3244">
        <v>4165776</v>
      </c>
      <c r="R3244">
        <f t="shared" si="502"/>
        <v>2165776</v>
      </c>
      <c r="S3244" t="str">
        <f t="shared" si="503"/>
        <v>Profit</v>
      </c>
      <c r="T3244" s="1">
        <v>43230</v>
      </c>
      <c r="U3244" t="s">
        <v>7897</v>
      </c>
      <c r="V3244" s="14">
        <v>43230</v>
      </c>
      <c r="W3244" t="str">
        <f t="shared" si="504"/>
        <v>May</v>
      </c>
      <c r="X3244" s="4" t="str">
        <f t="shared" si="505"/>
        <v>2018</v>
      </c>
      <c r="Y3244" s="6">
        <f t="shared" si="506"/>
        <v>2018</v>
      </c>
      <c r="Z3244" s="4" t="str">
        <f t="shared" si="507"/>
        <v>10</v>
      </c>
      <c r="AA3244" s="6">
        <f t="shared" si="508"/>
        <v>10</v>
      </c>
      <c r="AB3244" t="str">
        <f t="shared" si="509"/>
        <v>Thursday</v>
      </c>
    </row>
    <row r="3245" spans="1:28" x14ac:dyDescent="0.25">
      <c r="A3245" s="3" t="s">
        <v>7898</v>
      </c>
      <c r="B3245" t="s">
        <v>7899</v>
      </c>
      <c r="C3245" s="3" t="s">
        <v>7899</v>
      </c>
      <c r="D3245" s="6">
        <v>0</v>
      </c>
      <c r="E3245" s="6">
        <v>129</v>
      </c>
      <c r="F3245" s="6">
        <f t="shared" si="500"/>
        <v>2</v>
      </c>
      <c r="G3245" s="6">
        <f t="shared" si="501"/>
        <v>9</v>
      </c>
      <c r="H3245" s="6" t="str" cm="1">
        <f t="array" ref="H3245">_xlfn.IFS(E3245&lt;=80,"Series",E3245&lt;=120,"TV Movie",E3245&gt;120,"Long Movie")</f>
        <v>Long Movie</v>
      </c>
      <c r="I3245" t="s">
        <v>145</v>
      </c>
      <c r="J3245" t="s">
        <v>83</v>
      </c>
      <c r="K3245" t="s">
        <v>8161</v>
      </c>
      <c r="L3245" s="5">
        <v>6.6</v>
      </c>
      <c r="M3245" t="str" cm="1">
        <f t="array" ref="M3245">_xlfn.IFS(L3245&lt;=2,"Flop",L3245&lt;=5,"Average",L3245&lt;=7,"Hit",L3245&lt;=9,"Superhit",L3245&gt;9,"BlockBuster")</f>
        <v>Hit</v>
      </c>
      <c r="N3245" s="6">
        <v>260492</v>
      </c>
      <c r="O3245" s="6" t="str" cm="1">
        <f t="array" ref="O3245">_xlfn.IFS(N3245&lt;=100000,"Low",N3245&lt;=500000,"Median",N3245&lt;=1500000,"High",N3245&gt;1500000,"Very High")</f>
        <v>Median</v>
      </c>
      <c r="P3245">
        <v>20000000</v>
      </c>
      <c r="Q3245">
        <v>246999039</v>
      </c>
      <c r="R3245">
        <f t="shared" si="502"/>
        <v>226999039</v>
      </c>
      <c r="S3245" t="str">
        <f t="shared" si="503"/>
        <v>Profit</v>
      </c>
      <c r="T3245" s="1">
        <v>43472</v>
      </c>
      <c r="U3245" t="s">
        <v>2307</v>
      </c>
      <c r="V3245" s="14">
        <v>43472</v>
      </c>
      <c r="W3245" t="str">
        <f t="shared" si="504"/>
        <v>January</v>
      </c>
      <c r="X3245" s="4" t="str">
        <f t="shared" si="505"/>
        <v>2019</v>
      </c>
      <c r="Y3245" s="6">
        <f t="shared" si="506"/>
        <v>2019</v>
      </c>
      <c r="Z3245" s="4" t="str">
        <f t="shared" si="507"/>
        <v>7</v>
      </c>
      <c r="AA3245" s="6">
        <f t="shared" si="508"/>
        <v>7</v>
      </c>
      <c r="AB3245" t="str">
        <f t="shared" si="509"/>
        <v>Monday</v>
      </c>
    </row>
    <row r="3246" spans="1:28" x14ac:dyDescent="0.25">
      <c r="A3246" s="3" t="s">
        <v>7900</v>
      </c>
      <c r="B3246" t="s">
        <v>7901</v>
      </c>
      <c r="C3246" s="3" t="s">
        <v>7901</v>
      </c>
      <c r="D3246" s="6">
        <v>0</v>
      </c>
      <c r="E3246" s="6">
        <v>101</v>
      </c>
      <c r="F3246" s="6">
        <f t="shared" si="500"/>
        <v>1</v>
      </c>
      <c r="G3246" s="6">
        <f t="shared" si="501"/>
        <v>41</v>
      </c>
      <c r="H3246" s="6" t="str" cm="1">
        <f t="array" ref="H3246">_xlfn.IFS(E3246&lt;=80,"Series",E3246&lt;=120,"TV Movie",E3246&gt;120,"Long Movie")</f>
        <v>TV Movie</v>
      </c>
      <c r="I3246" t="s">
        <v>5529</v>
      </c>
      <c r="J3246" t="s">
        <v>3857</v>
      </c>
      <c r="K3246" t="s">
        <v>5802</v>
      </c>
      <c r="L3246" s="5">
        <v>6.5</v>
      </c>
      <c r="M3246" t="str" cm="1">
        <f t="array" ref="M3246">_xlfn.IFS(L3246&lt;=2,"Flop",L3246&lt;=5,"Average",L3246&lt;=7,"Hit",L3246&lt;=9,"Superhit",L3246&gt;9,"BlockBuster")</f>
        <v>Hit</v>
      </c>
      <c r="N3246" s="6">
        <v>69140</v>
      </c>
      <c r="O3246" s="6" t="str" cm="1">
        <f t="array" ref="O3246">_xlfn.IFS(N3246&lt;=100000,"Low",N3246&lt;=500000,"Median",N3246&lt;=1500000,"High",N3246&gt;1500000,"Very High")</f>
        <v>Low</v>
      </c>
      <c r="P3246">
        <v>25000000</v>
      </c>
      <c r="Q3246">
        <v>53918723</v>
      </c>
      <c r="R3246">
        <f t="shared" si="502"/>
        <v>28918723</v>
      </c>
      <c r="S3246" t="str">
        <f t="shared" si="503"/>
        <v>Profit</v>
      </c>
      <c r="T3246" s="1">
        <v>43340</v>
      </c>
      <c r="U3246" t="s">
        <v>4746</v>
      </c>
      <c r="V3246" s="14">
        <v>43340</v>
      </c>
      <c r="W3246" t="str">
        <f t="shared" si="504"/>
        <v>August</v>
      </c>
      <c r="X3246" s="4" t="str">
        <f t="shared" si="505"/>
        <v>2018</v>
      </c>
      <c r="Y3246" s="6">
        <f t="shared" si="506"/>
        <v>2018</v>
      </c>
      <c r="Z3246" s="4" t="str">
        <f t="shared" si="507"/>
        <v>28</v>
      </c>
      <c r="AA3246" s="6">
        <f t="shared" si="508"/>
        <v>28</v>
      </c>
      <c r="AB3246" t="str">
        <f t="shared" si="509"/>
        <v>Tuesday</v>
      </c>
    </row>
    <row r="3247" spans="1:28" x14ac:dyDescent="0.25">
      <c r="A3247" s="3" t="s">
        <v>7902</v>
      </c>
      <c r="B3247" t="s">
        <v>7903</v>
      </c>
      <c r="C3247" s="3" t="s">
        <v>7903</v>
      </c>
      <c r="D3247" s="6">
        <v>0</v>
      </c>
      <c r="E3247" s="6">
        <v>131</v>
      </c>
      <c r="F3247" s="6">
        <f t="shared" si="500"/>
        <v>2</v>
      </c>
      <c r="G3247" s="6">
        <f t="shared" si="501"/>
        <v>11</v>
      </c>
      <c r="H3247" s="6" t="str" cm="1">
        <f t="array" ref="H3247">_xlfn.IFS(E3247&lt;=80,"Series",E3247&lt;=120,"TV Movie",E3247&gt;120,"Long Movie")</f>
        <v>Long Movie</v>
      </c>
      <c r="I3247" t="s">
        <v>5529</v>
      </c>
      <c r="J3247" t="s">
        <v>8158</v>
      </c>
      <c r="K3247" t="s">
        <v>3857</v>
      </c>
      <c r="L3247" s="5">
        <v>6.3</v>
      </c>
      <c r="M3247" t="str" cm="1">
        <f t="array" ref="M3247">_xlfn.IFS(L3247&lt;=2,"Flop",L3247&lt;=5,"Average",L3247&lt;=7,"Hit",L3247&lt;=9,"Superhit",L3247&gt;9,"BlockBuster")</f>
        <v>Hit</v>
      </c>
      <c r="N3247" s="6">
        <v>165715</v>
      </c>
      <c r="O3247" s="6" t="str" cm="1">
        <f t="array" ref="O3247">_xlfn.IFS(N3247&lt;=100000,"Low",N3247&lt;=500000,"Median",N3247&lt;=1500000,"High",N3247&gt;1500000,"Very High")</f>
        <v>Median</v>
      </c>
      <c r="P3247">
        <v>100000000</v>
      </c>
      <c r="Q3247">
        <v>125897478</v>
      </c>
      <c r="R3247">
        <f t="shared" si="502"/>
        <v>25897478</v>
      </c>
      <c r="S3247" t="str">
        <f t="shared" si="503"/>
        <v>Profit</v>
      </c>
      <c r="T3247" s="2">
        <v>44531</v>
      </c>
      <c r="U3247" t="s">
        <v>4337</v>
      </c>
      <c r="V3247" s="14">
        <v>44531</v>
      </c>
      <c r="W3247" t="str">
        <f t="shared" si="504"/>
        <v>December</v>
      </c>
      <c r="X3247" s="4" t="str">
        <f t="shared" si="505"/>
        <v>2021</v>
      </c>
      <c r="Y3247" s="6">
        <f t="shared" si="506"/>
        <v>2021</v>
      </c>
      <c r="Z3247" s="4" t="str">
        <f t="shared" si="507"/>
        <v>1</v>
      </c>
      <c r="AA3247" s="6">
        <f t="shared" si="508"/>
        <v>1</v>
      </c>
      <c r="AB3247" t="str">
        <f t="shared" si="509"/>
        <v>Wednesday</v>
      </c>
    </row>
    <row r="3248" spans="1:28" x14ac:dyDescent="0.25">
      <c r="A3248" s="3" t="s">
        <v>7904</v>
      </c>
      <c r="B3248" t="s">
        <v>7905</v>
      </c>
      <c r="C3248" s="3" t="s">
        <v>7905</v>
      </c>
      <c r="D3248" s="6">
        <v>0</v>
      </c>
      <c r="E3248" s="6">
        <v>116</v>
      </c>
      <c r="F3248" s="6">
        <f t="shared" si="500"/>
        <v>1</v>
      </c>
      <c r="G3248" s="6">
        <f t="shared" si="501"/>
        <v>56</v>
      </c>
      <c r="H3248" s="6" t="str" cm="1">
        <f t="array" ref="H3248">_xlfn.IFS(E3248&lt;=80,"Series",E3248&lt;=120,"TV Movie",E3248&gt;120,"Long Movie")</f>
        <v>TV Movie</v>
      </c>
      <c r="I3248" t="s">
        <v>83</v>
      </c>
      <c r="J3248" t="s">
        <v>8166</v>
      </c>
      <c r="K3248" t="s">
        <v>3857</v>
      </c>
      <c r="L3248" s="5">
        <v>6.8</v>
      </c>
      <c r="M3248" t="str" cm="1">
        <f t="array" ref="M3248">_xlfn.IFS(L3248&lt;=2,"Flop",L3248&lt;=5,"Average",L3248&lt;=7,"Hit",L3248&lt;=9,"Superhit",L3248&gt;9,"BlockBuster")</f>
        <v>Hit</v>
      </c>
      <c r="N3248" s="6">
        <v>329825</v>
      </c>
      <c r="O3248" s="6" t="str" cm="1">
        <f t="array" ref="O3248">_xlfn.IFS(N3248&lt;=100000,"Low",N3248&lt;=500000,"Median",N3248&lt;=1500000,"High",N3248&gt;1500000,"Very High")</f>
        <v>Median</v>
      </c>
      <c r="P3248">
        <v>20000000</v>
      </c>
      <c r="Q3248">
        <v>256067149</v>
      </c>
      <c r="R3248">
        <f t="shared" si="502"/>
        <v>236067149</v>
      </c>
      <c r="S3248" t="str">
        <f t="shared" si="503"/>
        <v>Profit</v>
      </c>
      <c r="T3248" s="1">
        <v>43532</v>
      </c>
      <c r="U3248" t="s">
        <v>5109</v>
      </c>
      <c r="V3248" s="14">
        <v>43532</v>
      </c>
      <c r="W3248" t="str">
        <f t="shared" si="504"/>
        <v>March</v>
      </c>
      <c r="X3248" s="4" t="str">
        <f t="shared" si="505"/>
        <v>2019</v>
      </c>
      <c r="Y3248" s="6">
        <f t="shared" si="506"/>
        <v>2019</v>
      </c>
      <c r="Z3248" s="4" t="str">
        <f t="shared" si="507"/>
        <v>8</v>
      </c>
      <c r="AA3248" s="6">
        <f t="shared" si="508"/>
        <v>8</v>
      </c>
      <c r="AB3248" t="str">
        <f t="shared" si="509"/>
        <v>Friday</v>
      </c>
    </row>
    <row r="3249" spans="1:28" x14ac:dyDescent="0.25">
      <c r="A3249" s="3" t="s">
        <v>7906</v>
      </c>
      <c r="B3249" t="s">
        <v>7907</v>
      </c>
      <c r="C3249" s="3" t="s">
        <v>7907</v>
      </c>
      <c r="D3249" s="6">
        <v>0</v>
      </c>
      <c r="E3249" s="6">
        <v>118</v>
      </c>
      <c r="F3249" s="6">
        <f t="shared" si="500"/>
        <v>1</v>
      </c>
      <c r="G3249" s="6">
        <f t="shared" si="501"/>
        <v>58</v>
      </c>
      <c r="H3249" s="6" t="str" cm="1">
        <f t="array" ref="H3249">_xlfn.IFS(E3249&lt;=80,"Series",E3249&lt;=120,"TV Movie",E3249&gt;120,"Long Movie")</f>
        <v>TV Movie</v>
      </c>
      <c r="I3249" t="s">
        <v>5529</v>
      </c>
      <c r="J3249" t="s">
        <v>8158</v>
      </c>
      <c r="K3249" t="s">
        <v>145</v>
      </c>
      <c r="L3249" s="5">
        <v>6.8</v>
      </c>
      <c r="M3249" t="str" cm="1">
        <f t="array" ref="M3249">_xlfn.IFS(L3249&lt;=2,"Flop",L3249&lt;=5,"Average",L3249&lt;=7,"Hit",L3249&lt;=9,"Superhit",L3249&gt;9,"BlockBuster")</f>
        <v>Hit</v>
      </c>
      <c r="N3249" s="6">
        <v>93575</v>
      </c>
      <c r="O3249" s="6" t="str" cm="1">
        <f t="array" ref="O3249">_xlfn.IFS(N3249&lt;=100000,"Low",N3249&lt;=500000,"Median",N3249&lt;=1500000,"High",N3249&gt;1500000,"Very High")</f>
        <v>Low</v>
      </c>
      <c r="P3249">
        <v>38000000</v>
      </c>
      <c r="Q3249">
        <v>12668325</v>
      </c>
      <c r="R3249">
        <f t="shared" si="502"/>
        <v>-25331675</v>
      </c>
      <c r="S3249" t="str">
        <f t="shared" si="503"/>
        <v>Loss</v>
      </c>
      <c r="T3249" s="1">
        <v>44190</v>
      </c>
      <c r="U3249" t="s">
        <v>3450</v>
      </c>
      <c r="V3249" s="14">
        <v>44190</v>
      </c>
      <c r="W3249" t="str">
        <f t="shared" si="504"/>
        <v>December</v>
      </c>
      <c r="X3249" s="4" t="str">
        <f t="shared" si="505"/>
        <v>2020</v>
      </c>
      <c r="Y3249" s="6">
        <f t="shared" si="506"/>
        <v>2020</v>
      </c>
      <c r="Z3249" s="4" t="str">
        <f t="shared" si="507"/>
        <v>25</v>
      </c>
      <c r="AA3249" s="6">
        <f t="shared" si="508"/>
        <v>25</v>
      </c>
      <c r="AB3249" t="str">
        <f t="shared" si="509"/>
        <v>Friday</v>
      </c>
    </row>
    <row r="3250" spans="1:28" x14ac:dyDescent="0.25">
      <c r="A3250" s="3" t="s">
        <v>7908</v>
      </c>
      <c r="B3250" t="s">
        <v>7909</v>
      </c>
      <c r="C3250" s="3" t="s">
        <v>7909</v>
      </c>
      <c r="D3250" s="6">
        <v>0</v>
      </c>
      <c r="E3250" s="6">
        <v>98</v>
      </c>
      <c r="F3250" s="6">
        <f t="shared" si="500"/>
        <v>1</v>
      </c>
      <c r="G3250" s="6">
        <f t="shared" si="501"/>
        <v>38</v>
      </c>
      <c r="H3250" s="6" t="str" cm="1">
        <f t="array" ref="H3250">_xlfn.IFS(E3250&lt;=80,"Series",E3250&lt;=120,"TV Movie",E3250&gt;120,"Long Movie")</f>
        <v>TV Movie</v>
      </c>
      <c r="I3250" t="s">
        <v>5529</v>
      </c>
      <c r="J3250" t="s">
        <v>132</v>
      </c>
      <c r="K3250" t="s">
        <v>8162</v>
      </c>
      <c r="L3250" s="5">
        <v>6.3</v>
      </c>
      <c r="M3250" t="str" cm="1">
        <f t="array" ref="M3250">_xlfn.IFS(L3250&lt;=2,"Flop",L3250&lt;=5,"Average",L3250&lt;=7,"Hit",L3250&lt;=9,"Superhit",L3250&gt;9,"BlockBuster")</f>
        <v>Hit</v>
      </c>
      <c r="N3250" s="6">
        <v>67375</v>
      </c>
      <c r="O3250" s="6" t="str" cm="1">
        <f t="array" ref="O3250">_xlfn.IFS(N3250&lt;=100000,"Low",N3250&lt;=500000,"Median",N3250&lt;=1500000,"High",N3250&gt;1500000,"Very High")</f>
        <v>Low</v>
      </c>
      <c r="P3250">
        <v>15000000</v>
      </c>
      <c r="Q3250">
        <v>1034769</v>
      </c>
      <c r="R3250">
        <f t="shared" si="502"/>
        <v>-13965231</v>
      </c>
      <c r="S3250" t="str">
        <f t="shared" si="503"/>
        <v>Loss</v>
      </c>
      <c r="T3250" s="1">
        <v>43717</v>
      </c>
      <c r="U3250" t="s">
        <v>7910</v>
      </c>
      <c r="V3250" s="14">
        <v>43717</v>
      </c>
      <c r="W3250" t="str">
        <f t="shared" si="504"/>
        <v>September</v>
      </c>
      <c r="X3250" s="4" t="str">
        <f t="shared" si="505"/>
        <v>2019</v>
      </c>
      <c r="Y3250" s="6">
        <f t="shared" si="506"/>
        <v>2019</v>
      </c>
      <c r="Z3250" s="4" t="str">
        <f t="shared" si="507"/>
        <v>9</v>
      </c>
      <c r="AA3250" s="6">
        <f t="shared" si="508"/>
        <v>9</v>
      </c>
      <c r="AB3250" t="str">
        <f t="shared" si="509"/>
        <v>Monday</v>
      </c>
    </row>
    <row r="3251" spans="1:28" x14ac:dyDescent="0.25">
      <c r="A3251" s="3" t="s">
        <v>7911</v>
      </c>
      <c r="B3251" t="s">
        <v>7912</v>
      </c>
      <c r="C3251" s="3" t="s">
        <v>7912</v>
      </c>
      <c r="D3251" s="6">
        <v>0</v>
      </c>
      <c r="E3251" s="6">
        <v>114</v>
      </c>
      <c r="F3251" s="6">
        <f t="shared" si="500"/>
        <v>1</v>
      </c>
      <c r="G3251" s="6">
        <f t="shared" si="501"/>
        <v>54</v>
      </c>
      <c r="H3251" s="6" t="str" cm="1">
        <f t="array" ref="H3251">_xlfn.IFS(E3251&lt;=80,"Series",E3251&lt;=120,"TV Movie",E3251&gt;120,"Long Movie")</f>
        <v>TV Movie</v>
      </c>
      <c r="I3251" t="s">
        <v>132</v>
      </c>
      <c r="J3251" t="s">
        <v>8164</v>
      </c>
      <c r="K3251" t="s">
        <v>8157</v>
      </c>
      <c r="L3251" s="5">
        <v>6.6</v>
      </c>
      <c r="M3251" t="str" cm="1">
        <f t="array" ref="M3251">_xlfn.IFS(L3251&lt;=2,"Flop",L3251&lt;=5,"Average",L3251&lt;=7,"Hit",L3251&lt;=9,"Superhit",L3251&gt;9,"BlockBuster")</f>
        <v>Hit</v>
      </c>
      <c r="N3251" s="6">
        <v>104789</v>
      </c>
      <c r="O3251" s="6" t="str" cm="1">
        <f t="array" ref="O3251">_xlfn.IFS(N3251&lt;=100000,"Low",N3251&lt;=500000,"Median",N3251&lt;=1500000,"High",N3251&gt;1500000,"Very High")</f>
        <v>Median</v>
      </c>
      <c r="P3251">
        <v>75000000</v>
      </c>
      <c r="Q3251">
        <v>402264843</v>
      </c>
      <c r="R3251">
        <f t="shared" si="502"/>
        <v>327264843</v>
      </c>
      <c r="S3251" t="str">
        <f t="shared" si="503"/>
        <v>Profit</v>
      </c>
      <c r="T3251" s="1">
        <v>43292</v>
      </c>
      <c r="U3251" t="s">
        <v>5822</v>
      </c>
      <c r="V3251" s="14">
        <v>43292</v>
      </c>
      <c r="W3251" t="str">
        <f t="shared" si="504"/>
        <v>July</v>
      </c>
      <c r="X3251" s="4" t="str">
        <f t="shared" si="505"/>
        <v>2018</v>
      </c>
      <c r="Y3251" s="6">
        <f t="shared" si="506"/>
        <v>2018</v>
      </c>
      <c r="Z3251" s="4" t="str">
        <f t="shared" si="507"/>
        <v>11</v>
      </c>
      <c r="AA3251" s="6">
        <f t="shared" si="508"/>
        <v>11</v>
      </c>
      <c r="AB3251" t="str">
        <f t="shared" si="509"/>
        <v>Wednesday</v>
      </c>
    </row>
    <row r="3252" spans="1:28" x14ac:dyDescent="0.25">
      <c r="A3252" s="3" t="s">
        <v>7913</v>
      </c>
      <c r="B3252" t="s">
        <v>7914</v>
      </c>
      <c r="C3252" s="3" t="s">
        <v>7914</v>
      </c>
      <c r="D3252" s="6">
        <v>0</v>
      </c>
      <c r="E3252" s="6">
        <v>107</v>
      </c>
      <c r="F3252" s="6">
        <f t="shared" si="500"/>
        <v>1</v>
      </c>
      <c r="G3252" s="6">
        <f t="shared" si="501"/>
        <v>47</v>
      </c>
      <c r="H3252" s="6" t="str" cm="1">
        <f t="array" ref="H3252">_xlfn.IFS(E3252&lt;=80,"Series",E3252&lt;=120,"TV Movie",E3252&gt;120,"Long Movie")</f>
        <v>TV Movie</v>
      </c>
      <c r="I3252" t="s">
        <v>5529</v>
      </c>
      <c r="J3252" t="s">
        <v>83</v>
      </c>
      <c r="K3252" t="s">
        <v>8161</v>
      </c>
      <c r="L3252" s="5">
        <v>5.2</v>
      </c>
      <c r="M3252" t="str" cm="1">
        <f t="array" ref="M3252">_xlfn.IFS(L3252&lt;=2,"Flop",L3252&lt;=5,"Average",L3252&lt;=7,"Hit",L3252&lt;=9,"Superhit",L3252&gt;9,"BlockBuster")</f>
        <v>Hit</v>
      </c>
      <c r="N3252" s="6">
        <v>61436</v>
      </c>
      <c r="O3252" s="6" t="str" cm="1">
        <f t="array" ref="O3252">_xlfn.IFS(N3252&lt;=100000,"Low",N3252&lt;=500000,"Median",N3252&lt;=1500000,"High",N3252&gt;1500000,"Very High")</f>
        <v>Low</v>
      </c>
      <c r="P3252">
        <v>25000000</v>
      </c>
      <c r="Q3252">
        <v>41914915</v>
      </c>
      <c r="R3252">
        <f t="shared" si="502"/>
        <v>16914915</v>
      </c>
      <c r="S3252" t="str">
        <f t="shared" si="503"/>
        <v>Profit</v>
      </c>
      <c r="T3252" s="1">
        <v>44519</v>
      </c>
      <c r="U3252" t="s">
        <v>7153</v>
      </c>
      <c r="V3252" s="14">
        <v>44519</v>
      </c>
      <c r="W3252" t="str">
        <f t="shared" si="504"/>
        <v>November</v>
      </c>
      <c r="X3252" s="4" t="str">
        <f t="shared" si="505"/>
        <v>2021</v>
      </c>
      <c r="Y3252" s="6">
        <f t="shared" si="506"/>
        <v>2021</v>
      </c>
      <c r="Z3252" s="4" t="str">
        <f t="shared" si="507"/>
        <v>19</v>
      </c>
      <c r="AA3252" s="6">
        <f t="shared" si="508"/>
        <v>19</v>
      </c>
      <c r="AB3252" t="str">
        <f t="shared" si="509"/>
        <v>Friday</v>
      </c>
    </row>
    <row r="3253" spans="1:28" x14ac:dyDescent="0.25">
      <c r="A3253" s="3" t="s">
        <v>7915</v>
      </c>
      <c r="B3253" t="s">
        <v>7916</v>
      </c>
      <c r="C3253" s="3" t="s">
        <v>7916</v>
      </c>
      <c r="D3253" s="6">
        <v>0</v>
      </c>
      <c r="E3253" s="6">
        <v>89</v>
      </c>
      <c r="F3253" s="6">
        <f t="shared" si="500"/>
        <v>1</v>
      </c>
      <c r="G3253" s="6">
        <f t="shared" si="501"/>
        <v>29</v>
      </c>
      <c r="H3253" s="6" t="str" cm="1">
        <f t="array" ref="H3253">_xlfn.IFS(E3253&lt;=80,"Series",E3253&lt;=120,"TV Movie",E3253&gt;120,"Long Movie")</f>
        <v>TV Movie</v>
      </c>
      <c r="I3253" t="s">
        <v>5529</v>
      </c>
      <c r="J3253" t="s">
        <v>8158</v>
      </c>
      <c r="K3253" t="s">
        <v>132</v>
      </c>
      <c r="L3253" s="5">
        <v>6.2</v>
      </c>
      <c r="M3253" t="str" cm="1">
        <f t="array" ref="M3253">_xlfn.IFS(L3253&lt;=2,"Flop",L3253&lt;=5,"Average",L3253&lt;=7,"Hit",L3253&lt;=9,"Superhit",L3253&gt;9,"BlockBuster")</f>
        <v>Hit</v>
      </c>
      <c r="N3253" s="6">
        <v>80997</v>
      </c>
      <c r="O3253" s="6" t="str" cm="1">
        <f t="array" ref="O3253">_xlfn.IFS(N3253&lt;=100000,"Low",N3253&lt;=500000,"Median",N3253&lt;=1500000,"High",N3253&gt;1500000,"Very High")</f>
        <v>Low</v>
      </c>
      <c r="P3253">
        <v>25000000</v>
      </c>
      <c r="Q3253">
        <v>158972499</v>
      </c>
      <c r="R3253">
        <f t="shared" si="502"/>
        <v>133972499</v>
      </c>
      <c r="S3253" t="str">
        <f t="shared" si="503"/>
        <v>Profit</v>
      </c>
      <c r="T3253" s="1">
        <v>43356</v>
      </c>
      <c r="U3253" t="s">
        <v>7917</v>
      </c>
      <c r="V3253" s="14">
        <v>43356</v>
      </c>
      <c r="W3253" t="str">
        <f t="shared" si="504"/>
        <v>September</v>
      </c>
      <c r="X3253" s="4" t="str">
        <f t="shared" si="505"/>
        <v>2018</v>
      </c>
      <c r="Y3253" s="6">
        <f t="shared" si="506"/>
        <v>2018</v>
      </c>
      <c r="Z3253" s="4" t="str">
        <f t="shared" si="507"/>
        <v>13</v>
      </c>
      <c r="AA3253" s="6">
        <f t="shared" si="508"/>
        <v>13</v>
      </c>
      <c r="AB3253" t="str">
        <f t="shared" si="509"/>
        <v>Thursday</v>
      </c>
    </row>
    <row r="3254" spans="1:28" x14ac:dyDescent="0.25">
      <c r="A3254" s="3" t="s">
        <v>7918</v>
      </c>
      <c r="B3254" t="s">
        <v>7919</v>
      </c>
      <c r="C3254" s="3" t="s">
        <v>7919</v>
      </c>
      <c r="D3254" s="6">
        <v>0</v>
      </c>
      <c r="E3254" s="6">
        <v>138</v>
      </c>
      <c r="F3254" s="6">
        <f t="shared" si="500"/>
        <v>2</v>
      </c>
      <c r="G3254" s="6">
        <f t="shared" si="501"/>
        <v>18</v>
      </c>
      <c r="H3254" s="6" t="str" cm="1">
        <f t="array" ref="H3254">_xlfn.IFS(E3254&lt;=80,"Series",E3254&lt;=120,"TV Movie",E3254&gt;120,"Long Movie")</f>
        <v>Long Movie</v>
      </c>
      <c r="I3254" t="s">
        <v>5529</v>
      </c>
      <c r="J3254" t="s">
        <v>145</v>
      </c>
      <c r="K3254" t="s">
        <v>8167</v>
      </c>
      <c r="L3254" s="5">
        <v>6.7</v>
      </c>
      <c r="M3254" t="str" cm="1">
        <f t="array" ref="M3254">_xlfn.IFS(L3254&lt;=2,"Flop",L3254&lt;=5,"Average",L3254&lt;=7,"Hit",L3254&lt;=9,"Superhit",L3254&gt;9,"BlockBuster")</f>
        <v>Hit</v>
      </c>
      <c r="N3254" s="6">
        <v>92132</v>
      </c>
      <c r="O3254" s="6" t="str" cm="1">
        <f t="array" ref="O3254">_xlfn.IFS(N3254&lt;=100000,"Low",N3254&lt;=500000,"Median",N3254&lt;=1500000,"High",N3254&gt;1500000,"Very High")</f>
        <v>Low</v>
      </c>
      <c r="P3254">
        <v>100000000</v>
      </c>
      <c r="Q3254">
        <v>127420861</v>
      </c>
      <c r="R3254">
        <f t="shared" si="502"/>
        <v>27420861</v>
      </c>
      <c r="S3254" t="str">
        <f t="shared" si="503"/>
        <v>Profit</v>
      </c>
      <c r="T3254" s="1">
        <v>43762</v>
      </c>
      <c r="U3254" t="s">
        <v>1162</v>
      </c>
      <c r="V3254" s="14">
        <v>43762</v>
      </c>
      <c r="W3254" t="str">
        <f t="shared" si="504"/>
        <v>October</v>
      </c>
      <c r="X3254" s="4" t="str">
        <f t="shared" si="505"/>
        <v>2019</v>
      </c>
      <c r="Y3254" s="6">
        <f t="shared" si="506"/>
        <v>2019</v>
      </c>
      <c r="Z3254" s="4" t="str">
        <f t="shared" si="507"/>
        <v>24</v>
      </c>
      <c r="AA3254" s="6">
        <f t="shared" si="508"/>
        <v>24</v>
      </c>
      <c r="AB3254" t="str">
        <f t="shared" si="509"/>
        <v>Thursday</v>
      </c>
    </row>
    <row r="3255" spans="1:28" x14ac:dyDescent="0.25">
      <c r="A3255" s="3" t="s">
        <v>7920</v>
      </c>
      <c r="B3255" t="s">
        <v>7921</v>
      </c>
      <c r="C3255" s="3" t="s">
        <v>7921</v>
      </c>
      <c r="D3255" s="6">
        <v>0</v>
      </c>
      <c r="E3255" s="6">
        <v>130</v>
      </c>
      <c r="F3255" s="6">
        <f t="shared" si="500"/>
        <v>2</v>
      </c>
      <c r="G3255" s="6">
        <f t="shared" si="501"/>
        <v>10</v>
      </c>
      <c r="H3255" s="6" t="str" cm="1">
        <f t="array" ref="H3255">_xlfn.IFS(E3255&lt;=80,"Series",E3255&lt;=120,"TV Movie",E3255&gt;120,"Long Movie")</f>
        <v>Long Movie</v>
      </c>
      <c r="I3255" t="s">
        <v>8160</v>
      </c>
      <c r="J3255" t="s">
        <v>132</v>
      </c>
      <c r="K3255" t="s">
        <v>145</v>
      </c>
      <c r="L3255" s="5">
        <v>8.1999999999999993</v>
      </c>
      <c r="M3255" t="str" cm="1">
        <f t="array" ref="M3255">_xlfn.IFS(L3255&lt;=2,"Flop",L3255&lt;=5,"Average",L3255&lt;=7,"Hit",L3255&lt;=9,"Superhit",L3255&gt;9,"BlockBuster")</f>
        <v>Superhit</v>
      </c>
      <c r="N3255" s="6">
        <v>541058</v>
      </c>
      <c r="O3255" s="6" t="str" cm="1">
        <f t="array" ref="O3255">_xlfn.IFS(N3255&lt;=100000,"Low",N3255&lt;=500000,"Median",N3255&lt;=1500000,"High",N3255&gt;1500000,"Very High")</f>
        <v>High</v>
      </c>
      <c r="P3255">
        <v>23000000</v>
      </c>
      <c r="Q3255">
        <v>321752656</v>
      </c>
      <c r="R3255">
        <f t="shared" si="502"/>
        <v>298752656</v>
      </c>
      <c r="S3255" t="str">
        <f t="shared" si="503"/>
        <v>Profit</v>
      </c>
      <c r="T3255" s="1">
        <v>43354</v>
      </c>
      <c r="U3255" t="s">
        <v>7922</v>
      </c>
      <c r="V3255" s="14">
        <v>43354</v>
      </c>
      <c r="W3255" t="str">
        <f t="shared" si="504"/>
        <v>September</v>
      </c>
      <c r="X3255" s="4" t="str">
        <f t="shared" si="505"/>
        <v>2018</v>
      </c>
      <c r="Y3255" s="6">
        <f t="shared" si="506"/>
        <v>2018</v>
      </c>
      <c r="Z3255" s="4" t="str">
        <f t="shared" si="507"/>
        <v>11</v>
      </c>
      <c r="AA3255" s="6">
        <f t="shared" si="508"/>
        <v>11</v>
      </c>
      <c r="AB3255" t="str">
        <f t="shared" si="509"/>
        <v>Tuesday</v>
      </c>
    </row>
    <row r="3256" spans="1:28" x14ac:dyDescent="0.25">
      <c r="A3256" s="3" t="s">
        <v>7923</v>
      </c>
      <c r="B3256" t="s">
        <v>7924</v>
      </c>
      <c r="C3256" s="3" t="s">
        <v>7924</v>
      </c>
      <c r="D3256" s="6">
        <v>0</v>
      </c>
      <c r="E3256" s="6">
        <v>90</v>
      </c>
      <c r="F3256" s="6">
        <f t="shared" si="500"/>
        <v>1</v>
      </c>
      <c r="G3256" s="6">
        <f t="shared" si="501"/>
        <v>30</v>
      </c>
      <c r="H3256" s="6" t="str" cm="1">
        <f t="array" ref="H3256">_xlfn.IFS(E3256&lt;=80,"Series",E3256&lt;=120,"TV Movie",E3256&gt;120,"Long Movie")</f>
        <v>TV Movie</v>
      </c>
      <c r="I3256" t="s">
        <v>8158</v>
      </c>
      <c r="J3256" t="s">
        <v>132</v>
      </c>
      <c r="K3256" t="s">
        <v>5802</v>
      </c>
      <c r="L3256" s="5">
        <v>6.7</v>
      </c>
      <c r="M3256" t="str" cm="1">
        <f t="array" ref="M3256">_xlfn.IFS(L3256&lt;=2,"Flop",L3256&lt;=5,"Average",L3256&lt;=7,"Hit",L3256&lt;=9,"Superhit",L3256&gt;9,"BlockBuster")</f>
        <v>Hit</v>
      </c>
      <c r="N3256" s="6">
        <v>79168</v>
      </c>
      <c r="O3256" s="6" t="str" cm="1">
        <f t="array" ref="O3256">_xlfn.IFS(N3256&lt;=100000,"Low",N3256&lt;=500000,"Median",N3256&lt;=1500000,"High",N3256&gt;1500000,"Very High")</f>
        <v>Low</v>
      </c>
      <c r="P3256">
        <v>20000000</v>
      </c>
      <c r="Q3256">
        <v>111173598</v>
      </c>
      <c r="R3256">
        <f t="shared" si="502"/>
        <v>91173598</v>
      </c>
      <c r="S3256" t="str">
        <f t="shared" si="503"/>
        <v>Profit</v>
      </c>
      <c r="T3256" s="1">
        <v>43535</v>
      </c>
      <c r="U3256" t="s">
        <v>6062</v>
      </c>
      <c r="V3256" s="14">
        <v>43535</v>
      </c>
      <c r="W3256" t="str">
        <f t="shared" si="504"/>
        <v>March</v>
      </c>
      <c r="X3256" s="4" t="str">
        <f t="shared" si="505"/>
        <v>2019</v>
      </c>
      <c r="Y3256" s="6">
        <f t="shared" si="506"/>
        <v>2019</v>
      </c>
      <c r="Z3256" s="4" t="str">
        <f t="shared" si="507"/>
        <v>11</v>
      </c>
      <c r="AA3256" s="6">
        <f t="shared" si="508"/>
        <v>11</v>
      </c>
      <c r="AB3256" t="str">
        <f t="shared" si="509"/>
        <v>Monday</v>
      </c>
    </row>
    <row r="3257" spans="1:28" x14ac:dyDescent="0.25">
      <c r="A3257" s="3" t="s">
        <v>7925</v>
      </c>
      <c r="B3257" t="s">
        <v>7926</v>
      </c>
      <c r="C3257" s="3" t="s">
        <v>7926</v>
      </c>
      <c r="D3257" s="6">
        <v>0</v>
      </c>
      <c r="E3257" s="6">
        <v>121</v>
      </c>
      <c r="F3257" s="6">
        <f t="shared" si="500"/>
        <v>2</v>
      </c>
      <c r="G3257" s="6">
        <f t="shared" si="501"/>
        <v>1</v>
      </c>
      <c r="H3257" s="6" t="str" cm="1">
        <f t="array" ref="H3257">_xlfn.IFS(E3257&lt;=80,"Series",E3257&lt;=120,"TV Movie",E3257&gt;120,"Long Movie")</f>
        <v>Long Movie</v>
      </c>
      <c r="I3257" t="s">
        <v>5529</v>
      </c>
      <c r="J3257" t="s">
        <v>8156</v>
      </c>
      <c r="K3257" t="s">
        <v>83</v>
      </c>
      <c r="L3257" s="5">
        <v>6.5</v>
      </c>
      <c r="M3257" t="str" cm="1">
        <f t="array" ref="M3257">_xlfn.IFS(L3257&lt;=2,"Flop",L3257&lt;=5,"Average",L3257&lt;=7,"Hit",L3257&lt;=9,"Superhit",L3257&gt;9,"BlockBuster")</f>
        <v>Hit</v>
      </c>
      <c r="N3257" s="6">
        <v>86448</v>
      </c>
      <c r="O3257" s="6" t="str" cm="1">
        <f t="array" ref="O3257">_xlfn.IFS(N3257&lt;=100000,"Low",N3257&lt;=500000,"Median",N3257&lt;=1500000,"High",N3257&gt;1500000,"Very High")</f>
        <v>Low</v>
      </c>
      <c r="P3257">
        <v>6000000</v>
      </c>
      <c r="Q3257">
        <v>1653784</v>
      </c>
      <c r="R3257">
        <f t="shared" si="502"/>
        <v>-4346216</v>
      </c>
      <c r="S3257" t="str">
        <f t="shared" si="503"/>
        <v>Loss</v>
      </c>
      <c r="T3257" s="1">
        <v>43119</v>
      </c>
      <c r="U3257" t="s">
        <v>7927</v>
      </c>
      <c r="V3257" s="14">
        <v>43119</v>
      </c>
      <c r="W3257" t="str">
        <f t="shared" si="504"/>
        <v>January</v>
      </c>
      <c r="X3257" s="4" t="str">
        <f t="shared" si="505"/>
        <v>2018</v>
      </c>
      <c r="Y3257" s="6">
        <f t="shared" si="506"/>
        <v>2018</v>
      </c>
      <c r="Z3257" s="4" t="str">
        <f t="shared" si="507"/>
        <v>19</v>
      </c>
      <c r="AA3257" s="6">
        <f t="shared" si="508"/>
        <v>19</v>
      </c>
      <c r="AB3257" t="str">
        <f t="shared" si="509"/>
        <v>Friday</v>
      </c>
    </row>
    <row r="3258" spans="1:28" x14ac:dyDescent="0.25">
      <c r="A3258" s="3" t="s">
        <v>7928</v>
      </c>
      <c r="B3258" t="s">
        <v>7929</v>
      </c>
      <c r="C3258" s="3" t="s">
        <v>7929</v>
      </c>
      <c r="D3258" s="6">
        <v>0</v>
      </c>
      <c r="E3258" s="6">
        <v>93</v>
      </c>
      <c r="F3258" s="6">
        <f t="shared" si="500"/>
        <v>1</v>
      </c>
      <c r="G3258" s="6">
        <f t="shared" si="501"/>
        <v>33</v>
      </c>
      <c r="H3258" s="6" t="str" cm="1">
        <f t="array" ref="H3258">_xlfn.IFS(E3258&lt;=80,"Series",E3258&lt;=120,"TV Movie",E3258&gt;120,"Long Movie")</f>
        <v>TV Movie</v>
      </c>
      <c r="I3258" t="s">
        <v>132</v>
      </c>
      <c r="J3258" t="s">
        <v>145</v>
      </c>
      <c r="K3258" t="s">
        <v>5802</v>
      </c>
      <c r="L3258" s="5">
        <v>7.4</v>
      </c>
      <c r="M3258" t="str" cm="1">
        <f t="array" ref="M3258">_xlfn.IFS(L3258&lt;=2,"Flop",L3258&lt;=5,"Average",L3258&lt;=7,"Hit",L3258&lt;=9,"Superhit",L3258&gt;9,"BlockBuster")</f>
        <v>Superhit</v>
      </c>
      <c r="N3258" s="6">
        <v>80930</v>
      </c>
      <c r="O3258" s="6" t="str" cm="1">
        <f t="array" ref="O3258">_xlfn.IFS(N3258&lt;=100000,"Low",N3258&lt;=500000,"Median",N3258&lt;=1500000,"High",N3258&gt;1500000,"Very High")</f>
        <v>Low</v>
      </c>
      <c r="P3258">
        <v>2000000</v>
      </c>
      <c r="Q3258">
        <v>14347433</v>
      </c>
      <c r="R3258">
        <f t="shared" si="502"/>
        <v>12347433</v>
      </c>
      <c r="S3258" t="str">
        <f t="shared" si="503"/>
        <v>Profit</v>
      </c>
      <c r="T3258" s="1">
        <v>43119</v>
      </c>
      <c r="U3258" t="s">
        <v>7930</v>
      </c>
      <c r="V3258" s="14">
        <v>43119</v>
      </c>
      <c r="W3258" t="str">
        <f t="shared" si="504"/>
        <v>January</v>
      </c>
      <c r="X3258" s="4" t="str">
        <f t="shared" si="505"/>
        <v>2018</v>
      </c>
      <c r="Y3258" s="6">
        <f t="shared" si="506"/>
        <v>2018</v>
      </c>
      <c r="Z3258" s="4" t="str">
        <f t="shared" si="507"/>
        <v>19</v>
      </c>
      <c r="AA3258" s="6">
        <f t="shared" si="508"/>
        <v>19</v>
      </c>
      <c r="AB3258" t="str">
        <f t="shared" si="509"/>
        <v>Friday</v>
      </c>
    </row>
    <row r="3259" spans="1:28" x14ac:dyDescent="0.25">
      <c r="A3259" s="3" t="s">
        <v>7931</v>
      </c>
      <c r="B3259" t="s">
        <v>7932</v>
      </c>
      <c r="C3259" s="3" t="s">
        <v>7932</v>
      </c>
      <c r="D3259" s="6">
        <v>0</v>
      </c>
      <c r="E3259" s="6">
        <v>117</v>
      </c>
      <c r="F3259" s="6">
        <f t="shared" si="500"/>
        <v>1</v>
      </c>
      <c r="G3259" s="6">
        <f t="shared" si="501"/>
        <v>57</v>
      </c>
      <c r="H3259" s="6" t="str" cm="1">
        <f t="array" ref="H3259">_xlfn.IFS(E3259&lt;=80,"Series",E3259&lt;=120,"TV Movie",E3259&gt;120,"Long Movie")</f>
        <v>TV Movie</v>
      </c>
      <c r="I3259" t="s">
        <v>132</v>
      </c>
      <c r="J3259" t="s">
        <v>8162</v>
      </c>
      <c r="K3259" t="s">
        <v>8166</v>
      </c>
      <c r="L3259" s="5">
        <v>6.8</v>
      </c>
      <c r="M3259" t="str" cm="1">
        <f t="array" ref="M3259">_xlfn.IFS(L3259&lt;=2,"Flop",L3259&lt;=5,"Average",L3259&lt;=7,"Hit",L3259&lt;=9,"Superhit",L3259&gt;9,"BlockBuster")</f>
        <v>Hit</v>
      </c>
      <c r="N3259" s="6">
        <v>158584</v>
      </c>
      <c r="O3259" s="6" t="str" cm="1">
        <f t="array" ref="O3259">_xlfn.IFS(N3259&lt;=100000,"Low",N3259&lt;=500000,"Median",N3259&lt;=1500000,"High",N3259&gt;1500000,"Very High")</f>
        <v>Median</v>
      </c>
      <c r="P3259">
        <v>20000000</v>
      </c>
      <c r="Q3259">
        <v>97644617</v>
      </c>
      <c r="R3259">
        <f t="shared" si="502"/>
        <v>77644617</v>
      </c>
      <c r="S3259" t="str">
        <f t="shared" si="503"/>
        <v>Profit</v>
      </c>
      <c r="T3259" s="1">
        <v>43353</v>
      </c>
      <c r="U3259" t="s">
        <v>5592</v>
      </c>
      <c r="V3259" s="14">
        <v>43353</v>
      </c>
      <c r="W3259" t="str">
        <f t="shared" si="504"/>
        <v>September</v>
      </c>
      <c r="X3259" s="4" t="str">
        <f t="shared" si="505"/>
        <v>2018</v>
      </c>
      <c r="Y3259" s="6">
        <f t="shared" si="506"/>
        <v>2018</v>
      </c>
      <c r="Z3259" s="4" t="str">
        <f t="shared" si="507"/>
        <v>10</v>
      </c>
      <c r="AA3259" s="6">
        <f t="shared" si="508"/>
        <v>10</v>
      </c>
      <c r="AB3259" t="str">
        <f t="shared" si="509"/>
        <v>Monday</v>
      </c>
    </row>
    <row r="3260" spans="1:28" x14ac:dyDescent="0.25">
      <c r="A3260" s="3" t="s">
        <v>7933</v>
      </c>
      <c r="B3260" t="s">
        <v>7934</v>
      </c>
      <c r="C3260" s="3" t="s">
        <v>7934</v>
      </c>
      <c r="D3260" s="6">
        <v>0</v>
      </c>
      <c r="E3260" s="6">
        <v>112</v>
      </c>
      <c r="F3260" s="6">
        <f t="shared" si="500"/>
        <v>1</v>
      </c>
      <c r="G3260" s="6">
        <f t="shared" si="501"/>
        <v>52</v>
      </c>
      <c r="H3260" s="6" t="str" cm="1">
        <f t="array" ref="H3260">_xlfn.IFS(E3260&lt;=80,"Series",E3260&lt;=120,"TV Movie",E3260&gt;120,"Long Movie")</f>
        <v>TV Movie</v>
      </c>
      <c r="I3260" t="s">
        <v>83</v>
      </c>
      <c r="J3260" t="s">
        <v>8166</v>
      </c>
      <c r="K3260" t="s">
        <v>3857</v>
      </c>
      <c r="L3260" s="5">
        <v>6.3</v>
      </c>
      <c r="M3260" t="str" cm="1">
        <f t="array" ref="M3260">_xlfn.IFS(L3260&lt;=2,"Flop",L3260&lt;=5,"Average",L3260&lt;=7,"Hit",L3260&lt;=9,"Superhit",L3260&gt;9,"BlockBuster")</f>
        <v>Hit</v>
      </c>
      <c r="N3260" s="6">
        <v>133526</v>
      </c>
      <c r="O3260" s="6" t="str" cm="1">
        <f t="array" ref="O3260">_xlfn.IFS(N3260&lt;=100000,"Low",N3260&lt;=500000,"Median",N3260&lt;=1500000,"High",N3260&gt;1500000,"Very High")</f>
        <v>Median</v>
      </c>
      <c r="P3260">
        <v>39000000</v>
      </c>
      <c r="Q3260">
        <v>206431050</v>
      </c>
      <c r="R3260">
        <f t="shared" si="502"/>
        <v>167431050</v>
      </c>
      <c r="S3260" t="str">
        <f t="shared" si="503"/>
        <v>Profit</v>
      </c>
      <c r="T3260" s="1">
        <v>44342</v>
      </c>
      <c r="U3260" t="s">
        <v>7625</v>
      </c>
      <c r="V3260" s="14">
        <v>44342</v>
      </c>
      <c r="W3260" t="str">
        <f t="shared" si="504"/>
        <v>May</v>
      </c>
      <c r="X3260" s="4" t="str">
        <f t="shared" si="505"/>
        <v>2021</v>
      </c>
      <c r="Y3260" s="6">
        <f t="shared" si="506"/>
        <v>2021</v>
      </c>
      <c r="Z3260" s="4" t="str">
        <f t="shared" si="507"/>
        <v>26</v>
      </c>
      <c r="AA3260" s="6">
        <f t="shared" si="508"/>
        <v>26</v>
      </c>
      <c r="AB3260" t="str">
        <f t="shared" si="509"/>
        <v>Wednesday</v>
      </c>
    </row>
    <row r="3261" spans="1:28" x14ac:dyDescent="0.25">
      <c r="A3261" s="3" t="s">
        <v>7935</v>
      </c>
      <c r="B3261" t="s">
        <v>7936</v>
      </c>
      <c r="C3261" s="3" t="s">
        <v>7936</v>
      </c>
      <c r="D3261" s="6">
        <v>0</v>
      </c>
      <c r="E3261" s="6">
        <v>97</v>
      </c>
      <c r="F3261" s="6">
        <f t="shared" si="500"/>
        <v>1</v>
      </c>
      <c r="G3261" s="6">
        <f t="shared" si="501"/>
        <v>37</v>
      </c>
      <c r="H3261" s="6" t="str" cm="1">
        <f t="array" ref="H3261">_xlfn.IFS(E3261&lt;=80,"Series",E3261&lt;=120,"TV Movie",E3261&gt;120,"Long Movie")</f>
        <v>TV Movie</v>
      </c>
      <c r="I3261" t="s">
        <v>5529</v>
      </c>
      <c r="J3261" t="s">
        <v>8161</v>
      </c>
      <c r="K3261" t="s">
        <v>3857</v>
      </c>
      <c r="L3261" s="5">
        <v>5.9</v>
      </c>
      <c r="M3261" t="str" cm="1">
        <f t="array" ref="M3261">_xlfn.IFS(L3261&lt;=2,"Flop",L3261&lt;=5,"Average",L3261&lt;=7,"Hit",L3261&lt;=9,"Superhit",L3261&gt;9,"BlockBuster")</f>
        <v>Hit</v>
      </c>
      <c r="N3261" s="6">
        <v>250090</v>
      </c>
      <c r="O3261" s="6" t="str" cm="1">
        <f t="array" ref="O3261">_xlfn.IFS(N3261&lt;=100000,"Low",N3261&lt;=500000,"Median",N3261&lt;=1500000,"High",N3261&gt;1500000,"Very High")</f>
        <v>Median</v>
      </c>
      <c r="P3261">
        <v>110000000</v>
      </c>
      <c r="Q3261">
        <v>506863592</v>
      </c>
      <c r="R3261">
        <f t="shared" si="502"/>
        <v>396863592</v>
      </c>
      <c r="S3261" t="str">
        <f t="shared" si="503"/>
        <v>Profit</v>
      </c>
      <c r="T3261" s="1">
        <v>44453</v>
      </c>
      <c r="U3261" t="s">
        <v>7937</v>
      </c>
      <c r="V3261" s="14">
        <v>44453</v>
      </c>
      <c r="W3261" t="str">
        <f t="shared" si="504"/>
        <v>September</v>
      </c>
      <c r="X3261" s="4" t="str">
        <f t="shared" si="505"/>
        <v>2021</v>
      </c>
      <c r="Y3261" s="6">
        <f t="shared" si="506"/>
        <v>2021</v>
      </c>
      <c r="Z3261" s="4" t="str">
        <f t="shared" si="507"/>
        <v>14</v>
      </c>
      <c r="AA3261" s="6">
        <f t="shared" si="508"/>
        <v>14</v>
      </c>
      <c r="AB3261" t="str">
        <f t="shared" si="509"/>
        <v>Tuesday</v>
      </c>
    </row>
    <row r="3262" spans="1:28" x14ac:dyDescent="0.25">
      <c r="A3262" s="3" t="s">
        <v>7938</v>
      </c>
      <c r="B3262" t="s">
        <v>7939</v>
      </c>
      <c r="C3262" s="3" t="s">
        <v>7939</v>
      </c>
      <c r="D3262" s="6">
        <v>0</v>
      </c>
      <c r="E3262" s="6">
        <v>119</v>
      </c>
      <c r="F3262" s="6">
        <f t="shared" si="500"/>
        <v>1</v>
      </c>
      <c r="G3262" s="6">
        <f t="shared" si="501"/>
        <v>59</v>
      </c>
      <c r="H3262" s="6" t="str" cm="1">
        <f t="array" ref="H3262">_xlfn.IFS(E3262&lt;=80,"Series",E3262&lt;=120,"TV Movie",E3262&gt;120,"Long Movie")</f>
        <v>TV Movie</v>
      </c>
      <c r="I3262" t="s">
        <v>145</v>
      </c>
      <c r="J3262" t="s">
        <v>8157</v>
      </c>
      <c r="K3262" t="s">
        <v>5802</v>
      </c>
      <c r="L3262" s="5">
        <v>7.1</v>
      </c>
      <c r="M3262" t="str" cm="1">
        <f t="array" ref="M3262">_xlfn.IFS(L3262&lt;=2,"Flop",L3262&lt;=5,"Average",L3262&lt;=7,"Hit",L3262&lt;=9,"Superhit",L3262&gt;9,"BlockBuster")</f>
        <v>Superhit</v>
      </c>
      <c r="N3262" s="6">
        <v>51632</v>
      </c>
      <c r="O3262" s="6" t="str" cm="1">
        <f t="array" ref="O3262">_xlfn.IFS(N3262&lt;=100000,"Low",N3262&lt;=500000,"Median",N3262&lt;=1500000,"High",N3262&gt;1500000,"Very High")</f>
        <v>Low</v>
      </c>
      <c r="P3262">
        <v>12000000</v>
      </c>
      <c r="Q3262">
        <v>20596567</v>
      </c>
      <c r="R3262">
        <f t="shared" si="502"/>
        <v>8596567</v>
      </c>
      <c r="S3262" t="str">
        <f t="shared" si="503"/>
        <v>Profit</v>
      </c>
      <c r="T3262" s="1">
        <v>43352</v>
      </c>
      <c r="U3262" t="s">
        <v>7638</v>
      </c>
      <c r="V3262" s="14">
        <v>43352</v>
      </c>
      <c r="W3262" t="str">
        <f t="shared" si="504"/>
        <v>September</v>
      </c>
      <c r="X3262" s="4" t="str">
        <f t="shared" si="505"/>
        <v>2018</v>
      </c>
      <c r="Y3262" s="6">
        <f t="shared" si="506"/>
        <v>2018</v>
      </c>
      <c r="Z3262" s="4" t="str">
        <f t="shared" si="507"/>
        <v>9</v>
      </c>
      <c r="AA3262" s="6">
        <f t="shared" si="508"/>
        <v>9</v>
      </c>
      <c r="AB3262" t="str">
        <f t="shared" si="509"/>
        <v>Sunday</v>
      </c>
    </row>
    <row r="3263" spans="1:28" x14ac:dyDescent="0.25">
      <c r="A3263" s="3" t="s">
        <v>7940</v>
      </c>
      <c r="B3263" t="s">
        <v>7941</v>
      </c>
      <c r="C3263" s="3" t="s">
        <v>7941</v>
      </c>
      <c r="D3263" s="6">
        <v>0</v>
      </c>
      <c r="E3263" s="6">
        <v>151</v>
      </c>
      <c r="F3263" s="6">
        <f t="shared" si="500"/>
        <v>2</v>
      </c>
      <c r="G3263" s="6">
        <f t="shared" si="501"/>
        <v>31</v>
      </c>
      <c r="H3263" s="6" t="str" cm="1">
        <f t="array" ref="H3263">_xlfn.IFS(E3263&lt;=80,"Series",E3263&lt;=120,"TV Movie",E3263&gt;120,"Long Movie")</f>
        <v>Long Movie</v>
      </c>
      <c r="I3263" t="s">
        <v>5529</v>
      </c>
      <c r="J3263" t="s">
        <v>8158</v>
      </c>
      <c r="K3263" t="s">
        <v>8156</v>
      </c>
      <c r="L3263" s="5">
        <v>5.4</v>
      </c>
      <c r="M3263" t="str" cm="1">
        <f t="array" ref="M3263">_xlfn.IFS(L3263&lt;=2,"Flop",L3263&lt;=5,"Average",L3263&lt;=7,"Hit",L3263&lt;=9,"Superhit",L3263&gt;9,"BlockBuster")</f>
        <v>Hit</v>
      </c>
      <c r="N3263" s="6">
        <v>285708</v>
      </c>
      <c r="O3263" s="6" t="str" cm="1">
        <f t="array" ref="O3263">_xlfn.IFS(N3263&lt;=100000,"Low",N3263&lt;=500000,"Median",N3263&lt;=1500000,"High",N3263&gt;1500000,"Very High")</f>
        <v>Median</v>
      </c>
      <c r="P3263">
        <v>200000000</v>
      </c>
      <c r="Q3263">
        <v>169601036</v>
      </c>
      <c r="R3263">
        <f t="shared" si="502"/>
        <v>-30398964</v>
      </c>
      <c r="S3263" t="str">
        <f t="shared" si="503"/>
        <v>Loss</v>
      </c>
      <c r="T3263" s="1">
        <v>44181</v>
      </c>
      <c r="U3263" t="s">
        <v>3225</v>
      </c>
      <c r="V3263" s="14">
        <v>44181</v>
      </c>
      <c r="W3263" t="str">
        <f t="shared" si="504"/>
        <v>December</v>
      </c>
      <c r="X3263" s="4" t="str">
        <f t="shared" si="505"/>
        <v>2020</v>
      </c>
      <c r="Y3263" s="6">
        <f t="shared" si="506"/>
        <v>2020</v>
      </c>
      <c r="Z3263" s="4" t="str">
        <f t="shared" si="507"/>
        <v>16</v>
      </c>
      <c r="AA3263" s="6">
        <f t="shared" si="508"/>
        <v>16</v>
      </c>
      <c r="AB3263" t="str">
        <f t="shared" si="509"/>
        <v>Wednesday</v>
      </c>
    </row>
    <row r="3264" spans="1:28" x14ac:dyDescent="0.25">
      <c r="A3264" s="3" t="s">
        <v>7942</v>
      </c>
      <c r="B3264" t="s">
        <v>7943</v>
      </c>
      <c r="C3264" s="3" t="s">
        <v>7944</v>
      </c>
      <c r="D3264" s="6">
        <v>0</v>
      </c>
      <c r="E3264" s="6">
        <v>161</v>
      </c>
      <c r="F3264" s="6">
        <f t="shared" si="500"/>
        <v>2</v>
      </c>
      <c r="G3264" s="6">
        <f t="shared" si="501"/>
        <v>41</v>
      </c>
      <c r="H3264" s="6" t="str" cm="1">
        <f t="array" ref="H3264">_xlfn.IFS(E3264&lt;=80,"Series",E3264&lt;=120,"TV Movie",E3264&gt;120,"Long Movie")</f>
        <v>Long Movie</v>
      </c>
      <c r="I3264" t="s">
        <v>132</v>
      </c>
      <c r="J3264" t="s">
        <v>145</v>
      </c>
      <c r="K3264" t="s">
        <v>5802</v>
      </c>
      <c r="L3264" s="5">
        <v>7.6</v>
      </c>
      <c r="M3264" t="str" cm="1">
        <f t="array" ref="M3264">_xlfn.IFS(L3264&lt;=2,"Flop",L3264&lt;=5,"Average",L3264&lt;=7,"Hit",L3264&lt;=9,"Superhit",L3264&gt;9,"BlockBuster")</f>
        <v>Superhit</v>
      </c>
      <c r="N3264" s="6">
        <v>807540</v>
      </c>
      <c r="O3264" s="6" t="str" cm="1">
        <f t="array" ref="O3264">_xlfn.IFS(N3264&lt;=100000,"Low",N3264&lt;=500000,"Median",N3264&lt;=1500000,"High",N3264&gt;1500000,"Very High")</f>
        <v>High</v>
      </c>
      <c r="P3264">
        <v>90000000</v>
      </c>
      <c r="Q3264">
        <v>377617598</v>
      </c>
      <c r="R3264">
        <f t="shared" si="502"/>
        <v>287617598</v>
      </c>
      <c r="S3264" t="str">
        <f t="shared" si="503"/>
        <v>Profit</v>
      </c>
      <c r="T3264" s="1">
        <v>43606</v>
      </c>
      <c r="U3264" t="s">
        <v>1144</v>
      </c>
      <c r="V3264" s="14">
        <v>43606</v>
      </c>
      <c r="W3264" t="str">
        <f t="shared" si="504"/>
        <v>May</v>
      </c>
      <c r="X3264" s="4" t="str">
        <f t="shared" si="505"/>
        <v>2019</v>
      </c>
      <c r="Y3264" s="6">
        <f t="shared" si="506"/>
        <v>2019</v>
      </c>
      <c r="Z3264" s="4" t="str">
        <f t="shared" si="507"/>
        <v>21</v>
      </c>
      <c r="AA3264" s="6">
        <f t="shared" si="508"/>
        <v>21</v>
      </c>
      <c r="AB3264" t="str">
        <f t="shared" si="509"/>
        <v>Tuesday</v>
      </c>
    </row>
    <row r="3265" spans="1:28" x14ac:dyDescent="0.25">
      <c r="A3265" s="3" t="s">
        <v>7945</v>
      </c>
      <c r="B3265" t="s">
        <v>7946</v>
      </c>
      <c r="C3265" s="3" t="s">
        <v>7946</v>
      </c>
      <c r="D3265" s="6">
        <v>0</v>
      </c>
      <c r="E3265" s="6">
        <v>103</v>
      </c>
      <c r="F3265" s="6">
        <f t="shared" si="500"/>
        <v>1</v>
      </c>
      <c r="G3265" s="6">
        <f t="shared" si="501"/>
        <v>43</v>
      </c>
      <c r="H3265" s="6" t="str" cm="1">
        <f t="array" ref="H3265">_xlfn.IFS(E3265&lt;=80,"Series",E3265&lt;=120,"TV Movie",E3265&gt;120,"Long Movie")</f>
        <v>TV Movie</v>
      </c>
      <c r="I3265" t="s">
        <v>83</v>
      </c>
      <c r="J3265" t="s">
        <v>8166</v>
      </c>
      <c r="K3265" t="s">
        <v>3857</v>
      </c>
      <c r="L3265" s="5">
        <v>6.9</v>
      </c>
      <c r="M3265" t="str" cm="1">
        <f t="array" ref="M3265">_xlfn.IFS(L3265&lt;=2,"Flop",L3265&lt;=5,"Average",L3265&lt;=7,"Hit",L3265&lt;=9,"Superhit",L3265&gt;9,"BlockBuster")</f>
        <v>Hit</v>
      </c>
      <c r="N3265" s="6">
        <v>180247</v>
      </c>
      <c r="O3265" s="6" t="str" cm="1">
        <f t="array" ref="O3265">_xlfn.IFS(N3265&lt;=100000,"Low",N3265&lt;=500000,"Median",N3265&lt;=1500000,"High",N3265&gt;1500000,"Very High")</f>
        <v>Median</v>
      </c>
      <c r="P3265">
        <v>18000000</v>
      </c>
      <c r="Q3265">
        <v>161440742</v>
      </c>
      <c r="R3265">
        <f t="shared" si="502"/>
        <v>143440742</v>
      </c>
      <c r="S3265" t="str">
        <f t="shared" si="503"/>
        <v>Profit</v>
      </c>
      <c r="T3265" s="1">
        <v>44464</v>
      </c>
      <c r="U3265" t="s">
        <v>3731</v>
      </c>
      <c r="V3265" s="14">
        <v>44464</v>
      </c>
      <c r="W3265" t="str">
        <f t="shared" si="504"/>
        <v>September</v>
      </c>
      <c r="X3265" s="4" t="str">
        <f t="shared" si="505"/>
        <v>2021</v>
      </c>
      <c r="Y3265" s="6">
        <f t="shared" si="506"/>
        <v>2021</v>
      </c>
      <c r="Z3265" s="4" t="str">
        <f t="shared" si="507"/>
        <v>25</v>
      </c>
      <c r="AA3265" s="6">
        <f t="shared" si="508"/>
        <v>25</v>
      </c>
      <c r="AB3265" t="str">
        <f t="shared" si="509"/>
        <v>Saturday</v>
      </c>
    </row>
    <row r="3266" spans="1:28" x14ac:dyDescent="0.25">
      <c r="A3266" s="3" t="s">
        <v>7947</v>
      </c>
      <c r="B3266" t="s">
        <v>7948</v>
      </c>
      <c r="C3266" s="3" t="s">
        <v>7948</v>
      </c>
      <c r="D3266" s="6">
        <v>0</v>
      </c>
      <c r="E3266" s="6">
        <v>102</v>
      </c>
      <c r="F3266" s="6">
        <f t="shared" si="500"/>
        <v>1</v>
      </c>
      <c r="G3266" s="6">
        <f t="shared" si="501"/>
        <v>42</v>
      </c>
      <c r="H3266" s="6" t="str" cm="1">
        <f t="array" ref="H3266">_xlfn.IFS(E3266&lt;=80,"Series",E3266&lt;=120,"TV Movie",E3266&gt;120,"Long Movie")</f>
        <v>TV Movie</v>
      </c>
      <c r="I3266" t="s">
        <v>5529</v>
      </c>
      <c r="J3266" t="s">
        <v>8158</v>
      </c>
      <c r="K3266" t="s">
        <v>8159</v>
      </c>
      <c r="L3266" s="5">
        <v>7.4</v>
      </c>
      <c r="M3266" t="str" cm="1">
        <f t="array" ref="M3266">_xlfn.IFS(L3266&lt;=2,"Flop",L3266&lt;=5,"Average",L3266&lt;=7,"Hit",L3266&lt;=9,"Superhit",L3266&gt;9,"BlockBuster")</f>
        <v>Superhit</v>
      </c>
      <c r="N3266" s="6">
        <v>163915</v>
      </c>
      <c r="O3266" s="6" t="str" cm="1">
        <f t="array" ref="O3266">_xlfn.IFS(N3266&lt;=100000,"Low",N3266&lt;=500000,"Median",N3266&lt;=1500000,"High",N3266&gt;1500000,"Very High")</f>
        <v>Median</v>
      </c>
      <c r="P3266">
        <v>175000000</v>
      </c>
      <c r="Q3266">
        <v>141940042</v>
      </c>
      <c r="R3266">
        <f t="shared" si="502"/>
        <v>-33059958</v>
      </c>
      <c r="S3266" t="str">
        <f t="shared" si="503"/>
        <v>Loss</v>
      </c>
      <c r="T3266" s="1">
        <v>43882</v>
      </c>
      <c r="U3266" t="s">
        <v>5902</v>
      </c>
      <c r="V3266" s="14">
        <v>43882</v>
      </c>
      <c r="W3266" t="str">
        <f t="shared" si="504"/>
        <v>February</v>
      </c>
      <c r="X3266" s="4" t="str">
        <f t="shared" si="505"/>
        <v>2020</v>
      </c>
      <c r="Y3266" s="6">
        <f t="shared" si="506"/>
        <v>2020</v>
      </c>
      <c r="Z3266" s="4" t="str">
        <f t="shared" si="507"/>
        <v>21</v>
      </c>
      <c r="AA3266" s="6">
        <f t="shared" si="508"/>
        <v>21</v>
      </c>
      <c r="AB3266" t="str">
        <f t="shared" si="509"/>
        <v>Friday</v>
      </c>
    </row>
    <row r="3267" spans="1:28" x14ac:dyDescent="0.25">
      <c r="A3267" s="3" t="s">
        <v>7949</v>
      </c>
      <c r="B3267" t="s">
        <v>7950</v>
      </c>
      <c r="C3267" s="3" t="s">
        <v>7950</v>
      </c>
      <c r="D3267" s="6">
        <v>0</v>
      </c>
      <c r="E3267" s="6">
        <v>122</v>
      </c>
      <c r="F3267" s="6">
        <f t="shared" ref="F3267:F3330" si="510">INT(E3267/60)</f>
        <v>2</v>
      </c>
      <c r="G3267" s="6">
        <f t="shared" ref="G3267:G3330" si="511">MOD(E3267,60)</f>
        <v>2</v>
      </c>
      <c r="H3267" s="6" t="str" cm="1">
        <f t="array" ref="H3267">_xlfn.IFS(E3267&lt;=80,"Series",E3267&lt;=120,"TV Movie",E3267&gt;120,"Long Movie")</f>
        <v>Long Movie</v>
      </c>
      <c r="I3267" t="s">
        <v>8162</v>
      </c>
      <c r="J3267" t="s">
        <v>145</v>
      </c>
      <c r="K3267" t="s">
        <v>3857</v>
      </c>
      <c r="L3267" s="5">
        <v>8.4</v>
      </c>
      <c r="M3267" t="str" cm="1">
        <f t="array" ref="M3267">_xlfn.IFS(L3267&lt;=2,"Flop",L3267&lt;=5,"Average",L3267&lt;=7,"Hit",L3267&lt;=9,"Superhit",L3267&gt;9,"BlockBuster")</f>
        <v>Superhit</v>
      </c>
      <c r="N3267" s="6">
        <v>1417996</v>
      </c>
      <c r="O3267" s="6" t="str" cm="1">
        <f t="array" ref="O3267">_xlfn.IFS(N3267&lt;=100000,"Low",N3267&lt;=500000,"Median",N3267&lt;=1500000,"High",N3267&gt;1500000,"Very High")</f>
        <v>High</v>
      </c>
      <c r="P3267">
        <v>55000000</v>
      </c>
      <c r="Q3267">
        <v>1078958282</v>
      </c>
      <c r="R3267">
        <f t="shared" ref="R3267:R3330" si="512">Q3267-P3267</f>
        <v>1023958282</v>
      </c>
      <c r="S3267" t="str">
        <f t="shared" ref="S3267:S3330" si="513">IF(R3267&gt;0,"Profit","Loss")</f>
        <v>Profit</v>
      </c>
      <c r="T3267" s="1">
        <v>43708</v>
      </c>
      <c r="U3267" t="s">
        <v>2501</v>
      </c>
      <c r="V3267" s="14">
        <v>43708</v>
      </c>
      <c r="W3267" t="str">
        <f t="shared" ref="W3267:W3330" si="514">TEXT(V3267,"MMMM")</f>
        <v>August</v>
      </c>
      <c r="X3267" s="4" t="str">
        <f t="shared" ref="X3267:X3330" si="515">TEXT(V3267,"YYYY")</f>
        <v>2019</v>
      </c>
      <c r="Y3267" s="6">
        <f t="shared" ref="Y3267:Y3330" si="516">VALUE(X3267)</f>
        <v>2019</v>
      </c>
      <c r="Z3267" s="4" t="str">
        <f t="shared" ref="Z3267:Z3330" si="517">TEXT(V3267,"d")</f>
        <v>31</v>
      </c>
      <c r="AA3267" s="6">
        <f t="shared" ref="AA3267:AA3330" si="518">VALUE(Z3267)</f>
        <v>31</v>
      </c>
      <c r="AB3267" t="str">
        <f t="shared" ref="AB3267:AB3330" si="519">TEXT(V3267,"dddd")</f>
        <v>Saturday</v>
      </c>
    </row>
    <row r="3268" spans="1:28" x14ac:dyDescent="0.25">
      <c r="A3268" s="3" t="s">
        <v>7951</v>
      </c>
      <c r="B3268" t="s">
        <v>7952</v>
      </c>
      <c r="C3268" s="3" t="s">
        <v>7952</v>
      </c>
      <c r="D3268" s="6">
        <v>0</v>
      </c>
      <c r="E3268" s="6">
        <v>135</v>
      </c>
      <c r="F3268" s="6">
        <f t="shared" si="510"/>
        <v>2</v>
      </c>
      <c r="G3268" s="6">
        <f t="shared" si="511"/>
        <v>15</v>
      </c>
      <c r="H3268" s="6" t="str" cm="1">
        <f t="array" ref="H3268">_xlfn.IFS(E3268&lt;=80,"Series",E3268&lt;=120,"TV Movie",E3268&gt;120,"Long Movie")</f>
        <v>Long Movie</v>
      </c>
      <c r="I3268" t="s">
        <v>8160</v>
      </c>
      <c r="J3268" t="s">
        <v>132</v>
      </c>
      <c r="K3268" t="s">
        <v>8162</v>
      </c>
      <c r="L3268" s="5">
        <v>7.5</v>
      </c>
      <c r="M3268" t="str" cm="1">
        <f t="array" ref="M3268">_xlfn.IFS(L3268&lt;=2,"Flop",L3268&lt;=5,"Average",L3268&lt;=7,"Hit",L3268&lt;=9,"Superhit",L3268&gt;9,"BlockBuster")</f>
        <v>Superhit</v>
      </c>
      <c r="N3268" s="6">
        <v>282656</v>
      </c>
      <c r="O3268" s="6" t="str" cm="1">
        <f t="array" ref="O3268">_xlfn.IFS(N3268&lt;=100000,"Low",N3268&lt;=500000,"Median",N3268&lt;=1500000,"High",N3268&gt;1500000,"Very High")</f>
        <v>Median</v>
      </c>
      <c r="P3268">
        <v>15000000</v>
      </c>
      <c r="Q3268">
        <v>93413709</v>
      </c>
      <c r="R3268">
        <f t="shared" si="512"/>
        <v>78413709</v>
      </c>
      <c r="S3268" t="str">
        <f t="shared" si="513"/>
        <v>Profit</v>
      </c>
      <c r="T3268" s="1">
        <v>43234</v>
      </c>
      <c r="U3268" t="s">
        <v>858</v>
      </c>
      <c r="V3268" s="14">
        <v>43234</v>
      </c>
      <c r="W3268" t="str">
        <f t="shared" si="514"/>
        <v>May</v>
      </c>
      <c r="X3268" s="4" t="str">
        <f t="shared" si="515"/>
        <v>2018</v>
      </c>
      <c r="Y3268" s="6">
        <f t="shared" si="516"/>
        <v>2018</v>
      </c>
      <c r="Z3268" s="4" t="str">
        <f t="shared" si="517"/>
        <v>14</v>
      </c>
      <c r="AA3268" s="6">
        <f t="shared" si="518"/>
        <v>14</v>
      </c>
      <c r="AB3268" t="str">
        <f t="shared" si="519"/>
        <v>Monday</v>
      </c>
    </row>
    <row r="3269" spans="1:28" x14ac:dyDescent="0.25">
      <c r="A3269" s="3" t="s">
        <v>7953</v>
      </c>
      <c r="B3269" t="s">
        <v>7954</v>
      </c>
      <c r="C3269" s="3" t="s">
        <v>7954</v>
      </c>
      <c r="D3269" s="6">
        <v>0</v>
      </c>
      <c r="E3269" s="6">
        <v>169</v>
      </c>
      <c r="F3269" s="6">
        <f t="shared" si="510"/>
        <v>2</v>
      </c>
      <c r="G3269" s="6">
        <f t="shared" si="511"/>
        <v>49</v>
      </c>
      <c r="H3269" s="6" t="str" cm="1">
        <f t="array" ref="H3269">_xlfn.IFS(E3269&lt;=80,"Series",E3269&lt;=120,"TV Movie",E3269&gt;120,"Long Movie")</f>
        <v>Long Movie</v>
      </c>
      <c r="I3269" t="s">
        <v>145</v>
      </c>
      <c r="J3269" t="s">
        <v>8156</v>
      </c>
      <c r="K3269" t="s">
        <v>83</v>
      </c>
      <c r="L3269" s="5">
        <v>6.5</v>
      </c>
      <c r="M3269" t="str" cm="1">
        <f t="array" ref="M3269">_xlfn.IFS(L3269&lt;=2,"Flop",L3269&lt;=5,"Average",L3269&lt;=7,"Hit",L3269&lt;=9,"Superhit",L3269&gt;9,"BlockBuster")</f>
        <v>Hit</v>
      </c>
      <c r="N3269" s="6">
        <v>292238</v>
      </c>
      <c r="O3269" s="6" t="str" cm="1">
        <f t="array" ref="O3269">_xlfn.IFS(N3269&lt;=100000,"Low",N3269&lt;=500000,"Median",N3269&lt;=1500000,"High",N3269&gt;1500000,"Very High")</f>
        <v>Median</v>
      </c>
      <c r="P3269">
        <v>79000000</v>
      </c>
      <c r="Q3269">
        <v>473122525</v>
      </c>
      <c r="R3269">
        <f t="shared" si="512"/>
        <v>394122525</v>
      </c>
      <c r="S3269" t="str">
        <f t="shared" si="513"/>
        <v>Profit</v>
      </c>
      <c r="T3269" s="1">
        <v>43703</v>
      </c>
      <c r="U3269" t="s">
        <v>3973</v>
      </c>
      <c r="V3269" s="14">
        <v>43703</v>
      </c>
      <c r="W3269" t="str">
        <f t="shared" si="514"/>
        <v>August</v>
      </c>
      <c r="X3269" s="4" t="str">
        <f t="shared" si="515"/>
        <v>2019</v>
      </c>
      <c r="Y3269" s="6">
        <f t="shared" si="516"/>
        <v>2019</v>
      </c>
      <c r="Z3269" s="4" t="str">
        <f t="shared" si="517"/>
        <v>26</v>
      </c>
      <c r="AA3269" s="6">
        <f t="shared" si="518"/>
        <v>26</v>
      </c>
      <c r="AB3269" t="str">
        <f t="shared" si="519"/>
        <v>Monday</v>
      </c>
    </row>
    <row r="3270" spans="1:28" x14ac:dyDescent="0.25">
      <c r="A3270" s="3" t="s">
        <v>7955</v>
      </c>
      <c r="B3270" t="s">
        <v>7956</v>
      </c>
      <c r="C3270" s="3" t="s">
        <v>7956</v>
      </c>
      <c r="D3270" s="6">
        <v>0</v>
      </c>
      <c r="E3270" s="6">
        <v>118</v>
      </c>
      <c r="F3270" s="6">
        <f t="shared" si="510"/>
        <v>1</v>
      </c>
      <c r="G3270" s="6">
        <f t="shared" si="511"/>
        <v>58</v>
      </c>
      <c r="H3270" s="6" t="str" cm="1">
        <f t="array" ref="H3270">_xlfn.IFS(E3270&lt;=80,"Series",E3270&lt;=120,"TV Movie",E3270&gt;120,"Long Movie")</f>
        <v>TV Movie</v>
      </c>
      <c r="I3270" t="s">
        <v>132</v>
      </c>
      <c r="J3270" t="s">
        <v>145</v>
      </c>
      <c r="K3270" t="s">
        <v>5802</v>
      </c>
      <c r="L3270" s="5">
        <v>7.3</v>
      </c>
      <c r="M3270" t="str" cm="1">
        <f t="array" ref="M3270">_xlfn.IFS(L3270&lt;=2,"Flop",L3270&lt;=5,"Average",L3270&lt;=7,"Hit",L3270&lt;=9,"Superhit",L3270&gt;9,"BlockBuster")</f>
        <v>Superhit</v>
      </c>
      <c r="N3270" s="6">
        <v>115592</v>
      </c>
      <c r="O3270" s="6" t="str" cm="1">
        <f t="array" ref="O3270">_xlfn.IFS(N3270&lt;=100000,"Low",N3270&lt;=500000,"Median",N3270&lt;=1500000,"High",N3270&gt;1500000,"Very High")</f>
        <v>Median</v>
      </c>
      <c r="P3270">
        <v>48000000</v>
      </c>
      <c r="Q3270">
        <v>120989656</v>
      </c>
      <c r="R3270">
        <f t="shared" si="512"/>
        <v>72989656</v>
      </c>
      <c r="S3270" t="str">
        <f t="shared" si="513"/>
        <v>Profit</v>
      </c>
      <c r="T3270" s="1">
        <v>43415</v>
      </c>
      <c r="U3270" t="s">
        <v>5210</v>
      </c>
      <c r="V3270" s="14">
        <v>43415</v>
      </c>
      <c r="W3270" t="str">
        <f t="shared" si="514"/>
        <v>November</v>
      </c>
      <c r="X3270" s="4" t="str">
        <f t="shared" si="515"/>
        <v>2018</v>
      </c>
      <c r="Y3270" s="6">
        <f t="shared" si="516"/>
        <v>2018</v>
      </c>
      <c r="Z3270" s="4" t="str">
        <f t="shared" si="517"/>
        <v>11</v>
      </c>
      <c r="AA3270" s="6">
        <f t="shared" si="518"/>
        <v>11</v>
      </c>
      <c r="AB3270" t="str">
        <f t="shared" si="519"/>
        <v>Sunday</v>
      </c>
    </row>
    <row r="3271" spans="1:28" x14ac:dyDescent="0.25">
      <c r="A3271" s="3" t="s">
        <v>7957</v>
      </c>
      <c r="B3271" t="s">
        <v>7958</v>
      </c>
      <c r="C3271" s="3" t="s">
        <v>7958</v>
      </c>
      <c r="D3271" s="6">
        <v>0</v>
      </c>
      <c r="E3271" s="6">
        <v>126</v>
      </c>
      <c r="F3271" s="6">
        <f t="shared" si="510"/>
        <v>2</v>
      </c>
      <c r="G3271" s="6">
        <f t="shared" si="511"/>
        <v>6</v>
      </c>
      <c r="H3271" s="6" t="str" cm="1">
        <f t="array" ref="H3271">_xlfn.IFS(E3271&lt;=80,"Series",E3271&lt;=120,"TV Movie",E3271&gt;120,"Long Movie")</f>
        <v>Long Movie</v>
      </c>
      <c r="I3271" t="s">
        <v>132</v>
      </c>
      <c r="J3271" t="s">
        <v>145</v>
      </c>
      <c r="K3271" t="s">
        <v>5802</v>
      </c>
      <c r="L3271" s="5">
        <v>7.5</v>
      </c>
      <c r="M3271" t="str" cm="1">
        <f t="array" ref="M3271">_xlfn.IFS(L3271&lt;=2,"Flop",L3271&lt;=5,"Average",L3271&lt;=7,"Hit",L3271&lt;=9,"Superhit",L3271&gt;9,"BlockBuster")</f>
        <v>Superhit</v>
      </c>
      <c r="N3271" s="6">
        <v>139398</v>
      </c>
      <c r="O3271" s="6" t="str" cm="1">
        <f t="array" ref="O3271">_xlfn.IFS(N3271&lt;=100000,"Low",N3271&lt;=500000,"Median",N3271&lt;=1500000,"High",N3271&gt;1500000,"Very High")</f>
        <v>Median</v>
      </c>
      <c r="P3271">
        <v>50000000</v>
      </c>
      <c r="Q3271">
        <v>113190218</v>
      </c>
      <c r="R3271">
        <f t="shared" si="512"/>
        <v>63190218</v>
      </c>
      <c r="S3271" t="str">
        <f t="shared" si="513"/>
        <v>Profit</v>
      </c>
      <c r="T3271" s="1">
        <v>44920</v>
      </c>
      <c r="U3271" t="s">
        <v>2862</v>
      </c>
      <c r="V3271" s="14">
        <v>44920</v>
      </c>
      <c r="W3271" t="str">
        <f t="shared" si="514"/>
        <v>December</v>
      </c>
      <c r="X3271" s="4" t="str">
        <f t="shared" si="515"/>
        <v>2022</v>
      </c>
      <c r="Y3271" s="6">
        <f t="shared" si="516"/>
        <v>2022</v>
      </c>
      <c r="Z3271" s="4" t="str">
        <f t="shared" si="517"/>
        <v>25</v>
      </c>
      <c r="AA3271" s="6">
        <f t="shared" si="518"/>
        <v>25</v>
      </c>
      <c r="AB3271" t="str">
        <f t="shared" si="519"/>
        <v>Sunday</v>
      </c>
    </row>
    <row r="3272" spans="1:28" x14ac:dyDescent="0.25">
      <c r="A3272" s="3" t="s">
        <v>7959</v>
      </c>
      <c r="B3272" t="s">
        <v>7960</v>
      </c>
      <c r="C3272" s="3" t="s">
        <v>7960</v>
      </c>
      <c r="D3272" s="6">
        <v>0</v>
      </c>
      <c r="E3272" s="6">
        <v>100</v>
      </c>
      <c r="F3272" s="6">
        <f t="shared" si="510"/>
        <v>1</v>
      </c>
      <c r="G3272" s="6">
        <f t="shared" si="511"/>
        <v>40</v>
      </c>
      <c r="H3272" s="6" t="str" cm="1">
        <f t="array" ref="H3272">_xlfn.IFS(E3272&lt;=80,"Series",E3272&lt;=120,"TV Movie",E3272&gt;120,"Long Movie")</f>
        <v>TV Movie</v>
      </c>
      <c r="I3272" t="s">
        <v>8158</v>
      </c>
      <c r="J3272" t="s">
        <v>145</v>
      </c>
      <c r="K3272" t="s">
        <v>8163</v>
      </c>
      <c r="L3272" s="5">
        <v>6.7</v>
      </c>
      <c r="M3272" t="str" cm="1">
        <f t="array" ref="M3272">_xlfn.IFS(L3272&lt;=2,"Flop",L3272&lt;=5,"Average",L3272&lt;=7,"Hit",L3272&lt;=9,"Superhit",L3272&gt;9,"BlockBuster")</f>
        <v>Hit</v>
      </c>
      <c r="N3272" s="6">
        <v>54302</v>
      </c>
      <c r="O3272" s="6" t="str" cm="1">
        <f t="array" ref="O3272">_xlfn.IFS(N3272&lt;=100000,"Low",N3272&lt;=500000,"Median",N3272&lt;=1500000,"High",N3272&gt;1500000,"Very High")</f>
        <v>Low</v>
      </c>
      <c r="P3272">
        <v>135000000</v>
      </c>
      <c r="Q3272">
        <v>111257878</v>
      </c>
      <c r="R3272">
        <f t="shared" si="512"/>
        <v>-23742122</v>
      </c>
      <c r="S3272" t="str">
        <f t="shared" si="513"/>
        <v>Loss</v>
      </c>
      <c r="T3272" s="1">
        <v>43874</v>
      </c>
      <c r="U3272" t="s">
        <v>7961</v>
      </c>
      <c r="V3272" s="14">
        <v>43874</v>
      </c>
      <c r="W3272" t="str">
        <f t="shared" si="514"/>
        <v>February</v>
      </c>
      <c r="X3272" s="4" t="str">
        <f t="shared" si="515"/>
        <v>2020</v>
      </c>
      <c r="Y3272" s="6">
        <f t="shared" si="516"/>
        <v>2020</v>
      </c>
      <c r="Z3272" s="4" t="str">
        <f t="shared" si="517"/>
        <v>13</v>
      </c>
      <c r="AA3272" s="6">
        <f t="shared" si="518"/>
        <v>13</v>
      </c>
      <c r="AB3272" t="str">
        <f t="shared" si="519"/>
        <v>Thursday</v>
      </c>
    </row>
    <row r="3273" spans="1:28" x14ac:dyDescent="0.25">
      <c r="A3273" s="3" t="s">
        <v>7962</v>
      </c>
      <c r="B3273" t="s">
        <v>7963</v>
      </c>
      <c r="C3273" s="3" t="s">
        <v>7963</v>
      </c>
      <c r="D3273" s="6">
        <v>0</v>
      </c>
      <c r="E3273" s="6">
        <v>113</v>
      </c>
      <c r="F3273" s="6">
        <f t="shared" si="510"/>
        <v>1</v>
      </c>
      <c r="G3273" s="6">
        <f t="shared" si="511"/>
        <v>53</v>
      </c>
      <c r="H3273" s="6" t="str" cm="1">
        <f t="array" ref="H3273">_xlfn.IFS(E3273&lt;=80,"Series",E3273&lt;=120,"TV Movie",E3273&gt;120,"Long Movie")</f>
        <v>TV Movie</v>
      </c>
      <c r="I3273" t="s">
        <v>5529</v>
      </c>
      <c r="J3273" t="s">
        <v>8162</v>
      </c>
      <c r="K3273" t="s">
        <v>8161</v>
      </c>
      <c r="L3273" s="5">
        <v>6</v>
      </c>
      <c r="M3273" t="str" cm="1">
        <f t="array" ref="M3273">_xlfn.IFS(L3273&lt;=2,"Flop",L3273&lt;=5,"Average",L3273&lt;=7,"Hit",L3273&lt;=9,"Superhit",L3273&gt;9,"BlockBuster")</f>
        <v>Hit</v>
      </c>
      <c r="N3273" s="6">
        <v>95434</v>
      </c>
      <c r="O3273" s="6" t="str" cm="1">
        <f t="array" ref="O3273">_xlfn.IFS(N3273&lt;=100000,"Low",N3273&lt;=500000,"Median",N3273&lt;=1500000,"High",N3273&gt;1500000,"Very High")</f>
        <v>Low</v>
      </c>
      <c r="P3273">
        <v>85000000</v>
      </c>
      <c r="Q3273">
        <v>0</v>
      </c>
      <c r="R3273">
        <f t="shared" si="512"/>
        <v>-85000000</v>
      </c>
      <c r="S3273" t="str">
        <f t="shared" si="513"/>
        <v>Loss</v>
      </c>
      <c r="T3273" s="1">
        <v>44057</v>
      </c>
      <c r="U3273" t="s">
        <v>6721</v>
      </c>
      <c r="V3273" s="14">
        <v>44057</v>
      </c>
      <c r="W3273" t="str">
        <f t="shared" si="514"/>
        <v>August</v>
      </c>
      <c r="X3273" s="4" t="str">
        <f t="shared" si="515"/>
        <v>2020</v>
      </c>
      <c r="Y3273" s="6">
        <f t="shared" si="516"/>
        <v>2020</v>
      </c>
      <c r="Z3273" s="4" t="str">
        <f t="shared" si="517"/>
        <v>14</v>
      </c>
      <c r="AA3273" s="6">
        <f t="shared" si="518"/>
        <v>14</v>
      </c>
      <c r="AB3273" t="str">
        <f t="shared" si="519"/>
        <v>Friday</v>
      </c>
    </row>
    <row r="3274" spans="1:28" x14ac:dyDescent="0.25">
      <c r="A3274" s="3" t="s">
        <v>7964</v>
      </c>
      <c r="B3274" t="s">
        <v>7965</v>
      </c>
      <c r="C3274" s="3" t="s">
        <v>7965</v>
      </c>
      <c r="D3274" s="6">
        <v>0</v>
      </c>
      <c r="E3274" s="6">
        <v>125</v>
      </c>
      <c r="F3274" s="6">
        <f t="shared" si="510"/>
        <v>2</v>
      </c>
      <c r="G3274" s="6">
        <f t="shared" si="511"/>
        <v>5</v>
      </c>
      <c r="H3274" s="6" t="str" cm="1">
        <f t="array" ref="H3274">_xlfn.IFS(E3274&lt;=80,"Series",E3274&lt;=120,"TV Movie",E3274&gt;120,"Long Movie")</f>
        <v>Long Movie</v>
      </c>
      <c r="I3274" t="s">
        <v>5529</v>
      </c>
      <c r="J3274" t="s">
        <v>3857</v>
      </c>
      <c r="K3274" t="s">
        <v>5802</v>
      </c>
      <c r="L3274" s="5">
        <v>6.7</v>
      </c>
      <c r="M3274" t="str" cm="1">
        <f t="array" ref="M3274">_xlfn.IFS(L3274&lt;=2,"Flop",L3274&lt;=5,"Average",L3274&lt;=7,"Hit",L3274&lt;=9,"Superhit",L3274&gt;9,"BlockBuster")</f>
        <v>Hit</v>
      </c>
      <c r="N3274" s="6">
        <v>178675</v>
      </c>
      <c r="O3274" s="6" t="str" cm="1">
        <f t="array" ref="O3274">_xlfn.IFS(N3274&lt;=100000,"Low",N3274&lt;=500000,"Median",N3274&lt;=1500000,"High",N3274&gt;1500000,"Very High")</f>
        <v>Median</v>
      </c>
      <c r="P3274">
        <v>70000000</v>
      </c>
      <c r="Q3274">
        <v>0</v>
      </c>
      <c r="R3274">
        <f t="shared" si="512"/>
        <v>-70000000</v>
      </c>
      <c r="S3274" t="str">
        <f t="shared" si="513"/>
        <v>Loss</v>
      </c>
      <c r="T3274" s="1">
        <v>44022</v>
      </c>
      <c r="U3274" t="s">
        <v>7966</v>
      </c>
      <c r="V3274" s="14">
        <v>44022</v>
      </c>
      <c r="W3274" t="str">
        <f t="shared" si="514"/>
        <v>July</v>
      </c>
      <c r="X3274" s="4" t="str">
        <f t="shared" si="515"/>
        <v>2020</v>
      </c>
      <c r="Y3274" s="6">
        <f t="shared" si="516"/>
        <v>2020</v>
      </c>
      <c r="Z3274" s="4" t="str">
        <f t="shared" si="517"/>
        <v>10</v>
      </c>
      <c r="AA3274" s="6">
        <f t="shared" si="518"/>
        <v>10</v>
      </c>
      <c r="AB3274" t="str">
        <f t="shared" si="519"/>
        <v>Friday</v>
      </c>
    </row>
    <row r="3275" spans="1:28" x14ac:dyDescent="0.25">
      <c r="A3275" s="3" t="s">
        <v>7967</v>
      </c>
      <c r="B3275" t="s">
        <v>7968</v>
      </c>
      <c r="C3275" s="3" t="s">
        <v>7968</v>
      </c>
      <c r="D3275" s="6">
        <v>0</v>
      </c>
      <c r="E3275" s="6">
        <v>131</v>
      </c>
      <c r="F3275" s="6">
        <f t="shared" si="510"/>
        <v>2</v>
      </c>
      <c r="G3275" s="6">
        <f t="shared" si="511"/>
        <v>11</v>
      </c>
      <c r="H3275" s="6" t="str" cm="1">
        <f t="array" ref="H3275">_xlfn.IFS(E3275&lt;=80,"Series",E3275&lt;=120,"TV Movie",E3275&gt;120,"Long Movie")</f>
        <v>Long Movie</v>
      </c>
      <c r="I3275" t="s">
        <v>8160</v>
      </c>
      <c r="J3275" t="s">
        <v>8162</v>
      </c>
      <c r="K3275" t="s">
        <v>145</v>
      </c>
      <c r="L3275" s="5">
        <v>7.7</v>
      </c>
      <c r="M3275" t="str" cm="1">
        <f t="array" ref="M3275">_xlfn.IFS(L3275&lt;=2,"Flop",L3275&lt;=5,"Average",L3275&lt;=7,"Hit",L3275&lt;=9,"Superhit",L3275&gt;9,"BlockBuster")</f>
        <v>Superhit</v>
      </c>
      <c r="N3275" s="6">
        <v>81186</v>
      </c>
      <c r="O3275" s="6" t="str" cm="1">
        <f t="array" ref="O3275">_xlfn.IFS(N3275&lt;=100000,"Low",N3275&lt;=500000,"Median",N3275&lt;=1500000,"High",N3275&gt;1500000,"Very High")</f>
        <v>Low</v>
      </c>
      <c r="P3275">
        <v>14600000</v>
      </c>
      <c r="Q3275">
        <v>243781900</v>
      </c>
      <c r="R3275">
        <f t="shared" si="512"/>
        <v>229181900</v>
      </c>
      <c r="S3275" t="str">
        <f t="shared" si="513"/>
        <v>Profit</v>
      </c>
      <c r="T3275" s="1">
        <v>45099</v>
      </c>
      <c r="U3275" t="s">
        <v>7969</v>
      </c>
      <c r="V3275" s="14">
        <v>45099</v>
      </c>
      <c r="W3275" t="str">
        <f t="shared" si="514"/>
        <v>June</v>
      </c>
      <c r="X3275" s="4" t="str">
        <f t="shared" si="515"/>
        <v>2023</v>
      </c>
      <c r="Y3275" s="6">
        <f t="shared" si="516"/>
        <v>2023</v>
      </c>
      <c r="Z3275" s="4" t="str">
        <f t="shared" si="517"/>
        <v>22</v>
      </c>
      <c r="AA3275" s="6">
        <f t="shared" si="518"/>
        <v>22</v>
      </c>
      <c r="AB3275" t="str">
        <f t="shared" si="519"/>
        <v>Thursday</v>
      </c>
    </row>
    <row r="3276" spans="1:28" x14ac:dyDescent="0.25">
      <c r="A3276" s="3" t="s">
        <v>7970</v>
      </c>
      <c r="B3276" t="s">
        <v>7971</v>
      </c>
      <c r="C3276" s="3" t="s">
        <v>7971</v>
      </c>
      <c r="D3276" s="6">
        <v>0</v>
      </c>
      <c r="E3276" s="6">
        <v>100</v>
      </c>
      <c r="F3276" s="6">
        <f t="shared" si="510"/>
        <v>1</v>
      </c>
      <c r="G3276" s="6">
        <f t="shared" si="511"/>
        <v>40</v>
      </c>
      <c r="H3276" s="6" t="str" cm="1">
        <f t="array" ref="H3276">_xlfn.IFS(E3276&lt;=80,"Series",E3276&lt;=120,"TV Movie",E3276&gt;120,"Long Movie")</f>
        <v>TV Movie</v>
      </c>
      <c r="I3276" t="s">
        <v>5529</v>
      </c>
      <c r="J3276" t="s">
        <v>8158</v>
      </c>
      <c r="K3276" t="s">
        <v>132</v>
      </c>
      <c r="L3276" s="5">
        <v>6.8</v>
      </c>
      <c r="M3276" t="str" cm="1">
        <f t="array" ref="M3276">_xlfn.IFS(L3276&lt;=2,"Flop",L3276&lt;=5,"Average",L3276&lt;=7,"Hit",L3276&lt;=9,"Superhit",L3276&gt;9,"BlockBuster")</f>
        <v>Hit</v>
      </c>
      <c r="N3276" s="6">
        <v>76415</v>
      </c>
      <c r="O3276" s="6" t="str" cm="1">
        <f t="array" ref="O3276">_xlfn.IFS(N3276&lt;=100000,"Low",N3276&lt;=500000,"Median",N3276&lt;=1500000,"High",N3276&gt;1500000,"Very High")</f>
        <v>Low</v>
      </c>
      <c r="P3276">
        <v>45000000</v>
      </c>
      <c r="Q3276">
        <v>1753823</v>
      </c>
      <c r="R3276">
        <f t="shared" si="512"/>
        <v>-43246177</v>
      </c>
      <c r="S3276" t="str">
        <f t="shared" si="513"/>
        <v>Loss</v>
      </c>
      <c r="T3276" s="1">
        <v>43872</v>
      </c>
      <c r="U3276" t="s">
        <v>3917</v>
      </c>
      <c r="V3276" s="14">
        <v>43872</v>
      </c>
      <c r="W3276" t="str">
        <f t="shared" si="514"/>
        <v>February</v>
      </c>
      <c r="X3276" s="4" t="str">
        <f t="shared" si="515"/>
        <v>2020</v>
      </c>
      <c r="Y3276" s="6">
        <f t="shared" si="516"/>
        <v>2020</v>
      </c>
      <c r="Z3276" s="4" t="str">
        <f t="shared" si="517"/>
        <v>11</v>
      </c>
      <c r="AA3276" s="6">
        <f t="shared" si="518"/>
        <v>11</v>
      </c>
      <c r="AB3276" t="str">
        <f t="shared" si="519"/>
        <v>Tuesday</v>
      </c>
    </row>
    <row r="3277" spans="1:28" x14ac:dyDescent="0.25">
      <c r="A3277" s="3" t="s">
        <v>7972</v>
      </c>
      <c r="B3277" t="s">
        <v>7973</v>
      </c>
      <c r="C3277" s="3" t="s">
        <v>7973</v>
      </c>
      <c r="D3277" s="6">
        <v>0</v>
      </c>
      <c r="E3277" s="6">
        <v>137</v>
      </c>
      <c r="F3277" s="6">
        <f t="shared" si="510"/>
        <v>2</v>
      </c>
      <c r="G3277" s="6">
        <f t="shared" si="511"/>
        <v>17</v>
      </c>
      <c r="H3277" s="6" t="str" cm="1">
        <f t="array" ref="H3277">_xlfn.IFS(E3277&lt;=80,"Series",E3277&lt;=120,"TV Movie",E3277&gt;120,"Long Movie")</f>
        <v>Long Movie</v>
      </c>
      <c r="I3277" t="s">
        <v>145</v>
      </c>
      <c r="J3277" t="s">
        <v>8157</v>
      </c>
      <c r="K3277" t="s">
        <v>5802</v>
      </c>
      <c r="L3277" s="5">
        <v>7.9</v>
      </c>
      <c r="M3277" t="str" cm="1">
        <f t="array" ref="M3277">_xlfn.IFS(L3277&lt;=2,"Flop",L3277&lt;=5,"Average",L3277&lt;=7,"Hit",L3277&lt;=9,"Superhit",L3277&gt;9,"BlockBuster")</f>
        <v>Superhit</v>
      </c>
      <c r="N3277" s="6">
        <v>335089</v>
      </c>
      <c r="O3277" s="6" t="str" cm="1">
        <f t="array" ref="O3277">_xlfn.IFS(N3277&lt;=100000,"Low",N3277&lt;=500000,"Median",N3277&lt;=1500000,"High",N3277&gt;1500000,"Very High")</f>
        <v>Median</v>
      </c>
      <c r="P3277">
        <v>18600000</v>
      </c>
      <c r="Q3277">
        <v>333686</v>
      </c>
      <c r="R3277">
        <f t="shared" si="512"/>
        <v>-18266314</v>
      </c>
      <c r="S3277" t="str">
        <f t="shared" si="513"/>
        <v>Loss</v>
      </c>
      <c r="T3277" s="1">
        <v>43706</v>
      </c>
      <c r="U3277" t="s">
        <v>3394</v>
      </c>
      <c r="V3277" s="14">
        <v>43706</v>
      </c>
      <c r="W3277" t="str">
        <f t="shared" si="514"/>
        <v>August</v>
      </c>
      <c r="X3277" s="4" t="str">
        <f t="shared" si="515"/>
        <v>2019</v>
      </c>
      <c r="Y3277" s="6">
        <f t="shared" si="516"/>
        <v>2019</v>
      </c>
      <c r="Z3277" s="4" t="str">
        <f t="shared" si="517"/>
        <v>29</v>
      </c>
      <c r="AA3277" s="6">
        <f t="shared" si="518"/>
        <v>29</v>
      </c>
      <c r="AB3277" t="str">
        <f t="shared" si="519"/>
        <v>Thursday</v>
      </c>
    </row>
    <row r="3278" spans="1:28" x14ac:dyDescent="0.25">
      <c r="A3278" s="3" t="s">
        <v>7974</v>
      </c>
      <c r="B3278" t="s">
        <v>7975</v>
      </c>
      <c r="C3278" s="3" t="s">
        <v>7975</v>
      </c>
      <c r="D3278" s="6">
        <v>0</v>
      </c>
      <c r="E3278" s="6">
        <v>127</v>
      </c>
      <c r="F3278" s="6">
        <f t="shared" si="510"/>
        <v>2</v>
      </c>
      <c r="G3278" s="6">
        <f t="shared" si="511"/>
        <v>7</v>
      </c>
      <c r="H3278" s="6" t="str" cm="1">
        <f t="array" ref="H3278">_xlfn.IFS(E3278&lt;=80,"Series",E3278&lt;=120,"TV Movie",E3278&gt;120,"Long Movie")</f>
        <v>Long Movie</v>
      </c>
      <c r="I3278" t="s">
        <v>8162</v>
      </c>
      <c r="J3278" t="s">
        <v>145</v>
      </c>
      <c r="K3278" t="s">
        <v>8166</v>
      </c>
      <c r="L3278" s="5">
        <v>6.3</v>
      </c>
      <c r="M3278" t="str" cm="1">
        <f t="array" ref="M3278">_xlfn.IFS(L3278&lt;=2,"Flop",L3278&lt;=5,"Average",L3278&lt;=7,"Hit",L3278&lt;=9,"Superhit",L3278&gt;9,"BlockBuster")</f>
        <v>Hit</v>
      </c>
      <c r="N3278" s="6">
        <v>175694</v>
      </c>
      <c r="O3278" s="6" t="str" cm="1">
        <f t="array" ref="O3278">_xlfn.IFS(N3278&lt;=100000,"Low",N3278&lt;=500000,"Median",N3278&lt;=1500000,"High",N3278&gt;1500000,"Very High")</f>
        <v>Median</v>
      </c>
      <c r="P3278">
        <v>90000000</v>
      </c>
      <c r="Q3278">
        <v>137307235</v>
      </c>
      <c r="R3278">
        <f t="shared" si="512"/>
        <v>47307235</v>
      </c>
      <c r="S3278" t="str">
        <f t="shared" si="513"/>
        <v>Profit</v>
      </c>
      <c r="T3278" s="1">
        <v>44601</v>
      </c>
      <c r="U3278" t="s">
        <v>1236</v>
      </c>
      <c r="V3278" s="14">
        <v>44601</v>
      </c>
      <c r="W3278" t="str">
        <f t="shared" si="514"/>
        <v>February</v>
      </c>
      <c r="X3278" s="4" t="str">
        <f t="shared" si="515"/>
        <v>2022</v>
      </c>
      <c r="Y3278" s="6">
        <f t="shared" si="516"/>
        <v>2022</v>
      </c>
      <c r="Z3278" s="4" t="str">
        <f t="shared" si="517"/>
        <v>9</v>
      </c>
      <c r="AA3278" s="6">
        <f t="shared" si="518"/>
        <v>9</v>
      </c>
      <c r="AB3278" t="str">
        <f t="shared" si="519"/>
        <v>Wednesday</v>
      </c>
    </row>
    <row r="3279" spans="1:28" x14ac:dyDescent="0.25">
      <c r="A3279" s="3" t="s">
        <v>7976</v>
      </c>
      <c r="B3279" t="s">
        <v>7977</v>
      </c>
      <c r="C3279" s="3" t="s">
        <v>7977</v>
      </c>
      <c r="D3279" s="6">
        <v>0</v>
      </c>
      <c r="E3279" s="6">
        <v>102</v>
      </c>
      <c r="F3279" s="6">
        <f t="shared" si="510"/>
        <v>1</v>
      </c>
      <c r="G3279" s="6">
        <f t="shared" si="511"/>
        <v>42</v>
      </c>
      <c r="H3279" s="6" t="str" cm="1">
        <f t="array" ref="H3279">_xlfn.IFS(E3279&lt;=80,"Series",E3279&lt;=120,"TV Movie",E3279&gt;120,"Long Movie")</f>
        <v>TV Movie</v>
      </c>
      <c r="I3279" t="s">
        <v>145</v>
      </c>
      <c r="J3279" t="s">
        <v>8166</v>
      </c>
      <c r="K3279" t="s">
        <v>3857</v>
      </c>
      <c r="L3279" s="5">
        <v>7.6</v>
      </c>
      <c r="M3279" t="str" cm="1">
        <f t="array" ref="M3279">_xlfn.IFS(L3279&lt;=2,"Flop",L3279&lt;=5,"Average",L3279&lt;=7,"Hit",L3279&lt;=9,"Superhit",L3279&gt;9,"BlockBuster")</f>
        <v>Superhit</v>
      </c>
      <c r="N3279" s="6">
        <v>176593</v>
      </c>
      <c r="O3279" s="6" t="str" cm="1">
        <f t="array" ref="O3279">_xlfn.IFS(N3279&lt;=100000,"Low",N3279&lt;=500000,"Median",N3279&lt;=1500000,"High",N3279&gt;1500000,"Very High")</f>
        <v>Median</v>
      </c>
      <c r="P3279">
        <v>880000</v>
      </c>
      <c r="Q3279">
        <v>75462037</v>
      </c>
      <c r="R3279">
        <f t="shared" si="512"/>
        <v>74582037</v>
      </c>
      <c r="S3279" t="str">
        <f t="shared" si="513"/>
        <v>Profit</v>
      </c>
      <c r="T3279" s="1">
        <v>43121</v>
      </c>
      <c r="U3279" t="s">
        <v>7978</v>
      </c>
      <c r="V3279" s="14">
        <v>43121</v>
      </c>
      <c r="W3279" t="str">
        <f t="shared" si="514"/>
        <v>January</v>
      </c>
      <c r="X3279" s="4" t="str">
        <f t="shared" si="515"/>
        <v>2018</v>
      </c>
      <c r="Y3279" s="6">
        <f t="shared" si="516"/>
        <v>2018</v>
      </c>
      <c r="Z3279" s="4" t="str">
        <f t="shared" si="517"/>
        <v>21</v>
      </c>
      <c r="AA3279" s="6">
        <f t="shared" si="518"/>
        <v>21</v>
      </c>
      <c r="AB3279" t="str">
        <f t="shared" si="519"/>
        <v>Sunday</v>
      </c>
    </row>
    <row r="3280" spans="1:28" x14ac:dyDescent="0.25">
      <c r="A3280" s="3" t="s">
        <v>7979</v>
      </c>
      <c r="B3280" t="s">
        <v>7980</v>
      </c>
      <c r="C3280" s="3" t="s">
        <v>7981</v>
      </c>
      <c r="D3280" s="6">
        <v>0</v>
      </c>
      <c r="E3280" s="6">
        <v>109</v>
      </c>
      <c r="F3280" s="6">
        <f t="shared" si="510"/>
        <v>1</v>
      </c>
      <c r="G3280" s="6">
        <f t="shared" si="511"/>
        <v>49</v>
      </c>
      <c r="H3280" s="6" t="str" cm="1">
        <f t="array" ref="H3280">_xlfn.IFS(E3280&lt;=80,"Series",E3280&lt;=120,"TV Movie",E3280&gt;120,"Long Movie")</f>
        <v>TV Movie</v>
      </c>
      <c r="I3280" t="s">
        <v>5529</v>
      </c>
      <c r="J3280" t="s">
        <v>132</v>
      </c>
      <c r="K3280" t="s">
        <v>8162</v>
      </c>
      <c r="L3280" s="5">
        <v>6.1</v>
      </c>
      <c r="M3280" t="str" cm="1">
        <f t="array" ref="M3280">_xlfn.IFS(L3280&lt;=2,"Flop",L3280&lt;=5,"Average",L3280&lt;=7,"Hit",L3280&lt;=9,"Superhit",L3280&gt;9,"BlockBuster")</f>
        <v>Hit</v>
      </c>
      <c r="N3280" s="6">
        <v>257885</v>
      </c>
      <c r="O3280" s="6" t="str" cm="1">
        <f t="array" ref="O3280">_xlfn.IFS(N3280&lt;=100000,"Low",N3280&lt;=500000,"Median",N3280&lt;=1500000,"High",N3280&gt;1500000,"Very High")</f>
        <v>Median</v>
      </c>
      <c r="P3280">
        <v>84500000</v>
      </c>
      <c r="Q3280">
        <v>205372791</v>
      </c>
      <c r="R3280">
        <f t="shared" si="512"/>
        <v>120872791</v>
      </c>
      <c r="S3280" t="str">
        <f t="shared" si="513"/>
        <v>Profit</v>
      </c>
      <c r="T3280" s="1">
        <v>43855</v>
      </c>
      <c r="U3280" t="s">
        <v>7982</v>
      </c>
      <c r="V3280" s="14">
        <v>43855</v>
      </c>
      <c r="W3280" t="str">
        <f t="shared" si="514"/>
        <v>January</v>
      </c>
      <c r="X3280" s="4" t="str">
        <f t="shared" si="515"/>
        <v>2020</v>
      </c>
      <c r="Y3280" s="6">
        <f t="shared" si="516"/>
        <v>2020</v>
      </c>
      <c r="Z3280" s="4" t="str">
        <f t="shared" si="517"/>
        <v>25</v>
      </c>
      <c r="AA3280" s="6">
        <f t="shared" si="518"/>
        <v>25</v>
      </c>
      <c r="AB3280" t="str">
        <f t="shared" si="519"/>
        <v>Saturday</v>
      </c>
    </row>
    <row r="3281" spans="1:28" x14ac:dyDescent="0.25">
      <c r="A3281" s="3" t="s">
        <v>7983</v>
      </c>
      <c r="B3281" t="s">
        <v>7984</v>
      </c>
      <c r="C3281" s="3" t="s">
        <v>7984</v>
      </c>
      <c r="D3281" s="6">
        <v>0</v>
      </c>
      <c r="E3281" s="6">
        <v>93</v>
      </c>
      <c r="F3281" s="6">
        <f t="shared" si="510"/>
        <v>1</v>
      </c>
      <c r="G3281" s="6">
        <f t="shared" si="511"/>
        <v>33</v>
      </c>
      <c r="H3281" s="6" t="str" cm="1">
        <f t="array" ref="H3281">_xlfn.IFS(E3281&lt;=80,"Series",E3281&lt;=120,"TV Movie",E3281&gt;120,"Long Movie")</f>
        <v>TV Movie</v>
      </c>
      <c r="I3281" t="s">
        <v>5529</v>
      </c>
      <c r="J3281" t="s">
        <v>132</v>
      </c>
      <c r="K3281" t="s">
        <v>8162</v>
      </c>
      <c r="L3281" s="5">
        <v>6.2</v>
      </c>
      <c r="M3281" t="str" cm="1">
        <f t="array" ref="M3281">_xlfn.IFS(L3281&lt;=2,"Flop",L3281&lt;=5,"Average",L3281&lt;=7,"Hit",L3281&lt;=9,"Superhit",L3281&gt;9,"BlockBuster")</f>
        <v>Hit</v>
      </c>
      <c r="N3281" s="6">
        <v>50492</v>
      </c>
      <c r="O3281" s="6" t="str" cm="1">
        <f t="array" ref="O3281">_xlfn.IFS(N3281&lt;=100000,"Low",N3281&lt;=500000,"Median",N3281&lt;=1500000,"High",N3281&gt;1500000,"Very High")</f>
        <v>Low</v>
      </c>
      <c r="P3281">
        <v>16000000</v>
      </c>
      <c r="Q3281">
        <v>32390945</v>
      </c>
      <c r="R3281">
        <f t="shared" si="512"/>
        <v>16390945</v>
      </c>
      <c r="S3281" t="str">
        <f t="shared" si="513"/>
        <v>Profit</v>
      </c>
      <c r="T3281" s="1">
        <v>43537</v>
      </c>
      <c r="U3281" t="s">
        <v>4531</v>
      </c>
      <c r="V3281" s="14">
        <v>43537</v>
      </c>
      <c r="W3281" t="str">
        <f t="shared" si="514"/>
        <v>March</v>
      </c>
      <c r="X3281" s="4" t="str">
        <f t="shared" si="515"/>
        <v>2019</v>
      </c>
      <c r="Y3281" s="6">
        <f t="shared" si="516"/>
        <v>2019</v>
      </c>
      <c r="Z3281" s="4" t="str">
        <f t="shared" si="517"/>
        <v>13</v>
      </c>
      <c r="AA3281" s="6">
        <f t="shared" si="518"/>
        <v>13</v>
      </c>
      <c r="AB3281" t="str">
        <f t="shared" si="519"/>
        <v>Wednesday</v>
      </c>
    </row>
    <row r="3282" spans="1:28" x14ac:dyDescent="0.25">
      <c r="A3282" s="3" t="s">
        <v>7985</v>
      </c>
      <c r="B3282" t="s">
        <v>7986</v>
      </c>
      <c r="C3282" s="3" t="s">
        <v>7986</v>
      </c>
      <c r="D3282" s="6">
        <v>0</v>
      </c>
      <c r="E3282" s="6">
        <v>119</v>
      </c>
      <c r="F3282" s="6">
        <f t="shared" si="510"/>
        <v>1</v>
      </c>
      <c r="G3282" s="6">
        <f t="shared" si="511"/>
        <v>59</v>
      </c>
      <c r="H3282" s="6" t="str" cm="1">
        <f t="array" ref="H3282">_xlfn.IFS(E3282&lt;=80,"Series",E3282&lt;=120,"TV Movie",E3282&gt;120,"Long Movie")</f>
        <v>TV Movie</v>
      </c>
      <c r="I3282" t="s">
        <v>5529</v>
      </c>
      <c r="J3282" t="s">
        <v>3857</v>
      </c>
      <c r="K3282" t="s">
        <v>5802</v>
      </c>
      <c r="L3282" s="5">
        <v>6.4</v>
      </c>
      <c r="M3282" t="str" cm="1">
        <f t="array" ref="M3282">_xlfn.IFS(L3282&lt;=2,"Flop",L3282&lt;=5,"Average",L3282&lt;=7,"Hit",L3282&lt;=9,"Superhit",L3282&gt;9,"BlockBuster")</f>
        <v>Hit</v>
      </c>
      <c r="N3282" s="6">
        <v>128066</v>
      </c>
      <c r="O3282" s="6" t="str" cm="1">
        <f t="array" ref="O3282">_xlfn.IFS(N3282&lt;=100000,"Low",N3282&lt;=500000,"Median",N3282&lt;=1500000,"High",N3282&gt;1500000,"Very High")</f>
        <v>Median</v>
      </c>
      <c r="P3282">
        <v>34000000</v>
      </c>
      <c r="Q3282">
        <v>52300000</v>
      </c>
      <c r="R3282">
        <f t="shared" si="512"/>
        <v>18300000</v>
      </c>
      <c r="S3282" t="str">
        <f t="shared" si="513"/>
        <v>Profit</v>
      </c>
      <c r="T3282" s="1">
        <v>44041</v>
      </c>
      <c r="U3282" t="s">
        <v>4680</v>
      </c>
      <c r="V3282" s="14">
        <v>44041</v>
      </c>
      <c r="W3282" t="str">
        <f t="shared" si="514"/>
        <v>July</v>
      </c>
      <c r="X3282" s="4" t="str">
        <f t="shared" si="515"/>
        <v>2020</v>
      </c>
      <c r="Y3282" s="6">
        <f t="shared" si="516"/>
        <v>2020</v>
      </c>
      <c r="Z3282" s="4" t="str">
        <f t="shared" si="517"/>
        <v>29</v>
      </c>
      <c r="AA3282" s="6">
        <f t="shared" si="518"/>
        <v>29</v>
      </c>
      <c r="AB3282" t="str">
        <f t="shared" si="519"/>
        <v>Wednesday</v>
      </c>
    </row>
    <row r="3283" spans="1:28" x14ac:dyDescent="0.25">
      <c r="A3283" s="3" t="s">
        <v>7987</v>
      </c>
      <c r="B3283" t="s">
        <v>7988</v>
      </c>
      <c r="C3283" s="3" t="s">
        <v>7988</v>
      </c>
      <c r="D3283" s="6">
        <v>0</v>
      </c>
      <c r="E3283" s="6">
        <v>150</v>
      </c>
      <c r="F3283" s="6">
        <f t="shared" si="510"/>
        <v>2</v>
      </c>
      <c r="G3283" s="6">
        <f t="shared" si="511"/>
        <v>30</v>
      </c>
      <c r="H3283" s="6" t="str" cm="1">
        <f t="array" ref="H3283">_xlfn.IFS(E3283&lt;=80,"Series",E3283&lt;=120,"TV Movie",E3283&gt;120,"Long Movie")</f>
        <v>Long Movie</v>
      </c>
      <c r="I3283" t="s">
        <v>8162</v>
      </c>
      <c r="J3283" t="s">
        <v>145</v>
      </c>
      <c r="K3283" t="s">
        <v>3857</v>
      </c>
      <c r="L3283" s="5">
        <v>7</v>
      </c>
      <c r="M3283" t="str" cm="1">
        <f t="array" ref="M3283">_xlfn.IFS(L3283&lt;=2,"Flop",L3283&lt;=5,"Average",L3283&lt;=7,"Hit",L3283&lt;=9,"Superhit",L3283&gt;9,"BlockBuster")</f>
        <v>Hit</v>
      </c>
      <c r="N3283" s="6">
        <v>159038</v>
      </c>
      <c r="O3283" s="6" t="str" cm="1">
        <f t="array" ref="O3283">_xlfn.IFS(N3283&lt;=100000,"Low",N3283&lt;=500000,"Median",N3283&lt;=1500000,"High",N3283&gt;1500000,"Very High")</f>
        <v>Median</v>
      </c>
      <c r="P3283">
        <v>60000000</v>
      </c>
      <c r="Q3283">
        <v>39629195</v>
      </c>
      <c r="R3283">
        <f t="shared" si="512"/>
        <v>-20370805</v>
      </c>
      <c r="S3283" t="str">
        <f t="shared" si="513"/>
        <v>Loss</v>
      </c>
      <c r="T3283" s="1">
        <v>44531</v>
      </c>
      <c r="U3283" t="s">
        <v>1811</v>
      </c>
      <c r="V3283" s="14">
        <v>44531</v>
      </c>
      <c r="W3283" t="str">
        <f t="shared" si="514"/>
        <v>December</v>
      </c>
      <c r="X3283" s="4" t="str">
        <f t="shared" si="515"/>
        <v>2021</v>
      </c>
      <c r="Y3283" s="6">
        <f t="shared" si="516"/>
        <v>2021</v>
      </c>
      <c r="Z3283" s="4" t="str">
        <f t="shared" si="517"/>
        <v>1</v>
      </c>
      <c r="AA3283" s="6">
        <f t="shared" si="518"/>
        <v>1</v>
      </c>
      <c r="AB3283" t="str">
        <f t="shared" si="519"/>
        <v>Wednesday</v>
      </c>
    </row>
    <row r="3284" spans="1:28" x14ac:dyDescent="0.25">
      <c r="A3284" s="3" t="s">
        <v>7989</v>
      </c>
      <c r="B3284" t="s">
        <v>7990</v>
      </c>
      <c r="C3284" s="3" t="s">
        <v>7990</v>
      </c>
      <c r="D3284" s="6">
        <v>0</v>
      </c>
      <c r="E3284" s="6">
        <v>90</v>
      </c>
      <c r="F3284" s="6">
        <f t="shared" si="510"/>
        <v>1</v>
      </c>
      <c r="G3284" s="6">
        <f t="shared" si="511"/>
        <v>30</v>
      </c>
      <c r="H3284" s="6" t="str" cm="1">
        <f t="array" ref="H3284">_xlfn.IFS(E3284&lt;=80,"Series",E3284&lt;=120,"TV Movie",E3284&gt;120,"Long Movie")</f>
        <v>TV Movie</v>
      </c>
      <c r="I3284" t="s">
        <v>145</v>
      </c>
      <c r="J3284" t="s">
        <v>83</v>
      </c>
      <c r="K3284" t="s">
        <v>8166</v>
      </c>
      <c r="L3284" s="5">
        <v>6.1</v>
      </c>
      <c r="M3284" t="str" cm="1">
        <f t="array" ref="M3284">_xlfn.IFS(L3284&lt;=2,"Flop",L3284&lt;=5,"Average",L3284&lt;=7,"Hit",L3284&lt;=9,"Superhit",L3284&gt;9,"BlockBuster")</f>
        <v>Hit</v>
      </c>
      <c r="N3284" s="6">
        <v>105281</v>
      </c>
      <c r="O3284" s="6" t="str" cm="1">
        <f t="array" ref="O3284">_xlfn.IFS(N3284&lt;=100000,"Low",N3284&lt;=500000,"Median",N3284&lt;=1500000,"High",N3284&gt;1500000,"Very High")</f>
        <v>Median</v>
      </c>
      <c r="P3284">
        <v>6000000</v>
      </c>
      <c r="Q3284">
        <v>33224654</v>
      </c>
      <c r="R3284">
        <f t="shared" si="512"/>
        <v>27224654</v>
      </c>
      <c r="S3284" t="str">
        <f t="shared" si="513"/>
        <v>Profit</v>
      </c>
      <c r="T3284" s="1">
        <v>43594</v>
      </c>
      <c r="U3284" t="s">
        <v>7991</v>
      </c>
      <c r="V3284" s="14">
        <v>43594</v>
      </c>
      <c r="W3284" t="str">
        <f t="shared" si="514"/>
        <v>May</v>
      </c>
      <c r="X3284" s="4" t="str">
        <f t="shared" si="515"/>
        <v>2019</v>
      </c>
      <c r="Y3284" s="6">
        <f t="shared" si="516"/>
        <v>2019</v>
      </c>
      <c r="Z3284" s="4" t="str">
        <f t="shared" si="517"/>
        <v>9</v>
      </c>
      <c r="AA3284" s="6">
        <f t="shared" si="518"/>
        <v>9</v>
      </c>
      <c r="AB3284" t="str">
        <f t="shared" si="519"/>
        <v>Thursday</v>
      </c>
    </row>
    <row r="3285" spans="1:28" x14ac:dyDescent="0.25">
      <c r="A3285" s="3" t="s">
        <v>7992</v>
      </c>
      <c r="B3285" t="s">
        <v>7993</v>
      </c>
      <c r="C3285" s="3" t="s">
        <v>7993</v>
      </c>
      <c r="D3285" s="6">
        <v>0</v>
      </c>
      <c r="E3285" s="6">
        <v>127</v>
      </c>
      <c r="F3285" s="6">
        <f t="shared" si="510"/>
        <v>2</v>
      </c>
      <c r="G3285" s="6">
        <f t="shared" si="511"/>
        <v>7</v>
      </c>
      <c r="H3285" s="6" t="str" cm="1">
        <f t="array" ref="H3285">_xlfn.IFS(E3285&lt;=80,"Series",E3285&lt;=120,"TV Movie",E3285&gt;120,"Long Movie")</f>
        <v>Long Movie</v>
      </c>
      <c r="I3285" t="s">
        <v>145</v>
      </c>
      <c r="J3285" t="s">
        <v>83</v>
      </c>
      <c r="K3285" t="s">
        <v>8166</v>
      </c>
      <c r="L3285" s="5">
        <v>7.3</v>
      </c>
      <c r="M3285" t="str" cm="1">
        <f t="array" ref="M3285">_xlfn.IFS(L3285&lt;=2,"Flop",L3285&lt;=5,"Average",L3285&lt;=7,"Hit",L3285&lt;=9,"Superhit",L3285&gt;9,"BlockBuster")</f>
        <v>Superhit</v>
      </c>
      <c r="N3285" s="6">
        <v>360553</v>
      </c>
      <c r="O3285" s="6" t="str" cm="1">
        <f t="array" ref="O3285">_xlfn.IFS(N3285&lt;=100000,"Low",N3285&lt;=500000,"Median",N3285&lt;=1500000,"High",N3285&gt;1500000,"Very High")</f>
        <v>Median</v>
      </c>
      <c r="P3285">
        <v>10000000</v>
      </c>
      <c r="Q3285">
        <v>82850596</v>
      </c>
      <c r="R3285">
        <f t="shared" si="512"/>
        <v>72850596</v>
      </c>
      <c r="S3285" t="str">
        <f t="shared" si="513"/>
        <v>Profit</v>
      </c>
      <c r="T3285" s="1">
        <v>43121</v>
      </c>
      <c r="U3285" t="s">
        <v>7994</v>
      </c>
      <c r="V3285" s="14">
        <v>43121</v>
      </c>
      <c r="W3285" t="str">
        <f t="shared" si="514"/>
        <v>January</v>
      </c>
      <c r="X3285" s="4" t="str">
        <f t="shared" si="515"/>
        <v>2018</v>
      </c>
      <c r="Y3285" s="6">
        <f t="shared" si="516"/>
        <v>2018</v>
      </c>
      <c r="Z3285" s="4" t="str">
        <f t="shared" si="517"/>
        <v>21</v>
      </c>
      <c r="AA3285" s="6">
        <f t="shared" si="518"/>
        <v>21</v>
      </c>
      <c r="AB3285" t="str">
        <f t="shared" si="519"/>
        <v>Sunday</v>
      </c>
    </row>
    <row r="3286" spans="1:28" x14ac:dyDescent="0.25">
      <c r="A3286" s="3" t="s">
        <v>7995</v>
      </c>
      <c r="B3286" t="s">
        <v>7996</v>
      </c>
      <c r="C3286" s="3" t="s">
        <v>7996</v>
      </c>
      <c r="D3286" s="6">
        <v>0</v>
      </c>
      <c r="E3286" s="6">
        <v>95</v>
      </c>
      <c r="F3286" s="6">
        <f t="shared" si="510"/>
        <v>1</v>
      </c>
      <c r="G3286" s="6">
        <f t="shared" si="511"/>
        <v>35</v>
      </c>
      <c r="H3286" s="6" t="str" cm="1">
        <f t="array" ref="H3286">_xlfn.IFS(E3286&lt;=80,"Series",E3286&lt;=120,"TV Movie",E3286&gt;120,"Long Movie")</f>
        <v>TV Movie</v>
      </c>
      <c r="I3286" t="s">
        <v>5529</v>
      </c>
      <c r="J3286" t="s">
        <v>132</v>
      </c>
      <c r="K3286" t="s">
        <v>83</v>
      </c>
      <c r="L3286" s="5">
        <v>6.9</v>
      </c>
      <c r="M3286" t="str" cm="1">
        <f t="array" ref="M3286">_xlfn.IFS(L3286&lt;=2,"Flop",L3286&lt;=5,"Average",L3286&lt;=7,"Hit",L3286&lt;=9,"Superhit",L3286&gt;9,"BlockBuster")</f>
        <v>Hit</v>
      </c>
      <c r="N3286" s="6">
        <v>173830</v>
      </c>
      <c r="O3286" s="6" t="str" cm="1">
        <f t="array" ref="O3286">_xlfn.IFS(N3286&lt;=100000,"Low",N3286&lt;=500000,"Median",N3286&lt;=1500000,"High",N3286&gt;1500000,"Very High")</f>
        <v>Median</v>
      </c>
      <c r="P3286">
        <v>6000000</v>
      </c>
      <c r="Q3286">
        <v>57615777</v>
      </c>
      <c r="R3286">
        <f t="shared" si="512"/>
        <v>51615777</v>
      </c>
      <c r="S3286" t="str">
        <f t="shared" si="513"/>
        <v>Profit</v>
      </c>
      <c r="T3286" s="1">
        <v>43536</v>
      </c>
      <c r="U3286" t="s">
        <v>7997</v>
      </c>
      <c r="V3286" s="14">
        <v>43536</v>
      </c>
      <c r="W3286" t="str">
        <f t="shared" si="514"/>
        <v>March</v>
      </c>
      <c r="X3286" s="4" t="str">
        <f t="shared" si="515"/>
        <v>2019</v>
      </c>
      <c r="Y3286" s="6">
        <f t="shared" si="516"/>
        <v>2019</v>
      </c>
      <c r="Z3286" s="4" t="str">
        <f t="shared" si="517"/>
        <v>12</v>
      </c>
      <c r="AA3286" s="6">
        <f t="shared" si="518"/>
        <v>12</v>
      </c>
      <c r="AB3286" t="str">
        <f t="shared" si="519"/>
        <v>Tuesday</v>
      </c>
    </row>
    <row r="3287" spans="1:28" x14ac:dyDescent="0.25">
      <c r="A3287" s="3" t="s">
        <v>7998</v>
      </c>
      <c r="B3287" t="s">
        <v>7999</v>
      </c>
      <c r="C3287" s="3" t="s">
        <v>7999</v>
      </c>
      <c r="D3287" s="6">
        <v>0</v>
      </c>
      <c r="E3287" s="6">
        <v>155</v>
      </c>
      <c r="F3287" s="6">
        <f t="shared" si="510"/>
        <v>2</v>
      </c>
      <c r="G3287" s="6">
        <f t="shared" si="511"/>
        <v>35</v>
      </c>
      <c r="H3287" s="6" t="str" cm="1">
        <f t="array" ref="H3287">_xlfn.IFS(E3287&lt;=80,"Series",E3287&lt;=120,"TV Movie",E3287&gt;120,"Long Movie")</f>
        <v>Long Movie</v>
      </c>
      <c r="I3287" t="s">
        <v>5529</v>
      </c>
      <c r="J3287" t="s">
        <v>145</v>
      </c>
      <c r="K3287" t="s">
        <v>8167</v>
      </c>
      <c r="L3287" s="5">
        <v>7.1</v>
      </c>
      <c r="M3287" t="str" cm="1">
        <f t="array" ref="M3287">_xlfn.IFS(L3287&lt;=2,"Flop",L3287&lt;=5,"Average",L3287&lt;=7,"Hit",L3287&lt;=9,"Superhit",L3287&gt;9,"BlockBuster")</f>
        <v>Superhit</v>
      </c>
      <c r="N3287" s="6">
        <v>55817</v>
      </c>
      <c r="O3287" s="6" t="str" cm="1">
        <f t="array" ref="O3287">_xlfn.IFS(N3287&lt;=100000,"Low",N3287&lt;=500000,"Median",N3287&lt;=1500000,"High",N3287&gt;1500000,"Very High")</f>
        <v>Low</v>
      </c>
      <c r="P3287">
        <v>4000000</v>
      </c>
      <c r="Q3287">
        <v>0</v>
      </c>
      <c r="R3287">
        <f t="shared" si="512"/>
        <v>-4000000</v>
      </c>
      <c r="S3287" t="str">
        <f t="shared" si="513"/>
        <v>Loss</v>
      </c>
      <c r="T3287" s="1">
        <v>43511</v>
      </c>
      <c r="U3287" t="s">
        <v>8000</v>
      </c>
      <c r="V3287" s="14">
        <v>43511</v>
      </c>
      <c r="W3287" t="str">
        <f t="shared" si="514"/>
        <v>February</v>
      </c>
      <c r="X3287" s="4" t="str">
        <f t="shared" si="515"/>
        <v>2019</v>
      </c>
      <c r="Y3287" s="6">
        <f t="shared" si="516"/>
        <v>2019</v>
      </c>
      <c r="Z3287" s="4" t="str">
        <f t="shared" si="517"/>
        <v>15</v>
      </c>
      <c r="AA3287" s="6">
        <f t="shared" si="518"/>
        <v>15</v>
      </c>
      <c r="AB3287" t="str">
        <f t="shared" si="519"/>
        <v>Friday</v>
      </c>
    </row>
    <row r="3288" spans="1:28" x14ac:dyDescent="0.25">
      <c r="A3288" s="3" t="s">
        <v>8001</v>
      </c>
      <c r="B3288" t="s">
        <v>8002</v>
      </c>
      <c r="C3288" s="3" t="s">
        <v>8002</v>
      </c>
      <c r="D3288" s="6">
        <v>0</v>
      </c>
      <c r="E3288" s="6">
        <v>123</v>
      </c>
      <c r="F3288" s="6">
        <f t="shared" si="510"/>
        <v>2</v>
      </c>
      <c r="G3288" s="6">
        <f t="shared" si="511"/>
        <v>3</v>
      </c>
      <c r="H3288" s="6" t="str" cm="1">
        <f t="array" ref="H3288">_xlfn.IFS(E3288&lt;=80,"Series",E3288&lt;=120,"TV Movie",E3288&gt;120,"Long Movie")</f>
        <v>Long Movie</v>
      </c>
      <c r="I3288" t="s">
        <v>5529</v>
      </c>
      <c r="J3288" t="s">
        <v>8158</v>
      </c>
      <c r="K3288" t="s">
        <v>8162</v>
      </c>
      <c r="L3288" s="5">
        <v>6.6</v>
      </c>
      <c r="M3288" t="str" cm="1">
        <f t="array" ref="M3288">_xlfn.IFS(L3288&lt;=2,"Flop",L3288&lt;=5,"Average",L3288&lt;=7,"Hit",L3288&lt;=9,"Superhit",L3288&gt;9,"BlockBuster")</f>
        <v>Hit</v>
      </c>
      <c r="N3288" s="6">
        <v>211289</v>
      </c>
      <c r="O3288" s="6" t="str" cm="1">
        <f t="array" ref="O3288">_xlfn.IFS(N3288&lt;=100000,"Low",N3288&lt;=500000,"Median",N3288&lt;=1500000,"High",N3288&gt;1500000,"Very High")</f>
        <v>Median</v>
      </c>
      <c r="P3288">
        <v>20000000</v>
      </c>
      <c r="Q3288">
        <v>0</v>
      </c>
      <c r="R3288">
        <f t="shared" si="512"/>
        <v>-20000000</v>
      </c>
      <c r="S3288" t="str">
        <f t="shared" si="513"/>
        <v>Loss</v>
      </c>
      <c r="T3288" s="1">
        <v>44097</v>
      </c>
      <c r="U3288" t="s">
        <v>8003</v>
      </c>
      <c r="V3288" s="14">
        <v>44097</v>
      </c>
      <c r="W3288" t="str">
        <f t="shared" si="514"/>
        <v>September</v>
      </c>
      <c r="X3288" s="4" t="str">
        <f t="shared" si="515"/>
        <v>2020</v>
      </c>
      <c r="Y3288" s="6">
        <f t="shared" si="516"/>
        <v>2020</v>
      </c>
      <c r="Z3288" s="4" t="str">
        <f t="shared" si="517"/>
        <v>23</v>
      </c>
      <c r="AA3288" s="6">
        <f t="shared" si="518"/>
        <v>23</v>
      </c>
      <c r="AB3288" t="str">
        <f t="shared" si="519"/>
        <v>Wednesday</v>
      </c>
    </row>
    <row r="3289" spans="1:28" x14ac:dyDescent="0.25">
      <c r="A3289" s="3" t="s">
        <v>8004</v>
      </c>
      <c r="B3289" t="s">
        <v>8005</v>
      </c>
      <c r="C3289" s="3" t="s">
        <v>8005</v>
      </c>
      <c r="D3289" s="6">
        <v>0</v>
      </c>
      <c r="E3289" s="6">
        <v>92</v>
      </c>
      <c r="F3289" s="6">
        <f t="shared" si="510"/>
        <v>1</v>
      </c>
      <c r="G3289" s="6">
        <f t="shared" si="511"/>
        <v>32</v>
      </c>
      <c r="H3289" s="6" t="str" cm="1">
        <f t="array" ref="H3289">_xlfn.IFS(E3289&lt;=80,"Series",E3289&lt;=120,"TV Movie",E3289&gt;120,"Long Movie")</f>
        <v>TV Movie</v>
      </c>
      <c r="I3289" t="s">
        <v>5529</v>
      </c>
      <c r="J3289" t="s">
        <v>8162</v>
      </c>
      <c r="K3289" t="s">
        <v>145</v>
      </c>
      <c r="L3289" s="5">
        <v>7.4</v>
      </c>
      <c r="M3289" t="str" cm="1">
        <f t="array" ref="M3289">_xlfn.IFS(L3289&lt;=2,"Flop",L3289&lt;=5,"Average",L3289&lt;=7,"Hit",L3289&lt;=9,"Superhit",L3289&gt;9,"BlockBuster")</f>
        <v>Superhit</v>
      </c>
      <c r="N3289" s="6">
        <v>308722</v>
      </c>
      <c r="O3289" s="6" t="str" cm="1">
        <f t="array" ref="O3289">_xlfn.IFS(N3289&lt;=100000,"Low",N3289&lt;=500000,"Median",N3289&lt;=1500000,"High",N3289&gt;1500000,"Very High")</f>
        <v>Median</v>
      </c>
      <c r="P3289">
        <v>16000000</v>
      </c>
      <c r="Q3289">
        <v>57510518</v>
      </c>
      <c r="R3289">
        <f t="shared" si="512"/>
        <v>41510518</v>
      </c>
      <c r="S3289" t="str">
        <f t="shared" si="513"/>
        <v>Profit</v>
      </c>
      <c r="T3289" s="1">
        <v>44273</v>
      </c>
      <c r="U3289" t="s">
        <v>7201</v>
      </c>
      <c r="V3289" s="14">
        <v>44273</v>
      </c>
      <c r="W3289" t="str">
        <f t="shared" si="514"/>
        <v>March</v>
      </c>
      <c r="X3289" s="4" t="str">
        <f t="shared" si="515"/>
        <v>2021</v>
      </c>
      <c r="Y3289" s="6">
        <f t="shared" si="516"/>
        <v>2021</v>
      </c>
      <c r="Z3289" s="4" t="str">
        <f t="shared" si="517"/>
        <v>18</v>
      </c>
      <c r="AA3289" s="6">
        <f t="shared" si="518"/>
        <v>18</v>
      </c>
      <c r="AB3289" t="str">
        <f t="shared" si="519"/>
        <v>Thursday</v>
      </c>
    </row>
    <row r="3290" spans="1:28" x14ac:dyDescent="0.25">
      <c r="A3290" s="3" t="s">
        <v>8006</v>
      </c>
      <c r="B3290" t="s">
        <v>8007</v>
      </c>
      <c r="C3290" s="3" t="s">
        <v>8007</v>
      </c>
      <c r="D3290" s="6">
        <v>0</v>
      </c>
      <c r="E3290" s="6">
        <v>99</v>
      </c>
      <c r="F3290" s="6">
        <f t="shared" si="510"/>
        <v>1</v>
      </c>
      <c r="G3290" s="6">
        <f t="shared" si="511"/>
        <v>39</v>
      </c>
      <c r="H3290" s="6" t="str" cm="1">
        <f t="array" ref="H3290">_xlfn.IFS(E3290&lt;=80,"Series",E3290&lt;=120,"TV Movie",E3290&gt;120,"Long Movie")</f>
        <v>TV Movie</v>
      </c>
      <c r="I3290" t="s">
        <v>83</v>
      </c>
      <c r="J3290" t="s">
        <v>8166</v>
      </c>
      <c r="K3290" t="s">
        <v>3857</v>
      </c>
      <c r="L3290" s="5">
        <v>5.6</v>
      </c>
      <c r="M3290" t="str" cm="1">
        <f t="array" ref="M3290">_xlfn.IFS(L3290&lt;=2,"Flop",L3290&lt;=5,"Average",L3290&lt;=7,"Hit",L3290&lt;=9,"Superhit",L3290&gt;9,"BlockBuster")</f>
        <v>Hit</v>
      </c>
      <c r="N3290" s="6">
        <v>58233</v>
      </c>
      <c r="O3290" s="6" t="str" cm="1">
        <f t="array" ref="O3290">_xlfn.IFS(N3290&lt;=100000,"Low",N3290&lt;=500000,"Median",N3290&lt;=1500000,"High",N3290&gt;1500000,"Very High")</f>
        <v>Low</v>
      </c>
      <c r="P3290">
        <v>5000000</v>
      </c>
      <c r="Q3290">
        <v>61220856</v>
      </c>
      <c r="R3290">
        <f t="shared" si="512"/>
        <v>56220856</v>
      </c>
      <c r="S3290" t="str">
        <f t="shared" si="513"/>
        <v>Profit</v>
      </c>
      <c r="T3290" s="1">
        <v>43614</v>
      </c>
      <c r="U3290" t="s">
        <v>5905</v>
      </c>
      <c r="V3290" s="14">
        <v>43614</v>
      </c>
      <c r="W3290" t="str">
        <f t="shared" si="514"/>
        <v>May</v>
      </c>
      <c r="X3290" s="4" t="str">
        <f t="shared" si="515"/>
        <v>2019</v>
      </c>
      <c r="Y3290" s="6">
        <f t="shared" si="516"/>
        <v>2019</v>
      </c>
      <c r="Z3290" s="4" t="str">
        <f t="shared" si="517"/>
        <v>29</v>
      </c>
      <c r="AA3290" s="6">
        <f t="shared" si="518"/>
        <v>29</v>
      </c>
      <c r="AB3290" t="str">
        <f t="shared" si="519"/>
        <v>Wednesday</v>
      </c>
    </row>
    <row r="3291" spans="1:28" x14ac:dyDescent="0.25">
      <c r="A3291" s="3" t="s">
        <v>8008</v>
      </c>
      <c r="B3291" t="s">
        <v>8009</v>
      </c>
      <c r="C3291" s="3" t="s">
        <v>8009</v>
      </c>
      <c r="D3291" s="6">
        <v>0</v>
      </c>
      <c r="E3291" s="6">
        <v>116</v>
      </c>
      <c r="F3291" s="6">
        <f t="shared" si="510"/>
        <v>1</v>
      </c>
      <c r="G3291" s="6">
        <f t="shared" si="511"/>
        <v>56</v>
      </c>
      <c r="H3291" s="6" t="str" cm="1">
        <f t="array" ref="H3291">_xlfn.IFS(E3291&lt;=80,"Series",E3291&lt;=120,"TV Movie",E3291&gt;120,"Long Movie")</f>
        <v>TV Movie</v>
      </c>
      <c r="I3291" t="s">
        <v>8162</v>
      </c>
      <c r="J3291" t="s">
        <v>145</v>
      </c>
      <c r="K3291" t="s">
        <v>3857</v>
      </c>
      <c r="L3291" s="5">
        <v>7</v>
      </c>
      <c r="M3291" t="str" cm="1">
        <f t="array" ref="M3291">_xlfn.IFS(L3291&lt;=2,"Flop",L3291&lt;=5,"Average",L3291&lt;=7,"Hit",L3291&lt;=9,"Superhit",L3291&gt;9,"BlockBuster")</f>
        <v>Hit</v>
      </c>
      <c r="N3291" s="6">
        <v>148272</v>
      </c>
      <c r="O3291" s="6" t="str" cm="1">
        <f t="array" ref="O3291">_xlfn.IFS(N3291&lt;=100000,"Low",N3291&lt;=500000,"Median",N3291&lt;=1500000,"High",N3291&gt;1500000,"Very High")</f>
        <v>Median</v>
      </c>
      <c r="P3291">
        <v>50000000</v>
      </c>
      <c r="Q3291">
        <v>174804407</v>
      </c>
      <c r="R3291">
        <f t="shared" si="512"/>
        <v>124804407</v>
      </c>
      <c r="S3291" t="str">
        <f t="shared" si="513"/>
        <v>Profit</v>
      </c>
      <c r="T3291" s="1">
        <v>43444</v>
      </c>
      <c r="U3291" t="s">
        <v>69</v>
      </c>
      <c r="V3291" s="14">
        <v>43444</v>
      </c>
      <c r="W3291" t="str">
        <f t="shared" si="514"/>
        <v>December</v>
      </c>
      <c r="X3291" s="4" t="str">
        <f t="shared" si="515"/>
        <v>2018</v>
      </c>
      <c r="Y3291" s="6">
        <f t="shared" si="516"/>
        <v>2018</v>
      </c>
      <c r="Z3291" s="4" t="str">
        <f t="shared" si="517"/>
        <v>10</v>
      </c>
      <c r="AA3291" s="6">
        <f t="shared" si="518"/>
        <v>10</v>
      </c>
      <c r="AB3291" t="str">
        <f t="shared" si="519"/>
        <v>Monday</v>
      </c>
    </row>
    <row r="3292" spans="1:28" x14ac:dyDescent="0.25">
      <c r="A3292" s="3" t="s">
        <v>8010</v>
      </c>
      <c r="B3292" t="s">
        <v>8011</v>
      </c>
      <c r="C3292" s="3" t="s">
        <v>8011</v>
      </c>
      <c r="D3292" s="6">
        <v>0</v>
      </c>
      <c r="E3292" s="6">
        <v>123</v>
      </c>
      <c r="F3292" s="6">
        <f t="shared" si="510"/>
        <v>2</v>
      </c>
      <c r="G3292" s="6">
        <f t="shared" si="511"/>
        <v>3</v>
      </c>
      <c r="H3292" s="6" t="str" cm="1">
        <f t="array" ref="H3292">_xlfn.IFS(E3292&lt;=80,"Series",E3292&lt;=120,"TV Movie",E3292&gt;120,"Long Movie")</f>
        <v>Long Movie</v>
      </c>
      <c r="I3292" t="s">
        <v>5529</v>
      </c>
      <c r="J3292" t="s">
        <v>8158</v>
      </c>
      <c r="K3292" t="s">
        <v>132</v>
      </c>
      <c r="L3292" s="5">
        <v>6.7</v>
      </c>
      <c r="M3292" t="str" cm="1">
        <f t="array" ref="M3292">_xlfn.IFS(L3292&lt;=2,"Flop",L3292&lt;=5,"Average",L3292&lt;=7,"Hit",L3292&lt;=9,"Superhit",L3292&gt;9,"BlockBuster")</f>
        <v>Hit</v>
      </c>
      <c r="N3292" s="6">
        <v>272465</v>
      </c>
      <c r="O3292" s="6" t="str" cm="1">
        <f t="array" ref="O3292">_xlfn.IFS(N3292&lt;=100000,"Low",N3292&lt;=500000,"Median",N3292&lt;=1500000,"High",N3292&gt;1500000,"Very High")</f>
        <v>Median</v>
      </c>
      <c r="P3292">
        <v>125000000</v>
      </c>
      <c r="Q3292">
        <v>801693929</v>
      </c>
      <c r="R3292">
        <f t="shared" si="512"/>
        <v>676693929</v>
      </c>
      <c r="S3292" t="str">
        <f t="shared" si="513"/>
        <v>Profit</v>
      </c>
      <c r="T3292" s="1">
        <v>43803</v>
      </c>
      <c r="U3292" t="s">
        <v>2806</v>
      </c>
      <c r="V3292" s="14">
        <v>43803</v>
      </c>
      <c r="W3292" t="str">
        <f t="shared" si="514"/>
        <v>December</v>
      </c>
      <c r="X3292" s="4" t="str">
        <f t="shared" si="515"/>
        <v>2019</v>
      </c>
      <c r="Y3292" s="6">
        <f t="shared" si="516"/>
        <v>2019</v>
      </c>
      <c r="Z3292" s="4" t="str">
        <f t="shared" si="517"/>
        <v>4</v>
      </c>
      <c r="AA3292" s="6">
        <f t="shared" si="518"/>
        <v>4</v>
      </c>
      <c r="AB3292" t="str">
        <f t="shared" si="519"/>
        <v>Wednesday</v>
      </c>
    </row>
    <row r="3293" spans="1:28" x14ac:dyDescent="0.25">
      <c r="A3293" s="3" t="s">
        <v>8012</v>
      </c>
      <c r="B3293" t="s">
        <v>8013</v>
      </c>
      <c r="C3293" s="3" t="s">
        <v>8013</v>
      </c>
      <c r="D3293" s="6">
        <v>0</v>
      </c>
      <c r="E3293" s="6">
        <v>114</v>
      </c>
      <c r="F3293" s="6">
        <f t="shared" si="510"/>
        <v>1</v>
      </c>
      <c r="G3293" s="6">
        <f t="shared" si="511"/>
        <v>54</v>
      </c>
      <c r="H3293" s="6" t="str" cm="1">
        <f t="array" ref="H3293">_xlfn.IFS(E3293&lt;=80,"Series",E3293&lt;=120,"TV Movie",E3293&gt;120,"Long Movie")</f>
        <v>TV Movie</v>
      </c>
      <c r="I3293" t="s">
        <v>5529</v>
      </c>
      <c r="J3293" t="s">
        <v>8158</v>
      </c>
      <c r="K3293" t="s">
        <v>8159</v>
      </c>
      <c r="L3293" s="5">
        <v>7.6</v>
      </c>
      <c r="M3293" t="str" cm="1">
        <f t="array" ref="M3293">_xlfn.IFS(L3293&lt;=2,"Flop",L3293&lt;=5,"Average",L3293&lt;=7,"Hit",L3293&lt;=9,"Superhit",L3293&gt;9,"BlockBuster")</f>
        <v>Superhit</v>
      </c>
      <c r="N3293" s="6">
        <v>121882</v>
      </c>
      <c r="O3293" s="6" t="str" cm="1">
        <f t="array" ref="O3293">_xlfn.IFS(N3293&lt;=100000,"Low",N3293&lt;=500000,"Median",N3293&lt;=1500000,"High",N3293&gt;1500000,"Very High")</f>
        <v>Median</v>
      </c>
      <c r="P3293">
        <v>38000000</v>
      </c>
      <c r="Q3293">
        <v>0</v>
      </c>
      <c r="R3293">
        <f t="shared" si="512"/>
        <v>-38000000</v>
      </c>
      <c r="S3293" t="str">
        <f t="shared" si="513"/>
        <v>Loss</v>
      </c>
      <c r="T3293" s="1">
        <v>44308</v>
      </c>
      <c r="U3293" t="s">
        <v>8014</v>
      </c>
      <c r="V3293" s="14">
        <v>44308</v>
      </c>
      <c r="W3293" t="str">
        <f t="shared" si="514"/>
        <v>April</v>
      </c>
      <c r="X3293" s="4" t="str">
        <f t="shared" si="515"/>
        <v>2021</v>
      </c>
      <c r="Y3293" s="6">
        <f t="shared" si="516"/>
        <v>2021</v>
      </c>
      <c r="Z3293" s="4" t="str">
        <f t="shared" si="517"/>
        <v>22</v>
      </c>
      <c r="AA3293" s="6">
        <f t="shared" si="518"/>
        <v>22</v>
      </c>
      <c r="AB3293" t="str">
        <f t="shared" si="519"/>
        <v>Thursday</v>
      </c>
    </row>
    <row r="3294" spans="1:28" x14ac:dyDescent="0.25">
      <c r="A3294" s="3" t="s">
        <v>8015</v>
      </c>
      <c r="B3294" t="s">
        <v>8016</v>
      </c>
      <c r="C3294" s="3" t="s">
        <v>8016</v>
      </c>
      <c r="D3294" s="6">
        <v>0</v>
      </c>
      <c r="E3294" s="6">
        <v>109</v>
      </c>
      <c r="F3294" s="6">
        <f t="shared" si="510"/>
        <v>1</v>
      </c>
      <c r="G3294" s="6">
        <f t="shared" si="511"/>
        <v>49</v>
      </c>
      <c r="H3294" s="6" t="str" cm="1">
        <f t="array" ref="H3294">_xlfn.IFS(E3294&lt;=80,"Series",E3294&lt;=120,"TV Movie",E3294&gt;120,"Long Movie")</f>
        <v>TV Movie</v>
      </c>
      <c r="I3294" t="s">
        <v>145</v>
      </c>
      <c r="J3294" t="s">
        <v>8156</v>
      </c>
      <c r="K3294" t="s">
        <v>83</v>
      </c>
      <c r="L3294" s="5">
        <v>7.4</v>
      </c>
      <c r="M3294" t="str" cm="1">
        <f t="array" ref="M3294">_xlfn.IFS(L3294&lt;=2,"Flop",L3294&lt;=5,"Average",L3294&lt;=7,"Hit",L3294&lt;=9,"Superhit",L3294&gt;9,"BlockBuster")</f>
        <v>Superhit</v>
      </c>
      <c r="N3294" s="6">
        <v>242569</v>
      </c>
      <c r="O3294" s="6" t="str" cm="1">
        <f t="array" ref="O3294">_xlfn.IFS(N3294&lt;=100000,"Low",N3294&lt;=500000,"Median",N3294&lt;=1500000,"High",N3294&gt;1500000,"Very High")</f>
        <v>Median</v>
      </c>
      <c r="P3294">
        <v>11000000</v>
      </c>
      <c r="Q3294">
        <v>18129854</v>
      </c>
      <c r="R3294">
        <f t="shared" si="512"/>
        <v>7129854</v>
      </c>
      <c r="S3294" t="str">
        <f t="shared" si="513"/>
        <v>Profit</v>
      </c>
      <c r="T3294" s="1">
        <v>43604</v>
      </c>
      <c r="U3294" t="s">
        <v>5131</v>
      </c>
      <c r="V3294" s="14">
        <v>43604</v>
      </c>
      <c r="W3294" t="str">
        <f t="shared" si="514"/>
        <v>May</v>
      </c>
      <c r="X3294" s="4" t="str">
        <f t="shared" si="515"/>
        <v>2019</v>
      </c>
      <c r="Y3294" s="6">
        <f t="shared" si="516"/>
        <v>2019</v>
      </c>
      <c r="Z3294" s="4" t="str">
        <f t="shared" si="517"/>
        <v>19</v>
      </c>
      <c r="AA3294" s="6">
        <f t="shared" si="518"/>
        <v>19</v>
      </c>
      <c r="AB3294" t="str">
        <f t="shared" si="519"/>
        <v>Sunday</v>
      </c>
    </row>
    <row r="3295" spans="1:28" x14ac:dyDescent="0.25">
      <c r="A3295" s="3" t="s">
        <v>8017</v>
      </c>
      <c r="B3295" t="s">
        <v>8018</v>
      </c>
      <c r="C3295" s="3" t="s">
        <v>8018</v>
      </c>
      <c r="D3295" s="6">
        <v>0</v>
      </c>
      <c r="E3295" s="6">
        <v>114</v>
      </c>
      <c r="F3295" s="6">
        <f t="shared" si="510"/>
        <v>1</v>
      </c>
      <c r="G3295" s="6">
        <f t="shared" si="511"/>
        <v>54</v>
      </c>
      <c r="H3295" s="6" t="str" cm="1">
        <f t="array" ref="H3295">_xlfn.IFS(E3295&lt;=80,"Series",E3295&lt;=120,"TV Movie",E3295&gt;120,"Long Movie")</f>
        <v>TV Movie</v>
      </c>
      <c r="I3295" t="s">
        <v>5529</v>
      </c>
      <c r="J3295" t="s">
        <v>132</v>
      </c>
      <c r="K3295" t="s">
        <v>3857</v>
      </c>
      <c r="L3295" s="5">
        <v>6.3</v>
      </c>
      <c r="M3295" t="str" cm="1">
        <f t="array" ref="M3295">_xlfn.IFS(L3295&lt;=2,"Flop",L3295&lt;=5,"Average",L3295&lt;=7,"Hit",L3295&lt;=9,"Superhit",L3295&gt;9,"BlockBuster")</f>
        <v>Hit</v>
      </c>
      <c r="N3295" s="6">
        <v>75252</v>
      </c>
      <c r="O3295" s="6" t="str" cm="1">
        <f t="array" ref="O3295">_xlfn.IFS(N3295&lt;=100000,"Low",N3295&lt;=500000,"Median",N3295&lt;=1500000,"High",N3295&gt;1500000,"Very High")</f>
        <v>Low</v>
      </c>
      <c r="P3295">
        <v>50000000</v>
      </c>
      <c r="Q3295">
        <v>38663840</v>
      </c>
      <c r="R3295">
        <f t="shared" si="512"/>
        <v>-11336160</v>
      </c>
      <c r="S3295" t="str">
        <f t="shared" si="513"/>
        <v>Loss</v>
      </c>
      <c r="T3295" s="1">
        <v>44929</v>
      </c>
      <c r="U3295" t="s">
        <v>4841</v>
      </c>
      <c r="V3295" s="14">
        <v>44929</v>
      </c>
      <c r="W3295" t="str">
        <f t="shared" si="514"/>
        <v>January</v>
      </c>
      <c r="X3295" s="4" t="str">
        <f t="shared" si="515"/>
        <v>2023</v>
      </c>
      <c r="Y3295" s="6">
        <f t="shared" si="516"/>
        <v>2023</v>
      </c>
      <c r="Z3295" s="4" t="str">
        <f t="shared" si="517"/>
        <v>3</v>
      </c>
      <c r="AA3295" s="6">
        <f t="shared" si="518"/>
        <v>3</v>
      </c>
      <c r="AB3295" t="str">
        <f t="shared" si="519"/>
        <v>Tuesday</v>
      </c>
    </row>
    <row r="3296" spans="1:28" x14ac:dyDescent="0.25">
      <c r="A3296" s="3" t="s">
        <v>8019</v>
      </c>
      <c r="B3296" t="s">
        <v>8020</v>
      </c>
      <c r="C3296" s="3" t="s">
        <v>8020</v>
      </c>
      <c r="D3296" s="6">
        <v>0</v>
      </c>
      <c r="E3296" s="6">
        <v>118</v>
      </c>
      <c r="F3296" s="6">
        <f t="shared" si="510"/>
        <v>1</v>
      </c>
      <c r="G3296" s="6">
        <f t="shared" si="511"/>
        <v>58</v>
      </c>
      <c r="H3296" s="6" t="str" cm="1">
        <f t="array" ref="H3296">_xlfn.IFS(E3296&lt;=80,"Series",E3296&lt;=120,"TV Movie",E3296&gt;120,"Long Movie")</f>
        <v>TV Movie</v>
      </c>
      <c r="I3296" t="s">
        <v>5529</v>
      </c>
      <c r="J3296" t="s">
        <v>132</v>
      </c>
      <c r="K3296" t="s">
        <v>3857</v>
      </c>
      <c r="L3296" s="5">
        <v>6.3</v>
      </c>
      <c r="M3296" t="str" cm="1">
        <f t="array" ref="M3296">_xlfn.IFS(L3296&lt;=2,"Flop",L3296&lt;=5,"Average",L3296&lt;=7,"Hit",L3296&lt;=9,"Superhit",L3296&gt;9,"BlockBuster")</f>
        <v>Hit</v>
      </c>
      <c r="N3296" s="6">
        <v>305158</v>
      </c>
      <c r="O3296" s="6" t="str" cm="1">
        <f t="array" ref="O3296">_xlfn.IFS(N3296&lt;=100000,"Low",N3296&lt;=500000,"Median",N3296&lt;=1500000,"High",N3296&gt;1500000,"Very High")</f>
        <v>Median</v>
      </c>
      <c r="P3296">
        <v>200000000</v>
      </c>
      <c r="Q3296">
        <v>178143</v>
      </c>
      <c r="R3296">
        <f t="shared" si="512"/>
        <v>-199821857</v>
      </c>
      <c r="S3296" t="str">
        <f t="shared" si="513"/>
        <v>Loss</v>
      </c>
      <c r="T3296" s="1">
        <v>44504</v>
      </c>
      <c r="U3296" t="s">
        <v>3369</v>
      </c>
      <c r="V3296" s="14">
        <v>44504</v>
      </c>
      <c r="W3296" t="str">
        <f t="shared" si="514"/>
        <v>November</v>
      </c>
      <c r="X3296" s="4" t="str">
        <f t="shared" si="515"/>
        <v>2021</v>
      </c>
      <c r="Y3296" s="6">
        <f t="shared" si="516"/>
        <v>2021</v>
      </c>
      <c r="Z3296" s="4" t="str">
        <f t="shared" si="517"/>
        <v>4</v>
      </c>
      <c r="AA3296" s="6">
        <f t="shared" si="518"/>
        <v>4</v>
      </c>
      <c r="AB3296" t="str">
        <f t="shared" si="519"/>
        <v>Thursday</v>
      </c>
    </row>
    <row r="3297" spans="1:28" x14ac:dyDescent="0.25">
      <c r="A3297" s="3" t="s">
        <v>8021</v>
      </c>
      <c r="B3297" t="s">
        <v>8022</v>
      </c>
      <c r="C3297" s="3" t="s">
        <v>8022</v>
      </c>
      <c r="D3297" s="6">
        <v>0</v>
      </c>
      <c r="E3297" s="6">
        <v>147</v>
      </c>
      <c r="F3297" s="6">
        <f t="shared" si="510"/>
        <v>2</v>
      </c>
      <c r="G3297" s="6">
        <f t="shared" si="511"/>
        <v>27</v>
      </c>
      <c r="H3297" s="6" t="str" cm="1">
        <f t="array" ref="H3297">_xlfn.IFS(E3297&lt;=80,"Series",E3297&lt;=120,"TV Movie",E3297&gt;120,"Long Movie")</f>
        <v>Long Movie</v>
      </c>
      <c r="I3297" t="s">
        <v>5529</v>
      </c>
      <c r="J3297" t="s">
        <v>8158</v>
      </c>
      <c r="K3297" t="s">
        <v>8161</v>
      </c>
      <c r="L3297" s="5">
        <v>5.6</v>
      </c>
      <c r="M3297" t="str" cm="1">
        <f t="array" ref="M3297">_xlfn.IFS(L3297&lt;=2,"Flop",L3297&lt;=5,"Average",L3297&lt;=7,"Hit",L3297&lt;=9,"Superhit",L3297&gt;9,"BlockBuster")</f>
        <v>Hit</v>
      </c>
      <c r="N3297" s="6">
        <v>194409</v>
      </c>
      <c r="O3297" s="6" t="str" cm="1">
        <f t="array" ref="O3297">_xlfn.IFS(N3297&lt;=100000,"Low",N3297&lt;=500000,"Median",N3297&lt;=1500000,"High",N3297&gt;1500000,"Very High")</f>
        <v>Median</v>
      </c>
      <c r="P3297">
        <v>165000000</v>
      </c>
      <c r="Q3297">
        <v>1001978080</v>
      </c>
      <c r="R3297">
        <f t="shared" si="512"/>
        <v>836978080</v>
      </c>
      <c r="S3297" t="str">
        <f t="shared" si="513"/>
        <v>Profit</v>
      </c>
      <c r="T3297" s="1">
        <v>44704</v>
      </c>
      <c r="U3297" t="s">
        <v>3429</v>
      </c>
      <c r="V3297" s="14">
        <v>44704</v>
      </c>
      <c r="W3297" t="str">
        <f t="shared" si="514"/>
        <v>May</v>
      </c>
      <c r="X3297" s="4" t="str">
        <f t="shared" si="515"/>
        <v>2022</v>
      </c>
      <c r="Y3297" s="6">
        <f t="shared" si="516"/>
        <v>2022</v>
      </c>
      <c r="Z3297" s="4" t="str">
        <f t="shared" si="517"/>
        <v>23</v>
      </c>
      <c r="AA3297" s="6">
        <f t="shared" si="518"/>
        <v>23</v>
      </c>
      <c r="AB3297" t="str">
        <f t="shared" si="519"/>
        <v>Monday</v>
      </c>
    </row>
    <row r="3298" spans="1:28" x14ac:dyDescent="0.25">
      <c r="A3298" s="3" t="s">
        <v>8023</v>
      </c>
      <c r="B3298" t="s">
        <v>8024</v>
      </c>
      <c r="C3298" s="3" t="s">
        <v>8024</v>
      </c>
      <c r="D3298" s="6">
        <v>0</v>
      </c>
      <c r="E3298" s="6">
        <v>116</v>
      </c>
      <c r="F3298" s="6">
        <f t="shared" si="510"/>
        <v>1</v>
      </c>
      <c r="G3298" s="6">
        <f t="shared" si="511"/>
        <v>56</v>
      </c>
      <c r="H3298" s="6" t="str" cm="1">
        <f t="array" ref="H3298">_xlfn.IFS(E3298&lt;=80,"Series",E3298&lt;=120,"TV Movie",E3298&gt;120,"Long Movie")</f>
        <v>TV Movie</v>
      </c>
      <c r="I3298" t="s">
        <v>132</v>
      </c>
      <c r="J3298" t="s">
        <v>8156</v>
      </c>
      <c r="K3298" t="s">
        <v>8165</v>
      </c>
      <c r="L3298" s="5">
        <v>6.8</v>
      </c>
      <c r="M3298" t="str" cm="1">
        <f t="array" ref="M3298">_xlfn.IFS(L3298&lt;=2,"Flop",L3298&lt;=5,"Average",L3298&lt;=7,"Hit",L3298&lt;=9,"Superhit",L3298&gt;9,"BlockBuster")</f>
        <v>Hit</v>
      </c>
      <c r="N3298" s="6">
        <v>162180</v>
      </c>
      <c r="O3298" s="6" t="str" cm="1">
        <f t="array" ref="O3298">_xlfn.IFS(N3298&lt;=100000,"Low",N3298&lt;=500000,"Median",N3298&lt;=1500000,"High",N3298&gt;1500000,"Very High")</f>
        <v>Median</v>
      </c>
      <c r="P3298">
        <v>26000000</v>
      </c>
      <c r="Q3298">
        <v>154608856</v>
      </c>
      <c r="R3298">
        <f t="shared" si="512"/>
        <v>128608856</v>
      </c>
      <c r="S3298" t="str">
        <f t="shared" si="513"/>
        <v>Profit</v>
      </c>
      <c r="T3298" s="1">
        <v>43589</v>
      </c>
      <c r="U3298" t="s">
        <v>1366</v>
      </c>
      <c r="V3298" s="14">
        <v>43589</v>
      </c>
      <c r="W3298" t="str">
        <f t="shared" si="514"/>
        <v>May</v>
      </c>
      <c r="X3298" s="4" t="str">
        <f t="shared" si="515"/>
        <v>2019</v>
      </c>
      <c r="Y3298" s="6">
        <f t="shared" si="516"/>
        <v>2019</v>
      </c>
      <c r="Z3298" s="4" t="str">
        <f t="shared" si="517"/>
        <v>4</v>
      </c>
      <c r="AA3298" s="6">
        <f t="shared" si="518"/>
        <v>4</v>
      </c>
      <c r="AB3298" t="str">
        <f t="shared" si="519"/>
        <v>Saturday</v>
      </c>
    </row>
    <row r="3299" spans="1:28" x14ac:dyDescent="0.25">
      <c r="A3299" s="3" t="s">
        <v>8025</v>
      </c>
      <c r="B3299" t="s">
        <v>8026</v>
      </c>
      <c r="C3299" s="3" t="s">
        <v>8026</v>
      </c>
      <c r="D3299" s="6">
        <v>0</v>
      </c>
      <c r="E3299" s="6">
        <v>135</v>
      </c>
      <c r="F3299" s="6">
        <f t="shared" si="510"/>
        <v>2</v>
      </c>
      <c r="G3299" s="6">
        <f t="shared" si="511"/>
        <v>15</v>
      </c>
      <c r="H3299" s="6" t="str" cm="1">
        <f t="array" ref="H3299">_xlfn.IFS(E3299&lt;=80,"Series",E3299&lt;=120,"TV Movie",E3299&gt;120,"Long Movie")</f>
        <v>Long Movie</v>
      </c>
      <c r="I3299" t="s">
        <v>5529</v>
      </c>
      <c r="J3299" t="s">
        <v>145</v>
      </c>
      <c r="K3299" t="s">
        <v>8167</v>
      </c>
      <c r="L3299" s="5">
        <v>6.9</v>
      </c>
      <c r="M3299" t="str" cm="1">
        <f t="array" ref="M3299">_xlfn.IFS(L3299&lt;=2,"Flop",L3299&lt;=5,"Average",L3299&lt;=7,"Hit",L3299&lt;=9,"Superhit",L3299&gt;9,"BlockBuster")</f>
        <v>Hit</v>
      </c>
      <c r="N3299" s="6">
        <v>68950</v>
      </c>
      <c r="O3299" s="6" t="str" cm="1">
        <f t="array" ref="O3299">_xlfn.IFS(N3299&lt;=100000,"Low",N3299&lt;=500000,"Median",N3299&lt;=1500000,"High",N3299&gt;1500000,"Very High")</f>
        <v>Low</v>
      </c>
      <c r="P3299">
        <v>50000000</v>
      </c>
      <c r="Q3299">
        <v>93279806</v>
      </c>
      <c r="R3299">
        <f t="shared" si="512"/>
        <v>43279806</v>
      </c>
      <c r="S3299" t="str">
        <f t="shared" si="513"/>
        <v>Profit</v>
      </c>
      <c r="T3299" s="1">
        <v>44813</v>
      </c>
      <c r="U3299" t="s">
        <v>7966</v>
      </c>
      <c r="V3299" s="14">
        <v>44813</v>
      </c>
      <c r="W3299" t="str">
        <f t="shared" si="514"/>
        <v>September</v>
      </c>
      <c r="X3299" s="4" t="str">
        <f t="shared" si="515"/>
        <v>2022</v>
      </c>
      <c r="Y3299" s="6">
        <f t="shared" si="516"/>
        <v>2022</v>
      </c>
      <c r="Z3299" s="4" t="str">
        <f t="shared" si="517"/>
        <v>9</v>
      </c>
      <c r="AA3299" s="6">
        <f t="shared" si="518"/>
        <v>9</v>
      </c>
      <c r="AB3299" t="str">
        <f t="shared" si="519"/>
        <v>Friday</v>
      </c>
    </row>
    <row r="3300" spans="1:28" x14ac:dyDescent="0.25">
      <c r="A3300" s="3" t="s">
        <v>8027</v>
      </c>
      <c r="B3300" t="s">
        <v>8028</v>
      </c>
      <c r="C3300" s="3" t="s">
        <v>8028</v>
      </c>
      <c r="D3300" s="6">
        <v>0</v>
      </c>
      <c r="E3300" s="6">
        <v>100</v>
      </c>
      <c r="F3300" s="6">
        <f t="shared" si="510"/>
        <v>1</v>
      </c>
      <c r="G3300" s="6">
        <f t="shared" si="511"/>
        <v>40</v>
      </c>
      <c r="H3300" s="6" t="str" cm="1">
        <f t="array" ref="H3300">_xlfn.IFS(E3300&lt;=80,"Series",E3300&lt;=120,"TV Movie",E3300&gt;120,"Long Movie")</f>
        <v>TV Movie</v>
      </c>
      <c r="I3300" t="s">
        <v>8158</v>
      </c>
      <c r="J3300" t="s">
        <v>8159</v>
      </c>
      <c r="K3300" t="s">
        <v>132</v>
      </c>
      <c r="L3300" s="5">
        <v>7</v>
      </c>
      <c r="M3300" t="str" cm="1">
        <f t="array" ref="M3300">_xlfn.IFS(L3300&lt;=2,"Flop",L3300&lt;=5,"Average",L3300&lt;=7,"Hit",L3300&lt;=9,"Superhit",L3300&gt;9,"BlockBuster")</f>
        <v>Hit</v>
      </c>
      <c r="N3300" s="6">
        <v>142985</v>
      </c>
      <c r="O3300" s="6" t="str" cm="1">
        <f t="array" ref="O3300">_xlfn.IFS(N3300&lt;=100000,"Low",N3300&lt;=500000,"Median",N3300&lt;=1500000,"High",N3300&gt;1500000,"Very High")</f>
        <v>Median</v>
      </c>
      <c r="P3300">
        <v>175000000</v>
      </c>
      <c r="Q3300">
        <v>20122621</v>
      </c>
      <c r="R3300">
        <f t="shared" si="512"/>
        <v>-154877379</v>
      </c>
      <c r="S3300" t="str">
        <f t="shared" si="513"/>
        <v>Loss</v>
      </c>
      <c r="T3300" s="1">
        <v>44621</v>
      </c>
      <c r="U3300" t="s">
        <v>8029</v>
      </c>
      <c r="V3300" s="14">
        <v>44621</v>
      </c>
      <c r="W3300" t="str">
        <f t="shared" si="514"/>
        <v>March</v>
      </c>
      <c r="X3300" s="4" t="str">
        <f t="shared" si="515"/>
        <v>2022</v>
      </c>
      <c r="Y3300" s="6">
        <f t="shared" si="516"/>
        <v>2022</v>
      </c>
      <c r="Z3300" s="4" t="str">
        <f t="shared" si="517"/>
        <v>1</v>
      </c>
      <c r="AA3300" s="6">
        <f t="shared" si="518"/>
        <v>1</v>
      </c>
      <c r="AB3300" t="str">
        <f t="shared" si="519"/>
        <v>Tuesday</v>
      </c>
    </row>
    <row r="3301" spans="1:28" x14ac:dyDescent="0.25">
      <c r="A3301" s="3" t="s">
        <v>8030</v>
      </c>
      <c r="B3301" t="s">
        <v>8031</v>
      </c>
      <c r="C3301" s="3" t="s">
        <v>8031</v>
      </c>
      <c r="D3301" s="6">
        <v>0</v>
      </c>
      <c r="E3301" s="6">
        <v>128</v>
      </c>
      <c r="F3301" s="6">
        <f t="shared" si="510"/>
        <v>2</v>
      </c>
      <c r="G3301" s="6">
        <f t="shared" si="511"/>
        <v>8</v>
      </c>
      <c r="H3301" s="6" t="str" cm="1">
        <f t="array" ref="H3301">_xlfn.IFS(E3301&lt;=80,"Series",E3301&lt;=120,"TV Movie",E3301&gt;120,"Long Movie")</f>
        <v>Long Movie</v>
      </c>
      <c r="I3301" t="s">
        <v>5529</v>
      </c>
      <c r="J3301" t="s">
        <v>3857</v>
      </c>
      <c r="K3301" t="s">
        <v>5802</v>
      </c>
      <c r="L3301" s="5">
        <v>6.1</v>
      </c>
      <c r="M3301" t="str" cm="1">
        <f t="array" ref="M3301">_xlfn.IFS(L3301&lt;=2,"Flop",L3301&lt;=5,"Average",L3301&lt;=7,"Hit",L3301&lt;=9,"Superhit",L3301&gt;9,"BlockBuster")</f>
        <v>Hit</v>
      </c>
      <c r="N3301" s="6">
        <v>191299</v>
      </c>
      <c r="O3301" s="6" t="str" cm="1">
        <f t="array" ref="O3301">_xlfn.IFS(N3301&lt;=100000,"Low",N3301&lt;=500000,"Median",N3301&lt;=1500000,"High",N3301&gt;1500000,"Very High")</f>
        <v>Median</v>
      </c>
      <c r="P3301">
        <v>150000000</v>
      </c>
      <c r="Q3301">
        <v>0</v>
      </c>
      <c r="R3301">
        <f t="shared" si="512"/>
        <v>-150000000</v>
      </c>
      <c r="S3301" t="str">
        <f t="shared" si="513"/>
        <v>Loss</v>
      </c>
      <c r="T3301" s="1">
        <v>43809</v>
      </c>
      <c r="U3301" t="s">
        <v>1410</v>
      </c>
      <c r="V3301" s="14">
        <v>43809</v>
      </c>
      <c r="W3301" t="str">
        <f t="shared" si="514"/>
        <v>December</v>
      </c>
      <c r="X3301" s="4" t="str">
        <f t="shared" si="515"/>
        <v>2019</v>
      </c>
      <c r="Y3301" s="6">
        <f t="shared" si="516"/>
        <v>2019</v>
      </c>
      <c r="Z3301" s="4" t="str">
        <f t="shared" si="517"/>
        <v>10</v>
      </c>
      <c r="AA3301" s="6">
        <f t="shared" si="518"/>
        <v>10</v>
      </c>
      <c r="AB3301" t="str">
        <f t="shared" si="519"/>
        <v>Tuesday</v>
      </c>
    </row>
    <row r="3302" spans="1:28" x14ac:dyDescent="0.25">
      <c r="A3302" s="3" t="s">
        <v>8032</v>
      </c>
      <c r="B3302" t="s">
        <v>8033</v>
      </c>
      <c r="C3302" s="3" t="s">
        <v>8033</v>
      </c>
      <c r="D3302" s="6">
        <v>0</v>
      </c>
      <c r="E3302" s="6">
        <v>139</v>
      </c>
      <c r="F3302" s="6">
        <f t="shared" si="510"/>
        <v>2</v>
      </c>
      <c r="G3302" s="6">
        <f t="shared" si="511"/>
        <v>19</v>
      </c>
      <c r="H3302" s="6" t="str" cm="1">
        <f t="array" ref="H3302">_xlfn.IFS(E3302&lt;=80,"Series",E3302&lt;=120,"TV Movie",E3302&gt;120,"Long Movie")</f>
        <v>Long Movie</v>
      </c>
      <c r="I3302" t="s">
        <v>8162</v>
      </c>
      <c r="J3302" t="s">
        <v>8166</v>
      </c>
      <c r="K3302" t="s">
        <v>3857</v>
      </c>
      <c r="L3302" s="5">
        <v>8.1999999999999993</v>
      </c>
      <c r="M3302" t="str" cm="1">
        <f t="array" ref="M3302">_xlfn.IFS(L3302&lt;=2,"Flop",L3302&lt;=5,"Average",L3302&lt;=7,"Hit",L3302&lt;=9,"Superhit",L3302&gt;9,"BlockBuster")</f>
        <v>Superhit</v>
      </c>
      <c r="N3302" s="6">
        <v>99633</v>
      </c>
      <c r="O3302" s="6" t="str" cm="1">
        <f t="array" ref="O3302">_xlfn.IFS(N3302&lt;=100000,"Low",N3302&lt;=500000,"Median",N3302&lt;=1500000,"High",N3302&gt;1500000,"Very High")</f>
        <v>Low</v>
      </c>
      <c r="P3302">
        <v>4500000</v>
      </c>
      <c r="Q3302">
        <v>62475342</v>
      </c>
      <c r="R3302">
        <f t="shared" si="512"/>
        <v>57975342</v>
      </c>
      <c r="S3302" t="str">
        <f t="shared" si="513"/>
        <v>Profit</v>
      </c>
      <c r="T3302" s="1">
        <v>43377</v>
      </c>
      <c r="U3302" t="s">
        <v>8034</v>
      </c>
      <c r="V3302" s="14">
        <v>43377</v>
      </c>
      <c r="W3302" t="str">
        <f t="shared" si="514"/>
        <v>October</v>
      </c>
      <c r="X3302" s="4" t="str">
        <f t="shared" si="515"/>
        <v>2018</v>
      </c>
      <c r="Y3302" s="6">
        <f t="shared" si="516"/>
        <v>2018</v>
      </c>
      <c r="Z3302" s="4" t="str">
        <f t="shared" si="517"/>
        <v>4</v>
      </c>
      <c r="AA3302" s="6">
        <f t="shared" si="518"/>
        <v>4</v>
      </c>
      <c r="AB3302" t="str">
        <f t="shared" si="519"/>
        <v>Thursday</v>
      </c>
    </row>
    <row r="3303" spans="1:28" x14ac:dyDescent="0.25">
      <c r="A3303" s="3" t="s">
        <v>8035</v>
      </c>
      <c r="B3303" t="s">
        <v>8036</v>
      </c>
      <c r="C3303" s="3" t="s">
        <v>8036</v>
      </c>
      <c r="D3303" s="6">
        <v>0</v>
      </c>
      <c r="E3303" s="6">
        <v>120</v>
      </c>
      <c r="F3303" s="6">
        <f t="shared" si="510"/>
        <v>2</v>
      </c>
      <c r="G3303" s="6">
        <f t="shared" si="511"/>
        <v>0</v>
      </c>
      <c r="H3303" s="6" t="str" cm="1">
        <f t="array" ref="H3303">_xlfn.IFS(E3303&lt;=80,"Series",E3303&lt;=120,"TV Movie",E3303&gt;120,"Long Movie")</f>
        <v>TV Movie</v>
      </c>
      <c r="I3303" t="s">
        <v>8162</v>
      </c>
      <c r="J3303" t="s">
        <v>145</v>
      </c>
      <c r="K3303" t="s">
        <v>5802</v>
      </c>
      <c r="L3303" s="5">
        <v>6.3</v>
      </c>
      <c r="M3303" t="str" cm="1">
        <f t="array" ref="M3303">_xlfn.IFS(L3303&lt;=2,"Flop",L3303&lt;=5,"Average",L3303&lt;=7,"Hit",L3303&lt;=9,"Superhit",L3303&gt;9,"BlockBuster")</f>
        <v>Hit</v>
      </c>
      <c r="N3303" s="6">
        <v>60730</v>
      </c>
      <c r="O3303" s="6" t="str" cm="1">
        <f t="array" ref="O3303">_xlfn.IFS(N3303&lt;=100000,"Low",N3303&lt;=500000,"Median",N3303&lt;=1500000,"High",N3303&gt;1500000,"Very High")</f>
        <v>Low</v>
      </c>
      <c r="P3303">
        <v>50000000</v>
      </c>
      <c r="Q3303">
        <v>13037403</v>
      </c>
      <c r="R3303">
        <f t="shared" si="512"/>
        <v>-36962597</v>
      </c>
      <c r="S3303" t="str">
        <f t="shared" si="513"/>
        <v>Loss</v>
      </c>
      <c r="T3303" s="1">
        <v>44461</v>
      </c>
      <c r="U3303" t="s">
        <v>5707</v>
      </c>
      <c r="V3303" s="14">
        <v>44461</v>
      </c>
      <c r="W3303" t="str">
        <f t="shared" si="514"/>
        <v>September</v>
      </c>
      <c r="X3303" s="4" t="str">
        <f t="shared" si="515"/>
        <v>2021</v>
      </c>
      <c r="Y3303" s="6">
        <f t="shared" si="516"/>
        <v>2021</v>
      </c>
      <c r="Z3303" s="4" t="str">
        <f t="shared" si="517"/>
        <v>22</v>
      </c>
      <c r="AA3303" s="6">
        <f t="shared" si="518"/>
        <v>22</v>
      </c>
      <c r="AB3303" t="str">
        <f t="shared" si="519"/>
        <v>Wednesday</v>
      </c>
    </row>
    <row r="3304" spans="1:28" x14ac:dyDescent="0.25">
      <c r="A3304" s="3" t="s">
        <v>8037</v>
      </c>
      <c r="B3304" t="s">
        <v>8038</v>
      </c>
      <c r="C3304" s="3" t="s">
        <v>8038</v>
      </c>
      <c r="D3304" s="6">
        <v>0</v>
      </c>
      <c r="E3304" s="6">
        <v>100</v>
      </c>
      <c r="F3304" s="6">
        <f t="shared" si="510"/>
        <v>1</v>
      </c>
      <c r="G3304" s="6">
        <f t="shared" si="511"/>
        <v>40</v>
      </c>
      <c r="H3304" s="6" t="str" cm="1">
        <f t="array" ref="H3304">_xlfn.IFS(E3304&lt;=80,"Series",E3304&lt;=120,"TV Movie",E3304&gt;120,"Long Movie")</f>
        <v>TV Movie</v>
      </c>
      <c r="I3304" t="s">
        <v>5529</v>
      </c>
      <c r="J3304" t="s">
        <v>8158</v>
      </c>
      <c r="K3304" t="s">
        <v>8159</v>
      </c>
      <c r="L3304" s="5">
        <v>6.8</v>
      </c>
      <c r="M3304" t="str" cm="1">
        <f t="array" ref="M3304">_xlfn.IFS(L3304&lt;=2,"Flop",L3304&lt;=5,"Average",L3304&lt;=7,"Hit",L3304&lt;=9,"Superhit",L3304&gt;9,"BlockBuster")</f>
        <v>Hit</v>
      </c>
      <c r="N3304" s="6">
        <v>53420</v>
      </c>
      <c r="O3304" s="6" t="str" cm="1">
        <f t="array" ref="O3304">_xlfn.IFS(N3304&lt;=100000,"Low",N3304&lt;=500000,"Median",N3304&lt;=1500000,"High",N3304&gt;1500000,"Very High")</f>
        <v>Low</v>
      </c>
      <c r="P3304">
        <v>70000000</v>
      </c>
      <c r="Q3304">
        <v>250162278</v>
      </c>
      <c r="R3304">
        <f t="shared" si="512"/>
        <v>180162278</v>
      </c>
      <c r="S3304" t="str">
        <f t="shared" si="513"/>
        <v>Profit</v>
      </c>
      <c r="T3304" s="1">
        <v>44636</v>
      </c>
      <c r="U3304" t="s">
        <v>8039</v>
      </c>
      <c r="V3304" s="14">
        <v>44636</v>
      </c>
      <c r="W3304" t="str">
        <f t="shared" si="514"/>
        <v>March</v>
      </c>
      <c r="X3304" s="4" t="str">
        <f t="shared" si="515"/>
        <v>2022</v>
      </c>
      <c r="Y3304" s="6">
        <f t="shared" si="516"/>
        <v>2022</v>
      </c>
      <c r="Z3304" s="4" t="str">
        <f t="shared" si="517"/>
        <v>16</v>
      </c>
      <c r="AA3304" s="6">
        <f t="shared" si="518"/>
        <v>16</v>
      </c>
      <c r="AB3304" t="str">
        <f t="shared" si="519"/>
        <v>Wednesday</v>
      </c>
    </row>
    <row r="3305" spans="1:28" x14ac:dyDescent="0.25">
      <c r="A3305" s="3" t="s">
        <v>8040</v>
      </c>
      <c r="B3305" t="s">
        <v>8041</v>
      </c>
      <c r="C3305" s="3" t="s">
        <v>8042</v>
      </c>
      <c r="D3305" s="6">
        <v>0</v>
      </c>
      <c r="E3305" s="6">
        <v>100</v>
      </c>
      <c r="F3305" s="6">
        <f t="shared" si="510"/>
        <v>1</v>
      </c>
      <c r="G3305" s="6">
        <f t="shared" si="511"/>
        <v>40</v>
      </c>
      <c r="H3305" s="6" t="str" cm="1">
        <f t="array" ref="H3305">_xlfn.IFS(E3305&lt;=80,"Series",E3305&lt;=120,"TV Movie",E3305&gt;120,"Long Movie")</f>
        <v>TV Movie</v>
      </c>
      <c r="I3305" t="s">
        <v>132</v>
      </c>
      <c r="J3305" t="s">
        <v>83</v>
      </c>
      <c r="K3305" t="s">
        <v>8166</v>
      </c>
      <c r="L3305" s="5">
        <v>6.2</v>
      </c>
      <c r="M3305" t="str" cm="1">
        <f t="array" ref="M3305">_xlfn.IFS(L3305&lt;=2,"Flop",L3305&lt;=5,"Average",L3305&lt;=7,"Hit",L3305&lt;=9,"Superhit",L3305&gt;9,"BlockBuster")</f>
        <v>Hit</v>
      </c>
      <c r="N3305" s="6">
        <v>82964</v>
      </c>
      <c r="O3305" s="6" t="str" cm="1">
        <f t="array" ref="O3305">_xlfn.IFS(N3305&lt;=100000,"Low",N3305&lt;=500000,"Median",N3305&lt;=1500000,"High",N3305&gt;1500000,"Very High")</f>
        <v>Low</v>
      </c>
      <c r="P3305">
        <v>9000000</v>
      </c>
      <c r="Q3305">
        <v>64600152</v>
      </c>
      <c r="R3305">
        <f t="shared" si="512"/>
        <v>55600152</v>
      </c>
      <c r="S3305" t="str">
        <f t="shared" si="513"/>
        <v>Profit</v>
      </c>
      <c r="T3305" s="1">
        <v>43509</v>
      </c>
      <c r="U3305" t="s">
        <v>5094</v>
      </c>
      <c r="V3305" s="14">
        <v>43509</v>
      </c>
      <c r="W3305" t="str">
        <f t="shared" si="514"/>
        <v>February</v>
      </c>
      <c r="X3305" s="4" t="str">
        <f t="shared" si="515"/>
        <v>2019</v>
      </c>
      <c r="Y3305" s="6">
        <f t="shared" si="516"/>
        <v>2019</v>
      </c>
      <c r="Z3305" s="4" t="str">
        <f t="shared" si="517"/>
        <v>13</v>
      </c>
      <c r="AA3305" s="6">
        <f t="shared" si="518"/>
        <v>13</v>
      </c>
      <c r="AB3305" t="str">
        <f t="shared" si="519"/>
        <v>Wednesday</v>
      </c>
    </row>
    <row r="3306" spans="1:28" x14ac:dyDescent="0.25">
      <c r="A3306" s="3" t="s">
        <v>8043</v>
      </c>
      <c r="B3306" t="s">
        <v>8044</v>
      </c>
      <c r="C3306" s="3" t="s">
        <v>8044</v>
      </c>
      <c r="D3306" s="6">
        <v>0</v>
      </c>
      <c r="E3306" s="6">
        <v>90</v>
      </c>
      <c r="F3306" s="6">
        <f t="shared" si="510"/>
        <v>1</v>
      </c>
      <c r="G3306" s="6">
        <f t="shared" si="511"/>
        <v>30</v>
      </c>
      <c r="H3306" s="6" t="str" cm="1">
        <f t="array" ref="H3306">_xlfn.IFS(E3306&lt;=80,"Series",E3306&lt;=120,"TV Movie",E3306&gt;120,"Long Movie")</f>
        <v>TV Movie</v>
      </c>
      <c r="I3306" t="s">
        <v>5529</v>
      </c>
      <c r="J3306" t="s">
        <v>83</v>
      </c>
      <c r="K3306" t="s">
        <v>3857</v>
      </c>
      <c r="L3306" s="5">
        <v>6.5</v>
      </c>
      <c r="M3306" t="str" cm="1">
        <f t="array" ref="M3306">_xlfn.IFS(L3306&lt;=2,"Flop",L3306&lt;=5,"Average",L3306&lt;=7,"Hit",L3306&lt;=9,"Superhit",L3306&gt;9,"BlockBuster")</f>
        <v>Hit</v>
      </c>
      <c r="N3306" s="6">
        <v>124145</v>
      </c>
      <c r="O3306" s="6" t="str" cm="1">
        <f t="array" ref="O3306">_xlfn.IFS(N3306&lt;=100000,"Low",N3306&lt;=500000,"Median",N3306&lt;=1500000,"High",N3306&gt;1500000,"Very High")</f>
        <v>Median</v>
      </c>
      <c r="P3306">
        <v>14000000</v>
      </c>
      <c r="Q3306">
        <v>10550350</v>
      </c>
      <c r="R3306">
        <f t="shared" si="512"/>
        <v>-3449650</v>
      </c>
      <c r="S3306" t="str">
        <f t="shared" si="513"/>
        <v>Loss</v>
      </c>
      <c r="T3306" s="1">
        <v>43901</v>
      </c>
      <c r="U3306" t="s">
        <v>8045</v>
      </c>
      <c r="V3306" s="14">
        <v>43901</v>
      </c>
      <c r="W3306" t="str">
        <f t="shared" si="514"/>
        <v>March</v>
      </c>
      <c r="X3306" s="4" t="str">
        <f t="shared" si="515"/>
        <v>2020</v>
      </c>
      <c r="Y3306" s="6">
        <f t="shared" si="516"/>
        <v>2020</v>
      </c>
      <c r="Z3306" s="4" t="str">
        <f t="shared" si="517"/>
        <v>11</v>
      </c>
      <c r="AA3306" s="6">
        <f t="shared" si="518"/>
        <v>11</v>
      </c>
      <c r="AB3306" t="str">
        <f t="shared" si="519"/>
        <v>Wednesday</v>
      </c>
    </row>
    <row r="3307" spans="1:28" x14ac:dyDescent="0.25">
      <c r="A3307" s="3" t="s">
        <v>8046</v>
      </c>
      <c r="B3307" t="s">
        <v>8047</v>
      </c>
      <c r="C3307" s="3" t="s">
        <v>8048</v>
      </c>
      <c r="D3307" s="6">
        <v>0</v>
      </c>
      <c r="E3307" s="6">
        <v>126</v>
      </c>
      <c r="F3307" s="6">
        <f t="shared" si="510"/>
        <v>2</v>
      </c>
      <c r="G3307" s="6">
        <f t="shared" si="511"/>
        <v>6</v>
      </c>
      <c r="H3307" s="6" t="str" cm="1">
        <f t="array" ref="H3307">_xlfn.IFS(E3307&lt;=80,"Series",E3307&lt;=120,"TV Movie",E3307&gt;120,"Long Movie")</f>
        <v>Long Movie</v>
      </c>
      <c r="I3307" t="s">
        <v>145</v>
      </c>
      <c r="J3307" t="s">
        <v>5802</v>
      </c>
      <c r="K3307" t="s">
        <v>5802</v>
      </c>
      <c r="L3307" s="5">
        <v>8.4</v>
      </c>
      <c r="M3307" t="str" cm="1">
        <f t="array" ref="M3307">_xlfn.IFS(L3307&lt;=2,"Flop",L3307&lt;=5,"Average",L3307&lt;=7,"Hit",L3307&lt;=9,"Superhit",L3307&gt;9,"BlockBuster")</f>
        <v>Superhit</v>
      </c>
      <c r="N3307" s="6">
        <v>100413</v>
      </c>
      <c r="O3307" s="6" t="str" cm="1">
        <f t="array" ref="O3307">_xlfn.IFS(N3307&lt;=100000,"Low",N3307&lt;=500000,"Median",N3307&lt;=1500000,"High",N3307&gt;1500000,"Very High")</f>
        <v>Median</v>
      </c>
      <c r="P3307">
        <v>4000000</v>
      </c>
      <c r="Q3307">
        <v>64417003</v>
      </c>
      <c r="R3307">
        <f t="shared" si="512"/>
        <v>60417003</v>
      </c>
      <c r="S3307" t="str">
        <f t="shared" si="513"/>
        <v>Profit</v>
      </c>
      <c r="T3307" s="1">
        <v>43237</v>
      </c>
      <c r="U3307" t="s">
        <v>8049</v>
      </c>
      <c r="V3307" s="14">
        <v>43237</v>
      </c>
      <c r="W3307" t="str">
        <f t="shared" si="514"/>
        <v>May</v>
      </c>
      <c r="X3307" s="4" t="str">
        <f t="shared" si="515"/>
        <v>2018</v>
      </c>
      <c r="Y3307" s="6">
        <f t="shared" si="516"/>
        <v>2018</v>
      </c>
      <c r="Z3307" s="4" t="str">
        <f t="shared" si="517"/>
        <v>17</v>
      </c>
      <c r="AA3307" s="6">
        <f t="shared" si="518"/>
        <v>17</v>
      </c>
      <c r="AB3307" t="str">
        <f t="shared" si="519"/>
        <v>Thursday</v>
      </c>
    </row>
    <row r="3308" spans="1:28" x14ac:dyDescent="0.25">
      <c r="A3308" s="3" t="s">
        <v>8050</v>
      </c>
      <c r="B3308" t="s">
        <v>8051</v>
      </c>
      <c r="C3308" s="3" t="s">
        <v>8051</v>
      </c>
      <c r="D3308" s="6">
        <v>0</v>
      </c>
      <c r="E3308" s="6">
        <v>106</v>
      </c>
      <c r="F3308" s="6">
        <f t="shared" si="510"/>
        <v>1</v>
      </c>
      <c r="G3308" s="6">
        <f t="shared" si="511"/>
        <v>46</v>
      </c>
      <c r="H3308" s="6" t="str" cm="1">
        <f t="array" ref="H3308">_xlfn.IFS(E3308&lt;=80,"Series",E3308&lt;=120,"TV Movie",E3308&gt;120,"Long Movie")</f>
        <v>TV Movie</v>
      </c>
      <c r="I3308" t="s">
        <v>83</v>
      </c>
      <c r="J3308" t="s">
        <v>8166</v>
      </c>
      <c r="K3308" t="s">
        <v>3857</v>
      </c>
      <c r="L3308" s="5">
        <v>5.9</v>
      </c>
      <c r="M3308" t="str" cm="1">
        <f t="array" ref="M3308">_xlfn.IFS(L3308&lt;=2,"Flop",L3308&lt;=5,"Average",L3308&lt;=7,"Hit",L3308&lt;=9,"Superhit",L3308&gt;9,"BlockBuster")</f>
        <v>Hit</v>
      </c>
      <c r="N3308" s="6">
        <v>84507</v>
      </c>
      <c r="O3308" s="6" t="str" cm="1">
        <f t="array" ref="O3308">_xlfn.IFS(N3308&lt;=100000,"Low",N3308&lt;=500000,"Median",N3308&lt;=1500000,"High",N3308&gt;1500000,"Very High")</f>
        <v>Low</v>
      </c>
      <c r="P3308">
        <v>30000000</v>
      </c>
      <c r="Q3308">
        <v>231252591</v>
      </c>
      <c r="R3308">
        <f t="shared" si="512"/>
        <v>201252591</v>
      </c>
      <c r="S3308" t="str">
        <f t="shared" si="513"/>
        <v>Profit</v>
      </c>
      <c r="T3308" s="1">
        <v>43633</v>
      </c>
      <c r="U3308" t="s">
        <v>8052</v>
      </c>
      <c r="V3308" s="14">
        <v>43633</v>
      </c>
      <c r="W3308" t="str">
        <f t="shared" si="514"/>
        <v>June</v>
      </c>
      <c r="X3308" s="4" t="str">
        <f t="shared" si="515"/>
        <v>2019</v>
      </c>
      <c r="Y3308" s="6">
        <f t="shared" si="516"/>
        <v>2019</v>
      </c>
      <c r="Z3308" s="4" t="str">
        <f t="shared" si="517"/>
        <v>17</v>
      </c>
      <c r="AA3308" s="6">
        <f t="shared" si="518"/>
        <v>17</v>
      </c>
      <c r="AB3308" t="str">
        <f t="shared" si="519"/>
        <v>Monday</v>
      </c>
    </row>
    <row r="3309" spans="1:28" x14ac:dyDescent="0.25">
      <c r="A3309" s="3" t="s">
        <v>8053</v>
      </c>
      <c r="B3309" t="s">
        <v>8054</v>
      </c>
      <c r="C3309" s="3" t="s">
        <v>8054</v>
      </c>
      <c r="D3309" s="6">
        <v>0</v>
      </c>
      <c r="E3309" s="6">
        <v>87</v>
      </c>
      <c r="F3309" s="6">
        <f t="shared" si="510"/>
        <v>1</v>
      </c>
      <c r="G3309" s="6">
        <f t="shared" si="511"/>
        <v>27</v>
      </c>
      <c r="H3309" s="6" t="str" cm="1">
        <f t="array" ref="H3309">_xlfn.IFS(E3309&lt;=80,"Series",E3309&lt;=120,"TV Movie",E3309&gt;120,"Long Movie")</f>
        <v>TV Movie</v>
      </c>
      <c r="I3309" t="s">
        <v>5529</v>
      </c>
      <c r="J3309" t="s">
        <v>8158</v>
      </c>
      <c r="K3309" t="s">
        <v>83</v>
      </c>
      <c r="L3309" s="5">
        <v>6.1</v>
      </c>
      <c r="M3309" t="str" cm="1">
        <f t="array" ref="M3309">_xlfn.IFS(L3309&lt;=2,"Flop",L3309&lt;=5,"Average",L3309&lt;=7,"Hit",L3309&lt;=9,"Superhit",L3309&gt;9,"BlockBuster")</f>
        <v>Hit</v>
      </c>
      <c r="N3309" s="6">
        <v>91761</v>
      </c>
      <c r="O3309" s="6" t="str" cm="1">
        <f t="array" ref="O3309">_xlfn.IFS(N3309&lt;=100000,"Low",N3309&lt;=500000,"Median",N3309&lt;=1500000,"High",N3309&gt;1500000,"Very High")</f>
        <v>Low</v>
      </c>
      <c r="P3309">
        <v>13500000</v>
      </c>
      <c r="Q3309">
        <v>91542097</v>
      </c>
      <c r="R3309">
        <f t="shared" si="512"/>
        <v>78042097</v>
      </c>
      <c r="S3309" t="str">
        <f t="shared" si="513"/>
        <v>Profit</v>
      </c>
      <c r="T3309" s="1">
        <v>43656</v>
      </c>
      <c r="U3309" t="s">
        <v>4101</v>
      </c>
      <c r="V3309" s="14">
        <v>43656</v>
      </c>
      <c r="W3309" t="str">
        <f t="shared" si="514"/>
        <v>July</v>
      </c>
      <c r="X3309" s="4" t="str">
        <f t="shared" si="515"/>
        <v>2019</v>
      </c>
      <c r="Y3309" s="6">
        <f t="shared" si="516"/>
        <v>2019</v>
      </c>
      <c r="Z3309" s="4" t="str">
        <f t="shared" si="517"/>
        <v>10</v>
      </c>
      <c r="AA3309" s="6">
        <f t="shared" si="518"/>
        <v>10</v>
      </c>
      <c r="AB3309" t="str">
        <f t="shared" si="519"/>
        <v>Wednesday</v>
      </c>
    </row>
    <row r="3310" spans="1:28" x14ac:dyDescent="0.25">
      <c r="A3310" s="3" t="s">
        <v>8055</v>
      </c>
      <c r="B3310" t="s">
        <v>8056</v>
      </c>
      <c r="C3310" s="3" t="s">
        <v>8056</v>
      </c>
      <c r="D3310" s="6">
        <v>0</v>
      </c>
      <c r="E3310" s="6">
        <v>113</v>
      </c>
      <c r="F3310" s="6">
        <f t="shared" si="510"/>
        <v>1</v>
      </c>
      <c r="G3310" s="6">
        <f t="shared" si="511"/>
        <v>53</v>
      </c>
      <c r="H3310" s="6" t="str" cm="1">
        <f t="array" ref="H3310">_xlfn.IFS(E3310&lt;=80,"Series",E3310&lt;=120,"TV Movie",E3310&gt;120,"Long Movie")</f>
        <v>TV Movie</v>
      </c>
      <c r="I3310" t="s">
        <v>5529</v>
      </c>
      <c r="J3310" t="s">
        <v>8162</v>
      </c>
      <c r="K3310" t="s">
        <v>5802</v>
      </c>
      <c r="L3310" s="5">
        <v>7.8</v>
      </c>
      <c r="M3310" t="str" cm="1">
        <f t="array" ref="M3310">_xlfn.IFS(L3310&lt;=2,"Flop",L3310&lt;=5,"Average",L3310&lt;=7,"Hit",L3310&lt;=9,"Superhit",L3310&gt;9,"BlockBuster")</f>
        <v>Superhit</v>
      </c>
      <c r="N3310" s="6">
        <v>374674</v>
      </c>
      <c r="O3310" s="6" t="str" cm="1">
        <f t="array" ref="O3310">_xlfn.IFS(N3310&lt;=100000,"Low",N3310&lt;=500000,"Median",N3310&lt;=1500000,"High",N3310&gt;1500000,"Very High")</f>
        <v>Median</v>
      </c>
      <c r="P3310">
        <v>22000000</v>
      </c>
      <c r="Q3310">
        <v>115171795</v>
      </c>
      <c r="R3310">
        <f t="shared" si="512"/>
        <v>93171795</v>
      </c>
      <c r="S3310" t="str">
        <f t="shared" si="513"/>
        <v>Profit</v>
      </c>
      <c r="T3310" s="1">
        <v>43802</v>
      </c>
      <c r="U3310" t="s">
        <v>4841</v>
      </c>
      <c r="V3310" s="14">
        <v>43802</v>
      </c>
      <c r="W3310" t="str">
        <f t="shared" si="514"/>
        <v>December</v>
      </c>
      <c r="X3310" s="4" t="str">
        <f t="shared" si="515"/>
        <v>2019</v>
      </c>
      <c r="Y3310" s="6">
        <f t="shared" si="516"/>
        <v>2019</v>
      </c>
      <c r="Z3310" s="4" t="str">
        <f t="shared" si="517"/>
        <v>3</v>
      </c>
      <c r="AA3310" s="6">
        <f t="shared" si="518"/>
        <v>3</v>
      </c>
      <c r="AB3310" t="str">
        <f t="shared" si="519"/>
        <v>Tuesday</v>
      </c>
    </row>
    <row r="3311" spans="1:28" x14ac:dyDescent="0.25">
      <c r="A3311" s="3" t="s">
        <v>8057</v>
      </c>
      <c r="B3311" t="s">
        <v>8058</v>
      </c>
      <c r="C3311" s="3" t="s">
        <v>8058</v>
      </c>
      <c r="D3311" s="6">
        <v>0</v>
      </c>
      <c r="E3311" s="6">
        <v>97</v>
      </c>
      <c r="F3311" s="6">
        <f t="shared" si="510"/>
        <v>1</v>
      </c>
      <c r="G3311" s="6">
        <f t="shared" si="511"/>
        <v>37</v>
      </c>
      <c r="H3311" s="6" t="str" cm="1">
        <f t="array" ref="H3311">_xlfn.IFS(E3311&lt;=80,"Series",E3311&lt;=120,"TV Movie",E3311&gt;120,"Long Movie")</f>
        <v>TV Movie</v>
      </c>
      <c r="I3311" t="s">
        <v>83</v>
      </c>
      <c r="J3311" t="s">
        <v>8166</v>
      </c>
      <c r="K3311" t="s">
        <v>8161</v>
      </c>
      <c r="L3311" s="5">
        <v>5.9</v>
      </c>
      <c r="M3311" t="str" cm="1">
        <f t="array" ref="M3311">_xlfn.IFS(L3311&lt;=2,"Flop",L3311&lt;=5,"Average",L3311&lt;=7,"Hit",L3311&lt;=9,"Superhit",L3311&gt;9,"BlockBuster")</f>
        <v>Hit</v>
      </c>
      <c r="N3311" s="6">
        <v>70233</v>
      </c>
      <c r="O3311" s="6" t="str" cm="1">
        <f t="array" ref="O3311">_xlfn.IFS(N3311&lt;=100000,"Low",N3311&lt;=500000,"Median",N3311&lt;=1500000,"High",N3311&gt;1500000,"Very High")</f>
        <v>Low</v>
      </c>
      <c r="P3311">
        <v>4000000</v>
      </c>
      <c r="Q3311">
        <v>487625</v>
      </c>
      <c r="R3311">
        <f t="shared" si="512"/>
        <v>-3512375</v>
      </c>
      <c r="S3311" t="str">
        <f t="shared" si="513"/>
        <v>Loss</v>
      </c>
      <c r="T3311" s="1">
        <v>43603</v>
      </c>
      <c r="U3311" t="s">
        <v>8059</v>
      </c>
      <c r="V3311" s="14">
        <v>43603</v>
      </c>
      <c r="W3311" t="str">
        <f t="shared" si="514"/>
        <v>May</v>
      </c>
      <c r="X3311" s="4" t="str">
        <f t="shared" si="515"/>
        <v>2019</v>
      </c>
      <c r="Y3311" s="6">
        <f t="shared" si="516"/>
        <v>2019</v>
      </c>
      <c r="Z3311" s="4" t="str">
        <f t="shared" si="517"/>
        <v>18</v>
      </c>
      <c r="AA3311" s="6">
        <f t="shared" si="518"/>
        <v>18</v>
      </c>
      <c r="AB3311" t="str">
        <f t="shared" si="519"/>
        <v>Saturday</v>
      </c>
    </row>
    <row r="3312" spans="1:28" x14ac:dyDescent="0.25">
      <c r="A3312" s="3" t="s">
        <v>8060</v>
      </c>
      <c r="B3312" t="s">
        <v>8061</v>
      </c>
      <c r="C3312" s="3" t="s">
        <v>8061</v>
      </c>
      <c r="D3312" s="6">
        <v>0</v>
      </c>
      <c r="E3312" s="6">
        <v>100</v>
      </c>
      <c r="F3312" s="6">
        <f t="shared" si="510"/>
        <v>1</v>
      </c>
      <c r="G3312" s="6">
        <f t="shared" si="511"/>
        <v>40</v>
      </c>
      <c r="H3312" s="6" t="str" cm="1">
        <f t="array" ref="H3312">_xlfn.IFS(E3312&lt;=80,"Series",E3312&lt;=120,"TV Movie",E3312&gt;120,"Long Movie")</f>
        <v>TV Movie</v>
      </c>
      <c r="I3312" t="s">
        <v>5529</v>
      </c>
      <c r="J3312" t="s">
        <v>132</v>
      </c>
      <c r="K3312" t="s">
        <v>8162</v>
      </c>
      <c r="L3312" s="5">
        <v>6.1</v>
      </c>
      <c r="M3312" t="str" cm="1">
        <f t="array" ref="M3312">_xlfn.IFS(L3312&lt;=2,"Flop",L3312&lt;=5,"Average",L3312&lt;=7,"Hit",L3312&lt;=9,"Superhit",L3312&gt;9,"BlockBuster")</f>
        <v>Hit</v>
      </c>
      <c r="N3312" s="6">
        <v>103877</v>
      </c>
      <c r="O3312" s="6" t="str" cm="1">
        <f t="array" ref="O3312">_xlfn.IFS(N3312&lt;=100000,"Low",N3312&lt;=500000,"Median",N3312&lt;=1500000,"High",N3312&gt;1500000,"Very High")</f>
        <v>Median</v>
      </c>
      <c r="P3312">
        <v>70000000</v>
      </c>
      <c r="Q3312">
        <v>70094113</v>
      </c>
      <c r="R3312">
        <f t="shared" si="512"/>
        <v>94113</v>
      </c>
      <c r="S3312" t="str">
        <f t="shared" si="513"/>
        <v>Profit</v>
      </c>
      <c r="T3312" s="1">
        <v>44357</v>
      </c>
      <c r="U3312" t="s">
        <v>5260</v>
      </c>
      <c r="V3312" s="14">
        <v>44357</v>
      </c>
      <c r="W3312" t="str">
        <f t="shared" si="514"/>
        <v>June</v>
      </c>
      <c r="X3312" s="4" t="str">
        <f t="shared" si="515"/>
        <v>2021</v>
      </c>
      <c r="Y3312" s="6">
        <f t="shared" si="516"/>
        <v>2021</v>
      </c>
      <c r="Z3312" s="4" t="str">
        <f t="shared" si="517"/>
        <v>10</v>
      </c>
      <c r="AA3312" s="6">
        <f t="shared" si="518"/>
        <v>10</v>
      </c>
      <c r="AB3312" t="str">
        <f t="shared" si="519"/>
        <v>Thursday</v>
      </c>
    </row>
    <row r="3313" spans="1:28" x14ac:dyDescent="0.25">
      <c r="A3313" s="3" t="s">
        <v>8062</v>
      </c>
      <c r="B3313" t="s">
        <v>8063</v>
      </c>
      <c r="C3313" s="3" t="s">
        <v>8063</v>
      </c>
      <c r="D3313" s="6">
        <v>0</v>
      </c>
      <c r="E3313" s="6">
        <v>178</v>
      </c>
      <c r="F3313" s="6">
        <f t="shared" si="510"/>
        <v>2</v>
      </c>
      <c r="G3313" s="6">
        <f t="shared" si="511"/>
        <v>58</v>
      </c>
      <c r="H3313" s="6" t="str" cm="1">
        <f t="array" ref="H3313">_xlfn.IFS(E3313&lt;=80,"Series",E3313&lt;=120,"TV Movie",E3313&gt;120,"Long Movie")</f>
        <v>Long Movie</v>
      </c>
      <c r="I3313" t="s">
        <v>5529</v>
      </c>
      <c r="J3313" t="s">
        <v>8158</v>
      </c>
      <c r="K3313" t="s">
        <v>145</v>
      </c>
      <c r="L3313" s="5">
        <v>4.7</v>
      </c>
      <c r="M3313" t="str" cm="1">
        <f t="array" ref="M3313">_xlfn.IFS(L3313&lt;=2,"Flop",L3313&lt;=5,"Average",L3313&lt;=7,"Hit",L3313&lt;=9,"Superhit",L3313&gt;9,"BlockBuster")</f>
        <v>Average</v>
      </c>
      <c r="N3313" s="6">
        <v>56965</v>
      </c>
      <c r="O3313" s="6" t="str" cm="1">
        <f t="array" ref="O3313">_xlfn.IFS(N3313&lt;=100000,"Low",N3313&lt;=500000,"Median",N3313&lt;=1500000,"High",N3313&gt;1500000,"Very High")</f>
        <v>Low</v>
      </c>
      <c r="P3313">
        <v>18000000</v>
      </c>
      <c r="Q3313">
        <v>608342</v>
      </c>
      <c r="R3313">
        <f t="shared" si="512"/>
        <v>-17391658</v>
      </c>
      <c r="S3313" t="str">
        <f t="shared" si="513"/>
        <v>Loss</v>
      </c>
      <c r="T3313" s="1">
        <v>44764</v>
      </c>
      <c r="U3313" t="s">
        <v>8064</v>
      </c>
      <c r="V3313" s="14">
        <v>44764</v>
      </c>
      <c r="W3313" t="str">
        <f t="shared" si="514"/>
        <v>July</v>
      </c>
      <c r="X3313" s="4" t="str">
        <f t="shared" si="515"/>
        <v>2022</v>
      </c>
      <c r="Y3313" s="6">
        <f t="shared" si="516"/>
        <v>2022</v>
      </c>
      <c r="Z3313" s="4" t="str">
        <f t="shared" si="517"/>
        <v>22</v>
      </c>
      <c r="AA3313" s="6">
        <f t="shared" si="518"/>
        <v>22</v>
      </c>
      <c r="AB3313" t="str">
        <f t="shared" si="519"/>
        <v>Friday</v>
      </c>
    </row>
    <row r="3314" spans="1:28" x14ac:dyDescent="0.25">
      <c r="A3314" s="3" t="s">
        <v>8065</v>
      </c>
      <c r="B3314">
        <v>1917</v>
      </c>
      <c r="C3314" s="3">
        <v>1917</v>
      </c>
      <c r="D3314" s="6">
        <v>0</v>
      </c>
      <c r="E3314" s="6">
        <v>119</v>
      </c>
      <c r="F3314" s="6">
        <f t="shared" si="510"/>
        <v>1</v>
      </c>
      <c r="G3314" s="6">
        <f t="shared" si="511"/>
        <v>59</v>
      </c>
      <c r="H3314" s="6" t="str" cm="1">
        <f t="array" ref="H3314">_xlfn.IFS(E3314&lt;=80,"Series",E3314&lt;=120,"TV Movie",E3314&gt;120,"Long Movie")</f>
        <v>TV Movie</v>
      </c>
      <c r="I3314" t="s">
        <v>5529</v>
      </c>
      <c r="J3314" t="s">
        <v>145</v>
      </c>
      <c r="K3314" t="s">
        <v>4390</v>
      </c>
      <c r="L3314" s="5">
        <v>8.1999999999999993</v>
      </c>
      <c r="M3314" t="str" cm="1">
        <f t="array" ref="M3314">_xlfn.IFS(L3314&lt;=2,"Flop",L3314&lt;=5,"Average",L3314&lt;=7,"Hit",L3314&lt;=9,"Superhit",L3314&gt;9,"BlockBuster")</f>
        <v>Superhit</v>
      </c>
      <c r="N3314" s="6">
        <v>648241</v>
      </c>
      <c r="O3314" s="6" t="str" cm="1">
        <f t="array" ref="O3314">_xlfn.IFS(N3314&lt;=100000,"Low",N3314&lt;=500000,"Median",N3314&lt;=1500000,"High",N3314&gt;1500000,"Very High")</f>
        <v>High</v>
      </c>
      <c r="P3314">
        <v>95000000</v>
      </c>
      <c r="Q3314">
        <v>384579472</v>
      </c>
      <c r="R3314">
        <f t="shared" si="512"/>
        <v>289579472</v>
      </c>
      <c r="S3314" t="str">
        <f t="shared" si="513"/>
        <v>Profit</v>
      </c>
      <c r="T3314" s="1">
        <v>43803</v>
      </c>
      <c r="U3314" t="s">
        <v>2313</v>
      </c>
      <c r="V3314" s="14">
        <v>43803</v>
      </c>
      <c r="W3314" t="str">
        <f t="shared" si="514"/>
        <v>December</v>
      </c>
      <c r="X3314" s="4" t="str">
        <f t="shared" si="515"/>
        <v>2019</v>
      </c>
      <c r="Y3314" s="6">
        <f t="shared" si="516"/>
        <v>2019</v>
      </c>
      <c r="Z3314" s="4" t="str">
        <f t="shared" si="517"/>
        <v>4</v>
      </c>
      <c r="AA3314" s="6">
        <f t="shared" si="518"/>
        <v>4</v>
      </c>
      <c r="AB3314" t="str">
        <f t="shared" si="519"/>
        <v>Wednesday</v>
      </c>
    </row>
    <row r="3315" spans="1:28" x14ac:dyDescent="0.25">
      <c r="A3315" s="3" t="s">
        <v>8066</v>
      </c>
      <c r="B3315" t="s">
        <v>8067</v>
      </c>
      <c r="C3315" s="3" t="s">
        <v>8067</v>
      </c>
      <c r="D3315" s="6">
        <v>0</v>
      </c>
      <c r="E3315" s="6">
        <v>103</v>
      </c>
      <c r="F3315" s="6">
        <f t="shared" si="510"/>
        <v>1</v>
      </c>
      <c r="G3315" s="6">
        <f t="shared" si="511"/>
        <v>43</v>
      </c>
      <c r="H3315" s="6" t="str" cm="1">
        <f t="array" ref="H3315">_xlfn.IFS(E3315&lt;=80,"Series",E3315&lt;=120,"TV Movie",E3315&gt;120,"Long Movie")</f>
        <v>TV Movie</v>
      </c>
      <c r="I3315" t="s">
        <v>132</v>
      </c>
      <c r="J3315" t="s">
        <v>145</v>
      </c>
      <c r="K3315" t="s">
        <v>8156</v>
      </c>
      <c r="L3315" s="5">
        <v>6.5</v>
      </c>
      <c r="M3315" t="str" cm="1">
        <f t="array" ref="M3315">_xlfn.IFS(L3315&lt;=2,"Flop",L3315&lt;=5,"Average",L3315&lt;=7,"Hit",L3315&lt;=9,"Superhit",L3315&gt;9,"BlockBuster")</f>
        <v>Hit</v>
      </c>
      <c r="N3315" s="6">
        <v>84953</v>
      </c>
      <c r="O3315" s="6" t="str" cm="1">
        <f t="array" ref="O3315">_xlfn.IFS(N3315&lt;=100000,"Low",N3315&lt;=500000,"Median",N3315&lt;=1500000,"High",N3315&gt;1500000,"Very High")</f>
        <v>Low</v>
      </c>
      <c r="P3315">
        <v>25000000</v>
      </c>
      <c r="Q3315">
        <v>123446172</v>
      </c>
      <c r="R3315">
        <f t="shared" si="512"/>
        <v>98446172</v>
      </c>
      <c r="S3315" t="str">
        <f t="shared" si="513"/>
        <v>Profit</v>
      </c>
      <c r="T3315" s="1">
        <v>43776</v>
      </c>
      <c r="U3315" t="s">
        <v>5592</v>
      </c>
      <c r="V3315" s="14">
        <v>43776</v>
      </c>
      <c r="W3315" t="str">
        <f t="shared" si="514"/>
        <v>November</v>
      </c>
      <c r="X3315" s="4" t="str">
        <f t="shared" si="515"/>
        <v>2019</v>
      </c>
      <c r="Y3315" s="6">
        <f t="shared" si="516"/>
        <v>2019</v>
      </c>
      <c r="Z3315" s="4" t="str">
        <f t="shared" si="517"/>
        <v>7</v>
      </c>
      <c r="AA3315" s="6">
        <f t="shared" si="518"/>
        <v>7</v>
      </c>
      <c r="AB3315" t="str">
        <f t="shared" si="519"/>
        <v>Thursday</v>
      </c>
    </row>
    <row r="3316" spans="1:28" x14ac:dyDescent="0.25">
      <c r="A3316" s="3" t="s">
        <v>8068</v>
      </c>
      <c r="B3316" t="s">
        <v>760</v>
      </c>
      <c r="C3316" s="3" t="s">
        <v>760</v>
      </c>
      <c r="D3316" s="6">
        <v>0</v>
      </c>
      <c r="E3316" s="6">
        <v>90</v>
      </c>
      <c r="F3316" s="6">
        <f t="shared" si="510"/>
        <v>1</v>
      </c>
      <c r="G3316" s="6">
        <f t="shared" si="511"/>
        <v>30</v>
      </c>
      <c r="H3316" s="6" t="str" cm="1">
        <f t="array" ref="H3316">_xlfn.IFS(E3316&lt;=80,"Series",E3316&lt;=120,"TV Movie",E3316&gt;120,"Long Movie")</f>
        <v>TV Movie</v>
      </c>
      <c r="I3316" t="s">
        <v>145</v>
      </c>
      <c r="J3316" t="s">
        <v>83</v>
      </c>
      <c r="K3316" t="s">
        <v>8161</v>
      </c>
      <c r="L3316" s="5">
        <v>5.7</v>
      </c>
      <c r="M3316" t="str" cm="1">
        <f t="array" ref="M3316">_xlfn.IFS(L3316&lt;=2,"Flop",L3316&lt;=5,"Average",L3316&lt;=7,"Hit",L3316&lt;=9,"Superhit",L3316&gt;9,"BlockBuster")</f>
        <v>Hit</v>
      </c>
      <c r="N3316" s="6">
        <v>55399</v>
      </c>
      <c r="O3316" s="6" t="str" cm="1">
        <f t="array" ref="O3316">_xlfn.IFS(N3316&lt;=100000,"Low",N3316&lt;=500000,"Median",N3316&lt;=1500000,"High",N3316&gt;1500000,"Very High")</f>
        <v>Low</v>
      </c>
      <c r="P3316">
        <v>10000000</v>
      </c>
      <c r="Q3316">
        <v>44907074</v>
      </c>
      <c r="R3316">
        <f t="shared" si="512"/>
        <v>34907074</v>
      </c>
      <c r="S3316" t="str">
        <f t="shared" si="513"/>
        <v>Profit</v>
      </c>
      <c r="T3316" s="1">
        <v>43634</v>
      </c>
      <c r="U3316" t="s">
        <v>8069</v>
      </c>
      <c r="V3316" s="14">
        <v>43634</v>
      </c>
      <c r="W3316" t="str">
        <f t="shared" si="514"/>
        <v>June</v>
      </c>
      <c r="X3316" s="4" t="str">
        <f t="shared" si="515"/>
        <v>2019</v>
      </c>
      <c r="Y3316" s="6">
        <f t="shared" si="516"/>
        <v>2019</v>
      </c>
      <c r="Z3316" s="4" t="str">
        <f t="shared" si="517"/>
        <v>18</v>
      </c>
      <c r="AA3316" s="6">
        <f t="shared" si="518"/>
        <v>18</v>
      </c>
      <c r="AB3316" t="str">
        <f t="shared" si="519"/>
        <v>Tuesday</v>
      </c>
    </row>
    <row r="3317" spans="1:28" x14ac:dyDescent="0.25">
      <c r="A3317" s="3" t="s">
        <v>8070</v>
      </c>
      <c r="B3317" t="s">
        <v>8071</v>
      </c>
      <c r="C3317" s="3" t="s">
        <v>8071</v>
      </c>
      <c r="D3317" s="6">
        <v>0</v>
      </c>
      <c r="E3317" s="6">
        <v>99</v>
      </c>
      <c r="F3317" s="6">
        <f t="shared" si="510"/>
        <v>1</v>
      </c>
      <c r="G3317" s="6">
        <f t="shared" si="511"/>
        <v>39</v>
      </c>
      <c r="H3317" s="6" t="str" cm="1">
        <f t="array" ref="H3317">_xlfn.IFS(E3317&lt;=80,"Series",E3317&lt;=120,"TV Movie",E3317&gt;120,"Long Movie")</f>
        <v>TV Movie</v>
      </c>
      <c r="I3317" t="s">
        <v>5529</v>
      </c>
      <c r="J3317" t="s">
        <v>8162</v>
      </c>
      <c r="K3317" t="s">
        <v>145</v>
      </c>
      <c r="L3317" s="5">
        <v>6.6</v>
      </c>
      <c r="M3317" t="str" cm="1">
        <f t="array" ref="M3317">_xlfn.IFS(L3317&lt;=2,"Flop",L3317&lt;=5,"Average",L3317&lt;=7,"Hit",L3317&lt;=9,"Superhit",L3317&gt;9,"BlockBuster")</f>
        <v>Hit</v>
      </c>
      <c r="N3317" s="6">
        <v>71965</v>
      </c>
      <c r="O3317" s="6" t="str" cm="1">
        <f t="array" ref="O3317">_xlfn.IFS(N3317&lt;=100000,"Low",N3317&lt;=500000,"Median",N3317&lt;=1500000,"High",N3317&gt;1500000,"Very High")</f>
        <v>Low</v>
      </c>
      <c r="P3317">
        <v>33000000</v>
      </c>
      <c r="Q3317">
        <v>49939757</v>
      </c>
      <c r="R3317">
        <f t="shared" si="512"/>
        <v>16939757</v>
      </c>
      <c r="S3317" t="str">
        <f t="shared" si="513"/>
        <v>Profit</v>
      </c>
      <c r="T3317" s="1">
        <v>43733</v>
      </c>
      <c r="U3317" t="s">
        <v>8072</v>
      </c>
      <c r="V3317" s="14">
        <v>43733</v>
      </c>
      <c r="W3317" t="str">
        <f t="shared" si="514"/>
        <v>September</v>
      </c>
      <c r="X3317" s="4" t="str">
        <f t="shared" si="515"/>
        <v>2019</v>
      </c>
      <c r="Y3317" s="6">
        <f t="shared" si="516"/>
        <v>2019</v>
      </c>
      <c r="Z3317" s="4" t="str">
        <f t="shared" si="517"/>
        <v>25</v>
      </c>
      <c r="AA3317" s="6">
        <f t="shared" si="518"/>
        <v>25</v>
      </c>
      <c r="AB3317" t="str">
        <f t="shared" si="519"/>
        <v>Wednesday</v>
      </c>
    </row>
    <row r="3318" spans="1:28" x14ac:dyDescent="0.25">
      <c r="A3318" s="3" t="s">
        <v>8073</v>
      </c>
      <c r="B3318" t="s">
        <v>8074</v>
      </c>
      <c r="C3318" s="3" t="s">
        <v>8075</v>
      </c>
      <c r="D3318" s="6">
        <v>0</v>
      </c>
      <c r="E3318" s="6">
        <v>120</v>
      </c>
      <c r="F3318" s="6">
        <f t="shared" si="510"/>
        <v>2</v>
      </c>
      <c r="G3318" s="6">
        <f t="shared" si="511"/>
        <v>0</v>
      </c>
      <c r="H3318" s="6" t="str" cm="1">
        <f t="array" ref="H3318">_xlfn.IFS(E3318&lt;=80,"Series",E3318&lt;=120,"TV Movie",E3318&gt;120,"Long Movie")</f>
        <v>TV Movie</v>
      </c>
      <c r="I3318" t="s">
        <v>8160</v>
      </c>
      <c r="J3318" t="s">
        <v>132</v>
      </c>
      <c r="K3318" t="s">
        <v>145</v>
      </c>
      <c r="L3318" s="5">
        <v>7.5</v>
      </c>
      <c r="M3318" t="str" cm="1">
        <f t="array" ref="M3318">_xlfn.IFS(L3318&lt;=2,"Flop",L3318&lt;=5,"Average",L3318&lt;=7,"Hit",L3318&lt;=9,"Superhit",L3318&gt;9,"BlockBuster")</f>
        <v>Superhit</v>
      </c>
      <c r="N3318" s="6">
        <v>115846</v>
      </c>
      <c r="O3318" s="6" t="str" cm="1">
        <f t="array" ref="O3318">_xlfn.IFS(N3318&lt;=100000,"Low",N3318&lt;=500000,"Median",N3318&lt;=1500000,"High",N3318&gt;1500000,"Very High")</f>
        <v>Median</v>
      </c>
      <c r="P3318">
        <v>55000000</v>
      </c>
      <c r="Q3318">
        <v>112777</v>
      </c>
      <c r="R3318">
        <f t="shared" si="512"/>
        <v>-54887223</v>
      </c>
      <c r="S3318" t="str">
        <f t="shared" si="513"/>
        <v>Loss</v>
      </c>
      <c r="T3318" s="1">
        <v>44510</v>
      </c>
      <c r="U3318" t="s">
        <v>8076</v>
      </c>
      <c r="V3318" s="14">
        <v>44510</v>
      </c>
      <c r="W3318" t="str">
        <f t="shared" si="514"/>
        <v>November</v>
      </c>
      <c r="X3318" s="4" t="str">
        <f t="shared" si="515"/>
        <v>2021</v>
      </c>
      <c r="Y3318" s="6">
        <f t="shared" si="516"/>
        <v>2021</v>
      </c>
      <c r="Z3318" s="4" t="str">
        <f t="shared" si="517"/>
        <v>10</v>
      </c>
      <c r="AA3318" s="6">
        <f t="shared" si="518"/>
        <v>10</v>
      </c>
      <c r="AB3318" t="str">
        <f t="shared" si="519"/>
        <v>Wednesday</v>
      </c>
    </row>
    <row r="3319" spans="1:28" x14ac:dyDescent="0.25">
      <c r="A3319" s="3" t="s">
        <v>8077</v>
      </c>
      <c r="B3319" t="s">
        <v>8078</v>
      </c>
      <c r="C3319" s="3" t="s">
        <v>8078</v>
      </c>
      <c r="D3319" s="6">
        <v>0</v>
      </c>
      <c r="E3319" s="6">
        <v>102</v>
      </c>
      <c r="F3319" s="6">
        <f t="shared" si="510"/>
        <v>1</v>
      </c>
      <c r="G3319" s="6">
        <f t="shared" si="511"/>
        <v>42</v>
      </c>
      <c r="H3319" s="6" t="str" cm="1">
        <f t="array" ref="H3319">_xlfn.IFS(E3319&lt;=80,"Series",E3319&lt;=120,"TV Movie",E3319&gt;120,"Long Movie")</f>
        <v>TV Movie</v>
      </c>
      <c r="I3319" t="s">
        <v>83</v>
      </c>
      <c r="J3319" t="s">
        <v>8161</v>
      </c>
      <c r="K3319" t="s">
        <v>3857</v>
      </c>
      <c r="L3319" s="5">
        <v>6.4</v>
      </c>
      <c r="M3319" t="str" cm="1">
        <f t="array" ref="M3319">_xlfn.IFS(L3319&lt;=2,"Flop",L3319&lt;=5,"Average",L3319&lt;=7,"Hit",L3319&lt;=9,"Superhit",L3319&gt;9,"BlockBuster")</f>
        <v>Hit</v>
      </c>
      <c r="N3319" s="6">
        <v>131033</v>
      </c>
      <c r="O3319" s="6" t="str" cm="1">
        <f t="array" ref="O3319">_xlfn.IFS(N3319&lt;=100000,"Low",N3319&lt;=500000,"Median",N3319&lt;=1500000,"High",N3319&gt;1500000,"Very High")</f>
        <v>Median</v>
      </c>
      <c r="P3319">
        <v>12000000</v>
      </c>
      <c r="Q3319">
        <v>179972226</v>
      </c>
      <c r="R3319">
        <f t="shared" si="512"/>
        <v>167972226</v>
      </c>
      <c r="S3319" t="str">
        <f t="shared" si="513"/>
        <v>Profit</v>
      </c>
      <c r="T3319" s="1">
        <v>44902</v>
      </c>
      <c r="U3319" t="s">
        <v>8079</v>
      </c>
      <c r="V3319" s="14">
        <v>44902</v>
      </c>
      <c r="W3319" t="str">
        <f t="shared" si="514"/>
        <v>December</v>
      </c>
      <c r="X3319" s="4" t="str">
        <f t="shared" si="515"/>
        <v>2022</v>
      </c>
      <c r="Y3319" s="6">
        <f t="shared" si="516"/>
        <v>2022</v>
      </c>
      <c r="Z3319" s="4" t="str">
        <f t="shared" si="517"/>
        <v>7</v>
      </c>
      <c r="AA3319" s="6">
        <f t="shared" si="518"/>
        <v>7</v>
      </c>
      <c r="AB3319" t="str">
        <f t="shared" si="519"/>
        <v>Wednesday</v>
      </c>
    </row>
    <row r="3320" spans="1:28" x14ac:dyDescent="0.25">
      <c r="A3320" s="3" t="s">
        <v>8080</v>
      </c>
      <c r="B3320" t="s">
        <v>8081</v>
      </c>
      <c r="C3320" s="3" t="s">
        <v>8081</v>
      </c>
      <c r="D3320" s="6">
        <v>0</v>
      </c>
      <c r="E3320" s="6">
        <v>148</v>
      </c>
      <c r="F3320" s="6">
        <f t="shared" si="510"/>
        <v>2</v>
      </c>
      <c r="G3320" s="6">
        <f t="shared" si="511"/>
        <v>28</v>
      </c>
      <c r="H3320" s="6" t="str" cm="1">
        <f t="array" ref="H3320">_xlfn.IFS(E3320&lt;=80,"Series",E3320&lt;=120,"TV Movie",E3320&gt;120,"Long Movie")</f>
        <v>Long Movie</v>
      </c>
      <c r="I3320" t="s">
        <v>145</v>
      </c>
      <c r="J3320" t="s">
        <v>83</v>
      </c>
      <c r="K3320" t="s">
        <v>8166</v>
      </c>
      <c r="L3320" s="5">
        <v>7.1</v>
      </c>
      <c r="M3320" t="str" cm="1">
        <f t="array" ref="M3320">_xlfn.IFS(L3320&lt;=2,"Flop",L3320&lt;=5,"Average",L3320&lt;=7,"Hit",L3320&lt;=9,"Superhit",L3320&gt;9,"BlockBuster")</f>
        <v>Superhit</v>
      </c>
      <c r="N3320" s="6">
        <v>377072</v>
      </c>
      <c r="O3320" s="6" t="str" cm="1">
        <f t="array" ref="O3320">_xlfn.IFS(N3320&lt;=100000,"Low",N3320&lt;=500000,"Median",N3320&lt;=1500000,"High",N3320&gt;1500000,"Very High")</f>
        <v>Median</v>
      </c>
      <c r="P3320">
        <v>9000000</v>
      </c>
      <c r="Q3320">
        <v>48059189</v>
      </c>
      <c r="R3320">
        <f t="shared" si="512"/>
        <v>39059189</v>
      </c>
      <c r="S3320" t="str">
        <f t="shared" si="513"/>
        <v>Profit</v>
      </c>
      <c r="T3320" s="1">
        <v>43640</v>
      </c>
      <c r="U3320" t="s">
        <v>7994</v>
      </c>
      <c r="V3320" s="14">
        <v>43640</v>
      </c>
      <c r="W3320" t="str">
        <f t="shared" si="514"/>
        <v>June</v>
      </c>
      <c r="X3320" s="4" t="str">
        <f t="shared" si="515"/>
        <v>2019</v>
      </c>
      <c r="Y3320" s="6">
        <f t="shared" si="516"/>
        <v>2019</v>
      </c>
      <c r="Z3320" s="4" t="str">
        <f t="shared" si="517"/>
        <v>24</v>
      </c>
      <c r="AA3320" s="6">
        <f t="shared" si="518"/>
        <v>24</v>
      </c>
      <c r="AB3320" t="str">
        <f t="shared" si="519"/>
        <v>Monday</v>
      </c>
    </row>
    <row r="3321" spans="1:28" x14ac:dyDescent="0.25">
      <c r="A3321" s="3" t="s">
        <v>8082</v>
      </c>
      <c r="B3321" t="s">
        <v>8083</v>
      </c>
      <c r="C3321" s="3" t="s">
        <v>8083</v>
      </c>
      <c r="D3321" s="6">
        <v>0</v>
      </c>
      <c r="E3321" s="6">
        <v>107</v>
      </c>
      <c r="F3321" s="6">
        <f t="shared" si="510"/>
        <v>1</v>
      </c>
      <c r="G3321" s="6">
        <f t="shared" si="511"/>
        <v>47</v>
      </c>
      <c r="H3321" s="6" t="str" cm="1">
        <f t="array" ref="H3321">_xlfn.IFS(E3321&lt;=80,"Series",E3321&lt;=120,"TV Movie",E3321&gt;120,"Long Movie")</f>
        <v>TV Movie</v>
      </c>
      <c r="I3321" t="s">
        <v>132</v>
      </c>
      <c r="J3321" t="s">
        <v>145</v>
      </c>
      <c r="K3321" t="s">
        <v>8157</v>
      </c>
      <c r="L3321" s="5">
        <v>7.1</v>
      </c>
      <c r="M3321" t="str" cm="1">
        <f t="array" ref="M3321">_xlfn.IFS(L3321&lt;=2,"Flop",L3321&lt;=5,"Average",L3321&lt;=7,"Hit",L3321&lt;=9,"Superhit",L3321&gt;9,"BlockBuster")</f>
        <v>Superhit</v>
      </c>
      <c r="N3321" s="6">
        <v>144034</v>
      </c>
      <c r="O3321" s="6" t="str" cm="1">
        <f t="array" ref="O3321">_xlfn.IFS(N3321&lt;=100000,"Low",N3321&lt;=500000,"Median",N3321&lt;=1500000,"High",N3321&gt;1500000,"Very High")</f>
        <v>Median</v>
      </c>
      <c r="P3321">
        <v>25000000</v>
      </c>
      <c r="Q3321">
        <v>46333545</v>
      </c>
      <c r="R3321">
        <f t="shared" si="512"/>
        <v>21333545</v>
      </c>
      <c r="S3321" t="str">
        <f t="shared" si="513"/>
        <v>Profit</v>
      </c>
      <c r="T3321" s="1">
        <v>44389</v>
      </c>
      <c r="U3321" t="s">
        <v>1551</v>
      </c>
      <c r="V3321" s="14">
        <v>44389</v>
      </c>
      <c r="W3321" t="str">
        <f t="shared" si="514"/>
        <v>July</v>
      </c>
      <c r="X3321" s="4" t="str">
        <f t="shared" si="515"/>
        <v>2021</v>
      </c>
      <c r="Y3321" s="6">
        <f t="shared" si="516"/>
        <v>2021</v>
      </c>
      <c r="Z3321" s="4" t="str">
        <f t="shared" si="517"/>
        <v>12</v>
      </c>
      <c r="AA3321" s="6">
        <f t="shared" si="518"/>
        <v>12</v>
      </c>
      <c r="AB3321" t="str">
        <f t="shared" si="519"/>
        <v>Monday</v>
      </c>
    </row>
    <row r="3322" spans="1:28" x14ac:dyDescent="0.25">
      <c r="A3322" s="3" t="s">
        <v>8084</v>
      </c>
      <c r="B3322" t="s">
        <v>8085</v>
      </c>
      <c r="C3322" s="3" t="s">
        <v>8085</v>
      </c>
      <c r="D3322" s="6">
        <v>0</v>
      </c>
      <c r="E3322" s="6">
        <v>105</v>
      </c>
      <c r="F3322" s="6">
        <f t="shared" si="510"/>
        <v>1</v>
      </c>
      <c r="G3322" s="6">
        <f t="shared" si="511"/>
        <v>45</v>
      </c>
      <c r="H3322" s="6" t="str" cm="1">
        <f t="array" ref="H3322">_xlfn.IFS(E3322&lt;=80,"Series",E3322&lt;=120,"TV Movie",E3322&gt;120,"Long Movie")</f>
        <v>TV Movie</v>
      </c>
      <c r="I3322" t="s">
        <v>5529</v>
      </c>
      <c r="J3322" t="s">
        <v>8158</v>
      </c>
      <c r="K3322" t="s">
        <v>8159</v>
      </c>
      <c r="L3322" s="5">
        <v>7.1</v>
      </c>
      <c r="M3322" t="str" cm="1">
        <f t="array" ref="M3322">_xlfn.IFS(L3322&lt;=2,"Flop",L3322&lt;=5,"Average",L3322&lt;=7,"Hit",L3322&lt;=9,"Superhit",L3322&gt;9,"BlockBuster")</f>
        <v>Superhit</v>
      </c>
      <c r="N3322" s="6">
        <v>72557</v>
      </c>
      <c r="O3322" s="6" t="str" cm="1">
        <f t="array" ref="O3322">_xlfn.IFS(N3322&lt;=100000,"Low",N3322&lt;=500000,"Median",N3322&lt;=1500000,"High",N3322&gt;1500000,"Very High")</f>
        <v>Low</v>
      </c>
      <c r="P3322">
        <v>90000000</v>
      </c>
      <c r="Q3322">
        <v>207557117</v>
      </c>
      <c r="R3322">
        <f t="shared" si="512"/>
        <v>117557117</v>
      </c>
      <c r="S3322" t="str">
        <f t="shared" si="513"/>
        <v>Profit</v>
      </c>
      <c r="T3322" s="2">
        <v>44743</v>
      </c>
      <c r="U3322" t="s">
        <v>8086</v>
      </c>
      <c r="V3322" s="14">
        <v>44743</v>
      </c>
      <c r="W3322" t="str">
        <f t="shared" si="514"/>
        <v>July</v>
      </c>
      <c r="X3322" s="4" t="str">
        <f t="shared" si="515"/>
        <v>2022</v>
      </c>
      <c r="Y3322" s="6">
        <f t="shared" si="516"/>
        <v>2022</v>
      </c>
      <c r="Z3322" s="4" t="str">
        <f t="shared" si="517"/>
        <v>1</v>
      </c>
      <c r="AA3322" s="6">
        <f t="shared" si="518"/>
        <v>1</v>
      </c>
      <c r="AB3322" t="str">
        <f t="shared" si="519"/>
        <v>Friday</v>
      </c>
    </row>
    <row r="3323" spans="1:28" x14ac:dyDescent="0.25">
      <c r="A3323" s="3" t="s">
        <v>8087</v>
      </c>
      <c r="B3323" t="s">
        <v>8088</v>
      </c>
      <c r="C3323" s="3" t="s">
        <v>8088</v>
      </c>
      <c r="D3323" s="6">
        <v>0</v>
      </c>
      <c r="E3323" s="6">
        <v>116</v>
      </c>
      <c r="F3323" s="6">
        <f t="shared" si="510"/>
        <v>1</v>
      </c>
      <c r="G3323" s="6">
        <f t="shared" si="511"/>
        <v>56</v>
      </c>
      <c r="H3323" s="6" t="str" cm="1">
        <f t="array" ref="H3323">_xlfn.IFS(E3323&lt;=80,"Series",E3323&lt;=120,"TV Movie",E3323&gt;120,"Long Movie")</f>
        <v>TV Movie</v>
      </c>
      <c r="I3323" t="s">
        <v>5529</v>
      </c>
      <c r="J3323" t="s">
        <v>3857</v>
      </c>
      <c r="K3323" t="s">
        <v>5802</v>
      </c>
      <c r="L3323" s="5">
        <v>6.8</v>
      </c>
      <c r="M3323" t="str" cm="1">
        <f t="array" ref="M3323">_xlfn.IFS(L3323&lt;=2,"Flop",L3323&lt;=5,"Average",L3323&lt;=7,"Hit",L3323&lt;=9,"Superhit",L3323&gt;9,"BlockBuster")</f>
        <v>Hit</v>
      </c>
      <c r="N3323" s="6">
        <v>253496</v>
      </c>
      <c r="O3323" s="6" t="str" cm="1">
        <f t="array" ref="O3323">_xlfn.IFS(N3323&lt;=100000,"Low",N3323&lt;=500000,"Median",N3323&lt;=1500000,"High",N3323&gt;1500000,"Very High")</f>
        <v>Median</v>
      </c>
      <c r="P3323">
        <v>65000000</v>
      </c>
      <c r="Q3323">
        <v>0</v>
      </c>
      <c r="R3323">
        <f t="shared" si="512"/>
        <v>-65000000</v>
      </c>
      <c r="S3323" t="str">
        <f t="shared" si="513"/>
        <v>Loss</v>
      </c>
      <c r="T3323" s="1">
        <v>43945</v>
      </c>
      <c r="U3323" t="s">
        <v>8089</v>
      </c>
      <c r="V3323" s="14">
        <v>43945</v>
      </c>
      <c r="W3323" t="str">
        <f t="shared" si="514"/>
        <v>April</v>
      </c>
      <c r="X3323" s="4" t="str">
        <f t="shared" si="515"/>
        <v>2020</v>
      </c>
      <c r="Y3323" s="6">
        <f t="shared" si="516"/>
        <v>2020</v>
      </c>
      <c r="Z3323" s="4" t="str">
        <f t="shared" si="517"/>
        <v>24</v>
      </c>
      <c r="AA3323" s="6">
        <f t="shared" si="518"/>
        <v>24</v>
      </c>
      <c r="AB3323" t="str">
        <f t="shared" si="519"/>
        <v>Friday</v>
      </c>
    </row>
    <row r="3324" spans="1:28" x14ac:dyDescent="0.25">
      <c r="A3324" s="3" t="s">
        <v>8090</v>
      </c>
      <c r="B3324" t="s">
        <v>8091</v>
      </c>
      <c r="C3324" s="3" t="s">
        <v>8091</v>
      </c>
      <c r="D3324" s="6">
        <v>0</v>
      </c>
      <c r="E3324" s="6">
        <v>130</v>
      </c>
      <c r="F3324" s="6">
        <f t="shared" si="510"/>
        <v>2</v>
      </c>
      <c r="G3324" s="6">
        <f t="shared" si="511"/>
        <v>10</v>
      </c>
      <c r="H3324" s="6" t="str" cm="1">
        <f t="array" ref="H3324">_xlfn.IFS(E3324&lt;=80,"Series",E3324&lt;=120,"TV Movie",E3324&gt;120,"Long Movie")</f>
        <v>Long Movie</v>
      </c>
      <c r="I3324" t="s">
        <v>132</v>
      </c>
      <c r="J3324" t="s">
        <v>8162</v>
      </c>
      <c r="K3324" t="s">
        <v>145</v>
      </c>
      <c r="L3324" s="5">
        <v>7.9</v>
      </c>
      <c r="M3324" t="str" cm="1">
        <f t="array" ref="M3324">_xlfn.IFS(L3324&lt;=2,"Flop",L3324&lt;=5,"Average",L3324&lt;=7,"Hit",L3324&lt;=9,"Superhit",L3324&gt;9,"BlockBuster")</f>
        <v>Superhit</v>
      </c>
      <c r="N3324" s="6">
        <v>746095</v>
      </c>
      <c r="O3324" s="6" t="str" cm="1">
        <f t="array" ref="O3324">_xlfn.IFS(N3324&lt;=100000,"Low",N3324&lt;=500000,"Median",N3324&lt;=1500000,"High",N3324&gt;1500000,"Very High")</f>
        <v>High</v>
      </c>
      <c r="P3324">
        <v>40000000</v>
      </c>
      <c r="Q3324">
        <v>312897920</v>
      </c>
      <c r="R3324">
        <f t="shared" si="512"/>
        <v>272897920</v>
      </c>
      <c r="S3324" t="str">
        <f t="shared" si="513"/>
        <v>Profit</v>
      </c>
      <c r="T3324" s="1">
        <v>43715</v>
      </c>
      <c r="U3324" t="s">
        <v>3633</v>
      </c>
      <c r="V3324" s="14">
        <v>43715</v>
      </c>
      <c r="W3324" t="str">
        <f t="shared" si="514"/>
        <v>September</v>
      </c>
      <c r="X3324" s="4" t="str">
        <f t="shared" si="515"/>
        <v>2019</v>
      </c>
      <c r="Y3324" s="6">
        <f t="shared" si="516"/>
        <v>2019</v>
      </c>
      <c r="Z3324" s="4" t="str">
        <f t="shared" si="517"/>
        <v>7</v>
      </c>
      <c r="AA3324" s="6">
        <f t="shared" si="518"/>
        <v>7</v>
      </c>
      <c r="AB3324" t="str">
        <f t="shared" si="519"/>
        <v>Saturday</v>
      </c>
    </row>
    <row r="3325" spans="1:28" x14ac:dyDescent="0.25">
      <c r="A3325" s="3" t="s">
        <v>8092</v>
      </c>
      <c r="B3325" t="s">
        <v>8093</v>
      </c>
      <c r="C3325" s="3" t="s">
        <v>8093</v>
      </c>
      <c r="D3325" s="6">
        <v>0</v>
      </c>
      <c r="E3325" s="6">
        <v>156</v>
      </c>
      <c r="F3325" s="6">
        <f t="shared" si="510"/>
        <v>2</v>
      </c>
      <c r="G3325" s="6">
        <f t="shared" si="511"/>
        <v>36</v>
      </c>
      <c r="H3325" s="6" t="str" cm="1">
        <f t="array" ref="H3325">_xlfn.IFS(E3325&lt;=80,"Series",E3325&lt;=120,"TV Movie",E3325&gt;120,"Long Movie")</f>
        <v>Long Movie</v>
      </c>
      <c r="I3325" t="s">
        <v>5529</v>
      </c>
      <c r="J3325" t="s">
        <v>8158</v>
      </c>
      <c r="K3325" t="s">
        <v>8156</v>
      </c>
      <c r="L3325" s="5">
        <v>6.3</v>
      </c>
      <c r="M3325" t="str" cm="1">
        <f t="array" ref="M3325">_xlfn.IFS(L3325&lt;=2,"Flop",L3325&lt;=5,"Average",L3325&lt;=7,"Hit",L3325&lt;=9,"Superhit",L3325&gt;9,"BlockBuster")</f>
        <v>Hit</v>
      </c>
      <c r="N3325" s="6">
        <v>372452</v>
      </c>
      <c r="O3325" s="6" t="str" cm="1">
        <f t="array" ref="O3325">_xlfn.IFS(N3325&lt;=100000,"Low",N3325&lt;=500000,"Median",N3325&lt;=1500000,"High",N3325&gt;1500000,"Very High")</f>
        <v>Median</v>
      </c>
      <c r="P3325">
        <v>200000000</v>
      </c>
      <c r="Q3325">
        <v>402064899</v>
      </c>
      <c r="R3325">
        <f t="shared" si="512"/>
        <v>202064899</v>
      </c>
      <c r="S3325" t="str">
        <f t="shared" si="513"/>
        <v>Profit</v>
      </c>
      <c r="T3325" s="1">
        <v>44487</v>
      </c>
      <c r="U3325" t="s">
        <v>8094</v>
      </c>
      <c r="V3325" s="14">
        <v>44487</v>
      </c>
      <c r="W3325" t="str">
        <f t="shared" si="514"/>
        <v>October</v>
      </c>
      <c r="X3325" s="4" t="str">
        <f t="shared" si="515"/>
        <v>2021</v>
      </c>
      <c r="Y3325" s="6">
        <f t="shared" si="516"/>
        <v>2021</v>
      </c>
      <c r="Z3325" s="4" t="str">
        <f t="shared" si="517"/>
        <v>18</v>
      </c>
      <c r="AA3325" s="6">
        <f t="shared" si="518"/>
        <v>18</v>
      </c>
      <c r="AB3325" t="str">
        <f t="shared" si="519"/>
        <v>Monday</v>
      </c>
    </row>
    <row r="3326" spans="1:28" x14ac:dyDescent="0.25">
      <c r="A3326" s="3" t="s">
        <v>8095</v>
      </c>
      <c r="B3326" t="s">
        <v>8096</v>
      </c>
      <c r="C3326" s="3" t="s">
        <v>8096</v>
      </c>
      <c r="D3326" s="6">
        <v>0</v>
      </c>
      <c r="E3326" s="6">
        <v>161</v>
      </c>
      <c r="F3326" s="6">
        <f t="shared" si="510"/>
        <v>2</v>
      </c>
      <c r="G3326" s="6">
        <f t="shared" si="511"/>
        <v>41</v>
      </c>
      <c r="H3326" s="6" t="str" cm="1">
        <f t="array" ref="H3326">_xlfn.IFS(E3326&lt;=80,"Series",E3326&lt;=120,"TV Movie",E3326&gt;120,"Long Movie")</f>
        <v>Long Movie</v>
      </c>
      <c r="I3326" t="s">
        <v>5529</v>
      </c>
      <c r="J3326" t="s">
        <v>8158</v>
      </c>
      <c r="K3326" t="s">
        <v>145</v>
      </c>
      <c r="L3326" s="5">
        <v>6.7</v>
      </c>
      <c r="M3326" t="str" cm="1">
        <f t="array" ref="M3326">_xlfn.IFS(L3326&lt;=2,"Flop",L3326&lt;=5,"Average",L3326&lt;=7,"Hit",L3326&lt;=9,"Superhit",L3326&gt;9,"BlockBuster")</f>
        <v>Hit</v>
      </c>
      <c r="N3326" s="6">
        <v>289232</v>
      </c>
      <c r="O3326" s="6" t="str" cm="1">
        <f t="array" ref="O3326">_xlfn.IFS(N3326&lt;=100000,"Low",N3326&lt;=500000,"Median",N3326&lt;=1500000,"High",N3326&gt;1500000,"Very High")</f>
        <v>Median</v>
      </c>
      <c r="P3326">
        <v>250000000</v>
      </c>
      <c r="Q3326">
        <v>859208836</v>
      </c>
      <c r="R3326">
        <f t="shared" si="512"/>
        <v>609208836</v>
      </c>
      <c r="S3326" t="str">
        <f t="shared" si="513"/>
        <v>Profit</v>
      </c>
      <c r="T3326" s="1">
        <v>44874</v>
      </c>
      <c r="U3326" t="s">
        <v>6459</v>
      </c>
      <c r="V3326" s="14">
        <v>44874</v>
      </c>
      <c r="W3326" t="str">
        <f t="shared" si="514"/>
        <v>November</v>
      </c>
      <c r="X3326" s="4" t="str">
        <f t="shared" si="515"/>
        <v>2022</v>
      </c>
      <c r="Y3326" s="6">
        <f t="shared" si="516"/>
        <v>2022</v>
      </c>
      <c r="Z3326" s="4" t="str">
        <f t="shared" si="517"/>
        <v>9</v>
      </c>
      <c r="AA3326" s="6">
        <f t="shared" si="518"/>
        <v>9</v>
      </c>
      <c r="AB3326" t="str">
        <f t="shared" si="519"/>
        <v>Wednesday</v>
      </c>
    </row>
    <row r="3327" spans="1:28" x14ac:dyDescent="0.25">
      <c r="A3327" s="3" t="s">
        <v>8097</v>
      </c>
      <c r="B3327" t="s">
        <v>8098</v>
      </c>
      <c r="C3327" s="3" t="s">
        <v>8098</v>
      </c>
      <c r="D3327" s="6">
        <v>0</v>
      </c>
      <c r="E3327" s="6">
        <v>108</v>
      </c>
      <c r="F3327" s="6">
        <f t="shared" si="510"/>
        <v>1</v>
      </c>
      <c r="G3327" s="6">
        <f t="shared" si="511"/>
        <v>48</v>
      </c>
      <c r="H3327" s="6" t="str" cm="1">
        <f t="array" ref="H3327">_xlfn.IFS(E3327&lt;=80,"Series",E3327&lt;=120,"TV Movie",E3327&gt;120,"Long Movie")</f>
        <v>TV Movie</v>
      </c>
      <c r="I3327" t="s">
        <v>145</v>
      </c>
      <c r="J3327" t="s">
        <v>8156</v>
      </c>
      <c r="K3327" t="s">
        <v>8157</v>
      </c>
      <c r="L3327" s="5">
        <v>6.7</v>
      </c>
      <c r="M3327" t="str" cm="1">
        <f t="array" ref="M3327">_xlfn.IFS(L3327&lt;=2,"Flop",L3327&lt;=5,"Average",L3327&lt;=7,"Hit",L3327&lt;=9,"Superhit",L3327&gt;9,"BlockBuster")</f>
        <v>Hit</v>
      </c>
      <c r="N3327" s="6">
        <v>55655</v>
      </c>
      <c r="O3327" s="6" t="str" cm="1">
        <f t="array" ref="O3327">_xlfn.IFS(N3327&lt;=100000,"Low",N3327&lt;=500000,"Median",N3327&lt;=1500000,"High",N3327&gt;1500000,"Very High")</f>
        <v>Low</v>
      </c>
      <c r="P3327">
        <v>60000000</v>
      </c>
      <c r="Q3327">
        <v>20282422</v>
      </c>
      <c r="R3327">
        <f t="shared" si="512"/>
        <v>-39717578</v>
      </c>
      <c r="S3327" t="str">
        <f t="shared" si="513"/>
        <v>Loss</v>
      </c>
      <c r="T3327" s="1">
        <v>44701</v>
      </c>
      <c r="U3327" t="s">
        <v>253</v>
      </c>
      <c r="V3327" s="14">
        <v>44701</v>
      </c>
      <c r="W3327" t="str">
        <f t="shared" si="514"/>
        <v>May</v>
      </c>
      <c r="X3327" s="4" t="str">
        <f t="shared" si="515"/>
        <v>2022</v>
      </c>
      <c r="Y3327" s="6">
        <f t="shared" si="516"/>
        <v>2022</v>
      </c>
      <c r="Z3327" s="4" t="str">
        <f t="shared" si="517"/>
        <v>20</v>
      </c>
      <c r="AA3327" s="6">
        <f t="shared" si="518"/>
        <v>20</v>
      </c>
      <c r="AB3327" t="str">
        <f t="shared" si="519"/>
        <v>Friday</v>
      </c>
    </row>
    <row r="3328" spans="1:28" x14ac:dyDescent="0.25">
      <c r="A3328" s="3" t="s">
        <v>8099</v>
      </c>
      <c r="B3328" t="s">
        <v>8100</v>
      </c>
      <c r="C3328" s="3" t="s">
        <v>8100</v>
      </c>
      <c r="D3328" s="6">
        <v>0</v>
      </c>
      <c r="E3328" s="6">
        <v>116</v>
      </c>
      <c r="F3328" s="6">
        <f t="shared" si="510"/>
        <v>1</v>
      </c>
      <c r="G3328" s="6">
        <f t="shared" si="511"/>
        <v>56</v>
      </c>
      <c r="H3328" s="6" t="str" cm="1">
        <f t="array" ref="H3328">_xlfn.IFS(E3328&lt;=80,"Series",E3328&lt;=120,"TV Movie",E3328&gt;120,"Long Movie")</f>
        <v>TV Movie</v>
      </c>
      <c r="I3328" t="s">
        <v>8158</v>
      </c>
      <c r="J3328" t="s">
        <v>8161</v>
      </c>
      <c r="K3328" t="s">
        <v>3857</v>
      </c>
      <c r="L3328" s="5">
        <v>5.6</v>
      </c>
      <c r="M3328" t="str" cm="1">
        <f t="array" ref="M3328">_xlfn.IFS(L3328&lt;=2,"Flop",L3328&lt;=5,"Average",L3328&lt;=7,"Hit",L3328&lt;=9,"Superhit",L3328&gt;9,"BlockBuster")</f>
        <v>Hit</v>
      </c>
      <c r="N3328" s="6">
        <v>50363</v>
      </c>
      <c r="O3328" s="6" t="str" cm="1">
        <f t="array" ref="O3328">_xlfn.IFS(N3328&lt;=100000,"Low",N3328&lt;=500000,"Median",N3328&lt;=1500000,"High",N3328&gt;1500000,"Very High")</f>
        <v>Low</v>
      </c>
      <c r="P3328">
        <v>10000000</v>
      </c>
      <c r="Q3328">
        <v>0</v>
      </c>
      <c r="R3328">
        <f t="shared" si="512"/>
        <v>-10000000</v>
      </c>
      <c r="S3328" t="str">
        <f t="shared" si="513"/>
        <v>Loss</v>
      </c>
      <c r="T3328" s="1">
        <v>44308</v>
      </c>
      <c r="U3328" t="s">
        <v>7897</v>
      </c>
      <c r="V3328" s="14">
        <v>44308</v>
      </c>
      <c r="W3328" t="str">
        <f t="shared" si="514"/>
        <v>April</v>
      </c>
      <c r="X3328" s="4" t="str">
        <f t="shared" si="515"/>
        <v>2021</v>
      </c>
      <c r="Y3328" s="6">
        <f t="shared" si="516"/>
        <v>2021</v>
      </c>
      <c r="Z3328" s="4" t="str">
        <f t="shared" si="517"/>
        <v>22</v>
      </c>
      <c r="AA3328" s="6">
        <f t="shared" si="518"/>
        <v>22</v>
      </c>
      <c r="AB3328" t="str">
        <f t="shared" si="519"/>
        <v>Thursday</v>
      </c>
    </row>
    <row r="3329" spans="1:28" x14ac:dyDescent="0.25">
      <c r="A3329" s="3" t="s">
        <v>8101</v>
      </c>
      <c r="B3329" t="s">
        <v>8102</v>
      </c>
      <c r="C3329" s="3" t="s">
        <v>8102</v>
      </c>
      <c r="D3329" s="6">
        <v>0</v>
      </c>
      <c r="E3329" s="6">
        <v>124</v>
      </c>
      <c r="F3329" s="6">
        <f t="shared" si="510"/>
        <v>2</v>
      </c>
      <c r="G3329" s="6">
        <f t="shared" si="511"/>
        <v>4</v>
      </c>
      <c r="H3329" s="6" t="str" cm="1">
        <f t="array" ref="H3329">_xlfn.IFS(E3329&lt;=80,"Series",E3329&lt;=120,"TV Movie",E3329&gt;120,"Long Movie")</f>
        <v>Long Movie</v>
      </c>
      <c r="I3329" t="s">
        <v>132</v>
      </c>
      <c r="J3329" t="s">
        <v>145</v>
      </c>
      <c r="K3329" t="s">
        <v>8157</v>
      </c>
      <c r="L3329" s="5">
        <v>6.7</v>
      </c>
      <c r="M3329" t="str" cm="1">
        <f t="array" ref="M3329">_xlfn.IFS(L3329&lt;=2,"Flop",L3329&lt;=5,"Average",L3329&lt;=7,"Hit",L3329&lt;=9,"Superhit",L3329&gt;9,"BlockBuster")</f>
        <v>Hit</v>
      </c>
      <c r="N3329" s="6">
        <v>60145</v>
      </c>
      <c r="O3329" s="6" t="str" cm="1">
        <f t="array" ref="O3329">_xlfn.IFS(N3329&lt;=100000,"Low",N3329&lt;=500000,"Median",N3329&lt;=1500000,"High",N3329&gt;1500000,"Very High")</f>
        <v>Low</v>
      </c>
      <c r="P3329">
        <v>10000000</v>
      </c>
      <c r="Q3329">
        <v>26404660</v>
      </c>
      <c r="R3329">
        <f t="shared" si="512"/>
        <v>16404660</v>
      </c>
      <c r="S3329" t="str">
        <f t="shared" si="513"/>
        <v>Profit</v>
      </c>
      <c r="T3329" s="1">
        <v>43874</v>
      </c>
      <c r="U3329" t="s">
        <v>8103</v>
      </c>
      <c r="V3329" s="14">
        <v>43874</v>
      </c>
      <c r="W3329" t="str">
        <f t="shared" si="514"/>
        <v>February</v>
      </c>
      <c r="X3329" s="4" t="str">
        <f t="shared" si="515"/>
        <v>2020</v>
      </c>
      <c r="Y3329" s="6">
        <f t="shared" si="516"/>
        <v>2020</v>
      </c>
      <c r="Z3329" s="4" t="str">
        <f t="shared" si="517"/>
        <v>13</v>
      </c>
      <c r="AA3329" s="6">
        <f t="shared" si="518"/>
        <v>13</v>
      </c>
      <c r="AB3329" t="str">
        <f t="shared" si="519"/>
        <v>Thursday</v>
      </c>
    </row>
    <row r="3330" spans="1:28" x14ac:dyDescent="0.25">
      <c r="A3330" s="3" t="s">
        <v>8104</v>
      </c>
      <c r="B3330" t="s">
        <v>8105</v>
      </c>
      <c r="C3330" s="3" t="s">
        <v>8105</v>
      </c>
      <c r="D3330" s="6">
        <v>0</v>
      </c>
      <c r="E3330" s="6">
        <v>116</v>
      </c>
      <c r="F3330" s="6">
        <f t="shared" si="510"/>
        <v>1</v>
      </c>
      <c r="G3330" s="6">
        <f t="shared" si="511"/>
        <v>56</v>
      </c>
      <c r="H3330" s="6" t="str" cm="1">
        <f t="array" ref="H3330">_xlfn.IFS(E3330&lt;=80,"Series",E3330&lt;=120,"TV Movie",E3330&gt;120,"Long Movie")</f>
        <v>TV Movie</v>
      </c>
      <c r="I3330" t="s">
        <v>5529</v>
      </c>
      <c r="J3330" t="s">
        <v>8158</v>
      </c>
      <c r="K3330" t="s">
        <v>83</v>
      </c>
      <c r="L3330" s="5">
        <v>5.0999999999999996</v>
      </c>
      <c r="M3330" t="str" cm="1">
        <f t="array" ref="M3330">_xlfn.IFS(L3330&lt;=2,"Flop",L3330&lt;=5,"Average",L3330&lt;=7,"Hit",L3330&lt;=9,"Superhit",L3330&gt;9,"BlockBuster")</f>
        <v>Hit</v>
      </c>
      <c r="N3330" s="6">
        <v>62714</v>
      </c>
      <c r="O3330" s="6" t="str" cm="1">
        <f t="array" ref="O3330">_xlfn.IFS(N3330&lt;=100000,"Low",N3330&lt;=500000,"Median",N3330&lt;=1500000,"High",N3330&gt;1500000,"Very High")</f>
        <v>Low</v>
      </c>
      <c r="P3330">
        <v>129000000</v>
      </c>
      <c r="Q3330">
        <v>395000317</v>
      </c>
      <c r="R3330">
        <f t="shared" si="512"/>
        <v>266000317</v>
      </c>
      <c r="S3330" t="str">
        <f t="shared" si="513"/>
        <v>Profit</v>
      </c>
      <c r="T3330" s="1">
        <v>45086</v>
      </c>
      <c r="U3330" t="s">
        <v>8106</v>
      </c>
      <c r="V3330" s="14">
        <v>45086</v>
      </c>
      <c r="W3330" t="str">
        <f t="shared" si="514"/>
        <v>June</v>
      </c>
      <c r="X3330" s="4" t="str">
        <f t="shared" si="515"/>
        <v>2023</v>
      </c>
      <c r="Y3330" s="6">
        <f t="shared" si="516"/>
        <v>2023</v>
      </c>
      <c r="Z3330" s="4" t="str">
        <f t="shared" si="517"/>
        <v>9</v>
      </c>
      <c r="AA3330" s="6">
        <f t="shared" si="518"/>
        <v>9</v>
      </c>
      <c r="AB3330" t="str">
        <f t="shared" si="519"/>
        <v>Friday</v>
      </c>
    </row>
    <row r="3331" spans="1:28" x14ac:dyDescent="0.25">
      <c r="A3331" s="3" t="s">
        <v>8107</v>
      </c>
      <c r="B3331" t="s">
        <v>8108</v>
      </c>
      <c r="C3331" s="3" t="s">
        <v>8108</v>
      </c>
      <c r="D3331" s="6">
        <v>0</v>
      </c>
      <c r="E3331" s="6">
        <v>122</v>
      </c>
      <c r="F3331" s="6">
        <f t="shared" ref="F3331:F3349" si="520">INT(E3331/60)</f>
        <v>2</v>
      </c>
      <c r="G3331" s="6">
        <f t="shared" ref="G3331:G3349" si="521">MOD(E3331,60)</f>
        <v>2</v>
      </c>
      <c r="H3331" s="6" t="str" cm="1">
        <f t="array" ref="H3331">_xlfn.IFS(E3331&lt;=80,"Series",E3331&lt;=120,"TV Movie",E3331&gt;120,"Long Movie")</f>
        <v>Long Movie</v>
      </c>
      <c r="I3331" t="s">
        <v>5529</v>
      </c>
      <c r="J3331" t="s">
        <v>8162</v>
      </c>
      <c r="K3331" t="s">
        <v>145</v>
      </c>
      <c r="L3331" s="5">
        <v>7.3</v>
      </c>
      <c r="M3331" t="str" cm="1">
        <f t="array" ref="M3331">_xlfn.IFS(L3331&lt;=2,"Flop",L3331&lt;=5,"Average",L3331&lt;=7,"Hit",L3331&lt;=9,"Superhit",L3331&gt;9,"BlockBuster")</f>
        <v>Superhit</v>
      </c>
      <c r="N3331" s="6">
        <v>280414</v>
      </c>
      <c r="O3331" s="6" t="str" cm="1">
        <f t="array" ref="O3331">_xlfn.IFS(N3331&lt;=100000,"Low",N3331&lt;=500000,"Median",N3331&lt;=1500000,"High",N3331&gt;1500000,"Very High")</f>
        <v>Median</v>
      </c>
      <c r="P3331">
        <v>6000000</v>
      </c>
      <c r="Q3331">
        <v>0</v>
      </c>
      <c r="R3331">
        <f t="shared" ref="R3331:R3349" si="522">Q3331-P3331</f>
        <v>-6000000</v>
      </c>
      <c r="S3331" t="str">
        <f t="shared" ref="S3331:S3349" si="523">IF(R3331&gt;0,"Profit","Loss")</f>
        <v>Loss</v>
      </c>
      <c r="T3331" s="1">
        <v>43745</v>
      </c>
      <c r="U3331" t="s">
        <v>8109</v>
      </c>
      <c r="V3331" s="14">
        <v>43745</v>
      </c>
      <c r="W3331" t="str">
        <f t="shared" ref="W3331:W3349" si="524">TEXT(V3331,"MMMM")</f>
        <v>October</v>
      </c>
      <c r="X3331" s="4" t="str">
        <f t="shared" ref="X3331:X3349" si="525">TEXT(V3331,"YYYY")</f>
        <v>2019</v>
      </c>
      <c r="Y3331" s="6">
        <f t="shared" ref="Y3331:Y3349" si="526">VALUE(X3331)</f>
        <v>2019</v>
      </c>
      <c r="Z3331" s="4" t="str">
        <f t="shared" ref="Z3331:Z3349" si="527">TEXT(V3331,"d")</f>
        <v>7</v>
      </c>
      <c r="AA3331" s="6">
        <f t="shared" ref="AA3331:AA3349" si="528">VALUE(Z3331)</f>
        <v>7</v>
      </c>
      <c r="AB3331" t="str">
        <f t="shared" ref="AB3331:AB3349" si="529">TEXT(V3331,"dddd")</f>
        <v>Monday</v>
      </c>
    </row>
    <row r="3332" spans="1:28" x14ac:dyDescent="0.25">
      <c r="A3332" s="3" t="s">
        <v>8110</v>
      </c>
      <c r="B3332" t="s">
        <v>1096</v>
      </c>
      <c r="C3332" s="3" t="s">
        <v>1096</v>
      </c>
      <c r="D3332" s="6">
        <v>0</v>
      </c>
      <c r="E3332" s="6">
        <v>91</v>
      </c>
      <c r="F3332" s="6">
        <f t="shared" si="520"/>
        <v>1</v>
      </c>
      <c r="G3332" s="6">
        <f t="shared" si="521"/>
        <v>31</v>
      </c>
      <c r="H3332" s="6" t="str" cm="1">
        <f t="array" ref="H3332">_xlfn.IFS(E3332&lt;=80,"Series",E3332&lt;=120,"TV Movie",E3332&gt;120,"Long Movie")</f>
        <v>TV Movie</v>
      </c>
      <c r="I3332" t="s">
        <v>83</v>
      </c>
      <c r="J3332" t="s">
        <v>3857</v>
      </c>
      <c r="K3332" t="s">
        <v>5802</v>
      </c>
      <c r="L3332" s="5">
        <v>5.9</v>
      </c>
      <c r="M3332" t="str" cm="1">
        <f t="array" ref="M3332">_xlfn.IFS(L3332&lt;=2,"Flop",L3332&lt;=5,"Average",L3332&lt;=7,"Hit",L3332&lt;=9,"Superhit",L3332&gt;9,"BlockBuster")</f>
        <v>Hit</v>
      </c>
      <c r="N3332" s="6">
        <v>73523</v>
      </c>
      <c r="O3332" s="6" t="str" cm="1">
        <f t="array" ref="O3332">_xlfn.IFS(N3332&lt;=100000,"Low",N3332&lt;=500000,"Median",N3332&lt;=1500000,"High",N3332&gt;1500000,"Very High")</f>
        <v>Low</v>
      </c>
      <c r="P3332">
        <v>22000000</v>
      </c>
      <c r="Q3332">
        <v>77411570</v>
      </c>
      <c r="R3332">
        <f t="shared" si="522"/>
        <v>55411570</v>
      </c>
      <c r="S3332" t="str">
        <f t="shared" si="523"/>
        <v>Profit</v>
      </c>
      <c r="T3332" s="1">
        <v>44430</v>
      </c>
      <c r="U3332" t="s">
        <v>8111</v>
      </c>
      <c r="V3332" s="14">
        <v>44430</v>
      </c>
      <c r="W3332" t="str">
        <f t="shared" si="524"/>
        <v>August</v>
      </c>
      <c r="X3332" s="4" t="str">
        <f t="shared" si="525"/>
        <v>2021</v>
      </c>
      <c r="Y3332" s="6">
        <f t="shared" si="526"/>
        <v>2021</v>
      </c>
      <c r="Z3332" s="4" t="str">
        <f t="shared" si="527"/>
        <v>22</v>
      </c>
      <c r="AA3332" s="6">
        <f t="shared" si="528"/>
        <v>22</v>
      </c>
      <c r="AB3332" t="str">
        <f t="shared" si="529"/>
        <v>Sunday</v>
      </c>
    </row>
    <row r="3333" spans="1:28" x14ac:dyDescent="0.25">
      <c r="A3333" s="3" t="s">
        <v>8112</v>
      </c>
      <c r="B3333" t="s">
        <v>8113</v>
      </c>
      <c r="C3333" s="3" t="s">
        <v>8113</v>
      </c>
      <c r="D3333" s="6">
        <v>0</v>
      </c>
      <c r="E3333" s="6">
        <v>140</v>
      </c>
      <c r="F3333" s="6">
        <f t="shared" si="520"/>
        <v>2</v>
      </c>
      <c r="G3333" s="6">
        <f t="shared" si="521"/>
        <v>20</v>
      </c>
      <c r="H3333" s="6" t="str" cm="1">
        <f t="array" ref="H3333">_xlfn.IFS(E3333&lt;=80,"Series",E3333&lt;=120,"TV Movie",E3333&gt;120,"Long Movie")</f>
        <v>Long Movie</v>
      </c>
      <c r="I3333" t="s">
        <v>5529</v>
      </c>
      <c r="J3333" t="s">
        <v>8158</v>
      </c>
      <c r="K3333" t="s">
        <v>8159</v>
      </c>
      <c r="L3333" s="5">
        <v>8.6999999999999993</v>
      </c>
      <c r="M3333" t="str" cm="1">
        <f t="array" ref="M3333">_xlfn.IFS(L3333&lt;=2,"Flop",L3333&lt;=5,"Average",L3333&lt;=7,"Hit",L3333&lt;=9,"Superhit",L3333&gt;9,"BlockBuster")</f>
        <v>Superhit</v>
      </c>
      <c r="N3333" s="6">
        <v>291041</v>
      </c>
      <c r="O3333" s="6" t="str" cm="1">
        <f t="array" ref="O3333">_xlfn.IFS(N3333&lt;=100000,"Low",N3333&lt;=500000,"Median",N3333&lt;=1500000,"High",N3333&gt;1500000,"Very High")</f>
        <v>Median</v>
      </c>
      <c r="P3333">
        <v>150000000</v>
      </c>
      <c r="Q3333">
        <v>690516673</v>
      </c>
      <c r="R3333">
        <f t="shared" si="522"/>
        <v>540516673</v>
      </c>
      <c r="S3333" t="str">
        <f t="shared" si="523"/>
        <v>Profit</v>
      </c>
      <c r="T3333" s="1">
        <v>45077</v>
      </c>
      <c r="U3333" t="s">
        <v>8114</v>
      </c>
      <c r="V3333" s="14">
        <v>45077</v>
      </c>
      <c r="W3333" t="str">
        <f t="shared" si="524"/>
        <v>May</v>
      </c>
      <c r="X3333" s="4" t="str">
        <f t="shared" si="525"/>
        <v>2023</v>
      </c>
      <c r="Y3333" s="6">
        <f t="shared" si="526"/>
        <v>2023</v>
      </c>
      <c r="Z3333" s="4" t="str">
        <f t="shared" si="527"/>
        <v>31</v>
      </c>
      <c r="AA3333" s="6">
        <f t="shared" si="528"/>
        <v>31</v>
      </c>
      <c r="AB3333" t="str">
        <f t="shared" si="529"/>
        <v>Wednesday</v>
      </c>
    </row>
    <row r="3334" spans="1:28" x14ac:dyDescent="0.25">
      <c r="A3334" s="3" t="s">
        <v>8115</v>
      </c>
      <c r="B3334" t="s">
        <v>8116</v>
      </c>
      <c r="C3334" s="3" t="s">
        <v>8116</v>
      </c>
      <c r="D3334" s="6">
        <v>0</v>
      </c>
      <c r="E3334" s="6">
        <v>127</v>
      </c>
      <c r="F3334" s="6">
        <f t="shared" si="520"/>
        <v>2</v>
      </c>
      <c r="G3334" s="6">
        <f t="shared" si="521"/>
        <v>7</v>
      </c>
      <c r="H3334" s="6" t="str" cm="1">
        <f t="array" ref="H3334">_xlfn.IFS(E3334&lt;=80,"Series",E3334&lt;=120,"TV Movie",E3334&gt;120,"Long Movie")</f>
        <v>Long Movie</v>
      </c>
      <c r="I3334" t="s">
        <v>5529</v>
      </c>
      <c r="J3334" t="s">
        <v>8158</v>
      </c>
      <c r="K3334" t="s">
        <v>8161</v>
      </c>
      <c r="L3334" s="5">
        <v>6.1</v>
      </c>
      <c r="M3334" t="str" cm="1">
        <f t="array" ref="M3334">_xlfn.IFS(L3334&lt;=2,"Flop",L3334&lt;=5,"Average",L3334&lt;=7,"Hit",L3334&lt;=9,"Superhit",L3334&gt;9,"BlockBuster")</f>
        <v>Hit</v>
      </c>
      <c r="N3334" s="6">
        <v>59401</v>
      </c>
      <c r="O3334" s="6" t="str" cm="1">
        <f t="array" ref="O3334">_xlfn.IFS(N3334&lt;=100000,"Low",N3334&lt;=500000,"Median",N3334&lt;=1500000,"High",N3334&gt;1500000,"Very High")</f>
        <v>Low</v>
      </c>
      <c r="P3334">
        <v>104000000</v>
      </c>
      <c r="Q3334">
        <v>129288072</v>
      </c>
      <c r="R3334">
        <f t="shared" si="522"/>
        <v>25288072</v>
      </c>
      <c r="S3334" t="str">
        <f t="shared" si="523"/>
        <v>Profit</v>
      </c>
      <c r="T3334" s="1">
        <v>45154</v>
      </c>
      <c r="U3334" t="s">
        <v>8117</v>
      </c>
      <c r="V3334" s="14">
        <v>45154</v>
      </c>
      <c r="W3334" t="str">
        <f t="shared" si="524"/>
        <v>August</v>
      </c>
      <c r="X3334" s="4" t="str">
        <f t="shared" si="525"/>
        <v>2023</v>
      </c>
      <c r="Y3334" s="6">
        <f t="shared" si="526"/>
        <v>2023</v>
      </c>
      <c r="Z3334" s="4" t="str">
        <f t="shared" si="527"/>
        <v>16</v>
      </c>
      <c r="AA3334" s="6">
        <f t="shared" si="528"/>
        <v>16</v>
      </c>
      <c r="AB3334" t="str">
        <f t="shared" si="529"/>
        <v>Wednesday</v>
      </c>
    </row>
    <row r="3335" spans="1:28" x14ac:dyDescent="0.25">
      <c r="A3335" s="3" t="s">
        <v>8118</v>
      </c>
      <c r="B3335" t="s">
        <v>8119</v>
      </c>
      <c r="C3335" s="3" t="s">
        <v>8119</v>
      </c>
      <c r="D3335" s="6">
        <v>0</v>
      </c>
      <c r="E3335" s="6">
        <v>132</v>
      </c>
      <c r="F3335" s="6">
        <f t="shared" si="520"/>
        <v>2</v>
      </c>
      <c r="G3335" s="6">
        <f t="shared" si="521"/>
        <v>12</v>
      </c>
      <c r="H3335" s="6" t="str" cm="1">
        <f t="array" ref="H3335">_xlfn.IFS(E3335&lt;=80,"Series",E3335&lt;=120,"TV Movie",E3335&gt;120,"Long Movie")</f>
        <v>Long Movie</v>
      </c>
      <c r="I3335" t="s">
        <v>5529</v>
      </c>
      <c r="J3335" t="s">
        <v>8158</v>
      </c>
      <c r="K3335" t="s">
        <v>8156</v>
      </c>
      <c r="L3335" s="5">
        <v>7.4</v>
      </c>
      <c r="M3335" t="str" cm="1">
        <f t="array" ref="M3335">_xlfn.IFS(L3335&lt;=2,"Flop",L3335&lt;=5,"Average",L3335&lt;=7,"Hit",L3335&lt;=9,"Superhit",L3335&gt;9,"BlockBuster")</f>
        <v>Superhit</v>
      </c>
      <c r="N3335" s="6">
        <v>419133</v>
      </c>
      <c r="O3335" s="6" t="str" cm="1">
        <f t="array" ref="O3335">_xlfn.IFS(N3335&lt;=100000,"Low",N3335&lt;=500000,"Median",N3335&lt;=1500000,"High",N3335&gt;1500000,"Very High")</f>
        <v>Median</v>
      </c>
      <c r="P3335">
        <v>200000000</v>
      </c>
      <c r="Q3335">
        <v>432243292</v>
      </c>
      <c r="R3335">
        <f t="shared" si="522"/>
        <v>232243292</v>
      </c>
      <c r="S3335" t="str">
        <f t="shared" si="523"/>
        <v>Profit</v>
      </c>
      <c r="T3335" s="1">
        <v>44424</v>
      </c>
      <c r="U3335" t="s">
        <v>7628</v>
      </c>
      <c r="V3335" s="14">
        <v>44424</v>
      </c>
      <c r="W3335" t="str">
        <f t="shared" si="524"/>
        <v>August</v>
      </c>
      <c r="X3335" s="4" t="str">
        <f t="shared" si="525"/>
        <v>2021</v>
      </c>
      <c r="Y3335" s="6">
        <f t="shared" si="526"/>
        <v>2021</v>
      </c>
      <c r="Z3335" s="4" t="str">
        <f t="shared" si="527"/>
        <v>16</v>
      </c>
      <c r="AA3335" s="6">
        <f t="shared" si="528"/>
        <v>16</v>
      </c>
      <c r="AB3335" t="str">
        <f t="shared" si="529"/>
        <v>Monday</v>
      </c>
    </row>
    <row r="3336" spans="1:28" x14ac:dyDescent="0.25">
      <c r="A3336" s="3" t="s">
        <v>8120</v>
      </c>
      <c r="B3336" t="s">
        <v>8121</v>
      </c>
      <c r="C3336" s="3" t="s">
        <v>8121</v>
      </c>
      <c r="D3336" s="6">
        <v>0</v>
      </c>
      <c r="E3336" s="6">
        <v>125</v>
      </c>
      <c r="F3336" s="6">
        <f t="shared" si="520"/>
        <v>2</v>
      </c>
      <c r="G3336" s="6">
        <f t="shared" si="521"/>
        <v>5</v>
      </c>
      <c r="H3336" s="6" t="str" cm="1">
        <f t="array" ref="H3336">_xlfn.IFS(E3336&lt;=80,"Series",E3336&lt;=120,"TV Movie",E3336&gt;120,"Long Movie")</f>
        <v>Long Movie</v>
      </c>
      <c r="I3336" t="s">
        <v>145</v>
      </c>
      <c r="J3336" t="s">
        <v>8166</v>
      </c>
      <c r="K3336" t="s">
        <v>8157</v>
      </c>
      <c r="L3336" s="5">
        <v>7.2</v>
      </c>
      <c r="M3336" t="str" cm="1">
        <f t="array" ref="M3336">_xlfn.IFS(L3336&lt;=2,"Flop",L3336&lt;=5,"Average",L3336&lt;=7,"Hit",L3336&lt;=9,"Superhit",L3336&gt;9,"BlockBuster")</f>
        <v>Superhit</v>
      </c>
      <c r="N3336" s="6">
        <v>110104</v>
      </c>
      <c r="O3336" s="6" t="str" cm="1">
        <f t="array" ref="O3336">_xlfn.IFS(N3336&lt;=100000,"Low",N3336&lt;=500000,"Median",N3336&lt;=1500000,"High",N3336&gt;1500000,"Very High")</f>
        <v>Median</v>
      </c>
      <c r="P3336">
        <v>24000000</v>
      </c>
      <c r="Q3336">
        <v>144353965</v>
      </c>
      <c r="R3336">
        <f t="shared" si="522"/>
        <v>120353965</v>
      </c>
      <c r="S3336" t="str">
        <f t="shared" si="523"/>
        <v>Profit</v>
      </c>
      <c r="T3336" s="1">
        <v>44738</v>
      </c>
      <c r="U3336" t="s">
        <v>8122</v>
      </c>
      <c r="V3336" s="14">
        <v>44738</v>
      </c>
      <c r="W3336" t="str">
        <f t="shared" si="524"/>
        <v>June</v>
      </c>
      <c r="X3336" s="4" t="str">
        <f t="shared" si="525"/>
        <v>2022</v>
      </c>
      <c r="Y3336" s="6">
        <f t="shared" si="526"/>
        <v>2022</v>
      </c>
      <c r="Z3336" s="4" t="str">
        <f t="shared" si="527"/>
        <v>26</v>
      </c>
      <c r="AA3336" s="6">
        <f t="shared" si="528"/>
        <v>26</v>
      </c>
      <c r="AB3336" t="str">
        <f t="shared" si="529"/>
        <v>Sunday</v>
      </c>
    </row>
    <row r="3337" spans="1:28" x14ac:dyDescent="0.25">
      <c r="A3337" s="3" t="s">
        <v>8123</v>
      </c>
      <c r="B3337" t="s">
        <v>8124</v>
      </c>
      <c r="C3337" s="3" t="s">
        <v>8124</v>
      </c>
      <c r="D3337" s="6">
        <v>0</v>
      </c>
      <c r="E3337" s="6">
        <v>126</v>
      </c>
      <c r="F3337" s="6">
        <f t="shared" si="520"/>
        <v>2</v>
      </c>
      <c r="G3337" s="6">
        <f t="shared" si="521"/>
        <v>6</v>
      </c>
      <c r="H3337" s="6" t="str" cm="1">
        <f t="array" ref="H3337">_xlfn.IFS(E3337&lt;=80,"Series",E3337&lt;=120,"TV Movie",E3337&gt;120,"Long Movie")</f>
        <v>Long Movie</v>
      </c>
      <c r="I3337" t="s">
        <v>5529</v>
      </c>
      <c r="J3337" t="s">
        <v>8158</v>
      </c>
      <c r="K3337" t="s">
        <v>8156</v>
      </c>
      <c r="L3337" s="5">
        <v>6.9</v>
      </c>
      <c r="M3337" t="str" cm="1">
        <f t="array" ref="M3337">_xlfn.IFS(L3337&lt;=2,"Flop",L3337&lt;=5,"Average",L3337&lt;=7,"Hit",L3337&lt;=9,"Superhit",L3337&gt;9,"BlockBuster")</f>
        <v>Hit</v>
      </c>
      <c r="N3337" s="6">
        <v>458344</v>
      </c>
      <c r="O3337" s="6" t="str" cm="1">
        <f t="array" ref="O3337">_xlfn.IFS(N3337&lt;=100000,"Low",N3337&lt;=500000,"Median",N3337&lt;=1500000,"High",N3337&gt;1500000,"Very High")</f>
        <v>Median</v>
      </c>
      <c r="P3337">
        <v>200000000</v>
      </c>
      <c r="Q3337">
        <v>955775804</v>
      </c>
      <c r="R3337">
        <f t="shared" si="522"/>
        <v>755775804</v>
      </c>
      <c r="S3337" t="str">
        <f t="shared" si="523"/>
        <v>Profit</v>
      </c>
      <c r="T3337" s="1">
        <v>44683</v>
      </c>
      <c r="U3337" t="s">
        <v>359</v>
      </c>
      <c r="V3337" s="14">
        <v>44683</v>
      </c>
      <c r="W3337" t="str">
        <f t="shared" si="524"/>
        <v>May</v>
      </c>
      <c r="X3337" s="4" t="str">
        <f t="shared" si="525"/>
        <v>2022</v>
      </c>
      <c r="Y3337" s="6">
        <f t="shared" si="526"/>
        <v>2022</v>
      </c>
      <c r="Z3337" s="4" t="str">
        <f t="shared" si="527"/>
        <v>2</v>
      </c>
      <c r="AA3337" s="6">
        <f t="shared" si="528"/>
        <v>2</v>
      </c>
      <c r="AB3337" t="str">
        <f t="shared" si="529"/>
        <v>Monday</v>
      </c>
    </row>
    <row r="3338" spans="1:28" x14ac:dyDescent="0.25">
      <c r="A3338" s="3" t="s">
        <v>8125</v>
      </c>
      <c r="B3338" t="s">
        <v>8126</v>
      </c>
      <c r="C3338" s="3" t="s">
        <v>8127</v>
      </c>
      <c r="D3338" s="6">
        <v>0</v>
      </c>
      <c r="E3338" s="6">
        <v>112</v>
      </c>
      <c r="F3338" s="6">
        <f t="shared" si="520"/>
        <v>1</v>
      </c>
      <c r="G3338" s="6">
        <f t="shared" si="521"/>
        <v>52</v>
      </c>
      <c r="H3338" s="6" t="str" cm="1">
        <f t="array" ref="H3338">_xlfn.IFS(E3338&lt;=80,"Series",E3338&lt;=120,"TV Movie",E3338&gt;120,"Long Movie")</f>
        <v>TV Movie</v>
      </c>
      <c r="I3338" t="s">
        <v>8159</v>
      </c>
      <c r="J3338" t="s">
        <v>145</v>
      </c>
      <c r="K3338" t="s">
        <v>8156</v>
      </c>
      <c r="L3338" s="5">
        <v>7.5</v>
      </c>
      <c r="M3338" t="str" cm="1">
        <f t="array" ref="M3338">_xlfn.IFS(L3338&lt;=2,"Flop",L3338&lt;=5,"Average",L3338&lt;=7,"Hit",L3338&lt;=9,"Superhit",L3338&gt;9,"BlockBuster")</f>
        <v>Superhit</v>
      </c>
      <c r="N3338" s="6">
        <v>51686</v>
      </c>
      <c r="O3338" s="6" t="str" cm="1">
        <f t="array" ref="O3338">_xlfn.IFS(N3338&lt;=100000,"Low",N3338&lt;=500000,"Median",N3338&lt;=1500000,"High",N3338&gt;1500000,"Very High")</f>
        <v>Low</v>
      </c>
      <c r="P3338">
        <v>11100000</v>
      </c>
      <c r="Q3338">
        <v>192927909</v>
      </c>
      <c r="R3338">
        <f t="shared" si="522"/>
        <v>181827909</v>
      </c>
      <c r="S3338" t="str">
        <f t="shared" si="523"/>
        <v>Profit</v>
      </c>
      <c r="T3338" s="1">
        <v>43480</v>
      </c>
      <c r="U3338" t="s">
        <v>4828</v>
      </c>
      <c r="V3338" s="14">
        <v>43480</v>
      </c>
      <c r="W3338" t="str">
        <f t="shared" si="524"/>
        <v>January</v>
      </c>
      <c r="X3338" s="4" t="str">
        <f t="shared" si="525"/>
        <v>2019</v>
      </c>
      <c r="Y3338" s="6">
        <f t="shared" si="526"/>
        <v>2019</v>
      </c>
      <c r="Z3338" s="4" t="str">
        <f t="shared" si="527"/>
        <v>15</v>
      </c>
      <c r="AA3338" s="6">
        <f t="shared" si="528"/>
        <v>15</v>
      </c>
      <c r="AB3338" t="str">
        <f t="shared" si="529"/>
        <v>Tuesday</v>
      </c>
    </row>
    <row r="3339" spans="1:28" x14ac:dyDescent="0.25">
      <c r="A3339" s="3" t="s">
        <v>8128</v>
      </c>
      <c r="B3339" t="s">
        <v>8129</v>
      </c>
      <c r="C3339" s="3" t="s">
        <v>8129</v>
      </c>
      <c r="D3339" s="6">
        <v>0</v>
      </c>
      <c r="E3339" s="6">
        <v>163</v>
      </c>
      <c r="F3339" s="6">
        <f t="shared" si="520"/>
        <v>2</v>
      </c>
      <c r="G3339" s="6">
        <f t="shared" si="521"/>
        <v>43</v>
      </c>
      <c r="H3339" s="6" t="str" cm="1">
        <f t="array" ref="H3339">_xlfn.IFS(E3339&lt;=80,"Series",E3339&lt;=120,"TV Movie",E3339&gt;120,"Long Movie")</f>
        <v>Long Movie</v>
      </c>
      <c r="I3339" t="s">
        <v>5529</v>
      </c>
      <c r="J3339" t="s">
        <v>8158</v>
      </c>
      <c r="K3339" t="s">
        <v>3857</v>
      </c>
      <c r="L3339" s="5">
        <v>7.8</v>
      </c>
      <c r="M3339" t="str" cm="1">
        <f t="array" ref="M3339">_xlfn.IFS(L3339&lt;=2,"Flop",L3339&lt;=5,"Average",L3339&lt;=7,"Hit",L3339&lt;=9,"Superhit",L3339&gt;9,"BlockBuster")</f>
        <v>Superhit</v>
      </c>
      <c r="N3339" s="6">
        <v>181176</v>
      </c>
      <c r="O3339" s="6" t="str" cm="1">
        <f t="array" ref="O3339">_xlfn.IFS(N3339&lt;=100000,"Low",N3339&lt;=500000,"Median",N3339&lt;=1500000,"High",N3339&gt;1500000,"Very High")</f>
        <v>Median</v>
      </c>
      <c r="P3339">
        <v>291000000</v>
      </c>
      <c r="Q3339">
        <v>567535383</v>
      </c>
      <c r="R3339">
        <f t="shared" si="522"/>
        <v>276535383</v>
      </c>
      <c r="S3339" t="str">
        <f t="shared" si="523"/>
        <v>Profit</v>
      </c>
      <c r="T3339" s="1">
        <v>45096</v>
      </c>
      <c r="U3339" t="s">
        <v>4464</v>
      </c>
      <c r="V3339" s="14">
        <v>45096</v>
      </c>
      <c r="W3339" t="str">
        <f t="shared" si="524"/>
        <v>June</v>
      </c>
      <c r="X3339" s="4" t="str">
        <f t="shared" si="525"/>
        <v>2023</v>
      </c>
      <c r="Y3339" s="6">
        <f t="shared" si="526"/>
        <v>2023</v>
      </c>
      <c r="Z3339" s="4" t="str">
        <f t="shared" si="527"/>
        <v>19</v>
      </c>
      <c r="AA3339" s="6">
        <f t="shared" si="528"/>
        <v>19</v>
      </c>
      <c r="AB3339" t="str">
        <f t="shared" si="529"/>
        <v>Monday</v>
      </c>
    </row>
    <row r="3340" spans="1:28" x14ac:dyDescent="0.25">
      <c r="A3340" s="3" t="s">
        <v>8130</v>
      </c>
      <c r="B3340" t="s">
        <v>8131</v>
      </c>
      <c r="C3340" s="3" t="s">
        <v>8131</v>
      </c>
      <c r="D3340" s="6">
        <v>0</v>
      </c>
      <c r="E3340" s="6">
        <v>144</v>
      </c>
      <c r="F3340" s="6">
        <f t="shared" si="520"/>
        <v>2</v>
      </c>
      <c r="G3340" s="6">
        <f t="shared" si="521"/>
        <v>24</v>
      </c>
      <c r="H3340" s="6" t="str" cm="1">
        <f t="array" ref="H3340">_xlfn.IFS(E3340&lt;=80,"Series",E3340&lt;=120,"TV Movie",E3340&gt;120,"Long Movie")</f>
        <v>Long Movie</v>
      </c>
      <c r="I3340" t="s">
        <v>8160</v>
      </c>
      <c r="J3340" t="s">
        <v>145</v>
      </c>
      <c r="K3340" t="s">
        <v>8168</v>
      </c>
      <c r="L3340" s="5">
        <v>7.5</v>
      </c>
      <c r="M3340" t="str" cm="1">
        <f t="array" ref="M3340">_xlfn.IFS(L3340&lt;=2,"Flop",L3340&lt;=5,"Average",L3340&lt;=7,"Hit",L3340&lt;=9,"Superhit",L3340&gt;9,"BlockBuster")</f>
        <v>Superhit</v>
      </c>
      <c r="N3340" s="6">
        <v>129020</v>
      </c>
      <c r="O3340" s="6" t="str" cm="1">
        <f t="array" ref="O3340">_xlfn.IFS(N3340&lt;=100000,"Low",N3340&lt;=500000,"Median",N3340&lt;=1500000,"High",N3340&gt;1500000,"Very High")</f>
        <v>Median</v>
      </c>
      <c r="P3340">
        <v>50000000</v>
      </c>
      <c r="Q3340">
        <v>39429285</v>
      </c>
      <c r="R3340">
        <f t="shared" si="522"/>
        <v>-10570715</v>
      </c>
      <c r="S3340" t="str">
        <f t="shared" si="523"/>
        <v>Loss</v>
      </c>
      <c r="T3340" s="1">
        <v>44441</v>
      </c>
      <c r="U3340" t="s">
        <v>8132</v>
      </c>
      <c r="V3340" s="14">
        <v>44441</v>
      </c>
      <c r="W3340" t="str">
        <f t="shared" si="524"/>
        <v>September</v>
      </c>
      <c r="X3340" s="4" t="str">
        <f t="shared" si="525"/>
        <v>2021</v>
      </c>
      <c r="Y3340" s="6">
        <f t="shared" si="526"/>
        <v>2021</v>
      </c>
      <c r="Z3340" s="4" t="str">
        <f t="shared" si="527"/>
        <v>2</v>
      </c>
      <c r="AA3340" s="6">
        <f t="shared" si="528"/>
        <v>2</v>
      </c>
      <c r="AB3340" t="str">
        <f t="shared" si="529"/>
        <v>Thursday</v>
      </c>
    </row>
    <row r="3341" spans="1:28" x14ac:dyDescent="0.25">
      <c r="A3341" s="3" t="s">
        <v>8133</v>
      </c>
      <c r="B3341" t="s">
        <v>8134</v>
      </c>
      <c r="C3341" s="3" t="s">
        <v>8134</v>
      </c>
      <c r="D3341" s="6">
        <v>0</v>
      </c>
      <c r="E3341" s="6">
        <v>135</v>
      </c>
      <c r="F3341" s="6">
        <f t="shared" si="520"/>
        <v>2</v>
      </c>
      <c r="G3341" s="6">
        <f t="shared" si="521"/>
        <v>15</v>
      </c>
      <c r="H3341" s="6" t="str" cm="1">
        <f t="array" ref="H3341">_xlfn.IFS(E3341&lt;=80,"Series",E3341&lt;=120,"TV Movie",E3341&gt;120,"Long Movie")</f>
        <v>Long Movie</v>
      </c>
      <c r="I3341" t="s">
        <v>5529</v>
      </c>
      <c r="J3341" t="s">
        <v>145</v>
      </c>
      <c r="K3341" t="s">
        <v>8167</v>
      </c>
      <c r="L3341" s="5">
        <v>5.7</v>
      </c>
      <c r="M3341" t="str" cm="1">
        <f t="array" ref="M3341">_xlfn.IFS(L3341&lt;=2,"Flop",L3341&lt;=5,"Average",L3341&lt;=7,"Hit",L3341&lt;=9,"Superhit",L3341&gt;9,"BlockBuster")</f>
        <v>Hit</v>
      </c>
      <c r="N3341" s="6">
        <v>53325</v>
      </c>
      <c r="O3341" s="6" t="str" cm="1">
        <f t="array" ref="O3341">_xlfn.IFS(N3341&lt;=100000,"Low",N3341&lt;=500000,"Median",N3341&lt;=1500000,"High",N3341&gt;1500000,"Very High")</f>
        <v>Low</v>
      </c>
      <c r="P3341">
        <v>25000000</v>
      </c>
      <c r="Q3341">
        <v>8568339</v>
      </c>
      <c r="R3341">
        <f t="shared" si="522"/>
        <v>-16431661</v>
      </c>
      <c r="S3341" t="str">
        <f t="shared" si="523"/>
        <v>Loss</v>
      </c>
      <c r="T3341" s="1">
        <v>44715</v>
      </c>
      <c r="U3341" t="s">
        <v>8135</v>
      </c>
      <c r="V3341" s="14">
        <v>44715</v>
      </c>
      <c r="W3341" t="str">
        <f t="shared" si="524"/>
        <v>June</v>
      </c>
      <c r="X3341" s="4" t="str">
        <f t="shared" si="525"/>
        <v>2022</v>
      </c>
      <c r="Y3341" s="6">
        <f t="shared" si="526"/>
        <v>2022</v>
      </c>
      <c r="Z3341" s="4" t="str">
        <f t="shared" si="527"/>
        <v>3</v>
      </c>
      <c r="AA3341" s="6">
        <f t="shared" si="528"/>
        <v>3</v>
      </c>
      <c r="AB3341" t="str">
        <f t="shared" si="529"/>
        <v>Friday</v>
      </c>
    </row>
    <row r="3342" spans="1:28" x14ac:dyDescent="0.25">
      <c r="A3342" s="3" t="s">
        <v>8136</v>
      </c>
      <c r="B3342" t="s">
        <v>8137</v>
      </c>
      <c r="C3342" s="3" t="s">
        <v>8137</v>
      </c>
      <c r="D3342" s="6">
        <v>0</v>
      </c>
      <c r="E3342" s="6">
        <v>116</v>
      </c>
      <c r="F3342" s="6">
        <f t="shared" si="520"/>
        <v>1</v>
      </c>
      <c r="G3342" s="6">
        <f t="shared" si="521"/>
        <v>56</v>
      </c>
      <c r="H3342" s="6" t="str" cm="1">
        <f t="array" ref="H3342">_xlfn.IFS(E3342&lt;=80,"Series",E3342&lt;=120,"TV Movie",E3342&gt;120,"Long Movie")</f>
        <v>TV Movie</v>
      </c>
      <c r="I3342" t="s">
        <v>145</v>
      </c>
      <c r="J3342" t="s">
        <v>83</v>
      </c>
      <c r="K3342" t="s">
        <v>8166</v>
      </c>
      <c r="L3342" s="5">
        <v>7</v>
      </c>
      <c r="M3342" t="str" cm="1">
        <f t="array" ref="M3342">_xlfn.IFS(L3342&lt;=2,"Flop",L3342&lt;=5,"Average",L3342&lt;=7,"Hit",L3342&lt;=9,"Superhit",L3342&gt;9,"BlockBuster")</f>
        <v>Hit</v>
      </c>
      <c r="N3342" s="6">
        <v>165677</v>
      </c>
      <c r="O3342" s="6" t="str" cm="1">
        <f t="array" ref="O3342">_xlfn.IFS(N3342&lt;=100000,"Low",N3342&lt;=500000,"Median",N3342&lt;=1500000,"High",N3342&gt;1500000,"Very High")</f>
        <v>Median</v>
      </c>
      <c r="P3342">
        <v>43000000</v>
      </c>
      <c r="Q3342">
        <v>22957625</v>
      </c>
      <c r="R3342">
        <f t="shared" si="522"/>
        <v>-20042375</v>
      </c>
      <c r="S3342" t="str">
        <f t="shared" si="523"/>
        <v>Loss</v>
      </c>
      <c r="T3342" s="1">
        <v>44443</v>
      </c>
      <c r="U3342" t="s">
        <v>4024</v>
      </c>
      <c r="V3342" s="14">
        <v>44443</v>
      </c>
      <c r="W3342" t="str">
        <f t="shared" si="524"/>
        <v>September</v>
      </c>
      <c r="X3342" s="4" t="str">
        <f t="shared" si="525"/>
        <v>2021</v>
      </c>
      <c r="Y3342" s="6">
        <f t="shared" si="526"/>
        <v>2021</v>
      </c>
      <c r="Z3342" s="4" t="str">
        <f t="shared" si="527"/>
        <v>4</v>
      </c>
      <c r="AA3342" s="6">
        <f t="shared" si="528"/>
        <v>4</v>
      </c>
      <c r="AB3342" t="str">
        <f t="shared" si="529"/>
        <v>Saturday</v>
      </c>
    </row>
    <row r="3343" spans="1:28" x14ac:dyDescent="0.25">
      <c r="A3343" s="3" t="s">
        <v>8138</v>
      </c>
      <c r="B3343" t="s">
        <v>8139</v>
      </c>
      <c r="C3343" s="3" t="s">
        <v>8139</v>
      </c>
      <c r="D3343" s="6">
        <v>0</v>
      </c>
      <c r="E3343" s="6">
        <v>136</v>
      </c>
      <c r="F3343" s="6">
        <f t="shared" si="520"/>
        <v>2</v>
      </c>
      <c r="G3343" s="6">
        <f t="shared" si="521"/>
        <v>16</v>
      </c>
      <c r="H3343" s="6" t="str" cm="1">
        <f t="array" ref="H3343">_xlfn.IFS(E3343&lt;=80,"Series",E3343&lt;=120,"TV Movie",E3343&gt;120,"Long Movie")</f>
        <v>Long Movie</v>
      </c>
      <c r="I3343" t="s">
        <v>132</v>
      </c>
      <c r="J3343" t="s">
        <v>145</v>
      </c>
      <c r="K3343" t="s">
        <v>5802</v>
      </c>
      <c r="L3343" s="5">
        <v>7.1</v>
      </c>
      <c r="M3343" t="str" cm="1">
        <f t="array" ref="M3343">_xlfn.IFS(L3343&lt;=2,"Flop",L3343&lt;=5,"Average",L3343&lt;=7,"Hit",L3343&lt;=9,"Superhit",L3343&gt;9,"BlockBuster")</f>
        <v>Superhit</v>
      </c>
      <c r="N3343" s="6">
        <v>74646</v>
      </c>
      <c r="O3343" s="6" t="str" cm="1">
        <f t="array" ref="O3343">_xlfn.IFS(N3343&lt;=100000,"Low",N3343&lt;=500000,"Median",N3343&lt;=1500000,"High",N3343&gt;1500000,"Very High")</f>
        <v>Low</v>
      </c>
      <c r="P3343">
        <v>35000000</v>
      </c>
      <c r="Q3343">
        <v>2180452</v>
      </c>
      <c r="R3343">
        <f t="shared" si="522"/>
        <v>-32819548</v>
      </c>
      <c r="S3343" t="str">
        <f t="shared" si="523"/>
        <v>Loss</v>
      </c>
      <c r="T3343" s="1">
        <v>43994</v>
      </c>
      <c r="U3343" t="s">
        <v>3751</v>
      </c>
      <c r="V3343" s="14">
        <v>43994</v>
      </c>
      <c r="W3343" t="str">
        <f t="shared" si="524"/>
        <v>June</v>
      </c>
      <c r="X3343" s="4" t="str">
        <f t="shared" si="525"/>
        <v>2020</v>
      </c>
      <c r="Y3343" s="6">
        <f t="shared" si="526"/>
        <v>2020</v>
      </c>
      <c r="Z3343" s="4" t="str">
        <f t="shared" si="527"/>
        <v>12</v>
      </c>
      <c r="AA3343" s="6">
        <f t="shared" si="528"/>
        <v>12</v>
      </c>
      <c r="AB3343" t="str">
        <f t="shared" si="529"/>
        <v>Friday</v>
      </c>
    </row>
    <row r="3344" spans="1:28" x14ac:dyDescent="0.25">
      <c r="A3344" s="3" t="s">
        <v>8140</v>
      </c>
      <c r="B3344" t="s">
        <v>8141</v>
      </c>
      <c r="C3344" s="3" t="s">
        <v>8141</v>
      </c>
      <c r="D3344" s="6">
        <v>0</v>
      </c>
      <c r="E3344" s="6">
        <v>107</v>
      </c>
      <c r="F3344" s="6">
        <f t="shared" si="520"/>
        <v>1</v>
      </c>
      <c r="G3344" s="6">
        <f t="shared" si="521"/>
        <v>47</v>
      </c>
      <c r="H3344" s="6" t="str" cm="1">
        <f t="array" ref="H3344">_xlfn.IFS(E3344&lt;=80,"Series",E3344&lt;=120,"TV Movie",E3344&gt;120,"Long Movie")</f>
        <v>TV Movie</v>
      </c>
      <c r="I3344" t="s">
        <v>132</v>
      </c>
      <c r="J3344" t="s">
        <v>83</v>
      </c>
      <c r="K3344" t="s">
        <v>3857</v>
      </c>
      <c r="L3344" s="5">
        <v>7.2</v>
      </c>
      <c r="M3344" t="str" cm="1">
        <f t="array" ref="M3344">_xlfn.IFS(L3344&lt;=2,"Flop",L3344&lt;=5,"Average",L3344&lt;=7,"Hit",L3344&lt;=9,"Superhit",L3344&gt;9,"BlockBuster")</f>
        <v>Superhit</v>
      </c>
      <c r="N3344" s="6">
        <v>359425</v>
      </c>
      <c r="O3344" s="6" t="str" cm="1">
        <f t="array" ref="O3344">_xlfn.IFS(N3344&lt;=100000,"Low",N3344&lt;=500000,"Median",N3344&lt;=1500000,"High",N3344&gt;1500000,"Very High")</f>
        <v>Median</v>
      </c>
      <c r="P3344">
        <v>35000000</v>
      </c>
      <c r="Q3344">
        <v>79628200</v>
      </c>
      <c r="R3344">
        <f t="shared" si="522"/>
        <v>44628200</v>
      </c>
      <c r="S3344" t="str">
        <f t="shared" si="523"/>
        <v>Profit</v>
      </c>
      <c r="T3344" s="1">
        <v>44814</v>
      </c>
      <c r="U3344" t="s">
        <v>4426</v>
      </c>
      <c r="V3344" s="14">
        <v>44814</v>
      </c>
      <c r="W3344" t="str">
        <f t="shared" si="524"/>
        <v>September</v>
      </c>
      <c r="X3344" s="4" t="str">
        <f t="shared" si="525"/>
        <v>2022</v>
      </c>
      <c r="Y3344" s="6">
        <f t="shared" si="526"/>
        <v>2022</v>
      </c>
      <c r="Z3344" s="4" t="str">
        <f t="shared" si="527"/>
        <v>10</v>
      </c>
      <c r="AA3344" s="6">
        <f t="shared" si="528"/>
        <v>10</v>
      </c>
      <c r="AB3344" t="str">
        <f t="shared" si="529"/>
        <v>Saturday</v>
      </c>
    </row>
    <row r="3345" spans="1:28" x14ac:dyDescent="0.25">
      <c r="A3345" s="3" t="s">
        <v>8142</v>
      </c>
      <c r="B3345" t="s">
        <v>8143</v>
      </c>
      <c r="C3345" s="3" t="s">
        <v>8143</v>
      </c>
      <c r="D3345" s="6">
        <v>0</v>
      </c>
      <c r="E3345" s="6">
        <v>107</v>
      </c>
      <c r="F3345" s="6">
        <f t="shared" si="520"/>
        <v>1</v>
      </c>
      <c r="G3345" s="6">
        <f t="shared" si="521"/>
        <v>47</v>
      </c>
      <c r="H3345" s="6" t="str" cm="1">
        <f t="array" ref="H3345">_xlfn.IFS(E3345&lt;=80,"Series",E3345&lt;=120,"TV Movie",E3345&gt;120,"Long Movie")</f>
        <v>TV Movie</v>
      </c>
      <c r="I3345" t="s">
        <v>145</v>
      </c>
      <c r="J3345" t="s">
        <v>5802</v>
      </c>
      <c r="K3345" t="s">
        <v>5802</v>
      </c>
      <c r="L3345" s="5">
        <v>7.3</v>
      </c>
      <c r="M3345" t="str" cm="1">
        <f t="array" ref="M3345">_xlfn.IFS(L3345&lt;=2,"Flop",L3345&lt;=5,"Average",L3345&lt;=7,"Hit",L3345&lt;=9,"Superhit",L3345&gt;9,"BlockBuster")</f>
        <v>Superhit</v>
      </c>
      <c r="N3345" s="6">
        <v>175977</v>
      </c>
      <c r="O3345" s="6" t="str" cm="1">
        <f t="array" ref="O3345">_xlfn.IFS(N3345&lt;=100000,"Low",N3345&lt;=500000,"Median",N3345&lt;=1500000,"High",N3345&gt;1500000,"Very High")</f>
        <v>Median</v>
      </c>
      <c r="P3345">
        <v>5000000</v>
      </c>
      <c r="Q3345">
        <v>39458207</v>
      </c>
      <c r="R3345">
        <f t="shared" si="522"/>
        <v>34458207</v>
      </c>
      <c r="S3345" t="str">
        <f t="shared" si="523"/>
        <v>Profit</v>
      </c>
      <c r="T3345" s="1">
        <v>44085</v>
      </c>
      <c r="U3345" t="s">
        <v>8094</v>
      </c>
      <c r="V3345" s="14">
        <v>44085</v>
      </c>
      <c r="W3345" t="str">
        <f t="shared" si="524"/>
        <v>September</v>
      </c>
      <c r="X3345" s="4" t="str">
        <f t="shared" si="525"/>
        <v>2020</v>
      </c>
      <c r="Y3345" s="6">
        <f t="shared" si="526"/>
        <v>2020</v>
      </c>
      <c r="Z3345" s="4" t="str">
        <f t="shared" si="527"/>
        <v>11</v>
      </c>
      <c r="AA3345" s="6">
        <f t="shared" si="528"/>
        <v>11</v>
      </c>
      <c r="AB3345" t="str">
        <f t="shared" si="529"/>
        <v>Friday</v>
      </c>
    </row>
    <row r="3346" spans="1:28" x14ac:dyDescent="0.25">
      <c r="A3346" s="3" t="s">
        <v>8144</v>
      </c>
      <c r="B3346" t="s">
        <v>8145</v>
      </c>
      <c r="C3346" s="3" t="s">
        <v>8145</v>
      </c>
      <c r="D3346" s="6">
        <v>0</v>
      </c>
      <c r="E3346" s="6">
        <v>138</v>
      </c>
      <c r="F3346" s="6">
        <f t="shared" si="520"/>
        <v>2</v>
      </c>
      <c r="G3346" s="6">
        <f t="shared" si="521"/>
        <v>18</v>
      </c>
      <c r="H3346" s="6" t="str" cm="1">
        <f t="array" ref="H3346">_xlfn.IFS(E3346&lt;=80,"Series",E3346&lt;=120,"TV Movie",E3346&gt;120,"Long Movie")</f>
        <v>Long Movie</v>
      </c>
      <c r="I3346" t="s">
        <v>5529</v>
      </c>
      <c r="J3346" t="s">
        <v>8158</v>
      </c>
      <c r="K3346" t="s">
        <v>145</v>
      </c>
      <c r="L3346" s="5">
        <v>6.6</v>
      </c>
      <c r="M3346" t="str" cm="1">
        <f t="array" ref="M3346">_xlfn.IFS(L3346&lt;=2,"Flop",L3346&lt;=5,"Average",L3346&lt;=7,"Hit",L3346&lt;=9,"Superhit",L3346&gt;9,"BlockBuster")</f>
        <v>Hit</v>
      </c>
      <c r="N3346" s="6">
        <v>220617</v>
      </c>
      <c r="O3346" s="6" t="str" cm="1">
        <f t="array" ref="O3346">_xlfn.IFS(N3346&lt;=100000,"Low",N3346&lt;=500000,"Median",N3346&lt;=1500000,"High",N3346&gt;1500000,"Very High")</f>
        <v>Median</v>
      </c>
      <c r="P3346">
        <v>200000000</v>
      </c>
      <c r="Q3346">
        <v>14400000</v>
      </c>
      <c r="R3346">
        <f t="shared" si="522"/>
        <v>-185600000</v>
      </c>
      <c r="S3346" t="str">
        <f t="shared" si="523"/>
        <v>Loss</v>
      </c>
      <c r="T3346" s="1">
        <v>44377</v>
      </c>
      <c r="U3346" t="s">
        <v>5207</v>
      </c>
      <c r="V3346" s="14">
        <v>44377</v>
      </c>
      <c r="W3346" t="str">
        <f t="shared" si="524"/>
        <v>June</v>
      </c>
      <c r="X3346" s="4" t="str">
        <f t="shared" si="525"/>
        <v>2021</v>
      </c>
      <c r="Y3346" s="6">
        <f t="shared" si="526"/>
        <v>2021</v>
      </c>
      <c r="Z3346" s="4" t="str">
        <f t="shared" si="527"/>
        <v>30</v>
      </c>
      <c r="AA3346" s="6">
        <f t="shared" si="528"/>
        <v>30</v>
      </c>
      <c r="AB3346" t="str">
        <f t="shared" si="529"/>
        <v>Wednesday</v>
      </c>
    </row>
    <row r="3347" spans="1:28" x14ac:dyDescent="0.25">
      <c r="A3347" s="3" t="s">
        <v>8146</v>
      </c>
      <c r="B3347" t="s">
        <v>8147</v>
      </c>
      <c r="C3347" s="3" t="s">
        <v>8147</v>
      </c>
      <c r="D3347" s="6">
        <v>0</v>
      </c>
      <c r="E3347" s="6">
        <v>126</v>
      </c>
      <c r="F3347" s="6">
        <f t="shared" si="520"/>
        <v>2</v>
      </c>
      <c r="G3347" s="6">
        <f t="shared" si="521"/>
        <v>6</v>
      </c>
      <c r="H3347" s="6" t="str" cm="1">
        <f t="array" ref="H3347">_xlfn.IFS(E3347&lt;=80,"Series",E3347&lt;=120,"TV Movie",E3347&gt;120,"Long Movie")</f>
        <v>Long Movie</v>
      </c>
      <c r="I3347" t="s">
        <v>8160</v>
      </c>
      <c r="J3347" t="s">
        <v>145</v>
      </c>
      <c r="K3347" t="s">
        <v>8167</v>
      </c>
      <c r="L3347" s="5">
        <v>7.4</v>
      </c>
      <c r="M3347" t="str" cm="1">
        <f t="array" ref="M3347">_xlfn.IFS(L3347&lt;=2,"Flop",L3347&lt;=5,"Average",L3347&lt;=7,"Hit",L3347&lt;=9,"Superhit",L3347&gt;9,"BlockBuster")</f>
        <v>Superhit</v>
      </c>
      <c r="N3347" s="6">
        <v>88568</v>
      </c>
      <c r="O3347" s="6" t="str" cm="1">
        <f t="array" ref="O3347">_xlfn.IFS(N3347&lt;=100000,"Low",N3347&lt;=500000,"Median",N3347&lt;=1500000,"High",N3347&gt;1500000,"Very High")</f>
        <v>Low</v>
      </c>
      <c r="P3347">
        <v>26000000</v>
      </c>
      <c r="Q3347">
        <v>7478009</v>
      </c>
      <c r="R3347">
        <f t="shared" si="522"/>
        <v>-18521991</v>
      </c>
      <c r="S3347" t="str">
        <f t="shared" si="523"/>
        <v>Loss</v>
      </c>
      <c r="T3347" s="1">
        <v>44228</v>
      </c>
      <c r="U3347" t="s">
        <v>8148</v>
      </c>
      <c r="V3347" s="14">
        <v>44228</v>
      </c>
      <c r="W3347" t="str">
        <f t="shared" si="524"/>
        <v>February</v>
      </c>
      <c r="X3347" s="4" t="str">
        <f t="shared" si="525"/>
        <v>2021</v>
      </c>
      <c r="Y3347" s="6">
        <f t="shared" si="526"/>
        <v>2021</v>
      </c>
      <c r="Z3347" s="4" t="str">
        <f t="shared" si="527"/>
        <v>1</v>
      </c>
      <c r="AA3347" s="6">
        <f t="shared" si="528"/>
        <v>1</v>
      </c>
      <c r="AB3347" t="str">
        <f t="shared" si="529"/>
        <v>Monday</v>
      </c>
    </row>
    <row r="3348" spans="1:28" x14ac:dyDescent="0.25">
      <c r="A3348" s="3" t="s">
        <v>8149</v>
      </c>
      <c r="B3348" t="s">
        <v>8150</v>
      </c>
      <c r="C3348" s="3" t="s">
        <v>8150</v>
      </c>
      <c r="D3348" s="6">
        <v>0</v>
      </c>
      <c r="E3348" s="6">
        <v>88</v>
      </c>
      <c r="F3348" s="6">
        <f t="shared" si="520"/>
        <v>1</v>
      </c>
      <c r="G3348" s="6">
        <f t="shared" si="521"/>
        <v>28</v>
      </c>
      <c r="H3348" s="6" t="str" cm="1">
        <f t="array" ref="H3348">_xlfn.IFS(E3348&lt;=80,"Series",E3348&lt;=120,"TV Movie",E3348&gt;120,"Long Movie")</f>
        <v>TV Movie</v>
      </c>
      <c r="I3348" t="s">
        <v>5529</v>
      </c>
      <c r="J3348" t="s">
        <v>8158</v>
      </c>
      <c r="K3348" t="s">
        <v>83</v>
      </c>
      <c r="L3348" s="5">
        <v>5.7</v>
      </c>
      <c r="M3348" t="str" cm="1">
        <f t="array" ref="M3348">_xlfn.IFS(L3348&lt;=2,"Flop",L3348&lt;=5,"Average",L3348&lt;=7,"Hit",L3348&lt;=9,"Superhit",L3348&gt;9,"BlockBuster")</f>
        <v>Hit</v>
      </c>
      <c r="N3348" s="6">
        <v>56955</v>
      </c>
      <c r="O3348" s="6" t="str" cm="1">
        <f t="array" ref="O3348">_xlfn.IFS(N3348&lt;=100000,"Low",N3348&lt;=500000,"Median",N3348&lt;=1500000,"High",N3348&gt;1500000,"Very High")</f>
        <v>Low</v>
      </c>
      <c r="P3348">
        <v>15000000</v>
      </c>
      <c r="Q3348">
        <v>65774490</v>
      </c>
      <c r="R3348">
        <f t="shared" si="522"/>
        <v>50774490</v>
      </c>
      <c r="S3348" t="str">
        <f t="shared" si="523"/>
        <v>Profit</v>
      </c>
      <c r="T3348" s="1">
        <v>44378</v>
      </c>
      <c r="U3348" t="s">
        <v>7760</v>
      </c>
      <c r="V3348" s="14">
        <v>44378</v>
      </c>
      <c r="W3348" t="str">
        <f t="shared" si="524"/>
        <v>July</v>
      </c>
      <c r="X3348" s="4" t="str">
        <f t="shared" si="525"/>
        <v>2021</v>
      </c>
      <c r="Y3348" s="6">
        <f t="shared" si="526"/>
        <v>2021</v>
      </c>
      <c r="Z3348" s="4" t="str">
        <f t="shared" si="527"/>
        <v>1</v>
      </c>
      <c r="AA3348" s="6">
        <f t="shared" si="528"/>
        <v>1</v>
      </c>
      <c r="AB3348" t="str">
        <f t="shared" si="529"/>
        <v>Thursday</v>
      </c>
    </row>
    <row r="3349" spans="1:28" x14ac:dyDescent="0.25">
      <c r="A3349" s="3" t="s">
        <v>8151</v>
      </c>
      <c r="B3349" t="s">
        <v>8152</v>
      </c>
      <c r="C3349" s="3" t="s">
        <v>8152</v>
      </c>
      <c r="D3349" s="6">
        <v>0</v>
      </c>
      <c r="E3349" s="6">
        <v>118</v>
      </c>
      <c r="F3349" s="6">
        <f t="shared" si="520"/>
        <v>1</v>
      </c>
      <c r="G3349" s="6">
        <f t="shared" si="521"/>
        <v>58</v>
      </c>
      <c r="H3349" s="6" t="str" cm="1">
        <f t="array" ref="H3349">_xlfn.IFS(E3349&lt;=80,"Series",E3349&lt;=120,"TV Movie",E3349&gt;120,"Long Movie")</f>
        <v>TV Movie</v>
      </c>
      <c r="I3349" t="s">
        <v>132</v>
      </c>
      <c r="J3349" t="s">
        <v>8162</v>
      </c>
      <c r="K3349" t="s">
        <v>145</v>
      </c>
      <c r="L3349" s="5">
        <v>6.4</v>
      </c>
      <c r="M3349" t="str" cm="1">
        <f t="array" ref="M3349">_xlfn.IFS(L3349&lt;=2,"Flop",L3349&lt;=5,"Average",L3349&lt;=7,"Hit",L3349&lt;=9,"Superhit",L3349&gt;9,"BlockBuster")</f>
        <v>Hit</v>
      </c>
      <c r="N3349" s="6">
        <v>141433</v>
      </c>
      <c r="O3349" s="6" t="str" cm="1">
        <f t="array" ref="O3349">_xlfn.IFS(N3349&lt;=100000,"Low",N3349&lt;=500000,"Median",N3349&lt;=1500000,"High",N3349&gt;1500000,"Very High")</f>
        <v>Median</v>
      </c>
      <c r="P3349">
        <v>14000000</v>
      </c>
      <c r="Q3349">
        <v>1351662</v>
      </c>
      <c r="R3349">
        <f t="shared" si="522"/>
        <v>-12648338</v>
      </c>
      <c r="S3349" t="str">
        <f t="shared" si="523"/>
        <v>Loss</v>
      </c>
      <c r="T3349" s="1">
        <v>44086</v>
      </c>
      <c r="U3349" t="s">
        <v>6857</v>
      </c>
      <c r="V3349" s="14">
        <v>44086</v>
      </c>
      <c r="W3349" t="str">
        <f t="shared" si="524"/>
        <v>September</v>
      </c>
      <c r="X3349" s="4" t="str">
        <f t="shared" si="525"/>
        <v>2020</v>
      </c>
      <c r="Y3349" s="6">
        <f t="shared" si="526"/>
        <v>2020</v>
      </c>
      <c r="Z3349" s="4" t="str">
        <f t="shared" si="527"/>
        <v>12</v>
      </c>
      <c r="AA3349" s="6">
        <f t="shared" si="528"/>
        <v>12</v>
      </c>
      <c r="AB3349" t="str">
        <f t="shared" si="529"/>
        <v>Saturday</v>
      </c>
    </row>
  </sheetData>
  <autoFilter ref="V1:AB3349" xr:uid="{58542705-6DCC-41E0-9DFE-F1DE287F1E34}"/>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8621-3B0C-40BB-A6C7-B5ED7236BE5F}">
  <dimension ref="A1:Z3349"/>
  <sheetViews>
    <sheetView topLeftCell="A328" zoomScaleNormal="100" workbookViewId="0">
      <selection activeCell="AA15" sqref="AA15"/>
    </sheetView>
  </sheetViews>
  <sheetFormatPr defaultRowHeight="15" x14ac:dyDescent="0.25"/>
  <cols>
    <col min="12" max="12" width="9.140625" style="5"/>
    <col min="13" max="13" width="9.140625" customWidth="1"/>
    <col min="14" max="14" width="13.5703125" style="6" customWidth="1"/>
    <col min="15" max="15" width="13.5703125" customWidth="1"/>
    <col min="16" max="16" width="12.5703125" style="6" bestFit="1" customWidth="1"/>
    <col min="17" max="17" width="13.7109375" style="6" bestFit="1" customWidth="1"/>
    <col min="20" max="20" width="13.85546875" style="7" customWidth="1"/>
    <col min="22" max="22" width="16.7109375" style="7" customWidth="1"/>
  </cols>
  <sheetData>
    <row r="1" spans="1:26" s="23" customFormat="1" x14ac:dyDescent="0.25">
      <c r="A1" s="23" t="s">
        <v>0</v>
      </c>
      <c r="B1" s="23" t="s">
        <v>1</v>
      </c>
      <c r="C1" s="23" t="s">
        <v>2</v>
      </c>
      <c r="D1" s="23" t="s">
        <v>3</v>
      </c>
      <c r="E1" s="23" t="s">
        <v>4</v>
      </c>
      <c r="F1" s="23" t="s">
        <v>8153</v>
      </c>
      <c r="G1" s="23" t="s">
        <v>8154</v>
      </c>
      <c r="H1" s="23" t="s">
        <v>8155</v>
      </c>
      <c r="I1" s="23" t="s">
        <v>8170</v>
      </c>
      <c r="J1" s="23" t="s">
        <v>8171</v>
      </c>
      <c r="K1" s="23" t="s">
        <v>8172</v>
      </c>
      <c r="L1" s="24" t="s">
        <v>5</v>
      </c>
      <c r="M1" s="23" t="s">
        <v>8173</v>
      </c>
      <c r="N1" s="25" t="s">
        <v>6</v>
      </c>
      <c r="O1" s="23" t="s">
        <v>8174</v>
      </c>
      <c r="P1" s="25" t="s">
        <v>7</v>
      </c>
      <c r="Q1" s="25" t="s">
        <v>8</v>
      </c>
      <c r="R1" s="23" t="s">
        <v>8175</v>
      </c>
      <c r="S1" s="23" t="s">
        <v>8176</v>
      </c>
      <c r="T1" s="26" t="s">
        <v>9</v>
      </c>
      <c r="U1" s="23" t="s">
        <v>10</v>
      </c>
      <c r="V1" s="26" t="s">
        <v>8191</v>
      </c>
      <c r="W1" s="23" t="s">
        <v>8190</v>
      </c>
      <c r="X1" s="23" t="s">
        <v>8195</v>
      </c>
      <c r="Y1" s="23" t="s">
        <v>8215</v>
      </c>
      <c r="Z1" s="23" t="s">
        <v>8214</v>
      </c>
    </row>
    <row r="2" spans="1:26" x14ac:dyDescent="0.25">
      <c r="A2" t="s">
        <v>11</v>
      </c>
      <c r="B2" t="s">
        <v>12</v>
      </c>
      <c r="C2" t="s">
        <v>12</v>
      </c>
      <c r="D2">
        <v>0</v>
      </c>
      <c r="E2">
        <v>118</v>
      </c>
      <c r="F2">
        <v>1</v>
      </c>
      <c r="G2">
        <v>58</v>
      </c>
      <c r="H2" t="s">
        <v>8177</v>
      </c>
      <c r="I2" t="s">
        <v>132</v>
      </c>
      <c r="J2" t="s">
        <v>8156</v>
      </c>
      <c r="K2" t="s">
        <v>8157</v>
      </c>
      <c r="L2" s="5">
        <v>6.4</v>
      </c>
      <c r="M2" t="s">
        <v>8178</v>
      </c>
      <c r="N2" s="6">
        <v>87925</v>
      </c>
      <c r="O2" t="s">
        <v>8179</v>
      </c>
      <c r="P2" s="6">
        <v>48000000</v>
      </c>
      <c r="Q2" s="6">
        <v>76019048</v>
      </c>
      <c r="R2">
        <v>28019048</v>
      </c>
      <c r="S2" t="s">
        <v>8175</v>
      </c>
      <c r="T2" s="7">
        <v>37236</v>
      </c>
      <c r="U2" t="s">
        <v>13</v>
      </c>
      <c r="V2" s="7">
        <v>37236</v>
      </c>
      <c r="W2" t="s">
        <v>8196</v>
      </c>
      <c r="X2" t="s">
        <v>8197</v>
      </c>
      <c r="Y2">
        <v>2001</v>
      </c>
      <c r="Z2">
        <v>11</v>
      </c>
    </row>
    <row r="3" spans="1:26" x14ac:dyDescent="0.25">
      <c r="A3" t="s">
        <v>14</v>
      </c>
      <c r="B3" t="s">
        <v>15</v>
      </c>
      <c r="C3" t="s">
        <v>16</v>
      </c>
      <c r="D3">
        <v>0</v>
      </c>
      <c r="E3">
        <v>78</v>
      </c>
      <c r="F3">
        <v>1</v>
      </c>
      <c r="G3">
        <v>18</v>
      </c>
      <c r="H3" t="s">
        <v>8180</v>
      </c>
      <c r="I3" t="s">
        <v>8158</v>
      </c>
      <c r="J3" t="s">
        <v>8159</v>
      </c>
      <c r="K3" t="s">
        <v>132</v>
      </c>
      <c r="L3" s="5">
        <v>7.1</v>
      </c>
      <c r="M3" t="s">
        <v>8181</v>
      </c>
      <c r="N3" s="6">
        <v>111758</v>
      </c>
      <c r="O3" t="s">
        <v>8182</v>
      </c>
      <c r="P3" s="6">
        <v>4000000</v>
      </c>
      <c r="Q3" s="6">
        <v>35459543</v>
      </c>
      <c r="R3">
        <v>31459543</v>
      </c>
      <c r="S3" t="s">
        <v>8175</v>
      </c>
      <c r="T3" s="7">
        <v>25913</v>
      </c>
      <c r="U3" t="s">
        <v>17</v>
      </c>
      <c r="V3" s="7">
        <v>25913</v>
      </c>
      <c r="W3" t="s">
        <v>8196</v>
      </c>
      <c r="X3" t="s">
        <v>1465</v>
      </c>
      <c r="Y3">
        <v>1970</v>
      </c>
      <c r="Z3">
        <v>11</v>
      </c>
    </row>
    <row r="4" spans="1:26" x14ac:dyDescent="0.25">
      <c r="A4" t="s">
        <v>18</v>
      </c>
      <c r="B4" t="s">
        <v>19</v>
      </c>
      <c r="C4" t="s">
        <v>19</v>
      </c>
      <c r="D4">
        <v>0</v>
      </c>
      <c r="E4">
        <v>144</v>
      </c>
      <c r="F4">
        <v>2</v>
      </c>
      <c r="G4">
        <v>24</v>
      </c>
      <c r="H4" t="s">
        <v>8183</v>
      </c>
      <c r="I4" t="s">
        <v>8158</v>
      </c>
      <c r="J4" t="s">
        <v>132</v>
      </c>
      <c r="K4" t="s">
        <v>4390</v>
      </c>
      <c r="L4" s="5">
        <v>7.6</v>
      </c>
      <c r="M4" t="s">
        <v>8181</v>
      </c>
      <c r="N4" s="6">
        <v>52628</v>
      </c>
      <c r="O4" t="s">
        <v>8179</v>
      </c>
      <c r="P4" s="6">
        <v>4000000</v>
      </c>
      <c r="Q4" s="6">
        <v>5200000</v>
      </c>
      <c r="R4">
        <v>1200000</v>
      </c>
      <c r="S4" t="s">
        <v>8175</v>
      </c>
      <c r="T4" s="7">
        <v>25569</v>
      </c>
      <c r="U4" t="s">
        <v>20</v>
      </c>
      <c r="V4" s="7">
        <v>25569</v>
      </c>
      <c r="W4" t="s">
        <v>8198</v>
      </c>
      <c r="X4" t="s">
        <v>8199</v>
      </c>
      <c r="Y4">
        <v>1970</v>
      </c>
      <c r="Z4">
        <v>1</v>
      </c>
    </row>
    <row r="5" spans="1:26" x14ac:dyDescent="0.25">
      <c r="A5" t="s">
        <v>21</v>
      </c>
      <c r="B5" t="s">
        <v>22</v>
      </c>
      <c r="C5" t="s">
        <v>22</v>
      </c>
      <c r="D5">
        <v>0</v>
      </c>
      <c r="E5">
        <v>116</v>
      </c>
      <c r="F5">
        <v>1</v>
      </c>
      <c r="G5">
        <v>56</v>
      </c>
      <c r="H5" t="s">
        <v>8177</v>
      </c>
      <c r="I5" t="s">
        <v>132</v>
      </c>
      <c r="J5" t="s">
        <v>145</v>
      </c>
      <c r="K5" t="s">
        <v>4390</v>
      </c>
      <c r="L5" s="5">
        <v>7.4</v>
      </c>
      <c r="M5" t="s">
        <v>8181</v>
      </c>
      <c r="N5" s="6">
        <v>75784</v>
      </c>
      <c r="O5" t="s">
        <v>8179</v>
      </c>
      <c r="P5" s="6">
        <v>3500000</v>
      </c>
      <c r="Q5" s="6">
        <v>81600000</v>
      </c>
      <c r="R5">
        <v>78100000</v>
      </c>
      <c r="S5" t="s">
        <v>8175</v>
      </c>
      <c r="T5" s="7">
        <v>25593</v>
      </c>
      <c r="U5" t="s">
        <v>23</v>
      </c>
      <c r="V5" s="7">
        <v>25593</v>
      </c>
      <c r="W5" t="s">
        <v>8198</v>
      </c>
      <c r="X5" t="s">
        <v>8200</v>
      </c>
      <c r="Y5">
        <v>1970</v>
      </c>
      <c r="Z5">
        <v>25</v>
      </c>
    </row>
    <row r="6" spans="1:26" x14ac:dyDescent="0.25">
      <c r="A6" t="s">
        <v>24</v>
      </c>
      <c r="B6" t="s">
        <v>25</v>
      </c>
      <c r="C6" t="s">
        <v>25</v>
      </c>
      <c r="D6">
        <v>0</v>
      </c>
      <c r="E6">
        <v>172</v>
      </c>
      <c r="F6">
        <v>2</v>
      </c>
      <c r="G6">
        <v>52</v>
      </c>
      <c r="H6" t="s">
        <v>8183</v>
      </c>
      <c r="I6" t="s">
        <v>8160</v>
      </c>
      <c r="J6" t="s">
        <v>145</v>
      </c>
      <c r="K6" t="s">
        <v>4390</v>
      </c>
      <c r="L6" s="5">
        <v>7.9</v>
      </c>
      <c r="M6" t="s">
        <v>8181</v>
      </c>
      <c r="N6" s="6">
        <v>106476</v>
      </c>
      <c r="O6" t="s">
        <v>8182</v>
      </c>
      <c r="P6" s="6">
        <v>12000000</v>
      </c>
      <c r="Q6" s="6">
        <v>61749765</v>
      </c>
      <c r="R6">
        <v>49749765</v>
      </c>
      <c r="S6" t="s">
        <v>8175</v>
      </c>
      <c r="T6" s="7">
        <v>25603</v>
      </c>
      <c r="U6" t="s">
        <v>26</v>
      </c>
      <c r="V6" s="7">
        <v>25603</v>
      </c>
      <c r="W6" t="s">
        <v>8201</v>
      </c>
      <c r="X6" t="s">
        <v>8202</v>
      </c>
      <c r="Y6">
        <v>1970</v>
      </c>
      <c r="Z6">
        <v>4</v>
      </c>
    </row>
    <row r="7" spans="1:26" x14ac:dyDescent="0.25">
      <c r="A7" t="s">
        <v>27</v>
      </c>
      <c r="B7" t="s">
        <v>28</v>
      </c>
      <c r="C7" t="s">
        <v>28</v>
      </c>
      <c r="D7">
        <v>0</v>
      </c>
      <c r="E7">
        <v>86</v>
      </c>
      <c r="F7">
        <v>1</v>
      </c>
      <c r="G7">
        <v>26</v>
      </c>
      <c r="H7" t="s">
        <v>8177</v>
      </c>
      <c r="I7" t="s">
        <v>145</v>
      </c>
      <c r="J7" t="s">
        <v>8161</v>
      </c>
      <c r="K7" t="s">
        <v>3857</v>
      </c>
      <c r="L7" s="5">
        <v>6.6</v>
      </c>
      <c r="M7" t="s">
        <v>8178</v>
      </c>
      <c r="N7" s="6">
        <v>53906</v>
      </c>
      <c r="O7" t="s">
        <v>8179</v>
      </c>
      <c r="P7" s="6">
        <v>777000</v>
      </c>
      <c r="Q7" s="6">
        <v>2437000</v>
      </c>
      <c r="R7">
        <v>1660000</v>
      </c>
      <c r="S7" t="s">
        <v>8175</v>
      </c>
      <c r="T7" s="7">
        <v>26003</v>
      </c>
      <c r="U7" t="s">
        <v>29</v>
      </c>
      <c r="V7" s="7">
        <v>26003</v>
      </c>
      <c r="W7" t="s">
        <v>8203</v>
      </c>
      <c r="X7" t="s">
        <v>8199</v>
      </c>
      <c r="Y7">
        <v>1971</v>
      </c>
      <c r="Z7">
        <v>11</v>
      </c>
    </row>
    <row r="8" spans="1:26" x14ac:dyDescent="0.25">
      <c r="A8" t="s">
        <v>30</v>
      </c>
      <c r="B8" t="s">
        <v>31</v>
      </c>
      <c r="C8" t="s">
        <v>31</v>
      </c>
      <c r="D8">
        <v>0</v>
      </c>
      <c r="E8">
        <v>136</v>
      </c>
      <c r="F8">
        <v>2</v>
      </c>
      <c r="G8">
        <v>16</v>
      </c>
      <c r="H8" t="s">
        <v>8183</v>
      </c>
      <c r="I8" t="s">
        <v>8162</v>
      </c>
      <c r="J8" t="s">
        <v>8161</v>
      </c>
      <c r="K8" t="s">
        <v>5802</v>
      </c>
      <c r="L8" s="5">
        <v>8.3000000000000007</v>
      </c>
      <c r="M8" t="s">
        <v>8181</v>
      </c>
      <c r="N8" s="6">
        <v>864440</v>
      </c>
      <c r="O8" t="s">
        <v>8184</v>
      </c>
      <c r="P8" s="6">
        <v>2200000</v>
      </c>
      <c r="Q8" s="6">
        <v>26960374</v>
      </c>
      <c r="R8">
        <v>24760374</v>
      </c>
      <c r="S8" t="s">
        <v>8175</v>
      </c>
      <c r="T8" s="7">
        <v>26286</v>
      </c>
      <c r="U8" t="s">
        <v>32</v>
      </c>
      <c r="V8" s="7">
        <v>26286</v>
      </c>
      <c r="W8" t="s">
        <v>8196</v>
      </c>
      <c r="X8" t="s">
        <v>8200</v>
      </c>
      <c r="Y8">
        <v>1971</v>
      </c>
      <c r="Z8">
        <v>19</v>
      </c>
    </row>
    <row r="9" spans="1:26" x14ac:dyDescent="0.25">
      <c r="A9" t="s">
        <v>33</v>
      </c>
      <c r="B9" t="s">
        <v>34</v>
      </c>
      <c r="C9" t="s">
        <v>34</v>
      </c>
      <c r="D9">
        <v>0</v>
      </c>
      <c r="E9">
        <v>120</v>
      </c>
      <c r="F9">
        <v>2</v>
      </c>
      <c r="G9">
        <v>0</v>
      </c>
      <c r="H9" t="s">
        <v>8177</v>
      </c>
      <c r="I9" t="s">
        <v>5529</v>
      </c>
      <c r="J9" t="s">
        <v>8158</v>
      </c>
      <c r="K9" t="s">
        <v>3857</v>
      </c>
      <c r="L9" s="5">
        <v>6.5</v>
      </c>
      <c r="M9" t="s">
        <v>8178</v>
      </c>
      <c r="N9" s="6">
        <v>112043</v>
      </c>
      <c r="O9" t="s">
        <v>8182</v>
      </c>
      <c r="P9" s="6">
        <v>7200000</v>
      </c>
      <c r="Q9" s="6">
        <v>43829933</v>
      </c>
      <c r="R9">
        <v>36629933</v>
      </c>
      <c r="S9" t="s">
        <v>8175</v>
      </c>
      <c r="T9" s="7">
        <v>26281</v>
      </c>
      <c r="U9" t="s">
        <v>35</v>
      </c>
      <c r="V9" s="7">
        <v>26281</v>
      </c>
      <c r="W9" t="s">
        <v>8196</v>
      </c>
      <c r="X9" t="s">
        <v>8197</v>
      </c>
      <c r="Y9">
        <v>1971</v>
      </c>
      <c r="Z9">
        <v>14</v>
      </c>
    </row>
    <row r="10" spans="1:26" x14ac:dyDescent="0.25">
      <c r="A10" t="s">
        <v>36</v>
      </c>
      <c r="B10" t="s">
        <v>37</v>
      </c>
      <c r="C10" t="s">
        <v>37</v>
      </c>
      <c r="D10">
        <v>0</v>
      </c>
      <c r="E10">
        <v>102</v>
      </c>
      <c r="F10">
        <v>1</v>
      </c>
      <c r="G10">
        <v>42</v>
      </c>
      <c r="H10" t="s">
        <v>8177</v>
      </c>
      <c r="I10" t="s">
        <v>5529</v>
      </c>
      <c r="J10" t="s">
        <v>8162</v>
      </c>
      <c r="K10" t="s">
        <v>3857</v>
      </c>
      <c r="L10" s="5">
        <v>7.7</v>
      </c>
      <c r="M10" t="s">
        <v>8181</v>
      </c>
      <c r="N10" s="6">
        <v>165277</v>
      </c>
      <c r="O10" t="s">
        <v>8182</v>
      </c>
      <c r="P10" s="6">
        <v>4000000</v>
      </c>
      <c r="Q10" s="6">
        <v>35988495</v>
      </c>
      <c r="R10">
        <v>31988495</v>
      </c>
      <c r="S10" t="s">
        <v>8175</v>
      </c>
      <c r="T10" s="7">
        <v>26288</v>
      </c>
      <c r="U10" t="s">
        <v>38</v>
      </c>
      <c r="V10" s="7">
        <v>26288</v>
      </c>
      <c r="W10" t="s">
        <v>8196</v>
      </c>
      <c r="X10" t="s">
        <v>8197</v>
      </c>
      <c r="Y10">
        <v>1971</v>
      </c>
      <c r="Z10">
        <v>21</v>
      </c>
    </row>
    <row r="11" spans="1:26" x14ac:dyDescent="0.25">
      <c r="A11" t="s">
        <v>39</v>
      </c>
      <c r="B11" t="s">
        <v>40</v>
      </c>
      <c r="C11" t="s">
        <v>40</v>
      </c>
      <c r="D11">
        <v>0</v>
      </c>
      <c r="E11">
        <v>104</v>
      </c>
      <c r="F11">
        <v>1</v>
      </c>
      <c r="G11">
        <v>44</v>
      </c>
      <c r="H11" t="s">
        <v>8177</v>
      </c>
      <c r="I11" t="s">
        <v>5529</v>
      </c>
      <c r="J11" t="s">
        <v>8162</v>
      </c>
      <c r="K11" t="s">
        <v>145</v>
      </c>
      <c r="L11" s="5">
        <v>7.7</v>
      </c>
      <c r="M11" t="s">
        <v>8181</v>
      </c>
      <c r="N11" s="6">
        <v>131995</v>
      </c>
      <c r="O11" t="s">
        <v>8182</v>
      </c>
      <c r="P11" s="6">
        <v>1800000</v>
      </c>
      <c r="Q11" s="6">
        <v>51701871</v>
      </c>
      <c r="R11">
        <v>49901871</v>
      </c>
      <c r="S11" t="s">
        <v>8175</v>
      </c>
      <c r="T11" s="7">
        <v>26213</v>
      </c>
      <c r="U11" t="s">
        <v>41</v>
      </c>
      <c r="V11" s="7">
        <v>26213</v>
      </c>
      <c r="W11" t="s">
        <v>8204</v>
      </c>
      <c r="X11" t="s">
        <v>8199</v>
      </c>
      <c r="Y11">
        <v>1971</v>
      </c>
      <c r="Z11">
        <v>7</v>
      </c>
    </row>
    <row r="12" spans="1:26" x14ac:dyDescent="0.25">
      <c r="A12" t="s">
        <v>42</v>
      </c>
      <c r="B12" t="s">
        <v>43</v>
      </c>
      <c r="C12" t="s">
        <v>43</v>
      </c>
      <c r="D12">
        <v>0</v>
      </c>
      <c r="E12">
        <v>91</v>
      </c>
      <c r="F12">
        <v>1</v>
      </c>
      <c r="G12">
        <v>31</v>
      </c>
      <c r="H12" t="s">
        <v>8177</v>
      </c>
      <c r="I12" t="s">
        <v>132</v>
      </c>
      <c r="J12" t="s">
        <v>145</v>
      </c>
      <c r="K12" t="s">
        <v>8157</v>
      </c>
      <c r="L12" s="5">
        <v>7.9</v>
      </c>
      <c r="M12" t="s">
        <v>8181</v>
      </c>
      <c r="N12" s="6">
        <v>80626</v>
      </c>
      <c r="O12" t="s">
        <v>8179</v>
      </c>
      <c r="P12" s="6">
        <v>1200000</v>
      </c>
      <c r="Q12" s="6">
        <v>1546</v>
      </c>
      <c r="R12">
        <v>-1198454</v>
      </c>
      <c r="S12" t="s">
        <v>8185</v>
      </c>
      <c r="T12" s="7">
        <v>26287</v>
      </c>
      <c r="U12" t="s">
        <v>44</v>
      </c>
      <c r="V12" s="7">
        <v>26287</v>
      </c>
      <c r="W12" t="s">
        <v>8196</v>
      </c>
      <c r="X12" t="s">
        <v>8205</v>
      </c>
      <c r="Y12">
        <v>1971</v>
      </c>
      <c r="Z12">
        <v>20</v>
      </c>
    </row>
    <row r="13" spans="1:26" x14ac:dyDescent="0.25">
      <c r="A13" t="s">
        <v>45</v>
      </c>
      <c r="B13" t="s">
        <v>46</v>
      </c>
      <c r="C13" t="s">
        <v>46</v>
      </c>
      <c r="D13">
        <v>0</v>
      </c>
      <c r="E13">
        <v>118</v>
      </c>
      <c r="F13">
        <v>1</v>
      </c>
      <c r="G13">
        <v>58</v>
      </c>
      <c r="H13" t="s">
        <v>8177</v>
      </c>
      <c r="I13" t="s">
        <v>145</v>
      </c>
      <c r="J13" t="s">
        <v>8157</v>
      </c>
      <c r="K13" t="s">
        <v>5802</v>
      </c>
      <c r="L13" s="5">
        <v>8</v>
      </c>
      <c r="M13" t="s">
        <v>8181</v>
      </c>
      <c r="N13" s="6">
        <v>51275</v>
      </c>
      <c r="O13" t="s">
        <v>8179</v>
      </c>
      <c r="P13" s="6">
        <v>1300000</v>
      </c>
      <c r="Q13" s="6">
        <v>29146131</v>
      </c>
      <c r="R13">
        <v>27846131</v>
      </c>
      <c r="S13" t="s">
        <v>8175</v>
      </c>
      <c r="T13" s="7">
        <v>26208</v>
      </c>
      <c r="U13" t="s">
        <v>47</v>
      </c>
      <c r="V13" s="7">
        <v>26208</v>
      </c>
      <c r="W13" t="s">
        <v>8204</v>
      </c>
      <c r="X13" t="s">
        <v>8206</v>
      </c>
      <c r="Y13">
        <v>1971</v>
      </c>
      <c r="Z13">
        <v>2</v>
      </c>
    </row>
    <row r="14" spans="1:26" x14ac:dyDescent="0.25">
      <c r="A14" t="s">
        <v>48</v>
      </c>
      <c r="B14" t="s">
        <v>49</v>
      </c>
      <c r="C14" t="s">
        <v>49</v>
      </c>
      <c r="D14">
        <v>0</v>
      </c>
      <c r="E14">
        <v>113</v>
      </c>
      <c r="F14">
        <v>1</v>
      </c>
      <c r="G14">
        <v>53</v>
      </c>
      <c r="H14" t="s">
        <v>8177</v>
      </c>
      <c r="I14" t="s">
        <v>8162</v>
      </c>
      <c r="J14" t="s">
        <v>145</v>
      </c>
      <c r="K14" t="s">
        <v>3857</v>
      </c>
      <c r="L14" s="5">
        <v>7.4</v>
      </c>
      <c r="M14" t="s">
        <v>8181</v>
      </c>
      <c r="N14" s="6">
        <v>63512</v>
      </c>
      <c r="O14" t="s">
        <v>8179</v>
      </c>
      <c r="P14" s="6">
        <v>3251794</v>
      </c>
      <c r="Q14" s="6">
        <v>0</v>
      </c>
      <c r="R14">
        <v>-3251794</v>
      </c>
      <c r="S14" t="s">
        <v>8185</v>
      </c>
      <c r="T14" s="7">
        <v>26262</v>
      </c>
      <c r="U14" t="s">
        <v>50</v>
      </c>
      <c r="V14" s="7">
        <v>26262</v>
      </c>
      <c r="W14" t="s">
        <v>8207</v>
      </c>
      <c r="X14" t="s">
        <v>8199</v>
      </c>
      <c r="Y14">
        <v>1971</v>
      </c>
      <c r="Z14">
        <v>25</v>
      </c>
    </row>
    <row r="15" spans="1:26" x14ac:dyDescent="0.25">
      <c r="A15" t="s">
        <v>51</v>
      </c>
      <c r="B15" t="s">
        <v>52</v>
      </c>
      <c r="C15" t="s">
        <v>52</v>
      </c>
      <c r="D15">
        <v>0</v>
      </c>
      <c r="E15">
        <v>100</v>
      </c>
      <c r="F15">
        <v>1</v>
      </c>
      <c r="G15">
        <v>40</v>
      </c>
      <c r="H15" t="s">
        <v>8177</v>
      </c>
      <c r="I15" t="s">
        <v>8163</v>
      </c>
      <c r="J15" t="s">
        <v>8156</v>
      </c>
      <c r="K15" t="s">
        <v>8164</v>
      </c>
      <c r="L15" s="5">
        <v>7.8</v>
      </c>
      <c r="M15" t="s">
        <v>8181</v>
      </c>
      <c r="N15" s="6">
        <v>215495</v>
      </c>
      <c r="O15" t="s">
        <v>8182</v>
      </c>
      <c r="P15" s="6">
        <v>3000000</v>
      </c>
      <c r="Q15" s="6">
        <v>622861</v>
      </c>
      <c r="R15">
        <v>-2377139</v>
      </c>
      <c r="S15" t="s">
        <v>8185</v>
      </c>
      <c r="T15" s="7">
        <v>26112</v>
      </c>
      <c r="U15" t="s">
        <v>53</v>
      </c>
      <c r="V15" s="7">
        <v>26112</v>
      </c>
      <c r="W15" t="s">
        <v>8208</v>
      </c>
      <c r="X15" t="s">
        <v>8205</v>
      </c>
      <c r="Y15">
        <v>1971</v>
      </c>
      <c r="Z15">
        <v>28</v>
      </c>
    </row>
    <row r="16" spans="1:26" x14ac:dyDescent="0.25">
      <c r="A16" t="s">
        <v>54</v>
      </c>
      <c r="B16" t="s">
        <v>55</v>
      </c>
      <c r="C16" t="s">
        <v>56</v>
      </c>
      <c r="D16">
        <v>0</v>
      </c>
      <c r="E16">
        <v>95</v>
      </c>
      <c r="F16">
        <v>1</v>
      </c>
      <c r="G16">
        <v>35</v>
      </c>
      <c r="H16" t="s">
        <v>8177</v>
      </c>
      <c r="I16" t="s">
        <v>5529</v>
      </c>
      <c r="J16" t="s">
        <v>8158</v>
      </c>
      <c r="K16" t="s">
        <v>8160</v>
      </c>
      <c r="L16" s="5">
        <v>7.8</v>
      </c>
      <c r="M16" t="s">
        <v>8181</v>
      </c>
      <c r="N16" s="6">
        <v>60516</v>
      </c>
      <c r="O16" t="s">
        <v>8179</v>
      </c>
      <c r="P16" s="6">
        <v>370000</v>
      </c>
      <c r="Q16" s="6">
        <v>37041</v>
      </c>
      <c r="R16">
        <v>-332959</v>
      </c>
      <c r="S16" t="s">
        <v>8185</v>
      </c>
      <c r="T16" s="7">
        <v>26662</v>
      </c>
      <c r="U16" t="s">
        <v>57</v>
      </c>
      <c r="V16" s="7">
        <v>26662</v>
      </c>
      <c r="W16" t="s">
        <v>8196</v>
      </c>
      <c r="X16" t="s">
        <v>1465</v>
      </c>
      <c r="Y16">
        <v>1972</v>
      </c>
      <c r="Z16">
        <v>29</v>
      </c>
    </row>
    <row r="17" spans="1:26" x14ac:dyDescent="0.25">
      <c r="A17" t="s">
        <v>58</v>
      </c>
      <c r="B17" t="s">
        <v>59</v>
      </c>
      <c r="C17" t="s">
        <v>59</v>
      </c>
      <c r="D17">
        <v>0</v>
      </c>
      <c r="E17">
        <v>124</v>
      </c>
      <c r="F17">
        <v>2</v>
      </c>
      <c r="G17">
        <v>4</v>
      </c>
      <c r="H17" t="s">
        <v>8183</v>
      </c>
      <c r="I17" t="s">
        <v>145</v>
      </c>
      <c r="J17" t="s">
        <v>8165</v>
      </c>
      <c r="K17" t="s">
        <v>8164</v>
      </c>
      <c r="L17" s="5">
        <v>7.8</v>
      </c>
      <c r="M17" t="s">
        <v>8181</v>
      </c>
      <c r="N17" s="6">
        <v>58141</v>
      </c>
      <c r="O17" t="s">
        <v>8179</v>
      </c>
      <c r="P17" s="6">
        <v>4600000</v>
      </c>
      <c r="Q17" s="6">
        <v>108405</v>
      </c>
      <c r="R17">
        <v>-4491595</v>
      </c>
      <c r="S17" t="s">
        <v>8185</v>
      </c>
      <c r="T17" s="7">
        <v>26342</v>
      </c>
      <c r="U17" t="s">
        <v>60</v>
      </c>
      <c r="V17" s="7">
        <v>26342</v>
      </c>
      <c r="W17" t="s">
        <v>8201</v>
      </c>
      <c r="X17" t="s">
        <v>8200</v>
      </c>
      <c r="Y17">
        <v>1972</v>
      </c>
      <c r="Z17">
        <v>13</v>
      </c>
    </row>
    <row r="18" spans="1:26" x14ac:dyDescent="0.25">
      <c r="A18" t="s">
        <v>61</v>
      </c>
      <c r="B18" t="s">
        <v>62</v>
      </c>
      <c r="C18" t="s">
        <v>62</v>
      </c>
      <c r="D18">
        <v>0</v>
      </c>
      <c r="E18">
        <v>109</v>
      </c>
      <c r="F18">
        <v>1</v>
      </c>
      <c r="G18">
        <v>49</v>
      </c>
      <c r="H18" t="s">
        <v>8177</v>
      </c>
      <c r="I18" t="s">
        <v>8158</v>
      </c>
      <c r="J18" t="s">
        <v>145</v>
      </c>
      <c r="K18" t="s">
        <v>3857</v>
      </c>
      <c r="L18" s="5">
        <v>7.7</v>
      </c>
      <c r="M18" t="s">
        <v>8181</v>
      </c>
      <c r="N18" s="6">
        <v>117081</v>
      </c>
      <c r="O18" t="s">
        <v>8182</v>
      </c>
      <c r="P18" s="6">
        <v>2000000</v>
      </c>
      <c r="Q18" s="6">
        <v>4534</v>
      </c>
      <c r="R18">
        <v>-1995466</v>
      </c>
      <c r="S18" t="s">
        <v>8185</v>
      </c>
      <c r="T18" s="7">
        <v>26510</v>
      </c>
      <c r="U18" t="s">
        <v>63</v>
      </c>
      <c r="V18" s="7">
        <v>26510</v>
      </c>
      <c r="W18" t="s">
        <v>8209</v>
      </c>
      <c r="X18" t="s">
        <v>8200</v>
      </c>
      <c r="Y18">
        <v>1972</v>
      </c>
      <c r="Z18">
        <v>30</v>
      </c>
    </row>
    <row r="19" spans="1:26" x14ac:dyDescent="0.25">
      <c r="A19" t="s">
        <v>64</v>
      </c>
      <c r="B19" t="s">
        <v>65</v>
      </c>
      <c r="C19" t="s">
        <v>65</v>
      </c>
      <c r="D19">
        <v>0</v>
      </c>
      <c r="E19">
        <v>175</v>
      </c>
      <c r="F19">
        <v>2</v>
      </c>
      <c r="G19">
        <v>55</v>
      </c>
      <c r="H19" t="s">
        <v>8183</v>
      </c>
      <c r="I19" t="s">
        <v>8162</v>
      </c>
      <c r="J19" t="s">
        <v>145</v>
      </c>
      <c r="K19" t="s">
        <v>5802</v>
      </c>
      <c r="L19" s="5">
        <v>9.1999999999999993</v>
      </c>
      <c r="M19" t="s">
        <v>8186</v>
      </c>
      <c r="N19" s="6">
        <v>1963432</v>
      </c>
      <c r="O19" t="s">
        <v>8187</v>
      </c>
      <c r="P19" s="6">
        <v>6000000</v>
      </c>
      <c r="Q19" s="6">
        <v>250341816</v>
      </c>
      <c r="R19">
        <v>244341816</v>
      </c>
      <c r="S19" t="s">
        <v>8175</v>
      </c>
      <c r="T19" s="7">
        <v>26372</v>
      </c>
      <c r="U19" t="s">
        <v>66</v>
      </c>
      <c r="V19" s="7">
        <v>26372</v>
      </c>
      <c r="W19" t="s">
        <v>8203</v>
      </c>
      <c r="X19" t="s">
        <v>8197</v>
      </c>
      <c r="Y19">
        <v>1972</v>
      </c>
      <c r="Z19">
        <v>14</v>
      </c>
    </row>
    <row r="20" spans="1:26" x14ac:dyDescent="0.25">
      <c r="A20" t="s">
        <v>67</v>
      </c>
      <c r="B20" t="s">
        <v>68</v>
      </c>
      <c r="C20" t="s">
        <v>68</v>
      </c>
      <c r="D20">
        <v>0</v>
      </c>
      <c r="E20">
        <v>105</v>
      </c>
      <c r="F20">
        <v>1</v>
      </c>
      <c r="G20">
        <v>45</v>
      </c>
      <c r="H20" t="s">
        <v>8177</v>
      </c>
      <c r="I20" t="s">
        <v>145</v>
      </c>
      <c r="J20" t="s">
        <v>8166</v>
      </c>
      <c r="K20" t="s">
        <v>178</v>
      </c>
      <c r="L20" s="5">
        <v>7.4</v>
      </c>
      <c r="M20" t="s">
        <v>8181</v>
      </c>
      <c r="N20" s="6">
        <v>62224</v>
      </c>
      <c r="O20" t="s">
        <v>8179</v>
      </c>
      <c r="P20" s="6">
        <v>5500000</v>
      </c>
      <c r="Q20" s="6">
        <v>15706540</v>
      </c>
      <c r="R20">
        <v>10206540</v>
      </c>
      <c r="S20" t="s">
        <v>8175</v>
      </c>
      <c r="T20" s="7">
        <v>26760</v>
      </c>
      <c r="U20" t="s">
        <v>69</v>
      </c>
      <c r="V20" s="7">
        <v>26760</v>
      </c>
      <c r="W20" t="s">
        <v>8210</v>
      </c>
      <c r="X20" t="s">
        <v>1465</v>
      </c>
      <c r="Y20">
        <v>1973</v>
      </c>
      <c r="Z20">
        <v>6</v>
      </c>
    </row>
    <row r="21" spans="1:26" x14ac:dyDescent="0.25">
      <c r="A21" t="s">
        <v>70</v>
      </c>
      <c r="B21" t="s">
        <v>71</v>
      </c>
      <c r="C21" t="s">
        <v>71</v>
      </c>
      <c r="D21">
        <v>0</v>
      </c>
      <c r="E21">
        <v>110</v>
      </c>
      <c r="F21">
        <v>1</v>
      </c>
      <c r="G21">
        <v>50</v>
      </c>
      <c r="H21" t="s">
        <v>8177</v>
      </c>
      <c r="I21" t="s">
        <v>132</v>
      </c>
      <c r="J21" t="s">
        <v>145</v>
      </c>
      <c r="K21" t="s">
        <v>5802</v>
      </c>
      <c r="L21" s="5">
        <v>7.4</v>
      </c>
      <c r="M21" t="s">
        <v>8181</v>
      </c>
      <c r="N21" s="6">
        <v>96404</v>
      </c>
      <c r="O21" t="s">
        <v>8179</v>
      </c>
      <c r="P21" s="6">
        <v>750000</v>
      </c>
      <c r="Q21" s="6">
        <v>115000889</v>
      </c>
      <c r="R21">
        <v>114250889</v>
      </c>
      <c r="S21" t="s">
        <v>8175</v>
      </c>
      <c r="T21" s="7">
        <v>26872</v>
      </c>
      <c r="U21" t="s">
        <v>29</v>
      </c>
      <c r="V21" s="7">
        <v>26872</v>
      </c>
      <c r="W21" t="s">
        <v>8209</v>
      </c>
      <c r="X21" t="s">
        <v>1465</v>
      </c>
      <c r="Y21">
        <v>1973</v>
      </c>
      <c r="Z21">
        <v>27</v>
      </c>
    </row>
    <row r="22" spans="1:26" x14ac:dyDescent="0.25">
      <c r="A22" t="s">
        <v>72</v>
      </c>
      <c r="B22" t="s">
        <v>73</v>
      </c>
      <c r="C22" t="s">
        <v>73</v>
      </c>
      <c r="D22">
        <v>0</v>
      </c>
      <c r="E22">
        <v>94</v>
      </c>
      <c r="F22">
        <v>1</v>
      </c>
      <c r="G22">
        <v>34</v>
      </c>
      <c r="H22" t="s">
        <v>8177</v>
      </c>
      <c r="I22" t="s">
        <v>5529</v>
      </c>
      <c r="J22" t="s">
        <v>8162</v>
      </c>
      <c r="K22" t="s">
        <v>145</v>
      </c>
      <c r="L22" s="5">
        <v>7.7</v>
      </c>
      <c r="M22" t="s">
        <v>8181</v>
      </c>
      <c r="N22" s="6">
        <v>76903</v>
      </c>
      <c r="O22" t="s">
        <v>8179</v>
      </c>
      <c r="P22" s="6">
        <v>450000</v>
      </c>
      <c r="Q22" s="6">
        <v>54396</v>
      </c>
      <c r="R22">
        <v>-395604</v>
      </c>
      <c r="S22" t="s">
        <v>8185</v>
      </c>
      <c r="T22" s="7">
        <v>26950</v>
      </c>
      <c r="U22" t="s">
        <v>74</v>
      </c>
      <c r="V22" s="7">
        <v>26950</v>
      </c>
      <c r="W22" t="s">
        <v>8204</v>
      </c>
      <c r="X22" t="s">
        <v>8206</v>
      </c>
      <c r="Y22">
        <v>1973</v>
      </c>
      <c r="Z22">
        <v>13</v>
      </c>
    </row>
    <row r="23" spans="1:26" x14ac:dyDescent="0.25">
      <c r="A23" t="s">
        <v>75</v>
      </c>
      <c r="B23" t="s">
        <v>76</v>
      </c>
      <c r="C23" t="s">
        <v>76</v>
      </c>
      <c r="D23">
        <v>0</v>
      </c>
      <c r="E23">
        <v>110</v>
      </c>
      <c r="F23">
        <v>1</v>
      </c>
      <c r="G23">
        <v>50</v>
      </c>
      <c r="H23" t="s">
        <v>8177</v>
      </c>
      <c r="I23" t="s">
        <v>145</v>
      </c>
      <c r="J23" t="s">
        <v>83</v>
      </c>
      <c r="K23" t="s">
        <v>8166</v>
      </c>
      <c r="L23" s="5">
        <v>7.1</v>
      </c>
      <c r="M23" t="s">
        <v>8181</v>
      </c>
      <c r="N23" s="6">
        <v>60820</v>
      </c>
      <c r="O23" t="s">
        <v>8179</v>
      </c>
      <c r="P23" s="6">
        <v>1500000</v>
      </c>
      <c r="Q23" s="6">
        <v>114156</v>
      </c>
      <c r="R23">
        <v>-1385844</v>
      </c>
      <c r="S23" t="s">
        <v>8185</v>
      </c>
      <c r="T23" s="7">
        <v>26948</v>
      </c>
      <c r="U23" t="s">
        <v>77</v>
      </c>
      <c r="V23" s="7">
        <v>26948</v>
      </c>
      <c r="W23" t="s">
        <v>8204</v>
      </c>
      <c r="X23" t="s">
        <v>8199</v>
      </c>
      <c r="Y23">
        <v>1973</v>
      </c>
      <c r="Z23">
        <v>11</v>
      </c>
    </row>
    <row r="24" spans="1:26" x14ac:dyDescent="0.25">
      <c r="A24" t="s">
        <v>78</v>
      </c>
      <c r="B24" t="s">
        <v>79</v>
      </c>
      <c r="C24" t="s">
        <v>79</v>
      </c>
      <c r="D24">
        <v>0</v>
      </c>
      <c r="E24">
        <v>102</v>
      </c>
      <c r="F24">
        <v>1</v>
      </c>
      <c r="G24">
        <v>42</v>
      </c>
      <c r="H24" t="s">
        <v>8177</v>
      </c>
      <c r="I24" t="s">
        <v>5529</v>
      </c>
      <c r="J24" t="s">
        <v>8162</v>
      </c>
      <c r="K24" t="s">
        <v>3857</v>
      </c>
      <c r="L24" s="5">
        <v>7.6</v>
      </c>
      <c r="M24" t="s">
        <v>8181</v>
      </c>
      <c r="N24" s="6">
        <v>110940</v>
      </c>
      <c r="O24" t="s">
        <v>8182</v>
      </c>
      <c r="P24" s="6">
        <v>850000</v>
      </c>
      <c r="Q24" s="6">
        <v>114252</v>
      </c>
      <c r="R24">
        <v>-735748</v>
      </c>
      <c r="S24" t="s">
        <v>8185</v>
      </c>
      <c r="T24" s="7">
        <v>26871</v>
      </c>
      <c r="U24" t="s">
        <v>80</v>
      </c>
      <c r="V24" s="7">
        <v>26871</v>
      </c>
      <c r="W24" t="s">
        <v>8209</v>
      </c>
      <c r="X24" t="s">
        <v>8199</v>
      </c>
      <c r="Y24">
        <v>1973</v>
      </c>
      <c r="Z24">
        <v>26</v>
      </c>
    </row>
    <row r="25" spans="1:26" x14ac:dyDescent="0.25">
      <c r="A25" t="s">
        <v>81</v>
      </c>
      <c r="B25" t="s">
        <v>82</v>
      </c>
      <c r="C25" t="s">
        <v>82</v>
      </c>
      <c r="D25">
        <v>0</v>
      </c>
      <c r="E25">
        <v>122</v>
      </c>
      <c r="F25">
        <v>2</v>
      </c>
      <c r="G25">
        <v>2</v>
      </c>
      <c r="H25" t="s">
        <v>8183</v>
      </c>
      <c r="I25" t="s">
        <v>83</v>
      </c>
      <c r="J25" t="s">
        <v>5802</v>
      </c>
      <c r="K25" t="s">
        <v>5802</v>
      </c>
      <c r="L25" s="5">
        <v>8.1</v>
      </c>
      <c r="M25" t="s">
        <v>8181</v>
      </c>
      <c r="N25" s="6">
        <v>443710</v>
      </c>
      <c r="O25" t="s">
        <v>8182</v>
      </c>
      <c r="P25" s="6">
        <v>11000000</v>
      </c>
      <c r="Q25" s="6">
        <v>441306145</v>
      </c>
      <c r="R25">
        <v>430306145</v>
      </c>
      <c r="S25" t="s">
        <v>8175</v>
      </c>
      <c r="T25" s="7">
        <v>27024</v>
      </c>
      <c r="U25" t="s">
        <v>41</v>
      </c>
      <c r="V25" s="7">
        <v>27024</v>
      </c>
      <c r="W25" t="s">
        <v>8196</v>
      </c>
      <c r="X25" t="s">
        <v>8202</v>
      </c>
      <c r="Y25">
        <v>1973</v>
      </c>
      <c r="Z25">
        <v>26</v>
      </c>
    </row>
    <row r="26" spans="1:26" x14ac:dyDescent="0.25">
      <c r="A26" t="s">
        <v>84</v>
      </c>
      <c r="B26" t="s">
        <v>85</v>
      </c>
      <c r="C26" t="s">
        <v>85</v>
      </c>
      <c r="D26">
        <v>0</v>
      </c>
      <c r="E26">
        <v>121</v>
      </c>
      <c r="F26">
        <v>2</v>
      </c>
      <c r="G26">
        <v>1</v>
      </c>
      <c r="H26" t="s">
        <v>8183</v>
      </c>
      <c r="I26" t="s">
        <v>5529</v>
      </c>
      <c r="J26" t="s">
        <v>8158</v>
      </c>
      <c r="K26" t="s">
        <v>3857</v>
      </c>
      <c r="L26" s="5">
        <v>6.7</v>
      </c>
      <c r="M26" t="s">
        <v>8178</v>
      </c>
      <c r="N26" s="6">
        <v>113277</v>
      </c>
      <c r="O26" t="s">
        <v>8182</v>
      </c>
      <c r="P26" s="6">
        <v>7000000</v>
      </c>
      <c r="Q26" s="6">
        <v>35382710</v>
      </c>
      <c r="R26">
        <v>28382710</v>
      </c>
      <c r="S26" t="s">
        <v>8175</v>
      </c>
      <c r="T26" s="7">
        <v>26842</v>
      </c>
      <c r="U26" t="s">
        <v>35</v>
      </c>
      <c r="V26" s="7">
        <v>26842</v>
      </c>
      <c r="W26" t="s">
        <v>8208</v>
      </c>
      <c r="X26" t="s">
        <v>8202</v>
      </c>
      <c r="Y26">
        <v>1973</v>
      </c>
      <c r="Z26">
        <v>27</v>
      </c>
    </row>
    <row r="27" spans="1:26" x14ac:dyDescent="0.25">
      <c r="A27" t="s">
        <v>86</v>
      </c>
      <c r="B27" t="s">
        <v>87</v>
      </c>
      <c r="C27" t="s">
        <v>87</v>
      </c>
      <c r="D27">
        <v>0</v>
      </c>
      <c r="E27">
        <v>112</v>
      </c>
      <c r="F27">
        <v>1</v>
      </c>
      <c r="G27">
        <v>52</v>
      </c>
      <c r="H27" t="s">
        <v>8177</v>
      </c>
      <c r="I27" t="s">
        <v>8162</v>
      </c>
      <c r="J27" t="s">
        <v>145</v>
      </c>
      <c r="K27" t="s">
        <v>3857</v>
      </c>
      <c r="L27" s="5">
        <v>7.2</v>
      </c>
      <c r="M27" t="s">
        <v>8181</v>
      </c>
      <c r="N27" s="6">
        <v>116501</v>
      </c>
      <c r="O27" t="s">
        <v>8182</v>
      </c>
      <c r="P27" s="6">
        <v>500000</v>
      </c>
      <c r="Q27" s="6">
        <v>59034</v>
      </c>
      <c r="R27">
        <v>-440966</v>
      </c>
      <c r="S27" t="s">
        <v>8185</v>
      </c>
      <c r="T27" s="7">
        <v>26939</v>
      </c>
      <c r="U27" t="s">
        <v>88</v>
      </c>
      <c r="V27" s="7">
        <v>26939</v>
      </c>
      <c r="W27" t="s">
        <v>8204</v>
      </c>
      <c r="X27" t="s">
        <v>8197</v>
      </c>
      <c r="Y27">
        <v>1973</v>
      </c>
      <c r="Z27">
        <v>2</v>
      </c>
    </row>
    <row r="28" spans="1:26" x14ac:dyDescent="0.25">
      <c r="A28" t="s">
        <v>89</v>
      </c>
      <c r="B28" t="s">
        <v>90</v>
      </c>
      <c r="C28" t="s">
        <v>90</v>
      </c>
      <c r="D28">
        <v>0</v>
      </c>
      <c r="E28">
        <v>102</v>
      </c>
      <c r="F28">
        <v>1</v>
      </c>
      <c r="G28">
        <v>42</v>
      </c>
      <c r="H28" t="s">
        <v>8177</v>
      </c>
      <c r="I28" t="s">
        <v>132</v>
      </c>
      <c r="J28" t="s">
        <v>8162</v>
      </c>
      <c r="K28" t="s">
        <v>145</v>
      </c>
      <c r="L28" s="5">
        <v>8.1</v>
      </c>
      <c r="M28" t="s">
        <v>8181</v>
      </c>
      <c r="N28" s="6">
        <v>51067</v>
      </c>
      <c r="O28" t="s">
        <v>8179</v>
      </c>
      <c r="P28" s="6">
        <v>2500000</v>
      </c>
      <c r="Q28" s="6">
        <v>0</v>
      </c>
      <c r="R28">
        <v>-2500000</v>
      </c>
      <c r="S28" t="s">
        <v>8185</v>
      </c>
      <c r="T28" s="7">
        <v>26763</v>
      </c>
      <c r="U28" t="s">
        <v>47</v>
      </c>
      <c r="V28" s="7">
        <v>26763</v>
      </c>
      <c r="W28" t="s">
        <v>8210</v>
      </c>
      <c r="X28" t="s">
        <v>8205</v>
      </c>
      <c r="Y28">
        <v>1973</v>
      </c>
      <c r="Z28">
        <v>9</v>
      </c>
    </row>
    <row r="29" spans="1:26" x14ac:dyDescent="0.25">
      <c r="A29" t="s">
        <v>91</v>
      </c>
      <c r="B29" t="s">
        <v>92</v>
      </c>
      <c r="C29" t="s">
        <v>92</v>
      </c>
      <c r="D29">
        <v>0</v>
      </c>
      <c r="E29">
        <v>151</v>
      </c>
      <c r="F29">
        <v>2</v>
      </c>
      <c r="G29">
        <v>31</v>
      </c>
      <c r="H29" t="s">
        <v>8183</v>
      </c>
      <c r="I29" t="s">
        <v>8160</v>
      </c>
      <c r="J29" t="s">
        <v>8162</v>
      </c>
      <c r="K29" t="s">
        <v>145</v>
      </c>
      <c r="L29" s="5">
        <v>8</v>
      </c>
      <c r="M29" t="s">
        <v>8181</v>
      </c>
      <c r="N29" s="6">
        <v>136272</v>
      </c>
      <c r="O29" t="s">
        <v>8182</v>
      </c>
      <c r="P29" s="6">
        <v>12000000</v>
      </c>
      <c r="Q29" s="6">
        <v>53267000</v>
      </c>
      <c r="R29">
        <v>41267000</v>
      </c>
      <c r="S29" t="s">
        <v>8175</v>
      </c>
      <c r="T29" s="7">
        <v>27014</v>
      </c>
      <c r="U29" t="s">
        <v>26</v>
      </c>
      <c r="V29" s="7">
        <v>27014</v>
      </c>
      <c r="W29" t="s">
        <v>8196</v>
      </c>
      <c r="X29" t="s">
        <v>8200</v>
      </c>
      <c r="Y29">
        <v>1973</v>
      </c>
      <c r="Z29">
        <v>16</v>
      </c>
    </row>
    <row r="30" spans="1:26" x14ac:dyDescent="0.25">
      <c r="A30" t="s">
        <v>93</v>
      </c>
      <c r="B30" t="s">
        <v>94</v>
      </c>
      <c r="C30" t="s">
        <v>94</v>
      </c>
      <c r="D30">
        <v>0</v>
      </c>
      <c r="E30">
        <v>83</v>
      </c>
      <c r="F30">
        <v>1</v>
      </c>
      <c r="G30">
        <v>23</v>
      </c>
      <c r="H30" t="s">
        <v>8177</v>
      </c>
      <c r="I30" t="s">
        <v>8158</v>
      </c>
      <c r="J30" t="s">
        <v>8159</v>
      </c>
      <c r="K30" t="s">
        <v>132</v>
      </c>
      <c r="L30" s="5">
        <v>7.5</v>
      </c>
      <c r="M30" t="s">
        <v>8181</v>
      </c>
      <c r="N30" s="6">
        <v>135750</v>
      </c>
      <c r="O30" t="s">
        <v>8182</v>
      </c>
      <c r="P30" s="6">
        <v>5000000</v>
      </c>
      <c r="Q30" s="6">
        <v>0</v>
      </c>
      <c r="R30">
        <v>-5000000</v>
      </c>
      <c r="S30" t="s">
        <v>8185</v>
      </c>
      <c r="T30" s="7">
        <v>26976</v>
      </c>
      <c r="U30" t="s">
        <v>95</v>
      </c>
      <c r="V30" s="7">
        <v>26976</v>
      </c>
      <c r="W30" t="s">
        <v>8207</v>
      </c>
      <c r="X30" t="s">
        <v>8199</v>
      </c>
      <c r="Y30">
        <v>1973</v>
      </c>
      <c r="Z30">
        <v>8</v>
      </c>
    </row>
    <row r="31" spans="1:26" x14ac:dyDescent="0.25">
      <c r="A31" t="s">
        <v>96</v>
      </c>
      <c r="B31" t="s">
        <v>97</v>
      </c>
      <c r="C31" t="s">
        <v>97</v>
      </c>
      <c r="D31">
        <v>0</v>
      </c>
      <c r="E31">
        <v>130</v>
      </c>
      <c r="F31">
        <v>2</v>
      </c>
      <c r="G31">
        <v>10</v>
      </c>
      <c r="H31" t="s">
        <v>8183</v>
      </c>
      <c r="I31" t="s">
        <v>8160</v>
      </c>
      <c r="J31" t="s">
        <v>8162</v>
      </c>
      <c r="K31" t="s">
        <v>145</v>
      </c>
      <c r="L31" s="5">
        <v>7.7</v>
      </c>
      <c r="M31" t="s">
        <v>8181</v>
      </c>
      <c r="N31" s="6">
        <v>131501</v>
      </c>
      <c r="O31" t="s">
        <v>8182</v>
      </c>
      <c r="P31" s="6">
        <v>3000000</v>
      </c>
      <c r="Q31" s="6">
        <v>29857432</v>
      </c>
      <c r="R31">
        <v>26857432</v>
      </c>
      <c r="S31" t="s">
        <v>8175</v>
      </c>
      <c r="T31" s="7">
        <v>27003</v>
      </c>
      <c r="U31" t="s">
        <v>98</v>
      </c>
      <c r="V31" s="7">
        <v>27003</v>
      </c>
      <c r="W31" t="s">
        <v>8196</v>
      </c>
      <c r="X31" t="s">
        <v>8202</v>
      </c>
      <c r="Y31">
        <v>1973</v>
      </c>
      <c r="Z31">
        <v>5</v>
      </c>
    </row>
    <row r="32" spans="1:26" x14ac:dyDescent="0.25">
      <c r="A32" t="s">
        <v>99</v>
      </c>
      <c r="B32" t="s">
        <v>100</v>
      </c>
      <c r="C32" t="s">
        <v>100</v>
      </c>
      <c r="D32">
        <v>0</v>
      </c>
      <c r="E32">
        <v>97</v>
      </c>
      <c r="F32">
        <v>1</v>
      </c>
      <c r="G32">
        <v>37</v>
      </c>
      <c r="H32" t="s">
        <v>8177</v>
      </c>
      <c r="I32" t="s">
        <v>8162</v>
      </c>
      <c r="J32" t="s">
        <v>8166</v>
      </c>
      <c r="K32" t="s">
        <v>8161</v>
      </c>
      <c r="L32" s="5">
        <v>7</v>
      </c>
      <c r="M32" t="s">
        <v>8178</v>
      </c>
      <c r="N32" s="6">
        <v>69150</v>
      </c>
      <c r="O32" t="s">
        <v>8179</v>
      </c>
      <c r="P32" s="6">
        <v>4000000</v>
      </c>
      <c r="Q32" s="6">
        <v>210</v>
      </c>
      <c r="R32">
        <v>-3999790</v>
      </c>
      <c r="S32" t="s">
        <v>8185</v>
      </c>
      <c r="T32" s="7">
        <v>26772</v>
      </c>
      <c r="U32" t="s">
        <v>101</v>
      </c>
      <c r="V32" s="7">
        <v>26772</v>
      </c>
      <c r="W32" t="s">
        <v>8210</v>
      </c>
      <c r="X32" t="s">
        <v>8202</v>
      </c>
      <c r="Y32">
        <v>1973</v>
      </c>
      <c r="Z32">
        <v>18</v>
      </c>
    </row>
    <row r="33" spans="1:26" x14ac:dyDescent="0.25">
      <c r="A33" t="s">
        <v>102</v>
      </c>
      <c r="B33" t="s">
        <v>103</v>
      </c>
      <c r="C33" t="s">
        <v>103</v>
      </c>
      <c r="D33">
        <v>0</v>
      </c>
      <c r="E33">
        <v>129</v>
      </c>
      <c r="F33">
        <v>2</v>
      </c>
      <c r="G33">
        <v>9</v>
      </c>
      <c r="H33" t="s">
        <v>8183</v>
      </c>
      <c r="I33" t="s">
        <v>132</v>
      </c>
      <c r="J33" t="s">
        <v>8162</v>
      </c>
      <c r="K33" t="s">
        <v>145</v>
      </c>
      <c r="L33" s="5">
        <v>8.3000000000000007</v>
      </c>
      <c r="M33" t="s">
        <v>8181</v>
      </c>
      <c r="N33" s="6">
        <v>274104</v>
      </c>
      <c r="O33" t="s">
        <v>8182</v>
      </c>
      <c r="P33" s="6">
        <v>5500000</v>
      </c>
      <c r="Q33" s="6">
        <v>156000000</v>
      </c>
      <c r="R33">
        <v>150500000</v>
      </c>
      <c r="S33" t="s">
        <v>8175</v>
      </c>
      <c r="T33" s="7">
        <v>27023</v>
      </c>
      <c r="U33" t="s">
        <v>104</v>
      </c>
      <c r="V33" s="7">
        <v>27023</v>
      </c>
      <c r="W33" t="s">
        <v>8196</v>
      </c>
      <c r="X33" t="s">
        <v>8197</v>
      </c>
      <c r="Y33">
        <v>1973</v>
      </c>
      <c r="Z33">
        <v>25</v>
      </c>
    </row>
    <row r="34" spans="1:26" x14ac:dyDescent="0.25">
      <c r="A34" t="s">
        <v>105</v>
      </c>
      <c r="B34" t="s">
        <v>106</v>
      </c>
      <c r="C34" t="s">
        <v>107</v>
      </c>
      <c r="D34">
        <v>0</v>
      </c>
      <c r="E34">
        <v>129</v>
      </c>
      <c r="F34">
        <v>2</v>
      </c>
      <c r="G34">
        <v>9</v>
      </c>
      <c r="H34" t="s">
        <v>8183</v>
      </c>
      <c r="I34" t="s">
        <v>145</v>
      </c>
      <c r="J34" t="s">
        <v>8157</v>
      </c>
      <c r="K34" t="s">
        <v>5802</v>
      </c>
      <c r="L34" s="5">
        <v>6.9</v>
      </c>
      <c r="M34" t="s">
        <v>8178</v>
      </c>
      <c r="N34" s="6">
        <v>57082</v>
      </c>
      <c r="O34" t="s">
        <v>8179</v>
      </c>
      <c r="P34" s="6">
        <v>1250000</v>
      </c>
      <c r="Q34" s="6">
        <v>36182181</v>
      </c>
      <c r="R34">
        <v>34932181</v>
      </c>
      <c r="S34" t="s">
        <v>8175</v>
      </c>
      <c r="T34" s="7">
        <v>26586</v>
      </c>
      <c r="U34" t="s">
        <v>108</v>
      </c>
      <c r="V34" s="7">
        <v>26586</v>
      </c>
      <c r="W34" t="s">
        <v>8204</v>
      </c>
      <c r="X34" t="s">
        <v>8206</v>
      </c>
      <c r="Y34">
        <v>1972</v>
      </c>
      <c r="Z34">
        <v>14</v>
      </c>
    </row>
    <row r="35" spans="1:26" x14ac:dyDescent="0.25">
      <c r="A35" t="s">
        <v>109</v>
      </c>
      <c r="B35" t="s">
        <v>110</v>
      </c>
      <c r="C35" t="s">
        <v>110</v>
      </c>
      <c r="D35">
        <v>0</v>
      </c>
      <c r="E35">
        <v>88</v>
      </c>
      <c r="F35">
        <v>1</v>
      </c>
      <c r="G35">
        <v>28</v>
      </c>
      <c r="H35" t="s">
        <v>8177</v>
      </c>
      <c r="I35" t="s">
        <v>5529</v>
      </c>
      <c r="J35" t="s">
        <v>145</v>
      </c>
      <c r="K35" t="s">
        <v>8161</v>
      </c>
      <c r="L35" s="5">
        <v>6.9</v>
      </c>
      <c r="M35" t="s">
        <v>8178</v>
      </c>
      <c r="N35" s="6">
        <v>61949</v>
      </c>
      <c r="O35" t="s">
        <v>8179</v>
      </c>
      <c r="P35" s="6">
        <v>1250000</v>
      </c>
      <c r="Q35" s="6">
        <v>0</v>
      </c>
      <c r="R35">
        <v>-1250000</v>
      </c>
      <c r="S35" t="s">
        <v>8185</v>
      </c>
      <c r="T35" s="7">
        <v>26961</v>
      </c>
      <c r="U35" t="s">
        <v>111</v>
      </c>
      <c r="V35" s="7">
        <v>26961</v>
      </c>
      <c r="W35" t="s">
        <v>8204</v>
      </c>
      <c r="X35" t="s">
        <v>8202</v>
      </c>
      <c r="Y35">
        <v>1973</v>
      </c>
      <c r="Z35">
        <v>24</v>
      </c>
    </row>
    <row r="36" spans="1:26" x14ac:dyDescent="0.25">
      <c r="A36" t="s">
        <v>112</v>
      </c>
      <c r="B36" t="s">
        <v>113</v>
      </c>
      <c r="C36" t="s">
        <v>113</v>
      </c>
      <c r="D36">
        <v>0</v>
      </c>
      <c r="E36">
        <v>88</v>
      </c>
      <c r="F36">
        <v>1</v>
      </c>
      <c r="G36">
        <v>28</v>
      </c>
      <c r="H36" t="s">
        <v>8177</v>
      </c>
      <c r="I36" t="s">
        <v>83</v>
      </c>
      <c r="J36" t="s">
        <v>8166</v>
      </c>
      <c r="K36" t="s">
        <v>3857</v>
      </c>
      <c r="L36" s="5">
        <v>7.5</v>
      </c>
      <c r="M36" t="s">
        <v>8181</v>
      </c>
      <c r="N36" s="6">
        <v>89128</v>
      </c>
      <c r="O36" t="s">
        <v>8179</v>
      </c>
      <c r="P36" s="6">
        <v>810000</v>
      </c>
      <c r="Q36" s="6">
        <v>512343</v>
      </c>
      <c r="R36">
        <v>-297657</v>
      </c>
      <c r="S36" t="s">
        <v>8185</v>
      </c>
      <c r="T36" s="7">
        <v>27004</v>
      </c>
      <c r="U36" t="s">
        <v>114</v>
      </c>
      <c r="V36" s="7">
        <v>27004</v>
      </c>
      <c r="W36" t="s">
        <v>8196</v>
      </c>
      <c r="X36" t="s">
        <v>8199</v>
      </c>
      <c r="Y36">
        <v>1973</v>
      </c>
      <c r="Z36">
        <v>6</v>
      </c>
    </row>
    <row r="37" spans="1:26" x14ac:dyDescent="0.25">
      <c r="A37" t="s">
        <v>115</v>
      </c>
      <c r="B37" t="s">
        <v>116</v>
      </c>
      <c r="C37" t="s">
        <v>116</v>
      </c>
      <c r="D37">
        <v>0</v>
      </c>
      <c r="E37">
        <v>93</v>
      </c>
      <c r="F37">
        <v>1</v>
      </c>
      <c r="G37">
        <v>33</v>
      </c>
      <c r="H37" t="s">
        <v>8177</v>
      </c>
      <c r="I37" t="s">
        <v>132</v>
      </c>
      <c r="J37" t="s">
        <v>178</v>
      </c>
      <c r="K37" t="s">
        <v>5802</v>
      </c>
      <c r="L37" s="5">
        <v>7.7</v>
      </c>
      <c r="M37" t="s">
        <v>8181</v>
      </c>
      <c r="N37" s="6">
        <v>148020</v>
      </c>
      <c r="O37" t="s">
        <v>8182</v>
      </c>
      <c r="P37" s="6">
        <v>2600000</v>
      </c>
      <c r="Q37" s="6">
        <v>119617265</v>
      </c>
      <c r="R37">
        <v>117017265</v>
      </c>
      <c r="S37" t="s">
        <v>8175</v>
      </c>
      <c r="T37" s="7">
        <v>27067</v>
      </c>
      <c r="U37" t="s">
        <v>117</v>
      </c>
      <c r="V37" s="7">
        <v>27067</v>
      </c>
      <c r="W37" t="s">
        <v>8201</v>
      </c>
      <c r="X37" t="s">
        <v>8199</v>
      </c>
      <c r="Y37">
        <v>1974</v>
      </c>
      <c r="Z37">
        <v>7</v>
      </c>
    </row>
    <row r="38" spans="1:26" x14ac:dyDescent="0.25">
      <c r="A38" t="s">
        <v>118</v>
      </c>
      <c r="B38" t="s">
        <v>119</v>
      </c>
      <c r="C38" t="s">
        <v>119</v>
      </c>
      <c r="D38">
        <v>0</v>
      </c>
      <c r="E38">
        <v>130</v>
      </c>
      <c r="F38">
        <v>2</v>
      </c>
      <c r="G38">
        <v>10</v>
      </c>
      <c r="H38" t="s">
        <v>8183</v>
      </c>
      <c r="I38" t="s">
        <v>145</v>
      </c>
      <c r="J38" t="s">
        <v>8166</v>
      </c>
      <c r="K38" t="s">
        <v>3857</v>
      </c>
      <c r="L38" s="5">
        <v>8.1999999999999993</v>
      </c>
      <c r="M38" t="s">
        <v>8181</v>
      </c>
      <c r="N38" s="6">
        <v>342025</v>
      </c>
      <c r="O38" t="s">
        <v>8182</v>
      </c>
      <c r="P38" s="6">
        <v>6000000</v>
      </c>
      <c r="Q38" s="6">
        <v>29226502</v>
      </c>
      <c r="R38">
        <v>23226502</v>
      </c>
      <c r="S38" t="s">
        <v>8175</v>
      </c>
      <c r="T38" s="7">
        <v>27199</v>
      </c>
      <c r="U38" t="s">
        <v>120</v>
      </c>
      <c r="V38" s="7">
        <v>27199</v>
      </c>
      <c r="W38" t="s">
        <v>8208</v>
      </c>
      <c r="X38" t="s">
        <v>8202</v>
      </c>
      <c r="Y38">
        <v>1974</v>
      </c>
      <c r="Z38">
        <v>19</v>
      </c>
    </row>
    <row r="39" spans="1:26" x14ac:dyDescent="0.25">
      <c r="A39" t="s">
        <v>121</v>
      </c>
      <c r="B39" t="s">
        <v>122</v>
      </c>
      <c r="C39" t="s">
        <v>122</v>
      </c>
      <c r="D39">
        <v>0</v>
      </c>
      <c r="E39">
        <v>113</v>
      </c>
      <c r="F39">
        <v>1</v>
      </c>
      <c r="G39">
        <v>53</v>
      </c>
      <c r="H39" t="s">
        <v>8177</v>
      </c>
      <c r="I39" t="s">
        <v>145</v>
      </c>
      <c r="J39" t="s">
        <v>8166</v>
      </c>
      <c r="K39" t="s">
        <v>3857</v>
      </c>
      <c r="L39" s="5">
        <v>7.8</v>
      </c>
      <c r="M39" t="s">
        <v>8181</v>
      </c>
      <c r="N39" s="6">
        <v>118229</v>
      </c>
      <c r="O39" t="s">
        <v>8182</v>
      </c>
      <c r="P39" s="6">
        <v>1600000</v>
      </c>
      <c r="Q39" s="6">
        <v>4696729</v>
      </c>
      <c r="R39">
        <v>3096729</v>
      </c>
      <c r="S39" t="s">
        <v>8175</v>
      </c>
      <c r="T39" s="7">
        <v>27126</v>
      </c>
      <c r="U39" t="s">
        <v>66</v>
      </c>
      <c r="V39" s="7">
        <v>27126</v>
      </c>
      <c r="W39" t="s">
        <v>8210</v>
      </c>
      <c r="X39" t="s">
        <v>8200</v>
      </c>
      <c r="Y39">
        <v>1974</v>
      </c>
      <c r="Z39">
        <v>7</v>
      </c>
    </row>
    <row r="40" spans="1:26" x14ac:dyDescent="0.25">
      <c r="A40" t="s">
        <v>123</v>
      </c>
      <c r="B40" t="s">
        <v>124</v>
      </c>
      <c r="C40" t="s">
        <v>124</v>
      </c>
      <c r="D40">
        <v>0</v>
      </c>
      <c r="E40">
        <v>202</v>
      </c>
      <c r="F40">
        <v>3</v>
      </c>
      <c r="G40">
        <v>22</v>
      </c>
      <c r="H40" t="s">
        <v>8183</v>
      </c>
      <c r="I40" t="s">
        <v>8162</v>
      </c>
      <c r="J40" t="s">
        <v>145</v>
      </c>
      <c r="K40" t="s">
        <v>5802</v>
      </c>
      <c r="L40" s="5">
        <v>9</v>
      </c>
      <c r="M40" t="s">
        <v>8181</v>
      </c>
      <c r="N40" s="6">
        <v>1333027</v>
      </c>
      <c r="O40" t="s">
        <v>8184</v>
      </c>
      <c r="P40" s="6">
        <v>13000000</v>
      </c>
      <c r="Q40" s="6">
        <v>47961919</v>
      </c>
      <c r="R40">
        <v>34961919</v>
      </c>
      <c r="S40" t="s">
        <v>8175</v>
      </c>
      <c r="T40" s="7">
        <v>27375</v>
      </c>
      <c r="U40" t="s">
        <v>66</v>
      </c>
      <c r="V40" s="7">
        <v>27375</v>
      </c>
      <c r="W40" t="s">
        <v>8196</v>
      </c>
      <c r="X40" t="s">
        <v>8199</v>
      </c>
      <c r="Y40">
        <v>1974</v>
      </c>
      <c r="Z40">
        <v>12</v>
      </c>
    </row>
    <row r="41" spans="1:26" x14ac:dyDescent="0.25">
      <c r="A41" t="s">
        <v>125</v>
      </c>
      <c r="B41" t="s">
        <v>126</v>
      </c>
      <c r="C41" t="s">
        <v>126</v>
      </c>
      <c r="D41">
        <v>0</v>
      </c>
      <c r="E41">
        <v>125</v>
      </c>
      <c r="F41">
        <v>2</v>
      </c>
      <c r="G41">
        <v>5</v>
      </c>
      <c r="H41" t="s">
        <v>8183</v>
      </c>
      <c r="I41" t="s">
        <v>5529</v>
      </c>
      <c r="J41" t="s">
        <v>8158</v>
      </c>
      <c r="K41" t="s">
        <v>3857</v>
      </c>
      <c r="L41" s="5">
        <v>6.7</v>
      </c>
      <c r="M41" t="s">
        <v>8178</v>
      </c>
      <c r="N41" s="6">
        <v>111025</v>
      </c>
      <c r="O41" t="s">
        <v>8182</v>
      </c>
      <c r="P41" s="6">
        <v>7000000</v>
      </c>
      <c r="Q41" s="6">
        <v>20972000</v>
      </c>
      <c r="R41">
        <v>13972000</v>
      </c>
      <c r="S41" t="s">
        <v>8175</v>
      </c>
      <c r="T41" s="7">
        <v>27377</v>
      </c>
      <c r="U41" t="s">
        <v>35</v>
      </c>
      <c r="V41" s="7">
        <v>27377</v>
      </c>
      <c r="W41" t="s">
        <v>8196</v>
      </c>
      <c r="X41" t="s">
        <v>8206</v>
      </c>
      <c r="Y41">
        <v>1974</v>
      </c>
      <c r="Z41">
        <v>14</v>
      </c>
    </row>
    <row r="42" spans="1:26" x14ac:dyDescent="0.25">
      <c r="A42" t="s">
        <v>127</v>
      </c>
      <c r="B42" t="s">
        <v>128</v>
      </c>
      <c r="C42" t="s">
        <v>128</v>
      </c>
      <c r="D42">
        <v>0</v>
      </c>
      <c r="E42">
        <v>83</v>
      </c>
      <c r="F42">
        <v>1</v>
      </c>
      <c r="G42">
        <v>23</v>
      </c>
      <c r="H42" t="s">
        <v>8177</v>
      </c>
      <c r="I42" t="s">
        <v>83</v>
      </c>
      <c r="J42" t="s">
        <v>5802</v>
      </c>
      <c r="K42" t="s">
        <v>5802</v>
      </c>
      <c r="L42" s="5">
        <v>7.4</v>
      </c>
      <c r="M42" t="s">
        <v>8181</v>
      </c>
      <c r="N42" s="6">
        <v>178769</v>
      </c>
      <c r="O42" t="s">
        <v>8182</v>
      </c>
      <c r="P42" s="6">
        <v>140000</v>
      </c>
      <c r="Q42" s="6">
        <v>30860378</v>
      </c>
      <c r="R42">
        <v>30720378</v>
      </c>
      <c r="S42" t="s">
        <v>8175</v>
      </c>
      <c r="T42" s="7">
        <v>27303</v>
      </c>
      <c r="U42" t="s">
        <v>129</v>
      </c>
      <c r="V42" s="7">
        <v>27303</v>
      </c>
      <c r="W42" t="s">
        <v>8204</v>
      </c>
      <c r="X42" t="s">
        <v>8197</v>
      </c>
      <c r="Y42">
        <v>1974</v>
      </c>
      <c r="Z42">
        <v>1</v>
      </c>
    </row>
    <row r="43" spans="1:26" x14ac:dyDescent="0.25">
      <c r="A43" t="s">
        <v>130</v>
      </c>
      <c r="B43" t="s">
        <v>131</v>
      </c>
      <c r="C43" t="s">
        <v>131</v>
      </c>
      <c r="D43">
        <v>0</v>
      </c>
      <c r="E43">
        <v>106</v>
      </c>
      <c r="F43">
        <v>1</v>
      </c>
      <c r="G43">
        <v>46</v>
      </c>
      <c r="H43" t="s">
        <v>8177</v>
      </c>
      <c r="I43" t="s">
        <v>132</v>
      </c>
      <c r="J43" t="s">
        <v>5802</v>
      </c>
      <c r="K43" t="s">
        <v>5802</v>
      </c>
      <c r="L43" s="5">
        <v>8</v>
      </c>
      <c r="M43" t="s">
        <v>8181</v>
      </c>
      <c r="N43" s="6">
        <v>166262</v>
      </c>
      <c r="O43" t="s">
        <v>8182</v>
      </c>
      <c r="P43" s="6">
        <v>2800000</v>
      </c>
      <c r="Q43" s="6">
        <v>86273333</v>
      </c>
      <c r="R43">
        <v>83473333</v>
      </c>
      <c r="S43" t="s">
        <v>8175</v>
      </c>
      <c r="T43" s="7">
        <v>27378</v>
      </c>
      <c r="U43" t="s">
        <v>117</v>
      </c>
      <c r="V43" s="7">
        <v>27378</v>
      </c>
      <c r="W43" t="s">
        <v>8196</v>
      </c>
      <c r="X43" t="s">
        <v>8200</v>
      </c>
      <c r="Y43">
        <v>1974</v>
      </c>
      <c r="Z43">
        <v>15</v>
      </c>
    </row>
    <row r="44" spans="1:26" x14ac:dyDescent="0.25">
      <c r="A44" t="s">
        <v>133</v>
      </c>
      <c r="B44" t="s">
        <v>134</v>
      </c>
      <c r="C44" t="s">
        <v>134</v>
      </c>
      <c r="D44">
        <v>0</v>
      </c>
      <c r="E44">
        <v>185</v>
      </c>
      <c r="F44">
        <v>3</v>
      </c>
      <c r="G44">
        <v>5</v>
      </c>
      <c r="H44" t="s">
        <v>8183</v>
      </c>
      <c r="I44" t="s">
        <v>8158</v>
      </c>
      <c r="J44" t="s">
        <v>145</v>
      </c>
      <c r="K44" t="s">
        <v>4390</v>
      </c>
      <c r="L44" s="5">
        <v>8.1</v>
      </c>
      <c r="M44" t="s">
        <v>8181</v>
      </c>
      <c r="N44" s="6">
        <v>178289</v>
      </c>
      <c r="O44" t="s">
        <v>8182</v>
      </c>
      <c r="P44" s="6">
        <v>11000000</v>
      </c>
      <c r="Q44" s="6">
        <v>245878</v>
      </c>
      <c r="R44">
        <v>-10754122</v>
      </c>
      <c r="S44" t="s">
        <v>8185</v>
      </c>
      <c r="T44" s="7">
        <v>27739</v>
      </c>
      <c r="U44" t="s">
        <v>32</v>
      </c>
      <c r="V44" s="7">
        <v>27739</v>
      </c>
      <c r="W44" t="s">
        <v>8196</v>
      </c>
      <c r="X44" t="s">
        <v>8199</v>
      </c>
      <c r="Y44">
        <v>1975</v>
      </c>
      <c r="Z44">
        <v>11</v>
      </c>
    </row>
    <row r="45" spans="1:26" x14ac:dyDescent="0.25">
      <c r="A45" t="s">
        <v>135</v>
      </c>
      <c r="B45" t="s">
        <v>136</v>
      </c>
      <c r="C45" t="s">
        <v>136</v>
      </c>
      <c r="D45">
        <v>0</v>
      </c>
      <c r="E45">
        <v>125</v>
      </c>
      <c r="F45">
        <v>2</v>
      </c>
      <c r="G45">
        <v>5</v>
      </c>
      <c r="H45" t="s">
        <v>8183</v>
      </c>
      <c r="I45" t="s">
        <v>8160</v>
      </c>
      <c r="J45" t="s">
        <v>8162</v>
      </c>
      <c r="K45" t="s">
        <v>145</v>
      </c>
      <c r="L45" s="5">
        <v>8</v>
      </c>
      <c r="M45" t="s">
        <v>8181</v>
      </c>
      <c r="N45" s="6">
        <v>268858</v>
      </c>
      <c r="O45" t="s">
        <v>8182</v>
      </c>
      <c r="P45" s="6">
        <v>1800000</v>
      </c>
      <c r="Q45" s="6">
        <v>50000000</v>
      </c>
      <c r="R45">
        <v>48200000</v>
      </c>
      <c r="S45" t="s">
        <v>8175</v>
      </c>
      <c r="T45" s="7">
        <v>27656</v>
      </c>
      <c r="U45" t="s">
        <v>98</v>
      </c>
      <c r="V45" s="7">
        <v>27656</v>
      </c>
      <c r="W45" t="s">
        <v>8211</v>
      </c>
      <c r="X45" t="s">
        <v>1465</v>
      </c>
      <c r="Y45">
        <v>1975</v>
      </c>
      <c r="Z45">
        <v>19</v>
      </c>
    </row>
    <row r="46" spans="1:26" x14ac:dyDescent="0.25">
      <c r="A46" t="s">
        <v>137</v>
      </c>
      <c r="B46" t="s">
        <v>138</v>
      </c>
      <c r="C46" t="s">
        <v>138</v>
      </c>
      <c r="D46">
        <v>0</v>
      </c>
      <c r="E46">
        <v>124</v>
      </c>
      <c r="F46">
        <v>2</v>
      </c>
      <c r="G46">
        <v>4</v>
      </c>
      <c r="H46" t="s">
        <v>8183</v>
      </c>
      <c r="I46" t="s">
        <v>8158</v>
      </c>
      <c r="J46" t="s">
        <v>8166</v>
      </c>
      <c r="K46" t="s">
        <v>3857</v>
      </c>
      <c r="L46" s="5">
        <v>8.1</v>
      </c>
      <c r="M46" t="s">
        <v>8181</v>
      </c>
      <c r="N46" s="6">
        <v>644554</v>
      </c>
      <c r="O46" t="s">
        <v>8184</v>
      </c>
      <c r="P46" s="6">
        <v>7000000</v>
      </c>
      <c r="Q46" s="6">
        <v>476512065</v>
      </c>
      <c r="R46">
        <v>469512065</v>
      </c>
      <c r="S46" t="s">
        <v>8175</v>
      </c>
      <c r="T46" s="7">
        <v>27565</v>
      </c>
      <c r="U46" t="s">
        <v>139</v>
      </c>
      <c r="V46" s="7">
        <v>27565</v>
      </c>
      <c r="W46" t="s">
        <v>8208</v>
      </c>
      <c r="X46" t="s">
        <v>1465</v>
      </c>
      <c r="Y46">
        <v>1975</v>
      </c>
      <c r="Z46">
        <v>20</v>
      </c>
    </row>
    <row r="47" spans="1:26" x14ac:dyDescent="0.25">
      <c r="A47" t="s">
        <v>140</v>
      </c>
      <c r="B47" t="s">
        <v>141</v>
      </c>
      <c r="C47" t="s">
        <v>141</v>
      </c>
      <c r="D47">
        <v>0</v>
      </c>
      <c r="E47">
        <v>129</v>
      </c>
      <c r="F47">
        <v>2</v>
      </c>
      <c r="G47">
        <v>9</v>
      </c>
      <c r="H47" t="s">
        <v>8183</v>
      </c>
      <c r="I47" t="s">
        <v>8158</v>
      </c>
      <c r="J47" t="s">
        <v>4390</v>
      </c>
      <c r="K47" t="s">
        <v>5802</v>
      </c>
      <c r="L47" s="5">
        <v>7.8</v>
      </c>
      <c r="M47" t="s">
        <v>8181</v>
      </c>
      <c r="N47" s="6">
        <v>51197</v>
      </c>
      <c r="O47" t="s">
        <v>8179</v>
      </c>
      <c r="P47" s="6">
        <v>8000000</v>
      </c>
      <c r="Q47" s="6">
        <v>12678</v>
      </c>
      <c r="R47">
        <v>-7987322</v>
      </c>
      <c r="S47" t="s">
        <v>8185</v>
      </c>
      <c r="T47" s="7">
        <v>27725</v>
      </c>
      <c r="U47" t="s">
        <v>142</v>
      </c>
      <c r="V47" s="7">
        <v>27725</v>
      </c>
      <c r="W47" t="s">
        <v>8207</v>
      </c>
      <c r="X47" t="s">
        <v>8199</v>
      </c>
      <c r="Y47">
        <v>1975</v>
      </c>
      <c r="Z47">
        <v>27</v>
      </c>
    </row>
    <row r="48" spans="1:26" x14ac:dyDescent="0.25">
      <c r="A48" t="s">
        <v>143</v>
      </c>
      <c r="B48" t="s">
        <v>144</v>
      </c>
      <c r="C48" t="s">
        <v>144</v>
      </c>
      <c r="D48">
        <v>0</v>
      </c>
      <c r="E48">
        <v>133</v>
      </c>
      <c r="F48">
        <v>2</v>
      </c>
      <c r="G48">
        <v>13</v>
      </c>
      <c r="H48" t="s">
        <v>8183</v>
      </c>
      <c r="I48" t="s">
        <v>145</v>
      </c>
      <c r="J48" t="s">
        <v>5802</v>
      </c>
      <c r="K48" t="s">
        <v>5802</v>
      </c>
      <c r="L48" s="5">
        <v>8.6999999999999993</v>
      </c>
      <c r="M48" t="s">
        <v>8181</v>
      </c>
      <c r="N48" s="6">
        <v>1049260</v>
      </c>
      <c r="O48" t="s">
        <v>8184</v>
      </c>
      <c r="P48" s="6">
        <v>3000000</v>
      </c>
      <c r="Q48" s="6">
        <v>109114817</v>
      </c>
      <c r="R48">
        <v>106114817</v>
      </c>
      <c r="S48" t="s">
        <v>8175</v>
      </c>
      <c r="T48" s="7">
        <v>27717</v>
      </c>
      <c r="U48" t="s">
        <v>146</v>
      </c>
      <c r="V48" s="7">
        <v>27717</v>
      </c>
      <c r="W48" t="s">
        <v>8207</v>
      </c>
      <c r="X48" t="s">
        <v>8202</v>
      </c>
      <c r="Y48">
        <v>1975</v>
      </c>
      <c r="Z48">
        <v>19</v>
      </c>
    </row>
    <row r="49" spans="1:26" x14ac:dyDescent="0.25">
      <c r="A49" t="s">
        <v>147</v>
      </c>
      <c r="B49" t="s">
        <v>148</v>
      </c>
      <c r="C49" t="s">
        <v>148</v>
      </c>
      <c r="D49">
        <v>0</v>
      </c>
      <c r="E49">
        <v>100</v>
      </c>
      <c r="F49">
        <v>1</v>
      </c>
      <c r="G49">
        <v>40</v>
      </c>
      <c r="H49" t="s">
        <v>8177</v>
      </c>
      <c r="I49" t="s">
        <v>132</v>
      </c>
      <c r="J49" t="s">
        <v>83</v>
      </c>
      <c r="K49" t="s">
        <v>8164</v>
      </c>
      <c r="L49" s="5">
        <v>7.4</v>
      </c>
      <c r="M49" t="s">
        <v>8181</v>
      </c>
      <c r="N49" s="6">
        <v>163210</v>
      </c>
      <c r="O49" t="s">
        <v>8182</v>
      </c>
      <c r="P49" s="6">
        <v>1200000</v>
      </c>
      <c r="Q49" s="6">
        <v>115341126</v>
      </c>
      <c r="R49">
        <v>114141126</v>
      </c>
      <c r="S49" t="s">
        <v>8175</v>
      </c>
      <c r="T49" s="7">
        <v>27620</v>
      </c>
      <c r="U49" t="s">
        <v>149</v>
      </c>
      <c r="V49" s="7">
        <v>27620</v>
      </c>
      <c r="W49" t="s">
        <v>8212</v>
      </c>
      <c r="X49" t="s">
        <v>8199</v>
      </c>
      <c r="Y49">
        <v>1975</v>
      </c>
      <c r="Z49">
        <v>14</v>
      </c>
    </row>
    <row r="50" spans="1:26" x14ac:dyDescent="0.25">
      <c r="A50" t="s">
        <v>150</v>
      </c>
      <c r="B50" t="s">
        <v>151</v>
      </c>
      <c r="C50" t="s">
        <v>151</v>
      </c>
      <c r="D50">
        <v>0</v>
      </c>
      <c r="E50">
        <v>117</v>
      </c>
      <c r="F50">
        <v>1</v>
      </c>
      <c r="G50">
        <v>57</v>
      </c>
      <c r="H50" t="s">
        <v>8177</v>
      </c>
      <c r="I50" t="s">
        <v>8162</v>
      </c>
      <c r="J50" t="s">
        <v>8166</v>
      </c>
      <c r="K50" t="s">
        <v>3857</v>
      </c>
      <c r="L50" s="5">
        <v>7.4</v>
      </c>
      <c r="M50" t="s">
        <v>8181</v>
      </c>
      <c r="N50" s="6">
        <v>60556</v>
      </c>
      <c r="O50" t="s">
        <v>8179</v>
      </c>
      <c r="P50" s="6">
        <v>20000000</v>
      </c>
      <c r="Q50" s="6">
        <v>27476252</v>
      </c>
      <c r="R50">
        <v>7476252</v>
      </c>
      <c r="S50" t="s">
        <v>8175</v>
      </c>
      <c r="T50" s="7">
        <v>27661</v>
      </c>
      <c r="U50" t="s">
        <v>152</v>
      </c>
      <c r="V50" s="7">
        <v>27661</v>
      </c>
      <c r="W50" t="s">
        <v>8211</v>
      </c>
      <c r="X50" t="s">
        <v>8202</v>
      </c>
      <c r="Y50">
        <v>1975</v>
      </c>
      <c r="Z50">
        <v>24</v>
      </c>
    </row>
    <row r="51" spans="1:26" x14ac:dyDescent="0.25">
      <c r="A51" t="s">
        <v>153</v>
      </c>
      <c r="B51" t="s">
        <v>154</v>
      </c>
      <c r="C51" t="s">
        <v>154</v>
      </c>
      <c r="D51">
        <v>0</v>
      </c>
      <c r="E51">
        <v>138</v>
      </c>
      <c r="F51">
        <v>2</v>
      </c>
      <c r="G51">
        <v>18</v>
      </c>
      <c r="H51" t="s">
        <v>8183</v>
      </c>
      <c r="I51" t="s">
        <v>145</v>
      </c>
      <c r="J51" t="s">
        <v>8167</v>
      </c>
      <c r="K51" t="s">
        <v>3857</v>
      </c>
      <c r="L51" s="5">
        <v>7.9</v>
      </c>
      <c r="M51" t="s">
        <v>8181</v>
      </c>
      <c r="N51" s="6">
        <v>123134</v>
      </c>
      <c r="O51" t="s">
        <v>8182</v>
      </c>
      <c r="P51" s="6">
        <v>8500000</v>
      </c>
      <c r="Q51" s="6">
        <v>70600000</v>
      </c>
      <c r="R51">
        <v>62100000</v>
      </c>
      <c r="S51" t="s">
        <v>8175</v>
      </c>
      <c r="T51" s="7">
        <v>27854</v>
      </c>
      <c r="U51" t="s">
        <v>155</v>
      </c>
      <c r="V51" s="7">
        <v>27854</v>
      </c>
      <c r="W51" t="s">
        <v>8210</v>
      </c>
      <c r="X51" t="s">
        <v>8200</v>
      </c>
      <c r="Y51">
        <v>1976</v>
      </c>
      <c r="Z51">
        <v>4</v>
      </c>
    </row>
    <row r="52" spans="1:26" x14ac:dyDescent="0.25">
      <c r="A52" t="s">
        <v>156</v>
      </c>
      <c r="B52" t="s">
        <v>157</v>
      </c>
      <c r="C52" t="s">
        <v>157</v>
      </c>
      <c r="D52">
        <v>0</v>
      </c>
      <c r="E52">
        <v>91</v>
      </c>
      <c r="F52">
        <v>1</v>
      </c>
      <c r="G52">
        <v>31</v>
      </c>
      <c r="H52" t="s">
        <v>8177</v>
      </c>
      <c r="I52" t="s">
        <v>5529</v>
      </c>
      <c r="J52" t="s">
        <v>8162</v>
      </c>
      <c r="K52" t="s">
        <v>3857</v>
      </c>
      <c r="L52" s="5">
        <v>7.3</v>
      </c>
      <c r="M52" t="s">
        <v>8181</v>
      </c>
      <c r="N52" s="6">
        <v>54149</v>
      </c>
      <c r="O52" t="s">
        <v>8179</v>
      </c>
      <c r="P52" s="6">
        <v>150000</v>
      </c>
      <c r="Q52" s="6">
        <v>0</v>
      </c>
      <c r="R52">
        <v>-150000</v>
      </c>
      <c r="S52" t="s">
        <v>8185</v>
      </c>
      <c r="T52" s="7">
        <v>28041</v>
      </c>
      <c r="U52" t="s">
        <v>158</v>
      </c>
      <c r="V52" s="7">
        <v>28041</v>
      </c>
      <c r="W52" t="s">
        <v>8204</v>
      </c>
      <c r="X52" t="s">
        <v>1465</v>
      </c>
      <c r="Y52">
        <v>1976</v>
      </c>
      <c r="Z52">
        <v>8</v>
      </c>
    </row>
    <row r="53" spans="1:26" x14ac:dyDescent="0.25">
      <c r="A53" t="s">
        <v>159</v>
      </c>
      <c r="B53" t="s">
        <v>160</v>
      </c>
      <c r="C53" t="s">
        <v>160</v>
      </c>
      <c r="D53">
        <v>0</v>
      </c>
      <c r="E53">
        <v>98</v>
      </c>
      <c r="F53">
        <v>1</v>
      </c>
      <c r="G53">
        <v>38</v>
      </c>
      <c r="H53" t="s">
        <v>8177</v>
      </c>
      <c r="I53" t="s">
        <v>83</v>
      </c>
      <c r="J53" t="s">
        <v>8166</v>
      </c>
      <c r="K53" t="s">
        <v>5802</v>
      </c>
      <c r="L53" s="5">
        <v>7.4</v>
      </c>
      <c r="M53" t="s">
        <v>8181</v>
      </c>
      <c r="N53" s="6">
        <v>201876</v>
      </c>
      <c r="O53" t="s">
        <v>8182</v>
      </c>
      <c r="P53" s="6">
        <v>1800000</v>
      </c>
      <c r="Q53" s="6">
        <v>33800000</v>
      </c>
      <c r="R53">
        <v>32000000</v>
      </c>
      <c r="S53" t="s">
        <v>8175</v>
      </c>
      <c r="T53" s="7">
        <v>28067</v>
      </c>
      <c r="U53" t="s">
        <v>161</v>
      </c>
      <c r="V53" s="7">
        <v>28067</v>
      </c>
      <c r="W53" t="s">
        <v>8207</v>
      </c>
      <c r="X53" t="s">
        <v>8202</v>
      </c>
      <c r="Y53">
        <v>1976</v>
      </c>
      <c r="Z53">
        <v>3</v>
      </c>
    </row>
    <row r="54" spans="1:26" x14ac:dyDescent="0.25">
      <c r="A54" t="s">
        <v>162</v>
      </c>
      <c r="B54" t="s">
        <v>163</v>
      </c>
      <c r="C54" t="s">
        <v>163</v>
      </c>
      <c r="D54">
        <v>0</v>
      </c>
      <c r="E54">
        <v>89</v>
      </c>
      <c r="F54">
        <v>1</v>
      </c>
      <c r="G54">
        <v>29</v>
      </c>
      <c r="H54" t="s">
        <v>8177</v>
      </c>
      <c r="I54" t="s">
        <v>8156</v>
      </c>
      <c r="J54" t="s">
        <v>83</v>
      </c>
      <c r="K54" t="s">
        <v>5802</v>
      </c>
      <c r="L54" s="5">
        <v>7.3</v>
      </c>
      <c r="M54" t="s">
        <v>8181</v>
      </c>
      <c r="N54" s="6">
        <v>124232</v>
      </c>
      <c r="O54" t="s">
        <v>8182</v>
      </c>
      <c r="P54" s="6">
        <v>10000</v>
      </c>
      <c r="Q54" s="6">
        <v>23557</v>
      </c>
      <c r="R54">
        <v>13557</v>
      </c>
      <c r="S54" t="s">
        <v>8175</v>
      </c>
      <c r="T54" s="7">
        <v>28203</v>
      </c>
      <c r="U54" t="s">
        <v>164</v>
      </c>
      <c r="V54" s="7">
        <v>28203</v>
      </c>
      <c r="W54" t="s">
        <v>8203</v>
      </c>
      <c r="X54" t="s">
        <v>8206</v>
      </c>
      <c r="Y54">
        <v>1977</v>
      </c>
      <c r="Z54">
        <v>19</v>
      </c>
    </row>
    <row r="55" spans="1:26" x14ac:dyDescent="0.25">
      <c r="A55" t="s">
        <v>165</v>
      </c>
      <c r="B55" t="s">
        <v>166</v>
      </c>
      <c r="C55" t="s">
        <v>166</v>
      </c>
      <c r="D55">
        <v>0</v>
      </c>
      <c r="E55">
        <v>119</v>
      </c>
      <c r="F55">
        <v>1</v>
      </c>
      <c r="G55">
        <v>59</v>
      </c>
      <c r="H55" t="s">
        <v>8177</v>
      </c>
      <c r="I55" t="s">
        <v>5529</v>
      </c>
      <c r="J55" t="s">
        <v>8158</v>
      </c>
      <c r="K55" t="s">
        <v>8161</v>
      </c>
      <c r="L55" s="5">
        <v>6.8</v>
      </c>
      <c r="M55" t="s">
        <v>8178</v>
      </c>
      <c r="N55" s="6">
        <v>59826</v>
      </c>
      <c r="O55" t="s">
        <v>8179</v>
      </c>
      <c r="P55" s="6">
        <v>9000000</v>
      </c>
      <c r="Q55" s="6">
        <v>0</v>
      </c>
      <c r="R55">
        <v>-9000000</v>
      </c>
      <c r="S55" t="s">
        <v>8185</v>
      </c>
      <c r="T55" s="7">
        <v>27934</v>
      </c>
      <c r="U55" t="s">
        <v>167</v>
      </c>
      <c r="V55" s="7">
        <v>27934</v>
      </c>
      <c r="W55" t="s">
        <v>8208</v>
      </c>
      <c r="X55" t="s">
        <v>8202</v>
      </c>
      <c r="Y55">
        <v>1976</v>
      </c>
      <c r="Z55">
        <v>23</v>
      </c>
    </row>
    <row r="56" spans="1:26" x14ac:dyDescent="0.25">
      <c r="A56" t="s">
        <v>168</v>
      </c>
      <c r="B56" t="s">
        <v>169</v>
      </c>
      <c r="C56" t="s">
        <v>169</v>
      </c>
      <c r="D56">
        <v>0</v>
      </c>
      <c r="E56">
        <v>125</v>
      </c>
      <c r="F56">
        <v>2</v>
      </c>
      <c r="G56">
        <v>5</v>
      </c>
      <c r="H56" t="s">
        <v>8183</v>
      </c>
      <c r="I56" t="s">
        <v>8162</v>
      </c>
      <c r="J56" t="s">
        <v>145</v>
      </c>
      <c r="K56" t="s">
        <v>3857</v>
      </c>
      <c r="L56" s="5">
        <v>7.4</v>
      </c>
      <c r="M56" t="s">
        <v>8181</v>
      </c>
      <c r="N56" s="6">
        <v>68705</v>
      </c>
      <c r="O56" t="s">
        <v>8179</v>
      </c>
      <c r="P56" s="6">
        <v>6500000</v>
      </c>
      <c r="Q56" s="6">
        <v>21709020</v>
      </c>
      <c r="R56">
        <v>15209020</v>
      </c>
      <c r="S56" t="s">
        <v>8175</v>
      </c>
      <c r="T56" s="7">
        <v>28039</v>
      </c>
      <c r="U56" t="s">
        <v>170</v>
      </c>
      <c r="V56" s="7">
        <v>28039</v>
      </c>
      <c r="W56" t="s">
        <v>8204</v>
      </c>
      <c r="X56" t="s">
        <v>8202</v>
      </c>
      <c r="Y56">
        <v>1976</v>
      </c>
      <c r="Z56">
        <v>6</v>
      </c>
    </row>
    <row r="57" spans="1:26" x14ac:dyDescent="0.25">
      <c r="A57" t="s">
        <v>171</v>
      </c>
      <c r="B57" t="s">
        <v>172</v>
      </c>
      <c r="C57" t="s">
        <v>172</v>
      </c>
      <c r="D57">
        <v>0</v>
      </c>
      <c r="E57">
        <v>121</v>
      </c>
      <c r="F57">
        <v>2</v>
      </c>
      <c r="G57">
        <v>1</v>
      </c>
      <c r="H57" t="s">
        <v>8183</v>
      </c>
      <c r="I57" t="s">
        <v>145</v>
      </c>
      <c r="J57" t="s">
        <v>5802</v>
      </c>
      <c r="K57" t="s">
        <v>5802</v>
      </c>
      <c r="L57" s="5">
        <v>8.1</v>
      </c>
      <c r="M57" t="s">
        <v>8181</v>
      </c>
      <c r="N57" s="6">
        <v>166646</v>
      </c>
      <c r="O57" t="s">
        <v>8182</v>
      </c>
      <c r="P57" s="6">
        <v>3800000</v>
      </c>
      <c r="Q57" s="6">
        <v>23690757</v>
      </c>
      <c r="R57">
        <v>19890757</v>
      </c>
      <c r="S57" t="s">
        <v>8175</v>
      </c>
      <c r="T57" s="7">
        <v>28078</v>
      </c>
      <c r="U57" t="s">
        <v>98</v>
      </c>
      <c r="V57" s="7">
        <v>28078</v>
      </c>
      <c r="W57" t="s">
        <v>8207</v>
      </c>
      <c r="X57" t="s">
        <v>8200</v>
      </c>
      <c r="Y57">
        <v>1976</v>
      </c>
      <c r="Z57">
        <v>14</v>
      </c>
    </row>
    <row r="58" spans="1:26" x14ac:dyDescent="0.25">
      <c r="A58" t="s">
        <v>173</v>
      </c>
      <c r="B58" t="s">
        <v>174</v>
      </c>
      <c r="C58" t="s">
        <v>174</v>
      </c>
      <c r="D58">
        <v>0</v>
      </c>
      <c r="E58">
        <v>111</v>
      </c>
      <c r="F58">
        <v>1</v>
      </c>
      <c r="G58">
        <v>51</v>
      </c>
      <c r="H58" t="s">
        <v>8177</v>
      </c>
      <c r="I58" t="s">
        <v>83</v>
      </c>
      <c r="J58" t="s">
        <v>8166</v>
      </c>
      <c r="K58" t="s">
        <v>5802</v>
      </c>
      <c r="L58" s="5">
        <v>7.5</v>
      </c>
      <c r="M58" t="s">
        <v>8181</v>
      </c>
      <c r="N58" s="6">
        <v>128038</v>
      </c>
      <c r="O58" t="s">
        <v>8182</v>
      </c>
      <c r="P58" s="6">
        <v>2800000</v>
      </c>
      <c r="Q58" s="6">
        <v>60922980</v>
      </c>
      <c r="R58">
        <v>58122980</v>
      </c>
      <c r="S58" t="s">
        <v>8175</v>
      </c>
      <c r="T58" s="7">
        <v>27936</v>
      </c>
      <c r="U58" t="s">
        <v>175</v>
      </c>
      <c r="V58" s="7">
        <v>27936</v>
      </c>
      <c r="W58" t="s">
        <v>8208</v>
      </c>
      <c r="X58" t="s">
        <v>1465</v>
      </c>
      <c r="Y58">
        <v>1976</v>
      </c>
      <c r="Z58">
        <v>25</v>
      </c>
    </row>
    <row r="59" spans="1:26" x14ac:dyDescent="0.25">
      <c r="A59" t="s">
        <v>176</v>
      </c>
      <c r="B59" t="s">
        <v>177</v>
      </c>
      <c r="C59" t="s">
        <v>177</v>
      </c>
      <c r="D59">
        <v>0</v>
      </c>
      <c r="E59">
        <v>135</v>
      </c>
      <c r="F59">
        <v>2</v>
      </c>
      <c r="G59">
        <v>15</v>
      </c>
      <c r="H59" t="s">
        <v>8183</v>
      </c>
      <c r="I59" t="s">
        <v>178</v>
      </c>
      <c r="J59" t="s">
        <v>5802</v>
      </c>
      <c r="K59" t="s">
        <v>5802</v>
      </c>
      <c r="L59" s="5">
        <v>7.8</v>
      </c>
      <c r="M59" t="s">
        <v>8181</v>
      </c>
      <c r="N59" s="6">
        <v>78172</v>
      </c>
      <c r="O59" t="s">
        <v>8179</v>
      </c>
      <c r="P59" s="6">
        <v>3700000</v>
      </c>
      <c r="Q59" s="6">
        <v>31800000</v>
      </c>
      <c r="R59">
        <v>28100000</v>
      </c>
      <c r="S59" t="s">
        <v>8175</v>
      </c>
      <c r="T59" s="7">
        <v>27937</v>
      </c>
      <c r="U59" t="s">
        <v>69</v>
      </c>
      <c r="V59" s="7">
        <v>27937</v>
      </c>
      <c r="W59" t="s">
        <v>8208</v>
      </c>
      <c r="X59" t="s">
        <v>8206</v>
      </c>
      <c r="Y59">
        <v>1976</v>
      </c>
      <c r="Z59">
        <v>26</v>
      </c>
    </row>
    <row r="60" spans="1:26" x14ac:dyDescent="0.25">
      <c r="A60" t="s">
        <v>179</v>
      </c>
      <c r="B60" t="s">
        <v>180</v>
      </c>
      <c r="C60" t="s">
        <v>180</v>
      </c>
      <c r="D60">
        <v>0</v>
      </c>
      <c r="E60">
        <v>120</v>
      </c>
      <c r="F60">
        <v>2</v>
      </c>
      <c r="G60">
        <v>0</v>
      </c>
      <c r="H60" t="s">
        <v>8177</v>
      </c>
      <c r="I60" t="s">
        <v>145</v>
      </c>
      <c r="J60" t="s">
        <v>8168</v>
      </c>
      <c r="K60" t="s">
        <v>5802</v>
      </c>
      <c r="L60" s="5">
        <v>8.1</v>
      </c>
      <c r="M60" t="s">
        <v>8181</v>
      </c>
      <c r="N60" s="6">
        <v>613757</v>
      </c>
      <c r="O60" t="s">
        <v>8184</v>
      </c>
      <c r="P60" s="6">
        <v>960000</v>
      </c>
      <c r="Q60" s="6">
        <v>117250587</v>
      </c>
      <c r="R60">
        <v>116290587</v>
      </c>
      <c r="S60" t="s">
        <v>8175</v>
      </c>
      <c r="T60" s="7">
        <v>28084</v>
      </c>
      <c r="U60" t="s">
        <v>181</v>
      </c>
      <c r="V60" s="7">
        <v>28084</v>
      </c>
      <c r="W60" t="s">
        <v>8207</v>
      </c>
      <c r="X60" t="s">
        <v>8206</v>
      </c>
      <c r="Y60">
        <v>1976</v>
      </c>
      <c r="Z60">
        <v>20</v>
      </c>
    </row>
    <row r="61" spans="1:26" x14ac:dyDescent="0.25">
      <c r="A61" t="s">
        <v>182</v>
      </c>
      <c r="B61" t="s">
        <v>183</v>
      </c>
      <c r="C61" t="s">
        <v>183</v>
      </c>
      <c r="D61">
        <v>0</v>
      </c>
      <c r="E61">
        <v>114</v>
      </c>
      <c r="F61">
        <v>1</v>
      </c>
      <c r="G61">
        <v>54</v>
      </c>
      <c r="H61" t="s">
        <v>8177</v>
      </c>
      <c r="I61" t="s">
        <v>8162</v>
      </c>
      <c r="J61" t="s">
        <v>145</v>
      </c>
      <c r="K61" t="s">
        <v>5802</v>
      </c>
      <c r="L61" s="5">
        <v>8.1999999999999993</v>
      </c>
      <c r="M61" t="s">
        <v>8181</v>
      </c>
      <c r="N61" s="6">
        <v>893140</v>
      </c>
      <c r="O61" t="s">
        <v>8184</v>
      </c>
      <c r="P61" s="6">
        <v>1300000</v>
      </c>
      <c r="Q61" s="6">
        <v>28573323</v>
      </c>
      <c r="R61">
        <v>27273323</v>
      </c>
      <c r="S61" t="s">
        <v>8175</v>
      </c>
      <c r="T61" s="7">
        <v>27798</v>
      </c>
      <c r="U61" t="s">
        <v>88</v>
      </c>
      <c r="V61" s="7">
        <v>27798</v>
      </c>
      <c r="W61" t="s">
        <v>8201</v>
      </c>
      <c r="X61" t="s">
        <v>8200</v>
      </c>
      <c r="Y61">
        <v>1976</v>
      </c>
      <c r="Z61">
        <v>8</v>
      </c>
    </row>
    <row r="62" spans="1:26" x14ac:dyDescent="0.25">
      <c r="A62" t="s">
        <v>184</v>
      </c>
      <c r="B62" t="s">
        <v>185</v>
      </c>
      <c r="C62" t="s">
        <v>185</v>
      </c>
      <c r="D62">
        <v>0</v>
      </c>
      <c r="E62">
        <v>93</v>
      </c>
      <c r="F62">
        <v>1</v>
      </c>
      <c r="G62">
        <v>33</v>
      </c>
      <c r="H62" t="s">
        <v>8177</v>
      </c>
      <c r="I62" t="s">
        <v>132</v>
      </c>
      <c r="J62" t="s">
        <v>8157</v>
      </c>
      <c r="K62" t="s">
        <v>5802</v>
      </c>
      <c r="L62" s="5">
        <v>8</v>
      </c>
      <c r="M62" t="s">
        <v>8181</v>
      </c>
      <c r="N62" s="6">
        <v>273832</v>
      </c>
      <c r="O62" t="s">
        <v>8182</v>
      </c>
      <c r="P62" s="6">
        <v>4000000</v>
      </c>
      <c r="Q62" s="6">
        <v>38288028</v>
      </c>
      <c r="R62">
        <v>34288028</v>
      </c>
      <c r="S62" t="s">
        <v>8175</v>
      </c>
      <c r="T62" s="7">
        <v>28211</v>
      </c>
      <c r="U62" t="s">
        <v>186</v>
      </c>
      <c r="V62" s="7">
        <v>28211</v>
      </c>
      <c r="W62" t="s">
        <v>8203</v>
      </c>
      <c r="X62" t="s">
        <v>8200</v>
      </c>
      <c r="Y62">
        <v>1977</v>
      </c>
      <c r="Z62">
        <v>27</v>
      </c>
    </row>
    <row r="63" spans="1:26" x14ac:dyDescent="0.25">
      <c r="A63" t="s">
        <v>187</v>
      </c>
      <c r="B63" t="s">
        <v>188</v>
      </c>
      <c r="C63" t="s">
        <v>188</v>
      </c>
      <c r="D63">
        <v>0</v>
      </c>
      <c r="E63">
        <v>175</v>
      </c>
      <c r="F63">
        <v>2</v>
      </c>
      <c r="G63">
        <v>55</v>
      </c>
      <c r="H63" t="s">
        <v>8183</v>
      </c>
      <c r="I63" t="s">
        <v>145</v>
      </c>
      <c r="J63" t="s">
        <v>8167</v>
      </c>
      <c r="K63" t="s">
        <v>4390</v>
      </c>
      <c r="L63" s="5">
        <v>7.4</v>
      </c>
      <c r="M63" t="s">
        <v>8181</v>
      </c>
      <c r="N63" s="6">
        <v>60220</v>
      </c>
      <c r="O63" t="s">
        <v>8179</v>
      </c>
      <c r="P63" s="6">
        <v>27000000</v>
      </c>
      <c r="Q63" s="6">
        <v>50750000</v>
      </c>
      <c r="R63">
        <v>23750000</v>
      </c>
      <c r="S63" t="s">
        <v>8175</v>
      </c>
      <c r="T63" s="7">
        <v>1977</v>
      </c>
      <c r="U63" t="s">
        <v>189</v>
      </c>
      <c r="V63" s="7">
        <v>1977</v>
      </c>
      <c r="W63" t="s">
        <v>8213</v>
      </c>
      <c r="X63" t="s">
        <v>8197</v>
      </c>
      <c r="Y63">
        <v>1905</v>
      </c>
      <c r="Z63">
        <v>30</v>
      </c>
    </row>
    <row r="64" spans="1:26" x14ac:dyDescent="0.25">
      <c r="A64" t="s">
        <v>190</v>
      </c>
      <c r="B64" t="s">
        <v>191</v>
      </c>
      <c r="C64" t="s">
        <v>191</v>
      </c>
      <c r="D64">
        <v>0</v>
      </c>
      <c r="E64">
        <v>138</v>
      </c>
      <c r="F64">
        <v>2</v>
      </c>
      <c r="G64">
        <v>18</v>
      </c>
      <c r="H64" t="s">
        <v>8183</v>
      </c>
      <c r="I64" t="s">
        <v>145</v>
      </c>
      <c r="J64" t="s">
        <v>8161</v>
      </c>
      <c r="K64" t="s">
        <v>5802</v>
      </c>
      <c r="L64" s="5">
        <v>7.6</v>
      </c>
      <c r="M64" t="s">
        <v>8181</v>
      </c>
      <c r="N64" s="6">
        <v>212488</v>
      </c>
      <c r="O64" t="s">
        <v>8182</v>
      </c>
      <c r="P64" s="6">
        <v>20000000</v>
      </c>
      <c r="Q64" s="6">
        <v>306889114</v>
      </c>
      <c r="R64">
        <v>286889114</v>
      </c>
      <c r="S64" t="s">
        <v>8175</v>
      </c>
      <c r="T64" s="7">
        <v>28444</v>
      </c>
      <c r="U64" t="s">
        <v>139</v>
      </c>
      <c r="V64" s="7">
        <v>28444</v>
      </c>
      <c r="W64" t="s">
        <v>8207</v>
      </c>
      <c r="X64" t="s">
        <v>8197</v>
      </c>
      <c r="Y64">
        <v>1977</v>
      </c>
      <c r="Z64">
        <v>15</v>
      </c>
    </row>
    <row r="65" spans="1:26" x14ac:dyDescent="0.25">
      <c r="A65" t="s">
        <v>192</v>
      </c>
      <c r="B65" t="s">
        <v>193</v>
      </c>
      <c r="C65" t="s">
        <v>193</v>
      </c>
      <c r="D65">
        <v>0</v>
      </c>
      <c r="E65">
        <v>77</v>
      </c>
      <c r="F65">
        <v>1</v>
      </c>
      <c r="G65">
        <v>17</v>
      </c>
      <c r="H65" t="s">
        <v>8180</v>
      </c>
      <c r="I65" t="s">
        <v>8158</v>
      </c>
      <c r="J65" t="s">
        <v>8159</v>
      </c>
      <c r="K65" t="s">
        <v>132</v>
      </c>
      <c r="L65" s="5">
        <v>6.9</v>
      </c>
      <c r="M65" t="s">
        <v>8178</v>
      </c>
      <c r="N65" s="6">
        <v>68287</v>
      </c>
      <c r="O65" t="s">
        <v>8179</v>
      </c>
      <c r="P65" s="6">
        <v>7500000</v>
      </c>
      <c r="Q65" s="6">
        <v>71215869</v>
      </c>
      <c r="R65">
        <v>63715869</v>
      </c>
      <c r="S65" t="s">
        <v>8175</v>
      </c>
      <c r="T65" s="7">
        <v>28295</v>
      </c>
      <c r="U65" t="s">
        <v>194</v>
      </c>
      <c r="V65" s="7">
        <v>28295</v>
      </c>
      <c r="W65" t="s">
        <v>8208</v>
      </c>
      <c r="X65" t="s">
        <v>8200</v>
      </c>
      <c r="Y65">
        <v>1977</v>
      </c>
      <c r="Z65">
        <v>19</v>
      </c>
    </row>
    <row r="66" spans="1:26" x14ac:dyDescent="0.25">
      <c r="A66" t="s">
        <v>195</v>
      </c>
      <c r="B66" t="s">
        <v>196</v>
      </c>
      <c r="C66" t="s">
        <v>196</v>
      </c>
      <c r="D66">
        <v>0</v>
      </c>
      <c r="E66">
        <v>118</v>
      </c>
      <c r="F66">
        <v>1</v>
      </c>
      <c r="G66">
        <v>58</v>
      </c>
      <c r="H66" t="s">
        <v>8177</v>
      </c>
      <c r="I66" t="s">
        <v>145</v>
      </c>
      <c r="J66" t="s">
        <v>8165</v>
      </c>
      <c r="K66" t="s">
        <v>5802</v>
      </c>
      <c r="L66" s="5">
        <v>6.8</v>
      </c>
      <c r="M66" t="s">
        <v>8178</v>
      </c>
      <c r="N66" s="6">
        <v>85296</v>
      </c>
      <c r="O66" t="s">
        <v>8179</v>
      </c>
      <c r="P66" s="6">
        <v>3000000</v>
      </c>
      <c r="Q66" s="6">
        <v>237113184</v>
      </c>
      <c r="R66">
        <v>234113184</v>
      </c>
      <c r="S66" t="s">
        <v>8175</v>
      </c>
      <c r="T66" s="7">
        <v>28471</v>
      </c>
      <c r="U66" t="s">
        <v>197</v>
      </c>
      <c r="V66" s="7">
        <v>28471</v>
      </c>
      <c r="W66" t="s">
        <v>8196</v>
      </c>
      <c r="X66" t="s">
        <v>8205</v>
      </c>
      <c r="Y66">
        <v>1977</v>
      </c>
      <c r="Z66">
        <v>12</v>
      </c>
    </row>
    <row r="67" spans="1:26" x14ac:dyDescent="0.25">
      <c r="A67" t="s">
        <v>198</v>
      </c>
      <c r="B67" t="s">
        <v>199</v>
      </c>
      <c r="C67" t="s">
        <v>199</v>
      </c>
      <c r="D67">
        <v>0</v>
      </c>
      <c r="E67">
        <v>96</v>
      </c>
      <c r="F67">
        <v>1</v>
      </c>
      <c r="G67">
        <v>36</v>
      </c>
      <c r="H67" t="s">
        <v>8177</v>
      </c>
      <c r="I67" t="s">
        <v>5529</v>
      </c>
      <c r="J67" t="s">
        <v>8158</v>
      </c>
      <c r="K67" t="s">
        <v>132</v>
      </c>
      <c r="L67" s="5">
        <v>7</v>
      </c>
      <c r="M67" t="s">
        <v>8178</v>
      </c>
      <c r="N67" s="6">
        <v>55469</v>
      </c>
      <c r="O67" t="s">
        <v>8179</v>
      </c>
      <c r="P67" s="6">
        <v>4300000</v>
      </c>
      <c r="Q67" s="6">
        <v>126737428</v>
      </c>
      <c r="R67">
        <v>122437428</v>
      </c>
      <c r="S67" t="s">
        <v>8175</v>
      </c>
      <c r="T67" s="7">
        <v>28264</v>
      </c>
      <c r="U67" t="s">
        <v>200</v>
      </c>
      <c r="V67" s="7">
        <v>28264</v>
      </c>
      <c r="W67" t="s">
        <v>8213</v>
      </c>
      <c r="X67" t="s">
        <v>8199</v>
      </c>
      <c r="Y67">
        <v>1977</v>
      </c>
      <c r="Z67">
        <v>19</v>
      </c>
    </row>
    <row r="68" spans="1:26" x14ac:dyDescent="0.25">
      <c r="A68" t="s">
        <v>201</v>
      </c>
      <c r="B68" t="s">
        <v>202</v>
      </c>
      <c r="C68" t="s">
        <v>202</v>
      </c>
      <c r="D68">
        <v>0</v>
      </c>
      <c r="E68">
        <v>125</v>
      </c>
      <c r="F68">
        <v>2</v>
      </c>
      <c r="G68">
        <v>5</v>
      </c>
      <c r="H68" t="s">
        <v>8183</v>
      </c>
      <c r="I68" t="s">
        <v>5529</v>
      </c>
      <c r="J68" t="s">
        <v>8158</v>
      </c>
      <c r="K68" t="s">
        <v>3857</v>
      </c>
      <c r="L68" s="5">
        <v>7</v>
      </c>
      <c r="M68" t="s">
        <v>8178</v>
      </c>
      <c r="N68" s="6">
        <v>114112</v>
      </c>
      <c r="O68" t="s">
        <v>8182</v>
      </c>
      <c r="P68" s="6">
        <v>13500000</v>
      </c>
      <c r="Q68" s="6">
        <v>46875764</v>
      </c>
      <c r="R68">
        <v>33375764</v>
      </c>
      <c r="S68" t="s">
        <v>8175</v>
      </c>
      <c r="T68" s="7">
        <v>28313</v>
      </c>
      <c r="U68" t="s">
        <v>203</v>
      </c>
      <c r="V68" s="7">
        <v>28313</v>
      </c>
      <c r="W68" t="s">
        <v>8209</v>
      </c>
      <c r="X68" t="s">
        <v>8199</v>
      </c>
      <c r="Y68">
        <v>1977</v>
      </c>
      <c r="Z68">
        <v>7</v>
      </c>
    </row>
    <row r="69" spans="1:26" x14ac:dyDescent="0.25">
      <c r="A69" t="s">
        <v>204</v>
      </c>
      <c r="B69" t="s">
        <v>205</v>
      </c>
      <c r="C69" t="s">
        <v>206</v>
      </c>
      <c r="D69">
        <v>0</v>
      </c>
      <c r="E69">
        <v>121</v>
      </c>
      <c r="F69">
        <v>2</v>
      </c>
      <c r="G69">
        <v>1</v>
      </c>
      <c r="H69" t="s">
        <v>8183</v>
      </c>
      <c r="I69" t="s">
        <v>5529</v>
      </c>
      <c r="J69" t="s">
        <v>8158</v>
      </c>
      <c r="K69" t="s">
        <v>8156</v>
      </c>
      <c r="L69" s="5">
        <v>8.6</v>
      </c>
      <c r="M69" t="s">
        <v>8181</v>
      </c>
      <c r="N69" s="6">
        <v>1421081</v>
      </c>
      <c r="O69" t="s">
        <v>8184</v>
      </c>
      <c r="P69" s="6">
        <v>11000000</v>
      </c>
      <c r="Q69" s="6">
        <v>775398007</v>
      </c>
      <c r="R69">
        <v>764398007</v>
      </c>
      <c r="S69" t="s">
        <v>8175</v>
      </c>
      <c r="T69" s="7">
        <v>28270</v>
      </c>
      <c r="U69" t="s">
        <v>29</v>
      </c>
      <c r="V69" s="7">
        <v>28270</v>
      </c>
      <c r="W69" t="s">
        <v>8213</v>
      </c>
      <c r="X69" t="s">
        <v>8202</v>
      </c>
      <c r="Y69">
        <v>1977</v>
      </c>
      <c r="Z69">
        <v>25</v>
      </c>
    </row>
    <row r="70" spans="1:26" x14ac:dyDescent="0.25">
      <c r="A70" t="s">
        <v>207</v>
      </c>
      <c r="B70" t="s">
        <v>208</v>
      </c>
      <c r="C70" t="s">
        <v>208</v>
      </c>
      <c r="D70">
        <v>0</v>
      </c>
      <c r="E70">
        <v>127</v>
      </c>
      <c r="F70">
        <v>2</v>
      </c>
      <c r="G70">
        <v>7</v>
      </c>
      <c r="H70" t="s">
        <v>8183</v>
      </c>
      <c r="I70" t="s">
        <v>83</v>
      </c>
      <c r="J70" t="s">
        <v>3857</v>
      </c>
      <c r="K70" t="s">
        <v>5802</v>
      </c>
      <c r="L70" s="5">
        <v>7.8</v>
      </c>
      <c r="M70" t="s">
        <v>8181</v>
      </c>
      <c r="N70" s="6">
        <v>126456</v>
      </c>
      <c r="O70" t="s">
        <v>8182</v>
      </c>
      <c r="P70" s="6">
        <v>650000</v>
      </c>
      <c r="Q70" s="6">
        <v>159822</v>
      </c>
      <c r="R70">
        <v>-490178</v>
      </c>
      <c r="S70" t="s">
        <v>8185</v>
      </c>
      <c r="T70" s="7">
        <v>28734</v>
      </c>
      <c r="U70" t="s">
        <v>209</v>
      </c>
      <c r="V70" s="7">
        <v>28734</v>
      </c>
      <c r="W70" t="s">
        <v>8211</v>
      </c>
      <c r="X70" t="s">
        <v>1465</v>
      </c>
      <c r="Y70">
        <v>1978</v>
      </c>
      <c r="Z70">
        <v>1</v>
      </c>
    </row>
    <row r="71" spans="1:26" x14ac:dyDescent="0.25">
      <c r="A71" t="s">
        <v>210</v>
      </c>
      <c r="B71" t="s">
        <v>211</v>
      </c>
      <c r="C71" t="s">
        <v>211</v>
      </c>
      <c r="D71">
        <v>0</v>
      </c>
      <c r="E71">
        <v>94</v>
      </c>
      <c r="F71">
        <v>1</v>
      </c>
      <c r="G71">
        <v>34</v>
      </c>
      <c r="H71" t="s">
        <v>8177</v>
      </c>
      <c r="I71" t="s">
        <v>145</v>
      </c>
      <c r="J71" t="s">
        <v>8157</v>
      </c>
      <c r="K71" t="s">
        <v>5802</v>
      </c>
      <c r="L71" s="5">
        <v>7.8</v>
      </c>
      <c r="M71" t="s">
        <v>8181</v>
      </c>
      <c r="N71" s="6">
        <v>61290</v>
      </c>
      <c r="O71" t="s">
        <v>8179</v>
      </c>
      <c r="P71" s="6">
        <v>3000000</v>
      </c>
      <c r="Q71" s="6">
        <v>3475702</v>
      </c>
      <c r="R71">
        <v>475702</v>
      </c>
      <c r="S71" t="s">
        <v>8175</v>
      </c>
      <c r="T71" s="7">
        <v>28746</v>
      </c>
      <c r="U71" t="s">
        <v>74</v>
      </c>
      <c r="V71" s="7">
        <v>28746</v>
      </c>
      <c r="W71" t="s">
        <v>8211</v>
      </c>
      <c r="X71" t="s">
        <v>8202</v>
      </c>
      <c r="Y71">
        <v>1978</v>
      </c>
      <c r="Z71">
        <v>13</v>
      </c>
    </row>
    <row r="72" spans="1:26" x14ac:dyDescent="0.25">
      <c r="A72" t="s">
        <v>212</v>
      </c>
      <c r="B72" t="s">
        <v>213</v>
      </c>
      <c r="C72" t="s">
        <v>213</v>
      </c>
      <c r="D72">
        <v>0</v>
      </c>
      <c r="E72">
        <v>183</v>
      </c>
      <c r="F72">
        <v>3</v>
      </c>
      <c r="G72">
        <v>3</v>
      </c>
      <c r="H72" t="s">
        <v>8183</v>
      </c>
      <c r="I72" t="s">
        <v>145</v>
      </c>
      <c r="J72" t="s">
        <v>4390</v>
      </c>
      <c r="K72" t="s">
        <v>5802</v>
      </c>
      <c r="L72" s="5">
        <v>8.1</v>
      </c>
      <c r="M72" t="s">
        <v>8181</v>
      </c>
      <c r="N72" s="6">
        <v>354527</v>
      </c>
      <c r="O72" t="s">
        <v>8182</v>
      </c>
      <c r="P72" s="6">
        <v>15000000</v>
      </c>
      <c r="Q72" s="6">
        <v>49074379</v>
      </c>
      <c r="R72">
        <v>34074379</v>
      </c>
      <c r="S72" t="s">
        <v>8175</v>
      </c>
      <c r="T72" s="7">
        <v>28832</v>
      </c>
      <c r="U72" t="s">
        <v>214</v>
      </c>
      <c r="V72" s="7">
        <v>28832</v>
      </c>
      <c r="W72" t="s">
        <v>8196</v>
      </c>
      <c r="X72" t="s">
        <v>1465</v>
      </c>
      <c r="Y72">
        <v>1978</v>
      </c>
      <c r="Z72">
        <v>8</v>
      </c>
    </row>
    <row r="73" spans="1:26" x14ac:dyDescent="0.25">
      <c r="A73" t="s">
        <v>215</v>
      </c>
      <c r="B73" t="s">
        <v>216</v>
      </c>
      <c r="C73" t="s">
        <v>216</v>
      </c>
      <c r="D73">
        <v>0</v>
      </c>
      <c r="E73">
        <v>110</v>
      </c>
      <c r="F73">
        <v>1</v>
      </c>
      <c r="G73">
        <v>50</v>
      </c>
      <c r="H73" t="s">
        <v>8177</v>
      </c>
      <c r="I73" t="s">
        <v>132</v>
      </c>
      <c r="J73" t="s">
        <v>8164</v>
      </c>
      <c r="K73" t="s">
        <v>8157</v>
      </c>
      <c r="L73" s="5">
        <v>7.2</v>
      </c>
      <c r="M73" t="s">
        <v>8181</v>
      </c>
      <c r="N73" s="6">
        <v>293487</v>
      </c>
      <c r="O73" t="s">
        <v>8182</v>
      </c>
      <c r="P73" s="6">
        <v>6000000</v>
      </c>
      <c r="Q73" s="6">
        <v>396271103</v>
      </c>
      <c r="R73">
        <v>390271103</v>
      </c>
      <c r="S73" t="s">
        <v>8175</v>
      </c>
      <c r="T73" s="7">
        <v>28654</v>
      </c>
      <c r="U73" t="s">
        <v>217</v>
      </c>
      <c r="V73" s="7">
        <v>28654</v>
      </c>
      <c r="W73" t="s">
        <v>8208</v>
      </c>
      <c r="X73" t="s">
        <v>8197</v>
      </c>
      <c r="Y73">
        <v>1978</v>
      </c>
      <c r="Z73">
        <v>13</v>
      </c>
    </row>
    <row r="74" spans="1:26" x14ac:dyDescent="0.25">
      <c r="A74" t="s">
        <v>218</v>
      </c>
      <c r="B74" t="s">
        <v>219</v>
      </c>
      <c r="C74" t="s">
        <v>219</v>
      </c>
      <c r="D74">
        <v>0</v>
      </c>
      <c r="E74">
        <v>91</v>
      </c>
      <c r="F74">
        <v>1</v>
      </c>
      <c r="G74">
        <v>31</v>
      </c>
      <c r="H74" t="s">
        <v>8177</v>
      </c>
      <c r="I74" t="s">
        <v>83</v>
      </c>
      <c r="J74" t="s">
        <v>3857</v>
      </c>
      <c r="K74" t="s">
        <v>5802</v>
      </c>
      <c r="L74" s="5">
        <v>7.7</v>
      </c>
      <c r="M74" t="s">
        <v>8181</v>
      </c>
      <c r="N74" s="6">
        <v>300736</v>
      </c>
      <c r="O74" t="s">
        <v>8182</v>
      </c>
      <c r="P74" s="6">
        <v>325000</v>
      </c>
      <c r="Q74" s="6">
        <v>47160000</v>
      </c>
      <c r="R74">
        <v>46835000</v>
      </c>
      <c r="S74" t="s">
        <v>8175</v>
      </c>
      <c r="T74" s="7">
        <v>28788</v>
      </c>
      <c r="U74" t="s">
        <v>158</v>
      </c>
      <c r="V74" s="7">
        <v>28788</v>
      </c>
      <c r="W74" t="s">
        <v>8204</v>
      </c>
      <c r="X74" t="s">
        <v>8202</v>
      </c>
      <c r="Y74">
        <v>1978</v>
      </c>
      <c r="Z74">
        <v>25</v>
      </c>
    </row>
    <row r="75" spans="1:26" x14ac:dyDescent="0.25">
      <c r="A75" t="s">
        <v>220</v>
      </c>
      <c r="B75" t="s">
        <v>221</v>
      </c>
      <c r="C75" t="s">
        <v>221</v>
      </c>
      <c r="D75">
        <v>0</v>
      </c>
      <c r="E75">
        <v>115</v>
      </c>
      <c r="F75">
        <v>1</v>
      </c>
      <c r="G75">
        <v>55</v>
      </c>
      <c r="H75" t="s">
        <v>8177</v>
      </c>
      <c r="I75" t="s">
        <v>83</v>
      </c>
      <c r="J75" t="s">
        <v>8161</v>
      </c>
      <c r="K75" t="s">
        <v>5802</v>
      </c>
      <c r="L75" s="5">
        <v>7.4</v>
      </c>
      <c r="M75" t="s">
        <v>8181</v>
      </c>
      <c r="N75" s="6">
        <v>67208</v>
      </c>
      <c r="O75" t="s">
        <v>8179</v>
      </c>
      <c r="P75" s="6">
        <v>3500000</v>
      </c>
      <c r="Q75" s="6">
        <v>24946715</v>
      </c>
      <c r="R75">
        <v>21446715</v>
      </c>
      <c r="S75" t="s">
        <v>8175</v>
      </c>
      <c r="T75" s="7">
        <v>28845</v>
      </c>
      <c r="U75" t="s">
        <v>222</v>
      </c>
      <c r="V75" s="7">
        <v>28845</v>
      </c>
      <c r="W75" t="s">
        <v>8196</v>
      </c>
      <c r="X75" t="s">
        <v>8199</v>
      </c>
      <c r="Y75">
        <v>1978</v>
      </c>
      <c r="Z75">
        <v>21</v>
      </c>
    </row>
    <row r="76" spans="1:26" x14ac:dyDescent="0.25">
      <c r="A76" t="s">
        <v>223</v>
      </c>
      <c r="B76" t="s">
        <v>224</v>
      </c>
      <c r="C76" t="s">
        <v>224</v>
      </c>
      <c r="D76">
        <v>0</v>
      </c>
      <c r="E76">
        <v>116</v>
      </c>
      <c r="F76">
        <v>1</v>
      </c>
      <c r="G76">
        <v>56</v>
      </c>
      <c r="H76" t="s">
        <v>8177</v>
      </c>
      <c r="I76" t="s">
        <v>8158</v>
      </c>
      <c r="J76" t="s">
        <v>83</v>
      </c>
      <c r="K76" t="s">
        <v>3857</v>
      </c>
      <c r="L76" s="5">
        <v>5.8</v>
      </c>
      <c r="M76" t="s">
        <v>8178</v>
      </c>
      <c r="N76" s="6">
        <v>83238</v>
      </c>
      <c r="O76" t="s">
        <v>8179</v>
      </c>
      <c r="P76" s="6">
        <v>20000000</v>
      </c>
      <c r="Q76" s="6">
        <v>187884007</v>
      </c>
      <c r="R76">
        <v>167884007</v>
      </c>
      <c r="S76" t="s">
        <v>8175</v>
      </c>
      <c r="T76" s="7">
        <v>28657</v>
      </c>
      <c r="U76" t="s">
        <v>225</v>
      </c>
      <c r="V76" s="7">
        <v>28657</v>
      </c>
      <c r="W76" t="s">
        <v>8208</v>
      </c>
      <c r="X76" t="s">
        <v>1465</v>
      </c>
      <c r="Y76">
        <v>1978</v>
      </c>
      <c r="Z76">
        <v>16</v>
      </c>
    </row>
    <row r="77" spans="1:26" x14ac:dyDescent="0.25">
      <c r="A77" t="s">
        <v>226</v>
      </c>
      <c r="B77" t="s">
        <v>227</v>
      </c>
      <c r="C77" t="s">
        <v>227</v>
      </c>
      <c r="D77">
        <v>0</v>
      </c>
      <c r="E77">
        <v>121</v>
      </c>
      <c r="F77">
        <v>2</v>
      </c>
      <c r="G77">
        <v>1</v>
      </c>
      <c r="H77" t="s">
        <v>8183</v>
      </c>
      <c r="I77" t="s">
        <v>8160</v>
      </c>
      <c r="J77" t="s">
        <v>8162</v>
      </c>
      <c r="K77" t="s">
        <v>145</v>
      </c>
      <c r="L77" s="5">
        <v>7.5</v>
      </c>
      <c r="M77" t="s">
        <v>8181</v>
      </c>
      <c r="N77" s="6">
        <v>86568</v>
      </c>
      <c r="O77" t="s">
        <v>8179</v>
      </c>
      <c r="P77" s="6">
        <v>2300000</v>
      </c>
      <c r="Q77" s="6">
        <v>35000000</v>
      </c>
      <c r="R77">
        <v>32700000</v>
      </c>
      <c r="S77" t="s">
        <v>8175</v>
      </c>
      <c r="T77" s="7">
        <v>1978</v>
      </c>
      <c r="U77" t="s">
        <v>228</v>
      </c>
      <c r="V77" s="7">
        <v>1978</v>
      </c>
      <c r="W77" t="s">
        <v>8213</v>
      </c>
      <c r="X77" t="s">
        <v>8202</v>
      </c>
      <c r="Y77">
        <v>1905</v>
      </c>
      <c r="Z77">
        <v>31</v>
      </c>
    </row>
    <row r="78" spans="1:26" x14ac:dyDescent="0.25">
      <c r="A78" t="s">
        <v>229</v>
      </c>
      <c r="B78" t="s">
        <v>230</v>
      </c>
      <c r="C78" t="s">
        <v>230</v>
      </c>
      <c r="D78">
        <v>0</v>
      </c>
      <c r="E78">
        <v>109</v>
      </c>
      <c r="F78">
        <v>1</v>
      </c>
      <c r="G78">
        <v>49</v>
      </c>
      <c r="H78" t="s">
        <v>8177</v>
      </c>
      <c r="I78" t="s">
        <v>132</v>
      </c>
      <c r="J78" t="s">
        <v>5802</v>
      </c>
      <c r="K78" t="s">
        <v>5802</v>
      </c>
      <c r="L78" s="5">
        <v>7.4</v>
      </c>
      <c r="M78" t="s">
        <v>8181</v>
      </c>
      <c r="N78" s="6">
        <v>127184</v>
      </c>
      <c r="O78" t="s">
        <v>8182</v>
      </c>
      <c r="P78" s="6">
        <v>3000000</v>
      </c>
      <c r="Q78" s="6">
        <v>141607219</v>
      </c>
      <c r="R78">
        <v>138607219</v>
      </c>
      <c r="S78" t="s">
        <v>8175</v>
      </c>
      <c r="T78" s="7">
        <v>28698</v>
      </c>
      <c r="U78" t="s">
        <v>231</v>
      </c>
      <c r="V78" s="7">
        <v>28698</v>
      </c>
      <c r="W78" t="s">
        <v>8209</v>
      </c>
      <c r="X78" t="s">
        <v>8199</v>
      </c>
      <c r="Y78">
        <v>1978</v>
      </c>
      <c r="Z78">
        <v>27</v>
      </c>
    </row>
    <row r="79" spans="1:26" x14ac:dyDescent="0.25">
      <c r="A79" t="s">
        <v>232</v>
      </c>
      <c r="B79" t="s">
        <v>233</v>
      </c>
      <c r="C79" t="s">
        <v>233</v>
      </c>
      <c r="D79">
        <v>0</v>
      </c>
      <c r="E79">
        <v>143</v>
      </c>
      <c r="F79">
        <v>2</v>
      </c>
      <c r="G79">
        <v>23</v>
      </c>
      <c r="H79" t="s">
        <v>8183</v>
      </c>
      <c r="I79" t="s">
        <v>5529</v>
      </c>
      <c r="J79" t="s">
        <v>8158</v>
      </c>
      <c r="K79" t="s">
        <v>8161</v>
      </c>
      <c r="L79" s="5">
        <v>7.4</v>
      </c>
      <c r="M79" t="s">
        <v>8181</v>
      </c>
      <c r="N79" s="6">
        <v>184047</v>
      </c>
      <c r="O79" t="s">
        <v>8182</v>
      </c>
      <c r="P79" s="6">
        <v>55000000</v>
      </c>
      <c r="Q79" s="6">
        <v>300478449</v>
      </c>
      <c r="R79">
        <v>245478449</v>
      </c>
      <c r="S79" t="s">
        <v>8175</v>
      </c>
      <c r="T79" s="7">
        <v>28834</v>
      </c>
      <c r="U79" t="s">
        <v>175</v>
      </c>
      <c r="V79" s="7">
        <v>28834</v>
      </c>
      <c r="W79" t="s">
        <v>8196</v>
      </c>
      <c r="X79" t="s">
        <v>8200</v>
      </c>
      <c r="Y79">
        <v>1978</v>
      </c>
      <c r="Z79">
        <v>10</v>
      </c>
    </row>
    <row r="80" spans="1:26" x14ac:dyDescent="0.25">
      <c r="A80" t="s">
        <v>234</v>
      </c>
      <c r="B80" t="s">
        <v>235</v>
      </c>
      <c r="C80" t="s">
        <v>235</v>
      </c>
      <c r="D80">
        <v>0</v>
      </c>
      <c r="E80">
        <v>117</v>
      </c>
      <c r="F80">
        <v>1</v>
      </c>
      <c r="G80">
        <v>57</v>
      </c>
      <c r="H80" t="s">
        <v>8177</v>
      </c>
      <c r="I80" t="s">
        <v>83</v>
      </c>
      <c r="J80" t="s">
        <v>8161</v>
      </c>
      <c r="K80" t="s">
        <v>5802</v>
      </c>
      <c r="L80" s="5">
        <v>8.5</v>
      </c>
      <c r="M80" t="s">
        <v>8181</v>
      </c>
      <c r="N80" s="6">
        <v>926218</v>
      </c>
      <c r="O80" t="s">
        <v>8184</v>
      </c>
      <c r="P80" s="6">
        <v>11000000</v>
      </c>
      <c r="Q80" s="6">
        <v>106285522</v>
      </c>
      <c r="R80">
        <v>95285522</v>
      </c>
      <c r="S80" t="s">
        <v>8175</v>
      </c>
      <c r="T80" s="7">
        <v>29000</v>
      </c>
      <c r="U80" t="s">
        <v>236</v>
      </c>
      <c r="V80" s="7">
        <v>29000</v>
      </c>
      <c r="W80" t="s">
        <v>8213</v>
      </c>
      <c r="X80" t="s">
        <v>1465</v>
      </c>
      <c r="Y80">
        <v>1979</v>
      </c>
      <c r="Z80">
        <v>25</v>
      </c>
    </row>
    <row r="81" spans="1:26" x14ac:dyDescent="0.25">
      <c r="A81" t="s">
        <v>237</v>
      </c>
      <c r="B81" t="s">
        <v>238</v>
      </c>
      <c r="C81" t="s">
        <v>238</v>
      </c>
      <c r="D81">
        <v>0</v>
      </c>
      <c r="E81">
        <v>147</v>
      </c>
      <c r="F81">
        <v>2</v>
      </c>
      <c r="G81">
        <v>27</v>
      </c>
      <c r="H81" t="s">
        <v>8183</v>
      </c>
      <c r="I81" t="s">
        <v>145</v>
      </c>
      <c r="J81" t="s">
        <v>8166</v>
      </c>
      <c r="K81" t="s">
        <v>4390</v>
      </c>
      <c r="L81" s="5">
        <v>8.4</v>
      </c>
      <c r="M81" t="s">
        <v>8181</v>
      </c>
      <c r="N81" s="6">
        <v>695771</v>
      </c>
      <c r="O81" t="s">
        <v>8184</v>
      </c>
      <c r="P81" s="6">
        <v>31500000</v>
      </c>
      <c r="Q81" s="6">
        <v>104880868</v>
      </c>
      <c r="R81">
        <v>73380868</v>
      </c>
      <c r="S81" t="s">
        <v>8175</v>
      </c>
      <c r="T81" s="7">
        <v>28994</v>
      </c>
      <c r="U81" t="s">
        <v>66</v>
      </c>
      <c r="V81" s="7">
        <v>28994</v>
      </c>
      <c r="W81" t="s">
        <v>8213</v>
      </c>
      <c r="X81" t="s">
        <v>8206</v>
      </c>
      <c r="Y81">
        <v>1979</v>
      </c>
      <c r="Z81">
        <v>19</v>
      </c>
    </row>
    <row r="82" spans="1:26" x14ac:dyDescent="0.25">
      <c r="A82" t="s">
        <v>239</v>
      </c>
      <c r="B82" t="s">
        <v>240</v>
      </c>
      <c r="C82" t="s">
        <v>240</v>
      </c>
      <c r="D82">
        <v>0</v>
      </c>
      <c r="E82">
        <v>95</v>
      </c>
      <c r="F82">
        <v>1</v>
      </c>
      <c r="G82">
        <v>35</v>
      </c>
      <c r="H82" t="s">
        <v>8177</v>
      </c>
      <c r="I82" t="s">
        <v>8158</v>
      </c>
      <c r="J82" t="s">
        <v>83</v>
      </c>
      <c r="K82" t="s">
        <v>5802</v>
      </c>
      <c r="L82" s="5">
        <v>5.8</v>
      </c>
      <c r="M82" t="s">
        <v>8178</v>
      </c>
      <c r="N82" s="6">
        <v>59690</v>
      </c>
      <c r="O82" t="s">
        <v>8179</v>
      </c>
      <c r="P82" s="6">
        <v>100000</v>
      </c>
      <c r="Q82" s="6">
        <v>0</v>
      </c>
      <c r="R82">
        <v>-100000</v>
      </c>
      <c r="S82" t="s">
        <v>8185</v>
      </c>
      <c r="T82" s="7">
        <v>29258</v>
      </c>
      <c r="U82" t="s">
        <v>241</v>
      </c>
      <c r="V82" s="7">
        <v>29258</v>
      </c>
      <c r="W82" t="s">
        <v>8201</v>
      </c>
      <c r="X82" t="s">
        <v>8199</v>
      </c>
      <c r="Y82">
        <v>1980</v>
      </c>
      <c r="Z82">
        <v>7</v>
      </c>
    </row>
    <row r="83" spans="1:26" x14ac:dyDescent="0.25">
      <c r="A83" t="s">
        <v>242</v>
      </c>
      <c r="B83" t="s">
        <v>243</v>
      </c>
      <c r="C83" t="s">
        <v>243</v>
      </c>
      <c r="D83">
        <v>0</v>
      </c>
      <c r="E83">
        <v>112</v>
      </c>
      <c r="F83">
        <v>1</v>
      </c>
      <c r="G83">
        <v>52</v>
      </c>
      <c r="H83" t="s">
        <v>8177</v>
      </c>
      <c r="I83" t="s">
        <v>5529</v>
      </c>
      <c r="J83" t="s">
        <v>8160</v>
      </c>
      <c r="K83" t="s">
        <v>8162</v>
      </c>
      <c r="L83" s="5">
        <v>7.6</v>
      </c>
      <c r="M83" t="s">
        <v>8181</v>
      </c>
      <c r="N83" s="6">
        <v>144224</v>
      </c>
      <c r="O83" t="s">
        <v>8182</v>
      </c>
      <c r="P83" s="6">
        <v>8000000</v>
      </c>
      <c r="Q83" s="6">
        <v>43005351</v>
      </c>
      <c r="R83">
        <v>35005351</v>
      </c>
      <c r="S83" t="s">
        <v>8175</v>
      </c>
      <c r="T83" s="7">
        <v>29028</v>
      </c>
      <c r="U83" t="s">
        <v>244</v>
      </c>
      <c r="V83" s="7">
        <v>29028</v>
      </c>
      <c r="W83" t="s">
        <v>8208</v>
      </c>
      <c r="X83" t="s">
        <v>1465</v>
      </c>
      <c r="Y83">
        <v>1979</v>
      </c>
      <c r="Z83">
        <v>22</v>
      </c>
    </row>
    <row r="84" spans="1:26" x14ac:dyDescent="0.25">
      <c r="A84" t="s">
        <v>245</v>
      </c>
      <c r="B84" t="s">
        <v>246</v>
      </c>
      <c r="C84" t="s">
        <v>246</v>
      </c>
      <c r="D84">
        <v>0</v>
      </c>
      <c r="E84">
        <v>105</v>
      </c>
      <c r="F84">
        <v>1</v>
      </c>
      <c r="G84">
        <v>45</v>
      </c>
      <c r="H84" t="s">
        <v>8177</v>
      </c>
      <c r="I84" t="s">
        <v>145</v>
      </c>
      <c r="J84" t="s">
        <v>5802</v>
      </c>
      <c r="K84" t="s">
        <v>5802</v>
      </c>
      <c r="L84" s="5">
        <v>7.8</v>
      </c>
      <c r="M84" t="s">
        <v>8181</v>
      </c>
      <c r="N84" s="6">
        <v>151904</v>
      </c>
      <c r="O84" t="s">
        <v>8182</v>
      </c>
      <c r="P84" s="6">
        <v>8000000</v>
      </c>
      <c r="Q84" s="6">
        <v>106260000</v>
      </c>
      <c r="R84">
        <v>98260000</v>
      </c>
      <c r="S84" t="s">
        <v>8175</v>
      </c>
      <c r="T84" s="7">
        <v>29194</v>
      </c>
      <c r="U84" t="s">
        <v>247</v>
      </c>
      <c r="V84" s="7">
        <v>29194</v>
      </c>
      <c r="W84" t="s">
        <v>8196</v>
      </c>
      <c r="X84" t="s">
        <v>8202</v>
      </c>
      <c r="Y84">
        <v>1979</v>
      </c>
      <c r="Z84">
        <v>5</v>
      </c>
    </row>
    <row r="85" spans="1:26" x14ac:dyDescent="0.25">
      <c r="A85" t="s">
        <v>248</v>
      </c>
      <c r="B85" t="s">
        <v>249</v>
      </c>
      <c r="C85" t="s">
        <v>249</v>
      </c>
      <c r="D85">
        <v>0</v>
      </c>
      <c r="E85">
        <v>94</v>
      </c>
      <c r="F85">
        <v>1</v>
      </c>
      <c r="G85">
        <v>34</v>
      </c>
      <c r="H85" t="s">
        <v>8177</v>
      </c>
      <c r="I85" t="s">
        <v>132</v>
      </c>
      <c r="J85" t="s">
        <v>5802</v>
      </c>
      <c r="K85" t="s">
        <v>5802</v>
      </c>
      <c r="L85" s="5">
        <v>8</v>
      </c>
      <c r="M85" t="s">
        <v>8181</v>
      </c>
      <c r="N85" s="6">
        <v>416540</v>
      </c>
      <c r="O85" t="s">
        <v>8182</v>
      </c>
      <c r="P85" s="6">
        <v>4000000</v>
      </c>
      <c r="Q85" s="6">
        <v>20745728</v>
      </c>
      <c r="R85">
        <v>16745728</v>
      </c>
      <c r="S85" t="s">
        <v>8175</v>
      </c>
      <c r="T85" s="7">
        <v>29084</v>
      </c>
      <c r="U85" t="s">
        <v>250</v>
      </c>
      <c r="V85" s="7">
        <v>29084</v>
      </c>
      <c r="W85" t="s">
        <v>8212</v>
      </c>
      <c r="X85" t="s">
        <v>1465</v>
      </c>
      <c r="Y85">
        <v>1979</v>
      </c>
      <c r="Z85">
        <v>17</v>
      </c>
    </row>
    <row r="86" spans="1:26" x14ac:dyDescent="0.25">
      <c r="A86" t="s">
        <v>251</v>
      </c>
      <c r="B86" t="s">
        <v>252</v>
      </c>
      <c r="C86" t="s">
        <v>252</v>
      </c>
      <c r="D86">
        <v>0</v>
      </c>
      <c r="E86">
        <v>88</v>
      </c>
      <c r="F86">
        <v>1</v>
      </c>
      <c r="G86">
        <v>28</v>
      </c>
      <c r="H86" t="s">
        <v>8177</v>
      </c>
      <c r="I86" t="s">
        <v>5529</v>
      </c>
      <c r="J86" t="s">
        <v>8158</v>
      </c>
      <c r="K86" t="s">
        <v>8161</v>
      </c>
      <c r="L86" s="5">
        <v>6.8</v>
      </c>
      <c r="M86" t="s">
        <v>8178</v>
      </c>
      <c r="N86" s="6">
        <v>217283</v>
      </c>
      <c r="O86" t="s">
        <v>8182</v>
      </c>
      <c r="P86" s="6">
        <v>300000</v>
      </c>
      <c r="Q86" s="6">
        <v>8773197</v>
      </c>
      <c r="R86">
        <v>8473197</v>
      </c>
      <c r="S86" t="s">
        <v>8175</v>
      </c>
      <c r="T86" s="7">
        <v>28957</v>
      </c>
      <c r="U86" t="s">
        <v>253</v>
      </c>
      <c r="V86" s="7">
        <v>28957</v>
      </c>
      <c r="W86" t="s">
        <v>8210</v>
      </c>
      <c r="X86" t="s">
        <v>8199</v>
      </c>
      <c r="Y86">
        <v>1979</v>
      </c>
      <c r="Z86">
        <v>12</v>
      </c>
    </row>
    <row r="87" spans="1:26" x14ac:dyDescent="0.25">
      <c r="A87" t="s">
        <v>254</v>
      </c>
      <c r="B87" t="s">
        <v>255</v>
      </c>
      <c r="C87" t="s">
        <v>255</v>
      </c>
      <c r="D87">
        <v>0</v>
      </c>
      <c r="E87">
        <v>96</v>
      </c>
      <c r="F87">
        <v>1</v>
      </c>
      <c r="G87">
        <v>36</v>
      </c>
      <c r="H87" t="s">
        <v>8177</v>
      </c>
      <c r="I87" t="s">
        <v>132</v>
      </c>
      <c r="J87" t="s">
        <v>145</v>
      </c>
      <c r="K87" t="s">
        <v>8157</v>
      </c>
      <c r="L87" s="5">
        <v>7.8</v>
      </c>
      <c r="M87" t="s">
        <v>8181</v>
      </c>
      <c r="N87" s="6">
        <v>144824</v>
      </c>
      <c r="O87" t="s">
        <v>8182</v>
      </c>
      <c r="P87" s="6">
        <v>9000000</v>
      </c>
      <c r="Q87" s="6">
        <v>40194067</v>
      </c>
      <c r="R87">
        <v>31194067</v>
      </c>
      <c r="S87" t="s">
        <v>8175</v>
      </c>
      <c r="T87" s="7">
        <v>28963</v>
      </c>
      <c r="U87" t="s">
        <v>186</v>
      </c>
      <c r="V87" s="7">
        <v>28963</v>
      </c>
      <c r="W87" t="s">
        <v>8210</v>
      </c>
      <c r="X87" t="s">
        <v>8202</v>
      </c>
      <c r="Y87">
        <v>1979</v>
      </c>
      <c r="Z87">
        <v>18</v>
      </c>
    </row>
    <row r="88" spans="1:26" x14ac:dyDescent="0.25">
      <c r="A88" t="s">
        <v>256</v>
      </c>
      <c r="B88" t="s">
        <v>257</v>
      </c>
      <c r="C88" t="s">
        <v>257</v>
      </c>
      <c r="D88">
        <v>0</v>
      </c>
      <c r="E88">
        <v>126</v>
      </c>
      <c r="F88">
        <v>2</v>
      </c>
      <c r="G88">
        <v>6</v>
      </c>
      <c r="H88" t="s">
        <v>8183</v>
      </c>
      <c r="I88" t="s">
        <v>5529</v>
      </c>
      <c r="J88" t="s">
        <v>8158</v>
      </c>
      <c r="K88" t="s">
        <v>8161</v>
      </c>
      <c r="L88" s="5">
        <v>6.2</v>
      </c>
      <c r="M88" t="s">
        <v>8178</v>
      </c>
      <c r="N88" s="6">
        <v>106688</v>
      </c>
      <c r="O88" t="s">
        <v>8182</v>
      </c>
      <c r="P88" s="6">
        <v>34000000</v>
      </c>
      <c r="Q88" s="6">
        <v>210308099</v>
      </c>
      <c r="R88">
        <v>176308099</v>
      </c>
      <c r="S88" t="s">
        <v>8175</v>
      </c>
      <c r="T88" s="7">
        <v>29032</v>
      </c>
      <c r="U88" t="s">
        <v>203</v>
      </c>
      <c r="V88" s="7">
        <v>29032</v>
      </c>
      <c r="W88" t="s">
        <v>8208</v>
      </c>
      <c r="X88" t="s">
        <v>8197</v>
      </c>
      <c r="Y88">
        <v>1979</v>
      </c>
      <c r="Z88">
        <v>26</v>
      </c>
    </row>
    <row r="89" spans="1:26" x14ac:dyDescent="0.25">
      <c r="A89" t="s">
        <v>258</v>
      </c>
      <c r="B89" t="s">
        <v>259</v>
      </c>
      <c r="C89" t="s">
        <v>259</v>
      </c>
      <c r="D89">
        <v>0</v>
      </c>
      <c r="E89">
        <v>119</v>
      </c>
      <c r="F89">
        <v>1</v>
      </c>
      <c r="G89">
        <v>59</v>
      </c>
      <c r="H89" t="s">
        <v>8177</v>
      </c>
      <c r="I89" t="s">
        <v>145</v>
      </c>
      <c r="J89" t="s">
        <v>8168</v>
      </c>
      <c r="K89" t="s">
        <v>5802</v>
      </c>
      <c r="L89" s="5">
        <v>7.3</v>
      </c>
      <c r="M89" t="s">
        <v>8181</v>
      </c>
      <c r="N89" s="6">
        <v>226370</v>
      </c>
      <c r="O89" t="s">
        <v>8182</v>
      </c>
      <c r="P89" s="6">
        <v>7000000</v>
      </c>
      <c r="Q89" s="6">
        <v>85187855</v>
      </c>
      <c r="R89">
        <v>78187855</v>
      </c>
      <c r="S89" t="s">
        <v>8175</v>
      </c>
      <c r="T89" s="7">
        <v>29020</v>
      </c>
      <c r="U89" t="s">
        <v>260</v>
      </c>
      <c r="V89" s="7">
        <v>29020</v>
      </c>
      <c r="W89" t="s">
        <v>8208</v>
      </c>
      <c r="X89" t="s">
        <v>8199</v>
      </c>
      <c r="Y89">
        <v>1979</v>
      </c>
      <c r="Z89">
        <v>14</v>
      </c>
    </row>
    <row r="90" spans="1:26" x14ac:dyDescent="0.25">
      <c r="A90" t="s">
        <v>261</v>
      </c>
      <c r="B90" t="s">
        <v>262</v>
      </c>
      <c r="C90" t="s">
        <v>262</v>
      </c>
      <c r="D90">
        <v>0</v>
      </c>
      <c r="E90">
        <v>143</v>
      </c>
      <c r="F90">
        <v>2</v>
      </c>
      <c r="G90">
        <v>23</v>
      </c>
      <c r="H90" t="s">
        <v>8183</v>
      </c>
      <c r="I90" t="s">
        <v>8158</v>
      </c>
      <c r="J90" t="s">
        <v>8166</v>
      </c>
      <c r="K90" t="s">
        <v>8161</v>
      </c>
      <c r="L90" s="5">
        <v>6.4</v>
      </c>
      <c r="M90" t="s">
        <v>8178</v>
      </c>
      <c r="N90" s="6">
        <v>94985</v>
      </c>
      <c r="O90" t="s">
        <v>8179</v>
      </c>
      <c r="P90" s="6">
        <v>35000000</v>
      </c>
      <c r="Q90" s="6">
        <v>82674320</v>
      </c>
      <c r="R90">
        <v>47674320</v>
      </c>
      <c r="S90" t="s">
        <v>8175</v>
      </c>
      <c r="T90" s="7">
        <v>29195</v>
      </c>
      <c r="U90" t="s">
        <v>263</v>
      </c>
      <c r="V90" s="7">
        <v>29195</v>
      </c>
      <c r="W90" t="s">
        <v>8196</v>
      </c>
      <c r="X90" t="s">
        <v>8199</v>
      </c>
      <c r="Y90">
        <v>1979</v>
      </c>
      <c r="Z90">
        <v>6</v>
      </c>
    </row>
    <row r="91" spans="1:26" x14ac:dyDescent="0.25">
      <c r="A91" t="s">
        <v>264</v>
      </c>
      <c r="B91" t="s">
        <v>265</v>
      </c>
      <c r="C91" t="s">
        <v>265</v>
      </c>
      <c r="D91">
        <v>0</v>
      </c>
      <c r="E91">
        <v>93</v>
      </c>
      <c r="F91">
        <v>1</v>
      </c>
      <c r="G91">
        <v>33</v>
      </c>
      <c r="H91" t="s">
        <v>8177</v>
      </c>
      <c r="I91" t="s">
        <v>5529</v>
      </c>
      <c r="J91" t="s">
        <v>8162</v>
      </c>
      <c r="K91" t="s">
        <v>3857</v>
      </c>
      <c r="L91" s="5">
        <v>7.5</v>
      </c>
      <c r="M91" t="s">
        <v>8181</v>
      </c>
      <c r="N91" s="6">
        <v>108263</v>
      </c>
      <c r="O91" t="s">
        <v>8182</v>
      </c>
      <c r="P91" s="6">
        <v>4000000</v>
      </c>
      <c r="Q91" s="6">
        <v>22490471</v>
      </c>
      <c r="R91">
        <v>18490471</v>
      </c>
      <c r="S91" t="s">
        <v>8175</v>
      </c>
      <c r="T91" s="7">
        <v>28887</v>
      </c>
      <c r="U91" t="s">
        <v>266</v>
      </c>
      <c r="V91" s="7">
        <v>28887</v>
      </c>
      <c r="W91" t="s">
        <v>8201</v>
      </c>
      <c r="X91" t="s">
        <v>8199</v>
      </c>
      <c r="Y91">
        <v>1979</v>
      </c>
      <c r="Z91">
        <v>1</v>
      </c>
    </row>
    <row r="92" spans="1:26" x14ac:dyDescent="0.25">
      <c r="A92" t="s">
        <v>267</v>
      </c>
      <c r="B92" t="s">
        <v>268</v>
      </c>
      <c r="C92" t="s">
        <v>268</v>
      </c>
      <c r="D92">
        <v>0</v>
      </c>
      <c r="E92">
        <v>88</v>
      </c>
      <c r="F92">
        <v>1</v>
      </c>
      <c r="G92">
        <v>28</v>
      </c>
      <c r="H92" t="s">
        <v>8177</v>
      </c>
      <c r="I92" t="s">
        <v>132</v>
      </c>
      <c r="J92" t="s">
        <v>5802</v>
      </c>
      <c r="K92" t="s">
        <v>5802</v>
      </c>
      <c r="L92" s="5">
        <v>7.7</v>
      </c>
      <c r="M92" t="s">
        <v>8181</v>
      </c>
      <c r="N92" s="6">
        <v>254328</v>
      </c>
      <c r="O92" t="s">
        <v>8182</v>
      </c>
      <c r="P92" s="6">
        <v>3500000</v>
      </c>
      <c r="Q92" s="6">
        <v>83454304</v>
      </c>
      <c r="R92">
        <v>79954304</v>
      </c>
      <c r="S92" t="s">
        <v>8175</v>
      </c>
      <c r="T92" s="7">
        <v>29404</v>
      </c>
      <c r="U92" t="s">
        <v>269</v>
      </c>
      <c r="V92" s="7">
        <v>29404</v>
      </c>
      <c r="W92" t="s">
        <v>8209</v>
      </c>
      <c r="X92" t="s">
        <v>8202</v>
      </c>
      <c r="Y92">
        <v>1980</v>
      </c>
      <c r="Z92">
        <v>2</v>
      </c>
    </row>
    <row r="93" spans="1:26" x14ac:dyDescent="0.25">
      <c r="A93" t="s">
        <v>270</v>
      </c>
      <c r="B93" t="s">
        <v>271</v>
      </c>
      <c r="C93" t="s">
        <v>271</v>
      </c>
      <c r="D93">
        <v>0</v>
      </c>
      <c r="E93">
        <v>104</v>
      </c>
      <c r="F93">
        <v>1</v>
      </c>
      <c r="G93">
        <v>44</v>
      </c>
      <c r="H93" t="s">
        <v>8177</v>
      </c>
      <c r="I93" t="s">
        <v>8158</v>
      </c>
      <c r="J93" t="s">
        <v>145</v>
      </c>
      <c r="K93" t="s">
        <v>8157</v>
      </c>
      <c r="L93" s="5">
        <v>5.8</v>
      </c>
      <c r="M93" t="s">
        <v>8178</v>
      </c>
      <c r="N93" s="6">
        <v>74958</v>
      </c>
      <c r="O93" t="s">
        <v>8179</v>
      </c>
      <c r="P93" s="6">
        <v>4500000</v>
      </c>
      <c r="Q93" s="6">
        <v>58853106</v>
      </c>
      <c r="R93">
        <v>54353106</v>
      </c>
      <c r="S93" t="s">
        <v>8175</v>
      </c>
      <c r="T93" s="7">
        <v>29391</v>
      </c>
      <c r="U93" t="s">
        <v>217</v>
      </c>
      <c r="V93" s="7">
        <v>29391</v>
      </c>
      <c r="W93" t="s">
        <v>8208</v>
      </c>
      <c r="X93" t="s">
        <v>8199</v>
      </c>
      <c r="Y93">
        <v>1980</v>
      </c>
      <c r="Z93">
        <v>19</v>
      </c>
    </row>
    <row r="94" spans="1:26" x14ac:dyDescent="0.25">
      <c r="A94" t="s">
        <v>272</v>
      </c>
      <c r="B94" t="s">
        <v>273</v>
      </c>
      <c r="C94" t="s">
        <v>273</v>
      </c>
      <c r="D94">
        <v>0</v>
      </c>
      <c r="E94">
        <v>133</v>
      </c>
      <c r="F94">
        <v>2</v>
      </c>
      <c r="G94">
        <v>13</v>
      </c>
      <c r="H94" t="s">
        <v>8183</v>
      </c>
      <c r="I94" t="s">
        <v>5529</v>
      </c>
      <c r="J94" t="s">
        <v>8158</v>
      </c>
      <c r="K94" t="s">
        <v>132</v>
      </c>
      <c r="L94" s="5">
        <v>7.9</v>
      </c>
      <c r="M94" t="s">
        <v>8181</v>
      </c>
      <c r="N94" s="6">
        <v>209524</v>
      </c>
      <c r="O94" t="s">
        <v>8182</v>
      </c>
      <c r="P94" s="6">
        <v>27500000</v>
      </c>
      <c r="Q94" s="6">
        <v>115229890</v>
      </c>
      <c r="R94">
        <v>87729890</v>
      </c>
      <c r="S94" t="s">
        <v>8175</v>
      </c>
      <c r="T94" s="7">
        <v>29392</v>
      </c>
      <c r="U94" t="s">
        <v>231</v>
      </c>
      <c r="V94" s="7">
        <v>29392</v>
      </c>
      <c r="W94" t="s">
        <v>8208</v>
      </c>
      <c r="X94" t="s">
        <v>1465</v>
      </c>
      <c r="Y94">
        <v>1980</v>
      </c>
      <c r="Z94">
        <v>20</v>
      </c>
    </row>
    <row r="95" spans="1:26" x14ac:dyDescent="0.25">
      <c r="A95" t="s">
        <v>274</v>
      </c>
      <c r="B95" t="s">
        <v>275</v>
      </c>
      <c r="C95" t="s">
        <v>275</v>
      </c>
      <c r="D95">
        <v>0</v>
      </c>
      <c r="E95">
        <v>98</v>
      </c>
      <c r="F95">
        <v>1</v>
      </c>
      <c r="G95">
        <v>38</v>
      </c>
      <c r="H95" t="s">
        <v>8177</v>
      </c>
      <c r="I95" t="s">
        <v>132</v>
      </c>
      <c r="J95" t="s">
        <v>8168</v>
      </c>
      <c r="K95" t="s">
        <v>5802</v>
      </c>
      <c r="L95" s="5">
        <v>7.2</v>
      </c>
      <c r="M95" t="s">
        <v>8181</v>
      </c>
      <c r="N95" s="6">
        <v>124693</v>
      </c>
      <c r="O95" t="s">
        <v>8182</v>
      </c>
      <c r="P95" s="6">
        <v>6000000</v>
      </c>
      <c r="Q95" s="6">
        <v>39918650</v>
      </c>
      <c r="R95">
        <v>33918650</v>
      </c>
      <c r="S95" t="s">
        <v>8175</v>
      </c>
      <c r="T95" s="7">
        <v>29427</v>
      </c>
      <c r="U95" t="s">
        <v>276</v>
      </c>
      <c r="V95" s="7">
        <v>29427</v>
      </c>
      <c r="W95" t="s">
        <v>8209</v>
      </c>
      <c r="X95" t="s">
        <v>1465</v>
      </c>
      <c r="Y95">
        <v>1980</v>
      </c>
      <c r="Z95">
        <v>25</v>
      </c>
    </row>
    <row r="96" spans="1:26" x14ac:dyDescent="0.25">
      <c r="A96" t="s">
        <v>277</v>
      </c>
      <c r="B96" t="s">
        <v>278</v>
      </c>
      <c r="C96" t="s">
        <v>278</v>
      </c>
      <c r="D96">
        <v>0</v>
      </c>
      <c r="E96">
        <v>124</v>
      </c>
      <c r="F96">
        <v>2</v>
      </c>
      <c r="G96">
        <v>4</v>
      </c>
      <c r="H96" t="s">
        <v>8183</v>
      </c>
      <c r="I96" t="s">
        <v>8160</v>
      </c>
      <c r="J96" t="s">
        <v>145</v>
      </c>
      <c r="K96" t="s">
        <v>5802</v>
      </c>
      <c r="L96" s="5">
        <v>8.1999999999999993</v>
      </c>
      <c r="M96" t="s">
        <v>8181</v>
      </c>
      <c r="N96" s="6">
        <v>253282</v>
      </c>
      <c r="O96" t="s">
        <v>8182</v>
      </c>
      <c r="P96" s="6">
        <v>5000000</v>
      </c>
      <c r="Q96" s="6">
        <v>26023860</v>
      </c>
      <c r="R96">
        <v>21023860</v>
      </c>
      <c r="S96" t="s">
        <v>8175</v>
      </c>
      <c r="T96" s="7">
        <v>29496</v>
      </c>
      <c r="U96" t="s">
        <v>164</v>
      </c>
      <c r="V96" s="7">
        <v>29496</v>
      </c>
      <c r="W96" t="s">
        <v>8204</v>
      </c>
      <c r="X96" t="s">
        <v>8199</v>
      </c>
      <c r="Y96">
        <v>1980</v>
      </c>
      <c r="Z96">
        <v>2</v>
      </c>
    </row>
    <row r="97" spans="1:26" x14ac:dyDescent="0.25">
      <c r="A97" t="s">
        <v>279</v>
      </c>
      <c r="B97" t="s">
        <v>280</v>
      </c>
      <c r="C97" t="s">
        <v>280</v>
      </c>
      <c r="D97">
        <v>0</v>
      </c>
      <c r="E97">
        <v>124</v>
      </c>
      <c r="F97">
        <v>2</v>
      </c>
      <c r="G97">
        <v>4</v>
      </c>
      <c r="H97" t="s">
        <v>8183</v>
      </c>
      <c r="I97" t="s">
        <v>5529</v>
      </c>
      <c r="J97" t="s">
        <v>8158</v>
      </c>
      <c r="K97" t="s">
        <v>8156</v>
      </c>
      <c r="L97" s="5">
        <v>8.6999999999999993</v>
      </c>
      <c r="M97" t="s">
        <v>8181</v>
      </c>
      <c r="N97" s="6">
        <v>1349868</v>
      </c>
      <c r="O97" t="s">
        <v>8184</v>
      </c>
      <c r="P97" s="6">
        <v>18000000</v>
      </c>
      <c r="Q97" s="6">
        <v>538375067</v>
      </c>
      <c r="R97">
        <v>520375067</v>
      </c>
      <c r="S97" t="s">
        <v>8175</v>
      </c>
      <c r="T97" s="7">
        <v>29358</v>
      </c>
      <c r="U97" t="s">
        <v>281</v>
      </c>
      <c r="V97" s="7">
        <v>29358</v>
      </c>
      <c r="W97" t="s">
        <v>8213</v>
      </c>
      <c r="X97" t="s">
        <v>8206</v>
      </c>
      <c r="Y97">
        <v>1980</v>
      </c>
      <c r="Z97">
        <v>17</v>
      </c>
    </row>
    <row r="98" spans="1:26" x14ac:dyDescent="0.25">
      <c r="A98" t="s">
        <v>282</v>
      </c>
      <c r="B98" t="s">
        <v>283</v>
      </c>
      <c r="C98" t="s">
        <v>283</v>
      </c>
      <c r="D98">
        <v>0</v>
      </c>
      <c r="E98">
        <v>111</v>
      </c>
      <c r="F98">
        <v>1</v>
      </c>
      <c r="G98">
        <v>51</v>
      </c>
      <c r="H98" t="s">
        <v>8177</v>
      </c>
      <c r="I98" t="s">
        <v>5529</v>
      </c>
      <c r="J98" t="s">
        <v>8158</v>
      </c>
      <c r="K98" t="s">
        <v>8161</v>
      </c>
      <c r="L98" s="5">
        <v>6.5</v>
      </c>
      <c r="M98" t="s">
        <v>8178</v>
      </c>
      <c r="N98" s="6">
        <v>60119</v>
      </c>
      <c r="O98" t="s">
        <v>8179</v>
      </c>
      <c r="P98" s="6">
        <v>20000000</v>
      </c>
      <c r="Q98" s="6">
        <v>27176821</v>
      </c>
      <c r="R98">
        <v>7176821</v>
      </c>
      <c r="S98" t="s">
        <v>8175</v>
      </c>
      <c r="T98" s="7">
        <v>29556</v>
      </c>
      <c r="U98" t="s">
        <v>284</v>
      </c>
      <c r="V98" s="7">
        <v>29556</v>
      </c>
      <c r="W98" t="s">
        <v>8196</v>
      </c>
      <c r="X98" t="s">
        <v>8205</v>
      </c>
      <c r="Y98">
        <v>1980</v>
      </c>
      <c r="Z98">
        <v>1</v>
      </c>
    </row>
    <row r="99" spans="1:26" x14ac:dyDescent="0.25">
      <c r="A99" t="s">
        <v>285</v>
      </c>
      <c r="B99" t="s">
        <v>286</v>
      </c>
      <c r="C99" t="s">
        <v>286</v>
      </c>
      <c r="D99">
        <v>0</v>
      </c>
      <c r="E99">
        <v>89</v>
      </c>
      <c r="F99">
        <v>1</v>
      </c>
      <c r="G99">
        <v>29</v>
      </c>
      <c r="H99" t="s">
        <v>8177</v>
      </c>
      <c r="I99" t="s">
        <v>83</v>
      </c>
      <c r="J99" t="s">
        <v>3857</v>
      </c>
      <c r="K99" t="s">
        <v>5802</v>
      </c>
      <c r="L99" s="5">
        <v>6.8</v>
      </c>
      <c r="M99" t="s">
        <v>8178</v>
      </c>
      <c r="N99" s="6">
        <v>81175</v>
      </c>
      <c r="O99" t="s">
        <v>8179</v>
      </c>
      <c r="P99" s="6">
        <v>1000000</v>
      </c>
      <c r="Q99" s="6">
        <v>21448830</v>
      </c>
      <c r="R99">
        <v>20448830</v>
      </c>
      <c r="S99" t="s">
        <v>8175</v>
      </c>
      <c r="T99" s="7">
        <v>29221</v>
      </c>
      <c r="U99" t="s">
        <v>158</v>
      </c>
      <c r="V99" s="7">
        <v>29221</v>
      </c>
      <c r="W99" t="s">
        <v>8198</v>
      </c>
      <c r="X99" t="s">
        <v>8197</v>
      </c>
      <c r="Y99">
        <v>1980</v>
      </c>
      <c r="Z99">
        <v>1</v>
      </c>
    </row>
    <row r="100" spans="1:26" x14ac:dyDescent="0.25">
      <c r="A100" t="s">
        <v>287</v>
      </c>
      <c r="B100" t="s">
        <v>288</v>
      </c>
      <c r="C100" t="s">
        <v>288</v>
      </c>
      <c r="D100">
        <v>0</v>
      </c>
      <c r="E100">
        <v>95</v>
      </c>
      <c r="F100">
        <v>1</v>
      </c>
      <c r="G100">
        <v>35</v>
      </c>
      <c r="H100" t="s">
        <v>8177</v>
      </c>
      <c r="I100" t="s">
        <v>83</v>
      </c>
      <c r="J100" t="s">
        <v>8166</v>
      </c>
      <c r="K100" t="s">
        <v>3857</v>
      </c>
      <c r="L100" s="5">
        <v>6.4</v>
      </c>
      <c r="M100" t="s">
        <v>8178</v>
      </c>
      <c r="N100" s="6">
        <v>154210</v>
      </c>
      <c r="O100" t="s">
        <v>8182</v>
      </c>
      <c r="P100" s="6">
        <v>550000</v>
      </c>
      <c r="Q100" s="6">
        <v>39911960</v>
      </c>
      <c r="R100">
        <v>39361960</v>
      </c>
      <c r="S100" t="s">
        <v>8175</v>
      </c>
      <c r="T100" s="7">
        <v>29350</v>
      </c>
      <c r="U100" t="s">
        <v>289</v>
      </c>
      <c r="V100" s="7">
        <v>29350</v>
      </c>
      <c r="W100" t="s">
        <v>8213</v>
      </c>
      <c r="X100" t="s">
        <v>1465</v>
      </c>
      <c r="Y100">
        <v>1980</v>
      </c>
      <c r="Z100">
        <v>9</v>
      </c>
    </row>
    <row r="101" spans="1:26" x14ac:dyDescent="0.25">
      <c r="A101" t="s">
        <v>290</v>
      </c>
      <c r="B101" t="s">
        <v>291</v>
      </c>
      <c r="C101" t="s">
        <v>291</v>
      </c>
      <c r="D101">
        <v>0</v>
      </c>
      <c r="E101">
        <v>109</v>
      </c>
      <c r="F101">
        <v>1</v>
      </c>
      <c r="G101">
        <v>49</v>
      </c>
      <c r="H101" t="s">
        <v>8177</v>
      </c>
      <c r="I101" t="s">
        <v>8158</v>
      </c>
      <c r="J101" t="s">
        <v>132</v>
      </c>
      <c r="K101" t="s">
        <v>5802</v>
      </c>
      <c r="L101" s="5">
        <v>7.3</v>
      </c>
      <c r="M101" t="s">
        <v>8181</v>
      </c>
      <c r="N101" s="6">
        <v>58579</v>
      </c>
      <c r="O101" t="s">
        <v>8179</v>
      </c>
      <c r="P101" s="6">
        <v>5000000</v>
      </c>
      <c r="Q101" s="6">
        <v>30031783</v>
      </c>
      <c r="R101">
        <v>25031783</v>
      </c>
      <c r="S101" t="s">
        <v>8175</v>
      </c>
      <c r="T101" s="7">
        <v>29474</v>
      </c>
      <c r="U101" t="s">
        <v>292</v>
      </c>
      <c r="V101" s="7">
        <v>29474</v>
      </c>
      <c r="W101" t="s">
        <v>8211</v>
      </c>
      <c r="X101" t="s">
        <v>8202</v>
      </c>
      <c r="Y101">
        <v>1980</v>
      </c>
      <c r="Z101">
        <v>10</v>
      </c>
    </row>
    <row r="102" spans="1:26" x14ac:dyDescent="0.25">
      <c r="A102" t="s">
        <v>293</v>
      </c>
      <c r="B102" t="s">
        <v>294</v>
      </c>
      <c r="C102" t="s">
        <v>294</v>
      </c>
      <c r="D102">
        <v>0</v>
      </c>
      <c r="E102">
        <v>124</v>
      </c>
      <c r="F102">
        <v>2</v>
      </c>
      <c r="G102">
        <v>4</v>
      </c>
      <c r="H102" t="s">
        <v>8183</v>
      </c>
      <c r="I102" t="s">
        <v>145</v>
      </c>
      <c r="J102" t="s">
        <v>5802</v>
      </c>
      <c r="K102" t="s">
        <v>5802</v>
      </c>
      <c r="L102" s="5">
        <v>7.7</v>
      </c>
      <c r="M102" t="s">
        <v>8181</v>
      </c>
      <c r="N102" s="6">
        <v>55406</v>
      </c>
      <c r="O102" t="s">
        <v>8179</v>
      </c>
      <c r="P102" s="6">
        <v>6000000</v>
      </c>
      <c r="Q102" s="6">
        <v>54766923</v>
      </c>
      <c r="R102">
        <v>48766923</v>
      </c>
      <c r="S102" t="s">
        <v>8175</v>
      </c>
      <c r="T102" s="7">
        <v>29483</v>
      </c>
      <c r="U102" t="s">
        <v>295</v>
      </c>
      <c r="V102" s="7">
        <v>29483</v>
      </c>
      <c r="W102" t="s">
        <v>8211</v>
      </c>
      <c r="X102" t="s">
        <v>1465</v>
      </c>
      <c r="Y102">
        <v>1980</v>
      </c>
      <c r="Z102">
        <v>19</v>
      </c>
    </row>
    <row r="103" spans="1:26" x14ac:dyDescent="0.25">
      <c r="A103" t="s">
        <v>296</v>
      </c>
      <c r="B103" t="s">
        <v>297</v>
      </c>
      <c r="C103" t="s">
        <v>297</v>
      </c>
      <c r="D103">
        <v>0</v>
      </c>
      <c r="E103">
        <v>129</v>
      </c>
      <c r="F103">
        <v>2</v>
      </c>
      <c r="G103">
        <v>9</v>
      </c>
      <c r="H103" t="s">
        <v>8183</v>
      </c>
      <c r="I103" t="s">
        <v>8160</v>
      </c>
      <c r="J103" t="s">
        <v>145</v>
      </c>
      <c r="K103" t="s">
        <v>8168</v>
      </c>
      <c r="L103" s="5">
        <v>8.1</v>
      </c>
      <c r="M103" t="s">
        <v>8181</v>
      </c>
      <c r="N103" s="6">
        <v>371674</v>
      </c>
      <c r="O103" t="s">
        <v>8182</v>
      </c>
      <c r="P103" s="6">
        <v>18000000</v>
      </c>
      <c r="Q103" s="6">
        <v>23404827</v>
      </c>
      <c r="R103">
        <v>5404827</v>
      </c>
      <c r="S103" t="s">
        <v>8175</v>
      </c>
      <c r="T103" s="7">
        <v>29538</v>
      </c>
      <c r="U103" t="s">
        <v>88</v>
      </c>
      <c r="V103" s="7">
        <v>29538</v>
      </c>
      <c r="W103" t="s">
        <v>8207</v>
      </c>
      <c r="X103" t="s">
        <v>8199</v>
      </c>
      <c r="Y103">
        <v>1980</v>
      </c>
      <c r="Z103">
        <v>13</v>
      </c>
    </row>
    <row r="104" spans="1:26" x14ac:dyDescent="0.25">
      <c r="A104" t="s">
        <v>298</v>
      </c>
      <c r="B104" t="s">
        <v>299</v>
      </c>
      <c r="C104" t="s">
        <v>299</v>
      </c>
      <c r="D104">
        <v>0</v>
      </c>
      <c r="E104">
        <v>146</v>
      </c>
      <c r="F104">
        <v>2</v>
      </c>
      <c r="G104">
        <v>26</v>
      </c>
      <c r="H104" t="s">
        <v>8183</v>
      </c>
      <c r="I104" t="s">
        <v>145</v>
      </c>
      <c r="J104" t="s">
        <v>83</v>
      </c>
      <c r="K104" t="s">
        <v>5802</v>
      </c>
      <c r="L104" s="5">
        <v>8.4</v>
      </c>
      <c r="M104" t="s">
        <v>8181</v>
      </c>
      <c r="N104" s="6">
        <v>1080035</v>
      </c>
      <c r="O104" t="s">
        <v>8184</v>
      </c>
      <c r="P104" s="6">
        <v>19000000</v>
      </c>
      <c r="Q104" s="6">
        <v>47277357</v>
      </c>
      <c r="R104">
        <v>28277357</v>
      </c>
      <c r="S104" t="s">
        <v>8175</v>
      </c>
      <c r="T104" s="7">
        <v>29364</v>
      </c>
      <c r="U104" t="s">
        <v>32</v>
      </c>
      <c r="V104" s="7">
        <v>29364</v>
      </c>
      <c r="W104" t="s">
        <v>8213</v>
      </c>
      <c r="X104" t="s">
        <v>1465</v>
      </c>
      <c r="Y104">
        <v>1980</v>
      </c>
      <c r="Z104">
        <v>23</v>
      </c>
    </row>
    <row r="105" spans="1:26" x14ac:dyDescent="0.25">
      <c r="A105" t="s">
        <v>300</v>
      </c>
      <c r="B105" t="s">
        <v>301</v>
      </c>
      <c r="C105" t="s">
        <v>301</v>
      </c>
      <c r="D105">
        <v>0</v>
      </c>
      <c r="E105">
        <v>127</v>
      </c>
      <c r="F105">
        <v>2</v>
      </c>
      <c r="G105">
        <v>7</v>
      </c>
      <c r="H105" t="s">
        <v>8183</v>
      </c>
      <c r="I105" t="s">
        <v>5529</v>
      </c>
      <c r="J105" t="s">
        <v>8158</v>
      </c>
      <c r="K105" t="s">
        <v>8161</v>
      </c>
      <c r="L105" s="5">
        <v>6.8</v>
      </c>
      <c r="M105" t="s">
        <v>8178</v>
      </c>
      <c r="N105" s="6">
        <v>112755</v>
      </c>
      <c r="O105" t="s">
        <v>8182</v>
      </c>
      <c r="P105" s="6">
        <v>54000000</v>
      </c>
      <c r="Q105" s="6">
        <v>216385706</v>
      </c>
      <c r="R105">
        <v>162385706</v>
      </c>
      <c r="S105" t="s">
        <v>8175</v>
      </c>
      <c r="T105" s="7">
        <v>29559</v>
      </c>
      <c r="U105" t="s">
        <v>302</v>
      </c>
      <c r="V105" s="7">
        <v>29559</v>
      </c>
      <c r="W105" t="s">
        <v>8196</v>
      </c>
      <c r="X105" t="s">
        <v>8199</v>
      </c>
      <c r="Y105">
        <v>1980</v>
      </c>
      <c r="Z105">
        <v>4</v>
      </c>
    </row>
    <row r="106" spans="1:26" x14ac:dyDescent="0.25">
      <c r="A106" t="s">
        <v>303</v>
      </c>
      <c r="B106" t="s">
        <v>304</v>
      </c>
      <c r="C106" t="s">
        <v>304</v>
      </c>
      <c r="D106">
        <v>0</v>
      </c>
      <c r="E106">
        <v>116</v>
      </c>
      <c r="F106">
        <v>1</v>
      </c>
      <c r="G106">
        <v>56</v>
      </c>
      <c r="H106" t="s">
        <v>8177</v>
      </c>
      <c r="I106" t="s">
        <v>8158</v>
      </c>
      <c r="J106" t="s">
        <v>132</v>
      </c>
      <c r="K106" t="s">
        <v>8156</v>
      </c>
      <c r="L106" s="5">
        <v>6.9</v>
      </c>
      <c r="M106" t="s">
        <v>8178</v>
      </c>
      <c r="N106" s="6">
        <v>67022</v>
      </c>
      <c r="O106" t="s">
        <v>8179</v>
      </c>
      <c r="P106" s="6">
        <v>5000000</v>
      </c>
      <c r="Q106" s="6">
        <v>42368025</v>
      </c>
      <c r="R106">
        <v>37368025</v>
      </c>
      <c r="S106" t="s">
        <v>8175</v>
      </c>
      <c r="T106" s="7">
        <v>29783</v>
      </c>
      <c r="U106" t="s">
        <v>305</v>
      </c>
      <c r="V106" s="7">
        <v>29783</v>
      </c>
      <c r="W106" t="s">
        <v>8209</v>
      </c>
      <c r="X106" t="s">
        <v>8199</v>
      </c>
      <c r="Y106">
        <v>1981</v>
      </c>
      <c r="Z106">
        <v>16</v>
      </c>
    </row>
    <row r="107" spans="1:26" x14ac:dyDescent="0.25">
      <c r="A107" t="s">
        <v>306</v>
      </c>
      <c r="B107" t="s">
        <v>307</v>
      </c>
      <c r="C107" t="s">
        <v>307</v>
      </c>
      <c r="D107">
        <v>0</v>
      </c>
      <c r="E107">
        <v>97</v>
      </c>
      <c r="F107">
        <v>1</v>
      </c>
      <c r="G107">
        <v>37</v>
      </c>
      <c r="H107" t="s">
        <v>8177</v>
      </c>
      <c r="I107" t="s">
        <v>132</v>
      </c>
      <c r="J107" t="s">
        <v>83</v>
      </c>
      <c r="K107" t="s">
        <v>5802</v>
      </c>
      <c r="L107" s="5">
        <v>7.5</v>
      </c>
      <c r="M107" t="s">
        <v>8181</v>
      </c>
      <c r="N107" s="6">
        <v>117306</v>
      </c>
      <c r="O107" t="s">
        <v>8182</v>
      </c>
      <c r="P107" s="6">
        <v>10000000</v>
      </c>
      <c r="Q107" s="6">
        <v>30794462</v>
      </c>
      <c r="R107">
        <v>20794462</v>
      </c>
      <c r="S107" t="s">
        <v>8175</v>
      </c>
      <c r="T107" s="7">
        <v>29819</v>
      </c>
      <c r="U107" t="s">
        <v>231</v>
      </c>
      <c r="V107" s="7">
        <v>29819</v>
      </c>
      <c r="W107" t="s">
        <v>8212</v>
      </c>
      <c r="X107" t="s">
        <v>1465</v>
      </c>
      <c r="Y107">
        <v>1981</v>
      </c>
      <c r="Z107">
        <v>21</v>
      </c>
    </row>
    <row r="108" spans="1:26" x14ac:dyDescent="0.25">
      <c r="A108" t="s">
        <v>308</v>
      </c>
      <c r="B108" t="s">
        <v>309</v>
      </c>
      <c r="C108" t="s">
        <v>309</v>
      </c>
      <c r="D108">
        <v>0</v>
      </c>
      <c r="E108">
        <v>108</v>
      </c>
      <c r="F108">
        <v>1</v>
      </c>
      <c r="G108">
        <v>48</v>
      </c>
      <c r="H108" t="s">
        <v>8177</v>
      </c>
      <c r="I108" t="s">
        <v>8162</v>
      </c>
      <c r="J108" t="s">
        <v>145</v>
      </c>
      <c r="K108" t="s">
        <v>8166</v>
      </c>
      <c r="L108" s="5">
        <v>7.4</v>
      </c>
      <c r="M108" t="s">
        <v>8181</v>
      </c>
      <c r="N108" s="6">
        <v>60280</v>
      </c>
      <c r="O108" t="s">
        <v>8179</v>
      </c>
      <c r="P108" s="6">
        <v>18000000</v>
      </c>
      <c r="Q108" s="6">
        <v>12000754</v>
      </c>
      <c r="R108">
        <v>-5999246</v>
      </c>
      <c r="S108" t="s">
        <v>8185</v>
      </c>
      <c r="T108" s="7">
        <v>29774</v>
      </c>
      <c r="U108" t="s">
        <v>161</v>
      </c>
      <c r="V108" s="7">
        <v>29774</v>
      </c>
      <c r="W108" t="s">
        <v>8209</v>
      </c>
      <c r="X108" t="s">
        <v>8197</v>
      </c>
      <c r="Y108">
        <v>1981</v>
      </c>
      <c r="Z108">
        <v>7</v>
      </c>
    </row>
    <row r="109" spans="1:26" x14ac:dyDescent="0.25">
      <c r="A109" t="s">
        <v>310</v>
      </c>
      <c r="B109" t="s">
        <v>311</v>
      </c>
      <c r="C109" t="s">
        <v>311</v>
      </c>
      <c r="D109">
        <v>0</v>
      </c>
      <c r="E109">
        <v>125</v>
      </c>
      <c r="F109">
        <v>2</v>
      </c>
      <c r="G109">
        <v>5</v>
      </c>
      <c r="H109" t="s">
        <v>8183</v>
      </c>
      <c r="I109" t="s">
        <v>8160</v>
      </c>
      <c r="J109" t="s">
        <v>145</v>
      </c>
      <c r="K109" t="s">
        <v>8168</v>
      </c>
      <c r="L109" s="5">
        <v>7.1</v>
      </c>
      <c r="M109" t="s">
        <v>8181</v>
      </c>
      <c r="N109" s="6">
        <v>64552</v>
      </c>
      <c r="O109" t="s">
        <v>8179</v>
      </c>
      <c r="P109" s="6">
        <v>5500000</v>
      </c>
      <c r="Q109" s="6">
        <v>59303359</v>
      </c>
      <c r="R109">
        <v>53803359</v>
      </c>
      <c r="S109" t="s">
        <v>8175</v>
      </c>
      <c r="T109" s="7">
        <v>29675</v>
      </c>
      <c r="U109" t="s">
        <v>312</v>
      </c>
      <c r="V109" s="7">
        <v>29675</v>
      </c>
      <c r="W109" t="s">
        <v>8203</v>
      </c>
      <c r="X109" t="s">
        <v>8205</v>
      </c>
      <c r="Y109">
        <v>1981</v>
      </c>
      <c r="Z109">
        <v>30</v>
      </c>
    </row>
    <row r="110" spans="1:26" x14ac:dyDescent="0.25">
      <c r="A110" t="s">
        <v>313</v>
      </c>
      <c r="B110" t="s">
        <v>314</v>
      </c>
      <c r="C110" t="s">
        <v>314</v>
      </c>
      <c r="D110">
        <v>0</v>
      </c>
      <c r="E110">
        <v>129</v>
      </c>
      <c r="F110">
        <v>2</v>
      </c>
      <c r="G110">
        <v>9</v>
      </c>
      <c r="H110" t="s">
        <v>8183</v>
      </c>
      <c r="I110" t="s">
        <v>5529</v>
      </c>
      <c r="J110" t="s">
        <v>8158</v>
      </c>
      <c r="K110" t="s">
        <v>8156</v>
      </c>
      <c r="L110" s="5">
        <v>6.9</v>
      </c>
      <c r="M110" t="s">
        <v>8178</v>
      </c>
      <c r="N110" s="6">
        <v>159016</v>
      </c>
      <c r="O110" t="s">
        <v>8182</v>
      </c>
      <c r="P110" s="6">
        <v>20000000</v>
      </c>
      <c r="Q110" s="6">
        <v>68851475</v>
      </c>
      <c r="R110">
        <v>48851475</v>
      </c>
      <c r="S110" t="s">
        <v>8175</v>
      </c>
      <c r="T110" s="7">
        <v>30026</v>
      </c>
      <c r="U110" t="s">
        <v>315</v>
      </c>
      <c r="V110" s="7">
        <v>30026</v>
      </c>
      <c r="W110" t="s">
        <v>8203</v>
      </c>
      <c r="X110" t="s">
        <v>8197</v>
      </c>
      <c r="Y110">
        <v>1982</v>
      </c>
      <c r="Z110">
        <v>16</v>
      </c>
    </row>
    <row r="111" spans="1:26" x14ac:dyDescent="0.25">
      <c r="A111" t="s">
        <v>316</v>
      </c>
      <c r="B111" t="s">
        <v>317</v>
      </c>
      <c r="C111" t="s">
        <v>317</v>
      </c>
      <c r="D111">
        <v>0</v>
      </c>
      <c r="E111">
        <v>99</v>
      </c>
      <c r="F111">
        <v>1</v>
      </c>
      <c r="G111">
        <v>39</v>
      </c>
      <c r="H111" t="s">
        <v>8177</v>
      </c>
      <c r="I111" t="s">
        <v>5529</v>
      </c>
      <c r="J111" t="s">
        <v>8158</v>
      </c>
      <c r="K111" t="s">
        <v>8161</v>
      </c>
      <c r="L111" s="5">
        <v>7.1</v>
      </c>
      <c r="M111" t="s">
        <v>8181</v>
      </c>
      <c r="N111" s="6">
        <v>152912</v>
      </c>
      <c r="O111" t="s">
        <v>8182</v>
      </c>
      <c r="P111" s="6">
        <v>6000000</v>
      </c>
      <c r="Q111" s="6">
        <v>25274965</v>
      </c>
      <c r="R111">
        <v>19274965</v>
      </c>
      <c r="S111" t="s">
        <v>8175</v>
      </c>
      <c r="T111" s="7">
        <v>29677</v>
      </c>
      <c r="U111" t="s">
        <v>158</v>
      </c>
      <c r="V111" s="7">
        <v>29677</v>
      </c>
      <c r="W111" t="s">
        <v>8210</v>
      </c>
      <c r="X111" t="s">
        <v>8202</v>
      </c>
      <c r="Y111">
        <v>1981</v>
      </c>
      <c r="Z111">
        <v>1</v>
      </c>
    </row>
    <row r="112" spans="1:26" x14ac:dyDescent="0.25">
      <c r="A112" t="s">
        <v>318</v>
      </c>
      <c r="B112" t="s">
        <v>319</v>
      </c>
      <c r="C112" t="s">
        <v>319</v>
      </c>
      <c r="D112">
        <v>0</v>
      </c>
      <c r="E112">
        <v>140</v>
      </c>
      <c r="F112">
        <v>2</v>
      </c>
      <c r="G112">
        <v>20</v>
      </c>
      <c r="H112" t="s">
        <v>8183</v>
      </c>
      <c r="I112" t="s">
        <v>8158</v>
      </c>
      <c r="J112" t="s">
        <v>145</v>
      </c>
      <c r="K112" t="s">
        <v>8156</v>
      </c>
      <c r="L112" s="5">
        <v>7.3</v>
      </c>
      <c r="M112" t="s">
        <v>8181</v>
      </c>
      <c r="N112" s="6">
        <v>65668</v>
      </c>
      <c r="O112" t="s">
        <v>8179</v>
      </c>
      <c r="P112" s="6">
        <v>11000000</v>
      </c>
      <c r="Q112" s="6">
        <v>34971136</v>
      </c>
      <c r="R112">
        <v>23971136</v>
      </c>
      <c r="S112" t="s">
        <v>8175</v>
      </c>
      <c r="T112" s="7">
        <v>29686</v>
      </c>
      <c r="U112" t="s">
        <v>63</v>
      </c>
      <c r="V112" s="7">
        <v>29686</v>
      </c>
      <c r="W112" t="s">
        <v>8210</v>
      </c>
      <c r="X112" t="s">
        <v>1465</v>
      </c>
      <c r="Y112">
        <v>1981</v>
      </c>
      <c r="Z112">
        <v>10</v>
      </c>
    </row>
    <row r="113" spans="1:26" x14ac:dyDescent="0.25">
      <c r="A113" t="s">
        <v>320</v>
      </c>
      <c r="B113" t="s">
        <v>321</v>
      </c>
      <c r="C113" t="s">
        <v>321</v>
      </c>
      <c r="D113">
        <v>0</v>
      </c>
      <c r="E113">
        <v>127</v>
      </c>
      <c r="F113">
        <v>2</v>
      </c>
      <c r="G113">
        <v>7</v>
      </c>
      <c r="H113" t="s">
        <v>8183</v>
      </c>
      <c r="I113" t="s">
        <v>5529</v>
      </c>
      <c r="J113" t="s">
        <v>8158</v>
      </c>
      <c r="K113" t="s">
        <v>3857</v>
      </c>
      <c r="L113" s="5">
        <v>6.7</v>
      </c>
      <c r="M113" t="s">
        <v>8178</v>
      </c>
      <c r="N113" s="6">
        <v>106293</v>
      </c>
      <c r="O113" t="s">
        <v>8182</v>
      </c>
      <c r="P113" s="6">
        <v>28000000</v>
      </c>
      <c r="Q113" s="6">
        <v>54837550</v>
      </c>
      <c r="R113">
        <v>26837550</v>
      </c>
      <c r="S113" t="s">
        <v>8175</v>
      </c>
      <c r="T113" s="7">
        <v>29761</v>
      </c>
      <c r="U113" t="s">
        <v>322</v>
      </c>
      <c r="V113" s="7">
        <v>29761</v>
      </c>
      <c r="W113" t="s">
        <v>8208</v>
      </c>
      <c r="X113" t="s">
        <v>8202</v>
      </c>
      <c r="Y113">
        <v>1981</v>
      </c>
      <c r="Z113">
        <v>24</v>
      </c>
    </row>
    <row r="114" spans="1:26" x14ac:dyDescent="0.25">
      <c r="A114" t="s">
        <v>323</v>
      </c>
      <c r="B114" t="s">
        <v>324</v>
      </c>
      <c r="C114" t="s">
        <v>324</v>
      </c>
      <c r="D114">
        <v>0</v>
      </c>
      <c r="E114">
        <v>83</v>
      </c>
      <c r="F114">
        <v>1</v>
      </c>
      <c r="G114">
        <v>23</v>
      </c>
      <c r="H114" t="s">
        <v>8177</v>
      </c>
      <c r="I114" t="s">
        <v>8158</v>
      </c>
      <c r="J114" t="s">
        <v>8159</v>
      </c>
      <c r="K114" t="s">
        <v>145</v>
      </c>
      <c r="L114" s="5">
        <v>7.2</v>
      </c>
      <c r="M114" t="s">
        <v>8181</v>
      </c>
      <c r="N114" s="6">
        <v>99485</v>
      </c>
      <c r="O114" t="s">
        <v>8179</v>
      </c>
      <c r="P114" s="6">
        <v>12000000</v>
      </c>
      <c r="Q114" s="6">
        <v>63456988</v>
      </c>
      <c r="R114">
        <v>51456988</v>
      </c>
      <c r="S114" t="s">
        <v>8175</v>
      </c>
      <c r="T114" s="7">
        <v>29777</v>
      </c>
      <c r="U114" t="s">
        <v>325</v>
      </c>
      <c r="V114" s="7">
        <v>29777</v>
      </c>
      <c r="W114" t="s">
        <v>8209</v>
      </c>
      <c r="X114" t="s">
        <v>1465</v>
      </c>
      <c r="Y114">
        <v>1981</v>
      </c>
      <c r="Z114">
        <v>10</v>
      </c>
    </row>
    <row r="115" spans="1:26" x14ac:dyDescent="0.25">
      <c r="A115" t="s">
        <v>326</v>
      </c>
      <c r="B115" t="s">
        <v>327</v>
      </c>
      <c r="C115" t="s">
        <v>328</v>
      </c>
      <c r="D115">
        <v>0</v>
      </c>
      <c r="E115">
        <v>87</v>
      </c>
      <c r="F115">
        <v>1</v>
      </c>
      <c r="G115">
        <v>27</v>
      </c>
      <c r="H115" t="s">
        <v>8177</v>
      </c>
      <c r="I115" t="s">
        <v>83</v>
      </c>
      <c r="J115" t="s">
        <v>8166</v>
      </c>
      <c r="K115" t="s">
        <v>3857</v>
      </c>
      <c r="L115" s="5">
        <v>6.1</v>
      </c>
      <c r="M115" t="s">
        <v>8178</v>
      </c>
      <c r="N115" s="6">
        <v>75960</v>
      </c>
      <c r="O115" t="s">
        <v>8179</v>
      </c>
      <c r="P115" s="6">
        <v>1250000</v>
      </c>
      <c r="Q115" s="6">
        <v>21722776</v>
      </c>
      <c r="R115">
        <v>20472776</v>
      </c>
      <c r="S115" t="s">
        <v>8175</v>
      </c>
      <c r="T115" s="7">
        <v>29707</v>
      </c>
      <c r="U115" t="s">
        <v>329</v>
      </c>
      <c r="V115" s="7">
        <v>29707</v>
      </c>
      <c r="W115" t="s">
        <v>8213</v>
      </c>
      <c r="X115" t="s">
        <v>1465</v>
      </c>
      <c r="Y115">
        <v>1981</v>
      </c>
      <c r="Z115">
        <v>1</v>
      </c>
    </row>
    <row r="116" spans="1:26" x14ac:dyDescent="0.25">
      <c r="A116" t="s">
        <v>330</v>
      </c>
      <c r="B116" t="s">
        <v>331</v>
      </c>
      <c r="C116" t="s">
        <v>331</v>
      </c>
      <c r="D116">
        <v>0</v>
      </c>
      <c r="E116">
        <v>92</v>
      </c>
      <c r="F116">
        <v>1</v>
      </c>
      <c r="G116">
        <v>32</v>
      </c>
      <c r="H116" t="s">
        <v>8177</v>
      </c>
      <c r="I116" t="s">
        <v>83</v>
      </c>
      <c r="J116" t="s">
        <v>5802</v>
      </c>
      <c r="K116" t="s">
        <v>5802</v>
      </c>
      <c r="L116" s="5">
        <v>6.5</v>
      </c>
      <c r="M116" t="s">
        <v>8178</v>
      </c>
      <c r="N116" s="6">
        <v>99791</v>
      </c>
      <c r="O116" t="s">
        <v>8179</v>
      </c>
      <c r="P116" s="6">
        <v>2500000</v>
      </c>
      <c r="Q116" s="6">
        <v>25533818</v>
      </c>
      <c r="R116">
        <v>23033818</v>
      </c>
      <c r="S116" t="s">
        <v>8175</v>
      </c>
      <c r="T116" s="7">
        <v>29889</v>
      </c>
      <c r="U116" t="s">
        <v>332</v>
      </c>
      <c r="V116" s="7">
        <v>29889</v>
      </c>
      <c r="W116" t="s">
        <v>8204</v>
      </c>
      <c r="X116" t="s">
        <v>1465</v>
      </c>
      <c r="Y116">
        <v>1981</v>
      </c>
      <c r="Z116">
        <v>30</v>
      </c>
    </row>
    <row r="117" spans="1:26" x14ac:dyDescent="0.25">
      <c r="A117" t="s">
        <v>333</v>
      </c>
      <c r="B117" t="s">
        <v>334</v>
      </c>
      <c r="C117" t="s">
        <v>334</v>
      </c>
      <c r="D117">
        <v>0</v>
      </c>
      <c r="E117">
        <v>92</v>
      </c>
      <c r="F117">
        <v>1</v>
      </c>
      <c r="G117">
        <v>32</v>
      </c>
      <c r="H117" t="s">
        <v>8177</v>
      </c>
      <c r="I117" t="s">
        <v>132</v>
      </c>
      <c r="J117" t="s">
        <v>8167</v>
      </c>
      <c r="K117" t="s">
        <v>8164</v>
      </c>
      <c r="L117" s="5">
        <v>6.8</v>
      </c>
      <c r="M117" t="s">
        <v>8178</v>
      </c>
      <c r="N117" s="6">
        <v>54315</v>
      </c>
      <c r="O117" t="s">
        <v>8179</v>
      </c>
      <c r="P117" s="6">
        <v>11000000</v>
      </c>
      <c r="Q117" s="6">
        <v>31672907</v>
      </c>
      <c r="R117">
        <v>20672907</v>
      </c>
      <c r="S117" t="s">
        <v>8175</v>
      </c>
      <c r="T117" s="7">
        <v>29749</v>
      </c>
      <c r="U117" t="s">
        <v>117</v>
      </c>
      <c r="V117" s="7">
        <v>29749</v>
      </c>
      <c r="W117" t="s">
        <v>8208</v>
      </c>
      <c r="X117" t="s">
        <v>1465</v>
      </c>
      <c r="Y117">
        <v>1981</v>
      </c>
      <c r="Z117">
        <v>12</v>
      </c>
    </row>
    <row r="118" spans="1:26" x14ac:dyDescent="0.25">
      <c r="A118" t="s">
        <v>335</v>
      </c>
      <c r="B118" t="s">
        <v>336</v>
      </c>
      <c r="C118" t="s">
        <v>337</v>
      </c>
      <c r="D118">
        <v>0</v>
      </c>
      <c r="E118">
        <v>96</v>
      </c>
      <c r="F118">
        <v>1</v>
      </c>
      <c r="G118">
        <v>36</v>
      </c>
      <c r="H118" t="s">
        <v>8177</v>
      </c>
      <c r="I118" t="s">
        <v>5529</v>
      </c>
      <c r="J118" t="s">
        <v>8158</v>
      </c>
      <c r="K118" t="s">
        <v>8161</v>
      </c>
      <c r="L118" s="5">
        <v>7.6</v>
      </c>
      <c r="M118" t="s">
        <v>8181</v>
      </c>
      <c r="N118" s="6">
        <v>189591</v>
      </c>
      <c r="O118" t="s">
        <v>8182</v>
      </c>
      <c r="P118" s="6">
        <v>3000000</v>
      </c>
      <c r="Q118" s="6">
        <v>23668406</v>
      </c>
      <c r="R118">
        <v>20668406</v>
      </c>
      <c r="S118" t="s">
        <v>8175</v>
      </c>
      <c r="T118" s="7">
        <v>29944</v>
      </c>
      <c r="U118" t="s">
        <v>253</v>
      </c>
      <c r="V118" s="7">
        <v>29944</v>
      </c>
      <c r="W118" t="s">
        <v>8196</v>
      </c>
      <c r="X118" t="s">
        <v>8199</v>
      </c>
      <c r="Y118">
        <v>1981</v>
      </c>
      <c r="Z118">
        <v>24</v>
      </c>
    </row>
    <row r="119" spans="1:26" x14ac:dyDescent="0.25">
      <c r="A119" t="s">
        <v>338</v>
      </c>
      <c r="B119" t="s">
        <v>339</v>
      </c>
      <c r="C119" t="s">
        <v>339</v>
      </c>
      <c r="D119">
        <v>0</v>
      </c>
      <c r="E119">
        <v>115</v>
      </c>
      <c r="F119">
        <v>1</v>
      </c>
      <c r="G119">
        <v>55</v>
      </c>
      <c r="H119" t="s">
        <v>8177</v>
      </c>
      <c r="I119" t="s">
        <v>5529</v>
      </c>
      <c r="J119" t="s">
        <v>8158</v>
      </c>
      <c r="K119" t="s">
        <v>5802</v>
      </c>
      <c r="L119" s="5">
        <v>8.4</v>
      </c>
      <c r="M119" t="s">
        <v>8181</v>
      </c>
      <c r="N119" s="6">
        <v>1017826</v>
      </c>
      <c r="O119" t="s">
        <v>8184</v>
      </c>
      <c r="P119" s="6">
        <v>18000000</v>
      </c>
      <c r="Q119" s="6">
        <v>389925971</v>
      </c>
      <c r="R119">
        <v>371925971</v>
      </c>
      <c r="S119" t="s">
        <v>8175</v>
      </c>
      <c r="T119" s="7">
        <v>29749</v>
      </c>
      <c r="U119" t="s">
        <v>139</v>
      </c>
      <c r="V119" s="7">
        <v>29749</v>
      </c>
      <c r="W119" t="s">
        <v>8208</v>
      </c>
      <c r="X119" t="s">
        <v>1465</v>
      </c>
      <c r="Y119">
        <v>1981</v>
      </c>
      <c r="Z119">
        <v>12</v>
      </c>
    </row>
    <row r="120" spans="1:26" x14ac:dyDescent="0.25">
      <c r="A120" t="s">
        <v>340</v>
      </c>
      <c r="B120" t="s">
        <v>341</v>
      </c>
      <c r="C120" t="s">
        <v>341</v>
      </c>
      <c r="D120">
        <v>0</v>
      </c>
      <c r="E120">
        <v>106</v>
      </c>
      <c r="F120">
        <v>1</v>
      </c>
      <c r="G120">
        <v>46</v>
      </c>
      <c r="H120" t="s">
        <v>8177</v>
      </c>
      <c r="I120" t="s">
        <v>132</v>
      </c>
      <c r="J120" t="s">
        <v>4390</v>
      </c>
      <c r="K120" t="s">
        <v>5802</v>
      </c>
      <c r="L120" s="5">
        <v>6.8</v>
      </c>
      <c r="M120" t="s">
        <v>8178</v>
      </c>
      <c r="N120" s="6">
        <v>78295</v>
      </c>
      <c r="O120" t="s">
        <v>8179</v>
      </c>
      <c r="P120" s="6">
        <v>10000000</v>
      </c>
      <c r="Q120" s="6">
        <v>85297000</v>
      </c>
      <c r="R120">
        <v>75297000</v>
      </c>
      <c r="S120" t="s">
        <v>8175</v>
      </c>
      <c r="T120" s="7">
        <v>29763</v>
      </c>
      <c r="U120" t="s">
        <v>342</v>
      </c>
      <c r="V120" s="7">
        <v>29763</v>
      </c>
      <c r="W120" t="s">
        <v>8208</v>
      </c>
      <c r="X120" t="s">
        <v>1465</v>
      </c>
      <c r="Y120">
        <v>1981</v>
      </c>
      <c r="Z120">
        <v>26</v>
      </c>
    </row>
    <row r="121" spans="1:26" x14ac:dyDescent="0.25">
      <c r="A121" t="s">
        <v>343</v>
      </c>
      <c r="B121" t="s">
        <v>344</v>
      </c>
      <c r="C121" t="s">
        <v>344</v>
      </c>
      <c r="D121">
        <v>0</v>
      </c>
      <c r="E121">
        <v>96</v>
      </c>
      <c r="F121">
        <v>1</v>
      </c>
      <c r="G121">
        <v>36</v>
      </c>
      <c r="H121" t="s">
        <v>8177</v>
      </c>
      <c r="I121" t="s">
        <v>5529</v>
      </c>
      <c r="J121" t="s">
        <v>132</v>
      </c>
      <c r="K121" t="s">
        <v>8162</v>
      </c>
      <c r="L121" s="5">
        <v>6.9</v>
      </c>
      <c r="M121" t="s">
        <v>8178</v>
      </c>
      <c r="N121" s="6">
        <v>83219</v>
      </c>
      <c r="O121" t="s">
        <v>8179</v>
      </c>
      <c r="P121" s="6">
        <v>12000000</v>
      </c>
      <c r="Q121" s="6">
        <v>78868508</v>
      </c>
      <c r="R121">
        <v>66868508</v>
      </c>
      <c r="S121" t="s">
        <v>8175</v>
      </c>
      <c r="T121" s="7">
        <v>30293</v>
      </c>
      <c r="U121" t="s">
        <v>266</v>
      </c>
      <c r="V121" s="7">
        <v>30293</v>
      </c>
      <c r="W121" t="s">
        <v>8196</v>
      </c>
      <c r="X121" t="s">
        <v>8202</v>
      </c>
      <c r="Y121">
        <v>1982</v>
      </c>
      <c r="Z121">
        <v>8</v>
      </c>
    </row>
    <row r="122" spans="1:26" x14ac:dyDescent="0.25">
      <c r="A122" t="s">
        <v>345</v>
      </c>
      <c r="B122" t="s">
        <v>346</v>
      </c>
      <c r="C122" t="s">
        <v>346</v>
      </c>
      <c r="D122">
        <v>0</v>
      </c>
      <c r="E122">
        <v>85</v>
      </c>
      <c r="F122">
        <v>1</v>
      </c>
      <c r="G122">
        <v>25</v>
      </c>
      <c r="H122" t="s">
        <v>8177</v>
      </c>
      <c r="I122" t="s">
        <v>132</v>
      </c>
      <c r="J122" t="s">
        <v>8161</v>
      </c>
      <c r="K122" t="s">
        <v>5802</v>
      </c>
      <c r="L122" s="5">
        <v>6.1</v>
      </c>
      <c r="M122" t="s">
        <v>8178</v>
      </c>
      <c r="N122" s="6">
        <v>55579</v>
      </c>
      <c r="O122" t="s">
        <v>8179</v>
      </c>
      <c r="P122" s="6">
        <v>15000000</v>
      </c>
      <c r="Q122" s="6">
        <v>27150534</v>
      </c>
      <c r="R122">
        <v>12150534</v>
      </c>
      <c r="S122" t="s">
        <v>8175</v>
      </c>
      <c r="T122" s="7">
        <v>30295</v>
      </c>
      <c r="U122" t="s">
        <v>347</v>
      </c>
      <c r="V122" s="7">
        <v>30295</v>
      </c>
      <c r="W122" t="s">
        <v>8196</v>
      </c>
      <c r="X122" t="s">
        <v>1465</v>
      </c>
      <c r="Y122">
        <v>1982</v>
      </c>
      <c r="Z122">
        <v>10</v>
      </c>
    </row>
    <row r="123" spans="1:26" x14ac:dyDescent="0.25">
      <c r="A123" t="s">
        <v>348</v>
      </c>
      <c r="B123" t="s">
        <v>349</v>
      </c>
      <c r="C123" t="s">
        <v>349</v>
      </c>
      <c r="D123">
        <v>0</v>
      </c>
      <c r="E123">
        <v>117</v>
      </c>
      <c r="F123">
        <v>1</v>
      </c>
      <c r="G123">
        <v>57</v>
      </c>
      <c r="H123" t="s">
        <v>8177</v>
      </c>
      <c r="I123" t="s">
        <v>5529</v>
      </c>
      <c r="J123" t="s">
        <v>145</v>
      </c>
      <c r="K123" t="s">
        <v>8161</v>
      </c>
      <c r="L123" s="5">
        <v>8.1</v>
      </c>
      <c r="M123" t="s">
        <v>8181</v>
      </c>
      <c r="N123" s="6">
        <v>804935</v>
      </c>
      <c r="O123" t="s">
        <v>8184</v>
      </c>
      <c r="P123" s="6">
        <v>28000000</v>
      </c>
      <c r="Q123" s="6">
        <v>41712525</v>
      </c>
      <c r="R123">
        <v>13712525</v>
      </c>
      <c r="S123" t="s">
        <v>8175</v>
      </c>
      <c r="T123" s="7">
        <v>30127</v>
      </c>
      <c r="U123" t="s">
        <v>236</v>
      </c>
      <c r="V123" s="7">
        <v>30127</v>
      </c>
      <c r="W123" t="s">
        <v>8208</v>
      </c>
      <c r="X123" t="s">
        <v>1465</v>
      </c>
      <c r="Y123">
        <v>1982</v>
      </c>
      <c r="Z123">
        <v>25</v>
      </c>
    </row>
    <row r="124" spans="1:26" x14ac:dyDescent="0.25">
      <c r="A124" t="s">
        <v>350</v>
      </c>
      <c r="B124" t="s">
        <v>351</v>
      </c>
      <c r="C124" t="s">
        <v>351</v>
      </c>
      <c r="D124">
        <v>0</v>
      </c>
      <c r="E124">
        <v>120</v>
      </c>
      <c r="F124">
        <v>2</v>
      </c>
      <c r="G124">
        <v>0</v>
      </c>
      <c r="H124" t="s">
        <v>8177</v>
      </c>
      <c r="I124" t="s">
        <v>132</v>
      </c>
      <c r="J124" t="s">
        <v>8156</v>
      </c>
      <c r="K124" t="s">
        <v>83</v>
      </c>
      <c r="L124" s="5">
        <v>6.8</v>
      </c>
      <c r="M124" t="s">
        <v>8178</v>
      </c>
      <c r="N124" s="6">
        <v>52134</v>
      </c>
      <c r="O124" t="s">
        <v>8179</v>
      </c>
      <c r="P124" s="6">
        <v>8000000</v>
      </c>
      <c r="Q124" s="6">
        <v>21028755</v>
      </c>
      <c r="R124">
        <v>13028755</v>
      </c>
      <c r="S124" t="s">
        <v>8175</v>
      </c>
      <c r="T124" s="7">
        <v>30091</v>
      </c>
      <c r="U124" t="s">
        <v>209</v>
      </c>
      <c r="V124" s="7">
        <v>30091</v>
      </c>
      <c r="W124" t="s">
        <v>8213</v>
      </c>
      <c r="X124" t="s">
        <v>8199</v>
      </c>
      <c r="Y124">
        <v>1982</v>
      </c>
      <c r="Z124">
        <v>20</v>
      </c>
    </row>
    <row r="125" spans="1:26" x14ac:dyDescent="0.25">
      <c r="A125" t="s">
        <v>352</v>
      </c>
      <c r="B125" t="s">
        <v>353</v>
      </c>
      <c r="C125" t="s">
        <v>353</v>
      </c>
      <c r="D125">
        <v>0</v>
      </c>
      <c r="E125">
        <v>93</v>
      </c>
      <c r="F125">
        <v>1</v>
      </c>
      <c r="G125">
        <v>33</v>
      </c>
      <c r="H125" t="s">
        <v>8177</v>
      </c>
      <c r="I125" t="s">
        <v>8158</v>
      </c>
      <c r="J125" t="s">
        <v>8163</v>
      </c>
      <c r="K125" t="s">
        <v>8156</v>
      </c>
      <c r="L125" s="5">
        <v>7.1</v>
      </c>
      <c r="M125" t="s">
        <v>8181</v>
      </c>
      <c r="N125" s="6">
        <v>70263</v>
      </c>
      <c r="O125" t="s">
        <v>8179</v>
      </c>
      <c r="P125" s="6">
        <v>15000000</v>
      </c>
      <c r="Q125" s="6">
        <v>41631350</v>
      </c>
      <c r="R125">
        <v>26631350</v>
      </c>
      <c r="S125" t="s">
        <v>8175</v>
      </c>
      <c r="T125" s="7">
        <v>30302</v>
      </c>
      <c r="U125" t="s">
        <v>354</v>
      </c>
      <c r="V125" s="7">
        <v>30302</v>
      </c>
      <c r="W125" t="s">
        <v>8196</v>
      </c>
      <c r="X125" t="s">
        <v>1465</v>
      </c>
      <c r="Y125">
        <v>1982</v>
      </c>
      <c r="Z125">
        <v>17</v>
      </c>
    </row>
    <row r="126" spans="1:26" x14ac:dyDescent="0.25">
      <c r="A126" t="s">
        <v>355</v>
      </c>
      <c r="B126" t="s">
        <v>356</v>
      </c>
      <c r="C126" t="s">
        <v>356</v>
      </c>
      <c r="D126">
        <v>0</v>
      </c>
      <c r="E126">
        <v>115</v>
      </c>
      <c r="F126">
        <v>1</v>
      </c>
      <c r="G126">
        <v>55</v>
      </c>
      <c r="H126" t="s">
        <v>8177</v>
      </c>
      <c r="I126" t="s">
        <v>8158</v>
      </c>
      <c r="J126" t="s">
        <v>8163</v>
      </c>
      <c r="K126" t="s">
        <v>8161</v>
      </c>
      <c r="L126" s="5">
        <v>7.9</v>
      </c>
      <c r="M126" t="s">
        <v>8181</v>
      </c>
      <c r="N126" s="6">
        <v>428935</v>
      </c>
      <c r="O126" t="s">
        <v>8182</v>
      </c>
      <c r="P126" s="6">
        <v>10500000</v>
      </c>
      <c r="Q126" s="6">
        <v>792910554</v>
      </c>
      <c r="R126">
        <v>782410554</v>
      </c>
      <c r="S126" t="s">
        <v>8175</v>
      </c>
      <c r="T126" s="7">
        <v>30097</v>
      </c>
      <c r="U126" t="s">
        <v>139</v>
      </c>
      <c r="V126" s="7">
        <v>30097</v>
      </c>
      <c r="W126" t="s">
        <v>8213</v>
      </c>
      <c r="X126" t="s">
        <v>8202</v>
      </c>
      <c r="Y126">
        <v>1982</v>
      </c>
      <c r="Z126">
        <v>26</v>
      </c>
    </row>
    <row r="127" spans="1:26" x14ac:dyDescent="0.25">
      <c r="A127" t="s">
        <v>357</v>
      </c>
      <c r="B127" t="s">
        <v>358</v>
      </c>
      <c r="C127" t="s">
        <v>358</v>
      </c>
      <c r="D127">
        <v>0</v>
      </c>
      <c r="E127">
        <v>85</v>
      </c>
      <c r="F127">
        <v>1</v>
      </c>
      <c r="G127">
        <v>25</v>
      </c>
      <c r="H127" t="s">
        <v>8177</v>
      </c>
      <c r="I127" t="s">
        <v>83</v>
      </c>
      <c r="J127" t="s">
        <v>5802</v>
      </c>
      <c r="K127" t="s">
        <v>5802</v>
      </c>
      <c r="L127" s="5">
        <v>7.4</v>
      </c>
      <c r="M127" t="s">
        <v>8181</v>
      </c>
      <c r="N127" s="6">
        <v>228112</v>
      </c>
      <c r="O127" t="s">
        <v>8182</v>
      </c>
      <c r="P127" s="6">
        <v>350000</v>
      </c>
      <c r="Q127" s="6">
        <v>2895379</v>
      </c>
      <c r="R127">
        <v>2545379</v>
      </c>
      <c r="S127" t="s">
        <v>8175</v>
      </c>
      <c r="T127" s="7">
        <v>29874</v>
      </c>
      <c r="U127" t="s">
        <v>359</v>
      </c>
      <c r="V127" s="7">
        <v>29874</v>
      </c>
      <c r="W127" t="s">
        <v>8204</v>
      </c>
      <c r="X127" t="s">
        <v>8199</v>
      </c>
      <c r="Y127">
        <v>1981</v>
      </c>
      <c r="Z127">
        <v>15</v>
      </c>
    </row>
    <row r="128" spans="1:26" x14ac:dyDescent="0.25">
      <c r="A128" t="s">
        <v>360</v>
      </c>
      <c r="B128" t="s">
        <v>361</v>
      </c>
      <c r="C128" t="s">
        <v>362</v>
      </c>
      <c r="D128">
        <v>0</v>
      </c>
      <c r="E128">
        <v>188</v>
      </c>
      <c r="F128">
        <v>3</v>
      </c>
      <c r="G128">
        <v>8</v>
      </c>
      <c r="H128" t="s">
        <v>8183</v>
      </c>
      <c r="I128" t="s">
        <v>145</v>
      </c>
      <c r="J128" t="s">
        <v>5802</v>
      </c>
      <c r="K128" t="s">
        <v>5802</v>
      </c>
      <c r="L128" s="5">
        <v>8.1</v>
      </c>
      <c r="M128" t="s">
        <v>8181</v>
      </c>
      <c r="N128" s="6">
        <v>66294</v>
      </c>
      <c r="O128" t="s">
        <v>8179</v>
      </c>
      <c r="P128" s="6">
        <v>6000000</v>
      </c>
      <c r="Q128" s="6">
        <v>6799117</v>
      </c>
      <c r="R128">
        <v>799117</v>
      </c>
      <c r="S128" t="s">
        <v>8175</v>
      </c>
      <c r="T128" s="7">
        <v>30302</v>
      </c>
      <c r="U128" t="s">
        <v>363</v>
      </c>
      <c r="V128" s="7">
        <v>30302</v>
      </c>
      <c r="W128" t="s">
        <v>8196</v>
      </c>
      <c r="X128" t="s">
        <v>1465</v>
      </c>
      <c r="Y128">
        <v>1982</v>
      </c>
      <c r="Z128">
        <v>17</v>
      </c>
    </row>
    <row r="129" spans="1:26" x14ac:dyDescent="0.25">
      <c r="A129" t="s">
        <v>364</v>
      </c>
      <c r="B129" t="s">
        <v>365</v>
      </c>
      <c r="C129" t="s">
        <v>365</v>
      </c>
      <c r="D129">
        <v>0</v>
      </c>
      <c r="E129">
        <v>90</v>
      </c>
      <c r="F129">
        <v>1</v>
      </c>
      <c r="G129">
        <v>30</v>
      </c>
      <c r="H129" t="s">
        <v>8177</v>
      </c>
      <c r="I129" t="s">
        <v>132</v>
      </c>
      <c r="J129" t="s">
        <v>145</v>
      </c>
      <c r="K129" t="s">
        <v>5802</v>
      </c>
      <c r="L129" s="5">
        <v>7.1</v>
      </c>
      <c r="M129" t="s">
        <v>8181</v>
      </c>
      <c r="N129" s="6">
        <v>112959</v>
      </c>
      <c r="O129" t="s">
        <v>8182</v>
      </c>
      <c r="P129" s="6">
        <v>4500000</v>
      </c>
      <c r="Q129" s="6">
        <v>27093116</v>
      </c>
      <c r="R129">
        <v>22593116</v>
      </c>
      <c r="S129" t="s">
        <v>8175</v>
      </c>
      <c r="T129" s="7">
        <v>30176</v>
      </c>
      <c r="U129" t="s">
        <v>366</v>
      </c>
      <c r="V129" s="7">
        <v>30176</v>
      </c>
      <c r="W129" t="s">
        <v>8212</v>
      </c>
      <c r="X129" t="s">
        <v>1465</v>
      </c>
      <c r="Y129">
        <v>1982</v>
      </c>
      <c r="Z129">
        <v>13</v>
      </c>
    </row>
    <row r="130" spans="1:26" x14ac:dyDescent="0.25">
      <c r="A130" t="s">
        <v>367</v>
      </c>
      <c r="B130" t="s">
        <v>368</v>
      </c>
      <c r="C130" t="s">
        <v>368</v>
      </c>
      <c r="D130">
        <v>0</v>
      </c>
      <c r="E130">
        <v>93</v>
      </c>
      <c r="F130">
        <v>1</v>
      </c>
      <c r="G130">
        <v>33</v>
      </c>
      <c r="H130" t="s">
        <v>8177</v>
      </c>
      <c r="I130" t="s">
        <v>5529</v>
      </c>
      <c r="J130" t="s">
        <v>8158</v>
      </c>
      <c r="K130" t="s">
        <v>3857</v>
      </c>
      <c r="L130" s="5">
        <v>7.7</v>
      </c>
      <c r="M130" t="s">
        <v>8181</v>
      </c>
      <c r="N130" s="6">
        <v>268737</v>
      </c>
      <c r="O130" t="s">
        <v>8182</v>
      </c>
      <c r="P130" s="6">
        <v>15000000</v>
      </c>
      <c r="Q130" s="6">
        <v>125212904</v>
      </c>
      <c r="R130">
        <v>110212904</v>
      </c>
      <c r="S130" t="s">
        <v>8175</v>
      </c>
      <c r="T130" s="7">
        <v>30246</v>
      </c>
      <c r="U130" t="s">
        <v>369</v>
      </c>
      <c r="V130" s="7">
        <v>30246</v>
      </c>
      <c r="W130" t="s">
        <v>8204</v>
      </c>
      <c r="X130" t="s">
        <v>1465</v>
      </c>
      <c r="Y130">
        <v>1982</v>
      </c>
      <c r="Z130">
        <v>22</v>
      </c>
    </row>
    <row r="131" spans="1:26" x14ac:dyDescent="0.25">
      <c r="A131" t="s">
        <v>370</v>
      </c>
      <c r="B131" t="s">
        <v>371</v>
      </c>
      <c r="C131" t="s">
        <v>372</v>
      </c>
      <c r="D131">
        <v>0</v>
      </c>
      <c r="E131">
        <v>95</v>
      </c>
      <c r="F131">
        <v>1</v>
      </c>
      <c r="G131">
        <v>35</v>
      </c>
      <c r="H131" t="s">
        <v>8177</v>
      </c>
      <c r="I131" t="s">
        <v>83</v>
      </c>
      <c r="J131" t="s">
        <v>3857</v>
      </c>
      <c r="K131" t="s">
        <v>5802</v>
      </c>
      <c r="L131" s="5">
        <v>5.6</v>
      </c>
      <c r="M131" t="s">
        <v>8178</v>
      </c>
      <c r="N131" s="6">
        <v>59141</v>
      </c>
      <c r="O131" t="s">
        <v>8179</v>
      </c>
      <c r="P131" s="6">
        <v>2300000</v>
      </c>
      <c r="Q131" s="6">
        <v>36690067</v>
      </c>
      <c r="R131">
        <v>34390067</v>
      </c>
      <c r="S131" t="s">
        <v>8175</v>
      </c>
      <c r="T131" s="7">
        <v>30176</v>
      </c>
      <c r="U131" t="s">
        <v>329</v>
      </c>
      <c r="V131" s="7">
        <v>30176</v>
      </c>
      <c r="W131" t="s">
        <v>8212</v>
      </c>
      <c r="X131" t="s">
        <v>1465</v>
      </c>
      <c r="Y131">
        <v>1982</v>
      </c>
      <c r="Z131">
        <v>13</v>
      </c>
    </row>
    <row r="132" spans="1:26" x14ac:dyDescent="0.25">
      <c r="A132" t="s">
        <v>373</v>
      </c>
      <c r="B132" t="s">
        <v>374</v>
      </c>
      <c r="C132" t="s">
        <v>374</v>
      </c>
      <c r="D132">
        <v>0</v>
      </c>
      <c r="E132">
        <v>191</v>
      </c>
      <c r="F132">
        <v>3</v>
      </c>
      <c r="G132">
        <v>11</v>
      </c>
      <c r="H132" t="s">
        <v>8183</v>
      </c>
      <c r="I132" t="s">
        <v>8160</v>
      </c>
      <c r="J132" t="s">
        <v>145</v>
      </c>
      <c r="K132" t="s">
        <v>8167</v>
      </c>
      <c r="L132" s="5">
        <v>8</v>
      </c>
      <c r="M132" t="s">
        <v>8181</v>
      </c>
      <c r="N132" s="6">
        <v>238002</v>
      </c>
      <c r="O132" t="s">
        <v>8182</v>
      </c>
      <c r="P132" s="6">
        <v>22000000</v>
      </c>
      <c r="Q132" s="6">
        <v>52767889</v>
      </c>
      <c r="R132">
        <v>30767889</v>
      </c>
      <c r="S132" t="s">
        <v>8175</v>
      </c>
      <c r="T132" s="7">
        <v>30285</v>
      </c>
      <c r="U132" t="s">
        <v>189</v>
      </c>
      <c r="V132" s="7">
        <v>30285</v>
      </c>
      <c r="W132" t="s">
        <v>8207</v>
      </c>
      <c r="X132" t="s">
        <v>8197</v>
      </c>
      <c r="Y132">
        <v>1982</v>
      </c>
      <c r="Z132">
        <v>30</v>
      </c>
    </row>
    <row r="133" spans="1:26" x14ac:dyDescent="0.25">
      <c r="A133" t="s">
        <v>375</v>
      </c>
      <c r="B133" t="s">
        <v>376</v>
      </c>
      <c r="C133" t="s">
        <v>376</v>
      </c>
      <c r="D133">
        <v>0</v>
      </c>
      <c r="E133">
        <v>124</v>
      </c>
      <c r="F133">
        <v>2</v>
      </c>
      <c r="G133">
        <v>4</v>
      </c>
      <c r="H133" t="s">
        <v>8183</v>
      </c>
      <c r="I133" t="s">
        <v>145</v>
      </c>
      <c r="J133" t="s">
        <v>8157</v>
      </c>
      <c r="K133" t="s">
        <v>5802</v>
      </c>
      <c r="L133" s="5">
        <v>7</v>
      </c>
      <c r="M133" t="s">
        <v>8178</v>
      </c>
      <c r="N133" s="6">
        <v>60628</v>
      </c>
      <c r="O133" t="s">
        <v>8179</v>
      </c>
      <c r="P133" s="6">
        <v>7500000</v>
      </c>
      <c r="Q133" s="6">
        <v>129795554</v>
      </c>
      <c r="R133">
        <v>122295554</v>
      </c>
      <c r="S133" t="s">
        <v>8175</v>
      </c>
      <c r="T133" s="7">
        <v>30160</v>
      </c>
      <c r="U133" t="s">
        <v>377</v>
      </c>
      <c r="V133" s="7">
        <v>30160</v>
      </c>
      <c r="W133" t="s">
        <v>8209</v>
      </c>
      <c r="X133" t="s">
        <v>8202</v>
      </c>
      <c r="Y133">
        <v>1982</v>
      </c>
      <c r="Z133">
        <v>28</v>
      </c>
    </row>
    <row r="134" spans="1:26" x14ac:dyDescent="0.25">
      <c r="A134" t="s">
        <v>378</v>
      </c>
      <c r="B134" t="s">
        <v>379</v>
      </c>
      <c r="C134" t="s">
        <v>379</v>
      </c>
      <c r="D134">
        <v>0</v>
      </c>
      <c r="E134">
        <v>114</v>
      </c>
      <c r="F134">
        <v>1</v>
      </c>
      <c r="G134">
        <v>54</v>
      </c>
      <c r="H134" t="s">
        <v>8177</v>
      </c>
      <c r="I134" t="s">
        <v>83</v>
      </c>
      <c r="J134" t="s">
        <v>3857</v>
      </c>
      <c r="K134" t="s">
        <v>5802</v>
      </c>
      <c r="L134" s="5">
        <v>7.3</v>
      </c>
      <c r="M134" t="s">
        <v>8181</v>
      </c>
      <c r="N134" s="6">
        <v>176246</v>
      </c>
      <c r="O134" t="s">
        <v>8182</v>
      </c>
      <c r="P134" s="6">
        <v>10700000</v>
      </c>
      <c r="Q134" s="6">
        <v>77229971</v>
      </c>
      <c r="R134">
        <v>66529971</v>
      </c>
      <c r="S134" t="s">
        <v>8175</v>
      </c>
      <c r="T134" s="7">
        <v>30092</v>
      </c>
      <c r="U134" t="s">
        <v>129</v>
      </c>
      <c r="V134" s="7">
        <v>30092</v>
      </c>
      <c r="W134" t="s">
        <v>8213</v>
      </c>
      <c r="X134" t="s">
        <v>1465</v>
      </c>
      <c r="Y134">
        <v>1982</v>
      </c>
      <c r="Z134">
        <v>21</v>
      </c>
    </row>
    <row r="135" spans="1:26" x14ac:dyDescent="0.25">
      <c r="A135" t="s">
        <v>380</v>
      </c>
      <c r="B135" t="s">
        <v>381</v>
      </c>
      <c r="C135" t="s">
        <v>381</v>
      </c>
      <c r="D135">
        <v>0</v>
      </c>
      <c r="E135">
        <v>99</v>
      </c>
      <c r="F135">
        <v>1</v>
      </c>
      <c r="G135">
        <v>39</v>
      </c>
      <c r="H135" t="s">
        <v>8177</v>
      </c>
      <c r="I135" t="s">
        <v>145</v>
      </c>
      <c r="J135" t="s">
        <v>8168</v>
      </c>
      <c r="K135" t="s">
        <v>5802</v>
      </c>
      <c r="L135" s="5">
        <v>6.8</v>
      </c>
      <c r="M135" t="s">
        <v>8178</v>
      </c>
      <c r="N135" s="6">
        <v>206636</v>
      </c>
      <c r="O135" t="s">
        <v>8182</v>
      </c>
      <c r="P135" s="6">
        <v>17000000</v>
      </c>
      <c r="Q135" s="6">
        <v>125052686</v>
      </c>
      <c r="R135">
        <v>108052686</v>
      </c>
      <c r="S135" t="s">
        <v>8175</v>
      </c>
      <c r="T135" s="7">
        <v>30095</v>
      </c>
      <c r="U135" t="s">
        <v>260</v>
      </c>
      <c r="V135" s="7">
        <v>30095</v>
      </c>
      <c r="W135" t="s">
        <v>8213</v>
      </c>
      <c r="X135" t="s">
        <v>8205</v>
      </c>
      <c r="Y135">
        <v>1982</v>
      </c>
      <c r="Z135">
        <v>24</v>
      </c>
    </row>
    <row r="136" spans="1:26" x14ac:dyDescent="0.25">
      <c r="A136" t="s">
        <v>382</v>
      </c>
      <c r="B136" t="s">
        <v>383</v>
      </c>
      <c r="C136" t="s">
        <v>383</v>
      </c>
      <c r="D136">
        <v>0</v>
      </c>
      <c r="E136">
        <v>150</v>
      </c>
      <c r="F136">
        <v>2</v>
      </c>
      <c r="G136">
        <v>30</v>
      </c>
      <c r="H136" t="s">
        <v>8183</v>
      </c>
      <c r="I136" t="s">
        <v>145</v>
      </c>
      <c r="J136" t="s">
        <v>8157</v>
      </c>
      <c r="K136" t="s">
        <v>5802</v>
      </c>
      <c r="L136" s="5">
        <v>7.5</v>
      </c>
      <c r="M136" t="s">
        <v>8181</v>
      </c>
      <c r="N136" s="6">
        <v>51466</v>
      </c>
      <c r="O136" t="s">
        <v>8179</v>
      </c>
      <c r="P136" s="6">
        <v>12000000</v>
      </c>
      <c r="Q136" s="6">
        <v>30036166</v>
      </c>
      <c r="R136">
        <v>18036166</v>
      </c>
      <c r="S136" t="s">
        <v>8175</v>
      </c>
      <c r="T136" s="7">
        <v>30293</v>
      </c>
      <c r="U136" t="s">
        <v>155</v>
      </c>
      <c r="V136" s="7">
        <v>30293</v>
      </c>
      <c r="W136" t="s">
        <v>8196</v>
      </c>
      <c r="X136" t="s">
        <v>8202</v>
      </c>
      <c r="Y136">
        <v>1982</v>
      </c>
      <c r="Z136">
        <v>8</v>
      </c>
    </row>
    <row r="137" spans="1:26" x14ac:dyDescent="0.25">
      <c r="A137" t="s">
        <v>384</v>
      </c>
      <c r="B137" t="s">
        <v>385</v>
      </c>
      <c r="C137" t="s">
        <v>385</v>
      </c>
      <c r="D137">
        <v>0</v>
      </c>
      <c r="E137">
        <v>113</v>
      </c>
      <c r="F137">
        <v>1</v>
      </c>
      <c r="G137">
        <v>53</v>
      </c>
      <c r="H137" t="s">
        <v>8177</v>
      </c>
      <c r="I137" t="s">
        <v>5529</v>
      </c>
      <c r="J137" t="s">
        <v>8158</v>
      </c>
      <c r="K137" t="s">
        <v>8161</v>
      </c>
      <c r="L137" s="5">
        <v>7.7</v>
      </c>
      <c r="M137" t="s">
        <v>8181</v>
      </c>
      <c r="N137" s="6">
        <v>127336</v>
      </c>
      <c r="O137" t="s">
        <v>8182</v>
      </c>
      <c r="P137" s="6">
        <v>11200000</v>
      </c>
      <c r="Q137" s="6">
        <v>79818511</v>
      </c>
      <c r="R137">
        <v>68618511</v>
      </c>
      <c r="S137" t="s">
        <v>8175</v>
      </c>
      <c r="T137" s="7">
        <v>30106</v>
      </c>
      <c r="U137" t="s">
        <v>386</v>
      </c>
      <c r="V137" s="7">
        <v>30106</v>
      </c>
      <c r="W137" t="s">
        <v>8208</v>
      </c>
      <c r="X137" t="s">
        <v>1465</v>
      </c>
      <c r="Y137">
        <v>1982</v>
      </c>
      <c r="Z137">
        <v>4</v>
      </c>
    </row>
    <row r="138" spans="1:26" x14ac:dyDescent="0.25">
      <c r="A138" t="s">
        <v>387</v>
      </c>
      <c r="B138" t="s">
        <v>388</v>
      </c>
      <c r="C138" t="s">
        <v>388</v>
      </c>
      <c r="D138">
        <v>0</v>
      </c>
      <c r="E138">
        <v>109</v>
      </c>
      <c r="F138">
        <v>1</v>
      </c>
      <c r="G138">
        <v>49</v>
      </c>
      <c r="H138" t="s">
        <v>8177</v>
      </c>
      <c r="I138" t="s">
        <v>83</v>
      </c>
      <c r="J138" t="s">
        <v>8166</v>
      </c>
      <c r="K138" t="s">
        <v>8161</v>
      </c>
      <c r="L138" s="5">
        <v>8.1999999999999993</v>
      </c>
      <c r="M138" t="s">
        <v>8181</v>
      </c>
      <c r="N138" s="6">
        <v>453053</v>
      </c>
      <c r="O138" t="s">
        <v>8182</v>
      </c>
      <c r="P138" s="6">
        <v>15000000</v>
      </c>
      <c r="Q138" s="6">
        <v>19634641</v>
      </c>
      <c r="R138">
        <v>4634641</v>
      </c>
      <c r="S138" t="s">
        <v>8175</v>
      </c>
      <c r="T138" s="7">
        <v>30127</v>
      </c>
      <c r="U138" t="s">
        <v>158</v>
      </c>
      <c r="V138" s="7">
        <v>30127</v>
      </c>
      <c r="W138" t="s">
        <v>8208</v>
      </c>
      <c r="X138" t="s">
        <v>1465</v>
      </c>
      <c r="Y138">
        <v>1982</v>
      </c>
      <c r="Z138">
        <v>25</v>
      </c>
    </row>
    <row r="139" spans="1:26" x14ac:dyDescent="0.25">
      <c r="A139" t="s">
        <v>389</v>
      </c>
      <c r="B139" t="s">
        <v>390</v>
      </c>
      <c r="C139" t="s">
        <v>390</v>
      </c>
      <c r="D139">
        <v>0</v>
      </c>
      <c r="E139">
        <v>116</v>
      </c>
      <c r="F139">
        <v>1</v>
      </c>
      <c r="G139">
        <v>56</v>
      </c>
      <c r="H139" t="s">
        <v>8177</v>
      </c>
      <c r="I139" t="s">
        <v>132</v>
      </c>
      <c r="J139" t="s">
        <v>145</v>
      </c>
      <c r="K139" t="s">
        <v>8157</v>
      </c>
      <c r="L139" s="5">
        <v>7.4</v>
      </c>
      <c r="M139" t="s">
        <v>8181</v>
      </c>
      <c r="N139" s="6">
        <v>112565</v>
      </c>
      <c r="O139" t="s">
        <v>8182</v>
      </c>
      <c r="P139" s="6">
        <v>21000000</v>
      </c>
      <c r="Q139" s="6">
        <v>177200271</v>
      </c>
      <c r="R139">
        <v>156200271</v>
      </c>
      <c r="S139" t="s">
        <v>8175</v>
      </c>
      <c r="T139" s="7">
        <v>30286</v>
      </c>
      <c r="U139" t="s">
        <v>152</v>
      </c>
      <c r="V139" s="7">
        <v>30286</v>
      </c>
      <c r="W139" t="s">
        <v>8196</v>
      </c>
      <c r="X139" t="s">
        <v>8202</v>
      </c>
      <c r="Y139">
        <v>1982</v>
      </c>
      <c r="Z139">
        <v>1</v>
      </c>
    </row>
    <row r="140" spans="1:26" x14ac:dyDescent="0.25">
      <c r="A140" t="s">
        <v>391</v>
      </c>
      <c r="B140" t="s">
        <v>392</v>
      </c>
      <c r="C140" t="s">
        <v>392</v>
      </c>
      <c r="D140">
        <v>0</v>
      </c>
      <c r="E140">
        <v>96</v>
      </c>
      <c r="F140">
        <v>1</v>
      </c>
      <c r="G140">
        <v>36</v>
      </c>
      <c r="H140" t="s">
        <v>8177</v>
      </c>
      <c r="I140" t="s">
        <v>5529</v>
      </c>
      <c r="J140" t="s">
        <v>8158</v>
      </c>
      <c r="K140" t="s">
        <v>8161</v>
      </c>
      <c r="L140" s="5">
        <v>6.7</v>
      </c>
      <c r="M140" t="s">
        <v>8178</v>
      </c>
      <c r="N140" s="6">
        <v>127099</v>
      </c>
      <c r="O140" t="s">
        <v>8182</v>
      </c>
      <c r="P140" s="6">
        <v>17000000</v>
      </c>
      <c r="Q140" s="6">
        <v>33000525</v>
      </c>
      <c r="R140">
        <v>16000525</v>
      </c>
      <c r="S140" t="s">
        <v>8175</v>
      </c>
      <c r="T140" s="7">
        <v>30141</v>
      </c>
      <c r="U140" t="s">
        <v>393</v>
      </c>
      <c r="V140" s="7">
        <v>30141</v>
      </c>
      <c r="W140" t="s">
        <v>8209</v>
      </c>
      <c r="X140" t="s">
        <v>1465</v>
      </c>
      <c r="Y140">
        <v>1982</v>
      </c>
      <c r="Z140">
        <v>9</v>
      </c>
    </row>
    <row r="141" spans="1:26" x14ac:dyDescent="0.25">
      <c r="A141" t="s">
        <v>394</v>
      </c>
      <c r="B141" t="s">
        <v>395</v>
      </c>
      <c r="C141" t="s">
        <v>395</v>
      </c>
      <c r="D141">
        <v>0</v>
      </c>
      <c r="E141">
        <v>110</v>
      </c>
      <c r="F141">
        <v>1</v>
      </c>
      <c r="G141">
        <v>50</v>
      </c>
      <c r="H141" t="s">
        <v>8177</v>
      </c>
      <c r="I141" t="s">
        <v>83</v>
      </c>
      <c r="J141" t="s">
        <v>3857</v>
      </c>
      <c r="K141" t="s">
        <v>5802</v>
      </c>
      <c r="L141" s="5">
        <v>6.7</v>
      </c>
      <c r="M141" t="s">
        <v>8178</v>
      </c>
      <c r="N141" s="6">
        <v>90191</v>
      </c>
      <c r="O141" t="s">
        <v>8179</v>
      </c>
      <c r="P141" s="6">
        <v>9700000</v>
      </c>
      <c r="Q141" s="6">
        <v>21042514</v>
      </c>
      <c r="R141">
        <v>11342514</v>
      </c>
      <c r="S141" t="s">
        <v>8175</v>
      </c>
      <c r="T141" s="7">
        <v>30659</v>
      </c>
      <c r="U141" t="s">
        <v>158</v>
      </c>
      <c r="V141" s="7">
        <v>30659</v>
      </c>
      <c r="W141" t="s">
        <v>8196</v>
      </c>
      <c r="X141" t="s">
        <v>1465</v>
      </c>
      <c r="Y141">
        <v>1983</v>
      </c>
      <c r="Z141">
        <v>9</v>
      </c>
    </row>
    <row r="142" spans="1:26" x14ac:dyDescent="0.25">
      <c r="A142" t="s">
        <v>396</v>
      </c>
      <c r="B142" t="s">
        <v>397</v>
      </c>
      <c r="C142" t="s">
        <v>397</v>
      </c>
      <c r="D142">
        <v>0</v>
      </c>
      <c r="E142">
        <v>93</v>
      </c>
      <c r="F142">
        <v>1</v>
      </c>
      <c r="G142">
        <v>33</v>
      </c>
      <c r="H142" t="s">
        <v>8177</v>
      </c>
      <c r="I142" t="s">
        <v>132</v>
      </c>
      <c r="J142" t="s">
        <v>8163</v>
      </c>
      <c r="K142" t="s">
        <v>5802</v>
      </c>
      <c r="L142" s="5">
        <v>7.9</v>
      </c>
      <c r="M142" t="s">
        <v>8181</v>
      </c>
      <c r="N142" s="6">
        <v>162232</v>
      </c>
      <c r="O142" t="s">
        <v>8182</v>
      </c>
      <c r="P142" s="6">
        <v>3300000</v>
      </c>
      <c r="Q142" s="6">
        <v>20791649</v>
      </c>
      <c r="R142">
        <v>17491649</v>
      </c>
      <c r="S142" t="s">
        <v>8175</v>
      </c>
      <c r="T142" s="7">
        <v>30638</v>
      </c>
      <c r="U142" t="s">
        <v>398</v>
      </c>
      <c r="V142" s="7">
        <v>30638</v>
      </c>
      <c r="W142" t="s">
        <v>8207</v>
      </c>
      <c r="X142" t="s">
        <v>1465</v>
      </c>
      <c r="Y142">
        <v>1983</v>
      </c>
      <c r="Z142">
        <v>18</v>
      </c>
    </row>
    <row r="143" spans="1:26" x14ac:dyDescent="0.25">
      <c r="A143" t="s">
        <v>399</v>
      </c>
      <c r="B143" t="s">
        <v>400</v>
      </c>
      <c r="C143" t="s">
        <v>400</v>
      </c>
      <c r="D143">
        <v>0</v>
      </c>
      <c r="E143">
        <v>103</v>
      </c>
      <c r="F143">
        <v>1</v>
      </c>
      <c r="G143">
        <v>43</v>
      </c>
      <c r="H143" t="s">
        <v>8177</v>
      </c>
      <c r="I143" t="s">
        <v>145</v>
      </c>
      <c r="J143" t="s">
        <v>83</v>
      </c>
      <c r="K143" t="s">
        <v>8161</v>
      </c>
      <c r="L143" s="5">
        <v>7.2</v>
      </c>
      <c r="M143" t="s">
        <v>8181</v>
      </c>
      <c r="N143" s="6">
        <v>75398</v>
      </c>
      <c r="O143" t="s">
        <v>8179</v>
      </c>
      <c r="P143" s="6">
        <v>10000000</v>
      </c>
      <c r="Q143" s="6">
        <v>20766616</v>
      </c>
      <c r="R143">
        <v>10766616</v>
      </c>
      <c r="S143" t="s">
        <v>8175</v>
      </c>
      <c r="T143" s="7">
        <v>30610</v>
      </c>
      <c r="U143" t="s">
        <v>401</v>
      </c>
      <c r="V143" s="7">
        <v>30610</v>
      </c>
      <c r="W143" t="s">
        <v>8204</v>
      </c>
      <c r="X143" t="s">
        <v>1465</v>
      </c>
      <c r="Y143">
        <v>1983</v>
      </c>
      <c r="Z143">
        <v>21</v>
      </c>
    </row>
    <row r="144" spans="1:26" x14ac:dyDescent="0.25">
      <c r="A144" t="s">
        <v>402</v>
      </c>
      <c r="B144" t="s">
        <v>403</v>
      </c>
      <c r="C144" t="s">
        <v>403</v>
      </c>
      <c r="D144">
        <v>0</v>
      </c>
      <c r="E144">
        <v>95</v>
      </c>
      <c r="F144">
        <v>1</v>
      </c>
      <c r="G144">
        <v>35</v>
      </c>
      <c r="H144" t="s">
        <v>8177</v>
      </c>
      <c r="I144" t="s">
        <v>145</v>
      </c>
      <c r="J144" t="s">
        <v>8165</v>
      </c>
      <c r="K144" t="s">
        <v>8157</v>
      </c>
      <c r="L144" s="5">
        <v>6.2</v>
      </c>
      <c r="M144" t="s">
        <v>8178</v>
      </c>
      <c r="N144" s="6">
        <v>58086</v>
      </c>
      <c r="O144" t="s">
        <v>8179</v>
      </c>
      <c r="P144" s="6">
        <v>7500000</v>
      </c>
      <c r="Q144" s="6">
        <v>92921203</v>
      </c>
      <c r="R144">
        <v>85421203</v>
      </c>
      <c r="S144" t="s">
        <v>8175</v>
      </c>
      <c r="T144" s="7">
        <v>30421</v>
      </c>
      <c r="U144" t="s">
        <v>404</v>
      </c>
      <c r="V144" s="7">
        <v>30421</v>
      </c>
      <c r="W144" t="s">
        <v>8210</v>
      </c>
      <c r="X144" t="s">
        <v>1465</v>
      </c>
      <c r="Y144">
        <v>1983</v>
      </c>
      <c r="Z144">
        <v>15</v>
      </c>
    </row>
    <row r="145" spans="1:26" x14ac:dyDescent="0.25">
      <c r="A145" t="s">
        <v>405</v>
      </c>
      <c r="B145" t="s">
        <v>406</v>
      </c>
      <c r="C145" t="s">
        <v>406</v>
      </c>
      <c r="D145">
        <v>0</v>
      </c>
      <c r="E145">
        <v>98</v>
      </c>
      <c r="F145">
        <v>1</v>
      </c>
      <c r="G145">
        <v>38</v>
      </c>
      <c r="H145" t="s">
        <v>8177</v>
      </c>
      <c r="I145" t="s">
        <v>83</v>
      </c>
      <c r="J145" t="s">
        <v>8166</v>
      </c>
      <c r="K145" t="s">
        <v>8161</v>
      </c>
      <c r="L145" s="5">
        <v>5.0999999999999996</v>
      </c>
      <c r="M145" t="s">
        <v>8178</v>
      </c>
      <c r="N145" s="6">
        <v>59842</v>
      </c>
      <c r="O145" t="s">
        <v>8179</v>
      </c>
      <c r="P145" s="6">
        <v>2500000</v>
      </c>
      <c r="Q145" s="6">
        <v>14400000</v>
      </c>
      <c r="R145">
        <v>11900000</v>
      </c>
      <c r="S145" t="s">
        <v>8175</v>
      </c>
      <c r="T145" s="7">
        <v>30246</v>
      </c>
      <c r="U145" t="s">
        <v>407</v>
      </c>
      <c r="V145" s="7">
        <v>30246</v>
      </c>
      <c r="W145" t="s">
        <v>8204</v>
      </c>
      <c r="X145" t="s">
        <v>1465</v>
      </c>
      <c r="Y145">
        <v>1982</v>
      </c>
      <c r="Z145">
        <v>22</v>
      </c>
    </row>
    <row r="146" spans="1:26" x14ac:dyDescent="0.25">
      <c r="A146" t="s">
        <v>408</v>
      </c>
      <c r="B146" t="s">
        <v>409</v>
      </c>
      <c r="C146" t="s">
        <v>409</v>
      </c>
      <c r="D146">
        <v>0</v>
      </c>
      <c r="E146">
        <v>109</v>
      </c>
      <c r="F146">
        <v>1</v>
      </c>
      <c r="G146">
        <v>49</v>
      </c>
      <c r="H146" t="s">
        <v>8177</v>
      </c>
      <c r="I146" t="s">
        <v>132</v>
      </c>
      <c r="J146" t="s">
        <v>8162</v>
      </c>
      <c r="K146" t="s">
        <v>145</v>
      </c>
      <c r="L146" s="5">
        <v>7.8</v>
      </c>
      <c r="M146" t="s">
        <v>8181</v>
      </c>
      <c r="N146" s="6">
        <v>114576</v>
      </c>
      <c r="O146" t="s">
        <v>8182</v>
      </c>
      <c r="P146" s="6">
        <v>20000000</v>
      </c>
      <c r="Q146" s="6">
        <v>2536242</v>
      </c>
      <c r="R146">
        <v>-17463758</v>
      </c>
      <c r="S146" t="s">
        <v>8185</v>
      </c>
      <c r="T146" s="7">
        <v>30303</v>
      </c>
      <c r="U146" t="s">
        <v>88</v>
      </c>
      <c r="V146" s="7">
        <v>30303</v>
      </c>
      <c r="W146" t="s">
        <v>8196</v>
      </c>
      <c r="X146" t="s">
        <v>8206</v>
      </c>
      <c r="Y146">
        <v>1982</v>
      </c>
      <c r="Z146">
        <v>18</v>
      </c>
    </row>
    <row r="147" spans="1:26" x14ac:dyDescent="0.25">
      <c r="A147" t="s">
        <v>410</v>
      </c>
      <c r="B147" t="s">
        <v>411</v>
      </c>
      <c r="C147" t="s">
        <v>411</v>
      </c>
      <c r="D147">
        <v>0</v>
      </c>
      <c r="E147">
        <v>107</v>
      </c>
      <c r="F147">
        <v>1</v>
      </c>
      <c r="G147">
        <v>47</v>
      </c>
      <c r="H147" t="s">
        <v>8177</v>
      </c>
      <c r="I147" t="s">
        <v>132</v>
      </c>
      <c r="J147" t="s">
        <v>8164</v>
      </c>
      <c r="K147" t="s">
        <v>5802</v>
      </c>
      <c r="L147" s="5">
        <v>7.5</v>
      </c>
      <c r="M147" t="s">
        <v>8181</v>
      </c>
      <c r="N147" s="6">
        <v>123937</v>
      </c>
      <c r="O147" t="s">
        <v>8182</v>
      </c>
      <c r="P147" s="6">
        <v>9000000</v>
      </c>
      <c r="Q147" s="6">
        <v>14949697</v>
      </c>
      <c r="R147">
        <v>5949697</v>
      </c>
      <c r="S147" t="s">
        <v>8175</v>
      </c>
      <c r="T147" s="7">
        <v>30406</v>
      </c>
      <c r="U147" t="s">
        <v>250</v>
      </c>
      <c r="V147" s="7">
        <v>30406</v>
      </c>
      <c r="W147" t="s">
        <v>8203</v>
      </c>
      <c r="X147" t="s">
        <v>8199</v>
      </c>
      <c r="Y147">
        <v>1983</v>
      </c>
      <c r="Z147">
        <v>31</v>
      </c>
    </row>
    <row r="148" spans="1:26" x14ac:dyDescent="0.25">
      <c r="A148" t="s">
        <v>412</v>
      </c>
      <c r="B148" t="s">
        <v>413</v>
      </c>
      <c r="C148" t="s">
        <v>413</v>
      </c>
      <c r="D148">
        <v>0</v>
      </c>
      <c r="E148">
        <v>98</v>
      </c>
      <c r="F148">
        <v>1</v>
      </c>
      <c r="G148">
        <v>38</v>
      </c>
      <c r="H148" t="s">
        <v>8177</v>
      </c>
      <c r="I148" t="s">
        <v>8158</v>
      </c>
      <c r="J148" t="s">
        <v>132</v>
      </c>
      <c r="K148" t="s">
        <v>5802</v>
      </c>
      <c r="L148" s="5">
        <v>7.3</v>
      </c>
      <c r="M148" t="s">
        <v>8181</v>
      </c>
      <c r="N148" s="6">
        <v>117267</v>
      </c>
      <c r="O148" t="s">
        <v>8182</v>
      </c>
      <c r="P148" s="6">
        <v>15000000</v>
      </c>
      <c r="Q148" s="6">
        <v>61418063</v>
      </c>
      <c r="R148">
        <v>46418063</v>
      </c>
      <c r="S148" t="s">
        <v>8175</v>
      </c>
      <c r="T148" s="7">
        <v>30526</v>
      </c>
      <c r="U148" t="s">
        <v>276</v>
      </c>
      <c r="V148" s="7">
        <v>30526</v>
      </c>
      <c r="W148" t="s">
        <v>8209</v>
      </c>
      <c r="X148" t="s">
        <v>1465</v>
      </c>
      <c r="Y148">
        <v>1983</v>
      </c>
      <c r="Z148">
        <v>29</v>
      </c>
    </row>
    <row r="149" spans="1:26" x14ac:dyDescent="0.25">
      <c r="A149" t="s">
        <v>414</v>
      </c>
      <c r="B149" t="s">
        <v>415</v>
      </c>
      <c r="C149" t="s">
        <v>415</v>
      </c>
      <c r="D149">
        <v>0</v>
      </c>
      <c r="E149">
        <v>134</v>
      </c>
      <c r="F149">
        <v>2</v>
      </c>
      <c r="G149">
        <v>14</v>
      </c>
      <c r="H149" t="s">
        <v>8183</v>
      </c>
      <c r="I149" t="s">
        <v>5529</v>
      </c>
      <c r="J149" t="s">
        <v>8158</v>
      </c>
      <c r="K149" t="s">
        <v>3857</v>
      </c>
      <c r="L149" s="5">
        <v>6.1</v>
      </c>
      <c r="M149" t="s">
        <v>8178</v>
      </c>
      <c r="N149" s="6">
        <v>71639</v>
      </c>
      <c r="O149" t="s">
        <v>8179</v>
      </c>
      <c r="P149" s="6">
        <v>36000000</v>
      </c>
      <c r="Q149" s="6">
        <v>55432841</v>
      </c>
      <c r="R149">
        <v>19432841</v>
      </c>
      <c r="S149" t="s">
        <v>8175</v>
      </c>
      <c r="T149" s="7">
        <v>30595</v>
      </c>
      <c r="U149" t="s">
        <v>281</v>
      </c>
      <c r="V149" s="7">
        <v>30595</v>
      </c>
      <c r="W149" t="s">
        <v>8204</v>
      </c>
      <c r="X149" t="s">
        <v>8199</v>
      </c>
      <c r="Y149">
        <v>1983</v>
      </c>
      <c r="Z149">
        <v>6</v>
      </c>
    </row>
    <row r="150" spans="1:26" x14ac:dyDescent="0.25">
      <c r="A150" t="s">
        <v>416</v>
      </c>
      <c r="B150" t="s">
        <v>417</v>
      </c>
      <c r="C150" t="s">
        <v>417</v>
      </c>
      <c r="D150">
        <v>0</v>
      </c>
      <c r="E150">
        <v>131</v>
      </c>
      <c r="F150">
        <v>2</v>
      </c>
      <c r="G150">
        <v>11</v>
      </c>
      <c r="H150" t="s">
        <v>8183</v>
      </c>
      <c r="I150" t="s">
        <v>5529</v>
      </c>
      <c r="J150" t="s">
        <v>8158</v>
      </c>
      <c r="K150" t="s">
        <v>3857</v>
      </c>
      <c r="L150" s="5">
        <v>6.5</v>
      </c>
      <c r="M150" t="s">
        <v>8178</v>
      </c>
      <c r="N150" s="6">
        <v>110999</v>
      </c>
      <c r="O150" t="s">
        <v>8182</v>
      </c>
      <c r="P150" s="6">
        <v>27500000</v>
      </c>
      <c r="Q150" s="6">
        <v>67917094</v>
      </c>
      <c r="R150">
        <v>40417094</v>
      </c>
      <c r="S150" t="s">
        <v>8175</v>
      </c>
      <c r="T150" s="7">
        <v>30473</v>
      </c>
      <c r="U150" t="s">
        <v>322</v>
      </c>
      <c r="V150" s="7">
        <v>30473</v>
      </c>
      <c r="W150" t="s">
        <v>8208</v>
      </c>
      <c r="X150" t="s">
        <v>8205</v>
      </c>
      <c r="Y150">
        <v>1983</v>
      </c>
      <c r="Z150">
        <v>6</v>
      </c>
    </row>
    <row r="151" spans="1:26" x14ac:dyDescent="0.25">
      <c r="A151" t="s">
        <v>418</v>
      </c>
      <c r="B151" t="s">
        <v>419</v>
      </c>
      <c r="C151" t="s">
        <v>419</v>
      </c>
      <c r="D151">
        <v>0</v>
      </c>
      <c r="E151">
        <v>91</v>
      </c>
      <c r="F151">
        <v>1</v>
      </c>
      <c r="G151">
        <v>31</v>
      </c>
      <c r="H151" t="s">
        <v>8177</v>
      </c>
      <c r="I151" t="s">
        <v>8162</v>
      </c>
      <c r="J151" t="s">
        <v>145</v>
      </c>
      <c r="K151" t="s">
        <v>5802</v>
      </c>
      <c r="L151" s="5">
        <v>7</v>
      </c>
      <c r="M151" t="s">
        <v>8178</v>
      </c>
      <c r="N151" s="6">
        <v>94481</v>
      </c>
      <c r="O151" t="s">
        <v>8179</v>
      </c>
      <c r="P151" s="6">
        <v>10000000</v>
      </c>
      <c r="Q151" s="6">
        <v>25839182</v>
      </c>
      <c r="R151">
        <v>15839182</v>
      </c>
      <c r="S151" t="s">
        <v>8175</v>
      </c>
      <c r="T151" s="7">
        <v>30397</v>
      </c>
      <c r="U151" t="s">
        <v>66</v>
      </c>
      <c r="V151" s="7">
        <v>30397</v>
      </c>
      <c r="W151" t="s">
        <v>8203</v>
      </c>
      <c r="X151" t="s">
        <v>8197</v>
      </c>
      <c r="Y151">
        <v>1983</v>
      </c>
      <c r="Z151">
        <v>22</v>
      </c>
    </row>
    <row r="152" spans="1:26" x14ac:dyDescent="0.25">
      <c r="A152" t="s">
        <v>420</v>
      </c>
      <c r="B152" t="s">
        <v>421</v>
      </c>
      <c r="C152" t="s">
        <v>421</v>
      </c>
      <c r="D152">
        <v>0</v>
      </c>
      <c r="E152">
        <v>131</v>
      </c>
      <c r="F152">
        <v>2</v>
      </c>
      <c r="G152">
        <v>11</v>
      </c>
      <c r="H152" t="s">
        <v>8183</v>
      </c>
      <c r="I152" t="s">
        <v>5529</v>
      </c>
      <c r="J152" t="s">
        <v>8158</v>
      </c>
      <c r="K152" t="s">
        <v>8156</v>
      </c>
      <c r="L152" s="5">
        <v>8.3000000000000007</v>
      </c>
      <c r="M152" t="s">
        <v>8181</v>
      </c>
      <c r="N152" s="6">
        <v>1099045</v>
      </c>
      <c r="O152" t="s">
        <v>8184</v>
      </c>
      <c r="P152" s="6">
        <v>32500000</v>
      </c>
      <c r="Q152" s="6">
        <v>475106177</v>
      </c>
      <c r="R152">
        <v>442606177</v>
      </c>
      <c r="S152" t="s">
        <v>8175</v>
      </c>
      <c r="T152" s="7">
        <v>30459</v>
      </c>
      <c r="U152" t="s">
        <v>422</v>
      </c>
      <c r="V152" s="7">
        <v>30459</v>
      </c>
      <c r="W152" t="s">
        <v>8213</v>
      </c>
      <c r="X152" t="s">
        <v>8205</v>
      </c>
      <c r="Y152">
        <v>1983</v>
      </c>
      <c r="Z152">
        <v>23</v>
      </c>
    </row>
    <row r="153" spans="1:26" x14ac:dyDescent="0.25">
      <c r="A153" t="s">
        <v>423</v>
      </c>
      <c r="B153" t="s">
        <v>424</v>
      </c>
      <c r="C153" t="s">
        <v>424</v>
      </c>
      <c r="D153">
        <v>0</v>
      </c>
      <c r="E153">
        <v>193</v>
      </c>
      <c r="F153">
        <v>3</v>
      </c>
      <c r="G153">
        <v>13</v>
      </c>
      <c r="H153" t="s">
        <v>8183</v>
      </c>
      <c r="I153" t="s">
        <v>8158</v>
      </c>
      <c r="J153" t="s">
        <v>8160</v>
      </c>
      <c r="K153" t="s">
        <v>145</v>
      </c>
      <c r="L153" s="5">
        <v>7.8</v>
      </c>
      <c r="M153" t="s">
        <v>8181</v>
      </c>
      <c r="N153" s="6">
        <v>64303</v>
      </c>
      <c r="O153" t="s">
        <v>8179</v>
      </c>
      <c r="P153" s="6">
        <v>27000000</v>
      </c>
      <c r="Q153" s="6">
        <v>21192315</v>
      </c>
      <c r="R153">
        <v>-5807685</v>
      </c>
      <c r="S153" t="s">
        <v>8185</v>
      </c>
      <c r="T153" s="7">
        <v>30610</v>
      </c>
      <c r="U153" t="s">
        <v>222</v>
      </c>
      <c r="V153" s="7">
        <v>30610</v>
      </c>
      <c r="W153" t="s">
        <v>8204</v>
      </c>
      <c r="X153" t="s">
        <v>1465</v>
      </c>
      <c r="Y153">
        <v>1983</v>
      </c>
      <c r="Z153">
        <v>21</v>
      </c>
    </row>
    <row r="154" spans="1:26" x14ac:dyDescent="0.25">
      <c r="A154" t="s">
        <v>425</v>
      </c>
      <c r="B154" t="s">
        <v>426</v>
      </c>
      <c r="C154" t="s">
        <v>426</v>
      </c>
      <c r="D154">
        <v>0</v>
      </c>
      <c r="E154">
        <v>99</v>
      </c>
      <c r="F154">
        <v>1</v>
      </c>
      <c r="G154">
        <v>39</v>
      </c>
      <c r="H154" t="s">
        <v>8177</v>
      </c>
      <c r="I154" t="s">
        <v>132</v>
      </c>
      <c r="J154" t="s">
        <v>8162</v>
      </c>
      <c r="K154" t="s">
        <v>145</v>
      </c>
      <c r="L154" s="5">
        <v>6.8</v>
      </c>
      <c r="M154" t="s">
        <v>8178</v>
      </c>
      <c r="N154" s="6">
        <v>97740</v>
      </c>
      <c r="O154" t="s">
        <v>8179</v>
      </c>
      <c r="P154" s="6">
        <v>6200000</v>
      </c>
      <c r="Q154" s="6">
        <v>63541777</v>
      </c>
      <c r="R154">
        <v>57341777</v>
      </c>
      <c r="S154" t="s">
        <v>8175</v>
      </c>
      <c r="T154" s="7">
        <v>30533</v>
      </c>
      <c r="U154" t="s">
        <v>427</v>
      </c>
      <c r="V154" s="7">
        <v>30533</v>
      </c>
      <c r="W154" t="s">
        <v>8212</v>
      </c>
      <c r="X154" t="s">
        <v>1465</v>
      </c>
      <c r="Y154">
        <v>1983</v>
      </c>
      <c r="Z154">
        <v>5</v>
      </c>
    </row>
    <row r="155" spans="1:26" x14ac:dyDescent="0.25">
      <c r="A155" t="s">
        <v>428</v>
      </c>
      <c r="B155" t="s">
        <v>429</v>
      </c>
      <c r="C155" t="s">
        <v>429</v>
      </c>
      <c r="D155">
        <v>0</v>
      </c>
      <c r="E155">
        <v>170</v>
      </c>
      <c r="F155">
        <v>2</v>
      </c>
      <c r="G155">
        <v>50</v>
      </c>
      <c r="H155" t="s">
        <v>8183</v>
      </c>
      <c r="I155" t="s">
        <v>8162</v>
      </c>
      <c r="J155" t="s">
        <v>145</v>
      </c>
      <c r="K155" t="s">
        <v>5802</v>
      </c>
      <c r="L155" s="5">
        <v>8.3000000000000007</v>
      </c>
      <c r="M155" t="s">
        <v>8181</v>
      </c>
      <c r="N155" s="6">
        <v>891408</v>
      </c>
      <c r="O155" t="s">
        <v>8184</v>
      </c>
      <c r="P155" s="6">
        <v>25000000</v>
      </c>
      <c r="Q155" s="6">
        <v>65884703</v>
      </c>
      <c r="R155">
        <v>40884703</v>
      </c>
      <c r="S155" t="s">
        <v>8175</v>
      </c>
      <c r="T155" s="7">
        <v>30651</v>
      </c>
      <c r="U155" t="s">
        <v>161</v>
      </c>
      <c r="V155" s="7">
        <v>30651</v>
      </c>
      <c r="W155" t="s">
        <v>8196</v>
      </c>
      <c r="X155" t="s">
        <v>8199</v>
      </c>
      <c r="Y155">
        <v>1983</v>
      </c>
      <c r="Z155">
        <v>1</v>
      </c>
    </row>
    <row r="156" spans="1:26" x14ac:dyDescent="0.25">
      <c r="A156" t="s">
        <v>430</v>
      </c>
      <c r="B156" t="s">
        <v>431</v>
      </c>
      <c r="C156" t="s">
        <v>431</v>
      </c>
      <c r="D156">
        <v>0</v>
      </c>
      <c r="E156">
        <v>125</v>
      </c>
      <c r="F156">
        <v>2</v>
      </c>
      <c r="G156">
        <v>5</v>
      </c>
      <c r="H156" t="s">
        <v>8183</v>
      </c>
      <c r="I156" t="s">
        <v>5529</v>
      </c>
      <c r="J156" t="s">
        <v>8158</v>
      </c>
      <c r="K156" t="s">
        <v>132</v>
      </c>
      <c r="L156" s="5">
        <v>5</v>
      </c>
      <c r="M156" t="s">
        <v>8188</v>
      </c>
      <c r="N156" s="6">
        <v>73565</v>
      </c>
      <c r="O156" t="s">
        <v>8179</v>
      </c>
      <c r="P156" s="6">
        <v>39000000</v>
      </c>
      <c r="Q156" s="6">
        <v>80250623</v>
      </c>
      <c r="R156">
        <v>41250623</v>
      </c>
      <c r="S156" t="s">
        <v>8175</v>
      </c>
      <c r="T156" s="7">
        <v>30484</v>
      </c>
      <c r="U156" t="s">
        <v>432</v>
      </c>
      <c r="V156" s="7">
        <v>30484</v>
      </c>
      <c r="W156" t="s">
        <v>8208</v>
      </c>
      <c r="X156" t="s">
        <v>1465</v>
      </c>
      <c r="Y156">
        <v>1983</v>
      </c>
      <c r="Z156">
        <v>17</v>
      </c>
    </row>
    <row r="157" spans="1:26" x14ac:dyDescent="0.25">
      <c r="A157" t="s">
        <v>433</v>
      </c>
      <c r="B157" t="s">
        <v>434</v>
      </c>
      <c r="C157" t="s">
        <v>434</v>
      </c>
      <c r="D157">
        <v>0</v>
      </c>
      <c r="E157">
        <v>132</v>
      </c>
      <c r="F157">
        <v>2</v>
      </c>
      <c r="G157">
        <v>12</v>
      </c>
      <c r="H157" t="s">
        <v>8183</v>
      </c>
      <c r="I157" t="s">
        <v>132</v>
      </c>
      <c r="J157" t="s">
        <v>145</v>
      </c>
      <c r="K157" t="s">
        <v>5802</v>
      </c>
      <c r="L157" s="5">
        <v>7.4</v>
      </c>
      <c r="M157" t="s">
        <v>8181</v>
      </c>
      <c r="N157" s="6">
        <v>63998</v>
      </c>
      <c r="O157" t="s">
        <v>8179</v>
      </c>
      <c r="P157" s="6">
        <v>8000000</v>
      </c>
      <c r="Q157" s="6">
        <v>108423749</v>
      </c>
      <c r="R157">
        <v>100423749</v>
      </c>
      <c r="S157" t="s">
        <v>8175</v>
      </c>
      <c r="T157" s="7">
        <v>30640</v>
      </c>
      <c r="U157" t="s">
        <v>435</v>
      </c>
      <c r="V157" s="7">
        <v>30640</v>
      </c>
      <c r="W157" t="s">
        <v>8207</v>
      </c>
      <c r="X157" t="s">
        <v>8200</v>
      </c>
      <c r="Y157">
        <v>1983</v>
      </c>
      <c r="Z157">
        <v>20</v>
      </c>
    </row>
    <row r="158" spans="1:26" x14ac:dyDescent="0.25">
      <c r="A158" t="s">
        <v>436</v>
      </c>
      <c r="B158" t="s">
        <v>437</v>
      </c>
      <c r="C158" t="s">
        <v>437</v>
      </c>
      <c r="D158">
        <v>0</v>
      </c>
      <c r="E158">
        <v>116</v>
      </c>
      <c r="F158">
        <v>1</v>
      </c>
      <c r="G158">
        <v>56</v>
      </c>
      <c r="H158" t="s">
        <v>8177</v>
      </c>
      <c r="I158" t="s">
        <v>132</v>
      </c>
      <c r="J158" t="s">
        <v>5802</v>
      </c>
      <c r="K158" t="s">
        <v>5802</v>
      </c>
      <c r="L158" s="5">
        <v>7.5</v>
      </c>
      <c r="M158" t="s">
        <v>8181</v>
      </c>
      <c r="N158" s="6">
        <v>160631</v>
      </c>
      <c r="O158" t="s">
        <v>8182</v>
      </c>
      <c r="P158" s="6">
        <v>15000000</v>
      </c>
      <c r="Q158" s="6">
        <v>90404800</v>
      </c>
      <c r="R158">
        <v>75404800</v>
      </c>
      <c r="S158" t="s">
        <v>8175</v>
      </c>
      <c r="T158" s="7">
        <v>30474</v>
      </c>
      <c r="U158" t="s">
        <v>231</v>
      </c>
      <c r="V158" s="7">
        <v>30474</v>
      </c>
      <c r="W158" t="s">
        <v>8208</v>
      </c>
      <c r="X158" t="s">
        <v>8197</v>
      </c>
      <c r="Y158">
        <v>1983</v>
      </c>
      <c r="Z158">
        <v>7</v>
      </c>
    </row>
    <row r="159" spans="1:26" x14ac:dyDescent="0.25">
      <c r="A159" t="s">
        <v>438</v>
      </c>
      <c r="B159" t="s">
        <v>439</v>
      </c>
      <c r="C159" t="s">
        <v>439</v>
      </c>
      <c r="D159">
        <v>0</v>
      </c>
      <c r="E159">
        <v>87</v>
      </c>
      <c r="F159">
        <v>1</v>
      </c>
      <c r="G159">
        <v>27</v>
      </c>
      <c r="H159" t="s">
        <v>8177</v>
      </c>
      <c r="I159" t="s">
        <v>83</v>
      </c>
      <c r="J159" t="s">
        <v>8161</v>
      </c>
      <c r="K159" t="s">
        <v>3857</v>
      </c>
      <c r="L159" s="5">
        <v>7.2</v>
      </c>
      <c r="M159" t="s">
        <v>8181</v>
      </c>
      <c r="N159" s="6">
        <v>100336</v>
      </c>
      <c r="O159" t="s">
        <v>8182</v>
      </c>
      <c r="P159" s="6">
        <v>5952000</v>
      </c>
      <c r="Q159" s="6">
        <v>2120439</v>
      </c>
      <c r="R159">
        <v>-3831561</v>
      </c>
      <c r="S159" t="s">
        <v>8185</v>
      </c>
      <c r="T159" s="7">
        <v>30351</v>
      </c>
      <c r="U159" t="s">
        <v>401</v>
      </c>
      <c r="V159" s="7">
        <v>30351</v>
      </c>
      <c r="W159" t="s">
        <v>8201</v>
      </c>
      <c r="X159" t="s">
        <v>1465</v>
      </c>
      <c r="Y159">
        <v>1983</v>
      </c>
      <c r="Z159">
        <v>4</v>
      </c>
    </row>
    <row r="160" spans="1:26" x14ac:dyDescent="0.25">
      <c r="A160" t="s">
        <v>440</v>
      </c>
      <c r="B160" t="s">
        <v>441</v>
      </c>
      <c r="C160" t="s">
        <v>441</v>
      </c>
      <c r="D160">
        <v>0</v>
      </c>
      <c r="E160">
        <v>114</v>
      </c>
      <c r="F160">
        <v>1</v>
      </c>
      <c r="G160">
        <v>54</v>
      </c>
      <c r="H160" t="s">
        <v>8177</v>
      </c>
      <c r="I160" t="s">
        <v>5529</v>
      </c>
      <c r="J160" t="s">
        <v>145</v>
      </c>
      <c r="K160" t="s">
        <v>8161</v>
      </c>
      <c r="L160" s="5">
        <v>7.1</v>
      </c>
      <c r="M160" t="s">
        <v>8181</v>
      </c>
      <c r="N160" s="6">
        <v>107842</v>
      </c>
      <c r="O160" t="s">
        <v>8182</v>
      </c>
      <c r="P160" s="6">
        <v>12000000</v>
      </c>
      <c r="Q160" s="6">
        <v>79567667</v>
      </c>
      <c r="R160">
        <v>67567667</v>
      </c>
      <c r="S160" t="s">
        <v>8175</v>
      </c>
      <c r="T160" s="7">
        <v>30455</v>
      </c>
      <c r="U160" t="s">
        <v>197</v>
      </c>
      <c r="V160" s="7">
        <v>30455</v>
      </c>
      <c r="W160" t="s">
        <v>8213</v>
      </c>
      <c r="X160" t="s">
        <v>8199</v>
      </c>
      <c r="Y160">
        <v>1983</v>
      </c>
      <c r="Z160">
        <v>19</v>
      </c>
    </row>
    <row r="161" spans="1:26" x14ac:dyDescent="0.25">
      <c r="A161" t="s">
        <v>442</v>
      </c>
      <c r="B161" t="s">
        <v>443</v>
      </c>
      <c r="C161" t="s">
        <v>443</v>
      </c>
      <c r="D161">
        <v>0</v>
      </c>
      <c r="E161">
        <v>116</v>
      </c>
      <c r="F161">
        <v>1</v>
      </c>
      <c r="G161">
        <v>56</v>
      </c>
      <c r="H161" t="s">
        <v>8177</v>
      </c>
      <c r="I161" t="s">
        <v>8158</v>
      </c>
      <c r="J161" t="s">
        <v>8166</v>
      </c>
      <c r="K161" t="s">
        <v>8161</v>
      </c>
      <c r="L161" s="5">
        <v>6.7</v>
      </c>
      <c r="M161" t="s">
        <v>8178</v>
      </c>
      <c r="N161" s="6">
        <v>55967</v>
      </c>
      <c r="O161" t="s">
        <v>8179</v>
      </c>
      <c r="P161" s="6">
        <v>28000000</v>
      </c>
      <c r="Q161" s="6">
        <v>40400657</v>
      </c>
      <c r="R161">
        <v>12400657</v>
      </c>
      <c r="S161" t="s">
        <v>8175</v>
      </c>
      <c r="T161" s="7">
        <v>31023</v>
      </c>
      <c r="U161" t="s">
        <v>444</v>
      </c>
      <c r="V161" s="7">
        <v>31023</v>
      </c>
      <c r="W161" t="s">
        <v>8196</v>
      </c>
      <c r="X161" t="s">
        <v>1465</v>
      </c>
      <c r="Y161">
        <v>1984</v>
      </c>
      <c r="Z161">
        <v>7</v>
      </c>
    </row>
    <row r="162" spans="1:26" x14ac:dyDescent="0.25">
      <c r="A162" t="s">
        <v>445</v>
      </c>
      <c r="B162" t="s">
        <v>446</v>
      </c>
      <c r="C162" t="s">
        <v>446</v>
      </c>
      <c r="D162">
        <v>0</v>
      </c>
      <c r="E162">
        <v>160</v>
      </c>
      <c r="F162">
        <v>2</v>
      </c>
      <c r="G162">
        <v>40</v>
      </c>
      <c r="H162" t="s">
        <v>8183</v>
      </c>
      <c r="I162" t="s">
        <v>8160</v>
      </c>
      <c r="J162" t="s">
        <v>145</v>
      </c>
      <c r="K162" t="s">
        <v>8165</v>
      </c>
      <c r="L162" s="5">
        <v>8.4</v>
      </c>
      <c r="M162" t="s">
        <v>8181</v>
      </c>
      <c r="N162" s="6">
        <v>419447</v>
      </c>
      <c r="O162" t="s">
        <v>8182</v>
      </c>
      <c r="P162" s="6">
        <v>18000000</v>
      </c>
      <c r="Q162" s="6">
        <v>52066791</v>
      </c>
      <c r="R162">
        <v>34066791</v>
      </c>
      <c r="S162" t="s">
        <v>8175</v>
      </c>
      <c r="T162" s="7">
        <v>30931</v>
      </c>
      <c r="U162" t="s">
        <v>146</v>
      </c>
      <c r="V162" s="7">
        <v>30931</v>
      </c>
      <c r="W162" t="s">
        <v>8211</v>
      </c>
      <c r="X162" t="s">
        <v>8199</v>
      </c>
      <c r="Y162">
        <v>1984</v>
      </c>
      <c r="Z162">
        <v>6</v>
      </c>
    </row>
    <row r="163" spans="1:26" x14ac:dyDescent="0.25">
      <c r="A163" t="s">
        <v>447</v>
      </c>
      <c r="B163" t="s">
        <v>448</v>
      </c>
      <c r="C163" t="s">
        <v>448</v>
      </c>
      <c r="D163">
        <v>0</v>
      </c>
      <c r="E163">
        <v>105</v>
      </c>
      <c r="F163">
        <v>1</v>
      </c>
      <c r="G163">
        <v>45</v>
      </c>
      <c r="H163" t="s">
        <v>8177</v>
      </c>
      <c r="I163" t="s">
        <v>5529</v>
      </c>
      <c r="J163" t="s">
        <v>132</v>
      </c>
      <c r="K163" t="s">
        <v>8162</v>
      </c>
      <c r="L163" s="5">
        <v>7.4</v>
      </c>
      <c r="M163" t="s">
        <v>8181</v>
      </c>
      <c r="N163" s="6">
        <v>195508</v>
      </c>
      <c r="O163" t="s">
        <v>8182</v>
      </c>
      <c r="P163" s="6">
        <v>13000000</v>
      </c>
      <c r="Q163" s="6">
        <v>316360478</v>
      </c>
      <c r="R163">
        <v>303360478</v>
      </c>
      <c r="S163" t="s">
        <v>8175</v>
      </c>
      <c r="T163" s="7">
        <v>31017</v>
      </c>
      <c r="U163" t="s">
        <v>449</v>
      </c>
      <c r="V163" s="7">
        <v>31017</v>
      </c>
      <c r="W163" t="s">
        <v>8196</v>
      </c>
      <c r="X163" t="s">
        <v>8206</v>
      </c>
      <c r="Y163">
        <v>1984</v>
      </c>
      <c r="Z163">
        <v>1</v>
      </c>
    </row>
    <row r="164" spans="1:26" x14ac:dyDescent="0.25">
      <c r="A164" t="s">
        <v>450</v>
      </c>
      <c r="B164" t="s">
        <v>451</v>
      </c>
      <c r="C164" t="s">
        <v>451</v>
      </c>
      <c r="D164">
        <v>0</v>
      </c>
      <c r="E164">
        <v>99</v>
      </c>
      <c r="F164">
        <v>1</v>
      </c>
      <c r="G164">
        <v>39</v>
      </c>
      <c r="H164" t="s">
        <v>8177</v>
      </c>
      <c r="I164" t="s">
        <v>8162</v>
      </c>
      <c r="J164" t="s">
        <v>145</v>
      </c>
      <c r="K164" t="s">
        <v>3857</v>
      </c>
      <c r="L164" s="5">
        <v>7.6</v>
      </c>
      <c r="M164" t="s">
        <v>8181</v>
      </c>
      <c r="N164" s="6">
        <v>102345</v>
      </c>
      <c r="O164" t="s">
        <v>8182</v>
      </c>
      <c r="P164" s="6">
        <v>1500000</v>
      </c>
      <c r="Q164" s="6">
        <v>4229114</v>
      </c>
      <c r="R164">
        <v>2729114</v>
      </c>
      <c r="S164" t="s">
        <v>8175</v>
      </c>
      <c r="T164" s="7">
        <v>30767</v>
      </c>
      <c r="U164" t="s">
        <v>452</v>
      </c>
      <c r="V164" s="7">
        <v>30767</v>
      </c>
      <c r="W164" t="s">
        <v>8203</v>
      </c>
      <c r="X164" t="s">
        <v>8205</v>
      </c>
      <c r="Y164">
        <v>1984</v>
      </c>
      <c r="Z164">
        <v>26</v>
      </c>
    </row>
    <row r="165" spans="1:26" x14ac:dyDescent="0.25">
      <c r="A165" t="s">
        <v>453</v>
      </c>
      <c r="B165" t="s">
        <v>454</v>
      </c>
      <c r="C165" t="s">
        <v>454</v>
      </c>
      <c r="D165">
        <v>0</v>
      </c>
      <c r="E165">
        <v>92</v>
      </c>
      <c r="F165">
        <v>1</v>
      </c>
      <c r="G165">
        <v>32</v>
      </c>
      <c r="H165" t="s">
        <v>8177</v>
      </c>
      <c r="I165" t="s">
        <v>83</v>
      </c>
      <c r="J165" t="s">
        <v>3857</v>
      </c>
      <c r="K165" t="s">
        <v>5802</v>
      </c>
      <c r="L165" s="5">
        <v>5.6</v>
      </c>
      <c r="M165" t="s">
        <v>8178</v>
      </c>
      <c r="N165" s="6">
        <v>56314</v>
      </c>
      <c r="O165" t="s">
        <v>8179</v>
      </c>
      <c r="P165" s="6">
        <v>800000</v>
      </c>
      <c r="Q165" s="6">
        <v>14568989</v>
      </c>
      <c r="R165">
        <v>13768989</v>
      </c>
      <c r="S165" t="s">
        <v>8175</v>
      </c>
      <c r="T165" s="7">
        <v>30750</v>
      </c>
      <c r="U165" t="s">
        <v>455</v>
      </c>
      <c r="V165" s="7">
        <v>30750</v>
      </c>
      <c r="W165" t="s">
        <v>8203</v>
      </c>
      <c r="X165" t="s">
        <v>1465</v>
      </c>
      <c r="Y165">
        <v>1984</v>
      </c>
      <c r="Z165">
        <v>9</v>
      </c>
    </row>
    <row r="166" spans="1:26" x14ac:dyDescent="0.25">
      <c r="A166" t="s">
        <v>456</v>
      </c>
      <c r="B166" t="s">
        <v>457</v>
      </c>
      <c r="C166" t="s">
        <v>457</v>
      </c>
      <c r="D166">
        <v>0</v>
      </c>
      <c r="E166">
        <v>103</v>
      </c>
      <c r="F166">
        <v>1</v>
      </c>
      <c r="G166">
        <v>43</v>
      </c>
      <c r="H166" t="s">
        <v>8177</v>
      </c>
      <c r="I166" t="s">
        <v>5529</v>
      </c>
      <c r="J166" t="s">
        <v>8158</v>
      </c>
      <c r="K166" t="s">
        <v>8156</v>
      </c>
      <c r="L166" s="5">
        <v>5.9</v>
      </c>
      <c r="M166" t="s">
        <v>8178</v>
      </c>
      <c r="N166" s="6">
        <v>84038</v>
      </c>
      <c r="O166" t="s">
        <v>8179</v>
      </c>
      <c r="P166" s="6">
        <v>18000000</v>
      </c>
      <c r="Q166" s="6">
        <v>31042035</v>
      </c>
      <c r="R166">
        <v>13042035</v>
      </c>
      <c r="S166" t="s">
        <v>8175</v>
      </c>
      <c r="T166" s="7">
        <v>30862</v>
      </c>
      <c r="U166" t="s">
        <v>101</v>
      </c>
      <c r="V166" s="7">
        <v>30862</v>
      </c>
      <c r="W166" t="s">
        <v>8208</v>
      </c>
      <c r="X166" t="s">
        <v>1465</v>
      </c>
      <c r="Y166">
        <v>1984</v>
      </c>
      <c r="Z166">
        <v>29</v>
      </c>
    </row>
    <row r="167" spans="1:26" x14ac:dyDescent="0.25">
      <c r="A167" t="s">
        <v>458</v>
      </c>
      <c r="B167" t="s">
        <v>459</v>
      </c>
      <c r="C167" t="s">
        <v>459</v>
      </c>
      <c r="D167">
        <v>0</v>
      </c>
      <c r="E167">
        <v>137</v>
      </c>
      <c r="F167">
        <v>2</v>
      </c>
      <c r="G167">
        <v>17</v>
      </c>
      <c r="H167" t="s">
        <v>8183</v>
      </c>
      <c r="I167" t="s">
        <v>5529</v>
      </c>
      <c r="J167" t="s">
        <v>8158</v>
      </c>
      <c r="K167" t="s">
        <v>8161</v>
      </c>
      <c r="L167" s="5">
        <v>6.3</v>
      </c>
      <c r="M167" t="s">
        <v>8178</v>
      </c>
      <c r="N167" s="6">
        <v>168752</v>
      </c>
      <c r="O167" t="s">
        <v>8182</v>
      </c>
      <c r="P167" s="6">
        <v>40000000</v>
      </c>
      <c r="Q167" s="6">
        <v>30979816</v>
      </c>
      <c r="R167">
        <v>-9020184</v>
      </c>
      <c r="S167" t="s">
        <v>8185</v>
      </c>
      <c r="T167" s="7">
        <v>31019</v>
      </c>
      <c r="U167" t="s">
        <v>164</v>
      </c>
      <c r="V167" s="7">
        <v>31019</v>
      </c>
      <c r="W167" t="s">
        <v>8196</v>
      </c>
      <c r="X167" t="s">
        <v>8205</v>
      </c>
      <c r="Y167">
        <v>1984</v>
      </c>
      <c r="Z167">
        <v>3</v>
      </c>
    </row>
    <row r="168" spans="1:26" x14ac:dyDescent="0.25">
      <c r="A168" t="s">
        <v>460</v>
      </c>
      <c r="B168" t="s">
        <v>461</v>
      </c>
      <c r="C168" t="s">
        <v>461</v>
      </c>
      <c r="D168">
        <v>0</v>
      </c>
      <c r="E168">
        <v>107</v>
      </c>
      <c r="F168">
        <v>1</v>
      </c>
      <c r="G168">
        <v>47</v>
      </c>
      <c r="H168" t="s">
        <v>8177</v>
      </c>
      <c r="I168" t="s">
        <v>145</v>
      </c>
      <c r="J168" t="s">
        <v>8165</v>
      </c>
      <c r="K168" t="s">
        <v>8157</v>
      </c>
      <c r="L168" s="5">
        <v>6.6</v>
      </c>
      <c r="M168" t="s">
        <v>8178</v>
      </c>
      <c r="N168" s="6">
        <v>88398</v>
      </c>
      <c r="O168" t="s">
        <v>8179</v>
      </c>
      <c r="P168" s="6">
        <v>8200000</v>
      </c>
      <c r="Q168" s="6">
        <v>80040027</v>
      </c>
      <c r="R168">
        <v>71840027</v>
      </c>
      <c r="S168" t="s">
        <v>8175</v>
      </c>
      <c r="T168" s="7">
        <v>30729</v>
      </c>
      <c r="U168" t="s">
        <v>462</v>
      </c>
      <c r="V168" s="7">
        <v>30729</v>
      </c>
      <c r="W168" t="s">
        <v>8201</v>
      </c>
      <c r="X168" t="s">
        <v>1465</v>
      </c>
      <c r="Y168">
        <v>1984</v>
      </c>
      <c r="Z168">
        <v>17</v>
      </c>
    </row>
    <row r="169" spans="1:26" x14ac:dyDescent="0.25">
      <c r="A169" t="s">
        <v>463</v>
      </c>
      <c r="B169" t="s">
        <v>464</v>
      </c>
      <c r="C169" t="s">
        <v>464</v>
      </c>
      <c r="D169">
        <v>0</v>
      </c>
      <c r="E169">
        <v>91</v>
      </c>
      <c r="F169">
        <v>1</v>
      </c>
      <c r="G169">
        <v>31</v>
      </c>
      <c r="H169" t="s">
        <v>8177</v>
      </c>
      <c r="I169" t="s">
        <v>83</v>
      </c>
      <c r="J169" t="s">
        <v>3857</v>
      </c>
      <c r="K169" t="s">
        <v>5802</v>
      </c>
      <c r="L169" s="5">
        <v>6</v>
      </c>
      <c r="M169" t="s">
        <v>8178</v>
      </c>
      <c r="N169" s="6">
        <v>57811</v>
      </c>
      <c r="O169" t="s">
        <v>8179</v>
      </c>
      <c r="P169" s="6">
        <v>2600000</v>
      </c>
      <c r="Q169" s="6">
        <v>32980880</v>
      </c>
      <c r="R169">
        <v>30380880</v>
      </c>
      <c r="S169" t="s">
        <v>8175</v>
      </c>
      <c r="T169" s="7">
        <v>30785</v>
      </c>
      <c r="U169" t="s">
        <v>465</v>
      </c>
      <c r="V169" s="7">
        <v>30785</v>
      </c>
      <c r="W169" t="s">
        <v>8210</v>
      </c>
      <c r="X169" t="s">
        <v>1465</v>
      </c>
      <c r="Y169">
        <v>1984</v>
      </c>
      <c r="Z169">
        <v>13</v>
      </c>
    </row>
    <row r="170" spans="1:26" x14ac:dyDescent="0.25">
      <c r="A170" t="s">
        <v>466</v>
      </c>
      <c r="B170" t="s">
        <v>467</v>
      </c>
      <c r="C170" t="s">
        <v>467</v>
      </c>
      <c r="D170">
        <v>0</v>
      </c>
      <c r="E170">
        <v>105</v>
      </c>
      <c r="F170">
        <v>1</v>
      </c>
      <c r="G170">
        <v>45</v>
      </c>
      <c r="H170" t="s">
        <v>8177</v>
      </c>
      <c r="I170" t="s">
        <v>5529</v>
      </c>
      <c r="J170" t="s">
        <v>132</v>
      </c>
      <c r="K170" t="s">
        <v>8156</v>
      </c>
      <c r="L170" s="5">
        <v>7.8</v>
      </c>
      <c r="M170" t="s">
        <v>8181</v>
      </c>
      <c r="N170" s="6">
        <v>435444</v>
      </c>
      <c r="O170" t="s">
        <v>8182</v>
      </c>
      <c r="P170" s="6">
        <v>30000000</v>
      </c>
      <c r="Q170" s="6">
        <v>296578797</v>
      </c>
      <c r="R170">
        <v>266578797</v>
      </c>
      <c r="S170" t="s">
        <v>8175</v>
      </c>
      <c r="T170" s="7">
        <v>30840</v>
      </c>
      <c r="U170" t="s">
        <v>342</v>
      </c>
      <c r="V170" s="7">
        <v>30840</v>
      </c>
      <c r="W170" t="s">
        <v>8208</v>
      </c>
      <c r="X170" t="s">
        <v>8199</v>
      </c>
      <c r="Y170">
        <v>1984</v>
      </c>
      <c r="Z170">
        <v>7</v>
      </c>
    </row>
    <row r="171" spans="1:26" x14ac:dyDescent="0.25">
      <c r="A171" t="s">
        <v>468</v>
      </c>
      <c r="B171" t="s">
        <v>469</v>
      </c>
      <c r="C171" t="s">
        <v>469</v>
      </c>
      <c r="D171">
        <v>0</v>
      </c>
      <c r="E171">
        <v>106</v>
      </c>
      <c r="F171">
        <v>1</v>
      </c>
      <c r="G171">
        <v>46</v>
      </c>
      <c r="H171" t="s">
        <v>8177</v>
      </c>
      <c r="I171" t="s">
        <v>132</v>
      </c>
      <c r="J171" t="s">
        <v>8156</v>
      </c>
      <c r="K171" t="s">
        <v>83</v>
      </c>
      <c r="L171" s="5">
        <v>7.3</v>
      </c>
      <c r="M171" t="s">
        <v>8181</v>
      </c>
      <c r="N171" s="6">
        <v>239724</v>
      </c>
      <c r="O171" t="s">
        <v>8182</v>
      </c>
      <c r="P171" s="6">
        <v>11000000</v>
      </c>
      <c r="Q171" s="6">
        <v>153898890</v>
      </c>
      <c r="R171">
        <v>142898890</v>
      </c>
      <c r="S171" t="s">
        <v>8175</v>
      </c>
      <c r="T171" s="7">
        <v>30841</v>
      </c>
      <c r="U171" t="s">
        <v>470</v>
      </c>
      <c r="V171" s="7">
        <v>30841</v>
      </c>
      <c r="W171" t="s">
        <v>8208</v>
      </c>
      <c r="X171" t="s">
        <v>1465</v>
      </c>
      <c r="Y171">
        <v>1984</v>
      </c>
      <c r="Z171">
        <v>8</v>
      </c>
    </row>
    <row r="172" spans="1:26" x14ac:dyDescent="0.25">
      <c r="A172" t="s">
        <v>471</v>
      </c>
      <c r="B172" t="s">
        <v>472</v>
      </c>
      <c r="C172" t="s">
        <v>472</v>
      </c>
      <c r="D172">
        <v>0</v>
      </c>
      <c r="E172">
        <v>118</v>
      </c>
      <c r="F172">
        <v>1</v>
      </c>
      <c r="G172">
        <v>58</v>
      </c>
      <c r="H172" t="s">
        <v>8177</v>
      </c>
      <c r="I172" t="s">
        <v>5529</v>
      </c>
      <c r="J172" t="s">
        <v>8158</v>
      </c>
      <c r="K172" t="s">
        <v>5802</v>
      </c>
      <c r="L172" s="5">
        <v>7.5</v>
      </c>
      <c r="M172" t="s">
        <v>8181</v>
      </c>
      <c r="N172" s="6">
        <v>524781</v>
      </c>
      <c r="O172" t="s">
        <v>8184</v>
      </c>
      <c r="P172" s="6">
        <v>28000000</v>
      </c>
      <c r="Q172" s="6">
        <v>333107271</v>
      </c>
      <c r="R172">
        <v>305107271</v>
      </c>
      <c r="S172" t="s">
        <v>8175</v>
      </c>
      <c r="T172" s="7">
        <v>30810</v>
      </c>
      <c r="U172" t="s">
        <v>139</v>
      </c>
      <c r="V172" s="7">
        <v>30810</v>
      </c>
      <c r="W172" t="s">
        <v>8213</v>
      </c>
      <c r="X172" t="s">
        <v>8197</v>
      </c>
      <c r="Y172">
        <v>1984</v>
      </c>
      <c r="Z172">
        <v>8</v>
      </c>
    </row>
    <row r="173" spans="1:26" x14ac:dyDescent="0.25">
      <c r="A173" t="s">
        <v>473</v>
      </c>
      <c r="B173" t="s">
        <v>474</v>
      </c>
      <c r="C173" t="s">
        <v>474</v>
      </c>
      <c r="D173">
        <v>0</v>
      </c>
      <c r="E173">
        <v>126</v>
      </c>
      <c r="F173">
        <v>2</v>
      </c>
      <c r="G173">
        <v>6</v>
      </c>
      <c r="H173" t="s">
        <v>8183</v>
      </c>
      <c r="I173" t="s">
        <v>5529</v>
      </c>
      <c r="J173" t="s">
        <v>145</v>
      </c>
      <c r="K173" t="s">
        <v>8163</v>
      </c>
      <c r="L173" s="5">
        <v>7.3</v>
      </c>
      <c r="M173" t="s">
        <v>8181</v>
      </c>
      <c r="N173" s="6">
        <v>238824</v>
      </c>
      <c r="O173" t="s">
        <v>8182</v>
      </c>
      <c r="P173" s="6">
        <v>8000000</v>
      </c>
      <c r="Q173" s="6">
        <v>91119319</v>
      </c>
      <c r="R173">
        <v>83119319</v>
      </c>
      <c r="S173" t="s">
        <v>8175</v>
      </c>
      <c r="T173" s="7">
        <v>30855</v>
      </c>
      <c r="U173" t="s">
        <v>181</v>
      </c>
      <c r="V173" s="7">
        <v>30855</v>
      </c>
      <c r="W173" t="s">
        <v>8208</v>
      </c>
      <c r="X173" t="s">
        <v>1465</v>
      </c>
      <c r="Y173">
        <v>1984</v>
      </c>
      <c r="Z173">
        <v>22</v>
      </c>
    </row>
    <row r="174" spans="1:26" x14ac:dyDescent="0.25">
      <c r="A174" t="s">
        <v>475</v>
      </c>
      <c r="B174" t="s">
        <v>476</v>
      </c>
      <c r="C174" t="s">
        <v>477</v>
      </c>
      <c r="D174">
        <v>0</v>
      </c>
      <c r="E174">
        <v>117</v>
      </c>
      <c r="F174">
        <v>1</v>
      </c>
      <c r="G174">
        <v>57</v>
      </c>
      <c r="H174" t="s">
        <v>8177</v>
      </c>
      <c r="I174" t="s">
        <v>8158</v>
      </c>
      <c r="J174" t="s">
        <v>8159</v>
      </c>
      <c r="K174" t="s">
        <v>8161</v>
      </c>
      <c r="L174" s="5">
        <v>8</v>
      </c>
      <c r="M174" t="s">
        <v>8181</v>
      </c>
      <c r="N174" s="6">
        <v>177702</v>
      </c>
      <c r="O174" t="s">
        <v>8182</v>
      </c>
      <c r="P174" s="6">
        <v>1000000</v>
      </c>
      <c r="Q174" s="6">
        <v>8853968</v>
      </c>
      <c r="R174">
        <v>7853968</v>
      </c>
      <c r="S174" t="s">
        <v>8175</v>
      </c>
      <c r="T174" s="7">
        <v>30752</v>
      </c>
      <c r="U174" t="s">
        <v>478</v>
      </c>
      <c r="V174" s="7">
        <v>30752</v>
      </c>
      <c r="W174" t="s">
        <v>8203</v>
      </c>
      <c r="X174" t="s">
        <v>8200</v>
      </c>
      <c r="Y174">
        <v>1984</v>
      </c>
      <c r="Z174">
        <v>11</v>
      </c>
    </row>
    <row r="175" spans="1:26" x14ac:dyDescent="0.25">
      <c r="A175" t="s">
        <v>479</v>
      </c>
      <c r="B175" t="s">
        <v>480</v>
      </c>
      <c r="C175" t="s">
        <v>480</v>
      </c>
      <c r="D175">
        <v>0</v>
      </c>
      <c r="E175">
        <v>141</v>
      </c>
      <c r="F175">
        <v>2</v>
      </c>
      <c r="G175">
        <v>21</v>
      </c>
      <c r="H175" t="s">
        <v>8183</v>
      </c>
      <c r="I175" t="s">
        <v>8160</v>
      </c>
      <c r="J175" t="s">
        <v>145</v>
      </c>
      <c r="K175" t="s">
        <v>8167</v>
      </c>
      <c r="L175" s="5">
        <v>7.8</v>
      </c>
      <c r="M175" t="s">
        <v>8181</v>
      </c>
      <c r="N175" s="6">
        <v>58158</v>
      </c>
      <c r="O175" t="s">
        <v>8179</v>
      </c>
      <c r="P175" s="6">
        <v>14400000</v>
      </c>
      <c r="Q175" s="6">
        <v>34700291</v>
      </c>
      <c r="R175">
        <v>20300291</v>
      </c>
      <c r="S175" t="s">
        <v>8175</v>
      </c>
      <c r="T175" s="7">
        <v>30988</v>
      </c>
      <c r="U175" t="s">
        <v>481</v>
      </c>
      <c r="V175" s="7">
        <v>30988</v>
      </c>
      <c r="W175" t="s">
        <v>8207</v>
      </c>
      <c r="X175" t="s">
        <v>1465</v>
      </c>
      <c r="Y175">
        <v>1984</v>
      </c>
      <c r="Z175">
        <v>2</v>
      </c>
    </row>
    <row r="176" spans="1:26" x14ac:dyDescent="0.25">
      <c r="A176" t="s">
        <v>482</v>
      </c>
      <c r="B176" t="s">
        <v>483</v>
      </c>
      <c r="C176" t="s">
        <v>483</v>
      </c>
      <c r="D176">
        <v>0</v>
      </c>
      <c r="E176">
        <v>138</v>
      </c>
      <c r="F176">
        <v>2</v>
      </c>
      <c r="G176">
        <v>18</v>
      </c>
      <c r="H176" t="s">
        <v>8183</v>
      </c>
      <c r="I176" t="s">
        <v>145</v>
      </c>
      <c r="J176" t="s">
        <v>8168</v>
      </c>
      <c r="K176" t="s">
        <v>5802</v>
      </c>
      <c r="L176" s="5">
        <v>7.4</v>
      </c>
      <c r="M176" t="s">
        <v>8181</v>
      </c>
      <c r="N176" s="6">
        <v>51597</v>
      </c>
      <c r="O176" t="s">
        <v>8179</v>
      </c>
      <c r="P176" s="6">
        <v>28000000</v>
      </c>
      <c r="Q176" s="6">
        <v>47951979</v>
      </c>
      <c r="R176">
        <v>19951979</v>
      </c>
      <c r="S176" t="s">
        <v>8175</v>
      </c>
      <c r="T176" s="7">
        <v>30813</v>
      </c>
      <c r="U176" t="s">
        <v>484</v>
      </c>
      <c r="V176" s="7">
        <v>30813</v>
      </c>
      <c r="W176" t="s">
        <v>8213</v>
      </c>
      <c r="X176" t="s">
        <v>1465</v>
      </c>
      <c r="Y176">
        <v>1984</v>
      </c>
      <c r="Z176">
        <v>11</v>
      </c>
    </row>
    <row r="177" spans="1:26" x14ac:dyDescent="0.25">
      <c r="A177" t="s">
        <v>485</v>
      </c>
      <c r="B177" t="s">
        <v>486</v>
      </c>
      <c r="C177" t="s">
        <v>486</v>
      </c>
      <c r="D177">
        <v>0</v>
      </c>
      <c r="E177">
        <v>91</v>
      </c>
      <c r="F177">
        <v>1</v>
      </c>
      <c r="G177">
        <v>31</v>
      </c>
      <c r="H177" t="s">
        <v>8177</v>
      </c>
      <c r="I177" t="s">
        <v>83</v>
      </c>
      <c r="J177" t="s">
        <v>5802</v>
      </c>
      <c r="K177" t="s">
        <v>5802</v>
      </c>
      <c r="L177" s="5">
        <v>7.4</v>
      </c>
      <c r="M177" t="s">
        <v>8181</v>
      </c>
      <c r="N177" s="6">
        <v>257197</v>
      </c>
      <c r="O177" t="s">
        <v>8182</v>
      </c>
      <c r="P177" s="6">
        <v>1800000</v>
      </c>
      <c r="Q177" s="6">
        <v>25685134</v>
      </c>
      <c r="R177">
        <v>23885134</v>
      </c>
      <c r="S177" t="s">
        <v>8175</v>
      </c>
      <c r="T177" s="7">
        <v>30956</v>
      </c>
      <c r="U177" t="s">
        <v>487</v>
      </c>
      <c r="V177" s="7">
        <v>30956</v>
      </c>
      <c r="W177" t="s">
        <v>8204</v>
      </c>
      <c r="X177" t="s">
        <v>8205</v>
      </c>
      <c r="Y177">
        <v>1984</v>
      </c>
      <c r="Z177">
        <v>1</v>
      </c>
    </row>
    <row r="178" spans="1:26" x14ac:dyDescent="0.25">
      <c r="A178" t="s">
        <v>488</v>
      </c>
      <c r="B178" t="s">
        <v>489</v>
      </c>
      <c r="C178" t="s">
        <v>489</v>
      </c>
      <c r="D178">
        <v>0</v>
      </c>
      <c r="E178">
        <v>229</v>
      </c>
      <c r="F178">
        <v>3</v>
      </c>
      <c r="G178">
        <v>49</v>
      </c>
      <c r="H178" t="s">
        <v>8183</v>
      </c>
      <c r="I178" t="s">
        <v>8162</v>
      </c>
      <c r="J178" t="s">
        <v>145</v>
      </c>
      <c r="K178" t="s">
        <v>5802</v>
      </c>
      <c r="L178" s="5">
        <v>8.3000000000000007</v>
      </c>
      <c r="M178" t="s">
        <v>8181</v>
      </c>
      <c r="N178" s="6">
        <v>369185</v>
      </c>
      <c r="O178" t="s">
        <v>8182</v>
      </c>
      <c r="P178" s="6">
        <v>30000000</v>
      </c>
      <c r="Q178" s="6">
        <v>5474090</v>
      </c>
      <c r="R178">
        <v>-24525910</v>
      </c>
      <c r="S178" t="s">
        <v>8185</v>
      </c>
      <c r="T178" s="7">
        <v>30822</v>
      </c>
      <c r="U178" t="s">
        <v>490</v>
      </c>
      <c r="V178" s="7">
        <v>30822</v>
      </c>
      <c r="W178" t="s">
        <v>8213</v>
      </c>
      <c r="X178" t="s">
        <v>8200</v>
      </c>
      <c r="Y178">
        <v>1984</v>
      </c>
      <c r="Z178">
        <v>20</v>
      </c>
    </row>
    <row r="179" spans="1:26" x14ac:dyDescent="0.25">
      <c r="A179" t="s">
        <v>491</v>
      </c>
      <c r="B179" t="s">
        <v>492</v>
      </c>
      <c r="C179" t="s">
        <v>492</v>
      </c>
      <c r="D179">
        <v>0</v>
      </c>
      <c r="E179">
        <v>96</v>
      </c>
      <c r="F179">
        <v>1</v>
      </c>
      <c r="G179">
        <v>36</v>
      </c>
      <c r="H179" t="s">
        <v>8177</v>
      </c>
      <c r="I179" t="s">
        <v>132</v>
      </c>
      <c r="J179" t="s">
        <v>5802</v>
      </c>
      <c r="K179" t="s">
        <v>5802</v>
      </c>
      <c r="L179" s="5">
        <v>6.7</v>
      </c>
      <c r="M179" t="s">
        <v>8178</v>
      </c>
      <c r="N179" s="6">
        <v>134328</v>
      </c>
      <c r="O179" t="s">
        <v>8182</v>
      </c>
      <c r="P179" s="6">
        <v>4500000</v>
      </c>
      <c r="Q179" s="6">
        <v>81198894</v>
      </c>
      <c r="R179">
        <v>76698894</v>
      </c>
      <c r="S179" t="s">
        <v>8175</v>
      </c>
      <c r="T179" s="7">
        <v>30751</v>
      </c>
      <c r="U179" t="s">
        <v>493</v>
      </c>
      <c r="V179" s="7">
        <v>30751</v>
      </c>
      <c r="W179" t="s">
        <v>8203</v>
      </c>
      <c r="X179" t="s">
        <v>8206</v>
      </c>
      <c r="Y179">
        <v>1984</v>
      </c>
      <c r="Z179">
        <v>10</v>
      </c>
    </row>
    <row r="180" spans="1:26" x14ac:dyDescent="0.25">
      <c r="A180" t="s">
        <v>494</v>
      </c>
      <c r="B180" t="s">
        <v>495</v>
      </c>
      <c r="C180" t="s">
        <v>495</v>
      </c>
      <c r="D180">
        <v>0</v>
      </c>
      <c r="E180">
        <v>114</v>
      </c>
      <c r="F180">
        <v>1</v>
      </c>
      <c r="G180">
        <v>54</v>
      </c>
      <c r="H180" t="s">
        <v>8177</v>
      </c>
      <c r="I180" t="s">
        <v>5529</v>
      </c>
      <c r="J180" t="s">
        <v>145</v>
      </c>
      <c r="K180" t="s">
        <v>3857</v>
      </c>
      <c r="L180" s="5">
        <v>6.3</v>
      </c>
      <c r="M180" t="s">
        <v>8178</v>
      </c>
      <c r="N180" s="6">
        <v>61550</v>
      </c>
      <c r="O180" t="s">
        <v>8179</v>
      </c>
      <c r="P180" s="6">
        <v>17000000</v>
      </c>
      <c r="Q180" s="6">
        <v>38376497</v>
      </c>
      <c r="R180">
        <v>21376497</v>
      </c>
      <c r="S180" t="s">
        <v>8175</v>
      </c>
      <c r="T180" s="7">
        <v>30904</v>
      </c>
      <c r="U180" t="s">
        <v>315</v>
      </c>
      <c r="V180" s="7">
        <v>30904</v>
      </c>
      <c r="W180" t="s">
        <v>8212</v>
      </c>
      <c r="X180" t="s">
        <v>1465</v>
      </c>
      <c r="Y180">
        <v>1984</v>
      </c>
      <c r="Z180">
        <v>10</v>
      </c>
    </row>
    <row r="181" spans="1:26" x14ac:dyDescent="0.25">
      <c r="A181" t="s">
        <v>496</v>
      </c>
      <c r="B181" t="s">
        <v>497</v>
      </c>
      <c r="C181" t="s">
        <v>497</v>
      </c>
      <c r="D181">
        <v>0</v>
      </c>
      <c r="E181">
        <v>90</v>
      </c>
      <c r="F181">
        <v>1</v>
      </c>
      <c r="G181">
        <v>30</v>
      </c>
      <c r="H181" t="s">
        <v>8177</v>
      </c>
      <c r="I181" t="s">
        <v>132</v>
      </c>
      <c r="J181" t="s">
        <v>5802</v>
      </c>
      <c r="K181" t="s">
        <v>5802</v>
      </c>
      <c r="L181" s="5">
        <v>6.6</v>
      </c>
      <c r="M181" t="s">
        <v>8178</v>
      </c>
      <c r="N181" s="6">
        <v>57370</v>
      </c>
      <c r="O181" t="s">
        <v>8179</v>
      </c>
      <c r="P181" s="6">
        <v>8000000</v>
      </c>
      <c r="Q181" s="6">
        <v>40874452</v>
      </c>
      <c r="R181">
        <v>32874452</v>
      </c>
      <c r="S181" t="s">
        <v>8175</v>
      </c>
      <c r="T181" s="7">
        <v>30883</v>
      </c>
      <c r="U181" t="s">
        <v>498</v>
      </c>
      <c r="V181" s="7">
        <v>30883</v>
      </c>
      <c r="W181" t="s">
        <v>8209</v>
      </c>
      <c r="X181" t="s">
        <v>1465</v>
      </c>
      <c r="Y181">
        <v>1984</v>
      </c>
      <c r="Z181">
        <v>20</v>
      </c>
    </row>
    <row r="182" spans="1:26" x14ac:dyDescent="0.25">
      <c r="A182" t="s">
        <v>499</v>
      </c>
      <c r="B182" t="s">
        <v>500</v>
      </c>
      <c r="C182" t="s">
        <v>500</v>
      </c>
      <c r="D182">
        <v>0</v>
      </c>
      <c r="E182">
        <v>106</v>
      </c>
      <c r="F182">
        <v>1</v>
      </c>
      <c r="G182">
        <v>46</v>
      </c>
      <c r="H182" t="s">
        <v>8177</v>
      </c>
      <c r="I182" t="s">
        <v>5529</v>
      </c>
      <c r="J182" t="s">
        <v>8158</v>
      </c>
      <c r="K182" t="s">
        <v>132</v>
      </c>
      <c r="L182" s="5">
        <v>6.9</v>
      </c>
      <c r="M182" t="s">
        <v>8178</v>
      </c>
      <c r="N182" s="6">
        <v>100966</v>
      </c>
      <c r="O182" t="s">
        <v>8182</v>
      </c>
      <c r="P182" s="6">
        <v>10000000</v>
      </c>
      <c r="Q182" s="6">
        <v>86572238</v>
      </c>
      <c r="R182">
        <v>76572238</v>
      </c>
      <c r="S182" t="s">
        <v>8175</v>
      </c>
      <c r="T182" s="7">
        <v>30765</v>
      </c>
      <c r="U182" t="s">
        <v>501</v>
      </c>
      <c r="V182" s="7">
        <v>30765</v>
      </c>
      <c r="W182" t="s">
        <v>8203</v>
      </c>
      <c r="X182" t="s">
        <v>8206</v>
      </c>
      <c r="Y182">
        <v>1984</v>
      </c>
      <c r="Z182">
        <v>24</v>
      </c>
    </row>
    <row r="183" spans="1:26" x14ac:dyDescent="0.25">
      <c r="A183" t="s">
        <v>502</v>
      </c>
      <c r="B183" t="s">
        <v>503</v>
      </c>
      <c r="C183" t="s">
        <v>503</v>
      </c>
      <c r="D183">
        <v>0</v>
      </c>
      <c r="E183">
        <v>93</v>
      </c>
      <c r="F183">
        <v>1</v>
      </c>
      <c r="G183">
        <v>33</v>
      </c>
      <c r="H183" t="s">
        <v>8177</v>
      </c>
      <c r="I183" t="s">
        <v>132</v>
      </c>
      <c r="J183" t="s">
        <v>8157</v>
      </c>
      <c r="K183" t="s">
        <v>5802</v>
      </c>
      <c r="L183" s="5">
        <v>7</v>
      </c>
      <c r="M183" t="s">
        <v>8178</v>
      </c>
      <c r="N183" s="6">
        <v>123103</v>
      </c>
      <c r="O183" t="s">
        <v>8182</v>
      </c>
      <c r="P183" s="6">
        <v>6500000</v>
      </c>
      <c r="Q183" s="6">
        <v>23686027</v>
      </c>
      <c r="R183">
        <v>17186027</v>
      </c>
      <c r="S183" t="s">
        <v>8175</v>
      </c>
      <c r="T183" s="7">
        <v>30806</v>
      </c>
      <c r="U183" t="s">
        <v>504</v>
      </c>
      <c r="V183" s="7">
        <v>30806</v>
      </c>
      <c r="W183" t="s">
        <v>8213</v>
      </c>
      <c r="X183" t="s">
        <v>1465</v>
      </c>
      <c r="Y183">
        <v>1984</v>
      </c>
      <c r="Z183">
        <v>4</v>
      </c>
    </row>
    <row r="184" spans="1:26" x14ac:dyDescent="0.25">
      <c r="A184" t="s">
        <v>505</v>
      </c>
      <c r="B184" t="s">
        <v>506</v>
      </c>
      <c r="C184" t="s">
        <v>506</v>
      </c>
      <c r="D184">
        <v>0</v>
      </c>
      <c r="E184">
        <v>111</v>
      </c>
      <c r="F184">
        <v>1</v>
      </c>
      <c r="G184">
        <v>51</v>
      </c>
      <c r="H184" t="s">
        <v>8177</v>
      </c>
      <c r="I184" t="s">
        <v>132</v>
      </c>
      <c r="J184" t="s">
        <v>8156</v>
      </c>
      <c r="K184" t="s">
        <v>8157</v>
      </c>
      <c r="L184" s="5">
        <v>6.3</v>
      </c>
      <c r="M184" t="s">
        <v>8178</v>
      </c>
      <c r="N184" s="6">
        <v>81654</v>
      </c>
      <c r="O184" t="s">
        <v>8179</v>
      </c>
      <c r="P184" s="6">
        <v>11000000</v>
      </c>
      <c r="Q184" s="6">
        <v>69821334</v>
      </c>
      <c r="R184">
        <v>58821334</v>
      </c>
      <c r="S184" t="s">
        <v>8175</v>
      </c>
      <c r="T184" s="7">
        <v>30750</v>
      </c>
      <c r="U184" t="s">
        <v>507</v>
      </c>
      <c r="V184" s="7">
        <v>30750</v>
      </c>
      <c r="W184" t="s">
        <v>8203</v>
      </c>
      <c r="X184" t="s">
        <v>1465</v>
      </c>
      <c r="Y184">
        <v>1984</v>
      </c>
      <c r="Z184">
        <v>9</v>
      </c>
    </row>
    <row r="185" spans="1:26" x14ac:dyDescent="0.25">
      <c r="A185" t="s">
        <v>508</v>
      </c>
      <c r="B185" t="s">
        <v>509</v>
      </c>
      <c r="C185" t="s">
        <v>509</v>
      </c>
      <c r="D185">
        <v>0</v>
      </c>
      <c r="E185">
        <v>105</v>
      </c>
      <c r="F185">
        <v>1</v>
      </c>
      <c r="G185">
        <v>45</v>
      </c>
      <c r="H185" t="s">
        <v>8177</v>
      </c>
      <c r="I185" t="s">
        <v>5529</v>
      </c>
      <c r="J185" t="s">
        <v>8158</v>
      </c>
      <c r="K185" t="s">
        <v>8161</v>
      </c>
      <c r="L185" s="5">
        <v>6.6</v>
      </c>
      <c r="M185" t="s">
        <v>8178</v>
      </c>
      <c r="N185" s="6">
        <v>84773</v>
      </c>
      <c r="O185" t="s">
        <v>8179</v>
      </c>
      <c r="P185" s="6">
        <v>17000000</v>
      </c>
      <c r="Q185" s="6">
        <v>76471046</v>
      </c>
      <c r="R185">
        <v>59471046</v>
      </c>
      <c r="S185" t="s">
        <v>8175</v>
      </c>
      <c r="T185" s="7">
        <v>30834</v>
      </c>
      <c r="U185" t="s">
        <v>510</v>
      </c>
      <c r="V185" s="7">
        <v>30834</v>
      </c>
      <c r="W185" t="s">
        <v>8208</v>
      </c>
      <c r="X185" t="s">
        <v>1465</v>
      </c>
      <c r="Y185">
        <v>1984</v>
      </c>
      <c r="Z185">
        <v>1</v>
      </c>
    </row>
    <row r="186" spans="1:26" x14ac:dyDescent="0.25">
      <c r="A186" t="s">
        <v>511</v>
      </c>
      <c r="B186" t="s">
        <v>512</v>
      </c>
      <c r="C186" t="s">
        <v>512</v>
      </c>
      <c r="D186">
        <v>0</v>
      </c>
      <c r="E186">
        <v>115</v>
      </c>
      <c r="F186">
        <v>1</v>
      </c>
      <c r="G186">
        <v>55</v>
      </c>
      <c r="H186" t="s">
        <v>8177</v>
      </c>
      <c r="I186" t="s">
        <v>8157</v>
      </c>
      <c r="J186" t="s">
        <v>8161</v>
      </c>
      <c r="K186" t="s">
        <v>5802</v>
      </c>
      <c r="L186" s="5">
        <v>7</v>
      </c>
      <c r="M186" t="s">
        <v>8178</v>
      </c>
      <c r="N186" s="6">
        <v>50516</v>
      </c>
      <c r="O186" t="s">
        <v>8179</v>
      </c>
      <c r="P186" s="6">
        <v>22000000</v>
      </c>
      <c r="Q186" s="6">
        <v>28744356</v>
      </c>
      <c r="R186">
        <v>6744356</v>
      </c>
      <c r="S186" t="s">
        <v>8175</v>
      </c>
      <c r="T186" s="7">
        <v>31030</v>
      </c>
      <c r="U186" t="s">
        <v>158</v>
      </c>
      <c r="V186" s="7">
        <v>31030</v>
      </c>
      <c r="W186" t="s">
        <v>8196</v>
      </c>
      <c r="X186" t="s">
        <v>1465</v>
      </c>
      <c r="Y186">
        <v>1984</v>
      </c>
      <c r="Z186">
        <v>14</v>
      </c>
    </row>
    <row r="187" spans="1:26" x14ac:dyDescent="0.25">
      <c r="A187" t="s">
        <v>513</v>
      </c>
      <c r="B187" t="s">
        <v>514</v>
      </c>
      <c r="C187" t="s">
        <v>514</v>
      </c>
      <c r="D187">
        <v>0</v>
      </c>
      <c r="E187">
        <v>107</v>
      </c>
      <c r="F187">
        <v>1</v>
      </c>
      <c r="G187">
        <v>47</v>
      </c>
      <c r="H187" t="s">
        <v>8177</v>
      </c>
      <c r="I187" t="s">
        <v>5529</v>
      </c>
      <c r="J187" t="s">
        <v>8161</v>
      </c>
      <c r="K187" t="s">
        <v>5802</v>
      </c>
      <c r="L187" s="5">
        <v>8.1</v>
      </c>
      <c r="M187" t="s">
        <v>8181</v>
      </c>
      <c r="N187" s="6">
        <v>904995</v>
      </c>
      <c r="O187" t="s">
        <v>8184</v>
      </c>
      <c r="P187" s="6">
        <v>6400000</v>
      </c>
      <c r="Q187" s="6">
        <v>78371200</v>
      </c>
      <c r="R187">
        <v>71971200</v>
      </c>
      <c r="S187" t="s">
        <v>8175</v>
      </c>
      <c r="T187" s="7">
        <v>30981</v>
      </c>
      <c r="U187" t="s">
        <v>515</v>
      </c>
      <c r="V187" s="7">
        <v>30981</v>
      </c>
      <c r="W187" t="s">
        <v>8204</v>
      </c>
      <c r="X187" t="s">
        <v>1465</v>
      </c>
      <c r="Y187">
        <v>1984</v>
      </c>
      <c r="Z187">
        <v>26</v>
      </c>
    </row>
    <row r="188" spans="1:26" x14ac:dyDescent="0.25">
      <c r="A188" t="s">
        <v>516</v>
      </c>
      <c r="B188" t="s">
        <v>517</v>
      </c>
      <c r="C188" t="s">
        <v>517</v>
      </c>
      <c r="D188">
        <v>0</v>
      </c>
      <c r="E188">
        <v>82</v>
      </c>
      <c r="F188">
        <v>1</v>
      </c>
      <c r="G188">
        <v>22</v>
      </c>
      <c r="H188" t="s">
        <v>8177</v>
      </c>
      <c r="I188" t="s">
        <v>132</v>
      </c>
      <c r="J188" t="s">
        <v>8165</v>
      </c>
      <c r="K188" t="s">
        <v>5802</v>
      </c>
      <c r="L188" s="5">
        <v>7.9</v>
      </c>
      <c r="M188" t="s">
        <v>8181</v>
      </c>
      <c r="N188" s="6">
        <v>144686</v>
      </c>
      <c r="O188" t="s">
        <v>8182</v>
      </c>
      <c r="P188" s="6">
        <v>2500000</v>
      </c>
      <c r="Q188" s="6">
        <v>4736202</v>
      </c>
      <c r="R188">
        <v>2236202</v>
      </c>
      <c r="S188" t="s">
        <v>8175</v>
      </c>
      <c r="T188" s="7">
        <v>30743</v>
      </c>
      <c r="U188" t="s">
        <v>518</v>
      </c>
      <c r="V188" s="7">
        <v>30743</v>
      </c>
      <c r="W188" t="s">
        <v>8203</v>
      </c>
      <c r="X188" t="s">
        <v>1465</v>
      </c>
      <c r="Y188">
        <v>1984</v>
      </c>
      <c r="Z188">
        <v>2</v>
      </c>
    </row>
    <row r="189" spans="1:26" x14ac:dyDescent="0.25">
      <c r="A189" t="s">
        <v>519</v>
      </c>
      <c r="B189" t="s">
        <v>520</v>
      </c>
      <c r="C189" t="s">
        <v>520</v>
      </c>
      <c r="D189">
        <v>0</v>
      </c>
      <c r="E189">
        <v>90</v>
      </c>
      <c r="F189">
        <v>1</v>
      </c>
      <c r="G189">
        <v>30</v>
      </c>
      <c r="H189" t="s">
        <v>8177</v>
      </c>
      <c r="I189" t="s">
        <v>132</v>
      </c>
      <c r="J189" t="s">
        <v>8162</v>
      </c>
      <c r="K189" t="s">
        <v>8165</v>
      </c>
      <c r="L189" s="5">
        <v>7.2</v>
      </c>
      <c r="M189" t="s">
        <v>8181</v>
      </c>
      <c r="N189" s="6">
        <v>71297</v>
      </c>
      <c r="O189" t="s">
        <v>8179</v>
      </c>
      <c r="P189" s="6">
        <v>9000000</v>
      </c>
      <c r="Q189" s="6">
        <v>20458340</v>
      </c>
      <c r="R189">
        <v>11458340</v>
      </c>
      <c r="S189" t="s">
        <v>8175</v>
      </c>
      <c r="T189" s="7">
        <v>30855</v>
      </c>
      <c r="U189" t="s">
        <v>269</v>
      </c>
      <c r="V189" s="7">
        <v>30855</v>
      </c>
      <c r="W189" t="s">
        <v>8208</v>
      </c>
      <c r="X189" t="s">
        <v>1465</v>
      </c>
      <c r="Y189">
        <v>1984</v>
      </c>
      <c r="Z189">
        <v>22</v>
      </c>
    </row>
    <row r="190" spans="1:26" x14ac:dyDescent="0.25">
      <c r="A190" t="s">
        <v>521</v>
      </c>
      <c r="B190" t="s">
        <v>522</v>
      </c>
      <c r="C190" t="s">
        <v>523</v>
      </c>
      <c r="D190">
        <v>0</v>
      </c>
      <c r="E190">
        <v>102</v>
      </c>
      <c r="F190">
        <v>1</v>
      </c>
      <c r="G190">
        <v>42</v>
      </c>
      <c r="H190" t="s">
        <v>8177</v>
      </c>
      <c r="I190" t="s">
        <v>8158</v>
      </c>
      <c r="J190" t="s">
        <v>145</v>
      </c>
      <c r="K190" t="s">
        <v>8163</v>
      </c>
      <c r="L190" s="5">
        <v>7.3</v>
      </c>
      <c r="M190" t="s">
        <v>8181</v>
      </c>
      <c r="N190" s="6">
        <v>152948</v>
      </c>
      <c r="O190" t="s">
        <v>8182</v>
      </c>
      <c r="P190" s="6">
        <v>27000000</v>
      </c>
      <c r="Q190" s="6">
        <v>20284984</v>
      </c>
      <c r="R190">
        <v>-6715016</v>
      </c>
      <c r="S190" t="s">
        <v>8185</v>
      </c>
      <c r="T190" s="7">
        <v>30778</v>
      </c>
      <c r="U190" t="s">
        <v>524</v>
      </c>
      <c r="V190" s="7">
        <v>30778</v>
      </c>
      <c r="W190" t="s">
        <v>8210</v>
      </c>
      <c r="X190" t="s">
        <v>1465</v>
      </c>
      <c r="Y190">
        <v>1984</v>
      </c>
      <c r="Z190">
        <v>6</v>
      </c>
    </row>
    <row r="191" spans="1:26" x14ac:dyDescent="0.25">
      <c r="A191" t="s">
        <v>525</v>
      </c>
      <c r="B191" t="s">
        <v>526</v>
      </c>
      <c r="C191" t="s">
        <v>526</v>
      </c>
      <c r="D191">
        <v>0</v>
      </c>
      <c r="E191">
        <v>97</v>
      </c>
      <c r="F191">
        <v>1</v>
      </c>
      <c r="G191">
        <v>37</v>
      </c>
      <c r="H191" t="s">
        <v>8177</v>
      </c>
      <c r="I191" t="s">
        <v>132</v>
      </c>
      <c r="J191" t="s">
        <v>8162</v>
      </c>
      <c r="K191" t="s">
        <v>145</v>
      </c>
      <c r="L191" s="5">
        <v>7.6</v>
      </c>
      <c r="M191" t="s">
        <v>8181</v>
      </c>
      <c r="N191" s="6">
        <v>77480</v>
      </c>
      <c r="O191" t="s">
        <v>8179</v>
      </c>
      <c r="P191" s="6">
        <v>4500000</v>
      </c>
      <c r="Q191" s="6">
        <v>10609321</v>
      </c>
      <c r="R191">
        <v>6109321</v>
      </c>
      <c r="S191" t="s">
        <v>8175</v>
      </c>
      <c r="T191" s="7">
        <v>31275</v>
      </c>
      <c r="U191" t="s">
        <v>88</v>
      </c>
      <c r="V191" s="7">
        <v>31275</v>
      </c>
      <c r="W191" t="s">
        <v>8212</v>
      </c>
      <c r="X191" t="s">
        <v>1465</v>
      </c>
      <c r="Y191">
        <v>1985</v>
      </c>
      <c r="Z191">
        <v>16</v>
      </c>
    </row>
    <row r="192" spans="1:26" x14ac:dyDescent="0.25">
      <c r="A192" t="s">
        <v>527</v>
      </c>
      <c r="B192" t="s">
        <v>528</v>
      </c>
      <c r="C192" t="s">
        <v>528</v>
      </c>
      <c r="D192">
        <v>0</v>
      </c>
      <c r="E192">
        <v>116</v>
      </c>
      <c r="F192">
        <v>1</v>
      </c>
      <c r="G192">
        <v>56</v>
      </c>
      <c r="H192" t="s">
        <v>8177</v>
      </c>
      <c r="I192" t="s">
        <v>8158</v>
      </c>
      <c r="J192" t="s">
        <v>132</v>
      </c>
      <c r="K192" t="s">
        <v>8161</v>
      </c>
      <c r="L192" s="5">
        <v>8.5</v>
      </c>
      <c r="M192" t="s">
        <v>8181</v>
      </c>
      <c r="N192" s="6">
        <v>1272378</v>
      </c>
      <c r="O192" t="s">
        <v>8184</v>
      </c>
      <c r="P192" s="6">
        <v>19000000</v>
      </c>
      <c r="Q192" s="6">
        <v>383336762</v>
      </c>
      <c r="R192">
        <v>364336762</v>
      </c>
      <c r="S192" t="s">
        <v>8175</v>
      </c>
      <c r="T192" s="7">
        <v>31231</v>
      </c>
      <c r="U192" t="s">
        <v>501</v>
      </c>
      <c r="V192" s="7">
        <v>31231</v>
      </c>
      <c r="W192" t="s">
        <v>8209</v>
      </c>
      <c r="X192" t="s">
        <v>8202</v>
      </c>
      <c r="Y192">
        <v>1985</v>
      </c>
      <c r="Z192">
        <v>3</v>
      </c>
    </row>
    <row r="193" spans="1:26" x14ac:dyDescent="0.25">
      <c r="A193" t="s">
        <v>529</v>
      </c>
      <c r="B193" t="s">
        <v>530</v>
      </c>
      <c r="C193" t="s">
        <v>530</v>
      </c>
      <c r="D193">
        <v>0</v>
      </c>
      <c r="E193">
        <v>132</v>
      </c>
      <c r="F193">
        <v>2</v>
      </c>
      <c r="G193">
        <v>12</v>
      </c>
      <c r="H193" t="s">
        <v>8183</v>
      </c>
      <c r="I193" t="s">
        <v>145</v>
      </c>
      <c r="J193" t="s">
        <v>8161</v>
      </c>
      <c r="K193" t="s">
        <v>3857</v>
      </c>
      <c r="L193" s="5">
        <v>7.9</v>
      </c>
      <c r="M193" t="s">
        <v>8181</v>
      </c>
      <c r="N193" s="6">
        <v>208178</v>
      </c>
      <c r="O193" t="s">
        <v>8182</v>
      </c>
      <c r="P193" s="6">
        <v>15000000</v>
      </c>
      <c r="Q193" s="6">
        <v>9949953</v>
      </c>
      <c r="R193">
        <v>-5050047</v>
      </c>
      <c r="S193" t="s">
        <v>8185</v>
      </c>
      <c r="T193" s="7">
        <v>31079</v>
      </c>
      <c r="U193" t="s">
        <v>305</v>
      </c>
      <c r="V193" s="7">
        <v>31079</v>
      </c>
      <c r="W193" t="s">
        <v>8201</v>
      </c>
      <c r="X193" t="s">
        <v>1465</v>
      </c>
      <c r="Y193">
        <v>1985</v>
      </c>
      <c r="Z193">
        <v>1</v>
      </c>
    </row>
    <row r="194" spans="1:26" x14ac:dyDescent="0.25">
      <c r="A194" t="s">
        <v>531</v>
      </c>
      <c r="B194" t="s">
        <v>532</v>
      </c>
      <c r="C194" t="s">
        <v>532</v>
      </c>
      <c r="D194">
        <v>0</v>
      </c>
      <c r="E194">
        <v>97</v>
      </c>
      <c r="F194">
        <v>1</v>
      </c>
      <c r="G194">
        <v>37</v>
      </c>
      <c r="H194" t="s">
        <v>8177</v>
      </c>
      <c r="I194" t="s">
        <v>132</v>
      </c>
      <c r="J194" t="s">
        <v>145</v>
      </c>
      <c r="K194" t="s">
        <v>5802</v>
      </c>
      <c r="L194" s="5">
        <v>7.8</v>
      </c>
      <c r="M194" t="s">
        <v>8181</v>
      </c>
      <c r="N194" s="6">
        <v>425953</v>
      </c>
      <c r="O194" t="s">
        <v>8182</v>
      </c>
      <c r="P194" s="6">
        <v>1000000</v>
      </c>
      <c r="Q194" s="6">
        <v>51525171</v>
      </c>
      <c r="R194">
        <v>50525171</v>
      </c>
      <c r="S194" t="s">
        <v>8175</v>
      </c>
      <c r="T194" s="7">
        <v>31085</v>
      </c>
      <c r="U194" t="s">
        <v>504</v>
      </c>
      <c r="V194" s="7">
        <v>31085</v>
      </c>
      <c r="W194" t="s">
        <v>8201</v>
      </c>
      <c r="X194" t="s">
        <v>8199</v>
      </c>
      <c r="Y194">
        <v>1985</v>
      </c>
      <c r="Z194">
        <v>7</v>
      </c>
    </row>
    <row r="195" spans="1:26" x14ac:dyDescent="0.25">
      <c r="A195" t="s">
        <v>533</v>
      </c>
      <c r="B195" t="s">
        <v>534</v>
      </c>
      <c r="C195" t="s">
        <v>534</v>
      </c>
      <c r="D195">
        <v>0</v>
      </c>
      <c r="E195">
        <v>94</v>
      </c>
      <c r="F195">
        <v>1</v>
      </c>
      <c r="G195">
        <v>34</v>
      </c>
      <c r="H195" t="s">
        <v>8177</v>
      </c>
      <c r="I195" t="s">
        <v>132</v>
      </c>
      <c r="J195" t="s">
        <v>8162</v>
      </c>
      <c r="K195" t="s">
        <v>8166</v>
      </c>
      <c r="L195" s="5">
        <v>7.2</v>
      </c>
      <c r="M195" t="s">
        <v>8181</v>
      </c>
      <c r="N195" s="6">
        <v>105804</v>
      </c>
      <c r="O195" t="s">
        <v>8182</v>
      </c>
      <c r="P195" s="6">
        <v>15000000</v>
      </c>
      <c r="Q195" s="6">
        <v>14643997</v>
      </c>
      <c r="R195">
        <v>-356003</v>
      </c>
      <c r="S195" t="s">
        <v>8185</v>
      </c>
      <c r="T195" s="7">
        <v>31394</v>
      </c>
      <c r="U195" t="s">
        <v>535</v>
      </c>
      <c r="V195" s="7">
        <v>31394</v>
      </c>
      <c r="W195" t="s">
        <v>8196</v>
      </c>
      <c r="X195" t="s">
        <v>1465</v>
      </c>
      <c r="Y195">
        <v>1985</v>
      </c>
      <c r="Z195">
        <v>13</v>
      </c>
    </row>
    <row r="196" spans="1:26" x14ac:dyDescent="0.25">
      <c r="A196" t="s">
        <v>536</v>
      </c>
      <c r="B196" t="s">
        <v>537</v>
      </c>
      <c r="C196" t="s">
        <v>537</v>
      </c>
      <c r="D196">
        <v>0</v>
      </c>
      <c r="E196">
        <v>117</v>
      </c>
      <c r="F196">
        <v>1</v>
      </c>
      <c r="G196">
        <v>57</v>
      </c>
      <c r="H196" t="s">
        <v>8177</v>
      </c>
      <c r="I196" t="s">
        <v>132</v>
      </c>
      <c r="J196" t="s">
        <v>145</v>
      </c>
      <c r="K196" t="s">
        <v>8161</v>
      </c>
      <c r="L196" s="5">
        <v>6.7</v>
      </c>
      <c r="M196" t="s">
        <v>8178</v>
      </c>
      <c r="N196" s="6">
        <v>67273</v>
      </c>
      <c r="O196" t="s">
        <v>8179</v>
      </c>
      <c r="P196" s="6">
        <v>17500000</v>
      </c>
      <c r="Q196" s="6">
        <v>85313124</v>
      </c>
      <c r="R196">
        <v>67813124</v>
      </c>
      <c r="S196" t="s">
        <v>8175</v>
      </c>
      <c r="T196" s="7">
        <v>31219</v>
      </c>
      <c r="U196" t="s">
        <v>507</v>
      </c>
      <c r="V196" s="7">
        <v>31219</v>
      </c>
      <c r="W196" t="s">
        <v>8208</v>
      </c>
      <c r="X196" t="s">
        <v>1465</v>
      </c>
      <c r="Y196">
        <v>1985</v>
      </c>
      <c r="Z196">
        <v>21</v>
      </c>
    </row>
    <row r="197" spans="1:26" x14ac:dyDescent="0.25">
      <c r="A197" t="s">
        <v>538</v>
      </c>
      <c r="B197" t="s">
        <v>539</v>
      </c>
      <c r="C197" t="s">
        <v>539</v>
      </c>
      <c r="D197">
        <v>0</v>
      </c>
      <c r="E197">
        <v>154</v>
      </c>
      <c r="F197">
        <v>2</v>
      </c>
      <c r="G197">
        <v>34</v>
      </c>
      <c r="H197" t="s">
        <v>8183</v>
      </c>
      <c r="I197" t="s">
        <v>145</v>
      </c>
      <c r="J197" t="s">
        <v>5802</v>
      </c>
      <c r="K197" t="s">
        <v>5802</v>
      </c>
      <c r="L197" s="5">
        <v>7.7</v>
      </c>
      <c r="M197" t="s">
        <v>8181</v>
      </c>
      <c r="N197" s="6">
        <v>92733</v>
      </c>
      <c r="O197" t="s">
        <v>8179</v>
      </c>
      <c r="P197" s="6">
        <v>15000000</v>
      </c>
      <c r="Q197" s="6">
        <v>98467863</v>
      </c>
      <c r="R197">
        <v>83467863</v>
      </c>
      <c r="S197" t="s">
        <v>8175</v>
      </c>
      <c r="T197" s="7">
        <v>31397</v>
      </c>
      <c r="U197" t="s">
        <v>139</v>
      </c>
      <c r="V197" s="7">
        <v>31397</v>
      </c>
      <c r="W197" t="s">
        <v>8196</v>
      </c>
      <c r="X197" t="s">
        <v>8205</v>
      </c>
      <c r="Y197">
        <v>1985</v>
      </c>
      <c r="Z197">
        <v>16</v>
      </c>
    </row>
    <row r="198" spans="1:26" x14ac:dyDescent="0.25">
      <c r="A198" t="s">
        <v>540</v>
      </c>
      <c r="B198" t="s">
        <v>541</v>
      </c>
      <c r="C198" t="s">
        <v>541</v>
      </c>
      <c r="D198">
        <v>0</v>
      </c>
      <c r="E198">
        <v>90</v>
      </c>
      <c r="F198">
        <v>1</v>
      </c>
      <c r="G198">
        <v>30</v>
      </c>
      <c r="H198" t="s">
        <v>8177</v>
      </c>
      <c r="I198" t="s">
        <v>5529</v>
      </c>
      <c r="J198" t="s">
        <v>8158</v>
      </c>
      <c r="K198" t="s">
        <v>3857</v>
      </c>
      <c r="L198" s="5">
        <v>6.7</v>
      </c>
      <c r="M198" t="s">
        <v>8178</v>
      </c>
      <c r="N198" s="6">
        <v>171166</v>
      </c>
      <c r="O198" t="s">
        <v>8182</v>
      </c>
      <c r="P198" s="6">
        <v>10000000</v>
      </c>
      <c r="Q198" s="6">
        <v>57491000</v>
      </c>
      <c r="R198">
        <v>47491000</v>
      </c>
      <c r="S198" t="s">
        <v>8175</v>
      </c>
      <c r="T198" s="7">
        <v>31324</v>
      </c>
      <c r="U198" t="s">
        <v>542</v>
      </c>
      <c r="V198" s="7">
        <v>31324</v>
      </c>
      <c r="W198" t="s">
        <v>8204</v>
      </c>
      <c r="X198" t="s">
        <v>1465</v>
      </c>
      <c r="Y198">
        <v>1985</v>
      </c>
      <c r="Z198">
        <v>4</v>
      </c>
    </row>
    <row r="199" spans="1:26" x14ac:dyDescent="0.25">
      <c r="A199" t="s">
        <v>543</v>
      </c>
      <c r="B199" t="s">
        <v>544</v>
      </c>
      <c r="C199" t="s">
        <v>544</v>
      </c>
      <c r="D199">
        <v>0</v>
      </c>
      <c r="E199">
        <v>101</v>
      </c>
      <c r="F199">
        <v>1</v>
      </c>
      <c r="G199">
        <v>41</v>
      </c>
      <c r="H199" t="s">
        <v>8177</v>
      </c>
      <c r="I199" t="s">
        <v>83</v>
      </c>
      <c r="J199" t="s">
        <v>3857</v>
      </c>
      <c r="K199" t="s">
        <v>5802</v>
      </c>
      <c r="L199" s="5">
        <v>7.1</v>
      </c>
      <c r="M199" t="s">
        <v>8181</v>
      </c>
      <c r="N199" s="6">
        <v>73124</v>
      </c>
      <c r="O199" t="s">
        <v>8179</v>
      </c>
      <c r="P199" s="6">
        <v>3500000</v>
      </c>
      <c r="Q199" s="6">
        <v>5000000</v>
      </c>
      <c r="R199">
        <v>1500000</v>
      </c>
      <c r="S199" t="s">
        <v>8175</v>
      </c>
      <c r="T199" s="7">
        <v>31228</v>
      </c>
      <c r="U199" t="s">
        <v>209</v>
      </c>
      <c r="V199" s="7">
        <v>31228</v>
      </c>
      <c r="W199" t="s">
        <v>8208</v>
      </c>
      <c r="X199" t="s">
        <v>8200</v>
      </c>
      <c r="Y199">
        <v>1985</v>
      </c>
      <c r="Z199">
        <v>30</v>
      </c>
    </row>
    <row r="200" spans="1:26" x14ac:dyDescent="0.25">
      <c r="A200" t="s">
        <v>545</v>
      </c>
      <c r="B200" t="s">
        <v>546</v>
      </c>
      <c r="C200" t="s">
        <v>546</v>
      </c>
      <c r="D200">
        <v>0</v>
      </c>
      <c r="E200">
        <v>108</v>
      </c>
      <c r="F200">
        <v>1</v>
      </c>
      <c r="G200">
        <v>48</v>
      </c>
      <c r="H200" t="s">
        <v>8177</v>
      </c>
      <c r="I200" t="s">
        <v>5529</v>
      </c>
      <c r="J200" t="s">
        <v>8158</v>
      </c>
      <c r="K200" t="s">
        <v>145</v>
      </c>
      <c r="L200" s="5">
        <v>6.8</v>
      </c>
      <c r="M200" t="s">
        <v>8178</v>
      </c>
      <c r="N200" s="6">
        <v>50458</v>
      </c>
      <c r="O200" t="s">
        <v>8179</v>
      </c>
      <c r="P200" s="6">
        <v>40000000</v>
      </c>
      <c r="Q200" s="6">
        <v>12303411</v>
      </c>
      <c r="R200">
        <v>-27696589</v>
      </c>
      <c r="S200" t="s">
        <v>8185</v>
      </c>
      <c r="T200" s="7">
        <v>31393</v>
      </c>
      <c r="U200" t="s">
        <v>524</v>
      </c>
      <c r="V200" s="7">
        <v>31393</v>
      </c>
      <c r="W200" t="s">
        <v>8196</v>
      </c>
      <c r="X200" t="s">
        <v>8199</v>
      </c>
      <c r="Y200">
        <v>1985</v>
      </c>
      <c r="Z200">
        <v>12</v>
      </c>
    </row>
    <row r="201" spans="1:26" x14ac:dyDescent="0.25">
      <c r="A201" t="s">
        <v>547</v>
      </c>
      <c r="B201" t="s">
        <v>548</v>
      </c>
      <c r="C201" t="s">
        <v>548</v>
      </c>
      <c r="D201">
        <v>0</v>
      </c>
      <c r="E201">
        <v>98</v>
      </c>
      <c r="F201">
        <v>1</v>
      </c>
      <c r="G201">
        <v>38</v>
      </c>
      <c r="H201" t="s">
        <v>8177</v>
      </c>
      <c r="I201" t="s">
        <v>132</v>
      </c>
      <c r="J201" t="s">
        <v>8162</v>
      </c>
      <c r="K201" t="s">
        <v>8166</v>
      </c>
      <c r="L201" s="5">
        <v>6.9</v>
      </c>
      <c r="M201" t="s">
        <v>8178</v>
      </c>
      <c r="N201" s="6">
        <v>56673</v>
      </c>
      <c r="O201" t="s">
        <v>8179</v>
      </c>
      <c r="P201" s="6">
        <v>8000000</v>
      </c>
      <c r="Q201" s="6">
        <v>59612888</v>
      </c>
      <c r="R201">
        <v>51612888</v>
      </c>
      <c r="S201" t="s">
        <v>8175</v>
      </c>
      <c r="T201" s="7">
        <v>31198</v>
      </c>
      <c r="U201" t="s">
        <v>549</v>
      </c>
      <c r="V201" s="7">
        <v>31198</v>
      </c>
      <c r="W201" t="s">
        <v>8213</v>
      </c>
      <c r="X201" t="s">
        <v>1465</v>
      </c>
      <c r="Y201">
        <v>1985</v>
      </c>
      <c r="Z201">
        <v>31</v>
      </c>
    </row>
    <row r="202" spans="1:26" x14ac:dyDescent="0.25">
      <c r="A202" t="s">
        <v>550</v>
      </c>
      <c r="B202" t="s">
        <v>551</v>
      </c>
      <c r="C202" t="s">
        <v>551</v>
      </c>
      <c r="D202">
        <v>0</v>
      </c>
      <c r="E202">
        <v>106</v>
      </c>
      <c r="F202">
        <v>1</v>
      </c>
      <c r="G202">
        <v>46</v>
      </c>
      <c r="H202" t="s">
        <v>8177</v>
      </c>
      <c r="I202" t="s">
        <v>83</v>
      </c>
      <c r="J202" t="s">
        <v>5802</v>
      </c>
      <c r="K202" t="s">
        <v>5802</v>
      </c>
      <c r="L202" s="5">
        <v>7.1</v>
      </c>
      <c r="M202" t="s">
        <v>8181</v>
      </c>
      <c r="N202" s="6">
        <v>76992</v>
      </c>
      <c r="O202" t="s">
        <v>8179</v>
      </c>
      <c r="P202" s="6">
        <v>9000000</v>
      </c>
      <c r="Q202" s="6">
        <v>24922237</v>
      </c>
      <c r="R202">
        <v>15922237</v>
      </c>
      <c r="S202" t="s">
        <v>8175</v>
      </c>
      <c r="T202" s="7">
        <v>31261</v>
      </c>
      <c r="U202" t="s">
        <v>552</v>
      </c>
      <c r="V202" s="7">
        <v>31261</v>
      </c>
      <c r="W202" t="s">
        <v>8212</v>
      </c>
      <c r="X202" t="s">
        <v>1465</v>
      </c>
      <c r="Y202">
        <v>1985</v>
      </c>
      <c r="Z202">
        <v>2</v>
      </c>
    </row>
    <row r="203" spans="1:26" x14ac:dyDescent="0.25">
      <c r="A203" t="s">
        <v>553</v>
      </c>
      <c r="B203" t="s">
        <v>554</v>
      </c>
      <c r="C203" t="s">
        <v>554</v>
      </c>
      <c r="D203">
        <v>0</v>
      </c>
      <c r="E203">
        <v>114</v>
      </c>
      <c r="F203">
        <v>1</v>
      </c>
      <c r="G203">
        <v>54</v>
      </c>
      <c r="H203" t="s">
        <v>8177</v>
      </c>
      <c r="I203" t="s">
        <v>8158</v>
      </c>
      <c r="J203" t="s">
        <v>132</v>
      </c>
      <c r="K203" t="s">
        <v>8163</v>
      </c>
      <c r="L203" s="5">
        <v>7.7</v>
      </c>
      <c r="M203" t="s">
        <v>8181</v>
      </c>
      <c r="N203" s="6">
        <v>291480</v>
      </c>
      <c r="O203" t="s">
        <v>8182</v>
      </c>
      <c r="P203" s="6">
        <v>19000000</v>
      </c>
      <c r="Q203" s="6">
        <v>64499270</v>
      </c>
      <c r="R203">
        <v>45499270</v>
      </c>
      <c r="S203" t="s">
        <v>8175</v>
      </c>
      <c r="T203" s="7">
        <v>31205</v>
      </c>
      <c r="U203" t="s">
        <v>175</v>
      </c>
      <c r="V203" s="7">
        <v>31205</v>
      </c>
      <c r="W203" t="s">
        <v>8208</v>
      </c>
      <c r="X203" t="s">
        <v>1465</v>
      </c>
      <c r="Y203">
        <v>1985</v>
      </c>
      <c r="Z203">
        <v>7</v>
      </c>
    </row>
    <row r="204" spans="1:26" x14ac:dyDescent="0.25">
      <c r="A204" t="s">
        <v>555</v>
      </c>
      <c r="B204" t="s">
        <v>556</v>
      </c>
      <c r="C204" t="s">
        <v>556</v>
      </c>
      <c r="D204">
        <v>0</v>
      </c>
      <c r="E204">
        <v>106</v>
      </c>
      <c r="F204">
        <v>1</v>
      </c>
      <c r="G204">
        <v>46</v>
      </c>
      <c r="H204" t="s">
        <v>8177</v>
      </c>
      <c r="I204" t="s">
        <v>5529</v>
      </c>
      <c r="J204" t="s">
        <v>8158</v>
      </c>
      <c r="K204" t="s">
        <v>132</v>
      </c>
      <c r="L204" s="5">
        <v>6.1</v>
      </c>
      <c r="M204" t="s">
        <v>8178</v>
      </c>
      <c r="N204" s="6">
        <v>61249</v>
      </c>
      <c r="O204" t="s">
        <v>8179</v>
      </c>
      <c r="P204" s="6">
        <v>25000000</v>
      </c>
      <c r="Q204" s="6">
        <v>96773200</v>
      </c>
      <c r="R204">
        <v>71773200</v>
      </c>
      <c r="S204" t="s">
        <v>8175</v>
      </c>
      <c r="T204" s="7">
        <v>31385</v>
      </c>
      <c r="U204" t="s">
        <v>557</v>
      </c>
      <c r="V204" s="7">
        <v>31385</v>
      </c>
      <c r="W204" t="s">
        <v>8196</v>
      </c>
      <c r="X204" t="s">
        <v>8202</v>
      </c>
      <c r="Y204">
        <v>1985</v>
      </c>
      <c r="Z204">
        <v>4</v>
      </c>
    </row>
    <row r="205" spans="1:26" x14ac:dyDescent="0.25">
      <c r="A205" t="s">
        <v>558</v>
      </c>
      <c r="B205" t="s">
        <v>559</v>
      </c>
      <c r="C205" t="s">
        <v>559</v>
      </c>
      <c r="D205">
        <v>0</v>
      </c>
      <c r="E205">
        <v>94</v>
      </c>
      <c r="F205">
        <v>1</v>
      </c>
      <c r="G205">
        <v>34</v>
      </c>
      <c r="H205" t="s">
        <v>8177</v>
      </c>
      <c r="I205" t="s">
        <v>8158</v>
      </c>
      <c r="J205" t="s">
        <v>8156</v>
      </c>
      <c r="K205" t="s">
        <v>8157</v>
      </c>
      <c r="L205" s="5">
        <v>6.3</v>
      </c>
      <c r="M205" t="s">
        <v>8178</v>
      </c>
      <c r="N205" s="6">
        <v>70654</v>
      </c>
      <c r="O205" t="s">
        <v>8179</v>
      </c>
      <c r="P205" s="6">
        <v>24500000</v>
      </c>
      <c r="Q205" s="6">
        <v>15502112</v>
      </c>
      <c r="R205">
        <v>-8997888</v>
      </c>
      <c r="S205" t="s">
        <v>8185</v>
      </c>
      <c r="T205" s="7">
        <v>31260</v>
      </c>
      <c r="U205" t="s">
        <v>236</v>
      </c>
      <c r="V205" s="7">
        <v>31260</v>
      </c>
      <c r="W205" t="s">
        <v>8212</v>
      </c>
      <c r="X205" t="s">
        <v>8199</v>
      </c>
      <c r="Y205">
        <v>1985</v>
      </c>
      <c r="Z205">
        <v>1</v>
      </c>
    </row>
    <row r="206" spans="1:26" x14ac:dyDescent="0.25">
      <c r="A206" t="s">
        <v>560</v>
      </c>
      <c r="B206" t="s">
        <v>561</v>
      </c>
      <c r="C206" t="s">
        <v>561</v>
      </c>
      <c r="D206">
        <v>0</v>
      </c>
      <c r="E206">
        <v>107</v>
      </c>
      <c r="F206">
        <v>1</v>
      </c>
      <c r="G206">
        <v>47</v>
      </c>
      <c r="H206" t="s">
        <v>8177</v>
      </c>
      <c r="I206" t="s">
        <v>5529</v>
      </c>
      <c r="J206" t="s">
        <v>8158</v>
      </c>
      <c r="K206" t="s">
        <v>8161</v>
      </c>
      <c r="L206" s="5">
        <v>6.2</v>
      </c>
      <c r="M206" t="s">
        <v>8178</v>
      </c>
      <c r="N206" s="6">
        <v>144531</v>
      </c>
      <c r="O206" t="s">
        <v>8182</v>
      </c>
      <c r="P206" s="6">
        <v>10000000</v>
      </c>
      <c r="Q206" s="6">
        <v>36230219</v>
      </c>
      <c r="R206">
        <v>26230219</v>
      </c>
      <c r="S206" t="s">
        <v>8175</v>
      </c>
      <c r="T206" s="7">
        <v>31227</v>
      </c>
      <c r="U206" t="s">
        <v>562</v>
      </c>
      <c r="V206" s="7">
        <v>31227</v>
      </c>
      <c r="W206" t="s">
        <v>8208</v>
      </c>
      <c r="X206" t="s">
        <v>8206</v>
      </c>
      <c r="Y206">
        <v>1985</v>
      </c>
      <c r="Z206">
        <v>29</v>
      </c>
    </row>
    <row r="207" spans="1:26" x14ac:dyDescent="0.25">
      <c r="A207" t="s">
        <v>563</v>
      </c>
      <c r="B207" t="s">
        <v>564</v>
      </c>
      <c r="C207" t="s">
        <v>564</v>
      </c>
      <c r="D207">
        <v>0</v>
      </c>
      <c r="E207">
        <v>95</v>
      </c>
      <c r="F207">
        <v>1</v>
      </c>
      <c r="G207">
        <v>35</v>
      </c>
      <c r="H207" t="s">
        <v>8177</v>
      </c>
      <c r="I207" t="s">
        <v>8158</v>
      </c>
      <c r="J207" t="s">
        <v>132</v>
      </c>
      <c r="K207" t="s">
        <v>5802</v>
      </c>
      <c r="L207" s="5">
        <v>6.2</v>
      </c>
      <c r="M207" t="s">
        <v>8178</v>
      </c>
      <c r="N207" s="6">
        <v>70147</v>
      </c>
      <c r="O207" t="s">
        <v>8179</v>
      </c>
      <c r="P207" s="6">
        <v>17000000</v>
      </c>
      <c r="Q207" s="6">
        <v>49364621</v>
      </c>
      <c r="R207">
        <v>32364621</v>
      </c>
      <c r="S207" t="s">
        <v>8175</v>
      </c>
      <c r="T207" s="7">
        <v>31254</v>
      </c>
      <c r="U207" t="s">
        <v>366</v>
      </c>
      <c r="V207" s="7">
        <v>31254</v>
      </c>
      <c r="W207" t="s">
        <v>8209</v>
      </c>
      <c r="X207" t="s">
        <v>1465</v>
      </c>
      <c r="Y207">
        <v>1985</v>
      </c>
      <c r="Z207">
        <v>26</v>
      </c>
    </row>
    <row r="208" spans="1:26" x14ac:dyDescent="0.25">
      <c r="A208" t="s">
        <v>565</v>
      </c>
      <c r="B208" t="s">
        <v>566</v>
      </c>
      <c r="C208" t="s">
        <v>567</v>
      </c>
      <c r="D208">
        <v>0</v>
      </c>
      <c r="E208">
        <v>87</v>
      </c>
      <c r="F208">
        <v>1</v>
      </c>
      <c r="G208">
        <v>27</v>
      </c>
      <c r="H208" t="s">
        <v>8177</v>
      </c>
      <c r="I208" t="s">
        <v>83</v>
      </c>
      <c r="J208" t="s">
        <v>5802</v>
      </c>
      <c r="K208" t="s">
        <v>5802</v>
      </c>
      <c r="L208" s="5">
        <v>5.4</v>
      </c>
      <c r="M208" t="s">
        <v>8178</v>
      </c>
      <c r="N208" s="6">
        <v>75856</v>
      </c>
      <c r="O208" t="s">
        <v>8179</v>
      </c>
      <c r="P208" s="6">
        <v>3000000</v>
      </c>
      <c r="Q208" s="6">
        <v>29999213</v>
      </c>
      <c r="R208">
        <v>26999213</v>
      </c>
      <c r="S208" t="s">
        <v>8175</v>
      </c>
      <c r="T208" s="7">
        <v>31321</v>
      </c>
      <c r="U208" t="s">
        <v>568</v>
      </c>
      <c r="V208" s="7">
        <v>31321</v>
      </c>
      <c r="W208" t="s">
        <v>8204</v>
      </c>
      <c r="X208" t="s">
        <v>8197</v>
      </c>
      <c r="Y208">
        <v>1985</v>
      </c>
      <c r="Z208">
        <v>1</v>
      </c>
    </row>
    <row r="209" spans="1:26" x14ac:dyDescent="0.25">
      <c r="A209" t="s">
        <v>569</v>
      </c>
      <c r="B209" t="s">
        <v>570</v>
      </c>
      <c r="C209" t="s">
        <v>570</v>
      </c>
      <c r="D209">
        <v>0</v>
      </c>
      <c r="E209">
        <v>161</v>
      </c>
      <c r="F209">
        <v>2</v>
      </c>
      <c r="G209">
        <v>41</v>
      </c>
      <c r="H209" t="s">
        <v>8183</v>
      </c>
      <c r="I209" t="s">
        <v>8160</v>
      </c>
      <c r="J209" t="s">
        <v>145</v>
      </c>
      <c r="K209" t="s">
        <v>8157</v>
      </c>
      <c r="L209" s="5">
        <v>7.1</v>
      </c>
      <c r="M209" t="s">
        <v>8181</v>
      </c>
      <c r="N209" s="6">
        <v>84559</v>
      </c>
      <c r="O209" t="s">
        <v>8179</v>
      </c>
      <c r="P209" s="6">
        <v>31000000</v>
      </c>
      <c r="Q209" s="6">
        <v>227514205</v>
      </c>
      <c r="R209">
        <v>196514205</v>
      </c>
      <c r="S209" t="s">
        <v>8175</v>
      </c>
      <c r="T209" s="7">
        <v>31391</v>
      </c>
      <c r="U209" t="s">
        <v>152</v>
      </c>
      <c r="V209" s="7">
        <v>31391</v>
      </c>
      <c r="W209" t="s">
        <v>8196</v>
      </c>
      <c r="X209" t="s">
        <v>8197</v>
      </c>
      <c r="Y209">
        <v>1985</v>
      </c>
      <c r="Z209">
        <v>10</v>
      </c>
    </row>
    <row r="210" spans="1:26" x14ac:dyDescent="0.25">
      <c r="A210" t="s">
        <v>571</v>
      </c>
      <c r="B210" t="s">
        <v>572</v>
      </c>
      <c r="C210" t="s">
        <v>572</v>
      </c>
      <c r="D210">
        <v>0</v>
      </c>
      <c r="E210">
        <v>115</v>
      </c>
      <c r="F210">
        <v>1</v>
      </c>
      <c r="G210">
        <v>55</v>
      </c>
      <c r="H210" t="s">
        <v>8177</v>
      </c>
      <c r="I210" t="s">
        <v>145</v>
      </c>
      <c r="J210" t="s">
        <v>178</v>
      </c>
      <c r="K210" t="s">
        <v>5802</v>
      </c>
      <c r="L210" s="5">
        <v>7.3</v>
      </c>
      <c r="M210" t="s">
        <v>8181</v>
      </c>
      <c r="N210" s="6">
        <v>63191</v>
      </c>
      <c r="O210" t="s">
        <v>8179</v>
      </c>
      <c r="P210" s="6">
        <v>6900000</v>
      </c>
      <c r="Q210" s="6">
        <v>41410568</v>
      </c>
      <c r="R210">
        <v>34510568</v>
      </c>
      <c r="S210" t="s">
        <v>8175</v>
      </c>
      <c r="T210" s="7">
        <v>31180</v>
      </c>
      <c r="U210" t="s">
        <v>69</v>
      </c>
      <c r="V210" s="7">
        <v>31180</v>
      </c>
      <c r="W210" t="s">
        <v>8213</v>
      </c>
      <c r="X210" t="s">
        <v>8205</v>
      </c>
      <c r="Y210">
        <v>1985</v>
      </c>
      <c r="Z210">
        <v>13</v>
      </c>
    </row>
    <row r="211" spans="1:26" x14ac:dyDescent="0.25">
      <c r="A211" t="s">
        <v>573</v>
      </c>
      <c r="B211" t="s">
        <v>574</v>
      </c>
      <c r="C211" t="s">
        <v>574</v>
      </c>
      <c r="D211">
        <v>0</v>
      </c>
      <c r="E211">
        <v>91</v>
      </c>
      <c r="F211">
        <v>1</v>
      </c>
      <c r="G211">
        <v>31</v>
      </c>
      <c r="H211" t="s">
        <v>8177</v>
      </c>
      <c r="I211" t="s">
        <v>8158</v>
      </c>
      <c r="J211" t="s">
        <v>132</v>
      </c>
      <c r="K211" t="s">
        <v>8163</v>
      </c>
      <c r="L211" s="5">
        <v>7</v>
      </c>
      <c r="M211" t="s">
        <v>8178</v>
      </c>
      <c r="N211" s="6">
        <v>57940</v>
      </c>
      <c r="O211" t="s">
        <v>8179</v>
      </c>
      <c r="P211" s="6">
        <v>6000000</v>
      </c>
      <c r="Q211" s="6">
        <v>41047344</v>
      </c>
      <c r="R211">
        <v>35047344</v>
      </c>
      <c r="S211" t="s">
        <v>8175</v>
      </c>
      <c r="T211" s="7">
        <v>31254</v>
      </c>
      <c r="U211" t="s">
        <v>575</v>
      </c>
      <c r="V211" s="7">
        <v>31254</v>
      </c>
      <c r="W211" t="s">
        <v>8209</v>
      </c>
      <c r="X211" t="s">
        <v>1465</v>
      </c>
      <c r="Y211">
        <v>1985</v>
      </c>
      <c r="Z211">
        <v>26</v>
      </c>
    </row>
    <row r="212" spans="1:26" x14ac:dyDescent="0.25">
      <c r="A212" t="s">
        <v>576</v>
      </c>
      <c r="B212" t="s">
        <v>577</v>
      </c>
      <c r="C212" t="s">
        <v>577</v>
      </c>
      <c r="D212">
        <v>0</v>
      </c>
      <c r="E212">
        <v>87</v>
      </c>
      <c r="F212">
        <v>1</v>
      </c>
      <c r="G212">
        <v>27</v>
      </c>
      <c r="H212" t="s">
        <v>8177</v>
      </c>
      <c r="I212" t="s">
        <v>132</v>
      </c>
      <c r="J212" t="s">
        <v>5802</v>
      </c>
      <c r="K212" t="s">
        <v>5802</v>
      </c>
      <c r="L212" s="5">
        <v>5.7</v>
      </c>
      <c r="M212" t="s">
        <v>8178</v>
      </c>
      <c r="N212" s="6">
        <v>58131</v>
      </c>
      <c r="O212" t="s">
        <v>8179</v>
      </c>
      <c r="P212" s="6">
        <v>7600000</v>
      </c>
      <c r="Q212" s="6">
        <v>55600000</v>
      </c>
      <c r="R212">
        <v>48000000</v>
      </c>
      <c r="S212" t="s">
        <v>8175</v>
      </c>
      <c r="T212" s="7">
        <v>31135</v>
      </c>
      <c r="U212" t="s">
        <v>578</v>
      </c>
      <c r="V212" s="7">
        <v>31135</v>
      </c>
      <c r="W212" t="s">
        <v>8203</v>
      </c>
      <c r="X212" t="s">
        <v>1465</v>
      </c>
      <c r="Y212">
        <v>1985</v>
      </c>
      <c r="Z212">
        <v>29</v>
      </c>
    </row>
    <row r="213" spans="1:26" x14ac:dyDescent="0.25">
      <c r="A213" t="s">
        <v>579</v>
      </c>
      <c r="B213" t="s">
        <v>580</v>
      </c>
      <c r="C213" t="s">
        <v>580</v>
      </c>
      <c r="D213">
        <v>0</v>
      </c>
      <c r="E213">
        <v>82</v>
      </c>
      <c r="F213">
        <v>1</v>
      </c>
      <c r="G213">
        <v>22</v>
      </c>
      <c r="H213" t="s">
        <v>8177</v>
      </c>
      <c r="I213" t="s">
        <v>132</v>
      </c>
      <c r="J213" t="s">
        <v>8156</v>
      </c>
      <c r="K213" t="s">
        <v>8157</v>
      </c>
      <c r="L213" s="5">
        <v>7.7</v>
      </c>
      <c r="M213" t="s">
        <v>8181</v>
      </c>
      <c r="N213" s="6">
        <v>53999</v>
      </c>
      <c r="O213" t="s">
        <v>8179</v>
      </c>
      <c r="P213" s="6">
        <v>15000000</v>
      </c>
      <c r="Q213" s="6">
        <v>10631333</v>
      </c>
      <c r="R213">
        <v>-4368667</v>
      </c>
      <c r="S213" t="s">
        <v>8185</v>
      </c>
      <c r="T213" s="7">
        <v>31073</v>
      </c>
      <c r="U213" t="s">
        <v>186</v>
      </c>
      <c r="V213" s="7">
        <v>31073</v>
      </c>
      <c r="W213" t="s">
        <v>8198</v>
      </c>
      <c r="X213" t="s">
        <v>8206</v>
      </c>
      <c r="Y213">
        <v>1985</v>
      </c>
      <c r="Z213">
        <v>26</v>
      </c>
    </row>
    <row r="214" spans="1:26" x14ac:dyDescent="0.25">
      <c r="A214" t="s">
        <v>581</v>
      </c>
      <c r="B214" t="s">
        <v>582</v>
      </c>
      <c r="C214" t="s">
        <v>582</v>
      </c>
      <c r="D214">
        <v>0</v>
      </c>
      <c r="E214">
        <v>96</v>
      </c>
      <c r="F214">
        <v>1</v>
      </c>
      <c r="G214">
        <v>36</v>
      </c>
      <c r="H214" t="s">
        <v>8177</v>
      </c>
      <c r="I214" t="s">
        <v>5529</v>
      </c>
      <c r="J214" t="s">
        <v>8158</v>
      </c>
      <c r="K214" t="s">
        <v>3857</v>
      </c>
      <c r="L214" s="5">
        <v>6.5</v>
      </c>
      <c r="M214" t="s">
        <v>8178</v>
      </c>
      <c r="N214" s="6">
        <v>178882</v>
      </c>
      <c r="O214" t="s">
        <v>8182</v>
      </c>
      <c r="P214" s="6">
        <v>44000000</v>
      </c>
      <c r="Q214" s="6">
        <v>300400432</v>
      </c>
      <c r="R214">
        <v>256400432</v>
      </c>
      <c r="S214" t="s">
        <v>8175</v>
      </c>
      <c r="T214" s="7">
        <v>31189</v>
      </c>
      <c r="U214" t="s">
        <v>583</v>
      </c>
      <c r="V214" s="7">
        <v>31189</v>
      </c>
      <c r="W214" t="s">
        <v>8213</v>
      </c>
      <c r="X214" t="s">
        <v>8202</v>
      </c>
      <c r="Y214">
        <v>1985</v>
      </c>
      <c r="Z214">
        <v>22</v>
      </c>
    </row>
    <row r="215" spans="1:26" x14ac:dyDescent="0.25">
      <c r="A215" t="s">
        <v>584</v>
      </c>
      <c r="B215" t="s">
        <v>585</v>
      </c>
      <c r="C215" t="s">
        <v>585</v>
      </c>
      <c r="D215">
        <v>0</v>
      </c>
      <c r="E215">
        <v>160</v>
      </c>
      <c r="F215">
        <v>2</v>
      </c>
      <c r="G215">
        <v>40</v>
      </c>
      <c r="H215" t="s">
        <v>8183</v>
      </c>
      <c r="I215" t="s">
        <v>5529</v>
      </c>
      <c r="J215" t="s">
        <v>145</v>
      </c>
      <c r="K215" t="s">
        <v>4390</v>
      </c>
      <c r="L215" s="5">
        <v>8.1999999999999993</v>
      </c>
      <c r="M215" t="s">
        <v>8181</v>
      </c>
      <c r="N215" s="6">
        <v>132872</v>
      </c>
      <c r="O215" t="s">
        <v>8182</v>
      </c>
      <c r="P215" s="6">
        <v>11500000</v>
      </c>
      <c r="Q215" s="6">
        <v>4164283</v>
      </c>
      <c r="R215">
        <v>-7335717</v>
      </c>
      <c r="S215" t="s">
        <v>8185</v>
      </c>
      <c r="T215" s="7">
        <v>31192</v>
      </c>
      <c r="U215" t="s">
        <v>586</v>
      </c>
      <c r="V215" s="7">
        <v>31192</v>
      </c>
      <c r="W215" t="s">
        <v>8213</v>
      </c>
      <c r="X215" t="s">
        <v>8206</v>
      </c>
      <c r="Y215">
        <v>1985</v>
      </c>
      <c r="Z215">
        <v>25</v>
      </c>
    </row>
    <row r="216" spans="1:26" x14ac:dyDescent="0.25">
      <c r="A216" t="s">
        <v>587</v>
      </c>
      <c r="B216" t="s">
        <v>588</v>
      </c>
      <c r="C216" t="s">
        <v>588</v>
      </c>
      <c r="D216">
        <v>0</v>
      </c>
      <c r="E216">
        <v>84</v>
      </c>
      <c r="F216">
        <v>1</v>
      </c>
      <c r="G216">
        <v>24</v>
      </c>
      <c r="H216" t="s">
        <v>8177</v>
      </c>
      <c r="I216" t="s">
        <v>132</v>
      </c>
      <c r="J216" t="s">
        <v>83</v>
      </c>
      <c r="K216" t="s">
        <v>8161</v>
      </c>
      <c r="L216" s="5">
        <v>7.2</v>
      </c>
      <c r="M216" t="s">
        <v>8181</v>
      </c>
      <c r="N216" s="6">
        <v>69952</v>
      </c>
      <c r="O216" t="s">
        <v>8179</v>
      </c>
      <c r="P216" s="6">
        <v>900000</v>
      </c>
      <c r="Q216" s="6">
        <v>2023414</v>
      </c>
      <c r="R216">
        <v>1123414</v>
      </c>
      <c r="S216" t="s">
        <v>8175</v>
      </c>
      <c r="T216" s="7">
        <v>31178</v>
      </c>
      <c r="U216" t="s">
        <v>589</v>
      </c>
      <c r="V216" s="7">
        <v>31178</v>
      </c>
      <c r="W216" t="s">
        <v>8213</v>
      </c>
      <c r="X216" t="s">
        <v>8206</v>
      </c>
      <c r="Y216">
        <v>1985</v>
      </c>
      <c r="Z216">
        <v>11</v>
      </c>
    </row>
    <row r="217" spans="1:26" x14ac:dyDescent="0.25">
      <c r="A217" t="s">
        <v>590</v>
      </c>
      <c r="B217" t="s">
        <v>591</v>
      </c>
      <c r="C217" t="s">
        <v>591</v>
      </c>
      <c r="D217">
        <v>0</v>
      </c>
      <c r="E217">
        <v>91</v>
      </c>
      <c r="F217">
        <v>1</v>
      </c>
      <c r="G217">
        <v>31</v>
      </c>
      <c r="H217" t="s">
        <v>8177</v>
      </c>
      <c r="I217" t="s">
        <v>132</v>
      </c>
      <c r="J217" t="s">
        <v>83</v>
      </c>
      <c r="K217" t="s">
        <v>8161</v>
      </c>
      <c r="L217" s="5">
        <v>7.3</v>
      </c>
      <c r="M217" t="s">
        <v>8181</v>
      </c>
      <c r="N217" s="6">
        <v>67148</v>
      </c>
      <c r="O217" t="s">
        <v>8179</v>
      </c>
      <c r="P217" s="6">
        <v>4000000</v>
      </c>
      <c r="Q217" s="6">
        <v>14238661</v>
      </c>
      <c r="R217">
        <v>10238661</v>
      </c>
      <c r="S217" t="s">
        <v>8175</v>
      </c>
      <c r="T217" s="7">
        <v>31155</v>
      </c>
      <c r="U217" t="s">
        <v>592</v>
      </c>
      <c r="V217" s="7">
        <v>31155</v>
      </c>
      <c r="W217" t="s">
        <v>8210</v>
      </c>
      <c r="X217" t="s">
        <v>8199</v>
      </c>
      <c r="Y217">
        <v>1985</v>
      </c>
      <c r="Z217">
        <v>18</v>
      </c>
    </row>
    <row r="218" spans="1:26" x14ac:dyDescent="0.25">
      <c r="A218" t="s">
        <v>593</v>
      </c>
      <c r="B218" t="s">
        <v>594</v>
      </c>
      <c r="C218" t="s">
        <v>594</v>
      </c>
      <c r="D218">
        <v>0</v>
      </c>
      <c r="E218">
        <v>91</v>
      </c>
      <c r="F218">
        <v>1</v>
      </c>
      <c r="G218">
        <v>31</v>
      </c>
      <c r="H218" t="s">
        <v>8177</v>
      </c>
      <c r="I218" t="s">
        <v>145</v>
      </c>
      <c r="J218" t="s">
        <v>8168</v>
      </c>
      <c r="K218" t="s">
        <v>5802</v>
      </c>
      <c r="L218" s="5">
        <v>6.9</v>
      </c>
      <c r="M218" t="s">
        <v>8178</v>
      </c>
      <c r="N218" s="6">
        <v>221635</v>
      </c>
      <c r="O218" t="s">
        <v>8182</v>
      </c>
      <c r="P218" s="6">
        <v>30000000</v>
      </c>
      <c r="Q218" s="6">
        <v>300473716</v>
      </c>
      <c r="R218">
        <v>270473716</v>
      </c>
      <c r="S218" t="s">
        <v>8175</v>
      </c>
      <c r="T218" s="7">
        <v>31372</v>
      </c>
      <c r="U218" t="s">
        <v>260</v>
      </c>
      <c r="V218" s="7">
        <v>31372</v>
      </c>
      <c r="W218" t="s">
        <v>8207</v>
      </c>
      <c r="X218" t="s">
        <v>8199</v>
      </c>
      <c r="Y218">
        <v>1985</v>
      </c>
      <c r="Z218">
        <v>21</v>
      </c>
    </row>
    <row r="219" spans="1:26" x14ac:dyDescent="0.25">
      <c r="A219" t="s">
        <v>595</v>
      </c>
      <c r="B219" t="s">
        <v>596</v>
      </c>
      <c r="C219" t="s">
        <v>596</v>
      </c>
      <c r="D219">
        <v>0</v>
      </c>
      <c r="E219">
        <v>102</v>
      </c>
      <c r="F219">
        <v>1</v>
      </c>
      <c r="G219">
        <v>42</v>
      </c>
      <c r="H219" t="s">
        <v>8177</v>
      </c>
      <c r="I219" t="s">
        <v>8158</v>
      </c>
      <c r="J219" t="s">
        <v>132</v>
      </c>
      <c r="K219" t="s">
        <v>5802</v>
      </c>
      <c r="L219" s="5">
        <v>6.4</v>
      </c>
      <c r="M219" t="s">
        <v>8178</v>
      </c>
      <c r="N219" s="6">
        <v>52141</v>
      </c>
      <c r="O219" t="s">
        <v>8179</v>
      </c>
      <c r="P219" s="6">
        <v>22000000</v>
      </c>
      <c r="Q219" s="6">
        <v>60106536</v>
      </c>
      <c r="R219">
        <v>38106536</v>
      </c>
      <c r="S219" t="s">
        <v>8175</v>
      </c>
      <c r="T219" s="7">
        <v>31387</v>
      </c>
      <c r="U219" t="s">
        <v>231</v>
      </c>
      <c r="V219" s="7">
        <v>31387</v>
      </c>
      <c r="W219" t="s">
        <v>8196</v>
      </c>
      <c r="X219" t="s">
        <v>1465</v>
      </c>
      <c r="Y219">
        <v>1985</v>
      </c>
      <c r="Z219">
        <v>6</v>
      </c>
    </row>
    <row r="220" spans="1:26" x14ac:dyDescent="0.25">
      <c r="A220" t="s">
        <v>597</v>
      </c>
      <c r="B220" t="s">
        <v>598</v>
      </c>
      <c r="C220" t="s">
        <v>598</v>
      </c>
      <c r="D220">
        <v>0</v>
      </c>
      <c r="E220">
        <v>131</v>
      </c>
      <c r="F220">
        <v>2</v>
      </c>
      <c r="G220">
        <v>11</v>
      </c>
      <c r="H220" t="s">
        <v>8183</v>
      </c>
      <c r="I220" t="s">
        <v>5529</v>
      </c>
      <c r="J220" t="s">
        <v>8158</v>
      </c>
      <c r="K220" t="s">
        <v>3857</v>
      </c>
      <c r="L220" s="5">
        <v>6.3</v>
      </c>
      <c r="M220" t="s">
        <v>8178</v>
      </c>
      <c r="N220" s="6">
        <v>102843</v>
      </c>
      <c r="O220" t="s">
        <v>8182</v>
      </c>
      <c r="P220" s="6">
        <v>30000000</v>
      </c>
      <c r="Q220" s="6">
        <v>50337532</v>
      </c>
      <c r="R220">
        <v>20337532</v>
      </c>
      <c r="S220" t="s">
        <v>8175</v>
      </c>
      <c r="T220" s="7">
        <v>31189</v>
      </c>
      <c r="U220" t="s">
        <v>322</v>
      </c>
      <c r="V220" s="7">
        <v>31189</v>
      </c>
      <c r="W220" t="s">
        <v>8213</v>
      </c>
      <c r="X220" t="s">
        <v>8202</v>
      </c>
      <c r="Y220">
        <v>1985</v>
      </c>
      <c r="Z220">
        <v>22</v>
      </c>
    </row>
    <row r="221" spans="1:26" x14ac:dyDescent="0.25">
      <c r="A221" t="s">
        <v>599</v>
      </c>
      <c r="B221" t="s">
        <v>600</v>
      </c>
      <c r="C221" t="s">
        <v>600</v>
      </c>
      <c r="D221">
        <v>0</v>
      </c>
      <c r="E221">
        <v>94</v>
      </c>
      <c r="F221">
        <v>1</v>
      </c>
      <c r="G221">
        <v>34</v>
      </c>
      <c r="H221" t="s">
        <v>8177</v>
      </c>
      <c r="I221" t="s">
        <v>132</v>
      </c>
      <c r="J221" t="s">
        <v>8157</v>
      </c>
      <c r="K221" t="s">
        <v>8161</v>
      </c>
      <c r="L221" s="5">
        <v>6.6</v>
      </c>
      <c r="M221" t="s">
        <v>8178</v>
      </c>
      <c r="N221" s="6">
        <v>95293</v>
      </c>
      <c r="O221" t="s">
        <v>8179</v>
      </c>
      <c r="P221" s="6">
        <v>7500000</v>
      </c>
      <c r="Q221" s="6">
        <v>38934048</v>
      </c>
      <c r="R221">
        <v>31434048</v>
      </c>
      <c r="S221" t="s">
        <v>8175</v>
      </c>
      <c r="T221" s="7">
        <v>31261</v>
      </c>
      <c r="U221" t="s">
        <v>504</v>
      </c>
      <c r="V221" s="7">
        <v>31261</v>
      </c>
      <c r="W221" t="s">
        <v>8212</v>
      </c>
      <c r="X221" t="s">
        <v>1465</v>
      </c>
      <c r="Y221">
        <v>1985</v>
      </c>
      <c r="Z221">
        <v>2</v>
      </c>
    </row>
    <row r="222" spans="1:26" x14ac:dyDescent="0.25">
      <c r="A222" t="s">
        <v>601</v>
      </c>
      <c r="B222" t="s">
        <v>602</v>
      </c>
      <c r="C222" t="s">
        <v>602</v>
      </c>
      <c r="D222">
        <v>0</v>
      </c>
      <c r="E222">
        <v>112</v>
      </c>
      <c r="F222">
        <v>1</v>
      </c>
      <c r="G222">
        <v>52</v>
      </c>
      <c r="H222" t="s">
        <v>8177</v>
      </c>
      <c r="I222" t="s">
        <v>145</v>
      </c>
      <c r="J222" t="s">
        <v>8157</v>
      </c>
      <c r="K222" t="s">
        <v>3857</v>
      </c>
      <c r="L222" s="5">
        <v>7.4</v>
      </c>
      <c r="M222" t="s">
        <v>8181</v>
      </c>
      <c r="N222" s="6">
        <v>102051</v>
      </c>
      <c r="O222" t="s">
        <v>8182</v>
      </c>
      <c r="P222" s="6">
        <v>12000000</v>
      </c>
      <c r="Q222" s="6">
        <v>68706993</v>
      </c>
      <c r="R222">
        <v>56706993</v>
      </c>
      <c r="S222" t="s">
        <v>8175</v>
      </c>
      <c r="T222" s="7">
        <v>31085</v>
      </c>
      <c r="U222" t="s">
        <v>603</v>
      </c>
      <c r="V222" s="7">
        <v>31085</v>
      </c>
      <c r="W222" t="s">
        <v>8201</v>
      </c>
      <c r="X222" t="s">
        <v>8199</v>
      </c>
      <c r="Y222">
        <v>1985</v>
      </c>
      <c r="Z222">
        <v>7</v>
      </c>
    </row>
    <row r="223" spans="1:26" x14ac:dyDescent="0.25">
      <c r="A223" t="s">
        <v>604</v>
      </c>
      <c r="B223" t="s">
        <v>605</v>
      </c>
      <c r="C223" t="s">
        <v>605</v>
      </c>
      <c r="D223">
        <v>0</v>
      </c>
      <c r="E223">
        <v>97</v>
      </c>
      <c r="F223">
        <v>1</v>
      </c>
      <c r="G223">
        <v>37</v>
      </c>
      <c r="H223" t="s">
        <v>8177</v>
      </c>
      <c r="I223" t="s">
        <v>5529</v>
      </c>
      <c r="J223" t="s">
        <v>8158</v>
      </c>
      <c r="K223" t="s">
        <v>132</v>
      </c>
      <c r="L223" s="5">
        <v>6.6</v>
      </c>
      <c r="M223" t="s">
        <v>8178</v>
      </c>
      <c r="N223" s="6">
        <v>112633</v>
      </c>
      <c r="O223" t="s">
        <v>8182</v>
      </c>
      <c r="P223" s="6">
        <v>8800000</v>
      </c>
      <c r="Q223" s="6">
        <v>328203506</v>
      </c>
      <c r="R223">
        <v>319403506</v>
      </c>
      <c r="S223" t="s">
        <v>8175</v>
      </c>
      <c r="T223" s="7">
        <v>31526</v>
      </c>
      <c r="U223" t="s">
        <v>606</v>
      </c>
      <c r="V223" s="7">
        <v>31526</v>
      </c>
      <c r="W223" t="s">
        <v>8210</v>
      </c>
      <c r="X223" t="s">
        <v>8199</v>
      </c>
      <c r="Y223">
        <v>1986</v>
      </c>
      <c r="Z223">
        <v>24</v>
      </c>
    </row>
    <row r="224" spans="1:26" x14ac:dyDescent="0.25">
      <c r="A224" t="s">
        <v>607</v>
      </c>
      <c r="B224" t="s">
        <v>608</v>
      </c>
      <c r="C224" t="s">
        <v>608</v>
      </c>
      <c r="D224">
        <v>0</v>
      </c>
      <c r="E224">
        <v>137</v>
      </c>
      <c r="F224">
        <v>2</v>
      </c>
      <c r="G224">
        <v>17</v>
      </c>
      <c r="H224" t="s">
        <v>8183</v>
      </c>
      <c r="I224" t="s">
        <v>5529</v>
      </c>
      <c r="J224" t="s">
        <v>8158</v>
      </c>
      <c r="K224" t="s">
        <v>8161</v>
      </c>
      <c r="L224" s="5">
        <v>8.4</v>
      </c>
      <c r="M224" t="s">
        <v>8181</v>
      </c>
      <c r="N224" s="6">
        <v>747365</v>
      </c>
      <c r="O224" t="s">
        <v>8184</v>
      </c>
      <c r="P224" s="6">
        <v>18500000</v>
      </c>
      <c r="Q224" s="6">
        <v>131060248</v>
      </c>
      <c r="R224">
        <v>112560248</v>
      </c>
      <c r="S224" t="s">
        <v>8175</v>
      </c>
      <c r="T224" s="7">
        <v>31607</v>
      </c>
      <c r="U224" t="s">
        <v>515</v>
      </c>
      <c r="V224" s="7">
        <v>31607</v>
      </c>
      <c r="W224" t="s">
        <v>8209</v>
      </c>
      <c r="X224" t="s">
        <v>8205</v>
      </c>
      <c r="Y224">
        <v>1986</v>
      </c>
      <c r="Z224">
        <v>14</v>
      </c>
    </row>
    <row r="225" spans="1:26" x14ac:dyDescent="0.25">
      <c r="A225" t="s">
        <v>609</v>
      </c>
      <c r="B225" t="s">
        <v>610</v>
      </c>
      <c r="C225" t="s">
        <v>610</v>
      </c>
      <c r="D225">
        <v>0</v>
      </c>
      <c r="E225">
        <v>99</v>
      </c>
      <c r="F225">
        <v>1</v>
      </c>
      <c r="G225">
        <v>39</v>
      </c>
      <c r="H225" t="s">
        <v>8177</v>
      </c>
      <c r="I225" t="s">
        <v>5529</v>
      </c>
      <c r="J225" t="s">
        <v>8158</v>
      </c>
      <c r="K225" t="s">
        <v>132</v>
      </c>
      <c r="L225" s="5">
        <v>7.2</v>
      </c>
      <c r="M225" t="s">
        <v>8181</v>
      </c>
      <c r="N225" s="6">
        <v>150269</v>
      </c>
      <c r="O225" t="s">
        <v>8182</v>
      </c>
      <c r="P225" s="6">
        <v>25000000</v>
      </c>
      <c r="Q225" s="6">
        <v>11100577</v>
      </c>
      <c r="R225">
        <v>-13899423</v>
      </c>
      <c r="S225" t="s">
        <v>8185</v>
      </c>
      <c r="T225" s="7">
        <v>31595</v>
      </c>
      <c r="U225" t="s">
        <v>158</v>
      </c>
      <c r="V225" s="7">
        <v>31595</v>
      </c>
      <c r="W225" t="s">
        <v>8209</v>
      </c>
      <c r="X225" t="s">
        <v>8202</v>
      </c>
      <c r="Y225">
        <v>1986</v>
      </c>
      <c r="Z225">
        <v>2</v>
      </c>
    </row>
    <row r="226" spans="1:26" x14ac:dyDescent="0.25">
      <c r="A226" t="s">
        <v>611</v>
      </c>
      <c r="B226" t="s">
        <v>612</v>
      </c>
      <c r="C226" t="s">
        <v>612</v>
      </c>
      <c r="D226">
        <v>0</v>
      </c>
      <c r="E226">
        <v>120</v>
      </c>
      <c r="F226">
        <v>2</v>
      </c>
      <c r="G226">
        <v>0</v>
      </c>
      <c r="H226" t="s">
        <v>8177</v>
      </c>
      <c r="I226" t="s">
        <v>8162</v>
      </c>
      <c r="J226" t="s">
        <v>145</v>
      </c>
      <c r="K226" t="s">
        <v>8166</v>
      </c>
      <c r="L226" s="5">
        <v>7.7</v>
      </c>
      <c r="M226" t="s">
        <v>8181</v>
      </c>
      <c r="N226" s="6">
        <v>210680</v>
      </c>
      <c r="O226" t="s">
        <v>8182</v>
      </c>
      <c r="P226" s="6">
        <v>6000000</v>
      </c>
      <c r="Q226" s="6">
        <v>8618766</v>
      </c>
      <c r="R226">
        <v>2618766</v>
      </c>
      <c r="S226" t="s">
        <v>8175</v>
      </c>
      <c r="T226" s="7">
        <v>31654</v>
      </c>
      <c r="U226" t="s">
        <v>164</v>
      </c>
      <c r="V226" s="7">
        <v>31654</v>
      </c>
      <c r="W226" t="s">
        <v>8212</v>
      </c>
      <c r="X226" t="s">
        <v>8206</v>
      </c>
      <c r="Y226">
        <v>1986</v>
      </c>
      <c r="Z226">
        <v>30</v>
      </c>
    </row>
    <row r="227" spans="1:26" x14ac:dyDescent="0.25">
      <c r="A227" t="s">
        <v>613</v>
      </c>
      <c r="B227" t="s">
        <v>614</v>
      </c>
      <c r="C227" t="s">
        <v>614</v>
      </c>
      <c r="D227">
        <v>0</v>
      </c>
      <c r="E227">
        <v>87</v>
      </c>
      <c r="F227">
        <v>1</v>
      </c>
      <c r="G227">
        <v>27</v>
      </c>
      <c r="H227" t="s">
        <v>8177</v>
      </c>
      <c r="I227" t="s">
        <v>5529</v>
      </c>
      <c r="J227" t="s">
        <v>8162</v>
      </c>
      <c r="K227" t="s">
        <v>3857</v>
      </c>
      <c r="L227" s="5">
        <v>5.8</v>
      </c>
      <c r="M227" t="s">
        <v>8178</v>
      </c>
      <c r="N227" s="6">
        <v>78099</v>
      </c>
      <c r="O227" t="s">
        <v>8179</v>
      </c>
      <c r="P227" s="6">
        <v>25000000</v>
      </c>
      <c r="Q227" s="6">
        <v>49042224</v>
      </c>
      <c r="R227">
        <v>24042224</v>
      </c>
      <c r="S227" t="s">
        <v>8175</v>
      </c>
      <c r="T227" s="7">
        <v>1986</v>
      </c>
      <c r="U227" t="s">
        <v>583</v>
      </c>
      <c r="V227" s="7">
        <v>1986</v>
      </c>
      <c r="W227" t="s">
        <v>8208</v>
      </c>
      <c r="X227" t="s">
        <v>8199</v>
      </c>
      <c r="Y227">
        <v>1905</v>
      </c>
      <c r="Z227">
        <v>8</v>
      </c>
    </row>
    <row r="228" spans="1:26" x14ac:dyDescent="0.25">
      <c r="A228" t="s">
        <v>615</v>
      </c>
      <c r="B228" t="s">
        <v>616</v>
      </c>
      <c r="C228" t="s">
        <v>616</v>
      </c>
      <c r="D228">
        <v>0</v>
      </c>
      <c r="E228">
        <v>119</v>
      </c>
      <c r="F228">
        <v>1</v>
      </c>
      <c r="G228">
        <v>59</v>
      </c>
      <c r="H228" t="s">
        <v>8177</v>
      </c>
      <c r="I228" t="s">
        <v>145</v>
      </c>
      <c r="J228" t="s">
        <v>8168</v>
      </c>
      <c r="K228" t="s">
        <v>5802</v>
      </c>
      <c r="L228" s="5">
        <v>7</v>
      </c>
      <c r="M228" t="s">
        <v>8178</v>
      </c>
      <c r="N228" s="6">
        <v>91178</v>
      </c>
      <c r="O228" t="s">
        <v>8179</v>
      </c>
      <c r="P228" s="6">
        <v>14500000</v>
      </c>
      <c r="Q228" s="6">
        <v>52293982</v>
      </c>
      <c r="R228">
        <v>37793982</v>
      </c>
      <c r="S228" t="s">
        <v>8175</v>
      </c>
      <c r="T228" s="7">
        <v>31693</v>
      </c>
      <c r="U228" t="s">
        <v>88</v>
      </c>
      <c r="V228" s="7">
        <v>31693</v>
      </c>
      <c r="W228" t="s">
        <v>8204</v>
      </c>
      <c r="X228" t="s">
        <v>8202</v>
      </c>
      <c r="Y228">
        <v>1986</v>
      </c>
      <c r="Z228">
        <v>8</v>
      </c>
    </row>
    <row r="229" spans="1:26" x14ac:dyDescent="0.25">
      <c r="A229" t="s">
        <v>617</v>
      </c>
      <c r="B229" t="s">
        <v>618</v>
      </c>
      <c r="C229" t="s">
        <v>618</v>
      </c>
      <c r="D229">
        <v>0</v>
      </c>
      <c r="E229">
        <v>107</v>
      </c>
      <c r="F229">
        <v>1</v>
      </c>
      <c r="G229">
        <v>47</v>
      </c>
      <c r="H229" t="s">
        <v>8177</v>
      </c>
      <c r="I229" t="s">
        <v>132</v>
      </c>
      <c r="J229" t="s">
        <v>8162</v>
      </c>
      <c r="K229" t="s">
        <v>145</v>
      </c>
      <c r="L229" s="5">
        <v>7.7</v>
      </c>
      <c r="M229" t="s">
        <v>8181</v>
      </c>
      <c r="N229" s="6">
        <v>54363</v>
      </c>
      <c r="O229" t="s">
        <v>8179</v>
      </c>
      <c r="P229" s="6">
        <v>1100000</v>
      </c>
      <c r="Q229" s="6">
        <v>1529199</v>
      </c>
      <c r="R229">
        <v>429199</v>
      </c>
      <c r="S229" t="s">
        <v>8175</v>
      </c>
      <c r="T229" s="7">
        <v>31549</v>
      </c>
      <c r="U229" t="s">
        <v>619</v>
      </c>
      <c r="V229" s="7">
        <v>31549</v>
      </c>
      <c r="W229" t="s">
        <v>8213</v>
      </c>
      <c r="X229" t="s">
        <v>8206</v>
      </c>
      <c r="Y229">
        <v>1986</v>
      </c>
      <c r="Z229">
        <v>17</v>
      </c>
    </row>
    <row r="230" spans="1:26" x14ac:dyDescent="0.25">
      <c r="A230" t="s">
        <v>620</v>
      </c>
      <c r="B230" t="s">
        <v>621</v>
      </c>
      <c r="C230" t="s">
        <v>621</v>
      </c>
      <c r="D230">
        <v>0</v>
      </c>
      <c r="E230">
        <v>103</v>
      </c>
      <c r="F230">
        <v>1</v>
      </c>
      <c r="G230">
        <v>43</v>
      </c>
      <c r="H230" t="s">
        <v>8177</v>
      </c>
      <c r="I230" t="s">
        <v>132</v>
      </c>
      <c r="J230" t="s">
        <v>5802</v>
      </c>
      <c r="K230" t="s">
        <v>5802</v>
      </c>
      <c r="L230" s="5">
        <v>7.8</v>
      </c>
      <c r="M230" t="s">
        <v>8181</v>
      </c>
      <c r="N230" s="6">
        <v>378489</v>
      </c>
      <c r="O230" t="s">
        <v>8182</v>
      </c>
      <c r="P230" s="6">
        <v>6000000</v>
      </c>
      <c r="Q230" s="6">
        <v>70722101</v>
      </c>
      <c r="R230">
        <v>64722101</v>
      </c>
      <c r="S230" t="s">
        <v>8175</v>
      </c>
      <c r="T230" s="7">
        <v>31574</v>
      </c>
      <c r="U230" t="s">
        <v>504</v>
      </c>
      <c r="V230" s="7">
        <v>31574</v>
      </c>
      <c r="W230" t="s">
        <v>8208</v>
      </c>
      <c r="X230" t="s">
        <v>8202</v>
      </c>
      <c r="Y230">
        <v>1986</v>
      </c>
      <c r="Z230">
        <v>11</v>
      </c>
    </row>
    <row r="231" spans="1:26" x14ac:dyDescent="0.25">
      <c r="A231" t="s">
        <v>622</v>
      </c>
      <c r="B231" t="s">
        <v>623</v>
      </c>
      <c r="C231" t="s">
        <v>623</v>
      </c>
      <c r="D231">
        <v>0</v>
      </c>
      <c r="E231">
        <v>90</v>
      </c>
      <c r="F231">
        <v>1</v>
      </c>
      <c r="G231">
        <v>30</v>
      </c>
      <c r="H231" t="s">
        <v>8177</v>
      </c>
      <c r="I231" t="s">
        <v>8158</v>
      </c>
      <c r="J231" t="s">
        <v>132</v>
      </c>
      <c r="K231" t="s">
        <v>8163</v>
      </c>
      <c r="L231" s="5">
        <v>6.9</v>
      </c>
      <c r="M231" t="s">
        <v>8178</v>
      </c>
      <c r="N231" s="6">
        <v>50800</v>
      </c>
      <c r="O231" t="s">
        <v>8179</v>
      </c>
      <c r="P231" s="6">
        <v>9000000</v>
      </c>
      <c r="Q231" s="6">
        <v>18564613</v>
      </c>
      <c r="R231">
        <v>9564613</v>
      </c>
      <c r="S231" t="s">
        <v>8175</v>
      </c>
      <c r="T231" s="7">
        <v>31623</v>
      </c>
      <c r="U231" t="s">
        <v>217</v>
      </c>
      <c r="V231" s="7">
        <v>31623</v>
      </c>
      <c r="W231" t="s">
        <v>8209</v>
      </c>
      <c r="X231" t="s">
        <v>8202</v>
      </c>
      <c r="Y231">
        <v>1986</v>
      </c>
      <c r="Z231">
        <v>30</v>
      </c>
    </row>
    <row r="232" spans="1:26" x14ac:dyDescent="0.25">
      <c r="A232" t="s">
        <v>624</v>
      </c>
      <c r="B232" t="s">
        <v>625</v>
      </c>
      <c r="C232" t="s">
        <v>625</v>
      </c>
      <c r="D232">
        <v>0</v>
      </c>
      <c r="E232">
        <v>96</v>
      </c>
      <c r="F232">
        <v>1</v>
      </c>
      <c r="G232">
        <v>36</v>
      </c>
      <c r="H232" t="s">
        <v>8177</v>
      </c>
      <c r="I232" t="s">
        <v>145</v>
      </c>
      <c r="J232" t="s">
        <v>83</v>
      </c>
      <c r="K232" t="s">
        <v>8161</v>
      </c>
      <c r="L232" s="5">
        <v>7.6</v>
      </c>
      <c r="M232" t="s">
        <v>8181</v>
      </c>
      <c r="N232" s="6">
        <v>197066</v>
      </c>
      <c r="O232" t="s">
        <v>8182</v>
      </c>
      <c r="P232" s="6">
        <v>15000000</v>
      </c>
      <c r="Q232" s="6">
        <v>60629159</v>
      </c>
      <c r="R232">
        <v>45629159</v>
      </c>
      <c r="S232" t="s">
        <v>8175</v>
      </c>
      <c r="T232" s="7">
        <v>31639</v>
      </c>
      <c r="U232" t="s">
        <v>401</v>
      </c>
      <c r="V232" s="7">
        <v>31639</v>
      </c>
      <c r="W232" t="s">
        <v>8212</v>
      </c>
      <c r="X232" t="s">
        <v>1465</v>
      </c>
      <c r="Y232">
        <v>1986</v>
      </c>
      <c r="Z232">
        <v>15</v>
      </c>
    </row>
    <row r="233" spans="1:26" x14ac:dyDescent="0.25">
      <c r="A233" t="s">
        <v>626</v>
      </c>
      <c r="B233" t="s">
        <v>627</v>
      </c>
      <c r="C233" t="s">
        <v>628</v>
      </c>
      <c r="D233">
        <v>0</v>
      </c>
      <c r="E233">
        <v>86</v>
      </c>
      <c r="F233">
        <v>1</v>
      </c>
      <c r="G233">
        <v>26</v>
      </c>
      <c r="H233" t="s">
        <v>8177</v>
      </c>
      <c r="I233" t="s">
        <v>83</v>
      </c>
      <c r="J233" t="s">
        <v>3857</v>
      </c>
      <c r="K233" t="s">
        <v>5802</v>
      </c>
      <c r="L233" s="5">
        <v>6</v>
      </c>
      <c r="M233" t="s">
        <v>8178</v>
      </c>
      <c r="N233" s="6">
        <v>50021</v>
      </c>
      <c r="O233" t="s">
        <v>8179</v>
      </c>
      <c r="P233" s="6">
        <v>3000000</v>
      </c>
      <c r="Q233" s="6">
        <v>19472525</v>
      </c>
      <c r="R233">
        <v>16472525</v>
      </c>
      <c r="S233" t="s">
        <v>8175</v>
      </c>
      <c r="T233" s="7">
        <v>31625</v>
      </c>
      <c r="U233" t="s">
        <v>629</v>
      </c>
      <c r="V233" s="7">
        <v>31625</v>
      </c>
      <c r="W233" t="s">
        <v>8212</v>
      </c>
      <c r="X233" t="s">
        <v>1465</v>
      </c>
      <c r="Y233">
        <v>1986</v>
      </c>
      <c r="Z233">
        <v>1</v>
      </c>
    </row>
    <row r="234" spans="1:26" x14ac:dyDescent="0.25">
      <c r="A234" t="s">
        <v>630</v>
      </c>
      <c r="B234" t="s">
        <v>631</v>
      </c>
      <c r="C234" t="s">
        <v>631</v>
      </c>
      <c r="D234">
        <v>0</v>
      </c>
      <c r="E234">
        <v>94</v>
      </c>
      <c r="F234">
        <v>1</v>
      </c>
      <c r="G234">
        <v>34</v>
      </c>
      <c r="H234" t="s">
        <v>8177</v>
      </c>
      <c r="I234" t="s">
        <v>5529</v>
      </c>
      <c r="J234" t="s">
        <v>8158</v>
      </c>
      <c r="K234" t="s">
        <v>132</v>
      </c>
      <c r="L234" s="5">
        <v>5.9</v>
      </c>
      <c r="M234" t="s">
        <v>8178</v>
      </c>
      <c r="N234" s="6">
        <v>58359</v>
      </c>
      <c r="O234" t="s">
        <v>8179</v>
      </c>
      <c r="P234" s="6">
        <v>25000000</v>
      </c>
      <c r="Q234" s="6">
        <v>79817937</v>
      </c>
      <c r="R234">
        <v>54817937</v>
      </c>
      <c r="S234" t="s">
        <v>8175</v>
      </c>
      <c r="T234" s="7">
        <v>31758</v>
      </c>
      <c r="U234" t="s">
        <v>549</v>
      </c>
      <c r="V234" s="7">
        <v>31758</v>
      </c>
      <c r="W234" t="s">
        <v>8196</v>
      </c>
      <c r="X234" t="s">
        <v>1465</v>
      </c>
      <c r="Y234">
        <v>1986</v>
      </c>
      <c r="Z234">
        <v>12</v>
      </c>
    </row>
    <row r="235" spans="1:26" x14ac:dyDescent="0.25">
      <c r="A235" t="s">
        <v>632</v>
      </c>
      <c r="B235" t="s">
        <v>633</v>
      </c>
      <c r="C235" t="s">
        <v>633</v>
      </c>
      <c r="D235">
        <v>0</v>
      </c>
      <c r="E235">
        <v>74</v>
      </c>
      <c r="F235">
        <v>1</v>
      </c>
      <c r="G235">
        <v>14</v>
      </c>
      <c r="H235" t="s">
        <v>8180</v>
      </c>
      <c r="I235" t="s">
        <v>8158</v>
      </c>
      <c r="J235" t="s">
        <v>8159</v>
      </c>
      <c r="K235" t="s">
        <v>8163</v>
      </c>
      <c r="L235" s="5">
        <v>7.1</v>
      </c>
      <c r="M235" t="s">
        <v>8181</v>
      </c>
      <c r="N235" s="6">
        <v>53066</v>
      </c>
      <c r="O235" t="s">
        <v>8179</v>
      </c>
      <c r="P235" s="6">
        <v>14000000</v>
      </c>
      <c r="Q235" s="6">
        <v>38625550</v>
      </c>
      <c r="R235">
        <v>24625550</v>
      </c>
      <c r="S235" t="s">
        <v>8175</v>
      </c>
      <c r="T235" s="7">
        <v>31586</v>
      </c>
      <c r="U235" t="s">
        <v>634</v>
      </c>
      <c r="V235" s="7">
        <v>31586</v>
      </c>
      <c r="W235" t="s">
        <v>8208</v>
      </c>
      <c r="X235" t="s">
        <v>8205</v>
      </c>
      <c r="Y235">
        <v>1986</v>
      </c>
      <c r="Z235">
        <v>23</v>
      </c>
    </row>
    <row r="236" spans="1:26" x14ac:dyDescent="0.25">
      <c r="A236" t="s">
        <v>635</v>
      </c>
      <c r="B236" t="s">
        <v>636</v>
      </c>
      <c r="C236" t="s">
        <v>636</v>
      </c>
      <c r="D236">
        <v>0</v>
      </c>
      <c r="E236">
        <v>107</v>
      </c>
      <c r="F236">
        <v>1</v>
      </c>
      <c r="G236">
        <v>47</v>
      </c>
      <c r="H236" t="s">
        <v>8177</v>
      </c>
      <c r="I236" t="s">
        <v>132</v>
      </c>
      <c r="J236" t="s">
        <v>145</v>
      </c>
      <c r="K236" t="s">
        <v>5802</v>
      </c>
      <c r="L236" s="5">
        <v>7.8</v>
      </c>
      <c r="M236" t="s">
        <v>8181</v>
      </c>
      <c r="N236" s="6">
        <v>74923</v>
      </c>
      <c r="O236" t="s">
        <v>8179</v>
      </c>
      <c r="P236" s="6">
        <v>6400000</v>
      </c>
      <c r="Q236" s="6">
        <v>40084041</v>
      </c>
      <c r="R236">
        <v>33684041</v>
      </c>
      <c r="S236" t="s">
        <v>8175</v>
      </c>
      <c r="T236" s="7">
        <v>31437</v>
      </c>
      <c r="U236" t="s">
        <v>186</v>
      </c>
      <c r="V236" s="7">
        <v>31437</v>
      </c>
      <c r="W236" t="s">
        <v>8198</v>
      </c>
      <c r="X236" t="s">
        <v>8206</v>
      </c>
      <c r="Y236">
        <v>1986</v>
      </c>
      <c r="Z236">
        <v>25</v>
      </c>
    </row>
    <row r="237" spans="1:26" x14ac:dyDescent="0.25">
      <c r="A237" t="s">
        <v>637</v>
      </c>
      <c r="B237" t="s">
        <v>638</v>
      </c>
      <c r="C237" t="s">
        <v>638</v>
      </c>
      <c r="D237">
        <v>0</v>
      </c>
      <c r="E237">
        <v>116</v>
      </c>
      <c r="F237">
        <v>1</v>
      </c>
      <c r="G237">
        <v>56</v>
      </c>
      <c r="H237" t="s">
        <v>8177</v>
      </c>
      <c r="I237" t="s">
        <v>5529</v>
      </c>
      <c r="J237" t="s">
        <v>8158</v>
      </c>
      <c r="K237" t="s">
        <v>8156</v>
      </c>
      <c r="L237" s="5">
        <v>7</v>
      </c>
      <c r="M237" t="s">
        <v>8178</v>
      </c>
      <c r="N237" s="6">
        <v>144010</v>
      </c>
      <c r="O237" t="s">
        <v>8182</v>
      </c>
      <c r="P237" s="6">
        <v>16000000</v>
      </c>
      <c r="Q237" s="6">
        <v>5900712</v>
      </c>
      <c r="R237">
        <v>-10099288</v>
      </c>
      <c r="S237" t="s">
        <v>8185</v>
      </c>
      <c r="T237" s="7">
        <v>31413</v>
      </c>
      <c r="U237" t="s">
        <v>639</v>
      </c>
      <c r="V237" s="7">
        <v>31413</v>
      </c>
      <c r="W237" t="s">
        <v>8198</v>
      </c>
      <c r="X237" t="s">
        <v>8202</v>
      </c>
      <c r="Y237">
        <v>1986</v>
      </c>
      <c r="Z237">
        <v>1</v>
      </c>
    </row>
    <row r="238" spans="1:26" x14ac:dyDescent="0.25">
      <c r="A238" t="s">
        <v>640</v>
      </c>
      <c r="B238" t="s">
        <v>641</v>
      </c>
      <c r="C238" t="s">
        <v>641</v>
      </c>
      <c r="D238">
        <v>0</v>
      </c>
      <c r="E238">
        <v>97</v>
      </c>
      <c r="F238">
        <v>1</v>
      </c>
      <c r="G238">
        <v>37</v>
      </c>
      <c r="H238" t="s">
        <v>8177</v>
      </c>
      <c r="I238" t="s">
        <v>5529</v>
      </c>
      <c r="J238" t="s">
        <v>8166</v>
      </c>
      <c r="K238" t="s">
        <v>3857</v>
      </c>
      <c r="L238" s="5">
        <v>7.2</v>
      </c>
      <c r="M238" t="s">
        <v>8181</v>
      </c>
      <c r="N238" s="6">
        <v>51189</v>
      </c>
      <c r="O238" t="s">
        <v>8179</v>
      </c>
      <c r="P238" s="6">
        <v>6000000</v>
      </c>
      <c r="Q238" s="6">
        <v>5844868</v>
      </c>
      <c r="R238">
        <v>-155132</v>
      </c>
      <c r="S238" t="s">
        <v>8185</v>
      </c>
      <c r="T238" s="7">
        <v>31429</v>
      </c>
      <c r="U238" t="s">
        <v>642</v>
      </c>
      <c r="V238" s="7">
        <v>31429</v>
      </c>
      <c r="W238" t="s">
        <v>8198</v>
      </c>
      <c r="X238" t="s">
        <v>1465</v>
      </c>
      <c r="Y238">
        <v>1986</v>
      </c>
      <c r="Z238">
        <v>17</v>
      </c>
    </row>
    <row r="239" spans="1:26" x14ac:dyDescent="0.25">
      <c r="A239" t="s">
        <v>643</v>
      </c>
      <c r="B239" t="s">
        <v>644</v>
      </c>
      <c r="C239" t="s">
        <v>644</v>
      </c>
      <c r="D239">
        <v>0</v>
      </c>
      <c r="E239">
        <v>101</v>
      </c>
      <c r="F239">
        <v>1</v>
      </c>
      <c r="G239">
        <v>41</v>
      </c>
      <c r="H239" t="s">
        <v>8177</v>
      </c>
      <c r="I239" t="s">
        <v>8158</v>
      </c>
      <c r="J239" t="s">
        <v>8163</v>
      </c>
      <c r="K239" t="s">
        <v>8156</v>
      </c>
      <c r="L239" s="5">
        <v>7.3</v>
      </c>
      <c r="M239" t="s">
        <v>8181</v>
      </c>
      <c r="N239" s="6">
        <v>146027</v>
      </c>
      <c r="O239" t="s">
        <v>8182</v>
      </c>
      <c r="P239" s="6">
        <v>25000000</v>
      </c>
      <c r="Q239" s="6">
        <v>14245868</v>
      </c>
      <c r="R239">
        <v>-10754132</v>
      </c>
      <c r="S239" t="s">
        <v>8185</v>
      </c>
      <c r="T239" s="7">
        <v>31590</v>
      </c>
      <c r="U239" t="s">
        <v>645</v>
      </c>
      <c r="V239" s="7">
        <v>31590</v>
      </c>
      <c r="W239" t="s">
        <v>8208</v>
      </c>
      <c r="X239" t="s">
        <v>1465</v>
      </c>
      <c r="Y239">
        <v>1986</v>
      </c>
      <c r="Z239">
        <v>27</v>
      </c>
    </row>
    <row r="240" spans="1:26" x14ac:dyDescent="0.25">
      <c r="A240" t="s">
        <v>646</v>
      </c>
      <c r="B240" t="s">
        <v>647</v>
      </c>
      <c r="C240" t="s">
        <v>647</v>
      </c>
      <c r="D240">
        <v>0</v>
      </c>
      <c r="E240">
        <v>94</v>
      </c>
      <c r="F240">
        <v>1</v>
      </c>
      <c r="G240">
        <v>34</v>
      </c>
      <c r="H240" t="s">
        <v>8177</v>
      </c>
      <c r="I240" t="s">
        <v>132</v>
      </c>
      <c r="J240" t="s">
        <v>83</v>
      </c>
      <c r="K240" t="s">
        <v>8164</v>
      </c>
      <c r="L240" s="5">
        <v>7.1</v>
      </c>
      <c r="M240" t="s">
        <v>8181</v>
      </c>
      <c r="N240" s="6">
        <v>84306</v>
      </c>
      <c r="O240" t="s">
        <v>8179</v>
      </c>
      <c r="P240" s="6">
        <v>25000000</v>
      </c>
      <c r="Q240" s="6">
        <v>39032786</v>
      </c>
      <c r="R240">
        <v>14032786</v>
      </c>
      <c r="S240" t="s">
        <v>8175</v>
      </c>
      <c r="T240" s="7">
        <v>31765</v>
      </c>
      <c r="U240" t="s">
        <v>648</v>
      </c>
      <c r="V240" s="7">
        <v>31765</v>
      </c>
      <c r="W240" t="s">
        <v>8196</v>
      </c>
      <c r="X240" t="s">
        <v>1465</v>
      </c>
      <c r="Y240">
        <v>1986</v>
      </c>
      <c r="Z240">
        <v>19</v>
      </c>
    </row>
    <row r="241" spans="1:26" x14ac:dyDescent="0.25">
      <c r="A241" t="s">
        <v>649</v>
      </c>
      <c r="B241" t="s">
        <v>650</v>
      </c>
      <c r="C241" t="s">
        <v>650</v>
      </c>
      <c r="D241">
        <v>0</v>
      </c>
      <c r="E241">
        <v>120</v>
      </c>
      <c r="F241">
        <v>2</v>
      </c>
      <c r="G241">
        <v>0</v>
      </c>
      <c r="H241" t="s">
        <v>8177</v>
      </c>
      <c r="I241" t="s">
        <v>8162</v>
      </c>
      <c r="J241" t="s">
        <v>8166</v>
      </c>
      <c r="K241" t="s">
        <v>3857</v>
      </c>
      <c r="L241" s="5">
        <v>7.2</v>
      </c>
      <c r="M241" t="s">
        <v>8181</v>
      </c>
      <c r="N241" s="6">
        <v>78855</v>
      </c>
      <c r="O241" t="s">
        <v>8179</v>
      </c>
      <c r="P241" s="6">
        <v>15000000</v>
      </c>
      <c r="Q241" s="6">
        <v>8622412</v>
      </c>
      <c r="R241">
        <v>-6377588</v>
      </c>
      <c r="S241" t="s">
        <v>8185</v>
      </c>
      <c r="T241" s="7">
        <v>31639</v>
      </c>
      <c r="U241" t="s">
        <v>651</v>
      </c>
      <c r="V241" s="7">
        <v>31639</v>
      </c>
      <c r="W241" t="s">
        <v>8212</v>
      </c>
      <c r="X241" t="s">
        <v>1465</v>
      </c>
      <c r="Y241">
        <v>1986</v>
      </c>
      <c r="Z241">
        <v>15</v>
      </c>
    </row>
    <row r="242" spans="1:26" x14ac:dyDescent="0.25">
      <c r="A242" t="s">
        <v>652</v>
      </c>
      <c r="B242" t="s">
        <v>653</v>
      </c>
      <c r="C242" t="s">
        <v>653</v>
      </c>
      <c r="D242">
        <v>0</v>
      </c>
      <c r="E242">
        <v>125</v>
      </c>
      <c r="F242">
        <v>2</v>
      </c>
      <c r="G242">
        <v>5</v>
      </c>
      <c r="H242" t="s">
        <v>8183</v>
      </c>
      <c r="I242" t="s">
        <v>8158</v>
      </c>
      <c r="J242" t="s">
        <v>145</v>
      </c>
      <c r="K242" t="s">
        <v>8167</v>
      </c>
      <c r="L242" s="5">
        <v>7.4</v>
      </c>
      <c r="M242" t="s">
        <v>8181</v>
      </c>
      <c r="N242" s="6">
        <v>64473</v>
      </c>
      <c r="O242" t="s">
        <v>8179</v>
      </c>
      <c r="P242" s="6">
        <v>24500000</v>
      </c>
      <c r="Q242" s="6">
        <v>17502499</v>
      </c>
      <c r="R242">
        <v>-6997501</v>
      </c>
      <c r="S242" t="s">
        <v>8185</v>
      </c>
      <c r="T242" s="7">
        <v>31548</v>
      </c>
      <c r="U242" t="s">
        <v>481</v>
      </c>
      <c r="V242" s="7">
        <v>31548</v>
      </c>
      <c r="W242" t="s">
        <v>8213</v>
      </c>
      <c r="X242" t="s">
        <v>1465</v>
      </c>
      <c r="Y242">
        <v>1986</v>
      </c>
      <c r="Z242">
        <v>16</v>
      </c>
    </row>
    <row r="243" spans="1:26" x14ac:dyDescent="0.25">
      <c r="A243" t="s">
        <v>654</v>
      </c>
      <c r="B243" t="s">
        <v>655</v>
      </c>
      <c r="C243" t="s">
        <v>655</v>
      </c>
      <c r="D243">
        <v>0</v>
      </c>
      <c r="E243">
        <v>91</v>
      </c>
      <c r="F243">
        <v>1</v>
      </c>
      <c r="G243">
        <v>31</v>
      </c>
      <c r="H243" t="s">
        <v>8177</v>
      </c>
      <c r="I243" t="s">
        <v>132</v>
      </c>
      <c r="J243" t="s">
        <v>5802</v>
      </c>
      <c r="K243" t="s">
        <v>5802</v>
      </c>
      <c r="L243" s="5">
        <v>6.4</v>
      </c>
      <c r="M243" t="s">
        <v>8178</v>
      </c>
      <c r="N243" s="6">
        <v>60841</v>
      </c>
      <c r="O243" t="s">
        <v>8179</v>
      </c>
      <c r="P243" s="6">
        <v>18500000</v>
      </c>
      <c r="Q243" s="6">
        <v>54999651</v>
      </c>
      <c r="R243">
        <v>36499651</v>
      </c>
      <c r="S243" t="s">
        <v>8175</v>
      </c>
      <c r="T243" s="7">
        <v>31497</v>
      </c>
      <c r="U243" t="s">
        <v>656</v>
      </c>
      <c r="V243" s="7">
        <v>31497</v>
      </c>
      <c r="W243" t="s">
        <v>8203</v>
      </c>
      <c r="X243" t="s">
        <v>8202</v>
      </c>
      <c r="Y243">
        <v>1986</v>
      </c>
      <c r="Z243">
        <v>26</v>
      </c>
    </row>
    <row r="244" spans="1:26" x14ac:dyDescent="0.25">
      <c r="A244" t="s">
        <v>657</v>
      </c>
      <c r="B244" t="s">
        <v>658</v>
      </c>
      <c r="C244" t="s">
        <v>658</v>
      </c>
      <c r="D244">
        <v>0</v>
      </c>
      <c r="E244">
        <v>120</v>
      </c>
      <c r="F244">
        <v>2</v>
      </c>
      <c r="G244">
        <v>0</v>
      </c>
      <c r="H244" t="s">
        <v>8177</v>
      </c>
      <c r="I244" t="s">
        <v>145</v>
      </c>
      <c r="J244" t="s">
        <v>4390</v>
      </c>
      <c r="K244" t="s">
        <v>5802</v>
      </c>
      <c r="L244" s="5">
        <v>8.1</v>
      </c>
      <c r="M244" t="s">
        <v>8181</v>
      </c>
      <c r="N244" s="6">
        <v>430535</v>
      </c>
      <c r="O244" t="s">
        <v>8182</v>
      </c>
      <c r="P244" s="6">
        <v>6000000</v>
      </c>
      <c r="Q244" s="6">
        <v>138545632</v>
      </c>
      <c r="R244">
        <v>132545632</v>
      </c>
      <c r="S244" t="s">
        <v>8175</v>
      </c>
      <c r="T244" s="7">
        <v>31765</v>
      </c>
      <c r="U244" t="s">
        <v>659</v>
      </c>
      <c r="V244" s="7">
        <v>31765</v>
      </c>
      <c r="W244" t="s">
        <v>8196</v>
      </c>
      <c r="X244" t="s">
        <v>1465</v>
      </c>
      <c r="Y244">
        <v>1986</v>
      </c>
      <c r="Z244">
        <v>19</v>
      </c>
    </row>
    <row r="245" spans="1:26" x14ac:dyDescent="0.25">
      <c r="A245" t="s">
        <v>660</v>
      </c>
      <c r="B245" t="s">
        <v>661</v>
      </c>
      <c r="C245" t="s">
        <v>661</v>
      </c>
      <c r="D245">
        <v>0</v>
      </c>
      <c r="E245">
        <v>97</v>
      </c>
      <c r="F245">
        <v>1</v>
      </c>
      <c r="G245">
        <v>37</v>
      </c>
      <c r="H245" t="s">
        <v>8177</v>
      </c>
      <c r="I245" t="s">
        <v>132</v>
      </c>
      <c r="J245" t="s">
        <v>145</v>
      </c>
      <c r="K245" t="s">
        <v>8157</v>
      </c>
      <c r="L245" s="5">
        <v>6.7</v>
      </c>
      <c r="M245" t="s">
        <v>8178</v>
      </c>
      <c r="N245" s="6">
        <v>86779</v>
      </c>
      <c r="O245" t="s">
        <v>8179</v>
      </c>
      <c r="P245" s="6">
        <v>9000000</v>
      </c>
      <c r="Q245" s="6">
        <v>40479480</v>
      </c>
      <c r="R245">
        <v>31479480</v>
      </c>
      <c r="S245" t="s">
        <v>8175</v>
      </c>
      <c r="T245" s="7">
        <v>31441</v>
      </c>
      <c r="U245" t="s">
        <v>662</v>
      </c>
      <c r="V245" s="7">
        <v>31441</v>
      </c>
      <c r="W245" t="s">
        <v>8198</v>
      </c>
      <c r="X245" t="s">
        <v>8202</v>
      </c>
      <c r="Y245">
        <v>1986</v>
      </c>
      <c r="Z245">
        <v>29</v>
      </c>
    </row>
    <row r="246" spans="1:26" x14ac:dyDescent="0.25">
      <c r="A246" t="s">
        <v>663</v>
      </c>
      <c r="B246" t="s">
        <v>664</v>
      </c>
      <c r="C246" t="s">
        <v>664</v>
      </c>
      <c r="D246">
        <v>0</v>
      </c>
      <c r="E246">
        <v>98</v>
      </c>
      <c r="F246">
        <v>1</v>
      </c>
      <c r="G246">
        <v>38</v>
      </c>
      <c r="H246" t="s">
        <v>8177</v>
      </c>
      <c r="I246" t="s">
        <v>132</v>
      </c>
      <c r="J246" t="s">
        <v>8163</v>
      </c>
      <c r="K246" t="s">
        <v>8161</v>
      </c>
      <c r="L246" s="5">
        <v>6.6</v>
      </c>
      <c r="M246" t="s">
        <v>8178</v>
      </c>
      <c r="N246" s="6">
        <v>65075</v>
      </c>
      <c r="O246" t="s">
        <v>8179</v>
      </c>
      <c r="P246" s="6">
        <v>15000000</v>
      </c>
      <c r="Q246" s="6">
        <v>40697761</v>
      </c>
      <c r="R246">
        <v>25697761</v>
      </c>
      <c r="S246" t="s">
        <v>8175</v>
      </c>
      <c r="T246" s="7">
        <v>31541</v>
      </c>
      <c r="U246" t="s">
        <v>197</v>
      </c>
      <c r="V246" s="7">
        <v>31541</v>
      </c>
      <c r="W246" t="s">
        <v>8213</v>
      </c>
      <c r="X246" t="s">
        <v>1465</v>
      </c>
      <c r="Y246">
        <v>1986</v>
      </c>
      <c r="Z246">
        <v>9</v>
      </c>
    </row>
    <row r="247" spans="1:26" x14ac:dyDescent="0.25">
      <c r="A247" t="s">
        <v>665</v>
      </c>
      <c r="B247" t="s">
        <v>666</v>
      </c>
      <c r="C247" t="s">
        <v>666</v>
      </c>
      <c r="D247">
        <v>0</v>
      </c>
      <c r="E247">
        <v>89</v>
      </c>
      <c r="F247">
        <v>1</v>
      </c>
      <c r="G247">
        <v>29</v>
      </c>
      <c r="H247" t="s">
        <v>8177</v>
      </c>
      <c r="I247" t="s">
        <v>8158</v>
      </c>
      <c r="J247" t="s">
        <v>132</v>
      </c>
      <c r="K247" t="s">
        <v>145</v>
      </c>
      <c r="L247" s="5">
        <v>8.1</v>
      </c>
      <c r="M247" t="s">
        <v>8181</v>
      </c>
      <c r="N247" s="6">
        <v>429999</v>
      </c>
      <c r="O247" t="s">
        <v>8182</v>
      </c>
      <c r="P247" s="6">
        <v>8000000</v>
      </c>
      <c r="Q247" s="6">
        <v>52287414</v>
      </c>
      <c r="R247">
        <v>44287414</v>
      </c>
      <c r="S247" t="s">
        <v>8175</v>
      </c>
      <c r="T247" s="7">
        <v>31630</v>
      </c>
      <c r="U247" t="s">
        <v>518</v>
      </c>
      <c r="V247" s="7">
        <v>31630</v>
      </c>
      <c r="W247" t="s">
        <v>8212</v>
      </c>
      <c r="X247" t="s">
        <v>8202</v>
      </c>
      <c r="Y247">
        <v>1986</v>
      </c>
      <c r="Z247">
        <v>6</v>
      </c>
    </row>
    <row r="248" spans="1:26" x14ac:dyDescent="0.25">
      <c r="A248" t="s">
        <v>667</v>
      </c>
      <c r="B248" t="s">
        <v>668</v>
      </c>
      <c r="C248" t="s">
        <v>668</v>
      </c>
      <c r="D248">
        <v>0</v>
      </c>
      <c r="E248">
        <v>119</v>
      </c>
      <c r="F248">
        <v>1</v>
      </c>
      <c r="G248">
        <v>59</v>
      </c>
      <c r="H248" t="s">
        <v>8177</v>
      </c>
      <c r="I248" t="s">
        <v>5529</v>
      </c>
      <c r="J248" t="s">
        <v>8158</v>
      </c>
      <c r="K248" t="s">
        <v>132</v>
      </c>
      <c r="L248" s="5">
        <v>7.3</v>
      </c>
      <c r="M248" t="s">
        <v>8181</v>
      </c>
      <c r="N248" s="6">
        <v>89995</v>
      </c>
      <c r="O248" t="s">
        <v>8179</v>
      </c>
      <c r="P248" s="6">
        <v>25000000</v>
      </c>
      <c r="Q248" s="6">
        <v>109713132</v>
      </c>
      <c r="R248">
        <v>84713132</v>
      </c>
      <c r="S248" t="s">
        <v>8175</v>
      </c>
      <c r="T248" s="7">
        <v>31737</v>
      </c>
      <c r="U248" t="s">
        <v>510</v>
      </c>
      <c r="V248" s="7">
        <v>31737</v>
      </c>
      <c r="W248" t="s">
        <v>8207</v>
      </c>
      <c r="X248" t="s">
        <v>1465</v>
      </c>
      <c r="Y248">
        <v>1986</v>
      </c>
      <c r="Z248">
        <v>21</v>
      </c>
    </row>
    <row r="249" spans="1:26" x14ac:dyDescent="0.25">
      <c r="A249" t="s">
        <v>669</v>
      </c>
      <c r="B249" t="s">
        <v>670</v>
      </c>
      <c r="C249" t="s">
        <v>671</v>
      </c>
      <c r="D249">
        <v>0</v>
      </c>
      <c r="E249">
        <v>125</v>
      </c>
      <c r="F249">
        <v>2</v>
      </c>
      <c r="G249">
        <v>5</v>
      </c>
      <c r="H249" t="s">
        <v>8183</v>
      </c>
      <c r="I249" t="s">
        <v>8158</v>
      </c>
      <c r="J249" t="s">
        <v>8159</v>
      </c>
      <c r="K249" t="s">
        <v>8163</v>
      </c>
      <c r="L249" s="5">
        <v>8</v>
      </c>
      <c r="M249" t="s">
        <v>8181</v>
      </c>
      <c r="N249" s="6">
        <v>176257</v>
      </c>
      <c r="O249" t="s">
        <v>8182</v>
      </c>
      <c r="P249" s="6">
        <v>3300000</v>
      </c>
      <c r="Q249" s="6">
        <v>6217509</v>
      </c>
      <c r="R249">
        <v>2917509</v>
      </c>
      <c r="S249" t="s">
        <v>8175</v>
      </c>
      <c r="T249" s="7">
        <v>31626</v>
      </c>
      <c r="U249" t="s">
        <v>478</v>
      </c>
      <c r="V249" s="7">
        <v>31626</v>
      </c>
      <c r="W249" t="s">
        <v>8212</v>
      </c>
      <c r="X249" t="s">
        <v>8206</v>
      </c>
      <c r="Y249">
        <v>1986</v>
      </c>
      <c r="Z249">
        <v>2</v>
      </c>
    </row>
    <row r="250" spans="1:26" x14ac:dyDescent="0.25">
      <c r="A250" t="s">
        <v>672</v>
      </c>
      <c r="B250" t="s">
        <v>673</v>
      </c>
      <c r="C250" t="s">
        <v>673</v>
      </c>
      <c r="D250">
        <v>0</v>
      </c>
      <c r="E250">
        <v>104</v>
      </c>
      <c r="F250">
        <v>1</v>
      </c>
      <c r="G250">
        <v>44</v>
      </c>
      <c r="H250" t="s">
        <v>8177</v>
      </c>
      <c r="I250" t="s">
        <v>132</v>
      </c>
      <c r="J250" t="s">
        <v>178</v>
      </c>
      <c r="K250" t="s">
        <v>5802</v>
      </c>
      <c r="L250" s="5">
        <v>6.5</v>
      </c>
      <c r="M250" t="s">
        <v>8178</v>
      </c>
      <c r="N250" s="6">
        <v>81444</v>
      </c>
      <c r="O250" t="s">
        <v>8179</v>
      </c>
      <c r="P250" s="6">
        <v>25000000</v>
      </c>
      <c r="Q250" s="6">
        <v>39246734</v>
      </c>
      <c r="R250">
        <v>14246734</v>
      </c>
      <c r="S250" t="s">
        <v>8175</v>
      </c>
      <c r="T250" s="7">
        <v>31756</v>
      </c>
      <c r="U250" t="s">
        <v>231</v>
      </c>
      <c r="V250" s="7">
        <v>31756</v>
      </c>
      <c r="W250" t="s">
        <v>8196</v>
      </c>
      <c r="X250" t="s">
        <v>8202</v>
      </c>
      <c r="Y250">
        <v>1986</v>
      </c>
      <c r="Z250">
        <v>10</v>
      </c>
    </row>
    <row r="251" spans="1:26" x14ac:dyDescent="0.25">
      <c r="A251" t="s">
        <v>674</v>
      </c>
      <c r="B251" t="s">
        <v>675</v>
      </c>
      <c r="C251" t="s">
        <v>675</v>
      </c>
      <c r="D251">
        <v>0</v>
      </c>
      <c r="E251">
        <v>109</v>
      </c>
      <c r="F251">
        <v>1</v>
      </c>
      <c r="G251">
        <v>49</v>
      </c>
      <c r="H251" t="s">
        <v>8177</v>
      </c>
      <c r="I251" t="s">
        <v>5529</v>
      </c>
      <c r="J251" t="s">
        <v>145</v>
      </c>
      <c r="K251" t="s">
        <v>5802</v>
      </c>
      <c r="L251" s="5">
        <v>6.9</v>
      </c>
      <c r="M251" t="s">
        <v>8178</v>
      </c>
      <c r="N251" s="6">
        <v>487407</v>
      </c>
      <c r="O251" t="s">
        <v>8182</v>
      </c>
      <c r="P251" s="6">
        <v>15000000</v>
      </c>
      <c r="Q251" s="6">
        <v>357288178</v>
      </c>
      <c r="R251">
        <v>342288178</v>
      </c>
      <c r="S251" t="s">
        <v>8175</v>
      </c>
      <c r="T251" s="7">
        <v>31544</v>
      </c>
      <c r="U251" t="s">
        <v>676</v>
      </c>
      <c r="V251" s="7">
        <v>31544</v>
      </c>
      <c r="W251" t="s">
        <v>8213</v>
      </c>
      <c r="X251" t="s">
        <v>8205</v>
      </c>
      <c r="Y251">
        <v>1986</v>
      </c>
      <c r="Z251">
        <v>12</v>
      </c>
    </row>
    <row r="252" spans="1:26" x14ac:dyDescent="0.25">
      <c r="A252" t="s">
        <v>677</v>
      </c>
      <c r="B252" t="s">
        <v>678</v>
      </c>
      <c r="C252" t="s">
        <v>678</v>
      </c>
      <c r="D252">
        <v>0</v>
      </c>
      <c r="E252">
        <v>108</v>
      </c>
      <c r="F252">
        <v>1</v>
      </c>
      <c r="G252">
        <v>48</v>
      </c>
      <c r="H252" t="s">
        <v>8177</v>
      </c>
      <c r="I252" t="s">
        <v>5529</v>
      </c>
      <c r="J252" t="s">
        <v>8158</v>
      </c>
      <c r="K252" t="s">
        <v>132</v>
      </c>
      <c r="L252" s="5">
        <v>5.7</v>
      </c>
      <c r="M252" t="s">
        <v>8178</v>
      </c>
      <c r="N252" s="6">
        <v>59909</v>
      </c>
      <c r="O252" t="s">
        <v>8179</v>
      </c>
      <c r="P252" s="6">
        <v>14000000</v>
      </c>
      <c r="Q252" s="6">
        <v>239606210</v>
      </c>
      <c r="R252">
        <v>225606210</v>
      </c>
      <c r="S252" t="s">
        <v>8175</v>
      </c>
      <c r="T252" s="7">
        <v>32283</v>
      </c>
      <c r="U252" t="s">
        <v>679</v>
      </c>
      <c r="V252" s="7">
        <v>32283</v>
      </c>
      <c r="W252" t="s">
        <v>8213</v>
      </c>
      <c r="X252" t="s">
        <v>1465</v>
      </c>
      <c r="Y252">
        <v>1988</v>
      </c>
      <c r="Z252">
        <v>20</v>
      </c>
    </row>
    <row r="253" spans="1:26" x14ac:dyDescent="0.25">
      <c r="A253" t="s">
        <v>680</v>
      </c>
      <c r="B253" t="s">
        <v>681</v>
      </c>
      <c r="C253" t="s">
        <v>681</v>
      </c>
      <c r="D253">
        <v>0</v>
      </c>
      <c r="E253">
        <v>113</v>
      </c>
      <c r="F253">
        <v>1</v>
      </c>
      <c r="G253">
        <v>53</v>
      </c>
      <c r="H253" t="s">
        <v>8177</v>
      </c>
      <c r="I253" t="s">
        <v>83</v>
      </c>
      <c r="J253" t="s">
        <v>8166</v>
      </c>
      <c r="K253" t="s">
        <v>3857</v>
      </c>
      <c r="L253" s="5">
        <v>7.2</v>
      </c>
      <c r="M253" t="s">
        <v>8181</v>
      </c>
      <c r="N253" s="6">
        <v>93678</v>
      </c>
      <c r="O253" t="s">
        <v>8179</v>
      </c>
      <c r="P253" s="6">
        <v>17000000</v>
      </c>
      <c r="Q253" s="6">
        <v>17185954</v>
      </c>
      <c r="R253">
        <v>185954</v>
      </c>
      <c r="S253" t="s">
        <v>8175</v>
      </c>
      <c r="T253" s="7">
        <v>31842</v>
      </c>
      <c r="U253" t="s">
        <v>228</v>
      </c>
      <c r="V253" s="7">
        <v>31842</v>
      </c>
      <c r="W253" t="s">
        <v>8203</v>
      </c>
      <c r="X253" t="s">
        <v>1465</v>
      </c>
      <c r="Y253">
        <v>1987</v>
      </c>
      <c r="Z253">
        <v>6</v>
      </c>
    </row>
    <row r="254" spans="1:26" x14ac:dyDescent="0.25">
      <c r="A254" t="s">
        <v>682</v>
      </c>
      <c r="B254" t="s">
        <v>683</v>
      </c>
      <c r="C254" t="s">
        <v>683</v>
      </c>
      <c r="D254">
        <v>0</v>
      </c>
      <c r="E254">
        <v>100</v>
      </c>
      <c r="F254">
        <v>1</v>
      </c>
      <c r="G254">
        <v>40</v>
      </c>
      <c r="H254" t="s">
        <v>8177</v>
      </c>
      <c r="I254" t="s">
        <v>5529</v>
      </c>
      <c r="J254" t="s">
        <v>132</v>
      </c>
      <c r="K254" t="s">
        <v>8162</v>
      </c>
      <c r="L254" s="5">
        <v>6.5</v>
      </c>
      <c r="M254" t="s">
        <v>8178</v>
      </c>
      <c r="N254" s="6">
        <v>126734</v>
      </c>
      <c r="O254" t="s">
        <v>8182</v>
      </c>
      <c r="P254" s="6">
        <v>27000000</v>
      </c>
      <c r="Q254" s="6">
        <v>299965036</v>
      </c>
      <c r="R254">
        <v>272965036</v>
      </c>
      <c r="S254" t="s">
        <v>8175</v>
      </c>
      <c r="T254" s="7">
        <v>31916</v>
      </c>
      <c r="U254" t="s">
        <v>676</v>
      </c>
      <c r="V254" s="7">
        <v>31916</v>
      </c>
      <c r="W254" t="s">
        <v>8213</v>
      </c>
      <c r="X254" t="s">
        <v>8197</v>
      </c>
      <c r="Y254">
        <v>1987</v>
      </c>
      <c r="Z254">
        <v>19</v>
      </c>
    </row>
    <row r="255" spans="1:26" x14ac:dyDescent="0.25">
      <c r="A255" t="s">
        <v>684</v>
      </c>
      <c r="B255" t="s">
        <v>685</v>
      </c>
      <c r="C255" t="s">
        <v>685</v>
      </c>
      <c r="D255">
        <v>0</v>
      </c>
      <c r="E255">
        <v>92</v>
      </c>
      <c r="F255">
        <v>1</v>
      </c>
      <c r="G255">
        <v>32</v>
      </c>
      <c r="H255" t="s">
        <v>8177</v>
      </c>
      <c r="I255" t="s">
        <v>5529</v>
      </c>
      <c r="J255" t="s">
        <v>8160</v>
      </c>
      <c r="K255" t="s">
        <v>145</v>
      </c>
      <c r="L255" s="5">
        <v>6.8</v>
      </c>
      <c r="M255" t="s">
        <v>8178</v>
      </c>
      <c r="N255" s="6">
        <v>91604</v>
      </c>
      <c r="O255" t="s">
        <v>8179</v>
      </c>
      <c r="P255" s="6">
        <v>1100000</v>
      </c>
      <c r="Q255" s="6">
        <v>11806119</v>
      </c>
      <c r="R255">
        <v>10706119</v>
      </c>
      <c r="S255" t="s">
        <v>8175</v>
      </c>
      <c r="T255" s="7">
        <v>1988</v>
      </c>
      <c r="U255" t="s">
        <v>686</v>
      </c>
      <c r="V255" s="7">
        <v>1988</v>
      </c>
      <c r="W255" t="s">
        <v>8208</v>
      </c>
      <c r="X255" t="s">
        <v>8206</v>
      </c>
      <c r="Y255">
        <v>1905</v>
      </c>
      <c r="Z255">
        <v>10</v>
      </c>
    </row>
    <row r="256" spans="1:26" x14ac:dyDescent="0.25">
      <c r="A256" t="s">
        <v>687</v>
      </c>
      <c r="B256" t="s">
        <v>688</v>
      </c>
      <c r="C256" t="s">
        <v>688</v>
      </c>
      <c r="D256">
        <v>0</v>
      </c>
      <c r="E256">
        <v>100</v>
      </c>
      <c r="F256">
        <v>1</v>
      </c>
      <c r="G256">
        <v>40</v>
      </c>
      <c r="H256" t="s">
        <v>8177</v>
      </c>
      <c r="I256" t="s">
        <v>145</v>
      </c>
      <c r="J256" t="s">
        <v>8165</v>
      </c>
      <c r="K256" t="s">
        <v>8157</v>
      </c>
      <c r="L256" s="5">
        <v>7</v>
      </c>
      <c r="M256" t="s">
        <v>8178</v>
      </c>
      <c r="N256" s="6">
        <v>248979</v>
      </c>
      <c r="O256" t="s">
        <v>8182</v>
      </c>
      <c r="P256" s="6">
        <v>6000000</v>
      </c>
      <c r="Q256" s="6">
        <v>214577242</v>
      </c>
      <c r="R256">
        <v>208577242</v>
      </c>
      <c r="S256" t="s">
        <v>8175</v>
      </c>
      <c r="T256" s="7">
        <v>32006</v>
      </c>
      <c r="U256" t="s">
        <v>689</v>
      </c>
      <c r="V256" s="7">
        <v>32006</v>
      </c>
      <c r="W256" t="s">
        <v>8212</v>
      </c>
      <c r="X256" t="s">
        <v>8205</v>
      </c>
      <c r="Y256">
        <v>1987</v>
      </c>
      <c r="Z256">
        <v>17</v>
      </c>
    </row>
    <row r="257" spans="1:26" x14ac:dyDescent="0.25">
      <c r="A257" t="s">
        <v>690</v>
      </c>
      <c r="B257" t="s">
        <v>691</v>
      </c>
      <c r="C257" t="s">
        <v>691</v>
      </c>
      <c r="D257">
        <v>0</v>
      </c>
      <c r="E257">
        <v>153</v>
      </c>
      <c r="F257">
        <v>2</v>
      </c>
      <c r="G257">
        <v>33</v>
      </c>
      <c r="H257" t="s">
        <v>8183</v>
      </c>
      <c r="I257" t="s">
        <v>145</v>
      </c>
      <c r="J257" t="s">
        <v>4390</v>
      </c>
      <c r="K257" t="s">
        <v>5802</v>
      </c>
      <c r="L257" s="5">
        <v>7.7</v>
      </c>
      <c r="M257" t="s">
        <v>8181</v>
      </c>
      <c r="N257" s="6">
        <v>132120</v>
      </c>
      <c r="O257" t="s">
        <v>8182</v>
      </c>
      <c r="P257" s="6">
        <v>35000000</v>
      </c>
      <c r="Q257" s="6">
        <v>22238696</v>
      </c>
      <c r="R257">
        <v>-12761304</v>
      </c>
      <c r="S257" t="s">
        <v>8185</v>
      </c>
      <c r="T257" s="7">
        <v>32119</v>
      </c>
      <c r="U257" t="s">
        <v>139</v>
      </c>
      <c r="V257" s="7">
        <v>32119</v>
      </c>
      <c r="W257" t="s">
        <v>8196</v>
      </c>
      <c r="X257" t="s">
        <v>8197</v>
      </c>
      <c r="Y257">
        <v>1987</v>
      </c>
      <c r="Z257">
        <v>8</v>
      </c>
    </row>
    <row r="258" spans="1:26" x14ac:dyDescent="0.25">
      <c r="A258" t="s">
        <v>692</v>
      </c>
      <c r="B258" t="s">
        <v>693</v>
      </c>
      <c r="C258" t="s">
        <v>693</v>
      </c>
      <c r="D258">
        <v>0</v>
      </c>
      <c r="E258">
        <v>84</v>
      </c>
      <c r="F258">
        <v>1</v>
      </c>
      <c r="G258">
        <v>24</v>
      </c>
      <c r="H258" t="s">
        <v>8177</v>
      </c>
      <c r="I258" t="s">
        <v>132</v>
      </c>
      <c r="J258" t="s">
        <v>83</v>
      </c>
      <c r="K258" t="s">
        <v>5802</v>
      </c>
      <c r="L258" s="5">
        <v>7.7</v>
      </c>
      <c r="M258" t="s">
        <v>8181</v>
      </c>
      <c r="N258" s="6">
        <v>178624</v>
      </c>
      <c r="O258" t="s">
        <v>8182</v>
      </c>
      <c r="P258" s="6">
        <v>3600000</v>
      </c>
      <c r="Q258" s="6">
        <v>5924421</v>
      </c>
      <c r="R258">
        <v>2324421</v>
      </c>
      <c r="S258" t="s">
        <v>8175</v>
      </c>
      <c r="T258" s="7">
        <v>31849</v>
      </c>
      <c r="U258" t="s">
        <v>359</v>
      </c>
      <c r="V258" s="7">
        <v>31849</v>
      </c>
      <c r="W258" t="s">
        <v>8203</v>
      </c>
      <c r="X258" t="s">
        <v>1465</v>
      </c>
      <c r="Y258">
        <v>1987</v>
      </c>
      <c r="Z258">
        <v>13</v>
      </c>
    </row>
    <row r="259" spans="1:26" x14ac:dyDescent="0.25">
      <c r="A259" t="s">
        <v>694</v>
      </c>
      <c r="B259" t="s">
        <v>695</v>
      </c>
      <c r="C259" t="s">
        <v>695</v>
      </c>
      <c r="D259">
        <v>0</v>
      </c>
      <c r="E259">
        <v>119</v>
      </c>
      <c r="F259">
        <v>1</v>
      </c>
      <c r="G259">
        <v>59</v>
      </c>
      <c r="H259" t="s">
        <v>8177</v>
      </c>
      <c r="I259" t="s">
        <v>145</v>
      </c>
      <c r="J259" t="s">
        <v>3857</v>
      </c>
      <c r="K259" t="s">
        <v>5802</v>
      </c>
      <c r="L259" s="5">
        <v>6.9</v>
      </c>
      <c r="M259" t="s">
        <v>8178</v>
      </c>
      <c r="N259" s="6">
        <v>94469</v>
      </c>
      <c r="O259" t="s">
        <v>8179</v>
      </c>
      <c r="P259" s="6">
        <v>14000000</v>
      </c>
      <c r="Q259" s="6">
        <v>320145693</v>
      </c>
      <c r="R259">
        <v>306145693</v>
      </c>
      <c r="S259" t="s">
        <v>8175</v>
      </c>
      <c r="T259" s="7">
        <v>32036</v>
      </c>
      <c r="U259" t="s">
        <v>404</v>
      </c>
      <c r="V259" s="7">
        <v>32036</v>
      </c>
      <c r="W259" t="s">
        <v>8211</v>
      </c>
      <c r="X259" t="s">
        <v>8202</v>
      </c>
      <c r="Y259">
        <v>1987</v>
      </c>
      <c r="Z259">
        <v>16</v>
      </c>
    </row>
    <row r="260" spans="1:26" x14ac:dyDescent="0.25">
      <c r="A260" t="s">
        <v>696</v>
      </c>
      <c r="B260" t="s">
        <v>697</v>
      </c>
      <c r="C260" t="s">
        <v>697</v>
      </c>
      <c r="D260">
        <v>0</v>
      </c>
      <c r="E260">
        <v>116</v>
      </c>
      <c r="F260">
        <v>1</v>
      </c>
      <c r="G260">
        <v>56</v>
      </c>
      <c r="H260" t="s">
        <v>8177</v>
      </c>
      <c r="I260" t="s">
        <v>145</v>
      </c>
      <c r="J260" t="s">
        <v>4390</v>
      </c>
      <c r="K260" t="s">
        <v>5802</v>
      </c>
      <c r="L260" s="5">
        <v>8.3000000000000007</v>
      </c>
      <c r="M260" t="s">
        <v>8181</v>
      </c>
      <c r="N260" s="6">
        <v>774298</v>
      </c>
      <c r="O260" t="s">
        <v>8184</v>
      </c>
      <c r="P260" s="6">
        <v>30000000</v>
      </c>
      <c r="Q260" s="6">
        <v>46358827</v>
      </c>
      <c r="R260">
        <v>16358827</v>
      </c>
      <c r="S260" t="s">
        <v>8175</v>
      </c>
      <c r="T260" s="7">
        <v>31945</v>
      </c>
      <c r="U260" t="s">
        <v>32</v>
      </c>
      <c r="V260" s="7">
        <v>31945</v>
      </c>
      <c r="W260" t="s">
        <v>8208</v>
      </c>
      <c r="X260" t="s">
        <v>8202</v>
      </c>
      <c r="Y260">
        <v>1987</v>
      </c>
      <c r="Z260">
        <v>17</v>
      </c>
    </row>
    <row r="261" spans="1:26" x14ac:dyDescent="0.25">
      <c r="A261" t="s">
        <v>698</v>
      </c>
      <c r="B261" t="s">
        <v>699</v>
      </c>
      <c r="C261" t="s">
        <v>699</v>
      </c>
      <c r="D261">
        <v>0</v>
      </c>
      <c r="E261">
        <v>121</v>
      </c>
      <c r="F261">
        <v>2</v>
      </c>
      <c r="G261">
        <v>1</v>
      </c>
      <c r="H261" t="s">
        <v>8183</v>
      </c>
      <c r="I261" t="s">
        <v>8160</v>
      </c>
      <c r="J261" t="s">
        <v>132</v>
      </c>
      <c r="K261" t="s">
        <v>145</v>
      </c>
      <c r="L261" s="5">
        <v>7.3</v>
      </c>
      <c r="M261" t="s">
        <v>8181</v>
      </c>
      <c r="N261" s="6">
        <v>150260</v>
      </c>
      <c r="O261" t="s">
        <v>8182</v>
      </c>
      <c r="P261" s="6">
        <v>13000000</v>
      </c>
      <c r="Q261" s="6">
        <v>123922370</v>
      </c>
      <c r="R261">
        <v>110922370</v>
      </c>
      <c r="S261" t="s">
        <v>8175</v>
      </c>
      <c r="T261" s="7">
        <v>32134</v>
      </c>
      <c r="U261" t="s">
        <v>484</v>
      </c>
      <c r="V261" s="7">
        <v>32134</v>
      </c>
      <c r="W261" t="s">
        <v>8196</v>
      </c>
      <c r="X261" t="s">
        <v>8202</v>
      </c>
      <c r="Y261">
        <v>1987</v>
      </c>
      <c r="Z261">
        <v>23</v>
      </c>
    </row>
    <row r="262" spans="1:26" x14ac:dyDescent="0.25">
      <c r="A262" t="s">
        <v>700</v>
      </c>
      <c r="B262" t="s">
        <v>701</v>
      </c>
      <c r="C262" t="s">
        <v>701</v>
      </c>
      <c r="D262">
        <v>0</v>
      </c>
      <c r="E262">
        <v>120</v>
      </c>
      <c r="F262">
        <v>2</v>
      </c>
      <c r="G262">
        <v>0</v>
      </c>
      <c r="H262" t="s">
        <v>8177</v>
      </c>
      <c r="I262" t="s">
        <v>5529</v>
      </c>
      <c r="J262" t="s">
        <v>8158</v>
      </c>
      <c r="K262" t="s">
        <v>132</v>
      </c>
      <c r="L262" s="5">
        <v>6.8</v>
      </c>
      <c r="M262" t="s">
        <v>8178</v>
      </c>
      <c r="N262" s="6">
        <v>63916</v>
      </c>
      <c r="O262" t="s">
        <v>8179</v>
      </c>
      <c r="P262" s="6">
        <v>27000000</v>
      </c>
      <c r="Q262" s="6">
        <v>25893810</v>
      </c>
      <c r="R262">
        <v>-1106190</v>
      </c>
      <c r="S262" t="s">
        <v>8185</v>
      </c>
      <c r="T262" s="7">
        <v>31959</v>
      </c>
      <c r="U262" t="s">
        <v>470</v>
      </c>
      <c r="V262" s="7">
        <v>31959</v>
      </c>
      <c r="W262" t="s">
        <v>8209</v>
      </c>
      <c r="X262" t="s">
        <v>8202</v>
      </c>
      <c r="Y262">
        <v>1987</v>
      </c>
      <c r="Z262">
        <v>1</v>
      </c>
    </row>
    <row r="263" spans="1:26" x14ac:dyDescent="0.25">
      <c r="A263" t="s">
        <v>702</v>
      </c>
      <c r="B263" t="s">
        <v>703</v>
      </c>
      <c r="C263" t="s">
        <v>703</v>
      </c>
      <c r="D263">
        <v>0</v>
      </c>
      <c r="E263">
        <v>109</v>
      </c>
      <c r="F263">
        <v>1</v>
      </c>
      <c r="G263">
        <v>49</v>
      </c>
      <c r="H263" t="s">
        <v>8177</v>
      </c>
      <c r="I263" t="s">
        <v>5529</v>
      </c>
      <c r="J263" t="s">
        <v>8162</v>
      </c>
      <c r="K263" t="s">
        <v>3857</v>
      </c>
      <c r="L263" s="5">
        <v>7.6</v>
      </c>
      <c r="M263" t="s">
        <v>8181</v>
      </c>
      <c r="N263" s="6">
        <v>270946</v>
      </c>
      <c r="O263" t="s">
        <v>8182</v>
      </c>
      <c r="P263" s="6">
        <v>15000000</v>
      </c>
      <c r="Q263" s="6">
        <v>120207127</v>
      </c>
      <c r="R263">
        <v>105207127</v>
      </c>
      <c r="S263" t="s">
        <v>8175</v>
      </c>
      <c r="T263" s="7">
        <v>31842</v>
      </c>
      <c r="U263" t="s">
        <v>175</v>
      </c>
      <c r="V263" s="7">
        <v>31842</v>
      </c>
      <c r="W263" t="s">
        <v>8203</v>
      </c>
      <c r="X263" t="s">
        <v>1465</v>
      </c>
      <c r="Y263">
        <v>1987</v>
      </c>
      <c r="Z263">
        <v>6</v>
      </c>
    </row>
    <row r="264" spans="1:26" x14ac:dyDescent="0.25">
      <c r="A264" t="s">
        <v>704</v>
      </c>
      <c r="B264" t="s">
        <v>705</v>
      </c>
      <c r="C264" t="s">
        <v>705</v>
      </c>
      <c r="D264">
        <v>0</v>
      </c>
      <c r="E264">
        <v>130</v>
      </c>
      <c r="F264">
        <v>2</v>
      </c>
      <c r="G264">
        <v>10</v>
      </c>
      <c r="H264" t="s">
        <v>8183</v>
      </c>
      <c r="I264" t="s">
        <v>5529</v>
      </c>
      <c r="J264" t="s">
        <v>8158</v>
      </c>
      <c r="K264" t="s">
        <v>3857</v>
      </c>
      <c r="L264" s="5">
        <v>6.7</v>
      </c>
      <c r="M264" t="s">
        <v>8178</v>
      </c>
      <c r="N264" s="6">
        <v>103908</v>
      </c>
      <c r="O264" t="s">
        <v>8182</v>
      </c>
      <c r="P264" s="6">
        <v>40000000</v>
      </c>
      <c r="Q264" s="6">
        <v>51220430</v>
      </c>
      <c r="R264">
        <v>11220430</v>
      </c>
      <c r="S264" t="s">
        <v>8175</v>
      </c>
      <c r="T264" s="7">
        <v>31955</v>
      </c>
      <c r="U264" t="s">
        <v>322</v>
      </c>
      <c r="V264" s="7">
        <v>31955</v>
      </c>
      <c r="W264" t="s">
        <v>8208</v>
      </c>
      <c r="X264" t="s">
        <v>8206</v>
      </c>
      <c r="Y264">
        <v>1987</v>
      </c>
      <c r="Z264">
        <v>27</v>
      </c>
    </row>
    <row r="265" spans="1:26" x14ac:dyDescent="0.25">
      <c r="A265" t="s">
        <v>706</v>
      </c>
      <c r="B265" t="s">
        <v>707</v>
      </c>
      <c r="C265" t="s">
        <v>707</v>
      </c>
      <c r="D265">
        <v>0</v>
      </c>
      <c r="E265">
        <v>97</v>
      </c>
      <c r="F265">
        <v>1</v>
      </c>
      <c r="G265">
        <v>37</v>
      </c>
      <c r="H265" t="s">
        <v>8177</v>
      </c>
      <c r="I265" t="s">
        <v>132</v>
      </c>
      <c r="J265" t="s">
        <v>83</v>
      </c>
      <c r="K265" t="s">
        <v>5802</v>
      </c>
      <c r="L265" s="5">
        <v>7.2</v>
      </c>
      <c r="M265" t="s">
        <v>8181</v>
      </c>
      <c r="N265" s="6">
        <v>156997</v>
      </c>
      <c r="O265" t="s">
        <v>8182</v>
      </c>
      <c r="P265" s="6">
        <v>8500000</v>
      </c>
      <c r="Q265" s="6">
        <v>32505409</v>
      </c>
      <c r="R265">
        <v>24005409</v>
      </c>
      <c r="S265" t="s">
        <v>8175</v>
      </c>
      <c r="T265" s="7">
        <v>31985</v>
      </c>
      <c r="U265" t="s">
        <v>708</v>
      </c>
      <c r="V265" s="7">
        <v>31985</v>
      </c>
      <c r="W265" t="s">
        <v>8209</v>
      </c>
      <c r="X265" t="s">
        <v>8205</v>
      </c>
      <c r="Y265">
        <v>1987</v>
      </c>
      <c r="Z265">
        <v>27</v>
      </c>
    </row>
    <row r="266" spans="1:26" x14ac:dyDescent="0.25">
      <c r="A266" t="s">
        <v>709</v>
      </c>
      <c r="B266" t="s">
        <v>710</v>
      </c>
      <c r="C266" t="s">
        <v>710</v>
      </c>
      <c r="D266">
        <v>0</v>
      </c>
      <c r="E266">
        <v>102</v>
      </c>
      <c r="F266">
        <v>1</v>
      </c>
      <c r="G266">
        <v>42</v>
      </c>
      <c r="H266" t="s">
        <v>8177</v>
      </c>
      <c r="I266" t="s">
        <v>132</v>
      </c>
      <c r="J266" t="s">
        <v>145</v>
      </c>
      <c r="K266" t="s">
        <v>8157</v>
      </c>
      <c r="L266" s="5">
        <v>7.1</v>
      </c>
      <c r="M266" t="s">
        <v>8181</v>
      </c>
      <c r="N266" s="6">
        <v>65243</v>
      </c>
      <c r="O266" t="s">
        <v>8179</v>
      </c>
      <c r="P266" s="6">
        <v>15000000</v>
      </c>
      <c r="Q266" s="6">
        <v>80642217</v>
      </c>
      <c r="R266">
        <v>65642217</v>
      </c>
      <c r="S266" t="s">
        <v>8175</v>
      </c>
      <c r="T266" s="7">
        <v>32112</v>
      </c>
      <c r="U266" t="s">
        <v>711</v>
      </c>
      <c r="V266" s="7">
        <v>32112</v>
      </c>
      <c r="W266" t="s">
        <v>8196</v>
      </c>
      <c r="X266" t="s">
        <v>8197</v>
      </c>
      <c r="Y266">
        <v>1987</v>
      </c>
      <c r="Z266">
        <v>1</v>
      </c>
    </row>
    <row r="267" spans="1:26" x14ac:dyDescent="0.25">
      <c r="A267" t="s">
        <v>712</v>
      </c>
      <c r="B267" t="s">
        <v>713</v>
      </c>
      <c r="C267" t="s">
        <v>713</v>
      </c>
      <c r="D267">
        <v>0</v>
      </c>
      <c r="E267">
        <v>96</v>
      </c>
      <c r="F267">
        <v>1</v>
      </c>
      <c r="G267">
        <v>36</v>
      </c>
      <c r="H267" t="s">
        <v>8177</v>
      </c>
      <c r="I267" t="s">
        <v>8156</v>
      </c>
      <c r="J267" t="s">
        <v>83</v>
      </c>
      <c r="K267" t="s">
        <v>5802</v>
      </c>
      <c r="L267" s="5">
        <v>6.6</v>
      </c>
      <c r="M267" t="s">
        <v>8178</v>
      </c>
      <c r="N267" s="6">
        <v>88392</v>
      </c>
      <c r="O267" t="s">
        <v>8179</v>
      </c>
      <c r="P267" s="6">
        <v>4500000</v>
      </c>
      <c r="Q267" s="6">
        <v>44793222</v>
      </c>
      <c r="R267">
        <v>40293222</v>
      </c>
      <c r="S267" t="s">
        <v>8175</v>
      </c>
      <c r="T267" s="7">
        <v>31835</v>
      </c>
      <c r="U267" t="s">
        <v>714</v>
      </c>
      <c r="V267" s="7">
        <v>31835</v>
      </c>
      <c r="W267" t="s">
        <v>8201</v>
      </c>
      <c r="X267" t="s">
        <v>1465</v>
      </c>
      <c r="Y267">
        <v>1987</v>
      </c>
      <c r="Z267">
        <v>27</v>
      </c>
    </row>
    <row r="268" spans="1:26" x14ac:dyDescent="0.25">
      <c r="A268" t="s">
        <v>715</v>
      </c>
      <c r="B268" t="s">
        <v>716</v>
      </c>
      <c r="C268" t="s">
        <v>716</v>
      </c>
      <c r="D268">
        <v>0</v>
      </c>
      <c r="E268">
        <v>93</v>
      </c>
      <c r="F268">
        <v>1</v>
      </c>
      <c r="G268">
        <v>33</v>
      </c>
      <c r="H268" t="s">
        <v>8177</v>
      </c>
      <c r="I268" t="s">
        <v>5529</v>
      </c>
      <c r="J268" t="s">
        <v>145</v>
      </c>
      <c r="K268" t="s">
        <v>8168</v>
      </c>
      <c r="L268" s="5">
        <v>5.8</v>
      </c>
      <c r="M268" t="s">
        <v>8178</v>
      </c>
      <c r="N268" s="6">
        <v>58081</v>
      </c>
      <c r="O268" t="s">
        <v>8179</v>
      </c>
      <c r="P268" s="6">
        <v>25000000</v>
      </c>
      <c r="Q268" s="6">
        <v>16057580</v>
      </c>
      <c r="R268">
        <v>-8942420</v>
      </c>
      <c r="S268" t="s">
        <v>8185</v>
      </c>
      <c r="T268" s="7">
        <v>31820</v>
      </c>
      <c r="U268" t="s">
        <v>717</v>
      </c>
      <c r="V268" s="7">
        <v>31820</v>
      </c>
      <c r="W268" t="s">
        <v>8201</v>
      </c>
      <c r="X268" t="s">
        <v>8199</v>
      </c>
      <c r="Y268">
        <v>1987</v>
      </c>
      <c r="Z268">
        <v>12</v>
      </c>
    </row>
    <row r="269" spans="1:26" x14ac:dyDescent="0.25">
      <c r="A269" t="s">
        <v>718</v>
      </c>
      <c r="B269" t="s">
        <v>719</v>
      </c>
      <c r="C269" t="s">
        <v>719</v>
      </c>
      <c r="D269">
        <v>0</v>
      </c>
      <c r="E269">
        <v>112</v>
      </c>
      <c r="F269">
        <v>1</v>
      </c>
      <c r="G269">
        <v>52</v>
      </c>
      <c r="H269" t="s">
        <v>8177</v>
      </c>
      <c r="I269" t="s">
        <v>132</v>
      </c>
      <c r="J269" t="s">
        <v>8157</v>
      </c>
      <c r="K269" t="s">
        <v>5802</v>
      </c>
      <c r="L269" s="5">
        <v>6.9</v>
      </c>
      <c r="M269" t="s">
        <v>8178</v>
      </c>
      <c r="N269" s="6">
        <v>65658</v>
      </c>
      <c r="O269" t="s">
        <v>8179</v>
      </c>
      <c r="P269" s="6">
        <v>22000000</v>
      </c>
      <c r="Q269" s="6">
        <v>26713187</v>
      </c>
      <c r="R269">
        <v>4713187</v>
      </c>
      <c r="S269" t="s">
        <v>8175</v>
      </c>
      <c r="T269" s="7">
        <v>32127</v>
      </c>
      <c r="U269" t="s">
        <v>720</v>
      </c>
      <c r="V269" s="7">
        <v>32127</v>
      </c>
      <c r="W269" t="s">
        <v>8196</v>
      </c>
      <c r="X269" t="s">
        <v>8202</v>
      </c>
      <c r="Y269">
        <v>1987</v>
      </c>
      <c r="Z269">
        <v>16</v>
      </c>
    </row>
    <row r="270" spans="1:26" x14ac:dyDescent="0.25">
      <c r="A270" t="s">
        <v>721</v>
      </c>
      <c r="B270" t="s">
        <v>722</v>
      </c>
      <c r="C270" t="s">
        <v>722</v>
      </c>
      <c r="D270">
        <v>0</v>
      </c>
      <c r="E270">
        <v>93</v>
      </c>
      <c r="F270">
        <v>1</v>
      </c>
      <c r="G270">
        <v>33</v>
      </c>
      <c r="H270" t="s">
        <v>8177</v>
      </c>
      <c r="I270" t="s">
        <v>132</v>
      </c>
      <c r="J270" t="s">
        <v>145</v>
      </c>
      <c r="K270" t="s">
        <v>5802</v>
      </c>
      <c r="L270" s="5">
        <v>7.6</v>
      </c>
      <c r="M270" t="s">
        <v>8181</v>
      </c>
      <c r="N270" s="6">
        <v>153510</v>
      </c>
      <c r="O270" t="s">
        <v>8182</v>
      </c>
      <c r="P270" s="6">
        <v>15000000</v>
      </c>
      <c r="Q270" s="6">
        <v>49530280</v>
      </c>
      <c r="R270">
        <v>34530280</v>
      </c>
      <c r="S270" t="s">
        <v>8175</v>
      </c>
      <c r="T270" s="7">
        <v>32106</v>
      </c>
      <c r="U270" t="s">
        <v>504</v>
      </c>
      <c r="V270" s="7">
        <v>32106</v>
      </c>
      <c r="W270" t="s">
        <v>8207</v>
      </c>
      <c r="X270" t="s">
        <v>8202</v>
      </c>
      <c r="Y270">
        <v>1987</v>
      </c>
      <c r="Z270">
        <v>25</v>
      </c>
    </row>
    <row r="271" spans="1:26" x14ac:dyDescent="0.25">
      <c r="A271" t="s">
        <v>723</v>
      </c>
      <c r="B271" t="s">
        <v>724</v>
      </c>
      <c r="C271" t="s">
        <v>724</v>
      </c>
      <c r="D271">
        <v>0</v>
      </c>
      <c r="E271">
        <v>107</v>
      </c>
      <c r="F271">
        <v>1</v>
      </c>
      <c r="G271">
        <v>47</v>
      </c>
      <c r="H271" t="s">
        <v>8177</v>
      </c>
      <c r="I271" t="s">
        <v>5529</v>
      </c>
      <c r="J271" t="s">
        <v>8158</v>
      </c>
      <c r="K271" t="s">
        <v>83</v>
      </c>
      <c r="L271" s="5">
        <v>7.8</v>
      </c>
      <c r="M271" t="s">
        <v>8181</v>
      </c>
      <c r="N271" s="6">
        <v>443864</v>
      </c>
      <c r="O271" t="s">
        <v>8182</v>
      </c>
      <c r="P271" s="6">
        <v>15000000</v>
      </c>
      <c r="Q271" s="6">
        <v>98268458</v>
      </c>
      <c r="R271">
        <v>83268458</v>
      </c>
      <c r="S271" t="s">
        <v>8175</v>
      </c>
      <c r="T271" s="7">
        <v>31940</v>
      </c>
      <c r="U271" t="s">
        <v>725</v>
      </c>
      <c r="V271" s="7">
        <v>31940</v>
      </c>
      <c r="W271" t="s">
        <v>8208</v>
      </c>
      <c r="X271" t="s">
        <v>1465</v>
      </c>
      <c r="Y271">
        <v>1987</v>
      </c>
      <c r="Z271">
        <v>12</v>
      </c>
    </row>
    <row r="272" spans="1:26" x14ac:dyDescent="0.25">
      <c r="A272" t="s">
        <v>726</v>
      </c>
      <c r="B272" t="s">
        <v>727</v>
      </c>
      <c r="C272" t="s">
        <v>727</v>
      </c>
      <c r="D272">
        <v>0</v>
      </c>
      <c r="E272">
        <v>98</v>
      </c>
      <c r="F272">
        <v>1</v>
      </c>
      <c r="G272">
        <v>38</v>
      </c>
      <c r="H272" t="s">
        <v>8177</v>
      </c>
      <c r="I272" t="s">
        <v>8158</v>
      </c>
      <c r="J272" t="s">
        <v>132</v>
      </c>
      <c r="K272" t="s">
        <v>8163</v>
      </c>
      <c r="L272" s="5">
        <v>8</v>
      </c>
      <c r="M272" t="s">
        <v>8181</v>
      </c>
      <c r="N272" s="6">
        <v>442925</v>
      </c>
      <c r="O272" t="s">
        <v>8182</v>
      </c>
      <c r="P272" s="6">
        <v>16000000</v>
      </c>
      <c r="Q272" s="6">
        <v>30902869</v>
      </c>
      <c r="R272">
        <v>14902869</v>
      </c>
      <c r="S272" t="s">
        <v>8175</v>
      </c>
      <c r="T272" s="7">
        <v>32038</v>
      </c>
      <c r="U272" t="s">
        <v>518</v>
      </c>
      <c r="V272" s="7">
        <v>32038</v>
      </c>
      <c r="W272" t="s">
        <v>8211</v>
      </c>
      <c r="X272" t="s">
        <v>1465</v>
      </c>
      <c r="Y272">
        <v>1987</v>
      </c>
      <c r="Z272">
        <v>18</v>
      </c>
    </row>
    <row r="273" spans="1:26" x14ac:dyDescent="0.25">
      <c r="A273" t="s">
        <v>728</v>
      </c>
      <c r="B273" t="s">
        <v>729</v>
      </c>
      <c r="C273" t="s">
        <v>729</v>
      </c>
      <c r="D273">
        <v>0</v>
      </c>
      <c r="E273">
        <v>94</v>
      </c>
      <c r="F273">
        <v>1</v>
      </c>
      <c r="G273">
        <v>34</v>
      </c>
      <c r="H273" t="s">
        <v>8177</v>
      </c>
      <c r="I273" t="s">
        <v>132</v>
      </c>
      <c r="J273" t="s">
        <v>8162</v>
      </c>
      <c r="K273" t="s">
        <v>5802</v>
      </c>
      <c r="L273" s="5">
        <v>7.3</v>
      </c>
      <c r="M273" t="s">
        <v>8181</v>
      </c>
      <c r="N273" s="6">
        <v>146855</v>
      </c>
      <c r="O273" t="s">
        <v>8182</v>
      </c>
      <c r="P273" s="6">
        <v>6000000</v>
      </c>
      <c r="Q273" s="6">
        <v>29180280</v>
      </c>
      <c r="R273">
        <v>23180280</v>
      </c>
      <c r="S273" t="s">
        <v>8175</v>
      </c>
      <c r="T273" s="7">
        <v>31842</v>
      </c>
      <c r="U273" t="s">
        <v>730</v>
      </c>
      <c r="V273" s="7">
        <v>31842</v>
      </c>
      <c r="W273" t="s">
        <v>8203</v>
      </c>
      <c r="X273" t="s">
        <v>1465</v>
      </c>
      <c r="Y273">
        <v>1987</v>
      </c>
      <c r="Z273">
        <v>6</v>
      </c>
    </row>
    <row r="274" spans="1:26" x14ac:dyDescent="0.25">
      <c r="A274" t="s">
        <v>731</v>
      </c>
      <c r="B274" t="s">
        <v>732</v>
      </c>
      <c r="C274" t="s">
        <v>732</v>
      </c>
      <c r="D274">
        <v>0</v>
      </c>
      <c r="E274">
        <v>102</v>
      </c>
      <c r="F274">
        <v>1</v>
      </c>
      <c r="G274">
        <v>42</v>
      </c>
      <c r="H274" t="s">
        <v>8177</v>
      </c>
      <c r="I274" t="s">
        <v>5529</v>
      </c>
      <c r="J274" t="s">
        <v>8162</v>
      </c>
      <c r="K274" t="s">
        <v>8161</v>
      </c>
      <c r="L274" s="5">
        <v>7.6</v>
      </c>
      <c r="M274" t="s">
        <v>8181</v>
      </c>
      <c r="N274" s="6">
        <v>274364</v>
      </c>
      <c r="O274" t="s">
        <v>8182</v>
      </c>
      <c r="P274" s="6">
        <v>13000000</v>
      </c>
      <c r="Q274" s="6">
        <v>53425389</v>
      </c>
      <c r="R274">
        <v>40425389</v>
      </c>
      <c r="S274" t="s">
        <v>8175</v>
      </c>
      <c r="T274" s="7">
        <v>31975</v>
      </c>
      <c r="U274" t="s">
        <v>733</v>
      </c>
      <c r="V274" s="7">
        <v>31975</v>
      </c>
      <c r="W274" t="s">
        <v>8209</v>
      </c>
      <c r="X274" t="s">
        <v>1465</v>
      </c>
      <c r="Y274">
        <v>1987</v>
      </c>
      <c r="Z274">
        <v>17</v>
      </c>
    </row>
    <row r="275" spans="1:26" x14ac:dyDescent="0.25">
      <c r="A275" t="s">
        <v>734</v>
      </c>
      <c r="B275" t="s">
        <v>735</v>
      </c>
      <c r="C275" t="s">
        <v>735</v>
      </c>
      <c r="D275">
        <v>0</v>
      </c>
      <c r="E275">
        <v>101</v>
      </c>
      <c r="F275">
        <v>1</v>
      </c>
      <c r="G275">
        <v>41</v>
      </c>
      <c r="H275" t="s">
        <v>8177</v>
      </c>
      <c r="I275" t="s">
        <v>5529</v>
      </c>
      <c r="J275" t="s">
        <v>8161</v>
      </c>
      <c r="K275" t="s">
        <v>3857</v>
      </c>
      <c r="L275" s="5">
        <v>6.7</v>
      </c>
      <c r="M275" t="s">
        <v>8178</v>
      </c>
      <c r="N275" s="6">
        <v>162228</v>
      </c>
      <c r="O275" t="s">
        <v>8182</v>
      </c>
      <c r="P275" s="6">
        <v>27000000</v>
      </c>
      <c r="Q275" s="6">
        <v>38122105</v>
      </c>
      <c r="R275">
        <v>11122105</v>
      </c>
      <c r="S275" t="s">
        <v>8175</v>
      </c>
      <c r="T275" s="7">
        <v>32094</v>
      </c>
      <c r="U275" t="s">
        <v>736</v>
      </c>
      <c r="V275" s="7">
        <v>32094</v>
      </c>
      <c r="W275" t="s">
        <v>8207</v>
      </c>
      <c r="X275" t="s">
        <v>1465</v>
      </c>
      <c r="Y275">
        <v>1987</v>
      </c>
      <c r="Z275">
        <v>13</v>
      </c>
    </row>
    <row r="276" spans="1:26" x14ac:dyDescent="0.25">
      <c r="A276" t="s">
        <v>737</v>
      </c>
      <c r="B276" t="s">
        <v>738</v>
      </c>
      <c r="C276" t="s">
        <v>738</v>
      </c>
      <c r="D276">
        <v>0</v>
      </c>
      <c r="E276">
        <v>96</v>
      </c>
      <c r="F276">
        <v>1</v>
      </c>
      <c r="G276">
        <v>36</v>
      </c>
      <c r="H276" t="s">
        <v>8177</v>
      </c>
      <c r="I276" t="s">
        <v>8158</v>
      </c>
      <c r="J276" t="s">
        <v>132</v>
      </c>
      <c r="K276" t="s">
        <v>8161</v>
      </c>
      <c r="L276" s="5">
        <v>7.1</v>
      </c>
      <c r="M276" t="s">
        <v>8181</v>
      </c>
      <c r="N276" s="6">
        <v>202023</v>
      </c>
      <c r="O276" t="s">
        <v>8182</v>
      </c>
      <c r="P276" s="6">
        <v>22700000</v>
      </c>
      <c r="Q276" s="6">
        <v>38119483</v>
      </c>
      <c r="R276">
        <v>15419483</v>
      </c>
      <c r="S276" t="s">
        <v>8175</v>
      </c>
      <c r="T276" s="7">
        <v>31952</v>
      </c>
      <c r="U276" t="s">
        <v>117</v>
      </c>
      <c r="V276" s="7">
        <v>31952</v>
      </c>
      <c r="W276" t="s">
        <v>8208</v>
      </c>
      <c r="X276" t="s">
        <v>8202</v>
      </c>
      <c r="Y276">
        <v>1987</v>
      </c>
      <c r="Z276">
        <v>24</v>
      </c>
    </row>
    <row r="277" spans="1:26" x14ac:dyDescent="0.25">
      <c r="A277" t="s">
        <v>739</v>
      </c>
      <c r="B277" t="s">
        <v>740</v>
      </c>
      <c r="C277" t="s">
        <v>740</v>
      </c>
      <c r="D277">
        <v>0</v>
      </c>
      <c r="E277">
        <v>90</v>
      </c>
      <c r="F277">
        <v>1</v>
      </c>
      <c r="G277">
        <v>30</v>
      </c>
      <c r="H277" t="s">
        <v>8177</v>
      </c>
      <c r="I277" t="s">
        <v>5529</v>
      </c>
      <c r="J277" t="s">
        <v>8158</v>
      </c>
      <c r="K277" t="s">
        <v>8161</v>
      </c>
      <c r="L277" s="5">
        <v>3.7</v>
      </c>
      <c r="M277" t="s">
        <v>8188</v>
      </c>
      <c r="N277" s="6">
        <v>51681</v>
      </c>
      <c r="O277" t="s">
        <v>8179</v>
      </c>
      <c r="P277" s="6">
        <v>17000000</v>
      </c>
      <c r="Q277" s="6">
        <v>30281020</v>
      </c>
      <c r="R277">
        <v>13281020</v>
      </c>
      <c r="S277" t="s">
        <v>8175</v>
      </c>
      <c r="T277" s="7">
        <v>31981</v>
      </c>
      <c r="U277" t="s">
        <v>741</v>
      </c>
      <c r="V277" s="7">
        <v>31981</v>
      </c>
      <c r="W277" t="s">
        <v>8209</v>
      </c>
      <c r="X277" t="s">
        <v>8199</v>
      </c>
      <c r="Y277">
        <v>1987</v>
      </c>
      <c r="Z277">
        <v>23</v>
      </c>
    </row>
    <row r="278" spans="1:26" x14ac:dyDescent="0.25">
      <c r="A278" t="s">
        <v>742</v>
      </c>
      <c r="B278" t="s">
        <v>743</v>
      </c>
      <c r="C278" t="s">
        <v>744</v>
      </c>
      <c r="D278">
        <v>0</v>
      </c>
      <c r="E278">
        <v>102</v>
      </c>
      <c r="F278">
        <v>1</v>
      </c>
      <c r="G278">
        <v>42</v>
      </c>
      <c r="H278" t="s">
        <v>8177</v>
      </c>
      <c r="I278" t="s">
        <v>132</v>
      </c>
      <c r="J278" t="s">
        <v>145</v>
      </c>
      <c r="K278" t="s">
        <v>8163</v>
      </c>
      <c r="L278" s="5">
        <v>6.1</v>
      </c>
      <c r="M278" t="s">
        <v>8178</v>
      </c>
      <c r="N278" s="6">
        <v>56772</v>
      </c>
      <c r="O278" t="s">
        <v>8179</v>
      </c>
      <c r="P278" s="6">
        <v>11000000</v>
      </c>
      <c r="Q278" s="6">
        <v>167780960</v>
      </c>
      <c r="R278">
        <v>156780960</v>
      </c>
      <c r="S278" t="s">
        <v>8175</v>
      </c>
      <c r="T278" s="7">
        <v>32104</v>
      </c>
      <c r="U278" t="s">
        <v>510</v>
      </c>
      <c r="V278" s="7">
        <v>32104</v>
      </c>
      <c r="W278" t="s">
        <v>8207</v>
      </c>
      <c r="X278" t="s">
        <v>8205</v>
      </c>
      <c r="Y278">
        <v>1987</v>
      </c>
      <c r="Z278">
        <v>23</v>
      </c>
    </row>
    <row r="279" spans="1:26" x14ac:dyDescent="0.25">
      <c r="A279" t="s">
        <v>745</v>
      </c>
      <c r="B279" t="s">
        <v>746</v>
      </c>
      <c r="C279" t="s">
        <v>746</v>
      </c>
      <c r="D279">
        <v>0</v>
      </c>
      <c r="E279">
        <v>119</v>
      </c>
      <c r="F279">
        <v>1</v>
      </c>
      <c r="G279">
        <v>59</v>
      </c>
      <c r="H279" t="s">
        <v>8177</v>
      </c>
      <c r="I279" t="s">
        <v>8162</v>
      </c>
      <c r="J279" t="s">
        <v>145</v>
      </c>
      <c r="K279" t="s">
        <v>3857</v>
      </c>
      <c r="L279" s="5">
        <v>7.8</v>
      </c>
      <c r="M279" t="s">
        <v>8181</v>
      </c>
      <c r="N279" s="6">
        <v>324807</v>
      </c>
      <c r="O279" t="s">
        <v>8182</v>
      </c>
      <c r="P279" s="6">
        <v>25000000</v>
      </c>
      <c r="Q279" s="6">
        <v>76270454</v>
      </c>
      <c r="R279">
        <v>51270454</v>
      </c>
      <c r="S279" t="s">
        <v>8175</v>
      </c>
      <c r="T279" s="7">
        <v>31930</v>
      </c>
      <c r="U279" t="s">
        <v>161</v>
      </c>
      <c r="V279" s="7">
        <v>31930</v>
      </c>
      <c r="W279" t="s">
        <v>8208</v>
      </c>
      <c r="X279" t="s">
        <v>8197</v>
      </c>
      <c r="Y279">
        <v>1987</v>
      </c>
      <c r="Z279">
        <v>2</v>
      </c>
    </row>
    <row r="280" spans="1:26" x14ac:dyDescent="0.25">
      <c r="A280" t="s">
        <v>747</v>
      </c>
      <c r="B280" t="s">
        <v>748</v>
      </c>
      <c r="C280" t="s">
        <v>748</v>
      </c>
      <c r="D280">
        <v>0</v>
      </c>
      <c r="E280">
        <v>126</v>
      </c>
      <c r="F280">
        <v>2</v>
      </c>
      <c r="G280">
        <v>6</v>
      </c>
      <c r="H280" t="s">
        <v>8183</v>
      </c>
      <c r="I280" t="s">
        <v>8162</v>
      </c>
      <c r="J280" t="s">
        <v>145</v>
      </c>
      <c r="K280" t="s">
        <v>5802</v>
      </c>
      <c r="L280" s="5">
        <v>7.3</v>
      </c>
      <c r="M280" t="s">
        <v>8181</v>
      </c>
      <c r="N280" s="6">
        <v>162529</v>
      </c>
      <c r="O280" t="s">
        <v>8182</v>
      </c>
      <c r="P280" s="6">
        <v>15000000</v>
      </c>
      <c r="Q280" s="6">
        <v>43848069</v>
      </c>
      <c r="R280">
        <v>28848069</v>
      </c>
      <c r="S280" t="s">
        <v>8175</v>
      </c>
      <c r="T280" s="7">
        <v>32122</v>
      </c>
      <c r="U280" t="s">
        <v>659</v>
      </c>
      <c r="V280" s="7">
        <v>32122</v>
      </c>
      <c r="W280" t="s">
        <v>8196</v>
      </c>
      <c r="X280" t="s">
        <v>1465</v>
      </c>
      <c r="Y280">
        <v>1987</v>
      </c>
      <c r="Z280">
        <v>11</v>
      </c>
    </row>
    <row r="281" spans="1:26" x14ac:dyDescent="0.25">
      <c r="A281" t="s">
        <v>749</v>
      </c>
      <c r="B281" t="s">
        <v>750</v>
      </c>
      <c r="C281" t="s">
        <v>750</v>
      </c>
      <c r="D281">
        <v>0</v>
      </c>
      <c r="E281">
        <v>118</v>
      </c>
      <c r="F281">
        <v>1</v>
      </c>
      <c r="G281">
        <v>58</v>
      </c>
      <c r="H281" t="s">
        <v>8177</v>
      </c>
      <c r="I281" t="s">
        <v>132</v>
      </c>
      <c r="J281" t="s">
        <v>8156</v>
      </c>
      <c r="K281" t="s">
        <v>83</v>
      </c>
      <c r="L281" s="5">
        <v>6.5</v>
      </c>
      <c r="M281" t="s">
        <v>8178</v>
      </c>
      <c r="N281" s="6">
        <v>75595</v>
      </c>
      <c r="O281" t="s">
        <v>8179</v>
      </c>
      <c r="P281" s="6">
        <v>22000000</v>
      </c>
      <c r="Q281" s="6">
        <v>63766510</v>
      </c>
      <c r="R281">
        <v>41766510</v>
      </c>
      <c r="S281" t="s">
        <v>8175</v>
      </c>
      <c r="T281" s="7">
        <v>31940</v>
      </c>
      <c r="U281" t="s">
        <v>253</v>
      </c>
      <c r="V281" s="7">
        <v>31940</v>
      </c>
      <c r="W281" t="s">
        <v>8208</v>
      </c>
      <c r="X281" t="s">
        <v>1465</v>
      </c>
      <c r="Y281">
        <v>1987</v>
      </c>
      <c r="Z281">
        <v>12</v>
      </c>
    </row>
    <row r="282" spans="1:26" x14ac:dyDescent="0.25">
      <c r="A282" t="s">
        <v>751</v>
      </c>
      <c r="B282" t="s">
        <v>752</v>
      </c>
      <c r="C282" t="s">
        <v>752</v>
      </c>
      <c r="D282">
        <v>0</v>
      </c>
      <c r="E282">
        <v>92</v>
      </c>
      <c r="F282">
        <v>1</v>
      </c>
      <c r="G282">
        <v>32</v>
      </c>
      <c r="H282" t="s">
        <v>8177</v>
      </c>
      <c r="I282" t="s">
        <v>132</v>
      </c>
      <c r="J282" t="s">
        <v>8156</v>
      </c>
      <c r="K282" t="s">
        <v>5802</v>
      </c>
      <c r="L282" s="5">
        <v>7.5</v>
      </c>
      <c r="M282" t="s">
        <v>8181</v>
      </c>
      <c r="N282" s="6">
        <v>329033</v>
      </c>
      <c r="O282" t="s">
        <v>8182</v>
      </c>
      <c r="P282" s="6">
        <v>15000000</v>
      </c>
      <c r="Q282" s="6">
        <v>74836631</v>
      </c>
      <c r="R282">
        <v>59836631</v>
      </c>
      <c r="S282" t="s">
        <v>8175</v>
      </c>
      <c r="T282" s="7">
        <v>32231</v>
      </c>
      <c r="U282" t="s">
        <v>575</v>
      </c>
      <c r="V282" s="7">
        <v>32231</v>
      </c>
      <c r="W282" t="s">
        <v>8203</v>
      </c>
      <c r="X282" t="s">
        <v>8197</v>
      </c>
      <c r="Y282">
        <v>1988</v>
      </c>
      <c r="Z282">
        <v>29</v>
      </c>
    </row>
    <row r="283" spans="1:26" x14ac:dyDescent="0.25">
      <c r="A283" t="s">
        <v>753</v>
      </c>
      <c r="B283" t="s">
        <v>754</v>
      </c>
      <c r="C283" t="s">
        <v>754</v>
      </c>
      <c r="D283">
        <v>0</v>
      </c>
      <c r="E283">
        <v>104</v>
      </c>
      <c r="F283">
        <v>1</v>
      </c>
      <c r="G283">
        <v>44</v>
      </c>
      <c r="H283" t="s">
        <v>8177</v>
      </c>
      <c r="I283" t="s">
        <v>132</v>
      </c>
      <c r="J283" t="s">
        <v>145</v>
      </c>
      <c r="K283" t="s">
        <v>8156</v>
      </c>
      <c r="L283" s="5">
        <v>7.3</v>
      </c>
      <c r="M283" t="s">
        <v>8181</v>
      </c>
      <c r="N283" s="6">
        <v>234916</v>
      </c>
      <c r="O283" t="s">
        <v>8182</v>
      </c>
      <c r="P283" s="6">
        <v>18000000</v>
      </c>
      <c r="Q283" s="6">
        <v>151927281</v>
      </c>
      <c r="R283">
        <v>133927281</v>
      </c>
      <c r="S283" t="s">
        <v>8175</v>
      </c>
      <c r="T283" s="7">
        <v>32297</v>
      </c>
      <c r="U283" t="s">
        <v>755</v>
      </c>
      <c r="V283" s="7">
        <v>32297</v>
      </c>
      <c r="W283" t="s">
        <v>8208</v>
      </c>
      <c r="X283" t="s">
        <v>1465</v>
      </c>
      <c r="Y283">
        <v>1988</v>
      </c>
      <c r="Z283">
        <v>3</v>
      </c>
    </row>
    <row r="284" spans="1:26" x14ac:dyDescent="0.25">
      <c r="A284" t="s">
        <v>756</v>
      </c>
      <c r="B284" t="s">
        <v>757</v>
      </c>
      <c r="C284" t="s">
        <v>757</v>
      </c>
      <c r="D284">
        <v>0</v>
      </c>
      <c r="E284">
        <v>108</v>
      </c>
      <c r="F284">
        <v>1</v>
      </c>
      <c r="G284">
        <v>48</v>
      </c>
      <c r="H284" t="s">
        <v>8177</v>
      </c>
      <c r="I284" t="s">
        <v>132</v>
      </c>
      <c r="J284" t="s">
        <v>8157</v>
      </c>
      <c r="K284" t="s">
        <v>8168</v>
      </c>
      <c r="L284" s="5">
        <v>7.1</v>
      </c>
      <c r="M284" t="s">
        <v>8181</v>
      </c>
      <c r="N284" s="6">
        <v>58007</v>
      </c>
      <c r="O284" t="s">
        <v>8179</v>
      </c>
      <c r="P284" s="6">
        <v>8000000</v>
      </c>
      <c r="Q284" s="6">
        <v>50888729</v>
      </c>
      <c r="R284">
        <v>42888729</v>
      </c>
      <c r="S284" t="s">
        <v>8175</v>
      </c>
      <c r="T284" s="7">
        <v>32309</v>
      </c>
      <c r="U284" t="s">
        <v>758</v>
      </c>
      <c r="V284" s="7">
        <v>32309</v>
      </c>
      <c r="W284" t="s">
        <v>8208</v>
      </c>
      <c r="X284" t="s">
        <v>8202</v>
      </c>
      <c r="Y284">
        <v>1988</v>
      </c>
      <c r="Z284">
        <v>15</v>
      </c>
    </row>
    <row r="285" spans="1:26" x14ac:dyDescent="0.25">
      <c r="A285" t="s">
        <v>759</v>
      </c>
      <c r="B285" t="s">
        <v>760</v>
      </c>
      <c r="C285" t="s">
        <v>760</v>
      </c>
      <c r="D285">
        <v>0</v>
      </c>
      <c r="E285">
        <v>87</v>
      </c>
      <c r="F285">
        <v>1</v>
      </c>
      <c r="G285">
        <v>27</v>
      </c>
      <c r="H285" t="s">
        <v>8177</v>
      </c>
      <c r="I285" t="s">
        <v>83</v>
      </c>
      <c r="J285" t="s">
        <v>3857</v>
      </c>
      <c r="K285" t="s">
        <v>5802</v>
      </c>
      <c r="L285" s="5">
        <v>6.7</v>
      </c>
      <c r="M285" t="s">
        <v>8178</v>
      </c>
      <c r="N285" s="6">
        <v>113536</v>
      </c>
      <c r="O285" t="s">
        <v>8182</v>
      </c>
      <c r="P285" s="6">
        <v>9000000</v>
      </c>
      <c r="Q285" s="6">
        <v>44196684</v>
      </c>
      <c r="R285">
        <v>35196684</v>
      </c>
      <c r="S285" t="s">
        <v>8175</v>
      </c>
      <c r="T285" s="7">
        <v>32456</v>
      </c>
      <c r="U285" t="s">
        <v>552</v>
      </c>
      <c r="V285" s="7">
        <v>32456</v>
      </c>
      <c r="W285" t="s">
        <v>8207</v>
      </c>
      <c r="X285" t="s">
        <v>8202</v>
      </c>
      <c r="Y285">
        <v>1988</v>
      </c>
      <c r="Z285">
        <v>9</v>
      </c>
    </row>
    <row r="286" spans="1:26" x14ac:dyDescent="0.25">
      <c r="A286" t="s">
        <v>761</v>
      </c>
      <c r="B286" t="s">
        <v>762</v>
      </c>
      <c r="C286" t="s">
        <v>762</v>
      </c>
      <c r="D286">
        <v>0</v>
      </c>
      <c r="E286">
        <v>104</v>
      </c>
      <c r="F286">
        <v>1</v>
      </c>
      <c r="G286">
        <v>44</v>
      </c>
      <c r="H286" t="s">
        <v>8177</v>
      </c>
      <c r="I286" t="s">
        <v>132</v>
      </c>
      <c r="J286" t="s">
        <v>145</v>
      </c>
      <c r="K286" t="s">
        <v>8157</v>
      </c>
      <c r="L286" s="5">
        <v>5.9</v>
      </c>
      <c r="M286" t="s">
        <v>8178</v>
      </c>
      <c r="N286" s="6">
        <v>90244</v>
      </c>
      <c r="O286" t="s">
        <v>8179</v>
      </c>
      <c r="P286" s="6">
        <v>20000000</v>
      </c>
      <c r="Q286" s="6">
        <v>171504781</v>
      </c>
      <c r="R286">
        <v>151504781</v>
      </c>
      <c r="S286" t="s">
        <v>8175</v>
      </c>
      <c r="T286" s="7">
        <v>32353</v>
      </c>
      <c r="U286" t="s">
        <v>763</v>
      </c>
      <c r="V286" s="7">
        <v>32353</v>
      </c>
      <c r="W286" t="s">
        <v>8209</v>
      </c>
      <c r="X286" t="s">
        <v>1465</v>
      </c>
      <c r="Y286">
        <v>1988</v>
      </c>
      <c r="Z286">
        <v>29</v>
      </c>
    </row>
    <row r="287" spans="1:26" x14ac:dyDescent="0.25">
      <c r="A287" t="s">
        <v>764</v>
      </c>
      <c r="B287" t="s">
        <v>765</v>
      </c>
      <c r="C287" t="s">
        <v>765</v>
      </c>
      <c r="D287">
        <v>0</v>
      </c>
      <c r="E287">
        <v>117</v>
      </c>
      <c r="F287">
        <v>1</v>
      </c>
      <c r="G287">
        <v>57</v>
      </c>
      <c r="H287" t="s">
        <v>8177</v>
      </c>
      <c r="I287" t="s">
        <v>132</v>
      </c>
      <c r="J287" t="s">
        <v>8157</v>
      </c>
      <c r="K287" t="s">
        <v>5802</v>
      </c>
      <c r="L287" s="5">
        <v>7.1</v>
      </c>
      <c r="M287" t="s">
        <v>8181</v>
      </c>
      <c r="N287" s="6">
        <v>218904</v>
      </c>
      <c r="O287" t="s">
        <v>8182</v>
      </c>
      <c r="P287" s="6">
        <v>30000000</v>
      </c>
      <c r="Q287" s="6">
        <v>288752301</v>
      </c>
      <c r="R287">
        <v>258752301</v>
      </c>
      <c r="S287" t="s">
        <v>8175</v>
      </c>
      <c r="T287" s="7">
        <v>32320</v>
      </c>
      <c r="U287" t="s">
        <v>231</v>
      </c>
      <c r="V287" s="7">
        <v>32320</v>
      </c>
      <c r="W287" t="s">
        <v>8208</v>
      </c>
      <c r="X287" t="s">
        <v>8200</v>
      </c>
      <c r="Y287">
        <v>1988</v>
      </c>
      <c r="Z287">
        <v>26</v>
      </c>
    </row>
    <row r="288" spans="1:26" x14ac:dyDescent="0.25">
      <c r="A288" t="s">
        <v>766</v>
      </c>
      <c r="B288" t="s">
        <v>767</v>
      </c>
      <c r="C288" t="s">
        <v>767</v>
      </c>
      <c r="D288">
        <v>0</v>
      </c>
      <c r="E288">
        <v>119</v>
      </c>
      <c r="F288">
        <v>1</v>
      </c>
      <c r="G288">
        <v>59</v>
      </c>
      <c r="H288" t="s">
        <v>8177</v>
      </c>
      <c r="I288" t="s">
        <v>145</v>
      </c>
      <c r="J288" t="s">
        <v>8157</v>
      </c>
      <c r="K288" t="s">
        <v>5802</v>
      </c>
      <c r="L288" s="5">
        <v>7.6</v>
      </c>
      <c r="M288" t="s">
        <v>8181</v>
      </c>
      <c r="N288" s="6">
        <v>73878</v>
      </c>
      <c r="O288" t="s">
        <v>8179</v>
      </c>
      <c r="P288" s="6">
        <v>14000000</v>
      </c>
      <c r="Q288" s="6">
        <v>34670720</v>
      </c>
      <c r="R288">
        <v>20670720</v>
      </c>
      <c r="S288" t="s">
        <v>8175</v>
      </c>
      <c r="T288" s="7">
        <v>32488</v>
      </c>
      <c r="U288" t="s">
        <v>768</v>
      </c>
      <c r="V288" s="7">
        <v>32488</v>
      </c>
      <c r="W288" t="s">
        <v>8196</v>
      </c>
      <c r="X288" t="s">
        <v>8200</v>
      </c>
      <c r="Y288">
        <v>1988</v>
      </c>
      <c r="Z288">
        <v>11</v>
      </c>
    </row>
    <row r="289" spans="1:26" x14ac:dyDescent="0.25">
      <c r="A289" t="s">
        <v>769</v>
      </c>
      <c r="B289" t="s">
        <v>770</v>
      </c>
      <c r="C289" t="s">
        <v>770</v>
      </c>
      <c r="D289">
        <v>0</v>
      </c>
      <c r="E289">
        <v>116</v>
      </c>
      <c r="F289">
        <v>1</v>
      </c>
      <c r="G289">
        <v>56</v>
      </c>
      <c r="H289" t="s">
        <v>8177</v>
      </c>
      <c r="I289" t="s">
        <v>145</v>
      </c>
      <c r="J289" t="s">
        <v>83</v>
      </c>
      <c r="K289" t="s">
        <v>3857</v>
      </c>
      <c r="L289" s="5">
        <v>7.2</v>
      </c>
      <c r="M289" t="s">
        <v>8181</v>
      </c>
      <c r="N289" s="6">
        <v>52275</v>
      </c>
      <c r="O289" t="s">
        <v>8179</v>
      </c>
      <c r="P289" s="6">
        <v>13000000</v>
      </c>
      <c r="Q289" s="6">
        <v>8038508</v>
      </c>
      <c r="R289">
        <v>-4961492</v>
      </c>
      <c r="S289" t="s">
        <v>8185</v>
      </c>
      <c r="T289" s="7">
        <v>32394</v>
      </c>
      <c r="U289" t="s">
        <v>401</v>
      </c>
      <c r="V289" s="7">
        <v>32394</v>
      </c>
      <c r="W289" t="s">
        <v>8211</v>
      </c>
      <c r="X289" t="s">
        <v>8199</v>
      </c>
      <c r="Y289">
        <v>1988</v>
      </c>
      <c r="Z289">
        <v>8</v>
      </c>
    </row>
    <row r="290" spans="1:26" x14ac:dyDescent="0.25">
      <c r="A290" t="s">
        <v>771</v>
      </c>
      <c r="B290" t="s">
        <v>772</v>
      </c>
      <c r="C290" t="s">
        <v>772</v>
      </c>
      <c r="D290">
        <v>0</v>
      </c>
      <c r="E290">
        <v>132</v>
      </c>
      <c r="F290">
        <v>2</v>
      </c>
      <c r="G290">
        <v>12</v>
      </c>
      <c r="H290" t="s">
        <v>8183</v>
      </c>
      <c r="I290" t="s">
        <v>5529</v>
      </c>
      <c r="J290" t="s">
        <v>3857</v>
      </c>
      <c r="K290" t="s">
        <v>5802</v>
      </c>
      <c r="L290" s="5">
        <v>8.1999999999999993</v>
      </c>
      <c r="M290" t="s">
        <v>8181</v>
      </c>
      <c r="N290" s="6">
        <v>916991</v>
      </c>
      <c r="O290" t="s">
        <v>8184</v>
      </c>
      <c r="P290" s="6">
        <v>28000000</v>
      </c>
      <c r="Q290" s="6">
        <v>141603197</v>
      </c>
      <c r="R290">
        <v>113603197</v>
      </c>
      <c r="S290" t="s">
        <v>8175</v>
      </c>
      <c r="T290" s="7">
        <v>32336</v>
      </c>
      <c r="U290" t="s">
        <v>725</v>
      </c>
      <c r="V290" s="7">
        <v>32336</v>
      </c>
      <c r="W290" t="s">
        <v>8209</v>
      </c>
      <c r="X290" t="s">
        <v>8197</v>
      </c>
      <c r="Y290">
        <v>1988</v>
      </c>
      <c r="Z290">
        <v>12</v>
      </c>
    </row>
    <row r="291" spans="1:26" x14ac:dyDescent="0.25">
      <c r="A291" t="s">
        <v>773</v>
      </c>
      <c r="B291" t="s">
        <v>774</v>
      </c>
      <c r="C291" t="s">
        <v>774</v>
      </c>
      <c r="D291">
        <v>0</v>
      </c>
      <c r="E291">
        <v>108</v>
      </c>
      <c r="F291">
        <v>1</v>
      </c>
      <c r="G291">
        <v>48</v>
      </c>
      <c r="H291" t="s">
        <v>8177</v>
      </c>
      <c r="I291" t="s">
        <v>132</v>
      </c>
      <c r="J291" t="s">
        <v>8162</v>
      </c>
      <c r="K291" t="s">
        <v>5802</v>
      </c>
      <c r="L291" s="5">
        <v>7.5</v>
      </c>
      <c r="M291" t="s">
        <v>8181</v>
      </c>
      <c r="N291" s="6">
        <v>150125</v>
      </c>
      <c r="O291" t="s">
        <v>8182</v>
      </c>
      <c r="P291" s="6">
        <v>7500000</v>
      </c>
      <c r="Q291" s="6">
        <v>62493712</v>
      </c>
      <c r="R291">
        <v>54993712</v>
      </c>
      <c r="S291" t="s">
        <v>8175</v>
      </c>
      <c r="T291" s="7">
        <v>32331</v>
      </c>
      <c r="U291" t="s">
        <v>775</v>
      </c>
      <c r="V291" s="7">
        <v>32331</v>
      </c>
      <c r="W291" t="s">
        <v>8209</v>
      </c>
      <c r="X291" t="s">
        <v>8199</v>
      </c>
      <c r="Y291">
        <v>1988</v>
      </c>
      <c r="Z291">
        <v>7</v>
      </c>
    </row>
    <row r="292" spans="1:26" x14ac:dyDescent="0.25">
      <c r="A292" t="s">
        <v>776</v>
      </c>
      <c r="B292" t="s">
        <v>777</v>
      </c>
      <c r="C292" t="s">
        <v>777</v>
      </c>
      <c r="D292">
        <v>0</v>
      </c>
      <c r="E292">
        <v>120</v>
      </c>
      <c r="F292">
        <v>2</v>
      </c>
      <c r="G292">
        <v>0</v>
      </c>
      <c r="H292" t="s">
        <v>8177</v>
      </c>
      <c r="I292" t="s">
        <v>8162</v>
      </c>
      <c r="J292" t="s">
        <v>145</v>
      </c>
      <c r="K292" t="s">
        <v>8166</v>
      </c>
      <c r="L292" s="5">
        <v>6.9</v>
      </c>
      <c r="M292" t="s">
        <v>8178</v>
      </c>
      <c r="N292" s="6">
        <v>56784</v>
      </c>
      <c r="O292" t="s">
        <v>8179</v>
      </c>
      <c r="P292" s="6">
        <v>20000000</v>
      </c>
      <c r="Q292" s="6">
        <v>17637950</v>
      </c>
      <c r="R292">
        <v>-2362050</v>
      </c>
      <c r="S292" t="s">
        <v>8185</v>
      </c>
      <c r="T292" s="7">
        <v>32192</v>
      </c>
      <c r="U292" t="s">
        <v>120</v>
      </c>
      <c r="V292" s="7">
        <v>32192</v>
      </c>
      <c r="W292" t="s">
        <v>8201</v>
      </c>
      <c r="X292" t="s">
        <v>1465</v>
      </c>
      <c r="Y292">
        <v>1988</v>
      </c>
      <c r="Z292">
        <v>19</v>
      </c>
    </row>
    <row r="293" spans="1:26" x14ac:dyDescent="0.25">
      <c r="A293" t="s">
        <v>778</v>
      </c>
      <c r="B293" t="s">
        <v>779</v>
      </c>
      <c r="C293" t="s">
        <v>779</v>
      </c>
      <c r="D293">
        <v>0</v>
      </c>
      <c r="E293">
        <v>91</v>
      </c>
      <c r="F293">
        <v>1</v>
      </c>
      <c r="G293">
        <v>31</v>
      </c>
      <c r="H293" t="s">
        <v>8177</v>
      </c>
      <c r="I293" t="s">
        <v>132</v>
      </c>
      <c r="J293" t="s">
        <v>5802</v>
      </c>
      <c r="K293" t="s">
        <v>5802</v>
      </c>
      <c r="L293" s="5">
        <v>6.6</v>
      </c>
      <c r="M293" t="s">
        <v>8178</v>
      </c>
      <c r="N293" s="6">
        <v>50332</v>
      </c>
      <c r="O293" t="s">
        <v>8179</v>
      </c>
      <c r="P293" s="6">
        <v>24000000</v>
      </c>
      <c r="Q293" s="6">
        <v>43455230</v>
      </c>
      <c r="R293">
        <v>19455230</v>
      </c>
      <c r="S293" t="s">
        <v>8175</v>
      </c>
      <c r="T293" s="7">
        <v>32311</v>
      </c>
      <c r="U293" t="s">
        <v>662</v>
      </c>
      <c r="V293" s="7">
        <v>32311</v>
      </c>
      <c r="W293" t="s">
        <v>8208</v>
      </c>
      <c r="X293" t="s">
        <v>1465</v>
      </c>
      <c r="Y293">
        <v>1988</v>
      </c>
      <c r="Z293">
        <v>17</v>
      </c>
    </row>
    <row r="294" spans="1:26" x14ac:dyDescent="0.25">
      <c r="A294" t="s">
        <v>780</v>
      </c>
      <c r="B294" t="s">
        <v>781</v>
      </c>
      <c r="C294" t="s">
        <v>781</v>
      </c>
      <c r="D294">
        <v>0</v>
      </c>
      <c r="E294">
        <v>88</v>
      </c>
      <c r="F294">
        <v>1</v>
      </c>
      <c r="G294">
        <v>28</v>
      </c>
      <c r="H294" t="s">
        <v>8177</v>
      </c>
      <c r="I294" t="s">
        <v>83</v>
      </c>
      <c r="J294" t="s">
        <v>3857</v>
      </c>
      <c r="K294" t="s">
        <v>5802</v>
      </c>
      <c r="L294" s="5">
        <v>5.8</v>
      </c>
      <c r="M294" t="s">
        <v>8178</v>
      </c>
      <c r="N294" s="6">
        <v>57645</v>
      </c>
      <c r="O294" t="s">
        <v>8179</v>
      </c>
      <c r="P294" s="6">
        <v>5000000</v>
      </c>
      <c r="Q294" s="6">
        <v>17768757</v>
      </c>
      <c r="R294">
        <v>12768757</v>
      </c>
      <c r="S294" t="s">
        <v>8175</v>
      </c>
      <c r="T294" s="7">
        <v>32437</v>
      </c>
      <c r="U294" t="s">
        <v>782</v>
      </c>
      <c r="V294" s="7">
        <v>32437</v>
      </c>
      <c r="W294" t="s">
        <v>8204</v>
      </c>
      <c r="X294" t="s">
        <v>1465</v>
      </c>
      <c r="Y294">
        <v>1988</v>
      </c>
      <c r="Z294">
        <v>21</v>
      </c>
    </row>
    <row r="295" spans="1:26" x14ac:dyDescent="0.25">
      <c r="A295" t="s">
        <v>783</v>
      </c>
      <c r="B295" t="s">
        <v>784</v>
      </c>
      <c r="C295" t="s">
        <v>785</v>
      </c>
      <c r="D295">
        <v>0</v>
      </c>
      <c r="E295">
        <v>89</v>
      </c>
      <c r="F295">
        <v>1</v>
      </c>
      <c r="G295">
        <v>29</v>
      </c>
      <c r="H295" t="s">
        <v>8177</v>
      </c>
      <c r="I295" t="s">
        <v>8159</v>
      </c>
      <c r="J295" t="s">
        <v>145</v>
      </c>
      <c r="K295" t="s">
        <v>4390</v>
      </c>
      <c r="L295" s="5">
        <v>8.5</v>
      </c>
      <c r="M295" t="s">
        <v>8181</v>
      </c>
      <c r="N295" s="6">
        <v>298568</v>
      </c>
      <c r="O295" t="s">
        <v>8182</v>
      </c>
      <c r="P295" s="6">
        <v>3700000</v>
      </c>
      <c r="Q295" s="6">
        <v>516962</v>
      </c>
      <c r="R295">
        <v>-3183038</v>
      </c>
      <c r="S295" t="s">
        <v>8185</v>
      </c>
      <c r="T295" s="7">
        <v>32249</v>
      </c>
      <c r="U295" t="s">
        <v>786</v>
      </c>
      <c r="V295" s="7">
        <v>32249</v>
      </c>
      <c r="W295" t="s">
        <v>8210</v>
      </c>
      <c r="X295" t="s">
        <v>8206</v>
      </c>
      <c r="Y295">
        <v>1988</v>
      </c>
      <c r="Z295">
        <v>16</v>
      </c>
    </row>
    <row r="296" spans="1:26" x14ac:dyDescent="0.25">
      <c r="A296" t="s">
        <v>787</v>
      </c>
      <c r="B296" t="s">
        <v>788</v>
      </c>
      <c r="C296" t="s">
        <v>788</v>
      </c>
      <c r="D296">
        <v>0</v>
      </c>
      <c r="E296">
        <v>69</v>
      </c>
      <c r="F296">
        <v>1</v>
      </c>
      <c r="G296">
        <v>9</v>
      </c>
      <c r="H296" t="s">
        <v>8180</v>
      </c>
      <c r="I296" t="s">
        <v>8158</v>
      </c>
      <c r="J296" t="s">
        <v>8159</v>
      </c>
      <c r="K296" t="s">
        <v>145</v>
      </c>
      <c r="L296" s="5">
        <v>7.4</v>
      </c>
      <c r="M296" t="s">
        <v>8181</v>
      </c>
      <c r="N296" s="6">
        <v>96118</v>
      </c>
      <c r="O296" t="s">
        <v>8179</v>
      </c>
      <c r="P296" s="6">
        <v>12500000</v>
      </c>
      <c r="Q296" s="6">
        <v>84460846</v>
      </c>
      <c r="R296">
        <v>71960846</v>
      </c>
      <c r="S296" t="s">
        <v>8175</v>
      </c>
      <c r="T296" s="7">
        <v>32459</v>
      </c>
      <c r="U296" t="s">
        <v>789</v>
      </c>
      <c r="V296" s="7">
        <v>32459</v>
      </c>
      <c r="W296" t="s">
        <v>8207</v>
      </c>
      <c r="X296" t="s">
        <v>8206</v>
      </c>
      <c r="Y296">
        <v>1988</v>
      </c>
      <c r="Z296">
        <v>12</v>
      </c>
    </row>
    <row r="297" spans="1:26" x14ac:dyDescent="0.25">
      <c r="A297" t="s">
        <v>790</v>
      </c>
      <c r="B297" t="s">
        <v>791</v>
      </c>
      <c r="C297" t="s">
        <v>791</v>
      </c>
      <c r="D297">
        <v>0</v>
      </c>
      <c r="E297">
        <v>164</v>
      </c>
      <c r="F297">
        <v>2</v>
      </c>
      <c r="G297">
        <v>44</v>
      </c>
      <c r="H297" t="s">
        <v>8183</v>
      </c>
      <c r="I297" t="s">
        <v>145</v>
      </c>
      <c r="J297" t="s">
        <v>5802</v>
      </c>
      <c r="K297" t="s">
        <v>5802</v>
      </c>
      <c r="L297" s="5">
        <v>7.5</v>
      </c>
      <c r="M297" t="s">
        <v>8181</v>
      </c>
      <c r="N297" s="6">
        <v>61377</v>
      </c>
      <c r="O297" t="s">
        <v>8179</v>
      </c>
      <c r="P297" s="6">
        <v>7000000</v>
      </c>
      <c r="Q297" s="6">
        <v>8865702</v>
      </c>
      <c r="R297">
        <v>1865702</v>
      </c>
      <c r="S297" t="s">
        <v>8175</v>
      </c>
      <c r="T297" s="7">
        <v>32289</v>
      </c>
      <c r="U297" t="s">
        <v>88</v>
      </c>
      <c r="V297" s="7">
        <v>32289</v>
      </c>
      <c r="W297" t="s">
        <v>8213</v>
      </c>
      <c r="X297" t="s">
        <v>8199</v>
      </c>
      <c r="Y297">
        <v>1988</v>
      </c>
      <c r="Z297">
        <v>26</v>
      </c>
    </row>
    <row r="298" spans="1:26" x14ac:dyDescent="0.25">
      <c r="A298" t="s">
        <v>792</v>
      </c>
      <c r="B298" t="s">
        <v>793</v>
      </c>
      <c r="C298" t="s">
        <v>793</v>
      </c>
      <c r="D298">
        <v>0</v>
      </c>
      <c r="E298">
        <v>126</v>
      </c>
      <c r="F298">
        <v>2</v>
      </c>
      <c r="G298">
        <v>6</v>
      </c>
      <c r="H298" t="s">
        <v>8183</v>
      </c>
      <c r="I298" t="s">
        <v>5529</v>
      </c>
      <c r="J298" t="s">
        <v>132</v>
      </c>
      <c r="K298" t="s">
        <v>8162</v>
      </c>
      <c r="L298" s="5">
        <v>7.5</v>
      </c>
      <c r="M298" t="s">
        <v>8181</v>
      </c>
      <c r="N298" s="6">
        <v>91983</v>
      </c>
      <c r="O298" t="s">
        <v>8179</v>
      </c>
      <c r="P298" s="6">
        <v>35000000</v>
      </c>
      <c r="Q298" s="6">
        <v>81613606</v>
      </c>
      <c r="R298">
        <v>46613606</v>
      </c>
      <c r="S298" t="s">
        <v>8175</v>
      </c>
      <c r="T298" s="7">
        <v>32335</v>
      </c>
      <c r="U298" t="s">
        <v>449</v>
      </c>
      <c r="V298" s="7">
        <v>32335</v>
      </c>
      <c r="W298" t="s">
        <v>8209</v>
      </c>
      <c r="X298" t="s">
        <v>8205</v>
      </c>
      <c r="Y298">
        <v>1988</v>
      </c>
      <c r="Z298">
        <v>11</v>
      </c>
    </row>
    <row r="299" spans="1:26" x14ac:dyDescent="0.25">
      <c r="A299" t="s">
        <v>794</v>
      </c>
      <c r="B299" t="s">
        <v>795</v>
      </c>
      <c r="C299" t="s">
        <v>795</v>
      </c>
      <c r="D299">
        <v>0</v>
      </c>
      <c r="E299">
        <v>128</v>
      </c>
      <c r="F299">
        <v>2</v>
      </c>
      <c r="G299">
        <v>8</v>
      </c>
      <c r="H299" t="s">
        <v>8183</v>
      </c>
      <c r="I299" t="s">
        <v>8162</v>
      </c>
      <c r="J299" t="s">
        <v>145</v>
      </c>
      <c r="K299" t="s">
        <v>8166</v>
      </c>
      <c r="L299" s="5">
        <v>7.8</v>
      </c>
      <c r="M299" t="s">
        <v>8181</v>
      </c>
      <c r="N299" s="6">
        <v>107033</v>
      </c>
      <c r="O299" t="s">
        <v>8182</v>
      </c>
      <c r="P299" s="6">
        <v>15000000</v>
      </c>
      <c r="Q299" s="6">
        <v>34603943</v>
      </c>
      <c r="R299">
        <v>19603943</v>
      </c>
      <c r="S299" t="s">
        <v>8175</v>
      </c>
      <c r="T299" s="7">
        <v>32479</v>
      </c>
      <c r="U299" t="s">
        <v>228</v>
      </c>
      <c r="V299" s="7">
        <v>32479</v>
      </c>
      <c r="W299" t="s">
        <v>8196</v>
      </c>
      <c r="X299" t="s">
        <v>1465</v>
      </c>
      <c r="Y299">
        <v>1988</v>
      </c>
      <c r="Z299">
        <v>2</v>
      </c>
    </row>
    <row r="300" spans="1:26" x14ac:dyDescent="0.25">
      <c r="A300" t="s">
        <v>796</v>
      </c>
      <c r="B300" t="s">
        <v>797</v>
      </c>
      <c r="C300" t="s">
        <v>797</v>
      </c>
      <c r="D300">
        <v>0</v>
      </c>
      <c r="E300">
        <v>85</v>
      </c>
      <c r="F300">
        <v>1</v>
      </c>
      <c r="G300">
        <v>25</v>
      </c>
      <c r="H300" t="s">
        <v>8177</v>
      </c>
      <c r="I300" t="s">
        <v>132</v>
      </c>
      <c r="J300" t="s">
        <v>8162</v>
      </c>
      <c r="K300" t="s">
        <v>5802</v>
      </c>
      <c r="L300" s="5">
        <v>7.6</v>
      </c>
      <c r="M300" t="s">
        <v>8181</v>
      </c>
      <c r="N300" s="6">
        <v>179876</v>
      </c>
      <c r="O300" t="s">
        <v>8182</v>
      </c>
      <c r="P300" s="6">
        <v>12000000</v>
      </c>
      <c r="Q300" s="6">
        <v>78756177</v>
      </c>
      <c r="R300">
        <v>66756177</v>
      </c>
      <c r="S300" t="s">
        <v>8175</v>
      </c>
      <c r="T300" s="7">
        <v>32479</v>
      </c>
      <c r="U300" t="s">
        <v>798</v>
      </c>
      <c r="V300" s="7">
        <v>32479</v>
      </c>
      <c r="W300" t="s">
        <v>8196</v>
      </c>
      <c r="X300" t="s">
        <v>1465</v>
      </c>
      <c r="Y300">
        <v>1988</v>
      </c>
      <c r="Z300">
        <v>2</v>
      </c>
    </row>
    <row r="301" spans="1:26" x14ac:dyDescent="0.25">
      <c r="A301" t="s">
        <v>799</v>
      </c>
      <c r="B301" t="s">
        <v>800</v>
      </c>
      <c r="C301" t="s">
        <v>800</v>
      </c>
      <c r="D301">
        <v>0</v>
      </c>
      <c r="E301">
        <v>93</v>
      </c>
      <c r="F301">
        <v>1</v>
      </c>
      <c r="G301">
        <v>33</v>
      </c>
      <c r="H301" t="s">
        <v>8177</v>
      </c>
      <c r="I301" t="s">
        <v>83</v>
      </c>
      <c r="J301" t="s">
        <v>5802</v>
      </c>
      <c r="K301" t="s">
        <v>5802</v>
      </c>
      <c r="L301" s="5">
        <v>5.6</v>
      </c>
      <c r="M301" t="s">
        <v>8178</v>
      </c>
      <c r="N301" s="6">
        <v>60452</v>
      </c>
      <c r="O301" t="s">
        <v>8179</v>
      </c>
      <c r="P301" s="6">
        <v>13000000</v>
      </c>
      <c r="Q301" s="6">
        <v>49369899</v>
      </c>
      <c r="R301">
        <v>36369899</v>
      </c>
      <c r="S301" t="s">
        <v>8175</v>
      </c>
      <c r="T301" s="7">
        <v>32374</v>
      </c>
      <c r="U301" t="s">
        <v>801</v>
      </c>
      <c r="V301" s="7">
        <v>32374</v>
      </c>
      <c r="W301" t="s">
        <v>8212</v>
      </c>
      <c r="X301" t="s">
        <v>1465</v>
      </c>
      <c r="Y301">
        <v>1988</v>
      </c>
      <c r="Z301">
        <v>19</v>
      </c>
    </row>
    <row r="302" spans="1:26" x14ac:dyDescent="0.25">
      <c r="A302" t="s">
        <v>802</v>
      </c>
      <c r="B302" t="s">
        <v>803</v>
      </c>
      <c r="C302" t="s">
        <v>804</v>
      </c>
      <c r="D302">
        <v>0</v>
      </c>
      <c r="E302">
        <v>155</v>
      </c>
      <c r="F302">
        <v>2</v>
      </c>
      <c r="G302">
        <v>35</v>
      </c>
      <c r="H302" t="s">
        <v>8183</v>
      </c>
      <c r="I302" t="s">
        <v>145</v>
      </c>
      <c r="J302" t="s">
        <v>8157</v>
      </c>
      <c r="K302" t="s">
        <v>5802</v>
      </c>
      <c r="L302" s="5">
        <v>8.5</v>
      </c>
      <c r="M302" t="s">
        <v>8181</v>
      </c>
      <c r="N302" s="6">
        <v>275772</v>
      </c>
      <c r="O302" t="s">
        <v>8182</v>
      </c>
      <c r="P302" s="6">
        <v>5000000</v>
      </c>
      <c r="Q302" s="6">
        <v>13019063</v>
      </c>
      <c r="R302">
        <v>8019063</v>
      </c>
      <c r="S302" t="s">
        <v>8175</v>
      </c>
      <c r="T302" s="7">
        <v>32415</v>
      </c>
      <c r="U302" t="s">
        <v>805</v>
      </c>
      <c r="V302" s="7">
        <v>32415</v>
      </c>
      <c r="W302" t="s">
        <v>8211</v>
      </c>
      <c r="X302" t="s">
        <v>8199</v>
      </c>
      <c r="Y302">
        <v>1988</v>
      </c>
      <c r="Z302">
        <v>29</v>
      </c>
    </row>
    <row r="303" spans="1:26" x14ac:dyDescent="0.25">
      <c r="A303" t="s">
        <v>806</v>
      </c>
      <c r="B303" t="s">
        <v>807</v>
      </c>
      <c r="C303" t="s">
        <v>807</v>
      </c>
      <c r="D303">
        <v>0</v>
      </c>
      <c r="E303">
        <v>74</v>
      </c>
      <c r="F303">
        <v>1</v>
      </c>
      <c r="G303">
        <v>14</v>
      </c>
      <c r="H303" t="s">
        <v>8180</v>
      </c>
      <c r="I303" t="s">
        <v>8158</v>
      </c>
      <c r="J303" t="s">
        <v>8159</v>
      </c>
      <c r="K303" t="s">
        <v>132</v>
      </c>
      <c r="L303" s="5">
        <v>6.6</v>
      </c>
      <c r="M303" t="s">
        <v>8178</v>
      </c>
      <c r="N303" s="6">
        <v>51790</v>
      </c>
      <c r="O303" t="s">
        <v>8179</v>
      </c>
      <c r="P303" s="6">
        <v>31000000</v>
      </c>
      <c r="Q303" s="6">
        <v>74151346</v>
      </c>
      <c r="R303">
        <v>43151346</v>
      </c>
      <c r="S303" t="s">
        <v>8175</v>
      </c>
      <c r="T303" s="7">
        <v>32460</v>
      </c>
      <c r="U303" t="s">
        <v>808</v>
      </c>
      <c r="V303" s="7">
        <v>32460</v>
      </c>
      <c r="W303" t="s">
        <v>8207</v>
      </c>
      <c r="X303" t="s">
        <v>8200</v>
      </c>
      <c r="Y303">
        <v>1988</v>
      </c>
      <c r="Z303">
        <v>13</v>
      </c>
    </row>
    <row r="304" spans="1:26" x14ac:dyDescent="0.25">
      <c r="A304" t="s">
        <v>809</v>
      </c>
      <c r="B304" t="s">
        <v>810</v>
      </c>
      <c r="C304" t="s">
        <v>810</v>
      </c>
      <c r="D304">
        <v>0</v>
      </c>
      <c r="E304">
        <v>133</v>
      </c>
      <c r="F304">
        <v>2</v>
      </c>
      <c r="G304">
        <v>13</v>
      </c>
      <c r="H304" t="s">
        <v>8183</v>
      </c>
      <c r="I304" t="s">
        <v>145</v>
      </c>
      <c r="J304" t="s">
        <v>5802</v>
      </c>
      <c r="K304" t="s">
        <v>5802</v>
      </c>
      <c r="L304" s="5">
        <v>8</v>
      </c>
      <c r="M304" t="s">
        <v>8181</v>
      </c>
      <c r="N304" s="6">
        <v>536153</v>
      </c>
      <c r="O304" t="s">
        <v>8184</v>
      </c>
      <c r="P304" s="6">
        <v>25000000</v>
      </c>
      <c r="Q304" s="6">
        <v>354825435</v>
      </c>
      <c r="R304">
        <v>329825435</v>
      </c>
      <c r="S304" t="s">
        <v>8175</v>
      </c>
      <c r="T304" s="7">
        <v>32489</v>
      </c>
      <c r="U304" t="s">
        <v>484</v>
      </c>
      <c r="V304" s="7">
        <v>32489</v>
      </c>
      <c r="W304" t="s">
        <v>8196</v>
      </c>
      <c r="X304" t="s">
        <v>8205</v>
      </c>
      <c r="Y304">
        <v>1988</v>
      </c>
      <c r="Z304">
        <v>12</v>
      </c>
    </row>
    <row r="305" spans="1:26" x14ac:dyDescent="0.25">
      <c r="A305" t="s">
        <v>811</v>
      </c>
      <c r="B305" t="s">
        <v>812</v>
      </c>
      <c r="C305" t="s">
        <v>812</v>
      </c>
      <c r="D305">
        <v>0</v>
      </c>
      <c r="E305">
        <v>102</v>
      </c>
      <c r="F305">
        <v>1</v>
      </c>
      <c r="G305">
        <v>42</v>
      </c>
      <c r="H305" t="s">
        <v>8177</v>
      </c>
      <c r="I305" t="s">
        <v>5529</v>
      </c>
      <c r="J305" t="s">
        <v>8158</v>
      </c>
      <c r="K305" t="s">
        <v>3857</v>
      </c>
      <c r="L305" s="5">
        <v>5.8</v>
      </c>
      <c r="M305" t="s">
        <v>8178</v>
      </c>
      <c r="N305" s="6">
        <v>137872</v>
      </c>
      <c r="O305" t="s">
        <v>8182</v>
      </c>
      <c r="P305" s="6">
        <v>63000000</v>
      </c>
      <c r="Q305" s="6">
        <v>189015611</v>
      </c>
      <c r="R305">
        <v>126015611</v>
      </c>
      <c r="S305" t="s">
        <v>8175</v>
      </c>
      <c r="T305" s="7">
        <v>32288</v>
      </c>
      <c r="U305" t="s">
        <v>813</v>
      </c>
      <c r="V305" s="7">
        <v>32288</v>
      </c>
      <c r="W305" t="s">
        <v>8213</v>
      </c>
      <c r="X305" t="s">
        <v>8202</v>
      </c>
      <c r="Y305">
        <v>1988</v>
      </c>
      <c r="Z305">
        <v>25</v>
      </c>
    </row>
    <row r="306" spans="1:26" x14ac:dyDescent="0.25">
      <c r="A306" t="s">
        <v>814</v>
      </c>
      <c r="B306" t="s">
        <v>815</v>
      </c>
      <c r="C306" t="s">
        <v>815</v>
      </c>
      <c r="D306">
        <v>0</v>
      </c>
      <c r="E306">
        <v>104</v>
      </c>
      <c r="F306">
        <v>1</v>
      </c>
      <c r="G306">
        <v>44</v>
      </c>
      <c r="H306" t="s">
        <v>8177</v>
      </c>
      <c r="I306" t="s">
        <v>5529</v>
      </c>
      <c r="J306" t="s">
        <v>132</v>
      </c>
      <c r="K306" t="s">
        <v>8162</v>
      </c>
      <c r="L306" s="5">
        <v>6.1</v>
      </c>
      <c r="M306" t="s">
        <v>8178</v>
      </c>
      <c r="N306" s="6">
        <v>74709</v>
      </c>
      <c r="O306" t="s">
        <v>8179</v>
      </c>
      <c r="P306" s="6">
        <v>29000000</v>
      </c>
      <c r="Q306" s="6">
        <v>34994648</v>
      </c>
      <c r="R306">
        <v>5994648</v>
      </c>
      <c r="S306" t="s">
        <v>8175</v>
      </c>
      <c r="T306" s="7">
        <v>32308</v>
      </c>
      <c r="U306" t="s">
        <v>266</v>
      </c>
      <c r="V306" s="7">
        <v>32308</v>
      </c>
      <c r="W306" t="s">
        <v>8208</v>
      </c>
      <c r="X306" t="s">
        <v>8197</v>
      </c>
      <c r="Y306">
        <v>1988</v>
      </c>
      <c r="Z306">
        <v>14</v>
      </c>
    </row>
    <row r="307" spans="1:26" x14ac:dyDescent="0.25">
      <c r="A307" t="s">
        <v>816</v>
      </c>
      <c r="B307" t="s">
        <v>817</v>
      </c>
      <c r="C307" t="s">
        <v>817</v>
      </c>
      <c r="D307">
        <v>0</v>
      </c>
      <c r="E307">
        <v>101</v>
      </c>
      <c r="F307">
        <v>1</v>
      </c>
      <c r="G307">
        <v>41</v>
      </c>
      <c r="H307" t="s">
        <v>8177</v>
      </c>
      <c r="I307" t="s">
        <v>132</v>
      </c>
      <c r="J307" t="s">
        <v>145</v>
      </c>
      <c r="K307" t="s">
        <v>8156</v>
      </c>
      <c r="L307" s="5">
        <v>6.9</v>
      </c>
      <c r="M307" t="s">
        <v>8178</v>
      </c>
      <c r="N307" s="6">
        <v>109771</v>
      </c>
      <c r="O307" t="s">
        <v>8182</v>
      </c>
      <c r="P307" s="6">
        <v>32000000</v>
      </c>
      <c r="Q307" s="6">
        <v>60329001</v>
      </c>
      <c r="R307">
        <v>28329001</v>
      </c>
      <c r="S307" t="s">
        <v>8175</v>
      </c>
      <c r="T307" s="7">
        <v>32464</v>
      </c>
      <c r="U307" t="s">
        <v>175</v>
      </c>
      <c r="V307" s="7">
        <v>32464</v>
      </c>
      <c r="W307" t="s">
        <v>8207</v>
      </c>
      <c r="X307" t="s">
        <v>8199</v>
      </c>
      <c r="Y307">
        <v>1988</v>
      </c>
      <c r="Z307">
        <v>17</v>
      </c>
    </row>
    <row r="308" spans="1:26" x14ac:dyDescent="0.25">
      <c r="A308" t="s">
        <v>818</v>
      </c>
      <c r="B308" t="s">
        <v>819</v>
      </c>
      <c r="C308" t="s">
        <v>819</v>
      </c>
      <c r="D308">
        <v>0</v>
      </c>
      <c r="E308">
        <v>94</v>
      </c>
      <c r="F308">
        <v>1</v>
      </c>
      <c r="G308">
        <v>34</v>
      </c>
      <c r="H308" t="s">
        <v>8177</v>
      </c>
      <c r="I308" t="s">
        <v>5529</v>
      </c>
      <c r="J308" t="s">
        <v>83</v>
      </c>
      <c r="K308" t="s">
        <v>8161</v>
      </c>
      <c r="L308" s="5">
        <v>7.2</v>
      </c>
      <c r="M308" t="s">
        <v>8181</v>
      </c>
      <c r="N308" s="6">
        <v>141374</v>
      </c>
      <c r="O308" t="s">
        <v>8182</v>
      </c>
      <c r="P308" s="6">
        <v>4000000</v>
      </c>
      <c r="Q308" s="6">
        <v>13009198</v>
      </c>
      <c r="R308">
        <v>9009198</v>
      </c>
      <c r="S308" t="s">
        <v>8175</v>
      </c>
      <c r="T308" s="7">
        <v>32451</v>
      </c>
      <c r="U308" t="s">
        <v>158</v>
      </c>
      <c r="V308" s="7">
        <v>32451</v>
      </c>
      <c r="W308" t="s">
        <v>8207</v>
      </c>
      <c r="X308" t="s">
        <v>1465</v>
      </c>
      <c r="Y308">
        <v>1988</v>
      </c>
      <c r="Z308">
        <v>4</v>
      </c>
    </row>
    <row r="309" spans="1:26" x14ac:dyDescent="0.25">
      <c r="A309" t="s">
        <v>820</v>
      </c>
      <c r="B309" t="s">
        <v>821</v>
      </c>
      <c r="C309" t="s">
        <v>822</v>
      </c>
      <c r="D309">
        <v>0</v>
      </c>
      <c r="E309">
        <v>86</v>
      </c>
      <c r="F309">
        <v>1</v>
      </c>
      <c r="G309">
        <v>26</v>
      </c>
      <c r="H309" t="s">
        <v>8177</v>
      </c>
      <c r="I309" t="s">
        <v>8159</v>
      </c>
      <c r="J309" t="s">
        <v>132</v>
      </c>
      <c r="K309" t="s">
        <v>8163</v>
      </c>
      <c r="L309" s="5">
        <v>8.1</v>
      </c>
      <c r="M309" t="s">
        <v>8181</v>
      </c>
      <c r="N309" s="6">
        <v>365070</v>
      </c>
      <c r="O309" t="s">
        <v>8182</v>
      </c>
      <c r="P309" s="6">
        <v>3700000</v>
      </c>
      <c r="Q309" s="6">
        <v>30690454</v>
      </c>
      <c r="R309">
        <v>26990454</v>
      </c>
      <c r="S309" t="s">
        <v>8175</v>
      </c>
      <c r="T309" s="7">
        <v>32249</v>
      </c>
      <c r="U309" t="s">
        <v>478</v>
      </c>
      <c r="V309" s="7">
        <v>32249</v>
      </c>
      <c r="W309" t="s">
        <v>8210</v>
      </c>
      <c r="X309" t="s">
        <v>8206</v>
      </c>
      <c r="Y309">
        <v>1988</v>
      </c>
      <c r="Z309">
        <v>16</v>
      </c>
    </row>
    <row r="310" spans="1:26" x14ac:dyDescent="0.25">
      <c r="A310" t="s">
        <v>823</v>
      </c>
      <c r="B310" t="s">
        <v>824</v>
      </c>
      <c r="C310" t="s">
        <v>824</v>
      </c>
      <c r="D310">
        <v>0</v>
      </c>
      <c r="E310">
        <v>107</v>
      </c>
      <c r="F310">
        <v>1</v>
      </c>
      <c r="G310">
        <v>47</v>
      </c>
      <c r="H310" t="s">
        <v>8177</v>
      </c>
      <c r="I310" t="s">
        <v>132</v>
      </c>
      <c r="J310" t="s">
        <v>8162</v>
      </c>
      <c r="K310" t="s">
        <v>5802</v>
      </c>
      <c r="L310" s="5">
        <v>6.1</v>
      </c>
      <c r="M310" t="s">
        <v>8178</v>
      </c>
      <c r="N310" s="6">
        <v>133874</v>
      </c>
      <c r="O310" t="s">
        <v>8182</v>
      </c>
      <c r="P310" s="6">
        <v>15000000</v>
      </c>
      <c r="Q310" s="6">
        <v>216614388</v>
      </c>
      <c r="R310">
        <v>201614388</v>
      </c>
      <c r="S310" t="s">
        <v>8175</v>
      </c>
      <c r="T310" s="7">
        <v>32485</v>
      </c>
      <c r="U310" t="s">
        <v>342</v>
      </c>
      <c r="V310" s="7">
        <v>32485</v>
      </c>
      <c r="W310" t="s">
        <v>8196</v>
      </c>
      <c r="X310" t="s">
        <v>8199</v>
      </c>
      <c r="Y310">
        <v>1988</v>
      </c>
      <c r="Z310">
        <v>8</v>
      </c>
    </row>
    <row r="311" spans="1:26" x14ac:dyDescent="0.25">
      <c r="A311" t="s">
        <v>825</v>
      </c>
      <c r="B311" t="s">
        <v>826</v>
      </c>
      <c r="C311" t="s">
        <v>826</v>
      </c>
      <c r="D311">
        <v>0</v>
      </c>
      <c r="E311">
        <v>104</v>
      </c>
      <c r="F311">
        <v>1</v>
      </c>
      <c r="G311">
        <v>44</v>
      </c>
      <c r="H311" t="s">
        <v>8177</v>
      </c>
      <c r="I311" t="s">
        <v>8158</v>
      </c>
      <c r="J311" t="s">
        <v>132</v>
      </c>
      <c r="K311" t="s">
        <v>8162</v>
      </c>
      <c r="L311" s="5">
        <v>7.7</v>
      </c>
      <c r="M311" t="s">
        <v>8181</v>
      </c>
      <c r="N311" s="6">
        <v>212308</v>
      </c>
      <c r="O311" t="s">
        <v>8182</v>
      </c>
      <c r="P311" s="6">
        <v>70000000</v>
      </c>
      <c r="Q311" s="6">
        <v>329803958</v>
      </c>
      <c r="R311">
        <v>259803958</v>
      </c>
      <c r="S311" t="s">
        <v>8175</v>
      </c>
      <c r="T311" s="7">
        <v>32315</v>
      </c>
      <c r="U311" t="s">
        <v>501</v>
      </c>
      <c r="V311" s="7">
        <v>32315</v>
      </c>
      <c r="W311" t="s">
        <v>8208</v>
      </c>
      <c r="X311" t="s">
        <v>8197</v>
      </c>
      <c r="Y311">
        <v>1988</v>
      </c>
      <c r="Z311">
        <v>21</v>
      </c>
    </row>
    <row r="312" spans="1:26" x14ac:dyDescent="0.25">
      <c r="A312" t="s">
        <v>827</v>
      </c>
      <c r="B312" t="s">
        <v>828</v>
      </c>
      <c r="C312" t="s">
        <v>828</v>
      </c>
      <c r="D312">
        <v>0</v>
      </c>
      <c r="E312">
        <v>126</v>
      </c>
      <c r="F312">
        <v>2</v>
      </c>
      <c r="G312">
        <v>6</v>
      </c>
      <c r="H312" t="s">
        <v>8183</v>
      </c>
      <c r="I312" t="s">
        <v>5529</v>
      </c>
      <c r="J312" t="s">
        <v>8158</v>
      </c>
      <c r="K312" t="s">
        <v>145</v>
      </c>
      <c r="L312" s="5">
        <v>7.2</v>
      </c>
      <c r="M312" t="s">
        <v>8181</v>
      </c>
      <c r="N312" s="6">
        <v>128173</v>
      </c>
      <c r="O312" t="s">
        <v>8182</v>
      </c>
      <c r="P312" s="6">
        <v>35000000</v>
      </c>
      <c r="Q312" s="6">
        <v>57269863</v>
      </c>
      <c r="R312">
        <v>22269863</v>
      </c>
      <c r="S312" t="s">
        <v>8175</v>
      </c>
      <c r="T312" s="7">
        <v>32283</v>
      </c>
      <c r="U312" t="s">
        <v>507</v>
      </c>
      <c r="V312" s="7">
        <v>32283</v>
      </c>
      <c r="W312" t="s">
        <v>8213</v>
      </c>
      <c r="X312" t="s">
        <v>1465</v>
      </c>
      <c r="Y312">
        <v>1988</v>
      </c>
      <c r="Z312">
        <v>20</v>
      </c>
    </row>
    <row r="313" spans="1:26" x14ac:dyDescent="0.25">
      <c r="A313" t="s">
        <v>829</v>
      </c>
      <c r="B313" t="s">
        <v>830</v>
      </c>
      <c r="C313" t="s">
        <v>830</v>
      </c>
      <c r="D313">
        <v>0</v>
      </c>
      <c r="E313">
        <v>113</v>
      </c>
      <c r="F313">
        <v>1</v>
      </c>
      <c r="G313">
        <v>53</v>
      </c>
      <c r="H313" t="s">
        <v>8177</v>
      </c>
      <c r="I313" t="s">
        <v>132</v>
      </c>
      <c r="J313" t="s">
        <v>145</v>
      </c>
      <c r="K313" t="s">
        <v>8157</v>
      </c>
      <c r="L313" s="5">
        <v>6.8</v>
      </c>
      <c r="M313" t="s">
        <v>8178</v>
      </c>
      <c r="N313" s="6">
        <v>61056</v>
      </c>
      <c r="O313" t="s">
        <v>8179</v>
      </c>
      <c r="P313" s="6">
        <v>28000000</v>
      </c>
      <c r="Q313" s="6">
        <v>102953112</v>
      </c>
      <c r="R313">
        <v>74953112</v>
      </c>
      <c r="S313" t="s">
        <v>8175</v>
      </c>
      <c r="T313" s="7">
        <v>32497</v>
      </c>
      <c r="U313" t="s">
        <v>831</v>
      </c>
      <c r="V313" s="7">
        <v>32497</v>
      </c>
      <c r="W313" t="s">
        <v>8196</v>
      </c>
      <c r="X313" t="s">
        <v>8197</v>
      </c>
      <c r="Y313">
        <v>1988</v>
      </c>
      <c r="Z313">
        <v>20</v>
      </c>
    </row>
    <row r="314" spans="1:26" x14ac:dyDescent="0.25">
      <c r="A314" t="s">
        <v>832</v>
      </c>
      <c r="B314" t="s">
        <v>833</v>
      </c>
      <c r="C314" t="s">
        <v>833</v>
      </c>
      <c r="D314">
        <v>0</v>
      </c>
      <c r="E314">
        <v>107</v>
      </c>
      <c r="F314">
        <v>1</v>
      </c>
      <c r="G314">
        <v>47</v>
      </c>
      <c r="H314" t="s">
        <v>8177</v>
      </c>
      <c r="I314" t="s">
        <v>5529</v>
      </c>
      <c r="J314" t="s">
        <v>145</v>
      </c>
      <c r="K314" t="s">
        <v>178</v>
      </c>
      <c r="L314" s="5">
        <v>6.8</v>
      </c>
      <c r="M314" t="s">
        <v>8178</v>
      </c>
      <c r="N314" s="6">
        <v>66233</v>
      </c>
      <c r="O314" t="s">
        <v>8179</v>
      </c>
      <c r="P314" s="6">
        <v>13000000</v>
      </c>
      <c r="Q314" s="6">
        <v>45661556</v>
      </c>
      <c r="R314">
        <v>32661556</v>
      </c>
      <c r="S314" t="s">
        <v>8175</v>
      </c>
      <c r="T314" s="7">
        <v>32365</v>
      </c>
      <c r="U314" t="s">
        <v>834</v>
      </c>
      <c r="V314" s="7">
        <v>32365</v>
      </c>
      <c r="W314" t="s">
        <v>8212</v>
      </c>
      <c r="X314" t="s">
        <v>8202</v>
      </c>
      <c r="Y314">
        <v>1988</v>
      </c>
      <c r="Z314">
        <v>10</v>
      </c>
    </row>
    <row r="315" spans="1:26" x14ac:dyDescent="0.25">
      <c r="A315" t="s">
        <v>835</v>
      </c>
      <c r="B315" t="s">
        <v>836</v>
      </c>
      <c r="C315" t="s">
        <v>836</v>
      </c>
      <c r="D315">
        <v>0</v>
      </c>
      <c r="E315">
        <v>102</v>
      </c>
      <c r="F315">
        <v>1</v>
      </c>
      <c r="G315">
        <v>42</v>
      </c>
      <c r="H315" t="s">
        <v>8177</v>
      </c>
      <c r="I315" t="s">
        <v>132</v>
      </c>
      <c r="J315" t="s">
        <v>8166</v>
      </c>
      <c r="K315" t="s">
        <v>3857</v>
      </c>
      <c r="L315" s="5">
        <v>6.8</v>
      </c>
      <c r="M315" t="s">
        <v>8178</v>
      </c>
      <c r="N315" s="6">
        <v>81408</v>
      </c>
      <c r="O315" t="s">
        <v>8179</v>
      </c>
      <c r="P315" s="6">
        <v>18000000</v>
      </c>
      <c r="Q315" s="6">
        <v>49101993</v>
      </c>
      <c r="R315">
        <v>31101993</v>
      </c>
      <c r="S315" t="s">
        <v>8175</v>
      </c>
      <c r="T315" s="7">
        <v>1989</v>
      </c>
      <c r="U315" t="s">
        <v>470</v>
      </c>
      <c r="V315" s="7">
        <v>1989</v>
      </c>
      <c r="W315" t="s">
        <v>8208</v>
      </c>
      <c r="X315" t="s">
        <v>8200</v>
      </c>
      <c r="Y315">
        <v>1905</v>
      </c>
      <c r="Z315">
        <v>11</v>
      </c>
    </row>
    <row r="316" spans="1:26" x14ac:dyDescent="0.25">
      <c r="A316" t="s">
        <v>837</v>
      </c>
      <c r="B316" t="s">
        <v>838</v>
      </c>
      <c r="C316" t="s">
        <v>838</v>
      </c>
      <c r="D316">
        <v>0</v>
      </c>
      <c r="E316">
        <v>140</v>
      </c>
      <c r="F316">
        <v>2</v>
      </c>
      <c r="G316">
        <v>20</v>
      </c>
      <c r="H316" t="s">
        <v>8183</v>
      </c>
      <c r="I316" t="s">
        <v>8158</v>
      </c>
      <c r="J316" t="s">
        <v>145</v>
      </c>
      <c r="K316" t="s">
        <v>8166</v>
      </c>
      <c r="L316" s="5">
        <v>7.5</v>
      </c>
      <c r="M316" t="s">
        <v>8181</v>
      </c>
      <c r="N316" s="6">
        <v>186816</v>
      </c>
      <c r="O316" t="s">
        <v>8182</v>
      </c>
      <c r="P316" s="6">
        <v>70000000</v>
      </c>
      <c r="Q316" s="6">
        <v>90000098</v>
      </c>
      <c r="R316">
        <v>20000098</v>
      </c>
      <c r="S316" t="s">
        <v>8175</v>
      </c>
      <c r="T316" s="7">
        <v>32728</v>
      </c>
      <c r="U316" t="s">
        <v>515</v>
      </c>
      <c r="V316" s="7">
        <v>32728</v>
      </c>
      <c r="W316" t="s">
        <v>8212</v>
      </c>
      <c r="X316" t="s">
        <v>8197</v>
      </c>
      <c r="Y316">
        <v>1989</v>
      </c>
      <c r="Z316">
        <v>8</v>
      </c>
    </row>
    <row r="317" spans="1:26" x14ac:dyDescent="0.25">
      <c r="A317" t="s">
        <v>839</v>
      </c>
      <c r="B317" t="s">
        <v>840</v>
      </c>
      <c r="C317" t="s">
        <v>840</v>
      </c>
      <c r="D317">
        <v>0</v>
      </c>
      <c r="E317">
        <v>126</v>
      </c>
      <c r="F317">
        <v>2</v>
      </c>
      <c r="G317">
        <v>6</v>
      </c>
      <c r="H317" t="s">
        <v>8183</v>
      </c>
      <c r="I317" t="s">
        <v>8158</v>
      </c>
      <c r="J317" t="s">
        <v>132</v>
      </c>
      <c r="K317" t="s">
        <v>8156</v>
      </c>
      <c r="L317" s="5">
        <v>7.1</v>
      </c>
      <c r="M317" t="s">
        <v>8181</v>
      </c>
      <c r="N317" s="6">
        <v>55894</v>
      </c>
      <c r="O317" t="s">
        <v>8179</v>
      </c>
      <c r="P317" s="6">
        <v>46630000</v>
      </c>
      <c r="Q317" s="6">
        <v>8083123</v>
      </c>
      <c r="R317">
        <v>-38546877</v>
      </c>
      <c r="S317" t="s">
        <v>8185</v>
      </c>
      <c r="T317" s="7">
        <v>32485</v>
      </c>
      <c r="U317" t="s">
        <v>305</v>
      </c>
      <c r="V317" s="7">
        <v>32485</v>
      </c>
      <c r="W317" t="s">
        <v>8196</v>
      </c>
      <c r="X317" t="s">
        <v>8199</v>
      </c>
      <c r="Y317">
        <v>1988</v>
      </c>
      <c r="Z317">
        <v>8</v>
      </c>
    </row>
    <row r="318" spans="1:26" x14ac:dyDescent="0.25">
      <c r="A318" t="s">
        <v>841</v>
      </c>
      <c r="B318" t="s">
        <v>842</v>
      </c>
      <c r="C318" t="s">
        <v>842</v>
      </c>
      <c r="D318">
        <v>0</v>
      </c>
      <c r="E318">
        <v>108</v>
      </c>
      <c r="F318">
        <v>1</v>
      </c>
      <c r="G318">
        <v>48</v>
      </c>
      <c r="H318" t="s">
        <v>8177</v>
      </c>
      <c r="I318" t="s">
        <v>8158</v>
      </c>
      <c r="J318" t="s">
        <v>132</v>
      </c>
      <c r="K318" t="s">
        <v>8161</v>
      </c>
      <c r="L318" s="5">
        <v>7.8</v>
      </c>
      <c r="M318" t="s">
        <v>8181</v>
      </c>
      <c r="N318" s="6">
        <v>560429</v>
      </c>
      <c r="O318" t="s">
        <v>8184</v>
      </c>
      <c r="P318" s="6">
        <v>40000000</v>
      </c>
      <c r="Q318" s="6">
        <v>332500002</v>
      </c>
      <c r="R318">
        <v>292500002</v>
      </c>
      <c r="S318" t="s">
        <v>8175</v>
      </c>
      <c r="T318" s="7">
        <v>32813</v>
      </c>
      <c r="U318" t="s">
        <v>501</v>
      </c>
      <c r="V318" s="7">
        <v>32813</v>
      </c>
      <c r="W318" t="s">
        <v>8207</v>
      </c>
      <c r="X318" t="s">
        <v>8202</v>
      </c>
      <c r="Y318">
        <v>1989</v>
      </c>
      <c r="Z318">
        <v>1</v>
      </c>
    </row>
    <row r="319" spans="1:26" x14ac:dyDescent="0.25">
      <c r="A319" t="s">
        <v>843</v>
      </c>
      <c r="B319" t="s">
        <v>844</v>
      </c>
      <c r="C319" t="s">
        <v>844</v>
      </c>
      <c r="D319">
        <v>0</v>
      </c>
      <c r="E319">
        <v>126</v>
      </c>
      <c r="F319">
        <v>2</v>
      </c>
      <c r="G319">
        <v>6</v>
      </c>
      <c r="H319" t="s">
        <v>8183</v>
      </c>
      <c r="I319" t="s">
        <v>5529</v>
      </c>
      <c r="J319" t="s">
        <v>8158</v>
      </c>
      <c r="K319" t="s">
        <v>5802</v>
      </c>
      <c r="L319" s="5">
        <v>7.5</v>
      </c>
      <c r="M319" t="s">
        <v>8181</v>
      </c>
      <c r="N319" s="6">
        <v>397089</v>
      </c>
      <c r="O319" t="s">
        <v>8182</v>
      </c>
      <c r="P319" s="6">
        <v>35000000</v>
      </c>
      <c r="Q319" s="6">
        <v>411569241</v>
      </c>
      <c r="R319">
        <v>376569241</v>
      </c>
      <c r="S319" t="s">
        <v>8175</v>
      </c>
      <c r="T319" s="7">
        <v>32678</v>
      </c>
      <c r="U319" t="s">
        <v>575</v>
      </c>
      <c r="V319" s="7">
        <v>32678</v>
      </c>
      <c r="W319" t="s">
        <v>8208</v>
      </c>
      <c r="X319" t="s">
        <v>8205</v>
      </c>
      <c r="Y319">
        <v>1989</v>
      </c>
      <c r="Z319">
        <v>19</v>
      </c>
    </row>
    <row r="320" spans="1:26" x14ac:dyDescent="0.25">
      <c r="A320" t="s">
        <v>845</v>
      </c>
      <c r="B320" t="s">
        <v>846</v>
      </c>
      <c r="C320" t="s">
        <v>846</v>
      </c>
      <c r="D320">
        <v>0</v>
      </c>
      <c r="E320">
        <v>90</v>
      </c>
      <c r="F320">
        <v>1</v>
      </c>
      <c r="G320">
        <v>30</v>
      </c>
      <c r="H320" t="s">
        <v>8177</v>
      </c>
      <c r="I320" t="s">
        <v>8158</v>
      </c>
      <c r="J320" t="s">
        <v>132</v>
      </c>
      <c r="K320" t="s">
        <v>8165</v>
      </c>
      <c r="L320" s="5">
        <v>6.9</v>
      </c>
      <c r="M320" t="s">
        <v>8178</v>
      </c>
      <c r="N320" s="6">
        <v>139169</v>
      </c>
      <c r="O320" t="s">
        <v>8182</v>
      </c>
      <c r="P320" s="6">
        <v>8500000</v>
      </c>
      <c r="Q320" s="6">
        <v>40508994</v>
      </c>
      <c r="R320">
        <v>32008994</v>
      </c>
      <c r="S320" t="s">
        <v>8175</v>
      </c>
      <c r="T320" s="7">
        <v>32556</v>
      </c>
      <c r="U320" t="s">
        <v>847</v>
      </c>
      <c r="V320" s="7">
        <v>32556</v>
      </c>
      <c r="W320" t="s">
        <v>8201</v>
      </c>
      <c r="X320" t="s">
        <v>1465</v>
      </c>
      <c r="Y320">
        <v>1989</v>
      </c>
      <c r="Z320">
        <v>17</v>
      </c>
    </row>
    <row r="321" spans="1:26" x14ac:dyDescent="0.25">
      <c r="A321" t="s">
        <v>848</v>
      </c>
      <c r="B321" t="s">
        <v>849</v>
      </c>
      <c r="C321" t="s">
        <v>849</v>
      </c>
      <c r="D321">
        <v>0</v>
      </c>
      <c r="E321">
        <v>125</v>
      </c>
      <c r="F321">
        <v>2</v>
      </c>
      <c r="G321">
        <v>5</v>
      </c>
      <c r="H321" t="s">
        <v>8183</v>
      </c>
      <c r="I321" t="s">
        <v>5529</v>
      </c>
      <c r="J321" t="s">
        <v>8162</v>
      </c>
      <c r="K321" t="s">
        <v>145</v>
      </c>
      <c r="L321" s="5">
        <v>6.6</v>
      </c>
      <c r="M321" t="s">
        <v>8178</v>
      </c>
      <c r="N321" s="6">
        <v>58337</v>
      </c>
      <c r="O321" t="s">
        <v>8179</v>
      </c>
      <c r="P321" s="6">
        <v>30000000</v>
      </c>
      <c r="Q321" s="6">
        <v>134212055</v>
      </c>
      <c r="R321">
        <v>104212055</v>
      </c>
      <c r="S321" t="s">
        <v>8175</v>
      </c>
      <c r="T321" s="7">
        <v>32773</v>
      </c>
      <c r="U321" t="s">
        <v>236</v>
      </c>
      <c r="V321" s="7">
        <v>32773</v>
      </c>
      <c r="W321" t="s">
        <v>8211</v>
      </c>
      <c r="X321" t="s">
        <v>1465</v>
      </c>
      <c r="Y321">
        <v>1989</v>
      </c>
      <c r="Z321">
        <v>22</v>
      </c>
    </row>
    <row r="322" spans="1:26" x14ac:dyDescent="0.25">
      <c r="A322" t="s">
        <v>850</v>
      </c>
      <c r="B322" t="s">
        <v>851</v>
      </c>
      <c r="C322" t="s">
        <v>851</v>
      </c>
      <c r="D322">
        <v>0</v>
      </c>
      <c r="E322">
        <v>145</v>
      </c>
      <c r="F322">
        <v>2</v>
      </c>
      <c r="G322">
        <v>25</v>
      </c>
      <c r="H322" t="s">
        <v>8183</v>
      </c>
      <c r="I322" t="s">
        <v>8160</v>
      </c>
      <c r="J322" t="s">
        <v>145</v>
      </c>
      <c r="K322" t="s">
        <v>4390</v>
      </c>
      <c r="L322" s="5">
        <v>7.2</v>
      </c>
      <c r="M322" t="s">
        <v>8181</v>
      </c>
      <c r="N322" s="6">
        <v>113774</v>
      </c>
      <c r="O322" t="s">
        <v>8182</v>
      </c>
      <c r="P322" s="6">
        <v>14000000</v>
      </c>
      <c r="Q322" s="6">
        <v>161001698</v>
      </c>
      <c r="R322">
        <v>147001698</v>
      </c>
      <c r="S322" t="s">
        <v>8175</v>
      </c>
      <c r="T322" s="7">
        <v>32862</v>
      </c>
      <c r="U322" t="s">
        <v>659</v>
      </c>
      <c r="V322" s="7">
        <v>32862</v>
      </c>
      <c r="W322" t="s">
        <v>8196</v>
      </c>
      <c r="X322" t="s">
        <v>8202</v>
      </c>
      <c r="Y322">
        <v>1989</v>
      </c>
      <c r="Z322">
        <v>20</v>
      </c>
    </row>
    <row r="323" spans="1:26" x14ac:dyDescent="0.25">
      <c r="A323" t="s">
        <v>852</v>
      </c>
      <c r="B323" t="s">
        <v>853</v>
      </c>
      <c r="C323" t="s">
        <v>853</v>
      </c>
      <c r="D323">
        <v>0</v>
      </c>
      <c r="E323">
        <v>104</v>
      </c>
      <c r="F323">
        <v>1</v>
      </c>
      <c r="G323">
        <v>44</v>
      </c>
      <c r="H323" t="s">
        <v>8177</v>
      </c>
      <c r="I323" t="s">
        <v>132</v>
      </c>
      <c r="J323" t="s">
        <v>145</v>
      </c>
      <c r="K323" t="s">
        <v>5802</v>
      </c>
      <c r="L323" s="5">
        <v>7.8</v>
      </c>
      <c r="M323" t="s">
        <v>8181</v>
      </c>
      <c r="N323" s="6">
        <v>60074</v>
      </c>
      <c r="O323" t="s">
        <v>8179</v>
      </c>
      <c r="P323" s="6">
        <v>19000000</v>
      </c>
      <c r="Q323" s="6">
        <v>18254702</v>
      </c>
      <c r="R323">
        <v>-745298</v>
      </c>
      <c r="S323" t="s">
        <v>8185</v>
      </c>
      <c r="T323" s="7">
        <v>32793</v>
      </c>
      <c r="U323" t="s">
        <v>186</v>
      </c>
      <c r="V323" s="7">
        <v>32793</v>
      </c>
      <c r="W323" t="s">
        <v>8204</v>
      </c>
      <c r="X323" t="s">
        <v>8199</v>
      </c>
      <c r="Y323">
        <v>1989</v>
      </c>
      <c r="Z323">
        <v>12</v>
      </c>
    </row>
    <row r="324" spans="1:26" x14ac:dyDescent="0.25">
      <c r="A324" t="s">
        <v>854</v>
      </c>
      <c r="B324" t="s">
        <v>855</v>
      </c>
      <c r="C324" t="s">
        <v>855</v>
      </c>
      <c r="D324">
        <v>0</v>
      </c>
      <c r="E324">
        <v>128</v>
      </c>
      <c r="F324">
        <v>2</v>
      </c>
      <c r="G324">
        <v>8</v>
      </c>
      <c r="H324" t="s">
        <v>8183</v>
      </c>
      <c r="I324" t="s">
        <v>132</v>
      </c>
      <c r="J324" t="s">
        <v>145</v>
      </c>
      <c r="K324" t="s">
        <v>5802</v>
      </c>
      <c r="L324" s="5">
        <v>8.1</v>
      </c>
      <c r="M324" t="s">
        <v>8181</v>
      </c>
      <c r="N324" s="6">
        <v>526679</v>
      </c>
      <c r="O324" t="s">
        <v>8184</v>
      </c>
      <c r="P324" s="6">
        <v>16400000</v>
      </c>
      <c r="Q324" s="6">
        <v>235860116</v>
      </c>
      <c r="R324">
        <v>219460116</v>
      </c>
      <c r="S324" t="s">
        <v>8175</v>
      </c>
      <c r="T324" s="7">
        <v>32661</v>
      </c>
      <c r="U324" t="s">
        <v>603</v>
      </c>
      <c r="V324" s="7">
        <v>32661</v>
      </c>
      <c r="W324" t="s">
        <v>8208</v>
      </c>
      <c r="X324" t="s">
        <v>1465</v>
      </c>
      <c r="Y324">
        <v>1989</v>
      </c>
      <c r="Z324">
        <v>2</v>
      </c>
    </row>
    <row r="325" spans="1:26" x14ac:dyDescent="0.25">
      <c r="A325" t="s">
        <v>856</v>
      </c>
      <c r="B325" t="s">
        <v>857</v>
      </c>
      <c r="C325" t="s">
        <v>857</v>
      </c>
      <c r="D325">
        <v>0</v>
      </c>
      <c r="E325">
        <v>120</v>
      </c>
      <c r="F325">
        <v>2</v>
      </c>
      <c r="G325">
        <v>0</v>
      </c>
      <c r="H325" t="s">
        <v>8177</v>
      </c>
      <c r="I325" t="s">
        <v>132</v>
      </c>
      <c r="J325" t="s">
        <v>145</v>
      </c>
      <c r="K325" t="s">
        <v>5802</v>
      </c>
      <c r="L325" s="5">
        <v>8</v>
      </c>
      <c r="M325" t="s">
        <v>8181</v>
      </c>
      <c r="N325" s="6">
        <v>109638</v>
      </c>
      <c r="O325" t="s">
        <v>8182</v>
      </c>
      <c r="P325" s="6">
        <v>6500000</v>
      </c>
      <c r="Q325" s="6">
        <v>37295445</v>
      </c>
      <c r="R325">
        <v>30795445</v>
      </c>
      <c r="S325" t="s">
        <v>8175</v>
      </c>
      <c r="T325" s="7">
        <v>32647</v>
      </c>
      <c r="U325" t="s">
        <v>858</v>
      </c>
      <c r="V325" s="7">
        <v>32647</v>
      </c>
      <c r="W325" t="s">
        <v>8213</v>
      </c>
      <c r="X325" t="s">
        <v>1465</v>
      </c>
      <c r="Y325">
        <v>1989</v>
      </c>
      <c r="Z325">
        <v>19</v>
      </c>
    </row>
    <row r="326" spans="1:26" x14ac:dyDescent="0.25">
      <c r="A326" t="s">
        <v>859</v>
      </c>
      <c r="B326" t="s">
        <v>860</v>
      </c>
      <c r="C326" t="s">
        <v>860</v>
      </c>
      <c r="D326">
        <v>0</v>
      </c>
      <c r="E326">
        <v>99</v>
      </c>
      <c r="F326">
        <v>1</v>
      </c>
      <c r="G326">
        <v>39</v>
      </c>
      <c r="H326" t="s">
        <v>8177</v>
      </c>
      <c r="I326" t="s">
        <v>132</v>
      </c>
      <c r="J326" t="s">
        <v>145</v>
      </c>
      <c r="K326" t="s">
        <v>8157</v>
      </c>
      <c r="L326" s="5">
        <v>7.3</v>
      </c>
      <c r="M326" t="s">
        <v>8181</v>
      </c>
      <c r="N326" s="6">
        <v>115617</v>
      </c>
      <c r="O326" t="s">
        <v>8182</v>
      </c>
      <c r="P326" s="6">
        <v>7500000</v>
      </c>
      <c r="Q326" s="6">
        <v>145793296</v>
      </c>
      <c r="R326">
        <v>138293296</v>
      </c>
      <c r="S326" t="s">
        <v>8175</v>
      </c>
      <c r="T326" s="7">
        <v>32853</v>
      </c>
      <c r="U326" t="s">
        <v>861</v>
      </c>
      <c r="V326" s="7">
        <v>32853</v>
      </c>
      <c r="W326" t="s">
        <v>8196</v>
      </c>
      <c r="X326" t="s">
        <v>8205</v>
      </c>
      <c r="Y326">
        <v>1989</v>
      </c>
      <c r="Z326">
        <v>11</v>
      </c>
    </row>
    <row r="327" spans="1:26" x14ac:dyDescent="0.25">
      <c r="A327" t="s">
        <v>862</v>
      </c>
      <c r="B327" t="s">
        <v>863</v>
      </c>
      <c r="C327" t="s">
        <v>863</v>
      </c>
      <c r="D327">
        <v>0</v>
      </c>
      <c r="E327">
        <v>107</v>
      </c>
      <c r="F327">
        <v>1</v>
      </c>
      <c r="G327">
        <v>47</v>
      </c>
      <c r="H327" t="s">
        <v>8177</v>
      </c>
      <c r="I327" t="s">
        <v>145</v>
      </c>
      <c r="J327" t="s">
        <v>8163</v>
      </c>
      <c r="K327" t="s">
        <v>8156</v>
      </c>
      <c r="L327" s="5">
        <v>7.5</v>
      </c>
      <c r="M327" t="s">
        <v>8181</v>
      </c>
      <c r="N327" s="6">
        <v>125383</v>
      </c>
      <c r="O327" t="s">
        <v>8182</v>
      </c>
      <c r="P327" s="6">
        <v>15000000</v>
      </c>
      <c r="Q327" s="6">
        <v>84431625</v>
      </c>
      <c r="R327">
        <v>69431625</v>
      </c>
      <c r="S327" t="s">
        <v>8175</v>
      </c>
      <c r="T327" s="7">
        <v>32619</v>
      </c>
      <c r="U327" t="s">
        <v>864</v>
      </c>
      <c r="V327" s="7">
        <v>32619</v>
      </c>
      <c r="W327" t="s">
        <v>8210</v>
      </c>
      <c r="X327" t="s">
        <v>1465</v>
      </c>
      <c r="Y327">
        <v>1989</v>
      </c>
      <c r="Z327">
        <v>21</v>
      </c>
    </row>
    <row r="328" spans="1:26" x14ac:dyDescent="0.25">
      <c r="A328" t="s">
        <v>865</v>
      </c>
      <c r="B328" t="s">
        <v>866</v>
      </c>
      <c r="C328" t="s">
        <v>866</v>
      </c>
      <c r="D328">
        <v>0</v>
      </c>
      <c r="E328">
        <v>108</v>
      </c>
      <c r="F328">
        <v>1</v>
      </c>
      <c r="G328">
        <v>48</v>
      </c>
      <c r="H328" t="s">
        <v>8177</v>
      </c>
      <c r="I328" t="s">
        <v>5529</v>
      </c>
      <c r="J328" t="s">
        <v>132</v>
      </c>
      <c r="K328" t="s">
        <v>8156</v>
      </c>
      <c r="L328" s="5">
        <v>6.6</v>
      </c>
      <c r="M328" t="s">
        <v>8178</v>
      </c>
      <c r="N328" s="6">
        <v>218187</v>
      </c>
      <c r="O328" t="s">
        <v>8182</v>
      </c>
      <c r="P328" s="6">
        <v>25000000</v>
      </c>
      <c r="Q328" s="6">
        <v>215394738</v>
      </c>
      <c r="R328">
        <v>190394738</v>
      </c>
      <c r="S328" t="s">
        <v>8175</v>
      </c>
      <c r="T328" s="7">
        <v>32674</v>
      </c>
      <c r="U328" t="s">
        <v>342</v>
      </c>
      <c r="V328" s="7">
        <v>32674</v>
      </c>
      <c r="W328" t="s">
        <v>8208</v>
      </c>
      <c r="X328" t="s">
        <v>8199</v>
      </c>
      <c r="Y328">
        <v>1989</v>
      </c>
      <c r="Z328">
        <v>15</v>
      </c>
    </row>
    <row r="329" spans="1:26" x14ac:dyDescent="0.25">
      <c r="A329" t="s">
        <v>867</v>
      </c>
      <c r="B329" t="s">
        <v>868</v>
      </c>
      <c r="C329" t="s">
        <v>868</v>
      </c>
      <c r="D329">
        <v>0</v>
      </c>
      <c r="E329">
        <v>122</v>
      </c>
      <c r="F329">
        <v>2</v>
      </c>
      <c r="G329">
        <v>2</v>
      </c>
      <c r="H329" t="s">
        <v>8183</v>
      </c>
      <c r="I329" t="s">
        <v>8160</v>
      </c>
      <c r="J329" t="s">
        <v>145</v>
      </c>
      <c r="K329" t="s">
        <v>8167</v>
      </c>
      <c r="L329" s="5">
        <v>7.8</v>
      </c>
      <c r="M329" t="s">
        <v>8181</v>
      </c>
      <c r="N329" s="6">
        <v>141539</v>
      </c>
      <c r="O329" t="s">
        <v>8182</v>
      </c>
      <c r="P329" s="6">
        <v>18000000</v>
      </c>
      <c r="Q329" s="6">
        <v>26979166</v>
      </c>
      <c r="R329">
        <v>8979166</v>
      </c>
      <c r="S329" t="s">
        <v>8175</v>
      </c>
      <c r="T329" s="7">
        <v>32857</v>
      </c>
      <c r="U329" t="s">
        <v>869</v>
      </c>
      <c r="V329" s="7">
        <v>32857</v>
      </c>
      <c r="W329" t="s">
        <v>8196</v>
      </c>
      <c r="X329" t="s">
        <v>1465</v>
      </c>
      <c r="Y329">
        <v>1989</v>
      </c>
      <c r="Z329">
        <v>15</v>
      </c>
    </row>
    <row r="330" spans="1:26" x14ac:dyDescent="0.25">
      <c r="A330" t="s">
        <v>870</v>
      </c>
      <c r="B330" t="s">
        <v>871</v>
      </c>
      <c r="C330" t="s">
        <v>871</v>
      </c>
      <c r="D330">
        <v>0</v>
      </c>
      <c r="E330">
        <v>103</v>
      </c>
      <c r="F330">
        <v>1</v>
      </c>
      <c r="G330">
        <v>43</v>
      </c>
      <c r="H330" t="s">
        <v>8177</v>
      </c>
      <c r="I330" t="s">
        <v>132</v>
      </c>
      <c r="J330" t="s">
        <v>8162</v>
      </c>
      <c r="K330" t="s">
        <v>5802</v>
      </c>
      <c r="L330" s="5">
        <v>7.2</v>
      </c>
      <c r="M330" t="s">
        <v>8181</v>
      </c>
      <c r="N330" s="6">
        <v>112822</v>
      </c>
      <c r="O330" t="s">
        <v>8182</v>
      </c>
      <c r="P330" s="6">
        <v>3000000</v>
      </c>
      <c r="Q330" s="6">
        <v>1163969</v>
      </c>
      <c r="R330">
        <v>-1836031</v>
      </c>
      <c r="S330" t="s">
        <v>8185</v>
      </c>
      <c r="T330" s="7">
        <v>32440</v>
      </c>
      <c r="U330" t="s">
        <v>872</v>
      </c>
      <c r="V330" s="7">
        <v>32440</v>
      </c>
      <c r="W330" t="s">
        <v>8204</v>
      </c>
      <c r="X330" t="s">
        <v>8205</v>
      </c>
      <c r="Y330">
        <v>1988</v>
      </c>
      <c r="Z330">
        <v>24</v>
      </c>
    </row>
    <row r="331" spans="1:26" x14ac:dyDescent="0.25">
      <c r="A331" t="s">
        <v>873</v>
      </c>
      <c r="B331" t="s">
        <v>874</v>
      </c>
      <c r="C331" t="s">
        <v>874</v>
      </c>
      <c r="D331">
        <v>0</v>
      </c>
      <c r="E331">
        <v>93</v>
      </c>
      <c r="F331">
        <v>1</v>
      </c>
      <c r="G331">
        <v>33</v>
      </c>
      <c r="H331" t="s">
        <v>8177</v>
      </c>
      <c r="I331" t="s">
        <v>8158</v>
      </c>
      <c r="J331" t="s">
        <v>132</v>
      </c>
      <c r="K331" t="s">
        <v>8163</v>
      </c>
      <c r="L331" s="5">
        <v>6.4</v>
      </c>
      <c r="M331" t="s">
        <v>8178</v>
      </c>
      <c r="N331" s="6">
        <v>163136</v>
      </c>
      <c r="O331" t="s">
        <v>8182</v>
      </c>
      <c r="P331" s="6">
        <v>18000000</v>
      </c>
      <c r="Q331" s="6">
        <v>222724172</v>
      </c>
      <c r="R331">
        <v>204724172</v>
      </c>
      <c r="S331" t="s">
        <v>8175</v>
      </c>
      <c r="T331" s="7">
        <v>1989</v>
      </c>
      <c r="U331" t="s">
        <v>875</v>
      </c>
      <c r="V331" s="7">
        <v>1989</v>
      </c>
      <c r="W331" t="s">
        <v>8208</v>
      </c>
      <c r="X331" t="s">
        <v>8200</v>
      </c>
      <c r="Y331">
        <v>1905</v>
      </c>
      <c r="Z331">
        <v>11</v>
      </c>
    </row>
    <row r="332" spans="1:26" x14ac:dyDescent="0.25">
      <c r="A332" t="s">
        <v>876</v>
      </c>
      <c r="B332" t="s">
        <v>877</v>
      </c>
      <c r="C332" t="s">
        <v>877</v>
      </c>
      <c r="D332">
        <v>0</v>
      </c>
      <c r="E332">
        <v>127</v>
      </c>
      <c r="F332">
        <v>2</v>
      </c>
      <c r="G332">
        <v>7</v>
      </c>
      <c r="H332" t="s">
        <v>8183</v>
      </c>
      <c r="I332" t="s">
        <v>5529</v>
      </c>
      <c r="J332" t="s">
        <v>8158</v>
      </c>
      <c r="K332" t="s">
        <v>5802</v>
      </c>
      <c r="L332" s="5">
        <v>8.1999999999999993</v>
      </c>
      <c r="M332" t="s">
        <v>8181</v>
      </c>
      <c r="N332" s="6">
        <v>795511</v>
      </c>
      <c r="O332" t="s">
        <v>8184</v>
      </c>
      <c r="P332" s="6">
        <v>48000000</v>
      </c>
      <c r="Q332" s="6">
        <v>474171806</v>
      </c>
      <c r="R332">
        <v>426171806</v>
      </c>
      <c r="S332" t="s">
        <v>8175</v>
      </c>
      <c r="T332" s="7">
        <v>32652</v>
      </c>
      <c r="U332" t="s">
        <v>139</v>
      </c>
      <c r="V332" s="7">
        <v>32652</v>
      </c>
      <c r="W332" t="s">
        <v>8213</v>
      </c>
      <c r="X332" t="s">
        <v>8202</v>
      </c>
      <c r="Y332">
        <v>1989</v>
      </c>
      <c r="Z332">
        <v>24</v>
      </c>
    </row>
    <row r="333" spans="1:26" x14ac:dyDescent="0.25">
      <c r="A333" t="s">
        <v>878</v>
      </c>
      <c r="B333" t="s">
        <v>879</v>
      </c>
      <c r="C333" t="s">
        <v>879</v>
      </c>
      <c r="D333">
        <v>0</v>
      </c>
      <c r="E333">
        <v>97</v>
      </c>
      <c r="F333">
        <v>1</v>
      </c>
      <c r="G333">
        <v>37</v>
      </c>
      <c r="H333" t="s">
        <v>8177</v>
      </c>
      <c r="I333" t="s">
        <v>5529</v>
      </c>
      <c r="J333" t="s">
        <v>8168</v>
      </c>
      <c r="K333" t="s">
        <v>3857</v>
      </c>
      <c r="L333" s="5">
        <v>6.4</v>
      </c>
      <c r="M333" t="s">
        <v>8178</v>
      </c>
      <c r="N333" s="6">
        <v>59435</v>
      </c>
      <c r="O333" t="s">
        <v>8179</v>
      </c>
      <c r="P333" s="6">
        <v>1500000</v>
      </c>
      <c r="Q333" s="6">
        <v>14697005</v>
      </c>
      <c r="R333">
        <v>13197005</v>
      </c>
      <c r="S333" t="s">
        <v>8175</v>
      </c>
      <c r="T333" s="7">
        <v>1989</v>
      </c>
      <c r="U333" t="s">
        <v>880</v>
      </c>
      <c r="V333" s="7">
        <v>1989</v>
      </c>
      <c r="W333" t="s">
        <v>8208</v>
      </c>
      <c r="X333" t="s">
        <v>8200</v>
      </c>
      <c r="Y333">
        <v>1905</v>
      </c>
      <c r="Z333">
        <v>11</v>
      </c>
    </row>
    <row r="334" spans="1:26" x14ac:dyDescent="0.25">
      <c r="A334" t="s">
        <v>881</v>
      </c>
      <c r="B334" t="s">
        <v>882</v>
      </c>
      <c r="C334" t="s">
        <v>882</v>
      </c>
      <c r="D334">
        <v>0</v>
      </c>
      <c r="E334">
        <v>114</v>
      </c>
      <c r="F334">
        <v>1</v>
      </c>
      <c r="G334">
        <v>54</v>
      </c>
      <c r="H334" t="s">
        <v>8177</v>
      </c>
      <c r="I334" t="s">
        <v>5529</v>
      </c>
      <c r="J334" t="s">
        <v>8162</v>
      </c>
      <c r="K334" t="s">
        <v>3857</v>
      </c>
      <c r="L334" s="5">
        <v>7.3</v>
      </c>
      <c r="M334" t="s">
        <v>8181</v>
      </c>
      <c r="N334" s="6">
        <v>185136</v>
      </c>
      <c r="O334" t="s">
        <v>8182</v>
      </c>
      <c r="P334" s="6">
        <v>28000000</v>
      </c>
      <c r="Q334" s="6">
        <v>227853986</v>
      </c>
      <c r="R334">
        <v>199853986</v>
      </c>
      <c r="S334" t="s">
        <v>8175</v>
      </c>
      <c r="T334" s="7">
        <v>32694</v>
      </c>
      <c r="U334" t="s">
        <v>175</v>
      </c>
      <c r="V334" s="7">
        <v>32694</v>
      </c>
      <c r="W334" t="s">
        <v>8209</v>
      </c>
      <c r="X334" t="s">
        <v>8202</v>
      </c>
      <c r="Y334">
        <v>1989</v>
      </c>
      <c r="Z334">
        <v>5</v>
      </c>
    </row>
    <row r="335" spans="1:26" x14ac:dyDescent="0.25">
      <c r="A335" t="s">
        <v>883</v>
      </c>
      <c r="B335" t="s">
        <v>884</v>
      </c>
      <c r="C335" t="s">
        <v>884</v>
      </c>
      <c r="D335">
        <v>0</v>
      </c>
      <c r="E335">
        <v>133</v>
      </c>
      <c r="F335">
        <v>2</v>
      </c>
      <c r="G335">
        <v>13</v>
      </c>
      <c r="H335" t="s">
        <v>8183</v>
      </c>
      <c r="I335" t="s">
        <v>5529</v>
      </c>
      <c r="J335" t="s">
        <v>8158</v>
      </c>
      <c r="K335" t="s">
        <v>3857</v>
      </c>
      <c r="L335" s="5">
        <v>6.6</v>
      </c>
      <c r="M335" t="s">
        <v>8178</v>
      </c>
      <c r="N335" s="6">
        <v>109989</v>
      </c>
      <c r="O335" t="s">
        <v>8182</v>
      </c>
      <c r="P335" s="6">
        <v>32000000</v>
      </c>
      <c r="Q335" s="6">
        <v>156167015</v>
      </c>
      <c r="R335">
        <v>124167015</v>
      </c>
      <c r="S335" t="s">
        <v>8175</v>
      </c>
      <c r="T335" s="7">
        <v>32672</v>
      </c>
      <c r="U335" t="s">
        <v>322</v>
      </c>
      <c r="V335" s="7">
        <v>32672</v>
      </c>
      <c r="W335" t="s">
        <v>8208</v>
      </c>
      <c r="X335" t="s">
        <v>8197</v>
      </c>
      <c r="Y335">
        <v>1989</v>
      </c>
      <c r="Z335">
        <v>13</v>
      </c>
    </row>
    <row r="336" spans="1:26" x14ac:dyDescent="0.25">
      <c r="A336" t="s">
        <v>885</v>
      </c>
      <c r="B336" t="s">
        <v>886</v>
      </c>
      <c r="C336" t="s">
        <v>886</v>
      </c>
      <c r="D336">
        <v>0</v>
      </c>
      <c r="E336">
        <v>83</v>
      </c>
      <c r="F336">
        <v>1</v>
      </c>
      <c r="G336">
        <v>23</v>
      </c>
      <c r="H336" t="s">
        <v>8177</v>
      </c>
      <c r="I336" t="s">
        <v>8158</v>
      </c>
      <c r="J336" t="s">
        <v>8159</v>
      </c>
      <c r="K336" t="s">
        <v>8163</v>
      </c>
      <c r="L336" s="5">
        <v>7.6</v>
      </c>
      <c r="M336" t="s">
        <v>8181</v>
      </c>
      <c r="N336" s="6">
        <v>284763</v>
      </c>
      <c r="O336" t="s">
        <v>8182</v>
      </c>
      <c r="P336" s="6">
        <v>40000000</v>
      </c>
      <c r="Q336" s="6">
        <v>211343479</v>
      </c>
      <c r="R336">
        <v>171343479</v>
      </c>
      <c r="S336" t="s">
        <v>8175</v>
      </c>
      <c r="T336" s="7">
        <v>32825</v>
      </c>
      <c r="U336" t="s">
        <v>887</v>
      </c>
      <c r="V336" s="7">
        <v>32825</v>
      </c>
      <c r="W336" t="s">
        <v>8207</v>
      </c>
      <c r="X336" t="s">
        <v>8205</v>
      </c>
      <c r="Y336">
        <v>1989</v>
      </c>
      <c r="Z336">
        <v>13</v>
      </c>
    </row>
    <row r="337" spans="1:26" x14ac:dyDescent="0.25">
      <c r="A337" t="s">
        <v>888</v>
      </c>
      <c r="B337" t="s">
        <v>889</v>
      </c>
      <c r="C337" t="s">
        <v>889</v>
      </c>
      <c r="D337">
        <v>0</v>
      </c>
      <c r="E337">
        <v>93</v>
      </c>
      <c r="F337">
        <v>1</v>
      </c>
      <c r="G337">
        <v>33</v>
      </c>
      <c r="H337" t="s">
        <v>8177</v>
      </c>
      <c r="I337" t="s">
        <v>132</v>
      </c>
      <c r="J337" t="s">
        <v>5802</v>
      </c>
      <c r="K337" t="s">
        <v>5802</v>
      </c>
      <c r="L337" s="5">
        <v>5.9</v>
      </c>
      <c r="M337" t="s">
        <v>8178</v>
      </c>
      <c r="N337" s="6">
        <v>85823</v>
      </c>
      <c r="O337" t="s">
        <v>8179</v>
      </c>
      <c r="P337" s="6">
        <v>7500000</v>
      </c>
      <c r="Q337" s="6">
        <v>296999813</v>
      </c>
      <c r="R337">
        <v>289499813</v>
      </c>
      <c r="S337" t="s">
        <v>8175</v>
      </c>
      <c r="T337" s="7">
        <v>32793</v>
      </c>
      <c r="U337" t="s">
        <v>366</v>
      </c>
      <c r="V337" s="7">
        <v>32793</v>
      </c>
      <c r="W337" t="s">
        <v>8204</v>
      </c>
      <c r="X337" t="s">
        <v>8199</v>
      </c>
      <c r="Y337">
        <v>1989</v>
      </c>
      <c r="Z337">
        <v>12</v>
      </c>
    </row>
    <row r="338" spans="1:26" x14ac:dyDescent="0.25">
      <c r="A338" t="s">
        <v>890</v>
      </c>
      <c r="B338" t="s">
        <v>891</v>
      </c>
      <c r="C338" t="s">
        <v>891</v>
      </c>
      <c r="D338">
        <v>0</v>
      </c>
      <c r="E338">
        <v>97</v>
      </c>
      <c r="F338">
        <v>1</v>
      </c>
      <c r="G338">
        <v>37</v>
      </c>
      <c r="H338" t="s">
        <v>8177</v>
      </c>
      <c r="I338" t="s">
        <v>132</v>
      </c>
      <c r="J338" t="s">
        <v>5802</v>
      </c>
      <c r="K338" t="s">
        <v>5802</v>
      </c>
      <c r="L338" s="5">
        <v>7.5</v>
      </c>
      <c r="M338" t="s">
        <v>8181</v>
      </c>
      <c r="N338" s="6">
        <v>206550</v>
      </c>
      <c r="O338" t="s">
        <v>8182</v>
      </c>
      <c r="P338" s="6">
        <v>28000000</v>
      </c>
      <c r="Q338" s="6">
        <v>74534399</v>
      </c>
      <c r="R338">
        <v>46534399</v>
      </c>
      <c r="S338" t="s">
        <v>8175</v>
      </c>
      <c r="T338" s="7">
        <v>32842</v>
      </c>
      <c r="U338" t="s">
        <v>892</v>
      </c>
      <c r="V338" s="7">
        <v>32842</v>
      </c>
      <c r="W338" t="s">
        <v>8207</v>
      </c>
      <c r="X338" t="s">
        <v>8199</v>
      </c>
      <c r="Y338">
        <v>1989</v>
      </c>
      <c r="Z338">
        <v>30</v>
      </c>
    </row>
    <row r="339" spans="1:26" x14ac:dyDescent="0.25">
      <c r="A339" t="s">
        <v>893</v>
      </c>
      <c r="B339" t="s">
        <v>894</v>
      </c>
      <c r="C339" t="s">
        <v>894</v>
      </c>
      <c r="D339">
        <v>0</v>
      </c>
      <c r="E339">
        <v>124</v>
      </c>
      <c r="F339">
        <v>2</v>
      </c>
      <c r="G339">
        <v>4</v>
      </c>
      <c r="H339" t="s">
        <v>8183</v>
      </c>
      <c r="I339" t="s">
        <v>132</v>
      </c>
      <c r="J339" t="s">
        <v>145</v>
      </c>
      <c r="K339" t="s">
        <v>5802</v>
      </c>
      <c r="L339" s="5">
        <v>7.1</v>
      </c>
      <c r="M339" t="s">
        <v>8181</v>
      </c>
      <c r="N339" s="6">
        <v>53613</v>
      </c>
      <c r="O339" t="s">
        <v>8179</v>
      </c>
      <c r="P339" s="6">
        <v>20000000</v>
      </c>
      <c r="Q339" s="6">
        <v>126297830</v>
      </c>
      <c r="R339">
        <v>106297830</v>
      </c>
      <c r="S339" t="s">
        <v>8175</v>
      </c>
      <c r="T339" s="7">
        <v>32720</v>
      </c>
      <c r="U339" t="s">
        <v>507</v>
      </c>
      <c r="V339" s="7">
        <v>32720</v>
      </c>
      <c r="W339" t="s">
        <v>8209</v>
      </c>
      <c r="X339" t="s">
        <v>8205</v>
      </c>
      <c r="Y339">
        <v>1989</v>
      </c>
      <c r="Z339">
        <v>31</v>
      </c>
    </row>
    <row r="340" spans="1:26" x14ac:dyDescent="0.25">
      <c r="A340" t="s">
        <v>895</v>
      </c>
      <c r="B340" t="s">
        <v>896</v>
      </c>
      <c r="C340" t="s">
        <v>896</v>
      </c>
      <c r="D340">
        <v>0</v>
      </c>
      <c r="E340">
        <v>103</v>
      </c>
      <c r="F340">
        <v>1</v>
      </c>
      <c r="G340">
        <v>43</v>
      </c>
      <c r="H340" t="s">
        <v>8177</v>
      </c>
      <c r="I340" t="s">
        <v>8156</v>
      </c>
      <c r="J340" t="s">
        <v>83</v>
      </c>
      <c r="K340" t="s">
        <v>3857</v>
      </c>
      <c r="L340" s="5">
        <v>6.5</v>
      </c>
      <c r="M340" t="s">
        <v>8178</v>
      </c>
      <c r="N340" s="6">
        <v>112695</v>
      </c>
      <c r="O340" t="s">
        <v>8182</v>
      </c>
      <c r="P340" s="6">
        <v>11500000</v>
      </c>
      <c r="Q340" s="6">
        <v>57470138</v>
      </c>
      <c r="R340">
        <v>45970138</v>
      </c>
      <c r="S340" t="s">
        <v>8175</v>
      </c>
      <c r="T340" s="7">
        <v>32619</v>
      </c>
      <c r="U340" t="s">
        <v>897</v>
      </c>
      <c r="V340" s="7">
        <v>32619</v>
      </c>
      <c r="W340" t="s">
        <v>8210</v>
      </c>
      <c r="X340" t="s">
        <v>1465</v>
      </c>
      <c r="Y340">
        <v>1989</v>
      </c>
      <c r="Z340">
        <v>21</v>
      </c>
    </row>
    <row r="341" spans="1:26" x14ac:dyDescent="0.25">
      <c r="A341" t="s">
        <v>898</v>
      </c>
      <c r="B341" t="s">
        <v>899</v>
      </c>
      <c r="C341" t="s">
        <v>899</v>
      </c>
      <c r="D341">
        <v>0</v>
      </c>
      <c r="E341">
        <v>114</v>
      </c>
      <c r="F341">
        <v>1</v>
      </c>
      <c r="G341">
        <v>54</v>
      </c>
      <c r="H341" t="s">
        <v>8177</v>
      </c>
      <c r="I341" t="s">
        <v>5529</v>
      </c>
      <c r="J341" t="s">
        <v>3857</v>
      </c>
      <c r="K341" t="s">
        <v>5802</v>
      </c>
      <c r="L341" s="5">
        <v>6.7</v>
      </c>
      <c r="M341" t="s">
        <v>8178</v>
      </c>
      <c r="N341" s="6">
        <v>82787</v>
      </c>
      <c r="O341" t="s">
        <v>8179</v>
      </c>
      <c r="P341" s="6">
        <v>17000000</v>
      </c>
      <c r="Q341" s="6">
        <v>30050028</v>
      </c>
      <c r="R341">
        <v>13050028</v>
      </c>
      <c r="S341" t="s">
        <v>8175</v>
      </c>
      <c r="T341" s="7">
        <v>32647</v>
      </c>
      <c r="U341" t="s">
        <v>900</v>
      </c>
      <c r="V341" s="7">
        <v>32647</v>
      </c>
      <c r="W341" t="s">
        <v>8213</v>
      </c>
      <c r="X341" t="s">
        <v>1465</v>
      </c>
      <c r="Y341">
        <v>1989</v>
      </c>
      <c r="Z341">
        <v>19</v>
      </c>
    </row>
    <row r="342" spans="1:26" x14ac:dyDescent="0.25">
      <c r="A342" t="s">
        <v>901</v>
      </c>
      <c r="B342" t="s">
        <v>902</v>
      </c>
      <c r="C342" t="s">
        <v>902</v>
      </c>
      <c r="D342">
        <v>0</v>
      </c>
      <c r="E342">
        <v>103</v>
      </c>
      <c r="F342">
        <v>1</v>
      </c>
      <c r="G342">
        <v>43</v>
      </c>
      <c r="H342" t="s">
        <v>8177</v>
      </c>
      <c r="I342" t="s">
        <v>132</v>
      </c>
      <c r="J342" t="s">
        <v>8162</v>
      </c>
      <c r="K342" t="s">
        <v>5802</v>
      </c>
      <c r="L342" s="5">
        <v>6.8</v>
      </c>
      <c r="M342" t="s">
        <v>8178</v>
      </c>
      <c r="N342" s="6">
        <v>57149</v>
      </c>
      <c r="O342" t="s">
        <v>8179</v>
      </c>
      <c r="P342" s="6">
        <v>18000000</v>
      </c>
      <c r="Q342" s="6">
        <v>46908987</v>
      </c>
      <c r="R342">
        <v>28908987</v>
      </c>
      <c r="S342" t="s">
        <v>8175</v>
      </c>
      <c r="T342" s="7">
        <v>32640</v>
      </c>
      <c r="U342" t="s">
        <v>903</v>
      </c>
      <c r="V342" s="7">
        <v>32640</v>
      </c>
      <c r="W342" t="s">
        <v>8213</v>
      </c>
      <c r="X342" t="s">
        <v>1465</v>
      </c>
      <c r="Y342">
        <v>1989</v>
      </c>
      <c r="Z342">
        <v>12</v>
      </c>
    </row>
    <row r="343" spans="1:26" x14ac:dyDescent="0.25">
      <c r="A343" t="s">
        <v>904</v>
      </c>
      <c r="B343" t="s">
        <v>905</v>
      </c>
      <c r="C343" t="s">
        <v>905</v>
      </c>
      <c r="D343">
        <v>0</v>
      </c>
      <c r="E343">
        <v>107</v>
      </c>
      <c r="F343">
        <v>1</v>
      </c>
      <c r="G343">
        <v>47</v>
      </c>
      <c r="H343" t="s">
        <v>8177</v>
      </c>
      <c r="I343" t="s">
        <v>5529</v>
      </c>
      <c r="J343" t="s">
        <v>8158</v>
      </c>
      <c r="K343" t="s">
        <v>8156</v>
      </c>
      <c r="L343" s="5">
        <v>5.5</v>
      </c>
      <c r="M343" t="s">
        <v>8178</v>
      </c>
      <c r="N343" s="6">
        <v>63163</v>
      </c>
      <c r="O343" t="s">
        <v>8179</v>
      </c>
      <c r="P343" s="6">
        <v>27800000</v>
      </c>
      <c r="Q343" s="6">
        <v>52210049</v>
      </c>
      <c r="R343">
        <v>24410049</v>
      </c>
      <c r="S343" t="s">
        <v>8175</v>
      </c>
      <c r="T343" s="7">
        <v>32668</v>
      </c>
      <c r="U343" t="s">
        <v>906</v>
      </c>
      <c r="V343" s="7">
        <v>32668</v>
      </c>
      <c r="W343" t="s">
        <v>8208</v>
      </c>
      <c r="X343" t="s">
        <v>1465</v>
      </c>
      <c r="Y343">
        <v>1989</v>
      </c>
      <c r="Z343">
        <v>9</v>
      </c>
    </row>
    <row r="344" spans="1:26" x14ac:dyDescent="0.25">
      <c r="A344" t="s">
        <v>907</v>
      </c>
      <c r="B344" t="s">
        <v>908</v>
      </c>
      <c r="C344" t="s">
        <v>908</v>
      </c>
      <c r="D344">
        <v>0</v>
      </c>
      <c r="E344">
        <v>117</v>
      </c>
      <c r="F344">
        <v>1</v>
      </c>
      <c r="G344">
        <v>57</v>
      </c>
      <c r="H344" t="s">
        <v>8177</v>
      </c>
      <c r="I344" t="s">
        <v>132</v>
      </c>
      <c r="J344" t="s">
        <v>145</v>
      </c>
      <c r="K344" t="s">
        <v>8157</v>
      </c>
      <c r="L344" s="5">
        <v>7.3</v>
      </c>
      <c r="M344" t="s">
        <v>8181</v>
      </c>
      <c r="N344" s="6">
        <v>61194</v>
      </c>
      <c r="O344" t="s">
        <v>8179</v>
      </c>
      <c r="P344" s="6">
        <v>15000000</v>
      </c>
      <c r="Q344" s="6">
        <v>96759512</v>
      </c>
      <c r="R344">
        <v>81759512</v>
      </c>
      <c r="S344" t="s">
        <v>8175</v>
      </c>
      <c r="T344" s="7">
        <v>32817</v>
      </c>
      <c r="U344" t="s">
        <v>462</v>
      </c>
      <c r="V344" s="7">
        <v>32817</v>
      </c>
      <c r="W344" t="s">
        <v>8207</v>
      </c>
      <c r="X344" t="s">
        <v>8200</v>
      </c>
      <c r="Y344">
        <v>1989</v>
      </c>
      <c r="Z344">
        <v>5</v>
      </c>
    </row>
    <row r="345" spans="1:26" x14ac:dyDescent="0.25">
      <c r="A345" t="s">
        <v>909</v>
      </c>
      <c r="B345" t="s">
        <v>910</v>
      </c>
      <c r="C345" t="s">
        <v>910</v>
      </c>
      <c r="D345">
        <v>0</v>
      </c>
      <c r="E345">
        <v>104</v>
      </c>
      <c r="F345">
        <v>1</v>
      </c>
      <c r="G345">
        <v>44</v>
      </c>
      <c r="H345" t="s">
        <v>8177</v>
      </c>
      <c r="I345" t="s">
        <v>5529</v>
      </c>
      <c r="J345" t="s">
        <v>132</v>
      </c>
      <c r="K345" t="s">
        <v>8162</v>
      </c>
      <c r="L345" s="5">
        <v>6.4</v>
      </c>
      <c r="M345" t="s">
        <v>8178</v>
      </c>
      <c r="N345" s="6">
        <v>111336</v>
      </c>
      <c r="O345" t="s">
        <v>8182</v>
      </c>
      <c r="P345" s="6">
        <v>55000000</v>
      </c>
      <c r="Q345" s="6">
        <v>63408614</v>
      </c>
      <c r="R345">
        <v>8408614</v>
      </c>
      <c r="S345" t="s">
        <v>8175</v>
      </c>
      <c r="T345" s="7">
        <v>32864</v>
      </c>
      <c r="U345" t="s">
        <v>911</v>
      </c>
      <c r="V345" s="7">
        <v>32864</v>
      </c>
      <c r="W345" t="s">
        <v>8196</v>
      </c>
      <c r="X345" t="s">
        <v>1465</v>
      </c>
      <c r="Y345">
        <v>1989</v>
      </c>
      <c r="Z345">
        <v>22</v>
      </c>
    </row>
    <row r="346" spans="1:26" x14ac:dyDescent="0.25">
      <c r="A346" t="s">
        <v>912</v>
      </c>
      <c r="B346" t="s">
        <v>913</v>
      </c>
      <c r="C346" t="s">
        <v>913</v>
      </c>
      <c r="D346">
        <v>0</v>
      </c>
      <c r="E346">
        <v>97</v>
      </c>
      <c r="F346">
        <v>1</v>
      </c>
      <c r="G346">
        <v>37</v>
      </c>
      <c r="H346" t="s">
        <v>8177</v>
      </c>
      <c r="I346" t="s">
        <v>132</v>
      </c>
      <c r="J346" t="s">
        <v>8162</v>
      </c>
      <c r="K346" t="s">
        <v>145</v>
      </c>
      <c r="L346" s="5">
        <v>6.2</v>
      </c>
      <c r="M346" t="s">
        <v>8178</v>
      </c>
      <c r="N346" s="6">
        <v>74959</v>
      </c>
      <c r="O346" t="s">
        <v>8179</v>
      </c>
      <c r="P346" s="6">
        <v>13000000</v>
      </c>
      <c r="Q346" s="6">
        <v>71079915</v>
      </c>
      <c r="R346">
        <v>58079915</v>
      </c>
      <c r="S346" t="s">
        <v>8175</v>
      </c>
      <c r="T346" s="7">
        <v>32710</v>
      </c>
      <c r="U346" t="s">
        <v>914</v>
      </c>
      <c r="V346" s="7">
        <v>32710</v>
      </c>
      <c r="W346" t="s">
        <v>8209</v>
      </c>
      <c r="X346" t="s">
        <v>1465</v>
      </c>
      <c r="Y346">
        <v>1989</v>
      </c>
      <c r="Z346">
        <v>21</v>
      </c>
    </row>
    <row r="347" spans="1:26" x14ac:dyDescent="0.25">
      <c r="A347" t="s">
        <v>915</v>
      </c>
      <c r="B347" t="s">
        <v>916</v>
      </c>
      <c r="C347" t="s">
        <v>916</v>
      </c>
      <c r="D347">
        <v>0</v>
      </c>
      <c r="E347">
        <v>100</v>
      </c>
      <c r="F347">
        <v>1</v>
      </c>
      <c r="G347">
        <v>40</v>
      </c>
      <c r="H347" t="s">
        <v>8177</v>
      </c>
      <c r="I347" t="s">
        <v>132</v>
      </c>
      <c r="J347" t="s">
        <v>5802</v>
      </c>
      <c r="K347" t="s">
        <v>5802</v>
      </c>
      <c r="L347" s="5">
        <v>7.1</v>
      </c>
      <c r="M347" t="s">
        <v>8181</v>
      </c>
      <c r="N347" s="6">
        <v>104396</v>
      </c>
      <c r="O347" t="s">
        <v>8182</v>
      </c>
      <c r="P347" s="6">
        <v>15000000</v>
      </c>
      <c r="Q347" s="6">
        <v>79258538</v>
      </c>
      <c r="R347">
        <v>64258538</v>
      </c>
      <c r="S347" t="s">
        <v>8175</v>
      </c>
      <c r="T347" s="7">
        <v>32736</v>
      </c>
      <c r="U347" t="s">
        <v>504</v>
      </c>
      <c r="V347" s="7">
        <v>32736</v>
      </c>
      <c r="W347" t="s">
        <v>8212</v>
      </c>
      <c r="X347" t="s">
        <v>8202</v>
      </c>
      <c r="Y347">
        <v>1989</v>
      </c>
      <c r="Z347">
        <v>16</v>
      </c>
    </row>
    <row r="348" spans="1:26" x14ac:dyDescent="0.25">
      <c r="A348" t="s">
        <v>917</v>
      </c>
      <c r="B348" t="s">
        <v>918</v>
      </c>
      <c r="C348" t="s">
        <v>918</v>
      </c>
      <c r="D348">
        <v>0</v>
      </c>
      <c r="E348">
        <v>116</v>
      </c>
      <c r="F348">
        <v>1</v>
      </c>
      <c r="G348">
        <v>56</v>
      </c>
      <c r="H348" t="s">
        <v>8177</v>
      </c>
      <c r="I348" t="s">
        <v>132</v>
      </c>
      <c r="J348" t="s">
        <v>8157</v>
      </c>
      <c r="K348" t="s">
        <v>5802</v>
      </c>
      <c r="L348" s="5">
        <v>6.8</v>
      </c>
      <c r="M348" t="s">
        <v>8178</v>
      </c>
      <c r="N348" s="6">
        <v>56286</v>
      </c>
      <c r="O348" t="s">
        <v>8179</v>
      </c>
      <c r="P348" s="6">
        <v>26000000</v>
      </c>
      <c r="Q348" s="6">
        <v>160188546</v>
      </c>
      <c r="R348">
        <v>134188546</v>
      </c>
      <c r="S348" t="s">
        <v>8175</v>
      </c>
      <c r="T348" s="7">
        <v>32846</v>
      </c>
      <c r="U348" t="s">
        <v>919</v>
      </c>
      <c r="V348" s="7">
        <v>32846</v>
      </c>
      <c r="W348" t="s">
        <v>8196</v>
      </c>
      <c r="X348" t="s">
        <v>8205</v>
      </c>
      <c r="Y348">
        <v>1989</v>
      </c>
      <c r="Z348">
        <v>4</v>
      </c>
    </row>
    <row r="349" spans="1:26" x14ac:dyDescent="0.25">
      <c r="A349" t="s">
        <v>920</v>
      </c>
      <c r="B349" t="s">
        <v>921</v>
      </c>
      <c r="C349" t="s">
        <v>921</v>
      </c>
      <c r="D349">
        <v>0</v>
      </c>
      <c r="E349">
        <v>95</v>
      </c>
      <c r="F349">
        <v>1</v>
      </c>
      <c r="G349">
        <v>35</v>
      </c>
      <c r="H349" t="s">
        <v>8177</v>
      </c>
      <c r="I349" t="s">
        <v>132</v>
      </c>
      <c r="J349" t="s">
        <v>145</v>
      </c>
      <c r="K349" t="s">
        <v>8157</v>
      </c>
      <c r="L349" s="5">
        <v>7.7</v>
      </c>
      <c r="M349" t="s">
        <v>8181</v>
      </c>
      <c r="N349" s="6">
        <v>234822</v>
      </c>
      <c r="O349" t="s">
        <v>8182</v>
      </c>
      <c r="P349" s="6">
        <v>16000000</v>
      </c>
      <c r="Q349" s="6">
        <v>93273565</v>
      </c>
      <c r="R349">
        <v>77273565</v>
      </c>
      <c r="S349" t="s">
        <v>8175</v>
      </c>
      <c r="T349" s="7">
        <v>32701</v>
      </c>
      <c r="U349" t="s">
        <v>518</v>
      </c>
      <c r="V349" s="7">
        <v>32701</v>
      </c>
      <c r="W349" t="s">
        <v>8209</v>
      </c>
      <c r="X349" t="s">
        <v>8202</v>
      </c>
      <c r="Y349">
        <v>1989</v>
      </c>
      <c r="Z349">
        <v>12</v>
      </c>
    </row>
    <row r="350" spans="1:26" x14ac:dyDescent="0.25">
      <c r="A350" t="s">
        <v>922</v>
      </c>
      <c r="B350" t="s">
        <v>923</v>
      </c>
      <c r="C350" t="s">
        <v>923</v>
      </c>
      <c r="D350">
        <v>0</v>
      </c>
      <c r="E350">
        <v>100</v>
      </c>
      <c r="F350">
        <v>1</v>
      </c>
      <c r="G350">
        <v>40</v>
      </c>
      <c r="H350" t="s">
        <v>8177</v>
      </c>
      <c r="I350" t="s">
        <v>145</v>
      </c>
      <c r="J350" t="s">
        <v>5802</v>
      </c>
      <c r="K350" t="s">
        <v>5802</v>
      </c>
      <c r="L350" s="5">
        <v>7.2</v>
      </c>
      <c r="M350" t="s">
        <v>8181</v>
      </c>
      <c r="N350" s="6">
        <v>58081</v>
      </c>
      <c r="O350" t="s">
        <v>8179</v>
      </c>
      <c r="P350" s="6">
        <v>1200000</v>
      </c>
      <c r="Q350" s="6">
        <v>24742089</v>
      </c>
      <c r="R350">
        <v>23542089</v>
      </c>
      <c r="S350" t="s">
        <v>8175</v>
      </c>
      <c r="T350" s="7">
        <v>32528</v>
      </c>
      <c r="U350" t="s">
        <v>924</v>
      </c>
      <c r="V350" s="7">
        <v>32528</v>
      </c>
      <c r="W350" t="s">
        <v>8198</v>
      </c>
      <c r="X350" t="s">
        <v>1465</v>
      </c>
      <c r="Y350">
        <v>1989</v>
      </c>
      <c r="Z350">
        <v>20</v>
      </c>
    </row>
    <row r="351" spans="1:26" x14ac:dyDescent="0.25">
      <c r="A351" t="s">
        <v>925</v>
      </c>
      <c r="B351" t="s">
        <v>926</v>
      </c>
      <c r="C351" t="s">
        <v>926</v>
      </c>
      <c r="D351">
        <v>0</v>
      </c>
      <c r="E351">
        <v>109</v>
      </c>
      <c r="F351">
        <v>1</v>
      </c>
      <c r="G351">
        <v>49</v>
      </c>
      <c r="H351" t="s">
        <v>8177</v>
      </c>
      <c r="I351" t="s">
        <v>132</v>
      </c>
      <c r="J351" t="s">
        <v>83</v>
      </c>
      <c r="K351" t="s">
        <v>3857</v>
      </c>
      <c r="L351" s="5">
        <v>6.5</v>
      </c>
      <c r="M351" t="s">
        <v>8178</v>
      </c>
      <c r="N351" s="6">
        <v>74516</v>
      </c>
      <c r="O351" t="s">
        <v>8179</v>
      </c>
      <c r="P351" s="6">
        <v>22000000</v>
      </c>
      <c r="Q351" s="6">
        <v>53208180</v>
      </c>
      <c r="R351">
        <v>31208180</v>
      </c>
      <c r="S351" t="s">
        <v>8175</v>
      </c>
      <c r="T351" s="7">
        <v>33072</v>
      </c>
      <c r="U351" t="s">
        <v>927</v>
      </c>
      <c r="V351" s="7">
        <v>33072</v>
      </c>
      <c r="W351" t="s">
        <v>8209</v>
      </c>
      <c r="X351" t="s">
        <v>8202</v>
      </c>
      <c r="Y351">
        <v>1990</v>
      </c>
      <c r="Z351">
        <v>18</v>
      </c>
    </row>
    <row r="352" spans="1:26" x14ac:dyDescent="0.25">
      <c r="A352" t="s">
        <v>928</v>
      </c>
      <c r="B352" t="s">
        <v>929</v>
      </c>
      <c r="C352" t="s">
        <v>929</v>
      </c>
      <c r="D352">
        <v>0</v>
      </c>
      <c r="E352">
        <v>121</v>
      </c>
      <c r="F352">
        <v>2</v>
      </c>
      <c r="G352">
        <v>1</v>
      </c>
      <c r="H352" t="s">
        <v>8183</v>
      </c>
      <c r="I352" t="s">
        <v>8160</v>
      </c>
      <c r="J352" t="s">
        <v>145</v>
      </c>
      <c r="K352" t="s">
        <v>5802</v>
      </c>
      <c r="L352" s="5">
        <v>7.8</v>
      </c>
      <c r="M352" t="s">
        <v>8181</v>
      </c>
      <c r="N352" s="6">
        <v>153960</v>
      </c>
      <c r="O352" t="s">
        <v>8182</v>
      </c>
      <c r="P352" s="6">
        <v>31000000</v>
      </c>
      <c r="Q352" s="6">
        <v>52096475</v>
      </c>
      <c r="R352">
        <v>21096475</v>
      </c>
      <c r="S352" t="s">
        <v>8175</v>
      </c>
      <c r="T352" s="7">
        <v>33219</v>
      </c>
      <c r="U352" t="s">
        <v>755</v>
      </c>
      <c r="V352" s="7">
        <v>33219</v>
      </c>
      <c r="W352" t="s">
        <v>8196</v>
      </c>
      <c r="X352" t="s">
        <v>8202</v>
      </c>
      <c r="Y352">
        <v>1990</v>
      </c>
      <c r="Z352">
        <v>12</v>
      </c>
    </row>
    <row r="353" spans="1:26" x14ac:dyDescent="0.25">
      <c r="A353" t="s">
        <v>930</v>
      </c>
      <c r="B353" t="s">
        <v>931</v>
      </c>
      <c r="C353" t="s">
        <v>931</v>
      </c>
      <c r="D353">
        <v>0</v>
      </c>
      <c r="E353">
        <v>118</v>
      </c>
      <c r="F353">
        <v>1</v>
      </c>
      <c r="G353">
        <v>58</v>
      </c>
      <c r="H353" t="s">
        <v>8177</v>
      </c>
      <c r="I353" t="s">
        <v>8158</v>
      </c>
      <c r="J353" t="s">
        <v>132</v>
      </c>
      <c r="K353" t="s">
        <v>8161</v>
      </c>
      <c r="L353" s="5">
        <v>7.4</v>
      </c>
      <c r="M353" t="s">
        <v>8181</v>
      </c>
      <c r="N353" s="6">
        <v>470785</v>
      </c>
      <c r="O353" t="s">
        <v>8182</v>
      </c>
      <c r="P353" s="6">
        <v>40000000</v>
      </c>
      <c r="Q353" s="6">
        <v>245077583</v>
      </c>
      <c r="R353">
        <v>205077583</v>
      </c>
      <c r="S353" t="s">
        <v>8175</v>
      </c>
      <c r="T353" s="7">
        <v>33018</v>
      </c>
      <c r="U353" t="s">
        <v>501</v>
      </c>
      <c r="V353" s="7">
        <v>33018</v>
      </c>
      <c r="W353" t="s">
        <v>8213</v>
      </c>
      <c r="X353" t="s">
        <v>1465</v>
      </c>
      <c r="Y353">
        <v>1990</v>
      </c>
      <c r="Z353">
        <v>25</v>
      </c>
    </row>
    <row r="354" spans="1:26" x14ac:dyDescent="0.25">
      <c r="A354" t="s">
        <v>932</v>
      </c>
      <c r="B354" t="s">
        <v>933</v>
      </c>
      <c r="C354" t="s">
        <v>933</v>
      </c>
      <c r="D354">
        <v>0</v>
      </c>
      <c r="E354">
        <v>84</v>
      </c>
      <c r="F354">
        <v>1</v>
      </c>
      <c r="G354">
        <v>24</v>
      </c>
      <c r="H354" t="s">
        <v>8177</v>
      </c>
      <c r="I354" t="s">
        <v>83</v>
      </c>
      <c r="J354" t="s">
        <v>3857</v>
      </c>
      <c r="K354" t="s">
        <v>5802</v>
      </c>
      <c r="L354" s="5">
        <v>5.9</v>
      </c>
      <c r="M354" t="s">
        <v>8178</v>
      </c>
      <c r="N354" s="6">
        <v>56361</v>
      </c>
      <c r="O354" t="s">
        <v>8179</v>
      </c>
      <c r="P354" s="6">
        <v>13000000</v>
      </c>
      <c r="Q354" s="6">
        <v>35763605</v>
      </c>
      <c r="R354">
        <v>22763605</v>
      </c>
      <c r="S354" t="s">
        <v>8175</v>
      </c>
      <c r="T354" s="7">
        <v>33186</v>
      </c>
      <c r="U354" t="s">
        <v>934</v>
      </c>
      <c r="V354" s="7">
        <v>33186</v>
      </c>
      <c r="W354" t="s">
        <v>8207</v>
      </c>
      <c r="X354" t="s">
        <v>1465</v>
      </c>
      <c r="Y354">
        <v>1990</v>
      </c>
      <c r="Z354">
        <v>9</v>
      </c>
    </row>
    <row r="355" spans="1:26" x14ac:dyDescent="0.25">
      <c r="A355" t="s">
        <v>935</v>
      </c>
      <c r="B355" t="s">
        <v>936</v>
      </c>
      <c r="C355" t="s">
        <v>936</v>
      </c>
      <c r="D355">
        <v>0</v>
      </c>
      <c r="E355">
        <v>85</v>
      </c>
      <c r="F355">
        <v>1</v>
      </c>
      <c r="G355">
        <v>25</v>
      </c>
      <c r="H355" t="s">
        <v>8177</v>
      </c>
      <c r="I355" t="s">
        <v>132</v>
      </c>
      <c r="J355" t="s">
        <v>8164</v>
      </c>
      <c r="K355" t="s">
        <v>5802</v>
      </c>
      <c r="L355" s="5">
        <v>6.5</v>
      </c>
      <c r="M355" t="s">
        <v>8178</v>
      </c>
      <c r="N355" s="6">
        <v>63715</v>
      </c>
      <c r="O355" t="s">
        <v>8179</v>
      </c>
      <c r="P355" s="6">
        <v>11000000</v>
      </c>
      <c r="Q355" s="6">
        <v>8266655</v>
      </c>
      <c r="R355">
        <v>-2733345</v>
      </c>
      <c r="S355" t="s">
        <v>8185</v>
      </c>
      <c r="T355" s="7">
        <v>32969</v>
      </c>
      <c r="U355" t="s">
        <v>937</v>
      </c>
      <c r="V355" s="7">
        <v>32969</v>
      </c>
      <c r="W355" t="s">
        <v>8210</v>
      </c>
      <c r="X355" t="s">
        <v>1465</v>
      </c>
      <c r="Y355">
        <v>1990</v>
      </c>
      <c r="Z355">
        <v>6</v>
      </c>
    </row>
    <row r="356" spans="1:26" x14ac:dyDescent="0.25">
      <c r="A356" t="s">
        <v>938</v>
      </c>
      <c r="B356" t="s">
        <v>939</v>
      </c>
      <c r="C356" t="s">
        <v>939</v>
      </c>
      <c r="D356">
        <v>0</v>
      </c>
      <c r="E356">
        <v>181</v>
      </c>
      <c r="F356">
        <v>3</v>
      </c>
      <c r="G356">
        <v>1</v>
      </c>
      <c r="H356" t="s">
        <v>8183</v>
      </c>
      <c r="I356" t="s">
        <v>8158</v>
      </c>
      <c r="J356" t="s">
        <v>145</v>
      </c>
      <c r="K356" t="s">
        <v>178</v>
      </c>
      <c r="L356" s="5">
        <v>8</v>
      </c>
      <c r="M356" t="s">
        <v>8181</v>
      </c>
      <c r="N356" s="6">
        <v>283342</v>
      </c>
      <c r="O356" t="s">
        <v>8182</v>
      </c>
      <c r="P356" s="6">
        <v>22000000</v>
      </c>
      <c r="Q356" s="6">
        <v>424208848</v>
      </c>
      <c r="R356">
        <v>402208848</v>
      </c>
      <c r="S356" t="s">
        <v>8175</v>
      </c>
      <c r="T356" s="7">
        <v>33165</v>
      </c>
      <c r="U356" t="s">
        <v>940</v>
      </c>
      <c r="V356" s="7">
        <v>33165</v>
      </c>
      <c r="W356" t="s">
        <v>8204</v>
      </c>
      <c r="X356" t="s">
        <v>1465</v>
      </c>
      <c r="Y356">
        <v>1990</v>
      </c>
      <c r="Z356">
        <v>19</v>
      </c>
    </row>
    <row r="357" spans="1:26" x14ac:dyDescent="0.25">
      <c r="A357" t="s">
        <v>941</v>
      </c>
      <c r="B357" t="s">
        <v>942</v>
      </c>
      <c r="C357" t="s">
        <v>942</v>
      </c>
      <c r="D357">
        <v>0</v>
      </c>
      <c r="E357">
        <v>96</v>
      </c>
      <c r="F357">
        <v>1</v>
      </c>
      <c r="G357">
        <v>36</v>
      </c>
      <c r="H357" t="s">
        <v>8177</v>
      </c>
      <c r="I357" t="s">
        <v>5529</v>
      </c>
      <c r="J357" t="s">
        <v>8161</v>
      </c>
      <c r="K357" t="s">
        <v>3857</v>
      </c>
      <c r="L357" s="5">
        <v>6.4</v>
      </c>
      <c r="M357" t="s">
        <v>8178</v>
      </c>
      <c r="N357" s="6">
        <v>68418</v>
      </c>
      <c r="O357" t="s">
        <v>8179</v>
      </c>
      <c r="P357" s="6">
        <v>14000000</v>
      </c>
      <c r="Q357" s="6">
        <v>48878502</v>
      </c>
      <c r="R357">
        <v>34878502</v>
      </c>
      <c r="S357" t="s">
        <v>8175</v>
      </c>
      <c r="T357" s="7">
        <v>33109</v>
      </c>
      <c r="U357" t="s">
        <v>359</v>
      </c>
      <c r="V357" s="7">
        <v>33109</v>
      </c>
      <c r="W357" t="s">
        <v>8212</v>
      </c>
      <c r="X357" t="s">
        <v>1465</v>
      </c>
      <c r="Y357">
        <v>1990</v>
      </c>
      <c r="Z357">
        <v>24</v>
      </c>
    </row>
    <row r="358" spans="1:26" x14ac:dyDescent="0.25">
      <c r="A358" t="s">
        <v>943</v>
      </c>
      <c r="B358" t="s">
        <v>944</v>
      </c>
      <c r="C358" t="s">
        <v>944</v>
      </c>
      <c r="D358">
        <v>0</v>
      </c>
      <c r="E358">
        <v>107</v>
      </c>
      <c r="F358">
        <v>1</v>
      </c>
      <c r="G358">
        <v>47</v>
      </c>
      <c r="H358" t="s">
        <v>8177</v>
      </c>
      <c r="I358" t="s">
        <v>5529</v>
      </c>
      <c r="J358" t="s">
        <v>145</v>
      </c>
      <c r="K358" t="s">
        <v>8168</v>
      </c>
      <c r="L358" s="5">
        <v>6.1</v>
      </c>
      <c r="M358" t="s">
        <v>8178</v>
      </c>
      <c r="N358" s="6">
        <v>94363</v>
      </c>
      <c r="O358" t="s">
        <v>8179</v>
      </c>
      <c r="P358" s="6">
        <v>60000000</v>
      </c>
      <c r="Q358" s="6">
        <v>157920733</v>
      </c>
      <c r="R358">
        <v>97920733</v>
      </c>
      <c r="S358" t="s">
        <v>8175</v>
      </c>
      <c r="T358" s="7">
        <v>33051</v>
      </c>
      <c r="U358" t="s">
        <v>676</v>
      </c>
      <c r="V358" s="7">
        <v>33051</v>
      </c>
      <c r="W358" t="s">
        <v>8208</v>
      </c>
      <c r="X358" t="s">
        <v>8202</v>
      </c>
      <c r="Y358">
        <v>1990</v>
      </c>
      <c r="Z358">
        <v>27</v>
      </c>
    </row>
    <row r="359" spans="1:26" x14ac:dyDescent="0.25">
      <c r="A359" t="s">
        <v>945</v>
      </c>
      <c r="B359" t="s">
        <v>946</v>
      </c>
      <c r="C359" t="s">
        <v>946</v>
      </c>
      <c r="D359">
        <v>0</v>
      </c>
      <c r="E359">
        <v>105</v>
      </c>
      <c r="F359">
        <v>1</v>
      </c>
      <c r="G359">
        <v>45</v>
      </c>
      <c r="H359" t="s">
        <v>8177</v>
      </c>
      <c r="I359" t="s">
        <v>5529</v>
      </c>
      <c r="J359" t="s">
        <v>132</v>
      </c>
      <c r="K359" t="s">
        <v>8162</v>
      </c>
      <c r="L359" s="5">
        <v>6.2</v>
      </c>
      <c r="M359" t="s">
        <v>8178</v>
      </c>
      <c r="N359" s="6">
        <v>64718</v>
      </c>
      <c r="O359" t="s">
        <v>8179</v>
      </c>
      <c r="P359" s="6">
        <v>47000000</v>
      </c>
      <c r="Q359" s="6">
        <v>162738726</v>
      </c>
      <c r="R359">
        <v>115738726</v>
      </c>
      <c r="S359" t="s">
        <v>8175</v>
      </c>
      <c r="T359" s="7">
        <v>33037</v>
      </c>
      <c r="U359" t="s">
        <v>947</v>
      </c>
      <c r="V359" s="7">
        <v>33037</v>
      </c>
      <c r="W359" t="s">
        <v>8208</v>
      </c>
      <c r="X359" t="s">
        <v>8202</v>
      </c>
      <c r="Y359">
        <v>1990</v>
      </c>
      <c r="Z359">
        <v>13</v>
      </c>
    </row>
    <row r="360" spans="1:26" x14ac:dyDescent="0.25">
      <c r="A360" t="s">
        <v>948</v>
      </c>
      <c r="B360" t="s">
        <v>949</v>
      </c>
      <c r="C360" t="s">
        <v>949</v>
      </c>
      <c r="D360">
        <v>0</v>
      </c>
      <c r="E360">
        <v>124</v>
      </c>
      <c r="F360">
        <v>2</v>
      </c>
      <c r="G360">
        <v>4</v>
      </c>
      <c r="H360" t="s">
        <v>8183</v>
      </c>
      <c r="I360" t="s">
        <v>5529</v>
      </c>
      <c r="J360" t="s">
        <v>3857</v>
      </c>
      <c r="K360" t="s">
        <v>5802</v>
      </c>
      <c r="L360" s="5">
        <v>7.1</v>
      </c>
      <c r="M360" t="s">
        <v>8181</v>
      </c>
      <c r="N360" s="6">
        <v>375189</v>
      </c>
      <c r="O360" t="s">
        <v>8182</v>
      </c>
      <c r="P360" s="6">
        <v>70000000</v>
      </c>
      <c r="Q360" s="6">
        <v>240031274</v>
      </c>
      <c r="R360">
        <v>170031274</v>
      </c>
      <c r="S360" t="s">
        <v>8175</v>
      </c>
      <c r="T360" s="7">
        <v>33056</v>
      </c>
      <c r="U360" t="s">
        <v>801</v>
      </c>
      <c r="V360" s="7">
        <v>33056</v>
      </c>
      <c r="W360" t="s">
        <v>8209</v>
      </c>
      <c r="X360" t="s">
        <v>8205</v>
      </c>
      <c r="Y360">
        <v>1990</v>
      </c>
      <c r="Z360">
        <v>2</v>
      </c>
    </row>
    <row r="361" spans="1:26" x14ac:dyDescent="0.25">
      <c r="A361" t="s">
        <v>950</v>
      </c>
      <c r="B361" t="s">
        <v>951</v>
      </c>
      <c r="C361" t="s">
        <v>951</v>
      </c>
      <c r="D361">
        <v>0</v>
      </c>
      <c r="E361">
        <v>105</v>
      </c>
      <c r="F361">
        <v>1</v>
      </c>
      <c r="G361">
        <v>45</v>
      </c>
      <c r="H361" t="s">
        <v>8177</v>
      </c>
      <c r="I361" t="s">
        <v>145</v>
      </c>
      <c r="J361" t="s">
        <v>8156</v>
      </c>
      <c r="K361" t="s">
        <v>8157</v>
      </c>
      <c r="L361" s="5">
        <v>7.9</v>
      </c>
      <c r="M361" t="s">
        <v>8181</v>
      </c>
      <c r="N361" s="6">
        <v>513482</v>
      </c>
      <c r="O361" t="s">
        <v>8184</v>
      </c>
      <c r="P361" s="6">
        <v>20000000</v>
      </c>
      <c r="Q361" s="6">
        <v>86024005</v>
      </c>
      <c r="R361">
        <v>66024005</v>
      </c>
      <c r="S361" t="s">
        <v>8175</v>
      </c>
      <c r="T361" s="7">
        <v>33213</v>
      </c>
      <c r="U361" t="s">
        <v>575</v>
      </c>
      <c r="V361" s="7">
        <v>33213</v>
      </c>
      <c r="W361" t="s">
        <v>8196</v>
      </c>
      <c r="X361" t="s">
        <v>8199</v>
      </c>
      <c r="Y361">
        <v>1990</v>
      </c>
      <c r="Z361">
        <v>6</v>
      </c>
    </row>
    <row r="362" spans="1:26" x14ac:dyDescent="0.25">
      <c r="A362" t="s">
        <v>952</v>
      </c>
      <c r="B362" t="s">
        <v>953</v>
      </c>
      <c r="C362" t="s">
        <v>953</v>
      </c>
      <c r="D362">
        <v>0</v>
      </c>
      <c r="E362">
        <v>115</v>
      </c>
      <c r="F362">
        <v>1</v>
      </c>
      <c r="G362">
        <v>55</v>
      </c>
      <c r="H362" t="s">
        <v>8177</v>
      </c>
      <c r="I362" t="s">
        <v>145</v>
      </c>
      <c r="J362" t="s">
        <v>83</v>
      </c>
      <c r="K362" t="s">
        <v>8161</v>
      </c>
      <c r="L362" s="5">
        <v>6.5</v>
      </c>
      <c r="M362" t="s">
        <v>8178</v>
      </c>
      <c r="N362" s="6">
        <v>91604</v>
      </c>
      <c r="O362" t="s">
        <v>8179</v>
      </c>
      <c r="P362" s="6">
        <v>26000000</v>
      </c>
      <c r="Q362" s="6">
        <v>61489265</v>
      </c>
      <c r="R362">
        <v>35489265</v>
      </c>
      <c r="S362" t="s">
        <v>8175</v>
      </c>
      <c r="T362" s="7">
        <v>33091</v>
      </c>
      <c r="U362" t="s">
        <v>708</v>
      </c>
      <c r="V362" s="7">
        <v>33091</v>
      </c>
      <c r="W362" t="s">
        <v>8212</v>
      </c>
      <c r="X362" t="s">
        <v>8205</v>
      </c>
      <c r="Y362">
        <v>1990</v>
      </c>
      <c r="Z362">
        <v>6</v>
      </c>
    </row>
    <row r="363" spans="1:26" x14ac:dyDescent="0.25">
      <c r="A363" t="s">
        <v>954</v>
      </c>
      <c r="B363" t="s">
        <v>955</v>
      </c>
      <c r="C363" t="s">
        <v>955</v>
      </c>
      <c r="D363">
        <v>0</v>
      </c>
      <c r="E363">
        <v>127</v>
      </c>
      <c r="F363">
        <v>2</v>
      </c>
      <c r="G363">
        <v>7</v>
      </c>
      <c r="H363" t="s">
        <v>8183</v>
      </c>
      <c r="I363" t="s">
        <v>145</v>
      </c>
      <c r="J363" t="s">
        <v>8156</v>
      </c>
      <c r="K363" t="s">
        <v>8157</v>
      </c>
      <c r="L363" s="5">
        <v>7.1</v>
      </c>
      <c r="M363" t="s">
        <v>8181</v>
      </c>
      <c r="N363" s="6">
        <v>230281</v>
      </c>
      <c r="O363" t="s">
        <v>8182</v>
      </c>
      <c r="P363" s="6">
        <v>22000000</v>
      </c>
      <c r="Q363" s="6">
        <v>505703557</v>
      </c>
      <c r="R363">
        <v>483703557</v>
      </c>
      <c r="S363" t="s">
        <v>8175</v>
      </c>
      <c r="T363" s="7">
        <v>33067</v>
      </c>
      <c r="U363" t="s">
        <v>956</v>
      </c>
      <c r="V363" s="7">
        <v>33067</v>
      </c>
      <c r="W363" t="s">
        <v>8209</v>
      </c>
      <c r="X363" t="s">
        <v>1465</v>
      </c>
      <c r="Y363">
        <v>1990</v>
      </c>
      <c r="Z363">
        <v>13</v>
      </c>
    </row>
    <row r="364" spans="1:26" x14ac:dyDescent="0.25">
      <c r="A364" t="s">
        <v>957</v>
      </c>
      <c r="B364" t="s">
        <v>958</v>
      </c>
      <c r="C364" t="s">
        <v>958</v>
      </c>
      <c r="D364">
        <v>0</v>
      </c>
      <c r="E364">
        <v>162</v>
      </c>
      <c r="F364">
        <v>2</v>
      </c>
      <c r="G364">
        <v>42</v>
      </c>
      <c r="H364" t="s">
        <v>8183</v>
      </c>
      <c r="I364" t="s">
        <v>8162</v>
      </c>
      <c r="J364" t="s">
        <v>145</v>
      </c>
      <c r="K364" t="s">
        <v>5802</v>
      </c>
      <c r="L364" s="5">
        <v>7.6</v>
      </c>
      <c r="M364" t="s">
        <v>8181</v>
      </c>
      <c r="N364" s="6">
        <v>415942</v>
      </c>
      <c r="O364" t="s">
        <v>8182</v>
      </c>
      <c r="P364" s="6">
        <v>54000000</v>
      </c>
      <c r="Q364" s="6">
        <v>136861392</v>
      </c>
      <c r="R364">
        <v>82861392</v>
      </c>
      <c r="S364" t="s">
        <v>8175</v>
      </c>
      <c r="T364" s="7">
        <v>33227</v>
      </c>
      <c r="U364" t="s">
        <v>66</v>
      </c>
      <c r="V364" s="7">
        <v>33227</v>
      </c>
      <c r="W364" t="s">
        <v>8196</v>
      </c>
      <c r="X364" t="s">
        <v>8199</v>
      </c>
      <c r="Y364">
        <v>1990</v>
      </c>
      <c r="Z364">
        <v>20</v>
      </c>
    </row>
    <row r="365" spans="1:26" x14ac:dyDescent="0.25">
      <c r="A365" t="s">
        <v>959</v>
      </c>
      <c r="B365" t="s">
        <v>960</v>
      </c>
      <c r="C365" t="s">
        <v>960</v>
      </c>
      <c r="D365">
        <v>0</v>
      </c>
      <c r="E365">
        <v>145</v>
      </c>
      <c r="F365">
        <v>2</v>
      </c>
      <c r="G365">
        <v>25</v>
      </c>
      <c r="H365" t="s">
        <v>8183</v>
      </c>
      <c r="I365" t="s">
        <v>8160</v>
      </c>
      <c r="J365" t="s">
        <v>8162</v>
      </c>
      <c r="K365" t="s">
        <v>145</v>
      </c>
      <c r="L365" s="5">
        <v>8.6999999999999993</v>
      </c>
      <c r="M365" t="s">
        <v>8181</v>
      </c>
      <c r="N365" s="6">
        <v>1223772</v>
      </c>
      <c r="O365" t="s">
        <v>8184</v>
      </c>
      <c r="P365" s="6">
        <v>25000000</v>
      </c>
      <c r="Q365" s="6">
        <v>47036784</v>
      </c>
      <c r="R365">
        <v>22036784</v>
      </c>
      <c r="S365" t="s">
        <v>8175</v>
      </c>
      <c r="T365" s="7">
        <v>33125</v>
      </c>
      <c r="U365" t="s">
        <v>88</v>
      </c>
      <c r="V365" s="7">
        <v>33125</v>
      </c>
      <c r="W365" t="s">
        <v>8211</v>
      </c>
      <c r="X365" t="s">
        <v>8200</v>
      </c>
      <c r="Y365">
        <v>1990</v>
      </c>
      <c r="Z365">
        <v>9</v>
      </c>
    </row>
    <row r="366" spans="1:26" x14ac:dyDescent="0.25">
      <c r="A366" t="s">
        <v>961</v>
      </c>
      <c r="B366" t="s">
        <v>962</v>
      </c>
      <c r="C366" t="s">
        <v>962</v>
      </c>
      <c r="D366">
        <v>0</v>
      </c>
      <c r="E366">
        <v>106</v>
      </c>
      <c r="F366">
        <v>1</v>
      </c>
      <c r="G366">
        <v>46</v>
      </c>
      <c r="H366" t="s">
        <v>8177</v>
      </c>
      <c r="I366" t="s">
        <v>132</v>
      </c>
      <c r="J366" t="s">
        <v>8156</v>
      </c>
      <c r="K366" t="s">
        <v>83</v>
      </c>
      <c r="L366" s="5">
        <v>6.4</v>
      </c>
      <c r="M366" t="s">
        <v>8178</v>
      </c>
      <c r="N366" s="6">
        <v>110319</v>
      </c>
      <c r="O366" t="s">
        <v>8182</v>
      </c>
      <c r="P366" s="6">
        <v>50000000</v>
      </c>
      <c r="Q366" s="6">
        <v>41482207</v>
      </c>
      <c r="R366">
        <v>-8517793</v>
      </c>
      <c r="S366" t="s">
        <v>8185</v>
      </c>
      <c r="T366" s="7">
        <v>33039</v>
      </c>
      <c r="U366" t="s">
        <v>963</v>
      </c>
      <c r="V366" s="7">
        <v>33039</v>
      </c>
      <c r="W366" t="s">
        <v>8208</v>
      </c>
      <c r="X366" t="s">
        <v>1465</v>
      </c>
      <c r="Y366">
        <v>1990</v>
      </c>
      <c r="Z366">
        <v>15</v>
      </c>
    </row>
    <row r="367" spans="1:26" x14ac:dyDescent="0.25">
      <c r="A367" t="s">
        <v>964</v>
      </c>
      <c r="B367" t="s">
        <v>965</v>
      </c>
      <c r="C367" t="s">
        <v>965</v>
      </c>
      <c r="D367">
        <v>0</v>
      </c>
      <c r="E367">
        <v>103</v>
      </c>
      <c r="F367">
        <v>1</v>
      </c>
      <c r="G367">
        <v>43</v>
      </c>
      <c r="H367" t="s">
        <v>8177</v>
      </c>
      <c r="I367" t="s">
        <v>132</v>
      </c>
      <c r="J367" t="s">
        <v>8163</v>
      </c>
      <c r="K367" t="s">
        <v>5802</v>
      </c>
      <c r="L367" s="5">
        <v>7.7</v>
      </c>
      <c r="M367" t="s">
        <v>8181</v>
      </c>
      <c r="N367" s="6">
        <v>616188</v>
      </c>
      <c r="O367" t="s">
        <v>8184</v>
      </c>
      <c r="P367" s="6">
        <v>18000000</v>
      </c>
      <c r="Q367" s="6">
        <v>476684675</v>
      </c>
      <c r="R367">
        <v>458684675</v>
      </c>
      <c r="S367" t="s">
        <v>8175</v>
      </c>
      <c r="T367" s="7">
        <v>33187</v>
      </c>
      <c r="U367" t="s">
        <v>966</v>
      </c>
      <c r="V367" s="7">
        <v>33187</v>
      </c>
      <c r="W367" t="s">
        <v>8207</v>
      </c>
      <c r="X367" t="s">
        <v>8206</v>
      </c>
      <c r="Y367">
        <v>1990</v>
      </c>
      <c r="Z367">
        <v>10</v>
      </c>
    </row>
    <row r="368" spans="1:26" x14ac:dyDescent="0.25">
      <c r="A368" t="s">
        <v>967</v>
      </c>
      <c r="B368" t="s">
        <v>968</v>
      </c>
      <c r="C368" t="s">
        <v>968</v>
      </c>
      <c r="D368">
        <v>0</v>
      </c>
      <c r="E368">
        <v>135</v>
      </c>
      <c r="F368">
        <v>2</v>
      </c>
      <c r="G368">
        <v>15</v>
      </c>
      <c r="H368" t="s">
        <v>8183</v>
      </c>
      <c r="I368" t="s">
        <v>5529</v>
      </c>
      <c r="J368" t="s">
        <v>8158</v>
      </c>
      <c r="K368" t="s">
        <v>3857</v>
      </c>
      <c r="L368" s="5">
        <v>7.5</v>
      </c>
      <c r="M368" t="s">
        <v>8181</v>
      </c>
      <c r="N368" s="6">
        <v>210216</v>
      </c>
      <c r="O368" t="s">
        <v>8182</v>
      </c>
      <c r="P368" s="6">
        <v>30000000</v>
      </c>
      <c r="Q368" s="6">
        <v>200512643</v>
      </c>
      <c r="R368">
        <v>170512643</v>
      </c>
      <c r="S368" t="s">
        <v>8175</v>
      </c>
      <c r="T368" s="7">
        <v>32934</v>
      </c>
      <c r="U368" t="s">
        <v>725</v>
      </c>
      <c r="V368" s="7">
        <v>32934</v>
      </c>
      <c r="W368" t="s">
        <v>8203</v>
      </c>
      <c r="X368" t="s">
        <v>1465</v>
      </c>
      <c r="Y368">
        <v>1990</v>
      </c>
      <c r="Z368">
        <v>2</v>
      </c>
    </row>
    <row r="369" spans="1:26" x14ac:dyDescent="0.25">
      <c r="A369" t="s">
        <v>969</v>
      </c>
      <c r="B369" t="s">
        <v>970</v>
      </c>
      <c r="C369" t="s">
        <v>970</v>
      </c>
      <c r="D369">
        <v>0</v>
      </c>
      <c r="E369">
        <v>113</v>
      </c>
      <c r="F369">
        <v>1</v>
      </c>
      <c r="G369">
        <v>53</v>
      </c>
      <c r="H369" t="s">
        <v>8177</v>
      </c>
      <c r="I369" t="s">
        <v>145</v>
      </c>
      <c r="J369" t="s">
        <v>83</v>
      </c>
      <c r="K369" t="s">
        <v>8166</v>
      </c>
      <c r="L369" s="5">
        <v>7.4</v>
      </c>
      <c r="M369" t="s">
        <v>8181</v>
      </c>
      <c r="N369" s="6">
        <v>115726</v>
      </c>
      <c r="O369" t="s">
        <v>8182</v>
      </c>
      <c r="P369" s="6">
        <v>25000000</v>
      </c>
      <c r="Q369" s="6">
        <v>26118851</v>
      </c>
      <c r="R369">
        <v>1118851</v>
      </c>
      <c r="S369" t="s">
        <v>8175</v>
      </c>
      <c r="T369" s="7">
        <v>33175</v>
      </c>
      <c r="U369" t="s">
        <v>404</v>
      </c>
      <c r="V369" s="7">
        <v>33175</v>
      </c>
      <c r="W369" t="s">
        <v>8204</v>
      </c>
      <c r="X369" t="s">
        <v>8205</v>
      </c>
      <c r="Y369">
        <v>1990</v>
      </c>
      <c r="Z369">
        <v>29</v>
      </c>
    </row>
    <row r="370" spans="1:26" x14ac:dyDescent="0.25">
      <c r="A370" t="s">
        <v>971</v>
      </c>
      <c r="B370" t="s">
        <v>972</v>
      </c>
      <c r="C370" t="s">
        <v>972</v>
      </c>
      <c r="D370">
        <v>0</v>
      </c>
      <c r="E370">
        <v>111</v>
      </c>
      <c r="F370">
        <v>1</v>
      </c>
      <c r="G370">
        <v>51</v>
      </c>
      <c r="H370" t="s">
        <v>8177</v>
      </c>
      <c r="I370" t="s">
        <v>5529</v>
      </c>
      <c r="J370" t="s">
        <v>132</v>
      </c>
      <c r="K370" t="s">
        <v>8162</v>
      </c>
      <c r="L370" s="5">
        <v>6.2</v>
      </c>
      <c r="M370" t="s">
        <v>8178</v>
      </c>
      <c r="N370" s="6">
        <v>158944</v>
      </c>
      <c r="O370" t="s">
        <v>8182</v>
      </c>
      <c r="P370" s="6">
        <v>15000000</v>
      </c>
      <c r="Q370" s="6">
        <v>201957688</v>
      </c>
      <c r="R370">
        <v>186957688</v>
      </c>
      <c r="S370" t="s">
        <v>8175</v>
      </c>
      <c r="T370" s="7">
        <v>1990</v>
      </c>
      <c r="U370" t="s">
        <v>342</v>
      </c>
      <c r="V370" s="7">
        <v>1990</v>
      </c>
      <c r="W370" t="s">
        <v>8208</v>
      </c>
      <c r="X370" t="s">
        <v>8205</v>
      </c>
      <c r="Y370">
        <v>1905</v>
      </c>
      <c r="Z370">
        <v>12</v>
      </c>
    </row>
    <row r="371" spans="1:26" x14ac:dyDescent="0.25">
      <c r="A371" t="s">
        <v>973</v>
      </c>
      <c r="B371" t="s">
        <v>974</v>
      </c>
      <c r="C371" t="s">
        <v>974</v>
      </c>
      <c r="D371">
        <v>0</v>
      </c>
      <c r="E371">
        <v>115</v>
      </c>
      <c r="F371">
        <v>1</v>
      </c>
      <c r="G371">
        <v>55</v>
      </c>
      <c r="H371" t="s">
        <v>8177</v>
      </c>
      <c r="I371" t="s">
        <v>8162</v>
      </c>
      <c r="J371" t="s">
        <v>145</v>
      </c>
      <c r="K371" t="s">
        <v>3857</v>
      </c>
      <c r="L371" s="5">
        <v>7.7</v>
      </c>
      <c r="M371" t="s">
        <v>8181</v>
      </c>
      <c r="N371" s="6">
        <v>139959</v>
      </c>
      <c r="O371" t="s">
        <v>8182</v>
      </c>
      <c r="P371" s="6">
        <v>14000000</v>
      </c>
      <c r="Q371" s="6">
        <v>5080409</v>
      </c>
      <c r="R371">
        <v>-8919591</v>
      </c>
      <c r="S371" t="s">
        <v>8185</v>
      </c>
      <c r="T371" s="7">
        <v>33117</v>
      </c>
      <c r="U371" t="s">
        <v>452</v>
      </c>
      <c r="V371" s="7">
        <v>33117</v>
      </c>
      <c r="W371" t="s">
        <v>8211</v>
      </c>
      <c r="X371" t="s">
        <v>8206</v>
      </c>
      <c r="Y371">
        <v>1990</v>
      </c>
      <c r="Z371">
        <v>1</v>
      </c>
    </row>
    <row r="372" spans="1:26" x14ac:dyDescent="0.25">
      <c r="A372" t="s">
        <v>975</v>
      </c>
      <c r="B372" t="s">
        <v>976</v>
      </c>
      <c r="C372" t="s">
        <v>976</v>
      </c>
      <c r="D372">
        <v>0</v>
      </c>
      <c r="E372">
        <v>107</v>
      </c>
      <c r="F372">
        <v>1</v>
      </c>
      <c r="G372">
        <v>47</v>
      </c>
      <c r="H372" t="s">
        <v>8177</v>
      </c>
      <c r="I372" t="s">
        <v>145</v>
      </c>
      <c r="J372" t="s">
        <v>3857</v>
      </c>
      <c r="K372" t="s">
        <v>5802</v>
      </c>
      <c r="L372" s="5">
        <v>7.8</v>
      </c>
      <c r="M372" t="s">
        <v>8181</v>
      </c>
      <c r="N372" s="6">
        <v>228292</v>
      </c>
      <c r="O372" t="s">
        <v>8182</v>
      </c>
      <c r="P372" s="6">
        <v>20000000</v>
      </c>
      <c r="Q372" s="6">
        <v>61277597</v>
      </c>
      <c r="R372">
        <v>41277597</v>
      </c>
      <c r="S372" t="s">
        <v>8175</v>
      </c>
      <c r="T372" s="7">
        <v>33206</v>
      </c>
      <c r="U372" t="s">
        <v>518</v>
      </c>
      <c r="V372" s="7">
        <v>33206</v>
      </c>
      <c r="W372" t="s">
        <v>8207</v>
      </c>
      <c r="X372" t="s">
        <v>8199</v>
      </c>
      <c r="Y372">
        <v>1990</v>
      </c>
      <c r="Z372">
        <v>29</v>
      </c>
    </row>
    <row r="373" spans="1:26" x14ac:dyDescent="0.25">
      <c r="A373" t="s">
        <v>977</v>
      </c>
      <c r="B373" t="s">
        <v>978</v>
      </c>
      <c r="C373" t="s">
        <v>978</v>
      </c>
      <c r="D373">
        <v>0</v>
      </c>
      <c r="E373">
        <v>108</v>
      </c>
      <c r="F373">
        <v>1</v>
      </c>
      <c r="G373">
        <v>48</v>
      </c>
      <c r="H373" t="s">
        <v>8177</v>
      </c>
      <c r="I373" t="s">
        <v>5529</v>
      </c>
      <c r="J373" t="s">
        <v>83</v>
      </c>
      <c r="K373" t="s">
        <v>8161</v>
      </c>
      <c r="L373" s="5">
        <v>6.3</v>
      </c>
      <c r="M373" t="s">
        <v>8178</v>
      </c>
      <c r="N373" s="6">
        <v>178423</v>
      </c>
      <c r="O373" t="s">
        <v>8182</v>
      </c>
      <c r="P373" s="6">
        <v>35000000</v>
      </c>
      <c r="Q373" s="6">
        <v>57120318</v>
      </c>
      <c r="R373">
        <v>22120318</v>
      </c>
      <c r="S373" t="s">
        <v>8175</v>
      </c>
      <c r="T373" s="7">
        <v>33196</v>
      </c>
      <c r="U373" t="s">
        <v>979</v>
      </c>
      <c r="V373" s="7">
        <v>33196</v>
      </c>
      <c r="W373" t="s">
        <v>8207</v>
      </c>
      <c r="X373" t="s">
        <v>8205</v>
      </c>
      <c r="Y373">
        <v>1990</v>
      </c>
      <c r="Z373">
        <v>19</v>
      </c>
    </row>
    <row r="374" spans="1:26" x14ac:dyDescent="0.25">
      <c r="A374" t="s">
        <v>980</v>
      </c>
      <c r="B374" t="s">
        <v>981</v>
      </c>
      <c r="C374" t="s">
        <v>981</v>
      </c>
      <c r="D374">
        <v>0</v>
      </c>
      <c r="E374">
        <v>119</v>
      </c>
      <c r="F374">
        <v>1</v>
      </c>
      <c r="G374">
        <v>59</v>
      </c>
      <c r="H374" t="s">
        <v>8177</v>
      </c>
      <c r="I374" t="s">
        <v>132</v>
      </c>
      <c r="J374" t="s">
        <v>8157</v>
      </c>
      <c r="K374" t="s">
        <v>5802</v>
      </c>
      <c r="L374" s="5">
        <v>7.1</v>
      </c>
      <c r="M374" t="s">
        <v>8181</v>
      </c>
      <c r="N374" s="6">
        <v>345871</v>
      </c>
      <c r="O374" t="s">
        <v>8182</v>
      </c>
      <c r="P374" s="6">
        <v>14000000</v>
      </c>
      <c r="Q374" s="6">
        <v>463406268</v>
      </c>
      <c r="R374">
        <v>449406268</v>
      </c>
      <c r="S374" t="s">
        <v>8175</v>
      </c>
      <c r="T374" s="7">
        <v>32955</v>
      </c>
      <c r="U374" t="s">
        <v>720</v>
      </c>
      <c r="V374" s="7">
        <v>32955</v>
      </c>
      <c r="W374" t="s">
        <v>8203</v>
      </c>
      <c r="X374" t="s">
        <v>1465</v>
      </c>
      <c r="Y374">
        <v>1990</v>
      </c>
      <c r="Z374">
        <v>23</v>
      </c>
    </row>
    <row r="375" spans="1:26" x14ac:dyDescent="0.25">
      <c r="A375" t="s">
        <v>982</v>
      </c>
      <c r="B375" t="s">
        <v>983</v>
      </c>
      <c r="C375" t="s">
        <v>983</v>
      </c>
      <c r="D375">
        <v>0</v>
      </c>
      <c r="E375">
        <v>117</v>
      </c>
      <c r="F375">
        <v>1</v>
      </c>
      <c r="G375">
        <v>57</v>
      </c>
      <c r="H375" t="s">
        <v>8177</v>
      </c>
      <c r="I375" t="s">
        <v>5529</v>
      </c>
      <c r="J375" t="s">
        <v>8162</v>
      </c>
      <c r="K375" t="s">
        <v>8161</v>
      </c>
      <c r="L375" s="5">
        <v>5.8</v>
      </c>
      <c r="M375" t="s">
        <v>8178</v>
      </c>
      <c r="N375" s="6">
        <v>90873</v>
      </c>
      <c r="O375" t="s">
        <v>8179</v>
      </c>
      <c r="P375" s="6">
        <v>25000000</v>
      </c>
      <c r="Q375" s="6">
        <v>45681173</v>
      </c>
      <c r="R375">
        <v>20681173</v>
      </c>
      <c r="S375" t="s">
        <v>8175</v>
      </c>
      <c r="T375" s="7">
        <v>33046</v>
      </c>
      <c r="U375" t="s">
        <v>281</v>
      </c>
      <c r="V375" s="7">
        <v>33046</v>
      </c>
      <c r="W375" t="s">
        <v>8208</v>
      </c>
      <c r="X375" t="s">
        <v>1465</v>
      </c>
      <c r="Y375">
        <v>1990</v>
      </c>
      <c r="Z375">
        <v>22</v>
      </c>
    </row>
    <row r="376" spans="1:26" x14ac:dyDescent="0.25">
      <c r="A376" t="s">
        <v>984</v>
      </c>
      <c r="B376" t="s">
        <v>985</v>
      </c>
      <c r="C376" t="s">
        <v>985</v>
      </c>
      <c r="D376">
        <v>0</v>
      </c>
      <c r="E376">
        <v>104</v>
      </c>
      <c r="F376">
        <v>1</v>
      </c>
      <c r="G376">
        <v>44</v>
      </c>
      <c r="H376" t="s">
        <v>8177</v>
      </c>
      <c r="I376" t="s">
        <v>145</v>
      </c>
      <c r="J376" t="s">
        <v>8168</v>
      </c>
      <c r="K376" t="s">
        <v>5802</v>
      </c>
      <c r="L376" s="5">
        <v>5.3</v>
      </c>
      <c r="M376" t="s">
        <v>8178</v>
      </c>
      <c r="N376" s="6">
        <v>147817</v>
      </c>
      <c r="O376" t="s">
        <v>8182</v>
      </c>
      <c r="P376" s="6">
        <v>42000000</v>
      </c>
      <c r="Q376" s="6">
        <v>119946358</v>
      </c>
      <c r="R376">
        <v>77946358</v>
      </c>
      <c r="S376" t="s">
        <v>8175</v>
      </c>
      <c r="T376" s="7">
        <v>33190</v>
      </c>
      <c r="U376" t="s">
        <v>181</v>
      </c>
      <c r="V376" s="7">
        <v>33190</v>
      </c>
      <c r="W376" t="s">
        <v>8207</v>
      </c>
      <c r="X376" t="s">
        <v>8197</v>
      </c>
      <c r="Y376">
        <v>1990</v>
      </c>
      <c r="Z376">
        <v>13</v>
      </c>
    </row>
    <row r="377" spans="1:26" x14ac:dyDescent="0.25">
      <c r="A377" t="s">
        <v>986</v>
      </c>
      <c r="B377" t="s">
        <v>987</v>
      </c>
      <c r="C377" t="s">
        <v>987</v>
      </c>
      <c r="D377">
        <v>0</v>
      </c>
      <c r="E377">
        <v>93</v>
      </c>
      <c r="F377">
        <v>1</v>
      </c>
      <c r="G377">
        <v>33</v>
      </c>
      <c r="H377" t="s">
        <v>8177</v>
      </c>
      <c r="I377" t="s">
        <v>5529</v>
      </c>
      <c r="J377" t="s">
        <v>8158</v>
      </c>
      <c r="K377" t="s">
        <v>132</v>
      </c>
      <c r="L377" s="5">
        <v>6.8</v>
      </c>
      <c r="M377" t="s">
        <v>8178</v>
      </c>
      <c r="N377" s="6">
        <v>102737</v>
      </c>
      <c r="O377" t="s">
        <v>8182</v>
      </c>
      <c r="P377" s="6">
        <v>13500000</v>
      </c>
      <c r="Q377" s="6">
        <v>202084756</v>
      </c>
      <c r="R377">
        <v>188584756</v>
      </c>
      <c r="S377" t="s">
        <v>8175</v>
      </c>
      <c r="T377" s="7">
        <v>32962</v>
      </c>
      <c r="U377" t="s">
        <v>988</v>
      </c>
      <c r="V377" s="7">
        <v>32962</v>
      </c>
      <c r="W377" t="s">
        <v>8203</v>
      </c>
      <c r="X377" t="s">
        <v>1465</v>
      </c>
      <c r="Y377">
        <v>1990</v>
      </c>
      <c r="Z377">
        <v>30</v>
      </c>
    </row>
    <row r="378" spans="1:26" x14ac:dyDescent="0.25">
      <c r="A378" t="s">
        <v>989</v>
      </c>
      <c r="B378" t="s">
        <v>990</v>
      </c>
      <c r="C378" t="s">
        <v>990</v>
      </c>
      <c r="D378">
        <v>0</v>
      </c>
      <c r="E378">
        <v>113</v>
      </c>
      <c r="F378">
        <v>1</v>
      </c>
      <c r="G378">
        <v>53</v>
      </c>
      <c r="H378" t="s">
        <v>8177</v>
      </c>
      <c r="I378" t="s">
        <v>5529</v>
      </c>
      <c r="J378" t="s">
        <v>8158</v>
      </c>
      <c r="K378" t="s">
        <v>8161</v>
      </c>
      <c r="L378" s="5">
        <v>7.5</v>
      </c>
      <c r="M378" t="s">
        <v>8181</v>
      </c>
      <c r="N378" s="6">
        <v>347042</v>
      </c>
      <c r="O378" t="s">
        <v>8182</v>
      </c>
      <c r="P378" s="6">
        <v>65000000</v>
      </c>
      <c r="Q378" s="6">
        <v>261317921</v>
      </c>
      <c r="R378">
        <v>196317921</v>
      </c>
      <c r="S378" t="s">
        <v>8175</v>
      </c>
      <c r="T378" s="7">
        <v>33024</v>
      </c>
      <c r="U378" t="s">
        <v>733</v>
      </c>
      <c r="V378" s="7">
        <v>33024</v>
      </c>
      <c r="W378" t="s">
        <v>8213</v>
      </c>
      <c r="X378" t="s">
        <v>8199</v>
      </c>
      <c r="Y378">
        <v>1990</v>
      </c>
      <c r="Z378">
        <v>31</v>
      </c>
    </row>
    <row r="379" spans="1:26" x14ac:dyDescent="0.25">
      <c r="A379" t="s">
        <v>991</v>
      </c>
      <c r="B379" t="s">
        <v>992</v>
      </c>
      <c r="C379" t="s">
        <v>992</v>
      </c>
      <c r="D379">
        <v>0</v>
      </c>
      <c r="E379">
        <v>96</v>
      </c>
      <c r="F379">
        <v>1</v>
      </c>
      <c r="G379">
        <v>36</v>
      </c>
      <c r="H379" t="s">
        <v>8177</v>
      </c>
      <c r="I379" t="s">
        <v>132</v>
      </c>
      <c r="J379" t="s">
        <v>83</v>
      </c>
      <c r="K379" t="s">
        <v>5802</v>
      </c>
      <c r="L379" s="5">
        <v>7.1</v>
      </c>
      <c r="M379" t="s">
        <v>8181</v>
      </c>
      <c r="N379" s="6">
        <v>146402</v>
      </c>
      <c r="O379" t="s">
        <v>8182</v>
      </c>
      <c r="P379" s="6">
        <v>11000000</v>
      </c>
      <c r="Q379" s="6">
        <v>16668084</v>
      </c>
      <c r="R379">
        <v>5668084</v>
      </c>
      <c r="S379" t="s">
        <v>8175</v>
      </c>
      <c r="T379" s="7">
        <v>32892</v>
      </c>
      <c r="U379" t="s">
        <v>993</v>
      </c>
      <c r="V379" s="7">
        <v>32892</v>
      </c>
      <c r="W379" t="s">
        <v>8198</v>
      </c>
      <c r="X379" t="s">
        <v>1465</v>
      </c>
      <c r="Y379">
        <v>1990</v>
      </c>
      <c r="Z379">
        <v>19</v>
      </c>
    </row>
    <row r="380" spans="1:26" x14ac:dyDescent="0.25">
      <c r="A380" t="s">
        <v>994</v>
      </c>
      <c r="B380" t="s">
        <v>995</v>
      </c>
      <c r="C380" t="s">
        <v>995</v>
      </c>
      <c r="D380">
        <v>0</v>
      </c>
      <c r="E380">
        <v>125</v>
      </c>
      <c r="F380">
        <v>2</v>
      </c>
      <c r="G380">
        <v>5</v>
      </c>
      <c r="H380" t="s">
        <v>8183</v>
      </c>
      <c r="I380" t="s">
        <v>8162</v>
      </c>
      <c r="J380" t="s">
        <v>145</v>
      </c>
      <c r="K380" t="s">
        <v>3857</v>
      </c>
      <c r="L380" s="5">
        <v>7.2</v>
      </c>
      <c r="M380" t="s">
        <v>8181</v>
      </c>
      <c r="N380" s="6">
        <v>98863</v>
      </c>
      <c r="O380" t="s">
        <v>8179</v>
      </c>
      <c r="P380" s="6">
        <v>9500000</v>
      </c>
      <c r="Q380" s="6">
        <v>14563251</v>
      </c>
      <c r="R380">
        <v>5063251</v>
      </c>
      <c r="S380" t="s">
        <v>8175</v>
      </c>
      <c r="T380" s="7">
        <v>33012</v>
      </c>
      <c r="U380" t="s">
        <v>164</v>
      </c>
      <c r="V380" s="7">
        <v>33012</v>
      </c>
      <c r="W380" t="s">
        <v>8213</v>
      </c>
      <c r="X380" t="s">
        <v>8206</v>
      </c>
      <c r="Y380">
        <v>1990</v>
      </c>
      <c r="Z380">
        <v>19</v>
      </c>
    </row>
    <row r="381" spans="1:26" x14ac:dyDescent="0.25">
      <c r="A381" t="s">
        <v>996</v>
      </c>
      <c r="B381" t="s">
        <v>997</v>
      </c>
      <c r="C381" t="s">
        <v>997</v>
      </c>
      <c r="D381">
        <v>0</v>
      </c>
      <c r="E381">
        <v>99</v>
      </c>
      <c r="F381">
        <v>1</v>
      </c>
      <c r="G381">
        <v>39</v>
      </c>
      <c r="H381" t="s">
        <v>8177</v>
      </c>
      <c r="I381" t="s">
        <v>132</v>
      </c>
      <c r="J381" t="s">
        <v>8156</v>
      </c>
      <c r="K381" t="s">
        <v>5802</v>
      </c>
      <c r="L381" s="5">
        <v>6.9</v>
      </c>
      <c r="M381" t="s">
        <v>8178</v>
      </c>
      <c r="N381" s="6">
        <v>175874</v>
      </c>
      <c r="O381" t="s">
        <v>8182</v>
      </c>
      <c r="P381" s="6">
        <v>30000000</v>
      </c>
      <c r="Q381" s="6">
        <v>191502426</v>
      </c>
      <c r="R381">
        <v>161502426</v>
      </c>
      <c r="S381" t="s">
        <v>8175</v>
      </c>
      <c r="T381" s="7">
        <v>33561</v>
      </c>
      <c r="U381" t="s">
        <v>998</v>
      </c>
      <c r="V381" s="7">
        <v>33561</v>
      </c>
      <c r="W381" t="s">
        <v>8207</v>
      </c>
      <c r="X381" t="s">
        <v>8197</v>
      </c>
      <c r="Y381">
        <v>1991</v>
      </c>
      <c r="Z381">
        <v>19</v>
      </c>
    </row>
    <row r="382" spans="1:26" x14ac:dyDescent="0.25">
      <c r="A382" t="s">
        <v>999</v>
      </c>
      <c r="B382" t="s">
        <v>1000</v>
      </c>
      <c r="C382" t="s">
        <v>1000</v>
      </c>
      <c r="D382">
        <v>0</v>
      </c>
      <c r="E382">
        <v>137</v>
      </c>
      <c r="F382">
        <v>2</v>
      </c>
      <c r="G382">
        <v>17</v>
      </c>
      <c r="H382" t="s">
        <v>8183</v>
      </c>
      <c r="I382" t="s">
        <v>5529</v>
      </c>
      <c r="J382" t="s">
        <v>145</v>
      </c>
      <c r="K382" t="s">
        <v>8166</v>
      </c>
      <c r="L382" s="5">
        <v>6.7</v>
      </c>
      <c r="M382" t="s">
        <v>8178</v>
      </c>
      <c r="N382" s="6">
        <v>85865</v>
      </c>
      <c r="O382" t="s">
        <v>8179</v>
      </c>
      <c r="P382" s="6">
        <v>40000000</v>
      </c>
      <c r="Q382" s="6">
        <v>152368585</v>
      </c>
      <c r="R382">
        <v>112368585</v>
      </c>
      <c r="S382" t="s">
        <v>8175</v>
      </c>
      <c r="T382" s="7">
        <v>33380</v>
      </c>
      <c r="U382" t="s">
        <v>507</v>
      </c>
      <c r="V382" s="7">
        <v>33380</v>
      </c>
      <c r="W382" t="s">
        <v>8213</v>
      </c>
      <c r="X382" t="s">
        <v>8202</v>
      </c>
      <c r="Y382">
        <v>1991</v>
      </c>
      <c r="Z382">
        <v>22</v>
      </c>
    </row>
    <row r="383" spans="1:26" x14ac:dyDescent="0.25">
      <c r="A383" t="s">
        <v>1001</v>
      </c>
      <c r="B383" t="s">
        <v>1002</v>
      </c>
      <c r="C383" t="s">
        <v>1002</v>
      </c>
      <c r="D383">
        <v>0</v>
      </c>
      <c r="E383">
        <v>116</v>
      </c>
      <c r="F383">
        <v>1</v>
      </c>
      <c r="G383">
        <v>56</v>
      </c>
      <c r="H383" t="s">
        <v>8177</v>
      </c>
      <c r="I383" t="s">
        <v>132</v>
      </c>
      <c r="J383" t="s">
        <v>145</v>
      </c>
      <c r="K383" t="s">
        <v>3857</v>
      </c>
      <c r="L383" s="5">
        <v>7.6</v>
      </c>
      <c r="M383" t="s">
        <v>8181</v>
      </c>
      <c r="N383" s="6">
        <v>127067</v>
      </c>
      <c r="O383" t="s">
        <v>8182</v>
      </c>
      <c r="P383" s="6">
        <v>9000000</v>
      </c>
      <c r="Q383" s="6">
        <v>6153939</v>
      </c>
      <c r="R383">
        <v>-2846061</v>
      </c>
      <c r="S383" t="s">
        <v>8185</v>
      </c>
      <c r="T383" s="7">
        <v>33376</v>
      </c>
      <c r="U383" t="s">
        <v>452</v>
      </c>
      <c r="V383" s="7">
        <v>33376</v>
      </c>
      <c r="W383" t="s">
        <v>8213</v>
      </c>
      <c r="X383" t="s">
        <v>8206</v>
      </c>
      <c r="Y383">
        <v>1991</v>
      </c>
      <c r="Z383">
        <v>18</v>
      </c>
    </row>
    <row r="384" spans="1:26" x14ac:dyDescent="0.25">
      <c r="A384" t="s">
        <v>1003</v>
      </c>
      <c r="B384" t="s">
        <v>1004</v>
      </c>
      <c r="C384" t="s">
        <v>1004</v>
      </c>
      <c r="D384">
        <v>0</v>
      </c>
      <c r="E384">
        <v>84</v>
      </c>
      <c r="F384">
        <v>1</v>
      </c>
      <c r="G384">
        <v>24</v>
      </c>
      <c r="H384" t="s">
        <v>8177</v>
      </c>
      <c r="I384" t="s">
        <v>8159</v>
      </c>
      <c r="J384" t="s">
        <v>8163</v>
      </c>
      <c r="K384" t="s">
        <v>8156</v>
      </c>
      <c r="L384" s="5">
        <v>8</v>
      </c>
      <c r="M384" t="s">
        <v>8181</v>
      </c>
      <c r="N384" s="6">
        <v>472313</v>
      </c>
      <c r="O384" t="s">
        <v>8182</v>
      </c>
      <c r="P384" s="6">
        <v>25000000</v>
      </c>
      <c r="Q384" s="6">
        <v>424967620</v>
      </c>
      <c r="R384">
        <v>399967620</v>
      </c>
      <c r="S384" t="s">
        <v>8175</v>
      </c>
      <c r="T384" s="7">
        <v>33510</v>
      </c>
      <c r="U384" t="s">
        <v>1005</v>
      </c>
      <c r="V384" s="7">
        <v>33510</v>
      </c>
      <c r="W384" t="s">
        <v>8211</v>
      </c>
      <c r="X384" t="s">
        <v>8200</v>
      </c>
      <c r="Y384">
        <v>1991</v>
      </c>
      <c r="Z384">
        <v>29</v>
      </c>
    </row>
    <row r="385" spans="1:26" x14ac:dyDescent="0.25">
      <c r="A385" t="s">
        <v>1006</v>
      </c>
      <c r="B385" t="s">
        <v>1007</v>
      </c>
      <c r="C385" t="s">
        <v>1007</v>
      </c>
      <c r="D385">
        <v>0</v>
      </c>
      <c r="E385">
        <v>93</v>
      </c>
      <c r="F385">
        <v>1</v>
      </c>
      <c r="G385">
        <v>33</v>
      </c>
      <c r="H385" t="s">
        <v>8177</v>
      </c>
      <c r="I385" t="s">
        <v>8158</v>
      </c>
      <c r="J385" t="s">
        <v>132</v>
      </c>
      <c r="K385" t="s">
        <v>8156</v>
      </c>
      <c r="L385" s="5">
        <v>6.3</v>
      </c>
      <c r="M385" t="s">
        <v>8178</v>
      </c>
      <c r="N385" s="6">
        <v>79872</v>
      </c>
      <c r="O385" t="s">
        <v>8179</v>
      </c>
      <c r="P385" s="6">
        <v>20000000</v>
      </c>
      <c r="Q385" s="6">
        <v>38039850</v>
      </c>
      <c r="R385">
        <v>18039850</v>
      </c>
      <c r="S385" t="s">
        <v>8175</v>
      </c>
      <c r="T385" s="7">
        <v>33438</v>
      </c>
      <c r="U385" t="s">
        <v>1008</v>
      </c>
      <c r="V385" s="7">
        <v>33438</v>
      </c>
      <c r="W385" t="s">
        <v>8209</v>
      </c>
      <c r="X385" t="s">
        <v>1465</v>
      </c>
      <c r="Y385">
        <v>1991</v>
      </c>
      <c r="Z385">
        <v>19</v>
      </c>
    </row>
    <row r="386" spans="1:26" x14ac:dyDescent="0.25">
      <c r="A386" t="s">
        <v>1009</v>
      </c>
      <c r="B386" t="s">
        <v>1010</v>
      </c>
      <c r="C386" t="s">
        <v>1010</v>
      </c>
      <c r="D386">
        <v>0</v>
      </c>
      <c r="E386">
        <v>112</v>
      </c>
      <c r="F386">
        <v>1</v>
      </c>
      <c r="G386">
        <v>52</v>
      </c>
      <c r="H386" t="s">
        <v>8177</v>
      </c>
      <c r="I386" t="s">
        <v>8162</v>
      </c>
      <c r="J386" t="s">
        <v>145</v>
      </c>
      <c r="K386" t="s">
        <v>5802</v>
      </c>
      <c r="L386" s="5">
        <v>7.8</v>
      </c>
      <c r="M386" t="s">
        <v>8181</v>
      </c>
      <c r="N386" s="6">
        <v>150138</v>
      </c>
      <c r="O386" t="s">
        <v>8182</v>
      </c>
      <c r="P386" s="6">
        <v>6500000</v>
      </c>
      <c r="Q386" s="6">
        <v>57529070</v>
      </c>
      <c r="R386">
        <v>51029070</v>
      </c>
      <c r="S386" t="s">
        <v>8175</v>
      </c>
      <c r="T386" s="7">
        <v>33371</v>
      </c>
      <c r="U386" t="s">
        <v>1011</v>
      </c>
      <c r="V386" s="7">
        <v>33371</v>
      </c>
      <c r="W386" t="s">
        <v>8213</v>
      </c>
      <c r="X386" t="s">
        <v>8205</v>
      </c>
      <c r="Y386">
        <v>1991</v>
      </c>
      <c r="Z386">
        <v>13</v>
      </c>
    </row>
    <row r="387" spans="1:26" x14ac:dyDescent="0.25">
      <c r="A387" t="s">
        <v>1012</v>
      </c>
      <c r="B387" t="s">
        <v>1013</v>
      </c>
      <c r="C387" t="s">
        <v>1013</v>
      </c>
      <c r="D387">
        <v>0</v>
      </c>
      <c r="E387">
        <v>128</v>
      </c>
      <c r="F387">
        <v>2</v>
      </c>
      <c r="G387">
        <v>8</v>
      </c>
      <c r="H387" t="s">
        <v>8183</v>
      </c>
      <c r="I387" t="s">
        <v>8162</v>
      </c>
      <c r="J387" t="s">
        <v>3857</v>
      </c>
      <c r="K387" t="s">
        <v>5802</v>
      </c>
      <c r="L387" s="5">
        <v>7.3</v>
      </c>
      <c r="M387" t="s">
        <v>8181</v>
      </c>
      <c r="N387" s="6">
        <v>210563</v>
      </c>
      <c r="O387" t="s">
        <v>8182</v>
      </c>
      <c r="P387" s="6">
        <v>35000000</v>
      </c>
      <c r="Q387" s="6">
        <v>182291969</v>
      </c>
      <c r="R387">
        <v>147291969</v>
      </c>
      <c r="S387" t="s">
        <v>8175</v>
      </c>
      <c r="T387" s="7">
        <v>33517</v>
      </c>
      <c r="U387" t="s">
        <v>88</v>
      </c>
      <c r="V387" s="7">
        <v>33517</v>
      </c>
      <c r="W387" t="s">
        <v>8204</v>
      </c>
      <c r="X387" t="s">
        <v>8200</v>
      </c>
      <c r="Y387">
        <v>1991</v>
      </c>
      <c r="Z387">
        <v>6</v>
      </c>
    </row>
    <row r="388" spans="1:26" x14ac:dyDescent="0.25">
      <c r="A388" t="s">
        <v>1014</v>
      </c>
      <c r="B388" t="s">
        <v>1015</v>
      </c>
      <c r="C388" t="s">
        <v>1015</v>
      </c>
      <c r="D388">
        <v>0</v>
      </c>
      <c r="E388">
        <v>113</v>
      </c>
      <c r="F388">
        <v>1</v>
      </c>
      <c r="G388">
        <v>53</v>
      </c>
      <c r="H388" t="s">
        <v>8177</v>
      </c>
      <c r="I388" t="s">
        <v>132</v>
      </c>
      <c r="J388" t="s">
        <v>178</v>
      </c>
      <c r="K388" t="s">
        <v>5802</v>
      </c>
      <c r="L388" s="5">
        <v>6.8</v>
      </c>
      <c r="M388" t="s">
        <v>8178</v>
      </c>
      <c r="N388" s="6">
        <v>61619</v>
      </c>
      <c r="O388" t="s">
        <v>8179</v>
      </c>
      <c r="P388" s="6">
        <v>27000000</v>
      </c>
      <c r="Q388" s="6">
        <v>179033791</v>
      </c>
      <c r="R388">
        <v>152033791</v>
      </c>
      <c r="S388" t="s">
        <v>8175</v>
      </c>
      <c r="T388" s="7">
        <v>33396</v>
      </c>
      <c r="U388" t="s">
        <v>993</v>
      </c>
      <c r="V388" s="7">
        <v>33396</v>
      </c>
      <c r="W388" t="s">
        <v>8208</v>
      </c>
      <c r="X388" t="s">
        <v>1465</v>
      </c>
      <c r="Y388">
        <v>1991</v>
      </c>
      <c r="Z388">
        <v>7</v>
      </c>
    </row>
    <row r="389" spans="1:26" x14ac:dyDescent="0.25">
      <c r="A389" t="s">
        <v>1016</v>
      </c>
      <c r="B389" t="s">
        <v>1017</v>
      </c>
      <c r="C389" t="s">
        <v>1017</v>
      </c>
      <c r="D389">
        <v>0</v>
      </c>
      <c r="E389">
        <v>140</v>
      </c>
      <c r="F389">
        <v>2</v>
      </c>
      <c r="G389">
        <v>20</v>
      </c>
      <c r="H389" t="s">
        <v>8183</v>
      </c>
      <c r="I389" t="s">
        <v>8160</v>
      </c>
      <c r="J389" t="s">
        <v>145</v>
      </c>
      <c r="K389" t="s">
        <v>8165</v>
      </c>
      <c r="L389" s="5">
        <v>7.2</v>
      </c>
      <c r="M389" t="s">
        <v>8181</v>
      </c>
      <c r="N389" s="6">
        <v>97378</v>
      </c>
      <c r="O389" t="s">
        <v>8179</v>
      </c>
      <c r="P389" s="6">
        <v>38000000</v>
      </c>
      <c r="Q389" s="6">
        <v>34494884</v>
      </c>
      <c r="R389">
        <v>-3505116</v>
      </c>
      <c r="S389" t="s">
        <v>8185</v>
      </c>
      <c r="T389" s="7">
        <v>33292</v>
      </c>
      <c r="U389" t="s">
        <v>659</v>
      </c>
      <c r="V389" s="7">
        <v>33292</v>
      </c>
      <c r="W389" t="s">
        <v>8201</v>
      </c>
      <c r="X389" t="s">
        <v>8206</v>
      </c>
      <c r="Y389">
        <v>1991</v>
      </c>
      <c r="Z389">
        <v>23</v>
      </c>
    </row>
    <row r="390" spans="1:26" x14ac:dyDescent="0.25">
      <c r="A390" t="s">
        <v>1018</v>
      </c>
      <c r="B390" t="s">
        <v>1019</v>
      </c>
      <c r="C390" t="s">
        <v>1019</v>
      </c>
      <c r="D390">
        <v>0</v>
      </c>
      <c r="E390">
        <v>105</v>
      </c>
      <c r="F390">
        <v>1</v>
      </c>
      <c r="G390">
        <v>45</v>
      </c>
      <c r="H390" t="s">
        <v>8177</v>
      </c>
      <c r="I390" t="s">
        <v>132</v>
      </c>
      <c r="J390" t="s">
        <v>8163</v>
      </c>
      <c r="K390" t="s">
        <v>8157</v>
      </c>
      <c r="L390" s="5">
        <v>6.5</v>
      </c>
      <c r="M390" t="s">
        <v>8178</v>
      </c>
      <c r="N390" s="6">
        <v>82302</v>
      </c>
      <c r="O390" t="s">
        <v>8179</v>
      </c>
      <c r="P390" s="6">
        <v>20000000</v>
      </c>
      <c r="Q390" s="6">
        <v>89325780</v>
      </c>
      <c r="R390">
        <v>69325780</v>
      </c>
      <c r="S390" t="s">
        <v>8175</v>
      </c>
      <c r="T390" s="7">
        <v>33592</v>
      </c>
      <c r="U390" t="s">
        <v>1020</v>
      </c>
      <c r="V390" s="7">
        <v>33592</v>
      </c>
      <c r="W390" t="s">
        <v>8196</v>
      </c>
      <c r="X390" t="s">
        <v>1465</v>
      </c>
      <c r="Y390">
        <v>1991</v>
      </c>
      <c r="Z390">
        <v>20</v>
      </c>
    </row>
    <row r="391" spans="1:26" x14ac:dyDescent="0.25">
      <c r="A391" t="s">
        <v>1021</v>
      </c>
      <c r="B391" t="s">
        <v>1022</v>
      </c>
      <c r="C391" t="s">
        <v>1022</v>
      </c>
      <c r="D391">
        <v>0</v>
      </c>
      <c r="E391">
        <v>137</v>
      </c>
      <c r="F391">
        <v>2</v>
      </c>
      <c r="G391">
        <v>17</v>
      </c>
      <c r="H391" t="s">
        <v>8183</v>
      </c>
      <c r="I391" t="s">
        <v>132</v>
      </c>
      <c r="J391" t="s">
        <v>145</v>
      </c>
      <c r="K391" t="s">
        <v>8156</v>
      </c>
      <c r="L391" s="5">
        <v>7.5</v>
      </c>
      <c r="M391" t="s">
        <v>8181</v>
      </c>
      <c r="N391" s="6">
        <v>89400</v>
      </c>
      <c r="O391" t="s">
        <v>8179</v>
      </c>
      <c r="P391" s="6">
        <v>24000000</v>
      </c>
      <c r="Q391" s="6">
        <v>41895491</v>
      </c>
      <c r="R391">
        <v>17895491</v>
      </c>
      <c r="S391" t="s">
        <v>8175</v>
      </c>
      <c r="T391" s="7">
        <v>33491</v>
      </c>
      <c r="U391" t="s">
        <v>305</v>
      </c>
      <c r="V391" s="7">
        <v>33491</v>
      </c>
      <c r="W391" t="s">
        <v>8211</v>
      </c>
      <c r="X391" t="s">
        <v>8197</v>
      </c>
      <c r="Y391">
        <v>1991</v>
      </c>
      <c r="Z391">
        <v>10</v>
      </c>
    </row>
    <row r="392" spans="1:26" x14ac:dyDescent="0.25">
      <c r="A392" t="s">
        <v>1023</v>
      </c>
      <c r="B392" t="s">
        <v>1024</v>
      </c>
      <c r="C392" t="s">
        <v>1024</v>
      </c>
      <c r="D392">
        <v>0</v>
      </c>
      <c r="E392">
        <v>89</v>
      </c>
      <c r="F392">
        <v>1</v>
      </c>
      <c r="G392">
        <v>29</v>
      </c>
      <c r="H392" t="s">
        <v>8177</v>
      </c>
      <c r="I392" t="s">
        <v>8156</v>
      </c>
      <c r="J392" t="s">
        <v>83</v>
      </c>
      <c r="K392" t="s">
        <v>5802</v>
      </c>
      <c r="L392" s="5">
        <v>4.7</v>
      </c>
      <c r="M392" t="s">
        <v>8188</v>
      </c>
      <c r="N392" s="6">
        <v>50021</v>
      </c>
      <c r="O392" t="s">
        <v>8179</v>
      </c>
      <c r="P392" s="6">
        <v>11000000</v>
      </c>
      <c r="Q392" s="6">
        <v>34872033</v>
      </c>
      <c r="R392">
        <v>23872033</v>
      </c>
      <c r="S392" t="s">
        <v>8175</v>
      </c>
      <c r="T392" s="7">
        <v>33486</v>
      </c>
      <c r="U392" t="s">
        <v>1025</v>
      </c>
      <c r="V392" s="7">
        <v>33486</v>
      </c>
      <c r="W392" t="s">
        <v>8211</v>
      </c>
      <c r="X392" t="s">
        <v>8199</v>
      </c>
      <c r="Y392">
        <v>1991</v>
      </c>
      <c r="Z392">
        <v>5</v>
      </c>
    </row>
    <row r="393" spans="1:26" x14ac:dyDescent="0.25">
      <c r="A393" t="s">
        <v>1026</v>
      </c>
      <c r="B393" t="s">
        <v>1027</v>
      </c>
      <c r="C393" t="s">
        <v>1027</v>
      </c>
      <c r="D393">
        <v>0</v>
      </c>
      <c r="E393">
        <v>130</v>
      </c>
      <c r="F393">
        <v>2</v>
      </c>
      <c r="G393">
        <v>10</v>
      </c>
      <c r="H393" t="s">
        <v>8183</v>
      </c>
      <c r="I393" t="s">
        <v>145</v>
      </c>
      <c r="J393" t="s">
        <v>5802</v>
      </c>
      <c r="K393" t="s">
        <v>5802</v>
      </c>
      <c r="L393" s="5">
        <v>7.7</v>
      </c>
      <c r="M393" t="s">
        <v>8181</v>
      </c>
      <c r="N393" s="6">
        <v>80038</v>
      </c>
      <c r="O393" t="s">
        <v>8179</v>
      </c>
      <c r="P393" s="6">
        <v>11000000</v>
      </c>
      <c r="Q393" s="6">
        <v>119418501</v>
      </c>
      <c r="R393">
        <v>108418501</v>
      </c>
      <c r="S393" t="s">
        <v>8175</v>
      </c>
      <c r="T393" s="7">
        <v>33599</v>
      </c>
      <c r="U393" t="s">
        <v>1028</v>
      </c>
      <c r="V393" s="7">
        <v>33599</v>
      </c>
      <c r="W393" t="s">
        <v>8196</v>
      </c>
      <c r="X393" t="s">
        <v>1465</v>
      </c>
      <c r="Y393">
        <v>1991</v>
      </c>
      <c r="Z393">
        <v>27</v>
      </c>
    </row>
    <row r="394" spans="1:26" x14ac:dyDescent="0.25">
      <c r="A394" t="s">
        <v>1029</v>
      </c>
      <c r="B394" t="s">
        <v>1030</v>
      </c>
      <c r="C394" t="s">
        <v>1030</v>
      </c>
      <c r="D394">
        <v>0</v>
      </c>
      <c r="E394">
        <v>142</v>
      </c>
      <c r="F394">
        <v>2</v>
      </c>
      <c r="G394">
        <v>22</v>
      </c>
      <c r="H394" t="s">
        <v>8183</v>
      </c>
      <c r="I394" t="s">
        <v>8158</v>
      </c>
      <c r="J394" t="s">
        <v>132</v>
      </c>
      <c r="K394" t="s">
        <v>8163</v>
      </c>
      <c r="L394" s="5">
        <v>6.8</v>
      </c>
      <c r="M394" t="s">
        <v>8178</v>
      </c>
      <c r="N394" s="6">
        <v>267937</v>
      </c>
      <c r="O394" t="s">
        <v>8182</v>
      </c>
      <c r="P394" s="6">
        <v>70000000</v>
      </c>
      <c r="Q394" s="6">
        <v>300854823</v>
      </c>
      <c r="R394">
        <v>230854823</v>
      </c>
      <c r="S394" t="s">
        <v>8175</v>
      </c>
      <c r="T394" s="7">
        <v>33580</v>
      </c>
      <c r="U394" t="s">
        <v>139</v>
      </c>
      <c r="V394" s="7">
        <v>33580</v>
      </c>
      <c r="W394" t="s">
        <v>8196</v>
      </c>
      <c r="X394" t="s">
        <v>8200</v>
      </c>
      <c r="Y394">
        <v>1991</v>
      </c>
      <c r="Z394">
        <v>8</v>
      </c>
    </row>
    <row r="395" spans="1:26" x14ac:dyDescent="0.25">
      <c r="A395" t="s">
        <v>1031</v>
      </c>
      <c r="B395" t="s">
        <v>1032</v>
      </c>
      <c r="C395" t="s">
        <v>1032</v>
      </c>
      <c r="D395">
        <v>0</v>
      </c>
      <c r="E395">
        <v>84</v>
      </c>
      <c r="F395">
        <v>1</v>
      </c>
      <c r="G395">
        <v>24</v>
      </c>
      <c r="H395" t="s">
        <v>8177</v>
      </c>
      <c r="I395" t="s">
        <v>5529</v>
      </c>
      <c r="J395" t="s">
        <v>132</v>
      </c>
      <c r="K395" t="s">
        <v>5802</v>
      </c>
      <c r="L395" s="5">
        <v>6.7</v>
      </c>
      <c r="M395" t="s">
        <v>8178</v>
      </c>
      <c r="N395" s="6">
        <v>114364</v>
      </c>
      <c r="O395" t="s">
        <v>8182</v>
      </c>
      <c r="P395" s="6">
        <v>26000000</v>
      </c>
      <c r="Q395" s="6">
        <v>181096164</v>
      </c>
      <c r="R395">
        <v>155096164</v>
      </c>
      <c r="S395" t="s">
        <v>8175</v>
      </c>
      <c r="T395" s="7">
        <v>33445</v>
      </c>
      <c r="U395" t="s">
        <v>1033</v>
      </c>
      <c r="V395" s="7">
        <v>33445</v>
      </c>
      <c r="W395" t="s">
        <v>8209</v>
      </c>
      <c r="X395" t="s">
        <v>1465</v>
      </c>
      <c r="Y395">
        <v>1991</v>
      </c>
      <c r="Z395">
        <v>26</v>
      </c>
    </row>
    <row r="396" spans="1:26" x14ac:dyDescent="0.25">
      <c r="A396" t="s">
        <v>1034</v>
      </c>
      <c r="B396" t="s">
        <v>1035</v>
      </c>
      <c r="C396" t="s">
        <v>1035</v>
      </c>
      <c r="D396">
        <v>0</v>
      </c>
      <c r="E396">
        <v>100</v>
      </c>
      <c r="F396">
        <v>1</v>
      </c>
      <c r="G396">
        <v>40</v>
      </c>
      <c r="H396" t="s">
        <v>8177</v>
      </c>
      <c r="I396" t="s">
        <v>5529</v>
      </c>
      <c r="J396" t="s">
        <v>8158</v>
      </c>
      <c r="K396" t="s">
        <v>132</v>
      </c>
      <c r="L396" s="5">
        <v>5.7</v>
      </c>
      <c r="M396" t="s">
        <v>8178</v>
      </c>
      <c r="N396" s="6">
        <v>59144</v>
      </c>
      <c r="O396" t="s">
        <v>8179</v>
      </c>
      <c r="P396" s="6">
        <v>65000000</v>
      </c>
      <c r="Q396" s="6">
        <v>17218080</v>
      </c>
      <c r="R396">
        <v>-47781920</v>
      </c>
      <c r="S396" t="s">
        <v>8185</v>
      </c>
      <c r="T396" s="7">
        <v>33382</v>
      </c>
      <c r="U396" t="s">
        <v>872</v>
      </c>
      <c r="V396" s="7">
        <v>33382</v>
      </c>
      <c r="W396" t="s">
        <v>8213</v>
      </c>
      <c r="X396" t="s">
        <v>1465</v>
      </c>
      <c r="Y396">
        <v>1991</v>
      </c>
      <c r="Z396">
        <v>24</v>
      </c>
    </row>
    <row r="397" spans="1:26" x14ac:dyDescent="0.25">
      <c r="A397" t="s">
        <v>1036</v>
      </c>
      <c r="B397" t="s">
        <v>1037</v>
      </c>
      <c r="C397" t="s">
        <v>1037</v>
      </c>
      <c r="D397">
        <v>0</v>
      </c>
      <c r="E397">
        <v>189</v>
      </c>
      <c r="F397">
        <v>3</v>
      </c>
      <c r="G397">
        <v>9</v>
      </c>
      <c r="H397" t="s">
        <v>8183</v>
      </c>
      <c r="I397" t="s">
        <v>145</v>
      </c>
      <c r="J397" t="s">
        <v>8167</v>
      </c>
      <c r="K397" t="s">
        <v>3857</v>
      </c>
      <c r="L397" s="5">
        <v>8</v>
      </c>
      <c r="M397" t="s">
        <v>8181</v>
      </c>
      <c r="N397" s="6">
        <v>166151</v>
      </c>
      <c r="O397" t="s">
        <v>8182</v>
      </c>
      <c r="P397" s="6">
        <v>40000000</v>
      </c>
      <c r="Q397" s="6">
        <v>205405498</v>
      </c>
      <c r="R397">
        <v>165405498</v>
      </c>
      <c r="S397" t="s">
        <v>8175</v>
      </c>
      <c r="T397" s="7">
        <v>33591</v>
      </c>
      <c r="U397" t="s">
        <v>659</v>
      </c>
      <c r="V397" s="7">
        <v>33591</v>
      </c>
      <c r="W397" t="s">
        <v>8196</v>
      </c>
      <c r="X397" t="s">
        <v>8199</v>
      </c>
      <c r="Y397">
        <v>1991</v>
      </c>
      <c r="Z397">
        <v>19</v>
      </c>
    </row>
    <row r="398" spans="1:26" x14ac:dyDescent="0.25">
      <c r="A398" t="s">
        <v>1038</v>
      </c>
      <c r="B398" t="s">
        <v>1039</v>
      </c>
      <c r="C398" t="s">
        <v>1039</v>
      </c>
      <c r="D398">
        <v>0</v>
      </c>
      <c r="E398">
        <v>105</v>
      </c>
      <c r="F398">
        <v>1</v>
      </c>
      <c r="G398">
        <v>45</v>
      </c>
      <c r="H398" t="s">
        <v>8177</v>
      </c>
      <c r="I398" t="s">
        <v>5529</v>
      </c>
      <c r="J398" t="s">
        <v>132</v>
      </c>
      <c r="K398" t="s">
        <v>8162</v>
      </c>
      <c r="L398" s="5">
        <v>7</v>
      </c>
      <c r="M398" t="s">
        <v>8178</v>
      </c>
      <c r="N398" s="6">
        <v>109553</v>
      </c>
      <c r="O398" t="s">
        <v>8182</v>
      </c>
      <c r="P398" s="6">
        <v>43000000</v>
      </c>
      <c r="Q398" s="6">
        <v>59509925</v>
      </c>
      <c r="R398">
        <v>16509925</v>
      </c>
      <c r="S398" t="s">
        <v>8175</v>
      </c>
      <c r="T398" s="7">
        <v>33584</v>
      </c>
      <c r="U398" t="s">
        <v>676</v>
      </c>
      <c r="V398" s="7">
        <v>33584</v>
      </c>
      <c r="W398" t="s">
        <v>8196</v>
      </c>
      <c r="X398" t="s">
        <v>8199</v>
      </c>
      <c r="Y398">
        <v>1991</v>
      </c>
      <c r="Z398">
        <v>12</v>
      </c>
    </row>
    <row r="399" spans="1:26" x14ac:dyDescent="0.25">
      <c r="A399" t="s">
        <v>1040</v>
      </c>
      <c r="B399" t="s">
        <v>1041</v>
      </c>
      <c r="C399" t="s">
        <v>1041</v>
      </c>
      <c r="D399">
        <v>0</v>
      </c>
      <c r="E399">
        <v>102</v>
      </c>
      <c r="F399">
        <v>1</v>
      </c>
      <c r="G399">
        <v>42</v>
      </c>
      <c r="H399" t="s">
        <v>8177</v>
      </c>
      <c r="I399" t="s">
        <v>132</v>
      </c>
      <c r="J399" t="s">
        <v>145</v>
      </c>
      <c r="K399" t="s">
        <v>8163</v>
      </c>
      <c r="L399" s="5">
        <v>6.9</v>
      </c>
      <c r="M399" t="s">
        <v>8178</v>
      </c>
      <c r="N399" s="6">
        <v>86677</v>
      </c>
      <c r="O399" t="s">
        <v>8179</v>
      </c>
      <c r="P399" s="6">
        <v>17000000</v>
      </c>
      <c r="Q399" s="6">
        <v>59489799</v>
      </c>
      <c r="R399">
        <v>42489799</v>
      </c>
      <c r="S399" t="s">
        <v>8175</v>
      </c>
      <c r="T399" s="7">
        <v>1991</v>
      </c>
      <c r="U399" t="s">
        <v>1042</v>
      </c>
      <c r="V399" s="7">
        <v>1991</v>
      </c>
      <c r="W399" t="s">
        <v>8208</v>
      </c>
      <c r="X399" t="s">
        <v>8197</v>
      </c>
      <c r="Y399">
        <v>1905</v>
      </c>
      <c r="Z399">
        <v>13</v>
      </c>
    </row>
    <row r="400" spans="1:26" x14ac:dyDescent="0.25">
      <c r="A400" t="s">
        <v>1043</v>
      </c>
      <c r="B400" t="s">
        <v>1044</v>
      </c>
      <c r="C400" t="s">
        <v>1044</v>
      </c>
      <c r="D400">
        <v>0</v>
      </c>
      <c r="E400">
        <v>104</v>
      </c>
      <c r="F400">
        <v>1</v>
      </c>
      <c r="G400">
        <v>44</v>
      </c>
      <c r="H400" t="s">
        <v>8177</v>
      </c>
      <c r="I400" t="s">
        <v>145</v>
      </c>
      <c r="J400" t="s">
        <v>5802</v>
      </c>
      <c r="K400" t="s">
        <v>5802</v>
      </c>
      <c r="L400" s="5">
        <v>7</v>
      </c>
      <c r="M400" t="s">
        <v>8178</v>
      </c>
      <c r="N400" s="6">
        <v>60421</v>
      </c>
      <c r="O400" t="s">
        <v>8179</v>
      </c>
      <c r="P400" s="6">
        <v>2500000</v>
      </c>
      <c r="Q400" s="6">
        <v>6401336</v>
      </c>
      <c r="R400">
        <v>3901336</v>
      </c>
      <c r="S400" t="s">
        <v>8175</v>
      </c>
      <c r="T400" s="7">
        <v>33439</v>
      </c>
      <c r="U400" t="s">
        <v>1045</v>
      </c>
      <c r="V400" s="7">
        <v>33439</v>
      </c>
      <c r="W400" t="s">
        <v>8209</v>
      </c>
      <c r="X400" t="s">
        <v>8206</v>
      </c>
      <c r="Y400">
        <v>1991</v>
      </c>
      <c r="Z400">
        <v>20</v>
      </c>
    </row>
    <row r="401" spans="1:26" x14ac:dyDescent="0.25">
      <c r="A401" t="s">
        <v>1046</v>
      </c>
      <c r="B401" t="s">
        <v>1047</v>
      </c>
      <c r="C401" t="s">
        <v>1047</v>
      </c>
      <c r="D401">
        <v>0</v>
      </c>
      <c r="E401">
        <v>85</v>
      </c>
      <c r="F401">
        <v>1</v>
      </c>
      <c r="G401">
        <v>25</v>
      </c>
      <c r="H401" t="s">
        <v>8177</v>
      </c>
      <c r="I401" t="s">
        <v>132</v>
      </c>
      <c r="J401" t="s">
        <v>8162</v>
      </c>
      <c r="K401" t="s">
        <v>5802</v>
      </c>
      <c r="L401" s="5">
        <v>6.9</v>
      </c>
      <c r="M401" t="s">
        <v>8178</v>
      </c>
      <c r="N401" s="6">
        <v>119550</v>
      </c>
      <c r="O401" t="s">
        <v>8182</v>
      </c>
      <c r="P401" s="6">
        <v>23000000</v>
      </c>
      <c r="Q401" s="6">
        <v>86930411</v>
      </c>
      <c r="R401">
        <v>63930411</v>
      </c>
      <c r="S401" t="s">
        <v>8175</v>
      </c>
      <c r="T401" s="7">
        <v>1991</v>
      </c>
      <c r="U401" t="s">
        <v>798</v>
      </c>
      <c r="V401" s="7">
        <v>1991</v>
      </c>
      <c r="W401" t="s">
        <v>8208</v>
      </c>
      <c r="X401" t="s">
        <v>8197</v>
      </c>
      <c r="Y401">
        <v>1905</v>
      </c>
      <c r="Z401">
        <v>13</v>
      </c>
    </row>
    <row r="402" spans="1:26" x14ac:dyDescent="0.25">
      <c r="A402" t="s">
        <v>1048</v>
      </c>
      <c r="B402" t="s">
        <v>1049</v>
      </c>
      <c r="C402" t="s">
        <v>1049</v>
      </c>
      <c r="D402">
        <v>0</v>
      </c>
      <c r="E402">
        <v>115</v>
      </c>
      <c r="F402">
        <v>1</v>
      </c>
      <c r="G402">
        <v>55</v>
      </c>
      <c r="H402" t="s">
        <v>8177</v>
      </c>
      <c r="I402" t="s">
        <v>145</v>
      </c>
      <c r="J402" t="s">
        <v>5802</v>
      </c>
      <c r="K402" t="s">
        <v>5802</v>
      </c>
      <c r="L402" s="5">
        <v>6.9</v>
      </c>
      <c r="M402" t="s">
        <v>8178</v>
      </c>
      <c r="N402" s="6">
        <v>55328</v>
      </c>
      <c r="O402" t="s">
        <v>8179</v>
      </c>
      <c r="P402" s="6">
        <v>16000000</v>
      </c>
      <c r="Q402" s="6">
        <v>2641357</v>
      </c>
      <c r="R402">
        <v>-13358643</v>
      </c>
      <c r="S402" t="s">
        <v>8185</v>
      </c>
      <c r="T402" s="7">
        <v>33584</v>
      </c>
      <c r="U402" t="s">
        <v>401</v>
      </c>
      <c r="V402" s="7">
        <v>33584</v>
      </c>
      <c r="W402" t="s">
        <v>8196</v>
      </c>
      <c r="X402" t="s">
        <v>8199</v>
      </c>
      <c r="Y402">
        <v>1991</v>
      </c>
      <c r="Z402">
        <v>12</v>
      </c>
    </row>
    <row r="403" spans="1:26" x14ac:dyDescent="0.25">
      <c r="A403" t="s">
        <v>1050</v>
      </c>
      <c r="B403" t="s">
        <v>1051</v>
      </c>
      <c r="C403" t="s">
        <v>1051</v>
      </c>
      <c r="D403">
        <v>0</v>
      </c>
      <c r="E403">
        <v>129</v>
      </c>
      <c r="F403">
        <v>2</v>
      </c>
      <c r="G403">
        <v>9</v>
      </c>
      <c r="H403" t="s">
        <v>8183</v>
      </c>
      <c r="I403" t="s">
        <v>132</v>
      </c>
      <c r="J403" t="s">
        <v>145</v>
      </c>
      <c r="K403" t="s">
        <v>5802</v>
      </c>
      <c r="L403" s="5">
        <v>7.7</v>
      </c>
      <c r="M403" t="s">
        <v>8181</v>
      </c>
      <c r="N403" s="6">
        <v>64459</v>
      </c>
      <c r="O403" t="s">
        <v>8179</v>
      </c>
      <c r="P403" s="6">
        <v>3500000</v>
      </c>
      <c r="Q403" s="6">
        <v>2113387</v>
      </c>
      <c r="R403">
        <v>-1386613</v>
      </c>
      <c r="S403" t="s">
        <v>8185</v>
      </c>
      <c r="T403" s="7">
        <v>33515</v>
      </c>
      <c r="U403" t="s">
        <v>619</v>
      </c>
      <c r="V403" s="7">
        <v>33515</v>
      </c>
      <c r="W403" t="s">
        <v>8204</v>
      </c>
      <c r="X403" t="s">
        <v>1465</v>
      </c>
      <c r="Y403">
        <v>1991</v>
      </c>
      <c r="Z403">
        <v>4</v>
      </c>
    </row>
    <row r="404" spans="1:26" x14ac:dyDescent="0.25">
      <c r="A404" t="s">
        <v>1052</v>
      </c>
      <c r="B404" t="s">
        <v>1053</v>
      </c>
      <c r="C404" t="s">
        <v>1053</v>
      </c>
      <c r="D404">
        <v>0</v>
      </c>
      <c r="E404">
        <v>122</v>
      </c>
      <c r="F404">
        <v>2</v>
      </c>
      <c r="G404">
        <v>2</v>
      </c>
      <c r="H404" t="s">
        <v>8183</v>
      </c>
      <c r="I404" t="s">
        <v>5529</v>
      </c>
      <c r="J404" t="s">
        <v>8162</v>
      </c>
      <c r="K404" t="s">
        <v>3857</v>
      </c>
      <c r="L404" s="5">
        <v>7.3</v>
      </c>
      <c r="M404" t="s">
        <v>8181</v>
      </c>
      <c r="N404" s="6">
        <v>196270</v>
      </c>
      <c r="O404" t="s">
        <v>8182</v>
      </c>
      <c r="P404" s="6">
        <v>24000000</v>
      </c>
      <c r="Q404" s="6">
        <v>83531958</v>
      </c>
      <c r="R404">
        <v>59531958</v>
      </c>
      <c r="S404" t="s">
        <v>8175</v>
      </c>
      <c r="T404" s="7">
        <v>33429</v>
      </c>
      <c r="U404" t="s">
        <v>1054</v>
      </c>
      <c r="V404" s="7">
        <v>33429</v>
      </c>
      <c r="W404" t="s">
        <v>8209</v>
      </c>
      <c r="X404" t="s">
        <v>8202</v>
      </c>
      <c r="Y404">
        <v>1991</v>
      </c>
      <c r="Z404">
        <v>10</v>
      </c>
    </row>
    <row r="405" spans="1:26" x14ac:dyDescent="0.25">
      <c r="A405" t="s">
        <v>1055</v>
      </c>
      <c r="B405" t="s">
        <v>1056</v>
      </c>
      <c r="C405" t="s">
        <v>1056</v>
      </c>
      <c r="D405">
        <v>0</v>
      </c>
      <c r="E405">
        <v>143</v>
      </c>
      <c r="F405">
        <v>2</v>
      </c>
      <c r="G405">
        <v>23</v>
      </c>
      <c r="H405" t="s">
        <v>8183</v>
      </c>
      <c r="I405" t="s">
        <v>5529</v>
      </c>
      <c r="J405" t="s">
        <v>8158</v>
      </c>
      <c r="K405" t="s">
        <v>145</v>
      </c>
      <c r="L405" s="5">
        <v>6.9</v>
      </c>
      <c r="M405" t="s">
        <v>8178</v>
      </c>
      <c r="N405" s="6">
        <v>204262</v>
      </c>
      <c r="O405" t="s">
        <v>8182</v>
      </c>
      <c r="P405" s="6">
        <v>48000000</v>
      </c>
      <c r="Q405" s="6">
        <v>390493908</v>
      </c>
      <c r="R405">
        <v>342493908</v>
      </c>
      <c r="S405" t="s">
        <v>8175</v>
      </c>
      <c r="T405" s="7">
        <v>33403</v>
      </c>
      <c r="U405" t="s">
        <v>1057</v>
      </c>
      <c r="V405" s="7">
        <v>33403</v>
      </c>
      <c r="W405" t="s">
        <v>8208</v>
      </c>
      <c r="X405" t="s">
        <v>1465</v>
      </c>
      <c r="Y405">
        <v>1991</v>
      </c>
      <c r="Z405">
        <v>14</v>
      </c>
    </row>
    <row r="406" spans="1:26" x14ac:dyDescent="0.25">
      <c r="A406" t="s">
        <v>1058</v>
      </c>
      <c r="B406" t="s">
        <v>1059</v>
      </c>
      <c r="C406" t="s">
        <v>1059</v>
      </c>
      <c r="D406">
        <v>0</v>
      </c>
      <c r="E406">
        <v>108</v>
      </c>
      <c r="F406">
        <v>1</v>
      </c>
      <c r="G406">
        <v>48</v>
      </c>
      <c r="H406" t="s">
        <v>8177</v>
      </c>
      <c r="I406" t="s">
        <v>5529</v>
      </c>
      <c r="J406" t="s">
        <v>8158</v>
      </c>
      <c r="K406" t="s">
        <v>8163</v>
      </c>
      <c r="L406" s="5">
        <v>6.6</v>
      </c>
      <c r="M406" t="s">
        <v>8178</v>
      </c>
      <c r="N406" s="6">
        <v>60741</v>
      </c>
      <c r="O406" t="s">
        <v>8179</v>
      </c>
      <c r="P406" s="6">
        <v>35000000</v>
      </c>
      <c r="Q406" s="6">
        <v>46704056</v>
      </c>
      <c r="R406">
        <v>11704056</v>
      </c>
      <c r="S406" t="s">
        <v>8175</v>
      </c>
      <c r="T406" s="7">
        <v>33408</v>
      </c>
      <c r="U406" t="s">
        <v>875</v>
      </c>
      <c r="V406" s="7">
        <v>33408</v>
      </c>
      <c r="W406" t="s">
        <v>8208</v>
      </c>
      <c r="X406" t="s">
        <v>8202</v>
      </c>
      <c r="Y406">
        <v>1991</v>
      </c>
      <c r="Z406">
        <v>19</v>
      </c>
    </row>
    <row r="407" spans="1:26" x14ac:dyDescent="0.25">
      <c r="A407" t="s">
        <v>1060</v>
      </c>
      <c r="B407" t="s">
        <v>1061</v>
      </c>
      <c r="C407" t="s">
        <v>1061</v>
      </c>
      <c r="D407">
        <v>0</v>
      </c>
      <c r="E407">
        <v>118</v>
      </c>
      <c r="F407">
        <v>1</v>
      </c>
      <c r="G407">
        <v>58</v>
      </c>
      <c r="H407" t="s">
        <v>8177</v>
      </c>
      <c r="I407" t="s">
        <v>8162</v>
      </c>
      <c r="J407" t="s">
        <v>145</v>
      </c>
      <c r="K407" t="s">
        <v>3857</v>
      </c>
      <c r="L407" s="5">
        <v>8.6</v>
      </c>
      <c r="M407" t="s">
        <v>8181</v>
      </c>
      <c r="N407" s="6">
        <v>1506224</v>
      </c>
      <c r="O407" t="s">
        <v>8187</v>
      </c>
      <c r="P407" s="6">
        <v>19000000</v>
      </c>
      <c r="Q407" s="6">
        <v>272742922</v>
      </c>
      <c r="R407">
        <v>253742922</v>
      </c>
      <c r="S407" t="s">
        <v>8175</v>
      </c>
      <c r="T407" s="7">
        <v>33268</v>
      </c>
      <c r="U407" t="s">
        <v>1062</v>
      </c>
      <c r="V407" s="7">
        <v>33268</v>
      </c>
      <c r="W407" t="s">
        <v>8198</v>
      </c>
      <c r="X407" t="s">
        <v>8202</v>
      </c>
      <c r="Y407">
        <v>1991</v>
      </c>
      <c r="Z407">
        <v>30</v>
      </c>
    </row>
    <row r="408" spans="1:26" x14ac:dyDescent="0.25">
      <c r="A408" t="s">
        <v>1063</v>
      </c>
      <c r="B408" t="s">
        <v>1064</v>
      </c>
      <c r="C408" t="s">
        <v>1064</v>
      </c>
      <c r="D408">
        <v>0</v>
      </c>
      <c r="E408">
        <v>99</v>
      </c>
      <c r="F408">
        <v>1</v>
      </c>
      <c r="G408">
        <v>39</v>
      </c>
      <c r="H408" t="s">
        <v>8177</v>
      </c>
      <c r="I408" t="s">
        <v>145</v>
      </c>
      <c r="J408" t="s">
        <v>3857</v>
      </c>
      <c r="K408" t="s">
        <v>5802</v>
      </c>
      <c r="L408" s="5">
        <v>6.3</v>
      </c>
      <c r="M408" t="s">
        <v>8178</v>
      </c>
      <c r="N408" s="6">
        <v>63324</v>
      </c>
      <c r="O408" t="s">
        <v>8179</v>
      </c>
      <c r="P408" s="6">
        <v>19000000</v>
      </c>
      <c r="Q408" s="6">
        <v>174999005</v>
      </c>
      <c r="R408">
        <v>155999005</v>
      </c>
      <c r="S408" t="s">
        <v>8175</v>
      </c>
      <c r="T408" s="7">
        <v>33273</v>
      </c>
      <c r="U408" t="s">
        <v>1065</v>
      </c>
      <c r="V408" s="7">
        <v>33273</v>
      </c>
      <c r="W408" t="s">
        <v>8201</v>
      </c>
      <c r="X408" t="s">
        <v>8205</v>
      </c>
      <c r="Y408">
        <v>1991</v>
      </c>
      <c r="Z408">
        <v>4</v>
      </c>
    </row>
    <row r="409" spans="1:26" x14ac:dyDescent="0.25">
      <c r="A409" t="s">
        <v>1066</v>
      </c>
      <c r="B409" t="s">
        <v>1067</v>
      </c>
      <c r="C409" t="s">
        <v>1067</v>
      </c>
      <c r="D409">
        <v>0</v>
      </c>
      <c r="E409">
        <v>110</v>
      </c>
      <c r="F409">
        <v>1</v>
      </c>
      <c r="G409">
        <v>50</v>
      </c>
      <c r="H409" t="s">
        <v>8177</v>
      </c>
      <c r="I409" t="s">
        <v>5529</v>
      </c>
      <c r="J409" t="s">
        <v>8158</v>
      </c>
      <c r="K409" t="s">
        <v>8161</v>
      </c>
      <c r="L409" s="5">
        <v>7.2</v>
      </c>
      <c r="M409" t="s">
        <v>8181</v>
      </c>
      <c r="N409" s="6">
        <v>79636</v>
      </c>
      <c r="O409" t="s">
        <v>8179</v>
      </c>
      <c r="P409" s="6">
        <v>30000000</v>
      </c>
      <c r="Q409" s="6">
        <v>96888996</v>
      </c>
      <c r="R409">
        <v>66888996</v>
      </c>
      <c r="S409" t="s">
        <v>8175</v>
      </c>
      <c r="T409" s="7">
        <v>33575</v>
      </c>
      <c r="U409" t="s">
        <v>386</v>
      </c>
      <c r="V409" s="7">
        <v>33575</v>
      </c>
      <c r="W409" t="s">
        <v>8196</v>
      </c>
      <c r="X409" t="s">
        <v>8197</v>
      </c>
      <c r="Y409">
        <v>1991</v>
      </c>
      <c r="Z409">
        <v>3</v>
      </c>
    </row>
    <row r="410" spans="1:26" x14ac:dyDescent="0.25">
      <c r="A410" t="s">
        <v>1068</v>
      </c>
      <c r="B410" t="s">
        <v>1069</v>
      </c>
      <c r="C410" t="s">
        <v>1069</v>
      </c>
      <c r="D410">
        <v>0</v>
      </c>
      <c r="E410">
        <v>88</v>
      </c>
      <c r="F410">
        <v>1</v>
      </c>
      <c r="G410">
        <v>28</v>
      </c>
      <c r="H410" t="s">
        <v>8177</v>
      </c>
      <c r="I410" t="s">
        <v>5529</v>
      </c>
      <c r="J410" t="s">
        <v>8158</v>
      </c>
      <c r="K410" t="s">
        <v>132</v>
      </c>
      <c r="L410" s="5">
        <v>6</v>
      </c>
      <c r="M410" t="s">
        <v>8178</v>
      </c>
      <c r="N410" s="6">
        <v>60025</v>
      </c>
      <c r="O410" t="s">
        <v>8179</v>
      </c>
      <c r="P410" s="6">
        <v>25000000</v>
      </c>
      <c r="Q410" s="6">
        <v>78656813</v>
      </c>
      <c r="R410">
        <v>53656813</v>
      </c>
      <c r="S410" t="s">
        <v>8175</v>
      </c>
      <c r="T410" s="7">
        <v>33319</v>
      </c>
      <c r="U410" t="s">
        <v>1070</v>
      </c>
      <c r="V410" s="7">
        <v>33319</v>
      </c>
      <c r="W410" t="s">
        <v>8203</v>
      </c>
      <c r="X410" t="s">
        <v>1465</v>
      </c>
      <c r="Y410">
        <v>1991</v>
      </c>
      <c r="Z410">
        <v>22</v>
      </c>
    </row>
    <row r="411" spans="1:26" x14ac:dyDescent="0.25">
      <c r="A411" t="s">
        <v>1071</v>
      </c>
      <c r="B411" t="s">
        <v>1072</v>
      </c>
      <c r="C411" t="s">
        <v>1072</v>
      </c>
      <c r="D411">
        <v>0</v>
      </c>
      <c r="E411">
        <v>137</v>
      </c>
      <c r="F411">
        <v>2</v>
      </c>
      <c r="G411">
        <v>17</v>
      </c>
      <c r="H411" t="s">
        <v>8183</v>
      </c>
      <c r="I411" t="s">
        <v>5529</v>
      </c>
      <c r="J411" t="s">
        <v>8161</v>
      </c>
      <c r="K411" t="s">
        <v>5802</v>
      </c>
      <c r="L411" s="5">
        <v>8.6</v>
      </c>
      <c r="M411" t="s">
        <v>8181</v>
      </c>
      <c r="N411" s="6">
        <v>1148380</v>
      </c>
      <c r="O411" t="s">
        <v>8184</v>
      </c>
      <c r="P411" s="6">
        <v>102000000</v>
      </c>
      <c r="Q411" s="6">
        <v>520881154</v>
      </c>
      <c r="R411">
        <v>418881154</v>
      </c>
      <c r="S411" t="s">
        <v>8175</v>
      </c>
      <c r="T411" s="7">
        <v>33420</v>
      </c>
      <c r="U411" t="s">
        <v>515</v>
      </c>
      <c r="V411" s="7">
        <v>33420</v>
      </c>
      <c r="W411" t="s">
        <v>8209</v>
      </c>
      <c r="X411" t="s">
        <v>8205</v>
      </c>
      <c r="Y411">
        <v>1991</v>
      </c>
      <c r="Z411">
        <v>1</v>
      </c>
    </row>
    <row r="412" spans="1:26" x14ac:dyDescent="0.25">
      <c r="A412" t="s">
        <v>1073</v>
      </c>
      <c r="B412" t="s">
        <v>1074</v>
      </c>
      <c r="C412" t="s">
        <v>1074</v>
      </c>
      <c r="D412">
        <v>0</v>
      </c>
      <c r="E412">
        <v>130</v>
      </c>
      <c r="F412">
        <v>2</v>
      </c>
      <c r="G412">
        <v>10</v>
      </c>
      <c r="H412" t="s">
        <v>8183</v>
      </c>
      <c r="I412" t="s">
        <v>8158</v>
      </c>
      <c r="J412" t="s">
        <v>8162</v>
      </c>
      <c r="K412" t="s">
        <v>145</v>
      </c>
      <c r="L412" s="5">
        <v>7.6</v>
      </c>
      <c r="M412" t="s">
        <v>8181</v>
      </c>
      <c r="N412" s="6">
        <v>166877</v>
      </c>
      <c r="O412" t="s">
        <v>8182</v>
      </c>
      <c r="P412" s="6">
        <v>16500000</v>
      </c>
      <c r="Q412" s="6">
        <v>45465920</v>
      </c>
      <c r="R412">
        <v>28965920</v>
      </c>
      <c r="S412" t="s">
        <v>8175</v>
      </c>
      <c r="T412" s="7">
        <v>33378</v>
      </c>
      <c r="U412" t="s">
        <v>236</v>
      </c>
      <c r="V412" s="7">
        <v>33378</v>
      </c>
      <c r="W412" t="s">
        <v>8213</v>
      </c>
      <c r="X412" t="s">
        <v>8205</v>
      </c>
      <c r="Y412">
        <v>1991</v>
      </c>
      <c r="Z412">
        <v>20</v>
      </c>
    </row>
    <row r="413" spans="1:26" x14ac:dyDescent="0.25">
      <c r="A413" t="s">
        <v>1075</v>
      </c>
      <c r="B413" t="s">
        <v>1076</v>
      </c>
      <c r="C413" t="s">
        <v>1076</v>
      </c>
      <c r="D413">
        <v>0</v>
      </c>
      <c r="E413">
        <v>99</v>
      </c>
      <c r="F413">
        <v>1</v>
      </c>
      <c r="G413">
        <v>39</v>
      </c>
      <c r="H413" t="s">
        <v>8177</v>
      </c>
      <c r="I413" t="s">
        <v>132</v>
      </c>
      <c r="J413" t="s">
        <v>5802</v>
      </c>
      <c r="K413" t="s">
        <v>5802</v>
      </c>
      <c r="L413" s="5">
        <v>7</v>
      </c>
      <c r="M413" t="s">
        <v>8178</v>
      </c>
      <c r="N413" s="6">
        <v>73291</v>
      </c>
      <c r="O413" t="s">
        <v>8179</v>
      </c>
      <c r="P413" s="6">
        <v>39000000</v>
      </c>
      <c r="Q413" s="6">
        <v>63707829</v>
      </c>
      <c r="R413">
        <v>24707829</v>
      </c>
      <c r="S413" t="s">
        <v>8175</v>
      </c>
      <c r="T413" s="7">
        <v>33373</v>
      </c>
      <c r="U413" t="s">
        <v>648</v>
      </c>
      <c r="V413" s="7">
        <v>33373</v>
      </c>
      <c r="W413" t="s">
        <v>8213</v>
      </c>
      <c r="X413" t="s">
        <v>8202</v>
      </c>
      <c r="Y413">
        <v>1991</v>
      </c>
      <c r="Z413">
        <v>15</v>
      </c>
    </row>
    <row r="414" spans="1:26" x14ac:dyDescent="0.25">
      <c r="A414" t="s">
        <v>1077</v>
      </c>
      <c r="B414" t="s">
        <v>1078</v>
      </c>
      <c r="C414" t="s">
        <v>1078</v>
      </c>
      <c r="D414">
        <v>0</v>
      </c>
      <c r="E414">
        <v>90</v>
      </c>
      <c r="F414">
        <v>1</v>
      </c>
      <c r="G414">
        <v>30</v>
      </c>
      <c r="H414" t="s">
        <v>8177</v>
      </c>
      <c r="I414" t="s">
        <v>8158</v>
      </c>
      <c r="J414" t="s">
        <v>8159</v>
      </c>
      <c r="K414" t="s">
        <v>132</v>
      </c>
      <c r="L414" s="5">
        <v>8</v>
      </c>
      <c r="M414" t="s">
        <v>8181</v>
      </c>
      <c r="N414" s="6">
        <v>452442</v>
      </c>
      <c r="O414" t="s">
        <v>8182</v>
      </c>
      <c r="P414" s="6">
        <v>28000000</v>
      </c>
      <c r="Q414" s="6">
        <v>504050219</v>
      </c>
      <c r="R414">
        <v>476050219</v>
      </c>
      <c r="S414" t="s">
        <v>8175</v>
      </c>
      <c r="T414" s="7">
        <v>33916</v>
      </c>
      <c r="U414" t="s">
        <v>887</v>
      </c>
      <c r="V414" s="7">
        <v>33916</v>
      </c>
      <c r="W414" t="s">
        <v>8207</v>
      </c>
      <c r="X414" t="s">
        <v>8200</v>
      </c>
      <c r="Y414">
        <v>1992</v>
      </c>
      <c r="Z414">
        <v>8</v>
      </c>
    </row>
    <row r="415" spans="1:26" x14ac:dyDescent="0.25">
      <c r="A415" t="s">
        <v>1079</v>
      </c>
      <c r="B415" t="s">
        <v>1080</v>
      </c>
      <c r="C415" t="s">
        <v>1080</v>
      </c>
      <c r="D415">
        <v>0</v>
      </c>
      <c r="E415">
        <v>114</v>
      </c>
      <c r="F415">
        <v>1</v>
      </c>
      <c r="G415">
        <v>54</v>
      </c>
      <c r="H415" t="s">
        <v>8177</v>
      </c>
      <c r="I415" t="s">
        <v>5529</v>
      </c>
      <c r="J415" t="s">
        <v>83</v>
      </c>
      <c r="K415" t="s">
        <v>8161</v>
      </c>
      <c r="L415" s="5">
        <v>6.4</v>
      </c>
      <c r="M415" t="s">
        <v>8178</v>
      </c>
      <c r="N415" s="6">
        <v>313535</v>
      </c>
      <c r="O415" t="s">
        <v>8182</v>
      </c>
      <c r="P415" s="6">
        <v>50000000</v>
      </c>
      <c r="Q415" s="6">
        <v>159814498</v>
      </c>
      <c r="R415">
        <v>109814498</v>
      </c>
      <c r="S415" t="s">
        <v>8175</v>
      </c>
      <c r="T415" s="7">
        <v>33743</v>
      </c>
      <c r="U415" t="s">
        <v>1081</v>
      </c>
      <c r="V415" s="7">
        <v>33743</v>
      </c>
      <c r="W415" t="s">
        <v>8213</v>
      </c>
      <c r="X415" t="s">
        <v>8197</v>
      </c>
      <c r="Y415">
        <v>1992</v>
      </c>
      <c r="Z415">
        <v>19</v>
      </c>
    </row>
    <row r="416" spans="1:26" x14ac:dyDescent="0.25">
      <c r="A416" t="s">
        <v>1082</v>
      </c>
      <c r="B416" t="s">
        <v>1083</v>
      </c>
      <c r="C416" t="s">
        <v>1083</v>
      </c>
      <c r="D416">
        <v>0</v>
      </c>
      <c r="E416">
        <v>127</v>
      </c>
      <c r="F416">
        <v>2</v>
      </c>
      <c r="G416">
        <v>7</v>
      </c>
      <c r="H416" t="s">
        <v>8183</v>
      </c>
      <c r="I416" t="s">
        <v>145</v>
      </c>
      <c r="J416" t="s">
        <v>8166</v>
      </c>
      <c r="K416" t="s">
        <v>3857</v>
      </c>
      <c r="L416" s="5">
        <v>7</v>
      </c>
      <c r="M416" t="s">
        <v>8178</v>
      </c>
      <c r="N416" s="6">
        <v>213454</v>
      </c>
      <c r="O416" t="s">
        <v>8182</v>
      </c>
      <c r="P416" s="6">
        <v>49000000</v>
      </c>
      <c r="Q416" s="6">
        <v>352927224</v>
      </c>
      <c r="R416">
        <v>303927224</v>
      </c>
      <c r="S416" t="s">
        <v>8175</v>
      </c>
      <c r="T416" s="7">
        <v>33681</v>
      </c>
      <c r="U416" t="s">
        <v>733</v>
      </c>
      <c r="V416" s="7">
        <v>33681</v>
      </c>
      <c r="W416" t="s">
        <v>8203</v>
      </c>
      <c r="X416" t="s">
        <v>8202</v>
      </c>
      <c r="Y416">
        <v>1992</v>
      </c>
      <c r="Z416">
        <v>18</v>
      </c>
    </row>
    <row r="417" spans="1:26" x14ac:dyDescent="0.25">
      <c r="A417" t="s">
        <v>1084</v>
      </c>
      <c r="B417" t="s">
        <v>1085</v>
      </c>
      <c r="C417" t="s">
        <v>1085</v>
      </c>
      <c r="D417">
        <v>0</v>
      </c>
      <c r="E417">
        <v>126</v>
      </c>
      <c r="F417">
        <v>2</v>
      </c>
      <c r="G417">
        <v>6</v>
      </c>
      <c r="H417" t="s">
        <v>8183</v>
      </c>
      <c r="I417" t="s">
        <v>5529</v>
      </c>
      <c r="J417" t="s">
        <v>8162</v>
      </c>
      <c r="K417" t="s">
        <v>8156</v>
      </c>
      <c r="L417" s="5">
        <v>7.1</v>
      </c>
      <c r="M417" t="s">
        <v>8181</v>
      </c>
      <c r="N417" s="6">
        <v>321223</v>
      </c>
      <c r="O417" t="s">
        <v>8182</v>
      </c>
      <c r="P417" s="6">
        <v>80000000</v>
      </c>
      <c r="Q417" s="6">
        <v>266934688</v>
      </c>
      <c r="R417">
        <v>186934688</v>
      </c>
      <c r="S417" t="s">
        <v>8175</v>
      </c>
      <c r="T417" s="7">
        <v>33771</v>
      </c>
      <c r="U417" t="s">
        <v>575</v>
      </c>
      <c r="V417" s="7">
        <v>33771</v>
      </c>
      <c r="W417" t="s">
        <v>8208</v>
      </c>
      <c r="X417" t="s">
        <v>8197</v>
      </c>
      <c r="Y417">
        <v>1992</v>
      </c>
      <c r="Z417">
        <v>16</v>
      </c>
    </row>
    <row r="418" spans="1:26" x14ac:dyDescent="0.25">
      <c r="A418" t="s">
        <v>1086</v>
      </c>
      <c r="B418" t="s">
        <v>1087</v>
      </c>
      <c r="C418" t="s">
        <v>1087</v>
      </c>
      <c r="D418">
        <v>0</v>
      </c>
      <c r="E418">
        <v>129</v>
      </c>
      <c r="F418">
        <v>2</v>
      </c>
      <c r="G418">
        <v>9</v>
      </c>
      <c r="H418" t="s">
        <v>8183</v>
      </c>
      <c r="I418" t="s">
        <v>5529</v>
      </c>
      <c r="J418" t="s">
        <v>145</v>
      </c>
      <c r="K418" t="s">
        <v>8165</v>
      </c>
      <c r="L418" s="5">
        <v>6.3</v>
      </c>
      <c r="M418" t="s">
        <v>8178</v>
      </c>
      <c r="N418" s="6">
        <v>144267</v>
      </c>
      <c r="O418" t="s">
        <v>8182</v>
      </c>
      <c r="P418" s="6">
        <v>25000000</v>
      </c>
      <c r="Q418" s="6">
        <v>411046449</v>
      </c>
      <c r="R418">
        <v>386046449</v>
      </c>
      <c r="S418" t="s">
        <v>8175</v>
      </c>
      <c r="T418" s="7">
        <v>33933</v>
      </c>
      <c r="U418" t="s">
        <v>1088</v>
      </c>
      <c r="V418" s="7">
        <v>33933</v>
      </c>
      <c r="W418" t="s">
        <v>8207</v>
      </c>
      <c r="X418" t="s">
        <v>8202</v>
      </c>
      <c r="Y418">
        <v>1992</v>
      </c>
      <c r="Z418">
        <v>25</v>
      </c>
    </row>
    <row r="419" spans="1:26" x14ac:dyDescent="0.25">
      <c r="A419" t="s">
        <v>1089</v>
      </c>
      <c r="B419" t="s">
        <v>1090</v>
      </c>
      <c r="C419" t="s">
        <v>1091</v>
      </c>
      <c r="D419">
        <v>0</v>
      </c>
      <c r="E419">
        <v>104</v>
      </c>
      <c r="F419">
        <v>1</v>
      </c>
      <c r="G419">
        <v>44</v>
      </c>
      <c r="H419" t="s">
        <v>8177</v>
      </c>
      <c r="I419" t="s">
        <v>132</v>
      </c>
      <c r="J419" t="s">
        <v>8156</v>
      </c>
      <c r="K419" t="s">
        <v>83</v>
      </c>
      <c r="L419" s="5">
        <v>7.5</v>
      </c>
      <c r="M419" t="s">
        <v>8181</v>
      </c>
      <c r="N419" s="6">
        <v>101769</v>
      </c>
      <c r="O419" t="s">
        <v>8182</v>
      </c>
      <c r="P419" s="6">
        <v>3000000</v>
      </c>
      <c r="Q419" s="6">
        <v>242623</v>
      </c>
      <c r="R419">
        <v>-2757377</v>
      </c>
      <c r="S419" t="s">
        <v>8185</v>
      </c>
      <c r="T419" s="7">
        <v>33759</v>
      </c>
      <c r="U419" t="s">
        <v>1092</v>
      </c>
      <c r="V419" s="7">
        <v>33759</v>
      </c>
      <c r="W419" t="s">
        <v>8208</v>
      </c>
      <c r="X419" t="s">
        <v>8199</v>
      </c>
      <c r="Y419">
        <v>1992</v>
      </c>
      <c r="Z419">
        <v>4</v>
      </c>
    </row>
    <row r="420" spans="1:26" x14ac:dyDescent="0.25">
      <c r="A420" t="s">
        <v>1093</v>
      </c>
      <c r="B420" t="s">
        <v>1094</v>
      </c>
      <c r="C420" t="s">
        <v>1094</v>
      </c>
      <c r="D420">
        <v>0</v>
      </c>
      <c r="E420">
        <v>128</v>
      </c>
      <c r="F420">
        <v>2</v>
      </c>
      <c r="G420">
        <v>8</v>
      </c>
      <c r="H420" t="s">
        <v>8183</v>
      </c>
      <c r="I420" t="s">
        <v>145</v>
      </c>
      <c r="J420" t="s">
        <v>8156</v>
      </c>
      <c r="K420" t="s">
        <v>83</v>
      </c>
      <c r="L420" s="5">
        <v>7.4</v>
      </c>
      <c r="M420" t="s">
        <v>8181</v>
      </c>
      <c r="N420" s="6">
        <v>232713</v>
      </c>
      <c r="O420" t="s">
        <v>8182</v>
      </c>
      <c r="P420" s="6">
        <v>40000000</v>
      </c>
      <c r="Q420" s="6">
        <v>215862692</v>
      </c>
      <c r="R420">
        <v>175862692</v>
      </c>
      <c r="S420" t="s">
        <v>8175</v>
      </c>
      <c r="T420" s="7">
        <v>33918</v>
      </c>
      <c r="U420" t="s">
        <v>66</v>
      </c>
      <c r="V420" s="7">
        <v>33918</v>
      </c>
      <c r="W420" t="s">
        <v>8207</v>
      </c>
      <c r="X420" t="s">
        <v>8197</v>
      </c>
      <c r="Y420">
        <v>1992</v>
      </c>
      <c r="Z420">
        <v>10</v>
      </c>
    </row>
    <row r="421" spans="1:26" x14ac:dyDescent="0.25">
      <c r="A421" t="s">
        <v>1095</v>
      </c>
      <c r="B421" t="s">
        <v>1096</v>
      </c>
      <c r="C421" t="s">
        <v>1096</v>
      </c>
      <c r="D421">
        <v>0</v>
      </c>
      <c r="E421">
        <v>99</v>
      </c>
      <c r="F421">
        <v>1</v>
      </c>
      <c r="G421">
        <v>39</v>
      </c>
      <c r="H421" t="s">
        <v>8177</v>
      </c>
      <c r="I421" t="s">
        <v>83</v>
      </c>
      <c r="J421" t="s">
        <v>3857</v>
      </c>
      <c r="K421" t="s">
        <v>5802</v>
      </c>
      <c r="L421" s="5">
        <v>6.7</v>
      </c>
      <c r="M421" t="s">
        <v>8178</v>
      </c>
      <c r="N421" s="6">
        <v>98377</v>
      </c>
      <c r="O421" t="s">
        <v>8179</v>
      </c>
      <c r="P421" s="6">
        <v>6000000</v>
      </c>
      <c r="Q421" s="6">
        <v>25795897</v>
      </c>
      <c r="R421">
        <v>19795897</v>
      </c>
      <c r="S421" t="s">
        <v>8175</v>
      </c>
      <c r="T421" s="7">
        <v>33858</v>
      </c>
      <c r="U421" t="s">
        <v>1097</v>
      </c>
      <c r="V421" s="7">
        <v>33858</v>
      </c>
      <c r="W421" t="s">
        <v>8211</v>
      </c>
      <c r="X421" t="s">
        <v>1465</v>
      </c>
      <c r="Y421">
        <v>1992</v>
      </c>
      <c r="Z421">
        <v>11</v>
      </c>
    </row>
    <row r="422" spans="1:26" x14ac:dyDescent="0.25">
      <c r="A422" t="s">
        <v>1098</v>
      </c>
      <c r="B422" t="s">
        <v>1099</v>
      </c>
      <c r="C422" t="s">
        <v>1099</v>
      </c>
      <c r="D422">
        <v>0</v>
      </c>
      <c r="E422">
        <v>143</v>
      </c>
      <c r="F422">
        <v>2</v>
      </c>
      <c r="G422">
        <v>23</v>
      </c>
      <c r="H422" t="s">
        <v>8183</v>
      </c>
      <c r="I422" t="s">
        <v>8160</v>
      </c>
      <c r="J422" t="s">
        <v>132</v>
      </c>
      <c r="K422" t="s">
        <v>145</v>
      </c>
      <c r="L422" s="5">
        <v>7.5</v>
      </c>
      <c r="M422" t="s">
        <v>8181</v>
      </c>
      <c r="N422" s="6">
        <v>60897</v>
      </c>
      <c r="O422" t="s">
        <v>8179</v>
      </c>
      <c r="P422" s="6">
        <v>31000000</v>
      </c>
      <c r="Q422" s="6">
        <v>9493259</v>
      </c>
      <c r="R422">
        <v>-21506741</v>
      </c>
      <c r="S422" t="s">
        <v>8185</v>
      </c>
      <c r="T422" s="7">
        <v>1992</v>
      </c>
      <c r="U422" t="s">
        <v>189</v>
      </c>
      <c r="V422" s="7">
        <v>1992</v>
      </c>
      <c r="W422" t="s">
        <v>8208</v>
      </c>
      <c r="X422" t="s">
        <v>8202</v>
      </c>
      <c r="Y422">
        <v>1905</v>
      </c>
      <c r="Z422">
        <v>14</v>
      </c>
    </row>
    <row r="423" spans="1:26" x14ac:dyDescent="0.25">
      <c r="A423" t="s">
        <v>1100</v>
      </c>
      <c r="B423" t="s">
        <v>1101</v>
      </c>
      <c r="C423" t="s">
        <v>1101</v>
      </c>
      <c r="D423">
        <v>0</v>
      </c>
      <c r="E423">
        <v>104</v>
      </c>
      <c r="F423">
        <v>1</v>
      </c>
      <c r="G423">
        <v>44</v>
      </c>
      <c r="H423" t="s">
        <v>8177</v>
      </c>
      <c r="I423" t="s">
        <v>132</v>
      </c>
      <c r="J423" t="s">
        <v>8156</v>
      </c>
      <c r="K423" t="s">
        <v>83</v>
      </c>
      <c r="L423" s="5">
        <v>6.6</v>
      </c>
      <c r="M423" t="s">
        <v>8178</v>
      </c>
      <c r="N423" s="6">
        <v>127957</v>
      </c>
      <c r="O423" t="s">
        <v>8182</v>
      </c>
      <c r="P423" s="6">
        <v>55000000</v>
      </c>
      <c r="Q423" s="6">
        <v>149022650</v>
      </c>
      <c r="R423">
        <v>94022650</v>
      </c>
      <c r="S423" t="s">
        <v>8175</v>
      </c>
      <c r="T423" s="7">
        <v>33798</v>
      </c>
      <c r="U423" t="s">
        <v>501</v>
      </c>
      <c r="V423" s="7">
        <v>33798</v>
      </c>
      <c r="W423" t="s">
        <v>8209</v>
      </c>
      <c r="X423" t="s">
        <v>8205</v>
      </c>
      <c r="Y423">
        <v>1992</v>
      </c>
      <c r="Z423">
        <v>13</v>
      </c>
    </row>
    <row r="424" spans="1:26" x14ac:dyDescent="0.25">
      <c r="A424" t="s">
        <v>1102</v>
      </c>
      <c r="B424" t="s">
        <v>1103</v>
      </c>
      <c r="C424" t="s">
        <v>1103</v>
      </c>
      <c r="D424">
        <v>0</v>
      </c>
      <c r="E424">
        <v>140</v>
      </c>
      <c r="F424">
        <v>2</v>
      </c>
      <c r="G424">
        <v>20</v>
      </c>
      <c r="H424" t="s">
        <v>8183</v>
      </c>
      <c r="I424" t="s">
        <v>8158</v>
      </c>
      <c r="J424" t="s">
        <v>145</v>
      </c>
      <c r="K424" t="s">
        <v>8157</v>
      </c>
      <c r="L424" s="5">
        <v>6.6</v>
      </c>
      <c r="M424" t="s">
        <v>8178</v>
      </c>
      <c r="N424" s="6">
        <v>67116</v>
      </c>
      <c r="O424" t="s">
        <v>8179</v>
      </c>
      <c r="P424" s="6">
        <v>60000000</v>
      </c>
      <c r="Q424" s="6">
        <v>137783840</v>
      </c>
      <c r="R424">
        <v>77783840</v>
      </c>
      <c r="S424" t="s">
        <v>8175</v>
      </c>
      <c r="T424" s="7">
        <v>33742</v>
      </c>
      <c r="U424" t="s">
        <v>507</v>
      </c>
      <c r="V424" s="7">
        <v>33742</v>
      </c>
      <c r="W424" t="s">
        <v>8213</v>
      </c>
      <c r="X424" t="s">
        <v>8205</v>
      </c>
      <c r="Y424">
        <v>1992</v>
      </c>
      <c r="Z424">
        <v>18</v>
      </c>
    </row>
    <row r="425" spans="1:26" x14ac:dyDescent="0.25">
      <c r="A425" t="s">
        <v>1104</v>
      </c>
      <c r="B425" t="s">
        <v>1105</v>
      </c>
      <c r="C425" t="s">
        <v>1105</v>
      </c>
      <c r="D425">
        <v>0</v>
      </c>
      <c r="E425">
        <v>138</v>
      </c>
      <c r="F425">
        <v>2</v>
      </c>
      <c r="G425">
        <v>18</v>
      </c>
      <c r="H425" t="s">
        <v>8183</v>
      </c>
      <c r="I425" t="s">
        <v>145</v>
      </c>
      <c r="J425" t="s">
        <v>3857</v>
      </c>
      <c r="K425" t="s">
        <v>5802</v>
      </c>
      <c r="L425" s="5">
        <v>7.7</v>
      </c>
      <c r="M425" t="s">
        <v>8181</v>
      </c>
      <c r="N425" s="6">
        <v>280365</v>
      </c>
      <c r="O425" t="s">
        <v>8182</v>
      </c>
      <c r="P425" s="6">
        <v>41000000</v>
      </c>
      <c r="Q425" s="6">
        <v>243240178</v>
      </c>
      <c r="R425">
        <v>202240178</v>
      </c>
      <c r="S425" t="s">
        <v>8175</v>
      </c>
      <c r="T425" s="7">
        <v>33940</v>
      </c>
      <c r="U425" t="s">
        <v>518</v>
      </c>
      <c r="V425" s="7">
        <v>33940</v>
      </c>
      <c r="W425" t="s">
        <v>8196</v>
      </c>
      <c r="X425" t="s">
        <v>8202</v>
      </c>
      <c r="Y425">
        <v>1992</v>
      </c>
      <c r="Z425">
        <v>2</v>
      </c>
    </row>
    <row r="426" spans="1:26" x14ac:dyDescent="0.25">
      <c r="A426" t="s">
        <v>1106</v>
      </c>
      <c r="B426" t="s">
        <v>1107</v>
      </c>
      <c r="C426" t="s">
        <v>1107</v>
      </c>
      <c r="D426">
        <v>0</v>
      </c>
      <c r="E426">
        <v>100</v>
      </c>
      <c r="F426">
        <v>1</v>
      </c>
      <c r="G426">
        <v>40</v>
      </c>
      <c r="H426" t="s">
        <v>8177</v>
      </c>
      <c r="I426" t="s">
        <v>8162</v>
      </c>
      <c r="J426" t="s">
        <v>145</v>
      </c>
      <c r="K426" t="s">
        <v>8166</v>
      </c>
      <c r="L426" s="5">
        <v>7.7</v>
      </c>
      <c r="M426" t="s">
        <v>8181</v>
      </c>
      <c r="N426" s="6">
        <v>113270</v>
      </c>
      <c r="O426" t="s">
        <v>8182</v>
      </c>
      <c r="P426" s="6">
        <v>12500000</v>
      </c>
      <c r="Q426" s="6">
        <v>10725228</v>
      </c>
      <c r="R426">
        <v>-1774772</v>
      </c>
      <c r="S426" t="s">
        <v>8185</v>
      </c>
      <c r="T426" s="7">
        <v>33846</v>
      </c>
      <c r="U426" t="s">
        <v>1108</v>
      </c>
      <c r="V426" s="7">
        <v>33846</v>
      </c>
      <c r="W426" t="s">
        <v>8212</v>
      </c>
      <c r="X426" t="s">
        <v>8200</v>
      </c>
      <c r="Y426">
        <v>1992</v>
      </c>
      <c r="Z426">
        <v>30</v>
      </c>
    </row>
    <row r="427" spans="1:26" x14ac:dyDescent="0.25">
      <c r="A427" t="s">
        <v>1109</v>
      </c>
      <c r="B427" t="s">
        <v>1110</v>
      </c>
      <c r="C427" t="s">
        <v>1110</v>
      </c>
      <c r="D427">
        <v>0</v>
      </c>
      <c r="E427">
        <v>120</v>
      </c>
      <c r="F427">
        <v>2</v>
      </c>
      <c r="G427">
        <v>0</v>
      </c>
      <c r="H427" t="s">
        <v>8177</v>
      </c>
      <c r="I427" t="s">
        <v>8158</v>
      </c>
      <c r="J427" t="s">
        <v>132</v>
      </c>
      <c r="K427" t="s">
        <v>8162</v>
      </c>
      <c r="L427" s="5">
        <v>6.8</v>
      </c>
      <c r="M427" t="s">
        <v>8178</v>
      </c>
      <c r="N427" s="6">
        <v>382901</v>
      </c>
      <c r="O427" t="s">
        <v>8182</v>
      </c>
      <c r="P427" s="6">
        <v>28000000</v>
      </c>
      <c r="Q427" s="6">
        <v>358994850</v>
      </c>
      <c r="R427">
        <v>330994850</v>
      </c>
      <c r="S427" t="s">
        <v>8175</v>
      </c>
      <c r="T427" s="7">
        <v>33923</v>
      </c>
      <c r="U427" t="s">
        <v>966</v>
      </c>
      <c r="V427" s="7">
        <v>33923</v>
      </c>
      <c r="W427" t="s">
        <v>8207</v>
      </c>
      <c r="X427" t="s">
        <v>8200</v>
      </c>
      <c r="Y427">
        <v>1992</v>
      </c>
      <c r="Z427">
        <v>15</v>
      </c>
    </row>
    <row r="428" spans="1:26" x14ac:dyDescent="0.25">
      <c r="A428" t="s">
        <v>1111</v>
      </c>
      <c r="B428" t="s">
        <v>1112</v>
      </c>
      <c r="C428" t="s">
        <v>1113</v>
      </c>
      <c r="D428">
        <v>0</v>
      </c>
      <c r="E428">
        <v>128</v>
      </c>
      <c r="F428">
        <v>2</v>
      </c>
      <c r="G428">
        <v>8</v>
      </c>
      <c r="H428" t="s">
        <v>8183</v>
      </c>
      <c r="I428" t="s">
        <v>5529</v>
      </c>
      <c r="J428" t="s">
        <v>8162</v>
      </c>
      <c r="K428" t="s">
        <v>3857</v>
      </c>
      <c r="L428" s="5">
        <v>7.7</v>
      </c>
      <c r="M428" t="s">
        <v>8181</v>
      </c>
      <c r="N428" s="6">
        <v>53048</v>
      </c>
      <c r="O428" t="s">
        <v>8179</v>
      </c>
      <c r="P428" s="6">
        <v>4500000</v>
      </c>
      <c r="Q428" s="6">
        <v>0</v>
      </c>
      <c r="R428">
        <v>-4500000</v>
      </c>
      <c r="S428" t="s">
        <v>8185</v>
      </c>
      <c r="T428" s="7">
        <v>33684</v>
      </c>
      <c r="U428" t="s">
        <v>1114</v>
      </c>
      <c r="V428" s="7">
        <v>33684</v>
      </c>
      <c r="W428" t="s">
        <v>8203</v>
      </c>
      <c r="X428" t="s">
        <v>8206</v>
      </c>
      <c r="Y428">
        <v>1992</v>
      </c>
      <c r="Z428">
        <v>21</v>
      </c>
    </row>
    <row r="429" spans="1:26" x14ac:dyDescent="0.25">
      <c r="A429" t="s">
        <v>1115</v>
      </c>
      <c r="B429" t="s">
        <v>1116</v>
      </c>
      <c r="C429" t="s">
        <v>1116</v>
      </c>
      <c r="D429">
        <v>0</v>
      </c>
      <c r="E429">
        <v>112</v>
      </c>
      <c r="F429">
        <v>1</v>
      </c>
      <c r="G429">
        <v>52</v>
      </c>
      <c r="H429" t="s">
        <v>8177</v>
      </c>
      <c r="I429" t="s">
        <v>5529</v>
      </c>
      <c r="J429" t="s">
        <v>8158</v>
      </c>
      <c r="K429" t="s">
        <v>145</v>
      </c>
      <c r="L429" s="5">
        <v>7.7</v>
      </c>
      <c r="M429" t="s">
        <v>8181</v>
      </c>
      <c r="N429" s="6">
        <v>182197</v>
      </c>
      <c r="O429" t="s">
        <v>8182</v>
      </c>
      <c r="P429" s="6">
        <v>40000000</v>
      </c>
      <c r="Q429" s="6">
        <v>75505856</v>
      </c>
      <c r="R429">
        <v>35505856</v>
      </c>
      <c r="S429" t="s">
        <v>8175</v>
      </c>
      <c r="T429" s="7">
        <v>1992</v>
      </c>
      <c r="U429" t="s">
        <v>651</v>
      </c>
      <c r="V429" s="7">
        <v>1992</v>
      </c>
      <c r="W429" t="s">
        <v>8208</v>
      </c>
      <c r="X429" t="s">
        <v>8202</v>
      </c>
      <c r="Y429">
        <v>1905</v>
      </c>
      <c r="Z429">
        <v>14</v>
      </c>
    </row>
    <row r="430" spans="1:26" x14ac:dyDescent="0.25">
      <c r="A430" t="s">
        <v>1117</v>
      </c>
      <c r="B430" t="s">
        <v>1118</v>
      </c>
      <c r="C430" t="s">
        <v>1118</v>
      </c>
      <c r="D430">
        <v>0</v>
      </c>
      <c r="E430">
        <v>128</v>
      </c>
      <c r="F430">
        <v>2</v>
      </c>
      <c r="G430">
        <v>8</v>
      </c>
      <c r="H430" t="s">
        <v>8183</v>
      </c>
      <c r="I430" t="s">
        <v>132</v>
      </c>
      <c r="J430" t="s">
        <v>145</v>
      </c>
      <c r="K430" t="s">
        <v>8168</v>
      </c>
      <c r="L430" s="5">
        <v>7.3</v>
      </c>
      <c r="M430" t="s">
        <v>8181</v>
      </c>
      <c r="N430" s="6">
        <v>118097</v>
      </c>
      <c r="O430" t="s">
        <v>8182</v>
      </c>
      <c r="P430" s="6">
        <v>40000000</v>
      </c>
      <c r="Q430" s="6">
        <v>132440069</v>
      </c>
      <c r="R430">
        <v>92440069</v>
      </c>
      <c r="S430" t="s">
        <v>8175</v>
      </c>
      <c r="T430" s="7">
        <v>33786</v>
      </c>
      <c r="U430" t="s">
        <v>755</v>
      </c>
      <c r="V430" s="7">
        <v>33786</v>
      </c>
      <c r="W430" t="s">
        <v>8209</v>
      </c>
      <c r="X430" t="s">
        <v>8202</v>
      </c>
      <c r="Y430">
        <v>1992</v>
      </c>
      <c r="Z430">
        <v>1</v>
      </c>
    </row>
    <row r="431" spans="1:26" x14ac:dyDescent="0.25">
      <c r="A431" t="s">
        <v>1119</v>
      </c>
      <c r="B431" t="s">
        <v>1120</v>
      </c>
      <c r="C431" t="s">
        <v>1120</v>
      </c>
      <c r="D431">
        <v>0</v>
      </c>
      <c r="E431">
        <v>118</v>
      </c>
      <c r="F431">
        <v>1</v>
      </c>
      <c r="G431">
        <v>58</v>
      </c>
      <c r="H431" t="s">
        <v>8177</v>
      </c>
      <c r="I431" t="s">
        <v>5529</v>
      </c>
      <c r="J431" t="s">
        <v>8162</v>
      </c>
      <c r="K431" t="s">
        <v>3857</v>
      </c>
      <c r="L431" s="5">
        <v>6.7</v>
      </c>
      <c r="M431" t="s">
        <v>8178</v>
      </c>
      <c r="N431" s="6">
        <v>175699</v>
      </c>
      <c r="O431" t="s">
        <v>8182</v>
      </c>
      <c r="P431" s="6">
        <v>35000000</v>
      </c>
      <c r="Q431" s="6">
        <v>321731527</v>
      </c>
      <c r="R431">
        <v>286731527</v>
      </c>
      <c r="S431" t="s">
        <v>8175</v>
      </c>
      <c r="T431" s="7">
        <v>33735</v>
      </c>
      <c r="U431" t="s">
        <v>175</v>
      </c>
      <c r="V431" s="7">
        <v>33735</v>
      </c>
      <c r="W431" t="s">
        <v>8213</v>
      </c>
      <c r="X431" t="s">
        <v>8205</v>
      </c>
      <c r="Y431">
        <v>1992</v>
      </c>
      <c r="Z431">
        <v>11</v>
      </c>
    </row>
    <row r="432" spans="1:26" x14ac:dyDescent="0.25">
      <c r="A432" t="s">
        <v>1121</v>
      </c>
      <c r="B432" t="s">
        <v>1122</v>
      </c>
      <c r="C432" t="s">
        <v>1122</v>
      </c>
      <c r="D432">
        <v>0</v>
      </c>
      <c r="E432">
        <v>202</v>
      </c>
      <c r="F432">
        <v>3</v>
      </c>
      <c r="G432">
        <v>22</v>
      </c>
      <c r="H432" t="s">
        <v>8183</v>
      </c>
      <c r="I432" t="s">
        <v>8160</v>
      </c>
      <c r="J432" t="s">
        <v>145</v>
      </c>
      <c r="K432" t="s">
        <v>8167</v>
      </c>
      <c r="L432" s="5">
        <v>7.7</v>
      </c>
      <c r="M432" t="s">
        <v>8181</v>
      </c>
      <c r="N432" s="6">
        <v>100005</v>
      </c>
      <c r="O432" t="s">
        <v>8182</v>
      </c>
      <c r="P432" s="6">
        <v>33000000</v>
      </c>
      <c r="Q432" s="6">
        <v>48169910</v>
      </c>
      <c r="R432">
        <v>15169910</v>
      </c>
      <c r="S432" t="s">
        <v>8175</v>
      </c>
      <c r="T432" s="7">
        <v>33925</v>
      </c>
      <c r="U432" t="s">
        <v>858</v>
      </c>
      <c r="V432" s="7">
        <v>33925</v>
      </c>
      <c r="W432" t="s">
        <v>8207</v>
      </c>
      <c r="X432" t="s">
        <v>8197</v>
      </c>
      <c r="Y432">
        <v>1992</v>
      </c>
      <c r="Z432">
        <v>17</v>
      </c>
    </row>
    <row r="433" spans="1:26" x14ac:dyDescent="0.25">
      <c r="A433" t="s">
        <v>1123</v>
      </c>
      <c r="B433" t="s">
        <v>1124</v>
      </c>
      <c r="C433" t="s">
        <v>1125</v>
      </c>
      <c r="D433">
        <v>0</v>
      </c>
      <c r="E433">
        <v>81</v>
      </c>
      <c r="F433">
        <v>1</v>
      </c>
      <c r="G433">
        <v>21</v>
      </c>
      <c r="H433" t="s">
        <v>8177</v>
      </c>
      <c r="I433" t="s">
        <v>5529</v>
      </c>
      <c r="J433" t="s">
        <v>8162</v>
      </c>
      <c r="K433" t="s">
        <v>3857</v>
      </c>
      <c r="L433" s="5">
        <v>6.8</v>
      </c>
      <c r="M433" t="s">
        <v>8178</v>
      </c>
      <c r="N433" s="6">
        <v>70247</v>
      </c>
      <c r="O433" t="s">
        <v>8179</v>
      </c>
      <c r="P433" s="6">
        <v>7000</v>
      </c>
      <c r="Q433" s="6">
        <v>2040920</v>
      </c>
      <c r="R433">
        <v>2033920</v>
      </c>
      <c r="S433" t="s">
        <v>8175</v>
      </c>
      <c r="T433" s="7">
        <v>1992</v>
      </c>
      <c r="U433" t="s">
        <v>1126</v>
      </c>
      <c r="V433" s="7">
        <v>1992</v>
      </c>
      <c r="W433" t="s">
        <v>8208</v>
      </c>
      <c r="X433" t="s">
        <v>8202</v>
      </c>
      <c r="Y433">
        <v>1905</v>
      </c>
      <c r="Z433">
        <v>14</v>
      </c>
    </row>
    <row r="434" spans="1:26" x14ac:dyDescent="0.25">
      <c r="A434" t="s">
        <v>1127</v>
      </c>
      <c r="B434" t="s">
        <v>1128</v>
      </c>
      <c r="C434" t="s">
        <v>1128</v>
      </c>
      <c r="D434">
        <v>0</v>
      </c>
      <c r="E434">
        <v>104</v>
      </c>
      <c r="F434">
        <v>1</v>
      </c>
      <c r="G434">
        <v>44</v>
      </c>
      <c r="H434" t="s">
        <v>8177</v>
      </c>
      <c r="I434" t="s">
        <v>132</v>
      </c>
      <c r="J434" t="s">
        <v>145</v>
      </c>
      <c r="K434" t="s">
        <v>8163</v>
      </c>
      <c r="L434" s="5">
        <v>6.5</v>
      </c>
      <c r="M434" t="s">
        <v>8178</v>
      </c>
      <c r="N434" s="6">
        <v>70299</v>
      </c>
      <c r="O434" t="s">
        <v>8179</v>
      </c>
      <c r="P434" s="6">
        <v>10000000</v>
      </c>
      <c r="Q434" s="6">
        <v>50752337</v>
      </c>
      <c r="R434">
        <v>40752337</v>
      </c>
      <c r="S434" t="s">
        <v>8175</v>
      </c>
      <c r="T434" s="7">
        <v>33867</v>
      </c>
      <c r="U434" t="s">
        <v>847</v>
      </c>
      <c r="V434" s="7">
        <v>33867</v>
      </c>
      <c r="W434" t="s">
        <v>8211</v>
      </c>
      <c r="X434" t="s">
        <v>8200</v>
      </c>
      <c r="Y434">
        <v>1992</v>
      </c>
      <c r="Z434">
        <v>20</v>
      </c>
    </row>
    <row r="435" spans="1:26" x14ac:dyDescent="0.25">
      <c r="A435" t="s">
        <v>1129</v>
      </c>
      <c r="B435" t="s">
        <v>1130</v>
      </c>
      <c r="C435" t="s">
        <v>1130</v>
      </c>
      <c r="D435">
        <v>0</v>
      </c>
      <c r="E435">
        <v>85</v>
      </c>
      <c r="F435">
        <v>1</v>
      </c>
      <c r="G435">
        <v>25</v>
      </c>
      <c r="H435" t="s">
        <v>8177</v>
      </c>
      <c r="I435" t="s">
        <v>132</v>
      </c>
      <c r="J435" t="s">
        <v>145</v>
      </c>
      <c r="K435" t="s">
        <v>8163</v>
      </c>
      <c r="L435" s="5">
        <v>7.7</v>
      </c>
      <c r="M435" t="s">
        <v>8181</v>
      </c>
      <c r="N435" s="6">
        <v>65196</v>
      </c>
      <c r="O435" t="s">
        <v>8179</v>
      </c>
      <c r="P435" s="6">
        <v>12000000</v>
      </c>
      <c r="Q435" s="6">
        <v>33274049</v>
      </c>
      <c r="R435">
        <v>21274049</v>
      </c>
      <c r="S435" t="s">
        <v>8175</v>
      </c>
      <c r="T435" s="7">
        <v>33944</v>
      </c>
      <c r="U435" t="s">
        <v>1131</v>
      </c>
      <c r="V435" s="7">
        <v>33944</v>
      </c>
      <c r="W435" t="s">
        <v>8196</v>
      </c>
      <c r="X435" t="s">
        <v>8200</v>
      </c>
      <c r="Y435">
        <v>1992</v>
      </c>
      <c r="Z435">
        <v>6</v>
      </c>
    </row>
    <row r="436" spans="1:26" x14ac:dyDescent="0.25">
      <c r="A436" t="s">
        <v>1132</v>
      </c>
      <c r="B436" t="s">
        <v>1133</v>
      </c>
      <c r="C436" t="s">
        <v>1133</v>
      </c>
      <c r="D436">
        <v>0</v>
      </c>
      <c r="E436">
        <v>120</v>
      </c>
      <c r="F436">
        <v>2</v>
      </c>
      <c r="G436">
        <v>0</v>
      </c>
      <c r="H436" t="s">
        <v>8177</v>
      </c>
      <c r="I436" t="s">
        <v>132</v>
      </c>
      <c r="J436" t="s">
        <v>8162</v>
      </c>
      <c r="K436" t="s">
        <v>5802</v>
      </c>
      <c r="L436" s="5">
        <v>7.6</v>
      </c>
      <c r="M436" t="s">
        <v>8181</v>
      </c>
      <c r="N436" s="6">
        <v>136436</v>
      </c>
      <c r="O436" t="s">
        <v>8182</v>
      </c>
      <c r="P436" s="6">
        <v>11000000</v>
      </c>
      <c r="Q436" s="6">
        <v>64088552</v>
      </c>
      <c r="R436">
        <v>53088552</v>
      </c>
      <c r="S436" t="s">
        <v>8175</v>
      </c>
      <c r="T436" s="7">
        <v>33676</v>
      </c>
      <c r="U436" t="s">
        <v>535</v>
      </c>
      <c r="V436" s="7">
        <v>33676</v>
      </c>
      <c r="W436" t="s">
        <v>8203</v>
      </c>
      <c r="X436" t="s">
        <v>1465</v>
      </c>
      <c r="Y436">
        <v>1992</v>
      </c>
      <c r="Z436">
        <v>13</v>
      </c>
    </row>
    <row r="437" spans="1:26" x14ac:dyDescent="0.25">
      <c r="A437" t="s">
        <v>1134</v>
      </c>
      <c r="B437" t="s">
        <v>1135</v>
      </c>
      <c r="C437" t="s">
        <v>1135</v>
      </c>
      <c r="D437">
        <v>0</v>
      </c>
      <c r="E437">
        <v>84</v>
      </c>
      <c r="F437">
        <v>1</v>
      </c>
      <c r="G437">
        <v>24</v>
      </c>
      <c r="H437" t="s">
        <v>8177</v>
      </c>
      <c r="I437" t="s">
        <v>5529</v>
      </c>
      <c r="J437" t="s">
        <v>8162</v>
      </c>
      <c r="K437" t="s">
        <v>3857</v>
      </c>
      <c r="L437" s="5">
        <v>5.9</v>
      </c>
      <c r="M437" t="s">
        <v>8178</v>
      </c>
      <c r="N437" s="6">
        <v>50031</v>
      </c>
      <c r="O437" t="s">
        <v>8179</v>
      </c>
      <c r="P437" s="6">
        <v>15000000</v>
      </c>
      <c r="Q437" s="6">
        <v>44065653</v>
      </c>
      <c r="R437">
        <v>29065653</v>
      </c>
      <c r="S437" t="s">
        <v>8175</v>
      </c>
      <c r="T437" s="7">
        <v>33913</v>
      </c>
      <c r="U437" t="s">
        <v>1136</v>
      </c>
      <c r="V437" s="7">
        <v>33913</v>
      </c>
      <c r="W437" t="s">
        <v>8207</v>
      </c>
      <c r="X437" t="s">
        <v>8199</v>
      </c>
      <c r="Y437">
        <v>1992</v>
      </c>
      <c r="Z437">
        <v>5</v>
      </c>
    </row>
    <row r="438" spans="1:26" x14ac:dyDescent="0.25">
      <c r="A438" t="s">
        <v>1137</v>
      </c>
      <c r="B438" t="s">
        <v>1138</v>
      </c>
      <c r="C438" t="s">
        <v>1138</v>
      </c>
      <c r="D438">
        <v>0</v>
      </c>
      <c r="E438">
        <v>117</v>
      </c>
      <c r="F438">
        <v>1</v>
      </c>
      <c r="G438">
        <v>57</v>
      </c>
      <c r="H438" t="s">
        <v>8177</v>
      </c>
      <c r="I438" t="s">
        <v>5529</v>
      </c>
      <c r="J438" t="s">
        <v>3857</v>
      </c>
      <c r="K438" t="s">
        <v>5802</v>
      </c>
      <c r="L438" s="5">
        <v>6.8</v>
      </c>
      <c r="M438" t="s">
        <v>8178</v>
      </c>
      <c r="N438" s="6">
        <v>118305</v>
      </c>
      <c r="O438" t="s">
        <v>8182</v>
      </c>
      <c r="P438" s="6">
        <v>45000000</v>
      </c>
      <c r="Q438" s="6">
        <v>178051587</v>
      </c>
      <c r="R438">
        <v>133051587</v>
      </c>
      <c r="S438" t="s">
        <v>8175</v>
      </c>
      <c r="T438" s="7">
        <v>33760</v>
      </c>
      <c r="U438" t="s">
        <v>1139</v>
      </c>
      <c r="V438" s="7">
        <v>33760</v>
      </c>
      <c r="W438" t="s">
        <v>8208</v>
      </c>
      <c r="X438" t="s">
        <v>1465</v>
      </c>
      <c r="Y438">
        <v>1992</v>
      </c>
      <c r="Z438">
        <v>5</v>
      </c>
    </row>
    <row r="439" spans="1:26" x14ac:dyDescent="0.25">
      <c r="A439" t="s">
        <v>1140</v>
      </c>
      <c r="B439" t="s">
        <v>1141</v>
      </c>
      <c r="C439" t="s">
        <v>1141</v>
      </c>
      <c r="D439">
        <v>0</v>
      </c>
      <c r="E439">
        <v>124</v>
      </c>
      <c r="F439">
        <v>2</v>
      </c>
      <c r="G439">
        <v>4</v>
      </c>
      <c r="H439" t="s">
        <v>8183</v>
      </c>
      <c r="I439" t="s">
        <v>132</v>
      </c>
      <c r="J439" t="s">
        <v>8162</v>
      </c>
      <c r="K439" t="s">
        <v>145</v>
      </c>
      <c r="L439" s="5">
        <v>7.5</v>
      </c>
      <c r="M439" t="s">
        <v>8181</v>
      </c>
      <c r="N439" s="6">
        <v>64461</v>
      </c>
      <c r="O439" t="s">
        <v>8179</v>
      </c>
      <c r="P439" s="6">
        <v>8000000</v>
      </c>
      <c r="Q439" s="6">
        <v>21706101</v>
      </c>
      <c r="R439">
        <v>13706101</v>
      </c>
      <c r="S439" t="s">
        <v>8175</v>
      </c>
      <c r="T439" s="7">
        <v>33697</v>
      </c>
      <c r="U439" t="s">
        <v>23</v>
      </c>
      <c r="V439" s="7">
        <v>33697</v>
      </c>
      <c r="W439" t="s">
        <v>8210</v>
      </c>
      <c r="X439" t="s">
        <v>1465</v>
      </c>
      <c r="Y439">
        <v>1992</v>
      </c>
      <c r="Z439">
        <v>3</v>
      </c>
    </row>
    <row r="440" spans="1:26" x14ac:dyDescent="0.25">
      <c r="A440" t="s">
        <v>1142</v>
      </c>
      <c r="B440" t="s">
        <v>1143</v>
      </c>
      <c r="C440" t="s">
        <v>1143</v>
      </c>
      <c r="D440">
        <v>0</v>
      </c>
      <c r="E440">
        <v>99</v>
      </c>
      <c r="F440">
        <v>1</v>
      </c>
      <c r="G440">
        <v>39</v>
      </c>
      <c r="H440" t="s">
        <v>8177</v>
      </c>
      <c r="I440" t="s">
        <v>8162</v>
      </c>
      <c r="J440" t="s">
        <v>3857</v>
      </c>
      <c r="K440" t="s">
        <v>5802</v>
      </c>
      <c r="L440" s="5">
        <v>8.3000000000000007</v>
      </c>
      <c r="M440" t="s">
        <v>8181</v>
      </c>
      <c r="N440" s="6">
        <v>1065281</v>
      </c>
      <c r="O440" t="s">
        <v>8184</v>
      </c>
      <c r="P440" s="6">
        <v>1200000</v>
      </c>
      <c r="Q440" s="6">
        <v>2913644</v>
      </c>
      <c r="R440">
        <v>1713644</v>
      </c>
      <c r="S440" t="s">
        <v>8175</v>
      </c>
      <c r="T440" s="7">
        <v>33624</v>
      </c>
      <c r="U440" t="s">
        <v>1144</v>
      </c>
      <c r="V440" s="7">
        <v>33624</v>
      </c>
      <c r="W440" t="s">
        <v>8198</v>
      </c>
      <c r="X440" t="s">
        <v>8197</v>
      </c>
      <c r="Y440">
        <v>1992</v>
      </c>
      <c r="Z440">
        <v>21</v>
      </c>
    </row>
    <row r="441" spans="1:26" x14ac:dyDescent="0.25">
      <c r="A441" t="s">
        <v>1145</v>
      </c>
      <c r="B441" t="s">
        <v>1146</v>
      </c>
      <c r="C441" t="s">
        <v>1146</v>
      </c>
      <c r="D441">
        <v>0</v>
      </c>
      <c r="E441">
        <v>123</v>
      </c>
      <c r="F441">
        <v>2</v>
      </c>
      <c r="G441">
        <v>3</v>
      </c>
      <c r="H441" t="s">
        <v>8183</v>
      </c>
      <c r="I441" t="s">
        <v>145</v>
      </c>
      <c r="J441" t="s">
        <v>5802</v>
      </c>
      <c r="K441" t="s">
        <v>5802</v>
      </c>
      <c r="L441" s="5">
        <v>7.2</v>
      </c>
      <c r="M441" t="s">
        <v>8181</v>
      </c>
      <c r="N441" s="6">
        <v>64036</v>
      </c>
      <c r="O441" t="s">
        <v>8179</v>
      </c>
      <c r="P441" s="6">
        <v>12000000</v>
      </c>
      <c r="Q441" s="6">
        <v>43440294</v>
      </c>
      <c r="R441">
        <v>31440294</v>
      </c>
      <c r="S441" t="s">
        <v>8175</v>
      </c>
      <c r="T441" s="7">
        <v>33860</v>
      </c>
      <c r="U441" t="s">
        <v>295</v>
      </c>
      <c r="V441" s="7">
        <v>33860</v>
      </c>
      <c r="W441" t="s">
        <v>8211</v>
      </c>
      <c r="X441" t="s">
        <v>8200</v>
      </c>
      <c r="Y441">
        <v>1992</v>
      </c>
      <c r="Z441">
        <v>13</v>
      </c>
    </row>
    <row r="442" spans="1:26" x14ac:dyDescent="0.25">
      <c r="A442" t="s">
        <v>1147</v>
      </c>
      <c r="B442" t="s">
        <v>1148</v>
      </c>
      <c r="C442" t="s">
        <v>1148</v>
      </c>
      <c r="D442">
        <v>0</v>
      </c>
      <c r="E442">
        <v>156</v>
      </c>
      <c r="F442">
        <v>2</v>
      </c>
      <c r="G442">
        <v>36</v>
      </c>
      <c r="H442" t="s">
        <v>8183</v>
      </c>
      <c r="I442" t="s">
        <v>145</v>
      </c>
      <c r="J442" t="s">
        <v>5802</v>
      </c>
      <c r="K442" t="s">
        <v>5802</v>
      </c>
      <c r="L442" s="5">
        <v>8</v>
      </c>
      <c r="M442" t="s">
        <v>8181</v>
      </c>
      <c r="N442" s="6">
        <v>319700</v>
      </c>
      <c r="O442" t="s">
        <v>8182</v>
      </c>
      <c r="P442" s="6">
        <v>31000000</v>
      </c>
      <c r="Q442" s="6">
        <v>134095253</v>
      </c>
      <c r="R442">
        <v>103095253</v>
      </c>
      <c r="S442" t="s">
        <v>8175</v>
      </c>
      <c r="T442" s="7">
        <v>33961</v>
      </c>
      <c r="U442" t="s">
        <v>449</v>
      </c>
      <c r="V442" s="7">
        <v>33961</v>
      </c>
      <c r="W442" t="s">
        <v>8196</v>
      </c>
      <c r="X442" t="s">
        <v>8202</v>
      </c>
      <c r="Y442">
        <v>1992</v>
      </c>
      <c r="Z442">
        <v>23</v>
      </c>
    </row>
    <row r="443" spans="1:26" x14ac:dyDescent="0.25">
      <c r="A443" t="s">
        <v>1149</v>
      </c>
      <c r="B443" t="s">
        <v>1150</v>
      </c>
      <c r="C443" t="s">
        <v>1150</v>
      </c>
      <c r="D443">
        <v>0</v>
      </c>
      <c r="E443">
        <v>100</v>
      </c>
      <c r="F443">
        <v>1</v>
      </c>
      <c r="G443">
        <v>40</v>
      </c>
      <c r="H443" t="s">
        <v>8177</v>
      </c>
      <c r="I443" t="s">
        <v>132</v>
      </c>
      <c r="J443" t="s">
        <v>8163</v>
      </c>
      <c r="K443" t="s">
        <v>8165</v>
      </c>
      <c r="L443" s="5">
        <v>6.5</v>
      </c>
      <c r="M443" t="s">
        <v>8178</v>
      </c>
      <c r="N443" s="6">
        <v>105868</v>
      </c>
      <c r="O443" t="s">
        <v>8182</v>
      </c>
      <c r="P443" s="6">
        <v>31000000</v>
      </c>
      <c r="Q443" s="6">
        <v>231605150</v>
      </c>
      <c r="R443">
        <v>200605150</v>
      </c>
      <c r="S443" t="s">
        <v>8175</v>
      </c>
      <c r="T443" s="7">
        <v>33753</v>
      </c>
      <c r="U443" t="s">
        <v>689</v>
      </c>
      <c r="V443" s="7">
        <v>33753</v>
      </c>
      <c r="W443" t="s">
        <v>8213</v>
      </c>
      <c r="X443" t="s">
        <v>1465</v>
      </c>
      <c r="Y443">
        <v>1992</v>
      </c>
      <c r="Z443">
        <v>29</v>
      </c>
    </row>
    <row r="444" spans="1:26" x14ac:dyDescent="0.25">
      <c r="A444" t="s">
        <v>1151</v>
      </c>
      <c r="B444" t="s">
        <v>1152</v>
      </c>
      <c r="C444" t="s">
        <v>1152</v>
      </c>
      <c r="D444">
        <v>0</v>
      </c>
      <c r="E444">
        <v>126</v>
      </c>
      <c r="F444">
        <v>2</v>
      </c>
      <c r="G444">
        <v>6</v>
      </c>
      <c r="H444" t="s">
        <v>8183</v>
      </c>
      <c r="I444" t="s">
        <v>132</v>
      </c>
      <c r="J444" t="s">
        <v>8162</v>
      </c>
      <c r="K444" t="s">
        <v>145</v>
      </c>
      <c r="L444" s="5">
        <v>7.1</v>
      </c>
      <c r="M444" t="s">
        <v>8181</v>
      </c>
      <c r="N444" s="6">
        <v>61440</v>
      </c>
      <c r="O444" t="s">
        <v>8179</v>
      </c>
      <c r="P444" s="6">
        <v>23000000</v>
      </c>
      <c r="Q444" s="6">
        <v>105232691</v>
      </c>
      <c r="R444">
        <v>82232691</v>
      </c>
      <c r="S444" t="s">
        <v>8175</v>
      </c>
      <c r="T444" s="7">
        <v>33856</v>
      </c>
      <c r="U444" t="s">
        <v>864</v>
      </c>
      <c r="V444" s="7">
        <v>33856</v>
      </c>
      <c r="W444" t="s">
        <v>8211</v>
      </c>
      <c r="X444" t="s">
        <v>8202</v>
      </c>
      <c r="Y444">
        <v>1992</v>
      </c>
      <c r="Z444">
        <v>9</v>
      </c>
    </row>
    <row r="445" spans="1:26" x14ac:dyDescent="0.25">
      <c r="A445" t="s">
        <v>1153</v>
      </c>
      <c r="B445" t="s">
        <v>1154</v>
      </c>
      <c r="C445" t="s">
        <v>1154</v>
      </c>
      <c r="D445">
        <v>0</v>
      </c>
      <c r="E445">
        <v>134</v>
      </c>
      <c r="F445">
        <v>2</v>
      </c>
      <c r="G445">
        <v>14</v>
      </c>
      <c r="H445" t="s">
        <v>8183</v>
      </c>
      <c r="I445" t="s">
        <v>145</v>
      </c>
      <c r="J445" t="s">
        <v>83</v>
      </c>
      <c r="K445" t="s">
        <v>8166</v>
      </c>
      <c r="L445" s="5">
        <v>7.3</v>
      </c>
      <c r="M445" t="s">
        <v>8181</v>
      </c>
      <c r="N445" s="6">
        <v>102709</v>
      </c>
      <c r="O445" t="s">
        <v>8182</v>
      </c>
      <c r="P445" s="6">
        <v>10000000</v>
      </c>
      <c r="Q445" s="6">
        <v>4184990</v>
      </c>
      <c r="R445">
        <v>-5815010</v>
      </c>
      <c r="S445" t="s">
        <v>8185</v>
      </c>
      <c r="T445" s="7">
        <v>33725</v>
      </c>
      <c r="U445" t="s">
        <v>164</v>
      </c>
      <c r="V445" s="7">
        <v>33725</v>
      </c>
      <c r="W445" t="s">
        <v>8213</v>
      </c>
      <c r="X445" t="s">
        <v>1465</v>
      </c>
      <c r="Y445">
        <v>1992</v>
      </c>
      <c r="Z445">
        <v>1</v>
      </c>
    </row>
    <row r="446" spans="1:26" x14ac:dyDescent="0.25">
      <c r="A446" t="s">
        <v>1155</v>
      </c>
      <c r="B446" t="s">
        <v>1156</v>
      </c>
      <c r="C446" t="s">
        <v>1156</v>
      </c>
      <c r="D446">
        <v>0</v>
      </c>
      <c r="E446">
        <v>103</v>
      </c>
      <c r="F446">
        <v>1</v>
      </c>
      <c r="G446">
        <v>43</v>
      </c>
      <c r="H446" t="s">
        <v>8177</v>
      </c>
      <c r="I446" t="s">
        <v>5529</v>
      </c>
      <c r="J446" t="s">
        <v>3857</v>
      </c>
      <c r="K446" t="s">
        <v>5802</v>
      </c>
      <c r="L446" s="5">
        <v>6.5</v>
      </c>
      <c r="M446" t="s">
        <v>8178</v>
      </c>
      <c r="N446" s="6">
        <v>93348</v>
      </c>
      <c r="O446" t="s">
        <v>8179</v>
      </c>
      <c r="P446" s="6">
        <v>35000000</v>
      </c>
      <c r="Q446" s="6">
        <v>156563139</v>
      </c>
      <c r="R446">
        <v>121563139</v>
      </c>
      <c r="S446" t="s">
        <v>8175</v>
      </c>
      <c r="T446" s="7">
        <v>1992</v>
      </c>
      <c r="U446" t="s">
        <v>1157</v>
      </c>
      <c r="V446" s="7">
        <v>1992</v>
      </c>
      <c r="W446" t="s">
        <v>8208</v>
      </c>
      <c r="X446" t="s">
        <v>8202</v>
      </c>
      <c r="Y446">
        <v>1905</v>
      </c>
      <c r="Z446">
        <v>14</v>
      </c>
    </row>
    <row r="447" spans="1:26" x14ac:dyDescent="0.25">
      <c r="A447" t="s">
        <v>1158</v>
      </c>
      <c r="B447" t="s">
        <v>1159</v>
      </c>
      <c r="C447" t="s">
        <v>1159</v>
      </c>
      <c r="D447">
        <v>0</v>
      </c>
      <c r="E447">
        <v>130</v>
      </c>
      <c r="F447">
        <v>2</v>
      </c>
      <c r="G447">
        <v>10</v>
      </c>
      <c r="H447" t="s">
        <v>8183</v>
      </c>
      <c r="I447" t="s">
        <v>145</v>
      </c>
      <c r="J447" t="s">
        <v>178</v>
      </c>
      <c r="K447" t="s">
        <v>5802</v>
      </c>
      <c r="L447" s="5">
        <v>8.1999999999999993</v>
      </c>
      <c r="M447" t="s">
        <v>8181</v>
      </c>
      <c r="N447" s="6">
        <v>428316</v>
      </c>
      <c r="O447" t="s">
        <v>8182</v>
      </c>
      <c r="P447" s="6">
        <v>14400000</v>
      </c>
      <c r="Q447" s="6">
        <v>159167799</v>
      </c>
      <c r="R447">
        <v>144767799</v>
      </c>
      <c r="S447" t="s">
        <v>8175</v>
      </c>
      <c r="T447" s="7">
        <v>1992</v>
      </c>
      <c r="U447" t="s">
        <v>69</v>
      </c>
      <c r="V447" s="7">
        <v>1992</v>
      </c>
      <c r="W447" t="s">
        <v>8208</v>
      </c>
      <c r="X447" t="s">
        <v>8202</v>
      </c>
      <c r="Y447">
        <v>1905</v>
      </c>
      <c r="Z447">
        <v>14</v>
      </c>
    </row>
    <row r="448" spans="1:26" x14ac:dyDescent="0.25">
      <c r="A448" t="s">
        <v>1160</v>
      </c>
      <c r="B448" t="s">
        <v>1161</v>
      </c>
      <c r="C448" t="s">
        <v>1161</v>
      </c>
      <c r="D448">
        <v>0</v>
      </c>
      <c r="E448">
        <v>102</v>
      </c>
      <c r="F448">
        <v>1</v>
      </c>
      <c r="G448">
        <v>42</v>
      </c>
      <c r="H448" t="s">
        <v>8177</v>
      </c>
      <c r="I448" t="s">
        <v>5529</v>
      </c>
      <c r="J448" t="s">
        <v>8161</v>
      </c>
      <c r="K448" t="s">
        <v>5802</v>
      </c>
      <c r="L448" s="5">
        <v>6.1</v>
      </c>
      <c r="M448" t="s">
        <v>8178</v>
      </c>
      <c r="N448" s="6">
        <v>94559</v>
      </c>
      <c r="O448" t="s">
        <v>8179</v>
      </c>
      <c r="P448" s="6">
        <v>23000000</v>
      </c>
      <c r="Q448" s="6">
        <v>36299898</v>
      </c>
      <c r="R448">
        <v>13299898</v>
      </c>
      <c r="S448" t="s">
        <v>8175</v>
      </c>
      <c r="T448" s="7">
        <v>1992</v>
      </c>
      <c r="U448" t="s">
        <v>1162</v>
      </c>
      <c r="V448" s="7">
        <v>1992</v>
      </c>
      <c r="W448" t="s">
        <v>8208</v>
      </c>
      <c r="X448" t="s">
        <v>8202</v>
      </c>
      <c r="Y448">
        <v>1905</v>
      </c>
      <c r="Z448">
        <v>14</v>
      </c>
    </row>
    <row r="449" spans="1:26" x14ac:dyDescent="0.25">
      <c r="A449" t="s">
        <v>1163</v>
      </c>
      <c r="B449" t="s">
        <v>1164</v>
      </c>
      <c r="C449" t="s">
        <v>1164</v>
      </c>
      <c r="D449">
        <v>0</v>
      </c>
      <c r="E449">
        <v>94</v>
      </c>
      <c r="F449">
        <v>1</v>
      </c>
      <c r="G449">
        <v>34</v>
      </c>
      <c r="H449" t="s">
        <v>8177</v>
      </c>
      <c r="I449" t="s">
        <v>132</v>
      </c>
      <c r="J449" t="s">
        <v>8165</v>
      </c>
      <c r="K449" t="s">
        <v>5802</v>
      </c>
      <c r="L449" s="5">
        <v>7</v>
      </c>
      <c r="M449" t="s">
        <v>8178</v>
      </c>
      <c r="N449" s="6">
        <v>166944</v>
      </c>
      <c r="O449" t="s">
        <v>8182</v>
      </c>
      <c r="P449" s="6">
        <v>20000000</v>
      </c>
      <c r="Q449" s="6">
        <v>183097323</v>
      </c>
      <c r="R449">
        <v>163097323</v>
      </c>
      <c r="S449" t="s">
        <v>8175</v>
      </c>
      <c r="T449" s="7">
        <v>33648</v>
      </c>
      <c r="U449" t="s">
        <v>1165</v>
      </c>
      <c r="V449" s="7">
        <v>33648</v>
      </c>
      <c r="W449" t="s">
        <v>8201</v>
      </c>
      <c r="X449" t="s">
        <v>1465</v>
      </c>
      <c r="Y449">
        <v>1992</v>
      </c>
      <c r="Z449">
        <v>14</v>
      </c>
    </row>
    <row r="450" spans="1:26" x14ac:dyDescent="0.25">
      <c r="A450" t="s">
        <v>1166</v>
      </c>
      <c r="B450" t="s">
        <v>1167</v>
      </c>
      <c r="C450" t="s">
        <v>1167</v>
      </c>
      <c r="D450">
        <v>0</v>
      </c>
      <c r="E450">
        <v>94</v>
      </c>
      <c r="F450">
        <v>1</v>
      </c>
      <c r="G450">
        <v>34</v>
      </c>
      <c r="H450" t="s">
        <v>8177</v>
      </c>
      <c r="I450" t="s">
        <v>132</v>
      </c>
      <c r="J450" t="s">
        <v>8156</v>
      </c>
      <c r="K450" t="s">
        <v>5802</v>
      </c>
      <c r="L450" s="5">
        <v>6.8</v>
      </c>
      <c r="M450" t="s">
        <v>8178</v>
      </c>
      <c r="N450" s="6">
        <v>106793</v>
      </c>
      <c r="O450" t="s">
        <v>8182</v>
      </c>
      <c r="P450" s="6">
        <v>47000000</v>
      </c>
      <c r="Q450" s="6">
        <v>48919043</v>
      </c>
      <c r="R450">
        <v>1919043</v>
      </c>
      <c r="S450" t="s">
        <v>8175</v>
      </c>
      <c r="T450" s="7">
        <v>34292</v>
      </c>
      <c r="U450" t="s">
        <v>998</v>
      </c>
      <c r="V450" s="7">
        <v>34292</v>
      </c>
      <c r="W450" t="s">
        <v>8207</v>
      </c>
      <c r="X450" t="s">
        <v>1465</v>
      </c>
      <c r="Y450">
        <v>1993</v>
      </c>
      <c r="Z450">
        <v>19</v>
      </c>
    </row>
    <row r="451" spans="1:26" x14ac:dyDescent="0.25">
      <c r="A451" t="s">
        <v>1168</v>
      </c>
      <c r="B451" t="s">
        <v>1169</v>
      </c>
      <c r="C451" t="s">
        <v>1169</v>
      </c>
      <c r="D451">
        <v>0</v>
      </c>
      <c r="E451">
        <v>139</v>
      </c>
      <c r="F451">
        <v>2</v>
      </c>
      <c r="G451">
        <v>19</v>
      </c>
      <c r="H451" t="s">
        <v>8183</v>
      </c>
      <c r="I451" t="s">
        <v>145</v>
      </c>
      <c r="J451" t="s">
        <v>8157</v>
      </c>
      <c r="K451" t="s">
        <v>5802</v>
      </c>
      <c r="L451" s="5">
        <v>7.2</v>
      </c>
      <c r="M451" t="s">
        <v>8181</v>
      </c>
      <c r="N451" s="6">
        <v>65561</v>
      </c>
      <c r="O451" t="s">
        <v>8179</v>
      </c>
      <c r="P451" s="6">
        <v>34000000</v>
      </c>
      <c r="Q451" s="6">
        <v>32255953</v>
      </c>
      <c r="R451">
        <v>-1744047</v>
      </c>
      <c r="S451" t="s">
        <v>8185</v>
      </c>
      <c r="T451" s="7">
        <v>1993</v>
      </c>
      <c r="U451" t="s">
        <v>88</v>
      </c>
      <c r="V451" s="7">
        <v>1993</v>
      </c>
      <c r="W451" t="s">
        <v>8208</v>
      </c>
      <c r="X451" t="s">
        <v>8199</v>
      </c>
      <c r="Y451">
        <v>1905</v>
      </c>
      <c r="Z451">
        <v>15</v>
      </c>
    </row>
    <row r="452" spans="1:26" x14ac:dyDescent="0.25">
      <c r="A452" t="s">
        <v>1170</v>
      </c>
      <c r="B452" t="s">
        <v>1171</v>
      </c>
      <c r="C452" t="s">
        <v>1171</v>
      </c>
      <c r="D452">
        <v>0</v>
      </c>
      <c r="E452">
        <v>128</v>
      </c>
      <c r="F452">
        <v>2</v>
      </c>
      <c r="G452">
        <v>8</v>
      </c>
      <c r="H452" t="s">
        <v>8183</v>
      </c>
      <c r="I452" t="s">
        <v>8158</v>
      </c>
      <c r="J452" t="s">
        <v>8160</v>
      </c>
      <c r="K452" t="s">
        <v>145</v>
      </c>
      <c r="L452" s="5">
        <v>7.1</v>
      </c>
      <c r="M452" t="s">
        <v>8181</v>
      </c>
      <c r="N452" s="6">
        <v>59587</v>
      </c>
      <c r="O452" t="s">
        <v>8179</v>
      </c>
      <c r="P452" s="6">
        <v>32000000</v>
      </c>
      <c r="Q452" s="6">
        <v>36733909</v>
      </c>
      <c r="R452">
        <v>4733909</v>
      </c>
      <c r="S452" t="s">
        <v>8175</v>
      </c>
      <c r="T452" s="7">
        <v>33984</v>
      </c>
      <c r="U452" t="s">
        <v>927</v>
      </c>
      <c r="V452" s="7">
        <v>33984</v>
      </c>
      <c r="W452" t="s">
        <v>8198</v>
      </c>
      <c r="X452" t="s">
        <v>1465</v>
      </c>
      <c r="Y452">
        <v>1993</v>
      </c>
      <c r="Z452">
        <v>15</v>
      </c>
    </row>
    <row r="453" spans="1:26" x14ac:dyDescent="0.25">
      <c r="A453" t="s">
        <v>1172</v>
      </c>
      <c r="B453" t="s">
        <v>1173</v>
      </c>
      <c r="C453" t="s">
        <v>1173</v>
      </c>
      <c r="D453">
        <v>0</v>
      </c>
      <c r="E453">
        <v>81</v>
      </c>
      <c r="F453">
        <v>1</v>
      </c>
      <c r="G453">
        <v>21</v>
      </c>
      <c r="H453" t="s">
        <v>8177</v>
      </c>
      <c r="I453" t="s">
        <v>132</v>
      </c>
      <c r="J453" t="s">
        <v>83</v>
      </c>
      <c r="K453" t="s">
        <v>5802</v>
      </c>
      <c r="L453" s="5">
        <v>7.4</v>
      </c>
      <c r="M453" t="s">
        <v>8181</v>
      </c>
      <c r="N453" s="6">
        <v>191239</v>
      </c>
      <c r="O453" t="s">
        <v>8182</v>
      </c>
      <c r="P453" s="6">
        <v>13000000</v>
      </c>
      <c r="Q453" s="6">
        <v>11505925</v>
      </c>
      <c r="R453">
        <v>-1494075</v>
      </c>
      <c r="S453" t="s">
        <v>8185</v>
      </c>
      <c r="T453" s="7">
        <v>33886</v>
      </c>
      <c r="U453" t="s">
        <v>359</v>
      </c>
      <c r="V453" s="7">
        <v>33886</v>
      </c>
      <c r="W453" t="s">
        <v>8204</v>
      </c>
      <c r="X453" t="s">
        <v>1465</v>
      </c>
      <c r="Y453">
        <v>1992</v>
      </c>
      <c r="Z453">
        <v>9</v>
      </c>
    </row>
    <row r="454" spans="1:26" x14ac:dyDescent="0.25">
      <c r="A454" t="s">
        <v>1174</v>
      </c>
      <c r="B454" t="s">
        <v>1175</v>
      </c>
      <c r="C454" t="s">
        <v>1175</v>
      </c>
      <c r="D454">
        <v>0</v>
      </c>
      <c r="E454">
        <v>76</v>
      </c>
      <c r="F454">
        <v>1</v>
      </c>
      <c r="G454">
        <v>16</v>
      </c>
      <c r="H454" t="s">
        <v>8180</v>
      </c>
      <c r="I454" t="s">
        <v>5529</v>
      </c>
      <c r="J454" t="s">
        <v>8158</v>
      </c>
      <c r="K454" t="s">
        <v>8159</v>
      </c>
      <c r="L454" s="5">
        <v>7.8</v>
      </c>
      <c r="M454" t="s">
        <v>8181</v>
      </c>
      <c r="N454" s="6">
        <v>55204</v>
      </c>
      <c r="O454" t="s">
        <v>8179</v>
      </c>
      <c r="P454" s="6">
        <v>6000000</v>
      </c>
      <c r="Q454" s="6">
        <v>5848204</v>
      </c>
      <c r="R454">
        <v>-151796</v>
      </c>
      <c r="S454" t="s">
        <v>8185</v>
      </c>
      <c r="T454" s="7">
        <v>34328</v>
      </c>
      <c r="U454" t="s">
        <v>1176</v>
      </c>
      <c r="V454" s="7">
        <v>34328</v>
      </c>
      <c r="W454" t="s">
        <v>8196</v>
      </c>
      <c r="X454" t="s">
        <v>8206</v>
      </c>
      <c r="Y454">
        <v>1993</v>
      </c>
      <c r="Z454">
        <v>25</v>
      </c>
    </row>
    <row r="455" spans="1:26" x14ac:dyDescent="0.25">
      <c r="A455" t="s">
        <v>1177</v>
      </c>
      <c r="B455" t="s">
        <v>1178</v>
      </c>
      <c r="C455" t="s">
        <v>1178</v>
      </c>
      <c r="D455">
        <v>0</v>
      </c>
      <c r="E455">
        <v>121</v>
      </c>
      <c r="F455">
        <v>2</v>
      </c>
      <c r="G455">
        <v>1</v>
      </c>
      <c r="H455" t="s">
        <v>8183</v>
      </c>
      <c r="I455" t="s">
        <v>8162</v>
      </c>
      <c r="J455" t="s">
        <v>145</v>
      </c>
      <c r="K455" t="s">
        <v>5802</v>
      </c>
      <c r="L455" s="5">
        <v>7.8</v>
      </c>
      <c r="M455" t="s">
        <v>8181</v>
      </c>
      <c r="N455" s="6">
        <v>155013</v>
      </c>
      <c r="O455" t="s">
        <v>8182</v>
      </c>
      <c r="P455" s="6">
        <v>22000000</v>
      </c>
      <c r="Q455" s="6">
        <v>17287898</v>
      </c>
      <c r="R455">
        <v>-4712102</v>
      </c>
      <c r="S455" t="s">
        <v>8185</v>
      </c>
      <c r="T455" s="7">
        <v>34221</v>
      </c>
      <c r="U455" t="s">
        <v>1179</v>
      </c>
      <c r="V455" s="7">
        <v>34221</v>
      </c>
      <c r="W455" t="s">
        <v>8211</v>
      </c>
      <c r="X455" t="s">
        <v>8199</v>
      </c>
      <c r="Y455">
        <v>1993</v>
      </c>
      <c r="Z455">
        <v>9</v>
      </c>
    </row>
    <row r="456" spans="1:26" x14ac:dyDescent="0.25">
      <c r="A456" t="s">
        <v>1180</v>
      </c>
      <c r="B456" t="s">
        <v>1181</v>
      </c>
      <c r="C456" t="s">
        <v>1181</v>
      </c>
      <c r="D456">
        <v>0</v>
      </c>
      <c r="E456">
        <v>144</v>
      </c>
      <c r="F456">
        <v>2</v>
      </c>
      <c r="G456">
        <v>24</v>
      </c>
      <c r="H456" t="s">
        <v>8183</v>
      </c>
      <c r="I456" t="s">
        <v>8162</v>
      </c>
      <c r="J456" t="s">
        <v>145</v>
      </c>
      <c r="K456" t="s">
        <v>3857</v>
      </c>
      <c r="L456" s="5">
        <v>7.9</v>
      </c>
      <c r="M456" t="s">
        <v>8181</v>
      </c>
      <c r="N456" s="6">
        <v>228408</v>
      </c>
      <c r="O456" t="s">
        <v>8182</v>
      </c>
      <c r="P456" s="6">
        <v>30000000</v>
      </c>
      <c r="Q456" s="6">
        <v>63848322</v>
      </c>
      <c r="R456">
        <v>33848322</v>
      </c>
      <c r="S456" t="s">
        <v>8175</v>
      </c>
      <c r="T456" s="7">
        <v>34280</v>
      </c>
      <c r="U456" t="s">
        <v>161</v>
      </c>
      <c r="V456" s="7">
        <v>34280</v>
      </c>
      <c r="W456" t="s">
        <v>8207</v>
      </c>
      <c r="X456" t="s">
        <v>8200</v>
      </c>
      <c r="Y456">
        <v>1993</v>
      </c>
      <c r="Z456">
        <v>7</v>
      </c>
    </row>
    <row r="457" spans="1:26" x14ac:dyDescent="0.25">
      <c r="A457" t="s">
        <v>1182</v>
      </c>
      <c r="B457" t="s">
        <v>1183</v>
      </c>
      <c r="C457" t="s">
        <v>1183</v>
      </c>
      <c r="D457">
        <v>0</v>
      </c>
      <c r="E457">
        <v>113</v>
      </c>
      <c r="F457">
        <v>1</v>
      </c>
      <c r="G457">
        <v>53</v>
      </c>
      <c r="H457" t="s">
        <v>8177</v>
      </c>
      <c r="I457" t="s">
        <v>5529</v>
      </c>
      <c r="J457" t="s">
        <v>8158</v>
      </c>
      <c r="K457" t="s">
        <v>3857</v>
      </c>
      <c r="L457" s="5">
        <v>6.5</v>
      </c>
      <c r="M457" t="s">
        <v>8178</v>
      </c>
      <c r="N457" s="6">
        <v>137282</v>
      </c>
      <c r="O457" t="s">
        <v>8182</v>
      </c>
      <c r="P457" s="6">
        <v>70000000</v>
      </c>
      <c r="Q457" s="6">
        <v>255000211</v>
      </c>
      <c r="R457">
        <v>185000211</v>
      </c>
      <c r="S457" t="s">
        <v>8175</v>
      </c>
      <c r="T457" s="7">
        <v>1993</v>
      </c>
      <c r="U457" t="s">
        <v>801</v>
      </c>
      <c r="V457" s="7">
        <v>1993</v>
      </c>
      <c r="W457" t="s">
        <v>8208</v>
      </c>
      <c r="X457" t="s">
        <v>8199</v>
      </c>
      <c r="Y457">
        <v>1905</v>
      </c>
      <c r="Z457">
        <v>15</v>
      </c>
    </row>
    <row r="458" spans="1:26" x14ac:dyDescent="0.25">
      <c r="A458" t="s">
        <v>1184</v>
      </c>
      <c r="B458" t="s">
        <v>1185</v>
      </c>
      <c r="C458" t="s">
        <v>1185</v>
      </c>
      <c r="D458">
        <v>0</v>
      </c>
      <c r="E458">
        <v>88</v>
      </c>
      <c r="F458">
        <v>1</v>
      </c>
      <c r="G458">
        <v>28</v>
      </c>
      <c r="H458" t="s">
        <v>8177</v>
      </c>
      <c r="I458" t="s">
        <v>132</v>
      </c>
      <c r="J458" t="s">
        <v>8161</v>
      </c>
      <c r="K458" t="s">
        <v>5802</v>
      </c>
      <c r="L458" s="5">
        <v>5.4</v>
      </c>
      <c r="M458" t="s">
        <v>8178</v>
      </c>
      <c r="N458" s="6">
        <v>57049</v>
      </c>
      <c r="O458" t="s">
        <v>8179</v>
      </c>
      <c r="P458" s="6">
        <v>30000000</v>
      </c>
      <c r="Q458" s="6">
        <v>21274717</v>
      </c>
      <c r="R458">
        <v>-8725283</v>
      </c>
      <c r="S458" t="s">
        <v>8185</v>
      </c>
      <c r="T458" s="7">
        <v>34173</v>
      </c>
      <c r="U458" t="s">
        <v>988</v>
      </c>
      <c r="V458" s="7">
        <v>34173</v>
      </c>
      <c r="W458" t="s">
        <v>8209</v>
      </c>
      <c r="X458" t="s">
        <v>1465</v>
      </c>
      <c r="Y458">
        <v>1993</v>
      </c>
      <c r="Z458">
        <v>23</v>
      </c>
    </row>
    <row r="459" spans="1:26" x14ac:dyDescent="0.25">
      <c r="A459" t="s">
        <v>1186</v>
      </c>
      <c r="B459" t="s">
        <v>1187</v>
      </c>
      <c r="C459" t="s">
        <v>1187</v>
      </c>
      <c r="D459">
        <v>0</v>
      </c>
      <c r="E459">
        <v>98</v>
      </c>
      <c r="F459">
        <v>1</v>
      </c>
      <c r="G459">
        <v>38</v>
      </c>
      <c r="H459" t="s">
        <v>8177</v>
      </c>
      <c r="I459" t="s">
        <v>8158</v>
      </c>
      <c r="J459" t="s">
        <v>132</v>
      </c>
      <c r="K459" t="s">
        <v>8163</v>
      </c>
      <c r="L459" s="5">
        <v>7</v>
      </c>
      <c r="M459" t="s">
        <v>8178</v>
      </c>
      <c r="N459" s="6">
        <v>110981</v>
      </c>
      <c r="O459" t="s">
        <v>8182</v>
      </c>
      <c r="P459" s="6">
        <v>14000000</v>
      </c>
      <c r="Q459" s="6">
        <v>154856263</v>
      </c>
      <c r="R459">
        <v>140856263</v>
      </c>
      <c r="S459" t="s">
        <v>8175</v>
      </c>
      <c r="T459" s="7">
        <v>34243</v>
      </c>
      <c r="U459" t="s">
        <v>1188</v>
      </c>
      <c r="V459" s="7">
        <v>34243</v>
      </c>
      <c r="W459" t="s">
        <v>8204</v>
      </c>
      <c r="X459" t="s">
        <v>1465</v>
      </c>
      <c r="Y459">
        <v>1993</v>
      </c>
      <c r="Z459">
        <v>1</v>
      </c>
    </row>
    <row r="460" spans="1:26" x14ac:dyDescent="0.25">
      <c r="A460" t="s">
        <v>1189</v>
      </c>
      <c r="B460" t="s">
        <v>1190</v>
      </c>
      <c r="C460" t="s">
        <v>1190</v>
      </c>
      <c r="D460">
        <v>0</v>
      </c>
      <c r="E460">
        <v>110</v>
      </c>
      <c r="F460">
        <v>1</v>
      </c>
      <c r="G460">
        <v>50</v>
      </c>
      <c r="H460" t="s">
        <v>8177</v>
      </c>
      <c r="I460" t="s">
        <v>132</v>
      </c>
      <c r="J460" t="s">
        <v>8157</v>
      </c>
      <c r="K460" t="s">
        <v>5802</v>
      </c>
      <c r="L460" s="5">
        <v>6.9</v>
      </c>
      <c r="M460" t="s">
        <v>8178</v>
      </c>
      <c r="N460" s="6">
        <v>56096</v>
      </c>
      <c r="O460" t="s">
        <v>8179</v>
      </c>
      <c r="P460" s="6">
        <v>28000000</v>
      </c>
      <c r="Q460" s="6">
        <v>63270710</v>
      </c>
      <c r="R460">
        <v>35270710</v>
      </c>
      <c r="S460" t="s">
        <v>8175</v>
      </c>
      <c r="T460" s="7">
        <v>1993</v>
      </c>
      <c r="U460" t="s">
        <v>342</v>
      </c>
      <c r="V460" s="7">
        <v>1993</v>
      </c>
      <c r="W460" t="s">
        <v>8208</v>
      </c>
      <c r="X460" t="s">
        <v>8199</v>
      </c>
      <c r="Y460">
        <v>1905</v>
      </c>
      <c r="Z460">
        <v>15</v>
      </c>
    </row>
    <row r="461" spans="1:26" x14ac:dyDescent="0.25">
      <c r="A461" t="s">
        <v>1191</v>
      </c>
      <c r="B461" t="s">
        <v>1192</v>
      </c>
      <c r="C461" t="s">
        <v>1192</v>
      </c>
      <c r="D461">
        <v>0</v>
      </c>
      <c r="E461">
        <v>103</v>
      </c>
      <c r="F461">
        <v>1</v>
      </c>
      <c r="G461">
        <v>43</v>
      </c>
      <c r="H461" t="s">
        <v>8177</v>
      </c>
      <c r="I461" t="s">
        <v>132</v>
      </c>
      <c r="J461" t="s">
        <v>5802</v>
      </c>
      <c r="K461" t="s">
        <v>5802</v>
      </c>
      <c r="L461" s="5">
        <v>7.6</v>
      </c>
      <c r="M461" t="s">
        <v>8181</v>
      </c>
      <c r="N461" s="6">
        <v>195202</v>
      </c>
      <c r="O461" t="s">
        <v>8182</v>
      </c>
      <c r="P461" s="6">
        <v>6900000</v>
      </c>
      <c r="Q461" s="6">
        <v>8001005</v>
      </c>
      <c r="R461">
        <v>1101005</v>
      </c>
      <c r="S461" t="s">
        <v>8175</v>
      </c>
      <c r="T461" s="7">
        <v>34124</v>
      </c>
      <c r="U461" t="s">
        <v>1193</v>
      </c>
      <c r="V461" s="7">
        <v>34124</v>
      </c>
      <c r="W461" t="s">
        <v>8208</v>
      </c>
      <c r="X461" t="s">
        <v>1465</v>
      </c>
      <c r="Y461">
        <v>1993</v>
      </c>
      <c r="Z461">
        <v>4</v>
      </c>
    </row>
    <row r="462" spans="1:26" x14ac:dyDescent="0.25">
      <c r="A462" t="s">
        <v>1194</v>
      </c>
      <c r="B462" t="s">
        <v>1195</v>
      </c>
      <c r="C462" t="s">
        <v>1195</v>
      </c>
      <c r="D462">
        <v>0</v>
      </c>
      <c r="E462">
        <v>115</v>
      </c>
      <c r="F462">
        <v>1</v>
      </c>
      <c r="G462">
        <v>55</v>
      </c>
      <c r="H462" t="s">
        <v>8177</v>
      </c>
      <c r="I462" t="s">
        <v>5529</v>
      </c>
      <c r="J462" t="s">
        <v>8161</v>
      </c>
      <c r="K462" t="s">
        <v>3857</v>
      </c>
      <c r="L462" s="5">
        <v>6.7</v>
      </c>
      <c r="M462" t="s">
        <v>8178</v>
      </c>
      <c r="N462" s="6">
        <v>188681</v>
      </c>
      <c r="O462" t="s">
        <v>8182</v>
      </c>
      <c r="P462" s="6">
        <v>57000000</v>
      </c>
      <c r="Q462" s="6">
        <v>58055768</v>
      </c>
      <c r="R462">
        <v>1055768</v>
      </c>
      <c r="S462" t="s">
        <v>8175</v>
      </c>
      <c r="T462" s="7">
        <v>34249</v>
      </c>
      <c r="U462" t="s">
        <v>1196</v>
      </c>
      <c r="V462" s="7">
        <v>34249</v>
      </c>
      <c r="W462" t="s">
        <v>8204</v>
      </c>
      <c r="X462" t="s">
        <v>8199</v>
      </c>
      <c r="Y462">
        <v>1993</v>
      </c>
      <c r="Z462">
        <v>7</v>
      </c>
    </row>
    <row r="463" spans="1:26" x14ac:dyDescent="0.25">
      <c r="A463" t="s">
        <v>1197</v>
      </c>
      <c r="B463" t="s">
        <v>1198</v>
      </c>
      <c r="C463" t="s">
        <v>1198</v>
      </c>
      <c r="D463">
        <v>0</v>
      </c>
      <c r="E463">
        <v>113</v>
      </c>
      <c r="F463">
        <v>1</v>
      </c>
      <c r="G463">
        <v>53</v>
      </c>
      <c r="H463" t="s">
        <v>8177</v>
      </c>
      <c r="I463" t="s">
        <v>5529</v>
      </c>
      <c r="J463" t="s">
        <v>8162</v>
      </c>
      <c r="K463" t="s">
        <v>145</v>
      </c>
      <c r="L463" s="5">
        <v>7.6</v>
      </c>
      <c r="M463" t="s">
        <v>8181</v>
      </c>
      <c r="N463" s="6">
        <v>201453</v>
      </c>
      <c r="O463" t="s">
        <v>8182</v>
      </c>
      <c r="P463" s="6">
        <v>25000000</v>
      </c>
      <c r="Q463" s="6">
        <v>40903593</v>
      </c>
      <c r="R463">
        <v>15903593</v>
      </c>
      <c r="S463" t="s">
        <v>8175</v>
      </c>
      <c r="T463" s="7">
        <v>1993</v>
      </c>
      <c r="U463" t="s">
        <v>708</v>
      </c>
      <c r="V463" s="7">
        <v>1993</v>
      </c>
      <c r="W463" t="s">
        <v>8208</v>
      </c>
      <c r="X463" t="s">
        <v>8199</v>
      </c>
      <c r="Y463">
        <v>1905</v>
      </c>
      <c r="Z463">
        <v>15</v>
      </c>
    </row>
    <row r="464" spans="1:26" x14ac:dyDescent="0.25">
      <c r="A464" t="s">
        <v>1199</v>
      </c>
      <c r="B464" t="s">
        <v>1200</v>
      </c>
      <c r="C464" t="s">
        <v>1200</v>
      </c>
      <c r="D464">
        <v>0</v>
      </c>
      <c r="E464">
        <v>154</v>
      </c>
      <c r="F464">
        <v>2</v>
      </c>
      <c r="G464">
        <v>34</v>
      </c>
      <c r="H464" t="s">
        <v>8183</v>
      </c>
      <c r="I464" t="s">
        <v>145</v>
      </c>
      <c r="J464" t="s">
        <v>8166</v>
      </c>
      <c r="K464" t="s">
        <v>3857</v>
      </c>
      <c r="L464" s="5">
        <v>6.9</v>
      </c>
      <c r="M464" t="s">
        <v>8178</v>
      </c>
      <c r="N464" s="6">
        <v>143996</v>
      </c>
      <c r="O464" t="s">
        <v>8182</v>
      </c>
      <c r="P464" s="6">
        <v>42000000</v>
      </c>
      <c r="Q464" s="6">
        <v>270248367</v>
      </c>
      <c r="R464">
        <v>228248367</v>
      </c>
      <c r="S464" t="s">
        <v>8175</v>
      </c>
      <c r="T464" s="7">
        <v>34143</v>
      </c>
      <c r="U464" t="s">
        <v>152</v>
      </c>
      <c r="V464" s="7">
        <v>34143</v>
      </c>
      <c r="W464" t="s">
        <v>8208</v>
      </c>
      <c r="X464" t="s">
        <v>8202</v>
      </c>
      <c r="Y464">
        <v>1993</v>
      </c>
      <c r="Z464">
        <v>23</v>
      </c>
    </row>
    <row r="465" spans="1:26" x14ac:dyDescent="0.25">
      <c r="A465" t="s">
        <v>1201</v>
      </c>
      <c r="B465" t="s">
        <v>1202</v>
      </c>
      <c r="C465" t="s">
        <v>1202</v>
      </c>
      <c r="D465">
        <v>0</v>
      </c>
      <c r="E465">
        <v>112</v>
      </c>
      <c r="F465">
        <v>1</v>
      </c>
      <c r="G465">
        <v>52</v>
      </c>
      <c r="H465" t="s">
        <v>8177</v>
      </c>
      <c r="I465" t="s">
        <v>8158</v>
      </c>
      <c r="J465" t="s">
        <v>145</v>
      </c>
      <c r="K465" t="s">
        <v>8163</v>
      </c>
      <c r="L465" s="5">
        <v>6</v>
      </c>
      <c r="M465" t="s">
        <v>8178</v>
      </c>
      <c r="N465" s="6">
        <v>81328</v>
      </c>
      <c r="O465" t="s">
        <v>8179</v>
      </c>
      <c r="P465" s="6">
        <v>20000000</v>
      </c>
      <c r="Q465" s="6">
        <v>153709806</v>
      </c>
      <c r="R465">
        <v>133709806</v>
      </c>
      <c r="S465" t="s">
        <v>8175</v>
      </c>
      <c r="T465" s="7">
        <v>34166</v>
      </c>
      <c r="U465" t="s">
        <v>1203</v>
      </c>
      <c r="V465" s="7">
        <v>34166</v>
      </c>
      <c r="W465" t="s">
        <v>8209</v>
      </c>
      <c r="X465" t="s">
        <v>1465</v>
      </c>
      <c r="Y465">
        <v>1993</v>
      </c>
      <c r="Z465">
        <v>16</v>
      </c>
    </row>
    <row r="466" spans="1:26" x14ac:dyDescent="0.25">
      <c r="A466" t="s">
        <v>1204</v>
      </c>
      <c r="B466" t="s">
        <v>1205</v>
      </c>
      <c r="C466" t="s">
        <v>1205</v>
      </c>
      <c r="D466">
        <v>0</v>
      </c>
      <c r="E466">
        <v>130</v>
      </c>
      <c r="F466">
        <v>2</v>
      </c>
      <c r="G466">
        <v>10</v>
      </c>
      <c r="H466" t="s">
        <v>8183</v>
      </c>
      <c r="I466" t="s">
        <v>5529</v>
      </c>
      <c r="J466" t="s">
        <v>8162</v>
      </c>
      <c r="K466" t="s">
        <v>145</v>
      </c>
      <c r="L466" s="5">
        <v>7.8</v>
      </c>
      <c r="M466" t="s">
        <v>8181</v>
      </c>
      <c r="N466" s="6">
        <v>310966</v>
      </c>
      <c r="O466" t="s">
        <v>8182</v>
      </c>
      <c r="P466" s="6">
        <v>44000000</v>
      </c>
      <c r="Q466" s="6">
        <v>368875760</v>
      </c>
      <c r="R466">
        <v>324875760</v>
      </c>
      <c r="S466" t="s">
        <v>8175</v>
      </c>
      <c r="T466" s="7">
        <v>34179</v>
      </c>
      <c r="U466" t="s">
        <v>1157</v>
      </c>
      <c r="V466" s="7">
        <v>34179</v>
      </c>
      <c r="W466" t="s">
        <v>8209</v>
      </c>
      <c r="X466" t="s">
        <v>8199</v>
      </c>
      <c r="Y466">
        <v>1993</v>
      </c>
      <c r="Z466">
        <v>29</v>
      </c>
    </row>
    <row r="467" spans="1:26" x14ac:dyDescent="0.25">
      <c r="A467" t="s">
        <v>1206</v>
      </c>
      <c r="B467" t="s">
        <v>1207</v>
      </c>
      <c r="C467" t="s">
        <v>1207</v>
      </c>
      <c r="D467">
        <v>0</v>
      </c>
      <c r="E467">
        <v>101</v>
      </c>
      <c r="F467">
        <v>1</v>
      </c>
      <c r="G467">
        <v>41</v>
      </c>
      <c r="H467" t="s">
        <v>8177</v>
      </c>
      <c r="I467" t="s">
        <v>132</v>
      </c>
      <c r="J467" t="s">
        <v>145</v>
      </c>
      <c r="K467" t="s">
        <v>8156</v>
      </c>
      <c r="L467" s="5">
        <v>8</v>
      </c>
      <c r="M467" t="s">
        <v>8181</v>
      </c>
      <c r="N467" s="6">
        <v>666512</v>
      </c>
      <c r="O467" t="s">
        <v>8184</v>
      </c>
      <c r="P467" s="6">
        <v>14600000</v>
      </c>
      <c r="Q467" s="6">
        <v>71108591</v>
      </c>
      <c r="R467">
        <v>56508591</v>
      </c>
      <c r="S467" t="s">
        <v>8175</v>
      </c>
      <c r="T467" s="7" t="s">
        <v>8192</v>
      </c>
      <c r="U467" t="s">
        <v>276</v>
      </c>
      <c r="V467" s="7" t="s">
        <v>8192</v>
      </c>
      <c r="W467" t="s">
        <v>8192</v>
      </c>
      <c r="X467" t="s">
        <v>8192</v>
      </c>
      <c r="Y467" t="e">
        <v>#VALUE!</v>
      </c>
      <c r="Z467" t="e">
        <v>#VALUE!</v>
      </c>
    </row>
    <row r="468" spans="1:26" x14ac:dyDescent="0.25">
      <c r="A468" t="s">
        <v>1208</v>
      </c>
      <c r="B468" t="s">
        <v>1209</v>
      </c>
      <c r="C468" t="s">
        <v>1209</v>
      </c>
      <c r="D468">
        <v>0</v>
      </c>
      <c r="E468">
        <v>97</v>
      </c>
      <c r="F468">
        <v>1</v>
      </c>
      <c r="G468">
        <v>37</v>
      </c>
      <c r="H468" t="s">
        <v>8177</v>
      </c>
      <c r="I468" t="s">
        <v>5529</v>
      </c>
      <c r="J468" t="s">
        <v>8162</v>
      </c>
      <c r="K468" t="s">
        <v>3857</v>
      </c>
      <c r="L468" s="5">
        <v>6.2</v>
      </c>
      <c r="M468" t="s">
        <v>8178</v>
      </c>
      <c r="N468" s="6">
        <v>54931</v>
      </c>
      <c r="O468" t="s">
        <v>8179</v>
      </c>
      <c r="P468" s="6">
        <v>18000000</v>
      </c>
      <c r="Q468" s="6">
        <v>74189677</v>
      </c>
      <c r="R468">
        <v>56189677</v>
      </c>
      <c r="S468" t="s">
        <v>8175</v>
      </c>
      <c r="T468" s="7">
        <v>34201</v>
      </c>
      <c r="U468" t="s">
        <v>1114</v>
      </c>
      <c r="V468" s="7">
        <v>34201</v>
      </c>
      <c r="W468" t="s">
        <v>8212</v>
      </c>
      <c r="X468" t="s">
        <v>1465</v>
      </c>
      <c r="Y468">
        <v>1993</v>
      </c>
      <c r="Z468">
        <v>20</v>
      </c>
    </row>
    <row r="469" spans="1:26" x14ac:dyDescent="0.25">
      <c r="A469" t="s">
        <v>1210</v>
      </c>
      <c r="B469" t="s">
        <v>1211</v>
      </c>
      <c r="C469" t="s">
        <v>1211</v>
      </c>
      <c r="D469">
        <v>0</v>
      </c>
      <c r="E469">
        <v>96</v>
      </c>
      <c r="F469">
        <v>1</v>
      </c>
      <c r="G469">
        <v>36</v>
      </c>
      <c r="H469" t="s">
        <v>8177</v>
      </c>
      <c r="I469" t="s">
        <v>132</v>
      </c>
      <c r="J469" t="s">
        <v>8163</v>
      </c>
      <c r="K469" t="s">
        <v>8156</v>
      </c>
      <c r="L469" s="5">
        <v>6.9</v>
      </c>
      <c r="M469" t="s">
        <v>8178</v>
      </c>
      <c r="N469" s="6">
        <v>153494</v>
      </c>
      <c r="O469" t="s">
        <v>8182</v>
      </c>
      <c r="P469" s="6">
        <v>28000000</v>
      </c>
      <c r="Q469" s="6">
        <v>50789441</v>
      </c>
      <c r="R469">
        <v>22789441</v>
      </c>
      <c r="S469" t="s">
        <v>8175</v>
      </c>
      <c r="T469" s="7">
        <v>34160</v>
      </c>
      <c r="U469" t="s">
        <v>1212</v>
      </c>
      <c r="V469" s="7">
        <v>34160</v>
      </c>
      <c r="W469" t="s">
        <v>8209</v>
      </c>
      <c r="X469" t="s">
        <v>8206</v>
      </c>
      <c r="Y469">
        <v>1993</v>
      </c>
      <c r="Z469">
        <v>10</v>
      </c>
    </row>
    <row r="470" spans="1:26" x14ac:dyDescent="0.25">
      <c r="A470" t="s">
        <v>1213</v>
      </c>
      <c r="B470" t="s">
        <v>1214</v>
      </c>
      <c r="C470" t="s">
        <v>1214</v>
      </c>
      <c r="D470">
        <v>0</v>
      </c>
      <c r="E470">
        <v>86</v>
      </c>
      <c r="F470">
        <v>1</v>
      </c>
      <c r="G470">
        <v>26</v>
      </c>
      <c r="H470" t="s">
        <v>8177</v>
      </c>
      <c r="I470" t="s">
        <v>5529</v>
      </c>
      <c r="J470" t="s">
        <v>132</v>
      </c>
      <c r="K470" t="s">
        <v>5802</v>
      </c>
      <c r="L470" s="5">
        <v>6.6</v>
      </c>
      <c r="M470" t="s">
        <v>8178</v>
      </c>
      <c r="N470" s="6">
        <v>95577</v>
      </c>
      <c r="O470" t="s">
        <v>8179</v>
      </c>
      <c r="P470" s="6">
        <v>25000000</v>
      </c>
      <c r="Q470" s="6">
        <v>133752825</v>
      </c>
      <c r="R470">
        <v>108752825</v>
      </c>
      <c r="S470" t="s">
        <v>8175</v>
      </c>
      <c r="T470" s="7">
        <v>34110</v>
      </c>
      <c r="U470" t="s">
        <v>1033</v>
      </c>
      <c r="V470" s="7">
        <v>34110</v>
      </c>
      <c r="W470" t="s">
        <v>8213</v>
      </c>
      <c r="X470" t="s">
        <v>1465</v>
      </c>
      <c r="Y470">
        <v>1993</v>
      </c>
      <c r="Z470">
        <v>21</v>
      </c>
    </row>
    <row r="471" spans="1:26" x14ac:dyDescent="0.25">
      <c r="A471" t="s">
        <v>1215</v>
      </c>
      <c r="B471" t="s">
        <v>1216</v>
      </c>
      <c r="C471" t="s">
        <v>1216</v>
      </c>
      <c r="D471">
        <v>0</v>
      </c>
      <c r="E471">
        <v>128</v>
      </c>
      <c r="F471">
        <v>2</v>
      </c>
      <c r="G471">
        <v>8</v>
      </c>
      <c r="H471" t="s">
        <v>8183</v>
      </c>
      <c r="I471" t="s">
        <v>5529</v>
      </c>
      <c r="J471" t="s">
        <v>8162</v>
      </c>
      <c r="K471" t="s">
        <v>145</v>
      </c>
      <c r="L471" s="5">
        <v>7.2</v>
      </c>
      <c r="M471" t="s">
        <v>8181</v>
      </c>
      <c r="N471" s="6">
        <v>111126</v>
      </c>
      <c r="O471" t="s">
        <v>8182</v>
      </c>
      <c r="P471" s="6">
        <v>40000000</v>
      </c>
      <c r="Q471" s="6">
        <v>176997168</v>
      </c>
      <c r="R471">
        <v>136997168</v>
      </c>
      <c r="S471" t="s">
        <v>8175</v>
      </c>
      <c r="T471" s="7">
        <v>34158</v>
      </c>
      <c r="U471" t="s">
        <v>524</v>
      </c>
      <c r="V471" s="7">
        <v>34158</v>
      </c>
      <c r="W471" t="s">
        <v>8209</v>
      </c>
      <c r="X471" t="s">
        <v>8199</v>
      </c>
      <c r="Y471">
        <v>1993</v>
      </c>
      <c r="Z471">
        <v>8</v>
      </c>
    </row>
    <row r="472" spans="1:26" x14ac:dyDescent="0.25">
      <c r="A472" t="s">
        <v>1217</v>
      </c>
      <c r="B472" t="s">
        <v>1218</v>
      </c>
      <c r="C472" t="s">
        <v>1218</v>
      </c>
      <c r="D472">
        <v>0</v>
      </c>
      <c r="E472">
        <v>133</v>
      </c>
      <c r="F472">
        <v>2</v>
      </c>
      <c r="G472">
        <v>13</v>
      </c>
      <c r="H472" t="s">
        <v>8183</v>
      </c>
      <c r="I472" t="s">
        <v>8160</v>
      </c>
      <c r="J472" t="s">
        <v>8162</v>
      </c>
      <c r="K472" t="s">
        <v>145</v>
      </c>
      <c r="L472" s="5">
        <v>8.1</v>
      </c>
      <c r="M472" t="s">
        <v>8181</v>
      </c>
      <c r="N472" s="6">
        <v>183546</v>
      </c>
      <c r="O472" t="s">
        <v>8182</v>
      </c>
      <c r="P472" s="6">
        <v>13000000</v>
      </c>
      <c r="Q472" s="6">
        <v>65796862</v>
      </c>
      <c r="R472">
        <v>52796862</v>
      </c>
      <c r="S472" t="s">
        <v>8175</v>
      </c>
      <c r="T472" s="7">
        <v>34315</v>
      </c>
      <c r="U472" t="s">
        <v>1219</v>
      </c>
      <c r="V472" s="7">
        <v>34315</v>
      </c>
      <c r="W472" t="s">
        <v>8196</v>
      </c>
      <c r="X472" t="s">
        <v>8200</v>
      </c>
      <c r="Y472">
        <v>1993</v>
      </c>
      <c r="Z472">
        <v>12</v>
      </c>
    </row>
    <row r="473" spans="1:26" x14ac:dyDescent="0.25">
      <c r="A473" t="s">
        <v>1220</v>
      </c>
      <c r="B473" t="s">
        <v>1221</v>
      </c>
      <c r="C473" t="s">
        <v>1221</v>
      </c>
      <c r="D473">
        <v>0</v>
      </c>
      <c r="E473">
        <v>117</v>
      </c>
      <c r="F473">
        <v>1</v>
      </c>
      <c r="G473">
        <v>57</v>
      </c>
      <c r="H473" t="s">
        <v>8177</v>
      </c>
      <c r="I473" t="s">
        <v>145</v>
      </c>
      <c r="J473" t="s">
        <v>8157</v>
      </c>
      <c r="K473" t="s">
        <v>5802</v>
      </c>
      <c r="L473" s="5">
        <v>6</v>
      </c>
      <c r="M473" t="s">
        <v>8178</v>
      </c>
      <c r="N473" s="6">
        <v>76245</v>
      </c>
      <c r="O473" t="s">
        <v>8179</v>
      </c>
      <c r="P473" s="6">
        <v>38000000</v>
      </c>
      <c r="Q473" s="6">
        <v>266614059</v>
      </c>
      <c r="R473">
        <v>228614059</v>
      </c>
      <c r="S473" t="s">
        <v>8175</v>
      </c>
      <c r="T473" s="7">
        <v>34065</v>
      </c>
      <c r="U473" t="s">
        <v>404</v>
      </c>
      <c r="V473" s="7">
        <v>34065</v>
      </c>
      <c r="W473" t="s">
        <v>8210</v>
      </c>
      <c r="X473" t="s">
        <v>8197</v>
      </c>
      <c r="Y473">
        <v>1993</v>
      </c>
      <c r="Z473">
        <v>6</v>
      </c>
    </row>
    <row r="474" spans="1:26" x14ac:dyDescent="0.25">
      <c r="A474" t="s">
        <v>1222</v>
      </c>
      <c r="B474" t="s">
        <v>1223</v>
      </c>
      <c r="C474" t="s">
        <v>1223</v>
      </c>
      <c r="D474">
        <v>0</v>
      </c>
      <c r="E474">
        <v>127</v>
      </c>
      <c r="F474">
        <v>2</v>
      </c>
      <c r="G474">
        <v>7</v>
      </c>
      <c r="H474" t="s">
        <v>8183</v>
      </c>
      <c r="I474" t="s">
        <v>5529</v>
      </c>
      <c r="J474" t="s">
        <v>8158</v>
      </c>
      <c r="K474" t="s">
        <v>8161</v>
      </c>
      <c r="L474" s="5">
        <v>8.1999999999999993</v>
      </c>
      <c r="M474" t="s">
        <v>8181</v>
      </c>
      <c r="N474" s="6">
        <v>1041089</v>
      </c>
      <c r="O474" t="s">
        <v>8184</v>
      </c>
      <c r="P474" s="6">
        <v>63000000</v>
      </c>
      <c r="Q474" s="6">
        <v>1113138548</v>
      </c>
      <c r="R474">
        <v>1050138548</v>
      </c>
      <c r="S474" t="s">
        <v>8175</v>
      </c>
      <c r="T474" s="7">
        <v>34129</v>
      </c>
      <c r="U474" t="s">
        <v>139</v>
      </c>
      <c r="V474" s="7">
        <v>34129</v>
      </c>
      <c r="W474" t="s">
        <v>8208</v>
      </c>
      <c r="X474" t="s">
        <v>8202</v>
      </c>
      <c r="Y474">
        <v>1993</v>
      </c>
      <c r="Z474">
        <v>9</v>
      </c>
    </row>
    <row r="475" spans="1:26" x14ac:dyDescent="0.25">
      <c r="A475" t="s">
        <v>1224</v>
      </c>
      <c r="B475" t="s">
        <v>1225</v>
      </c>
      <c r="C475" t="s">
        <v>1225</v>
      </c>
      <c r="D475">
        <v>0</v>
      </c>
      <c r="E475">
        <v>117</v>
      </c>
      <c r="F475">
        <v>1</v>
      </c>
      <c r="G475">
        <v>57</v>
      </c>
      <c r="H475" t="s">
        <v>8177</v>
      </c>
      <c r="I475" t="s">
        <v>8162</v>
      </c>
      <c r="J475" t="s">
        <v>145</v>
      </c>
      <c r="K475" t="s">
        <v>3857</v>
      </c>
      <c r="L475" s="5">
        <v>6.7</v>
      </c>
      <c r="M475" t="s">
        <v>8178</v>
      </c>
      <c r="N475" s="6">
        <v>56797</v>
      </c>
      <c r="O475" t="s">
        <v>8179</v>
      </c>
      <c r="P475" s="6">
        <v>9000000</v>
      </c>
      <c r="Q475" s="6">
        <v>2395231</v>
      </c>
      <c r="R475">
        <v>-6604769</v>
      </c>
      <c r="S475" t="s">
        <v>8185</v>
      </c>
      <c r="T475" s="7">
        <v>34182</v>
      </c>
      <c r="U475" t="s">
        <v>1226</v>
      </c>
      <c r="V475" s="7">
        <v>34182</v>
      </c>
      <c r="W475" t="s">
        <v>8212</v>
      </c>
      <c r="X475" t="s">
        <v>8200</v>
      </c>
      <c r="Y475">
        <v>1993</v>
      </c>
      <c r="Z475">
        <v>1</v>
      </c>
    </row>
    <row r="476" spans="1:26" x14ac:dyDescent="0.25">
      <c r="A476" t="s">
        <v>1227</v>
      </c>
      <c r="B476" t="s">
        <v>1228</v>
      </c>
      <c r="C476" t="s">
        <v>1228</v>
      </c>
      <c r="D476">
        <v>0</v>
      </c>
      <c r="E476">
        <v>130</v>
      </c>
      <c r="F476">
        <v>2</v>
      </c>
      <c r="G476">
        <v>10</v>
      </c>
      <c r="H476" t="s">
        <v>8183</v>
      </c>
      <c r="I476" t="s">
        <v>5529</v>
      </c>
      <c r="J476" t="s">
        <v>8158</v>
      </c>
      <c r="K476" t="s">
        <v>132</v>
      </c>
      <c r="L476" s="5">
        <v>6.5</v>
      </c>
      <c r="M476" t="s">
        <v>8178</v>
      </c>
      <c r="N476" s="6">
        <v>160479</v>
      </c>
      <c r="O476" t="s">
        <v>8182</v>
      </c>
      <c r="P476" s="6">
        <v>85000000</v>
      </c>
      <c r="Q476" s="6">
        <v>137298489</v>
      </c>
      <c r="R476">
        <v>52298489</v>
      </c>
      <c r="S476" t="s">
        <v>8175</v>
      </c>
      <c r="T476" s="7">
        <v>34133</v>
      </c>
      <c r="U476" t="s">
        <v>725</v>
      </c>
      <c r="V476" s="7">
        <v>34133</v>
      </c>
      <c r="W476" t="s">
        <v>8208</v>
      </c>
      <c r="X476" t="s">
        <v>8200</v>
      </c>
      <c r="Y476">
        <v>1993</v>
      </c>
      <c r="Z476">
        <v>13</v>
      </c>
    </row>
    <row r="477" spans="1:26" x14ac:dyDescent="0.25">
      <c r="A477" t="s">
        <v>1229</v>
      </c>
      <c r="B477" t="s">
        <v>1230</v>
      </c>
      <c r="C477" t="s">
        <v>1230</v>
      </c>
      <c r="D477">
        <v>0</v>
      </c>
      <c r="E477">
        <v>97</v>
      </c>
      <c r="F477">
        <v>1</v>
      </c>
      <c r="G477">
        <v>37</v>
      </c>
      <c r="H477" t="s">
        <v>8177</v>
      </c>
      <c r="I477" t="s">
        <v>8162</v>
      </c>
      <c r="J477" t="s">
        <v>145</v>
      </c>
      <c r="K477" t="s">
        <v>3857</v>
      </c>
      <c r="L477" s="5">
        <v>7.5</v>
      </c>
      <c r="M477" t="s">
        <v>8181</v>
      </c>
      <c r="N477" s="6">
        <v>63036</v>
      </c>
      <c r="O477" t="s">
        <v>8179</v>
      </c>
      <c r="P477" s="6">
        <v>3500000</v>
      </c>
      <c r="Q477" s="6">
        <v>27912072</v>
      </c>
      <c r="R477">
        <v>24412072</v>
      </c>
      <c r="S477" t="s">
        <v>8175</v>
      </c>
      <c r="T477" s="7">
        <v>34115</v>
      </c>
      <c r="U477" t="s">
        <v>1231</v>
      </c>
      <c r="V477" s="7">
        <v>34115</v>
      </c>
      <c r="W477" t="s">
        <v>8213</v>
      </c>
      <c r="X477" t="s">
        <v>8202</v>
      </c>
      <c r="Y477">
        <v>1993</v>
      </c>
      <c r="Z477">
        <v>26</v>
      </c>
    </row>
    <row r="478" spans="1:26" x14ac:dyDescent="0.25">
      <c r="A478" t="s">
        <v>1232</v>
      </c>
      <c r="B478" t="s">
        <v>1233</v>
      </c>
      <c r="C478" t="s">
        <v>1233</v>
      </c>
      <c r="D478">
        <v>0</v>
      </c>
      <c r="E478">
        <v>125</v>
      </c>
      <c r="F478">
        <v>2</v>
      </c>
      <c r="G478">
        <v>5</v>
      </c>
      <c r="H478" t="s">
        <v>8183</v>
      </c>
      <c r="I478" t="s">
        <v>132</v>
      </c>
      <c r="J478" t="s">
        <v>145</v>
      </c>
      <c r="K478" t="s">
        <v>5802</v>
      </c>
      <c r="L478" s="5">
        <v>7.1</v>
      </c>
      <c r="M478" t="s">
        <v>8181</v>
      </c>
      <c r="N478" s="6">
        <v>283743</v>
      </c>
      <c r="O478" t="s">
        <v>8182</v>
      </c>
      <c r="P478" s="6">
        <v>25000000</v>
      </c>
      <c r="Q478" s="6">
        <v>441286195</v>
      </c>
      <c r="R478">
        <v>416286195</v>
      </c>
      <c r="S478" t="s">
        <v>8175</v>
      </c>
      <c r="T478" s="7">
        <v>34295</v>
      </c>
      <c r="U478" t="s">
        <v>966</v>
      </c>
      <c r="V478" s="7">
        <v>34295</v>
      </c>
      <c r="W478" t="s">
        <v>8207</v>
      </c>
      <c r="X478" t="s">
        <v>8205</v>
      </c>
      <c r="Y478">
        <v>1993</v>
      </c>
      <c r="Z478">
        <v>22</v>
      </c>
    </row>
    <row r="479" spans="1:26" x14ac:dyDescent="0.25">
      <c r="A479" t="s">
        <v>1234</v>
      </c>
      <c r="B479" t="s">
        <v>1235</v>
      </c>
      <c r="C479" t="s">
        <v>1235</v>
      </c>
      <c r="D479">
        <v>0</v>
      </c>
      <c r="E479">
        <v>111</v>
      </c>
      <c r="F479">
        <v>1</v>
      </c>
      <c r="G479">
        <v>51</v>
      </c>
      <c r="H479" t="s">
        <v>8177</v>
      </c>
      <c r="I479" t="s">
        <v>132</v>
      </c>
      <c r="J479" t="s">
        <v>145</v>
      </c>
      <c r="K479" t="s">
        <v>8157</v>
      </c>
      <c r="L479" s="5">
        <v>7.3</v>
      </c>
      <c r="M479" t="s">
        <v>8181</v>
      </c>
      <c r="N479" s="6">
        <v>50854</v>
      </c>
      <c r="O479" t="s">
        <v>8179</v>
      </c>
      <c r="P479" s="6">
        <v>11000000</v>
      </c>
      <c r="Q479" s="6">
        <v>22549338</v>
      </c>
      <c r="R479">
        <v>11549338</v>
      </c>
      <c r="S479" t="s">
        <v>8175</v>
      </c>
      <c r="T479" s="7">
        <v>34095</v>
      </c>
      <c r="U479" t="s">
        <v>1236</v>
      </c>
      <c r="V479" s="7">
        <v>34095</v>
      </c>
      <c r="W479" t="s">
        <v>8213</v>
      </c>
      <c r="X479" t="s">
        <v>8199</v>
      </c>
      <c r="Y479">
        <v>1993</v>
      </c>
      <c r="Z479">
        <v>6</v>
      </c>
    </row>
    <row r="480" spans="1:26" x14ac:dyDescent="0.25">
      <c r="A480" t="s">
        <v>1237</v>
      </c>
      <c r="B480" t="s">
        <v>1238</v>
      </c>
      <c r="C480" t="s">
        <v>1238</v>
      </c>
      <c r="D480">
        <v>0</v>
      </c>
      <c r="E480">
        <v>84</v>
      </c>
      <c r="F480">
        <v>1</v>
      </c>
      <c r="G480">
        <v>24</v>
      </c>
      <c r="H480" t="s">
        <v>8177</v>
      </c>
      <c r="I480" t="s">
        <v>5529</v>
      </c>
      <c r="J480" t="s">
        <v>132</v>
      </c>
      <c r="K480" t="s">
        <v>8162</v>
      </c>
      <c r="L480" s="5">
        <v>6.2</v>
      </c>
      <c r="M480" t="s">
        <v>8178</v>
      </c>
      <c r="N480" s="6">
        <v>50433</v>
      </c>
      <c r="O480" t="s">
        <v>8179</v>
      </c>
      <c r="P480" s="6">
        <v>13000000</v>
      </c>
      <c r="Q480" s="6">
        <v>27979399</v>
      </c>
      <c r="R480">
        <v>14979399</v>
      </c>
      <c r="S480" t="s">
        <v>8175</v>
      </c>
      <c r="T480" s="7">
        <v>34005</v>
      </c>
      <c r="U480" t="s">
        <v>1239</v>
      </c>
      <c r="V480" s="7">
        <v>34005</v>
      </c>
      <c r="W480" t="s">
        <v>8201</v>
      </c>
      <c r="X480" t="s">
        <v>1465</v>
      </c>
      <c r="Y480">
        <v>1993</v>
      </c>
      <c r="Z480">
        <v>5</v>
      </c>
    </row>
    <row r="481" spans="1:26" x14ac:dyDescent="0.25">
      <c r="A481" t="s">
        <v>1240</v>
      </c>
      <c r="B481" t="s">
        <v>1241</v>
      </c>
      <c r="C481" t="s">
        <v>1241</v>
      </c>
      <c r="D481">
        <v>0</v>
      </c>
      <c r="E481">
        <v>76</v>
      </c>
      <c r="F481">
        <v>1</v>
      </c>
      <c r="G481">
        <v>16</v>
      </c>
      <c r="H481" t="s">
        <v>8180</v>
      </c>
      <c r="I481" t="s">
        <v>8159</v>
      </c>
      <c r="J481" t="s">
        <v>8163</v>
      </c>
      <c r="K481" t="s">
        <v>8156</v>
      </c>
      <c r="L481" s="5">
        <v>7.9</v>
      </c>
      <c r="M481" t="s">
        <v>8181</v>
      </c>
      <c r="N481" s="6">
        <v>364964</v>
      </c>
      <c r="O481" t="s">
        <v>8182</v>
      </c>
      <c r="P481" s="6">
        <v>18000000</v>
      </c>
      <c r="Q481" s="6">
        <v>101475133</v>
      </c>
      <c r="R481">
        <v>83475133</v>
      </c>
      <c r="S481" t="s">
        <v>8175</v>
      </c>
      <c r="T481" s="7">
        <v>34251</v>
      </c>
      <c r="U481" t="s">
        <v>1242</v>
      </c>
      <c r="V481" s="7">
        <v>34251</v>
      </c>
      <c r="W481" t="s">
        <v>8204</v>
      </c>
      <c r="X481" t="s">
        <v>8206</v>
      </c>
      <c r="Y481">
        <v>1993</v>
      </c>
      <c r="Z481">
        <v>9</v>
      </c>
    </row>
    <row r="482" spans="1:26" x14ac:dyDescent="0.25">
      <c r="A482" t="s">
        <v>1243</v>
      </c>
      <c r="B482" t="s">
        <v>1244</v>
      </c>
      <c r="C482" t="s">
        <v>1244</v>
      </c>
      <c r="D482">
        <v>0</v>
      </c>
      <c r="E482">
        <v>141</v>
      </c>
      <c r="F482">
        <v>2</v>
      </c>
      <c r="G482">
        <v>21</v>
      </c>
      <c r="H482" t="s">
        <v>8183</v>
      </c>
      <c r="I482" t="s">
        <v>8162</v>
      </c>
      <c r="J482" t="s">
        <v>145</v>
      </c>
      <c r="K482" t="s">
        <v>8166</v>
      </c>
      <c r="L482" s="5">
        <v>6.6</v>
      </c>
      <c r="M482" t="s">
        <v>8178</v>
      </c>
      <c r="N482" s="6">
        <v>93568</v>
      </c>
      <c r="O482" t="s">
        <v>8179</v>
      </c>
      <c r="P482" s="6">
        <v>45000000</v>
      </c>
      <c r="Q482" s="6">
        <v>195268056</v>
      </c>
      <c r="R482">
        <v>150268056</v>
      </c>
      <c r="S482" t="s">
        <v>8175</v>
      </c>
      <c r="T482" s="7">
        <v>1993</v>
      </c>
      <c r="U482" t="s">
        <v>155</v>
      </c>
      <c r="V482" s="7">
        <v>1993</v>
      </c>
      <c r="W482" t="s">
        <v>8208</v>
      </c>
      <c r="X482" t="s">
        <v>8199</v>
      </c>
      <c r="Y482">
        <v>1905</v>
      </c>
      <c r="Z482">
        <v>15</v>
      </c>
    </row>
    <row r="483" spans="1:26" x14ac:dyDescent="0.25">
      <c r="A483" t="s">
        <v>1245</v>
      </c>
      <c r="B483" t="s">
        <v>1246</v>
      </c>
      <c r="C483" t="s">
        <v>1246</v>
      </c>
      <c r="D483">
        <v>0</v>
      </c>
      <c r="E483">
        <v>138</v>
      </c>
      <c r="F483">
        <v>2</v>
      </c>
      <c r="G483">
        <v>18</v>
      </c>
      <c r="H483" t="s">
        <v>8183</v>
      </c>
      <c r="I483" t="s">
        <v>8162</v>
      </c>
      <c r="J483" t="s">
        <v>145</v>
      </c>
      <c r="K483" t="s">
        <v>3857</v>
      </c>
      <c r="L483" s="5">
        <v>7.5</v>
      </c>
      <c r="M483" t="s">
        <v>8181</v>
      </c>
      <c r="N483" s="6">
        <v>85199</v>
      </c>
      <c r="O483" t="s">
        <v>8179</v>
      </c>
      <c r="P483" s="6">
        <v>30000000</v>
      </c>
      <c r="Q483" s="6">
        <v>135130999</v>
      </c>
      <c r="R483">
        <v>105130999</v>
      </c>
      <c r="S483" t="s">
        <v>8175</v>
      </c>
      <c r="T483" s="7">
        <v>34297</v>
      </c>
      <c r="U483" t="s">
        <v>69</v>
      </c>
      <c r="V483" s="7">
        <v>34297</v>
      </c>
      <c r="W483" t="s">
        <v>8207</v>
      </c>
      <c r="X483" t="s">
        <v>8202</v>
      </c>
      <c r="Y483">
        <v>1993</v>
      </c>
      <c r="Z483">
        <v>24</v>
      </c>
    </row>
    <row r="484" spans="1:26" x14ac:dyDescent="0.25">
      <c r="A484" t="s">
        <v>1247</v>
      </c>
      <c r="B484" t="s">
        <v>1248</v>
      </c>
      <c r="C484" t="s">
        <v>1248</v>
      </c>
      <c r="D484">
        <v>0</v>
      </c>
      <c r="E484">
        <v>125</v>
      </c>
      <c r="F484">
        <v>2</v>
      </c>
      <c r="G484">
        <v>5</v>
      </c>
      <c r="H484" t="s">
        <v>8183</v>
      </c>
      <c r="I484" t="s">
        <v>145</v>
      </c>
      <c r="J484" t="s">
        <v>5802</v>
      </c>
      <c r="K484" t="s">
        <v>5802</v>
      </c>
      <c r="L484" s="5">
        <v>7.7</v>
      </c>
      <c r="M484" t="s">
        <v>8181</v>
      </c>
      <c r="N484" s="6">
        <v>253332</v>
      </c>
      <c r="O484" t="s">
        <v>8182</v>
      </c>
      <c r="P484" s="6">
        <v>26000000</v>
      </c>
      <c r="Q484" s="6">
        <v>206678440</v>
      </c>
      <c r="R484">
        <v>180678440</v>
      </c>
      <c r="S484" t="s">
        <v>8175</v>
      </c>
      <c r="T484" s="7">
        <v>34317</v>
      </c>
      <c r="U484" t="s">
        <v>1062</v>
      </c>
      <c r="V484" s="7">
        <v>34317</v>
      </c>
      <c r="W484" t="s">
        <v>8196</v>
      </c>
      <c r="X484" t="s">
        <v>8197</v>
      </c>
      <c r="Y484">
        <v>1993</v>
      </c>
      <c r="Z484">
        <v>14</v>
      </c>
    </row>
    <row r="485" spans="1:26" x14ac:dyDescent="0.25">
      <c r="A485" t="s">
        <v>1249</v>
      </c>
      <c r="B485" t="s">
        <v>1250</v>
      </c>
      <c r="C485" t="s">
        <v>1250</v>
      </c>
      <c r="D485">
        <v>0</v>
      </c>
      <c r="E485">
        <v>121</v>
      </c>
      <c r="F485">
        <v>2</v>
      </c>
      <c r="G485">
        <v>1</v>
      </c>
      <c r="H485" t="s">
        <v>8183</v>
      </c>
      <c r="I485" t="s">
        <v>145</v>
      </c>
      <c r="J485" t="s">
        <v>8165</v>
      </c>
      <c r="K485" t="s">
        <v>8157</v>
      </c>
      <c r="L485" s="5">
        <v>7.5</v>
      </c>
      <c r="M485" t="s">
        <v>8181</v>
      </c>
      <c r="N485" s="6">
        <v>93357</v>
      </c>
      <c r="O485" t="s">
        <v>8179</v>
      </c>
      <c r="P485" s="6">
        <v>7000000</v>
      </c>
      <c r="Q485" s="6">
        <v>40185556</v>
      </c>
      <c r="R485">
        <v>33185556</v>
      </c>
      <c r="S485" t="s">
        <v>8175</v>
      </c>
      <c r="T485" s="7">
        <v>34104</v>
      </c>
      <c r="U485" t="s">
        <v>1251</v>
      </c>
      <c r="V485" s="7">
        <v>34104</v>
      </c>
      <c r="W485" t="s">
        <v>8213</v>
      </c>
      <c r="X485" t="s">
        <v>8206</v>
      </c>
      <c r="Y485">
        <v>1993</v>
      </c>
      <c r="Z485">
        <v>15</v>
      </c>
    </row>
    <row r="486" spans="1:26" x14ac:dyDescent="0.25">
      <c r="A486" t="s">
        <v>1252</v>
      </c>
      <c r="B486" t="s">
        <v>1253</v>
      </c>
      <c r="C486" t="s">
        <v>1253</v>
      </c>
      <c r="D486">
        <v>0</v>
      </c>
      <c r="E486">
        <v>134</v>
      </c>
      <c r="F486">
        <v>2</v>
      </c>
      <c r="G486">
        <v>14</v>
      </c>
      <c r="H486" t="s">
        <v>8183</v>
      </c>
      <c r="I486" t="s">
        <v>145</v>
      </c>
      <c r="J486" t="s">
        <v>8157</v>
      </c>
      <c r="K486" t="s">
        <v>5802</v>
      </c>
      <c r="L486" s="5">
        <v>7.8</v>
      </c>
      <c r="M486" t="s">
        <v>8181</v>
      </c>
      <c r="N486" s="6">
        <v>81400</v>
      </c>
      <c r="O486" t="s">
        <v>8179</v>
      </c>
      <c r="P486" s="6">
        <v>15000000</v>
      </c>
      <c r="Q486" s="6">
        <v>23237911</v>
      </c>
      <c r="R486">
        <v>8237911</v>
      </c>
      <c r="S486" t="s">
        <v>8175</v>
      </c>
      <c r="T486" s="7">
        <v>34267</v>
      </c>
      <c r="U486" t="s">
        <v>1254</v>
      </c>
      <c r="V486" s="7">
        <v>34267</v>
      </c>
      <c r="W486" t="s">
        <v>8204</v>
      </c>
      <c r="X486" t="s">
        <v>8205</v>
      </c>
      <c r="Y486">
        <v>1993</v>
      </c>
      <c r="Z486">
        <v>25</v>
      </c>
    </row>
    <row r="487" spans="1:26" x14ac:dyDescent="0.25">
      <c r="A487" t="s">
        <v>1255</v>
      </c>
      <c r="B487" t="s">
        <v>1256</v>
      </c>
      <c r="C487" t="s">
        <v>1256</v>
      </c>
      <c r="D487">
        <v>0</v>
      </c>
      <c r="E487">
        <v>104</v>
      </c>
      <c r="F487">
        <v>1</v>
      </c>
      <c r="G487">
        <v>44</v>
      </c>
      <c r="H487" t="s">
        <v>8177</v>
      </c>
      <c r="I487" t="s">
        <v>8158</v>
      </c>
      <c r="J487" t="s">
        <v>132</v>
      </c>
      <c r="K487" t="s">
        <v>8164</v>
      </c>
      <c r="L487" s="5">
        <v>6.7</v>
      </c>
      <c r="M487" t="s">
        <v>8178</v>
      </c>
      <c r="N487" s="6">
        <v>133661</v>
      </c>
      <c r="O487" t="s">
        <v>8182</v>
      </c>
      <c r="P487" s="6">
        <v>20000000</v>
      </c>
      <c r="Q487" s="6">
        <v>35739755</v>
      </c>
      <c r="R487">
        <v>15739755</v>
      </c>
      <c r="S487" t="s">
        <v>8175</v>
      </c>
      <c r="T487" s="7">
        <v>34178</v>
      </c>
      <c r="U487" t="s">
        <v>117</v>
      </c>
      <c r="V487" s="7">
        <v>34178</v>
      </c>
      <c r="W487" t="s">
        <v>8209</v>
      </c>
      <c r="X487" t="s">
        <v>8202</v>
      </c>
      <c r="Y487">
        <v>1993</v>
      </c>
      <c r="Z487">
        <v>28</v>
      </c>
    </row>
    <row r="488" spans="1:26" x14ac:dyDescent="0.25">
      <c r="A488" t="s">
        <v>1257</v>
      </c>
      <c r="B488" t="s">
        <v>1258</v>
      </c>
      <c r="C488" t="s">
        <v>1258</v>
      </c>
      <c r="D488">
        <v>0</v>
      </c>
      <c r="E488">
        <v>104</v>
      </c>
      <c r="F488">
        <v>1</v>
      </c>
      <c r="G488">
        <v>44</v>
      </c>
      <c r="H488" t="s">
        <v>8177</v>
      </c>
      <c r="I488" t="s">
        <v>5529</v>
      </c>
      <c r="J488" t="s">
        <v>8162</v>
      </c>
      <c r="K488" t="s">
        <v>8161</v>
      </c>
      <c r="L488" s="5">
        <v>4.0999999999999996</v>
      </c>
      <c r="M488" t="s">
        <v>8188</v>
      </c>
      <c r="N488" s="6">
        <v>53005</v>
      </c>
      <c r="O488" t="s">
        <v>8179</v>
      </c>
      <c r="P488" s="6">
        <v>22000000</v>
      </c>
      <c r="Q488" s="6">
        <v>10696210</v>
      </c>
      <c r="R488">
        <v>-11303790</v>
      </c>
      <c r="S488" t="s">
        <v>8185</v>
      </c>
      <c r="T488" s="7">
        <v>34090</v>
      </c>
      <c r="U488" t="s">
        <v>1259</v>
      </c>
      <c r="V488" s="7">
        <v>34090</v>
      </c>
      <c r="W488" t="s">
        <v>8213</v>
      </c>
      <c r="X488" t="s">
        <v>8206</v>
      </c>
      <c r="Y488">
        <v>1993</v>
      </c>
      <c r="Z488">
        <v>1</v>
      </c>
    </row>
    <row r="489" spans="1:26" x14ac:dyDescent="0.25">
      <c r="A489" t="s">
        <v>1260</v>
      </c>
      <c r="B489" t="s">
        <v>1261</v>
      </c>
      <c r="C489" t="s">
        <v>1261</v>
      </c>
      <c r="D489">
        <v>0</v>
      </c>
      <c r="E489">
        <v>101</v>
      </c>
      <c r="F489">
        <v>1</v>
      </c>
      <c r="G489">
        <v>41</v>
      </c>
      <c r="H489" t="s">
        <v>8177</v>
      </c>
      <c r="I489" t="s">
        <v>132</v>
      </c>
      <c r="J489" t="s">
        <v>145</v>
      </c>
      <c r="K489" t="s">
        <v>8163</v>
      </c>
      <c r="L489" s="5">
        <v>7.8</v>
      </c>
      <c r="M489" t="s">
        <v>8181</v>
      </c>
      <c r="N489" s="6">
        <v>99732</v>
      </c>
      <c r="O489" t="s">
        <v>8179</v>
      </c>
      <c r="P489" s="6">
        <v>7000000</v>
      </c>
      <c r="Q489" s="6">
        <v>34348443</v>
      </c>
      <c r="R489">
        <v>27348443</v>
      </c>
      <c r="S489" t="s">
        <v>8175</v>
      </c>
      <c r="T489" s="7">
        <v>34066</v>
      </c>
      <c r="U489" t="s">
        <v>1262</v>
      </c>
      <c r="V489" s="7">
        <v>34066</v>
      </c>
      <c r="W489" t="s">
        <v>8210</v>
      </c>
      <c r="X489" t="s">
        <v>8202</v>
      </c>
      <c r="Y489">
        <v>1993</v>
      </c>
      <c r="Z489">
        <v>7</v>
      </c>
    </row>
    <row r="490" spans="1:26" x14ac:dyDescent="0.25">
      <c r="A490" t="s">
        <v>1263</v>
      </c>
      <c r="B490" t="s">
        <v>1264</v>
      </c>
      <c r="C490" t="s">
        <v>1264</v>
      </c>
      <c r="D490">
        <v>0</v>
      </c>
      <c r="E490">
        <v>195</v>
      </c>
      <c r="F490">
        <v>3</v>
      </c>
      <c r="G490">
        <v>15</v>
      </c>
      <c r="H490" t="s">
        <v>8183</v>
      </c>
      <c r="I490" t="s">
        <v>8160</v>
      </c>
      <c r="J490" t="s">
        <v>145</v>
      </c>
      <c r="K490" t="s">
        <v>8167</v>
      </c>
      <c r="L490" s="5">
        <v>9</v>
      </c>
      <c r="M490" t="s">
        <v>8181</v>
      </c>
      <c r="N490" s="6">
        <v>1416181</v>
      </c>
      <c r="O490" t="s">
        <v>8184</v>
      </c>
      <c r="P490" s="6">
        <v>22000000</v>
      </c>
      <c r="Q490" s="6">
        <v>322161245</v>
      </c>
      <c r="R490">
        <v>300161245</v>
      </c>
      <c r="S490" t="s">
        <v>8175</v>
      </c>
      <c r="T490" s="7">
        <v>34303</v>
      </c>
      <c r="U490" t="s">
        <v>139</v>
      </c>
      <c r="V490" s="7">
        <v>34303</v>
      </c>
      <c r="W490" t="s">
        <v>8207</v>
      </c>
      <c r="X490" t="s">
        <v>8197</v>
      </c>
      <c r="Y490">
        <v>1993</v>
      </c>
      <c r="Z490">
        <v>30</v>
      </c>
    </row>
    <row r="491" spans="1:26" x14ac:dyDescent="0.25">
      <c r="A491" t="s">
        <v>1265</v>
      </c>
      <c r="B491" t="s">
        <v>1266</v>
      </c>
      <c r="C491" t="s">
        <v>1266</v>
      </c>
      <c r="D491">
        <v>0</v>
      </c>
      <c r="E491">
        <v>107</v>
      </c>
      <c r="F491">
        <v>1</v>
      </c>
      <c r="G491">
        <v>47</v>
      </c>
      <c r="H491" t="s">
        <v>8177</v>
      </c>
      <c r="I491" t="s">
        <v>132</v>
      </c>
      <c r="J491" t="s">
        <v>8163</v>
      </c>
      <c r="K491" t="s">
        <v>8165</v>
      </c>
      <c r="L491" s="5">
        <v>5.7</v>
      </c>
      <c r="M491" t="s">
        <v>8178</v>
      </c>
      <c r="N491" s="6">
        <v>57260</v>
      </c>
      <c r="O491" t="s">
        <v>8179</v>
      </c>
      <c r="P491" s="6">
        <v>38000000</v>
      </c>
      <c r="Q491" s="6">
        <v>57319029</v>
      </c>
      <c r="R491">
        <v>19319029</v>
      </c>
      <c r="S491" t="s">
        <v>8175</v>
      </c>
      <c r="T491" s="7">
        <v>34313</v>
      </c>
      <c r="U491" t="s">
        <v>1267</v>
      </c>
      <c r="V491" s="7">
        <v>34313</v>
      </c>
      <c r="W491" t="s">
        <v>8196</v>
      </c>
      <c r="X491" t="s">
        <v>1465</v>
      </c>
      <c r="Y491">
        <v>1993</v>
      </c>
      <c r="Z491">
        <v>10</v>
      </c>
    </row>
    <row r="492" spans="1:26" x14ac:dyDescent="0.25">
      <c r="A492" t="s">
        <v>1268</v>
      </c>
      <c r="B492" t="s">
        <v>1269</v>
      </c>
      <c r="C492" t="s">
        <v>1269</v>
      </c>
      <c r="D492">
        <v>0</v>
      </c>
      <c r="E492">
        <v>105</v>
      </c>
      <c r="F492">
        <v>1</v>
      </c>
      <c r="G492">
        <v>45</v>
      </c>
      <c r="H492" t="s">
        <v>8177</v>
      </c>
      <c r="I492" t="s">
        <v>132</v>
      </c>
      <c r="J492" t="s">
        <v>145</v>
      </c>
      <c r="K492" t="s">
        <v>8157</v>
      </c>
      <c r="L492" s="5">
        <v>6.8</v>
      </c>
      <c r="M492" t="s">
        <v>8178</v>
      </c>
      <c r="N492" s="6">
        <v>186527</v>
      </c>
      <c r="O492" t="s">
        <v>8182</v>
      </c>
      <c r="P492" s="6">
        <v>21000000</v>
      </c>
      <c r="Q492" s="6">
        <v>227927165</v>
      </c>
      <c r="R492">
        <v>206927165</v>
      </c>
      <c r="S492" t="s">
        <v>8175</v>
      </c>
      <c r="T492" s="7">
        <v>34145</v>
      </c>
      <c r="U492" t="s">
        <v>1270</v>
      </c>
      <c r="V492" s="7">
        <v>34145</v>
      </c>
      <c r="W492" t="s">
        <v>8208</v>
      </c>
      <c r="X492" t="s">
        <v>1465</v>
      </c>
      <c r="Y492">
        <v>1993</v>
      </c>
      <c r="Z492">
        <v>25</v>
      </c>
    </row>
    <row r="493" spans="1:26" x14ac:dyDescent="0.25">
      <c r="A493" t="s">
        <v>1271</v>
      </c>
      <c r="B493" t="s">
        <v>1272</v>
      </c>
      <c r="C493" t="s">
        <v>1272</v>
      </c>
      <c r="D493">
        <v>0</v>
      </c>
      <c r="E493">
        <v>104</v>
      </c>
      <c r="F493">
        <v>1</v>
      </c>
      <c r="G493">
        <v>44</v>
      </c>
      <c r="H493" t="s">
        <v>8177</v>
      </c>
      <c r="I493" t="s">
        <v>8158</v>
      </c>
      <c r="J493" t="s">
        <v>132</v>
      </c>
      <c r="K493" t="s">
        <v>8163</v>
      </c>
      <c r="L493" s="5">
        <v>4.0999999999999996</v>
      </c>
      <c r="M493" t="s">
        <v>8188</v>
      </c>
      <c r="N493" s="6">
        <v>61782</v>
      </c>
      <c r="O493" t="s">
        <v>8179</v>
      </c>
      <c r="P493" s="6">
        <v>48000000</v>
      </c>
      <c r="Q493" s="6">
        <v>20915465</v>
      </c>
      <c r="R493">
        <v>-27084535</v>
      </c>
      <c r="S493" t="s">
        <v>8185</v>
      </c>
      <c r="T493" s="7">
        <v>34117</v>
      </c>
      <c r="U493" t="s">
        <v>1273</v>
      </c>
      <c r="V493" s="7">
        <v>34117</v>
      </c>
      <c r="W493" t="s">
        <v>8213</v>
      </c>
      <c r="X493" t="s">
        <v>1465</v>
      </c>
      <c r="Y493">
        <v>1993</v>
      </c>
      <c r="Z493">
        <v>28</v>
      </c>
    </row>
    <row r="494" spans="1:26" x14ac:dyDescent="0.25">
      <c r="A494" t="s">
        <v>1274</v>
      </c>
      <c r="B494" t="s">
        <v>1275</v>
      </c>
      <c r="C494" t="s">
        <v>1275</v>
      </c>
      <c r="D494">
        <v>0</v>
      </c>
      <c r="E494">
        <v>105</v>
      </c>
      <c r="F494">
        <v>1</v>
      </c>
      <c r="G494">
        <v>45</v>
      </c>
      <c r="H494" t="s">
        <v>8177</v>
      </c>
      <c r="I494" t="s">
        <v>5529</v>
      </c>
      <c r="J494" t="s">
        <v>8158</v>
      </c>
      <c r="K494" t="s">
        <v>8157</v>
      </c>
      <c r="L494" s="5">
        <v>6.4</v>
      </c>
      <c r="M494" t="s">
        <v>8178</v>
      </c>
      <c r="N494" s="6">
        <v>58075</v>
      </c>
      <c r="O494" t="s">
        <v>8179</v>
      </c>
      <c r="P494" s="6">
        <v>30000000</v>
      </c>
      <c r="Q494" s="6">
        <v>53898845</v>
      </c>
      <c r="R494">
        <v>23898845</v>
      </c>
      <c r="S494" t="s">
        <v>8175</v>
      </c>
      <c r="T494" s="7">
        <v>34285</v>
      </c>
      <c r="U494" t="s">
        <v>847</v>
      </c>
      <c r="V494" s="7">
        <v>34285</v>
      </c>
      <c r="W494" t="s">
        <v>8207</v>
      </c>
      <c r="X494" t="s">
        <v>1465</v>
      </c>
      <c r="Y494">
        <v>1993</v>
      </c>
      <c r="Z494">
        <v>12</v>
      </c>
    </row>
    <row r="495" spans="1:26" x14ac:dyDescent="0.25">
      <c r="A495" t="s">
        <v>1276</v>
      </c>
      <c r="B495" t="s">
        <v>1277</v>
      </c>
      <c r="C495" t="s">
        <v>1277</v>
      </c>
      <c r="D495">
        <v>0</v>
      </c>
      <c r="E495">
        <v>130</v>
      </c>
      <c r="F495">
        <v>2</v>
      </c>
      <c r="G495">
        <v>10</v>
      </c>
      <c r="H495" t="s">
        <v>8183</v>
      </c>
      <c r="I495" t="s">
        <v>8160</v>
      </c>
      <c r="J495" t="s">
        <v>145</v>
      </c>
      <c r="K495" t="s">
        <v>8167</v>
      </c>
      <c r="L495" s="5">
        <v>7.8</v>
      </c>
      <c r="M495" t="s">
        <v>8181</v>
      </c>
      <c r="N495" s="6">
        <v>160790</v>
      </c>
      <c r="O495" t="s">
        <v>8182</v>
      </c>
      <c r="P495" s="6">
        <v>25000000</v>
      </c>
      <c r="Q495" s="6">
        <v>56505065</v>
      </c>
      <c r="R495">
        <v>31505065</v>
      </c>
      <c r="S495" t="s">
        <v>8175</v>
      </c>
      <c r="T495" s="7">
        <v>34328</v>
      </c>
      <c r="U495" t="s">
        <v>1278</v>
      </c>
      <c r="V495" s="7">
        <v>34328</v>
      </c>
      <c r="W495" t="s">
        <v>8196</v>
      </c>
      <c r="X495" t="s">
        <v>8206</v>
      </c>
      <c r="Y495">
        <v>1993</v>
      </c>
      <c r="Z495">
        <v>25</v>
      </c>
    </row>
    <row r="496" spans="1:26" x14ac:dyDescent="0.25">
      <c r="A496" t="s">
        <v>1279</v>
      </c>
      <c r="B496" t="s">
        <v>1280</v>
      </c>
      <c r="C496" t="s">
        <v>1280</v>
      </c>
      <c r="D496">
        <v>0</v>
      </c>
      <c r="E496">
        <v>119</v>
      </c>
      <c r="F496">
        <v>1</v>
      </c>
      <c r="G496">
        <v>59</v>
      </c>
      <c r="H496" t="s">
        <v>8177</v>
      </c>
      <c r="I496" t="s">
        <v>8162</v>
      </c>
      <c r="J496" t="s">
        <v>145</v>
      </c>
      <c r="K496" t="s">
        <v>8157</v>
      </c>
      <c r="L496" s="5">
        <v>7.9</v>
      </c>
      <c r="M496" t="s">
        <v>8181</v>
      </c>
      <c r="N496" s="6">
        <v>237840</v>
      </c>
      <c r="O496" t="s">
        <v>8182</v>
      </c>
      <c r="P496" s="6">
        <v>13000000</v>
      </c>
      <c r="Q496" s="6">
        <v>13088850</v>
      </c>
      <c r="R496">
        <v>88850</v>
      </c>
      <c r="S496" t="s">
        <v>8175</v>
      </c>
      <c r="T496" s="7">
        <v>34220</v>
      </c>
      <c r="U496" t="s">
        <v>676</v>
      </c>
      <c r="V496" s="7">
        <v>34220</v>
      </c>
      <c r="W496" t="s">
        <v>8211</v>
      </c>
      <c r="X496" t="s">
        <v>8202</v>
      </c>
      <c r="Y496">
        <v>1993</v>
      </c>
      <c r="Z496">
        <v>8</v>
      </c>
    </row>
    <row r="497" spans="1:26" x14ac:dyDescent="0.25">
      <c r="A497" t="s">
        <v>1281</v>
      </c>
      <c r="B497" t="s">
        <v>1282</v>
      </c>
      <c r="C497" t="s">
        <v>1282</v>
      </c>
      <c r="D497">
        <v>0</v>
      </c>
      <c r="E497">
        <v>95</v>
      </c>
      <c r="F497">
        <v>1</v>
      </c>
      <c r="G497">
        <v>35</v>
      </c>
      <c r="H497" t="s">
        <v>8177</v>
      </c>
      <c r="I497" t="s">
        <v>132</v>
      </c>
      <c r="J497" t="s">
        <v>8165</v>
      </c>
      <c r="K497" t="s">
        <v>5802</v>
      </c>
      <c r="L497" s="5">
        <v>6.2</v>
      </c>
      <c r="M497" t="s">
        <v>8178</v>
      </c>
      <c r="N497" s="6">
        <v>86805</v>
      </c>
      <c r="O497" t="s">
        <v>8179</v>
      </c>
      <c r="P497" s="6">
        <v>40000000</v>
      </c>
      <c r="Q497" s="6">
        <v>48198019</v>
      </c>
      <c r="R497">
        <v>8198019</v>
      </c>
      <c r="S497" t="s">
        <v>8175</v>
      </c>
      <c r="T497" s="7">
        <v>34313</v>
      </c>
      <c r="U497" t="s">
        <v>1283</v>
      </c>
      <c r="V497" s="7">
        <v>34313</v>
      </c>
      <c r="W497" t="s">
        <v>8196</v>
      </c>
      <c r="X497" t="s">
        <v>1465</v>
      </c>
      <c r="Y497">
        <v>1993</v>
      </c>
      <c r="Z497">
        <v>10</v>
      </c>
    </row>
    <row r="498" spans="1:26" x14ac:dyDescent="0.25">
      <c r="A498" t="s">
        <v>1284</v>
      </c>
      <c r="B498" t="s">
        <v>1285</v>
      </c>
      <c r="C498" t="s">
        <v>1285</v>
      </c>
      <c r="D498">
        <v>0</v>
      </c>
      <c r="E498">
        <v>118</v>
      </c>
      <c r="F498">
        <v>1</v>
      </c>
      <c r="G498">
        <v>58</v>
      </c>
      <c r="H498" t="s">
        <v>8177</v>
      </c>
      <c r="I498" t="s">
        <v>145</v>
      </c>
      <c r="J498" t="s">
        <v>5802</v>
      </c>
      <c r="K498" t="s">
        <v>5802</v>
      </c>
      <c r="L498" s="5">
        <v>7.7</v>
      </c>
      <c r="M498" t="s">
        <v>8181</v>
      </c>
      <c r="N498" s="6">
        <v>249091</v>
      </c>
      <c r="O498" t="s">
        <v>8182</v>
      </c>
      <c r="P498" s="6">
        <v>11000000</v>
      </c>
      <c r="Q498" s="6">
        <v>10032765</v>
      </c>
      <c r="R498">
        <v>-967235</v>
      </c>
      <c r="S498" t="s">
        <v>8185</v>
      </c>
      <c r="T498" s="7">
        <v>34243</v>
      </c>
      <c r="U498" t="s">
        <v>1286</v>
      </c>
      <c r="V498" s="7">
        <v>34243</v>
      </c>
      <c r="W498" t="s">
        <v>8204</v>
      </c>
      <c r="X498" t="s">
        <v>1465</v>
      </c>
      <c r="Y498">
        <v>1993</v>
      </c>
      <c r="Z498">
        <v>1</v>
      </c>
    </row>
    <row r="499" spans="1:26" x14ac:dyDescent="0.25">
      <c r="A499" t="s">
        <v>1287</v>
      </c>
      <c r="B499" t="s">
        <v>1288</v>
      </c>
      <c r="C499" t="s">
        <v>1288</v>
      </c>
      <c r="D499">
        <v>0</v>
      </c>
      <c r="E499">
        <v>86</v>
      </c>
      <c r="F499">
        <v>1</v>
      </c>
      <c r="G499">
        <v>26</v>
      </c>
      <c r="H499" t="s">
        <v>8177</v>
      </c>
      <c r="I499" t="s">
        <v>132</v>
      </c>
      <c r="J499" t="s">
        <v>5802</v>
      </c>
      <c r="K499" t="s">
        <v>5802</v>
      </c>
      <c r="L499" s="5">
        <v>6.9</v>
      </c>
      <c r="M499" t="s">
        <v>8178</v>
      </c>
      <c r="N499" s="6">
        <v>318316</v>
      </c>
      <c r="O499" t="s">
        <v>8182</v>
      </c>
      <c r="P499" s="6">
        <v>15000000</v>
      </c>
      <c r="Q499" s="6">
        <v>107217396</v>
      </c>
      <c r="R499">
        <v>92217396</v>
      </c>
      <c r="S499" t="s">
        <v>8175</v>
      </c>
      <c r="T499" s="7">
        <v>34369</v>
      </c>
      <c r="U499" t="s">
        <v>1289</v>
      </c>
      <c r="V499" s="7">
        <v>34369</v>
      </c>
      <c r="W499" t="s">
        <v>8201</v>
      </c>
      <c r="X499" t="s">
        <v>1465</v>
      </c>
      <c r="Y499">
        <v>1994</v>
      </c>
      <c r="Z499">
        <v>4</v>
      </c>
    </row>
    <row r="500" spans="1:26" x14ac:dyDescent="0.25">
      <c r="A500" t="s">
        <v>1290</v>
      </c>
      <c r="B500" t="s">
        <v>1291</v>
      </c>
      <c r="C500" t="s">
        <v>1291</v>
      </c>
      <c r="D500">
        <v>0</v>
      </c>
      <c r="E500">
        <v>99</v>
      </c>
      <c r="F500">
        <v>1</v>
      </c>
      <c r="G500">
        <v>39</v>
      </c>
      <c r="H500" t="s">
        <v>8177</v>
      </c>
      <c r="I500" t="s">
        <v>8158</v>
      </c>
      <c r="J500" t="s">
        <v>132</v>
      </c>
      <c r="K500" t="s">
        <v>8162</v>
      </c>
      <c r="L500" s="5">
        <v>6.2</v>
      </c>
      <c r="M500" t="s">
        <v>8178</v>
      </c>
      <c r="N500" s="6">
        <v>54356</v>
      </c>
      <c r="O500" t="s">
        <v>8179</v>
      </c>
      <c r="P500" s="6">
        <v>48000000</v>
      </c>
      <c r="Q500" s="6">
        <v>16827402</v>
      </c>
      <c r="R500">
        <v>-31172598</v>
      </c>
      <c r="S500" t="s">
        <v>8185</v>
      </c>
      <c r="T500" s="7">
        <v>1994</v>
      </c>
      <c r="U500" t="s">
        <v>1292</v>
      </c>
      <c r="V500" s="7">
        <v>1994</v>
      </c>
      <c r="W500" t="s">
        <v>8208</v>
      </c>
      <c r="X500" t="s">
        <v>1465</v>
      </c>
      <c r="Y500">
        <v>1905</v>
      </c>
      <c r="Z500">
        <v>16</v>
      </c>
    </row>
    <row r="501" spans="1:26" x14ac:dyDescent="0.25">
      <c r="A501" t="s">
        <v>1293</v>
      </c>
      <c r="B501" t="s">
        <v>1294</v>
      </c>
      <c r="C501" t="s">
        <v>1294</v>
      </c>
      <c r="D501">
        <v>0</v>
      </c>
      <c r="E501">
        <v>104</v>
      </c>
      <c r="F501">
        <v>1</v>
      </c>
      <c r="G501">
        <v>44</v>
      </c>
      <c r="H501" t="s">
        <v>8177</v>
      </c>
      <c r="I501" t="s">
        <v>5529</v>
      </c>
      <c r="J501" t="s">
        <v>132</v>
      </c>
      <c r="K501" t="s">
        <v>8162</v>
      </c>
      <c r="L501" s="5">
        <v>5.5</v>
      </c>
      <c r="M501" t="s">
        <v>8178</v>
      </c>
      <c r="N501" s="6">
        <v>85342</v>
      </c>
      <c r="O501" t="s">
        <v>8179</v>
      </c>
      <c r="P501" s="6">
        <v>50000000</v>
      </c>
      <c r="Q501" s="6">
        <v>119208989</v>
      </c>
      <c r="R501">
        <v>69208989</v>
      </c>
      <c r="S501" t="s">
        <v>8175</v>
      </c>
      <c r="T501" s="7">
        <v>34479</v>
      </c>
      <c r="U501" t="s">
        <v>231</v>
      </c>
      <c r="V501" s="7">
        <v>34479</v>
      </c>
      <c r="W501" t="s">
        <v>8213</v>
      </c>
      <c r="X501" t="s">
        <v>8202</v>
      </c>
      <c r="Y501">
        <v>1994</v>
      </c>
      <c r="Z501">
        <v>25</v>
      </c>
    </row>
    <row r="502" spans="1:26" x14ac:dyDescent="0.25">
      <c r="A502" t="s">
        <v>1295</v>
      </c>
      <c r="B502" t="s">
        <v>1296</v>
      </c>
      <c r="C502" t="s">
        <v>1296</v>
      </c>
      <c r="D502">
        <v>0</v>
      </c>
      <c r="E502">
        <v>141</v>
      </c>
      <c r="F502">
        <v>2</v>
      </c>
      <c r="G502">
        <v>21</v>
      </c>
      <c r="H502" t="s">
        <v>8183</v>
      </c>
      <c r="I502" t="s">
        <v>5529</v>
      </c>
      <c r="J502" t="s">
        <v>8162</v>
      </c>
      <c r="K502" t="s">
        <v>145</v>
      </c>
      <c r="L502" s="5">
        <v>6.9</v>
      </c>
      <c r="M502" t="s">
        <v>8178</v>
      </c>
      <c r="N502" s="6">
        <v>105833</v>
      </c>
      <c r="O502" t="s">
        <v>8182</v>
      </c>
      <c r="P502" s="6">
        <v>62000000</v>
      </c>
      <c r="Q502" s="6">
        <v>215887717</v>
      </c>
      <c r="R502">
        <v>153887717</v>
      </c>
      <c r="S502" t="s">
        <v>8175</v>
      </c>
      <c r="T502" s="7">
        <v>34549</v>
      </c>
      <c r="U502" t="s">
        <v>1139</v>
      </c>
      <c r="V502" s="7">
        <v>34549</v>
      </c>
      <c r="W502" t="s">
        <v>8212</v>
      </c>
      <c r="X502" t="s">
        <v>8202</v>
      </c>
      <c r="Y502">
        <v>1994</v>
      </c>
      <c r="Z502">
        <v>3</v>
      </c>
    </row>
    <row r="503" spans="1:26" x14ac:dyDescent="0.25">
      <c r="A503" t="s">
        <v>1297</v>
      </c>
      <c r="B503" t="s">
        <v>1298</v>
      </c>
      <c r="C503" t="s">
        <v>1298</v>
      </c>
      <c r="D503">
        <v>0</v>
      </c>
      <c r="E503">
        <v>92</v>
      </c>
      <c r="F503">
        <v>1</v>
      </c>
      <c r="G503">
        <v>32</v>
      </c>
      <c r="H503" t="s">
        <v>8177</v>
      </c>
      <c r="I503" t="s">
        <v>132</v>
      </c>
      <c r="J503" t="s">
        <v>5802</v>
      </c>
      <c r="K503" t="s">
        <v>5802</v>
      </c>
      <c r="L503" s="5">
        <v>7.7</v>
      </c>
      <c r="M503" t="s">
        <v>8181</v>
      </c>
      <c r="N503" s="6">
        <v>229676</v>
      </c>
      <c r="O503" t="s">
        <v>8182</v>
      </c>
      <c r="P503" s="6">
        <v>27000</v>
      </c>
      <c r="Q503" s="6">
        <v>3151130</v>
      </c>
      <c r="R503">
        <v>3124130</v>
      </c>
      <c r="S503" t="s">
        <v>8175</v>
      </c>
      <c r="T503" s="7">
        <v>34335</v>
      </c>
      <c r="U503" t="s">
        <v>1299</v>
      </c>
      <c r="V503" s="7">
        <v>34335</v>
      </c>
      <c r="W503" t="s">
        <v>8198</v>
      </c>
      <c r="X503" t="s">
        <v>8206</v>
      </c>
      <c r="Y503">
        <v>1994</v>
      </c>
      <c r="Z503">
        <v>1</v>
      </c>
    </row>
    <row r="504" spans="1:26" x14ac:dyDescent="0.25">
      <c r="A504" t="s">
        <v>1300</v>
      </c>
      <c r="B504" t="s">
        <v>1301</v>
      </c>
      <c r="C504" t="s">
        <v>1301</v>
      </c>
      <c r="D504">
        <v>0</v>
      </c>
      <c r="E504">
        <v>119</v>
      </c>
      <c r="F504">
        <v>1</v>
      </c>
      <c r="G504">
        <v>59</v>
      </c>
      <c r="H504" t="s">
        <v>8177</v>
      </c>
      <c r="I504" t="s">
        <v>8162</v>
      </c>
      <c r="J504" t="s">
        <v>145</v>
      </c>
      <c r="K504" t="s">
        <v>8166</v>
      </c>
      <c r="L504" s="5">
        <v>6.7</v>
      </c>
      <c r="M504" t="s">
        <v>8178</v>
      </c>
      <c r="N504" s="6">
        <v>72010</v>
      </c>
      <c r="O504" t="s">
        <v>8179</v>
      </c>
      <c r="P504" s="6">
        <v>45000000</v>
      </c>
      <c r="Q504" s="6">
        <v>117615211</v>
      </c>
      <c r="R504">
        <v>72615211</v>
      </c>
      <c r="S504" t="s">
        <v>8175</v>
      </c>
      <c r="T504" s="7">
        <v>34535</v>
      </c>
      <c r="U504" t="s">
        <v>708</v>
      </c>
      <c r="V504" s="7">
        <v>34535</v>
      </c>
      <c r="W504" t="s">
        <v>8209</v>
      </c>
      <c r="X504" t="s">
        <v>8202</v>
      </c>
      <c r="Y504">
        <v>1994</v>
      </c>
      <c r="Z504">
        <v>20</v>
      </c>
    </row>
    <row r="505" spans="1:26" x14ac:dyDescent="0.25">
      <c r="A505" t="s">
        <v>1302</v>
      </c>
      <c r="B505" t="s">
        <v>1303</v>
      </c>
      <c r="C505" t="s">
        <v>1303</v>
      </c>
      <c r="D505">
        <v>0</v>
      </c>
      <c r="E505">
        <v>102</v>
      </c>
      <c r="F505">
        <v>1</v>
      </c>
      <c r="G505">
        <v>42</v>
      </c>
      <c r="H505" t="s">
        <v>8177</v>
      </c>
      <c r="I505" t="s">
        <v>5529</v>
      </c>
      <c r="J505" t="s">
        <v>8162</v>
      </c>
      <c r="K505" t="s">
        <v>145</v>
      </c>
      <c r="L505" s="5">
        <v>7.5</v>
      </c>
      <c r="M505" t="s">
        <v>8181</v>
      </c>
      <c r="N505" s="6">
        <v>194723</v>
      </c>
      <c r="O505" t="s">
        <v>8182</v>
      </c>
      <c r="P505" s="6">
        <v>23000000</v>
      </c>
      <c r="Q505" s="6">
        <v>50694671</v>
      </c>
      <c r="R505">
        <v>27694671</v>
      </c>
      <c r="S505" t="s">
        <v>8175</v>
      </c>
      <c r="T505" s="7">
        <v>34369</v>
      </c>
      <c r="U505" t="s">
        <v>1304</v>
      </c>
      <c r="V505" s="7">
        <v>34369</v>
      </c>
      <c r="W505" t="s">
        <v>8201</v>
      </c>
      <c r="X505" t="s">
        <v>1465</v>
      </c>
      <c r="Y505">
        <v>1994</v>
      </c>
      <c r="Z505">
        <v>4</v>
      </c>
    </row>
    <row r="506" spans="1:26" x14ac:dyDescent="0.25">
      <c r="A506" t="s">
        <v>1305</v>
      </c>
      <c r="B506" t="s">
        <v>1306</v>
      </c>
      <c r="C506" t="s">
        <v>1306</v>
      </c>
      <c r="D506">
        <v>0</v>
      </c>
      <c r="E506">
        <v>128</v>
      </c>
      <c r="F506">
        <v>2</v>
      </c>
      <c r="G506">
        <v>8</v>
      </c>
      <c r="H506" t="s">
        <v>8183</v>
      </c>
      <c r="I506" t="s">
        <v>145</v>
      </c>
      <c r="J506" t="s">
        <v>3857</v>
      </c>
      <c r="K506" t="s">
        <v>5802</v>
      </c>
      <c r="L506" s="5">
        <v>6.2</v>
      </c>
      <c r="M506" t="s">
        <v>8178</v>
      </c>
      <c r="N506" s="6">
        <v>53405</v>
      </c>
      <c r="O506" t="s">
        <v>8179</v>
      </c>
      <c r="P506" s="6">
        <v>55000000</v>
      </c>
      <c r="Q506" s="6">
        <v>214015089</v>
      </c>
      <c r="R506">
        <v>159015089</v>
      </c>
      <c r="S506" t="s">
        <v>8175</v>
      </c>
      <c r="T506" s="7">
        <v>34666</v>
      </c>
      <c r="U506" t="s">
        <v>484</v>
      </c>
      <c r="V506" s="7">
        <v>34666</v>
      </c>
      <c r="W506" t="s">
        <v>8207</v>
      </c>
      <c r="X506" t="s">
        <v>8205</v>
      </c>
      <c r="Y506">
        <v>1994</v>
      </c>
      <c r="Z506">
        <v>28</v>
      </c>
    </row>
    <row r="507" spans="1:26" x14ac:dyDescent="0.25">
      <c r="A507" t="s">
        <v>1307</v>
      </c>
      <c r="B507" t="s">
        <v>1308</v>
      </c>
      <c r="C507" t="s">
        <v>1308</v>
      </c>
      <c r="D507">
        <v>0</v>
      </c>
      <c r="E507">
        <v>107</v>
      </c>
      <c r="F507">
        <v>1</v>
      </c>
      <c r="G507">
        <v>47</v>
      </c>
      <c r="H507" t="s">
        <v>8177</v>
      </c>
      <c r="I507" t="s">
        <v>132</v>
      </c>
      <c r="J507" t="s">
        <v>5802</v>
      </c>
      <c r="K507" t="s">
        <v>5802</v>
      </c>
      <c r="L507" s="5">
        <v>7.3</v>
      </c>
      <c r="M507" t="s">
        <v>8181</v>
      </c>
      <c r="N507" s="6">
        <v>403411</v>
      </c>
      <c r="O507" t="s">
        <v>8182</v>
      </c>
      <c r="P507" s="6">
        <v>17000000</v>
      </c>
      <c r="Q507" s="6">
        <v>247290327</v>
      </c>
      <c r="R507">
        <v>230290327</v>
      </c>
      <c r="S507" t="s">
        <v>8175</v>
      </c>
      <c r="T507" s="7">
        <v>34674</v>
      </c>
      <c r="U507" t="s">
        <v>1309</v>
      </c>
      <c r="V507" s="7">
        <v>34674</v>
      </c>
      <c r="W507" t="s">
        <v>8196</v>
      </c>
      <c r="X507" t="s">
        <v>8197</v>
      </c>
      <c r="Y507">
        <v>1994</v>
      </c>
      <c r="Z507">
        <v>6</v>
      </c>
    </row>
    <row r="508" spans="1:26" x14ac:dyDescent="0.25">
      <c r="A508" t="s">
        <v>1310</v>
      </c>
      <c r="B508" t="s">
        <v>1311</v>
      </c>
      <c r="C508" t="s">
        <v>1311</v>
      </c>
      <c r="D508">
        <v>0</v>
      </c>
      <c r="E508">
        <v>127</v>
      </c>
      <c r="F508">
        <v>2</v>
      </c>
      <c r="G508">
        <v>7</v>
      </c>
      <c r="H508" t="s">
        <v>8183</v>
      </c>
      <c r="I508" t="s">
        <v>8160</v>
      </c>
      <c r="J508" t="s">
        <v>132</v>
      </c>
      <c r="K508" t="s">
        <v>145</v>
      </c>
      <c r="L508" s="5">
        <v>7.8</v>
      </c>
      <c r="M508" t="s">
        <v>8181</v>
      </c>
      <c r="N508" s="6">
        <v>181897</v>
      </c>
      <c r="O508" t="s">
        <v>8182</v>
      </c>
      <c r="P508" s="6">
        <v>18000000</v>
      </c>
      <c r="Q508" s="6">
        <v>5887725</v>
      </c>
      <c r="R508">
        <v>-12112275</v>
      </c>
      <c r="S508" t="s">
        <v>8185</v>
      </c>
      <c r="T508" s="7">
        <v>1994</v>
      </c>
      <c r="U508" t="s">
        <v>575</v>
      </c>
      <c r="V508" s="7">
        <v>1994</v>
      </c>
      <c r="W508" t="s">
        <v>8208</v>
      </c>
      <c r="X508" t="s">
        <v>1465</v>
      </c>
      <c r="Y508">
        <v>1905</v>
      </c>
      <c r="Z508">
        <v>16</v>
      </c>
    </row>
    <row r="509" spans="1:26" x14ac:dyDescent="0.25">
      <c r="A509" t="s">
        <v>1312</v>
      </c>
      <c r="B509" t="s">
        <v>1313</v>
      </c>
      <c r="C509" t="s">
        <v>1313</v>
      </c>
      <c r="D509">
        <v>0</v>
      </c>
      <c r="E509">
        <v>91</v>
      </c>
      <c r="F509">
        <v>1</v>
      </c>
      <c r="G509">
        <v>31</v>
      </c>
      <c r="H509" t="s">
        <v>8177</v>
      </c>
      <c r="I509" t="s">
        <v>132</v>
      </c>
      <c r="J509" t="s">
        <v>8163</v>
      </c>
      <c r="K509" t="s">
        <v>8156</v>
      </c>
      <c r="L509" s="5">
        <v>5</v>
      </c>
      <c r="M509" t="s">
        <v>8188</v>
      </c>
      <c r="N509" s="6">
        <v>84502</v>
      </c>
      <c r="O509" t="s">
        <v>8179</v>
      </c>
      <c r="P509" s="6">
        <v>46000000</v>
      </c>
      <c r="Q509" s="6">
        <v>341631208</v>
      </c>
      <c r="R509">
        <v>295631208</v>
      </c>
      <c r="S509" t="s">
        <v>8175</v>
      </c>
      <c r="T509" s="7">
        <v>34477</v>
      </c>
      <c r="U509" t="s">
        <v>1314</v>
      </c>
      <c r="V509" s="7">
        <v>34477</v>
      </c>
      <c r="W509" t="s">
        <v>8213</v>
      </c>
      <c r="X509" t="s">
        <v>8205</v>
      </c>
      <c r="Y509">
        <v>1994</v>
      </c>
      <c r="Z509">
        <v>23</v>
      </c>
    </row>
    <row r="510" spans="1:26" x14ac:dyDescent="0.25">
      <c r="A510" t="s">
        <v>1315</v>
      </c>
      <c r="B510" t="s">
        <v>1316</v>
      </c>
      <c r="C510" t="s">
        <v>1316</v>
      </c>
      <c r="D510">
        <v>0</v>
      </c>
      <c r="E510">
        <v>142</v>
      </c>
      <c r="F510">
        <v>2</v>
      </c>
      <c r="G510">
        <v>22</v>
      </c>
      <c r="H510" t="s">
        <v>8183</v>
      </c>
      <c r="I510" t="s">
        <v>145</v>
      </c>
      <c r="J510" t="s">
        <v>8157</v>
      </c>
      <c r="K510" t="s">
        <v>5802</v>
      </c>
      <c r="L510" s="5">
        <v>8.8000000000000007</v>
      </c>
      <c r="M510" t="s">
        <v>8181</v>
      </c>
      <c r="N510" s="6">
        <v>2194012</v>
      </c>
      <c r="O510" t="s">
        <v>8187</v>
      </c>
      <c r="P510" s="6">
        <v>55000000</v>
      </c>
      <c r="Q510" s="6">
        <v>678226465</v>
      </c>
      <c r="R510">
        <v>623226465</v>
      </c>
      <c r="S510" t="s">
        <v>8175</v>
      </c>
      <c r="T510" s="7">
        <v>34508</v>
      </c>
      <c r="U510" t="s">
        <v>501</v>
      </c>
      <c r="V510" s="7">
        <v>34508</v>
      </c>
      <c r="W510" t="s">
        <v>8208</v>
      </c>
      <c r="X510" t="s">
        <v>8199</v>
      </c>
      <c r="Y510">
        <v>1994</v>
      </c>
      <c r="Z510">
        <v>23</v>
      </c>
    </row>
    <row r="511" spans="1:26" x14ac:dyDescent="0.25">
      <c r="A511" t="s">
        <v>1317</v>
      </c>
      <c r="B511" t="s">
        <v>1318</v>
      </c>
      <c r="C511" t="s">
        <v>1318</v>
      </c>
      <c r="D511">
        <v>0</v>
      </c>
      <c r="E511">
        <v>117</v>
      </c>
      <c r="F511">
        <v>1</v>
      </c>
      <c r="G511">
        <v>57</v>
      </c>
      <c r="H511" t="s">
        <v>8177</v>
      </c>
      <c r="I511" t="s">
        <v>132</v>
      </c>
      <c r="J511" t="s">
        <v>145</v>
      </c>
      <c r="K511" t="s">
        <v>8157</v>
      </c>
      <c r="L511" s="5">
        <v>7.1</v>
      </c>
      <c r="M511" t="s">
        <v>8181</v>
      </c>
      <c r="N511" s="6">
        <v>161708</v>
      </c>
      <c r="O511" t="s">
        <v>8182</v>
      </c>
      <c r="P511" s="6">
        <v>4400000</v>
      </c>
      <c r="Q511" s="6">
        <v>245700832</v>
      </c>
      <c r="R511">
        <v>241300832</v>
      </c>
      <c r="S511" t="s">
        <v>8175</v>
      </c>
      <c r="T511" s="7">
        <v>34354</v>
      </c>
      <c r="U511" t="s">
        <v>1319</v>
      </c>
      <c r="V511" s="7">
        <v>34354</v>
      </c>
      <c r="W511" t="s">
        <v>8198</v>
      </c>
      <c r="X511" t="s">
        <v>8199</v>
      </c>
      <c r="Y511">
        <v>1994</v>
      </c>
      <c r="Z511">
        <v>20</v>
      </c>
    </row>
    <row r="512" spans="1:26" x14ac:dyDescent="0.25">
      <c r="A512" t="s">
        <v>1320</v>
      </c>
      <c r="B512" t="s">
        <v>1321</v>
      </c>
      <c r="C512" t="s">
        <v>1321</v>
      </c>
      <c r="D512">
        <v>0</v>
      </c>
      <c r="E512">
        <v>123</v>
      </c>
      <c r="F512">
        <v>2</v>
      </c>
      <c r="G512">
        <v>3</v>
      </c>
      <c r="H512" t="s">
        <v>8183</v>
      </c>
      <c r="I512" t="s">
        <v>145</v>
      </c>
      <c r="J512" t="s">
        <v>83</v>
      </c>
      <c r="K512" t="s">
        <v>8157</v>
      </c>
      <c r="L512" s="5">
        <v>6.3</v>
      </c>
      <c r="M512" t="s">
        <v>8178</v>
      </c>
      <c r="N512" s="6">
        <v>58325</v>
      </c>
      <c r="O512" t="s">
        <v>8179</v>
      </c>
      <c r="P512" s="6">
        <v>45000000</v>
      </c>
      <c r="Q512" s="6">
        <v>112006296</v>
      </c>
      <c r="R512">
        <v>67006296</v>
      </c>
      <c r="S512" t="s">
        <v>8175</v>
      </c>
      <c r="T512" s="7">
        <v>34642</v>
      </c>
      <c r="U512" t="s">
        <v>1236</v>
      </c>
      <c r="V512" s="7">
        <v>34642</v>
      </c>
      <c r="W512" t="s">
        <v>8207</v>
      </c>
      <c r="X512" t="s">
        <v>1465</v>
      </c>
      <c r="Y512">
        <v>1994</v>
      </c>
      <c r="Z512">
        <v>4</v>
      </c>
    </row>
    <row r="513" spans="1:26" x14ac:dyDescent="0.25">
      <c r="A513" t="s">
        <v>1322</v>
      </c>
      <c r="B513" t="s">
        <v>1323</v>
      </c>
      <c r="C513" t="s">
        <v>1323</v>
      </c>
      <c r="D513">
        <v>0</v>
      </c>
      <c r="E513">
        <v>99</v>
      </c>
      <c r="F513">
        <v>1</v>
      </c>
      <c r="G513">
        <v>39</v>
      </c>
      <c r="H513" t="s">
        <v>8177</v>
      </c>
      <c r="I513" t="s">
        <v>8160</v>
      </c>
      <c r="J513" t="s">
        <v>8162</v>
      </c>
      <c r="K513" t="s">
        <v>145</v>
      </c>
      <c r="L513" s="5">
        <v>7.3</v>
      </c>
      <c r="M513" t="s">
        <v>8181</v>
      </c>
      <c r="N513" s="6">
        <v>66529</v>
      </c>
      <c r="O513" t="s">
        <v>8179</v>
      </c>
      <c r="P513" s="6">
        <v>5000000</v>
      </c>
      <c r="Q513" s="6">
        <v>3049950</v>
      </c>
      <c r="R513">
        <v>-1950050</v>
      </c>
      <c r="S513" t="s">
        <v>8185</v>
      </c>
      <c r="T513" s="7">
        <v>34523</v>
      </c>
      <c r="U513" t="s">
        <v>1092</v>
      </c>
      <c r="V513" s="7">
        <v>34523</v>
      </c>
      <c r="W513" t="s">
        <v>8209</v>
      </c>
      <c r="X513" t="s">
        <v>1465</v>
      </c>
      <c r="Y513">
        <v>1994</v>
      </c>
      <c r="Z513">
        <v>8</v>
      </c>
    </row>
    <row r="514" spans="1:26" x14ac:dyDescent="0.25">
      <c r="A514" t="s">
        <v>1324</v>
      </c>
      <c r="B514" t="s">
        <v>1325</v>
      </c>
      <c r="C514" t="s">
        <v>1325</v>
      </c>
      <c r="D514">
        <v>0</v>
      </c>
      <c r="E514">
        <v>111</v>
      </c>
      <c r="F514">
        <v>1</v>
      </c>
      <c r="G514">
        <v>51</v>
      </c>
      <c r="H514" t="s">
        <v>8177</v>
      </c>
      <c r="I514" t="s">
        <v>132</v>
      </c>
      <c r="J514" t="s">
        <v>145</v>
      </c>
      <c r="K514" t="s">
        <v>8156</v>
      </c>
      <c r="L514" s="5">
        <v>7.2</v>
      </c>
      <c r="M514" t="s">
        <v>8181</v>
      </c>
      <c r="N514" s="6">
        <v>83816</v>
      </c>
      <c r="O514" t="s">
        <v>8179</v>
      </c>
      <c r="P514" s="6">
        <v>40000000</v>
      </c>
      <c r="Q514" s="6">
        <v>2816518</v>
      </c>
      <c r="R514">
        <v>-37183482</v>
      </c>
      <c r="S514" t="s">
        <v>8185</v>
      </c>
      <c r="T514" s="7">
        <v>34361</v>
      </c>
      <c r="U514" t="s">
        <v>452</v>
      </c>
      <c r="V514" s="7">
        <v>34361</v>
      </c>
      <c r="W514" t="s">
        <v>8198</v>
      </c>
      <c r="X514" t="s">
        <v>8199</v>
      </c>
      <c r="Y514">
        <v>1994</v>
      </c>
      <c r="Z514">
        <v>27</v>
      </c>
    </row>
    <row r="515" spans="1:26" x14ac:dyDescent="0.25">
      <c r="A515" t="s">
        <v>1326</v>
      </c>
      <c r="B515" t="s">
        <v>1327</v>
      </c>
      <c r="C515" t="s">
        <v>1327</v>
      </c>
      <c r="D515">
        <v>0</v>
      </c>
      <c r="E515">
        <v>123</v>
      </c>
      <c r="F515">
        <v>2</v>
      </c>
      <c r="G515">
        <v>3</v>
      </c>
      <c r="H515" t="s">
        <v>8183</v>
      </c>
      <c r="I515" t="s">
        <v>145</v>
      </c>
      <c r="J515" t="s">
        <v>8156</v>
      </c>
      <c r="K515" t="s">
        <v>83</v>
      </c>
      <c r="L515" s="5">
        <v>7.5</v>
      </c>
      <c r="M515" t="s">
        <v>8181</v>
      </c>
      <c r="N515" s="6">
        <v>340715</v>
      </c>
      <c r="O515" t="s">
        <v>8182</v>
      </c>
      <c r="P515" s="6">
        <v>60000000</v>
      </c>
      <c r="Q515" s="6">
        <v>223664608</v>
      </c>
      <c r="R515">
        <v>163664608</v>
      </c>
      <c r="S515" t="s">
        <v>8175</v>
      </c>
      <c r="T515" s="7">
        <v>34647</v>
      </c>
      <c r="U515" t="s">
        <v>1328</v>
      </c>
      <c r="V515" s="7">
        <v>34647</v>
      </c>
      <c r="W515" t="s">
        <v>8207</v>
      </c>
      <c r="X515" t="s">
        <v>8202</v>
      </c>
      <c r="Y515">
        <v>1994</v>
      </c>
      <c r="Z515">
        <v>9</v>
      </c>
    </row>
    <row r="516" spans="1:26" x14ac:dyDescent="0.25">
      <c r="A516" t="s">
        <v>1329</v>
      </c>
      <c r="B516" t="s">
        <v>1330</v>
      </c>
      <c r="C516" t="s">
        <v>1330</v>
      </c>
      <c r="D516">
        <v>0</v>
      </c>
      <c r="E516">
        <v>109</v>
      </c>
      <c r="F516">
        <v>1</v>
      </c>
      <c r="G516">
        <v>49</v>
      </c>
      <c r="H516" t="s">
        <v>8177</v>
      </c>
      <c r="I516" t="s">
        <v>132</v>
      </c>
      <c r="J516" t="s">
        <v>8157</v>
      </c>
      <c r="K516" t="s">
        <v>8161</v>
      </c>
      <c r="L516" s="5">
        <v>4.7</v>
      </c>
      <c r="M516" t="s">
        <v>8188</v>
      </c>
      <c r="N516" s="6">
        <v>71896</v>
      </c>
      <c r="O516" t="s">
        <v>8179</v>
      </c>
      <c r="P516" s="6">
        <v>60000000</v>
      </c>
      <c r="Q516" s="6">
        <v>108431355</v>
      </c>
      <c r="R516">
        <v>48431355</v>
      </c>
      <c r="S516" t="s">
        <v>8175</v>
      </c>
      <c r="T516" s="7">
        <v>34652</v>
      </c>
      <c r="U516" t="s">
        <v>342</v>
      </c>
      <c r="V516" s="7">
        <v>34652</v>
      </c>
      <c r="W516" t="s">
        <v>8207</v>
      </c>
      <c r="X516" t="s">
        <v>8205</v>
      </c>
      <c r="Y516">
        <v>1994</v>
      </c>
      <c r="Z516">
        <v>14</v>
      </c>
    </row>
    <row r="517" spans="1:26" x14ac:dyDescent="0.25">
      <c r="A517" t="s">
        <v>1331</v>
      </c>
      <c r="B517" t="s">
        <v>1332</v>
      </c>
      <c r="C517" t="s">
        <v>1332</v>
      </c>
      <c r="D517">
        <v>0</v>
      </c>
      <c r="E517">
        <v>133</v>
      </c>
      <c r="F517">
        <v>2</v>
      </c>
      <c r="G517">
        <v>13</v>
      </c>
      <c r="H517" t="s">
        <v>8183</v>
      </c>
      <c r="I517" t="s">
        <v>145</v>
      </c>
      <c r="J517" t="s">
        <v>8157</v>
      </c>
      <c r="K517" t="s">
        <v>4390</v>
      </c>
      <c r="L517" s="5">
        <v>7.5</v>
      </c>
      <c r="M517" t="s">
        <v>8181</v>
      </c>
      <c r="N517" s="6">
        <v>178032</v>
      </c>
      <c r="O517" t="s">
        <v>8182</v>
      </c>
      <c r="P517" s="6">
        <v>30000000</v>
      </c>
      <c r="Q517" s="6">
        <v>160638883</v>
      </c>
      <c r="R517">
        <v>130638883</v>
      </c>
      <c r="S517" t="s">
        <v>8175</v>
      </c>
      <c r="T517" s="7">
        <v>34691</v>
      </c>
      <c r="U517" t="s">
        <v>869</v>
      </c>
      <c r="V517" s="7">
        <v>34691</v>
      </c>
      <c r="W517" t="s">
        <v>8196</v>
      </c>
      <c r="X517" t="s">
        <v>1465</v>
      </c>
      <c r="Y517">
        <v>1994</v>
      </c>
      <c r="Z517">
        <v>23</v>
      </c>
    </row>
    <row r="518" spans="1:26" x14ac:dyDescent="0.25">
      <c r="A518" t="s">
        <v>1333</v>
      </c>
      <c r="B518" t="s">
        <v>1334</v>
      </c>
      <c r="C518" t="s">
        <v>1334</v>
      </c>
      <c r="D518">
        <v>0</v>
      </c>
      <c r="E518">
        <v>88</v>
      </c>
      <c r="F518">
        <v>1</v>
      </c>
      <c r="G518">
        <v>28</v>
      </c>
      <c r="H518" t="s">
        <v>8177</v>
      </c>
      <c r="I518" t="s">
        <v>8158</v>
      </c>
      <c r="J518" t="s">
        <v>8159</v>
      </c>
      <c r="K518" t="s">
        <v>145</v>
      </c>
      <c r="L518" s="5">
        <v>8.5</v>
      </c>
      <c r="M518" t="s">
        <v>8181</v>
      </c>
      <c r="N518" s="6">
        <v>1113318</v>
      </c>
      <c r="O518" t="s">
        <v>8184</v>
      </c>
      <c r="P518" s="6">
        <v>45000000</v>
      </c>
      <c r="Q518" s="6">
        <v>968511805</v>
      </c>
      <c r="R518">
        <v>923511805</v>
      </c>
      <c r="S518" t="s">
        <v>8175</v>
      </c>
      <c r="T518" s="7">
        <v>34497</v>
      </c>
      <c r="U518" t="s">
        <v>1335</v>
      </c>
      <c r="V518" s="7">
        <v>34497</v>
      </c>
      <c r="W518" t="s">
        <v>8208</v>
      </c>
      <c r="X518" t="s">
        <v>8200</v>
      </c>
      <c r="Y518">
        <v>1994</v>
      </c>
      <c r="Z518">
        <v>12</v>
      </c>
    </row>
    <row r="519" spans="1:26" x14ac:dyDescent="0.25">
      <c r="A519" t="s">
        <v>1336</v>
      </c>
      <c r="B519" t="s">
        <v>1337</v>
      </c>
      <c r="C519" t="s">
        <v>1337</v>
      </c>
      <c r="D519">
        <v>0</v>
      </c>
      <c r="E519">
        <v>82</v>
      </c>
      <c r="F519">
        <v>1</v>
      </c>
      <c r="G519">
        <v>22</v>
      </c>
      <c r="H519" t="s">
        <v>8177</v>
      </c>
      <c r="I519" t="s">
        <v>132</v>
      </c>
      <c r="J519" t="s">
        <v>8163</v>
      </c>
      <c r="K519" t="s">
        <v>8157</v>
      </c>
      <c r="L519" s="5">
        <v>6.3</v>
      </c>
      <c r="M519" t="s">
        <v>8178</v>
      </c>
      <c r="N519" s="6">
        <v>54619</v>
      </c>
      <c r="O519" t="s">
        <v>8179</v>
      </c>
      <c r="P519" s="6">
        <v>23000000</v>
      </c>
      <c r="Q519" s="6">
        <v>67308282</v>
      </c>
      <c r="R519">
        <v>44308282</v>
      </c>
      <c r="S519" t="s">
        <v>8175</v>
      </c>
      <c r="T519" s="7">
        <v>34551</v>
      </c>
      <c r="U519" t="s">
        <v>1165</v>
      </c>
      <c r="V519" s="7">
        <v>34551</v>
      </c>
      <c r="W519" t="s">
        <v>8212</v>
      </c>
      <c r="X519" t="s">
        <v>1465</v>
      </c>
      <c r="Y519">
        <v>1994</v>
      </c>
      <c r="Z519">
        <v>5</v>
      </c>
    </row>
    <row r="520" spans="1:26" x14ac:dyDescent="0.25">
      <c r="A520" t="s">
        <v>1338</v>
      </c>
      <c r="B520" t="s">
        <v>1339</v>
      </c>
      <c r="C520" t="s">
        <v>1339</v>
      </c>
      <c r="D520">
        <v>0</v>
      </c>
      <c r="E520">
        <v>115</v>
      </c>
      <c r="F520">
        <v>1</v>
      </c>
      <c r="G520">
        <v>55</v>
      </c>
      <c r="H520" t="s">
        <v>8177</v>
      </c>
      <c r="I520" t="s">
        <v>145</v>
      </c>
      <c r="J520" t="s">
        <v>8163</v>
      </c>
      <c r="K520" t="s">
        <v>8157</v>
      </c>
      <c r="L520" s="5">
        <v>7.3</v>
      </c>
      <c r="M520" t="s">
        <v>8181</v>
      </c>
      <c r="N520" s="6">
        <v>62067</v>
      </c>
      <c r="O520" t="s">
        <v>8179</v>
      </c>
      <c r="P520" s="6">
        <v>18000000</v>
      </c>
      <c r="Q520" s="6">
        <v>50083616</v>
      </c>
      <c r="R520">
        <v>32083616</v>
      </c>
      <c r="S520" t="s">
        <v>8175</v>
      </c>
      <c r="T520" s="7">
        <v>34689</v>
      </c>
      <c r="U520" t="s">
        <v>1340</v>
      </c>
      <c r="V520" s="7">
        <v>34689</v>
      </c>
      <c r="W520" t="s">
        <v>8196</v>
      </c>
      <c r="X520" t="s">
        <v>8202</v>
      </c>
      <c r="Y520">
        <v>1994</v>
      </c>
      <c r="Z520">
        <v>21</v>
      </c>
    </row>
    <row r="521" spans="1:26" x14ac:dyDescent="0.25">
      <c r="A521" t="s">
        <v>1341</v>
      </c>
      <c r="B521" t="s">
        <v>1342</v>
      </c>
      <c r="C521" t="s">
        <v>1342</v>
      </c>
      <c r="D521">
        <v>0</v>
      </c>
      <c r="E521">
        <v>101</v>
      </c>
      <c r="F521">
        <v>1</v>
      </c>
      <c r="G521">
        <v>41</v>
      </c>
      <c r="H521" t="s">
        <v>8177</v>
      </c>
      <c r="I521" t="s">
        <v>5529</v>
      </c>
      <c r="J521" t="s">
        <v>132</v>
      </c>
      <c r="K521" t="s">
        <v>8162</v>
      </c>
      <c r="L521" s="5">
        <v>6.9</v>
      </c>
      <c r="M521" t="s">
        <v>8178</v>
      </c>
      <c r="N521" s="6">
        <v>409086</v>
      </c>
      <c r="O521" t="s">
        <v>8182</v>
      </c>
      <c r="P521" s="6">
        <v>23000000</v>
      </c>
      <c r="Q521" s="6">
        <v>351583407</v>
      </c>
      <c r="R521">
        <v>328583407</v>
      </c>
      <c r="S521" t="s">
        <v>8175</v>
      </c>
      <c r="T521" s="7">
        <v>34543</v>
      </c>
      <c r="U521" t="s">
        <v>714</v>
      </c>
      <c r="V521" s="7">
        <v>34543</v>
      </c>
      <c r="W521" t="s">
        <v>8209</v>
      </c>
      <c r="X521" t="s">
        <v>8199</v>
      </c>
      <c r="Y521">
        <v>1994</v>
      </c>
      <c r="Z521">
        <v>28</v>
      </c>
    </row>
    <row r="522" spans="1:26" x14ac:dyDescent="0.25">
      <c r="A522" t="s">
        <v>1343</v>
      </c>
      <c r="B522" t="s">
        <v>1344</v>
      </c>
      <c r="C522" t="s">
        <v>1344</v>
      </c>
      <c r="D522">
        <v>0</v>
      </c>
      <c r="E522">
        <v>127</v>
      </c>
      <c r="F522">
        <v>2</v>
      </c>
      <c r="G522">
        <v>7</v>
      </c>
      <c r="H522" t="s">
        <v>8183</v>
      </c>
      <c r="I522" t="s">
        <v>5529</v>
      </c>
      <c r="J522" t="s">
        <v>8158</v>
      </c>
      <c r="K522" t="s">
        <v>132</v>
      </c>
      <c r="L522" s="5">
        <v>7</v>
      </c>
      <c r="M522" t="s">
        <v>8178</v>
      </c>
      <c r="N522" s="6">
        <v>116892</v>
      </c>
      <c r="O522" t="s">
        <v>8182</v>
      </c>
      <c r="P522" s="6">
        <v>75000000</v>
      </c>
      <c r="Q522" s="6">
        <v>183031272</v>
      </c>
      <c r="R522">
        <v>108031272</v>
      </c>
      <c r="S522" t="s">
        <v>8175</v>
      </c>
      <c r="T522" s="7">
        <v>34474</v>
      </c>
      <c r="U522" t="s">
        <v>175</v>
      </c>
      <c r="V522" s="7">
        <v>34474</v>
      </c>
      <c r="W522" t="s">
        <v>8213</v>
      </c>
      <c r="X522" t="s">
        <v>1465</v>
      </c>
      <c r="Y522">
        <v>1994</v>
      </c>
      <c r="Z522">
        <v>20</v>
      </c>
    </row>
    <row r="523" spans="1:26" x14ac:dyDescent="0.25">
      <c r="A523" t="s">
        <v>1345</v>
      </c>
      <c r="B523" t="s">
        <v>1346</v>
      </c>
      <c r="C523" t="s">
        <v>1346</v>
      </c>
      <c r="D523">
        <v>0</v>
      </c>
      <c r="E523">
        <v>83</v>
      </c>
      <c r="F523">
        <v>1</v>
      </c>
      <c r="G523">
        <v>23</v>
      </c>
      <c r="H523" t="s">
        <v>8177</v>
      </c>
      <c r="I523" t="s">
        <v>132</v>
      </c>
      <c r="J523" t="s">
        <v>8162</v>
      </c>
      <c r="K523" t="s">
        <v>5802</v>
      </c>
      <c r="L523" s="5">
        <v>6.5</v>
      </c>
      <c r="M523" t="s">
        <v>8178</v>
      </c>
      <c r="N523" s="6">
        <v>109611</v>
      </c>
      <c r="O523" t="s">
        <v>8182</v>
      </c>
      <c r="P523" s="6">
        <v>30000000</v>
      </c>
      <c r="Q523" s="6">
        <v>51132598</v>
      </c>
      <c r="R523">
        <v>21132598</v>
      </c>
      <c r="S523" t="s">
        <v>8175</v>
      </c>
      <c r="T523" s="7">
        <v>34411</v>
      </c>
      <c r="U523" t="s">
        <v>1347</v>
      </c>
      <c r="V523" s="7">
        <v>34411</v>
      </c>
      <c r="W523" t="s">
        <v>8203</v>
      </c>
      <c r="X523" t="s">
        <v>1465</v>
      </c>
      <c r="Y523">
        <v>1994</v>
      </c>
      <c r="Z523">
        <v>18</v>
      </c>
    </row>
    <row r="524" spans="1:26" x14ac:dyDescent="0.25">
      <c r="A524" t="s">
        <v>1348</v>
      </c>
      <c r="B524" t="s">
        <v>1349</v>
      </c>
      <c r="C524" t="s">
        <v>1349</v>
      </c>
      <c r="D524">
        <v>0</v>
      </c>
      <c r="E524">
        <v>119</v>
      </c>
      <c r="F524">
        <v>1</v>
      </c>
      <c r="G524">
        <v>59</v>
      </c>
      <c r="H524" t="s">
        <v>8177</v>
      </c>
      <c r="I524" t="s">
        <v>5529</v>
      </c>
      <c r="J524" t="s">
        <v>8162</v>
      </c>
      <c r="K524" t="s">
        <v>8157</v>
      </c>
      <c r="L524" s="5">
        <v>7.2</v>
      </c>
      <c r="M524" t="s">
        <v>8181</v>
      </c>
      <c r="N524" s="6">
        <v>246617</v>
      </c>
      <c r="O524" t="s">
        <v>8182</v>
      </c>
      <c r="P524" s="6">
        <v>34000000</v>
      </c>
      <c r="Q524" s="6">
        <v>50283563</v>
      </c>
      <c r="R524">
        <v>16283563</v>
      </c>
      <c r="S524" t="s">
        <v>8175</v>
      </c>
      <c r="T524" s="7">
        <v>34572</v>
      </c>
      <c r="U524" t="s">
        <v>659</v>
      </c>
      <c r="V524" s="7">
        <v>34572</v>
      </c>
      <c r="W524" t="s">
        <v>8212</v>
      </c>
      <c r="X524" t="s">
        <v>1465</v>
      </c>
      <c r="Y524">
        <v>1994</v>
      </c>
      <c r="Z524">
        <v>26</v>
      </c>
    </row>
    <row r="525" spans="1:26" x14ac:dyDescent="0.25">
      <c r="A525" t="s">
        <v>1350</v>
      </c>
      <c r="B525" t="s">
        <v>1351</v>
      </c>
      <c r="C525" t="s">
        <v>1351</v>
      </c>
      <c r="D525">
        <v>0</v>
      </c>
      <c r="E525">
        <v>154</v>
      </c>
      <c r="F525">
        <v>2</v>
      </c>
      <c r="G525">
        <v>34</v>
      </c>
      <c r="H525" t="s">
        <v>8183</v>
      </c>
      <c r="I525" t="s">
        <v>8162</v>
      </c>
      <c r="J525" t="s">
        <v>145</v>
      </c>
      <c r="K525" t="s">
        <v>5802</v>
      </c>
      <c r="L525" s="5">
        <v>8.9</v>
      </c>
      <c r="M525" t="s">
        <v>8181</v>
      </c>
      <c r="N525" s="6">
        <v>2160463</v>
      </c>
      <c r="O525" t="s">
        <v>8187</v>
      </c>
      <c r="P525" s="6">
        <v>8000000</v>
      </c>
      <c r="Q525" s="6">
        <v>213928762</v>
      </c>
      <c r="R525">
        <v>205928762</v>
      </c>
      <c r="S525" t="s">
        <v>8175</v>
      </c>
      <c r="T525" s="7">
        <v>34475</v>
      </c>
      <c r="U525" t="s">
        <v>1144</v>
      </c>
      <c r="V525" s="7">
        <v>34475</v>
      </c>
      <c r="W525" t="s">
        <v>8213</v>
      </c>
      <c r="X525" t="s">
        <v>8206</v>
      </c>
      <c r="Y525">
        <v>1994</v>
      </c>
      <c r="Z525">
        <v>21</v>
      </c>
    </row>
    <row r="526" spans="1:26" x14ac:dyDescent="0.25">
      <c r="A526" t="s">
        <v>1352</v>
      </c>
      <c r="B526" t="s">
        <v>1353</v>
      </c>
      <c r="C526" t="s">
        <v>1353</v>
      </c>
      <c r="D526">
        <v>0</v>
      </c>
      <c r="E526">
        <v>133</v>
      </c>
      <c r="F526">
        <v>2</v>
      </c>
      <c r="G526">
        <v>13</v>
      </c>
      <c r="H526" t="s">
        <v>8183</v>
      </c>
      <c r="I526" t="s">
        <v>8160</v>
      </c>
      <c r="J526" t="s">
        <v>145</v>
      </c>
      <c r="K526" t="s">
        <v>8167</v>
      </c>
      <c r="L526" s="5">
        <v>7.5</v>
      </c>
      <c r="M526" t="s">
        <v>8181</v>
      </c>
      <c r="N526" s="6">
        <v>72316</v>
      </c>
      <c r="O526" t="s">
        <v>8179</v>
      </c>
      <c r="P526" s="6">
        <v>31000000</v>
      </c>
      <c r="Q526" s="6">
        <v>24822619</v>
      </c>
      <c r="R526">
        <v>-6177381</v>
      </c>
      <c r="S526" t="s">
        <v>8185</v>
      </c>
      <c r="T526" s="7" t="s">
        <v>8192</v>
      </c>
      <c r="U526" t="s">
        <v>295</v>
      </c>
      <c r="V526" s="7" t="s">
        <v>8192</v>
      </c>
      <c r="W526" t="s">
        <v>8192</v>
      </c>
      <c r="X526" t="s">
        <v>8192</v>
      </c>
      <c r="Y526" t="e">
        <v>#VALUE!</v>
      </c>
      <c r="Z526" t="e">
        <v>#VALUE!</v>
      </c>
    </row>
    <row r="527" spans="1:26" x14ac:dyDescent="0.25">
      <c r="A527" t="s">
        <v>1354</v>
      </c>
      <c r="B527" t="s">
        <v>1355</v>
      </c>
      <c r="C527" t="s">
        <v>1355</v>
      </c>
      <c r="D527">
        <v>0</v>
      </c>
      <c r="E527">
        <v>99</v>
      </c>
      <c r="F527">
        <v>1</v>
      </c>
      <c r="G527">
        <v>39</v>
      </c>
      <c r="H527" t="s">
        <v>8177</v>
      </c>
      <c r="I527" t="s">
        <v>132</v>
      </c>
      <c r="J527" t="s">
        <v>145</v>
      </c>
      <c r="K527" t="s">
        <v>8157</v>
      </c>
      <c r="L527" s="5">
        <v>6.6</v>
      </c>
      <c r="M527" t="s">
        <v>8178</v>
      </c>
      <c r="N527" s="6">
        <v>52717</v>
      </c>
      <c r="O527" t="s">
        <v>8179</v>
      </c>
      <c r="P527" s="6">
        <v>11500000</v>
      </c>
      <c r="Q527" s="6">
        <v>33351557</v>
      </c>
      <c r="R527">
        <v>21851557</v>
      </c>
      <c r="S527" t="s">
        <v>8175</v>
      </c>
      <c r="T527" s="7">
        <v>34335</v>
      </c>
      <c r="U527" t="s">
        <v>1356</v>
      </c>
      <c r="V527" s="7">
        <v>34335</v>
      </c>
      <c r="W527" t="s">
        <v>8198</v>
      </c>
      <c r="X527" t="s">
        <v>8206</v>
      </c>
      <c r="Y527">
        <v>1994</v>
      </c>
      <c r="Z527">
        <v>1</v>
      </c>
    </row>
    <row r="528" spans="1:26" x14ac:dyDescent="0.25">
      <c r="A528" t="s">
        <v>1357</v>
      </c>
      <c r="B528" t="s">
        <v>1358</v>
      </c>
      <c r="C528" t="s">
        <v>1359</v>
      </c>
      <c r="D528">
        <v>0</v>
      </c>
      <c r="E528">
        <v>95</v>
      </c>
      <c r="F528">
        <v>1</v>
      </c>
      <c r="G528">
        <v>35</v>
      </c>
      <c r="H528" t="s">
        <v>8177</v>
      </c>
      <c r="I528" t="s">
        <v>132</v>
      </c>
      <c r="J528" t="s">
        <v>8163</v>
      </c>
      <c r="K528" t="s">
        <v>5802</v>
      </c>
      <c r="L528" s="5">
        <v>5.4</v>
      </c>
      <c r="M528" t="s">
        <v>8178</v>
      </c>
      <c r="N528" s="6">
        <v>72205</v>
      </c>
      <c r="O528" t="s">
        <v>8179</v>
      </c>
      <c r="P528" s="6">
        <v>40000000</v>
      </c>
      <c r="Q528" s="6">
        <v>38087756</v>
      </c>
      <c r="R528">
        <v>-1912244</v>
      </c>
      <c r="S528" t="s">
        <v>8185</v>
      </c>
      <c r="T528" s="7">
        <v>34687</v>
      </c>
      <c r="U528" t="s">
        <v>1360</v>
      </c>
      <c r="V528" s="7">
        <v>34687</v>
      </c>
      <c r="W528" t="s">
        <v>8196</v>
      </c>
      <c r="X528" t="s">
        <v>8205</v>
      </c>
      <c r="Y528">
        <v>1994</v>
      </c>
      <c r="Z528">
        <v>19</v>
      </c>
    </row>
    <row r="529" spans="1:26" x14ac:dyDescent="0.25">
      <c r="A529" t="s">
        <v>1361</v>
      </c>
      <c r="B529" t="s">
        <v>1362</v>
      </c>
      <c r="C529" t="s">
        <v>1362</v>
      </c>
      <c r="D529">
        <v>0</v>
      </c>
      <c r="E529">
        <v>97</v>
      </c>
      <c r="F529">
        <v>1</v>
      </c>
      <c r="G529">
        <v>37</v>
      </c>
      <c r="H529" t="s">
        <v>8177</v>
      </c>
      <c r="I529" t="s">
        <v>132</v>
      </c>
      <c r="J529" t="s">
        <v>145</v>
      </c>
      <c r="K529" t="s">
        <v>8163</v>
      </c>
      <c r="L529" s="5">
        <v>6.5</v>
      </c>
      <c r="M529" t="s">
        <v>8178</v>
      </c>
      <c r="N529" s="6">
        <v>126968</v>
      </c>
      <c r="O529" t="s">
        <v>8182</v>
      </c>
      <c r="P529" s="6">
        <v>22000000</v>
      </c>
      <c r="Q529" s="6">
        <v>190539357</v>
      </c>
      <c r="R529">
        <v>168539357</v>
      </c>
      <c r="S529" t="s">
        <v>8175</v>
      </c>
      <c r="T529" s="7">
        <v>34649</v>
      </c>
      <c r="U529" t="s">
        <v>1363</v>
      </c>
      <c r="V529" s="7">
        <v>34649</v>
      </c>
      <c r="W529" t="s">
        <v>8207</v>
      </c>
      <c r="X529" t="s">
        <v>1465</v>
      </c>
      <c r="Y529">
        <v>1994</v>
      </c>
      <c r="Z529">
        <v>11</v>
      </c>
    </row>
    <row r="530" spans="1:26" x14ac:dyDescent="0.25">
      <c r="A530" t="s">
        <v>1364</v>
      </c>
      <c r="B530" t="s">
        <v>1365</v>
      </c>
      <c r="C530" t="s">
        <v>1365</v>
      </c>
      <c r="D530">
        <v>0</v>
      </c>
      <c r="E530">
        <v>89</v>
      </c>
      <c r="F530">
        <v>1</v>
      </c>
      <c r="G530">
        <v>29</v>
      </c>
      <c r="H530" t="s">
        <v>8177</v>
      </c>
      <c r="I530" t="s">
        <v>8162</v>
      </c>
      <c r="J530" t="s">
        <v>145</v>
      </c>
      <c r="K530" t="s">
        <v>3857</v>
      </c>
      <c r="L530" s="5">
        <v>7.3</v>
      </c>
      <c r="M530" t="s">
        <v>8181</v>
      </c>
      <c r="N530" s="6">
        <v>65075</v>
      </c>
      <c r="O530" t="s">
        <v>8179</v>
      </c>
      <c r="P530" s="6">
        <v>2500000</v>
      </c>
      <c r="Q530" s="6">
        <v>2079569</v>
      </c>
      <c r="R530">
        <v>-420431</v>
      </c>
      <c r="S530" t="s">
        <v>8185</v>
      </c>
      <c r="T530" s="7">
        <v>34471</v>
      </c>
      <c r="U530" t="s">
        <v>1366</v>
      </c>
      <c r="V530" s="7">
        <v>34471</v>
      </c>
      <c r="W530" t="s">
        <v>8213</v>
      </c>
      <c r="X530" t="s">
        <v>8197</v>
      </c>
      <c r="Y530">
        <v>1994</v>
      </c>
      <c r="Z530">
        <v>17</v>
      </c>
    </row>
    <row r="531" spans="1:26" x14ac:dyDescent="0.25">
      <c r="A531" t="s">
        <v>1367</v>
      </c>
      <c r="B531" t="s">
        <v>1368</v>
      </c>
      <c r="C531" t="s">
        <v>1368</v>
      </c>
      <c r="D531">
        <v>0</v>
      </c>
      <c r="E531">
        <v>142</v>
      </c>
      <c r="F531">
        <v>2</v>
      </c>
      <c r="G531">
        <v>22</v>
      </c>
      <c r="H531" t="s">
        <v>8183</v>
      </c>
      <c r="I531" t="s">
        <v>145</v>
      </c>
      <c r="J531" t="s">
        <v>5802</v>
      </c>
      <c r="K531" t="s">
        <v>5802</v>
      </c>
      <c r="L531" s="5">
        <v>9.3000000000000007</v>
      </c>
      <c r="M531" t="s">
        <v>8186</v>
      </c>
      <c r="N531" s="6">
        <v>2817283</v>
      </c>
      <c r="O531" t="s">
        <v>8187</v>
      </c>
      <c r="P531" s="6">
        <v>25000000</v>
      </c>
      <c r="Q531" s="6">
        <v>28884716</v>
      </c>
      <c r="R531">
        <v>3884716</v>
      </c>
      <c r="S531" t="s">
        <v>8175</v>
      </c>
      <c r="T531" s="7">
        <v>34587</v>
      </c>
      <c r="U531" t="s">
        <v>1369</v>
      </c>
      <c r="V531" s="7">
        <v>34587</v>
      </c>
      <c r="W531" t="s">
        <v>8211</v>
      </c>
      <c r="X531" t="s">
        <v>8206</v>
      </c>
      <c r="Y531">
        <v>1994</v>
      </c>
      <c r="Z531">
        <v>10</v>
      </c>
    </row>
    <row r="532" spans="1:26" x14ac:dyDescent="0.25">
      <c r="A532" t="s">
        <v>1370</v>
      </c>
      <c r="B532" t="s">
        <v>1371</v>
      </c>
      <c r="C532" t="s">
        <v>1371</v>
      </c>
      <c r="D532">
        <v>0</v>
      </c>
      <c r="E532">
        <v>110</v>
      </c>
      <c r="F532">
        <v>1</v>
      </c>
      <c r="G532">
        <v>50</v>
      </c>
      <c r="H532" t="s">
        <v>8177</v>
      </c>
      <c r="I532" t="s">
        <v>5529</v>
      </c>
      <c r="J532" t="s">
        <v>145</v>
      </c>
      <c r="K532" t="s">
        <v>3857</v>
      </c>
      <c r="L532" s="5">
        <v>5.6</v>
      </c>
      <c r="M532" t="s">
        <v>8178</v>
      </c>
      <c r="N532" s="6">
        <v>68821</v>
      </c>
      <c r="O532" t="s">
        <v>8179</v>
      </c>
      <c r="P532" s="6">
        <v>45000000</v>
      </c>
      <c r="Q532" s="6">
        <v>170362582</v>
      </c>
      <c r="R532">
        <v>125362582</v>
      </c>
      <c r="S532" t="s">
        <v>8175</v>
      </c>
      <c r="T532" s="7">
        <v>34614</v>
      </c>
      <c r="U532" t="s">
        <v>1372</v>
      </c>
      <c r="V532" s="7">
        <v>34614</v>
      </c>
      <c r="W532" t="s">
        <v>8204</v>
      </c>
      <c r="X532" t="s">
        <v>1465</v>
      </c>
      <c r="Y532">
        <v>1994</v>
      </c>
      <c r="Z532">
        <v>7</v>
      </c>
    </row>
    <row r="533" spans="1:26" x14ac:dyDescent="0.25">
      <c r="A533" t="s">
        <v>1373</v>
      </c>
      <c r="B533" t="s">
        <v>1374</v>
      </c>
      <c r="C533" t="s">
        <v>1374</v>
      </c>
      <c r="D533">
        <v>0</v>
      </c>
      <c r="E533">
        <v>116</v>
      </c>
      <c r="F533">
        <v>1</v>
      </c>
      <c r="G533">
        <v>56</v>
      </c>
      <c r="H533" t="s">
        <v>8177</v>
      </c>
      <c r="I533" t="s">
        <v>5529</v>
      </c>
      <c r="J533" t="s">
        <v>8158</v>
      </c>
      <c r="K533" t="s">
        <v>3857</v>
      </c>
      <c r="L533" s="5">
        <v>7.3</v>
      </c>
      <c r="M533" t="s">
        <v>8181</v>
      </c>
      <c r="N533" s="6">
        <v>383702</v>
      </c>
      <c r="O533" t="s">
        <v>8182</v>
      </c>
      <c r="P533" s="6">
        <v>30000000</v>
      </c>
      <c r="Q533" s="6">
        <v>350448145</v>
      </c>
      <c r="R533">
        <v>320448145</v>
      </c>
      <c r="S533" t="s">
        <v>8175</v>
      </c>
      <c r="T533" s="7">
        <v>34492</v>
      </c>
      <c r="U533" t="s">
        <v>1375</v>
      </c>
      <c r="V533" s="7">
        <v>34492</v>
      </c>
      <c r="W533" t="s">
        <v>8208</v>
      </c>
      <c r="X533" t="s">
        <v>8197</v>
      </c>
      <c r="Y533">
        <v>1994</v>
      </c>
      <c r="Z533">
        <v>7</v>
      </c>
    </row>
    <row r="534" spans="1:26" x14ac:dyDescent="0.25">
      <c r="A534" t="s">
        <v>1376</v>
      </c>
      <c r="B534" t="s">
        <v>1377</v>
      </c>
      <c r="C534" t="s">
        <v>1377</v>
      </c>
      <c r="D534">
        <v>0</v>
      </c>
      <c r="E534">
        <v>118</v>
      </c>
      <c r="F534">
        <v>1</v>
      </c>
      <c r="G534">
        <v>58</v>
      </c>
      <c r="H534" t="s">
        <v>8177</v>
      </c>
      <c r="I534" t="s">
        <v>5529</v>
      </c>
      <c r="J534" t="s">
        <v>8158</v>
      </c>
      <c r="K534" t="s">
        <v>8166</v>
      </c>
      <c r="L534" s="5">
        <v>6.6</v>
      </c>
      <c r="M534" t="s">
        <v>8178</v>
      </c>
      <c r="N534" s="6">
        <v>85822</v>
      </c>
      <c r="O534" t="s">
        <v>8179</v>
      </c>
      <c r="P534" s="6">
        <v>35000000</v>
      </c>
      <c r="Q534" s="6">
        <v>118071125</v>
      </c>
      <c r="R534">
        <v>83071125</v>
      </c>
      <c r="S534" t="s">
        <v>8175</v>
      </c>
      <c r="T534" s="7">
        <v>34655</v>
      </c>
      <c r="U534" t="s">
        <v>1378</v>
      </c>
      <c r="V534" s="7">
        <v>34655</v>
      </c>
      <c r="W534" t="s">
        <v>8207</v>
      </c>
      <c r="X534" t="s">
        <v>8199</v>
      </c>
      <c r="Y534">
        <v>1994</v>
      </c>
      <c r="Z534">
        <v>17</v>
      </c>
    </row>
    <row r="535" spans="1:26" x14ac:dyDescent="0.25">
      <c r="A535" t="s">
        <v>1379</v>
      </c>
      <c r="B535" t="s">
        <v>1380</v>
      </c>
      <c r="C535" t="s">
        <v>1380</v>
      </c>
      <c r="D535">
        <v>0</v>
      </c>
      <c r="E535">
        <v>116</v>
      </c>
      <c r="F535">
        <v>1</v>
      </c>
      <c r="G535">
        <v>56</v>
      </c>
      <c r="H535" t="s">
        <v>8177</v>
      </c>
      <c r="I535" t="s">
        <v>5529</v>
      </c>
      <c r="J535" t="s">
        <v>8158</v>
      </c>
      <c r="K535" t="s">
        <v>8161</v>
      </c>
      <c r="L535" s="5">
        <v>7</v>
      </c>
      <c r="M535" t="s">
        <v>8178</v>
      </c>
      <c r="N535" s="6">
        <v>200994</v>
      </c>
      <c r="O535" t="s">
        <v>8182</v>
      </c>
      <c r="P535" s="6">
        <v>55000000</v>
      </c>
      <c r="Q535" s="6">
        <v>196567262</v>
      </c>
      <c r="R535">
        <v>141567262</v>
      </c>
      <c r="S535" t="s">
        <v>8175</v>
      </c>
      <c r="T535" s="7">
        <v>34635</v>
      </c>
      <c r="U535" t="s">
        <v>1162</v>
      </c>
      <c r="V535" s="7">
        <v>34635</v>
      </c>
      <c r="W535" t="s">
        <v>8204</v>
      </c>
      <c r="X535" t="s">
        <v>1465</v>
      </c>
      <c r="Y535">
        <v>1994</v>
      </c>
      <c r="Z535">
        <v>28</v>
      </c>
    </row>
    <row r="536" spans="1:26" x14ac:dyDescent="0.25">
      <c r="A536" t="s">
        <v>1381</v>
      </c>
      <c r="B536" t="s">
        <v>1382</v>
      </c>
      <c r="C536" t="s">
        <v>1382</v>
      </c>
      <c r="D536">
        <v>0</v>
      </c>
      <c r="E536">
        <v>102</v>
      </c>
      <c r="F536">
        <v>1</v>
      </c>
      <c r="G536">
        <v>42</v>
      </c>
      <c r="H536" t="s">
        <v>8177</v>
      </c>
      <c r="I536" t="s">
        <v>5529</v>
      </c>
      <c r="J536" t="s">
        <v>8158</v>
      </c>
      <c r="K536" t="s">
        <v>132</v>
      </c>
      <c r="L536" s="5">
        <v>4</v>
      </c>
      <c r="M536" t="s">
        <v>8188</v>
      </c>
      <c r="N536" s="6">
        <v>74256</v>
      </c>
      <c r="O536" t="s">
        <v>8179</v>
      </c>
      <c r="P536" s="6">
        <v>35000000</v>
      </c>
      <c r="Q536" s="6">
        <v>99431786</v>
      </c>
      <c r="R536">
        <v>64431786</v>
      </c>
      <c r="S536" t="s">
        <v>8175</v>
      </c>
      <c r="T536" s="7">
        <v>34691</v>
      </c>
      <c r="U536" t="s">
        <v>1383</v>
      </c>
      <c r="V536" s="7">
        <v>34691</v>
      </c>
      <c r="W536" t="s">
        <v>8196</v>
      </c>
      <c r="X536" t="s">
        <v>1465</v>
      </c>
      <c r="Y536">
        <v>1994</v>
      </c>
      <c r="Z536">
        <v>23</v>
      </c>
    </row>
    <row r="537" spans="1:26" x14ac:dyDescent="0.25">
      <c r="A537" t="s">
        <v>1384</v>
      </c>
      <c r="B537" t="s">
        <v>1385</v>
      </c>
      <c r="C537" t="s">
        <v>1385</v>
      </c>
      <c r="D537">
        <v>0</v>
      </c>
      <c r="E537">
        <v>99</v>
      </c>
      <c r="F537">
        <v>1</v>
      </c>
      <c r="G537">
        <v>39</v>
      </c>
      <c r="H537" t="s">
        <v>8177</v>
      </c>
      <c r="I537" t="s">
        <v>5529</v>
      </c>
      <c r="J537" t="s">
        <v>8162</v>
      </c>
      <c r="K537" t="s">
        <v>8161</v>
      </c>
      <c r="L537" s="5">
        <v>5.9</v>
      </c>
      <c r="M537" t="s">
        <v>8178</v>
      </c>
      <c r="N537" s="6">
        <v>62760</v>
      </c>
      <c r="O537" t="s">
        <v>8179</v>
      </c>
      <c r="P537" s="6">
        <v>27000000</v>
      </c>
      <c r="Q537" s="6">
        <v>101646581</v>
      </c>
      <c r="R537">
        <v>74646581</v>
      </c>
      <c r="S537" t="s">
        <v>8175</v>
      </c>
      <c r="T537" s="7">
        <v>34593</v>
      </c>
      <c r="U537" t="s">
        <v>444</v>
      </c>
      <c r="V537" s="7">
        <v>34593</v>
      </c>
      <c r="W537" t="s">
        <v>8211</v>
      </c>
      <c r="X537" t="s">
        <v>1465</v>
      </c>
      <c r="Y537">
        <v>1994</v>
      </c>
      <c r="Z537">
        <v>16</v>
      </c>
    </row>
    <row r="538" spans="1:26" x14ac:dyDescent="0.25">
      <c r="A538" t="s">
        <v>1386</v>
      </c>
      <c r="B538" t="s">
        <v>1387</v>
      </c>
      <c r="C538" t="s">
        <v>1387</v>
      </c>
      <c r="D538">
        <v>0</v>
      </c>
      <c r="E538">
        <v>141</v>
      </c>
      <c r="F538">
        <v>2</v>
      </c>
      <c r="G538">
        <v>21</v>
      </c>
      <c r="H538" t="s">
        <v>8183</v>
      </c>
      <c r="I538" t="s">
        <v>5529</v>
      </c>
      <c r="J538" t="s">
        <v>132</v>
      </c>
      <c r="K538" t="s">
        <v>3857</v>
      </c>
      <c r="L538" s="5">
        <v>7.3</v>
      </c>
      <c r="M538" t="s">
        <v>8181</v>
      </c>
      <c r="N538" s="6">
        <v>274856</v>
      </c>
      <c r="O538" t="s">
        <v>8182</v>
      </c>
      <c r="P538" s="6">
        <v>115000000</v>
      </c>
      <c r="Q538" s="6">
        <v>378882411</v>
      </c>
      <c r="R538">
        <v>263882411</v>
      </c>
      <c r="S538" t="s">
        <v>8175</v>
      </c>
      <c r="T538" s="7">
        <v>34527</v>
      </c>
      <c r="U538" t="s">
        <v>515</v>
      </c>
      <c r="V538" s="7">
        <v>34527</v>
      </c>
      <c r="W538" t="s">
        <v>8209</v>
      </c>
      <c r="X538" t="s">
        <v>8197</v>
      </c>
      <c r="Y538">
        <v>1994</v>
      </c>
      <c r="Z538">
        <v>12</v>
      </c>
    </row>
    <row r="539" spans="1:26" x14ac:dyDescent="0.25">
      <c r="A539" t="s">
        <v>1388</v>
      </c>
      <c r="B539" t="s">
        <v>1389</v>
      </c>
      <c r="C539" t="s">
        <v>1390</v>
      </c>
      <c r="D539">
        <v>0</v>
      </c>
      <c r="E539">
        <v>112</v>
      </c>
      <c r="F539">
        <v>1</v>
      </c>
      <c r="G539">
        <v>52</v>
      </c>
      <c r="H539" t="s">
        <v>8177</v>
      </c>
      <c r="I539" t="s">
        <v>8156</v>
      </c>
      <c r="J539" t="s">
        <v>83</v>
      </c>
      <c r="K539" t="s">
        <v>8166</v>
      </c>
      <c r="L539" s="5">
        <v>6.4</v>
      </c>
      <c r="M539" t="s">
        <v>8178</v>
      </c>
      <c r="N539" s="6">
        <v>62994</v>
      </c>
      <c r="O539" t="s">
        <v>8179</v>
      </c>
      <c r="P539" s="6">
        <v>8000000</v>
      </c>
      <c r="Q539" s="6">
        <v>19721741</v>
      </c>
      <c r="R539">
        <v>11721741</v>
      </c>
      <c r="S539" t="s">
        <v>8175</v>
      </c>
      <c r="T539" s="7">
        <v>34547</v>
      </c>
      <c r="U539" t="s">
        <v>487</v>
      </c>
      <c r="V539" s="7">
        <v>34547</v>
      </c>
      <c r="W539" t="s">
        <v>8212</v>
      </c>
      <c r="X539" t="s">
        <v>8205</v>
      </c>
      <c r="Y539">
        <v>1994</v>
      </c>
      <c r="Z539">
        <v>1</v>
      </c>
    </row>
    <row r="540" spans="1:26" x14ac:dyDescent="0.25">
      <c r="A540" t="s">
        <v>1391</v>
      </c>
      <c r="B540" t="s">
        <v>1392</v>
      </c>
      <c r="C540" t="s">
        <v>1392</v>
      </c>
      <c r="D540">
        <v>0</v>
      </c>
      <c r="E540">
        <v>125</v>
      </c>
      <c r="F540">
        <v>2</v>
      </c>
      <c r="G540">
        <v>5</v>
      </c>
      <c r="H540" t="s">
        <v>8183</v>
      </c>
      <c r="I540" t="s">
        <v>145</v>
      </c>
      <c r="J540" t="s">
        <v>83</v>
      </c>
      <c r="K540" t="s">
        <v>8157</v>
      </c>
      <c r="L540" s="5">
        <v>6.3</v>
      </c>
      <c r="M540" t="s">
        <v>8178</v>
      </c>
      <c r="N540" s="6">
        <v>59375</v>
      </c>
      <c r="O540" t="s">
        <v>8179</v>
      </c>
      <c r="P540" s="6">
        <v>70000000</v>
      </c>
      <c r="Q540" s="6">
        <v>131002597</v>
      </c>
      <c r="R540">
        <v>61002597</v>
      </c>
      <c r="S540" t="s">
        <v>8175</v>
      </c>
      <c r="T540" s="7">
        <v>34502</v>
      </c>
      <c r="U540" t="s">
        <v>831</v>
      </c>
      <c r="V540" s="7">
        <v>34502</v>
      </c>
      <c r="W540" t="s">
        <v>8208</v>
      </c>
      <c r="X540" t="s">
        <v>1465</v>
      </c>
      <c r="Y540">
        <v>1994</v>
      </c>
      <c r="Z540">
        <v>17</v>
      </c>
    </row>
    <row r="541" spans="1:26" x14ac:dyDescent="0.25">
      <c r="A541" t="s">
        <v>1393</v>
      </c>
      <c r="B541" t="s">
        <v>1394</v>
      </c>
      <c r="C541" t="s">
        <v>1394</v>
      </c>
      <c r="D541">
        <v>0</v>
      </c>
      <c r="E541">
        <v>191</v>
      </c>
      <c r="F541">
        <v>3</v>
      </c>
      <c r="G541">
        <v>11</v>
      </c>
      <c r="H541" t="s">
        <v>8183</v>
      </c>
      <c r="I541" t="s">
        <v>5529</v>
      </c>
      <c r="J541" t="s">
        <v>8158</v>
      </c>
      <c r="K541" t="s">
        <v>8160</v>
      </c>
      <c r="L541" s="5">
        <v>6.7</v>
      </c>
      <c r="M541" t="s">
        <v>8178</v>
      </c>
      <c r="N541" s="6">
        <v>53926</v>
      </c>
      <c r="O541" t="s">
        <v>8179</v>
      </c>
      <c r="P541" s="6">
        <v>63000000</v>
      </c>
      <c r="Q541" s="6">
        <v>25052000</v>
      </c>
      <c r="R541">
        <v>-37948000</v>
      </c>
      <c r="S541" t="s">
        <v>8185</v>
      </c>
      <c r="T541" s="7">
        <v>34509</v>
      </c>
      <c r="U541" t="s">
        <v>1395</v>
      </c>
      <c r="V541" s="7">
        <v>34509</v>
      </c>
      <c r="W541" t="s">
        <v>8208</v>
      </c>
      <c r="X541" t="s">
        <v>1465</v>
      </c>
      <c r="Y541">
        <v>1994</v>
      </c>
      <c r="Z541">
        <v>24</v>
      </c>
    </row>
    <row r="542" spans="1:26" x14ac:dyDescent="0.25">
      <c r="A542" t="s">
        <v>1396</v>
      </c>
      <c r="B542" t="s">
        <v>1397</v>
      </c>
      <c r="C542" t="s">
        <v>1397</v>
      </c>
      <c r="D542">
        <v>0</v>
      </c>
      <c r="E542">
        <v>90</v>
      </c>
      <c r="F542">
        <v>1</v>
      </c>
      <c r="G542">
        <v>30</v>
      </c>
      <c r="H542" t="s">
        <v>8177</v>
      </c>
      <c r="I542" t="s">
        <v>8158</v>
      </c>
      <c r="J542" t="s">
        <v>132</v>
      </c>
      <c r="K542" t="s">
        <v>8162</v>
      </c>
      <c r="L542" s="5">
        <v>6.4</v>
      </c>
      <c r="M542" t="s">
        <v>8178</v>
      </c>
      <c r="N542" s="6">
        <v>228996</v>
      </c>
      <c r="O542" t="s">
        <v>8182</v>
      </c>
      <c r="P542" s="6">
        <v>30000000</v>
      </c>
      <c r="Q542" s="6">
        <v>212385533</v>
      </c>
      <c r="R542">
        <v>182385533</v>
      </c>
      <c r="S542" t="s">
        <v>8175</v>
      </c>
      <c r="T542" s="7">
        <v>35011</v>
      </c>
      <c r="U542" t="s">
        <v>1398</v>
      </c>
      <c r="V542" s="7">
        <v>35011</v>
      </c>
      <c r="W542" t="s">
        <v>8207</v>
      </c>
      <c r="X542" t="s">
        <v>8202</v>
      </c>
      <c r="Y542">
        <v>1995</v>
      </c>
      <c r="Z542">
        <v>8</v>
      </c>
    </row>
    <row r="543" spans="1:26" x14ac:dyDescent="0.25">
      <c r="A543" t="s">
        <v>1399</v>
      </c>
      <c r="B543" t="s">
        <v>1400</v>
      </c>
      <c r="C543" t="s">
        <v>1400</v>
      </c>
      <c r="D543">
        <v>0</v>
      </c>
      <c r="E543">
        <v>114</v>
      </c>
      <c r="F543">
        <v>1</v>
      </c>
      <c r="G543">
        <v>54</v>
      </c>
      <c r="H543" t="s">
        <v>8177</v>
      </c>
      <c r="I543" t="s">
        <v>132</v>
      </c>
      <c r="J543" t="s">
        <v>145</v>
      </c>
      <c r="K543" t="s">
        <v>8157</v>
      </c>
      <c r="L543" s="5">
        <v>6.8</v>
      </c>
      <c r="M543" t="s">
        <v>8178</v>
      </c>
      <c r="N543" s="6">
        <v>59762</v>
      </c>
      <c r="O543" t="s">
        <v>8179</v>
      </c>
      <c r="P543" s="6">
        <v>62000000</v>
      </c>
      <c r="Q543" s="6">
        <v>107879496</v>
      </c>
      <c r="R543">
        <v>45879496</v>
      </c>
      <c r="S543" t="s">
        <v>8175</v>
      </c>
      <c r="T543" s="7">
        <v>35011</v>
      </c>
      <c r="U543" t="s">
        <v>518</v>
      </c>
      <c r="V543" s="7">
        <v>35011</v>
      </c>
      <c r="W543" t="s">
        <v>8207</v>
      </c>
      <c r="X543" t="s">
        <v>8202</v>
      </c>
      <c r="Y543">
        <v>1995</v>
      </c>
      <c r="Z543">
        <v>8</v>
      </c>
    </row>
    <row r="544" spans="1:26" x14ac:dyDescent="0.25">
      <c r="A544" t="s">
        <v>1401</v>
      </c>
      <c r="B544" t="s">
        <v>1402</v>
      </c>
      <c r="C544" t="s">
        <v>1402</v>
      </c>
      <c r="D544">
        <v>0</v>
      </c>
      <c r="E544">
        <v>140</v>
      </c>
      <c r="F544">
        <v>2</v>
      </c>
      <c r="G544">
        <v>20</v>
      </c>
      <c r="H544" t="s">
        <v>8183</v>
      </c>
      <c r="I544" t="s">
        <v>8158</v>
      </c>
      <c r="J544" t="s">
        <v>145</v>
      </c>
      <c r="K544" t="s">
        <v>8167</v>
      </c>
      <c r="L544" s="5">
        <v>7.7</v>
      </c>
      <c r="M544" t="s">
        <v>8181</v>
      </c>
      <c r="N544" s="6">
        <v>308771</v>
      </c>
      <c r="O544" t="s">
        <v>8182</v>
      </c>
      <c r="P544" s="6">
        <v>52000000</v>
      </c>
      <c r="Q544" s="6">
        <v>355237933</v>
      </c>
      <c r="R544">
        <v>303237933</v>
      </c>
      <c r="S544" t="s">
        <v>8175</v>
      </c>
      <c r="T544" s="7">
        <v>34872</v>
      </c>
      <c r="U544" t="s">
        <v>507</v>
      </c>
      <c r="V544" s="7">
        <v>34872</v>
      </c>
      <c r="W544" t="s">
        <v>8208</v>
      </c>
      <c r="X544" t="s">
        <v>8199</v>
      </c>
      <c r="Y544">
        <v>1995</v>
      </c>
      <c r="Z544">
        <v>22</v>
      </c>
    </row>
    <row r="545" spans="1:26" x14ac:dyDescent="0.25">
      <c r="A545" t="s">
        <v>1403</v>
      </c>
      <c r="B545" t="s">
        <v>1404</v>
      </c>
      <c r="C545" t="s">
        <v>1404</v>
      </c>
      <c r="D545">
        <v>0</v>
      </c>
      <c r="E545">
        <v>133</v>
      </c>
      <c r="F545">
        <v>2</v>
      </c>
      <c r="G545">
        <v>13</v>
      </c>
      <c r="H545" t="s">
        <v>8183</v>
      </c>
      <c r="I545" t="s">
        <v>5529</v>
      </c>
      <c r="J545" t="s">
        <v>8162</v>
      </c>
      <c r="K545" t="s">
        <v>3857</v>
      </c>
      <c r="L545" s="5">
        <v>6.3</v>
      </c>
      <c r="M545" t="s">
        <v>8178</v>
      </c>
      <c r="N545" s="6">
        <v>86898</v>
      </c>
      <c r="O545" t="s">
        <v>8179</v>
      </c>
      <c r="P545" s="6">
        <v>50000000</v>
      </c>
      <c r="Q545" s="6">
        <v>30303072</v>
      </c>
      <c r="R545">
        <v>-19696928</v>
      </c>
      <c r="S545" t="s">
        <v>8185</v>
      </c>
      <c r="T545" s="7">
        <v>34978</v>
      </c>
      <c r="U545" t="s">
        <v>175</v>
      </c>
      <c r="V545" s="7">
        <v>34978</v>
      </c>
      <c r="W545" t="s">
        <v>8204</v>
      </c>
      <c r="X545" t="s">
        <v>1465</v>
      </c>
      <c r="Y545">
        <v>1995</v>
      </c>
      <c r="Z545">
        <v>6</v>
      </c>
    </row>
    <row r="546" spans="1:26" x14ac:dyDescent="0.25">
      <c r="A546" t="s">
        <v>1405</v>
      </c>
      <c r="B546" t="s">
        <v>1406</v>
      </c>
      <c r="C546" t="s">
        <v>1406</v>
      </c>
      <c r="D546">
        <v>0</v>
      </c>
      <c r="E546">
        <v>91</v>
      </c>
      <c r="F546">
        <v>1</v>
      </c>
      <c r="G546">
        <v>31</v>
      </c>
      <c r="H546" t="s">
        <v>8177</v>
      </c>
      <c r="I546" t="s">
        <v>132</v>
      </c>
      <c r="J546" t="s">
        <v>145</v>
      </c>
      <c r="K546" t="s">
        <v>8163</v>
      </c>
      <c r="L546" s="5">
        <v>6.9</v>
      </c>
      <c r="M546" t="s">
        <v>8178</v>
      </c>
      <c r="N546" s="6">
        <v>131718</v>
      </c>
      <c r="O546" t="s">
        <v>8182</v>
      </c>
      <c r="P546" s="6">
        <v>30000000</v>
      </c>
      <c r="Q546" s="6">
        <v>254134910</v>
      </c>
      <c r="R546">
        <v>224134910</v>
      </c>
      <c r="S546" t="s">
        <v>8175</v>
      </c>
      <c r="T546" s="7">
        <v>34915</v>
      </c>
      <c r="U546" t="s">
        <v>1407</v>
      </c>
      <c r="V546" s="7">
        <v>34915</v>
      </c>
      <c r="W546" t="s">
        <v>8212</v>
      </c>
      <c r="X546" t="s">
        <v>1465</v>
      </c>
      <c r="Y546">
        <v>1995</v>
      </c>
      <c r="Z546">
        <v>4</v>
      </c>
    </row>
    <row r="547" spans="1:26" x14ac:dyDescent="0.25">
      <c r="A547" t="s">
        <v>1408</v>
      </c>
      <c r="B547" t="s">
        <v>1409</v>
      </c>
      <c r="C547" t="s">
        <v>1409</v>
      </c>
      <c r="D547">
        <v>0</v>
      </c>
      <c r="E547">
        <v>119</v>
      </c>
      <c r="F547">
        <v>1</v>
      </c>
      <c r="G547">
        <v>59</v>
      </c>
      <c r="H547" t="s">
        <v>8177</v>
      </c>
      <c r="I547" t="s">
        <v>5529</v>
      </c>
      <c r="J547" t="s">
        <v>132</v>
      </c>
      <c r="K547" t="s">
        <v>8162</v>
      </c>
      <c r="L547" s="5">
        <v>6.8</v>
      </c>
      <c r="M547" t="s">
        <v>8178</v>
      </c>
      <c r="N547" s="6">
        <v>280217</v>
      </c>
      <c r="O547" t="s">
        <v>8182</v>
      </c>
      <c r="P547" s="6">
        <v>19000000</v>
      </c>
      <c r="Q547" s="6">
        <v>141407024</v>
      </c>
      <c r="R547">
        <v>122407024</v>
      </c>
      <c r="S547" t="s">
        <v>8175</v>
      </c>
      <c r="T547" s="7">
        <v>34795</v>
      </c>
      <c r="U547" t="s">
        <v>1410</v>
      </c>
      <c r="V547" s="7">
        <v>34795</v>
      </c>
      <c r="W547" t="s">
        <v>8210</v>
      </c>
      <c r="X547" t="s">
        <v>8199</v>
      </c>
      <c r="Y547">
        <v>1995</v>
      </c>
      <c r="Z547">
        <v>6</v>
      </c>
    </row>
    <row r="548" spans="1:26" x14ac:dyDescent="0.25">
      <c r="A548" t="s">
        <v>1411</v>
      </c>
      <c r="B548" t="s">
        <v>1412</v>
      </c>
      <c r="C548" t="s">
        <v>1412</v>
      </c>
      <c r="D548">
        <v>0</v>
      </c>
      <c r="E548">
        <v>102</v>
      </c>
      <c r="F548">
        <v>1</v>
      </c>
      <c r="G548">
        <v>42</v>
      </c>
      <c r="H548" t="s">
        <v>8177</v>
      </c>
      <c r="I548" t="s">
        <v>8160</v>
      </c>
      <c r="J548" t="s">
        <v>8162</v>
      </c>
      <c r="K548" t="s">
        <v>145</v>
      </c>
      <c r="L548" s="5">
        <v>7.3</v>
      </c>
      <c r="M548" t="s">
        <v>8181</v>
      </c>
      <c r="N548" s="6">
        <v>118381</v>
      </c>
      <c r="O548" t="s">
        <v>8182</v>
      </c>
      <c r="P548" s="6">
        <v>2000000</v>
      </c>
      <c r="Q548" s="6">
        <v>2402438</v>
      </c>
      <c r="R548">
        <v>402438</v>
      </c>
      <c r="S548" t="s">
        <v>8175</v>
      </c>
      <c r="T548" s="7">
        <v>34726</v>
      </c>
      <c r="U548" t="s">
        <v>1413</v>
      </c>
      <c r="V548" s="7">
        <v>34726</v>
      </c>
      <c r="W548" t="s">
        <v>8198</v>
      </c>
      <c r="X548" t="s">
        <v>1465</v>
      </c>
      <c r="Y548">
        <v>1995</v>
      </c>
      <c r="Z548">
        <v>27</v>
      </c>
    </row>
    <row r="549" spans="1:26" x14ac:dyDescent="0.25">
      <c r="A549" t="s">
        <v>1414</v>
      </c>
      <c r="B549" t="s">
        <v>1415</v>
      </c>
      <c r="C549" t="s">
        <v>1415</v>
      </c>
      <c r="D549">
        <v>0</v>
      </c>
      <c r="E549">
        <v>121</v>
      </c>
      <c r="F549">
        <v>2</v>
      </c>
      <c r="G549">
        <v>1</v>
      </c>
      <c r="H549" t="s">
        <v>8183</v>
      </c>
      <c r="I549" t="s">
        <v>5529</v>
      </c>
      <c r="J549" t="s">
        <v>8158</v>
      </c>
      <c r="K549" t="s">
        <v>5802</v>
      </c>
      <c r="L549" s="5">
        <v>5.4</v>
      </c>
      <c r="M549" t="s">
        <v>8178</v>
      </c>
      <c r="N549" s="6">
        <v>263045</v>
      </c>
      <c r="O549" t="s">
        <v>8182</v>
      </c>
      <c r="P549" s="6">
        <v>100000000</v>
      </c>
      <c r="Q549" s="6">
        <v>336567158</v>
      </c>
      <c r="R549">
        <v>236567158</v>
      </c>
      <c r="S549" t="s">
        <v>8175</v>
      </c>
      <c r="T549" s="7">
        <v>34859</v>
      </c>
      <c r="U549" t="s">
        <v>708</v>
      </c>
      <c r="V549" s="7">
        <v>34859</v>
      </c>
      <c r="W549" t="s">
        <v>8208</v>
      </c>
      <c r="X549" t="s">
        <v>1465</v>
      </c>
      <c r="Y549">
        <v>1995</v>
      </c>
      <c r="Z549">
        <v>9</v>
      </c>
    </row>
    <row r="550" spans="1:26" x14ac:dyDescent="0.25">
      <c r="A550" t="s">
        <v>1416</v>
      </c>
      <c r="B550" t="s">
        <v>1417</v>
      </c>
      <c r="C550" t="s">
        <v>1417</v>
      </c>
      <c r="D550">
        <v>0</v>
      </c>
      <c r="E550">
        <v>101</v>
      </c>
      <c r="F550">
        <v>1</v>
      </c>
      <c r="G550">
        <v>41</v>
      </c>
      <c r="H550" t="s">
        <v>8177</v>
      </c>
      <c r="I550" t="s">
        <v>145</v>
      </c>
      <c r="J550" t="s">
        <v>8157</v>
      </c>
      <c r="K550" t="s">
        <v>5802</v>
      </c>
      <c r="L550" s="5">
        <v>8.1</v>
      </c>
      <c r="M550" t="s">
        <v>8181</v>
      </c>
      <c r="N550" s="6">
        <v>330033</v>
      </c>
      <c r="O550" t="s">
        <v>8182</v>
      </c>
      <c r="P550" s="6">
        <v>2500000</v>
      </c>
      <c r="Q550" s="6">
        <v>5987386</v>
      </c>
      <c r="R550">
        <v>3487386</v>
      </c>
      <c r="S550" t="s">
        <v>8175</v>
      </c>
      <c r="T550" s="7">
        <v>34718</v>
      </c>
      <c r="U550" t="s">
        <v>1193</v>
      </c>
      <c r="V550" s="7">
        <v>34718</v>
      </c>
      <c r="W550" t="s">
        <v>8198</v>
      </c>
      <c r="X550" t="s">
        <v>8199</v>
      </c>
      <c r="Y550">
        <v>1995</v>
      </c>
      <c r="Z550">
        <v>19</v>
      </c>
    </row>
    <row r="551" spans="1:26" x14ac:dyDescent="0.25">
      <c r="A551" t="s">
        <v>1418</v>
      </c>
      <c r="B551" t="s">
        <v>1419</v>
      </c>
      <c r="C551" t="s">
        <v>1419</v>
      </c>
      <c r="D551">
        <v>0</v>
      </c>
      <c r="E551">
        <v>89</v>
      </c>
      <c r="F551">
        <v>1</v>
      </c>
      <c r="G551">
        <v>29</v>
      </c>
      <c r="H551" t="s">
        <v>8177</v>
      </c>
      <c r="I551" t="s">
        <v>132</v>
      </c>
      <c r="J551" t="s">
        <v>5802</v>
      </c>
      <c r="K551" t="s">
        <v>5802</v>
      </c>
      <c r="L551" s="5">
        <v>6.3</v>
      </c>
      <c r="M551" t="s">
        <v>8178</v>
      </c>
      <c r="N551" s="6">
        <v>153264</v>
      </c>
      <c r="O551" t="s">
        <v>8182</v>
      </c>
      <c r="P551" s="6">
        <v>10000000</v>
      </c>
      <c r="Q551" s="6">
        <v>26488734</v>
      </c>
      <c r="R551">
        <v>16488734</v>
      </c>
      <c r="S551" t="s">
        <v>8175</v>
      </c>
      <c r="T551" s="7">
        <v>34740</v>
      </c>
      <c r="U551" t="s">
        <v>1420</v>
      </c>
      <c r="V551" s="7">
        <v>34740</v>
      </c>
      <c r="W551" t="s">
        <v>8201</v>
      </c>
      <c r="X551" t="s">
        <v>1465</v>
      </c>
      <c r="Y551">
        <v>1995</v>
      </c>
      <c r="Z551">
        <v>10</v>
      </c>
    </row>
    <row r="552" spans="1:26" x14ac:dyDescent="0.25">
      <c r="A552" t="s">
        <v>1421</v>
      </c>
      <c r="B552" t="s">
        <v>1422</v>
      </c>
      <c r="C552" t="s">
        <v>1422</v>
      </c>
      <c r="D552">
        <v>0</v>
      </c>
      <c r="E552">
        <v>178</v>
      </c>
      <c r="F552">
        <v>2</v>
      </c>
      <c r="G552">
        <v>58</v>
      </c>
      <c r="H552" t="s">
        <v>8183</v>
      </c>
      <c r="I552" t="s">
        <v>8160</v>
      </c>
      <c r="J552" t="s">
        <v>145</v>
      </c>
      <c r="K552" t="s">
        <v>8167</v>
      </c>
      <c r="L552" s="5">
        <v>8.3000000000000007</v>
      </c>
      <c r="M552" t="s">
        <v>8181</v>
      </c>
      <c r="N552" s="6">
        <v>1073146</v>
      </c>
      <c r="O552" t="s">
        <v>8184</v>
      </c>
      <c r="P552" s="6">
        <v>72000000</v>
      </c>
      <c r="Q552" s="6">
        <v>213216216</v>
      </c>
      <c r="R552">
        <v>141216216</v>
      </c>
      <c r="S552" t="s">
        <v>8175</v>
      </c>
      <c r="T552" s="7">
        <v>34837</v>
      </c>
      <c r="U552" t="s">
        <v>1423</v>
      </c>
      <c r="V552" s="7">
        <v>34837</v>
      </c>
      <c r="W552" t="s">
        <v>8213</v>
      </c>
      <c r="X552" t="s">
        <v>8199</v>
      </c>
      <c r="Y552">
        <v>1995</v>
      </c>
      <c r="Z552">
        <v>18</v>
      </c>
    </row>
    <row r="553" spans="1:26" x14ac:dyDescent="0.25">
      <c r="A553" t="s">
        <v>1424</v>
      </c>
      <c r="B553" t="s">
        <v>1425</v>
      </c>
      <c r="C553" t="s">
        <v>1425</v>
      </c>
      <c r="D553">
        <v>0</v>
      </c>
      <c r="E553">
        <v>135</v>
      </c>
      <c r="F553">
        <v>2</v>
      </c>
      <c r="G553">
        <v>15</v>
      </c>
      <c r="H553" t="s">
        <v>8183</v>
      </c>
      <c r="I553" t="s">
        <v>145</v>
      </c>
      <c r="J553" t="s">
        <v>8157</v>
      </c>
      <c r="K553" t="s">
        <v>5802</v>
      </c>
      <c r="L553" s="5">
        <v>7.6</v>
      </c>
      <c r="M553" t="s">
        <v>8181</v>
      </c>
      <c r="N553" s="6">
        <v>86840</v>
      </c>
      <c r="O553" t="s">
        <v>8179</v>
      </c>
      <c r="P553" s="6">
        <v>24000000</v>
      </c>
      <c r="Q553" s="6">
        <v>182016617</v>
      </c>
      <c r="R553">
        <v>158016617</v>
      </c>
      <c r="S553" t="s">
        <v>8175</v>
      </c>
      <c r="T553" s="7">
        <v>34849</v>
      </c>
      <c r="U553" t="s">
        <v>69</v>
      </c>
      <c r="V553" s="7">
        <v>34849</v>
      </c>
      <c r="W553" t="s">
        <v>8213</v>
      </c>
      <c r="X553" t="s">
        <v>8197</v>
      </c>
      <c r="Y553">
        <v>1995</v>
      </c>
      <c r="Z553">
        <v>30</v>
      </c>
    </row>
    <row r="554" spans="1:26" x14ac:dyDescent="0.25">
      <c r="A554" t="s">
        <v>1426</v>
      </c>
      <c r="B554" t="s">
        <v>1427</v>
      </c>
      <c r="C554" t="s">
        <v>1427</v>
      </c>
      <c r="D554">
        <v>0</v>
      </c>
      <c r="E554">
        <v>178</v>
      </c>
      <c r="F554">
        <v>2</v>
      </c>
      <c r="G554">
        <v>58</v>
      </c>
      <c r="H554" t="s">
        <v>8183</v>
      </c>
      <c r="I554" t="s">
        <v>8162</v>
      </c>
      <c r="J554" t="s">
        <v>145</v>
      </c>
      <c r="K554" t="s">
        <v>5802</v>
      </c>
      <c r="L554" s="5">
        <v>8.1999999999999993</v>
      </c>
      <c r="M554" t="s">
        <v>8181</v>
      </c>
      <c r="N554" s="6">
        <v>549438</v>
      </c>
      <c r="O554" t="s">
        <v>8184</v>
      </c>
      <c r="P554" s="6">
        <v>52000000</v>
      </c>
      <c r="Q554" s="6">
        <v>116112375</v>
      </c>
      <c r="R554">
        <v>64112375</v>
      </c>
      <c r="S554" t="s">
        <v>8175</v>
      </c>
      <c r="T554" s="7">
        <v>35017</v>
      </c>
      <c r="U554" t="s">
        <v>88</v>
      </c>
      <c r="V554" s="7">
        <v>35017</v>
      </c>
      <c r="W554" t="s">
        <v>8207</v>
      </c>
      <c r="X554" t="s">
        <v>8197</v>
      </c>
      <c r="Y554">
        <v>1995</v>
      </c>
      <c r="Z554">
        <v>14</v>
      </c>
    </row>
    <row r="555" spans="1:26" x14ac:dyDescent="0.25">
      <c r="A555" t="s">
        <v>1428</v>
      </c>
      <c r="B555" t="s">
        <v>1429</v>
      </c>
      <c r="C555" t="s">
        <v>1429</v>
      </c>
      <c r="D555">
        <v>0</v>
      </c>
      <c r="E555">
        <v>100</v>
      </c>
      <c r="F555">
        <v>1</v>
      </c>
      <c r="G555">
        <v>40</v>
      </c>
      <c r="H555" t="s">
        <v>8177</v>
      </c>
      <c r="I555" t="s">
        <v>132</v>
      </c>
      <c r="J555" t="s">
        <v>8163</v>
      </c>
      <c r="K555" t="s">
        <v>8156</v>
      </c>
      <c r="L555" s="5">
        <v>6.2</v>
      </c>
      <c r="M555" t="s">
        <v>8178</v>
      </c>
      <c r="N555" s="6">
        <v>144554</v>
      </c>
      <c r="O555" t="s">
        <v>8182</v>
      </c>
      <c r="P555" s="6">
        <v>55000000</v>
      </c>
      <c r="Q555" s="6">
        <v>287928194</v>
      </c>
      <c r="R555">
        <v>232928194</v>
      </c>
      <c r="S555" t="s">
        <v>8175</v>
      </c>
      <c r="T555" s="7">
        <v>34845</v>
      </c>
      <c r="U555" t="s">
        <v>1430</v>
      </c>
      <c r="V555" s="7">
        <v>34845</v>
      </c>
      <c r="W555" t="s">
        <v>8213</v>
      </c>
      <c r="X555" t="s">
        <v>1465</v>
      </c>
      <c r="Y555">
        <v>1995</v>
      </c>
      <c r="Z555">
        <v>26</v>
      </c>
    </row>
    <row r="556" spans="1:26" x14ac:dyDescent="0.25">
      <c r="A556" t="s">
        <v>1431</v>
      </c>
      <c r="B556" t="s">
        <v>1432</v>
      </c>
      <c r="C556" t="s">
        <v>1433</v>
      </c>
      <c r="D556">
        <v>0</v>
      </c>
      <c r="E556">
        <v>112</v>
      </c>
      <c r="F556">
        <v>1</v>
      </c>
      <c r="G556">
        <v>52</v>
      </c>
      <c r="H556" t="s">
        <v>8177</v>
      </c>
      <c r="I556" t="s">
        <v>8158</v>
      </c>
      <c r="J556" t="s">
        <v>145</v>
      </c>
      <c r="K556" t="s">
        <v>8156</v>
      </c>
      <c r="L556" s="5">
        <v>7.5</v>
      </c>
      <c r="M556" t="s">
        <v>8181</v>
      </c>
      <c r="N556" s="6">
        <v>70839</v>
      </c>
      <c r="O556" t="s">
        <v>8179</v>
      </c>
      <c r="P556" s="6">
        <v>18000000</v>
      </c>
      <c r="Q556" s="6">
        <v>1781750</v>
      </c>
      <c r="R556">
        <v>-16218250</v>
      </c>
      <c r="S556" t="s">
        <v>8185</v>
      </c>
      <c r="T556" s="7">
        <v>34820</v>
      </c>
      <c r="U556" t="s">
        <v>1434</v>
      </c>
      <c r="V556" s="7">
        <v>34820</v>
      </c>
      <c r="W556" t="s">
        <v>8213</v>
      </c>
      <c r="X556" t="s">
        <v>8205</v>
      </c>
      <c r="Y556">
        <v>1995</v>
      </c>
      <c r="Z556">
        <v>1</v>
      </c>
    </row>
    <row r="557" spans="1:26" x14ac:dyDescent="0.25">
      <c r="A557" t="s">
        <v>1435</v>
      </c>
      <c r="B557" t="s">
        <v>1436</v>
      </c>
      <c r="C557" t="s">
        <v>1436</v>
      </c>
      <c r="D557">
        <v>0</v>
      </c>
      <c r="E557">
        <v>97</v>
      </c>
      <c r="F557">
        <v>1</v>
      </c>
      <c r="G557">
        <v>37</v>
      </c>
      <c r="H557" t="s">
        <v>8177</v>
      </c>
      <c r="I557" t="s">
        <v>132</v>
      </c>
      <c r="J557" t="s">
        <v>8157</v>
      </c>
      <c r="K557" t="s">
        <v>5802</v>
      </c>
      <c r="L557" s="5">
        <v>6.9</v>
      </c>
      <c r="M557" t="s">
        <v>8178</v>
      </c>
      <c r="N557" s="6">
        <v>237469</v>
      </c>
      <c r="O557" t="s">
        <v>8182</v>
      </c>
      <c r="P557" s="6">
        <v>12000000</v>
      </c>
      <c r="Q557" s="6">
        <v>56631794</v>
      </c>
      <c r="R557">
        <v>44631794</v>
      </c>
      <c r="S557" t="s">
        <v>8175</v>
      </c>
      <c r="T557" s="7">
        <v>34887</v>
      </c>
      <c r="U557" t="s">
        <v>366</v>
      </c>
      <c r="V557" s="7">
        <v>34887</v>
      </c>
      <c r="W557" t="s">
        <v>8209</v>
      </c>
      <c r="X557" t="s">
        <v>1465</v>
      </c>
      <c r="Y557">
        <v>1995</v>
      </c>
      <c r="Z557">
        <v>7</v>
      </c>
    </row>
    <row r="558" spans="1:26" x14ac:dyDescent="0.25">
      <c r="A558" t="s">
        <v>1437</v>
      </c>
      <c r="B558" t="s">
        <v>1438</v>
      </c>
      <c r="C558" t="s">
        <v>1438</v>
      </c>
      <c r="D558">
        <v>0</v>
      </c>
      <c r="E558">
        <v>123</v>
      </c>
      <c r="F558">
        <v>2</v>
      </c>
      <c r="G558">
        <v>3</v>
      </c>
      <c r="H558" t="s">
        <v>8183</v>
      </c>
      <c r="I558" t="s">
        <v>145</v>
      </c>
      <c r="J558" t="s">
        <v>8166</v>
      </c>
      <c r="K558" t="s">
        <v>3857</v>
      </c>
      <c r="L558" s="5">
        <v>6.6</v>
      </c>
      <c r="M558" t="s">
        <v>8178</v>
      </c>
      <c r="N558" s="6">
        <v>64161</v>
      </c>
      <c r="O558" t="s">
        <v>8179</v>
      </c>
      <c r="P558" s="6">
        <v>20000000</v>
      </c>
      <c r="Q558" s="6">
        <v>32051917</v>
      </c>
      <c r="R558">
        <v>12051917</v>
      </c>
      <c r="S558" t="s">
        <v>8175</v>
      </c>
      <c r="T558" s="7">
        <v>34991</v>
      </c>
      <c r="U558" t="s">
        <v>1439</v>
      </c>
      <c r="V558" s="7">
        <v>34991</v>
      </c>
      <c r="W558" t="s">
        <v>8204</v>
      </c>
      <c r="X558" t="s">
        <v>8199</v>
      </c>
      <c r="Y558">
        <v>1995</v>
      </c>
      <c r="Z558">
        <v>19</v>
      </c>
    </row>
    <row r="559" spans="1:26" x14ac:dyDescent="0.25">
      <c r="A559" t="s">
        <v>1440</v>
      </c>
      <c r="B559" t="s">
        <v>1441</v>
      </c>
      <c r="C559" t="s">
        <v>1441</v>
      </c>
      <c r="D559">
        <v>0</v>
      </c>
      <c r="E559">
        <v>116</v>
      </c>
      <c r="F559">
        <v>1</v>
      </c>
      <c r="G559">
        <v>56</v>
      </c>
      <c r="H559" t="s">
        <v>8177</v>
      </c>
      <c r="I559" t="s">
        <v>5529</v>
      </c>
      <c r="J559" t="s">
        <v>145</v>
      </c>
      <c r="K559" t="s">
        <v>3857</v>
      </c>
      <c r="L559" s="5">
        <v>7.3</v>
      </c>
      <c r="M559" t="s">
        <v>8181</v>
      </c>
      <c r="N559" s="6">
        <v>120531</v>
      </c>
      <c r="O559" t="s">
        <v>8182</v>
      </c>
      <c r="P559" s="6">
        <v>53000000</v>
      </c>
      <c r="Q559" s="6">
        <v>157387195</v>
      </c>
      <c r="R559">
        <v>104387195</v>
      </c>
      <c r="S559" t="s">
        <v>8175</v>
      </c>
      <c r="T559" s="7">
        <v>34790</v>
      </c>
      <c r="U559" t="s">
        <v>676</v>
      </c>
      <c r="V559" s="7">
        <v>34790</v>
      </c>
      <c r="W559" t="s">
        <v>8210</v>
      </c>
      <c r="X559" t="s">
        <v>8206</v>
      </c>
      <c r="Y559">
        <v>1995</v>
      </c>
      <c r="Z559">
        <v>1</v>
      </c>
    </row>
    <row r="560" spans="1:26" x14ac:dyDescent="0.25">
      <c r="A560" t="s">
        <v>1442</v>
      </c>
      <c r="B560" t="s">
        <v>1443</v>
      </c>
      <c r="C560" t="s">
        <v>1443</v>
      </c>
      <c r="D560">
        <v>0</v>
      </c>
      <c r="E560">
        <v>99</v>
      </c>
      <c r="F560">
        <v>1</v>
      </c>
      <c r="G560">
        <v>39</v>
      </c>
      <c r="H560" t="s">
        <v>8177</v>
      </c>
      <c r="I560" t="s">
        <v>8160</v>
      </c>
      <c r="J560" t="s">
        <v>145</v>
      </c>
      <c r="K560" t="s">
        <v>5802</v>
      </c>
      <c r="L560" s="5">
        <v>6.5</v>
      </c>
      <c r="M560" t="s">
        <v>8178</v>
      </c>
      <c r="N560" s="6">
        <v>55993</v>
      </c>
      <c r="O560" t="s">
        <v>8179</v>
      </c>
      <c r="P560" s="6">
        <v>23000000</v>
      </c>
      <c r="Q560" s="6">
        <v>179519401</v>
      </c>
      <c r="R560">
        <v>156519401</v>
      </c>
      <c r="S560" t="s">
        <v>8175</v>
      </c>
      <c r="T560" s="7">
        <v>34922</v>
      </c>
      <c r="U560" t="s">
        <v>1444</v>
      </c>
      <c r="V560" s="7">
        <v>34922</v>
      </c>
      <c r="W560" t="s">
        <v>8212</v>
      </c>
      <c r="X560" t="s">
        <v>1465</v>
      </c>
      <c r="Y560">
        <v>1995</v>
      </c>
      <c r="Z560">
        <v>11</v>
      </c>
    </row>
    <row r="561" spans="1:26" x14ac:dyDescent="0.25">
      <c r="A561" t="s">
        <v>1445</v>
      </c>
      <c r="B561" t="s">
        <v>1446</v>
      </c>
      <c r="C561" t="s">
        <v>1446</v>
      </c>
      <c r="D561">
        <v>0</v>
      </c>
      <c r="E561">
        <v>121</v>
      </c>
      <c r="F561">
        <v>2</v>
      </c>
      <c r="G561">
        <v>1</v>
      </c>
      <c r="H561" t="s">
        <v>8183</v>
      </c>
      <c r="I561" t="s">
        <v>8158</v>
      </c>
      <c r="J561" t="s">
        <v>145</v>
      </c>
      <c r="K561" t="s">
        <v>8156</v>
      </c>
      <c r="L561" s="5">
        <v>7.5</v>
      </c>
      <c r="M561" t="s">
        <v>8181</v>
      </c>
      <c r="N561" s="6">
        <v>101567</v>
      </c>
      <c r="O561" t="s">
        <v>8182</v>
      </c>
      <c r="P561" s="6">
        <v>9000000</v>
      </c>
      <c r="Q561" s="6">
        <v>1085079</v>
      </c>
      <c r="R561">
        <v>-7914921</v>
      </c>
      <c r="S561" t="s">
        <v>8185</v>
      </c>
      <c r="T561" s="7">
        <v>34846</v>
      </c>
      <c r="U561" t="s">
        <v>619</v>
      </c>
      <c r="V561" s="7">
        <v>34846</v>
      </c>
      <c r="W561" t="s">
        <v>8213</v>
      </c>
      <c r="X561" t="s">
        <v>8206</v>
      </c>
      <c r="Y561">
        <v>1995</v>
      </c>
      <c r="Z561">
        <v>27</v>
      </c>
    </row>
    <row r="562" spans="1:26" x14ac:dyDescent="0.25">
      <c r="A562" t="s">
        <v>1447</v>
      </c>
      <c r="B562" t="s">
        <v>1448</v>
      </c>
      <c r="C562" t="s">
        <v>1448</v>
      </c>
      <c r="D562">
        <v>0</v>
      </c>
      <c r="E562">
        <v>122</v>
      </c>
      <c r="F562">
        <v>2</v>
      </c>
      <c r="G562">
        <v>2</v>
      </c>
      <c r="H562" t="s">
        <v>8183</v>
      </c>
      <c r="I562" t="s">
        <v>8162</v>
      </c>
      <c r="J562" t="s">
        <v>145</v>
      </c>
      <c r="K562" t="s">
        <v>5802</v>
      </c>
      <c r="L562" s="5">
        <v>7.5</v>
      </c>
      <c r="M562" t="s">
        <v>8181</v>
      </c>
      <c r="N562" s="6">
        <v>100008</v>
      </c>
      <c r="O562" t="s">
        <v>8182</v>
      </c>
      <c r="P562" s="6">
        <v>11000000</v>
      </c>
      <c r="Q562" s="6">
        <v>39363635</v>
      </c>
      <c r="R562">
        <v>28363635</v>
      </c>
      <c r="S562" t="s">
        <v>8175</v>
      </c>
      <c r="T562" s="7">
        <v>35062</v>
      </c>
      <c r="U562" t="s">
        <v>1449</v>
      </c>
      <c r="V562" s="7">
        <v>35062</v>
      </c>
      <c r="W562" t="s">
        <v>8196</v>
      </c>
      <c r="X562" t="s">
        <v>1465</v>
      </c>
      <c r="Y562">
        <v>1995</v>
      </c>
      <c r="Z562">
        <v>29</v>
      </c>
    </row>
    <row r="563" spans="1:26" x14ac:dyDescent="0.25">
      <c r="A563" t="s">
        <v>1450</v>
      </c>
      <c r="B563" t="s">
        <v>1451</v>
      </c>
      <c r="C563" t="s">
        <v>1451</v>
      </c>
      <c r="D563">
        <v>0</v>
      </c>
      <c r="E563">
        <v>104</v>
      </c>
      <c r="F563">
        <v>1</v>
      </c>
      <c r="G563">
        <v>44</v>
      </c>
      <c r="H563" t="s">
        <v>8177</v>
      </c>
      <c r="I563" t="s">
        <v>5529</v>
      </c>
      <c r="J563" t="s">
        <v>8162</v>
      </c>
      <c r="K563" t="s">
        <v>145</v>
      </c>
      <c r="L563" s="5">
        <v>7.1</v>
      </c>
      <c r="M563" t="s">
        <v>8181</v>
      </c>
      <c r="N563" s="6">
        <v>194217</v>
      </c>
      <c r="O563" t="s">
        <v>8182</v>
      </c>
      <c r="P563" s="6">
        <v>7000000</v>
      </c>
      <c r="Q563" s="6">
        <v>25405445</v>
      </c>
      <c r="R563">
        <v>18405445</v>
      </c>
      <c r="S563" t="s">
        <v>8175</v>
      </c>
      <c r="T563" s="7">
        <v>34820</v>
      </c>
      <c r="U563" t="s">
        <v>1126</v>
      </c>
      <c r="V563" s="7">
        <v>34820</v>
      </c>
      <c r="W563" t="s">
        <v>8213</v>
      </c>
      <c r="X563" t="s">
        <v>8205</v>
      </c>
      <c r="Y563">
        <v>1995</v>
      </c>
      <c r="Z563">
        <v>1</v>
      </c>
    </row>
    <row r="564" spans="1:26" x14ac:dyDescent="0.25">
      <c r="A564" t="s">
        <v>1452</v>
      </c>
      <c r="B564" t="s">
        <v>1453</v>
      </c>
      <c r="C564" t="s">
        <v>1453</v>
      </c>
      <c r="D564">
        <v>0</v>
      </c>
      <c r="E564">
        <v>128</v>
      </c>
      <c r="F564">
        <v>2</v>
      </c>
      <c r="G564">
        <v>8</v>
      </c>
      <c r="H564" t="s">
        <v>8183</v>
      </c>
      <c r="I564" t="s">
        <v>5529</v>
      </c>
      <c r="J564" t="s">
        <v>8158</v>
      </c>
      <c r="K564" t="s">
        <v>3857</v>
      </c>
      <c r="L564" s="5">
        <v>7.6</v>
      </c>
      <c r="M564" t="s">
        <v>8181</v>
      </c>
      <c r="N564" s="6">
        <v>401030</v>
      </c>
      <c r="O564" t="s">
        <v>8182</v>
      </c>
      <c r="P564" s="6">
        <v>90000000</v>
      </c>
      <c r="Q564" s="6">
        <v>366101666</v>
      </c>
      <c r="R564">
        <v>276101666</v>
      </c>
      <c r="S564" t="s">
        <v>8175</v>
      </c>
      <c r="T564" s="7">
        <v>34834</v>
      </c>
      <c r="U564" t="s">
        <v>725</v>
      </c>
      <c r="V564" s="7">
        <v>34834</v>
      </c>
      <c r="W564" t="s">
        <v>8213</v>
      </c>
      <c r="X564" t="s">
        <v>8205</v>
      </c>
      <c r="Y564">
        <v>1995</v>
      </c>
      <c r="Z564">
        <v>15</v>
      </c>
    </row>
    <row r="565" spans="1:26" x14ac:dyDescent="0.25">
      <c r="A565" t="s">
        <v>1454</v>
      </c>
      <c r="B565" t="s">
        <v>1455</v>
      </c>
      <c r="C565" t="s">
        <v>1455</v>
      </c>
      <c r="D565">
        <v>0</v>
      </c>
      <c r="E565">
        <v>97</v>
      </c>
      <c r="F565">
        <v>1</v>
      </c>
      <c r="G565">
        <v>37</v>
      </c>
      <c r="H565" t="s">
        <v>8177</v>
      </c>
      <c r="I565" t="s">
        <v>132</v>
      </c>
      <c r="J565" t="s">
        <v>145</v>
      </c>
      <c r="K565" t="s">
        <v>8157</v>
      </c>
      <c r="L565" s="5">
        <v>6.7</v>
      </c>
      <c r="M565" t="s">
        <v>8178</v>
      </c>
      <c r="N565" s="6">
        <v>52691</v>
      </c>
      <c r="O565" t="s">
        <v>8179</v>
      </c>
      <c r="P565" s="6">
        <v>25000000</v>
      </c>
      <c r="Q565" s="6">
        <v>68792531</v>
      </c>
      <c r="R565">
        <v>43792531</v>
      </c>
      <c r="S565" t="s">
        <v>8175</v>
      </c>
      <c r="T565" s="7">
        <v>34608</v>
      </c>
      <c r="U565" t="s">
        <v>1456</v>
      </c>
      <c r="V565" s="7">
        <v>34608</v>
      </c>
      <c r="W565" t="s">
        <v>8204</v>
      </c>
      <c r="X565" t="s">
        <v>8206</v>
      </c>
      <c r="Y565">
        <v>1994</v>
      </c>
      <c r="Z565">
        <v>1</v>
      </c>
    </row>
    <row r="566" spans="1:26" x14ac:dyDescent="0.25">
      <c r="A566" t="s">
        <v>1457</v>
      </c>
      <c r="B566" t="s">
        <v>1458</v>
      </c>
      <c r="C566" t="s">
        <v>1458</v>
      </c>
      <c r="D566">
        <v>0</v>
      </c>
      <c r="E566">
        <v>134</v>
      </c>
      <c r="F566">
        <v>2</v>
      </c>
      <c r="G566">
        <v>14</v>
      </c>
      <c r="H566" t="s">
        <v>8183</v>
      </c>
      <c r="I566" t="s">
        <v>5529</v>
      </c>
      <c r="J566" t="s">
        <v>8158</v>
      </c>
      <c r="K566" t="s">
        <v>145</v>
      </c>
      <c r="L566" s="5">
        <v>6</v>
      </c>
      <c r="M566" t="s">
        <v>8178</v>
      </c>
      <c r="N566" s="6">
        <v>77198</v>
      </c>
      <c r="O566" t="s">
        <v>8179</v>
      </c>
      <c r="P566" s="6">
        <v>55000000</v>
      </c>
      <c r="Q566" s="6">
        <v>127600435</v>
      </c>
      <c r="R566">
        <v>72600435</v>
      </c>
      <c r="S566" t="s">
        <v>8175</v>
      </c>
      <c r="T566" s="7">
        <v>34887</v>
      </c>
      <c r="U566" t="s">
        <v>956</v>
      </c>
      <c r="V566" s="7">
        <v>34887</v>
      </c>
      <c r="W566" t="s">
        <v>8209</v>
      </c>
      <c r="X566" t="s">
        <v>1465</v>
      </c>
      <c r="Y566">
        <v>1995</v>
      </c>
      <c r="Z566">
        <v>7</v>
      </c>
    </row>
    <row r="567" spans="1:26" x14ac:dyDescent="0.25">
      <c r="A567" t="s">
        <v>1459</v>
      </c>
      <c r="B567" t="s">
        <v>1460</v>
      </c>
      <c r="C567" t="s">
        <v>1460</v>
      </c>
      <c r="D567">
        <v>0</v>
      </c>
      <c r="E567">
        <v>98</v>
      </c>
      <c r="F567">
        <v>1</v>
      </c>
      <c r="G567">
        <v>38</v>
      </c>
      <c r="H567" t="s">
        <v>8177</v>
      </c>
      <c r="I567" t="s">
        <v>132</v>
      </c>
      <c r="J567" t="s">
        <v>5802</v>
      </c>
      <c r="K567" t="s">
        <v>5802</v>
      </c>
      <c r="L567" s="5">
        <v>6.7</v>
      </c>
      <c r="M567" t="s">
        <v>8178</v>
      </c>
      <c r="N567" s="6">
        <v>109389</v>
      </c>
      <c r="O567" t="s">
        <v>8182</v>
      </c>
      <c r="P567" s="6">
        <v>4000000</v>
      </c>
      <c r="Q567" s="6">
        <v>4257354</v>
      </c>
      <c r="R567">
        <v>257354</v>
      </c>
      <c r="S567" t="s">
        <v>8175</v>
      </c>
      <c r="T567" s="7">
        <v>34958</v>
      </c>
      <c r="U567" t="s">
        <v>1461</v>
      </c>
      <c r="V567" s="7">
        <v>34958</v>
      </c>
      <c r="W567" t="s">
        <v>8211</v>
      </c>
      <c r="X567" t="s">
        <v>8206</v>
      </c>
      <c r="Y567">
        <v>1995</v>
      </c>
      <c r="Z567">
        <v>16</v>
      </c>
    </row>
    <row r="568" spans="1:26" x14ac:dyDescent="0.25">
      <c r="A568" t="s">
        <v>1462</v>
      </c>
      <c r="B568" t="s">
        <v>1463</v>
      </c>
      <c r="C568" t="s">
        <v>1463</v>
      </c>
      <c r="D568">
        <v>0</v>
      </c>
      <c r="E568">
        <v>111</v>
      </c>
      <c r="F568">
        <v>1</v>
      </c>
      <c r="G568">
        <v>51</v>
      </c>
      <c r="H568" t="s">
        <v>8177</v>
      </c>
      <c r="I568" t="s">
        <v>132</v>
      </c>
      <c r="J568" t="s">
        <v>145</v>
      </c>
      <c r="K568" t="s">
        <v>8157</v>
      </c>
      <c r="L568" s="5">
        <v>6.6</v>
      </c>
      <c r="M568" t="s">
        <v>8178</v>
      </c>
      <c r="N568" s="6">
        <v>52167</v>
      </c>
      <c r="O568" t="s">
        <v>8179</v>
      </c>
      <c r="P568" s="6">
        <v>40000000</v>
      </c>
      <c r="Q568" s="6">
        <v>101982854</v>
      </c>
      <c r="R568">
        <v>61982854</v>
      </c>
      <c r="S568" t="s">
        <v>8175</v>
      </c>
      <c r="T568" s="7">
        <v>34824</v>
      </c>
      <c r="U568" t="s">
        <v>1395</v>
      </c>
      <c r="V568" s="7">
        <v>34824</v>
      </c>
      <c r="W568" t="s">
        <v>8213</v>
      </c>
      <c r="X568" t="s">
        <v>1465</v>
      </c>
      <c r="Y568">
        <v>1995</v>
      </c>
      <c r="Z568">
        <v>5</v>
      </c>
    </row>
    <row r="569" spans="1:26" x14ac:dyDescent="0.25">
      <c r="A569" t="s">
        <v>1464</v>
      </c>
      <c r="B569" t="s">
        <v>1465</v>
      </c>
      <c r="C569" t="s">
        <v>1465</v>
      </c>
      <c r="D569">
        <v>0</v>
      </c>
      <c r="E569">
        <v>91</v>
      </c>
      <c r="F569">
        <v>1</v>
      </c>
      <c r="G569">
        <v>31</v>
      </c>
      <c r="H569" t="s">
        <v>8177</v>
      </c>
      <c r="I569" t="s">
        <v>132</v>
      </c>
      <c r="J569" t="s">
        <v>145</v>
      </c>
      <c r="K569" t="s">
        <v>5802</v>
      </c>
      <c r="L569" s="5">
        <v>7.2</v>
      </c>
      <c r="M569" t="s">
        <v>8181</v>
      </c>
      <c r="N569" s="6">
        <v>121650</v>
      </c>
      <c r="O569" t="s">
        <v>8182</v>
      </c>
      <c r="P569" s="6">
        <v>3500000</v>
      </c>
      <c r="Q569" s="6">
        <v>28215918</v>
      </c>
      <c r="R569">
        <v>24715918</v>
      </c>
      <c r="S569" t="s">
        <v>8175</v>
      </c>
      <c r="T569" s="7">
        <v>34815</v>
      </c>
      <c r="U569" t="s">
        <v>1466</v>
      </c>
      <c r="V569" s="7">
        <v>34815</v>
      </c>
      <c r="W569" t="s">
        <v>8210</v>
      </c>
      <c r="X569" t="s">
        <v>8202</v>
      </c>
      <c r="Y569">
        <v>1995</v>
      </c>
      <c r="Z569">
        <v>26</v>
      </c>
    </row>
    <row r="570" spans="1:26" x14ac:dyDescent="0.25">
      <c r="A570" t="s">
        <v>1467</v>
      </c>
      <c r="B570" t="s">
        <v>1468</v>
      </c>
      <c r="C570" t="s">
        <v>1468</v>
      </c>
      <c r="D570">
        <v>0</v>
      </c>
      <c r="E570">
        <v>105</v>
      </c>
      <c r="F570">
        <v>1</v>
      </c>
      <c r="G570">
        <v>45</v>
      </c>
      <c r="H570" t="s">
        <v>8177</v>
      </c>
      <c r="I570" t="s">
        <v>132</v>
      </c>
      <c r="J570" t="s">
        <v>8162</v>
      </c>
      <c r="K570" t="s">
        <v>3857</v>
      </c>
      <c r="L570" s="5">
        <v>6.9</v>
      </c>
      <c r="M570" t="s">
        <v>8178</v>
      </c>
      <c r="N570" s="6">
        <v>87501</v>
      </c>
      <c r="O570" t="s">
        <v>8179</v>
      </c>
      <c r="P570" s="6">
        <v>30250000</v>
      </c>
      <c r="Q570" s="6">
        <v>115101622</v>
      </c>
      <c r="R570">
        <v>84851622</v>
      </c>
      <c r="S570" t="s">
        <v>8175</v>
      </c>
      <c r="T570" s="7">
        <v>34992</v>
      </c>
      <c r="U570" t="s">
        <v>998</v>
      </c>
      <c r="V570" s="7">
        <v>34992</v>
      </c>
      <c r="W570" t="s">
        <v>8204</v>
      </c>
      <c r="X570" t="s">
        <v>1465</v>
      </c>
      <c r="Y570">
        <v>1995</v>
      </c>
      <c r="Z570">
        <v>20</v>
      </c>
    </row>
    <row r="571" spans="1:26" x14ac:dyDescent="0.25">
      <c r="A571" t="s">
        <v>1469</v>
      </c>
      <c r="B571" t="s">
        <v>1470</v>
      </c>
      <c r="C571" t="s">
        <v>1470</v>
      </c>
      <c r="D571">
        <v>0</v>
      </c>
      <c r="E571">
        <v>130</v>
      </c>
      <c r="F571">
        <v>2</v>
      </c>
      <c r="G571">
        <v>10</v>
      </c>
      <c r="H571" t="s">
        <v>8183</v>
      </c>
      <c r="I571" t="s">
        <v>5529</v>
      </c>
      <c r="J571" t="s">
        <v>8158</v>
      </c>
      <c r="K571" t="s">
        <v>3857</v>
      </c>
      <c r="L571" s="5">
        <v>7.2</v>
      </c>
      <c r="M571" t="s">
        <v>8181</v>
      </c>
      <c r="N571" s="6">
        <v>266593</v>
      </c>
      <c r="O571" t="s">
        <v>8182</v>
      </c>
      <c r="P571" s="6">
        <v>60000000</v>
      </c>
      <c r="Q571" s="6">
        <v>352194034</v>
      </c>
      <c r="R571">
        <v>292194034</v>
      </c>
      <c r="S571" t="s">
        <v>8175</v>
      </c>
      <c r="T571" s="7">
        <v>35016</v>
      </c>
      <c r="U571" t="s">
        <v>1471</v>
      </c>
      <c r="V571" s="7">
        <v>35016</v>
      </c>
      <c r="W571" t="s">
        <v>8207</v>
      </c>
      <c r="X571" t="s">
        <v>8205</v>
      </c>
      <c r="Y571">
        <v>1995</v>
      </c>
      <c r="Z571">
        <v>13</v>
      </c>
    </row>
    <row r="572" spans="1:26" x14ac:dyDescent="0.25">
      <c r="A572" t="s">
        <v>1472</v>
      </c>
      <c r="B572" t="s">
        <v>1473</v>
      </c>
      <c r="C572" t="s">
        <v>1473</v>
      </c>
      <c r="D572">
        <v>0</v>
      </c>
      <c r="E572">
        <v>78</v>
      </c>
      <c r="F572">
        <v>1</v>
      </c>
      <c r="G572">
        <v>18</v>
      </c>
      <c r="H572" t="s">
        <v>8180</v>
      </c>
      <c r="I572" t="s">
        <v>8158</v>
      </c>
      <c r="J572" t="s">
        <v>8159</v>
      </c>
      <c r="K572" t="s">
        <v>132</v>
      </c>
      <c r="L572" s="5">
        <v>6.9</v>
      </c>
      <c r="M572" t="s">
        <v>8178</v>
      </c>
      <c r="N572" s="6">
        <v>60784</v>
      </c>
      <c r="O572" t="s">
        <v>8179</v>
      </c>
      <c r="P572" s="6">
        <v>18000000</v>
      </c>
      <c r="Q572" s="6">
        <v>35348597</v>
      </c>
      <c r="R572">
        <v>17348597</v>
      </c>
      <c r="S572" t="s">
        <v>8175</v>
      </c>
      <c r="T572" s="7">
        <v>34781</v>
      </c>
      <c r="U572" t="s">
        <v>1474</v>
      </c>
      <c r="V572" s="7">
        <v>34781</v>
      </c>
      <c r="W572" t="s">
        <v>8203</v>
      </c>
      <c r="X572" t="s">
        <v>8199</v>
      </c>
      <c r="Y572">
        <v>1995</v>
      </c>
      <c r="Z572">
        <v>23</v>
      </c>
    </row>
    <row r="573" spans="1:26" x14ac:dyDescent="0.25">
      <c r="A573" t="s">
        <v>1475</v>
      </c>
      <c r="B573" t="s">
        <v>1476</v>
      </c>
      <c r="C573" t="s">
        <v>1476</v>
      </c>
      <c r="D573">
        <v>0</v>
      </c>
      <c r="E573">
        <v>105</v>
      </c>
      <c r="F573">
        <v>1</v>
      </c>
      <c r="G573">
        <v>45</v>
      </c>
      <c r="H573" t="s">
        <v>8177</v>
      </c>
      <c r="I573" t="s">
        <v>8162</v>
      </c>
      <c r="J573" t="s">
        <v>145</v>
      </c>
      <c r="K573" t="s">
        <v>8157</v>
      </c>
      <c r="L573" s="5">
        <v>6.2</v>
      </c>
      <c r="M573" t="s">
        <v>8178</v>
      </c>
      <c r="N573" s="6">
        <v>73140</v>
      </c>
      <c r="O573" t="s">
        <v>8179</v>
      </c>
      <c r="P573" s="6">
        <v>20000000</v>
      </c>
      <c r="Q573" s="6">
        <v>7563728</v>
      </c>
      <c r="R573">
        <v>-12436272</v>
      </c>
      <c r="S573" t="s">
        <v>8185</v>
      </c>
      <c r="T573" s="7">
        <v>34957</v>
      </c>
      <c r="U573" t="s">
        <v>1477</v>
      </c>
      <c r="V573" s="7">
        <v>34957</v>
      </c>
      <c r="W573" t="s">
        <v>8211</v>
      </c>
      <c r="X573" t="s">
        <v>1465</v>
      </c>
      <c r="Y573">
        <v>1995</v>
      </c>
      <c r="Z573">
        <v>15</v>
      </c>
    </row>
    <row r="574" spans="1:26" x14ac:dyDescent="0.25">
      <c r="A574" t="s">
        <v>1478</v>
      </c>
      <c r="B574" t="s">
        <v>1479</v>
      </c>
      <c r="C574" t="s">
        <v>1479</v>
      </c>
      <c r="D574">
        <v>0</v>
      </c>
      <c r="E574">
        <v>170</v>
      </c>
      <c r="F574">
        <v>2</v>
      </c>
      <c r="G574">
        <v>50</v>
      </c>
      <c r="H574" t="s">
        <v>8183</v>
      </c>
      <c r="I574" t="s">
        <v>5529</v>
      </c>
      <c r="J574" t="s">
        <v>8162</v>
      </c>
      <c r="K574" t="s">
        <v>145</v>
      </c>
      <c r="L574" s="5">
        <v>8.3000000000000007</v>
      </c>
      <c r="M574" t="s">
        <v>8181</v>
      </c>
      <c r="N574" s="6">
        <v>698491</v>
      </c>
      <c r="O574" t="s">
        <v>8184</v>
      </c>
      <c r="P574" s="6">
        <v>60000000</v>
      </c>
      <c r="Q574" s="6">
        <v>187436818</v>
      </c>
      <c r="R574">
        <v>127436818</v>
      </c>
      <c r="S574" t="s">
        <v>8175</v>
      </c>
      <c r="T574" s="7">
        <v>35039</v>
      </c>
      <c r="U574" t="s">
        <v>651</v>
      </c>
      <c r="V574" s="7">
        <v>35039</v>
      </c>
      <c r="W574" t="s">
        <v>8196</v>
      </c>
      <c r="X574" t="s">
        <v>8202</v>
      </c>
      <c r="Y574">
        <v>1995</v>
      </c>
      <c r="Z574">
        <v>6</v>
      </c>
    </row>
    <row r="575" spans="1:26" x14ac:dyDescent="0.25">
      <c r="A575" t="s">
        <v>1480</v>
      </c>
      <c r="B575" t="s">
        <v>1481</v>
      </c>
      <c r="C575" t="s">
        <v>1481</v>
      </c>
      <c r="D575">
        <v>0</v>
      </c>
      <c r="E575">
        <v>95</v>
      </c>
      <c r="F575">
        <v>1</v>
      </c>
      <c r="G575">
        <v>35</v>
      </c>
      <c r="H575" t="s">
        <v>8177</v>
      </c>
      <c r="I575" t="s">
        <v>145</v>
      </c>
      <c r="J575" t="s">
        <v>8156</v>
      </c>
      <c r="K575" t="s">
        <v>83</v>
      </c>
      <c r="L575" s="5">
        <v>7.1</v>
      </c>
      <c r="M575" t="s">
        <v>8181</v>
      </c>
      <c r="N575" s="6">
        <v>76945</v>
      </c>
      <c r="O575" t="s">
        <v>8179</v>
      </c>
      <c r="P575" s="6">
        <v>8000000</v>
      </c>
      <c r="Q575" s="6">
        <v>8924549</v>
      </c>
      <c r="R575">
        <v>924549</v>
      </c>
      <c r="S575" t="s">
        <v>8175</v>
      </c>
      <c r="T575" s="7">
        <v>34556</v>
      </c>
      <c r="U575" t="s">
        <v>158</v>
      </c>
      <c r="V575" s="7">
        <v>34556</v>
      </c>
      <c r="W575" t="s">
        <v>8212</v>
      </c>
      <c r="X575" t="s">
        <v>8202</v>
      </c>
      <c r="Y575">
        <v>1994</v>
      </c>
      <c r="Z575">
        <v>10</v>
      </c>
    </row>
    <row r="576" spans="1:26" x14ac:dyDescent="0.25">
      <c r="A576" t="s">
        <v>1482</v>
      </c>
      <c r="B576" t="s">
        <v>1483</v>
      </c>
      <c r="C576" t="s">
        <v>1483</v>
      </c>
      <c r="D576">
        <v>0</v>
      </c>
      <c r="E576">
        <v>103</v>
      </c>
      <c r="F576">
        <v>1</v>
      </c>
      <c r="G576">
        <v>43</v>
      </c>
      <c r="H576" t="s">
        <v>8177</v>
      </c>
      <c r="I576" t="s">
        <v>5529</v>
      </c>
      <c r="J576" t="s">
        <v>145</v>
      </c>
      <c r="K576" t="s">
        <v>8161</v>
      </c>
      <c r="L576" s="5">
        <v>5.6</v>
      </c>
      <c r="M576" t="s">
        <v>8178</v>
      </c>
      <c r="N576" s="6">
        <v>75206</v>
      </c>
      <c r="O576" t="s">
        <v>8179</v>
      </c>
      <c r="P576" s="6">
        <v>26000000</v>
      </c>
      <c r="Q576" s="6">
        <v>19075720</v>
      </c>
      <c r="R576">
        <v>-6924280</v>
      </c>
      <c r="S576" t="s">
        <v>8185</v>
      </c>
      <c r="T576" s="7">
        <v>34804</v>
      </c>
      <c r="U576" t="s">
        <v>1484</v>
      </c>
      <c r="V576" s="7">
        <v>34804</v>
      </c>
      <c r="W576" t="s">
        <v>8210</v>
      </c>
      <c r="X576" t="s">
        <v>8206</v>
      </c>
      <c r="Y576">
        <v>1995</v>
      </c>
      <c r="Z576">
        <v>15</v>
      </c>
    </row>
    <row r="577" spans="1:26" x14ac:dyDescent="0.25">
      <c r="A577" t="s">
        <v>1485</v>
      </c>
      <c r="B577" t="s">
        <v>1486</v>
      </c>
      <c r="C577" t="s">
        <v>1486</v>
      </c>
      <c r="D577">
        <v>0</v>
      </c>
      <c r="E577">
        <v>96</v>
      </c>
      <c r="F577">
        <v>1</v>
      </c>
      <c r="G577">
        <v>36</v>
      </c>
      <c r="H577" t="s">
        <v>8177</v>
      </c>
      <c r="I577" t="s">
        <v>5529</v>
      </c>
      <c r="J577" t="s">
        <v>8162</v>
      </c>
      <c r="K577" t="s">
        <v>8161</v>
      </c>
      <c r="L577" s="5">
        <v>5.6</v>
      </c>
      <c r="M577" t="s">
        <v>8178</v>
      </c>
      <c r="N577" s="6">
        <v>123044</v>
      </c>
      <c r="O577" t="s">
        <v>8182</v>
      </c>
      <c r="P577" s="6">
        <v>90000000</v>
      </c>
      <c r="Q577" s="6">
        <v>113493481</v>
      </c>
      <c r="R577">
        <v>23493481</v>
      </c>
      <c r="S577" t="s">
        <v>8175</v>
      </c>
      <c r="T577" s="7">
        <v>1995</v>
      </c>
      <c r="U577" t="s">
        <v>1487</v>
      </c>
      <c r="V577" s="7">
        <v>1995</v>
      </c>
      <c r="W577" t="s">
        <v>8208</v>
      </c>
      <c r="X577" t="s">
        <v>8206</v>
      </c>
      <c r="Y577">
        <v>1905</v>
      </c>
      <c r="Z577">
        <v>17</v>
      </c>
    </row>
    <row r="578" spans="1:26" x14ac:dyDescent="0.25">
      <c r="A578" t="s">
        <v>1488</v>
      </c>
      <c r="B578" t="s">
        <v>1489</v>
      </c>
      <c r="C578" t="s">
        <v>1489</v>
      </c>
      <c r="D578">
        <v>0</v>
      </c>
      <c r="E578">
        <v>104</v>
      </c>
      <c r="F578">
        <v>1</v>
      </c>
      <c r="G578">
        <v>44</v>
      </c>
      <c r="H578" t="s">
        <v>8177</v>
      </c>
      <c r="I578" t="s">
        <v>8158</v>
      </c>
      <c r="J578" t="s">
        <v>132</v>
      </c>
      <c r="K578" t="s">
        <v>8163</v>
      </c>
      <c r="L578" s="5">
        <v>7.1</v>
      </c>
      <c r="M578" t="s">
        <v>8181</v>
      </c>
      <c r="N578" s="6">
        <v>366864</v>
      </c>
      <c r="O578" t="s">
        <v>8182</v>
      </c>
      <c r="P578" s="6">
        <v>65000000</v>
      </c>
      <c r="Q578" s="6">
        <v>262821940</v>
      </c>
      <c r="R578">
        <v>197821940</v>
      </c>
      <c r="S578" t="s">
        <v>8175</v>
      </c>
      <c r="T578" s="7">
        <v>35048</v>
      </c>
      <c r="U578" t="s">
        <v>875</v>
      </c>
      <c r="V578" s="7">
        <v>35048</v>
      </c>
      <c r="W578" t="s">
        <v>8196</v>
      </c>
      <c r="X578" t="s">
        <v>1465</v>
      </c>
      <c r="Y578">
        <v>1995</v>
      </c>
      <c r="Z578">
        <v>15</v>
      </c>
    </row>
    <row r="579" spans="1:26" x14ac:dyDescent="0.25">
      <c r="A579" t="s">
        <v>1490</v>
      </c>
      <c r="B579" t="s">
        <v>1491</v>
      </c>
      <c r="C579" t="s">
        <v>1491</v>
      </c>
      <c r="D579">
        <v>0</v>
      </c>
      <c r="E579">
        <v>91</v>
      </c>
      <c r="F579">
        <v>1</v>
      </c>
      <c r="G579">
        <v>31</v>
      </c>
      <c r="H579" t="s">
        <v>8177</v>
      </c>
      <c r="I579" t="s">
        <v>145</v>
      </c>
      <c r="J579" t="s">
        <v>5802</v>
      </c>
      <c r="K579" t="s">
        <v>5802</v>
      </c>
      <c r="L579" s="5">
        <v>7</v>
      </c>
      <c r="M579" t="s">
        <v>8178</v>
      </c>
      <c r="N579" s="6">
        <v>83052</v>
      </c>
      <c r="O579" t="s">
        <v>8179</v>
      </c>
      <c r="P579" s="6">
        <v>1500000</v>
      </c>
      <c r="Q579" s="6">
        <v>7412216</v>
      </c>
      <c r="R579">
        <v>5912216</v>
      </c>
      <c r="S579" t="s">
        <v>8175</v>
      </c>
      <c r="T579" s="7">
        <v>34700</v>
      </c>
      <c r="U579" t="s">
        <v>1492</v>
      </c>
      <c r="V579" s="7">
        <v>34700</v>
      </c>
      <c r="W579" t="s">
        <v>8198</v>
      </c>
      <c r="X579" t="s">
        <v>8200</v>
      </c>
      <c r="Y579">
        <v>1995</v>
      </c>
      <c r="Z579">
        <v>1</v>
      </c>
    </row>
    <row r="580" spans="1:26" x14ac:dyDescent="0.25">
      <c r="A580" t="s">
        <v>1493</v>
      </c>
      <c r="B580" t="s">
        <v>1494</v>
      </c>
      <c r="C580" t="s">
        <v>1494</v>
      </c>
      <c r="D580">
        <v>0</v>
      </c>
      <c r="E580">
        <v>111</v>
      </c>
      <c r="F580">
        <v>1</v>
      </c>
      <c r="G580">
        <v>51</v>
      </c>
      <c r="H580" t="s">
        <v>8177</v>
      </c>
      <c r="I580" t="s">
        <v>145</v>
      </c>
      <c r="J580" t="s">
        <v>8157</v>
      </c>
      <c r="K580" t="s">
        <v>5802</v>
      </c>
      <c r="L580" s="5">
        <v>7.5</v>
      </c>
      <c r="M580" t="s">
        <v>8181</v>
      </c>
      <c r="N580" s="6">
        <v>131646</v>
      </c>
      <c r="O580" t="s">
        <v>8182</v>
      </c>
      <c r="P580" s="6">
        <v>3600000</v>
      </c>
      <c r="Q580" s="6">
        <v>32029928</v>
      </c>
      <c r="R580">
        <v>28429928</v>
      </c>
      <c r="S580" t="s">
        <v>8175</v>
      </c>
      <c r="T580" s="7">
        <v>34957</v>
      </c>
      <c r="U580" t="s">
        <v>1495</v>
      </c>
      <c r="V580" s="7">
        <v>34957</v>
      </c>
      <c r="W580" t="s">
        <v>8211</v>
      </c>
      <c r="X580" t="s">
        <v>1465</v>
      </c>
      <c r="Y580">
        <v>1995</v>
      </c>
      <c r="Z580">
        <v>15</v>
      </c>
    </row>
    <row r="581" spans="1:26" x14ac:dyDescent="0.25">
      <c r="A581" t="s">
        <v>1496</v>
      </c>
      <c r="B581" t="s">
        <v>1497</v>
      </c>
      <c r="C581" t="s">
        <v>1497</v>
      </c>
      <c r="D581">
        <v>0</v>
      </c>
      <c r="E581">
        <v>94</v>
      </c>
      <c r="F581">
        <v>1</v>
      </c>
      <c r="G581">
        <v>34</v>
      </c>
      <c r="H581" t="s">
        <v>8177</v>
      </c>
      <c r="I581" t="s">
        <v>132</v>
      </c>
      <c r="J581" t="s">
        <v>8157</v>
      </c>
      <c r="K581" t="s">
        <v>5802</v>
      </c>
      <c r="L581" s="5">
        <v>7</v>
      </c>
      <c r="M581" t="s">
        <v>8178</v>
      </c>
      <c r="N581" s="6">
        <v>127264</v>
      </c>
      <c r="O581" t="s">
        <v>8182</v>
      </c>
      <c r="P581" s="6">
        <v>8000000</v>
      </c>
      <c r="Q581" s="6">
        <v>2122561</v>
      </c>
      <c r="R581">
        <v>-5877439</v>
      </c>
      <c r="S581" t="s">
        <v>8185</v>
      </c>
      <c r="T581" s="7">
        <v>34992</v>
      </c>
      <c r="U581" t="s">
        <v>1299</v>
      </c>
      <c r="V581" s="7">
        <v>34992</v>
      </c>
      <c r="W581" t="s">
        <v>8204</v>
      </c>
      <c r="X581" t="s">
        <v>1465</v>
      </c>
      <c r="Y581">
        <v>1995</v>
      </c>
      <c r="Z581">
        <v>20</v>
      </c>
    </row>
    <row r="582" spans="1:26" x14ac:dyDescent="0.25">
      <c r="A582" t="s">
        <v>1498</v>
      </c>
      <c r="B582" t="s">
        <v>1499</v>
      </c>
      <c r="C582" t="s">
        <v>1499</v>
      </c>
      <c r="D582">
        <v>0</v>
      </c>
      <c r="E582">
        <v>101</v>
      </c>
      <c r="F582">
        <v>1</v>
      </c>
      <c r="G582">
        <v>41</v>
      </c>
      <c r="H582" t="s">
        <v>8177</v>
      </c>
      <c r="I582" t="s">
        <v>5529</v>
      </c>
      <c r="J582" t="s">
        <v>8158</v>
      </c>
      <c r="K582" t="s">
        <v>8156</v>
      </c>
      <c r="L582" s="5">
        <v>5.8</v>
      </c>
      <c r="M582" t="s">
        <v>8178</v>
      </c>
      <c r="N582" s="6">
        <v>122989</v>
      </c>
      <c r="O582" t="s">
        <v>8182</v>
      </c>
      <c r="P582" s="6">
        <v>18000000</v>
      </c>
      <c r="Q582" s="6">
        <v>122195920</v>
      </c>
      <c r="R582">
        <v>104195920</v>
      </c>
      <c r="S582" t="s">
        <v>8175</v>
      </c>
      <c r="T582" s="7">
        <v>34893</v>
      </c>
      <c r="U582" t="s">
        <v>1500</v>
      </c>
      <c r="V582" s="7">
        <v>34893</v>
      </c>
      <c r="W582" t="s">
        <v>8209</v>
      </c>
      <c r="X582" t="s">
        <v>8199</v>
      </c>
      <c r="Y582">
        <v>1995</v>
      </c>
      <c r="Z582">
        <v>13</v>
      </c>
    </row>
    <row r="583" spans="1:26" x14ac:dyDescent="0.25">
      <c r="A583" t="s">
        <v>1501</v>
      </c>
      <c r="B583" t="s">
        <v>1502</v>
      </c>
      <c r="C583" t="s">
        <v>1502</v>
      </c>
      <c r="D583">
        <v>0</v>
      </c>
      <c r="E583">
        <v>114</v>
      </c>
      <c r="F583">
        <v>1</v>
      </c>
      <c r="G583">
        <v>54</v>
      </c>
      <c r="H583" t="s">
        <v>8177</v>
      </c>
      <c r="I583" t="s">
        <v>5529</v>
      </c>
      <c r="J583" t="s">
        <v>8162</v>
      </c>
      <c r="K583" t="s">
        <v>145</v>
      </c>
      <c r="L583" s="5">
        <v>6</v>
      </c>
      <c r="M583" t="s">
        <v>8178</v>
      </c>
      <c r="N583" s="6">
        <v>72436</v>
      </c>
      <c r="O583" t="s">
        <v>8179</v>
      </c>
      <c r="P583" s="6">
        <v>22000000</v>
      </c>
      <c r="Q583" s="6">
        <v>110627965</v>
      </c>
      <c r="R583">
        <v>88627965</v>
      </c>
      <c r="S583" t="s">
        <v>8175</v>
      </c>
      <c r="T583" s="7">
        <v>34905</v>
      </c>
      <c r="U583" t="s">
        <v>1503</v>
      </c>
      <c r="V583" s="7">
        <v>34905</v>
      </c>
      <c r="W583" t="s">
        <v>8209</v>
      </c>
      <c r="X583" t="s">
        <v>8197</v>
      </c>
      <c r="Y583">
        <v>1995</v>
      </c>
      <c r="Z583">
        <v>25</v>
      </c>
    </row>
    <row r="584" spans="1:26" x14ac:dyDescent="0.25">
      <c r="A584" t="s">
        <v>1504</v>
      </c>
      <c r="B584" t="s">
        <v>1505</v>
      </c>
      <c r="C584" t="s">
        <v>1505</v>
      </c>
      <c r="D584">
        <v>0</v>
      </c>
      <c r="E584">
        <v>127</v>
      </c>
      <c r="F584">
        <v>2</v>
      </c>
      <c r="G584">
        <v>7</v>
      </c>
      <c r="H584" t="s">
        <v>8183</v>
      </c>
      <c r="I584" t="s">
        <v>5529</v>
      </c>
      <c r="J584" t="s">
        <v>145</v>
      </c>
      <c r="K584" t="s">
        <v>3857</v>
      </c>
      <c r="L584" s="5">
        <v>6.6</v>
      </c>
      <c r="M584" t="s">
        <v>8178</v>
      </c>
      <c r="N584" s="6">
        <v>135375</v>
      </c>
      <c r="O584" t="s">
        <v>8182</v>
      </c>
      <c r="P584" s="6">
        <v>50000000</v>
      </c>
      <c r="Q584" s="6">
        <v>189859560</v>
      </c>
      <c r="R584">
        <v>139859560</v>
      </c>
      <c r="S584" t="s">
        <v>8175</v>
      </c>
      <c r="T584" s="7">
        <v>34764</v>
      </c>
      <c r="U584" t="s">
        <v>524</v>
      </c>
      <c r="V584" s="7">
        <v>34764</v>
      </c>
      <c r="W584" t="s">
        <v>8203</v>
      </c>
      <c r="X584" t="s">
        <v>8205</v>
      </c>
      <c r="Y584">
        <v>1995</v>
      </c>
      <c r="Z584">
        <v>6</v>
      </c>
    </row>
    <row r="585" spans="1:26" x14ac:dyDescent="0.25">
      <c r="A585" t="s">
        <v>1506</v>
      </c>
      <c r="B585" t="s">
        <v>1507</v>
      </c>
      <c r="C585" t="s">
        <v>1507</v>
      </c>
      <c r="D585">
        <v>0</v>
      </c>
      <c r="E585">
        <v>81</v>
      </c>
      <c r="F585">
        <v>1</v>
      </c>
      <c r="G585">
        <v>21</v>
      </c>
      <c r="H585" t="s">
        <v>8177</v>
      </c>
      <c r="I585" t="s">
        <v>8158</v>
      </c>
      <c r="J585" t="s">
        <v>8159</v>
      </c>
      <c r="K585" t="s">
        <v>145</v>
      </c>
      <c r="L585" s="5">
        <v>6.7</v>
      </c>
      <c r="M585" t="s">
        <v>8178</v>
      </c>
      <c r="N585" s="6">
        <v>198709</v>
      </c>
      <c r="O585" t="s">
        <v>8182</v>
      </c>
      <c r="P585" s="6">
        <v>55000000</v>
      </c>
      <c r="Q585" s="6">
        <v>346079773</v>
      </c>
      <c r="R585">
        <v>291079773</v>
      </c>
      <c r="S585" t="s">
        <v>8175</v>
      </c>
      <c r="T585" s="7">
        <v>34865</v>
      </c>
      <c r="U585" t="s">
        <v>1508</v>
      </c>
      <c r="V585" s="7">
        <v>34865</v>
      </c>
      <c r="W585" t="s">
        <v>8208</v>
      </c>
      <c r="X585" t="s">
        <v>8199</v>
      </c>
      <c r="Y585">
        <v>1995</v>
      </c>
      <c r="Z585">
        <v>15</v>
      </c>
    </row>
    <row r="586" spans="1:26" x14ac:dyDescent="0.25">
      <c r="A586" t="s">
        <v>1509</v>
      </c>
      <c r="B586" t="s">
        <v>1510</v>
      </c>
      <c r="C586" t="s">
        <v>1510</v>
      </c>
      <c r="D586">
        <v>0</v>
      </c>
      <c r="E586">
        <v>108</v>
      </c>
      <c r="F586">
        <v>1</v>
      </c>
      <c r="G586">
        <v>48</v>
      </c>
      <c r="H586" t="s">
        <v>8177</v>
      </c>
      <c r="I586" t="s">
        <v>5529</v>
      </c>
      <c r="J586" t="s">
        <v>145</v>
      </c>
      <c r="K586" t="s">
        <v>8157</v>
      </c>
      <c r="L586" s="5">
        <v>6.5</v>
      </c>
      <c r="M586" t="s">
        <v>8178</v>
      </c>
      <c r="N586" s="6">
        <v>100387</v>
      </c>
      <c r="O586" t="s">
        <v>8182</v>
      </c>
      <c r="P586" s="6">
        <v>32000000</v>
      </c>
      <c r="Q586" s="6">
        <v>18636537</v>
      </c>
      <c r="R586">
        <v>-13363463</v>
      </c>
      <c r="S586" t="s">
        <v>8185</v>
      </c>
      <c r="T586" s="7">
        <v>34740</v>
      </c>
      <c r="U586" t="s">
        <v>359</v>
      </c>
      <c r="V586" s="7">
        <v>34740</v>
      </c>
      <c r="W586" t="s">
        <v>8201</v>
      </c>
      <c r="X586" t="s">
        <v>1465</v>
      </c>
      <c r="Y586">
        <v>1995</v>
      </c>
      <c r="Z586">
        <v>10</v>
      </c>
    </row>
    <row r="587" spans="1:26" x14ac:dyDescent="0.25">
      <c r="A587" t="s">
        <v>1511</v>
      </c>
      <c r="B587" t="s">
        <v>1512</v>
      </c>
      <c r="C587" t="s">
        <v>1512</v>
      </c>
      <c r="D587">
        <v>0</v>
      </c>
      <c r="E587">
        <v>127</v>
      </c>
      <c r="F587">
        <v>2</v>
      </c>
      <c r="G587">
        <v>7</v>
      </c>
      <c r="H587" t="s">
        <v>8183</v>
      </c>
      <c r="I587" t="s">
        <v>8162</v>
      </c>
      <c r="J587" t="s">
        <v>145</v>
      </c>
      <c r="K587" t="s">
        <v>8166</v>
      </c>
      <c r="L587" s="5">
        <v>8.6</v>
      </c>
      <c r="M587" t="s">
        <v>8181</v>
      </c>
      <c r="N587" s="6">
        <v>1747022</v>
      </c>
      <c r="O587" t="s">
        <v>8187</v>
      </c>
      <c r="P587" s="6">
        <v>33000000</v>
      </c>
      <c r="Q587" s="6">
        <v>327333559</v>
      </c>
      <c r="R587">
        <v>294333559</v>
      </c>
      <c r="S587" t="s">
        <v>8175</v>
      </c>
      <c r="T587" s="7">
        <v>34957</v>
      </c>
      <c r="U587" t="s">
        <v>1081</v>
      </c>
      <c r="V587" s="7">
        <v>34957</v>
      </c>
      <c r="W587" t="s">
        <v>8211</v>
      </c>
      <c r="X587" t="s">
        <v>1465</v>
      </c>
      <c r="Y587">
        <v>1995</v>
      </c>
      <c r="Z587">
        <v>15</v>
      </c>
    </row>
    <row r="588" spans="1:26" x14ac:dyDescent="0.25">
      <c r="A588" t="s">
        <v>1513</v>
      </c>
      <c r="B588" t="s">
        <v>1514</v>
      </c>
      <c r="C588" t="s">
        <v>1514</v>
      </c>
      <c r="D588">
        <v>0</v>
      </c>
      <c r="E588">
        <v>136</v>
      </c>
      <c r="F588">
        <v>2</v>
      </c>
      <c r="G588">
        <v>16</v>
      </c>
      <c r="H588" t="s">
        <v>8183</v>
      </c>
      <c r="I588" t="s">
        <v>145</v>
      </c>
      <c r="J588" t="s">
        <v>8157</v>
      </c>
      <c r="K588" t="s">
        <v>5802</v>
      </c>
      <c r="L588" s="5">
        <v>7.7</v>
      </c>
      <c r="M588" t="s">
        <v>8181</v>
      </c>
      <c r="N588" s="6">
        <v>122655</v>
      </c>
      <c r="O588" t="s">
        <v>8182</v>
      </c>
      <c r="P588" s="6">
        <v>16000000</v>
      </c>
      <c r="Q588" s="6">
        <v>134582776</v>
      </c>
      <c r="R588">
        <v>118582776</v>
      </c>
      <c r="S588" t="s">
        <v>8175</v>
      </c>
      <c r="T588" s="7">
        <v>35037</v>
      </c>
      <c r="U588" t="s">
        <v>1515</v>
      </c>
      <c r="V588" s="7">
        <v>35037</v>
      </c>
      <c r="W588" t="s">
        <v>8196</v>
      </c>
      <c r="X588" t="s">
        <v>8205</v>
      </c>
      <c r="Y588">
        <v>1995</v>
      </c>
      <c r="Z588">
        <v>4</v>
      </c>
    </row>
    <row r="589" spans="1:26" x14ac:dyDescent="0.25">
      <c r="A589" t="s">
        <v>1516</v>
      </c>
      <c r="B589" t="s">
        <v>1517</v>
      </c>
      <c r="C589" t="s">
        <v>1517</v>
      </c>
      <c r="D589">
        <v>0</v>
      </c>
      <c r="E589">
        <v>128</v>
      </c>
      <c r="F589">
        <v>2</v>
      </c>
      <c r="G589">
        <v>8</v>
      </c>
      <c r="H589" t="s">
        <v>8183</v>
      </c>
      <c r="I589" t="s">
        <v>145</v>
      </c>
      <c r="J589" t="s">
        <v>5802</v>
      </c>
      <c r="K589" t="s">
        <v>5802</v>
      </c>
      <c r="L589" s="5">
        <v>5</v>
      </c>
      <c r="M589" t="s">
        <v>8188</v>
      </c>
      <c r="N589" s="6">
        <v>72624</v>
      </c>
      <c r="O589" t="s">
        <v>8179</v>
      </c>
      <c r="P589" s="6">
        <v>45000000</v>
      </c>
      <c r="Q589" s="6">
        <v>20358624</v>
      </c>
      <c r="R589">
        <v>-24641376</v>
      </c>
      <c r="S589" t="s">
        <v>8185</v>
      </c>
      <c r="T589" s="7">
        <v>34963</v>
      </c>
      <c r="U589" t="s">
        <v>733</v>
      </c>
      <c r="V589" s="7">
        <v>34963</v>
      </c>
      <c r="W589" t="s">
        <v>8211</v>
      </c>
      <c r="X589" t="s">
        <v>8199</v>
      </c>
      <c r="Y589">
        <v>1995</v>
      </c>
      <c r="Z589">
        <v>21</v>
      </c>
    </row>
    <row r="590" spans="1:26" x14ac:dyDescent="0.25">
      <c r="A590" t="s">
        <v>1518</v>
      </c>
      <c r="B590" t="s">
        <v>1519</v>
      </c>
      <c r="C590" t="s">
        <v>1519</v>
      </c>
      <c r="D590">
        <v>0</v>
      </c>
      <c r="E590">
        <v>108</v>
      </c>
      <c r="F590">
        <v>1</v>
      </c>
      <c r="G590">
        <v>48</v>
      </c>
      <c r="H590" t="s">
        <v>8177</v>
      </c>
      <c r="I590" t="s">
        <v>5529</v>
      </c>
      <c r="J590" t="s">
        <v>83</v>
      </c>
      <c r="K590" t="s">
        <v>8161</v>
      </c>
      <c r="L590" s="5">
        <v>5.9</v>
      </c>
      <c r="M590" t="s">
        <v>8178</v>
      </c>
      <c r="N590" s="6">
        <v>83878</v>
      </c>
      <c r="O590" t="s">
        <v>8179</v>
      </c>
      <c r="P590" s="6">
        <v>35000000</v>
      </c>
      <c r="Q590" s="6">
        <v>113374103</v>
      </c>
      <c r="R590">
        <v>78374103</v>
      </c>
      <c r="S590" t="s">
        <v>8175</v>
      </c>
      <c r="T590" s="7">
        <v>34887</v>
      </c>
      <c r="U590" t="s">
        <v>763</v>
      </c>
      <c r="V590" s="7">
        <v>34887</v>
      </c>
      <c r="W590" t="s">
        <v>8209</v>
      </c>
      <c r="X590" t="s">
        <v>1465</v>
      </c>
      <c r="Y590">
        <v>1995</v>
      </c>
      <c r="Z590">
        <v>7</v>
      </c>
    </row>
    <row r="591" spans="1:26" x14ac:dyDescent="0.25">
      <c r="A591" t="s">
        <v>1520</v>
      </c>
      <c r="B591" t="s">
        <v>1521</v>
      </c>
      <c r="C591" t="s">
        <v>1521</v>
      </c>
      <c r="D591">
        <v>0</v>
      </c>
      <c r="E591">
        <v>145</v>
      </c>
      <c r="F591">
        <v>2</v>
      </c>
      <c r="G591">
        <v>25</v>
      </c>
      <c r="H591" t="s">
        <v>8183</v>
      </c>
      <c r="I591" t="s">
        <v>8162</v>
      </c>
      <c r="J591" t="s">
        <v>145</v>
      </c>
      <c r="K591" t="s">
        <v>8161</v>
      </c>
      <c r="L591" s="5">
        <v>7.2</v>
      </c>
      <c r="M591" t="s">
        <v>8181</v>
      </c>
      <c r="N591" s="6">
        <v>76753</v>
      </c>
      <c r="O591" t="s">
        <v>8179</v>
      </c>
      <c r="P591" s="6">
        <v>42000000</v>
      </c>
      <c r="Q591" s="6">
        <v>7959291</v>
      </c>
      <c r="R591">
        <v>-34040709</v>
      </c>
      <c r="S591" t="s">
        <v>8185</v>
      </c>
      <c r="T591" s="7">
        <v>34945</v>
      </c>
      <c r="U591" t="s">
        <v>1054</v>
      </c>
      <c r="V591" s="7">
        <v>34945</v>
      </c>
      <c r="W591" t="s">
        <v>8211</v>
      </c>
      <c r="X591" t="s">
        <v>8200</v>
      </c>
      <c r="Y591">
        <v>1995</v>
      </c>
      <c r="Z591">
        <v>3</v>
      </c>
    </row>
    <row r="592" spans="1:26" x14ac:dyDescent="0.25">
      <c r="A592" t="s">
        <v>1522</v>
      </c>
      <c r="B592" t="s">
        <v>1523</v>
      </c>
      <c r="C592" t="s">
        <v>1523</v>
      </c>
      <c r="D592">
        <v>0</v>
      </c>
      <c r="E592">
        <v>106</v>
      </c>
      <c r="F592">
        <v>1</v>
      </c>
      <c r="G592">
        <v>46</v>
      </c>
      <c r="H592" t="s">
        <v>8177</v>
      </c>
      <c r="I592" t="s">
        <v>132</v>
      </c>
      <c r="J592" t="s">
        <v>8162</v>
      </c>
      <c r="K592" t="s">
        <v>145</v>
      </c>
      <c r="L592" s="5">
        <v>6.8</v>
      </c>
      <c r="M592" t="s">
        <v>8178</v>
      </c>
      <c r="N592" s="6">
        <v>51481</v>
      </c>
      <c r="O592" t="s">
        <v>8179</v>
      </c>
      <c r="P592" s="6">
        <v>20000000</v>
      </c>
      <c r="Q592" s="6">
        <v>21284514</v>
      </c>
      <c r="R592">
        <v>1284514</v>
      </c>
      <c r="S592" t="s">
        <v>8175</v>
      </c>
      <c r="T592" s="7">
        <v>34839</v>
      </c>
      <c r="U592" t="s">
        <v>1045</v>
      </c>
      <c r="V592" s="7">
        <v>34839</v>
      </c>
      <c r="W592" t="s">
        <v>8213</v>
      </c>
      <c r="X592" t="s">
        <v>8206</v>
      </c>
      <c r="Y592">
        <v>1995</v>
      </c>
      <c r="Z592">
        <v>20</v>
      </c>
    </row>
    <row r="593" spans="1:26" x14ac:dyDescent="0.25">
      <c r="A593" t="s">
        <v>1524</v>
      </c>
      <c r="B593" t="s">
        <v>1525</v>
      </c>
      <c r="C593" t="s">
        <v>1525</v>
      </c>
      <c r="D593">
        <v>0</v>
      </c>
      <c r="E593">
        <v>97</v>
      </c>
      <c r="F593">
        <v>1</v>
      </c>
      <c r="G593">
        <v>37</v>
      </c>
      <c r="H593" t="s">
        <v>8177</v>
      </c>
      <c r="I593" t="s">
        <v>8158</v>
      </c>
      <c r="J593" t="s">
        <v>132</v>
      </c>
      <c r="K593" t="s">
        <v>5802</v>
      </c>
      <c r="L593" s="5">
        <v>7.1</v>
      </c>
      <c r="M593" t="s">
        <v>8181</v>
      </c>
      <c r="N593" s="6">
        <v>94885</v>
      </c>
      <c r="O593" t="s">
        <v>8179</v>
      </c>
      <c r="P593" s="6">
        <v>20000000</v>
      </c>
      <c r="Q593" s="6">
        <v>32679899</v>
      </c>
      <c r="R593">
        <v>12679899</v>
      </c>
      <c r="S593" t="s">
        <v>8175</v>
      </c>
      <c r="T593" s="7">
        <v>34789</v>
      </c>
      <c r="U593" t="s">
        <v>1347</v>
      </c>
      <c r="V593" s="7">
        <v>34789</v>
      </c>
      <c r="W593" t="s">
        <v>8203</v>
      </c>
      <c r="X593" t="s">
        <v>1465</v>
      </c>
      <c r="Y593">
        <v>1995</v>
      </c>
      <c r="Z593">
        <v>31</v>
      </c>
    </row>
    <row r="594" spans="1:26" x14ac:dyDescent="0.25">
      <c r="A594" t="s">
        <v>1526</v>
      </c>
      <c r="B594" t="s">
        <v>1527</v>
      </c>
      <c r="C594" t="s">
        <v>1527</v>
      </c>
      <c r="D594">
        <v>0</v>
      </c>
      <c r="E594">
        <v>81</v>
      </c>
      <c r="F594">
        <v>1</v>
      </c>
      <c r="G594">
        <v>21</v>
      </c>
      <c r="H594" t="s">
        <v>8177</v>
      </c>
      <c r="I594" t="s">
        <v>8158</v>
      </c>
      <c r="J594" t="s">
        <v>8159</v>
      </c>
      <c r="K594" t="s">
        <v>132</v>
      </c>
      <c r="L594" s="5">
        <v>8.3000000000000007</v>
      </c>
      <c r="M594" t="s">
        <v>8181</v>
      </c>
      <c r="N594" s="6">
        <v>1043959</v>
      </c>
      <c r="O594" t="s">
        <v>8184</v>
      </c>
      <c r="P594" s="6">
        <v>30000000</v>
      </c>
      <c r="Q594" s="6">
        <v>394436586</v>
      </c>
      <c r="R594">
        <v>364436586</v>
      </c>
      <c r="S594" t="s">
        <v>8175</v>
      </c>
      <c r="T594" s="7">
        <v>35022</v>
      </c>
      <c r="U594" t="s">
        <v>1528</v>
      </c>
      <c r="V594" s="7">
        <v>35022</v>
      </c>
      <c r="W594" t="s">
        <v>8207</v>
      </c>
      <c r="X594" t="s">
        <v>8200</v>
      </c>
      <c r="Y594">
        <v>1995</v>
      </c>
      <c r="Z594">
        <v>19</v>
      </c>
    </row>
    <row r="595" spans="1:26" x14ac:dyDescent="0.25">
      <c r="A595" t="s">
        <v>1529</v>
      </c>
      <c r="B595" t="s">
        <v>1530</v>
      </c>
      <c r="C595" t="s">
        <v>1531</v>
      </c>
      <c r="D595">
        <v>0</v>
      </c>
      <c r="E595">
        <v>129</v>
      </c>
      <c r="F595">
        <v>2</v>
      </c>
      <c r="G595">
        <v>9</v>
      </c>
      <c r="H595" t="s">
        <v>8183</v>
      </c>
      <c r="I595" t="s">
        <v>8166</v>
      </c>
      <c r="J595" t="s">
        <v>8161</v>
      </c>
      <c r="K595" t="s">
        <v>3857</v>
      </c>
      <c r="L595" s="5">
        <v>8</v>
      </c>
      <c r="M595" t="s">
        <v>8181</v>
      </c>
      <c r="N595" s="6">
        <v>637535</v>
      </c>
      <c r="O595" t="s">
        <v>8184</v>
      </c>
      <c r="P595" s="6">
        <v>29000000</v>
      </c>
      <c r="Q595" s="6">
        <v>168839459</v>
      </c>
      <c r="R595">
        <v>139839459</v>
      </c>
      <c r="S595" t="s">
        <v>8175</v>
      </c>
      <c r="T595" s="7">
        <v>1995</v>
      </c>
      <c r="U595" t="s">
        <v>305</v>
      </c>
      <c r="V595" s="7">
        <v>1995</v>
      </c>
      <c r="W595" t="s">
        <v>8208</v>
      </c>
      <c r="X595" t="s">
        <v>8206</v>
      </c>
      <c r="Y595">
        <v>1905</v>
      </c>
      <c r="Z595">
        <v>17</v>
      </c>
    </row>
    <row r="596" spans="1:26" x14ac:dyDescent="0.25">
      <c r="A596" t="s">
        <v>1532</v>
      </c>
      <c r="B596" t="s">
        <v>1533</v>
      </c>
      <c r="C596" t="s">
        <v>1533</v>
      </c>
      <c r="D596">
        <v>0</v>
      </c>
      <c r="E596">
        <v>170</v>
      </c>
      <c r="F596">
        <v>2</v>
      </c>
      <c r="G596">
        <v>50</v>
      </c>
      <c r="H596" t="s">
        <v>8183</v>
      </c>
      <c r="I596" t="s">
        <v>132</v>
      </c>
      <c r="J596" t="s">
        <v>145</v>
      </c>
      <c r="K596" t="s">
        <v>8156</v>
      </c>
      <c r="L596" s="5">
        <v>8.1</v>
      </c>
      <c r="M596" t="s">
        <v>8181</v>
      </c>
      <c r="N596" s="6">
        <v>60364</v>
      </c>
      <c r="O596" t="s">
        <v>8179</v>
      </c>
      <c r="P596" s="6">
        <v>14000000</v>
      </c>
      <c r="Q596" s="6">
        <v>171082</v>
      </c>
      <c r="R596">
        <v>-13828918</v>
      </c>
      <c r="S596" t="s">
        <v>8185</v>
      </c>
      <c r="T596" s="7">
        <v>34790</v>
      </c>
      <c r="U596" t="s">
        <v>1534</v>
      </c>
      <c r="V596" s="7">
        <v>34790</v>
      </c>
      <c r="W596" t="s">
        <v>8210</v>
      </c>
      <c r="X596" t="s">
        <v>8206</v>
      </c>
      <c r="Y596">
        <v>1995</v>
      </c>
      <c r="Z596">
        <v>1</v>
      </c>
    </row>
    <row r="597" spans="1:26" x14ac:dyDescent="0.25">
      <c r="A597" t="s">
        <v>1535</v>
      </c>
      <c r="B597" t="s">
        <v>1536</v>
      </c>
      <c r="C597" t="s">
        <v>1536</v>
      </c>
      <c r="D597">
        <v>0</v>
      </c>
      <c r="E597">
        <v>106</v>
      </c>
      <c r="F597">
        <v>1</v>
      </c>
      <c r="G597">
        <v>46</v>
      </c>
      <c r="H597" t="s">
        <v>8177</v>
      </c>
      <c r="I597" t="s">
        <v>8162</v>
      </c>
      <c r="J597" t="s">
        <v>145</v>
      </c>
      <c r="K597" t="s">
        <v>8166</v>
      </c>
      <c r="L597" s="5">
        <v>8.5</v>
      </c>
      <c r="M597" t="s">
        <v>8181</v>
      </c>
      <c r="N597" s="6">
        <v>1124483</v>
      </c>
      <c r="O597" t="s">
        <v>8184</v>
      </c>
      <c r="P597" s="6">
        <v>6000000</v>
      </c>
      <c r="Q597" s="6">
        <v>23341568</v>
      </c>
      <c r="R597">
        <v>17341568</v>
      </c>
      <c r="S597" t="s">
        <v>8175</v>
      </c>
      <c r="T597" s="7">
        <v>1995</v>
      </c>
      <c r="U597" t="s">
        <v>1537</v>
      </c>
      <c r="V597" s="7">
        <v>1995</v>
      </c>
      <c r="W597" t="s">
        <v>8208</v>
      </c>
      <c r="X597" t="s">
        <v>8206</v>
      </c>
      <c r="Y597">
        <v>1905</v>
      </c>
      <c r="Z597">
        <v>17</v>
      </c>
    </row>
    <row r="598" spans="1:26" x14ac:dyDescent="0.25">
      <c r="A598" t="s">
        <v>1538</v>
      </c>
      <c r="B598" t="s">
        <v>1539</v>
      </c>
      <c r="C598" t="s">
        <v>1539</v>
      </c>
      <c r="D598">
        <v>0</v>
      </c>
      <c r="E598">
        <v>135</v>
      </c>
      <c r="F598">
        <v>2</v>
      </c>
      <c r="G598">
        <v>15</v>
      </c>
      <c r="H598" t="s">
        <v>8183</v>
      </c>
      <c r="I598" t="s">
        <v>5529</v>
      </c>
      <c r="J598" t="s">
        <v>8158</v>
      </c>
      <c r="K598" t="s">
        <v>8161</v>
      </c>
      <c r="L598" s="5">
        <v>6.3</v>
      </c>
      <c r="M598" t="s">
        <v>8178</v>
      </c>
      <c r="N598" s="6">
        <v>206057</v>
      </c>
      <c r="O598" t="s">
        <v>8182</v>
      </c>
      <c r="P598" s="6">
        <v>175000000</v>
      </c>
      <c r="Q598" s="6">
        <v>264218220</v>
      </c>
      <c r="R598">
        <v>89218220</v>
      </c>
      <c r="S598" t="s">
        <v>8175</v>
      </c>
      <c r="T598" s="7">
        <v>34908</v>
      </c>
      <c r="U598" t="s">
        <v>1057</v>
      </c>
      <c r="V598" s="7">
        <v>34908</v>
      </c>
      <c r="W598" t="s">
        <v>8209</v>
      </c>
      <c r="X598" t="s">
        <v>1465</v>
      </c>
      <c r="Y598">
        <v>1995</v>
      </c>
      <c r="Z598">
        <v>28</v>
      </c>
    </row>
    <row r="599" spans="1:26" x14ac:dyDescent="0.25">
      <c r="A599" t="s">
        <v>1540</v>
      </c>
      <c r="B599" t="s">
        <v>1541</v>
      </c>
      <c r="C599" t="s">
        <v>1541</v>
      </c>
      <c r="D599">
        <v>0</v>
      </c>
      <c r="E599">
        <v>103</v>
      </c>
      <c r="F599">
        <v>1</v>
      </c>
      <c r="G599">
        <v>43</v>
      </c>
      <c r="H599" t="s">
        <v>8177</v>
      </c>
      <c r="I599" t="s">
        <v>132</v>
      </c>
      <c r="J599" t="s">
        <v>145</v>
      </c>
      <c r="K599" t="s">
        <v>8157</v>
      </c>
      <c r="L599" s="5">
        <v>6.8</v>
      </c>
      <c r="M599" t="s">
        <v>8178</v>
      </c>
      <c r="N599" s="6">
        <v>110228</v>
      </c>
      <c r="O599" t="s">
        <v>8182</v>
      </c>
      <c r="P599" s="6">
        <v>17000000</v>
      </c>
      <c r="Q599" s="6">
        <v>182057016</v>
      </c>
      <c r="R599">
        <v>165057016</v>
      </c>
      <c r="S599" t="s">
        <v>8175</v>
      </c>
      <c r="T599" s="7">
        <v>34798</v>
      </c>
      <c r="U599" t="s">
        <v>1188</v>
      </c>
      <c r="V599" s="7">
        <v>34798</v>
      </c>
      <c r="W599" t="s">
        <v>8210</v>
      </c>
      <c r="X599" t="s">
        <v>8200</v>
      </c>
      <c r="Y599">
        <v>1995</v>
      </c>
      <c r="Z599">
        <v>9</v>
      </c>
    </row>
    <row r="600" spans="1:26" x14ac:dyDescent="0.25">
      <c r="A600" t="s">
        <v>1542</v>
      </c>
      <c r="B600" t="s">
        <v>1543</v>
      </c>
      <c r="C600" t="s">
        <v>1543</v>
      </c>
      <c r="D600">
        <v>0</v>
      </c>
      <c r="E600">
        <v>103</v>
      </c>
      <c r="F600">
        <v>1</v>
      </c>
      <c r="G600">
        <v>43</v>
      </c>
      <c r="H600" t="s">
        <v>8177</v>
      </c>
      <c r="I600" t="s">
        <v>8158</v>
      </c>
      <c r="J600" t="s">
        <v>132</v>
      </c>
      <c r="K600" t="s">
        <v>8162</v>
      </c>
      <c r="L600" s="5">
        <v>5.7</v>
      </c>
      <c r="M600" t="s">
        <v>8178</v>
      </c>
      <c r="N600" s="6">
        <v>115734</v>
      </c>
      <c r="O600" t="s">
        <v>8182</v>
      </c>
      <c r="P600" s="6">
        <v>75000000</v>
      </c>
      <c r="Q600" s="6">
        <v>320689294</v>
      </c>
      <c r="R600">
        <v>245689294</v>
      </c>
      <c r="S600" t="s">
        <v>8175</v>
      </c>
      <c r="T600" s="7">
        <v>35387</v>
      </c>
      <c r="U600" t="s">
        <v>847</v>
      </c>
      <c r="V600" s="7">
        <v>35387</v>
      </c>
      <c r="W600" t="s">
        <v>8207</v>
      </c>
      <c r="X600" t="s">
        <v>8205</v>
      </c>
      <c r="Y600">
        <v>1996</v>
      </c>
      <c r="Z600">
        <v>18</v>
      </c>
    </row>
    <row r="601" spans="1:26" x14ac:dyDescent="0.25">
      <c r="A601" t="s">
        <v>1544</v>
      </c>
      <c r="B601" t="s">
        <v>1545</v>
      </c>
      <c r="C601" t="s">
        <v>1545</v>
      </c>
      <c r="D601">
        <v>0</v>
      </c>
      <c r="E601">
        <v>81</v>
      </c>
      <c r="F601">
        <v>1</v>
      </c>
      <c r="G601">
        <v>21</v>
      </c>
      <c r="H601" t="s">
        <v>8177</v>
      </c>
      <c r="I601" t="s">
        <v>8158</v>
      </c>
      <c r="J601" t="s">
        <v>8159</v>
      </c>
      <c r="K601" t="s">
        <v>132</v>
      </c>
      <c r="L601" s="5">
        <v>6.8</v>
      </c>
      <c r="M601" t="s">
        <v>8178</v>
      </c>
      <c r="N601" s="6">
        <v>59768</v>
      </c>
      <c r="O601" t="s">
        <v>8179</v>
      </c>
      <c r="P601" s="6">
        <v>12000000</v>
      </c>
      <c r="Q601" s="6">
        <v>63118386</v>
      </c>
      <c r="R601">
        <v>51118386</v>
      </c>
      <c r="S601" t="s">
        <v>8175</v>
      </c>
      <c r="T601" s="7">
        <v>35414</v>
      </c>
      <c r="U601" t="s">
        <v>1546</v>
      </c>
      <c r="V601" s="7">
        <v>35414</v>
      </c>
      <c r="W601" t="s">
        <v>8196</v>
      </c>
      <c r="X601" t="s">
        <v>8200</v>
      </c>
      <c r="Y601">
        <v>1996</v>
      </c>
      <c r="Z601">
        <v>15</v>
      </c>
    </row>
    <row r="602" spans="1:26" x14ac:dyDescent="0.25">
      <c r="A602" t="s">
        <v>1547</v>
      </c>
      <c r="B602" t="s">
        <v>1548</v>
      </c>
      <c r="C602" t="s">
        <v>1548</v>
      </c>
      <c r="D602">
        <v>0</v>
      </c>
      <c r="E602">
        <v>117</v>
      </c>
      <c r="F602">
        <v>1</v>
      </c>
      <c r="G602">
        <v>57</v>
      </c>
      <c r="H602" t="s">
        <v>8177</v>
      </c>
      <c r="I602" t="s">
        <v>132</v>
      </c>
      <c r="J602" t="s">
        <v>5802</v>
      </c>
      <c r="K602" t="s">
        <v>5802</v>
      </c>
      <c r="L602" s="5">
        <v>7.2</v>
      </c>
      <c r="M602" t="s">
        <v>8181</v>
      </c>
      <c r="N602" s="6">
        <v>97342</v>
      </c>
      <c r="O602" t="s">
        <v>8179</v>
      </c>
      <c r="P602" s="6">
        <v>31000000</v>
      </c>
      <c r="Q602" s="6">
        <v>185260553</v>
      </c>
      <c r="R602">
        <v>154260553</v>
      </c>
      <c r="S602" t="s">
        <v>8175</v>
      </c>
      <c r="T602" s="7">
        <v>35132</v>
      </c>
      <c r="U602" t="s">
        <v>831</v>
      </c>
      <c r="V602" s="7">
        <v>35132</v>
      </c>
      <c r="W602" t="s">
        <v>8203</v>
      </c>
      <c r="X602" t="s">
        <v>1465</v>
      </c>
      <c r="Y602">
        <v>1996</v>
      </c>
      <c r="Z602">
        <v>8</v>
      </c>
    </row>
    <row r="603" spans="1:26" x14ac:dyDescent="0.25">
      <c r="A603" t="s">
        <v>1549</v>
      </c>
      <c r="B603" t="s">
        <v>1550</v>
      </c>
      <c r="C603" t="s">
        <v>1550</v>
      </c>
      <c r="D603">
        <v>0</v>
      </c>
      <c r="E603">
        <v>91</v>
      </c>
      <c r="F603">
        <v>1</v>
      </c>
      <c r="G603">
        <v>31</v>
      </c>
      <c r="H603" t="s">
        <v>8177</v>
      </c>
      <c r="I603" t="s">
        <v>132</v>
      </c>
      <c r="J603" t="s">
        <v>8162</v>
      </c>
      <c r="K603" t="s">
        <v>145</v>
      </c>
      <c r="L603" s="5">
        <v>6.9</v>
      </c>
      <c r="M603" t="s">
        <v>8178</v>
      </c>
      <c r="N603" s="6">
        <v>82215</v>
      </c>
      <c r="O603" t="s">
        <v>8179</v>
      </c>
      <c r="P603" s="6">
        <v>7000000</v>
      </c>
      <c r="Q603" s="6">
        <v>560069</v>
      </c>
      <c r="R603">
        <v>-6439931</v>
      </c>
      <c r="S603" t="s">
        <v>8185</v>
      </c>
      <c r="T603" s="7">
        <v>1996</v>
      </c>
      <c r="U603" t="s">
        <v>1551</v>
      </c>
      <c r="V603" s="7">
        <v>1996</v>
      </c>
      <c r="W603" t="s">
        <v>8208</v>
      </c>
      <c r="X603" t="s">
        <v>8200</v>
      </c>
      <c r="Y603">
        <v>1905</v>
      </c>
      <c r="Z603">
        <v>18</v>
      </c>
    </row>
    <row r="604" spans="1:26" x14ac:dyDescent="0.25">
      <c r="A604" t="s">
        <v>1552</v>
      </c>
      <c r="B604" t="s">
        <v>1553</v>
      </c>
      <c r="C604" t="s">
        <v>1553</v>
      </c>
      <c r="D604">
        <v>0</v>
      </c>
      <c r="E604">
        <v>109</v>
      </c>
      <c r="F604">
        <v>1</v>
      </c>
      <c r="G604">
        <v>49</v>
      </c>
      <c r="H604" t="s">
        <v>8177</v>
      </c>
      <c r="I604" t="s">
        <v>8162</v>
      </c>
      <c r="J604" t="s">
        <v>3857</v>
      </c>
      <c r="K604" t="s">
        <v>5802</v>
      </c>
      <c r="L604" s="5">
        <v>7.3</v>
      </c>
      <c r="M604" t="s">
        <v>8181</v>
      </c>
      <c r="N604" s="6">
        <v>59403</v>
      </c>
      <c r="O604" t="s">
        <v>8179</v>
      </c>
      <c r="P604" s="6">
        <v>4500000</v>
      </c>
      <c r="Q604" s="6">
        <v>3802260</v>
      </c>
      <c r="R604">
        <v>-697740</v>
      </c>
      <c r="S604" t="s">
        <v>8185</v>
      </c>
      <c r="T604" s="7">
        <v>35308</v>
      </c>
      <c r="U604" t="s">
        <v>1554</v>
      </c>
      <c r="V604" s="7">
        <v>35308</v>
      </c>
      <c r="W604" t="s">
        <v>8212</v>
      </c>
      <c r="X604" t="s">
        <v>8206</v>
      </c>
      <c r="Y604">
        <v>1996</v>
      </c>
      <c r="Z604">
        <v>31</v>
      </c>
    </row>
    <row r="605" spans="1:26" x14ac:dyDescent="0.25">
      <c r="A605" t="s">
        <v>1555</v>
      </c>
      <c r="B605" t="s">
        <v>1556</v>
      </c>
      <c r="C605" t="s">
        <v>1556</v>
      </c>
      <c r="D605">
        <v>0</v>
      </c>
      <c r="E605">
        <v>108</v>
      </c>
      <c r="F605">
        <v>1</v>
      </c>
      <c r="G605">
        <v>48</v>
      </c>
      <c r="H605" t="s">
        <v>8177</v>
      </c>
      <c r="I605" t="s">
        <v>5529</v>
      </c>
      <c r="J605" t="s">
        <v>8158</v>
      </c>
      <c r="K605" t="s">
        <v>3857</v>
      </c>
      <c r="L605" s="5">
        <v>6.1</v>
      </c>
      <c r="M605" t="s">
        <v>8178</v>
      </c>
      <c r="N605" s="6">
        <v>103575</v>
      </c>
      <c r="O605" t="s">
        <v>8182</v>
      </c>
      <c r="P605" s="6">
        <v>50000000</v>
      </c>
      <c r="Q605" s="6">
        <v>150270147</v>
      </c>
      <c r="R605">
        <v>100270147</v>
      </c>
      <c r="S605" t="s">
        <v>8175</v>
      </c>
      <c r="T605" s="7">
        <v>35100</v>
      </c>
      <c r="U605" t="s">
        <v>1114</v>
      </c>
      <c r="V605" s="7">
        <v>35100</v>
      </c>
      <c r="W605" t="s">
        <v>8201</v>
      </c>
      <c r="X605" t="s">
        <v>8205</v>
      </c>
      <c r="Y605">
        <v>1996</v>
      </c>
      <c r="Z605">
        <v>5</v>
      </c>
    </row>
    <row r="606" spans="1:26" x14ac:dyDescent="0.25">
      <c r="A606" t="s">
        <v>1557</v>
      </c>
      <c r="B606" t="s">
        <v>1558</v>
      </c>
      <c r="C606" t="s">
        <v>1558</v>
      </c>
      <c r="D606">
        <v>0</v>
      </c>
      <c r="E606">
        <v>96</v>
      </c>
      <c r="F606">
        <v>1</v>
      </c>
      <c r="G606">
        <v>36</v>
      </c>
      <c r="H606" t="s">
        <v>8177</v>
      </c>
      <c r="I606" t="s">
        <v>132</v>
      </c>
      <c r="J606" t="s">
        <v>145</v>
      </c>
      <c r="K606" t="s">
        <v>3857</v>
      </c>
      <c r="L606" s="5">
        <v>6.1</v>
      </c>
      <c r="M606" t="s">
        <v>8178</v>
      </c>
      <c r="N606" s="6">
        <v>174623</v>
      </c>
      <c r="O606" t="s">
        <v>8182</v>
      </c>
      <c r="P606" s="6">
        <v>47000000</v>
      </c>
      <c r="Q606" s="6">
        <v>102825796</v>
      </c>
      <c r="R606">
        <v>55825796</v>
      </c>
      <c r="S606" t="s">
        <v>8175</v>
      </c>
      <c r="T606" s="7">
        <v>1996</v>
      </c>
      <c r="U606" t="s">
        <v>1356</v>
      </c>
      <c r="V606" s="7">
        <v>1996</v>
      </c>
      <c r="W606" t="s">
        <v>8208</v>
      </c>
      <c r="X606" t="s">
        <v>8200</v>
      </c>
      <c r="Y606">
        <v>1905</v>
      </c>
      <c r="Z606">
        <v>18</v>
      </c>
    </row>
    <row r="607" spans="1:26" x14ac:dyDescent="0.25">
      <c r="A607" t="s">
        <v>1559</v>
      </c>
      <c r="B607" t="s">
        <v>1560</v>
      </c>
      <c r="C607" t="s">
        <v>1560</v>
      </c>
      <c r="D607">
        <v>0</v>
      </c>
      <c r="E607">
        <v>107</v>
      </c>
      <c r="F607">
        <v>1</v>
      </c>
      <c r="G607">
        <v>47</v>
      </c>
      <c r="H607" t="s">
        <v>8177</v>
      </c>
      <c r="I607" t="s">
        <v>5529</v>
      </c>
      <c r="J607" t="s">
        <v>145</v>
      </c>
      <c r="K607" t="s">
        <v>8161</v>
      </c>
      <c r="L607" s="5">
        <v>5.6</v>
      </c>
      <c r="M607" t="s">
        <v>8178</v>
      </c>
      <c r="N607" s="6">
        <v>55232</v>
      </c>
      <c r="O607" t="s">
        <v>8179</v>
      </c>
      <c r="P607" s="6">
        <v>50000000</v>
      </c>
      <c r="Q607" s="6">
        <v>60209334</v>
      </c>
      <c r="R607">
        <v>10209334</v>
      </c>
      <c r="S607" t="s">
        <v>8175</v>
      </c>
      <c r="T607" s="7">
        <v>35278</v>
      </c>
      <c r="U607" t="s">
        <v>1157</v>
      </c>
      <c r="V607" s="7">
        <v>35278</v>
      </c>
      <c r="W607" t="s">
        <v>8212</v>
      </c>
      <c r="X607" t="s">
        <v>8199</v>
      </c>
      <c r="Y607">
        <v>1996</v>
      </c>
      <c r="Z607">
        <v>1</v>
      </c>
    </row>
    <row r="608" spans="1:26" x14ac:dyDescent="0.25">
      <c r="A608" t="s">
        <v>1561</v>
      </c>
      <c r="B608" t="s">
        <v>1562</v>
      </c>
      <c r="C608" t="s">
        <v>1562</v>
      </c>
      <c r="D608">
        <v>0</v>
      </c>
      <c r="E608">
        <v>116</v>
      </c>
      <c r="F608">
        <v>1</v>
      </c>
      <c r="G608">
        <v>56</v>
      </c>
      <c r="H608" t="s">
        <v>8177</v>
      </c>
      <c r="I608" t="s">
        <v>5529</v>
      </c>
      <c r="J608" t="s">
        <v>145</v>
      </c>
      <c r="K608" t="s">
        <v>8166</v>
      </c>
      <c r="L608" s="5">
        <v>6.6</v>
      </c>
      <c r="M608" t="s">
        <v>8178</v>
      </c>
      <c r="N608" s="6">
        <v>58400</v>
      </c>
      <c r="O608" t="s">
        <v>8179</v>
      </c>
      <c r="P608" s="6">
        <v>46000000</v>
      </c>
      <c r="Q608" s="6">
        <v>100860818</v>
      </c>
      <c r="R608">
        <v>54860818</v>
      </c>
      <c r="S608" t="s">
        <v>8175</v>
      </c>
      <c r="T608" s="7">
        <v>35258</v>
      </c>
      <c r="U608" t="s">
        <v>869</v>
      </c>
      <c r="V608" s="7">
        <v>35258</v>
      </c>
      <c r="W608" t="s">
        <v>8209</v>
      </c>
      <c r="X608" t="s">
        <v>1465</v>
      </c>
      <c r="Y608">
        <v>1996</v>
      </c>
      <c r="Z608">
        <v>12</v>
      </c>
    </row>
    <row r="609" spans="1:26" x14ac:dyDescent="0.25">
      <c r="A609" t="s">
        <v>1563</v>
      </c>
      <c r="B609" t="s">
        <v>1564</v>
      </c>
      <c r="C609" t="s">
        <v>1564</v>
      </c>
      <c r="D609">
        <v>0</v>
      </c>
      <c r="E609">
        <v>101</v>
      </c>
      <c r="F609">
        <v>1</v>
      </c>
      <c r="G609">
        <v>41</v>
      </c>
      <c r="H609" t="s">
        <v>8177</v>
      </c>
      <c r="I609" t="s">
        <v>145</v>
      </c>
      <c r="J609" t="s">
        <v>8156</v>
      </c>
      <c r="K609" t="s">
        <v>83</v>
      </c>
      <c r="L609" s="5">
        <v>6.4</v>
      </c>
      <c r="M609" t="s">
        <v>8178</v>
      </c>
      <c r="N609" s="6">
        <v>104750</v>
      </c>
      <c r="O609" t="s">
        <v>8182</v>
      </c>
      <c r="P609" s="6">
        <v>15000000</v>
      </c>
      <c r="Q609" s="6">
        <v>24819936</v>
      </c>
      <c r="R609">
        <v>9819936</v>
      </c>
      <c r="S609" t="s">
        <v>8175</v>
      </c>
      <c r="T609" s="7">
        <v>35181</v>
      </c>
      <c r="U609" t="s">
        <v>1565</v>
      </c>
      <c r="V609" s="7">
        <v>35181</v>
      </c>
      <c r="W609" t="s">
        <v>8210</v>
      </c>
      <c r="X609" t="s">
        <v>1465</v>
      </c>
      <c r="Y609">
        <v>1996</v>
      </c>
      <c r="Z609">
        <v>26</v>
      </c>
    </row>
    <row r="610" spans="1:26" x14ac:dyDescent="0.25">
      <c r="A610" t="s">
        <v>1566</v>
      </c>
      <c r="B610" t="s">
        <v>1567</v>
      </c>
      <c r="C610" t="s">
        <v>1567</v>
      </c>
      <c r="D610">
        <v>0</v>
      </c>
      <c r="E610">
        <v>100</v>
      </c>
      <c r="F610">
        <v>1</v>
      </c>
      <c r="G610">
        <v>40</v>
      </c>
      <c r="H610" t="s">
        <v>8177</v>
      </c>
      <c r="I610" t="s">
        <v>145</v>
      </c>
      <c r="J610" t="s">
        <v>5802</v>
      </c>
      <c r="K610" t="s">
        <v>5802</v>
      </c>
      <c r="L610" s="5">
        <v>6.4</v>
      </c>
      <c r="M610" t="s">
        <v>8178</v>
      </c>
      <c r="N610" s="6">
        <v>64869</v>
      </c>
      <c r="O610" t="s">
        <v>8179</v>
      </c>
      <c r="P610" s="6">
        <v>9000000</v>
      </c>
      <c r="Q610" s="6">
        <v>2671855</v>
      </c>
      <c r="R610">
        <v>-6328145</v>
      </c>
      <c r="S610" t="s">
        <v>8185</v>
      </c>
      <c r="T610" s="7">
        <v>35202</v>
      </c>
      <c r="U610" t="s">
        <v>401</v>
      </c>
      <c r="V610" s="7">
        <v>35202</v>
      </c>
      <c r="W610" t="s">
        <v>8213</v>
      </c>
      <c r="X610" t="s">
        <v>1465</v>
      </c>
      <c r="Y610">
        <v>1996</v>
      </c>
      <c r="Z610">
        <v>17</v>
      </c>
    </row>
    <row r="611" spans="1:26" x14ac:dyDescent="0.25">
      <c r="A611" t="s">
        <v>1568</v>
      </c>
      <c r="B611" t="s">
        <v>1569</v>
      </c>
      <c r="C611" t="s">
        <v>1569</v>
      </c>
      <c r="D611">
        <v>0</v>
      </c>
      <c r="E611">
        <v>114</v>
      </c>
      <c r="F611">
        <v>1</v>
      </c>
      <c r="G611">
        <v>54</v>
      </c>
      <c r="H611" t="s">
        <v>8177</v>
      </c>
      <c r="I611" t="s">
        <v>5529</v>
      </c>
      <c r="J611" t="s">
        <v>8158</v>
      </c>
      <c r="K611" t="s">
        <v>145</v>
      </c>
      <c r="L611" s="5">
        <v>5.9</v>
      </c>
      <c r="M611" t="s">
        <v>8178</v>
      </c>
      <c r="N611" s="6">
        <v>75660</v>
      </c>
      <c r="O611" t="s">
        <v>8179</v>
      </c>
      <c r="P611" s="6">
        <v>80000000</v>
      </c>
      <c r="Q611" s="6">
        <v>159212469</v>
      </c>
      <c r="R611">
        <v>79212469</v>
      </c>
      <c r="S611" t="s">
        <v>8175</v>
      </c>
      <c r="T611" s="7">
        <v>35404</v>
      </c>
      <c r="U611" t="s">
        <v>1570</v>
      </c>
      <c r="V611" s="7">
        <v>35404</v>
      </c>
      <c r="W611" t="s">
        <v>8196</v>
      </c>
      <c r="X611" t="s">
        <v>8199</v>
      </c>
      <c r="Y611">
        <v>1996</v>
      </c>
      <c r="Z611">
        <v>5</v>
      </c>
    </row>
    <row r="612" spans="1:26" x14ac:dyDescent="0.25">
      <c r="A612" t="s">
        <v>1571</v>
      </c>
      <c r="B612" t="s">
        <v>1572</v>
      </c>
      <c r="C612" t="s">
        <v>1572</v>
      </c>
      <c r="D612">
        <v>0</v>
      </c>
      <c r="E612">
        <v>89</v>
      </c>
      <c r="F612">
        <v>1</v>
      </c>
      <c r="G612">
        <v>29</v>
      </c>
      <c r="H612" t="s">
        <v>8177</v>
      </c>
      <c r="I612" t="s">
        <v>132</v>
      </c>
      <c r="J612" t="s">
        <v>8162</v>
      </c>
      <c r="K612" t="s">
        <v>5802</v>
      </c>
      <c r="L612" s="5">
        <v>6.5</v>
      </c>
      <c r="M612" t="s">
        <v>8178</v>
      </c>
      <c r="N612" s="6">
        <v>60105</v>
      </c>
      <c r="O612" t="s">
        <v>8179</v>
      </c>
      <c r="P612" s="6">
        <v>3800000</v>
      </c>
      <c r="Q612" s="6">
        <v>20949601</v>
      </c>
      <c r="R612">
        <v>17149601</v>
      </c>
      <c r="S612" t="s">
        <v>8175</v>
      </c>
      <c r="T612" s="7">
        <v>35076</v>
      </c>
      <c r="U612" t="s">
        <v>1573</v>
      </c>
      <c r="V612" s="7">
        <v>35076</v>
      </c>
      <c r="W612" t="s">
        <v>8198</v>
      </c>
      <c r="X612" t="s">
        <v>1465</v>
      </c>
      <c r="Y612">
        <v>1996</v>
      </c>
      <c r="Z612">
        <v>12</v>
      </c>
    </row>
    <row r="613" spans="1:26" x14ac:dyDescent="0.25">
      <c r="A613" t="s">
        <v>1574</v>
      </c>
      <c r="B613" t="s">
        <v>1575</v>
      </c>
      <c r="C613" t="s">
        <v>1575</v>
      </c>
      <c r="D613">
        <v>0</v>
      </c>
      <c r="E613">
        <v>103</v>
      </c>
      <c r="F613">
        <v>1</v>
      </c>
      <c r="G613">
        <v>43</v>
      </c>
      <c r="H613" t="s">
        <v>8177</v>
      </c>
      <c r="I613" t="s">
        <v>5529</v>
      </c>
      <c r="J613" t="s">
        <v>8158</v>
      </c>
      <c r="K613" t="s">
        <v>8156</v>
      </c>
      <c r="L613" s="5">
        <v>6.4</v>
      </c>
      <c r="M613" t="s">
        <v>8178</v>
      </c>
      <c r="N613" s="6">
        <v>100673</v>
      </c>
      <c r="O613" t="s">
        <v>8182</v>
      </c>
      <c r="P613" s="6">
        <v>57000000</v>
      </c>
      <c r="Q613" s="6">
        <v>115267375</v>
      </c>
      <c r="R613">
        <v>58267375</v>
      </c>
      <c r="S613" t="s">
        <v>8175</v>
      </c>
      <c r="T613" s="7">
        <v>35216</v>
      </c>
      <c r="U613" t="s">
        <v>1570</v>
      </c>
      <c r="V613" s="7">
        <v>35216</v>
      </c>
      <c r="W613" t="s">
        <v>8213</v>
      </c>
      <c r="X613" t="s">
        <v>1465</v>
      </c>
      <c r="Y613">
        <v>1996</v>
      </c>
      <c r="Z613">
        <v>31</v>
      </c>
    </row>
    <row r="614" spans="1:26" x14ac:dyDescent="0.25">
      <c r="A614" t="s">
        <v>1576</v>
      </c>
      <c r="B614" t="s">
        <v>1577</v>
      </c>
      <c r="C614" t="s">
        <v>1577</v>
      </c>
      <c r="D614">
        <v>0</v>
      </c>
      <c r="E614">
        <v>162</v>
      </c>
      <c r="F614">
        <v>2</v>
      </c>
      <c r="G614">
        <v>42</v>
      </c>
      <c r="H614" t="s">
        <v>8183</v>
      </c>
      <c r="I614" t="s">
        <v>145</v>
      </c>
      <c r="J614" t="s">
        <v>8157</v>
      </c>
      <c r="K614" t="s">
        <v>4390</v>
      </c>
      <c r="L614" s="5">
        <v>7.4</v>
      </c>
      <c r="M614" t="s">
        <v>8181</v>
      </c>
      <c r="N614" s="6">
        <v>197248</v>
      </c>
      <c r="O614" t="s">
        <v>8182</v>
      </c>
      <c r="P614" s="6">
        <v>27000000</v>
      </c>
      <c r="Q614" s="6">
        <v>231976425</v>
      </c>
      <c r="R614">
        <v>204976425</v>
      </c>
      <c r="S614" t="s">
        <v>8175</v>
      </c>
      <c r="T614" s="7">
        <v>35339</v>
      </c>
      <c r="U614" t="s">
        <v>1578</v>
      </c>
      <c r="V614" s="7">
        <v>35339</v>
      </c>
      <c r="W614" t="s">
        <v>8204</v>
      </c>
      <c r="X614" t="s">
        <v>8197</v>
      </c>
      <c r="Y614">
        <v>1996</v>
      </c>
      <c r="Z614">
        <v>1</v>
      </c>
    </row>
    <row r="615" spans="1:26" x14ac:dyDescent="0.25">
      <c r="A615" t="s">
        <v>1579</v>
      </c>
      <c r="B615" t="s">
        <v>1580</v>
      </c>
      <c r="C615" t="s">
        <v>1580</v>
      </c>
      <c r="D615">
        <v>0</v>
      </c>
      <c r="E615">
        <v>115</v>
      </c>
      <c r="F615">
        <v>1</v>
      </c>
      <c r="G615">
        <v>55</v>
      </c>
      <c r="H615" t="s">
        <v>8177</v>
      </c>
      <c r="I615" t="s">
        <v>5529</v>
      </c>
      <c r="J615" t="s">
        <v>8162</v>
      </c>
      <c r="K615" t="s">
        <v>3857</v>
      </c>
      <c r="L615" s="5">
        <v>6.2</v>
      </c>
      <c r="M615" t="s">
        <v>8178</v>
      </c>
      <c r="N615" s="6">
        <v>116738</v>
      </c>
      <c r="O615" t="s">
        <v>8182</v>
      </c>
      <c r="P615" s="6">
        <v>100000000</v>
      </c>
      <c r="Q615" s="6">
        <v>242295562</v>
      </c>
      <c r="R615">
        <v>142295562</v>
      </c>
      <c r="S615" t="s">
        <v>8175</v>
      </c>
      <c r="T615" s="7">
        <v>35227</v>
      </c>
      <c r="U615" t="s">
        <v>714</v>
      </c>
      <c r="V615" s="7">
        <v>35227</v>
      </c>
      <c r="W615" t="s">
        <v>8208</v>
      </c>
      <c r="X615" t="s">
        <v>8197</v>
      </c>
      <c r="Y615">
        <v>1996</v>
      </c>
      <c r="Z615">
        <v>11</v>
      </c>
    </row>
    <row r="616" spans="1:26" x14ac:dyDescent="0.25">
      <c r="A616" t="s">
        <v>1581</v>
      </c>
      <c r="B616" t="s">
        <v>1582</v>
      </c>
      <c r="C616" t="s">
        <v>1582</v>
      </c>
      <c r="D616">
        <v>0</v>
      </c>
      <c r="E616">
        <v>101</v>
      </c>
      <c r="F616">
        <v>1</v>
      </c>
      <c r="G616">
        <v>41</v>
      </c>
      <c r="H616" t="s">
        <v>8177</v>
      </c>
      <c r="I616" t="s">
        <v>5529</v>
      </c>
      <c r="J616" t="s">
        <v>8158</v>
      </c>
      <c r="K616" t="s">
        <v>8161</v>
      </c>
      <c r="L616" s="5">
        <v>5.7</v>
      </c>
      <c r="M616" t="s">
        <v>8178</v>
      </c>
      <c r="N616" s="6">
        <v>78878</v>
      </c>
      <c r="O616" t="s">
        <v>8179</v>
      </c>
      <c r="P616" s="6">
        <v>50000000</v>
      </c>
      <c r="Q616" s="6">
        <v>25477365</v>
      </c>
      <c r="R616">
        <v>-24522635</v>
      </c>
      <c r="S616" t="s">
        <v>8185</v>
      </c>
      <c r="T616" s="7">
        <v>35286</v>
      </c>
      <c r="U616" t="s">
        <v>158</v>
      </c>
      <c r="V616" s="7">
        <v>35286</v>
      </c>
      <c r="W616" t="s">
        <v>8212</v>
      </c>
      <c r="X616" t="s">
        <v>1465</v>
      </c>
      <c r="Y616">
        <v>1996</v>
      </c>
      <c r="Z616">
        <v>9</v>
      </c>
    </row>
    <row r="617" spans="1:26" x14ac:dyDescent="0.25">
      <c r="A617" t="s">
        <v>1583</v>
      </c>
      <c r="B617" t="s">
        <v>1584</v>
      </c>
      <c r="C617" t="s">
        <v>1584</v>
      </c>
      <c r="D617">
        <v>0</v>
      </c>
      <c r="E617">
        <v>133</v>
      </c>
      <c r="F617">
        <v>2</v>
      </c>
      <c r="G617">
        <v>13</v>
      </c>
      <c r="H617" t="s">
        <v>8183</v>
      </c>
      <c r="I617" t="s">
        <v>5529</v>
      </c>
      <c r="J617" t="s">
        <v>8158</v>
      </c>
      <c r="K617" t="s">
        <v>3857</v>
      </c>
      <c r="L617" s="5">
        <v>6.5</v>
      </c>
      <c r="M617" t="s">
        <v>8178</v>
      </c>
      <c r="N617" s="6">
        <v>60561</v>
      </c>
      <c r="O617" t="s">
        <v>8179</v>
      </c>
      <c r="P617" s="6">
        <v>55000000</v>
      </c>
      <c r="Q617" s="6">
        <v>121969216</v>
      </c>
      <c r="R617">
        <v>66969216</v>
      </c>
      <c r="S617" t="s">
        <v>8175</v>
      </c>
      <c r="T617" s="7">
        <v>35139</v>
      </c>
      <c r="U617" t="s">
        <v>1585</v>
      </c>
      <c r="V617" s="7">
        <v>35139</v>
      </c>
      <c r="W617" t="s">
        <v>8203</v>
      </c>
      <c r="X617" t="s">
        <v>1465</v>
      </c>
      <c r="Y617">
        <v>1996</v>
      </c>
      <c r="Z617">
        <v>15</v>
      </c>
    </row>
    <row r="618" spans="1:26" x14ac:dyDescent="0.25">
      <c r="A618" t="s">
        <v>1586</v>
      </c>
      <c r="B618" t="s">
        <v>1587</v>
      </c>
      <c r="C618" t="s">
        <v>1587</v>
      </c>
      <c r="D618">
        <v>0</v>
      </c>
      <c r="E618">
        <v>116</v>
      </c>
      <c r="F618">
        <v>1</v>
      </c>
      <c r="G618">
        <v>56</v>
      </c>
      <c r="H618" t="s">
        <v>8177</v>
      </c>
      <c r="I618" t="s">
        <v>5529</v>
      </c>
      <c r="J618" t="s">
        <v>145</v>
      </c>
      <c r="K618" t="s">
        <v>8168</v>
      </c>
      <c r="L618" s="5">
        <v>5.9</v>
      </c>
      <c r="M618" t="s">
        <v>8178</v>
      </c>
      <c r="N618" s="6">
        <v>50632</v>
      </c>
      <c r="O618" t="s">
        <v>8179</v>
      </c>
      <c r="P618" s="6">
        <v>55000000</v>
      </c>
      <c r="Q618" s="6">
        <v>18626419</v>
      </c>
      <c r="R618">
        <v>-36373581</v>
      </c>
      <c r="S618" t="s">
        <v>8185</v>
      </c>
      <c r="T618" s="7">
        <v>35278</v>
      </c>
      <c r="U618" t="s">
        <v>676</v>
      </c>
      <c r="V618" s="7">
        <v>35278</v>
      </c>
      <c r="W618" t="s">
        <v>8212</v>
      </c>
      <c r="X618" t="s">
        <v>8199</v>
      </c>
      <c r="Y618">
        <v>1996</v>
      </c>
      <c r="Z618">
        <v>1</v>
      </c>
    </row>
    <row r="619" spans="1:26" x14ac:dyDescent="0.25">
      <c r="A619" t="s">
        <v>1588</v>
      </c>
      <c r="B619" t="s">
        <v>1589</v>
      </c>
      <c r="C619" t="s">
        <v>1589</v>
      </c>
      <c r="D619">
        <v>0</v>
      </c>
      <c r="E619">
        <v>98</v>
      </c>
      <c r="F619">
        <v>1</v>
      </c>
      <c r="G619">
        <v>38</v>
      </c>
      <c r="H619" t="s">
        <v>8177</v>
      </c>
      <c r="I619" t="s">
        <v>8162</v>
      </c>
      <c r="J619" t="s">
        <v>3857</v>
      </c>
      <c r="K619" t="s">
        <v>5802</v>
      </c>
      <c r="L619" s="5">
        <v>8.1</v>
      </c>
      <c r="M619" t="s">
        <v>8181</v>
      </c>
      <c r="N619" s="6">
        <v>706949</v>
      </c>
      <c r="O619" t="s">
        <v>8184</v>
      </c>
      <c r="P619" s="6">
        <v>7000000</v>
      </c>
      <c r="Q619" s="6">
        <v>60611975</v>
      </c>
      <c r="R619">
        <v>53611975</v>
      </c>
      <c r="S619" t="s">
        <v>8175</v>
      </c>
      <c r="T619" s="7">
        <v>35132</v>
      </c>
      <c r="U619" t="s">
        <v>452</v>
      </c>
      <c r="V619" s="7">
        <v>35132</v>
      </c>
      <c r="W619" t="s">
        <v>8203</v>
      </c>
      <c r="X619" t="s">
        <v>1465</v>
      </c>
      <c r="Y619">
        <v>1996</v>
      </c>
      <c r="Z619">
        <v>8</v>
      </c>
    </row>
    <row r="620" spans="1:26" x14ac:dyDescent="0.25">
      <c r="A620" t="s">
        <v>1590</v>
      </c>
      <c r="B620" t="s">
        <v>1591</v>
      </c>
      <c r="C620" t="s">
        <v>1591</v>
      </c>
      <c r="D620">
        <v>0</v>
      </c>
      <c r="E620">
        <v>103</v>
      </c>
      <c r="F620">
        <v>1</v>
      </c>
      <c r="G620">
        <v>43</v>
      </c>
      <c r="H620" t="s">
        <v>8177</v>
      </c>
      <c r="I620" t="s">
        <v>132</v>
      </c>
      <c r="J620" t="s">
        <v>5802</v>
      </c>
      <c r="K620" t="s">
        <v>5802</v>
      </c>
      <c r="L620" s="5">
        <v>6.4</v>
      </c>
      <c r="M620" t="s">
        <v>8178</v>
      </c>
      <c r="N620" s="6">
        <v>52892</v>
      </c>
      <c r="O620" t="s">
        <v>8179</v>
      </c>
      <c r="P620" s="6">
        <v>26000000</v>
      </c>
      <c r="Q620" s="6">
        <v>181489203</v>
      </c>
      <c r="R620">
        <v>155489203</v>
      </c>
      <c r="S620" t="s">
        <v>8175</v>
      </c>
      <c r="T620" s="7">
        <v>35328</v>
      </c>
      <c r="U620" t="s">
        <v>493</v>
      </c>
      <c r="V620" s="7">
        <v>35328</v>
      </c>
      <c r="W620" t="s">
        <v>8211</v>
      </c>
      <c r="X620" t="s">
        <v>1465</v>
      </c>
      <c r="Y620">
        <v>1996</v>
      </c>
      <c r="Z620">
        <v>20</v>
      </c>
    </row>
    <row r="621" spans="1:26" x14ac:dyDescent="0.25">
      <c r="A621" t="s">
        <v>1592</v>
      </c>
      <c r="B621" t="s">
        <v>1593</v>
      </c>
      <c r="C621" t="s">
        <v>1593</v>
      </c>
      <c r="D621">
        <v>0</v>
      </c>
      <c r="E621">
        <v>110</v>
      </c>
      <c r="F621">
        <v>1</v>
      </c>
      <c r="G621">
        <v>50</v>
      </c>
      <c r="H621" t="s">
        <v>8177</v>
      </c>
      <c r="I621" t="s">
        <v>132</v>
      </c>
      <c r="J621" t="s">
        <v>8156</v>
      </c>
      <c r="K621" t="s">
        <v>83</v>
      </c>
      <c r="L621" s="5">
        <v>7.1</v>
      </c>
      <c r="M621" t="s">
        <v>8181</v>
      </c>
      <c r="N621" s="6">
        <v>94019</v>
      </c>
      <c r="O621" t="s">
        <v>8179</v>
      </c>
      <c r="P621" s="6">
        <v>30000000</v>
      </c>
      <c r="Q621" s="6">
        <v>29359216</v>
      </c>
      <c r="R621">
        <v>-640784</v>
      </c>
      <c r="S621" t="s">
        <v>8185</v>
      </c>
      <c r="T621" s="7">
        <v>35263</v>
      </c>
      <c r="U621" t="s">
        <v>1092</v>
      </c>
      <c r="V621" s="7">
        <v>35263</v>
      </c>
      <c r="W621" t="s">
        <v>8209</v>
      </c>
      <c r="X621" t="s">
        <v>8202</v>
      </c>
      <c r="Y621">
        <v>1996</v>
      </c>
      <c r="Z621">
        <v>17</v>
      </c>
    </row>
    <row r="622" spans="1:26" x14ac:dyDescent="0.25">
      <c r="A622" t="s">
        <v>1594</v>
      </c>
      <c r="B622" t="s">
        <v>1595</v>
      </c>
      <c r="C622" t="s">
        <v>1595</v>
      </c>
      <c r="D622">
        <v>0</v>
      </c>
      <c r="E622">
        <v>108</v>
      </c>
      <c r="F622">
        <v>1</v>
      </c>
      <c r="G622">
        <v>48</v>
      </c>
      <c r="H622" t="s">
        <v>8177</v>
      </c>
      <c r="I622" t="s">
        <v>5529</v>
      </c>
      <c r="J622" t="s">
        <v>8162</v>
      </c>
      <c r="K622" t="s">
        <v>83</v>
      </c>
      <c r="L622" s="5">
        <v>7.2</v>
      </c>
      <c r="M622" t="s">
        <v>8181</v>
      </c>
      <c r="N622" s="6">
        <v>332998</v>
      </c>
      <c r="O622" t="s">
        <v>8182</v>
      </c>
      <c r="P622" s="6">
        <v>19000000</v>
      </c>
      <c r="Q622" s="6">
        <v>25837111</v>
      </c>
      <c r="R622">
        <v>6837111</v>
      </c>
      <c r="S622" t="s">
        <v>8175</v>
      </c>
      <c r="T622" s="7">
        <v>35083</v>
      </c>
      <c r="U622" t="s">
        <v>1126</v>
      </c>
      <c r="V622" s="7">
        <v>35083</v>
      </c>
      <c r="W622" t="s">
        <v>8198</v>
      </c>
      <c r="X622" t="s">
        <v>1465</v>
      </c>
      <c r="Y622">
        <v>1996</v>
      </c>
      <c r="Z622">
        <v>19</v>
      </c>
    </row>
    <row r="623" spans="1:26" x14ac:dyDescent="0.25">
      <c r="A623" t="s">
        <v>1596</v>
      </c>
      <c r="B623" t="s">
        <v>1597</v>
      </c>
      <c r="C623" t="s">
        <v>1597</v>
      </c>
      <c r="D623">
        <v>0</v>
      </c>
      <c r="E623">
        <v>110</v>
      </c>
      <c r="F623">
        <v>1</v>
      </c>
      <c r="G623">
        <v>50</v>
      </c>
      <c r="H623" t="s">
        <v>8177</v>
      </c>
      <c r="I623" t="s">
        <v>8158</v>
      </c>
      <c r="J623" t="s">
        <v>145</v>
      </c>
      <c r="K623" t="s">
        <v>3857</v>
      </c>
      <c r="L623" s="5">
        <v>6.8</v>
      </c>
      <c r="M623" t="s">
        <v>8178</v>
      </c>
      <c r="N623" s="6">
        <v>64953</v>
      </c>
      <c r="O623" t="s">
        <v>8179</v>
      </c>
      <c r="P623" s="6">
        <v>55000000</v>
      </c>
      <c r="Q623" s="6">
        <v>38619405</v>
      </c>
      <c r="R623">
        <v>-16380595</v>
      </c>
      <c r="S623" t="s">
        <v>8185</v>
      </c>
      <c r="T623" s="7">
        <v>35341</v>
      </c>
      <c r="U623" t="s">
        <v>979</v>
      </c>
      <c r="V623" s="7">
        <v>35341</v>
      </c>
      <c r="W623" t="s">
        <v>8204</v>
      </c>
      <c r="X623" t="s">
        <v>8199</v>
      </c>
      <c r="Y623">
        <v>1996</v>
      </c>
      <c r="Z623">
        <v>3</v>
      </c>
    </row>
    <row r="624" spans="1:26" x14ac:dyDescent="0.25">
      <c r="A624" t="s">
        <v>1598</v>
      </c>
      <c r="B624" t="s">
        <v>1599</v>
      </c>
      <c r="C624" t="s">
        <v>1599</v>
      </c>
      <c r="D624">
        <v>0</v>
      </c>
      <c r="E624">
        <v>92</v>
      </c>
      <c r="F624">
        <v>1</v>
      </c>
      <c r="G624">
        <v>32</v>
      </c>
      <c r="H624" t="s">
        <v>8177</v>
      </c>
      <c r="I624" t="s">
        <v>132</v>
      </c>
      <c r="J624" t="s">
        <v>8168</v>
      </c>
      <c r="K624" t="s">
        <v>5802</v>
      </c>
      <c r="L624" s="5">
        <v>7</v>
      </c>
      <c r="M624" t="s">
        <v>8178</v>
      </c>
      <c r="N624" s="6">
        <v>241485</v>
      </c>
      <c r="O624" t="s">
        <v>8182</v>
      </c>
      <c r="P624" s="6">
        <v>12000000</v>
      </c>
      <c r="Q624" s="6">
        <v>41205099</v>
      </c>
      <c r="R624">
        <v>29205099</v>
      </c>
      <c r="S624" t="s">
        <v>8175</v>
      </c>
      <c r="T624" s="7">
        <v>35102</v>
      </c>
      <c r="U624" t="s">
        <v>1600</v>
      </c>
      <c r="V624" s="7">
        <v>35102</v>
      </c>
      <c r="W624" t="s">
        <v>8201</v>
      </c>
      <c r="X624" t="s">
        <v>8202</v>
      </c>
      <c r="Y624">
        <v>1996</v>
      </c>
      <c r="Z624">
        <v>7</v>
      </c>
    </row>
    <row r="625" spans="1:26" x14ac:dyDescent="0.25">
      <c r="A625" t="s">
        <v>1601</v>
      </c>
      <c r="B625" t="s">
        <v>1602</v>
      </c>
      <c r="C625" t="s">
        <v>1602</v>
      </c>
      <c r="D625">
        <v>0</v>
      </c>
      <c r="E625">
        <v>91</v>
      </c>
      <c r="F625">
        <v>1</v>
      </c>
      <c r="G625">
        <v>31</v>
      </c>
      <c r="H625" t="s">
        <v>8177</v>
      </c>
      <c r="I625" t="s">
        <v>8159</v>
      </c>
      <c r="J625" t="s">
        <v>145</v>
      </c>
      <c r="K625" t="s">
        <v>8163</v>
      </c>
      <c r="L625" s="5">
        <v>7</v>
      </c>
      <c r="M625" t="s">
        <v>8178</v>
      </c>
      <c r="N625" s="6">
        <v>167833</v>
      </c>
      <c r="O625" t="s">
        <v>8182</v>
      </c>
      <c r="P625" s="6">
        <v>100000000</v>
      </c>
      <c r="Q625" s="6">
        <v>325338851</v>
      </c>
      <c r="R625">
        <v>225338851</v>
      </c>
      <c r="S625" t="s">
        <v>8175</v>
      </c>
      <c r="T625" s="7">
        <v>35235</v>
      </c>
      <c r="U625" t="s">
        <v>1603</v>
      </c>
      <c r="V625" s="7">
        <v>35235</v>
      </c>
      <c r="W625" t="s">
        <v>8208</v>
      </c>
      <c r="X625" t="s">
        <v>8202</v>
      </c>
      <c r="Y625">
        <v>1996</v>
      </c>
      <c r="Z625">
        <v>19</v>
      </c>
    </row>
    <row r="626" spans="1:26" x14ac:dyDescent="0.25">
      <c r="A626" t="s">
        <v>1604</v>
      </c>
      <c r="B626" t="s">
        <v>1605</v>
      </c>
      <c r="C626" t="s">
        <v>1605</v>
      </c>
      <c r="D626">
        <v>0</v>
      </c>
      <c r="E626">
        <v>145</v>
      </c>
      <c r="F626">
        <v>2</v>
      </c>
      <c r="G626">
        <v>25</v>
      </c>
      <c r="H626" t="s">
        <v>8183</v>
      </c>
      <c r="I626" t="s">
        <v>5529</v>
      </c>
      <c r="J626" t="s">
        <v>8158</v>
      </c>
      <c r="K626" t="s">
        <v>8161</v>
      </c>
      <c r="L626" s="5">
        <v>7</v>
      </c>
      <c r="M626" t="s">
        <v>8178</v>
      </c>
      <c r="N626" s="6">
        <v>596490</v>
      </c>
      <c r="O626" t="s">
        <v>8184</v>
      </c>
      <c r="P626" s="6">
        <v>75000000</v>
      </c>
      <c r="Q626" s="6">
        <v>817400891</v>
      </c>
      <c r="R626">
        <v>742400891</v>
      </c>
      <c r="S626" t="s">
        <v>8175</v>
      </c>
      <c r="T626" s="7">
        <v>35241</v>
      </c>
      <c r="U626" t="s">
        <v>1162</v>
      </c>
      <c r="V626" s="7">
        <v>35241</v>
      </c>
      <c r="W626" t="s">
        <v>8208</v>
      </c>
      <c r="X626" t="s">
        <v>8197</v>
      </c>
      <c r="Y626">
        <v>1996</v>
      </c>
      <c r="Z626">
        <v>25</v>
      </c>
    </row>
    <row r="627" spans="1:26" x14ac:dyDescent="0.25">
      <c r="A627" t="s">
        <v>1606</v>
      </c>
      <c r="B627" t="s">
        <v>1607</v>
      </c>
      <c r="C627" t="s">
        <v>1607</v>
      </c>
      <c r="D627">
        <v>0</v>
      </c>
      <c r="E627">
        <v>113</v>
      </c>
      <c r="F627">
        <v>1</v>
      </c>
      <c r="G627">
        <v>53</v>
      </c>
      <c r="H627" t="s">
        <v>8177</v>
      </c>
      <c r="I627" t="s">
        <v>132</v>
      </c>
      <c r="J627" t="s">
        <v>145</v>
      </c>
      <c r="K627" t="s">
        <v>8156</v>
      </c>
      <c r="L627" s="5">
        <v>5.8</v>
      </c>
      <c r="M627" t="s">
        <v>8178</v>
      </c>
      <c r="N627" s="6">
        <v>62954</v>
      </c>
      <c r="O627" t="s">
        <v>8179</v>
      </c>
      <c r="P627" s="6">
        <v>45000000</v>
      </c>
      <c r="Q627" s="6">
        <v>58620973</v>
      </c>
      <c r="R627">
        <v>13620973</v>
      </c>
      <c r="S627" t="s">
        <v>8175</v>
      </c>
      <c r="T627" s="7">
        <v>35276</v>
      </c>
      <c r="U627" t="s">
        <v>66</v>
      </c>
      <c r="V627" s="7">
        <v>35276</v>
      </c>
      <c r="W627" t="s">
        <v>8209</v>
      </c>
      <c r="X627" t="s">
        <v>8197</v>
      </c>
      <c r="Y627">
        <v>1996</v>
      </c>
      <c r="Z627">
        <v>30</v>
      </c>
    </row>
    <row r="628" spans="1:26" x14ac:dyDescent="0.25">
      <c r="A628" t="s">
        <v>1608</v>
      </c>
      <c r="B628" t="s">
        <v>1609</v>
      </c>
      <c r="C628" t="s">
        <v>1609</v>
      </c>
      <c r="D628">
        <v>0</v>
      </c>
      <c r="E628">
        <v>79</v>
      </c>
      <c r="F628">
        <v>1</v>
      </c>
      <c r="G628">
        <v>19</v>
      </c>
      <c r="H628" t="s">
        <v>8180</v>
      </c>
      <c r="I628" t="s">
        <v>8158</v>
      </c>
      <c r="J628" t="s">
        <v>8159</v>
      </c>
      <c r="K628" t="s">
        <v>8163</v>
      </c>
      <c r="L628" s="5">
        <v>6.7</v>
      </c>
      <c r="M628" t="s">
        <v>8178</v>
      </c>
      <c r="N628" s="6">
        <v>72714</v>
      </c>
      <c r="O628" t="s">
        <v>8179</v>
      </c>
      <c r="P628" s="6">
        <v>38000000</v>
      </c>
      <c r="Q628" s="6">
        <v>28946127</v>
      </c>
      <c r="R628">
        <v>-9053873</v>
      </c>
      <c r="S628" t="s">
        <v>8185</v>
      </c>
      <c r="T628" s="7">
        <v>35167</v>
      </c>
      <c r="U628" t="s">
        <v>1242</v>
      </c>
      <c r="V628" s="7">
        <v>35167</v>
      </c>
      <c r="W628" t="s">
        <v>8210</v>
      </c>
      <c r="X628" t="s">
        <v>1465</v>
      </c>
      <c r="Y628">
        <v>1996</v>
      </c>
      <c r="Z628">
        <v>12</v>
      </c>
    </row>
    <row r="629" spans="1:26" x14ac:dyDescent="0.25">
      <c r="A629" t="s">
        <v>1610</v>
      </c>
      <c r="B629" t="s">
        <v>1611</v>
      </c>
      <c r="C629" t="s">
        <v>1611</v>
      </c>
      <c r="D629">
        <v>0</v>
      </c>
      <c r="E629">
        <v>139</v>
      </c>
      <c r="F629">
        <v>2</v>
      </c>
      <c r="G629">
        <v>19</v>
      </c>
      <c r="H629" t="s">
        <v>8183</v>
      </c>
      <c r="I629" t="s">
        <v>132</v>
      </c>
      <c r="J629" t="s">
        <v>145</v>
      </c>
      <c r="K629" t="s">
        <v>8157</v>
      </c>
      <c r="L629" s="5">
        <v>7.3</v>
      </c>
      <c r="M629" t="s">
        <v>8181</v>
      </c>
      <c r="N629" s="6">
        <v>281319</v>
      </c>
      <c r="O629" t="s">
        <v>8182</v>
      </c>
      <c r="P629" s="6">
        <v>50000000</v>
      </c>
      <c r="Q629" s="6">
        <v>273552592</v>
      </c>
      <c r="R629">
        <v>223552592</v>
      </c>
      <c r="S629" t="s">
        <v>8175</v>
      </c>
      <c r="T629" s="7">
        <v>35405</v>
      </c>
      <c r="U629" t="s">
        <v>1612</v>
      </c>
      <c r="V629" s="7">
        <v>35405</v>
      </c>
      <c r="W629" t="s">
        <v>8196</v>
      </c>
      <c r="X629" t="s">
        <v>1465</v>
      </c>
      <c r="Y629">
        <v>1996</v>
      </c>
      <c r="Z629">
        <v>6</v>
      </c>
    </row>
    <row r="630" spans="1:26" x14ac:dyDescent="0.25">
      <c r="A630" t="s">
        <v>1613</v>
      </c>
      <c r="B630" t="s">
        <v>1614</v>
      </c>
      <c r="C630" t="s">
        <v>1614</v>
      </c>
      <c r="D630">
        <v>0</v>
      </c>
      <c r="E630">
        <v>89</v>
      </c>
      <c r="F630">
        <v>1</v>
      </c>
      <c r="G630">
        <v>29</v>
      </c>
      <c r="H630" t="s">
        <v>8177</v>
      </c>
      <c r="I630" t="s">
        <v>8158</v>
      </c>
      <c r="J630" t="s">
        <v>132</v>
      </c>
      <c r="K630" t="s">
        <v>8163</v>
      </c>
      <c r="L630" s="5">
        <v>5.7</v>
      </c>
      <c r="M630" t="s">
        <v>8178</v>
      </c>
      <c r="N630" s="6">
        <v>110632</v>
      </c>
      <c r="O630" t="s">
        <v>8182</v>
      </c>
      <c r="P630" s="6">
        <v>60000000</v>
      </c>
      <c r="Q630" s="6">
        <v>129832389</v>
      </c>
      <c r="R630">
        <v>69832389</v>
      </c>
      <c r="S630" t="s">
        <v>8175</v>
      </c>
      <c r="T630" s="7">
        <v>35385</v>
      </c>
      <c r="U630" t="s">
        <v>1314</v>
      </c>
      <c r="V630" s="7">
        <v>35385</v>
      </c>
      <c r="W630" t="s">
        <v>8207</v>
      </c>
      <c r="X630" t="s">
        <v>8206</v>
      </c>
      <c r="Y630">
        <v>1996</v>
      </c>
      <c r="Z630">
        <v>16</v>
      </c>
    </row>
    <row r="631" spans="1:26" x14ac:dyDescent="0.25">
      <c r="A631" t="s">
        <v>1615</v>
      </c>
      <c r="B631" t="s">
        <v>1616</v>
      </c>
      <c r="C631" t="s">
        <v>1616</v>
      </c>
      <c r="D631">
        <v>0</v>
      </c>
      <c r="E631">
        <v>114</v>
      </c>
      <c r="F631">
        <v>1</v>
      </c>
      <c r="G631">
        <v>54</v>
      </c>
      <c r="H631" t="s">
        <v>8177</v>
      </c>
      <c r="I631" t="s">
        <v>132</v>
      </c>
      <c r="J631" t="s">
        <v>8168</v>
      </c>
      <c r="K631" t="s">
        <v>5802</v>
      </c>
      <c r="L631" s="5">
        <v>6.9</v>
      </c>
      <c r="M631" t="s">
        <v>8178</v>
      </c>
      <c r="N631" s="6">
        <v>89386</v>
      </c>
      <c r="O631" t="s">
        <v>8179</v>
      </c>
      <c r="P631" s="6">
        <v>27000000</v>
      </c>
      <c r="Q631" s="6">
        <v>25023434</v>
      </c>
      <c r="R631">
        <v>-1976566</v>
      </c>
      <c r="S631" t="s">
        <v>8185</v>
      </c>
      <c r="T631" s="7">
        <v>35250</v>
      </c>
      <c r="U631" t="s">
        <v>1617</v>
      </c>
      <c r="V631" s="7">
        <v>35250</v>
      </c>
      <c r="W631" t="s">
        <v>8209</v>
      </c>
      <c r="X631" t="s">
        <v>8199</v>
      </c>
      <c r="Y631">
        <v>1996</v>
      </c>
      <c r="Z631">
        <v>4</v>
      </c>
    </row>
    <row r="632" spans="1:26" x14ac:dyDescent="0.25">
      <c r="A632" t="s">
        <v>1618</v>
      </c>
      <c r="B632" t="s">
        <v>1619</v>
      </c>
      <c r="C632" t="s">
        <v>1619</v>
      </c>
      <c r="D632">
        <v>0</v>
      </c>
      <c r="E632">
        <v>101</v>
      </c>
      <c r="F632">
        <v>1</v>
      </c>
      <c r="G632">
        <v>41</v>
      </c>
      <c r="H632" t="s">
        <v>8177</v>
      </c>
      <c r="I632" t="s">
        <v>5529</v>
      </c>
      <c r="J632" t="s">
        <v>8162</v>
      </c>
      <c r="K632" t="s">
        <v>145</v>
      </c>
      <c r="L632" s="5">
        <v>6.4</v>
      </c>
      <c r="M632" t="s">
        <v>8178</v>
      </c>
      <c r="N632" s="6">
        <v>60296</v>
      </c>
      <c r="O632" t="s">
        <v>8179</v>
      </c>
      <c r="P632" s="6">
        <v>67000000</v>
      </c>
      <c r="Q632" s="6">
        <v>47267001</v>
      </c>
      <c r="R632">
        <v>-19732999</v>
      </c>
      <c r="S632" t="s">
        <v>8185</v>
      </c>
      <c r="T632" s="7">
        <v>35309</v>
      </c>
      <c r="U632" t="s">
        <v>266</v>
      </c>
      <c r="V632" s="7">
        <v>35309</v>
      </c>
      <c r="W632" t="s">
        <v>8211</v>
      </c>
      <c r="X632" t="s">
        <v>8200</v>
      </c>
      <c r="Y632">
        <v>1996</v>
      </c>
      <c r="Z632">
        <v>1</v>
      </c>
    </row>
    <row r="633" spans="1:26" x14ac:dyDescent="0.25">
      <c r="A633" t="s">
        <v>1620</v>
      </c>
      <c r="B633" t="s">
        <v>1621</v>
      </c>
      <c r="C633" t="s">
        <v>1621</v>
      </c>
      <c r="D633">
        <v>0</v>
      </c>
      <c r="E633">
        <v>121</v>
      </c>
      <c r="F633">
        <v>2</v>
      </c>
      <c r="G633">
        <v>1</v>
      </c>
      <c r="H633" t="s">
        <v>8183</v>
      </c>
      <c r="I633" t="s">
        <v>5529</v>
      </c>
      <c r="J633" t="s">
        <v>8162</v>
      </c>
      <c r="K633" t="s">
        <v>145</v>
      </c>
      <c r="L633" s="5">
        <v>6.8</v>
      </c>
      <c r="M633" t="s">
        <v>8178</v>
      </c>
      <c r="N633" s="6">
        <v>83667</v>
      </c>
      <c r="O633" t="s">
        <v>8179</v>
      </c>
      <c r="P633" s="6">
        <v>65000000</v>
      </c>
      <c r="Q633" s="6">
        <v>89456761</v>
      </c>
      <c r="R633">
        <v>24456761</v>
      </c>
      <c r="S633" t="s">
        <v>8175</v>
      </c>
      <c r="T633" s="7">
        <v>35345</v>
      </c>
      <c r="U633" t="s">
        <v>801</v>
      </c>
      <c r="V633" s="7">
        <v>35345</v>
      </c>
      <c r="W633" t="s">
        <v>8204</v>
      </c>
      <c r="X633" t="s">
        <v>8205</v>
      </c>
      <c r="Y633">
        <v>1996</v>
      </c>
      <c r="Z633">
        <v>7</v>
      </c>
    </row>
    <row r="634" spans="1:26" x14ac:dyDescent="0.25">
      <c r="A634" t="s">
        <v>1622</v>
      </c>
      <c r="B634" t="s">
        <v>1623</v>
      </c>
      <c r="C634" t="s">
        <v>1623</v>
      </c>
      <c r="D634">
        <v>0</v>
      </c>
      <c r="E634">
        <v>134</v>
      </c>
      <c r="F634">
        <v>2</v>
      </c>
      <c r="G634">
        <v>14</v>
      </c>
      <c r="H634" t="s">
        <v>8183</v>
      </c>
      <c r="I634" t="s">
        <v>8166</v>
      </c>
      <c r="J634" t="s">
        <v>3857</v>
      </c>
      <c r="K634" t="s">
        <v>5802</v>
      </c>
      <c r="L634" s="5">
        <v>7.6</v>
      </c>
      <c r="M634" t="s">
        <v>8181</v>
      </c>
      <c r="N634" s="6">
        <v>150138</v>
      </c>
      <c r="O634" t="s">
        <v>8182</v>
      </c>
      <c r="P634" s="6">
        <v>15000000</v>
      </c>
      <c r="Q634" s="6">
        <v>3836807</v>
      </c>
      <c r="R634">
        <v>-11163193</v>
      </c>
      <c r="S634" t="s">
        <v>8185</v>
      </c>
      <c r="T634" s="7">
        <v>35445</v>
      </c>
      <c r="U634" t="s">
        <v>164</v>
      </c>
      <c r="V634" s="7">
        <v>35445</v>
      </c>
      <c r="W634" t="s">
        <v>8198</v>
      </c>
      <c r="X634" t="s">
        <v>8202</v>
      </c>
      <c r="Y634">
        <v>1997</v>
      </c>
      <c r="Z634">
        <v>15</v>
      </c>
    </row>
    <row r="635" spans="1:26" x14ac:dyDescent="0.25">
      <c r="A635" t="s">
        <v>1624</v>
      </c>
      <c r="B635" t="s">
        <v>1625</v>
      </c>
      <c r="C635" t="s">
        <v>1625</v>
      </c>
      <c r="D635">
        <v>0</v>
      </c>
      <c r="E635">
        <v>106</v>
      </c>
      <c r="F635">
        <v>1</v>
      </c>
      <c r="G635">
        <v>46</v>
      </c>
      <c r="H635" t="s">
        <v>8177</v>
      </c>
      <c r="I635" t="s">
        <v>132</v>
      </c>
      <c r="J635" t="s">
        <v>8161</v>
      </c>
      <c r="K635" t="s">
        <v>5802</v>
      </c>
      <c r="L635" s="5">
        <v>6.4</v>
      </c>
      <c r="M635" t="s">
        <v>8178</v>
      </c>
      <c r="N635" s="6">
        <v>239130</v>
      </c>
      <c r="O635" t="s">
        <v>8182</v>
      </c>
      <c r="P635" s="6">
        <v>70000000</v>
      </c>
      <c r="Q635" s="6">
        <v>101381197</v>
      </c>
      <c r="R635">
        <v>31381197</v>
      </c>
      <c r="S635" t="s">
        <v>8175</v>
      </c>
      <c r="T635" s="7">
        <v>35411</v>
      </c>
      <c r="U635" t="s">
        <v>575</v>
      </c>
      <c r="V635" s="7">
        <v>35411</v>
      </c>
      <c r="W635" t="s">
        <v>8196</v>
      </c>
      <c r="X635" t="s">
        <v>8199</v>
      </c>
      <c r="Y635">
        <v>1996</v>
      </c>
      <c r="Z635">
        <v>12</v>
      </c>
    </row>
    <row r="636" spans="1:26" x14ac:dyDescent="0.25">
      <c r="A636" t="s">
        <v>1626</v>
      </c>
      <c r="B636" t="s">
        <v>1627</v>
      </c>
      <c r="C636" t="s">
        <v>1627</v>
      </c>
      <c r="D636">
        <v>0</v>
      </c>
      <c r="E636">
        <v>98</v>
      </c>
      <c r="F636">
        <v>1</v>
      </c>
      <c r="G636">
        <v>38</v>
      </c>
      <c r="H636" t="s">
        <v>8177</v>
      </c>
      <c r="I636" t="s">
        <v>132</v>
      </c>
      <c r="J636" t="s">
        <v>8163</v>
      </c>
      <c r="K636" t="s">
        <v>8156</v>
      </c>
      <c r="L636" s="5">
        <v>7</v>
      </c>
      <c r="M636" t="s">
        <v>8178</v>
      </c>
      <c r="N636" s="6">
        <v>169200</v>
      </c>
      <c r="O636" t="s">
        <v>8182</v>
      </c>
      <c r="P636" s="6">
        <v>36000000</v>
      </c>
      <c r="Q636" s="6">
        <v>33459416</v>
      </c>
      <c r="R636">
        <v>-2540584</v>
      </c>
      <c r="S636" t="s">
        <v>8185</v>
      </c>
      <c r="T636" s="7">
        <v>35274</v>
      </c>
      <c r="U636" t="s">
        <v>919</v>
      </c>
      <c r="V636" s="7">
        <v>35274</v>
      </c>
      <c r="W636" t="s">
        <v>8209</v>
      </c>
      <c r="X636" t="s">
        <v>8200</v>
      </c>
      <c r="Y636">
        <v>1996</v>
      </c>
      <c r="Z636">
        <v>28</v>
      </c>
    </row>
    <row r="637" spans="1:26" x14ac:dyDescent="0.25">
      <c r="A637" t="s">
        <v>1628</v>
      </c>
      <c r="B637" t="s">
        <v>1629</v>
      </c>
      <c r="C637" t="s">
        <v>1629</v>
      </c>
      <c r="D637">
        <v>0</v>
      </c>
      <c r="E637">
        <v>110</v>
      </c>
      <c r="F637">
        <v>1</v>
      </c>
      <c r="G637">
        <v>50</v>
      </c>
      <c r="H637" t="s">
        <v>8177</v>
      </c>
      <c r="I637" t="s">
        <v>5529</v>
      </c>
      <c r="J637" t="s">
        <v>8158</v>
      </c>
      <c r="K637" t="s">
        <v>3857</v>
      </c>
      <c r="L637" s="5">
        <v>7.2</v>
      </c>
      <c r="M637" t="s">
        <v>8181</v>
      </c>
      <c r="N637" s="6">
        <v>460380</v>
      </c>
      <c r="O637" t="s">
        <v>8182</v>
      </c>
      <c r="P637" s="6">
        <v>80000000</v>
      </c>
      <c r="Q637" s="6">
        <v>457696391</v>
      </c>
      <c r="R637">
        <v>377696391</v>
      </c>
      <c r="S637" t="s">
        <v>8175</v>
      </c>
      <c r="T637" s="7">
        <v>35205</v>
      </c>
      <c r="U637" t="s">
        <v>161</v>
      </c>
      <c r="V637" s="7">
        <v>35205</v>
      </c>
      <c r="W637" t="s">
        <v>8213</v>
      </c>
      <c r="X637" t="s">
        <v>8205</v>
      </c>
      <c r="Y637">
        <v>1996</v>
      </c>
      <c r="Z637">
        <v>20</v>
      </c>
    </row>
    <row r="638" spans="1:26" x14ac:dyDescent="0.25">
      <c r="A638" t="s">
        <v>1630</v>
      </c>
      <c r="B638" t="s">
        <v>1631</v>
      </c>
      <c r="C638" t="s">
        <v>1631</v>
      </c>
      <c r="D638">
        <v>0</v>
      </c>
      <c r="E638">
        <v>95</v>
      </c>
      <c r="F638">
        <v>1</v>
      </c>
      <c r="G638">
        <v>35</v>
      </c>
      <c r="H638" t="s">
        <v>8177</v>
      </c>
      <c r="I638" t="s">
        <v>132</v>
      </c>
      <c r="J638" t="s">
        <v>8157</v>
      </c>
      <c r="K638" t="s">
        <v>8161</v>
      </c>
      <c r="L638" s="5">
        <v>5.7</v>
      </c>
      <c r="M638" t="s">
        <v>8178</v>
      </c>
      <c r="N638" s="6">
        <v>121901</v>
      </c>
      <c r="O638" t="s">
        <v>8182</v>
      </c>
      <c r="P638" s="6">
        <v>54000000</v>
      </c>
      <c r="Q638" s="6">
        <v>273961019</v>
      </c>
      <c r="R638">
        <v>219961019</v>
      </c>
      <c r="S638" t="s">
        <v>8175</v>
      </c>
      <c r="T638" s="7">
        <v>35243</v>
      </c>
      <c r="U638" t="s">
        <v>1289</v>
      </c>
      <c r="V638" s="7">
        <v>35243</v>
      </c>
      <c r="W638" t="s">
        <v>8208</v>
      </c>
      <c r="X638" t="s">
        <v>8199</v>
      </c>
      <c r="Y638">
        <v>1996</v>
      </c>
      <c r="Z638">
        <v>27</v>
      </c>
    </row>
    <row r="639" spans="1:26" x14ac:dyDescent="0.25">
      <c r="A639" t="s">
        <v>1632</v>
      </c>
      <c r="B639" t="s">
        <v>1633</v>
      </c>
      <c r="C639" t="s">
        <v>1633</v>
      </c>
      <c r="D639">
        <v>0</v>
      </c>
      <c r="E639">
        <v>130</v>
      </c>
      <c r="F639">
        <v>2</v>
      </c>
      <c r="G639">
        <v>10</v>
      </c>
      <c r="H639" t="s">
        <v>8183</v>
      </c>
      <c r="I639" t="s">
        <v>8160</v>
      </c>
      <c r="J639" t="s">
        <v>145</v>
      </c>
      <c r="K639" t="s">
        <v>5802</v>
      </c>
      <c r="L639" s="5">
        <v>7.3</v>
      </c>
      <c r="M639" t="s">
        <v>8181</v>
      </c>
      <c r="N639" s="6">
        <v>99280</v>
      </c>
      <c r="O639" t="s">
        <v>8179</v>
      </c>
      <c r="P639" s="6">
        <v>36000000</v>
      </c>
      <c r="Q639" s="6">
        <v>20300385</v>
      </c>
      <c r="R639">
        <v>-15699615</v>
      </c>
      <c r="S639" t="s">
        <v>8185</v>
      </c>
      <c r="T639" s="7">
        <v>35351</v>
      </c>
      <c r="U639" t="s">
        <v>146</v>
      </c>
      <c r="V639" s="7">
        <v>35351</v>
      </c>
      <c r="W639" t="s">
        <v>8204</v>
      </c>
      <c r="X639" t="s">
        <v>8200</v>
      </c>
      <c r="Y639">
        <v>1996</v>
      </c>
      <c r="Z639">
        <v>13</v>
      </c>
    </row>
    <row r="640" spans="1:26" x14ac:dyDescent="0.25">
      <c r="A640" t="s">
        <v>1634</v>
      </c>
      <c r="B640" t="s">
        <v>1635</v>
      </c>
      <c r="C640" t="s">
        <v>1635</v>
      </c>
      <c r="D640">
        <v>0</v>
      </c>
      <c r="E640">
        <v>123</v>
      </c>
      <c r="F640">
        <v>2</v>
      </c>
      <c r="G640">
        <v>3</v>
      </c>
      <c r="H640" t="s">
        <v>8183</v>
      </c>
      <c r="I640" t="s">
        <v>145</v>
      </c>
      <c r="J640" t="s">
        <v>8156</v>
      </c>
      <c r="K640" t="s">
        <v>8157</v>
      </c>
      <c r="L640" s="5">
        <v>6.4</v>
      </c>
      <c r="M640" t="s">
        <v>8178</v>
      </c>
      <c r="N640" s="6">
        <v>82479</v>
      </c>
      <c r="O640" t="s">
        <v>8179</v>
      </c>
      <c r="P640" s="6">
        <v>32000000</v>
      </c>
      <c r="Q640" s="6">
        <v>152036382</v>
      </c>
      <c r="R640">
        <v>120036382</v>
      </c>
      <c r="S640" t="s">
        <v>8175</v>
      </c>
      <c r="T640" s="7">
        <v>35238</v>
      </c>
      <c r="U640" t="s">
        <v>1188</v>
      </c>
      <c r="V640" s="7">
        <v>35238</v>
      </c>
      <c r="W640" t="s">
        <v>8208</v>
      </c>
      <c r="X640" t="s">
        <v>8206</v>
      </c>
      <c r="Y640">
        <v>1996</v>
      </c>
      <c r="Z640">
        <v>22</v>
      </c>
    </row>
    <row r="641" spans="1:26" x14ac:dyDescent="0.25">
      <c r="A641" t="s">
        <v>1636</v>
      </c>
      <c r="B641" t="s">
        <v>1637</v>
      </c>
      <c r="C641" t="s">
        <v>1637</v>
      </c>
      <c r="D641">
        <v>0</v>
      </c>
      <c r="E641">
        <v>129</v>
      </c>
      <c r="F641">
        <v>2</v>
      </c>
      <c r="G641">
        <v>9</v>
      </c>
      <c r="H641" t="s">
        <v>8183</v>
      </c>
      <c r="I641" t="s">
        <v>8162</v>
      </c>
      <c r="J641" t="s">
        <v>145</v>
      </c>
      <c r="K641" t="s">
        <v>8166</v>
      </c>
      <c r="L641" s="5">
        <v>7.7</v>
      </c>
      <c r="M641" t="s">
        <v>8181</v>
      </c>
      <c r="N641" s="6">
        <v>240004</v>
      </c>
      <c r="O641" t="s">
        <v>8182</v>
      </c>
      <c r="P641" s="6">
        <v>30000000</v>
      </c>
      <c r="Q641" s="6">
        <v>102616183</v>
      </c>
      <c r="R641">
        <v>72616183</v>
      </c>
      <c r="S641" t="s">
        <v>8175</v>
      </c>
      <c r="T641" s="7">
        <v>1996</v>
      </c>
      <c r="U641" t="s">
        <v>1638</v>
      </c>
      <c r="V641" s="7">
        <v>1996</v>
      </c>
      <c r="W641" t="s">
        <v>8208</v>
      </c>
      <c r="X641" t="s">
        <v>8200</v>
      </c>
      <c r="Y641">
        <v>1905</v>
      </c>
      <c r="Z641">
        <v>18</v>
      </c>
    </row>
    <row r="642" spans="1:26" x14ac:dyDescent="0.25">
      <c r="A642" t="s">
        <v>1639</v>
      </c>
      <c r="B642" t="s">
        <v>1640</v>
      </c>
      <c r="C642" t="s">
        <v>1640</v>
      </c>
      <c r="D642">
        <v>0</v>
      </c>
      <c r="E642">
        <v>121</v>
      </c>
      <c r="F642">
        <v>2</v>
      </c>
      <c r="G642">
        <v>1</v>
      </c>
      <c r="H642" t="s">
        <v>8183</v>
      </c>
      <c r="I642" t="s">
        <v>5529</v>
      </c>
      <c r="J642" t="s">
        <v>8162</v>
      </c>
      <c r="K642" t="s">
        <v>3857</v>
      </c>
      <c r="L642" s="5">
        <v>6.7</v>
      </c>
      <c r="M642" t="s">
        <v>8178</v>
      </c>
      <c r="N642" s="6">
        <v>133318</v>
      </c>
      <c r="O642" t="s">
        <v>8182</v>
      </c>
      <c r="P642" s="6">
        <v>80000000</v>
      </c>
      <c r="Q642" s="6">
        <v>309492681</v>
      </c>
      <c r="R642">
        <v>229492681</v>
      </c>
      <c r="S642" t="s">
        <v>8175</v>
      </c>
      <c r="T642" s="7">
        <v>35370</v>
      </c>
      <c r="U642" t="s">
        <v>507</v>
      </c>
      <c r="V642" s="7">
        <v>35370</v>
      </c>
      <c r="W642" t="s">
        <v>8207</v>
      </c>
      <c r="X642" t="s">
        <v>1465</v>
      </c>
      <c r="Y642">
        <v>1996</v>
      </c>
      <c r="Z642">
        <v>1</v>
      </c>
    </row>
    <row r="643" spans="1:26" x14ac:dyDescent="0.25">
      <c r="A643" t="s">
        <v>1641</v>
      </c>
      <c r="B643" t="s">
        <v>1642</v>
      </c>
      <c r="C643" t="s">
        <v>1642</v>
      </c>
      <c r="D643">
        <v>0</v>
      </c>
      <c r="E643">
        <v>136</v>
      </c>
      <c r="F643">
        <v>2</v>
      </c>
      <c r="G643">
        <v>16</v>
      </c>
      <c r="H643" t="s">
        <v>8183</v>
      </c>
      <c r="I643" t="s">
        <v>5529</v>
      </c>
      <c r="J643" t="s">
        <v>8158</v>
      </c>
      <c r="K643" t="s">
        <v>3857</v>
      </c>
      <c r="L643" s="5">
        <v>7.4</v>
      </c>
      <c r="M643" t="s">
        <v>8181</v>
      </c>
      <c r="N643" s="6">
        <v>352392</v>
      </c>
      <c r="O643" t="s">
        <v>8182</v>
      </c>
      <c r="P643" s="6">
        <v>75000000</v>
      </c>
      <c r="Q643" s="6">
        <v>335062621</v>
      </c>
      <c r="R643">
        <v>260062621</v>
      </c>
      <c r="S643" t="s">
        <v>8175</v>
      </c>
      <c r="T643" s="7">
        <v>35217</v>
      </c>
      <c r="U643" t="s">
        <v>1410</v>
      </c>
      <c r="V643" s="7">
        <v>35217</v>
      </c>
      <c r="W643" t="s">
        <v>8208</v>
      </c>
      <c r="X643" t="s">
        <v>8206</v>
      </c>
      <c r="Y643">
        <v>1996</v>
      </c>
      <c r="Z643">
        <v>1</v>
      </c>
    </row>
    <row r="644" spans="1:26" x14ac:dyDescent="0.25">
      <c r="A644" t="s">
        <v>1643</v>
      </c>
      <c r="B644" t="s">
        <v>1644</v>
      </c>
      <c r="C644" t="s">
        <v>1644</v>
      </c>
      <c r="D644">
        <v>0</v>
      </c>
      <c r="E644">
        <v>120</v>
      </c>
      <c r="F644">
        <v>2</v>
      </c>
      <c r="G644">
        <v>0</v>
      </c>
      <c r="H644" t="s">
        <v>8177</v>
      </c>
      <c r="I644" t="s">
        <v>145</v>
      </c>
      <c r="J644" t="s">
        <v>8157</v>
      </c>
      <c r="K644" t="s">
        <v>5802</v>
      </c>
      <c r="L644" s="5">
        <v>6.7</v>
      </c>
      <c r="M644" t="s">
        <v>8178</v>
      </c>
      <c r="N644" s="6">
        <v>239975</v>
      </c>
      <c r="O644" t="s">
        <v>8182</v>
      </c>
      <c r="P644" s="6">
        <v>14500000</v>
      </c>
      <c r="Q644" s="6">
        <v>147554998</v>
      </c>
      <c r="R644">
        <v>133054998</v>
      </c>
      <c r="S644" t="s">
        <v>8175</v>
      </c>
      <c r="T644" s="7">
        <v>35365</v>
      </c>
      <c r="U644" t="s">
        <v>1645</v>
      </c>
      <c r="V644" s="7">
        <v>35365</v>
      </c>
      <c r="W644" t="s">
        <v>8204</v>
      </c>
      <c r="X644" t="s">
        <v>8200</v>
      </c>
      <c r="Y644">
        <v>1996</v>
      </c>
      <c r="Z644">
        <v>27</v>
      </c>
    </row>
    <row r="645" spans="1:26" x14ac:dyDescent="0.25">
      <c r="A645" t="s">
        <v>1646</v>
      </c>
      <c r="B645" t="s">
        <v>1647</v>
      </c>
      <c r="C645" t="s">
        <v>1647</v>
      </c>
      <c r="D645">
        <v>0</v>
      </c>
      <c r="E645">
        <v>111</v>
      </c>
      <c r="F645">
        <v>1</v>
      </c>
      <c r="G645">
        <v>51</v>
      </c>
      <c r="H645" t="s">
        <v>8177</v>
      </c>
      <c r="I645" t="s">
        <v>83</v>
      </c>
      <c r="J645" t="s">
        <v>8166</v>
      </c>
      <c r="K645" t="s">
        <v>5802</v>
      </c>
      <c r="L645" s="5">
        <v>7.4</v>
      </c>
      <c r="M645" t="s">
        <v>8181</v>
      </c>
      <c r="N645" s="6">
        <v>379232</v>
      </c>
      <c r="O645" t="s">
        <v>8182</v>
      </c>
      <c r="P645" s="6">
        <v>14000000</v>
      </c>
      <c r="Q645" s="6">
        <v>173046663</v>
      </c>
      <c r="R645">
        <v>159046663</v>
      </c>
      <c r="S645" t="s">
        <v>8175</v>
      </c>
      <c r="T645" s="7">
        <v>35417</v>
      </c>
      <c r="U645" t="s">
        <v>487</v>
      </c>
      <c r="V645" s="7">
        <v>35417</v>
      </c>
      <c r="W645" t="s">
        <v>8196</v>
      </c>
      <c r="X645" t="s">
        <v>8202</v>
      </c>
      <c r="Y645">
        <v>1996</v>
      </c>
      <c r="Z645">
        <v>18</v>
      </c>
    </row>
    <row r="646" spans="1:26" x14ac:dyDescent="0.25">
      <c r="A646" t="s">
        <v>1648</v>
      </c>
      <c r="B646" t="s">
        <v>1649</v>
      </c>
      <c r="C646" t="s">
        <v>1649</v>
      </c>
      <c r="D646">
        <v>0</v>
      </c>
      <c r="E646">
        <v>105</v>
      </c>
      <c r="F646">
        <v>1</v>
      </c>
      <c r="G646">
        <v>45</v>
      </c>
      <c r="H646" t="s">
        <v>8177</v>
      </c>
      <c r="I646" t="s">
        <v>8160</v>
      </c>
      <c r="J646" t="s">
        <v>145</v>
      </c>
      <c r="K646" t="s">
        <v>8165</v>
      </c>
      <c r="L646" s="5">
        <v>7.6</v>
      </c>
      <c r="M646" t="s">
        <v>8181</v>
      </c>
      <c r="N646" s="6">
        <v>55979</v>
      </c>
      <c r="O646" t="s">
        <v>8179</v>
      </c>
      <c r="P646" s="6">
        <v>5500000</v>
      </c>
      <c r="Q646" s="6">
        <v>35999081</v>
      </c>
      <c r="R646">
        <v>30499081</v>
      </c>
      <c r="S646" t="s">
        <v>8175</v>
      </c>
      <c r="T646" s="7">
        <v>1996</v>
      </c>
      <c r="U646" t="s">
        <v>1650</v>
      </c>
      <c r="V646" s="7">
        <v>1996</v>
      </c>
      <c r="W646" t="s">
        <v>8208</v>
      </c>
      <c r="X646" t="s">
        <v>8200</v>
      </c>
      <c r="Y646">
        <v>1905</v>
      </c>
      <c r="Z646">
        <v>18</v>
      </c>
    </row>
    <row r="647" spans="1:26" x14ac:dyDescent="0.25">
      <c r="A647" t="s">
        <v>1651</v>
      </c>
      <c r="B647" t="s">
        <v>1652</v>
      </c>
      <c r="C647" t="s">
        <v>1652</v>
      </c>
      <c r="D647">
        <v>0</v>
      </c>
      <c r="E647">
        <v>147</v>
      </c>
      <c r="F647">
        <v>2</v>
      </c>
      <c r="G647">
        <v>27</v>
      </c>
      <c r="H647" t="s">
        <v>8183</v>
      </c>
      <c r="I647" t="s">
        <v>8162</v>
      </c>
      <c r="J647" t="s">
        <v>145</v>
      </c>
      <c r="K647" t="s">
        <v>3857</v>
      </c>
      <c r="L647" s="5">
        <v>7.5</v>
      </c>
      <c r="M647" t="s">
        <v>8181</v>
      </c>
      <c r="N647" s="6">
        <v>233728</v>
      </c>
      <c r="O647" t="s">
        <v>8182</v>
      </c>
      <c r="P647" s="6">
        <v>44000000</v>
      </c>
      <c r="Q647" s="6">
        <v>165615285</v>
      </c>
      <c r="R647">
        <v>121615285</v>
      </c>
      <c r="S647" t="s">
        <v>8175</v>
      </c>
      <c r="T647" s="7">
        <v>35305</v>
      </c>
      <c r="U647" t="s">
        <v>484</v>
      </c>
      <c r="V647" s="7">
        <v>35305</v>
      </c>
      <c r="W647" t="s">
        <v>8212</v>
      </c>
      <c r="X647" t="s">
        <v>8202</v>
      </c>
      <c r="Y647">
        <v>1996</v>
      </c>
      <c r="Z647">
        <v>28</v>
      </c>
    </row>
    <row r="648" spans="1:26" x14ac:dyDescent="0.25">
      <c r="A648" t="s">
        <v>1653</v>
      </c>
      <c r="B648" t="s">
        <v>1654</v>
      </c>
      <c r="C648" t="s">
        <v>1654</v>
      </c>
      <c r="D648">
        <v>0</v>
      </c>
      <c r="E648">
        <v>135</v>
      </c>
      <c r="F648">
        <v>2</v>
      </c>
      <c r="G648">
        <v>15</v>
      </c>
      <c r="H648" t="s">
        <v>8183</v>
      </c>
      <c r="I648" t="s">
        <v>145</v>
      </c>
      <c r="J648" t="s">
        <v>5802</v>
      </c>
      <c r="K648" t="s">
        <v>5802</v>
      </c>
      <c r="L648" s="5">
        <v>8</v>
      </c>
      <c r="M648" t="s">
        <v>8181</v>
      </c>
      <c r="N648" s="6">
        <v>97389</v>
      </c>
      <c r="O648" t="s">
        <v>8179</v>
      </c>
      <c r="P648" s="6">
        <v>1000000</v>
      </c>
      <c r="Q648" s="6">
        <v>24444121</v>
      </c>
      <c r="R648">
        <v>23444121</v>
      </c>
      <c r="S648" t="s">
        <v>8175</v>
      </c>
      <c r="T648" s="7">
        <v>35307</v>
      </c>
      <c r="U648" t="s">
        <v>1655</v>
      </c>
      <c r="V648" s="7">
        <v>35307</v>
      </c>
      <c r="W648" t="s">
        <v>8212</v>
      </c>
      <c r="X648" t="s">
        <v>1465</v>
      </c>
      <c r="Y648">
        <v>1996</v>
      </c>
      <c r="Z648">
        <v>30</v>
      </c>
    </row>
    <row r="649" spans="1:26" x14ac:dyDescent="0.25">
      <c r="A649" t="s">
        <v>1656</v>
      </c>
      <c r="B649" t="s">
        <v>1657</v>
      </c>
      <c r="C649" t="s">
        <v>1657</v>
      </c>
      <c r="D649">
        <v>0</v>
      </c>
      <c r="E649">
        <v>88</v>
      </c>
      <c r="F649">
        <v>1</v>
      </c>
      <c r="G649">
        <v>28</v>
      </c>
      <c r="H649" t="s">
        <v>8177</v>
      </c>
      <c r="I649" t="s">
        <v>8158</v>
      </c>
      <c r="J649" t="s">
        <v>132</v>
      </c>
      <c r="K649" t="s">
        <v>8163</v>
      </c>
      <c r="L649" s="5">
        <v>6.5</v>
      </c>
      <c r="M649" t="s">
        <v>8178</v>
      </c>
      <c r="N649" s="6">
        <v>208764</v>
      </c>
      <c r="O649" t="s">
        <v>8182</v>
      </c>
      <c r="P649" s="6">
        <v>80000000</v>
      </c>
      <c r="Q649" s="6">
        <v>230594962</v>
      </c>
      <c r="R649">
        <v>150594962</v>
      </c>
      <c r="S649" t="s">
        <v>8175</v>
      </c>
      <c r="T649" s="7">
        <v>35379</v>
      </c>
      <c r="U649" t="s">
        <v>1658</v>
      </c>
      <c r="V649" s="7">
        <v>35379</v>
      </c>
      <c r="W649" t="s">
        <v>8207</v>
      </c>
      <c r="X649" t="s">
        <v>8200</v>
      </c>
      <c r="Y649">
        <v>1996</v>
      </c>
      <c r="Z649">
        <v>10</v>
      </c>
    </row>
    <row r="650" spans="1:26" x14ac:dyDescent="0.25">
      <c r="A650" t="s">
        <v>1659</v>
      </c>
      <c r="B650" t="s">
        <v>1660</v>
      </c>
      <c r="C650" t="s">
        <v>1660</v>
      </c>
      <c r="D650">
        <v>0</v>
      </c>
      <c r="E650">
        <v>111</v>
      </c>
      <c r="F650">
        <v>1</v>
      </c>
      <c r="G650">
        <v>51</v>
      </c>
      <c r="H650" t="s">
        <v>8177</v>
      </c>
      <c r="I650" t="s">
        <v>5529</v>
      </c>
      <c r="J650" t="s">
        <v>8158</v>
      </c>
      <c r="K650" t="s">
        <v>145</v>
      </c>
      <c r="L650" s="5">
        <v>7.6</v>
      </c>
      <c r="M650" t="s">
        <v>8181</v>
      </c>
      <c r="N650" s="6">
        <v>130469</v>
      </c>
      <c r="O650" t="s">
        <v>8182</v>
      </c>
      <c r="P650" s="6">
        <v>45000000</v>
      </c>
      <c r="Q650" s="6">
        <v>146027888</v>
      </c>
      <c r="R650">
        <v>101027888</v>
      </c>
      <c r="S650" t="s">
        <v>8175</v>
      </c>
      <c r="T650" s="7">
        <v>35387</v>
      </c>
      <c r="U650" t="s">
        <v>1661</v>
      </c>
      <c r="V650" s="7">
        <v>35387</v>
      </c>
      <c r="W650" t="s">
        <v>8207</v>
      </c>
      <c r="X650" t="s">
        <v>8205</v>
      </c>
      <c r="Y650">
        <v>1996</v>
      </c>
      <c r="Z650">
        <v>18</v>
      </c>
    </row>
    <row r="651" spans="1:26" x14ac:dyDescent="0.25">
      <c r="A651" t="s">
        <v>1662</v>
      </c>
      <c r="B651" t="s">
        <v>1663</v>
      </c>
      <c r="C651" t="s">
        <v>1663</v>
      </c>
      <c r="D651">
        <v>0</v>
      </c>
      <c r="E651">
        <v>96</v>
      </c>
      <c r="F651">
        <v>1</v>
      </c>
      <c r="G651">
        <v>36</v>
      </c>
      <c r="H651" t="s">
        <v>8177</v>
      </c>
      <c r="I651" t="s">
        <v>132</v>
      </c>
      <c r="J651" t="s">
        <v>145</v>
      </c>
      <c r="K651" t="s">
        <v>5802</v>
      </c>
      <c r="L651" s="5">
        <v>7.2</v>
      </c>
      <c r="M651" t="s">
        <v>8181</v>
      </c>
      <c r="N651" s="6">
        <v>86711</v>
      </c>
      <c r="O651" t="s">
        <v>8179</v>
      </c>
      <c r="P651" s="6">
        <v>200000</v>
      </c>
      <c r="Q651" s="6">
        <v>4555020</v>
      </c>
      <c r="R651">
        <v>4355020</v>
      </c>
      <c r="S651" t="s">
        <v>8175</v>
      </c>
      <c r="T651" s="7">
        <v>35308</v>
      </c>
      <c r="U651" t="s">
        <v>1664</v>
      </c>
      <c r="V651" s="7">
        <v>35308</v>
      </c>
      <c r="W651" t="s">
        <v>8212</v>
      </c>
      <c r="X651" t="s">
        <v>8206</v>
      </c>
      <c r="Y651">
        <v>1996</v>
      </c>
      <c r="Z651">
        <v>31</v>
      </c>
    </row>
    <row r="652" spans="1:26" x14ac:dyDescent="0.25">
      <c r="A652" t="s">
        <v>1665</v>
      </c>
      <c r="B652" t="s">
        <v>1666</v>
      </c>
      <c r="C652" t="s">
        <v>1666</v>
      </c>
      <c r="D652">
        <v>0</v>
      </c>
      <c r="E652">
        <v>108</v>
      </c>
      <c r="F652">
        <v>1</v>
      </c>
      <c r="G652">
        <v>48</v>
      </c>
      <c r="H652" t="s">
        <v>8177</v>
      </c>
      <c r="I652" t="s">
        <v>132</v>
      </c>
      <c r="J652" t="s">
        <v>145</v>
      </c>
      <c r="K652" t="s">
        <v>8165</v>
      </c>
      <c r="L652" s="5">
        <v>7</v>
      </c>
      <c r="M652" t="s">
        <v>8178</v>
      </c>
      <c r="N652" s="6">
        <v>72446</v>
      </c>
      <c r="O652" t="s">
        <v>8179</v>
      </c>
      <c r="P652" s="6">
        <v>26000000</v>
      </c>
      <c r="Q652" s="6">
        <v>34585416</v>
      </c>
      <c r="R652">
        <v>8585416</v>
      </c>
      <c r="S652" t="s">
        <v>8175</v>
      </c>
      <c r="T652" s="7">
        <v>35159</v>
      </c>
      <c r="U652" t="s">
        <v>1667</v>
      </c>
      <c r="V652" s="7">
        <v>35159</v>
      </c>
      <c r="W652" t="s">
        <v>8210</v>
      </c>
      <c r="X652" t="s">
        <v>8199</v>
      </c>
      <c r="Y652">
        <v>1996</v>
      </c>
      <c r="Z652">
        <v>4</v>
      </c>
    </row>
    <row r="653" spans="1:26" x14ac:dyDescent="0.25">
      <c r="A653" t="s">
        <v>1668</v>
      </c>
      <c r="B653" t="s">
        <v>1669</v>
      </c>
      <c r="C653" t="s">
        <v>1669</v>
      </c>
      <c r="D653">
        <v>0</v>
      </c>
      <c r="E653">
        <v>149</v>
      </c>
      <c r="F653">
        <v>2</v>
      </c>
      <c r="G653">
        <v>29</v>
      </c>
      <c r="H653" t="s">
        <v>8183</v>
      </c>
      <c r="I653" t="s">
        <v>8162</v>
      </c>
      <c r="J653" t="s">
        <v>145</v>
      </c>
      <c r="K653" t="s">
        <v>3857</v>
      </c>
      <c r="L653" s="5">
        <v>7.5</v>
      </c>
      <c r="M653" t="s">
        <v>8181</v>
      </c>
      <c r="N653" s="6">
        <v>176132</v>
      </c>
      <c r="O653" t="s">
        <v>8182</v>
      </c>
      <c r="P653" s="6">
        <v>40000000</v>
      </c>
      <c r="Q653" s="6">
        <v>152266007</v>
      </c>
      <c r="R653">
        <v>112266007</v>
      </c>
      <c r="S653" t="s">
        <v>8175</v>
      </c>
      <c r="T653" s="7">
        <v>1996</v>
      </c>
      <c r="U653" t="s">
        <v>708</v>
      </c>
      <c r="V653" s="7">
        <v>1996</v>
      </c>
      <c r="W653" t="s">
        <v>8208</v>
      </c>
      <c r="X653" t="s">
        <v>8200</v>
      </c>
      <c r="Y653">
        <v>1905</v>
      </c>
      <c r="Z653">
        <v>18</v>
      </c>
    </row>
    <row r="654" spans="1:26" x14ac:dyDescent="0.25">
      <c r="A654" t="s">
        <v>1670</v>
      </c>
      <c r="B654" t="s">
        <v>1671</v>
      </c>
      <c r="C654" t="s">
        <v>1671</v>
      </c>
      <c r="D654">
        <v>0</v>
      </c>
      <c r="E654">
        <v>135</v>
      </c>
      <c r="F654">
        <v>2</v>
      </c>
      <c r="G654">
        <v>15</v>
      </c>
      <c r="H654" t="s">
        <v>8183</v>
      </c>
      <c r="I654" t="s">
        <v>132</v>
      </c>
      <c r="J654" t="s">
        <v>145</v>
      </c>
      <c r="K654" t="s">
        <v>8157</v>
      </c>
      <c r="L654" s="5">
        <v>6.4</v>
      </c>
      <c r="M654" t="s">
        <v>8178</v>
      </c>
      <c r="N654" s="6">
        <v>52533</v>
      </c>
      <c r="O654" t="s">
        <v>8179</v>
      </c>
      <c r="P654" s="6">
        <v>45000000</v>
      </c>
      <c r="Q654" s="6">
        <v>53854588</v>
      </c>
      <c r="R654">
        <v>8854588</v>
      </c>
      <c r="S654" t="s">
        <v>8175</v>
      </c>
      <c r="T654" s="7">
        <v>35293</v>
      </c>
      <c r="U654" t="s">
        <v>758</v>
      </c>
      <c r="V654" s="7">
        <v>35293</v>
      </c>
      <c r="W654" t="s">
        <v>8212</v>
      </c>
      <c r="X654" t="s">
        <v>1465</v>
      </c>
      <c r="Y654">
        <v>1996</v>
      </c>
      <c r="Z654">
        <v>16</v>
      </c>
    </row>
    <row r="655" spans="1:26" x14ac:dyDescent="0.25">
      <c r="A655" t="s">
        <v>1672</v>
      </c>
      <c r="B655" t="s">
        <v>1673</v>
      </c>
      <c r="C655" t="s">
        <v>1673</v>
      </c>
      <c r="D655">
        <v>0</v>
      </c>
      <c r="E655">
        <v>113</v>
      </c>
      <c r="F655">
        <v>1</v>
      </c>
      <c r="G655">
        <v>53</v>
      </c>
      <c r="H655" t="s">
        <v>8177</v>
      </c>
      <c r="I655" t="s">
        <v>5529</v>
      </c>
      <c r="J655" t="s">
        <v>8158</v>
      </c>
      <c r="K655" t="s">
        <v>3857</v>
      </c>
      <c r="L655" s="5">
        <v>6.5</v>
      </c>
      <c r="M655" t="s">
        <v>8178</v>
      </c>
      <c r="N655" s="6">
        <v>207769</v>
      </c>
      <c r="O655" t="s">
        <v>8182</v>
      </c>
      <c r="P655" s="6">
        <v>92000000</v>
      </c>
      <c r="Q655" s="6">
        <v>494580615</v>
      </c>
      <c r="R655">
        <v>402580615</v>
      </c>
      <c r="S655" t="s">
        <v>8175</v>
      </c>
      <c r="T655" s="7">
        <v>35193</v>
      </c>
      <c r="U655" t="s">
        <v>1375</v>
      </c>
      <c r="V655" s="7">
        <v>35193</v>
      </c>
      <c r="W655" t="s">
        <v>8213</v>
      </c>
      <c r="X655" t="s">
        <v>8202</v>
      </c>
      <c r="Y655">
        <v>1996</v>
      </c>
      <c r="Z655">
        <v>8</v>
      </c>
    </row>
    <row r="656" spans="1:26" x14ac:dyDescent="0.25">
      <c r="A656" t="s">
        <v>1674</v>
      </c>
      <c r="B656" t="s">
        <v>1675</v>
      </c>
      <c r="C656" t="s">
        <v>1675</v>
      </c>
      <c r="D656">
        <v>0</v>
      </c>
      <c r="E656">
        <v>121</v>
      </c>
      <c r="F656">
        <v>2</v>
      </c>
      <c r="G656">
        <v>1</v>
      </c>
      <c r="H656" t="s">
        <v>8183</v>
      </c>
      <c r="I656" t="s">
        <v>5529</v>
      </c>
      <c r="J656" t="s">
        <v>8162</v>
      </c>
      <c r="K656" t="s">
        <v>145</v>
      </c>
      <c r="L656" s="5">
        <v>6.7</v>
      </c>
      <c r="M656" t="s">
        <v>8178</v>
      </c>
      <c r="N656" s="6">
        <v>58909</v>
      </c>
      <c r="O656" t="s">
        <v>8179</v>
      </c>
      <c r="P656" s="6">
        <v>50000000</v>
      </c>
      <c r="Q656" s="6">
        <v>50068310</v>
      </c>
      <c r="R656">
        <v>68310</v>
      </c>
      <c r="S656" t="s">
        <v>8175</v>
      </c>
      <c r="T656" s="7">
        <v>35465</v>
      </c>
      <c r="U656" t="s">
        <v>69</v>
      </c>
      <c r="V656" s="7">
        <v>35465</v>
      </c>
      <c r="W656" t="s">
        <v>8201</v>
      </c>
      <c r="X656" t="s">
        <v>8197</v>
      </c>
      <c r="Y656">
        <v>1997</v>
      </c>
      <c r="Z656">
        <v>4</v>
      </c>
    </row>
    <row r="657" spans="1:26" x14ac:dyDescent="0.25">
      <c r="A657" t="s">
        <v>1676</v>
      </c>
      <c r="B657" t="s">
        <v>1677</v>
      </c>
      <c r="C657" t="s">
        <v>1677</v>
      </c>
      <c r="D657">
        <v>0</v>
      </c>
      <c r="E657">
        <v>124</v>
      </c>
      <c r="F657">
        <v>2</v>
      </c>
      <c r="G657">
        <v>4</v>
      </c>
      <c r="H657" t="s">
        <v>8183</v>
      </c>
      <c r="I657" t="s">
        <v>5529</v>
      </c>
      <c r="J657" t="s">
        <v>145</v>
      </c>
      <c r="K657" t="s">
        <v>3857</v>
      </c>
      <c r="L657" s="5">
        <v>6.5</v>
      </c>
      <c r="M657" t="s">
        <v>8178</v>
      </c>
      <c r="N657" s="6">
        <v>206337</v>
      </c>
      <c r="O657" t="s">
        <v>8182</v>
      </c>
      <c r="P657" s="6">
        <v>85000000</v>
      </c>
      <c r="Q657" s="6">
        <v>315156409</v>
      </c>
      <c r="R657">
        <v>230156409</v>
      </c>
      <c r="S657" t="s">
        <v>8175</v>
      </c>
      <c r="T657" s="7">
        <v>35632</v>
      </c>
      <c r="U657" t="s">
        <v>524</v>
      </c>
      <c r="V657" s="7">
        <v>35632</v>
      </c>
      <c r="W657" t="s">
        <v>8209</v>
      </c>
      <c r="X657" t="s">
        <v>8205</v>
      </c>
      <c r="Y657">
        <v>1997</v>
      </c>
      <c r="Z657">
        <v>21</v>
      </c>
    </row>
    <row r="658" spans="1:26" x14ac:dyDescent="0.25">
      <c r="A658" t="s">
        <v>1678</v>
      </c>
      <c r="B658" t="s">
        <v>1679</v>
      </c>
      <c r="C658" t="s">
        <v>1680</v>
      </c>
      <c r="D658">
        <v>0</v>
      </c>
      <c r="E658">
        <v>109</v>
      </c>
      <c r="F658">
        <v>1</v>
      </c>
      <c r="G658">
        <v>49</v>
      </c>
      <c r="H658" t="s">
        <v>8177</v>
      </c>
      <c r="I658" t="s">
        <v>5529</v>
      </c>
      <c r="J658" t="s">
        <v>83</v>
      </c>
      <c r="K658" t="s">
        <v>8161</v>
      </c>
      <c r="L658" s="5">
        <v>6.2</v>
      </c>
      <c r="M658" t="s">
        <v>8178</v>
      </c>
      <c r="N658" s="6">
        <v>258726</v>
      </c>
      <c r="O658" t="s">
        <v>8182</v>
      </c>
      <c r="P658" s="6">
        <v>75000000</v>
      </c>
      <c r="Q658" s="6">
        <v>161376069</v>
      </c>
      <c r="R658">
        <v>86376069</v>
      </c>
      <c r="S658" t="s">
        <v>8175</v>
      </c>
      <c r="T658" s="7">
        <v>35740</v>
      </c>
      <c r="U658" t="s">
        <v>1681</v>
      </c>
      <c r="V658" s="7">
        <v>35740</v>
      </c>
      <c r="W658" t="s">
        <v>8207</v>
      </c>
      <c r="X658" t="s">
        <v>8199</v>
      </c>
      <c r="Y658">
        <v>1997</v>
      </c>
      <c r="Z658">
        <v>6</v>
      </c>
    </row>
    <row r="659" spans="1:26" x14ac:dyDescent="0.25">
      <c r="A659" t="s">
        <v>1682</v>
      </c>
      <c r="B659" t="s">
        <v>1683</v>
      </c>
      <c r="C659" t="s">
        <v>1683</v>
      </c>
      <c r="D659">
        <v>0</v>
      </c>
      <c r="E659">
        <v>155</v>
      </c>
      <c r="F659">
        <v>2</v>
      </c>
      <c r="G659">
        <v>35</v>
      </c>
      <c r="H659" t="s">
        <v>8183</v>
      </c>
      <c r="I659" t="s">
        <v>8160</v>
      </c>
      <c r="J659" t="s">
        <v>145</v>
      </c>
      <c r="K659" t="s">
        <v>8167</v>
      </c>
      <c r="L659" s="5">
        <v>7.3</v>
      </c>
      <c r="M659" t="s">
        <v>8181</v>
      </c>
      <c r="N659" s="6">
        <v>81438</v>
      </c>
      <c r="O659" t="s">
        <v>8179</v>
      </c>
      <c r="P659" s="6">
        <v>36000000</v>
      </c>
      <c r="Q659" s="6">
        <v>44229441</v>
      </c>
      <c r="R659">
        <v>8229441</v>
      </c>
      <c r="S659" t="s">
        <v>8175</v>
      </c>
      <c r="T659" s="7">
        <v>35768</v>
      </c>
      <c r="U659" t="s">
        <v>139</v>
      </c>
      <c r="V659" s="7">
        <v>35768</v>
      </c>
      <c r="W659" t="s">
        <v>8196</v>
      </c>
      <c r="X659" t="s">
        <v>8199</v>
      </c>
      <c r="Y659">
        <v>1997</v>
      </c>
      <c r="Z659">
        <v>4</v>
      </c>
    </row>
    <row r="660" spans="1:26" x14ac:dyDescent="0.25">
      <c r="A660" t="s">
        <v>1684</v>
      </c>
      <c r="B660" t="s">
        <v>1685</v>
      </c>
      <c r="C660" t="s">
        <v>1685</v>
      </c>
      <c r="D660">
        <v>0</v>
      </c>
      <c r="E660">
        <v>89</v>
      </c>
      <c r="F660">
        <v>1</v>
      </c>
      <c r="G660">
        <v>29</v>
      </c>
      <c r="H660" t="s">
        <v>8177</v>
      </c>
      <c r="I660" t="s">
        <v>5529</v>
      </c>
      <c r="J660" t="s">
        <v>8158</v>
      </c>
      <c r="K660" t="s">
        <v>83</v>
      </c>
      <c r="L660" s="5">
        <v>4.9000000000000004</v>
      </c>
      <c r="M660" t="s">
        <v>8188</v>
      </c>
      <c r="N660" s="6">
        <v>109832</v>
      </c>
      <c r="O660" t="s">
        <v>8182</v>
      </c>
      <c r="P660" s="6">
        <v>45000000</v>
      </c>
      <c r="Q660" s="6">
        <v>136885767</v>
      </c>
      <c r="R660">
        <v>91885767</v>
      </c>
      <c r="S660" t="s">
        <v>8175</v>
      </c>
      <c r="T660" s="7">
        <v>35531</v>
      </c>
      <c r="U660" t="s">
        <v>1372</v>
      </c>
      <c r="V660" s="7">
        <v>35531</v>
      </c>
      <c r="W660" t="s">
        <v>8210</v>
      </c>
      <c r="X660" t="s">
        <v>1465</v>
      </c>
      <c r="Y660">
        <v>1997</v>
      </c>
      <c r="Z660">
        <v>11</v>
      </c>
    </row>
    <row r="661" spans="1:26" x14ac:dyDescent="0.25">
      <c r="A661" t="s">
        <v>1686</v>
      </c>
      <c r="B661" t="s">
        <v>1687</v>
      </c>
      <c r="C661" t="s">
        <v>1687</v>
      </c>
      <c r="D661">
        <v>0</v>
      </c>
      <c r="E661">
        <v>94</v>
      </c>
      <c r="F661">
        <v>1</v>
      </c>
      <c r="G661">
        <v>34</v>
      </c>
      <c r="H661" t="s">
        <v>8177</v>
      </c>
      <c r="I661" t="s">
        <v>8158</v>
      </c>
      <c r="J661" t="s">
        <v>8159</v>
      </c>
      <c r="K661" t="s">
        <v>145</v>
      </c>
      <c r="L661" s="5">
        <v>7.1</v>
      </c>
      <c r="M661" t="s">
        <v>8181</v>
      </c>
      <c r="N661" s="6">
        <v>132638</v>
      </c>
      <c r="O661" t="s">
        <v>8182</v>
      </c>
      <c r="P661" s="6">
        <v>50000000</v>
      </c>
      <c r="Q661" s="6">
        <v>139804348</v>
      </c>
      <c r="R661">
        <v>89804348</v>
      </c>
      <c r="S661" t="s">
        <v>8175</v>
      </c>
      <c r="T661" s="7">
        <v>35748</v>
      </c>
      <c r="U661" t="s">
        <v>1688</v>
      </c>
      <c r="V661" s="7">
        <v>35748</v>
      </c>
      <c r="W661" t="s">
        <v>8207</v>
      </c>
      <c r="X661" t="s">
        <v>1465</v>
      </c>
      <c r="Y661">
        <v>1997</v>
      </c>
      <c r="Z661">
        <v>14</v>
      </c>
    </row>
    <row r="662" spans="1:26" x14ac:dyDescent="0.25">
      <c r="A662" t="s">
        <v>1689</v>
      </c>
      <c r="B662" t="s">
        <v>1690</v>
      </c>
      <c r="C662" t="s">
        <v>1690</v>
      </c>
      <c r="D662">
        <v>0</v>
      </c>
      <c r="E662">
        <v>94</v>
      </c>
      <c r="F662">
        <v>1</v>
      </c>
      <c r="G662">
        <v>34</v>
      </c>
      <c r="H662" t="s">
        <v>8177</v>
      </c>
      <c r="I662" t="s">
        <v>8158</v>
      </c>
      <c r="J662" t="s">
        <v>132</v>
      </c>
      <c r="K662" t="s">
        <v>5802</v>
      </c>
      <c r="L662" s="5">
        <v>7</v>
      </c>
      <c r="M662" t="s">
        <v>8178</v>
      </c>
      <c r="N662" s="6">
        <v>252421</v>
      </c>
      <c r="O662" t="s">
        <v>8182</v>
      </c>
      <c r="P662" s="6">
        <v>16500000</v>
      </c>
      <c r="Q662" s="6">
        <v>67711748</v>
      </c>
      <c r="R662">
        <v>51211748</v>
      </c>
      <c r="S662" t="s">
        <v>8175</v>
      </c>
      <c r="T662" s="7">
        <v>35549</v>
      </c>
      <c r="U662" t="s">
        <v>1691</v>
      </c>
      <c r="V662" s="7">
        <v>35549</v>
      </c>
      <c r="W662" t="s">
        <v>8210</v>
      </c>
      <c r="X662" t="s">
        <v>8197</v>
      </c>
      <c r="Y662">
        <v>1997</v>
      </c>
      <c r="Z662">
        <v>29</v>
      </c>
    </row>
    <row r="663" spans="1:26" x14ac:dyDescent="0.25">
      <c r="A663" t="s">
        <v>1692</v>
      </c>
      <c r="B663" t="s">
        <v>1693</v>
      </c>
      <c r="C663" t="s">
        <v>1693</v>
      </c>
      <c r="D663">
        <v>0</v>
      </c>
      <c r="E663">
        <v>125</v>
      </c>
      <c r="F663">
        <v>2</v>
      </c>
      <c r="G663">
        <v>5</v>
      </c>
      <c r="H663" t="s">
        <v>8183</v>
      </c>
      <c r="I663" t="s">
        <v>5529</v>
      </c>
      <c r="J663" t="s">
        <v>8161</v>
      </c>
      <c r="K663" t="s">
        <v>5802</v>
      </c>
      <c r="L663" s="5">
        <v>3.8</v>
      </c>
      <c r="M663" t="s">
        <v>8188</v>
      </c>
      <c r="N663" s="6">
        <v>264396</v>
      </c>
      <c r="O663" t="s">
        <v>8182</v>
      </c>
      <c r="P663" s="6">
        <v>125000000</v>
      </c>
      <c r="Q663" s="6">
        <v>238253988</v>
      </c>
      <c r="R663">
        <v>113253988</v>
      </c>
      <c r="S663" t="s">
        <v>8175</v>
      </c>
      <c r="T663" s="7">
        <v>1997</v>
      </c>
      <c r="U663" t="s">
        <v>708</v>
      </c>
      <c r="V663" s="7">
        <v>1997</v>
      </c>
      <c r="W663" t="s">
        <v>8208</v>
      </c>
      <c r="X663" t="s">
        <v>8205</v>
      </c>
      <c r="Y663">
        <v>1905</v>
      </c>
      <c r="Z663">
        <v>19</v>
      </c>
    </row>
    <row r="664" spans="1:26" x14ac:dyDescent="0.25">
      <c r="A664" t="s">
        <v>1694</v>
      </c>
      <c r="B664" t="s">
        <v>1695</v>
      </c>
      <c r="C664" t="s">
        <v>1695</v>
      </c>
      <c r="D664">
        <v>0</v>
      </c>
      <c r="E664">
        <v>89</v>
      </c>
      <c r="F664">
        <v>1</v>
      </c>
      <c r="G664">
        <v>29</v>
      </c>
      <c r="H664" t="s">
        <v>8177</v>
      </c>
      <c r="I664" t="s">
        <v>8158</v>
      </c>
      <c r="J664" t="s">
        <v>132</v>
      </c>
      <c r="K664" t="s">
        <v>8163</v>
      </c>
      <c r="L664" s="5">
        <v>6.5</v>
      </c>
      <c r="M664" t="s">
        <v>8178</v>
      </c>
      <c r="N664" s="6">
        <v>109420</v>
      </c>
      <c r="O664" t="s">
        <v>8182</v>
      </c>
      <c r="P664" s="6">
        <v>18000000</v>
      </c>
      <c r="Q664" s="6">
        <v>251212670</v>
      </c>
      <c r="R664">
        <v>233212670</v>
      </c>
      <c r="S664" t="s">
        <v>8175</v>
      </c>
      <c r="T664" s="7">
        <v>35614</v>
      </c>
      <c r="U664" t="s">
        <v>1696</v>
      </c>
      <c r="V664" s="7">
        <v>35614</v>
      </c>
      <c r="W664" t="s">
        <v>8209</v>
      </c>
      <c r="X664" t="s">
        <v>8199</v>
      </c>
      <c r="Y664">
        <v>1997</v>
      </c>
      <c r="Z664">
        <v>3</v>
      </c>
    </row>
    <row r="665" spans="1:26" x14ac:dyDescent="0.25">
      <c r="A665" t="s">
        <v>1697</v>
      </c>
      <c r="B665" t="s">
        <v>1698</v>
      </c>
      <c r="C665" t="s">
        <v>1698</v>
      </c>
      <c r="D665">
        <v>0</v>
      </c>
      <c r="E665">
        <v>117</v>
      </c>
      <c r="F665">
        <v>1</v>
      </c>
      <c r="G665">
        <v>57</v>
      </c>
      <c r="H665" t="s">
        <v>8177</v>
      </c>
      <c r="I665" t="s">
        <v>132</v>
      </c>
      <c r="J665" t="s">
        <v>8162</v>
      </c>
      <c r="K665" t="s">
        <v>5802</v>
      </c>
      <c r="L665" s="5">
        <v>8.1</v>
      </c>
      <c r="M665" t="s">
        <v>8181</v>
      </c>
      <c r="N665" s="6">
        <v>842874</v>
      </c>
      <c r="O665" t="s">
        <v>8184</v>
      </c>
      <c r="P665" s="6">
        <v>15000000</v>
      </c>
      <c r="Q665" s="6">
        <v>47010480</v>
      </c>
      <c r="R665">
        <v>32010480</v>
      </c>
      <c r="S665" t="s">
        <v>8175</v>
      </c>
      <c r="T665" s="7">
        <v>35813</v>
      </c>
      <c r="U665" t="s">
        <v>452</v>
      </c>
      <c r="V665" s="7">
        <v>35813</v>
      </c>
      <c r="W665" t="s">
        <v>8198</v>
      </c>
      <c r="X665" t="s">
        <v>8200</v>
      </c>
      <c r="Y665">
        <v>1998</v>
      </c>
      <c r="Z665">
        <v>18</v>
      </c>
    </row>
    <row r="666" spans="1:26" x14ac:dyDescent="0.25">
      <c r="A666" t="s">
        <v>1699</v>
      </c>
      <c r="B666" t="s">
        <v>1700</v>
      </c>
      <c r="C666" t="s">
        <v>1700</v>
      </c>
      <c r="D666">
        <v>0</v>
      </c>
      <c r="E666">
        <v>155</v>
      </c>
      <c r="F666">
        <v>2</v>
      </c>
      <c r="G666">
        <v>35</v>
      </c>
      <c r="H666" t="s">
        <v>8183</v>
      </c>
      <c r="I666" t="s">
        <v>145</v>
      </c>
      <c r="J666" t="s">
        <v>5802</v>
      </c>
      <c r="K666" t="s">
        <v>5802</v>
      </c>
      <c r="L666" s="5">
        <v>7.9</v>
      </c>
      <c r="M666" t="s">
        <v>8181</v>
      </c>
      <c r="N666" s="6">
        <v>277235</v>
      </c>
      <c r="O666" t="s">
        <v>8182</v>
      </c>
      <c r="P666" s="6">
        <v>15000000</v>
      </c>
      <c r="Q666" s="6">
        <v>43117303</v>
      </c>
      <c r="R666">
        <v>28117303</v>
      </c>
      <c r="S666" t="s">
        <v>8175</v>
      </c>
      <c r="T666" s="7">
        <v>35684</v>
      </c>
      <c r="U666" t="s">
        <v>1701</v>
      </c>
      <c r="V666" s="7">
        <v>35684</v>
      </c>
      <c r="W666" t="s">
        <v>8211</v>
      </c>
      <c r="X666" t="s">
        <v>8199</v>
      </c>
      <c r="Y666">
        <v>1997</v>
      </c>
      <c r="Z666">
        <v>11</v>
      </c>
    </row>
    <row r="667" spans="1:26" x14ac:dyDescent="0.25">
      <c r="A667" t="s">
        <v>1702</v>
      </c>
      <c r="B667" t="s">
        <v>1703</v>
      </c>
      <c r="C667" t="s">
        <v>1703</v>
      </c>
      <c r="D667">
        <v>0</v>
      </c>
      <c r="E667">
        <v>93</v>
      </c>
      <c r="F667">
        <v>1</v>
      </c>
      <c r="G667">
        <v>33</v>
      </c>
      <c r="H667" t="s">
        <v>8177</v>
      </c>
      <c r="I667" t="s">
        <v>8162</v>
      </c>
      <c r="J667" t="s">
        <v>145</v>
      </c>
      <c r="K667" t="s">
        <v>8166</v>
      </c>
      <c r="L667" s="5">
        <v>7</v>
      </c>
      <c r="M667" t="s">
        <v>8178</v>
      </c>
      <c r="N667" s="6">
        <v>59766</v>
      </c>
      <c r="O667" t="s">
        <v>8179</v>
      </c>
      <c r="P667" s="6">
        <v>36000000</v>
      </c>
      <c r="Q667" s="6">
        <v>50159144</v>
      </c>
      <c r="R667">
        <v>14159144</v>
      </c>
      <c r="S667" t="s">
        <v>8175</v>
      </c>
      <c r="T667" s="7">
        <v>35544</v>
      </c>
      <c r="U667" t="s">
        <v>1704</v>
      </c>
      <c r="V667" s="7">
        <v>35544</v>
      </c>
      <c r="W667" t="s">
        <v>8210</v>
      </c>
      <c r="X667" t="s">
        <v>8199</v>
      </c>
      <c r="Y667">
        <v>1997</v>
      </c>
      <c r="Z667">
        <v>24</v>
      </c>
    </row>
    <row r="668" spans="1:26" x14ac:dyDescent="0.25">
      <c r="A668" t="s">
        <v>1705</v>
      </c>
      <c r="B668" t="s">
        <v>1706</v>
      </c>
      <c r="C668" t="s">
        <v>1706</v>
      </c>
      <c r="D668">
        <v>0</v>
      </c>
      <c r="E668">
        <v>110</v>
      </c>
      <c r="F668">
        <v>1</v>
      </c>
      <c r="G668">
        <v>50</v>
      </c>
      <c r="H668" t="s">
        <v>8177</v>
      </c>
      <c r="I668" t="s">
        <v>132</v>
      </c>
      <c r="J668" t="s">
        <v>145</v>
      </c>
      <c r="K668" t="s">
        <v>8157</v>
      </c>
      <c r="L668" s="5">
        <v>7.4</v>
      </c>
      <c r="M668" t="s">
        <v>8181</v>
      </c>
      <c r="N668" s="6">
        <v>58310</v>
      </c>
      <c r="O668" t="s">
        <v>8179</v>
      </c>
      <c r="P668" s="6">
        <v>1500000</v>
      </c>
      <c r="Q668" s="6">
        <v>2375718</v>
      </c>
      <c r="R668">
        <v>875718</v>
      </c>
      <c r="S668" t="s">
        <v>8175</v>
      </c>
      <c r="T668" s="7">
        <v>35816</v>
      </c>
      <c r="U668" t="s">
        <v>1707</v>
      </c>
      <c r="V668" s="7">
        <v>35816</v>
      </c>
      <c r="W668" t="s">
        <v>8198</v>
      </c>
      <c r="X668" t="s">
        <v>8202</v>
      </c>
      <c r="Y668">
        <v>1998</v>
      </c>
      <c r="Z668">
        <v>21</v>
      </c>
    </row>
    <row r="669" spans="1:26" x14ac:dyDescent="0.25">
      <c r="A669" t="s">
        <v>1708</v>
      </c>
      <c r="B669" t="s">
        <v>1709</v>
      </c>
      <c r="C669" t="s">
        <v>1710</v>
      </c>
      <c r="D669">
        <v>0</v>
      </c>
      <c r="E669">
        <v>116</v>
      </c>
      <c r="F669">
        <v>1</v>
      </c>
      <c r="G669">
        <v>56</v>
      </c>
      <c r="H669" t="s">
        <v>8177</v>
      </c>
      <c r="I669" t="s">
        <v>132</v>
      </c>
      <c r="J669" t="s">
        <v>145</v>
      </c>
      <c r="K669" t="s">
        <v>8157</v>
      </c>
      <c r="L669" s="5">
        <v>8.6</v>
      </c>
      <c r="M669" t="s">
        <v>8181</v>
      </c>
      <c r="N669" s="6">
        <v>726881</v>
      </c>
      <c r="O669" t="s">
        <v>8184</v>
      </c>
      <c r="P669" s="6">
        <v>20000000</v>
      </c>
      <c r="Q669" s="6">
        <v>230099013</v>
      </c>
      <c r="R669">
        <v>210099013</v>
      </c>
      <c r="S669" t="s">
        <v>8175</v>
      </c>
      <c r="T669" s="7">
        <v>35784</v>
      </c>
      <c r="U669" t="s">
        <v>1711</v>
      </c>
      <c r="V669" s="7">
        <v>35784</v>
      </c>
      <c r="W669" t="s">
        <v>8196</v>
      </c>
      <c r="X669" t="s">
        <v>8206</v>
      </c>
      <c r="Y669">
        <v>1997</v>
      </c>
      <c r="Z669">
        <v>20</v>
      </c>
    </row>
    <row r="670" spans="1:26" x14ac:dyDescent="0.25">
      <c r="A670" t="s">
        <v>1712</v>
      </c>
      <c r="B670" t="s">
        <v>1713</v>
      </c>
      <c r="C670" t="s">
        <v>1713</v>
      </c>
      <c r="D670">
        <v>0</v>
      </c>
      <c r="E670">
        <v>113</v>
      </c>
      <c r="F670">
        <v>1</v>
      </c>
      <c r="G670">
        <v>53</v>
      </c>
      <c r="H670" t="s">
        <v>8177</v>
      </c>
      <c r="I670" t="s">
        <v>132</v>
      </c>
      <c r="J670" t="s">
        <v>145</v>
      </c>
      <c r="K670" t="s">
        <v>8157</v>
      </c>
      <c r="L670" s="5">
        <v>7.2</v>
      </c>
      <c r="M670" t="s">
        <v>8181</v>
      </c>
      <c r="N670" s="6">
        <v>142298</v>
      </c>
      <c r="O670" t="s">
        <v>8182</v>
      </c>
      <c r="P670" s="6">
        <v>250000</v>
      </c>
      <c r="Q670" s="6">
        <v>12021272</v>
      </c>
      <c r="R670">
        <v>11771272</v>
      </c>
      <c r="S670" t="s">
        <v>8175</v>
      </c>
      <c r="T670" s="7">
        <v>35453</v>
      </c>
      <c r="U670" t="s">
        <v>1299</v>
      </c>
      <c r="V670" s="7">
        <v>35453</v>
      </c>
      <c r="W670" t="s">
        <v>8198</v>
      </c>
      <c r="X670" t="s">
        <v>8199</v>
      </c>
      <c r="Y670">
        <v>1997</v>
      </c>
      <c r="Z670">
        <v>23</v>
      </c>
    </row>
    <row r="671" spans="1:26" x14ac:dyDescent="0.25">
      <c r="A671" t="s">
        <v>1714</v>
      </c>
      <c r="B671" t="s">
        <v>1715</v>
      </c>
      <c r="C671" t="s">
        <v>1716</v>
      </c>
      <c r="D671">
        <v>0</v>
      </c>
      <c r="E671">
        <v>89</v>
      </c>
      <c r="F671">
        <v>1</v>
      </c>
      <c r="G671">
        <v>29</v>
      </c>
      <c r="H671" t="s">
        <v>8177</v>
      </c>
      <c r="I671" t="s">
        <v>145</v>
      </c>
      <c r="J671" t="s">
        <v>8163</v>
      </c>
      <c r="K671" t="s">
        <v>8168</v>
      </c>
      <c r="L671" s="5">
        <v>8.1999999999999993</v>
      </c>
      <c r="M671" t="s">
        <v>8181</v>
      </c>
      <c r="N671" s="6">
        <v>78779</v>
      </c>
      <c r="O671" t="s">
        <v>8179</v>
      </c>
      <c r="P671" s="6">
        <v>180000</v>
      </c>
      <c r="Q671" s="6">
        <v>933933</v>
      </c>
      <c r="R671">
        <v>753933</v>
      </c>
      <c r="S671" t="s">
        <v>8175</v>
      </c>
      <c r="T671" s="7">
        <v>1997</v>
      </c>
      <c r="U671" t="s">
        <v>1717</v>
      </c>
      <c r="V671" s="7">
        <v>1997</v>
      </c>
      <c r="W671" t="s">
        <v>8208</v>
      </c>
      <c r="X671" t="s">
        <v>8205</v>
      </c>
      <c r="Y671">
        <v>1905</v>
      </c>
      <c r="Z671">
        <v>19</v>
      </c>
    </row>
    <row r="672" spans="1:26" x14ac:dyDescent="0.25">
      <c r="A672" t="s">
        <v>1718</v>
      </c>
      <c r="B672" t="s">
        <v>1719</v>
      </c>
      <c r="C672" t="s">
        <v>1719</v>
      </c>
      <c r="D672">
        <v>0</v>
      </c>
      <c r="E672">
        <v>115</v>
      </c>
      <c r="F672">
        <v>1</v>
      </c>
      <c r="G672">
        <v>55</v>
      </c>
      <c r="H672" t="s">
        <v>8177</v>
      </c>
      <c r="I672" t="s">
        <v>5529</v>
      </c>
      <c r="J672" t="s">
        <v>8162</v>
      </c>
      <c r="K672" t="s">
        <v>3857</v>
      </c>
      <c r="L672" s="5">
        <v>6.9</v>
      </c>
      <c r="M672" t="s">
        <v>8178</v>
      </c>
      <c r="N672" s="6">
        <v>313188</v>
      </c>
      <c r="O672" t="s">
        <v>8182</v>
      </c>
      <c r="P672" s="6">
        <v>75000000</v>
      </c>
      <c r="Q672" s="6">
        <v>224012234</v>
      </c>
      <c r="R672">
        <v>149012234</v>
      </c>
      <c r="S672" t="s">
        <v>8175</v>
      </c>
      <c r="T672" s="7">
        <v>35583</v>
      </c>
      <c r="U672" t="s">
        <v>1720</v>
      </c>
      <c r="V672" s="7">
        <v>35583</v>
      </c>
      <c r="W672" t="s">
        <v>8208</v>
      </c>
      <c r="X672" t="s">
        <v>8205</v>
      </c>
      <c r="Y672">
        <v>1997</v>
      </c>
      <c r="Z672">
        <v>2</v>
      </c>
    </row>
    <row r="673" spans="1:26" x14ac:dyDescent="0.25">
      <c r="A673" t="s">
        <v>1721</v>
      </c>
      <c r="B673" t="s">
        <v>1722</v>
      </c>
      <c r="C673" t="s">
        <v>1722</v>
      </c>
      <c r="D673">
        <v>0</v>
      </c>
      <c r="E673">
        <v>135</v>
      </c>
      <c r="F673">
        <v>2</v>
      </c>
      <c r="G673">
        <v>15</v>
      </c>
      <c r="H673" t="s">
        <v>8183</v>
      </c>
      <c r="I673" t="s">
        <v>5529</v>
      </c>
      <c r="J673" t="s">
        <v>145</v>
      </c>
      <c r="K673" t="s">
        <v>8166</v>
      </c>
      <c r="L673" s="5">
        <v>6.7</v>
      </c>
      <c r="M673" t="s">
        <v>8178</v>
      </c>
      <c r="N673" s="6">
        <v>105380</v>
      </c>
      <c r="O673" t="s">
        <v>8182</v>
      </c>
      <c r="P673" s="6">
        <v>75000000</v>
      </c>
      <c r="Q673" s="6">
        <v>136982834</v>
      </c>
      <c r="R673">
        <v>61982834</v>
      </c>
      <c r="S673" t="s">
        <v>8175</v>
      </c>
      <c r="T673" s="7">
        <v>35646</v>
      </c>
      <c r="U673" t="s">
        <v>175</v>
      </c>
      <c r="V673" s="7">
        <v>35646</v>
      </c>
      <c r="W673" t="s">
        <v>8212</v>
      </c>
      <c r="X673" t="s">
        <v>8205</v>
      </c>
      <c r="Y673">
        <v>1997</v>
      </c>
      <c r="Z673">
        <v>4</v>
      </c>
    </row>
    <row r="674" spans="1:26" x14ac:dyDescent="0.25">
      <c r="A674" t="s">
        <v>1723</v>
      </c>
      <c r="B674" t="s">
        <v>1724</v>
      </c>
      <c r="C674" t="s">
        <v>1724</v>
      </c>
      <c r="D674">
        <v>0</v>
      </c>
      <c r="E674">
        <v>150</v>
      </c>
      <c r="F674">
        <v>2</v>
      </c>
      <c r="G674">
        <v>30</v>
      </c>
      <c r="H674" t="s">
        <v>8183</v>
      </c>
      <c r="I674" t="s">
        <v>145</v>
      </c>
      <c r="J674" t="s">
        <v>8166</v>
      </c>
      <c r="K674" t="s">
        <v>8161</v>
      </c>
      <c r="L674" s="5">
        <v>7.5</v>
      </c>
      <c r="M674" t="s">
        <v>8181</v>
      </c>
      <c r="N674" s="6">
        <v>287503</v>
      </c>
      <c r="O674" t="s">
        <v>8182</v>
      </c>
      <c r="P674" s="6">
        <v>90000000</v>
      </c>
      <c r="Q674" s="6">
        <v>171120329</v>
      </c>
      <c r="R674">
        <v>81120329</v>
      </c>
      <c r="S674" t="s">
        <v>8175</v>
      </c>
      <c r="T674" s="7">
        <v>35616</v>
      </c>
      <c r="U674" t="s">
        <v>501</v>
      </c>
      <c r="V674" s="7">
        <v>35616</v>
      </c>
      <c r="W674" t="s">
        <v>8209</v>
      </c>
      <c r="X674" t="s">
        <v>8206</v>
      </c>
      <c r="Y674">
        <v>1997</v>
      </c>
      <c r="Z674">
        <v>5</v>
      </c>
    </row>
    <row r="675" spans="1:26" x14ac:dyDescent="0.25">
      <c r="A675" t="s">
        <v>1725</v>
      </c>
      <c r="B675" t="s">
        <v>1726</v>
      </c>
      <c r="C675" t="s">
        <v>1726</v>
      </c>
      <c r="D675">
        <v>0</v>
      </c>
      <c r="E675">
        <v>105</v>
      </c>
      <c r="F675">
        <v>1</v>
      </c>
      <c r="G675">
        <v>45</v>
      </c>
      <c r="H675" t="s">
        <v>8177</v>
      </c>
      <c r="I675" t="s">
        <v>8162</v>
      </c>
      <c r="J675" t="s">
        <v>145</v>
      </c>
      <c r="K675" t="s">
        <v>3857</v>
      </c>
      <c r="L675" s="5">
        <v>7</v>
      </c>
      <c r="M675" t="s">
        <v>8178</v>
      </c>
      <c r="N675" s="6">
        <v>102797</v>
      </c>
      <c r="O675" t="s">
        <v>8182</v>
      </c>
      <c r="P675" s="6">
        <v>15000000</v>
      </c>
      <c r="Q675" s="6">
        <v>44862187</v>
      </c>
      <c r="R675">
        <v>29862187</v>
      </c>
      <c r="S675" t="s">
        <v>8175</v>
      </c>
      <c r="T675" s="7">
        <v>35648</v>
      </c>
      <c r="U675" t="s">
        <v>13</v>
      </c>
      <c r="V675" s="7">
        <v>35648</v>
      </c>
      <c r="W675" t="s">
        <v>8212</v>
      </c>
      <c r="X675" t="s">
        <v>8202</v>
      </c>
      <c r="Y675">
        <v>1997</v>
      </c>
      <c r="Z675">
        <v>6</v>
      </c>
    </row>
    <row r="676" spans="1:26" x14ac:dyDescent="0.25">
      <c r="A676" t="s">
        <v>1727</v>
      </c>
      <c r="B676" t="s">
        <v>1728</v>
      </c>
      <c r="C676" t="s">
        <v>1728</v>
      </c>
      <c r="D676">
        <v>0</v>
      </c>
      <c r="E676">
        <v>108</v>
      </c>
      <c r="F676">
        <v>1</v>
      </c>
      <c r="G676">
        <v>48</v>
      </c>
      <c r="H676" t="s">
        <v>8177</v>
      </c>
      <c r="I676" t="s">
        <v>5529</v>
      </c>
      <c r="J676" t="s">
        <v>8158</v>
      </c>
      <c r="K676" t="s">
        <v>3857</v>
      </c>
      <c r="L676" s="5">
        <v>6</v>
      </c>
      <c r="M676" t="s">
        <v>8178</v>
      </c>
      <c r="N676" s="6">
        <v>96265</v>
      </c>
      <c r="O676" t="s">
        <v>8179</v>
      </c>
      <c r="P676" s="6">
        <v>116000000</v>
      </c>
      <c r="Q676" s="6">
        <v>178127760</v>
      </c>
      <c r="R676">
        <v>62127760</v>
      </c>
      <c r="S676" t="s">
        <v>8175</v>
      </c>
      <c r="T676" s="7">
        <v>1997</v>
      </c>
      <c r="U676" t="s">
        <v>763</v>
      </c>
      <c r="V676" s="7">
        <v>1997</v>
      </c>
      <c r="W676" t="s">
        <v>8208</v>
      </c>
      <c r="X676" t="s">
        <v>8205</v>
      </c>
      <c r="Y676">
        <v>1905</v>
      </c>
      <c r="Z676">
        <v>19</v>
      </c>
    </row>
    <row r="677" spans="1:26" x14ac:dyDescent="0.25">
      <c r="A677" t="s">
        <v>1729</v>
      </c>
      <c r="B677" t="s">
        <v>1730</v>
      </c>
      <c r="C677" t="s">
        <v>1730</v>
      </c>
      <c r="D677">
        <v>0</v>
      </c>
      <c r="E677">
        <v>100</v>
      </c>
      <c r="F677">
        <v>1</v>
      </c>
      <c r="G677">
        <v>40</v>
      </c>
      <c r="H677" t="s">
        <v>8177</v>
      </c>
      <c r="I677" t="s">
        <v>8156</v>
      </c>
      <c r="J677" t="s">
        <v>8166</v>
      </c>
      <c r="K677" t="s">
        <v>8161</v>
      </c>
      <c r="L677" s="5">
        <v>7.6</v>
      </c>
      <c r="M677" t="s">
        <v>8181</v>
      </c>
      <c r="N677" s="6">
        <v>208972</v>
      </c>
      <c r="O677" t="s">
        <v>8182</v>
      </c>
      <c r="P677" s="6">
        <v>27000000</v>
      </c>
      <c r="Q677" s="6">
        <v>27200316</v>
      </c>
      <c r="R677">
        <v>200316</v>
      </c>
      <c r="S677" t="s">
        <v>8175</v>
      </c>
      <c r="T677" s="7">
        <v>35851</v>
      </c>
      <c r="U677" t="s">
        <v>1304</v>
      </c>
      <c r="V677" s="7">
        <v>35851</v>
      </c>
      <c r="W677" t="s">
        <v>8201</v>
      </c>
      <c r="X677" t="s">
        <v>8202</v>
      </c>
      <c r="Y677">
        <v>1998</v>
      </c>
      <c r="Z677">
        <v>25</v>
      </c>
    </row>
    <row r="678" spans="1:26" x14ac:dyDescent="0.25">
      <c r="A678" t="s">
        <v>1731</v>
      </c>
      <c r="B678" t="s">
        <v>1732</v>
      </c>
      <c r="C678" t="s">
        <v>1732</v>
      </c>
      <c r="D678">
        <v>0</v>
      </c>
      <c r="E678">
        <v>144</v>
      </c>
      <c r="F678">
        <v>2</v>
      </c>
      <c r="G678">
        <v>24</v>
      </c>
      <c r="H678" t="s">
        <v>8183</v>
      </c>
      <c r="I678" t="s">
        <v>145</v>
      </c>
      <c r="J678" t="s">
        <v>8156</v>
      </c>
      <c r="K678" t="s">
        <v>8166</v>
      </c>
      <c r="L678" s="5">
        <v>7.5</v>
      </c>
      <c r="M678" t="s">
        <v>8181</v>
      </c>
      <c r="N678" s="6">
        <v>393396</v>
      </c>
      <c r="O678" t="s">
        <v>8182</v>
      </c>
      <c r="P678" s="6">
        <v>57000000</v>
      </c>
      <c r="Q678" s="6">
        <v>152944660</v>
      </c>
      <c r="R678">
        <v>95944660</v>
      </c>
      <c r="S678" t="s">
        <v>8175</v>
      </c>
      <c r="T678" s="7">
        <v>35716</v>
      </c>
      <c r="U678" t="s">
        <v>377</v>
      </c>
      <c r="V678" s="7">
        <v>35716</v>
      </c>
      <c r="W678" t="s">
        <v>8204</v>
      </c>
      <c r="X678" t="s">
        <v>8205</v>
      </c>
      <c r="Y678">
        <v>1997</v>
      </c>
      <c r="Z678">
        <v>13</v>
      </c>
    </row>
    <row r="679" spans="1:26" x14ac:dyDescent="0.25">
      <c r="A679" t="s">
        <v>1733</v>
      </c>
      <c r="B679" t="s">
        <v>1734</v>
      </c>
      <c r="C679" t="s">
        <v>1734</v>
      </c>
      <c r="D679">
        <v>0</v>
      </c>
      <c r="E679">
        <v>111</v>
      </c>
      <c r="F679">
        <v>1</v>
      </c>
      <c r="G679">
        <v>51</v>
      </c>
      <c r="H679" t="s">
        <v>8177</v>
      </c>
      <c r="I679" t="s">
        <v>5529</v>
      </c>
      <c r="J679" t="s">
        <v>8162</v>
      </c>
      <c r="K679" t="s">
        <v>145</v>
      </c>
      <c r="L679" s="5">
        <v>6.2</v>
      </c>
      <c r="M679" t="s">
        <v>8178</v>
      </c>
      <c r="N679" s="6">
        <v>70197</v>
      </c>
      <c r="O679" t="s">
        <v>8179</v>
      </c>
      <c r="P679" s="6">
        <v>90000000</v>
      </c>
      <c r="Q679" s="6">
        <v>140807547</v>
      </c>
      <c r="R679">
        <v>50807547</v>
      </c>
      <c r="S679" t="s">
        <v>8175</v>
      </c>
      <c r="T679" s="7">
        <v>35502</v>
      </c>
      <c r="U679" t="s">
        <v>155</v>
      </c>
      <c r="V679" s="7">
        <v>35502</v>
      </c>
      <c r="W679" t="s">
        <v>8203</v>
      </c>
      <c r="X679" t="s">
        <v>8199</v>
      </c>
      <c r="Y679">
        <v>1997</v>
      </c>
      <c r="Z679">
        <v>13</v>
      </c>
    </row>
    <row r="680" spans="1:26" x14ac:dyDescent="0.25">
      <c r="A680" t="s">
        <v>1735</v>
      </c>
      <c r="B680" t="s">
        <v>1736</v>
      </c>
      <c r="C680" t="s">
        <v>1736</v>
      </c>
      <c r="D680">
        <v>0</v>
      </c>
      <c r="E680">
        <v>85</v>
      </c>
      <c r="F680">
        <v>1</v>
      </c>
      <c r="G680">
        <v>25</v>
      </c>
      <c r="H680" t="s">
        <v>8177</v>
      </c>
      <c r="I680" t="s">
        <v>132</v>
      </c>
      <c r="J680" t="s">
        <v>8163</v>
      </c>
      <c r="K680" t="s">
        <v>8156</v>
      </c>
      <c r="L680" s="5">
        <v>5.4</v>
      </c>
      <c r="M680" t="s">
        <v>8178</v>
      </c>
      <c r="N680" s="6">
        <v>100687</v>
      </c>
      <c r="O680" t="s">
        <v>8182</v>
      </c>
      <c r="P680" s="6">
        <v>71500000</v>
      </c>
      <c r="Q680" s="6">
        <v>294456605</v>
      </c>
      <c r="R680">
        <v>222956605</v>
      </c>
      <c r="S680" t="s">
        <v>8175</v>
      </c>
      <c r="T680" s="7">
        <v>35959</v>
      </c>
      <c r="U680" t="s">
        <v>1737</v>
      </c>
      <c r="V680" s="7">
        <v>35959</v>
      </c>
      <c r="W680" t="s">
        <v>8208</v>
      </c>
      <c r="X680" t="s">
        <v>8206</v>
      </c>
      <c r="Y680">
        <v>1998</v>
      </c>
      <c r="Z680">
        <v>13</v>
      </c>
    </row>
    <row r="681" spans="1:26" x14ac:dyDescent="0.25">
      <c r="A681" t="s">
        <v>1738</v>
      </c>
      <c r="B681" t="s">
        <v>1739</v>
      </c>
      <c r="C681" t="s">
        <v>1739</v>
      </c>
      <c r="D681">
        <v>0</v>
      </c>
      <c r="E681">
        <v>127</v>
      </c>
      <c r="F681">
        <v>2</v>
      </c>
      <c r="G681">
        <v>7</v>
      </c>
      <c r="H681" t="s">
        <v>8183</v>
      </c>
      <c r="I681" t="s">
        <v>8160</v>
      </c>
      <c r="J681" t="s">
        <v>8162</v>
      </c>
      <c r="K681" t="s">
        <v>145</v>
      </c>
      <c r="L681" s="5">
        <v>7.7</v>
      </c>
      <c r="M681" t="s">
        <v>8181</v>
      </c>
      <c r="N681" s="6">
        <v>324583</v>
      </c>
      <c r="O681" t="s">
        <v>8182</v>
      </c>
      <c r="P681" s="6">
        <v>35000000</v>
      </c>
      <c r="Q681" s="6">
        <v>124909762</v>
      </c>
      <c r="R681">
        <v>89909762</v>
      </c>
      <c r="S681" t="s">
        <v>8175</v>
      </c>
      <c r="T681" s="7">
        <v>35485</v>
      </c>
      <c r="U681" t="s">
        <v>1319</v>
      </c>
      <c r="V681" s="7">
        <v>35485</v>
      </c>
      <c r="W681" t="s">
        <v>8201</v>
      </c>
      <c r="X681" t="s">
        <v>8205</v>
      </c>
      <c r="Y681">
        <v>1997</v>
      </c>
      <c r="Z681">
        <v>24</v>
      </c>
    </row>
    <row r="682" spans="1:26" x14ac:dyDescent="0.25">
      <c r="A682" t="s">
        <v>1740</v>
      </c>
      <c r="B682" t="s">
        <v>1741</v>
      </c>
      <c r="C682" t="s">
        <v>1741</v>
      </c>
      <c r="D682">
        <v>0</v>
      </c>
      <c r="E682">
        <v>117</v>
      </c>
      <c r="F682">
        <v>1</v>
      </c>
      <c r="G682">
        <v>57</v>
      </c>
      <c r="H682" t="s">
        <v>8177</v>
      </c>
      <c r="I682" t="s">
        <v>5529</v>
      </c>
      <c r="J682" t="s">
        <v>8158</v>
      </c>
      <c r="K682" t="s">
        <v>145</v>
      </c>
      <c r="L682" s="5">
        <v>6.9</v>
      </c>
      <c r="M682" t="s">
        <v>8178</v>
      </c>
      <c r="N682" s="6">
        <v>77542</v>
      </c>
      <c r="O682" t="s">
        <v>8179</v>
      </c>
      <c r="P682" s="6">
        <v>30000000</v>
      </c>
      <c r="Q682" s="6">
        <v>43312294</v>
      </c>
      <c r="R682">
        <v>13312294</v>
      </c>
      <c r="S682" t="s">
        <v>8175</v>
      </c>
      <c r="T682" s="7">
        <v>35679</v>
      </c>
      <c r="U682" t="s">
        <v>1742</v>
      </c>
      <c r="V682" s="7">
        <v>35679</v>
      </c>
      <c r="W682" t="s">
        <v>8211</v>
      </c>
      <c r="X682" t="s">
        <v>8206</v>
      </c>
      <c r="Y682">
        <v>1997</v>
      </c>
      <c r="Z682">
        <v>6</v>
      </c>
    </row>
    <row r="683" spans="1:26" x14ac:dyDescent="0.25">
      <c r="A683" t="s">
        <v>1743</v>
      </c>
      <c r="B683" t="s">
        <v>1744</v>
      </c>
      <c r="C683" t="s">
        <v>1744</v>
      </c>
      <c r="D683">
        <v>0</v>
      </c>
      <c r="E683">
        <v>96</v>
      </c>
      <c r="F683">
        <v>1</v>
      </c>
      <c r="G683">
        <v>36</v>
      </c>
      <c r="H683" t="s">
        <v>8177</v>
      </c>
      <c r="I683" t="s">
        <v>83</v>
      </c>
      <c r="J683" t="s">
        <v>8161</v>
      </c>
      <c r="K683" t="s">
        <v>3857</v>
      </c>
      <c r="L683" s="5">
        <v>6.6</v>
      </c>
      <c r="M683" t="s">
        <v>8178</v>
      </c>
      <c r="N683" s="6">
        <v>192700</v>
      </c>
      <c r="O683" t="s">
        <v>8182</v>
      </c>
      <c r="P683" s="6">
        <v>60000000</v>
      </c>
      <c r="Q683" s="6">
        <v>26673829</v>
      </c>
      <c r="R683">
        <v>-33326171</v>
      </c>
      <c r="S683" t="s">
        <v>8185</v>
      </c>
      <c r="T683" s="7">
        <v>35657</v>
      </c>
      <c r="U683" t="s">
        <v>1500</v>
      </c>
      <c r="V683" s="7">
        <v>35657</v>
      </c>
      <c r="W683" t="s">
        <v>8212</v>
      </c>
      <c r="X683" t="s">
        <v>1465</v>
      </c>
      <c r="Y683">
        <v>1997</v>
      </c>
      <c r="Z683">
        <v>15</v>
      </c>
    </row>
    <row r="684" spans="1:26" x14ac:dyDescent="0.25">
      <c r="A684" t="s">
        <v>1745</v>
      </c>
      <c r="B684" t="s">
        <v>1746</v>
      </c>
      <c r="C684" t="s">
        <v>1746</v>
      </c>
      <c r="D684">
        <v>0</v>
      </c>
      <c r="E684">
        <v>138</v>
      </c>
      <c r="F684">
        <v>2</v>
      </c>
      <c r="G684">
        <v>18</v>
      </c>
      <c r="H684" t="s">
        <v>8183</v>
      </c>
      <c r="I684" t="s">
        <v>5529</v>
      </c>
      <c r="J684" t="s">
        <v>8162</v>
      </c>
      <c r="K684" t="s">
        <v>8161</v>
      </c>
      <c r="L684" s="5">
        <v>7.3</v>
      </c>
      <c r="M684" t="s">
        <v>8181</v>
      </c>
      <c r="N684" s="6">
        <v>393548</v>
      </c>
      <c r="O684" t="s">
        <v>8182</v>
      </c>
      <c r="P684" s="6">
        <v>80000000</v>
      </c>
      <c r="Q684" s="6">
        <v>245676146</v>
      </c>
      <c r="R684">
        <v>165676146</v>
      </c>
      <c r="S684" t="s">
        <v>8175</v>
      </c>
      <c r="T684" s="7">
        <v>35600</v>
      </c>
      <c r="U684" t="s">
        <v>1114</v>
      </c>
      <c r="V684" s="7">
        <v>35600</v>
      </c>
      <c r="W684" t="s">
        <v>8208</v>
      </c>
      <c r="X684" t="s">
        <v>8199</v>
      </c>
      <c r="Y684">
        <v>1997</v>
      </c>
      <c r="Z684">
        <v>19</v>
      </c>
    </row>
    <row r="685" spans="1:26" x14ac:dyDescent="0.25">
      <c r="A685" t="s">
        <v>1747</v>
      </c>
      <c r="B685" t="s">
        <v>1748</v>
      </c>
      <c r="C685" t="s">
        <v>1748</v>
      </c>
      <c r="D685">
        <v>0</v>
      </c>
      <c r="E685">
        <v>126</v>
      </c>
      <c r="F685">
        <v>2</v>
      </c>
      <c r="G685">
        <v>6</v>
      </c>
      <c r="H685" t="s">
        <v>8183</v>
      </c>
      <c r="I685" t="s">
        <v>5529</v>
      </c>
      <c r="J685" t="s">
        <v>8158</v>
      </c>
      <c r="K685" t="s">
        <v>8161</v>
      </c>
      <c r="L685" s="5">
        <v>7.6</v>
      </c>
      <c r="M685" t="s">
        <v>8181</v>
      </c>
      <c r="N685" s="6">
        <v>494861</v>
      </c>
      <c r="O685" t="s">
        <v>8182</v>
      </c>
      <c r="P685" s="6">
        <v>93000000</v>
      </c>
      <c r="Q685" s="6">
        <v>263920180</v>
      </c>
      <c r="R685">
        <v>170920180</v>
      </c>
      <c r="S685" t="s">
        <v>8175</v>
      </c>
      <c r="T685" s="7">
        <v>35557</v>
      </c>
      <c r="U685" t="s">
        <v>1749</v>
      </c>
      <c r="V685" s="7">
        <v>35557</v>
      </c>
      <c r="W685" t="s">
        <v>8213</v>
      </c>
      <c r="X685" t="s">
        <v>8202</v>
      </c>
      <c r="Y685">
        <v>1997</v>
      </c>
      <c r="Z685">
        <v>7</v>
      </c>
    </row>
    <row r="686" spans="1:26" x14ac:dyDescent="0.25">
      <c r="A686" t="s">
        <v>1750</v>
      </c>
      <c r="B686" t="s">
        <v>1751</v>
      </c>
      <c r="C686" t="s">
        <v>1751</v>
      </c>
      <c r="D686">
        <v>0</v>
      </c>
      <c r="E686">
        <v>93</v>
      </c>
      <c r="F686">
        <v>1</v>
      </c>
      <c r="G686">
        <v>33</v>
      </c>
      <c r="H686" t="s">
        <v>8177</v>
      </c>
      <c r="I686" t="s">
        <v>132</v>
      </c>
      <c r="J686" t="s">
        <v>8163</v>
      </c>
      <c r="K686" t="s">
        <v>8161</v>
      </c>
      <c r="L686" s="5">
        <v>5.3</v>
      </c>
      <c r="M686" t="s">
        <v>8178</v>
      </c>
      <c r="N686" s="6">
        <v>93299</v>
      </c>
      <c r="O686" t="s">
        <v>8179</v>
      </c>
      <c r="P686" s="6">
        <v>80000000</v>
      </c>
      <c r="Q686" s="6">
        <v>177977226</v>
      </c>
      <c r="R686">
        <v>97977226</v>
      </c>
      <c r="S686" t="s">
        <v>8175</v>
      </c>
      <c r="T686" s="7">
        <v>35750</v>
      </c>
      <c r="U686" t="s">
        <v>1752</v>
      </c>
      <c r="V686" s="7">
        <v>35750</v>
      </c>
      <c r="W686" t="s">
        <v>8207</v>
      </c>
      <c r="X686" t="s">
        <v>8200</v>
      </c>
      <c r="Y686">
        <v>1997</v>
      </c>
      <c r="Z686">
        <v>16</v>
      </c>
    </row>
    <row r="687" spans="1:26" x14ac:dyDescent="0.25">
      <c r="A687" t="s">
        <v>1753</v>
      </c>
      <c r="B687" t="s">
        <v>1754</v>
      </c>
      <c r="C687" t="s">
        <v>1754</v>
      </c>
      <c r="D687">
        <v>0</v>
      </c>
      <c r="E687">
        <v>91</v>
      </c>
      <c r="F687">
        <v>1</v>
      </c>
      <c r="G687">
        <v>31</v>
      </c>
      <c r="H687" t="s">
        <v>8177</v>
      </c>
      <c r="I687" t="s">
        <v>132</v>
      </c>
      <c r="J687" t="s">
        <v>145</v>
      </c>
      <c r="K687" t="s">
        <v>5802</v>
      </c>
      <c r="L687" s="5">
        <v>7.2</v>
      </c>
      <c r="M687" t="s">
        <v>8181</v>
      </c>
      <c r="N687" s="6">
        <v>112303</v>
      </c>
      <c r="O687" t="s">
        <v>8182</v>
      </c>
      <c r="P687" s="6">
        <v>3500000</v>
      </c>
      <c r="Q687" s="6">
        <v>257938649</v>
      </c>
      <c r="R687">
        <v>254438649</v>
      </c>
      <c r="S687" t="s">
        <v>8175</v>
      </c>
      <c r="T687" s="7">
        <v>35655</v>
      </c>
      <c r="U687" t="s">
        <v>1755</v>
      </c>
      <c r="V687" s="7">
        <v>35655</v>
      </c>
      <c r="W687" t="s">
        <v>8212</v>
      </c>
      <c r="X687" t="s">
        <v>8202</v>
      </c>
      <c r="Y687">
        <v>1997</v>
      </c>
      <c r="Z687">
        <v>13</v>
      </c>
    </row>
    <row r="688" spans="1:26" x14ac:dyDescent="0.25">
      <c r="A688" t="s">
        <v>1756</v>
      </c>
      <c r="B688" t="s">
        <v>1757</v>
      </c>
      <c r="C688" t="s">
        <v>1757</v>
      </c>
      <c r="D688">
        <v>0</v>
      </c>
      <c r="E688">
        <v>125</v>
      </c>
      <c r="F688">
        <v>2</v>
      </c>
      <c r="G688">
        <v>5</v>
      </c>
      <c r="H688" t="s">
        <v>8183</v>
      </c>
      <c r="I688" t="s">
        <v>5529</v>
      </c>
      <c r="J688" t="s">
        <v>145</v>
      </c>
      <c r="K688" t="s">
        <v>4390</v>
      </c>
      <c r="L688" s="5">
        <v>6</v>
      </c>
      <c r="M688" t="s">
        <v>8178</v>
      </c>
      <c r="N688" s="6">
        <v>85390</v>
      </c>
      <c r="O688" t="s">
        <v>8179</v>
      </c>
      <c r="P688" s="6">
        <v>50000000</v>
      </c>
      <c r="Q688" s="6">
        <v>48169156</v>
      </c>
      <c r="R688">
        <v>-1830844</v>
      </c>
      <c r="S688" t="s">
        <v>8185</v>
      </c>
      <c r="T688" s="7">
        <v>35664</v>
      </c>
      <c r="U688" t="s">
        <v>236</v>
      </c>
      <c r="V688" s="7">
        <v>35664</v>
      </c>
      <c r="W688" t="s">
        <v>8212</v>
      </c>
      <c r="X688" t="s">
        <v>1465</v>
      </c>
      <c r="Y688">
        <v>1997</v>
      </c>
      <c r="Z688">
        <v>22</v>
      </c>
    </row>
    <row r="689" spans="1:26" x14ac:dyDescent="0.25">
      <c r="A689" t="s">
        <v>1758</v>
      </c>
      <c r="B689" t="s">
        <v>1759</v>
      </c>
      <c r="C689" t="s">
        <v>1759</v>
      </c>
      <c r="D689">
        <v>0</v>
      </c>
      <c r="E689">
        <v>129</v>
      </c>
      <c r="F689">
        <v>2</v>
      </c>
      <c r="G689">
        <v>9</v>
      </c>
      <c r="H689" t="s">
        <v>8183</v>
      </c>
      <c r="I689" t="s">
        <v>145</v>
      </c>
      <c r="J689" t="s">
        <v>8166</v>
      </c>
      <c r="K689" t="s">
        <v>3857</v>
      </c>
      <c r="L689" s="5">
        <v>7.7</v>
      </c>
      <c r="M689" t="s">
        <v>8181</v>
      </c>
      <c r="N689" s="6">
        <v>418540</v>
      </c>
      <c r="O689" t="s">
        <v>8182</v>
      </c>
      <c r="P689" s="6">
        <v>50000000</v>
      </c>
      <c r="Q689" s="6">
        <v>109423648</v>
      </c>
      <c r="R689">
        <v>59423648</v>
      </c>
      <c r="S689" t="s">
        <v>8175</v>
      </c>
      <c r="T689" s="7">
        <v>35676</v>
      </c>
      <c r="U689" t="s">
        <v>1081</v>
      </c>
      <c r="V689" s="7">
        <v>35676</v>
      </c>
      <c r="W689" t="s">
        <v>8211</v>
      </c>
      <c r="X689" t="s">
        <v>8202</v>
      </c>
      <c r="Y689">
        <v>1997</v>
      </c>
      <c r="Z689">
        <v>3</v>
      </c>
    </row>
    <row r="690" spans="1:26" x14ac:dyDescent="0.25">
      <c r="A690" t="s">
        <v>1760</v>
      </c>
      <c r="B690" t="s">
        <v>1761</v>
      </c>
      <c r="C690" t="s">
        <v>1762</v>
      </c>
      <c r="D690">
        <v>0</v>
      </c>
      <c r="E690">
        <v>106</v>
      </c>
      <c r="F690">
        <v>1</v>
      </c>
      <c r="G690">
        <v>46</v>
      </c>
      <c r="H690" t="s">
        <v>8177</v>
      </c>
      <c r="I690" t="s">
        <v>145</v>
      </c>
      <c r="J690" t="s">
        <v>8161</v>
      </c>
      <c r="K690" t="s">
        <v>3857</v>
      </c>
      <c r="L690" s="5">
        <v>7.7</v>
      </c>
      <c r="M690" t="s">
        <v>8181</v>
      </c>
      <c r="N690" s="6">
        <v>317308</v>
      </c>
      <c r="O690" t="s">
        <v>8182</v>
      </c>
      <c r="P690" s="6">
        <v>36000000</v>
      </c>
      <c r="Q690" s="6">
        <v>12532777</v>
      </c>
      <c r="R690">
        <v>-23467223</v>
      </c>
      <c r="S690" t="s">
        <v>8185</v>
      </c>
      <c r="T690" s="7">
        <v>1997</v>
      </c>
      <c r="U690" t="s">
        <v>1763</v>
      </c>
      <c r="V690" s="7">
        <v>1997</v>
      </c>
      <c r="W690" t="s">
        <v>8208</v>
      </c>
      <c r="X690" t="s">
        <v>8205</v>
      </c>
      <c r="Y690">
        <v>1905</v>
      </c>
      <c r="Z690">
        <v>19</v>
      </c>
    </row>
    <row r="691" spans="1:26" x14ac:dyDescent="0.25">
      <c r="A691" t="s">
        <v>1764</v>
      </c>
      <c r="B691" t="s">
        <v>1765</v>
      </c>
      <c r="C691" t="s">
        <v>1765</v>
      </c>
      <c r="D691">
        <v>0</v>
      </c>
      <c r="E691">
        <v>92</v>
      </c>
      <c r="F691">
        <v>1</v>
      </c>
      <c r="G691">
        <v>32</v>
      </c>
      <c r="H691" t="s">
        <v>8177</v>
      </c>
      <c r="I691" t="s">
        <v>5529</v>
      </c>
      <c r="J691" t="s">
        <v>8158</v>
      </c>
      <c r="K691" t="s">
        <v>132</v>
      </c>
      <c r="L691" s="5">
        <v>5.5</v>
      </c>
      <c r="M691" t="s">
        <v>8178</v>
      </c>
      <c r="N691" s="6">
        <v>82989</v>
      </c>
      <c r="O691" t="s">
        <v>8179</v>
      </c>
      <c r="P691" s="6">
        <v>55000000</v>
      </c>
      <c r="Q691" s="6">
        <v>174463257</v>
      </c>
      <c r="R691">
        <v>119463257</v>
      </c>
      <c r="S691" t="s">
        <v>8175</v>
      </c>
      <c r="T691" s="7">
        <v>35627</v>
      </c>
      <c r="U691" t="s">
        <v>1766</v>
      </c>
      <c r="V691" s="7">
        <v>35627</v>
      </c>
      <c r="W691" t="s">
        <v>8209</v>
      </c>
      <c r="X691" t="s">
        <v>8202</v>
      </c>
      <c r="Y691">
        <v>1997</v>
      </c>
      <c r="Z691">
        <v>16</v>
      </c>
    </row>
    <row r="692" spans="1:26" x14ac:dyDescent="0.25">
      <c r="A692" t="s">
        <v>1767</v>
      </c>
      <c r="B692" t="s">
        <v>1768</v>
      </c>
      <c r="C692" t="s">
        <v>1768</v>
      </c>
      <c r="D692">
        <v>0</v>
      </c>
      <c r="E692">
        <v>126</v>
      </c>
      <c r="F692">
        <v>2</v>
      </c>
      <c r="G692">
        <v>6</v>
      </c>
      <c r="H692" t="s">
        <v>8183</v>
      </c>
      <c r="I692" t="s">
        <v>145</v>
      </c>
      <c r="J692" t="s">
        <v>8157</v>
      </c>
      <c r="K692" t="s">
        <v>5802</v>
      </c>
      <c r="L692" s="5">
        <v>8.3000000000000007</v>
      </c>
      <c r="M692" t="s">
        <v>8181</v>
      </c>
      <c r="N692" s="6">
        <v>1029539</v>
      </c>
      <c r="O692" t="s">
        <v>8184</v>
      </c>
      <c r="P692" s="6">
        <v>10000000</v>
      </c>
      <c r="Q692" s="6">
        <v>225933435</v>
      </c>
      <c r="R692">
        <v>215933435</v>
      </c>
      <c r="S692" t="s">
        <v>8175</v>
      </c>
      <c r="T692" s="7">
        <v>35766</v>
      </c>
      <c r="U692" t="s">
        <v>1045</v>
      </c>
      <c r="V692" s="7">
        <v>35766</v>
      </c>
      <c r="W692" t="s">
        <v>8196</v>
      </c>
      <c r="X692" t="s">
        <v>8197</v>
      </c>
      <c r="Y692">
        <v>1997</v>
      </c>
      <c r="Z692">
        <v>2</v>
      </c>
    </row>
    <row r="693" spans="1:26" x14ac:dyDescent="0.25">
      <c r="A693" t="s">
        <v>1769</v>
      </c>
      <c r="B693" t="s">
        <v>1770</v>
      </c>
      <c r="C693" t="s">
        <v>1770</v>
      </c>
      <c r="D693">
        <v>0</v>
      </c>
      <c r="E693">
        <v>111</v>
      </c>
      <c r="F693">
        <v>1</v>
      </c>
      <c r="G693">
        <v>51</v>
      </c>
      <c r="H693" t="s">
        <v>8177</v>
      </c>
      <c r="I693" t="s">
        <v>145</v>
      </c>
      <c r="J693" t="s">
        <v>8157</v>
      </c>
      <c r="K693" t="s">
        <v>5802</v>
      </c>
      <c r="L693" s="5">
        <v>6.8</v>
      </c>
      <c r="M693" t="s">
        <v>8178</v>
      </c>
      <c r="N693" s="6">
        <v>56071</v>
      </c>
      <c r="O693" t="s">
        <v>8179</v>
      </c>
      <c r="P693" s="6">
        <v>25000000</v>
      </c>
      <c r="Q693" s="6">
        <v>55494066</v>
      </c>
      <c r="R693">
        <v>30494066</v>
      </c>
      <c r="S693" t="s">
        <v>8175</v>
      </c>
      <c r="T693" s="7">
        <v>1998</v>
      </c>
      <c r="U693" t="s">
        <v>1771</v>
      </c>
      <c r="V693" s="7">
        <v>1998</v>
      </c>
      <c r="W693" t="s">
        <v>8208</v>
      </c>
      <c r="X693" t="s">
        <v>8197</v>
      </c>
      <c r="Y693">
        <v>1905</v>
      </c>
      <c r="Z693">
        <v>20</v>
      </c>
    </row>
    <row r="694" spans="1:26" x14ac:dyDescent="0.25">
      <c r="A694" t="s">
        <v>1772</v>
      </c>
      <c r="B694" t="s">
        <v>1773</v>
      </c>
      <c r="C694" t="s">
        <v>1773</v>
      </c>
      <c r="D694">
        <v>0</v>
      </c>
      <c r="E694">
        <v>107</v>
      </c>
      <c r="F694">
        <v>1</v>
      </c>
      <c r="G694">
        <v>47</v>
      </c>
      <c r="H694" t="s">
        <v>8177</v>
      </c>
      <c r="I694" t="s">
        <v>5529</v>
      </c>
      <c r="J694" t="s">
        <v>132</v>
      </c>
      <c r="K694" t="s">
        <v>8162</v>
      </c>
      <c r="L694" s="5">
        <v>7.3</v>
      </c>
      <c r="M694" t="s">
        <v>8181</v>
      </c>
      <c r="N694" s="6">
        <v>98266</v>
      </c>
      <c r="O694" t="s">
        <v>8179</v>
      </c>
      <c r="P694" s="6">
        <v>15000000</v>
      </c>
      <c r="Q694" s="6">
        <v>28084357</v>
      </c>
      <c r="R694">
        <v>13084357</v>
      </c>
      <c r="S694" t="s">
        <v>8175</v>
      </c>
      <c r="T694" s="7">
        <v>35529</v>
      </c>
      <c r="U694" t="s">
        <v>1774</v>
      </c>
      <c r="V694" s="7">
        <v>35529</v>
      </c>
      <c r="W694" t="s">
        <v>8210</v>
      </c>
      <c r="X694" t="s">
        <v>8202</v>
      </c>
      <c r="Y694">
        <v>1997</v>
      </c>
      <c r="Z694">
        <v>9</v>
      </c>
    </row>
    <row r="695" spans="1:26" x14ac:dyDescent="0.25">
      <c r="A695" t="s">
        <v>1775</v>
      </c>
      <c r="B695" t="s">
        <v>1776</v>
      </c>
      <c r="C695" t="s">
        <v>1777</v>
      </c>
      <c r="D695">
        <v>0</v>
      </c>
      <c r="E695">
        <v>102</v>
      </c>
      <c r="F695">
        <v>1</v>
      </c>
      <c r="G695">
        <v>42</v>
      </c>
      <c r="H695" t="s">
        <v>8177</v>
      </c>
      <c r="I695" t="s">
        <v>8162</v>
      </c>
      <c r="J695" t="s">
        <v>145</v>
      </c>
      <c r="K695" t="s">
        <v>5802</v>
      </c>
      <c r="L695" s="5">
        <v>7.1</v>
      </c>
      <c r="M695" t="s">
        <v>8181</v>
      </c>
      <c r="N695" s="6">
        <v>53958</v>
      </c>
      <c r="O695" t="s">
        <v>8179</v>
      </c>
      <c r="P695" s="6">
        <v>3000000</v>
      </c>
      <c r="Q695" s="6">
        <v>222559</v>
      </c>
      <c r="R695">
        <v>-2777441</v>
      </c>
      <c r="S695" t="s">
        <v>8185</v>
      </c>
      <c r="T695" s="7">
        <v>35084</v>
      </c>
      <c r="U695" t="s">
        <v>1701</v>
      </c>
      <c r="V695" s="7">
        <v>35084</v>
      </c>
      <c r="W695" t="s">
        <v>8198</v>
      </c>
      <c r="X695" t="s">
        <v>8206</v>
      </c>
      <c r="Y695">
        <v>1996</v>
      </c>
      <c r="Z695">
        <v>20</v>
      </c>
    </row>
    <row r="696" spans="1:26" x14ac:dyDescent="0.25">
      <c r="A696" t="s">
        <v>1778</v>
      </c>
      <c r="B696" t="s">
        <v>1779</v>
      </c>
      <c r="C696" t="s">
        <v>1779</v>
      </c>
      <c r="D696">
        <v>0</v>
      </c>
      <c r="E696">
        <v>93</v>
      </c>
      <c r="F696">
        <v>1</v>
      </c>
      <c r="G696">
        <v>33</v>
      </c>
      <c r="H696" t="s">
        <v>8177</v>
      </c>
      <c r="I696" t="s">
        <v>8158</v>
      </c>
      <c r="J696" t="s">
        <v>8159</v>
      </c>
      <c r="K696" t="s">
        <v>132</v>
      </c>
      <c r="L696" s="5">
        <v>7.3</v>
      </c>
      <c r="M696" t="s">
        <v>8181</v>
      </c>
      <c r="N696" s="6">
        <v>248217</v>
      </c>
      <c r="O696" t="s">
        <v>8182</v>
      </c>
      <c r="P696" s="6">
        <v>85000000</v>
      </c>
      <c r="Q696" s="6">
        <v>252712101</v>
      </c>
      <c r="R696">
        <v>167712101</v>
      </c>
      <c r="S696" t="s">
        <v>8175</v>
      </c>
      <c r="T696" s="7">
        <v>35594</v>
      </c>
      <c r="U696" t="s">
        <v>887</v>
      </c>
      <c r="V696" s="7">
        <v>35594</v>
      </c>
      <c r="W696" t="s">
        <v>8208</v>
      </c>
      <c r="X696" t="s">
        <v>1465</v>
      </c>
      <c r="Y696">
        <v>1997</v>
      </c>
      <c r="Z696">
        <v>13</v>
      </c>
    </row>
    <row r="697" spans="1:26" x14ac:dyDescent="0.25">
      <c r="A697" t="s">
        <v>1780</v>
      </c>
      <c r="B697" t="s">
        <v>1781</v>
      </c>
      <c r="C697" t="s">
        <v>1781</v>
      </c>
      <c r="D697">
        <v>0</v>
      </c>
      <c r="E697">
        <v>102</v>
      </c>
      <c r="F697">
        <v>1</v>
      </c>
      <c r="G697">
        <v>42</v>
      </c>
      <c r="H697" t="s">
        <v>8177</v>
      </c>
      <c r="I697" t="s">
        <v>5529</v>
      </c>
      <c r="J697" t="s">
        <v>132</v>
      </c>
      <c r="K697" t="s">
        <v>8162</v>
      </c>
      <c r="L697" s="5">
        <v>4.5999999999999996</v>
      </c>
      <c r="M697" t="s">
        <v>8188</v>
      </c>
      <c r="N697" s="6">
        <v>123120</v>
      </c>
      <c r="O697" t="s">
        <v>8182</v>
      </c>
      <c r="P697" s="6">
        <v>32000000</v>
      </c>
      <c r="Q697" s="6">
        <v>79082515</v>
      </c>
      <c r="R697">
        <v>47082515</v>
      </c>
      <c r="S697" t="s">
        <v>8175</v>
      </c>
      <c r="T697" s="7">
        <v>35774</v>
      </c>
      <c r="U697" t="s">
        <v>1782</v>
      </c>
      <c r="V697" s="7">
        <v>35774</v>
      </c>
      <c r="W697" t="s">
        <v>8196</v>
      </c>
      <c r="X697" t="s">
        <v>8202</v>
      </c>
      <c r="Y697">
        <v>1997</v>
      </c>
      <c r="Z697">
        <v>10</v>
      </c>
    </row>
    <row r="698" spans="1:26" x14ac:dyDescent="0.25">
      <c r="A698" t="s">
        <v>1783</v>
      </c>
      <c r="B698" t="s">
        <v>1784</v>
      </c>
      <c r="C698" t="s">
        <v>1784</v>
      </c>
      <c r="D698">
        <v>0</v>
      </c>
      <c r="E698">
        <v>101</v>
      </c>
      <c r="F698">
        <v>1</v>
      </c>
      <c r="G698">
        <v>41</v>
      </c>
      <c r="H698" t="s">
        <v>8177</v>
      </c>
      <c r="I698" t="s">
        <v>83</v>
      </c>
      <c r="J698" t="s">
        <v>8166</v>
      </c>
      <c r="K698" t="s">
        <v>5802</v>
      </c>
      <c r="L698" s="5">
        <v>5.8</v>
      </c>
      <c r="M698" t="s">
        <v>8178</v>
      </c>
      <c r="N698" s="6">
        <v>155615</v>
      </c>
      <c r="O698" t="s">
        <v>8182</v>
      </c>
      <c r="P698" s="6">
        <v>17000000</v>
      </c>
      <c r="Q698" s="6">
        <v>125586134</v>
      </c>
      <c r="R698">
        <v>108586134</v>
      </c>
      <c r="S698" t="s">
        <v>8175</v>
      </c>
      <c r="T698" s="7">
        <v>35712</v>
      </c>
      <c r="U698" t="s">
        <v>1785</v>
      </c>
      <c r="V698" s="7">
        <v>35712</v>
      </c>
      <c r="W698" t="s">
        <v>8204</v>
      </c>
      <c r="X698" t="s">
        <v>8199</v>
      </c>
      <c r="Y698">
        <v>1997</v>
      </c>
      <c r="Z698">
        <v>9</v>
      </c>
    </row>
    <row r="699" spans="1:26" x14ac:dyDescent="0.25">
      <c r="A699" t="s">
        <v>1786</v>
      </c>
      <c r="B699" t="s">
        <v>1787</v>
      </c>
      <c r="C699" t="s">
        <v>1787</v>
      </c>
      <c r="D699">
        <v>0</v>
      </c>
      <c r="E699">
        <v>112</v>
      </c>
      <c r="F699">
        <v>1</v>
      </c>
      <c r="G699">
        <v>52</v>
      </c>
      <c r="H699" t="s">
        <v>8177</v>
      </c>
      <c r="I699" t="s">
        <v>145</v>
      </c>
      <c r="J699" t="s">
        <v>5802</v>
      </c>
      <c r="K699" t="s">
        <v>5802</v>
      </c>
      <c r="L699" s="5">
        <v>7.3</v>
      </c>
      <c r="M699" t="s">
        <v>8181</v>
      </c>
      <c r="N699" s="6">
        <v>58885</v>
      </c>
      <c r="O699" t="s">
        <v>8179</v>
      </c>
      <c r="P699" s="6">
        <v>18000000</v>
      </c>
      <c r="Q699" s="6">
        <v>8038061</v>
      </c>
      <c r="R699">
        <v>-9961939</v>
      </c>
      <c r="S699" t="s">
        <v>8185</v>
      </c>
      <c r="T699" s="7">
        <v>35562</v>
      </c>
      <c r="U699" t="s">
        <v>1515</v>
      </c>
      <c r="V699" s="7">
        <v>35562</v>
      </c>
      <c r="W699" t="s">
        <v>8213</v>
      </c>
      <c r="X699" t="s">
        <v>8205</v>
      </c>
      <c r="Y699">
        <v>1997</v>
      </c>
      <c r="Z699">
        <v>12</v>
      </c>
    </row>
    <row r="700" spans="1:26" x14ac:dyDescent="0.25">
      <c r="A700" t="s">
        <v>1788</v>
      </c>
      <c r="B700" t="s">
        <v>1789</v>
      </c>
      <c r="C700" t="s">
        <v>1789</v>
      </c>
      <c r="D700">
        <v>0</v>
      </c>
      <c r="E700">
        <v>124</v>
      </c>
      <c r="F700">
        <v>2</v>
      </c>
      <c r="G700">
        <v>4</v>
      </c>
      <c r="H700" t="s">
        <v>8183</v>
      </c>
      <c r="I700" t="s">
        <v>5529</v>
      </c>
      <c r="J700" t="s">
        <v>8162</v>
      </c>
      <c r="K700" t="s">
        <v>145</v>
      </c>
      <c r="L700" s="5">
        <v>6.4</v>
      </c>
      <c r="M700" t="s">
        <v>8178</v>
      </c>
      <c r="N700" s="6">
        <v>122248</v>
      </c>
      <c r="O700" t="s">
        <v>8182</v>
      </c>
      <c r="P700" s="6">
        <v>60000000</v>
      </c>
      <c r="Q700" s="6">
        <v>159330280</v>
      </c>
      <c r="R700">
        <v>99330280</v>
      </c>
      <c r="S700" t="s">
        <v>8175</v>
      </c>
      <c r="T700" s="7">
        <v>35748</v>
      </c>
      <c r="U700" t="s">
        <v>1790</v>
      </c>
      <c r="V700" s="7">
        <v>35748</v>
      </c>
      <c r="W700" t="s">
        <v>8207</v>
      </c>
      <c r="X700" t="s">
        <v>1465</v>
      </c>
      <c r="Y700">
        <v>1997</v>
      </c>
      <c r="Z700">
        <v>14</v>
      </c>
    </row>
    <row r="701" spans="1:26" x14ac:dyDescent="0.25">
      <c r="A701" t="s">
        <v>1791</v>
      </c>
      <c r="B701" t="s">
        <v>1792</v>
      </c>
      <c r="C701" t="s">
        <v>1792</v>
      </c>
      <c r="D701">
        <v>0</v>
      </c>
      <c r="E701">
        <v>154</v>
      </c>
      <c r="F701">
        <v>2</v>
      </c>
      <c r="G701">
        <v>34</v>
      </c>
      <c r="H701" t="s">
        <v>8183</v>
      </c>
      <c r="I701" t="s">
        <v>8162</v>
      </c>
      <c r="J701" t="s">
        <v>145</v>
      </c>
      <c r="K701" t="s">
        <v>3857</v>
      </c>
      <c r="L701" s="5">
        <v>7.5</v>
      </c>
      <c r="M701" t="s">
        <v>8181</v>
      </c>
      <c r="N701" s="6">
        <v>365708</v>
      </c>
      <c r="O701" t="s">
        <v>8182</v>
      </c>
      <c r="P701" s="6">
        <v>12000000</v>
      </c>
      <c r="Q701" s="6">
        <v>39675292</v>
      </c>
      <c r="R701">
        <v>27675292</v>
      </c>
      <c r="S701" t="s">
        <v>8175</v>
      </c>
      <c r="T701" s="7">
        <v>35772</v>
      </c>
      <c r="U701" t="s">
        <v>1144</v>
      </c>
      <c r="V701" s="7">
        <v>35772</v>
      </c>
      <c r="W701" t="s">
        <v>8196</v>
      </c>
      <c r="X701" t="s">
        <v>8205</v>
      </c>
      <c r="Y701">
        <v>1997</v>
      </c>
      <c r="Z701">
        <v>8</v>
      </c>
    </row>
    <row r="702" spans="1:26" x14ac:dyDescent="0.25">
      <c r="A702" t="s">
        <v>1793</v>
      </c>
      <c r="B702" t="s">
        <v>1794</v>
      </c>
      <c r="C702" t="s">
        <v>1794</v>
      </c>
      <c r="D702">
        <v>0</v>
      </c>
      <c r="E702">
        <v>115</v>
      </c>
      <c r="F702">
        <v>1</v>
      </c>
      <c r="G702">
        <v>55</v>
      </c>
      <c r="H702" t="s">
        <v>8177</v>
      </c>
      <c r="I702" t="s">
        <v>8162</v>
      </c>
      <c r="J702" t="s">
        <v>145</v>
      </c>
      <c r="K702" t="s">
        <v>8166</v>
      </c>
      <c r="L702" s="5">
        <v>6.6</v>
      </c>
      <c r="M702" t="s">
        <v>8178</v>
      </c>
      <c r="N702" s="6">
        <v>79306</v>
      </c>
      <c r="O702" t="s">
        <v>8179</v>
      </c>
      <c r="P702" s="6">
        <v>27000000</v>
      </c>
      <c r="Q702" s="6">
        <v>60527873</v>
      </c>
      <c r="R702">
        <v>33527873</v>
      </c>
      <c r="S702" t="s">
        <v>8175</v>
      </c>
      <c r="T702" s="7">
        <v>1997</v>
      </c>
      <c r="U702" t="s">
        <v>1795</v>
      </c>
      <c r="V702" s="7">
        <v>1997</v>
      </c>
      <c r="W702" t="s">
        <v>8208</v>
      </c>
      <c r="X702" t="s">
        <v>8205</v>
      </c>
      <c r="Y702">
        <v>1905</v>
      </c>
      <c r="Z702">
        <v>19</v>
      </c>
    </row>
    <row r="703" spans="1:26" x14ac:dyDescent="0.25">
      <c r="A703" t="s">
        <v>1796</v>
      </c>
      <c r="B703" t="s">
        <v>1797</v>
      </c>
      <c r="C703" t="s">
        <v>1797</v>
      </c>
      <c r="D703">
        <v>0</v>
      </c>
      <c r="E703">
        <v>138</v>
      </c>
      <c r="F703">
        <v>2</v>
      </c>
      <c r="G703">
        <v>18</v>
      </c>
      <c r="H703" t="s">
        <v>8183</v>
      </c>
      <c r="I703" t="s">
        <v>8162</v>
      </c>
      <c r="J703" t="s">
        <v>145</v>
      </c>
      <c r="K703" t="s">
        <v>8166</v>
      </c>
      <c r="L703" s="5">
        <v>8.1999999999999993</v>
      </c>
      <c r="M703" t="s">
        <v>8181</v>
      </c>
      <c r="N703" s="6">
        <v>604260</v>
      </c>
      <c r="O703" t="s">
        <v>8184</v>
      </c>
      <c r="P703" s="6">
        <v>35000000</v>
      </c>
      <c r="Q703" s="6">
        <v>126216940</v>
      </c>
      <c r="R703">
        <v>91216940</v>
      </c>
      <c r="S703" t="s">
        <v>8175</v>
      </c>
      <c r="T703" s="7">
        <v>35564</v>
      </c>
      <c r="U703" t="s">
        <v>1798</v>
      </c>
      <c r="V703" s="7">
        <v>35564</v>
      </c>
      <c r="W703" t="s">
        <v>8213</v>
      </c>
      <c r="X703" t="s">
        <v>8202</v>
      </c>
      <c r="Y703">
        <v>1997</v>
      </c>
      <c r="Z703">
        <v>14</v>
      </c>
    </row>
    <row r="704" spans="1:26" x14ac:dyDescent="0.25">
      <c r="A704" t="s">
        <v>1799</v>
      </c>
      <c r="B704" t="s">
        <v>1800</v>
      </c>
      <c r="C704" t="s">
        <v>1800</v>
      </c>
      <c r="D704">
        <v>0</v>
      </c>
      <c r="E704">
        <v>86</v>
      </c>
      <c r="F704">
        <v>1</v>
      </c>
      <c r="G704">
        <v>26</v>
      </c>
      <c r="H704" t="s">
        <v>8177</v>
      </c>
      <c r="I704" t="s">
        <v>132</v>
      </c>
      <c r="J704" t="s">
        <v>8156</v>
      </c>
      <c r="K704" t="s">
        <v>5802</v>
      </c>
      <c r="L704" s="5">
        <v>6.9</v>
      </c>
      <c r="M704" t="s">
        <v>8178</v>
      </c>
      <c r="N704" s="6">
        <v>326533</v>
      </c>
      <c r="O704" t="s">
        <v>8182</v>
      </c>
      <c r="P704" s="6">
        <v>45000000</v>
      </c>
      <c r="Q704" s="6">
        <v>302710615</v>
      </c>
      <c r="R704">
        <v>257710615</v>
      </c>
      <c r="S704" t="s">
        <v>8175</v>
      </c>
      <c r="T704" s="7">
        <v>35507</v>
      </c>
      <c r="U704" t="s">
        <v>1289</v>
      </c>
      <c r="V704" s="7">
        <v>35507</v>
      </c>
      <c r="W704" t="s">
        <v>8203</v>
      </c>
      <c r="X704" t="s">
        <v>8197</v>
      </c>
      <c r="Y704">
        <v>1997</v>
      </c>
      <c r="Z704">
        <v>18</v>
      </c>
    </row>
    <row r="705" spans="1:26" x14ac:dyDescent="0.25">
      <c r="A705" t="s">
        <v>1801</v>
      </c>
      <c r="B705" t="s">
        <v>1802</v>
      </c>
      <c r="C705" t="s">
        <v>1802</v>
      </c>
      <c r="D705">
        <v>0</v>
      </c>
      <c r="E705">
        <v>137</v>
      </c>
      <c r="F705">
        <v>2</v>
      </c>
      <c r="G705">
        <v>17</v>
      </c>
      <c r="H705" t="s">
        <v>8183</v>
      </c>
      <c r="I705" t="s">
        <v>145</v>
      </c>
      <c r="J705" t="s">
        <v>8157</v>
      </c>
      <c r="K705" t="s">
        <v>5802</v>
      </c>
      <c r="L705" s="5">
        <v>6.8</v>
      </c>
      <c r="M705" t="s">
        <v>8178</v>
      </c>
      <c r="N705" s="6">
        <v>64578</v>
      </c>
      <c r="O705" t="s">
        <v>8179</v>
      </c>
      <c r="P705" s="6">
        <v>62000000</v>
      </c>
      <c r="Q705" s="6">
        <v>1071255</v>
      </c>
      <c r="R705">
        <v>-60928745</v>
      </c>
      <c r="S705" t="s">
        <v>8185</v>
      </c>
      <c r="T705" s="7">
        <v>35698</v>
      </c>
      <c r="U705" t="s">
        <v>404</v>
      </c>
      <c r="V705" s="7">
        <v>35698</v>
      </c>
      <c r="W705" t="s">
        <v>8211</v>
      </c>
      <c r="X705" t="s">
        <v>8199</v>
      </c>
      <c r="Y705">
        <v>1997</v>
      </c>
      <c r="Z705">
        <v>25</v>
      </c>
    </row>
    <row r="706" spans="1:26" x14ac:dyDescent="0.25">
      <c r="A706" t="s">
        <v>1803</v>
      </c>
      <c r="B706" t="s">
        <v>1804</v>
      </c>
      <c r="C706" t="s">
        <v>1804</v>
      </c>
      <c r="D706">
        <v>0</v>
      </c>
      <c r="E706">
        <v>129</v>
      </c>
      <c r="F706">
        <v>2</v>
      </c>
      <c r="G706">
        <v>9</v>
      </c>
      <c r="H706" t="s">
        <v>8183</v>
      </c>
      <c r="I706" t="s">
        <v>5529</v>
      </c>
      <c r="J706" t="s">
        <v>8158</v>
      </c>
      <c r="K706" t="s">
        <v>8161</v>
      </c>
      <c r="L706" s="5">
        <v>6.5</v>
      </c>
      <c r="M706" t="s">
        <v>8178</v>
      </c>
      <c r="N706" s="6">
        <v>436422</v>
      </c>
      <c r="O706" t="s">
        <v>8182</v>
      </c>
      <c r="P706" s="6">
        <v>73000000</v>
      </c>
      <c r="Q706" s="6">
        <v>618638999</v>
      </c>
      <c r="R706">
        <v>545638999</v>
      </c>
      <c r="S706" t="s">
        <v>8175</v>
      </c>
      <c r="T706" s="7">
        <v>35569</v>
      </c>
      <c r="U706" t="s">
        <v>139</v>
      </c>
      <c r="V706" s="7">
        <v>35569</v>
      </c>
      <c r="W706" t="s">
        <v>8213</v>
      </c>
      <c r="X706" t="s">
        <v>8205</v>
      </c>
      <c r="Y706">
        <v>1997</v>
      </c>
      <c r="Z706">
        <v>19</v>
      </c>
    </row>
    <row r="707" spans="1:26" x14ac:dyDescent="0.25">
      <c r="A707" t="s">
        <v>1805</v>
      </c>
      <c r="B707" t="s">
        <v>1806</v>
      </c>
      <c r="C707" t="s">
        <v>1806</v>
      </c>
      <c r="D707">
        <v>0</v>
      </c>
      <c r="E707">
        <v>178</v>
      </c>
      <c r="F707">
        <v>2</v>
      </c>
      <c r="G707">
        <v>58</v>
      </c>
      <c r="H707" t="s">
        <v>8183</v>
      </c>
      <c r="I707" t="s">
        <v>145</v>
      </c>
      <c r="J707" t="s">
        <v>8156</v>
      </c>
      <c r="K707" t="s">
        <v>8157</v>
      </c>
      <c r="L707" s="5">
        <v>7.2</v>
      </c>
      <c r="M707" t="s">
        <v>8181</v>
      </c>
      <c r="N707" s="6">
        <v>257781</v>
      </c>
      <c r="O707" t="s">
        <v>8182</v>
      </c>
      <c r="P707" s="6">
        <v>90000000</v>
      </c>
      <c r="Q707" s="6">
        <v>142940100</v>
      </c>
      <c r="R707">
        <v>52940100</v>
      </c>
      <c r="S707" t="s">
        <v>8175</v>
      </c>
      <c r="T707" s="7">
        <v>36101</v>
      </c>
      <c r="U707" t="s">
        <v>449</v>
      </c>
      <c r="V707" s="7">
        <v>36101</v>
      </c>
      <c r="W707" t="s">
        <v>8207</v>
      </c>
      <c r="X707" t="s">
        <v>8205</v>
      </c>
      <c r="Y707">
        <v>1998</v>
      </c>
      <c r="Z707">
        <v>2</v>
      </c>
    </row>
    <row r="708" spans="1:26" x14ac:dyDescent="0.25">
      <c r="A708" t="s">
        <v>1807</v>
      </c>
      <c r="B708" t="s">
        <v>1808</v>
      </c>
      <c r="C708" t="s">
        <v>1808</v>
      </c>
      <c r="D708">
        <v>0</v>
      </c>
      <c r="E708">
        <v>98</v>
      </c>
      <c r="F708">
        <v>1</v>
      </c>
      <c r="G708">
        <v>38</v>
      </c>
      <c r="H708" t="s">
        <v>8177</v>
      </c>
      <c r="I708" t="s">
        <v>5529</v>
      </c>
      <c r="J708" t="s">
        <v>8158</v>
      </c>
      <c r="K708" t="s">
        <v>132</v>
      </c>
      <c r="L708" s="5">
        <v>7.3</v>
      </c>
      <c r="M708" t="s">
        <v>8181</v>
      </c>
      <c r="N708" s="6">
        <v>598125</v>
      </c>
      <c r="O708" t="s">
        <v>8184</v>
      </c>
      <c r="P708" s="6">
        <v>90000000</v>
      </c>
      <c r="Q708" s="6">
        <v>589390539</v>
      </c>
      <c r="R708">
        <v>499390539</v>
      </c>
      <c r="S708" t="s">
        <v>8175</v>
      </c>
      <c r="T708" s="7">
        <v>35606</v>
      </c>
      <c r="U708" t="s">
        <v>998</v>
      </c>
      <c r="V708" s="7">
        <v>35606</v>
      </c>
      <c r="W708" t="s">
        <v>8208</v>
      </c>
      <c r="X708" t="s">
        <v>8202</v>
      </c>
      <c r="Y708">
        <v>1997</v>
      </c>
      <c r="Z708">
        <v>25</v>
      </c>
    </row>
    <row r="709" spans="1:26" x14ac:dyDescent="0.25">
      <c r="A709" t="s">
        <v>1809</v>
      </c>
      <c r="B709" t="s">
        <v>1810</v>
      </c>
      <c r="C709" t="s">
        <v>1810</v>
      </c>
      <c r="D709">
        <v>0</v>
      </c>
      <c r="E709">
        <v>105</v>
      </c>
      <c r="F709">
        <v>1</v>
      </c>
      <c r="G709">
        <v>45</v>
      </c>
      <c r="H709" t="s">
        <v>8177</v>
      </c>
      <c r="I709" t="s">
        <v>83</v>
      </c>
      <c r="J709" t="s">
        <v>8161</v>
      </c>
      <c r="K709" t="s">
        <v>5802</v>
      </c>
      <c r="L709" s="5">
        <v>6</v>
      </c>
      <c r="M709" t="s">
        <v>8178</v>
      </c>
      <c r="N709" s="6">
        <v>54600</v>
      </c>
      <c r="O709" t="s">
        <v>8179</v>
      </c>
      <c r="P709" s="6">
        <v>30000000</v>
      </c>
      <c r="Q709" s="6">
        <v>25480803</v>
      </c>
      <c r="R709">
        <v>-4519197</v>
      </c>
      <c r="S709" t="s">
        <v>8185</v>
      </c>
      <c r="T709" s="7">
        <v>35582</v>
      </c>
      <c r="U709" t="s">
        <v>1811</v>
      </c>
      <c r="V709" s="7">
        <v>35582</v>
      </c>
      <c r="W709" t="s">
        <v>8208</v>
      </c>
      <c r="X709" t="s">
        <v>8200</v>
      </c>
      <c r="Y709">
        <v>1997</v>
      </c>
      <c r="Z709">
        <v>1</v>
      </c>
    </row>
    <row r="710" spans="1:26" x14ac:dyDescent="0.25">
      <c r="A710" t="s">
        <v>1812</v>
      </c>
      <c r="B710" t="s">
        <v>1813</v>
      </c>
      <c r="C710" t="s">
        <v>1813</v>
      </c>
      <c r="D710">
        <v>0</v>
      </c>
      <c r="E710">
        <v>95</v>
      </c>
      <c r="F710">
        <v>1</v>
      </c>
      <c r="G710">
        <v>35</v>
      </c>
      <c r="H710" t="s">
        <v>8177</v>
      </c>
      <c r="I710" t="s">
        <v>5529</v>
      </c>
      <c r="J710" t="s">
        <v>8158</v>
      </c>
      <c r="K710" t="s">
        <v>8156</v>
      </c>
      <c r="L710" s="5">
        <v>3.6</v>
      </c>
      <c r="M710" t="s">
        <v>8188</v>
      </c>
      <c r="N710" s="6">
        <v>57337</v>
      </c>
      <c r="O710" t="s">
        <v>8179</v>
      </c>
      <c r="P710" s="6">
        <v>30000000</v>
      </c>
      <c r="Q710" s="6">
        <v>51376861</v>
      </c>
      <c r="R710">
        <v>21376861</v>
      </c>
      <c r="S710" t="s">
        <v>8175</v>
      </c>
      <c r="T710" s="7">
        <v>35755</v>
      </c>
      <c r="U710" t="s">
        <v>1814</v>
      </c>
      <c r="V710" s="7">
        <v>35755</v>
      </c>
      <c r="W710" t="s">
        <v>8207</v>
      </c>
      <c r="X710" t="s">
        <v>1465</v>
      </c>
      <c r="Y710">
        <v>1997</v>
      </c>
      <c r="Z710">
        <v>21</v>
      </c>
    </row>
    <row r="711" spans="1:26" x14ac:dyDescent="0.25">
      <c r="A711" t="s">
        <v>1815</v>
      </c>
      <c r="B711" t="s">
        <v>1816</v>
      </c>
      <c r="C711" t="s">
        <v>1817</v>
      </c>
      <c r="D711">
        <v>0</v>
      </c>
      <c r="E711">
        <v>98</v>
      </c>
      <c r="F711">
        <v>1</v>
      </c>
      <c r="G711">
        <v>38</v>
      </c>
      <c r="H711" t="s">
        <v>8177</v>
      </c>
      <c r="I711" t="s">
        <v>132</v>
      </c>
      <c r="J711" t="s">
        <v>5802</v>
      </c>
      <c r="K711" t="s">
        <v>5802</v>
      </c>
      <c r="L711" s="5">
        <v>6.5</v>
      </c>
      <c r="M711" t="s">
        <v>8178</v>
      </c>
      <c r="N711" s="6">
        <v>59345</v>
      </c>
      <c r="O711" t="s">
        <v>8179</v>
      </c>
      <c r="P711" s="6">
        <v>38000000</v>
      </c>
      <c r="Q711" s="6">
        <v>122417389</v>
      </c>
      <c r="R711">
        <v>84417389</v>
      </c>
      <c r="S711" t="s">
        <v>8175</v>
      </c>
      <c r="T711" s="7">
        <v>35783</v>
      </c>
      <c r="U711" t="s">
        <v>1818</v>
      </c>
      <c r="V711" s="7">
        <v>35783</v>
      </c>
      <c r="W711" t="s">
        <v>8196</v>
      </c>
      <c r="X711" t="s">
        <v>1465</v>
      </c>
      <c r="Y711">
        <v>1997</v>
      </c>
      <c r="Z711">
        <v>19</v>
      </c>
    </row>
    <row r="712" spans="1:26" x14ac:dyDescent="0.25">
      <c r="A712" t="s">
        <v>1819</v>
      </c>
      <c r="B712" t="s">
        <v>1820</v>
      </c>
      <c r="C712" t="s">
        <v>1820</v>
      </c>
      <c r="D712">
        <v>0</v>
      </c>
      <c r="E712">
        <v>105</v>
      </c>
      <c r="F712">
        <v>1</v>
      </c>
      <c r="G712">
        <v>45</v>
      </c>
      <c r="H712" t="s">
        <v>8177</v>
      </c>
      <c r="I712" t="s">
        <v>132</v>
      </c>
      <c r="J712" t="s">
        <v>145</v>
      </c>
      <c r="K712" t="s">
        <v>8157</v>
      </c>
      <c r="L712" s="5">
        <v>6.3</v>
      </c>
      <c r="M712" t="s">
        <v>8178</v>
      </c>
      <c r="N712" s="6">
        <v>151068</v>
      </c>
      <c r="O712" t="s">
        <v>8182</v>
      </c>
      <c r="P712" s="6">
        <v>38000000</v>
      </c>
      <c r="Q712" s="6">
        <v>299288605</v>
      </c>
      <c r="R712">
        <v>261288605</v>
      </c>
      <c r="S712" t="s">
        <v>8175</v>
      </c>
      <c r="T712" s="7">
        <v>35601</v>
      </c>
      <c r="U712" t="s">
        <v>1821</v>
      </c>
      <c r="V712" s="7">
        <v>35601</v>
      </c>
      <c r="W712" t="s">
        <v>8208</v>
      </c>
      <c r="X712" t="s">
        <v>1465</v>
      </c>
      <c r="Y712">
        <v>1997</v>
      </c>
      <c r="Z712">
        <v>20</v>
      </c>
    </row>
    <row r="713" spans="1:26" x14ac:dyDescent="0.25">
      <c r="A713" t="s">
        <v>1822</v>
      </c>
      <c r="B713" t="s">
        <v>1823</v>
      </c>
      <c r="C713" t="s">
        <v>1823</v>
      </c>
      <c r="D713">
        <v>0</v>
      </c>
      <c r="E713">
        <v>139</v>
      </c>
      <c r="F713">
        <v>2</v>
      </c>
      <c r="G713">
        <v>19</v>
      </c>
      <c r="H713" t="s">
        <v>8183</v>
      </c>
      <c r="I713" t="s">
        <v>132</v>
      </c>
      <c r="J713" t="s">
        <v>145</v>
      </c>
      <c r="K713" t="s">
        <v>8157</v>
      </c>
      <c r="L713" s="5">
        <v>7.7</v>
      </c>
      <c r="M713" t="s">
        <v>8181</v>
      </c>
      <c r="N713" s="6">
        <v>312819</v>
      </c>
      <c r="O713" t="s">
        <v>8182</v>
      </c>
      <c r="P713" s="6">
        <v>50000000</v>
      </c>
      <c r="Q713" s="6">
        <v>314178011</v>
      </c>
      <c r="R713">
        <v>264178011</v>
      </c>
      <c r="S713" t="s">
        <v>8175</v>
      </c>
      <c r="T713" s="7">
        <v>35770</v>
      </c>
      <c r="U713" t="s">
        <v>435</v>
      </c>
      <c r="V713" s="7">
        <v>35770</v>
      </c>
      <c r="W713" t="s">
        <v>8196</v>
      </c>
      <c r="X713" t="s">
        <v>8206</v>
      </c>
      <c r="Y713">
        <v>1997</v>
      </c>
      <c r="Z713">
        <v>6</v>
      </c>
    </row>
    <row r="714" spans="1:26" x14ac:dyDescent="0.25">
      <c r="A714" t="s">
        <v>1824</v>
      </c>
      <c r="B714" t="s">
        <v>1825</v>
      </c>
      <c r="C714" t="s">
        <v>1825</v>
      </c>
      <c r="D714">
        <v>0</v>
      </c>
      <c r="E714">
        <v>124</v>
      </c>
      <c r="F714">
        <v>2</v>
      </c>
      <c r="G714">
        <v>4</v>
      </c>
      <c r="H714" t="s">
        <v>8183</v>
      </c>
      <c r="I714" t="s">
        <v>5529</v>
      </c>
      <c r="J714" t="s">
        <v>145</v>
      </c>
      <c r="K714" t="s">
        <v>3857</v>
      </c>
      <c r="L714" s="5">
        <v>6</v>
      </c>
      <c r="M714" t="s">
        <v>8178</v>
      </c>
      <c r="N714" s="6">
        <v>60735</v>
      </c>
      <c r="O714" t="s">
        <v>8179</v>
      </c>
      <c r="P714" s="6">
        <v>50000000</v>
      </c>
      <c r="Q714" s="6">
        <v>110463140</v>
      </c>
      <c r="R714">
        <v>60463140</v>
      </c>
      <c r="S714" t="s">
        <v>8175</v>
      </c>
      <c r="T714" s="7">
        <v>35696</v>
      </c>
      <c r="U714" t="s">
        <v>1826</v>
      </c>
      <c r="V714" s="7">
        <v>35696</v>
      </c>
      <c r="W714" t="s">
        <v>8211</v>
      </c>
      <c r="X714" t="s">
        <v>8197</v>
      </c>
      <c r="Y714">
        <v>1997</v>
      </c>
      <c r="Z714">
        <v>23</v>
      </c>
    </row>
    <row r="715" spans="1:26" x14ac:dyDescent="0.25">
      <c r="A715" t="s">
        <v>1827</v>
      </c>
      <c r="B715" t="s">
        <v>1828</v>
      </c>
      <c r="C715" t="s">
        <v>1828</v>
      </c>
      <c r="D715">
        <v>0</v>
      </c>
      <c r="E715">
        <v>177</v>
      </c>
      <c r="F715">
        <v>2</v>
      </c>
      <c r="G715">
        <v>57</v>
      </c>
      <c r="H715" t="s">
        <v>8183</v>
      </c>
      <c r="I715" t="s">
        <v>5529</v>
      </c>
      <c r="J715" t="s">
        <v>8158</v>
      </c>
      <c r="K715" t="s">
        <v>145</v>
      </c>
      <c r="L715" s="5">
        <v>6.1</v>
      </c>
      <c r="M715" t="s">
        <v>8178</v>
      </c>
      <c r="N715" s="6">
        <v>77010</v>
      </c>
      <c r="O715" t="s">
        <v>8179</v>
      </c>
      <c r="P715" s="6">
        <v>80000000</v>
      </c>
      <c r="Q715" s="6">
        <v>17626234</v>
      </c>
      <c r="R715">
        <v>-62373766</v>
      </c>
      <c r="S715" t="s">
        <v>8185</v>
      </c>
      <c r="T715" s="7">
        <v>35776</v>
      </c>
      <c r="U715" t="s">
        <v>940</v>
      </c>
      <c r="V715" s="7">
        <v>35776</v>
      </c>
      <c r="W715" t="s">
        <v>8196</v>
      </c>
      <c r="X715" t="s">
        <v>1465</v>
      </c>
      <c r="Y715">
        <v>1997</v>
      </c>
      <c r="Z715">
        <v>12</v>
      </c>
    </row>
    <row r="716" spans="1:26" x14ac:dyDescent="0.25">
      <c r="A716" t="s">
        <v>1829</v>
      </c>
      <c r="B716" t="s">
        <v>1830</v>
      </c>
      <c r="C716" t="s">
        <v>1830</v>
      </c>
      <c r="D716">
        <v>0</v>
      </c>
      <c r="E716">
        <v>135</v>
      </c>
      <c r="F716">
        <v>2</v>
      </c>
      <c r="G716">
        <v>15</v>
      </c>
      <c r="H716" t="s">
        <v>8183</v>
      </c>
      <c r="I716" t="s">
        <v>8162</v>
      </c>
      <c r="J716" t="s">
        <v>145</v>
      </c>
      <c r="K716" t="s">
        <v>3857</v>
      </c>
      <c r="L716" s="5">
        <v>7.2</v>
      </c>
      <c r="M716" t="s">
        <v>8181</v>
      </c>
      <c r="N716" s="6">
        <v>81333</v>
      </c>
      <c r="O716" t="s">
        <v>8179</v>
      </c>
      <c r="P716" s="6">
        <v>40000000</v>
      </c>
      <c r="Q716" s="6">
        <v>45916769</v>
      </c>
      <c r="R716">
        <v>5916769</v>
      </c>
      <c r="S716" t="s">
        <v>8175</v>
      </c>
      <c r="T716" s="7">
        <v>1997</v>
      </c>
      <c r="U716" t="s">
        <v>66</v>
      </c>
      <c r="V716" s="7">
        <v>1997</v>
      </c>
      <c r="W716" t="s">
        <v>8208</v>
      </c>
      <c r="X716" t="s">
        <v>8205</v>
      </c>
      <c r="Y716">
        <v>1905</v>
      </c>
      <c r="Z716">
        <v>19</v>
      </c>
    </row>
    <row r="717" spans="1:26" x14ac:dyDescent="0.25">
      <c r="A717" t="s">
        <v>1831</v>
      </c>
      <c r="B717" t="s">
        <v>1832</v>
      </c>
      <c r="C717" t="s">
        <v>1832</v>
      </c>
      <c r="D717">
        <v>0</v>
      </c>
      <c r="E717">
        <v>116</v>
      </c>
      <c r="F717">
        <v>1</v>
      </c>
      <c r="G717">
        <v>56</v>
      </c>
      <c r="H717" t="s">
        <v>8177</v>
      </c>
      <c r="I717" t="s">
        <v>5529</v>
      </c>
      <c r="J717" t="s">
        <v>8158</v>
      </c>
      <c r="K717" t="s">
        <v>8157</v>
      </c>
      <c r="L717" s="5">
        <v>6.2</v>
      </c>
      <c r="M717" t="s">
        <v>8178</v>
      </c>
      <c r="N717" s="6">
        <v>71340</v>
      </c>
      <c r="O717" t="s">
        <v>8179</v>
      </c>
      <c r="P717" s="6">
        <v>68000000</v>
      </c>
      <c r="Q717" s="6">
        <v>118063304</v>
      </c>
      <c r="R717">
        <v>50063304</v>
      </c>
      <c r="S717" t="s">
        <v>8175</v>
      </c>
      <c r="T717" s="7">
        <v>35523</v>
      </c>
      <c r="U717" t="s">
        <v>1139</v>
      </c>
      <c r="V717" s="7">
        <v>35523</v>
      </c>
      <c r="W717" t="s">
        <v>8210</v>
      </c>
      <c r="X717" t="s">
        <v>8199</v>
      </c>
      <c r="Y717">
        <v>1997</v>
      </c>
      <c r="Z717">
        <v>3</v>
      </c>
    </row>
    <row r="718" spans="1:26" x14ac:dyDescent="0.25">
      <c r="A718" t="s">
        <v>1833</v>
      </c>
      <c r="B718" t="s">
        <v>1834</v>
      </c>
      <c r="C718" t="s">
        <v>1834</v>
      </c>
      <c r="D718">
        <v>0</v>
      </c>
      <c r="E718">
        <v>120</v>
      </c>
      <c r="F718">
        <v>2</v>
      </c>
      <c r="G718">
        <v>0</v>
      </c>
      <c r="H718" t="s">
        <v>8177</v>
      </c>
      <c r="I718" t="s">
        <v>83</v>
      </c>
      <c r="J718" t="s">
        <v>8166</v>
      </c>
      <c r="K718" t="s">
        <v>5802</v>
      </c>
      <c r="L718" s="5">
        <v>6.3</v>
      </c>
      <c r="M718" t="s">
        <v>8178</v>
      </c>
      <c r="N718" s="6">
        <v>205034</v>
      </c>
      <c r="O718" t="s">
        <v>8182</v>
      </c>
      <c r="P718" s="6">
        <v>24000000</v>
      </c>
      <c r="Q718" s="6">
        <v>172363301</v>
      </c>
      <c r="R718">
        <v>148363301</v>
      </c>
      <c r="S718" t="s">
        <v>8175</v>
      </c>
      <c r="T718" s="7">
        <v>35774</v>
      </c>
      <c r="U718" t="s">
        <v>487</v>
      </c>
      <c r="V718" s="7">
        <v>35774</v>
      </c>
      <c r="W718" t="s">
        <v>8196</v>
      </c>
      <c r="X718" t="s">
        <v>8202</v>
      </c>
      <c r="Y718">
        <v>1997</v>
      </c>
      <c r="Z718">
        <v>10</v>
      </c>
    </row>
    <row r="719" spans="1:26" x14ac:dyDescent="0.25">
      <c r="A719" t="s">
        <v>1835</v>
      </c>
      <c r="B719" t="s">
        <v>1836</v>
      </c>
      <c r="C719" t="s">
        <v>1836</v>
      </c>
      <c r="D719">
        <v>0</v>
      </c>
      <c r="E719">
        <v>136</v>
      </c>
      <c r="F719">
        <v>2</v>
      </c>
      <c r="G719">
        <v>16</v>
      </c>
      <c r="H719" t="s">
        <v>8183</v>
      </c>
      <c r="I719" t="s">
        <v>8158</v>
      </c>
      <c r="J719" t="s">
        <v>8160</v>
      </c>
      <c r="K719" t="s">
        <v>145</v>
      </c>
      <c r="L719" s="5">
        <v>7.1</v>
      </c>
      <c r="M719" t="s">
        <v>8181</v>
      </c>
      <c r="N719" s="6">
        <v>152381</v>
      </c>
      <c r="O719" t="s">
        <v>8182</v>
      </c>
      <c r="P719" s="6">
        <v>70000000</v>
      </c>
      <c r="Q719" s="6">
        <v>131457682</v>
      </c>
      <c r="R719">
        <v>61457682</v>
      </c>
      <c r="S719" t="s">
        <v>8175</v>
      </c>
      <c r="T719" s="7">
        <v>35686</v>
      </c>
      <c r="U719" t="s">
        <v>1837</v>
      </c>
      <c r="V719" s="7">
        <v>35686</v>
      </c>
      <c r="W719" t="s">
        <v>8211</v>
      </c>
      <c r="X719" t="s">
        <v>8206</v>
      </c>
      <c r="Y719">
        <v>1997</v>
      </c>
      <c r="Z719">
        <v>13</v>
      </c>
    </row>
    <row r="720" spans="1:26" x14ac:dyDescent="0.25">
      <c r="A720" t="s">
        <v>1838</v>
      </c>
      <c r="B720" t="s">
        <v>1839</v>
      </c>
      <c r="C720" t="s">
        <v>1839</v>
      </c>
      <c r="D720">
        <v>0</v>
      </c>
      <c r="E720">
        <v>99</v>
      </c>
      <c r="F720">
        <v>1</v>
      </c>
      <c r="G720">
        <v>39</v>
      </c>
      <c r="H720" t="s">
        <v>8177</v>
      </c>
      <c r="I720" t="s">
        <v>132</v>
      </c>
      <c r="J720" t="s">
        <v>145</v>
      </c>
      <c r="K720" t="s">
        <v>8156</v>
      </c>
      <c r="L720" s="5">
        <v>6.7</v>
      </c>
      <c r="M720" t="s">
        <v>8178</v>
      </c>
      <c r="N720" s="6">
        <v>70505</v>
      </c>
      <c r="O720" t="s">
        <v>8179</v>
      </c>
      <c r="P720" s="6">
        <v>6000000</v>
      </c>
      <c r="Q720" s="6">
        <v>11841544</v>
      </c>
      <c r="R720">
        <v>5841544</v>
      </c>
      <c r="S720" t="s">
        <v>8175</v>
      </c>
      <c r="T720" s="7">
        <v>35821</v>
      </c>
      <c r="U720" t="s">
        <v>1840</v>
      </c>
      <c r="V720" s="7">
        <v>35821</v>
      </c>
      <c r="W720" t="s">
        <v>8198</v>
      </c>
      <c r="X720" t="s">
        <v>8205</v>
      </c>
      <c r="Y720">
        <v>1998</v>
      </c>
      <c r="Z720">
        <v>26</v>
      </c>
    </row>
    <row r="721" spans="1:26" x14ac:dyDescent="0.25">
      <c r="A721" t="s">
        <v>1841</v>
      </c>
      <c r="B721" t="s">
        <v>1842</v>
      </c>
      <c r="C721" t="s">
        <v>1842</v>
      </c>
      <c r="D721">
        <v>0</v>
      </c>
      <c r="E721">
        <v>99</v>
      </c>
      <c r="F721">
        <v>1</v>
      </c>
      <c r="G721">
        <v>39</v>
      </c>
      <c r="H721" t="s">
        <v>8177</v>
      </c>
      <c r="I721" t="s">
        <v>5529</v>
      </c>
      <c r="J721" t="s">
        <v>145</v>
      </c>
      <c r="K721" t="s">
        <v>8161</v>
      </c>
      <c r="L721" s="5">
        <v>6</v>
      </c>
      <c r="M721" t="s">
        <v>8178</v>
      </c>
      <c r="N721" s="6">
        <v>58801</v>
      </c>
      <c r="O721" t="s">
        <v>8179</v>
      </c>
      <c r="P721" s="6">
        <v>60000000</v>
      </c>
      <c r="Q721" s="6">
        <v>14594226</v>
      </c>
      <c r="R721">
        <v>-45405774</v>
      </c>
      <c r="S721" t="s">
        <v>8185</v>
      </c>
      <c r="T721" s="7">
        <v>36091</v>
      </c>
      <c r="U721" t="s">
        <v>1500</v>
      </c>
      <c r="V721" s="7">
        <v>36091</v>
      </c>
      <c r="W721" t="s">
        <v>8204</v>
      </c>
      <c r="X721" t="s">
        <v>1465</v>
      </c>
      <c r="Y721">
        <v>1998</v>
      </c>
      <c r="Z721">
        <v>23</v>
      </c>
    </row>
    <row r="722" spans="1:26" x14ac:dyDescent="0.25">
      <c r="A722" t="s">
        <v>1843</v>
      </c>
      <c r="B722" t="s">
        <v>1844</v>
      </c>
      <c r="C722" t="s">
        <v>1844</v>
      </c>
      <c r="D722">
        <v>0</v>
      </c>
      <c r="E722">
        <v>96</v>
      </c>
      <c r="F722">
        <v>1</v>
      </c>
      <c r="G722">
        <v>36</v>
      </c>
      <c r="H722" t="s">
        <v>8177</v>
      </c>
      <c r="I722" t="s">
        <v>5529</v>
      </c>
      <c r="J722" t="s">
        <v>8162</v>
      </c>
      <c r="K722" t="s">
        <v>145</v>
      </c>
      <c r="L722" s="5">
        <v>5.2</v>
      </c>
      <c r="M722" t="s">
        <v>8178</v>
      </c>
      <c r="N722" s="6">
        <v>71370</v>
      </c>
      <c r="O722" t="s">
        <v>8179</v>
      </c>
      <c r="P722" s="6">
        <v>40000000</v>
      </c>
      <c r="Q722" s="6">
        <v>87840042</v>
      </c>
      <c r="R722">
        <v>47840042</v>
      </c>
      <c r="S722" t="s">
        <v>8175</v>
      </c>
      <c r="T722" s="7">
        <v>35612</v>
      </c>
      <c r="U722" t="s">
        <v>1845</v>
      </c>
      <c r="V722" s="7">
        <v>35612</v>
      </c>
      <c r="W722" t="s">
        <v>8209</v>
      </c>
      <c r="X722" t="s">
        <v>8197</v>
      </c>
      <c r="Y722">
        <v>1997</v>
      </c>
      <c r="Z722">
        <v>1</v>
      </c>
    </row>
    <row r="723" spans="1:26" x14ac:dyDescent="0.25">
      <c r="A723" t="s">
        <v>1846</v>
      </c>
      <c r="B723" t="s">
        <v>1847</v>
      </c>
      <c r="C723" t="s">
        <v>1847</v>
      </c>
      <c r="D723">
        <v>0</v>
      </c>
      <c r="E723">
        <v>121</v>
      </c>
      <c r="F723">
        <v>2</v>
      </c>
      <c r="G723">
        <v>1</v>
      </c>
      <c r="H723" t="s">
        <v>8183</v>
      </c>
      <c r="I723" t="s">
        <v>5529</v>
      </c>
      <c r="J723" t="s">
        <v>8158</v>
      </c>
      <c r="K723" t="s">
        <v>8162</v>
      </c>
      <c r="L723" s="5">
        <v>3.9</v>
      </c>
      <c r="M723" t="s">
        <v>8188</v>
      </c>
      <c r="N723" s="6">
        <v>84801</v>
      </c>
      <c r="O723" t="s">
        <v>8179</v>
      </c>
      <c r="P723" s="6">
        <v>160000000</v>
      </c>
      <c r="Q723" s="6">
        <v>164508066</v>
      </c>
      <c r="R723">
        <v>4508066</v>
      </c>
      <c r="S723" t="s">
        <v>8175</v>
      </c>
      <c r="T723" s="7">
        <v>1997</v>
      </c>
      <c r="U723" t="s">
        <v>1375</v>
      </c>
      <c r="V723" s="7">
        <v>1997</v>
      </c>
      <c r="W723" t="s">
        <v>8208</v>
      </c>
      <c r="X723" t="s">
        <v>8205</v>
      </c>
      <c r="Y723">
        <v>1905</v>
      </c>
      <c r="Z723">
        <v>19</v>
      </c>
    </row>
    <row r="724" spans="1:26" x14ac:dyDescent="0.25">
      <c r="A724" t="s">
        <v>1848</v>
      </c>
      <c r="B724" t="s">
        <v>1849</v>
      </c>
      <c r="C724" t="s">
        <v>1849</v>
      </c>
      <c r="D724">
        <v>0</v>
      </c>
      <c r="E724">
        <v>134</v>
      </c>
      <c r="F724">
        <v>2</v>
      </c>
      <c r="G724">
        <v>14</v>
      </c>
      <c r="H724" t="s">
        <v>8183</v>
      </c>
      <c r="I724" t="s">
        <v>5529</v>
      </c>
      <c r="J724" t="s">
        <v>8166</v>
      </c>
      <c r="K724" t="s">
        <v>8161</v>
      </c>
      <c r="L724" s="5">
        <v>6.1</v>
      </c>
      <c r="M724" t="s">
        <v>8178</v>
      </c>
      <c r="N724" s="6">
        <v>110881</v>
      </c>
      <c r="O724" t="s">
        <v>8182</v>
      </c>
      <c r="P724" s="6">
        <v>80000000</v>
      </c>
      <c r="Q724" s="6">
        <v>37020277</v>
      </c>
      <c r="R724">
        <v>-42979723</v>
      </c>
      <c r="S724" t="s">
        <v>8185</v>
      </c>
      <c r="T724" s="7">
        <v>35837</v>
      </c>
      <c r="U724" t="s">
        <v>484</v>
      </c>
      <c r="V724" s="7">
        <v>35837</v>
      </c>
      <c r="W724" t="s">
        <v>8201</v>
      </c>
      <c r="X724" t="s">
        <v>8202</v>
      </c>
      <c r="Y724">
        <v>1998</v>
      </c>
      <c r="Z724">
        <v>11</v>
      </c>
    </row>
    <row r="725" spans="1:26" x14ac:dyDescent="0.25">
      <c r="A725" t="s">
        <v>1850</v>
      </c>
      <c r="B725" t="s">
        <v>1851</v>
      </c>
      <c r="C725" t="s">
        <v>1851</v>
      </c>
      <c r="D725">
        <v>0</v>
      </c>
      <c r="E725">
        <v>114</v>
      </c>
      <c r="F725">
        <v>1</v>
      </c>
      <c r="G725">
        <v>54</v>
      </c>
      <c r="H725" t="s">
        <v>8177</v>
      </c>
      <c r="I725" t="s">
        <v>5529</v>
      </c>
      <c r="J725" t="s">
        <v>8158</v>
      </c>
      <c r="K725" t="s">
        <v>132</v>
      </c>
      <c r="L725" s="5">
        <v>7.1</v>
      </c>
      <c r="M725" t="s">
        <v>8181</v>
      </c>
      <c r="N725" s="6">
        <v>178250</v>
      </c>
      <c r="O725" t="s">
        <v>8182</v>
      </c>
      <c r="P725" s="6">
        <v>75000000</v>
      </c>
      <c r="Q725" s="6">
        <v>107752036</v>
      </c>
      <c r="R725">
        <v>32752036</v>
      </c>
      <c r="S725" t="s">
        <v>8175</v>
      </c>
      <c r="T725" s="7">
        <v>36430</v>
      </c>
      <c r="U725" t="s">
        <v>1852</v>
      </c>
      <c r="V725" s="7">
        <v>36430</v>
      </c>
      <c r="W725" t="s">
        <v>8211</v>
      </c>
      <c r="X725" t="s">
        <v>8205</v>
      </c>
      <c r="Y725">
        <v>1999</v>
      </c>
      <c r="Z725">
        <v>27</v>
      </c>
    </row>
    <row r="726" spans="1:26" x14ac:dyDescent="0.25">
      <c r="A726" t="s">
        <v>1853</v>
      </c>
      <c r="B726" t="s">
        <v>1854</v>
      </c>
      <c r="C726" t="s">
        <v>1854</v>
      </c>
      <c r="D726">
        <v>0</v>
      </c>
      <c r="E726">
        <v>129</v>
      </c>
      <c r="F726">
        <v>2</v>
      </c>
      <c r="G726">
        <v>9</v>
      </c>
      <c r="H726" t="s">
        <v>8183</v>
      </c>
      <c r="I726" t="s">
        <v>5529</v>
      </c>
      <c r="J726" t="s">
        <v>8158</v>
      </c>
      <c r="K726" t="s">
        <v>8161</v>
      </c>
      <c r="L726" s="5">
        <v>7.3</v>
      </c>
      <c r="M726" t="s">
        <v>8181</v>
      </c>
      <c r="N726" s="6">
        <v>311677</v>
      </c>
      <c r="O726" t="s">
        <v>8182</v>
      </c>
      <c r="P726" s="6">
        <v>105000000</v>
      </c>
      <c r="Q726" s="6">
        <v>121214377</v>
      </c>
      <c r="R726">
        <v>16214377</v>
      </c>
      <c r="S726" t="s">
        <v>8175</v>
      </c>
      <c r="T726" s="7">
        <v>35738</v>
      </c>
      <c r="U726" t="s">
        <v>733</v>
      </c>
      <c r="V726" s="7">
        <v>35738</v>
      </c>
      <c r="W726" t="s">
        <v>8207</v>
      </c>
      <c r="X726" t="s">
        <v>8197</v>
      </c>
      <c r="Y726">
        <v>1997</v>
      </c>
      <c r="Z726">
        <v>4</v>
      </c>
    </row>
    <row r="727" spans="1:26" x14ac:dyDescent="0.25">
      <c r="A727" t="s">
        <v>1855</v>
      </c>
      <c r="B727" t="s">
        <v>1856</v>
      </c>
      <c r="C727" t="s">
        <v>1856</v>
      </c>
      <c r="D727">
        <v>0</v>
      </c>
      <c r="E727">
        <v>121</v>
      </c>
      <c r="F727">
        <v>2</v>
      </c>
      <c r="G727">
        <v>1</v>
      </c>
      <c r="H727" t="s">
        <v>8183</v>
      </c>
      <c r="I727" t="s">
        <v>8162</v>
      </c>
      <c r="J727" t="s">
        <v>145</v>
      </c>
      <c r="K727" t="s">
        <v>3857</v>
      </c>
      <c r="L727" s="5">
        <v>7.5</v>
      </c>
      <c r="M727" t="s">
        <v>8181</v>
      </c>
      <c r="N727" s="6">
        <v>74542</v>
      </c>
      <c r="O727" t="s">
        <v>8179</v>
      </c>
      <c r="P727" s="6">
        <v>30000000</v>
      </c>
      <c r="Q727" s="6">
        <v>16316273</v>
      </c>
      <c r="R727">
        <v>-13683727</v>
      </c>
      <c r="S727" t="s">
        <v>8185</v>
      </c>
      <c r="T727" s="7">
        <v>36050</v>
      </c>
      <c r="U727" t="s">
        <v>359</v>
      </c>
      <c r="V727" s="7">
        <v>36050</v>
      </c>
      <c r="W727" t="s">
        <v>8211</v>
      </c>
      <c r="X727" t="s">
        <v>8206</v>
      </c>
      <c r="Y727">
        <v>1998</v>
      </c>
      <c r="Z727">
        <v>12</v>
      </c>
    </row>
    <row r="728" spans="1:26" x14ac:dyDescent="0.25">
      <c r="A728" t="s">
        <v>1857</v>
      </c>
      <c r="B728" t="s">
        <v>1858</v>
      </c>
      <c r="C728" t="s">
        <v>1858</v>
      </c>
      <c r="D728">
        <v>0</v>
      </c>
      <c r="E728">
        <v>194</v>
      </c>
      <c r="F728">
        <v>3</v>
      </c>
      <c r="G728">
        <v>14</v>
      </c>
      <c r="H728" t="s">
        <v>8183</v>
      </c>
      <c r="I728" t="s">
        <v>145</v>
      </c>
      <c r="J728" t="s">
        <v>8157</v>
      </c>
      <c r="K728" t="s">
        <v>5802</v>
      </c>
      <c r="L728" s="5">
        <v>7.9</v>
      </c>
      <c r="M728" t="s">
        <v>8181</v>
      </c>
      <c r="N728" s="6">
        <v>1252486</v>
      </c>
      <c r="O728" t="s">
        <v>8184</v>
      </c>
      <c r="P728" s="6">
        <v>200000000</v>
      </c>
      <c r="Q728" s="6">
        <v>2264743305</v>
      </c>
      <c r="R728">
        <v>2064743305</v>
      </c>
      <c r="S728" t="s">
        <v>8175</v>
      </c>
      <c r="T728" s="7">
        <v>35735</v>
      </c>
      <c r="U728" t="s">
        <v>515</v>
      </c>
      <c r="V728" s="7">
        <v>35735</v>
      </c>
      <c r="W728" t="s">
        <v>8207</v>
      </c>
      <c r="X728" t="s">
        <v>8206</v>
      </c>
      <c r="Y728">
        <v>1997</v>
      </c>
      <c r="Z728">
        <v>1</v>
      </c>
    </row>
    <row r="729" spans="1:26" x14ac:dyDescent="0.25">
      <c r="A729" t="s">
        <v>1859</v>
      </c>
      <c r="B729" t="s">
        <v>1860</v>
      </c>
      <c r="C729" t="s">
        <v>1860</v>
      </c>
      <c r="D729">
        <v>0</v>
      </c>
      <c r="E729">
        <v>119</v>
      </c>
      <c r="F729">
        <v>1</v>
      </c>
      <c r="G729">
        <v>59</v>
      </c>
      <c r="H729" t="s">
        <v>8177</v>
      </c>
      <c r="I729" t="s">
        <v>5529</v>
      </c>
      <c r="J729" t="s">
        <v>8158</v>
      </c>
      <c r="K729" t="s">
        <v>3857</v>
      </c>
      <c r="L729" s="5">
        <v>6.5</v>
      </c>
      <c r="M729" t="s">
        <v>8178</v>
      </c>
      <c r="N729" s="6">
        <v>201921</v>
      </c>
      <c r="O729" t="s">
        <v>8182</v>
      </c>
      <c r="P729" s="6">
        <v>110000000</v>
      </c>
      <c r="Q729" s="6">
        <v>333011068</v>
      </c>
      <c r="R729">
        <v>223011068</v>
      </c>
      <c r="S729" t="s">
        <v>8175</v>
      </c>
      <c r="T729" s="7">
        <v>35773</v>
      </c>
      <c r="U729" t="s">
        <v>914</v>
      </c>
      <c r="V729" s="7">
        <v>35773</v>
      </c>
      <c r="W729" t="s">
        <v>8196</v>
      </c>
      <c r="X729" t="s">
        <v>8197</v>
      </c>
      <c r="Y729">
        <v>1997</v>
      </c>
      <c r="Z729">
        <v>9</v>
      </c>
    </row>
    <row r="730" spans="1:26" x14ac:dyDescent="0.25">
      <c r="A730" t="s">
        <v>1861</v>
      </c>
      <c r="B730" t="s">
        <v>1862</v>
      </c>
      <c r="C730" t="s">
        <v>1862</v>
      </c>
      <c r="D730">
        <v>0</v>
      </c>
      <c r="E730">
        <v>92</v>
      </c>
      <c r="F730">
        <v>1</v>
      </c>
      <c r="G730">
        <v>32</v>
      </c>
      <c r="H730" t="s">
        <v>8177</v>
      </c>
      <c r="I730" t="s">
        <v>8158</v>
      </c>
      <c r="J730" t="s">
        <v>8159</v>
      </c>
      <c r="K730" t="s">
        <v>132</v>
      </c>
      <c r="L730" s="5">
        <v>7.9</v>
      </c>
      <c r="M730" t="s">
        <v>8181</v>
      </c>
      <c r="N730" s="6">
        <v>607548</v>
      </c>
      <c r="O730" t="s">
        <v>8184</v>
      </c>
      <c r="P730" s="6">
        <v>90000000</v>
      </c>
      <c r="Q730" s="6">
        <v>497375381</v>
      </c>
      <c r="R730">
        <v>407375381</v>
      </c>
      <c r="S730" t="s">
        <v>8175</v>
      </c>
      <c r="T730" s="7">
        <v>36477</v>
      </c>
      <c r="U730" t="s">
        <v>1863</v>
      </c>
      <c r="V730" s="7">
        <v>36477</v>
      </c>
      <c r="W730" t="s">
        <v>8207</v>
      </c>
      <c r="X730" t="s">
        <v>8206</v>
      </c>
      <c r="Y730">
        <v>1999</v>
      </c>
      <c r="Z730">
        <v>13</v>
      </c>
    </row>
    <row r="731" spans="1:26" x14ac:dyDescent="0.25">
      <c r="A731" t="s">
        <v>1864</v>
      </c>
      <c r="B731" t="s">
        <v>1865</v>
      </c>
      <c r="C731" t="s">
        <v>1865</v>
      </c>
      <c r="D731">
        <v>0</v>
      </c>
      <c r="E731">
        <v>103</v>
      </c>
      <c r="F731">
        <v>1</v>
      </c>
      <c r="G731">
        <v>43</v>
      </c>
      <c r="H731" t="s">
        <v>8177</v>
      </c>
      <c r="I731" t="s">
        <v>132</v>
      </c>
      <c r="J731" t="s">
        <v>145</v>
      </c>
      <c r="K731" t="s">
        <v>5802</v>
      </c>
      <c r="L731" s="5">
        <v>8.1999999999999993</v>
      </c>
      <c r="M731" t="s">
        <v>8181</v>
      </c>
      <c r="N731" s="6">
        <v>1155713</v>
      </c>
      <c r="O731" t="s">
        <v>8184</v>
      </c>
      <c r="P731" s="6">
        <v>60000000</v>
      </c>
      <c r="Q731" s="6">
        <v>264118712</v>
      </c>
      <c r="R731">
        <v>204118712</v>
      </c>
      <c r="S731" t="s">
        <v>8175</v>
      </c>
      <c r="T731" s="7">
        <v>1998</v>
      </c>
      <c r="U731" t="s">
        <v>603</v>
      </c>
      <c r="V731" s="7">
        <v>1998</v>
      </c>
      <c r="W731" t="s">
        <v>8208</v>
      </c>
      <c r="X731" t="s">
        <v>8197</v>
      </c>
      <c r="Y731">
        <v>1905</v>
      </c>
      <c r="Z731">
        <v>20</v>
      </c>
    </row>
    <row r="732" spans="1:26" x14ac:dyDescent="0.25">
      <c r="A732" t="s">
        <v>1866</v>
      </c>
      <c r="B732" t="s">
        <v>1867</v>
      </c>
      <c r="C732" t="s">
        <v>1867</v>
      </c>
      <c r="D732">
        <v>0</v>
      </c>
      <c r="E732">
        <v>125</v>
      </c>
      <c r="F732">
        <v>2</v>
      </c>
      <c r="G732">
        <v>5</v>
      </c>
      <c r="H732" t="s">
        <v>8183</v>
      </c>
      <c r="I732" t="s">
        <v>8162</v>
      </c>
      <c r="J732" t="s">
        <v>145</v>
      </c>
      <c r="K732" t="s">
        <v>3857</v>
      </c>
      <c r="L732" s="5">
        <v>6.7</v>
      </c>
      <c r="M732" t="s">
        <v>8178</v>
      </c>
      <c r="N732" s="6">
        <v>53975</v>
      </c>
      <c r="O732" t="s">
        <v>8179</v>
      </c>
      <c r="P732" s="6">
        <v>19000000</v>
      </c>
      <c r="Q732" s="6">
        <v>6682098</v>
      </c>
      <c r="R732">
        <v>-12317902</v>
      </c>
      <c r="S732" t="s">
        <v>8185</v>
      </c>
      <c r="T732" s="7">
        <v>1997</v>
      </c>
      <c r="U732" t="s">
        <v>659</v>
      </c>
      <c r="V732" s="7">
        <v>1997</v>
      </c>
      <c r="W732" t="s">
        <v>8208</v>
      </c>
      <c r="X732" t="s">
        <v>8205</v>
      </c>
      <c r="Y732">
        <v>1905</v>
      </c>
      <c r="Z732">
        <v>19</v>
      </c>
    </row>
    <row r="733" spans="1:26" x14ac:dyDescent="0.25">
      <c r="A733" t="s">
        <v>1868</v>
      </c>
      <c r="B733" t="s">
        <v>1869</v>
      </c>
      <c r="C733" t="s">
        <v>1869</v>
      </c>
      <c r="D733">
        <v>0</v>
      </c>
      <c r="E733">
        <v>93</v>
      </c>
      <c r="F733">
        <v>1</v>
      </c>
      <c r="G733">
        <v>33</v>
      </c>
      <c r="H733" t="s">
        <v>8177</v>
      </c>
      <c r="I733" t="s">
        <v>132</v>
      </c>
      <c r="J733" t="s">
        <v>5802</v>
      </c>
      <c r="K733" t="s">
        <v>5802</v>
      </c>
      <c r="L733" s="5">
        <v>5.9</v>
      </c>
      <c r="M733" t="s">
        <v>8178</v>
      </c>
      <c r="N733" s="6">
        <v>52178</v>
      </c>
      <c r="O733" t="s">
        <v>8179</v>
      </c>
      <c r="P733" s="6">
        <v>25000000</v>
      </c>
      <c r="Q733" s="6">
        <v>36400360</v>
      </c>
      <c r="R733">
        <v>11400360</v>
      </c>
      <c r="S733" t="s">
        <v>8175</v>
      </c>
      <c r="T733" s="7">
        <v>35475</v>
      </c>
      <c r="U733" t="s">
        <v>1870</v>
      </c>
      <c r="V733" s="7">
        <v>35475</v>
      </c>
      <c r="W733" t="s">
        <v>8201</v>
      </c>
      <c r="X733" t="s">
        <v>1465</v>
      </c>
      <c r="Y733">
        <v>1997</v>
      </c>
      <c r="Z733">
        <v>14</v>
      </c>
    </row>
    <row r="734" spans="1:26" x14ac:dyDescent="0.25">
      <c r="A734" t="s">
        <v>1871</v>
      </c>
      <c r="B734" t="s">
        <v>1872</v>
      </c>
      <c r="C734" t="s">
        <v>1872</v>
      </c>
      <c r="D734">
        <v>0</v>
      </c>
      <c r="E734">
        <v>104</v>
      </c>
      <c r="F734">
        <v>1</v>
      </c>
      <c r="G734">
        <v>44</v>
      </c>
      <c r="H734" t="s">
        <v>8177</v>
      </c>
      <c r="I734" t="s">
        <v>5529</v>
      </c>
      <c r="J734" t="s">
        <v>145</v>
      </c>
      <c r="K734" t="s">
        <v>8161</v>
      </c>
      <c r="L734" s="5">
        <v>5.5</v>
      </c>
      <c r="M734" t="s">
        <v>8178</v>
      </c>
      <c r="N734" s="6">
        <v>80272</v>
      </c>
      <c r="O734" t="s">
        <v>8179</v>
      </c>
      <c r="P734" s="6">
        <v>90000000</v>
      </c>
      <c r="Q734" s="6">
        <v>122823468</v>
      </c>
      <c r="R734">
        <v>32823468</v>
      </c>
      <c r="S734" t="s">
        <v>8175</v>
      </c>
      <c r="T734" s="7">
        <v>35535</v>
      </c>
      <c r="U734" t="s">
        <v>1088</v>
      </c>
      <c r="V734" s="7">
        <v>35535</v>
      </c>
      <c r="W734" t="s">
        <v>8210</v>
      </c>
      <c r="X734" t="s">
        <v>8197</v>
      </c>
      <c r="Y734">
        <v>1997</v>
      </c>
      <c r="Z734">
        <v>15</v>
      </c>
    </row>
    <row r="735" spans="1:26" x14ac:dyDescent="0.25">
      <c r="A735" t="s">
        <v>1873</v>
      </c>
      <c r="B735" t="s">
        <v>1874</v>
      </c>
      <c r="C735" t="s">
        <v>1874</v>
      </c>
      <c r="D735">
        <v>0</v>
      </c>
      <c r="E735">
        <v>90</v>
      </c>
      <c r="F735">
        <v>1</v>
      </c>
      <c r="G735">
        <v>30</v>
      </c>
      <c r="H735" t="s">
        <v>8177</v>
      </c>
      <c r="I735" t="s">
        <v>132</v>
      </c>
      <c r="J735" t="s">
        <v>8168</v>
      </c>
      <c r="K735" t="s">
        <v>5802</v>
      </c>
      <c r="L735" s="5">
        <v>6.1</v>
      </c>
      <c r="M735" t="s">
        <v>8178</v>
      </c>
      <c r="N735" s="6">
        <v>174289</v>
      </c>
      <c r="O735" t="s">
        <v>8182</v>
      </c>
      <c r="P735" s="6">
        <v>23000000</v>
      </c>
      <c r="Q735" s="6">
        <v>185991646</v>
      </c>
      <c r="R735">
        <v>162991646</v>
      </c>
      <c r="S735" t="s">
        <v>8175</v>
      </c>
      <c r="T735" s="7">
        <v>36105</v>
      </c>
      <c r="U735" t="s">
        <v>1875</v>
      </c>
      <c r="V735" s="7">
        <v>36105</v>
      </c>
      <c r="W735" t="s">
        <v>8207</v>
      </c>
      <c r="X735" t="s">
        <v>1465</v>
      </c>
      <c r="Y735">
        <v>1998</v>
      </c>
      <c r="Z735">
        <v>6</v>
      </c>
    </row>
    <row r="736" spans="1:26" x14ac:dyDescent="0.25">
      <c r="A736" t="s">
        <v>1876</v>
      </c>
      <c r="B736" t="s">
        <v>1877</v>
      </c>
      <c r="C736" t="s">
        <v>1877</v>
      </c>
      <c r="D736">
        <v>0</v>
      </c>
      <c r="E736">
        <v>119</v>
      </c>
      <c r="F736">
        <v>1</v>
      </c>
      <c r="G736">
        <v>59</v>
      </c>
      <c r="H736" t="s">
        <v>8177</v>
      </c>
      <c r="I736" t="s">
        <v>8162</v>
      </c>
      <c r="J736" t="s">
        <v>145</v>
      </c>
      <c r="K736" t="s">
        <v>5802</v>
      </c>
      <c r="L736" s="5">
        <v>8.5</v>
      </c>
      <c r="M736" t="s">
        <v>8181</v>
      </c>
      <c r="N736" s="6">
        <v>1164516</v>
      </c>
      <c r="O736" t="s">
        <v>8184</v>
      </c>
      <c r="P736" s="6">
        <v>20000000</v>
      </c>
      <c r="Q736" s="6">
        <v>23875127</v>
      </c>
      <c r="R736">
        <v>3875127</v>
      </c>
      <c r="S736" t="s">
        <v>8175</v>
      </c>
      <c r="T736" s="7">
        <v>35977</v>
      </c>
      <c r="U736" t="s">
        <v>1878</v>
      </c>
      <c r="V736" s="7">
        <v>35977</v>
      </c>
      <c r="W736" t="s">
        <v>8209</v>
      </c>
      <c r="X736" t="s">
        <v>8202</v>
      </c>
      <c r="Y736">
        <v>1998</v>
      </c>
      <c r="Z736">
        <v>1</v>
      </c>
    </row>
    <row r="737" spans="1:26" x14ac:dyDescent="0.25">
      <c r="A737" t="s">
        <v>1879</v>
      </c>
      <c r="B737" t="s">
        <v>1880</v>
      </c>
      <c r="C737" t="s">
        <v>1880</v>
      </c>
      <c r="D737">
        <v>0</v>
      </c>
      <c r="E737">
        <v>83</v>
      </c>
      <c r="F737">
        <v>1</v>
      </c>
      <c r="G737">
        <v>23</v>
      </c>
      <c r="H737" t="s">
        <v>8177</v>
      </c>
      <c r="I737" t="s">
        <v>8158</v>
      </c>
      <c r="J737" t="s">
        <v>8159</v>
      </c>
      <c r="K737" t="s">
        <v>132</v>
      </c>
      <c r="L737" s="5">
        <v>6.5</v>
      </c>
      <c r="M737" t="s">
        <v>8178</v>
      </c>
      <c r="N737" s="6">
        <v>161608</v>
      </c>
      <c r="O737" t="s">
        <v>8182</v>
      </c>
      <c r="P737" s="6">
        <v>105000000</v>
      </c>
      <c r="Q737" s="6">
        <v>171757863</v>
      </c>
      <c r="R737">
        <v>66757863</v>
      </c>
      <c r="S737" t="s">
        <v>8175</v>
      </c>
      <c r="T737" s="7">
        <v>36057</v>
      </c>
      <c r="U737" t="s">
        <v>1881</v>
      </c>
      <c r="V737" s="7">
        <v>36057</v>
      </c>
      <c r="W737" t="s">
        <v>8211</v>
      </c>
      <c r="X737" t="s">
        <v>8206</v>
      </c>
      <c r="Y737">
        <v>1998</v>
      </c>
      <c r="Z737">
        <v>19</v>
      </c>
    </row>
    <row r="738" spans="1:26" x14ac:dyDescent="0.25">
      <c r="A738" t="s">
        <v>1882</v>
      </c>
      <c r="B738" t="s">
        <v>1883</v>
      </c>
      <c r="C738" t="s">
        <v>1883</v>
      </c>
      <c r="D738">
        <v>0</v>
      </c>
      <c r="E738">
        <v>151</v>
      </c>
      <c r="F738">
        <v>2</v>
      </c>
      <c r="G738">
        <v>31</v>
      </c>
      <c r="H738" t="s">
        <v>8183</v>
      </c>
      <c r="I738" t="s">
        <v>5529</v>
      </c>
      <c r="J738" t="s">
        <v>8158</v>
      </c>
      <c r="K738" t="s">
        <v>8161</v>
      </c>
      <c r="L738" s="5">
        <v>6.7</v>
      </c>
      <c r="M738" t="s">
        <v>8178</v>
      </c>
      <c r="N738" s="6">
        <v>443251</v>
      </c>
      <c r="O738" t="s">
        <v>8182</v>
      </c>
      <c r="P738" s="6">
        <v>140000000</v>
      </c>
      <c r="Q738" s="6">
        <v>553709788</v>
      </c>
      <c r="R738">
        <v>413709788</v>
      </c>
      <c r="S738" t="s">
        <v>8175</v>
      </c>
      <c r="T738" s="7">
        <v>35976</v>
      </c>
      <c r="U738" t="s">
        <v>1410</v>
      </c>
      <c r="V738" s="7">
        <v>35976</v>
      </c>
      <c r="W738" t="s">
        <v>8208</v>
      </c>
      <c r="X738" t="s">
        <v>8197</v>
      </c>
      <c r="Y738">
        <v>1998</v>
      </c>
      <c r="Z738">
        <v>30</v>
      </c>
    </row>
    <row r="739" spans="1:26" x14ac:dyDescent="0.25">
      <c r="A739" t="s">
        <v>1884</v>
      </c>
      <c r="B739" t="s">
        <v>1885</v>
      </c>
      <c r="C739" t="s">
        <v>1885</v>
      </c>
      <c r="D739">
        <v>0</v>
      </c>
      <c r="E739">
        <v>113</v>
      </c>
      <c r="F739">
        <v>1</v>
      </c>
      <c r="G739">
        <v>53</v>
      </c>
      <c r="H739" t="s">
        <v>8177</v>
      </c>
      <c r="I739" t="s">
        <v>132</v>
      </c>
      <c r="J739" t="s">
        <v>145</v>
      </c>
      <c r="K739" t="s">
        <v>8156</v>
      </c>
      <c r="L739" s="5">
        <v>7.7</v>
      </c>
      <c r="M739" t="s">
        <v>8181</v>
      </c>
      <c r="N739" s="6">
        <v>348531</v>
      </c>
      <c r="O739" t="s">
        <v>8182</v>
      </c>
      <c r="P739" s="6">
        <v>13000000</v>
      </c>
      <c r="Q739" s="6">
        <v>23106667</v>
      </c>
      <c r="R739">
        <v>10106667</v>
      </c>
      <c r="S739" t="s">
        <v>8175</v>
      </c>
      <c r="T739" s="7">
        <v>36405</v>
      </c>
      <c r="U739" t="s">
        <v>1886</v>
      </c>
      <c r="V739" s="7">
        <v>36405</v>
      </c>
      <c r="W739" t="s">
        <v>8211</v>
      </c>
      <c r="X739" t="s">
        <v>8199</v>
      </c>
      <c r="Y739">
        <v>1999</v>
      </c>
      <c r="Z739">
        <v>2</v>
      </c>
    </row>
    <row r="740" spans="1:26" x14ac:dyDescent="0.25">
      <c r="A740" t="s">
        <v>1887</v>
      </c>
      <c r="B740" t="s">
        <v>1888</v>
      </c>
      <c r="C740" t="s">
        <v>1888</v>
      </c>
      <c r="D740">
        <v>0</v>
      </c>
      <c r="E740">
        <v>120</v>
      </c>
      <c r="F740">
        <v>2</v>
      </c>
      <c r="G740">
        <v>0</v>
      </c>
      <c r="H740" t="s">
        <v>8177</v>
      </c>
      <c r="I740" t="s">
        <v>5529</v>
      </c>
      <c r="J740" t="s">
        <v>83</v>
      </c>
      <c r="K740" t="s">
        <v>8161</v>
      </c>
      <c r="L740" s="5">
        <v>7.1</v>
      </c>
      <c r="M740" t="s">
        <v>8181</v>
      </c>
      <c r="N740" s="6">
        <v>291981</v>
      </c>
      <c r="O740" t="s">
        <v>8182</v>
      </c>
      <c r="P740" s="6">
        <v>45000000</v>
      </c>
      <c r="Q740" s="6">
        <v>131211377</v>
      </c>
      <c r="R740">
        <v>86211377</v>
      </c>
      <c r="S740" t="s">
        <v>8175</v>
      </c>
      <c r="T740" s="7">
        <v>36026</v>
      </c>
      <c r="U740" t="s">
        <v>1889</v>
      </c>
      <c r="V740" s="7">
        <v>36026</v>
      </c>
      <c r="W740" t="s">
        <v>8212</v>
      </c>
      <c r="X740" t="s">
        <v>8202</v>
      </c>
      <c r="Y740">
        <v>1998</v>
      </c>
      <c r="Z740">
        <v>19</v>
      </c>
    </row>
    <row r="741" spans="1:26" x14ac:dyDescent="0.25">
      <c r="A741" t="s">
        <v>1890</v>
      </c>
      <c r="B741" t="s">
        <v>1891</v>
      </c>
      <c r="C741" t="s">
        <v>1891</v>
      </c>
      <c r="D741">
        <v>0</v>
      </c>
      <c r="E741">
        <v>124</v>
      </c>
      <c r="F741">
        <v>2</v>
      </c>
      <c r="G741">
        <v>4</v>
      </c>
      <c r="H741" t="s">
        <v>8183</v>
      </c>
      <c r="I741" t="s">
        <v>5529</v>
      </c>
      <c r="J741" t="s">
        <v>8158</v>
      </c>
      <c r="K741" t="s">
        <v>8156</v>
      </c>
      <c r="L741" s="5">
        <v>7.1</v>
      </c>
      <c r="M741" t="s">
        <v>8181</v>
      </c>
      <c r="N741" s="6">
        <v>451505</v>
      </c>
      <c r="O741" t="s">
        <v>8182</v>
      </c>
      <c r="P741" s="6">
        <v>80000000</v>
      </c>
      <c r="Q741" s="6">
        <v>415933406</v>
      </c>
      <c r="R741">
        <v>335933406</v>
      </c>
      <c r="S741" t="s">
        <v>8175</v>
      </c>
      <c r="T741" s="7">
        <v>36266</v>
      </c>
      <c r="U741" t="s">
        <v>1892</v>
      </c>
      <c r="V741" s="7">
        <v>36266</v>
      </c>
      <c r="W741" t="s">
        <v>8210</v>
      </c>
      <c r="X741" t="s">
        <v>1465</v>
      </c>
      <c r="Y741">
        <v>1999</v>
      </c>
      <c r="Z741">
        <v>16</v>
      </c>
    </row>
    <row r="742" spans="1:26" x14ac:dyDescent="0.25">
      <c r="A742" t="s">
        <v>1893</v>
      </c>
      <c r="B742" t="s">
        <v>1894</v>
      </c>
      <c r="C742" t="s">
        <v>1894</v>
      </c>
      <c r="D742">
        <v>0</v>
      </c>
      <c r="E742">
        <v>95</v>
      </c>
      <c r="F742">
        <v>1</v>
      </c>
      <c r="G742">
        <v>35</v>
      </c>
      <c r="H742" t="s">
        <v>8177</v>
      </c>
      <c r="I742" t="s">
        <v>8158</v>
      </c>
      <c r="J742" t="s">
        <v>8159</v>
      </c>
      <c r="K742" t="s">
        <v>132</v>
      </c>
      <c r="L742" s="5">
        <v>7.2</v>
      </c>
      <c r="M742" t="s">
        <v>8181</v>
      </c>
      <c r="N742" s="6">
        <v>308108</v>
      </c>
      <c r="O742" t="s">
        <v>8182</v>
      </c>
      <c r="P742" s="6">
        <v>120000000</v>
      </c>
      <c r="Q742" s="6">
        <v>363258859</v>
      </c>
      <c r="R742">
        <v>243258859</v>
      </c>
      <c r="S742" t="s">
        <v>8175</v>
      </c>
      <c r="T742" s="7">
        <v>36113</v>
      </c>
      <c r="U742" t="s">
        <v>1895</v>
      </c>
      <c r="V742" s="7">
        <v>36113</v>
      </c>
      <c r="W742" t="s">
        <v>8207</v>
      </c>
      <c r="X742" t="s">
        <v>8206</v>
      </c>
      <c r="Y742">
        <v>1998</v>
      </c>
      <c r="Z742">
        <v>14</v>
      </c>
    </row>
    <row r="743" spans="1:26" x14ac:dyDescent="0.25">
      <c r="A743" t="s">
        <v>1896</v>
      </c>
      <c r="B743" t="s">
        <v>1897</v>
      </c>
      <c r="C743" t="s">
        <v>1897</v>
      </c>
      <c r="D743">
        <v>0</v>
      </c>
      <c r="E743">
        <v>84</v>
      </c>
      <c r="F743">
        <v>1</v>
      </c>
      <c r="G743">
        <v>24</v>
      </c>
      <c r="H743" t="s">
        <v>8177</v>
      </c>
      <c r="I743" t="s">
        <v>8158</v>
      </c>
      <c r="J743" t="s">
        <v>8159</v>
      </c>
      <c r="K743" t="s">
        <v>132</v>
      </c>
      <c r="L743" s="5">
        <v>7.1</v>
      </c>
      <c r="M743" t="s">
        <v>8181</v>
      </c>
      <c r="N743" s="6">
        <v>203928</v>
      </c>
      <c r="O743" t="s">
        <v>8182</v>
      </c>
      <c r="P743" s="6">
        <v>45000000</v>
      </c>
      <c r="Q743" s="6">
        <v>224874960</v>
      </c>
      <c r="R743">
        <v>179874960</v>
      </c>
      <c r="S743" t="s">
        <v>8175</v>
      </c>
      <c r="T743" s="7">
        <v>36694</v>
      </c>
      <c r="U743" t="s">
        <v>1898</v>
      </c>
      <c r="V743" s="7">
        <v>36694</v>
      </c>
      <c r="W743" t="s">
        <v>8208</v>
      </c>
      <c r="X743" t="s">
        <v>8206</v>
      </c>
      <c r="Y743">
        <v>2000</v>
      </c>
      <c r="Z743">
        <v>17</v>
      </c>
    </row>
    <row r="744" spans="1:26" x14ac:dyDescent="0.25">
      <c r="A744" t="s">
        <v>1899</v>
      </c>
      <c r="B744" t="s">
        <v>1900</v>
      </c>
      <c r="C744" t="s">
        <v>1901</v>
      </c>
      <c r="D744">
        <v>0</v>
      </c>
      <c r="E744">
        <v>121</v>
      </c>
      <c r="F744">
        <v>2</v>
      </c>
      <c r="G744">
        <v>1</v>
      </c>
      <c r="H744" t="s">
        <v>8183</v>
      </c>
      <c r="I744" t="s">
        <v>145</v>
      </c>
      <c r="J744" t="s">
        <v>8157</v>
      </c>
      <c r="K744" t="s">
        <v>5802</v>
      </c>
      <c r="L744" s="5">
        <v>7.1</v>
      </c>
      <c r="M744" t="s">
        <v>8181</v>
      </c>
      <c r="N744" s="6">
        <v>80370</v>
      </c>
      <c r="O744" t="s">
        <v>8179</v>
      </c>
      <c r="P744" s="6">
        <v>26000000</v>
      </c>
      <c r="Q744" s="6">
        <v>98005666</v>
      </c>
      <c r="R744">
        <v>72005666</v>
      </c>
      <c r="S744" t="s">
        <v>8175</v>
      </c>
      <c r="T744" s="7">
        <v>36005</v>
      </c>
      <c r="U744" t="s">
        <v>1902</v>
      </c>
      <c r="V744" s="7">
        <v>36005</v>
      </c>
      <c r="W744" t="s">
        <v>8209</v>
      </c>
      <c r="X744" t="s">
        <v>8202</v>
      </c>
      <c r="Y744">
        <v>1998</v>
      </c>
      <c r="Z744">
        <v>29</v>
      </c>
    </row>
    <row r="745" spans="1:26" x14ac:dyDescent="0.25">
      <c r="A745" t="s">
        <v>1903</v>
      </c>
      <c r="B745" t="s">
        <v>1904</v>
      </c>
      <c r="C745" t="s">
        <v>1904</v>
      </c>
      <c r="D745">
        <v>0</v>
      </c>
      <c r="E745">
        <v>114</v>
      </c>
      <c r="F745">
        <v>1</v>
      </c>
      <c r="G745">
        <v>54</v>
      </c>
      <c r="H745" t="s">
        <v>8177</v>
      </c>
      <c r="I745" t="s">
        <v>145</v>
      </c>
      <c r="J745" t="s">
        <v>8156</v>
      </c>
      <c r="K745" t="s">
        <v>8157</v>
      </c>
      <c r="L745" s="5">
        <v>6.7</v>
      </c>
      <c r="M745" t="s">
        <v>8178</v>
      </c>
      <c r="N745" s="6">
        <v>125838</v>
      </c>
      <c r="O745" t="s">
        <v>8182</v>
      </c>
      <c r="P745" s="6">
        <v>55000000</v>
      </c>
      <c r="Q745" s="6">
        <v>198685114</v>
      </c>
      <c r="R745">
        <v>143685114</v>
      </c>
      <c r="S745" t="s">
        <v>8175</v>
      </c>
      <c r="T745" s="7">
        <v>35895</v>
      </c>
      <c r="U745" t="s">
        <v>1430</v>
      </c>
      <c r="V745" s="7">
        <v>35895</v>
      </c>
      <c r="W745" t="s">
        <v>8210</v>
      </c>
      <c r="X745" t="s">
        <v>1465</v>
      </c>
      <c r="Y745">
        <v>1998</v>
      </c>
      <c r="Z745">
        <v>10</v>
      </c>
    </row>
    <row r="746" spans="1:26" x14ac:dyDescent="0.25">
      <c r="A746" t="s">
        <v>1905</v>
      </c>
      <c r="B746" t="s">
        <v>1906</v>
      </c>
      <c r="C746" t="s">
        <v>1906</v>
      </c>
      <c r="D746">
        <v>0</v>
      </c>
      <c r="E746">
        <v>120</v>
      </c>
      <c r="F746">
        <v>2</v>
      </c>
      <c r="G746">
        <v>0</v>
      </c>
      <c r="H746" t="s">
        <v>8177</v>
      </c>
      <c r="I746" t="s">
        <v>5529</v>
      </c>
      <c r="J746" t="s">
        <v>145</v>
      </c>
      <c r="K746" t="s">
        <v>8161</v>
      </c>
      <c r="L746" s="5">
        <v>6.2</v>
      </c>
      <c r="M746" t="s">
        <v>8178</v>
      </c>
      <c r="N746" s="6">
        <v>186973</v>
      </c>
      <c r="O746" t="s">
        <v>8182</v>
      </c>
      <c r="P746" s="6">
        <v>75000000</v>
      </c>
      <c r="Q746" s="6">
        <v>349464664</v>
      </c>
      <c r="R746">
        <v>274464664</v>
      </c>
      <c r="S746" t="s">
        <v>8175</v>
      </c>
      <c r="T746" s="7">
        <v>35922</v>
      </c>
      <c r="U746" t="s">
        <v>1826</v>
      </c>
      <c r="V746" s="7">
        <v>35922</v>
      </c>
      <c r="W746" t="s">
        <v>8213</v>
      </c>
      <c r="X746" t="s">
        <v>8199</v>
      </c>
      <c r="Y746">
        <v>1998</v>
      </c>
      <c r="Z746">
        <v>7</v>
      </c>
    </row>
    <row r="747" spans="1:26" x14ac:dyDescent="0.25">
      <c r="A747" t="s">
        <v>1907</v>
      </c>
      <c r="B747" t="s">
        <v>1908</v>
      </c>
      <c r="C747" t="s">
        <v>1908</v>
      </c>
      <c r="D747">
        <v>0</v>
      </c>
      <c r="E747">
        <v>130</v>
      </c>
      <c r="F747">
        <v>2</v>
      </c>
      <c r="G747">
        <v>10</v>
      </c>
      <c r="H747" t="s">
        <v>8183</v>
      </c>
      <c r="I747" t="s">
        <v>8158</v>
      </c>
      <c r="J747" t="s">
        <v>132</v>
      </c>
      <c r="K747" t="s">
        <v>145</v>
      </c>
      <c r="L747" s="5">
        <v>7.3</v>
      </c>
      <c r="M747" t="s">
        <v>8181</v>
      </c>
      <c r="N747" s="6">
        <v>225457</v>
      </c>
      <c r="O747" t="s">
        <v>8182</v>
      </c>
      <c r="P747" s="6">
        <v>10000000</v>
      </c>
      <c r="Q747" s="6">
        <v>31429330</v>
      </c>
      <c r="R747">
        <v>21429330</v>
      </c>
      <c r="S747" t="s">
        <v>8175</v>
      </c>
      <c r="T747" s="7">
        <v>36301</v>
      </c>
      <c r="U747" t="s">
        <v>1299</v>
      </c>
      <c r="V747" s="7">
        <v>36301</v>
      </c>
      <c r="W747" t="s">
        <v>8213</v>
      </c>
      <c r="X747" t="s">
        <v>1465</v>
      </c>
      <c r="Y747">
        <v>1999</v>
      </c>
      <c r="Z747">
        <v>21</v>
      </c>
    </row>
    <row r="748" spans="1:26" x14ac:dyDescent="0.25">
      <c r="A748" t="s">
        <v>1909</v>
      </c>
      <c r="B748" t="s">
        <v>1910</v>
      </c>
      <c r="C748" t="s">
        <v>1910</v>
      </c>
      <c r="D748">
        <v>0</v>
      </c>
      <c r="E748">
        <v>102</v>
      </c>
      <c r="F748">
        <v>1</v>
      </c>
      <c r="G748">
        <v>42</v>
      </c>
      <c r="H748" t="s">
        <v>8177</v>
      </c>
      <c r="I748" t="s">
        <v>5529</v>
      </c>
      <c r="J748" t="s">
        <v>8158</v>
      </c>
      <c r="K748" t="s">
        <v>8167</v>
      </c>
      <c r="L748" s="5">
        <v>6.6</v>
      </c>
      <c r="M748" t="s">
        <v>8178</v>
      </c>
      <c r="N748" s="6">
        <v>130161</v>
      </c>
      <c r="O748" t="s">
        <v>8182</v>
      </c>
      <c r="P748" s="6">
        <v>160000000</v>
      </c>
      <c r="Q748" s="6">
        <v>61698899</v>
      </c>
      <c r="R748">
        <v>-98301101</v>
      </c>
      <c r="S748" t="s">
        <v>8185</v>
      </c>
      <c r="T748" s="7">
        <v>36385</v>
      </c>
      <c r="U748" t="s">
        <v>1911</v>
      </c>
      <c r="V748" s="7">
        <v>36385</v>
      </c>
      <c r="W748" t="s">
        <v>8212</v>
      </c>
      <c r="X748" t="s">
        <v>1465</v>
      </c>
      <c r="Y748">
        <v>1999</v>
      </c>
      <c r="Z748">
        <v>13</v>
      </c>
    </row>
    <row r="749" spans="1:26" x14ac:dyDescent="0.25">
      <c r="A749" t="s">
        <v>1912</v>
      </c>
      <c r="B749" t="s">
        <v>1913</v>
      </c>
      <c r="C749" t="s">
        <v>1913</v>
      </c>
      <c r="D749">
        <v>0</v>
      </c>
      <c r="E749">
        <v>132</v>
      </c>
      <c r="F749">
        <v>2</v>
      </c>
      <c r="G749">
        <v>12</v>
      </c>
      <c r="H749" t="s">
        <v>8183</v>
      </c>
      <c r="I749" t="s">
        <v>5529</v>
      </c>
      <c r="J749" t="s">
        <v>3857</v>
      </c>
      <c r="K749" t="s">
        <v>5802</v>
      </c>
      <c r="L749" s="5">
        <v>7.3</v>
      </c>
      <c r="M749" t="s">
        <v>8181</v>
      </c>
      <c r="N749" s="6">
        <v>254778</v>
      </c>
      <c r="O749" t="s">
        <v>8182</v>
      </c>
      <c r="P749" s="6">
        <v>90000000</v>
      </c>
      <c r="Q749" s="6">
        <v>250849789</v>
      </c>
      <c r="R749">
        <v>160849789</v>
      </c>
      <c r="S749" t="s">
        <v>8175</v>
      </c>
      <c r="T749" s="7">
        <v>1998</v>
      </c>
      <c r="U749" t="s">
        <v>676</v>
      </c>
      <c r="V749" s="7">
        <v>1998</v>
      </c>
      <c r="W749" t="s">
        <v>8208</v>
      </c>
      <c r="X749" t="s">
        <v>8197</v>
      </c>
      <c r="Y749">
        <v>1905</v>
      </c>
      <c r="Z749">
        <v>20</v>
      </c>
    </row>
    <row r="750" spans="1:26" x14ac:dyDescent="0.25">
      <c r="A750" t="s">
        <v>1914</v>
      </c>
      <c r="B750" t="s">
        <v>1915</v>
      </c>
      <c r="C750" t="s">
        <v>1915</v>
      </c>
      <c r="D750">
        <v>0</v>
      </c>
      <c r="E750">
        <v>159</v>
      </c>
      <c r="F750">
        <v>2</v>
      </c>
      <c r="G750">
        <v>39</v>
      </c>
      <c r="H750" t="s">
        <v>8183</v>
      </c>
      <c r="I750" t="s">
        <v>145</v>
      </c>
      <c r="J750" t="s">
        <v>8166</v>
      </c>
      <c r="K750" t="s">
        <v>3857</v>
      </c>
      <c r="L750" s="5">
        <v>7.5</v>
      </c>
      <c r="M750" t="s">
        <v>8181</v>
      </c>
      <c r="N750" s="6">
        <v>364210</v>
      </c>
      <c r="O750" t="s">
        <v>8182</v>
      </c>
      <c r="P750" s="6">
        <v>65000000</v>
      </c>
      <c r="Q750" s="6">
        <v>162257226</v>
      </c>
      <c r="R750">
        <v>97257226</v>
      </c>
      <c r="S750" t="s">
        <v>8175</v>
      </c>
      <c r="T750" s="7">
        <v>36354</v>
      </c>
      <c r="U750" t="s">
        <v>32</v>
      </c>
      <c r="V750" s="7">
        <v>36354</v>
      </c>
      <c r="W750" t="s">
        <v>8209</v>
      </c>
      <c r="X750" t="s">
        <v>8197</v>
      </c>
      <c r="Y750">
        <v>1999</v>
      </c>
      <c r="Z750">
        <v>13</v>
      </c>
    </row>
    <row r="751" spans="1:26" x14ac:dyDescent="0.25">
      <c r="A751" t="s">
        <v>1916</v>
      </c>
      <c r="B751" t="s">
        <v>1917</v>
      </c>
      <c r="C751" t="s">
        <v>1917</v>
      </c>
      <c r="D751">
        <v>0</v>
      </c>
      <c r="E751">
        <v>106</v>
      </c>
      <c r="F751">
        <v>1</v>
      </c>
      <c r="G751">
        <v>46</v>
      </c>
      <c r="H751" t="s">
        <v>8177</v>
      </c>
      <c r="I751" t="s">
        <v>5529</v>
      </c>
      <c r="J751" t="s">
        <v>8158</v>
      </c>
      <c r="K751" t="s">
        <v>8156</v>
      </c>
      <c r="L751" s="5">
        <v>5.7</v>
      </c>
      <c r="M751" t="s">
        <v>8178</v>
      </c>
      <c r="N751" s="6">
        <v>339864</v>
      </c>
      <c r="O751" t="s">
        <v>8182</v>
      </c>
      <c r="P751" s="6">
        <v>100000000</v>
      </c>
      <c r="Q751" s="6">
        <v>333535934</v>
      </c>
      <c r="R751">
        <v>233535934</v>
      </c>
      <c r="S751" t="s">
        <v>8175</v>
      </c>
      <c r="T751" s="7">
        <v>38532</v>
      </c>
      <c r="U751" t="s">
        <v>1918</v>
      </c>
      <c r="V751" s="7">
        <v>38532</v>
      </c>
      <c r="W751" t="s">
        <v>8208</v>
      </c>
      <c r="X751" t="s">
        <v>8202</v>
      </c>
      <c r="Y751">
        <v>2005</v>
      </c>
      <c r="Z751">
        <v>29</v>
      </c>
    </row>
    <row r="752" spans="1:26" x14ac:dyDescent="0.25">
      <c r="A752" t="s">
        <v>1919</v>
      </c>
      <c r="B752" t="s">
        <v>1920</v>
      </c>
      <c r="C752" t="s">
        <v>1920</v>
      </c>
      <c r="D752">
        <v>0</v>
      </c>
      <c r="E752">
        <v>118</v>
      </c>
      <c r="F752">
        <v>1</v>
      </c>
      <c r="G752">
        <v>58</v>
      </c>
      <c r="H752" t="s">
        <v>8177</v>
      </c>
      <c r="I752" t="s">
        <v>8158</v>
      </c>
      <c r="J752" t="s">
        <v>132</v>
      </c>
      <c r="K752" t="s">
        <v>145</v>
      </c>
      <c r="L752" s="5">
        <v>7.5</v>
      </c>
      <c r="M752" t="s">
        <v>8181</v>
      </c>
      <c r="N752" s="6">
        <v>296644</v>
      </c>
      <c r="O752" t="s">
        <v>8182</v>
      </c>
      <c r="P752" s="6">
        <v>18500000</v>
      </c>
      <c r="Q752" s="6">
        <v>10680275</v>
      </c>
      <c r="R752">
        <v>-7819725</v>
      </c>
      <c r="S752" t="s">
        <v>8185</v>
      </c>
      <c r="T752" s="7">
        <v>35930</v>
      </c>
      <c r="U752" t="s">
        <v>305</v>
      </c>
      <c r="V752" s="7">
        <v>35930</v>
      </c>
      <c r="W752" t="s">
        <v>8213</v>
      </c>
      <c r="X752" t="s">
        <v>1465</v>
      </c>
      <c r="Y752">
        <v>1998</v>
      </c>
      <c r="Z752">
        <v>15</v>
      </c>
    </row>
    <row r="753" spans="1:26" x14ac:dyDescent="0.25">
      <c r="A753" t="s">
        <v>1921</v>
      </c>
      <c r="B753" t="s">
        <v>1922</v>
      </c>
      <c r="C753" t="s">
        <v>1922</v>
      </c>
      <c r="D753">
        <v>0</v>
      </c>
      <c r="E753">
        <v>123</v>
      </c>
      <c r="F753">
        <v>2</v>
      </c>
      <c r="G753">
        <v>3</v>
      </c>
      <c r="H753" t="s">
        <v>8183</v>
      </c>
      <c r="I753" t="s">
        <v>8160</v>
      </c>
      <c r="J753" t="s">
        <v>145</v>
      </c>
      <c r="K753" t="s">
        <v>8157</v>
      </c>
      <c r="L753" s="5">
        <v>7.3</v>
      </c>
      <c r="M753" t="s">
        <v>8181</v>
      </c>
      <c r="N753" s="6">
        <v>93921</v>
      </c>
      <c r="O753" t="s">
        <v>8179</v>
      </c>
      <c r="P753" s="6">
        <v>12000000</v>
      </c>
      <c r="Q753" s="6">
        <v>56298474</v>
      </c>
      <c r="R753">
        <v>44298474</v>
      </c>
      <c r="S753" t="s">
        <v>8175</v>
      </c>
      <c r="T753" s="7">
        <v>37497</v>
      </c>
      <c r="U753" t="s">
        <v>1923</v>
      </c>
      <c r="V753" s="7">
        <v>37497</v>
      </c>
      <c r="W753" t="s">
        <v>8212</v>
      </c>
      <c r="X753" t="s">
        <v>8199</v>
      </c>
      <c r="Y753">
        <v>2002</v>
      </c>
      <c r="Z753">
        <v>29</v>
      </c>
    </row>
    <row r="754" spans="1:26" x14ac:dyDescent="0.25">
      <c r="A754" t="s">
        <v>1924</v>
      </c>
      <c r="B754" t="s">
        <v>1925</v>
      </c>
      <c r="C754" t="s">
        <v>1925</v>
      </c>
      <c r="D754">
        <v>0</v>
      </c>
      <c r="E754">
        <v>122</v>
      </c>
      <c r="F754">
        <v>2</v>
      </c>
      <c r="G754">
        <v>2</v>
      </c>
      <c r="H754" t="s">
        <v>8183</v>
      </c>
      <c r="I754" t="s">
        <v>83</v>
      </c>
      <c r="J754" t="s">
        <v>8166</v>
      </c>
      <c r="K754" t="s">
        <v>3857</v>
      </c>
      <c r="L754" s="5">
        <v>6.7</v>
      </c>
      <c r="M754" t="s">
        <v>8178</v>
      </c>
      <c r="N754" s="6">
        <v>162161</v>
      </c>
      <c r="O754" t="s">
        <v>8182</v>
      </c>
      <c r="P754" s="6">
        <v>35000000</v>
      </c>
      <c r="Q754" s="6">
        <v>74558115</v>
      </c>
      <c r="R754">
        <v>39558115</v>
      </c>
      <c r="S754" t="s">
        <v>8175</v>
      </c>
      <c r="T754" s="7">
        <v>37142</v>
      </c>
      <c r="U754" t="s">
        <v>1231</v>
      </c>
      <c r="V754" s="7">
        <v>37142</v>
      </c>
      <c r="W754" t="s">
        <v>8211</v>
      </c>
      <c r="X754" t="s">
        <v>8206</v>
      </c>
      <c r="Y754">
        <v>2001</v>
      </c>
      <c r="Z754">
        <v>8</v>
      </c>
    </row>
    <row r="755" spans="1:26" x14ac:dyDescent="0.25">
      <c r="A755" t="s">
        <v>1926</v>
      </c>
      <c r="B755" t="s">
        <v>1927</v>
      </c>
      <c r="C755" t="s">
        <v>1927</v>
      </c>
      <c r="D755">
        <v>0</v>
      </c>
      <c r="E755">
        <v>139</v>
      </c>
      <c r="F755">
        <v>2</v>
      </c>
      <c r="G755">
        <v>19</v>
      </c>
      <c r="H755" t="s">
        <v>8183</v>
      </c>
      <c r="I755" t="s">
        <v>5529</v>
      </c>
      <c r="J755" t="s">
        <v>8161</v>
      </c>
      <c r="K755" t="s">
        <v>3857</v>
      </c>
      <c r="L755" s="5">
        <v>5.4</v>
      </c>
      <c r="M755" t="s">
        <v>8178</v>
      </c>
      <c r="N755" s="6">
        <v>199775</v>
      </c>
      <c r="O755" t="s">
        <v>8182</v>
      </c>
      <c r="P755" s="6">
        <v>130000000</v>
      </c>
      <c r="Q755" s="6">
        <v>379014294</v>
      </c>
      <c r="R755">
        <v>249014294</v>
      </c>
      <c r="S755" t="s">
        <v>8175</v>
      </c>
      <c r="T755" s="7">
        <v>35916</v>
      </c>
      <c r="U755" t="s">
        <v>1162</v>
      </c>
      <c r="V755" s="7">
        <v>35916</v>
      </c>
      <c r="W755" t="s">
        <v>8213</v>
      </c>
      <c r="X755" t="s">
        <v>1465</v>
      </c>
      <c r="Y755">
        <v>1998</v>
      </c>
      <c r="Z755">
        <v>1</v>
      </c>
    </row>
    <row r="756" spans="1:26" x14ac:dyDescent="0.25">
      <c r="A756" t="s">
        <v>1928</v>
      </c>
      <c r="B756" t="s">
        <v>1929</v>
      </c>
      <c r="C756" t="s">
        <v>1929</v>
      </c>
      <c r="D756">
        <v>0</v>
      </c>
      <c r="E756">
        <v>125</v>
      </c>
      <c r="F756">
        <v>2</v>
      </c>
      <c r="G756">
        <v>5</v>
      </c>
      <c r="H756" t="s">
        <v>8183</v>
      </c>
      <c r="I756" t="s">
        <v>132</v>
      </c>
      <c r="J756" t="s">
        <v>145</v>
      </c>
      <c r="K756" t="s">
        <v>5802</v>
      </c>
      <c r="L756" s="5">
        <v>6.8</v>
      </c>
      <c r="M756" t="s">
        <v>8178</v>
      </c>
      <c r="N756" s="6">
        <v>73051</v>
      </c>
      <c r="O756" t="s">
        <v>8179</v>
      </c>
      <c r="P756" s="6">
        <v>50000000</v>
      </c>
      <c r="Q756" s="6">
        <v>159710793</v>
      </c>
      <c r="R756">
        <v>109710793</v>
      </c>
      <c r="S756" t="s">
        <v>8175</v>
      </c>
      <c r="T756" s="7">
        <v>36144</v>
      </c>
      <c r="U756" t="s">
        <v>966</v>
      </c>
      <c r="V756" s="7">
        <v>36144</v>
      </c>
      <c r="W756" t="s">
        <v>8196</v>
      </c>
      <c r="X756" t="s">
        <v>8197</v>
      </c>
      <c r="Y756">
        <v>1998</v>
      </c>
      <c r="Z756">
        <v>15</v>
      </c>
    </row>
    <row r="757" spans="1:26" x14ac:dyDescent="0.25">
      <c r="A757" t="s">
        <v>1930</v>
      </c>
      <c r="B757" t="s">
        <v>1931</v>
      </c>
      <c r="C757" t="s">
        <v>1931</v>
      </c>
      <c r="D757">
        <v>0</v>
      </c>
      <c r="E757">
        <v>189</v>
      </c>
      <c r="F757">
        <v>3</v>
      </c>
      <c r="G757">
        <v>9</v>
      </c>
      <c r="H757" t="s">
        <v>8183</v>
      </c>
      <c r="I757" t="s">
        <v>8162</v>
      </c>
      <c r="J757" t="s">
        <v>145</v>
      </c>
      <c r="K757" t="s">
        <v>8156</v>
      </c>
      <c r="L757" s="5">
        <v>8.6</v>
      </c>
      <c r="M757" t="s">
        <v>8181</v>
      </c>
      <c r="N757" s="6">
        <v>1370311</v>
      </c>
      <c r="O757" t="s">
        <v>8184</v>
      </c>
      <c r="P757" s="6">
        <v>60000000</v>
      </c>
      <c r="Q757" s="6">
        <v>286801374</v>
      </c>
      <c r="R757">
        <v>226801374</v>
      </c>
      <c r="S757" t="s">
        <v>8175</v>
      </c>
      <c r="T757" s="7">
        <v>36500</v>
      </c>
      <c r="U757" t="s">
        <v>1369</v>
      </c>
      <c r="V757" s="7">
        <v>36500</v>
      </c>
      <c r="W757" t="s">
        <v>8196</v>
      </c>
      <c r="X757" t="s">
        <v>8205</v>
      </c>
      <c r="Y757">
        <v>1999</v>
      </c>
      <c r="Z757">
        <v>6</v>
      </c>
    </row>
    <row r="758" spans="1:26" x14ac:dyDescent="0.25">
      <c r="A758" t="s">
        <v>1932</v>
      </c>
      <c r="B758" t="s">
        <v>1933</v>
      </c>
      <c r="C758" t="s">
        <v>1933</v>
      </c>
      <c r="D758">
        <v>0</v>
      </c>
      <c r="E758">
        <v>82</v>
      </c>
      <c r="F758">
        <v>1</v>
      </c>
      <c r="G758">
        <v>22</v>
      </c>
      <c r="H758" t="s">
        <v>8177</v>
      </c>
      <c r="I758" t="s">
        <v>132</v>
      </c>
      <c r="J758" t="s">
        <v>8162</v>
      </c>
      <c r="K758" t="s">
        <v>5802</v>
      </c>
      <c r="L758" s="5">
        <v>6.6</v>
      </c>
      <c r="M758" t="s">
        <v>8178</v>
      </c>
      <c r="N758" s="6">
        <v>66753</v>
      </c>
      <c r="O758" t="s">
        <v>8179</v>
      </c>
      <c r="P758" s="6">
        <v>8000000</v>
      </c>
      <c r="Q758" s="6">
        <v>17460020</v>
      </c>
      <c r="R758">
        <v>9460020</v>
      </c>
      <c r="S758" t="s">
        <v>8175</v>
      </c>
      <c r="T758" s="7">
        <v>35811</v>
      </c>
      <c r="U758" t="s">
        <v>1420</v>
      </c>
      <c r="V758" s="7">
        <v>35811</v>
      </c>
      <c r="W758" t="s">
        <v>8198</v>
      </c>
      <c r="X758" t="s">
        <v>1465</v>
      </c>
      <c r="Y758">
        <v>1998</v>
      </c>
      <c r="Z758">
        <v>16</v>
      </c>
    </row>
    <row r="759" spans="1:26" x14ac:dyDescent="0.25">
      <c r="A759" t="s">
        <v>1934</v>
      </c>
      <c r="B759" t="s">
        <v>1935</v>
      </c>
      <c r="C759" t="s">
        <v>1935</v>
      </c>
      <c r="D759">
        <v>0</v>
      </c>
      <c r="E759">
        <v>86</v>
      </c>
      <c r="F759">
        <v>1</v>
      </c>
      <c r="G759">
        <v>26</v>
      </c>
      <c r="H759" t="s">
        <v>8177</v>
      </c>
      <c r="I759" t="s">
        <v>83</v>
      </c>
      <c r="J759" t="s">
        <v>3857</v>
      </c>
      <c r="K759" t="s">
        <v>5802</v>
      </c>
      <c r="L759" s="5">
        <v>5.8</v>
      </c>
      <c r="M759" t="s">
        <v>8178</v>
      </c>
      <c r="N759" s="6">
        <v>80780</v>
      </c>
      <c r="O759" t="s">
        <v>8179</v>
      </c>
      <c r="P759" s="6">
        <v>17000000</v>
      </c>
      <c r="Q759" s="6">
        <v>55041738</v>
      </c>
      <c r="R759">
        <v>38041738</v>
      </c>
      <c r="S759" t="s">
        <v>8175</v>
      </c>
      <c r="T759" s="7">
        <v>36003</v>
      </c>
      <c r="U759" t="s">
        <v>329</v>
      </c>
      <c r="V759" s="7">
        <v>36003</v>
      </c>
      <c r="W759" t="s">
        <v>8209</v>
      </c>
      <c r="X759" t="s">
        <v>8205</v>
      </c>
      <c r="Y759">
        <v>1998</v>
      </c>
      <c r="Z759">
        <v>27</v>
      </c>
    </row>
    <row r="760" spans="1:26" x14ac:dyDescent="0.25">
      <c r="A760" t="s">
        <v>1936</v>
      </c>
      <c r="B760" t="s">
        <v>1937</v>
      </c>
      <c r="C760" t="s">
        <v>1938</v>
      </c>
      <c r="D760">
        <v>0</v>
      </c>
      <c r="E760">
        <v>169</v>
      </c>
      <c r="F760">
        <v>2</v>
      </c>
      <c r="G760">
        <v>49</v>
      </c>
      <c r="H760" t="s">
        <v>8183</v>
      </c>
      <c r="I760" t="s">
        <v>145</v>
      </c>
      <c r="J760" t="s">
        <v>8165</v>
      </c>
      <c r="K760" t="s">
        <v>8157</v>
      </c>
      <c r="L760" s="5">
        <v>8</v>
      </c>
      <c r="M760" t="s">
        <v>8181</v>
      </c>
      <c r="N760" s="6">
        <v>67962</v>
      </c>
      <c r="O760" t="s">
        <v>8179</v>
      </c>
      <c r="P760" s="6">
        <v>9000000</v>
      </c>
      <c r="Q760" s="6">
        <v>21061339</v>
      </c>
      <c r="R760">
        <v>12061339</v>
      </c>
      <c r="S760" t="s">
        <v>8175</v>
      </c>
      <c r="T760" s="7">
        <v>36096</v>
      </c>
      <c r="U760" t="s">
        <v>805</v>
      </c>
      <c r="V760" s="7">
        <v>36096</v>
      </c>
      <c r="W760" t="s">
        <v>8204</v>
      </c>
      <c r="X760" t="s">
        <v>8202</v>
      </c>
      <c r="Y760">
        <v>1998</v>
      </c>
      <c r="Z760">
        <v>28</v>
      </c>
    </row>
    <row r="761" spans="1:26" x14ac:dyDescent="0.25">
      <c r="A761" t="s">
        <v>1939</v>
      </c>
      <c r="B761" t="s">
        <v>1940</v>
      </c>
      <c r="C761" t="s">
        <v>1940</v>
      </c>
      <c r="D761">
        <v>0</v>
      </c>
      <c r="E761">
        <v>178</v>
      </c>
      <c r="F761">
        <v>2</v>
      </c>
      <c r="G761">
        <v>58</v>
      </c>
      <c r="H761" t="s">
        <v>8183</v>
      </c>
      <c r="I761" t="s">
        <v>5529</v>
      </c>
      <c r="J761" t="s">
        <v>8158</v>
      </c>
      <c r="K761" t="s">
        <v>145</v>
      </c>
      <c r="L761" s="5">
        <v>8.8000000000000007</v>
      </c>
      <c r="M761" t="s">
        <v>8181</v>
      </c>
      <c r="N761" s="6">
        <v>1956438</v>
      </c>
      <c r="O761" t="s">
        <v>8187</v>
      </c>
      <c r="P761" s="6">
        <v>93000000</v>
      </c>
      <c r="Q761" s="6">
        <v>898523656</v>
      </c>
      <c r="R761">
        <v>805523656</v>
      </c>
      <c r="S761" t="s">
        <v>8175</v>
      </c>
      <c r="T761" s="7">
        <v>37235</v>
      </c>
      <c r="U761" t="s">
        <v>1092</v>
      </c>
      <c r="V761" s="7">
        <v>37235</v>
      </c>
      <c r="W761" t="s">
        <v>8196</v>
      </c>
      <c r="X761" t="s">
        <v>8205</v>
      </c>
      <c r="Y761">
        <v>2001</v>
      </c>
      <c r="Z761">
        <v>10</v>
      </c>
    </row>
    <row r="762" spans="1:26" x14ac:dyDescent="0.25">
      <c r="A762" t="s">
        <v>1941</v>
      </c>
      <c r="B762" t="s">
        <v>1942</v>
      </c>
      <c r="C762" t="s">
        <v>1942</v>
      </c>
      <c r="D762">
        <v>0</v>
      </c>
      <c r="E762">
        <v>130</v>
      </c>
      <c r="F762">
        <v>2</v>
      </c>
      <c r="G762">
        <v>10</v>
      </c>
      <c r="H762" t="s">
        <v>8183</v>
      </c>
      <c r="I762" t="s">
        <v>5529</v>
      </c>
      <c r="J762" t="s">
        <v>8158</v>
      </c>
      <c r="K762" t="s">
        <v>8163</v>
      </c>
      <c r="L762" s="5">
        <v>5.2</v>
      </c>
      <c r="M762" t="s">
        <v>8178</v>
      </c>
      <c r="N762" s="6">
        <v>74203</v>
      </c>
      <c r="O762" t="s">
        <v>8179</v>
      </c>
      <c r="P762" s="6">
        <v>80000000</v>
      </c>
      <c r="Q762" s="6">
        <v>136159423</v>
      </c>
      <c r="R762">
        <v>56159423</v>
      </c>
      <c r="S762" t="s">
        <v>8175</v>
      </c>
      <c r="T762" s="7">
        <v>35888</v>
      </c>
      <c r="U762" t="s">
        <v>979</v>
      </c>
      <c r="V762" s="7">
        <v>35888</v>
      </c>
      <c r="W762" t="s">
        <v>8210</v>
      </c>
      <c r="X762" t="s">
        <v>1465</v>
      </c>
      <c r="Y762">
        <v>1998</v>
      </c>
      <c r="Z762">
        <v>3</v>
      </c>
    </row>
    <row r="763" spans="1:26" x14ac:dyDescent="0.25">
      <c r="A763" t="s">
        <v>1943</v>
      </c>
      <c r="B763" t="s">
        <v>1944</v>
      </c>
      <c r="C763" t="s">
        <v>1944</v>
      </c>
      <c r="D763">
        <v>0</v>
      </c>
      <c r="E763">
        <v>132</v>
      </c>
      <c r="F763">
        <v>2</v>
      </c>
      <c r="G763">
        <v>12</v>
      </c>
      <c r="H763" t="s">
        <v>8183</v>
      </c>
      <c r="I763" t="s">
        <v>5529</v>
      </c>
      <c r="J763" t="s">
        <v>8158</v>
      </c>
      <c r="K763" t="s">
        <v>145</v>
      </c>
      <c r="L763" s="5">
        <v>6.5</v>
      </c>
      <c r="M763" t="s">
        <v>8178</v>
      </c>
      <c r="N763" s="6">
        <v>175790</v>
      </c>
      <c r="O763" t="s">
        <v>8182</v>
      </c>
      <c r="P763" s="6">
        <v>35000000</v>
      </c>
      <c r="Q763" s="6">
        <v>182968902</v>
      </c>
      <c r="R763">
        <v>147968902</v>
      </c>
      <c r="S763" t="s">
        <v>8175</v>
      </c>
      <c r="T763" s="7">
        <v>1998</v>
      </c>
      <c r="U763" t="s">
        <v>1945</v>
      </c>
      <c r="V763" s="7">
        <v>1998</v>
      </c>
      <c r="W763" t="s">
        <v>8208</v>
      </c>
      <c r="X763" t="s">
        <v>8197</v>
      </c>
      <c r="Y763">
        <v>1905</v>
      </c>
      <c r="Z763">
        <v>20</v>
      </c>
    </row>
    <row r="764" spans="1:26" x14ac:dyDescent="0.25">
      <c r="A764" t="s">
        <v>1946</v>
      </c>
      <c r="B764" t="s">
        <v>1947</v>
      </c>
      <c r="C764" t="s">
        <v>1947</v>
      </c>
      <c r="D764">
        <v>0</v>
      </c>
      <c r="E764">
        <v>136</v>
      </c>
      <c r="F764">
        <v>2</v>
      </c>
      <c r="G764">
        <v>16</v>
      </c>
      <c r="H764" t="s">
        <v>8183</v>
      </c>
      <c r="I764" t="s">
        <v>5529</v>
      </c>
      <c r="J764" t="s">
        <v>8158</v>
      </c>
      <c r="K764" t="s">
        <v>132</v>
      </c>
      <c r="L764" s="5">
        <v>6.8</v>
      </c>
      <c r="M764" t="s">
        <v>8178</v>
      </c>
      <c r="N764" s="6">
        <v>194191</v>
      </c>
      <c r="O764" t="s">
        <v>8182</v>
      </c>
      <c r="P764" s="6">
        <v>95000000</v>
      </c>
      <c r="Q764" s="6">
        <v>250288523</v>
      </c>
      <c r="R764">
        <v>155288523</v>
      </c>
      <c r="S764" t="s">
        <v>8175</v>
      </c>
      <c r="T764" s="7">
        <v>35986</v>
      </c>
      <c r="U764" t="s">
        <v>1471</v>
      </c>
      <c r="V764" s="7">
        <v>35986</v>
      </c>
      <c r="W764" t="s">
        <v>8209</v>
      </c>
      <c r="X764" t="s">
        <v>1465</v>
      </c>
      <c r="Y764">
        <v>1998</v>
      </c>
      <c r="Z764">
        <v>10</v>
      </c>
    </row>
    <row r="765" spans="1:26" x14ac:dyDescent="0.25">
      <c r="A765" t="s">
        <v>1948</v>
      </c>
      <c r="B765" t="s">
        <v>1949</v>
      </c>
      <c r="C765" t="s">
        <v>1949</v>
      </c>
      <c r="D765">
        <v>0</v>
      </c>
      <c r="E765">
        <v>111</v>
      </c>
      <c r="F765">
        <v>1</v>
      </c>
      <c r="G765">
        <v>51</v>
      </c>
      <c r="H765" t="s">
        <v>8177</v>
      </c>
      <c r="I765" t="s">
        <v>5529</v>
      </c>
      <c r="J765" t="s">
        <v>8162</v>
      </c>
      <c r="K765" t="s">
        <v>145</v>
      </c>
      <c r="L765" s="5">
        <v>6.1</v>
      </c>
      <c r="M765" t="s">
        <v>8178</v>
      </c>
      <c r="N765" s="6">
        <v>76769</v>
      </c>
      <c r="O765" t="s">
        <v>8179</v>
      </c>
      <c r="P765" s="6">
        <v>60000000</v>
      </c>
      <c r="Q765" s="6">
        <v>93107289</v>
      </c>
      <c r="R765">
        <v>33107289</v>
      </c>
      <c r="S765" t="s">
        <v>8175</v>
      </c>
      <c r="T765" s="7">
        <v>35886</v>
      </c>
      <c r="U765" t="s">
        <v>1950</v>
      </c>
      <c r="V765" s="7">
        <v>35886</v>
      </c>
      <c r="W765" t="s">
        <v>8210</v>
      </c>
      <c r="X765" t="s">
        <v>8202</v>
      </c>
      <c r="Y765">
        <v>1998</v>
      </c>
      <c r="Z765">
        <v>1</v>
      </c>
    </row>
    <row r="766" spans="1:26" x14ac:dyDescent="0.25">
      <c r="A766" t="s">
        <v>1951</v>
      </c>
      <c r="B766" t="s">
        <v>1952</v>
      </c>
      <c r="C766" t="s">
        <v>1952</v>
      </c>
      <c r="D766">
        <v>0</v>
      </c>
      <c r="E766">
        <v>123</v>
      </c>
      <c r="F766">
        <v>2</v>
      </c>
      <c r="G766">
        <v>3</v>
      </c>
      <c r="H766" t="s">
        <v>8183</v>
      </c>
      <c r="I766" t="s">
        <v>5529</v>
      </c>
      <c r="J766" t="s">
        <v>8158</v>
      </c>
      <c r="K766" t="s">
        <v>3857</v>
      </c>
      <c r="L766" s="5">
        <v>6.1</v>
      </c>
      <c r="M766" t="s">
        <v>8178</v>
      </c>
      <c r="N766" s="6">
        <v>369858</v>
      </c>
      <c r="O766" t="s">
        <v>8182</v>
      </c>
      <c r="P766" s="6">
        <v>125000000</v>
      </c>
      <c r="Q766" s="6">
        <v>546388108</v>
      </c>
      <c r="R766">
        <v>421388108</v>
      </c>
      <c r="S766" t="s">
        <v>8175</v>
      </c>
      <c r="T766" s="7">
        <v>36664</v>
      </c>
      <c r="U766" t="s">
        <v>1114</v>
      </c>
      <c r="V766" s="7">
        <v>36664</v>
      </c>
      <c r="W766" t="s">
        <v>8213</v>
      </c>
      <c r="X766" t="s">
        <v>8199</v>
      </c>
      <c r="Y766">
        <v>2000</v>
      </c>
      <c r="Z766">
        <v>18</v>
      </c>
    </row>
    <row r="767" spans="1:26" x14ac:dyDescent="0.25">
      <c r="A767" t="s">
        <v>1953</v>
      </c>
      <c r="B767" t="s">
        <v>1954</v>
      </c>
      <c r="C767" t="s">
        <v>1954</v>
      </c>
      <c r="D767">
        <v>0</v>
      </c>
      <c r="E767">
        <v>87</v>
      </c>
      <c r="F767">
        <v>1</v>
      </c>
      <c r="G767">
        <v>27</v>
      </c>
      <c r="H767" t="s">
        <v>8177</v>
      </c>
      <c r="I767" t="s">
        <v>8158</v>
      </c>
      <c r="J767" t="s">
        <v>8159</v>
      </c>
      <c r="K767" t="s">
        <v>132</v>
      </c>
      <c r="L767" s="5">
        <v>7.7</v>
      </c>
      <c r="M767" t="s">
        <v>8181</v>
      </c>
      <c r="N767" s="6">
        <v>307603</v>
      </c>
      <c r="O767" t="s">
        <v>8182</v>
      </c>
      <c r="P767" s="6">
        <v>90000000</v>
      </c>
      <c r="Q767" s="6">
        <v>304320254</v>
      </c>
      <c r="R767">
        <v>214320254</v>
      </c>
      <c r="S767" t="s">
        <v>8175</v>
      </c>
      <c r="T767" s="7">
        <v>35951</v>
      </c>
      <c r="U767" t="s">
        <v>1955</v>
      </c>
      <c r="V767" s="7">
        <v>35951</v>
      </c>
      <c r="W767" t="s">
        <v>8208</v>
      </c>
      <c r="X767" t="s">
        <v>1465</v>
      </c>
      <c r="Y767">
        <v>1998</v>
      </c>
      <c r="Z767">
        <v>5</v>
      </c>
    </row>
    <row r="768" spans="1:26" x14ac:dyDescent="0.25">
      <c r="A768" t="s">
        <v>1956</v>
      </c>
      <c r="B768" t="s">
        <v>1957</v>
      </c>
      <c r="C768" t="s">
        <v>1957</v>
      </c>
      <c r="D768">
        <v>0</v>
      </c>
      <c r="E768">
        <v>140</v>
      </c>
      <c r="F768">
        <v>2</v>
      </c>
      <c r="G768">
        <v>20</v>
      </c>
      <c r="H768" t="s">
        <v>8183</v>
      </c>
      <c r="I768" t="s">
        <v>5529</v>
      </c>
      <c r="J768" t="s">
        <v>8162</v>
      </c>
      <c r="K768" t="s">
        <v>145</v>
      </c>
      <c r="L768" s="5">
        <v>7.3</v>
      </c>
      <c r="M768" t="s">
        <v>8181</v>
      </c>
      <c r="N768" s="6">
        <v>151718</v>
      </c>
      <c r="O768" t="s">
        <v>8182</v>
      </c>
      <c r="P768" s="6">
        <v>50000000</v>
      </c>
      <c r="Q768" s="6">
        <v>44547681</v>
      </c>
      <c r="R768">
        <v>-5452319</v>
      </c>
      <c r="S768" t="s">
        <v>8185</v>
      </c>
      <c r="T768" s="7">
        <v>36005</v>
      </c>
      <c r="U768" t="s">
        <v>1466</v>
      </c>
      <c r="V768" s="7">
        <v>36005</v>
      </c>
      <c r="W768" t="s">
        <v>8209</v>
      </c>
      <c r="X768" t="s">
        <v>8202</v>
      </c>
      <c r="Y768">
        <v>1998</v>
      </c>
      <c r="Z768">
        <v>29</v>
      </c>
    </row>
    <row r="769" spans="1:26" x14ac:dyDescent="0.25">
      <c r="A769" t="s">
        <v>1958</v>
      </c>
      <c r="B769" t="s">
        <v>1959</v>
      </c>
      <c r="C769" t="s">
        <v>1959</v>
      </c>
      <c r="D769">
        <v>0</v>
      </c>
      <c r="E769">
        <v>82</v>
      </c>
      <c r="F769">
        <v>1</v>
      </c>
      <c r="G769">
        <v>22</v>
      </c>
      <c r="H769" t="s">
        <v>8177</v>
      </c>
      <c r="I769" t="s">
        <v>132</v>
      </c>
      <c r="J769" t="s">
        <v>8165</v>
      </c>
      <c r="K769" t="s">
        <v>8157</v>
      </c>
      <c r="L769" s="5">
        <v>6.2</v>
      </c>
      <c r="M769" t="s">
        <v>8178</v>
      </c>
      <c r="N769" s="6">
        <v>63313</v>
      </c>
      <c r="O769" t="s">
        <v>8179</v>
      </c>
      <c r="P769" s="6">
        <v>17000000</v>
      </c>
      <c r="Q769" s="6">
        <v>30331165</v>
      </c>
      <c r="R769">
        <v>13331165</v>
      </c>
      <c r="S769" t="s">
        <v>8175</v>
      </c>
      <c r="T769" s="7">
        <v>36069</v>
      </c>
      <c r="U769" t="s">
        <v>1960</v>
      </c>
      <c r="V769" s="7">
        <v>36069</v>
      </c>
      <c r="W769" t="s">
        <v>8204</v>
      </c>
      <c r="X769" t="s">
        <v>8199</v>
      </c>
      <c r="Y769">
        <v>1998</v>
      </c>
      <c r="Z769">
        <v>1</v>
      </c>
    </row>
    <row r="770" spans="1:26" x14ac:dyDescent="0.25">
      <c r="A770" t="s">
        <v>1961</v>
      </c>
      <c r="B770" t="s">
        <v>1962</v>
      </c>
      <c r="C770" t="s">
        <v>1962</v>
      </c>
      <c r="D770">
        <v>0</v>
      </c>
      <c r="E770">
        <v>123</v>
      </c>
      <c r="F770">
        <v>2</v>
      </c>
      <c r="G770">
        <v>3</v>
      </c>
      <c r="H770" t="s">
        <v>8183</v>
      </c>
      <c r="I770" t="s">
        <v>132</v>
      </c>
      <c r="J770" t="s">
        <v>8162</v>
      </c>
      <c r="K770" t="s">
        <v>145</v>
      </c>
      <c r="L770" s="5">
        <v>7</v>
      </c>
      <c r="M770" t="s">
        <v>8178</v>
      </c>
      <c r="N770" s="6">
        <v>97279</v>
      </c>
      <c r="O770" t="s">
        <v>8179</v>
      </c>
      <c r="P770" s="6">
        <v>48000000</v>
      </c>
      <c r="Q770" s="6">
        <v>77745966</v>
      </c>
      <c r="R770">
        <v>29745966</v>
      </c>
      <c r="S770" t="s">
        <v>8175</v>
      </c>
      <c r="T770" s="7">
        <v>35972</v>
      </c>
      <c r="U770" t="s">
        <v>924</v>
      </c>
      <c r="V770" s="7">
        <v>35972</v>
      </c>
      <c r="W770" t="s">
        <v>8208</v>
      </c>
      <c r="X770" t="s">
        <v>1465</v>
      </c>
      <c r="Y770">
        <v>1998</v>
      </c>
      <c r="Z770">
        <v>26</v>
      </c>
    </row>
    <row r="771" spans="1:26" x14ac:dyDescent="0.25">
      <c r="A771" t="s">
        <v>1963</v>
      </c>
      <c r="B771" t="s">
        <v>1964</v>
      </c>
      <c r="C771" t="s">
        <v>1964</v>
      </c>
      <c r="D771">
        <v>0</v>
      </c>
      <c r="E771">
        <v>100</v>
      </c>
      <c r="F771">
        <v>1</v>
      </c>
      <c r="G771">
        <v>40</v>
      </c>
      <c r="H771" t="s">
        <v>8177</v>
      </c>
      <c r="I771" t="s">
        <v>5529</v>
      </c>
      <c r="J771" t="s">
        <v>8162</v>
      </c>
      <c r="K771" t="s">
        <v>145</v>
      </c>
      <c r="L771" s="5">
        <v>7.1</v>
      </c>
      <c r="M771" t="s">
        <v>8181</v>
      </c>
      <c r="N771" s="6">
        <v>142939</v>
      </c>
      <c r="O771" t="s">
        <v>8182</v>
      </c>
      <c r="P771" s="6">
        <v>90000000</v>
      </c>
      <c r="Q771" s="6">
        <v>161626121</v>
      </c>
      <c r="R771">
        <v>71626121</v>
      </c>
      <c r="S771" t="s">
        <v>8175</v>
      </c>
      <c r="T771" s="7">
        <v>36196</v>
      </c>
      <c r="U771" t="s">
        <v>1965</v>
      </c>
      <c r="V771" s="7">
        <v>36196</v>
      </c>
      <c r="W771" t="s">
        <v>8201</v>
      </c>
      <c r="X771" t="s">
        <v>1465</v>
      </c>
      <c r="Y771">
        <v>1999</v>
      </c>
      <c r="Z771">
        <v>5</v>
      </c>
    </row>
    <row r="772" spans="1:26" x14ac:dyDescent="0.25">
      <c r="A772" t="s">
        <v>1966</v>
      </c>
      <c r="B772" t="s">
        <v>1967</v>
      </c>
      <c r="C772" t="s">
        <v>1967</v>
      </c>
      <c r="D772">
        <v>0</v>
      </c>
      <c r="E772">
        <v>107</v>
      </c>
      <c r="F772">
        <v>1</v>
      </c>
      <c r="G772">
        <v>47</v>
      </c>
      <c r="H772" t="s">
        <v>8177</v>
      </c>
      <c r="I772" t="s">
        <v>8162</v>
      </c>
      <c r="J772" t="s">
        <v>145</v>
      </c>
      <c r="K772" t="s">
        <v>3857</v>
      </c>
      <c r="L772" s="5">
        <v>6.6</v>
      </c>
      <c r="M772" t="s">
        <v>8178</v>
      </c>
      <c r="N772" s="6">
        <v>90403</v>
      </c>
      <c r="O772" t="s">
        <v>8179</v>
      </c>
      <c r="P772" s="6">
        <v>60000000</v>
      </c>
      <c r="Q772" s="6">
        <v>128038368</v>
      </c>
      <c r="R772">
        <v>68038368</v>
      </c>
      <c r="S772" t="s">
        <v>8175</v>
      </c>
      <c r="T772" s="7">
        <v>35796</v>
      </c>
      <c r="U772" t="s">
        <v>1157</v>
      </c>
      <c r="V772" s="7">
        <v>35796</v>
      </c>
      <c r="W772" t="s">
        <v>8198</v>
      </c>
      <c r="X772" t="s">
        <v>8199</v>
      </c>
      <c r="Y772">
        <v>1998</v>
      </c>
      <c r="Z772">
        <v>1</v>
      </c>
    </row>
    <row r="773" spans="1:26" x14ac:dyDescent="0.25">
      <c r="A773" t="s">
        <v>1968</v>
      </c>
      <c r="B773" t="s">
        <v>1969</v>
      </c>
      <c r="C773" t="s">
        <v>1969</v>
      </c>
      <c r="D773">
        <v>0</v>
      </c>
      <c r="E773">
        <v>124</v>
      </c>
      <c r="F773">
        <v>2</v>
      </c>
      <c r="G773">
        <v>4</v>
      </c>
      <c r="H773" t="s">
        <v>8183</v>
      </c>
      <c r="I773" t="s">
        <v>132</v>
      </c>
      <c r="J773" t="s">
        <v>145</v>
      </c>
      <c r="K773" t="s">
        <v>8156</v>
      </c>
      <c r="L773" s="5">
        <v>7.5</v>
      </c>
      <c r="M773" t="s">
        <v>8181</v>
      </c>
      <c r="N773" s="6">
        <v>134407</v>
      </c>
      <c r="O773" t="s">
        <v>8182</v>
      </c>
      <c r="P773" s="6">
        <v>60000000</v>
      </c>
      <c r="Q773" s="6">
        <v>49805462</v>
      </c>
      <c r="R773">
        <v>-10194538</v>
      </c>
      <c r="S773" t="s">
        <v>8185</v>
      </c>
      <c r="T773" s="7">
        <v>36055</v>
      </c>
      <c r="U773" t="s">
        <v>1970</v>
      </c>
      <c r="V773" s="7">
        <v>36055</v>
      </c>
      <c r="W773" t="s">
        <v>8211</v>
      </c>
      <c r="X773" t="s">
        <v>8199</v>
      </c>
      <c r="Y773">
        <v>1998</v>
      </c>
      <c r="Z773">
        <v>17</v>
      </c>
    </row>
    <row r="774" spans="1:26" x14ac:dyDescent="0.25">
      <c r="A774" t="s">
        <v>1971</v>
      </c>
      <c r="B774" t="s">
        <v>1972</v>
      </c>
      <c r="C774" t="s">
        <v>1972</v>
      </c>
      <c r="D774">
        <v>0</v>
      </c>
      <c r="E774">
        <v>104</v>
      </c>
      <c r="F774">
        <v>1</v>
      </c>
      <c r="G774">
        <v>44</v>
      </c>
      <c r="H774" t="s">
        <v>8177</v>
      </c>
      <c r="I774" t="s">
        <v>132</v>
      </c>
      <c r="J774" t="s">
        <v>145</v>
      </c>
      <c r="K774" t="s">
        <v>8156</v>
      </c>
      <c r="L774" s="5">
        <v>6.3</v>
      </c>
      <c r="M774" t="s">
        <v>8178</v>
      </c>
      <c r="N774" s="6">
        <v>91136</v>
      </c>
      <c r="O774" t="s">
        <v>8179</v>
      </c>
      <c r="P774" s="6">
        <v>75000000</v>
      </c>
      <c r="Q774" s="6">
        <v>46733235</v>
      </c>
      <c r="R774">
        <v>-28266765</v>
      </c>
      <c r="S774" t="s">
        <v>8185</v>
      </c>
      <c r="T774" s="7">
        <v>36084</v>
      </c>
      <c r="U774" t="s">
        <v>1973</v>
      </c>
      <c r="V774" s="7">
        <v>36084</v>
      </c>
      <c r="W774" t="s">
        <v>8204</v>
      </c>
      <c r="X774" t="s">
        <v>1465</v>
      </c>
      <c r="Y774">
        <v>1998</v>
      </c>
      <c r="Z774">
        <v>16</v>
      </c>
    </row>
    <row r="775" spans="1:26" x14ac:dyDescent="0.25">
      <c r="A775" t="s">
        <v>1974</v>
      </c>
      <c r="B775" t="s">
        <v>1975</v>
      </c>
      <c r="C775" t="s">
        <v>1975</v>
      </c>
      <c r="D775">
        <v>0</v>
      </c>
      <c r="E775">
        <v>99</v>
      </c>
      <c r="F775">
        <v>1</v>
      </c>
      <c r="G775">
        <v>39</v>
      </c>
      <c r="H775" t="s">
        <v>8177</v>
      </c>
      <c r="I775" t="s">
        <v>8158</v>
      </c>
      <c r="J775" t="s">
        <v>8159</v>
      </c>
      <c r="K775" t="s">
        <v>145</v>
      </c>
      <c r="L775" s="5">
        <v>7.2</v>
      </c>
      <c r="M775" t="s">
        <v>8181</v>
      </c>
      <c r="N775" s="6">
        <v>141932</v>
      </c>
      <c r="O775" t="s">
        <v>8182</v>
      </c>
      <c r="P775" s="6">
        <v>70000000</v>
      </c>
      <c r="Q775" s="6">
        <v>218613188</v>
      </c>
      <c r="R775">
        <v>148613188</v>
      </c>
      <c r="S775" t="s">
        <v>8175</v>
      </c>
      <c r="T775" s="7">
        <v>36145</v>
      </c>
      <c r="U775" t="s">
        <v>1976</v>
      </c>
      <c r="V775" s="7">
        <v>36145</v>
      </c>
      <c r="W775" t="s">
        <v>8196</v>
      </c>
      <c r="X775" t="s">
        <v>8202</v>
      </c>
      <c r="Y775">
        <v>1998</v>
      </c>
      <c r="Z775">
        <v>16</v>
      </c>
    </row>
    <row r="776" spans="1:26" x14ac:dyDescent="0.25">
      <c r="A776" t="s">
        <v>1977</v>
      </c>
      <c r="B776" t="s">
        <v>1978</v>
      </c>
      <c r="C776" t="s">
        <v>1978</v>
      </c>
      <c r="D776">
        <v>0</v>
      </c>
      <c r="E776">
        <v>100</v>
      </c>
      <c r="F776">
        <v>1</v>
      </c>
      <c r="G776">
        <v>40</v>
      </c>
      <c r="H776" t="s">
        <v>8177</v>
      </c>
      <c r="I776" t="s">
        <v>5529</v>
      </c>
      <c r="J776" t="s">
        <v>83</v>
      </c>
      <c r="K776" t="s">
        <v>8161</v>
      </c>
      <c r="L776" s="5">
        <v>6.6</v>
      </c>
      <c r="M776" t="s">
        <v>8178</v>
      </c>
      <c r="N776" s="6">
        <v>283094</v>
      </c>
      <c r="O776" t="s">
        <v>8182</v>
      </c>
      <c r="P776" s="6">
        <v>33000000</v>
      </c>
      <c r="Q776" s="6">
        <v>102984862</v>
      </c>
      <c r="R776">
        <v>69984862</v>
      </c>
      <c r="S776" t="s">
        <v>8175</v>
      </c>
      <c r="T776" s="7">
        <v>37327</v>
      </c>
      <c r="U776" t="s">
        <v>1500</v>
      </c>
      <c r="V776" s="7">
        <v>37327</v>
      </c>
      <c r="W776" t="s">
        <v>8203</v>
      </c>
      <c r="X776" t="s">
        <v>8197</v>
      </c>
      <c r="Y776">
        <v>2002</v>
      </c>
      <c r="Z776">
        <v>12</v>
      </c>
    </row>
    <row r="777" spans="1:26" x14ac:dyDescent="0.25">
      <c r="A777" t="s">
        <v>1979</v>
      </c>
      <c r="B777" t="s">
        <v>1980</v>
      </c>
      <c r="C777" t="s">
        <v>1980</v>
      </c>
      <c r="D777">
        <v>0</v>
      </c>
      <c r="E777">
        <v>98</v>
      </c>
      <c r="F777">
        <v>1</v>
      </c>
      <c r="G777">
        <v>38</v>
      </c>
      <c r="H777" t="s">
        <v>8177</v>
      </c>
      <c r="I777" t="s">
        <v>5529</v>
      </c>
      <c r="J777" t="s">
        <v>132</v>
      </c>
      <c r="K777" t="s">
        <v>8162</v>
      </c>
      <c r="L777" s="5">
        <v>7</v>
      </c>
      <c r="M777" t="s">
        <v>8178</v>
      </c>
      <c r="N777" s="6">
        <v>287176</v>
      </c>
      <c r="O777" t="s">
        <v>8182</v>
      </c>
      <c r="P777" s="6">
        <v>33000000</v>
      </c>
      <c r="Q777" s="6">
        <v>244721064</v>
      </c>
      <c r="R777">
        <v>211721064</v>
      </c>
      <c r="S777" t="s">
        <v>8175</v>
      </c>
      <c r="T777" s="7">
        <v>36056</v>
      </c>
      <c r="U777" t="s">
        <v>1981</v>
      </c>
      <c r="V777" s="7">
        <v>36056</v>
      </c>
      <c r="W777" t="s">
        <v>8211</v>
      </c>
      <c r="X777" t="s">
        <v>1465</v>
      </c>
      <c r="Y777">
        <v>1998</v>
      </c>
      <c r="Z777">
        <v>18</v>
      </c>
    </row>
    <row r="778" spans="1:26" x14ac:dyDescent="0.25">
      <c r="A778" t="s">
        <v>1982</v>
      </c>
      <c r="B778" t="s">
        <v>1983</v>
      </c>
      <c r="C778" t="s">
        <v>1983</v>
      </c>
      <c r="D778">
        <v>0</v>
      </c>
      <c r="E778">
        <v>169</v>
      </c>
      <c r="F778">
        <v>2</v>
      </c>
      <c r="G778">
        <v>49</v>
      </c>
      <c r="H778" t="s">
        <v>8183</v>
      </c>
      <c r="I778" t="s">
        <v>145</v>
      </c>
      <c r="J778" t="s">
        <v>4390</v>
      </c>
      <c r="K778" t="s">
        <v>5802</v>
      </c>
      <c r="L778" s="5">
        <v>8.6</v>
      </c>
      <c r="M778" t="s">
        <v>8181</v>
      </c>
      <c r="N778" s="6">
        <v>1459479</v>
      </c>
      <c r="O778" t="s">
        <v>8184</v>
      </c>
      <c r="P778" s="6">
        <v>70000000</v>
      </c>
      <c r="Q778" s="6">
        <v>482349603</v>
      </c>
      <c r="R778">
        <v>412349603</v>
      </c>
      <c r="S778" t="s">
        <v>8175</v>
      </c>
      <c r="T778" s="7">
        <v>35997</v>
      </c>
      <c r="U778" t="s">
        <v>139</v>
      </c>
      <c r="V778" s="7">
        <v>35997</v>
      </c>
      <c r="W778" t="s">
        <v>8209</v>
      </c>
      <c r="X778" t="s">
        <v>8197</v>
      </c>
      <c r="Y778">
        <v>1998</v>
      </c>
      <c r="Z778">
        <v>21</v>
      </c>
    </row>
    <row r="779" spans="1:26" x14ac:dyDescent="0.25">
      <c r="A779" t="s">
        <v>1984</v>
      </c>
      <c r="B779" t="s">
        <v>1985</v>
      </c>
      <c r="C779" t="s">
        <v>1985</v>
      </c>
      <c r="D779">
        <v>0</v>
      </c>
      <c r="E779">
        <v>102</v>
      </c>
      <c r="F779">
        <v>1</v>
      </c>
      <c r="G779">
        <v>42</v>
      </c>
      <c r="H779" t="s">
        <v>8177</v>
      </c>
      <c r="I779" t="s">
        <v>5529</v>
      </c>
      <c r="J779" t="s">
        <v>8158</v>
      </c>
      <c r="K779" t="s">
        <v>132</v>
      </c>
      <c r="L779" s="5">
        <v>5.9</v>
      </c>
      <c r="M779" t="s">
        <v>8178</v>
      </c>
      <c r="N779" s="6">
        <v>82038</v>
      </c>
      <c r="O779" t="s">
        <v>8179</v>
      </c>
      <c r="P779" s="6">
        <v>70000000</v>
      </c>
      <c r="Q779" s="6">
        <v>164839294</v>
      </c>
      <c r="R779">
        <v>94839294</v>
      </c>
      <c r="S779" t="s">
        <v>8175</v>
      </c>
      <c r="T779" s="7">
        <v>35958</v>
      </c>
      <c r="U779" t="s">
        <v>342</v>
      </c>
      <c r="V779" s="7">
        <v>35958</v>
      </c>
      <c r="W779" t="s">
        <v>8208</v>
      </c>
      <c r="X779" t="s">
        <v>1465</v>
      </c>
      <c r="Y779">
        <v>1998</v>
      </c>
      <c r="Z779">
        <v>12</v>
      </c>
    </row>
    <row r="780" spans="1:26" x14ac:dyDescent="0.25">
      <c r="A780" t="s">
        <v>1986</v>
      </c>
      <c r="B780" t="s">
        <v>1987</v>
      </c>
      <c r="C780" t="s">
        <v>1987</v>
      </c>
      <c r="D780">
        <v>0</v>
      </c>
      <c r="E780">
        <v>98</v>
      </c>
      <c r="F780">
        <v>1</v>
      </c>
      <c r="G780">
        <v>38</v>
      </c>
      <c r="H780" t="s">
        <v>8177</v>
      </c>
      <c r="I780" t="s">
        <v>8162</v>
      </c>
      <c r="J780" t="s">
        <v>8166</v>
      </c>
      <c r="K780" t="s">
        <v>3857</v>
      </c>
      <c r="L780" s="5">
        <v>6.1</v>
      </c>
      <c r="M780" t="s">
        <v>8178</v>
      </c>
      <c r="N780" s="6">
        <v>85351</v>
      </c>
      <c r="O780" t="s">
        <v>8179</v>
      </c>
      <c r="P780" s="6">
        <v>73000000</v>
      </c>
      <c r="Q780" s="6">
        <v>103891409</v>
      </c>
      <c r="R780">
        <v>30891409</v>
      </c>
      <c r="S780" t="s">
        <v>8175</v>
      </c>
      <c r="T780" s="7">
        <v>36006</v>
      </c>
      <c r="U780" t="s">
        <v>161</v>
      </c>
      <c r="V780" s="7">
        <v>36006</v>
      </c>
      <c r="W780" t="s">
        <v>8209</v>
      </c>
      <c r="X780" t="s">
        <v>8199</v>
      </c>
      <c r="Y780">
        <v>1998</v>
      </c>
      <c r="Z780">
        <v>30</v>
      </c>
    </row>
    <row r="781" spans="1:26" x14ac:dyDescent="0.25">
      <c r="A781" t="s">
        <v>1988</v>
      </c>
      <c r="B781" t="s">
        <v>1989</v>
      </c>
      <c r="C781" t="s">
        <v>1989</v>
      </c>
      <c r="D781">
        <v>0</v>
      </c>
      <c r="E781">
        <v>103</v>
      </c>
      <c r="F781">
        <v>1</v>
      </c>
      <c r="G781">
        <v>43</v>
      </c>
      <c r="H781" t="s">
        <v>8177</v>
      </c>
      <c r="I781" t="s">
        <v>5529</v>
      </c>
      <c r="J781" t="s">
        <v>8158</v>
      </c>
      <c r="K781" t="s">
        <v>8161</v>
      </c>
      <c r="L781" s="5">
        <v>6.4</v>
      </c>
      <c r="M781" t="s">
        <v>8178</v>
      </c>
      <c r="N781" s="6">
        <v>78395</v>
      </c>
      <c r="O781" t="s">
        <v>8179</v>
      </c>
      <c r="P781" s="6">
        <v>58000000</v>
      </c>
      <c r="Q781" s="6">
        <v>112587658</v>
      </c>
      <c r="R781">
        <v>54587658</v>
      </c>
      <c r="S781" t="s">
        <v>8175</v>
      </c>
      <c r="T781" s="7">
        <v>36139</v>
      </c>
      <c r="U781" t="s">
        <v>1661</v>
      </c>
      <c r="V781" s="7">
        <v>36139</v>
      </c>
      <c r="W781" t="s">
        <v>8196</v>
      </c>
      <c r="X781" t="s">
        <v>8199</v>
      </c>
      <c r="Y781">
        <v>1998</v>
      </c>
      <c r="Z781">
        <v>10</v>
      </c>
    </row>
    <row r="782" spans="1:26" x14ac:dyDescent="0.25">
      <c r="A782" t="s">
        <v>1990</v>
      </c>
      <c r="B782" t="s">
        <v>1991</v>
      </c>
      <c r="C782" t="s">
        <v>1991</v>
      </c>
      <c r="D782">
        <v>0</v>
      </c>
      <c r="E782">
        <v>88</v>
      </c>
      <c r="F782">
        <v>1</v>
      </c>
      <c r="G782">
        <v>28</v>
      </c>
      <c r="H782" t="s">
        <v>8177</v>
      </c>
      <c r="I782" t="s">
        <v>8158</v>
      </c>
      <c r="J782" t="s">
        <v>8159</v>
      </c>
      <c r="K782" t="s">
        <v>132</v>
      </c>
      <c r="L782" s="5">
        <v>7.3</v>
      </c>
      <c r="M782" t="s">
        <v>8181</v>
      </c>
      <c r="N782" s="6">
        <v>241239</v>
      </c>
      <c r="O782" t="s">
        <v>8182</v>
      </c>
      <c r="P782" s="6">
        <v>130000000</v>
      </c>
      <c r="Q782" s="6">
        <v>448191819</v>
      </c>
      <c r="R782">
        <v>318191819</v>
      </c>
      <c r="S782" t="s">
        <v>8175</v>
      </c>
      <c r="T782" s="7">
        <v>36323</v>
      </c>
      <c r="U782" t="s">
        <v>1992</v>
      </c>
      <c r="V782" s="7">
        <v>36323</v>
      </c>
      <c r="W782" t="s">
        <v>8208</v>
      </c>
      <c r="X782" t="s">
        <v>8206</v>
      </c>
      <c r="Y782">
        <v>1999</v>
      </c>
      <c r="Z782">
        <v>12</v>
      </c>
    </row>
    <row r="783" spans="1:26" x14ac:dyDescent="0.25">
      <c r="A783" t="s">
        <v>1993</v>
      </c>
      <c r="B783" t="s">
        <v>1994</v>
      </c>
      <c r="C783" t="s">
        <v>1994</v>
      </c>
      <c r="D783">
        <v>0</v>
      </c>
      <c r="E783">
        <v>170</v>
      </c>
      <c r="F783">
        <v>2</v>
      </c>
      <c r="G783">
        <v>50</v>
      </c>
      <c r="H783" t="s">
        <v>8183</v>
      </c>
      <c r="I783" t="s">
        <v>145</v>
      </c>
      <c r="J783" t="s">
        <v>8167</v>
      </c>
      <c r="K783" t="s">
        <v>4390</v>
      </c>
      <c r="L783" s="5">
        <v>7.6</v>
      </c>
      <c r="M783" t="s">
        <v>8181</v>
      </c>
      <c r="N783" s="6">
        <v>196265</v>
      </c>
      <c r="O783" t="s">
        <v>8182</v>
      </c>
      <c r="P783" s="6">
        <v>52000000</v>
      </c>
      <c r="Q783" s="6">
        <v>98126565</v>
      </c>
      <c r="R783">
        <v>46126565</v>
      </c>
      <c r="S783" t="s">
        <v>8175</v>
      </c>
      <c r="T783" s="7">
        <v>36151</v>
      </c>
      <c r="U783" t="s">
        <v>74</v>
      </c>
      <c r="V783" s="7">
        <v>36151</v>
      </c>
      <c r="W783" t="s">
        <v>8196</v>
      </c>
      <c r="X783" t="s">
        <v>8197</v>
      </c>
      <c r="Y783">
        <v>1998</v>
      </c>
      <c r="Z783">
        <v>22</v>
      </c>
    </row>
    <row r="784" spans="1:26" x14ac:dyDescent="0.25">
      <c r="A784" t="s">
        <v>1995</v>
      </c>
      <c r="B784" t="s">
        <v>1996</v>
      </c>
      <c r="C784" t="s">
        <v>1996</v>
      </c>
      <c r="D784">
        <v>0</v>
      </c>
      <c r="E784">
        <v>131</v>
      </c>
      <c r="F784">
        <v>2</v>
      </c>
      <c r="G784">
        <v>11</v>
      </c>
      <c r="H784" t="s">
        <v>8183</v>
      </c>
      <c r="I784" t="s">
        <v>5529</v>
      </c>
      <c r="J784" t="s">
        <v>8162</v>
      </c>
      <c r="K784" t="s">
        <v>3857</v>
      </c>
      <c r="L784" s="5">
        <v>6.5</v>
      </c>
      <c r="M784" t="s">
        <v>8178</v>
      </c>
      <c r="N784" s="6">
        <v>111428</v>
      </c>
      <c r="O784" t="s">
        <v>8182</v>
      </c>
      <c r="P784" s="6">
        <v>60000000</v>
      </c>
      <c r="Q784" s="6">
        <v>102367405</v>
      </c>
      <c r="R784">
        <v>42367405</v>
      </c>
      <c r="S784" t="s">
        <v>8175</v>
      </c>
      <c r="T784" s="7">
        <v>35860</v>
      </c>
      <c r="U784" t="s">
        <v>1585</v>
      </c>
      <c r="V784" s="7">
        <v>35860</v>
      </c>
      <c r="W784" t="s">
        <v>8203</v>
      </c>
      <c r="X784" t="s">
        <v>1465</v>
      </c>
      <c r="Y784">
        <v>1998</v>
      </c>
      <c r="Z784">
        <v>6</v>
      </c>
    </row>
    <row r="785" spans="1:26" x14ac:dyDescent="0.25">
      <c r="A785" t="s">
        <v>1997</v>
      </c>
      <c r="B785" t="s">
        <v>1998</v>
      </c>
      <c r="C785" t="s">
        <v>1998</v>
      </c>
      <c r="D785">
        <v>0</v>
      </c>
      <c r="E785">
        <v>108</v>
      </c>
      <c r="F785">
        <v>1</v>
      </c>
      <c r="G785">
        <v>48</v>
      </c>
      <c r="H785" t="s">
        <v>8177</v>
      </c>
      <c r="I785" t="s">
        <v>5529</v>
      </c>
      <c r="J785" t="s">
        <v>83</v>
      </c>
      <c r="K785" t="s">
        <v>3857</v>
      </c>
      <c r="L785" s="5">
        <v>6.1</v>
      </c>
      <c r="M785" t="s">
        <v>8178</v>
      </c>
      <c r="N785" s="6">
        <v>62768</v>
      </c>
      <c r="O785" t="s">
        <v>8179</v>
      </c>
      <c r="P785" s="6">
        <v>20000000</v>
      </c>
      <c r="Q785" s="6">
        <v>20308772</v>
      </c>
      <c r="R785">
        <v>308772</v>
      </c>
      <c r="S785" t="s">
        <v>8175</v>
      </c>
      <c r="T785" s="7">
        <v>35900</v>
      </c>
      <c r="U785" t="s">
        <v>158</v>
      </c>
      <c r="V785" s="7">
        <v>35900</v>
      </c>
      <c r="W785" t="s">
        <v>8210</v>
      </c>
      <c r="X785" t="s">
        <v>8202</v>
      </c>
      <c r="Y785">
        <v>1998</v>
      </c>
      <c r="Z785">
        <v>15</v>
      </c>
    </row>
    <row r="786" spans="1:26" x14ac:dyDescent="0.25">
      <c r="A786" t="s">
        <v>1999</v>
      </c>
      <c r="B786" t="s">
        <v>2000</v>
      </c>
      <c r="C786" t="s">
        <v>2000</v>
      </c>
      <c r="D786">
        <v>0</v>
      </c>
      <c r="E786">
        <v>97</v>
      </c>
      <c r="F786">
        <v>1</v>
      </c>
      <c r="G786">
        <v>37</v>
      </c>
      <c r="H786" t="s">
        <v>8177</v>
      </c>
      <c r="I786" t="s">
        <v>132</v>
      </c>
      <c r="J786" t="s">
        <v>145</v>
      </c>
      <c r="K786" t="s">
        <v>5802</v>
      </c>
      <c r="L786" s="5">
        <v>7.1</v>
      </c>
      <c r="M786" t="s">
        <v>8181</v>
      </c>
      <c r="N786" s="6">
        <v>87322</v>
      </c>
      <c r="O786" t="s">
        <v>8179</v>
      </c>
      <c r="P786" s="6">
        <v>15000000</v>
      </c>
      <c r="Q786" s="6">
        <v>64256513</v>
      </c>
      <c r="R786">
        <v>49256513</v>
      </c>
      <c r="S786" t="s">
        <v>8175</v>
      </c>
      <c r="T786" s="7">
        <v>35781</v>
      </c>
      <c r="U786" t="s">
        <v>484</v>
      </c>
      <c r="V786" s="7">
        <v>35781</v>
      </c>
      <c r="W786" t="s">
        <v>8196</v>
      </c>
      <c r="X786" t="s">
        <v>8202</v>
      </c>
      <c r="Y786">
        <v>1997</v>
      </c>
      <c r="Z786">
        <v>17</v>
      </c>
    </row>
    <row r="787" spans="1:26" x14ac:dyDescent="0.25">
      <c r="A787" t="s">
        <v>2001</v>
      </c>
      <c r="B787" t="s">
        <v>2002</v>
      </c>
      <c r="C787" t="s">
        <v>2002</v>
      </c>
      <c r="D787">
        <v>0</v>
      </c>
      <c r="E787">
        <v>97</v>
      </c>
      <c r="F787">
        <v>1</v>
      </c>
      <c r="G787">
        <v>37</v>
      </c>
      <c r="H787" t="s">
        <v>8177</v>
      </c>
      <c r="I787" t="s">
        <v>132</v>
      </c>
      <c r="J787" t="s">
        <v>8165</v>
      </c>
      <c r="K787" t="s">
        <v>8157</v>
      </c>
      <c r="L787" s="5">
        <v>6.9</v>
      </c>
      <c r="M787" t="s">
        <v>8178</v>
      </c>
      <c r="N787" s="6">
        <v>159064</v>
      </c>
      <c r="O787" t="s">
        <v>8182</v>
      </c>
      <c r="P787" s="6">
        <v>18000000</v>
      </c>
      <c r="Q787" s="6">
        <v>123306987</v>
      </c>
      <c r="R787">
        <v>105306987</v>
      </c>
      <c r="S787" t="s">
        <v>8175</v>
      </c>
      <c r="T787" s="7">
        <v>35838</v>
      </c>
      <c r="U787" t="s">
        <v>1875</v>
      </c>
      <c r="V787" s="7">
        <v>35838</v>
      </c>
      <c r="W787" t="s">
        <v>8201</v>
      </c>
      <c r="X787" t="s">
        <v>8199</v>
      </c>
      <c r="Y787">
        <v>1998</v>
      </c>
      <c r="Z787">
        <v>12</v>
      </c>
    </row>
    <row r="788" spans="1:26" x14ac:dyDescent="0.25">
      <c r="A788" t="s">
        <v>2003</v>
      </c>
      <c r="B788" t="s">
        <v>2004</v>
      </c>
      <c r="C788" t="s">
        <v>2004</v>
      </c>
      <c r="D788">
        <v>0</v>
      </c>
      <c r="E788">
        <v>113</v>
      </c>
      <c r="F788">
        <v>1</v>
      </c>
      <c r="G788">
        <v>53</v>
      </c>
      <c r="H788" t="s">
        <v>8177</v>
      </c>
      <c r="I788" t="s">
        <v>145</v>
      </c>
      <c r="J788" t="s">
        <v>8156</v>
      </c>
      <c r="K788" t="s">
        <v>8157</v>
      </c>
      <c r="L788" s="5">
        <v>7</v>
      </c>
      <c r="M788" t="s">
        <v>8178</v>
      </c>
      <c r="N788" s="6">
        <v>112787</v>
      </c>
      <c r="O788" t="s">
        <v>8182</v>
      </c>
      <c r="P788" s="6">
        <v>85000000</v>
      </c>
      <c r="Q788" s="6">
        <v>55382927</v>
      </c>
      <c r="R788">
        <v>-29617073</v>
      </c>
      <c r="S788" t="s">
        <v>8185</v>
      </c>
      <c r="T788" s="7">
        <v>36066</v>
      </c>
      <c r="U788" t="s">
        <v>2005</v>
      </c>
      <c r="V788" s="7">
        <v>36066</v>
      </c>
      <c r="W788" t="s">
        <v>8211</v>
      </c>
      <c r="X788" t="s">
        <v>8205</v>
      </c>
      <c r="Y788">
        <v>1998</v>
      </c>
      <c r="Z788">
        <v>28</v>
      </c>
    </row>
    <row r="789" spans="1:26" x14ac:dyDescent="0.25">
      <c r="A789" t="s">
        <v>2006</v>
      </c>
      <c r="B789" t="s">
        <v>2007</v>
      </c>
      <c r="C789" t="s">
        <v>2007</v>
      </c>
      <c r="D789">
        <v>0</v>
      </c>
      <c r="E789">
        <v>108</v>
      </c>
      <c r="F789">
        <v>1</v>
      </c>
      <c r="G789">
        <v>48</v>
      </c>
      <c r="H789" t="s">
        <v>8177</v>
      </c>
      <c r="I789" t="s">
        <v>8162</v>
      </c>
      <c r="J789" t="s">
        <v>145</v>
      </c>
      <c r="K789" t="s">
        <v>8166</v>
      </c>
      <c r="L789" s="5">
        <v>6.6</v>
      </c>
      <c r="M789" t="s">
        <v>8178</v>
      </c>
      <c r="N789" s="6">
        <v>127687</v>
      </c>
      <c r="O789" t="s">
        <v>8182</v>
      </c>
      <c r="P789" s="6">
        <v>20000000</v>
      </c>
      <c r="Q789" s="6">
        <v>30166293</v>
      </c>
      <c r="R789">
        <v>10166293</v>
      </c>
      <c r="S789" t="s">
        <v>8175</v>
      </c>
      <c r="T789" s="7">
        <v>35874</v>
      </c>
      <c r="U789" t="s">
        <v>2008</v>
      </c>
      <c r="V789" s="7">
        <v>35874</v>
      </c>
      <c r="W789" t="s">
        <v>8203</v>
      </c>
      <c r="X789" t="s">
        <v>1465</v>
      </c>
      <c r="Y789">
        <v>1998</v>
      </c>
      <c r="Z789">
        <v>20</v>
      </c>
    </row>
    <row r="790" spans="1:26" x14ac:dyDescent="0.25">
      <c r="A790" t="s">
        <v>2009</v>
      </c>
      <c r="B790" t="s">
        <v>2010</v>
      </c>
      <c r="C790" t="s">
        <v>2010</v>
      </c>
      <c r="D790">
        <v>0</v>
      </c>
      <c r="E790">
        <v>106</v>
      </c>
      <c r="F790">
        <v>1</v>
      </c>
      <c r="G790">
        <v>46</v>
      </c>
      <c r="H790" t="s">
        <v>8177</v>
      </c>
      <c r="I790" t="s">
        <v>5529</v>
      </c>
      <c r="J790" t="s">
        <v>132</v>
      </c>
      <c r="K790" t="s">
        <v>8161</v>
      </c>
      <c r="L790" s="5">
        <v>4.9000000000000004</v>
      </c>
      <c r="M790" t="s">
        <v>8188</v>
      </c>
      <c r="N790" s="6">
        <v>165536</v>
      </c>
      <c r="O790" t="s">
        <v>8182</v>
      </c>
      <c r="P790" s="6">
        <v>170000000</v>
      </c>
      <c r="Q790" s="6">
        <v>222104681</v>
      </c>
      <c r="R790">
        <v>52104681</v>
      </c>
      <c r="S790" t="s">
        <v>8175</v>
      </c>
      <c r="T790" s="7">
        <v>36341</v>
      </c>
      <c r="U790" t="s">
        <v>998</v>
      </c>
      <c r="V790" s="7">
        <v>36341</v>
      </c>
      <c r="W790" t="s">
        <v>8208</v>
      </c>
      <c r="X790" t="s">
        <v>8202</v>
      </c>
      <c r="Y790">
        <v>1999</v>
      </c>
      <c r="Z790">
        <v>30</v>
      </c>
    </row>
    <row r="791" spans="1:26" x14ac:dyDescent="0.25">
      <c r="A791" t="s">
        <v>2011</v>
      </c>
      <c r="B791" t="s">
        <v>2012</v>
      </c>
      <c r="C791" t="s">
        <v>2012</v>
      </c>
      <c r="D791">
        <v>0</v>
      </c>
      <c r="E791">
        <v>121</v>
      </c>
      <c r="F791">
        <v>2</v>
      </c>
      <c r="G791">
        <v>1</v>
      </c>
      <c r="H791" t="s">
        <v>8183</v>
      </c>
      <c r="I791" t="s">
        <v>145</v>
      </c>
      <c r="J791" t="s">
        <v>8166</v>
      </c>
      <c r="K791" t="s">
        <v>8161</v>
      </c>
      <c r="L791" s="5">
        <v>7</v>
      </c>
      <c r="M791" t="s">
        <v>8178</v>
      </c>
      <c r="N791" s="6">
        <v>108882</v>
      </c>
      <c r="O791" t="s">
        <v>8182</v>
      </c>
      <c r="P791" s="6">
        <v>66000000</v>
      </c>
      <c r="Q791" s="6">
        <v>189176423</v>
      </c>
      <c r="R791">
        <v>123176423</v>
      </c>
      <c r="S791" t="s">
        <v>8175</v>
      </c>
      <c r="T791" s="7">
        <v>35965</v>
      </c>
      <c r="U791" t="s">
        <v>2013</v>
      </c>
      <c r="V791" s="7">
        <v>35965</v>
      </c>
      <c r="W791" t="s">
        <v>8208</v>
      </c>
      <c r="X791" t="s">
        <v>1465</v>
      </c>
      <c r="Y791">
        <v>1998</v>
      </c>
      <c r="Z791">
        <v>19</v>
      </c>
    </row>
    <row r="792" spans="1:26" x14ac:dyDescent="0.25">
      <c r="A792" t="s">
        <v>2014</v>
      </c>
      <c r="B792" t="s">
        <v>2015</v>
      </c>
      <c r="C792" t="s">
        <v>2015</v>
      </c>
      <c r="D792">
        <v>0</v>
      </c>
      <c r="E792">
        <v>104</v>
      </c>
      <c r="F792">
        <v>1</v>
      </c>
      <c r="G792">
        <v>44</v>
      </c>
      <c r="H792" t="s">
        <v>8177</v>
      </c>
      <c r="I792" t="s">
        <v>5529</v>
      </c>
      <c r="J792" t="s">
        <v>8158</v>
      </c>
      <c r="K792" t="s">
        <v>8161</v>
      </c>
      <c r="L792" s="5">
        <v>7.3</v>
      </c>
      <c r="M792" t="s">
        <v>8181</v>
      </c>
      <c r="N792" s="6">
        <v>636039</v>
      </c>
      <c r="O792" t="s">
        <v>8184</v>
      </c>
      <c r="P792" s="6">
        <v>75000000</v>
      </c>
      <c r="Q792" s="6">
        <v>296339528</v>
      </c>
      <c r="R792">
        <v>221339528</v>
      </c>
      <c r="S792" t="s">
        <v>8175</v>
      </c>
      <c r="T792" s="7">
        <v>36719</v>
      </c>
      <c r="U792" t="s">
        <v>1537</v>
      </c>
      <c r="V792" s="7">
        <v>36719</v>
      </c>
      <c r="W792" t="s">
        <v>8209</v>
      </c>
      <c r="X792" t="s">
        <v>8202</v>
      </c>
      <c r="Y792">
        <v>2000</v>
      </c>
      <c r="Z792">
        <v>12</v>
      </c>
    </row>
    <row r="793" spans="1:26" x14ac:dyDescent="0.25">
      <c r="A793" t="s">
        <v>2016</v>
      </c>
      <c r="B793" t="s">
        <v>2017</v>
      </c>
      <c r="C793" t="s">
        <v>2017</v>
      </c>
      <c r="D793">
        <v>0</v>
      </c>
      <c r="E793">
        <v>97</v>
      </c>
      <c r="F793">
        <v>1</v>
      </c>
      <c r="G793">
        <v>37</v>
      </c>
      <c r="H793" t="s">
        <v>8177</v>
      </c>
      <c r="I793" t="s">
        <v>83</v>
      </c>
      <c r="J793" t="s">
        <v>8166</v>
      </c>
      <c r="K793" t="s">
        <v>8161</v>
      </c>
      <c r="L793" s="5">
        <v>6.8</v>
      </c>
      <c r="M793" t="s">
        <v>8178</v>
      </c>
      <c r="N793" s="6">
        <v>105232</v>
      </c>
      <c r="O793" t="s">
        <v>8182</v>
      </c>
      <c r="P793" s="6">
        <v>15000000</v>
      </c>
      <c r="Q793" s="6">
        <v>2856712</v>
      </c>
      <c r="R793">
        <v>-12143288</v>
      </c>
      <c r="S793" t="s">
        <v>8185</v>
      </c>
      <c r="T793" s="7">
        <v>36207</v>
      </c>
      <c r="U793" t="s">
        <v>401</v>
      </c>
      <c r="V793" s="7">
        <v>36207</v>
      </c>
      <c r="W793" t="s">
        <v>8201</v>
      </c>
      <c r="X793" t="s">
        <v>8197</v>
      </c>
      <c r="Y793">
        <v>1999</v>
      </c>
      <c r="Z793">
        <v>16</v>
      </c>
    </row>
    <row r="794" spans="1:26" x14ac:dyDescent="0.25">
      <c r="A794" t="s">
        <v>2018</v>
      </c>
      <c r="B794" t="s">
        <v>2019</v>
      </c>
      <c r="C794" t="s">
        <v>2019</v>
      </c>
      <c r="D794">
        <v>0</v>
      </c>
      <c r="E794">
        <v>88</v>
      </c>
      <c r="F794">
        <v>1</v>
      </c>
      <c r="G794">
        <v>28</v>
      </c>
      <c r="H794" t="s">
        <v>8177</v>
      </c>
      <c r="I794" t="s">
        <v>5529</v>
      </c>
      <c r="J794" t="s">
        <v>8158</v>
      </c>
      <c r="K794" t="s">
        <v>132</v>
      </c>
      <c r="L794" s="5">
        <v>6.2</v>
      </c>
      <c r="M794" t="s">
        <v>8178</v>
      </c>
      <c r="N794" s="6">
        <v>395249</v>
      </c>
      <c r="O794" t="s">
        <v>8182</v>
      </c>
      <c r="P794" s="6">
        <v>140000000</v>
      </c>
      <c r="Q794" s="6">
        <v>445135288</v>
      </c>
      <c r="R794">
        <v>305135288</v>
      </c>
      <c r="S794" t="s">
        <v>8175</v>
      </c>
      <c r="T794" s="7">
        <v>37440</v>
      </c>
      <c r="U794" t="s">
        <v>998</v>
      </c>
      <c r="V794" s="7">
        <v>37440</v>
      </c>
      <c r="W794" t="s">
        <v>8209</v>
      </c>
      <c r="X794" t="s">
        <v>8202</v>
      </c>
      <c r="Y794">
        <v>2002</v>
      </c>
      <c r="Z794">
        <v>3</v>
      </c>
    </row>
    <row r="795" spans="1:26" x14ac:dyDescent="0.25">
      <c r="A795" t="s">
        <v>2020</v>
      </c>
      <c r="B795" t="s">
        <v>2021</v>
      </c>
      <c r="C795" t="s">
        <v>2021</v>
      </c>
      <c r="D795">
        <v>0</v>
      </c>
      <c r="E795">
        <v>94</v>
      </c>
      <c r="F795">
        <v>1</v>
      </c>
      <c r="G795">
        <v>34</v>
      </c>
      <c r="H795" t="s">
        <v>8177</v>
      </c>
      <c r="I795" t="s">
        <v>5529</v>
      </c>
      <c r="J795" t="s">
        <v>8158</v>
      </c>
      <c r="K795" t="s">
        <v>8159</v>
      </c>
      <c r="L795" s="5">
        <v>6.6</v>
      </c>
      <c r="M795" t="s">
        <v>8178</v>
      </c>
      <c r="N795" s="6">
        <v>63246</v>
      </c>
      <c r="O795" t="s">
        <v>8179</v>
      </c>
      <c r="P795" s="6">
        <v>75000000</v>
      </c>
      <c r="Q795" s="6">
        <v>36754634</v>
      </c>
      <c r="R795">
        <v>-38245366</v>
      </c>
      <c r="S795" t="s">
        <v>8185</v>
      </c>
      <c r="T795" s="7">
        <v>36690</v>
      </c>
      <c r="U795" t="s">
        <v>1688</v>
      </c>
      <c r="V795" s="7">
        <v>36690</v>
      </c>
      <c r="W795" t="s">
        <v>8208</v>
      </c>
      <c r="X795" t="s">
        <v>8197</v>
      </c>
      <c r="Y795">
        <v>2000</v>
      </c>
      <c r="Z795">
        <v>13</v>
      </c>
    </row>
    <row r="796" spans="1:26" x14ac:dyDescent="0.25">
      <c r="A796" t="s">
        <v>2022</v>
      </c>
      <c r="B796" t="s">
        <v>2023</v>
      </c>
      <c r="C796" t="s">
        <v>2023</v>
      </c>
      <c r="D796">
        <v>0</v>
      </c>
      <c r="E796">
        <v>136</v>
      </c>
      <c r="F796">
        <v>2</v>
      </c>
      <c r="G796">
        <v>16</v>
      </c>
      <c r="H796" t="s">
        <v>8183</v>
      </c>
      <c r="I796" t="s">
        <v>5529</v>
      </c>
      <c r="J796" t="s">
        <v>8158</v>
      </c>
      <c r="K796" t="s">
        <v>8156</v>
      </c>
      <c r="L796" s="5">
        <v>6.5</v>
      </c>
      <c r="M796" t="s">
        <v>8178</v>
      </c>
      <c r="N796" s="6">
        <v>839870</v>
      </c>
      <c r="O796" t="s">
        <v>8184</v>
      </c>
      <c r="P796" s="6">
        <v>115000000</v>
      </c>
      <c r="Q796" s="6">
        <v>1027082707</v>
      </c>
      <c r="R796">
        <v>912082707</v>
      </c>
      <c r="S796" t="s">
        <v>8175</v>
      </c>
      <c r="T796" s="7">
        <v>36296</v>
      </c>
      <c r="U796" t="s">
        <v>29</v>
      </c>
      <c r="V796" s="7">
        <v>36296</v>
      </c>
      <c r="W796" t="s">
        <v>8213</v>
      </c>
      <c r="X796" t="s">
        <v>8200</v>
      </c>
      <c r="Y796">
        <v>1999</v>
      </c>
      <c r="Z796">
        <v>16</v>
      </c>
    </row>
    <row r="797" spans="1:26" x14ac:dyDescent="0.25">
      <c r="A797" t="s">
        <v>2024</v>
      </c>
      <c r="B797" t="s">
        <v>2025</v>
      </c>
      <c r="C797" t="s">
        <v>2025</v>
      </c>
      <c r="D797">
        <v>0</v>
      </c>
      <c r="E797">
        <v>78</v>
      </c>
      <c r="F797">
        <v>1</v>
      </c>
      <c r="G797">
        <v>18</v>
      </c>
      <c r="H797" t="s">
        <v>8180</v>
      </c>
      <c r="I797" t="s">
        <v>8158</v>
      </c>
      <c r="J797" t="s">
        <v>8159</v>
      </c>
      <c r="K797" t="s">
        <v>132</v>
      </c>
      <c r="L797" s="5">
        <v>7.4</v>
      </c>
      <c r="M797" t="s">
        <v>8181</v>
      </c>
      <c r="N797" s="6">
        <v>219111</v>
      </c>
      <c r="O797" t="s">
        <v>8182</v>
      </c>
      <c r="P797" s="6">
        <v>100000000</v>
      </c>
      <c r="Q797" s="6">
        <v>169662340</v>
      </c>
      <c r="R797">
        <v>69662340</v>
      </c>
      <c r="S797" t="s">
        <v>8175</v>
      </c>
      <c r="T797" s="7">
        <v>36852</v>
      </c>
      <c r="U797" t="s">
        <v>2026</v>
      </c>
      <c r="V797" s="7">
        <v>36852</v>
      </c>
      <c r="W797" t="s">
        <v>8207</v>
      </c>
      <c r="X797" t="s">
        <v>8202</v>
      </c>
      <c r="Y797">
        <v>2000</v>
      </c>
      <c r="Z797">
        <v>22</v>
      </c>
    </row>
    <row r="798" spans="1:26" x14ac:dyDescent="0.25">
      <c r="A798" t="s">
        <v>2027</v>
      </c>
      <c r="B798" t="s">
        <v>2028</v>
      </c>
      <c r="C798" t="s">
        <v>2028</v>
      </c>
      <c r="D798">
        <v>0</v>
      </c>
      <c r="E798">
        <v>77</v>
      </c>
      <c r="F798">
        <v>1</v>
      </c>
      <c r="G798">
        <v>17</v>
      </c>
      <c r="H798" t="s">
        <v>8180</v>
      </c>
      <c r="I798" t="s">
        <v>8159</v>
      </c>
      <c r="J798" t="s">
        <v>145</v>
      </c>
      <c r="K798" t="s">
        <v>8163</v>
      </c>
      <c r="L798" s="5">
        <v>7.4</v>
      </c>
      <c r="M798" t="s">
        <v>8181</v>
      </c>
      <c r="N798" s="6">
        <v>292772</v>
      </c>
      <c r="O798" t="s">
        <v>8182</v>
      </c>
      <c r="P798" s="6">
        <v>40000000</v>
      </c>
      <c r="Q798" s="6">
        <v>118133252</v>
      </c>
      <c r="R798">
        <v>78133252</v>
      </c>
      <c r="S798" t="s">
        <v>8175</v>
      </c>
      <c r="T798" s="7">
        <v>38602</v>
      </c>
      <c r="U798" t="s">
        <v>2029</v>
      </c>
      <c r="V798" s="7">
        <v>38602</v>
      </c>
      <c r="W798" t="s">
        <v>8211</v>
      </c>
      <c r="X798" t="s">
        <v>8202</v>
      </c>
      <c r="Y798">
        <v>2005</v>
      </c>
      <c r="Z798">
        <v>7</v>
      </c>
    </row>
    <row r="799" spans="1:26" x14ac:dyDescent="0.25">
      <c r="A799" t="s">
        <v>2030</v>
      </c>
      <c r="B799" t="s">
        <v>2031</v>
      </c>
      <c r="C799" t="s">
        <v>2031</v>
      </c>
      <c r="D799">
        <v>0</v>
      </c>
      <c r="E799">
        <v>142</v>
      </c>
      <c r="F799">
        <v>2</v>
      </c>
      <c r="G799">
        <v>22</v>
      </c>
      <c r="H799" t="s">
        <v>8183</v>
      </c>
      <c r="I799" t="s">
        <v>5529</v>
      </c>
      <c r="J799" t="s">
        <v>8158</v>
      </c>
      <c r="K799" t="s">
        <v>8156</v>
      </c>
      <c r="L799" s="5">
        <v>6.6</v>
      </c>
      <c r="M799" t="s">
        <v>8178</v>
      </c>
      <c r="N799" s="6">
        <v>743643</v>
      </c>
      <c r="O799" t="s">
        <v>8184</v>
      </c>
      <c r="P799" s="6">
        <v>115000000</v>
      </c>
      <c r="Q799" s="6">
        <v>653779970</v>
      </c>
      <c r="R799">
        <v>538779970</v>
      </c>
      <c r="S799" t="s">
        <v>8175</v>
      </c>
      <c r="T799" s="7">
        <v>37388</v>
      </c>
      <c r="U799" t="s">
        <v>29</v>
      </c>
      <c r="V799" s="7">
        <v>37388</v>
      </c>
      <c r="W799" t="s">
        <v>8213</v>
      </c>
      <c r="X799" t="s">
        <v>8200</v>
      </c>
      <c r="Y799">
        <v>2002</v>
      </c>
      <c r="Z799">
        <v>12</v>
      </c>
    </row>
    <row r="800" spans="1:26" x14ac:dyDescent="0.25">
      <c r="A800" t="s">
        <v>2032</v>
      </c>
      <c r="B800" t="s">
        <v>2033</v>
      </c>
      <c r="C800" t="s">
        <v>2033</v>
      </c>
      <c r="D800">
        <v>0</v>
      </c>
      <c r="E800">
        <v>140</v>
      </c>
      <c r="F800">
        <v>2</v>
      </c>
      <c r="G800">
        <v>20</v>
      </c>
      <c r="H800" t="s">
        <v>8183</v>
      </c>
      <c r="I800" t="s">
        <v>5529</v>
      </c>
      <c r="J800" t="s">
        <v>8158</v>
      </c>
      <c r="K800" t="s">
        <v>8156</v>
      </c>
      <c r="L800" s="5">
        <v>7.6</v>
      </c>
      <c r="M800" t="s">
        <v>8181</v>
      </c>
      <c r="N800" s="6">
        <v>828359</v>
      </c>
      <c r="O800" t="s">
        <v>8184</v>
      </c>
      <c r="P800" s="6">
        <v>113000000</v>
      </c>
      <c r="Q800" s="6">
        <v>868390560</v>
      </c>
      <c r="R800">
        <v>755390560</v>
      </c>
      <c r="S800" t="s">
        <v>8175</v>
      </c>
      <c r="T800" s="7">
        <v>38484</v>
      </c>
      <c r="U800" t="s">
        <v>29</v>
      </c>
      <c r="V800" s="7">
        <v>38484</v>
      </c>
      <c r="W800" t="s">
        <v>8213</v>
      </c>
      <c r="X800" t="s">
        <v>8199</v>
      </c>
      <c r="Y800">
        <v>2005</v>
      </c>
      <c r="Z800">
        <v>12</v>
      </c>
    </row>
    <row r="801" spans="1:26" x14ac:dyDescent="0.25">
      <c r="A801" t="s">
        <v>2034</v>
      </c>
      <c r="B801" t="s">
        <v>2035</v>
      </c>
      <c r="C801" t="s">
        <v>2035</v>
      </c>
      <c r="D801">
        <v>0</v>
      </c>
      <c r="E801">
        <v>127</v>
      </c>
      <c r="F801">
        <v>2</v>
      </c>
      <c r="G801">
        <v>7</v>
      </c>
      <c r="H801" t="s">
        <v>8183</v>
      </c>
      <c r="I801" t="s">
        <v>5529</v>
      </c>
      <c r="J801" t="s">
        <v>8162</v>
      </c>
      <c r="K801" t="s">
        <v>3857</v>
      </c>
      <c r="L801" s="5">
        <v>6.6</v>
      </c>
      <c r="M801" t="s">
        <v>8178</v>
      </c>
      <c r="N801" s="6">
        <v>169780</v>
      </c>
      <c r="O801" t="s">
        <v>8182</v>
      </c>
      <c r="P801" s="6">
        <v>140000000</v>
      </c>
      <c r="Q801" s="6">
        <v>285444603</v>
      </c>
      <c r="R801">
        <v>145444603</v>
      </c>
      <c r="S801" t="s">
        <v>8175</v>
      </c>
      <c r="T801" s="7">
        <v>35983</v>
      </c>
      <c r="U801" t="s">
        <v>175</v>
      </c>
      <c r="V801" s="7">
        <v>35983</v>
      </c>
      <c r="W801" t="s">
        <v>8209</v>
      </c>
      <c r="X801" t="s">
        <v>8197</v>
      </c>
      <c r="Y801">
        <v>1998</v>
      </c>
      <c r="Z801">
        <v>7</v>
      </c>
    </row>
    <row r="802" spans="1:26" x14ac:dyDescent="0.25">
      <c r="A802" t="s">
        <v>2036</v>
      </c>
      <c r="B802" t="s">
        <v>2037</v>
      </c>
      <c r="C802" t="s">
        <v>2037</v>
      </c>
      <c r="D802">
        <v>0</v>
      </c>
      <c r="E802">
        <v>122</v>
      </c>
      <c r="F802">
        <v>2</v>
      </c>
      <c r="G802">
        <v>2</v>
      </c>
      <c r="H802" t="s">
        <v>8183</v>
      </c>
      <c r="I802" t="s">
        <v>5529</v>
      </c>
      <c r="J802" t="s">
        <v>8162</v>
      </c>
      <c r="K802" t="s">
        <v>3857</v>
      </c>
      <c r="L802" s="5">
        <v>7.2</v>
      </c>
      <c r="M802" t="s">
        <v>8181</v>
      </c>
      <c r="N802" s="6">
        <v>191526</v>
      </c>
      <c r="O802" t="s">
        <v>8182</v>
      </c>
      <c r="P802" s="6">
        <v>55000000</v>
      </c>
      <c r="Q802" s="6">
        <v>41616262</v>
      </c>
      <c r="R802">
        <v>-13383738</v>
      </c>
      <c r="S802" t="s">
        <v>8185</v>
      </c>
      <c r="T802" s="7">
        <v>1998</v>
      </c>
      <c r="U802" t="s">
        <v>2038</v>
      </c>
      <c r="V802" s="7">
        <v>1998</v>
      </c>
      <c r="W802" t="s">
        <v>8208</v>
      </c>
      <c r="X802" t="s">
        <v>8197</v>
      </c>
      <c r="Y802">
        <v>1905</v>
      </c>
      <c r="Z802">
        <v>20</v>
      </c>
    </row>
    <row r="803" spans="1:26" x14ac:dyDescent="0.25">
      <c r="A803" t="s">
        <v>2039</v>
      </c>
      <c r="B803" t="s">
        <v>2040</v>
      </c>
      <c r="C803" t="s">
        <v>2040</v>
      </c>
      <c r="D803">
        <v>0</v>
      </c>
      <c r="E803">
        <v>108</v>
      </c>
      <c r="F803">
        <v>1</v>
      </c>
      <c r="G803">
        <v>48</v>
      </c>
      <c r="H803" t="s">
        <v>8177</v>
      </c>
      <c r="I803" t="s">
        <v>5529</v>
      </c>
      <c r="J803" t="s">
        <v>8158</v>
      </c>
      <c r="K803" t="s">
        <v>132</v>
      </c>
      <c r="L803" s="5">
        <v>6.2</v>
      </c>
      <c r="M803" t="s">
        <v>8178</v>
      </c>
      <c r="N803" s="6">
        <v>104118</v>
      </c>
      <c r="O803" t="s">
        <v>8182</v>
      </c>
      <c r="P803" s="6">
        <v>40000000</v>
      </c>
      <c r="Q803" s="6">
        <v>54682547</v>
      </c>
      <c r="R803">
        <v>14682547</v>
      </c>
      <c r="S803" t="s">
        <v>8175</v>
      </c>
      <c r="T803" s="7">
        <v>35986</v>
      </c>
      <c r="U803" t="s">
        <v>470</v>
      </c>
      <c r="V803" s="7">
        <v>35986</v>
      </c>
      <c r="W803" t="s">
        <v>8209</v>
      </c>
      <c r="X803" t="s">
        <v>1465</v>
      </c>
      <c r="Y803">
        <v>1998</v>
      </c>
      <c r="Z803">
        <v>10</v>
      </c>
    </row>
    <row r="804" spans="1:26" x14ac:dyDescent="0.25">
      <c r="A804" t="s">
        <v>2041</v>
      </c>
      <c r="B804" t="s">
        <v>2042</v>
      </c>
      <c r="C804" t="s">
        <v>2042</v>
      </c>
      <c r="D804">
        <v>0</v>
      </c>
      <c r="E804">
        <v>103</v>
      </c>
      <c r="F804">
        <v>1</v>
      </c>
      <c r="G804">
        <v>43</v>
      </c>
      <c r="H804" t="s">
        <v>8177</v>
      </c>
      <c r="I804" t="s">
        <v>132</v>
      </c>
      <c r="J804" t="s">
        <v>8162</v>
      </c>
      <c r="K804" t="s">
        <v>5802</v>
      </c>
      <c r="L804" s="5">
        <v>6.7</v>
      </c>
      <c r="M804" t="s">
        <v>8178</v>
      </c>
      <c r="N804" s="6">
        <v>159720</v>
      </c>
      <c r="O804" t="s">
        <v>8182</v>
      </c>
      <c r="P804" s="6">
        <v>80000000</v>
      </c>
      <c r="Q804" s="6">
        <v>176885658</v>
      </c>
      <c r="R804">
        <v>96885658</v>
      </c>
      <c r="S804" t="s">
        <v>8175</v>
      </c>
      <c r="T804" s="7">
        <v>36224</v>
      </c>
      <c r="U804" t="s">
        <v>276</v>
      </c>
      <c r="V804" s="7">
        <v>36224</v>
      </c>
      <c r="W804" t="s">
        <v>8203</v>
      </c>
      <c r="X804" t="s">
        <v>1465</v>
      </c>
      <c r="Y804">
        <v>1999</v>
      </c>
      <c r="Z804">
        <v>5</v>
      </c>
    </row>
    <row r="805" spans="1:26" x14ac:dyDescent="0.25">
      <c r="A805" t="s">
        <v>2043</v>
      </c>
      <c r="B805" t="s">
        <v>2044</v>
      </c>
      <c r="C805" t="s">
        <v>2044</v>
      </c>
      <c r="D805">
        <v>0</v>
      </c>
      <c r="E805">
        <v>108</v>
      </c>
      <c r="F805">
        <v>1</v>
      </c>
      <c r="G805">
        <v>48</v>
      </c>
      <c r="H805" t="s">
        <v>8177</v>
      </c>
      <c r="I805" t="s">
        <v>132</v>
      </c>
      <c r="J805" t="s">
        <v>8162</v>
      </c>
      <c r="K805" t="s">
        <v>145</v>
      </c>
      <c r="L805" s="5">
        <v>6.8</v>
      </c>
      <c r="M805" t="s">
        <v>8178</v>
      </c>
      <c r="N805" s="6">
        <v>53741</v>
      </c>
      <c r="O805" t="s">
        <v>8179</v>
      </c>
      <c r="P805" s="6">
        <v>80000000</v>
      </c>
      <c r="Q805" s="6">
        <v>73475268</v>
      </c>
      <c r="R805">
        <v>-6524732</v>
      </c>
      <c r="S805" t="s">
        <v>8185</v>
      </c>
      <c r="T805" s="7">
        <v>36263</v>
      </c>
      <c r="U805" t="s">
        <v>2045</v>
      </c>
      <c r="V805" s="7">
        <v>36263</v>
      </c>
      <c r="W805" t="s">
        <v>8210</v>
      </c>
      <c r="X805" t="s">
        <v>8197</v>
      </c>
      <c r="Y805">
        <v>1999</v>
      </c>
      <c r="Z805">
        <v>13</v>
      </c>
    </row>
    <row r="806" spans="1:26" x14ac:dyDescent="0.25">
      <c r="A806" t="s">
        <v>2046</v>
      </c>
      <c r="B806" t="s">
        <v>2047</v>
      </c>
      <c r="C806" t="s">
        <v>2047</v>
      </c>
      <c r="D806">
        <v>0</v>
      </c>
      <c r="E806">
        <v>112</v>
      </c>
      <c r="F806">
        <v>1</v>
      </c>
      <c r="G806">
        <v>52</v>
      </c>
      <c r="H806" t="s">
        <v>8177</v>
      </c>
      <c r="I806" t="s">
        <v>132</v>
      </c>
      <c r="J806" t="s">
        <v>145</v>
      </c>
      <c r="K806" t="s">
        <v>8157</v>
      </c>
      <c r="L806" s="5">
        <v>6.7</v>
      </c>
      <c r="M806" t="s">
        <v>8178</v>
      </c>
      <c r="N806" s="6">
        <v>70147</v>
      </c>
      <c r="O806" t="s">
        <v>8179</v>
      </c>
      <c r="P806" s="6">
        <v>35000000</v>
      </c>
      <c r="Q806" s="6">
        <v>40263020</v>
      </c>
      <c r="R806">
        <v>5263020</v>
      </c>
      <c r="S806" t="s">
        <v>8175</v>
      </c>
      <c r="T806" s="7">
        <v>36187</v>
      </c>
      <c r="U806" t="s">
        <v>493</v>
      </c>
      <c r="V806" s="7">
        <v>36187</v>
      </c>
      <c r="W806" t="s">
        <v>8198</v>
      </c>
      <c r="X806" t="s">
        <v>8202</v>
      </c>
      <c r="Y806">
        <v>1999</v>
      </c>
      <c r="Z806">
        <v>27</v>
      </c>
    </row>
    <row r="807" spans="1:26" x14ac:dyDescent="0.25">
      <c r="A807" t="s">
        <v>2048</v>
      </c>
      <c r="B807" t="s">
        <v>2049</v>
      </c>
      <c r="C807" t="s">
        <v>2049</v>
      </c>
      <c r="D807">
        <v>0</v>
      </c>
      <c r="E807">
        <v>126</v>
      </c>
      <c r="F807">
        <v>2</v>
      </c>
      <c r="G807">
        <v>6</v>
      </c>
      <c r="H807" t="s">
        <v>8183</v>
      </c>
      <c r="I807" t="s">
        <v>145</v>
      </c>
      <c r="J807" t="s">
        <v>8157</v>
      </c>
      <c r="K807" t="s">
        <v>5802</v>
      </c>
      <c r="L807" s="5">
        <v>7.4</v>
      </c>
      <c r="M807" t="s">
        <v>8181</v>
      </c>
      <c r="N807" s="6">
        <v>103474</v>
      </c>
      <c r="O807" t="s">
        <v>8182</v>
      </c>
      <c r="P807" s="6">
        <v>24000000</v>
      </c>
      <c r="Q807" s="6">
        <v>88545092</v>
      </c>
      <c r="R807">
        <v>64545092</v>
      </c>
      <c r="S807" t="s">
        <v>8175</v>
      </c>
      <c r="T807" s="7">
        <v>36410</v>
      </c>
      <c r="U807" t="s">
        <v>1286</v>
      </c>
      <c r="V807" s="7">
        <v>36410</v>
      </c>
      <c r="W807" t="s">
        <v>8211</v>
      </c>
      <c r="X807" t="s">
        <v>8197</v>
      </c>
      <c r="Y807">
        <v>1999</v>
      </c>
      <c r="Z807">
        <v>7</v>
      </c>
    </row>
    <row r="808" spans="1:26" x14ac:dyDescent="0.25">
      <c r="A808" t="s">
        <v>2050</v>
      </c>
      <c r="B808" t="s">
        <v>2051</v>
      </c>
      <c r="C808" t="s">
        <v>2051</v>
      </c>
      <c r="D808">
        <v>0</v>
      </c>
      <c r="E808">
        <v>136</v>
      </c>
      <c r="F808">
        <v>2</v>
      </c>
      <c r="G808">
        <v>16</v>
      </c>
      <c r="H808" t="s">
        <v>8183</v>
      </c>
      <c r="I808" t="s">
        <v>145</v>
      </c>
      <c r="J808" t="s">
        <v>8168</v>
      </c>
      <c r="K808" t="s">
        <v>5802</v>
      </c>
      <c r="L808" s="5">
        <v>6.9</v>
      </c>
      <c r="M808" t="s">
        <v>8178</v>
      </c>
      <c r="N808" s="6">
        <v>50627</v>
      </c>
      <c r="O808" t="s">
        <v>8179</v>
      </c>
      <c r="P808" s="6">
        <v>25000000</v>
      </c>
      <c r="Q808" s="6">
        <v>21567853</v>
      </c>
      <c r="R808">
        <v>-3432147</v>
      </c>
      <c r="S808" t="s">
        <v>8185</v>
      </c>
      <c r="T808" s="7">
        <v>35910</v>
      </c>
      <c r="U808" t="s">
        <v>858</v>
      </c>
      <c r="V808" s="7">
        <v>35910</v>
      </c>
      <c r="W808" t="s">
        <v>8210</v>
      </c>
      <c r="X808" t="s">
        <v>8206</v>
      </c>
      <c r="Y808">
        <v>1998</v>
      </c>
      <c r="Z808">
        <v>25</v>
      </c>
    </row>
    <row r="809" spans="1:26" x14ac:dyDescent="0.25">
      <c r="A809" t="s">
        <v>2052</v>
      </c>
      <c r="B809" t="s">
        <v>2053</v>
      </c>
      <c r="C809" t="s">
        <v>2053</v>
      </c>
      <c r="D809">
        <v>0</v>
      </c>
      <c r="E809">
        <v>123</v>
      </c>
      <c r="F809">
        <v>2</v>
      </c>
      <c r="G809">
        <v>3</v>
      </c>
      <c r="H809" t="s">
        <v>8183</v>
      </c>
      <c r="I809" t="s">
        <v>132</v>
      </c>
      <c r="J809" t="s">
        <v>8162</v>
      </c>
      <c r="K809" t="s">
        <v>8157</v>
      </c>
      <c r="L809" s="5">
        <v>6.2</v>
      </c>
      <c r="M809" t="s">
        <v>8178</v>
      </c>
      <c r="N809" s="6">
        <v>57064</v>
      </c>
      <c r="O809" t="s">
        <v>8179</v>
      </c>
      <c r="P809" s="6">
        <v>35000000</v>
      </c>
      <c r="Q809" s="6">
        <v>57756408</v>
      </c>
      <c r="R809">
        <v>22756408</v>
      </c>
      <c r="S809" t="s">
        <v>8175</v>
      </c>
      <c r="T809" s="7">
        <v>36973</v>
      </c>
      <c r="U809" t="s">
        <v>2054</v>
      </c>
      <c r="V809" s="7">
        <v>36973</v>
      </c>
      <c r="W809" t="s">
        <v>8203</v>
      </c>
      <c r="X809" t="s">
        <v>1465</v>
      </c>
      <c r="Y809">
        <v>2001</v>
      </c>
      <c r="Z809">
        <v>23</v>
      </c>
    </row>
    <row r="810" spans="1:26" x14ac:dyDescent="0.25">
      <c r="A810" t="s">
        <v>2055</v>
      </c>
      <c r="B810" t="s">
        <v>2056</v>
      </c>
      <c r="C810" t="s">
        <v>2056</v>
      </c>
      <c r="D810">
        <v>0</v>
      </c>
      <c r="E810">
        <v>124</v>
      </c>
      <c r="F810">
        <v>2</v>
      </c>
      <c r="G810">
        <v>4</v>
      </c>
      <c r="H810" t="s">
        <v>8183</v>
      </c>
      <c r="I810" t="s">
        <v>132</v>
      </c>
      <c r="J810" t="s">
        <v>145</v>
      </c>
      <c r="K810" t="s">
        <v>8157</v>
      </c>
      <c r="L810" s="5">
        <v>7.2</v>
      </c>
      <c r="M810" t="s">
        <v>8181</v>
      </c>
      <c r="N810" s="6">
        <v>331712</v>
      </c>
      <c r="O810" t="s">
        <v>8182</v>
      </c>
      <c r="P810" s="6">
        <v>42000000</v>
      </c>
      <c r="Q810" s="6">
        <v>363889678</v>
      </c>
      <c r="R810">
        <v>321889678</v>
      </c>
      <c r="S810" t="s">
        <v>8175</v>
      </c>
      <c r="T810" s="7">
        <v>36277</v>
      </c>
      <c r="U810" t="s">
        <v>2057</v>
      </c>
      <c r="V810" s="7">
        <v>36277</v>
      </c>
      <c r="W810" t="s">
        <v>8210</v>
      </c>
      <c r="X810" t="s">
        <v>8197</v>
      </c>
      <c r="Y810">
        <v>1999</v>
      </c>
      <c r="Z810">
        <v>27</v>
      </c>
    </row>
    <row r="811" spans="1:26" x14ac:dyDescent="0.25">
      <c r="A811" t="s">
        <v>2058</v>
      </c>
      <c r="B811" t="s">
        <v>2059</v>
      </c>
      <c r="C811" t="s">
        <v>2059</v>
      </c>
      <c r="D811">
        <v>0</v>
      </c>
      <c r="E811">
        <v>118</v>
      </c>
      <c r="F811">
        <v>1</v>
      </c>
      <c r="G811">
        <v>58</v>
      </c>
      <c r="H811" t="s">
        <v>8177</v>
      </c>
      <c r="I811" t="s">
        <v>8160</v>
      </c>
      <c r="J811" t="s">
        <v>132</v>
      </c>
      <c r="K811" t="s">
        <v>145</v>
      </c>
      <c r="L811" s="5">
        <v>7.4</v>
      </c>
      <c r="M811" t="s">
        <v>8181</v>
      </c>
      <c r="N811" s="6">
        <v>135534</v>
      </c>
      <c r="O811" t="s">
        <v>8182</v>
      </c>
      <c r="P811" s="6">
        <v>82000000</v>
      </c>
      <c r="Q811" s="6">
        <v>47434430</v>
      </c>
      <c r="R811">
        <v>-34565570</v>
      </c>
      <c r="S811" t="s">
        <v>8185</v>
      </c>
      <c r="T811" s="7">
        <v>36501</v>
      </c>
      <c r="U811" t="s">
        <v>146</v>
      </c>
      <c r="V811" s="7">
        <v>36501</v>
      </c>
      <c r="W811" t="s">
        <v>8196</v>
      </c>
      <c r="X811" t="s">
        <v>8197</v>
      </c>
      <c r="Y811">
        <v>1999</v>
      </c>
      <c r="Z811">
        <v>7</v>
      </c>
    </row>
    <row r="812" spans="1:26" x14ac:dyDescent="0.25">
      <c r="A812" t="s">
        <v>2060</v>
      </c>
      <c r="B812" t="s">
        <v>2061</v>
      </c>
      <c r="C812" t="s">
        <v>2061</v>
      </c>
      <c r="D812">
        <v>0</v>
      </c>
      <c r="E812">
        <v>90</v>
      </c>
      <c r="F812">
        <v>1</v>
      </c>
      <c r="G812">
        <v>30</v>
      </c>
      <c r="H812" t="s">
        <v>8177</v>
      </c>
      <c r="I812" t="s">
        <v>8158</v>
      </c>
      <c r="J812" t="s">
        <v>8159</v>
      </c>
      <c r="K812" t="s">
        <v>132</v>
      </c>
      <c r="L812" s="5">
        <v>7.9</v>
      </c>
      <c r="M812" t="s">
        <v>8181</v>
      </c>
      <c r="N812" s="6">
        <v>715143</v>
      </c>
      <c r="O812" t="s">
        <v>8184</v>
      </c>
      <c r="P812" s="6">
        <v>60000000</v>
      </c>
      <c r="Q812" s="6">
        <v>488441368</v>
      </c>
      <c r="R812">
        <v>428441368</v>
      </c>
      <c r="S812" t="s">
        <v>8175</v>
      </c>
      <c r="T812" s="7">
        <v>37003</v>
      </c>
      <c r="U812" t="s">
        <v>2062</v>
      </c>
      <c r="V812" s="7">
        <v>37003</v>
      </c>
      <c r="W812" t="s">
        <v>8210</v>
      </c>
      <c r="X812" t="s">
        <v>8200</v>
      </c>
      <c r="Y812">
        <v>2001</v>
      </c>
      <c r="Z812">
        <v>22</v>
      </c>
    </row>
    <row r="813" spans="1:26" x14ac:dyDescent="0.25">
      <c r="A813" t="s">
        <v>2063</v>
      </c>
      <c r="B813" t="s">
        <v>2064</v>
      </c>
      <c r="C813" t="s">
        <v>2064</v>
      </c>
      <c r="D813">
        <v>0</v>
      </c>
      <c r="E813">
        <v>103</v>
      </c>
      <c r="F813">
        <v>1</v>
      </c>
      <c r="G813">
        <v>43</v>
      </c>
      <c r="H813" t="s">
        <v>8177</v>
      </c>
      <c r="I813" t="s">
        <v>132</v>
      </c>
      <c r="J813" t="s">
        <v>8157</v>
      </c>
      <c r="K813" t="s">
        <v>5802</v>
      </c>
      <c r="L813" s="5">
        <v>7.3</v>
      </c>
      <c r="M813" t="s">
        <v>8181</v>
      </c>
      <c r="N813" s="6">
        <v>101980</v>
      </c>
      <c r="O813" t="s">
        <v>8182</v>
      </c>
      <c r="P813" s="6">
        <v>25000000</v>
      </c>
      <c r="Q813" s="6">
        <v>14902041</v>
      </c>
      <c r="R813">
        <v>-10097959</v>
      </c>
      <c r="S813" t="s">
        <v>8185</v>
      </c>
      <c r="T813" s="7">
        <v>36273</v>
      </c>
      <c r="U813" t="s">
        <v>2065</v>
      </c>
      <c r="V813" s="7">
        <v>36273</v>
      </c>
      <c r="W813" t="s">
        <v>8210</v>
      </c>
      <c r="X813" t="s">
        <v>1465</v>
      </c>
      <c r="Y813">
        <v>1999</v>
      </c>
      <c r="Z813">
        <v>23</v>
      </c>
    </row>
    <row r="814" spans="1:26" x14ac:dyDescent="0.25">
      <c r="A814" t="s">
        <v>2066</v>
      </c>
      <c r="B814" t="s">
        <v>2067</v>
      </c>
      <c r="C814" t="s">
        <v>2067</v>
      </c>
      <c r="D814">
        <v>0</v>
      </c>
      <c r="E814">
        <v>124</v>
      </c>
      <c r="F814">
        <v>2</v>
      </c>
      <c r="G814">
        <v>4</v>
      </c>
      <c r="H814" t="s">
        <v>8183</v>
      </c>
      <c r="I814" t="s">
        <v>8160</v>
      </c>
      <c r="J814" t="s">
        <v>145</v>
      </c>
      <c r="K814" t="s">
        <v>8167</v>
      </c>
      <c r="L814" s="5">
        <v>7.4</v>
      </c>
      <c r="M814" t="s">
        <v>8181</v>
      </c>
      <c r="N814" s="6">
        <v>103698</v>
      </c>
      <c r="O814" t="s">
        <v>8182</v>
      </c>
      <c r="P814" s="6">
        <v>30000000</v>
      </c>
      <c r="Q814" s="6">
        <v>82150642</v>
      </c>
      <c r="R814">
        <v>52150642</v>
      </c>
      <c r="S814" t="s">
        <v>8175</v>
      </c>
      <c r="T814" s="7">
        <v>36046</v>
      </c>
      <c r="U814" t="s">
        <v>2068</v>
      </c>
      <c r="V814" s="7">
        <v>36046</v>
      </c>
      <c r="W814" t="s">
        <v>8211</v>
      </c>
      <c r="X814" t="s">
        <v>8197</v>
      </c>
      <c r="Y814">
        <v>1998</v>
      </c>
      <c r="Z814">
        <v>8</v>
      </c>
    </row>
    <row r="815" spans="1:26" x14ac:dyDescent="0.25">
      <c r="A815" t="s">
        <v>2069</v>
      </c>
      <c r="B815" t="s">
        <v>2070</v>
      </c>
      <c r="C815" t="s">
        <v>2070</v>
      </c>
      <c r="D815">
        <v>0</v>
      </c>
      <c r="E815">
        <v>100</v>
      </c>
      <c r="F815">
        <v>1</v>
      </c>
      <c r="G815">
        <v>40</v>
      </c>
      <c r="H815" t="s">
        <v>8177</v>
      </c>
      <c r="I815" t="s">
        <v>132</v>
      </c>
      <c r="J815" t="s">
        <v>8157</v>
      </c>
      <c r="K815" t="s">
        <v>5802</v>
      </c>
      <c r="L815" s="5">
        <v>6.5</v>
      </c>
      <c r="M815" t="s">
        <v>8178</v>
      </c>
      <c r="N815" s="6">
        <v>53237</v>
      </c>
      <c r="O815" t="s">
        <v>8179</v>
      </c>
      <c r="P815" s="6">
        <v>10000000</v>
      </c>
      <c r="Q815" s="6">
        <v>25605015</v>
      </c>
      <c r="R815">
        <v>15605015</v>
      </c>
      <c r="S815" t="s">
        <v>8175</v>
      </c>
      <c r="T815" s="7">
        <v>35958</v>
      </c>
      <c r="U815" t="s">
        <v>2071</v>
      </c>
      <c r="V815" s="7">
        <v>35958</v>
      </c>
      <c r="W815" t="s">
        <v>8208</v>
      </c>
      <c r="X815" t="s">
        <v>1465</v>
      </c>
      <c r="Y815">
        <v>1998</v>
      </c>
      <c r="Z815">
        <v>12</v>
      </c>
    </row>
    <row r="816" spans="1:26" x14ac:dyDescent="0.25">
      <c r="A816" t="s">
        <v>2072</v>
      </c>
      <c r="B816" t="s">
        <v>2073</v>
      </c>
      <c r="C816" t="s">
        <v>2073</v>
      </c>
      <c r="D816">
        <v>0</v>
      </c>
      <c r="E816">
        <v>121</v>
      </c>
      <c r="F816">
        <v>2</v>
      </c>
      <c r="G816">
        <v>1</v>
      </c>
      <c r="H816" t="s">
        <v>8183</v>
      </c>
      <c r="I816" t="s">
        <v>8162</v>
      </c>
      <c r="J816" t="s">
        <v>145</v>
      </c>
      <c r="K816" t="s">
        <v>5802</v>
      </c>
      <c r="L816" s="5">
        <v>7.3</v>
      </c>
      <c r="M816" t="s">
        <v>8181</v>
      </c>
      <c r="N816" s="6">
        <v>157785</v>
      </c>
      <c r="O816" t="s">
        <v>8182</v>
      </c>
      <c r="P816" s="6">
        <v>12000000</v>
      </c>
      <c r="Q816" s="6">
        <v>22912409</v>
      </c>
      <c r="R816">
        <v>10912409</v>
      </c>
      <c r="S816" t="s">
        <v>8175</v>
      </c>
      <c r="T816" s="7">
        <v>36032</v>
      </c>
      <c r="U816" t="s">
        <v>2074</v>
      </c>
      <c r="V816" s="7">
        <v>36032</v>
      </c>
      <c r="W816" t="s">
        <v>8212</v>
      </c>
      <c r="X816" t="s">
        <v>8197</v>
      </c>
      <c r="Y816">
        <v>1998</v>
      </c>
      <c r="Z816">
        <v>25</v>
      </c>
    </row>
    <row r="817" spans="1:26" x14ac:dyDescent="0.25">
      <c r="A817" t="s">
        <v>2075</v>
      </c>
      <c r="B817" t="s">
        <v>2076</v>
      </c>
      <c r="C817" t="s">
        <v>2076</v>
      </c>
      <c r="D817">
        <v>0</v>
      </c>
      <c r="E817">
        <v>93</v>
      </c>
      <c r="F817">
        <v>1</v>
      </c>
      <c r="G817">
        <v>33</v>
      </c>
      <c r="H817" t="s">
        <v>8177</v>
      </c>
      <c r="I817" t="s">
        <v>132</v>
      </c>
      <c r="J817" t="s">
        <v>145</v>
      </c>
      <c r="K817" t="s">
        <v>8157</v>
      </c>
      <c r="L817" s="5">
        <v>7.6</v>
      </c>
      <c r="M817" t="s">
        <v>8181</v>
      </c>
      <c r="N817" s="6">
        <v>194953</v>
      </c>
      <c r="O817" t="s">
        <v>8182</v>
      </c>
      <c r="P817" s="6">
        <v>9000000</v>
      </c>
      <c r="Q817" s="6">
        <v>17196103</v>
      </c>
      <c r="R817">
        <v>8196103</v>
      </c>
      <c r="S817" t="s">
        <v>8175</v>
      </c>
      <c r="T817" s="7">
        <v>36055</v>
      </c>
      <c r="U817" t="s">
        <v>1551</v>
      </c>
      <c r="V817" s="7">
        <v>36055</v>
      </c>
      <c r="W817" t="s">
        <v>8211</v>
      </c>
      <c r="X817" t="s">
        <v>8199</v>
      </c>
      <c r="Y817">
        <v>1998</v>
      </c>
      <c r="Z817">
        <v>17</v>
      </c>
    </row>
    <row r="818" spans="1:26" x14ac:dyDescent="0.25">
      <c r="A818" t="s">
        <v>2077</v>
      </c>
      <c r="B818" t="s">
        <v>2078</v>
      </c>
      <c r="C818" t="s">
        <v>2078</v>
      </c>
      <c r="D818">
        <v>0</v>
      </c>
      <c r="E818">
        <v>119</v>
      </c>
      <c r="F818">
        <v>1</v>
      </c>
      <c r="G818">
        <v>59</v>
      </c>
      <c r="H818" t="s">
        <v>8177</v>
      </c>
      <c r="I818" t="s">
        <v>132</v>
      </c>
      <c r="J818" t="s">
        <v>145</v>
      </c>
      <c r="K818" t="s">
        <v>8157</v>
      </c>
      <c r="L818" s="5">
        <v>6.7</v>
      </c>
      <c r="M818" t="s">
        <v>8178</v>
      </c>
      <c r="N818" s="6">
        <v>225057</v>
      </c>
      <c r="O818" t="s">
        <v>8182</v>
      </c>
      <c r="P818" s="6">
        <v>65000000</v>
      </c>
      <c r="Q818" s="6">
        <v>250821495</v>
      </c>
      <c r="R818">
        <v>185821495</v>
      </c>
      <c r="S818" t="s">
        <v>8175</v>
      </c>
      <c r="T818" s="7">
        <v>36147</v>
      </c>
      <c r="U818" t="s">
        <v>1270</v>
      </c>
      <c r="V818" s="7">
        <v>36147</v>
      </c>
      <c r="W818" t="s">
        <v>8196</v>
      </c>
      <c r="X818" t="s">
        <v>1465</v>
      </c>
      <c r="Y818">
        <v>1998</v>
      </c>
      <c r="Z818">
        <v>18</v>
      </c>
    </row>
    <row r="819" spans="1:26" x14ac:dyDescent="0.25">
      <c r="A819" t="s">
        <v>2079</v>
      </c>
      <c r="B819" t="s">
        <v>2080</v>
      </c>
      <c r="C819" t="s">
        <v>2080</v>
      </c>
      <c r="D819">
        <v>0</v>
      </c>
      <c r="E819">
        <v>86</v>
      </c>
      <c r="F819">
        <v>1</v>
      </c>
      <c r="G819">
        <v>26</v>
      </c>
      <c r="H819" t="s">
        <v>8177</v>
      </c>
      <c r="I819" t="s">
        <v>5529</v>
      </c>
      <c r="J819" t="s">
        <v>8158</v>
      </c>
      <c r="K819" t="s">
        <v>8159</v>
      </c>
      <c r="L819" s="5">
        <v>8.1</v>
      </c>
      <c r="M819" t="s">
        <v>8181</v>
      </c>
      <c r="N819" s="6">
        <v>218332</v>
      </c>
      <c r="O819" t="s">
        <v>8182</v>
      </c>
      <c r="P819" s="6">
        <v>70000000</v>
      </c>
      <c r="Q819" s="6">
        <v>23335817</v>
      </c>
      <c r="R819">
        <v>-46664183</v>
      </c>
      <c r="S819" t="s">
        <v>8185</v>
      </c>
      <c r="T819" s="7">
        <v>36372</v>
      </c>
      <c r="U819" t="s">
        <v>2081</v>
      </c>
      <c r="V819" s="7">
        <v>36372</v>
      </c>
      <c r="W819" t="s">
        <v>8209</v>
      </c>
      <c r="X819" t="s">
        <v>8206</v>
      </c>
      <c r="Y819">
        <v>1999</v>
      </c>
      <c r="Z819">
        <v>31</v>
      </c>
    </row>
    <row r="820" spans="1:26" x14ac:dyDescent="0.25">
      <c r="A820" t="s">
        <v>2082</v>
      </c>
      <c r="B820" t="s">
        <v>2083</v>
      </c>
      <c r="C820" t="s">
        <v>2083</v>
      </c>
      <c r="D820">
        <v>0</v>
      </c>
      <c r="E820">
        <v>115</v>
      </c>
      <c r="F820">
        <v>1</v>
      </c>
      <c r="G820">
        <v>55</v>
      </c>
      <c r="H820" t="s">
        <v>8177</v>
      </c>
      <c r="I820" t="s">
        <v>8160</v>
      </c>
      <c r="J820" t="s">
        <v>132</v>
      </c>
      <c r="K820" t="s">
        <v>145</v>
      </c>
      <c r="L820" s="5">
        <v>6.8</v>
      </c>
      <c r="M820" t="s">
        <v>8178</v>
      </c>
      <c r="N820" s="6">
        <v>120204</v>
      </c>
      <c r="O820" t="s">
        <v>8182</v>
      </c>
      <c r="P820" s="6">
        <v>90000000</v>
      </c>
      <c r="Q820" s="6">
        <v>202292902</v>
      </c>
      <c r="R820">
        <v>112292902</v>
      </c>
      <c r="S820" t="s">
        <v>8175</v>
      </c>
      <c r="T820" s="7">
        <v>36089</v>
      </c>
      <c r="U820" t="s">
        <v>1289</v>
      </c>
      <c r="V820" s="7">
        <v>36089</v>
      </c>
      <c r="W820" t="s">
        <v>8204</v>
      </c>
      <c r="X820" t="s">
        <v>8202</v>
      </c>
      <c r="Y820">
        <v>1998</v>
      </c>
      <c r="Z820">
        <v>21</v>
      </c>
    </row>
    <row r="821" spans="1:26" x14ac:dyDescent="0.25">
      <c r="A821" t="s">
        <v>2084</v>
      </c>
      <c r="B821" t="s">
        <v>2085</v>
      </c>
      <c r="C821" t="s">
        <v>2085</v>
      </c>
      <c r="D821">
        <v>0</v>
      </c>
      <c r="E821">
        <v>119</v>
      </c>
      <c r="F821">
        <v>1</v>
      </c>
      <c r="G821">
        <v>59</v>
      </c>
      <c r="H821" t="s">
        <v>8177</v>
      </c>
      <c r="I821" t="s">
        <v>132</v>
      </c>
      <c r="J821" t="s">
        <v>8157</v>
      </c>
      <c r="K821" t="s">
        <v>5802</v>
      </c>
      <c r="L821" s="5">
        <v>7.1</v>
      </c>
      <c r="M821" t="s">
        <v>8181</v>
      </c>
      <c r="N821" s="6">
        <v>323657</v>
      </c>
      <c r="O821" t="s">
        <v>8182</v>
      </c>
      <c r="P821" s="6">
        <v>23000000</v>
      </c>
      <c r="Q821" s="6">
        <v>369884651</v>
      </c>
      <c r="R821">
        <v>346884651</v>
      </c>
      <c r="S821" t="s">
        <v>8175</v>
      </c>
      <c r="T821" s="7">
        <v>35991</v>
      </c>
      <c r="U821" t="s">
        <v>1309</v>
      </c>
      <c r="V821" s="7">
        <v>35991</v>
      </c>
      <c r="W821" t="s">
        <v>8209</v>
      </c>
      <c r="X821" t="s">
        <v>8202</v>
      </c>
      <c r="Y821">
        <v>1998</v>
      </c>
      <c r="Z821">
        <v>15</v>
      </c>
    </row>
    <row r="822" spans="1:26" x14ac:dyDescent="0.25">
      <c r="A822" t="s">
        <v>2086</v>
      </c>
      <c r="B822" t="s">
        <v>2087</v>
      </c>
      <c r="C822" t="s">
        <v>2087</v>
      </c>
      <c r="D822">
        <v>0</v>
      </c>
      <c r="E822">
        <v>100</v>
      </c>
      <c r="F822">
        <v>1</v>
      </c>
      <c r="G822">
        <v>40</v>
      </c>
      <c r="H822" t="s">
        <v>8177</v>
      </c>
      <c r="I822" t="s">
        <v>83</v>
      </c>
      <c r="J822" t="s">
        <v>8166</v>
      </c>
      <c r="K822" t="s">
        <v>3857</v>
      </c>
      <c r="L822" s="5">
        <v>4.7</v>
      </c>
      <c r="M822" t="s">
        <v>8188</v>
      </c>
      <c r="N822" s="6">
        <v>77536</v>
      </c>
      <c r="O822" t="s">
        <v>8179</v>
      </c>
      <c r="P822" s="6">
        <v>65000000</v>
      </c>
      <c r="Q822" s="6">
        <v>40002112</v>
      </c>
      <c r="R822">
        <v>-24997888</v>
      </c>
      <c r="S822" t="s">
        <v>8185</v>
      </c>
      <c r="T822" s="7">
        <v>36112</v>
      </c>
      <c r="U822" t="s">
        <v>1487</v>
      </c>
      <c r="V822" s="7">
        <v>36112</v>
      </c>
      <c r="W822" t="s">
        <v>8207</v>
      </c>
      <c r="X822" t="s">
        <v>1465</v>
      </c>
      <c r="Y822">
        <v>1998</v>
      </c>
      <c r="Z822">
        <v>13</v>
      </c>
    </row>
    <row r="823" spans="1:26" x14ac:dyDescent="0.25">
      <c r="A823" t="s">
        <v>2088</v>
      </c>
      <c r="B823" t="s">
        <v>2089</v>
      </c>
      <c r="C823" t="s">
        <v>2089</v>
      </c>
      <c r="D823">
        <v>0</v>
      </c>
      <c r="E823">
        <v>82</v>
      </c>
      <c r="F823">
        <v>1</v>
      </c>
      <c r="G823">
        <v>22</v>
      </c>
      <c r="H823" t="s">
        <v>8177</v>
      </c>
      <c r="I823" t="s">
        <v>8158</v>
      </c>
      <c r="J823" t="s">
        <v>8159</v>
      </c>
      <c r="K823" t="s">
        <v>145</v>
      </c>
      <c r="L823" s="5">
        <v>6.4</v>
      </c>
      <c r="M823" t="s">
        <v>8178</v>
      </c>
      <c r="N823" s="6">
        <v>65597</v>
      </c>
      <c r="O823" t="s">
        <v>8179</v>
      </c>
      <c r="P823" s="6">
        <v>127500000</v>
      </c>
      <c r="Q823" s="6">
        <v>349822765</v>
      </c>
      <c r="R823">
        <v>222322765</v>
      </c>
      <c r="S823" t="s">
        <v>8175</v>
      </c>
      <c r="T823" s="7">
        <v>36659</v>
      </c>
      <c r="U823" t="s">
        <v>2090</v>
      </c>
      <c r="V823" s="7">
        <v>36659</v>
      </c>
      <c r="W823" t="s">
        <v>8213</v>
      </c>
      <c r="X823" t="s">
        <v>8206</v>
      </c>
      <c r="Y823">
        <v>2000</v>
      </c>
      <c r="Z823">
        <v>13</v>
      </c>
    </row>
    <row r="824" spans="1:26" x14ac:dyDescent="0.25">
      <c r="A824" t="s">
        <v>2091</v>
      </c>
      <c r="B824" t="s">
        <v>2092</v>
      </c>
      <c r="C824" t="s">
        <v>2092</v>
      </c>
      <c r="D824">
        <v>0</v>
      </c>
      <c r="E824">
        <v>97</v>
      </c>
      <c r="F824">
        <v>1</v>
      </c>
      <c r="G824">
        <v>37</v>
      </c>
      <c r="H824" t="s">
        <v>8177</v>
      </c>
      <c r="I824" t="s">
        <v>132</v>
      </c>
      <c r="J824" t="s">
        <v>5802</v>
      </c>
      <c r="K824" t="s">
        <v>5802</v>
      </c>
      <c r="L824" s="5">
        <v>6.5</v>
      </c>
      <c r="M824" t="s">
        <v>8178</v>
      </c>
      <c r="N824" s="6">
        <v>73058</v>
      </c>
      <c r="O824" t="s">
        <v>8179</v>
      </c>
      <c r="P824" s="6">
        <v>55000000</v>
      </c>
      <c r="Q824" s="6">
        <v>98625775</v>
      </c>
      <c r="R824">
        <v>43625775</v>
      </c>
      <c r="S824" t="s">
        <v>8175</v>
      </c>
      <c r="T824" s="7">
        <v>36385</v>
      </c>
      <c r="U824" t="s">
        <v>648</v>
      </c>
      <c r="V824" s="7">
        <v>36385</v>
      </c>
      <c r="W824" t="s">
        <v>8212</v>
      </c>
      <c r="X824" t="s">
        <v>1465</v>
      </c>
      <c r="Y824">
        <v>1999</v>
      </c>
      <c r="Z824">
        <v>13</v>
      </c>
    </row>
    <row r="825" spans="1:26" x14ac:dyDescent="0.25">
      <c r="A825" t="s">
        <v>2093</v>
      </c>
      <c r="B825" t="s">
        <v>2094</v>
      </c>
      <c r="C825" t="s">
        <v>2094</v>
      </c>
      <c r="D825">
        <v>0</v>
      </c>
      <c r="E825">
        <v>103</v>
      </c>
      <c r="F825">
        <v>1</v>
      </c>
      <c r="G825">
        <v>43</v>
      </c>
      <c r="H825" t="s">
        <v>8177</v>
      </c>
      <c r="I825" t="s">
        <v>132</v>
      </c>
      <c r="J825" t="s">
        <v>8168</v>
      </c>
      <c r="K825" t="s">
        <v>5802</v>
      </c>
      <c r="L825" s="5">
        <v>6.5</v>
      </c>
      <c r="M825" t="s">
        <v>8178</v>
      </c>
      <c r="N825" s="6">
        <v>65111</v>
      </c>
      <c r="O825" t="s">
        <v>8179</v>
      </c>
      <c r="P825" s="6">
        <v>25000000</v>
      </c>
      <c r="Q825" s="6">
        <v>7027290</v>
      </c>
      <c r="R825">
        <v>-17972710</v>
      </c>
      <c r="S825" t="s">
        <v>8185</v>
      </c>
      <c r="T825" s="7">
        <v>36004</v>
      </c>
      <c r="U825" t="s">
        <v>798</v>
      </c>
      <c r="V825" s="7">
        <v>36004</v>
      </c>
      <c r="W825" t="s">
        <v>8209</v>
      </c>
      <c r="X825" t="s">
        <v>8197</v>
      </c>
      <c r="Y825">
        <v>1998</v>
      </c>
      <c r="Z825">
        <v>28</v>
      </c>
    </row>
    <row r="826" spans="1:26" x14ac:dyDescent="0.25">
      <c r="A826" t="s">
        <v>2095</v>
      </c>
      <c r="B826" t="s">
        <v>2096</v>
      </c>
      <c r="C826" t="s">
        <v>2096</v>
      </c>
      <c r="D826">
        <v>0</v>
      </c>
      <c r="E826">
        <v>121</v>
      </c>
      <c r="F826">
        <v>2</v>
      </c>
      <c r="G826">
        <v>1</v>
      </c>
      <c r="H826" t="s">
        <v>8183</v>
      </c>
      <c r="I826" t="s">
        <v>5529</v>
      </c>
      <c r="J826" t="s">
        <v>132</v>
      </c>
      <c r="K826" t="s">
        <v>8156</v>
      </c>
      <c r="L826" s="5">
        <v>6.1</v>
      </c>
      <c r="M826" t="s">
        <v>8178</v>
      </c>
      <c r="N826" s="6">
        <v>69798</v>
      </c>
      <c r="O826" t="s">
        <v>8179</v>
      </c>
      <c r="P826" s="6">
        <v>68000000</v>
      </c>
      <c r="Q826" s="6">
        <v>33461011</v>
      </c>
      <c r="R826">
        <v>-34538989</v>
      </c>
      <c r="S826" t="s">
        <v>8185</v>
      </c>
      <c r="T826" s="7">
        <v>36363</v>
      </c>
      <c r="U826" t="s">
        <v>2097</v>
      </c>
      <c r="V826" s="7">
        <v>36363</v>
      </c>
      <c r="W826" t="s">
        <v>8209</v>
      </c>
      <c r="X826" t="s">
        <v>8199</v>
      </c>
      <c r="Y826">
        <v>1999</v>
      </c>
      <c r="Z826">
        <v>22</v>
      </c>
    </row>
    <row r="827" spans="1:26" x14ac:dyDescent="0.25">
      <c r="A827" t="s">
        <v>2098</v>
      </c>
      <c r="B827" t="s">
        <v>2099</v>
      </c>
      <c r="C827" t="s">
        <v>2099</v>
      </c>
      <c r="D827">
        <v>0</v>
      </c>
      <c r="E827">
        <v>108</v>
      </c>
      <c r="F827">
        <v>1</v>
      </c>
      <c r="G827">
        <v>48</v>
      </c>
      <c r="H827" t="s">
        <v>8177</v>
      </c>
      <c r="I827" t="s">
        <v>8160</v>
      </c>
      <c r="J827" t="s">
        <v>145</v>
      </c>
      <c r="K827" t="s">
        <v>8163</v>
      </c>
      <c r="L827" s="5">
        <v>7.8</v>
      </c>
      <c r="M827" t="s">
        <v>8181</v>
      </c>
      <c r="N827" s="6">
        <v>96276</v>
      </c>
      <c r="O827" t="s">
        <v>8179</v>
      </c>
      <c r="P827" s="6">
        <v>25000000</v>
      </c>
      <c r="Q827" s="6">
        <v>34698753</v>
      </c>
      <c r="R827">
        <v>9698753</v>
      </c>
      <c r="S827" t="s">
        <v>8175</v>
      </c>
      <c r="T827" s="7">
        <v>36210</v>
      </c>
      <c r="U827" t="s">
        <v>875</v>
      </c>
      <c r="V827" s="7">
        <v>36210</v>
      </c>
      <c r="W827" t="s">
        <v>8201</v>
      </c>
      <c r="X827" t="s">
        <v>1465</v>
      </c>
      <c r="Y827">
        <v>1999</v>
      </c>
      <c r="Z827">
        <v>19</v>
      </c>
    </row>
    <row r="828" spans="1:26" x14ac:dyDescent="0.25">
      <c r="A828" t="s">
        <v>2100</v>
      </c>
      <c r="B828" t="s">
        <v>2101</v>
      </c>
      <c r="C828" t="s">
        <v>2101</v>
      </c>
      <c r="D828">
        <v>0</v>
      </c>
      <c r="E828">
        <v>136</v>
      </c>
      <c r="F828">
        <v>2</v>
      </c>
      <c r="G828">
        <v>16</v>
      </c>
      <c r="H828" t="s">
        <v>8183</v>
      </c>
      <c r="I828" t="s">
        <v>5529</v>
      </c>
      <c r="J828" t="s">
        <v>8161</v>
      </c>
      <c r="K828" t="s">
        <v>5802</v>
      </c>
      <c r="L828" s="5">
        <v>8.6999999999999993</v>
      </c>
      <c r="M828" t="s">
        <v>8181</v>
      </c>
      <c r="N828" s="6">
        <v>2002929</v>
      </c>
      <c r="O828" t="s">
        <v>8187</v>
      </c>
      <c r="P828" s="6">
        <v>63000000</v>
      </c>
      <c r="Q828" s="6">
        <v>467222728</v>
      </c>
      <c r="R828">
        <v>404222728</v>
      </c>
      <c r="S828" t="s">
        <v>8175</v>
      </c>
      <c r="T828" s="7">
        <v>36243</v>
      </c>
      <c r="U828" t="s">
        <v>1554</v>
      </c>
      <c r="V828" s="7">
        <v>36243</v>
      </c>
      <c r="W828" t="s">
        <v>8203</v>
      </c>
      <c r="X828" t="s">
        <v>8202</v>
      </c>
      <c r="Y828">
        <v>1999</v>
      </c>
      <c r="Z828">
        <v>24</v>
      </c>
    </row>
    <row r="829" spans="1:26" x14ac:dyDescent="0.25">
      <c r="A829" t="s">
        <v>2102</v>
      </c>
      <c r="B829" t="s">
        <v>2103</v>
      </c>
      <c r="C829" t="s">
        <v>2103</v>
      </c>
      <c r="D829">
        <v>0</v>
      </c>
      <c r="E829">
        <v>120</v>
      </c>
      <c r="F829">
        <v>2</v>
      </c>
      <c r="G829">
        <v>0</v>
      </c>
      <c r="H829" t="s">
        <v>8177</v>
      </c>
      <c r="I829" t="s">
        <v>5529</v>
      </c>
      <c r="J829" t="s">
        <v>8158</v>
      </c>
      <c r="K829" t="s">
        <v>8161</v>
      </c>
      <c r="L829" s="5">
        <v>5.7</v>
      </c>
      <c r="M829" t="s">
        <v>8178</v>
      </c>
      <c r="N829" s="6">
        <v>225804</v>
      </c>
      <c r="O829" t="s">
        <v>8182</v>
      </c>
      <c r="P829" s="6">
        <v>100000000</v>
      </c>
      <c r="Q829" s="6">
        <v>362211740</v>
      </c>
      <c r="R829">
        <v>262211740</v>
      </c>
      <c r="S829" t="s">
        <v>8175</v>
      </c>
      <c r="T829" s="7">
        <v>37098</v>
      </c>
      <c r="U829" t="s">
        <v>575</v>
      </c>
      <c r="V829" s="7">
        <v>37098</v>
      </c>
      <c r="W829" t="s">
        <v>8209</v>
      </c>
      <c r="X829" t="s">
        <v>8199</v>
      </c>
      <c r="Y829">
        <v>2001</v>
      </c>
      <c r="Z829">
        <v>26</v>
      </c>
    </row>
    <row r="830" spans="1:26" x14ac:dyDescent="0.25">
      <c r="A830" t="s">
        <v>2104</v>
      </c>
      <c r="B830" t="s">
        <v>2105</v>
      </c>
      <c r="C830" t="s">
        <v>2105</v>
      </c>
      <c r="D830">
        <v>0</v>
      </c>
      <c r="E830">
        <v>95</v>
      </c>
      <c r="F830">
        <v>1</v>
      </c>
      <c r="G830">
        <v>35</v>
      </c>
      <c r="H830" t="s">
        <v>8177</v>
      </c>
      <c r="I830" t="s">
        <v>8158</v>
      </c>
      <c r="J830" t="s">
        <v>8159</v>
      </c>
      <c r="K830" t="s">
        <v>8163</v>
      </c>
      <c r="L830" s="5">
        <v>7.2</v>
      </c>
      <c r="M830" t="s">
        <v>8181</v>
      </c>
      <c r="N830" s="6">
        <v>129009</v>
      </c>
      <c r="O830" t="s">
        <v>8182</v>
      </c>
      <c r="P830" s="6">
        <v>140000000</v>
      </c>
      <c r="Q830" s="6">
        <v>110041363</v>
      </c>
      <c r="R830">
        <v>-29958637</v>
      </c>
      <c r="S830" t="s">
        <v>8185</v>
      </c>
      <c r="T830" s="7">
        <v>37565</v>
      </c>
      <c r="U830" t="s">
        <v>2106</v>
      </c>
      <c r="V830" s="7">
        <v>37565</v>
      </c>
      <c r="W830" t="s">
        <v>8207</v>
      </c>
      <c r="X830" t="s">
        <v>8197</v>
      </c>
      <c r="Y830">
        <v>2002</v>
      </c>
      <c r="Z830">
        <v>5</v>
      </c>
    </row>
    <row r="831" spans="1:26" x14ac:dyDescent="0.25">
      <c r="A831" t="s">
        <v>2107</v>
      </c>
      <c r="B831" t="s">
        <v>2108</v>
      </c>
      <c r="C831" t="s">
        <v>2108</v>
      </c>
      <c r="D831">
        <v>0</v>
      </c>
      <c r="E831">
        <v>104</v>
      </c>
      <c r="F831">
        <v>1</v>
      </c>
      <c r="G831">
        <v>44</v>
      </c>
      <c r="H831" t="s">
        <v>8177</v>
      </c>
      <c r="I831" t="s">
        <v>83</v>
      </c>
      <c r="J831" t="s">
        <v>8166</v>
      </c>
      <c r="K831" t="s">
        <v>8161</v>
      </c>
      <c r="L831" s="5">
        <v>6.6</v>
      </c>
      <c r="M831" t="s">
        <v>8178</v>
      </c>
      <c r="N831" s="6">
        <v>132501</v>
      </c>
      <c r="O831" t="s">
        <v>8182</v>
      </c>
      <c r="P831" s="6">
        <v>15000000</v>
      </c>
      <c r="Q831" s="6">
        <v>40283786</v>
      </c>
      <c r="R831">
        <v>25283786</v>
      </c>
      <c r="S831" t="s">
        <v>8175</v>
      </c>
      <c r="T831" s="7">
        <v>36111</v>
      </c>
      <c r="U831" t="s">
        <v>1126</v>
      </c>
      <c r="V831" s="7">
        <v>36111</v>
      </c>
      <c r="W831" t="s">
        <v>8207</v>
      </c>
      <c r="X831" t="s">
        <v>8199</v>
      </c>
      <c r="Y831">
        <v>1998</v>
      </c>
      <c r="Z831">
        <v>12</v>
      </c>
    </row>
    <row r="832" spans="1:26" x14ac:dyDescent="0.25">
      <c r="A832" t="s">
        <v>2109</v>
      </c>
      <c r="B832" t="s">
        <v>2110</v>
      </c>
      <c r="C832" t="s">
        <v>2110</v>
      </c>
      <c r="D832">
        <v>0</v>
      </c>
      <c r="E832">
        <v>116</v>
      </c>
      <c r="F832">
        <v>1</v>
      </c>
      <c r="G832">
        <v>56</v>
      </c>
      <c r="H832" t="s">
        <v>8177</v>
      </c>
      <c r="I832" t="s">
        <v>5529</v>
      </c>
      <c r="J832" t="s">
        <v>3857</v>
      </c>
      <c r="K832" t="s">
        <v>5802</v>
      </c>
      <c r="L832" s="5">
        <v>6.4</v>
      </c>
      <c r="M832" t="s">
        <v>8178</v>
      </c>
      <c r="N832" s="6">
        <v>76668</v>
      </c>
      <c r="O832" t="s">
        <v>8179</v>
      </c>
      <c r="P832" s="6">
        <v>70000000</v>
      </c>
      <c r="Q832" s="6">
        <v>116672912</v>
      </c>
      <c r="R832">
        <v>46672912</v>
      </c>
      <c r="S832" t="s">
        <v>8175</v>
      </c>
      <c r="T832" s="7">
        <v>36105</v>
      </c>
      <c r="U832" t="s">
        <v>869</v>
      </c>
      <c r="V832" s="7">
        <v>36105</v>
      </c>
      <c r="W832" t="s">
        <v>8207</v>
      </c>
      <c r="X832" t="s">
        <v>1465</v>
      </c>
      <c r="Y832">
        <v>1998</v>
      </c>
      <c r="Z832">
        <v>6</v>
      </c>
    </row>
    <row r="833" spans="1:26" x14ac:dyDescent="0.25">
      <c r="A833" t="s">
        <v>2111</v>
      </c>
      <c r="B833" t="s">
        <v>2112</v>
      </c>
      <c r="C833" t="s">
        <v>2112</v>
      </c>
      <c r="D833">
        <v>0</v>
      </c>
      <c r="E833">
        <v>116</v>
      </c>
      <c r="F833">
        <v>1</v>
      </c>
      <c r="G833">
        <v>56</v>
      </c>
      <c r="H833" t="s">
        <v>8177</v>
      </c>
      <c r="I833" t="s">
        <v>83</v>
      </c>
      <c r="J833" t="s">
        <v>8166</v>
      </c>
      <c r="K833" t="s">
        <v>5802</v>
      </c>
      <c r="L833" s="5">
        <v>5.6</v>
      </c>
      <c r="M833" t="s">
        <v>8178</v>
      </c>
      <c r="N833" s="6">
        <v>160576</v>
      </c>
      <c r="O833" t="s">
        <v>8182</v>
      </c>
      <c r="P833" s="6">
        <v>40000000</v>
      </c>
      <c r="Q833" s="6">
        <v>161834276</v>
      </c>
      <c r="R833">
        <v>121834276</v>
      </c>
      <c r="S833" t="s">
        <v>8175</v>
      </c>
      <c r="T833" s="7">
        <v>36559</v>
      </c>
      <c r="U833" t="s">
        <v>487</v>
      </c>
      <c r="V833" s="7">
        <v>36559</v>
      </c>
      <c r="W833" t="s">
        <v>8201</v>
      </c>
      <c r="X833" t="s">
        <v>8199</v>
      </c>
      <c r="Y833">
        <v>2000</v>
      </c>
      <c r="Z833">
        <v>3</v>
      </c>
    </row>
    <row r="834" spans="1:26" x14ac:dyDescent="0.25">
      <c r="A834" t="s">
        <v>2113</v>
      </c>
      <c r="B834" t="s">
        <v>2114</v>
      </c>
      <c r="C834" t="s">
        <v>2114</v>
      </c>
      <c r="D834">
        <v>0</v>
      </c>
      <c r="E834">
        <v>139</v>
      </c>
      <c r="F834">
        <v>2</v>
      </c>
      <c r="G834">
        <v>19</v>
      </c>
      <c r="H834" t="s">
        <v>8183</v>
      </c>
      <c r="I834" t="s">
        <v>8162</v>
      </c>
      <c r="J834" t="s">
        <v>145</v>
      </c>
      <c r="K834" t="s">
        <v>3857</v>
      </c>
      <c r="L834" s="5">
        <v>7.4</v>
      </c>
      <c r="M834" t="s">
        <v>8181</v>
      </c>
      <c r="N834" s="6">
        <v>226117</v>
      </c>
      <c r="O834" t="s">
        <v>8182</v>
      </c>
      <c r="P834" s="6">
        <v>40000000</v>
      </c>
      <c r="Q834" s="6">
        <v>128799509</v>
      </c>
      <c r="R834">
        <v>88799509</v>
      </c>
      <c r="S834" t="s">
        <v>8175</v>
      </c>
      <c r="T834" s="7">
        <v>1999</v>
      </c>
      <c r="U834" t="s">
        <v>1578</v>
      </c>
      <c r="V834" s="7">
        <v>1999</v>
      </c>
      <c r="W834" t="s">
        <v>8208</v>
      </c>
      <c r="X834" t="s">
        <v>8202</v>
      </c>
      <c r="Y834">
        <v>1905</v>
      </c>
      <c r="Z834">
        <v>21</v>
      </c>
    </row>
    <row r="835" spans="1:26" x14ac:dyDescent="0.25">
      <c r="A835" t="s">
        <v>2115</v>
      </c>
      <c r="B835" t="s">
        <v>2116</v>
      </c>
      <c r="C835" t="s">
        <v>2116</v>
      </c>
      <c r="D835">
        <v>0</v>
      </c>
      <c r="E835">
        <v>123</v>
      </c>
      <c r="F835">
        <v>2</v>
      </c>
      <c r="G835">
        <v>3</v>
      </c>
      <c r="H835" t="s">
        <v>8183</v>
      </c>
      <c r="I835" t="s">
        <v>8162</v>
      </c>
      <c r="J835" t="s">
        <v>145</v>
      </c>
      <c r="K835" t="s">
        <v>8166</v>
      </c>
      <c r="L835" s="5">
        <v>6.6</v>
      </c>
      <c r="M835" t="s">
        <v>8178</v>
      </c>
      <c r="N835" s="6">
        <v>139984</v>
      </c>
      <c r="O835" t="s">
        <v>8182</v>
      </c>
      <c r="P835" s="6">
        <v>40000000</v>
      </c>
      <c r="Q835" s="6">
        <v>96618699</v>
      </c>
      <c r="R835">
        <v>56618699</v>
      </c>
      <c r="S835" t="s">
        <v>8175</v>
      </c>
      <c r="T835" s="7">
        <v>36210</v>
      </c>
      <c r="U835" t="s">
        <v>708</v>
      </c>
      <c r="V835" s="7">
        <v>36210</v>
      </c>
      <c r="W835" t="s">
        <v>8201</v>
      </c>
      <c r="X835" t="s">
        <v>1465</v>
      </c>
      <c r="Y835">
        <v>1999</v>
      </c>
      <c r="Z835">
        <v>19</v>
      </c>
    </row>
    <row r="836" spans="1:26" x14ac:dyDescent="0.25">
      <c r="A836" t="s">
        <v>2117</v>
      </c>
      <c r="B836" t="s">
        <v>2118</v>
      </c>
      <c r="C836" t="s">
        <v>2118</v>
      </c>
      <c r="D836">
        <v>0</v>
      </c>
      <c r="E836">
        <v>109</v>
      </c>
      <c r="F836">
        <v>1</v>
      </c>
      <c r="G836">
        <v>49</v>
      </c>
      <c r="H836" t="s">
        <v>8177</v>
      </c>
      <c r="I836" t="s">
        <v>5529</v>
      </c>
      <c r="J836" t="s">
        <v>83</v>
      </c>
      <c r="K836" t="s">
        <v>8161</v>
      </c>
      <c r="L836" s="5">
        <v>7</v>
      </c>
      <c r="M836" t="s">
        <v>8178</v>
      </c>
      <c r="N836" s="6">
        <v>250080</v>
      </c>
      <c r="O836" t="s">
        <v>8182</v>
      </c>
      <c r="P836" s="6">
        <v>23000000</v>
      </c>
      <c r="Q836" s="6">
        <v>53187659</v>
      </c>
      <c r="R836">
        <v>30187659</v>
      </c>
      <c r="S836" t="s">
        <v>8175</v>
      </c>
      <c r="T836" s="7">
        <v>36574</v>
      </c>
      <c r="U836" t="s">
        <v>2119</v>
      </c>
      <c r="V836" s="7">
        <v>36574</v>
      </c>
      <c r="W836" t="s">
        <v>8201</v>
      </c>
      <c r="X836" t="s">
        <v>1465</v>
      </c>
      <c r="Y836">
        <v>2000</v>
      </c>
      <c r="Z836">
        <v>18</v>
      </c>
    </row>
    <row r="837" spans="1:26" x14ac:dyDescent="0.25">
      <c r="A837" t="s">
        <v>2120</v>
      </c>
      <c r="B837" t="s">
        <v>2121</v>
      </c>
      <c r="C837" t="s">
        <v>2121</v>
      </c>
      <c r="D837">
        <v>0</v>
      </c>
      <c r="E837">
        <v>117</v>
      </c>
      <c r="F837">
        <v>1</v>
      </c>
      <c r="G837">
        <v>57</v>
      </c>
      <c r="H837" t="s">
        <v>8177</v>
      </c>
      <c r="I837" t="s">
        <v>5529</v>
      </c>
      <c r="J837" t="s">
        <v>8162</v>
      </c>
      <c r="K837" t="s">
        <v>145</v>
      </c>
      <c r="L837" s="5">
        <v>7.2</v>
      </c>
      <c r="M837" t="s">
        <v>8181</v>
      </c>
      <c r="N837" s="6">
        <v>90696</v>
      </c>
      <c r="O837" t="s">
        <v>8179</v>
      </c>
      <c r="P837" s="6">
        <v>31000000</v>
      </c>
      <c r="Q837" s="6">
        <v>41067311</v>
      </c>
      <c r="R837">
        <v>10067311</v>
      </c>
      <c r="S837" t="s">
        <v>8175</v>
      </c>
      <c r="T837" s="7">
        <v>36238</v>
      </c>
      <c r="U837" t="s">
        <v>2122</v>
      </c>
      <c r="V837" s="7">
        <v>36238</v>
      </c>
      <c r="W837" t="s">
        <v>8203</v>
      </c>
      <c r="X837" t="s">
        <v>1465</v>
      </c>
      <c r="Y837">
        <v>1999</v>
      </c>
      <c r="Z837">
        <v>19</v>
      </c>
    </row>
    <row r="838" spans="1:26" x14ac:dyDescent="0.25">
      <c r="A838" t="s">
        <v>2123</v>
      </c>
      <c r="B838" t="s">
        <v>2124</v>
      </c>
      <c r="C838" t="s">
        <v>2124</v>
      </c>
      <c r="D838">
        <v>0</v>
      </c>
      <c r="E838">
        <v>113</v>
      </c>
      <c r="F838">
        <v>1</v>
      </c>
      <c r="G838">
        <v>53</v>
      </c>
      <c r="H838" t="s">
        <v>8177</v>
      </c>
      <c r="I838" t="s">
        <v>5529</v>
      </c>
      <c r="J838" t="s">
        <v>8162</v>
      </c>
      <c r="K838" t="s">
        <v>8157</v>
      </c>
      <c r="L838" s="5">
        <v>6.3</v>
      </c>
      <c r="M838" t="s">
        <v>8178</v>
      </c>
      <c r="N838" s="6">
        <v>122139</v>
      </c>
      <c r="O838" t="s">
        <v>8182</v>
      </c>
      <c r="P838" s="6">
        <v>66000000</v>
      </c>
      <c r="Q838" s="6">
        <v>212404396</v>
      </c>
      <c r="R838">
        <v>146404396</v>
      </c>
      <c r="S838" t="s">
        <v>8175</v>
      </c>
      <c r="T838" s="7">
        <v>1999</v>
      </c>
      <c r="U838" t="s">
        <v>1439</v>
      </c>
      <c r="V838" s="7">
        <v>1999</v>
      </c>
      <c r="W838" t="s">
        <v>8208</v>
      </c>
      <c r="X838" t="s">
        <v>8202</v>
      </c>
      <c r="Y838">
        <v>1905</v>
      </c>
      <c r="Z838">
        <v>21</v>
      </c>
    </row>
    <row r="839" spans="1:26" x14ac:dyDescent="0.25">
      <c r="A839" t="s">
        <v>2125</v>
      </c>
      <c r="B839" t="s">
        <v>2126</v>
      </c>
      <c r="C839" t="s">
        <v>2126</v>
      </c>
      <c r="D839">
        <v>0</v>
      </c>
      <c r="E839">
        <v>139</v>
      </c>
      <c r="F839">
        <v>2</v>
      </c>
      <c r="G839">
        <v>19</v>
      </c>
      <c r="H839" t="s">
        <v>8183</v>
      </c>
      <c r="I839" t="s">
        <v>145</v>
      </c>
      <c r="J839" t="s">
        <v>5802</v>
      </c>
      <c r="K839" t="s">
        <v>5802</v>
      </c>
      <c r="L839" s="5">
        <v>8.8000000000000007</v>
      </c>
      <c r="M839" t="s">
        <v>8181</v>
      </c>
      <c r="N839" s="6">
        <v>2252204</v>
      </c>
      <c r="O839" t="s">
        <v>8187</v>
      </c>
      <c r="P839" s="6">
        <v>63000000</v>
      </c>
      <c r="Q839" s="6">
        <v>101209702</v>
      </c>
      <c r="R839">
        <v>38209702</v>
      </c>
      <c r="S839" t="s">
        <v>8175</v>
      </c>
      <c r="T839" s="7">
        <v>36413</v>
      </c>
      <c r="U839" t="s">
        <v>1081</v>
      </c>
      <c r="V839" s="7">
        <v>36413</v>
      </c>
      <c r="W839" t="s">
        <v>8211</v>
      </c>
      <c r="X839" t="s">
        <v>1465</v>
      </c>
      <c r="Y839">
        <v>1999</v>
      </c>
      <c r="Z839">
        <v>10</v>
      </c>
    </row>
    <row r="840" spans="1:26" x14ac:dyDescent="0.25">
      <c r="A840" t="s">
        <v>2127</v>
      </c>
      <c r="B840" t="s">
        <v>2128</v>
      </c>
      <c r="C840" t="s">
        <v>2128</v>
      </c>
      <c r="D840">
        <v>0</v>
      </c>
      <c r="E840">
        <v>123</v>
      </c>
      <c r="F840">
        <v>2</v>
      </c>
      <c r="G840">
        <v>3</v>
      </c>
      <c r="H840" t="s">
        <v>8183</v>
      </c>
      <c r="I840" t="s">
        <v>132</v>
      </c>
      <c r="J840" t="s">
        <v>145</v>
      </c>
      <c r="K840" t="s">
        <v>8167</v>
      </c>
      <c r="L840" s="5">
        <v>7.1</v>
      </c>
      <c r="M840" t="s">
        <v>8181</v>
      </c>
      <c r="N840" s="6">
        <v>231620</v>
      </c>
      <c r="O840" t="s">
        <v>8182</v>
      </c>
      <c r="P840" s="6">
        <v>25000000</v>
      </c>
      <c r="Q840" s="6">
        <v>289317794</v>
      </c>
      <c r="R840">
        <v>264317794</v>
      </c>
      <c r="S840" t="s">
        <v>8175</v>
      </c>
      <c r="T840" s="7">
        <v>36132</v>
      </c>
      <c r="U840" t="s">
        <v>2129</v>
      </c>
      <c r="V840" s="7">
        <v>36132</v>
      </c>
      <c r="W840" t="s">
        <v>8196</v>
      </c>
      <c r="X840" t="s">
        <v>8199</v>
      </c>
      <c r="Y840">
        <v>1998</v>
      </c>
      <c r="Z840">
        <v>3</v>
      </c>
    </row>
    <row r="841" spans="1:26" x14ac:dyDescent="0.25">
      <c r="A841" t="s">
        <v>2130</v>
      </c>
      <c r="B841" t="s">
        <v>2131</v>
      </c>
      <c r="C841" t="s">
        <v>2131</v>
      </c>
      <c r="D841">
        <v>0</v>
      </c>
      <c r="E841">
        <v>109</v>
      </c>
      <c r="F841">
        <v>1</v>
      </c>
      <c r="G841">
        <v>49</v>
      </c>
      <c r="H841" t="s">
        <v>8177</v>
      </c>
      <c r="I841" t="s">
        <v>145</v>
      </c>
      <c r="J841" t="s">
        <v>8161</v>
      </c>
      <c r="K841" t="s">
        <v>3857</v>
      </c>
      <c r="L841" s="5">
        <v>5.4</v>
      </c>
      <c r="M841" t="s">
        <v>8178</v>
      </c>
      <c r="N841" s="6">
        <v>56968</v>
      </c>
      <c r="O841" t="s">
        <v>8179</v>
      </c>
      <c r="P841" s="6">
        <v>75000000</v>
      </c>
      <c r="Q841" s="6">
        <v>19598588</v>
      </c>
      <c r="R841">
        <v>-55401412</v>
      </c>
      <c r="S841" t="s">
        <v>8185</v>
      </c>
      <c r="T841" s="7">
        <v>36399</v>
      </c>
      <c r="U841" t="s">
        <v>2132</v>
      </c>
      <c r="V841" s="7">
        <v>36399</v>
      </c>
      <c r="W841" t="s">
        <v>8212</v>
      </c>
      <c r="X841" t="s">
        <v>1465</v>
      </c>
      <c r="Y841">
        <v>1999</v>
      </c>
      <c r="Z841">
        <v>27</v>
      </c>
    </row>
    <row r="842" spans="1:26" x14ac:dyDescent="0.25">
      <c r="A842" t="s">
        <v>2133</v>
      </c>
      <c r="B842" t="s">
        <v>2134</v>
      </c>
      <c r="C842" t="s">
        <v>2134</v>
      </c>
      <c r="D842">
        <v>0</v>
      </c>
      <c r="E842">
        <v>100</v>
      </c>
      <c r="F842">
        <v>1</v>
      </c>
      <c r="G842">
        <v>40</v>
      </c>
      <c r="H842" t="s">
        <v>8177</v>
      </c>
      <c r="I842" t="s">
        <v>132</v>
      </c>
      <c r="J842" t="s">
        <v>8162</v>
      </c>
      <c r="K842" t="s">
        <v>8157</v>
      </c>
      <c r="L842" s="5">
        <v>6.3</v>
      </c>
      <c r="M842" t="s">
        <v>8178</v>
      </c>
      <c r="N842" s="6">
        <v>100633</v>
      </c>
      <c r="O842" t="s">
        <v>8182</v>
      </c>
      <c r="P842" s="6">
        <v>60000000</v>
      </c>
      <c r="Q842" s="6">
        <v>120801243</v>
      </c>
      <c r="R842">
        <v>60801243</v>
      </c>
      <c r="S842" t="s">
        <v>8175</v>
      </c>
      <c r="T842" s="7">
        <v>37866</v>
      </c>
      <c r="U842" t="s">
        <v>452</v>
      </c>
      <c r="V842" s="7">
        <v>37866</v>
      </c>
      <c r="W842" t="s">
        <v>8211</v>
      </c>
      <c r="X842" t="s">
        <v>8197</v>
      </c>
      <c r="Y842">
        <v>2003</v>
      </c>
      <c r="Z842">
        <v>2</v>
      </c>
    </row>
    <row r="843" spans="1:26" x14ac:dyDescent="0.25">
      <c r="A843" t="s">
        <v>2135</v>
      </c>
      <c r="B843" t="s">
        <v>2136</v>
      </c>
      <c r="C843" t="s">
        <v>2136</v>
      </c>
      <c r="D843">
        <v>0</v>
      </c>
      <c r="E843">
        <v>84</v>
      </c>
      <c r="F843">
        <v>1</v>
      </c>
      <c r="G843">
        <v>24</v>
      </c>
      <c r="H843" t="s">
        <v>8177</v>
      </c>
      <c r="I843" t="s">
        <v>145</v>
      </c>
      <c r="J843" t="s">
        <v>83</v>
      </c>
      <c r="K843" t="s">
        <v>8166</v>
      </c>
      <c r="L843" s="5">
        <v>7.3</v>
      </c>
      <c r="M843" t="s">
        <v>8181</v>
      </c>
      <c r="N843" s="6">
        <v>184638</v>
      </c>
      <c r="O843" t="s">
        <v>8182</v>
      </c>
      <c r="P843" s="6">
        <v>60000</v>
      </c>
      <c r="Q843" s="6">
        <v>3221152</v>
      </c>
      <c r="R843">
        <v>3161152</v>
      </c>
      <c r="S843" t="s">
        <v>8175</v>
      </c>
      <c r="T843" s="7">
        <v>35814</v>
      </c>
      <c r="U843" t="s">
        <v>2137</v>
      </c>
      <c r="V843" s="7">
        <v>35814</v>
      </c>
      <c r="W843" t="s">
        <v>8198</v>
      </c>
      <c r="X843" t="s">
        <v>8205</v>
      </c>
      <c r="Y843">
        <v>1998</v>
      </c>
      <c r="Z843">
        <v>19</v>
      </c>
    </row>
    <row r="844" spans="1:26" x14ac:dyDescent="0.25">
      <c r="A844" t="s">
        <v>2138</v>
      </c>
      <c r="B844" t="s">
        <v>2139</v>
      </c>
      <c r="C844" t="s">
        <v>2139</v>
      </c>
      <c r="D844">
        <v>0</v>
      </c>
      <c r="E844">
        <v>89</v>
      </c>
      <c r="F844">
        <v>1</v>
      </c>
      <c r="G844">
        <v>29</v>
      </c>
      <c r="H844" t="s">
        <v>8177</v>
      </c>
      <c r="I844" t="s">
        <v>8158</v>
      </c>
      <c r="J844" t="s">
        <v>8159</v>
      </c>
      <c r="K844" t="s">
        <v>132</v>
      </c>
      <c r="L844" s="5">
        <v>6.9</v>
      </c>
      <c r="M844" t="s">
        <v>8178</v>
      </c>
      <c r="N844" s="6">
        <v>104727</v>
      </c>
      <c r="O844" t="s">
        <v>8182</v>
      </c>
      <c r="P844" s="6">
        <v>95000000</v>
      </c>
      <c r="Q844" s="6">
        <v>76432727</v>
      </c>
      <c r="R844">
        <v>-18567273</v>
      </c>
      <c r="S844" t="s">
        <v>8185</v>
      </c>
      <c r="T844" s="7">
        <v>36616</v>
      </c>
      <c r="U844" t="s">
        <v>2140</v>
      </c>
      <c r="V844" s="7">
        <v>36616</v>
      </c>
      <c r="W844" t="s">
        <v>8203</v>
      </c>
      <c r="X844" t="s">
        <v>1465</v>
      </c>
      <c r="Y844">
        <v>2000</v>
      </c>
      <c r="Z844">
        <v>31</v>
      </c>
    </row>
    <row r="845" spans="1:26" x14ac:dyDescent="0.25">
      <c r="A845" t="s">
        <v>2141</v>
      </c>
      <c r="B845" t="s">
        <v>2142</v>
      </c>
      <c r="C845" t="s">
        <v>2142</v>
      </c>
      <c r="D845">
        <v>0</v>
      </c>
      <c r="E845">
        <v>97</v>
      </c>
      <c r="F845">
        <v>1</v>
      </c>
      <c r="G845">
        <v>37</v>
      </c>
      <c r="H845" t="s">
        <v>8177</v>
      </c>
      <c r="I845" t="s">
        <v>145</v>
      </c>
      <c r="J845" t="s">
        <v>8157</v>
      </c>
      <c r="K845" t="s">
        <v>5802</v>
      </c>
      <c r="L845" s="5">
        <v>6.8</v>
      </c>
      <c r="M845" t="s">
        <v>8178</v>
      </c>
      <c r="N845" s="6">
        <v>200891</v>
      </c>
      <c r="O845" t="s">
        <v>8182</v>
      </c>
      <c r="P845" s="6">
        <v>10500000</v>
      </c>
      <c r="Q845" s="6">
        <v>76347426</v>
      </c>
      <c r="R845">
        <v>65847426</v>
      </c>
      <c r="S845" t="s">
        <v>8175</v>
      </c>
      <c r="T845" s="7">
        <v>1999</v>
      </c>
      <c r="U845" t="s">
        <v>2143</v>
      </c>
      <c r="V845" s="7">
        <v>1999</v>
      </c>
      <c r="W845" t="s">
        <v>8208</v>
      </c>
      <c r="X845" t="s">
        <v>8202</v>
      </c>
      <c r="Y845">
        <v>1905</v>
      </c>
      <c r="Z845">
        <v>21</v>
      </c>
    </row>
    <row r="846" spans="1:26" x14ac:dyDescent="0.25">
      <c r="A846" t="s">
        <v>2144</v>
      </c>
      <c r="B846" t="s">
        <v>2145</v>
      </c>
      <c r="C846" t="s">
        <v>2145</v>
      </c>
      <c r="D846">
        <v>0</v>
      </c>
      <c r="E846">
        <v>102</v>
      </c>
      <c r="F846">
        <v>1</v>
      </c>
      <c r="G846">
        <v>42</v>
      </c>
      <c r="H846" t="s">
        <v>8177</v>
      </c>
      <c r="I846" t="s">
        <v>132</v>
      </c>
      <c r="J846" t="s">
        <v>8162</v>
      </c>
      <c r="K846" t="s">
        <v>5802</v>
      </c>
      <c r="L846" s="5">
        <v>7.2</v>
      </c>
      <c r="M846" t="s">
        <v>8181</v>
      </c>
      <c r="N846" s="6">
        <v>73919</v>
      </c>
      <c r="O846" t="s">
        <v>8179</v>
      </c>
      <c r="P846" s="6">
        <v>20000000</v>
      </c>
      <c r="Q846" s="6">
        <v>28451622</v>
      </c>
      <c r="R846">
        <v>8451622</v>
      </c>
      <c r="S846" t="s">
        <v>8175</v>
      </c>
      <c r="T846" s="7">
        <v>36211</v>
      </c>
      <c r="U846" t="s">
        <v>1664</v>
      </c>
      <c r="V846" s="7">
        <v>36211</v>
      </c>
      <c r="W846" t="s">
        <v>8201</v>
      </c>
      <c r="X846" t="s">
        <v>8206</v>
      </c>
      <c r="Y846">
        <v>1999</v>
      </c>
      <c r="Z846">
        <v>20</v>
      </c>
    </row>
    <row r="847" spans="1:26" x14ac:dyDescent="0.25">
      <c r="A847" t="s">
        <v>2146</v>
      </c>
      <c r="B847" t="s">
        <v>2147</v>
      </c>
      <c r="C847" t="s">
        <v>2147</v>
      </c>
      <c r="D847">
        <v>0</v>
      </c>
      <c r="E847">
        <v>82</v>
      </c>
      <c r="F847">
        <v>1</v>
      </c>
      <c r="G847">
        <v>22</v>
      </c>
      <c r="H847" t="s">
        <v>8177</v>
      </c>
      <c r="I847" t="s">
        <v>5529</v>
      </c>
      <c r="J847" t="s">
        <v>132</v>
      </c>
      <c r="K847" t="s">
        <v>83</v>
      </c>
      <c r="L847" s="5">
        <v>5.8</v>
      </c>
      <c r="M847" t="s">
        <v>8178</v>
      </c>
      <c r="N847" s="6">
        <v>64477</v>
      </c>
      <c r="O847" t="s">
        <v>8179</v>
      </c>
      <c r="P847" s="6">
        <v>35000000</v>
      </c>
      <c r="Q847" s="6">
        <v>56870414</v>
      </c>
      <c r="R847">
        <v>21870414</v>
      </c>
      <c r="S847" t="s">
        <v>8175</v>
      </c>
      <c r="T847" s="7">
        <v>36356</v>
      </c>
      <c r="U847" t="s">
        <v>329</v>
      </c>
      <c r="V847" s="7">
        <v>36356</v>
      </c>
      <c r="W847" t="s">
        <v>8209</v>
      </c>
      <c r="X847" t="s">
        <v>8199</v>
      </c>
      <c r="Y847">
        <v>1999</v>
      </c>
      <c r="Z847">
        <v>15</v>
      </c>
    </row>
    <row r="848" spans="1:26" x14ac:dyDescent="0.25">
      <c r="A848" t="s">
        <v>2148</v>
      </c>
      <c r="B848" t="s">
        <v>2149</v>
      </c>
      <c r="C848" t="s">
        <v>2149</v>
      </c>
      <c r="D848">
        <v>0</v>
      </c>
      <c r="E848">
        <v>122</v>
      </c>
      <c r="F848">
        <v>2</v>
      </c>
      <c r="G848">
        <v>2</v>
      </c>
      <c r="H848" t="s">
        <v>8183</v>
      </c>
      <c r="I848" t="s">
        <v>8162</v>
      </c>
      <c r="J848" t="s">
        <v>145</v>
      </c>
      <c r="K848" t="s">
        <v>3857</v>
      </c>
      <c r="L848" s="5">
        <v>7.7</v>
      </c>
      <c r="M848" t="s">
        <v>8181</v>
      </c>
      <c r="N848" s="6">
        <v>461237</v>
      </c>
      <c r="O848" t="s">
        <v>8182</v>
      </c>
      <c r="P848" s="6">
        <v>45000000</v>
      </c>
      <c r="Q848" s="6">
        <v>104876233</v>
      </c>
      <c r="R848">
        <v>59876233</v>
      </c>
      <c r="S848" t="s">
        <v>8175</v>
      </c>
      <c r="T848" s="7">
        <v>37136</v>
      </c>
      <c r="U848" t="s">
        <v>2150</v>
      </c>
      <c r="V848" s="7">
        <v>37136</v>
      </c>
      <c r="W848" t="s">
        <v>8211</v>
      </c>
      <c r="X848" t="s">
        <v>8200</v>
      </c>
      <c r="Y848">
        <v>2001</v>
      </c>
      <c r="Z848">
        <v>2</v>
      </c>
    </row>
    <row r="849" spans="1:26" x14ac:dyDescent="0.25">
      <c r="A849" t="s">
        <v>2151</v>
      </c>
      <c r="B849" t="s">
        <v>2152</v>
      </c>
      <c r="C849" t="s">
        <v>2152</v>
      </c>
      <c r="D849">
        <v>0</v>
      </c>
      <c r="E849">
        <v>100</v>
      </c>
      <c r="F849">
        <v>1</v>
      </c>
      <c r="G849">
        <v>40</v>
      </c>
      <c r="H849" t="s">
        <v>8177</v>
      </c>
      <c r="I849" t="s">
        <v>8166</v>
      </c>
      <c r="J849" t="s">
        <v>8161</v>
      </c>
      <c r="K849" t="s">
        <v>3857</v>
      </c>
      <c r="L849" s="5">
        <v>7</v>
      </c>
      <c r="M849" t="s">
        <v>8178</v>
      </c>
      <c r="N849" s="6">
        <v>75833</v>
      </c>
      <c r="O849" t="s">
        <v>8179</v>
      </c>
      <c r="P849" s="6">
        <v>16000000</v>
      </c>
      <c r="Q849" s="6">
        <v>18564088</v>
      </c>
      <c r="R849">
        <v>2564088</v>
      </c>
      <c r="S849" t="s">
        <v>8175</v>
      </c>
      <c r="T849" s="7">
        <v>36266</v>
      </c>
      <c r="U849" t="s">
        <v>2153</v>
      </c>
      <c r="V849" s="7">
        <v>36266</v>
      </c>
      <c r="W849" t="s">
        <v>8210</v>
      </c>
      <c r="X849" t="s">
        <v>1465</v>
      </c>
      <c r="Y849">
        <v>1999</v>
      </c>
      <c r="Z849">
        <v>16</v>
      </c>
    </row>
    <row r="850" spans="1:26" x14ac:dyDescent="0.25">
      <c r="A850" t="s">
        <v>2154</v>
      </c>
      <c r="B850" t="s">
        <v>2155</v>
      </c>
      <c r="C850" t="s">
        <v>2155</v>
      </c>
      <c r="D850">
        <v>0</v>
      </c>
      <c r="E850">
        <v>157</v>
      </c>
      <c r="F850">
        <v>2</v>
      </c>
      <c r="G850">
        <v>37</v>
      </c>
      <c r="H850" t="s">
        <v>8183</v>
      </c>
      <c r="I850" t="s">
        <v>8160</v>
      </c>
      <c r="J850" t="s">
        <v>145</v>
      </c>
      <c r="K850" t="s">
        <v>3857</v>
      </c>
      <c r="L850" s="5">
        <v>7.8</v>
      </c>
      <c r="M850" t="s">
        <v>8181</v>
      </c>
      <c r="N850" s="6">
        <v>177538</v>
      </c>
      <c r="O850" t="s">
        <v>8182</v>
      </c>
      <c r="P850" s="6">
        <v>90000000</v>
      </c>
      <c r="Q850" s="6">
        <v>60289912</v>
      </c>
      <c r="R850">
        <v>-29710088</v>
      </c>
      <c r="S850" t="s">
        <v>8185</v>
      </c>
      <c r="T850" s="7">
        <v>36461</v>
      </c>
      <c r="U850" t="s">
        <v>651</v>
      </c>
      <c r="V850" s="7">
        <v>36461</v>
      </c>
      <c r="W850" t="s">
        <v>8204</v>
      </c>
      <c r="X850" t="s">
        <v>8199</v>
      </c>
      <c r="Y850">
        <v>1999</v>
      </c>
      <c r="Z850">
        <v>28</v>
      </c>
    </row>
    <row r="851" spans="1:26" x14ac:dyDescent="0.25">
      <c r="A851" t="s">
        <v>2156</v>
      </c>
      <c r="B851" t="s">
        <v>2157</v>
      </c>
      <c r="C851" t="s">
        <v>2157</v>
      </c>
      <c r="D851">
        <v>0</v>
      </c>
      <c r="E851">
        <v>78</v>
      </c>
      <c r="F851">
        <v>1</v>
      </c>
      <c r="G851">
        <v>18</v>
      </c>
      <c r="H851" t="s">
        <v>8180</v>
      </c>
      <c r="I851" t="s">
        <v>5529</v>
      </c>
      <c r="J851" t="s">
        <v>8158</v>
      </c>
      <c r="K851" t="s">
        <v>132</v>
      </c>
      <c r="L851" s="5">
        <v>4.2</v>
      </c>
      <c r="M851" t="s">
        <v>8188</v>
      </c>
      <c r="N851" s="6">
        <v>50210</v>
      </c>
      <c r="O851" t="s">
        <v>8179</v>
      </c>
      <c r="P851" s="6">
        <v>90000000</v>
      </c>
      <c r="Q851" s="6">
        <v>134403112</v>
      </c>
      <c r="R851">
        <v>44403112</v>
      </c>
      <c r="S851" t="s">
        <v>8175</v>
      </c>
      <c r="T851" s="7">
        <v>36359</v>
      </c>
      <c r="U851" t="s">
        <v>2158</v>
      </c>
      <c r="V851" s="7">
        <v>36359</v>
      </c>
      <c r="W851" t="s">
        <v>8209</v>
      </c>
      <c r="X851" t="s">
        <v>8200</v>
      </c>
      <c r="Y851">
        <v>1999</v>
      </c>
      <c r="Z851">
        <v>18</v>
      </c>
    </row>
    <row r="852" spans="1:26" x14ac:dyDescent="0.25">
      <c r="A852" t="s">
        <v>2159</v>
      </c>
      <c r="B852" t="s">
        <v>2160</v>
      </c>
      <c r="C852" t="s">
        <v>2160</v>
      </c>
      <c r="D852">
        <v>0</v>
      </c>
      <c r="E852">
        <v>116</v>
      </c>
      <c r="F852">
        <v>1</v>
      </c>
      <c r="G852">
        <v>56</v>
      </c>
      <c r="H852" t="s">
        <v>8177</v>
      </c>
      <c r="I852" t="s">
        <v>5529</v>
      </c>
      <c r="J852" t="s">
        <v>4390</v>
      </c>
      <c r="K852" t="s">
        <v>5802</v>
      </c>
      <c r="L852" s="5">
        <v>6.6</v>
      </c>
      <c r="M852" t="s">
        <v>8178</v>
      </c>
      <c r="N852" s="6">
        <v>85586</v>
      </c>
      <c r="O852" t="s">
        <v>8179</v>
      </c>
      <c r="P852" s="6">
        <v>62000000</v>
      </c>
      <c r="Q852" s="6">
        <v>127666415</v>
      </c>
      <c r="R852">
        <v>65666415</v>
      </c>
      <c r="S852" t="s">
        <v>8175</v>
      </c>
      <c r="T852" s="7">
        <v>36633</v>
      </c>
      <c r="U852" t="s">
        <v>1704</v>
      </c>
      <c r="V852" s="7">
        <v>36633</v>
      </c>
      <c r="W852" t="s">
        <v>8210</v>
      </c>
      <c r="X852" t="s">
        <v>8205</v>
      </c>
      <c r="Y852">
        <v>2000</v>
      </c>
      <c r="Z852">
        <v>17</v>
      </c>
    </row>
    <row r="853" spans="1:26" x14ac:dyDescent="0.25">
      <c r="A853" t="s">
        <v>2161</v>
      </c>
      <c r="B853" t="s">
        <v>2162</v>
      </c>
      <c r="C853" t="s">
        <v>2162</v>
      </c>
      <c r="D853">
        <v>0</v>
      </c>
      <c r="E853">
        <v>93</v>
      </c>
      <c r="F853">
        <v>1</v>
      </c>
      <c r="G853">
        <v>33</v>
      </c>
      <c r="H853" t="s">
        <v>8177</v>
      </c>
      <c r="I853" t="s">
        <v>132</v>
      </c>
      <c r="J853" t="s">
        <v>145</v>
      </c>
      <c r="K853" t="s">
        <v>5802</v>
      </c>
      <c r="L853" s="5">
        <v>6.4</v>
      </c>
      <c r="M853" t="s">
        <v>8178</v>
      </c>
      <c r="N853" s="6">
        <v>229436</v>
      </c>
      <c r="O853" t="s">
        <v>8182</v>
      </c>
      <c r="P853" s="6">
        <v>34200000</v>
      </c>
      <c r="Q853" s="6">
        <v>234801895</v>
      </c>
      <c r="R853">
        <v>200601895</v>
      </c>
      <c r="S853" t="s">
        <v>8175</v>
      </c>
      <c r="T853" s="7">
        <v>36312</v>
      </c>
      <c r="U853" t="s">
        <v>1600</v>
      </c>
      <c r="V853" s="7">
        <v>36312</v>
      </c>
      <c r="W853" t="s">
        <v>8208</v>
      </c>
      <c r="X853" t="s">
        <v>8197</v>
      </c>
      <c r="Y853">
        <v>1999</v>
      </c>
      <c r="Z853">
        <v>1</v>
      </c>
    </row>
    <row r="854" spans="1:26" x14ac:dyDescent="0.25">
      <c r="A854" t="s">
        <v>2163</v>
      </c>
      <c r="B854" t="s">
        <v>2164</v>
      </c>
      <c r="C854" t="s">
        <v>2164</v>
      </c>
      <c r="D854">
        <v>0</v>
      </c>
      <c r="E854">
        <v>133</v>
      </c>
      <c r="F854">
        <v>2</v>
      </c>
      <c r="G854">
        <v>13</v>
      </c>
      <c r="H854" t="s">
        <v>8183</v>
      </c>
      <c r="I854" t="s">
        <v>8166</v>
      </c>
      <c r="J854" t="s">
        <v>3857</v>
      </c>
      <c r="K854" t="s">
        <v>5802</v>
      </c>
      <c r="L854" s="5">
        <v>6.7</v>
      </c>
      <c r="M854" t="s">
        <v>8178</v>
      </c>
      <c r="N854" s="6">
        <v>193662</v>
      </c>
      <c r="O854" t="s">
        <v>8182</v>
      </c>
      <c r="P854" s="6">
        <v>38000000</v>
      </c>
      <c r="Q854" s="6">
        <v>58401898</v>
      </c>
      <c r="R854">
        <v>20401898</v>
      </c>
      <c r="S854" t="s">
        <v>8175</v>
      </c>
      <c r="T854" s="7">
        <v>36397</v>
      </c>
      <c r="U854" t="s">
        <v>120</v>
      </c>
      <c r="V854" s="7">
        <v>36397</v>
      </c>
      <c r="W854" t="s">
        <v>8212</v>
      </c>
      <c r="X854" t="s">
        <v>8202</v>
      </c>
      <c r="Y854">
        <v>1999</v>
      </c>
      <c r="Z854">
        <v>25</v>
      </c>
    </row>
    <row r="855" spans="1:26" x14ac:dyDescent="0.25">
      <c r="A855" t="s">
        <v>2165</v>
      </c>
      <c r="B855" t="s">
        <v>2166</v>
      </c>
      <c r="C855" t="s">
        <v>2166</v>
      </c>
      <c r="D855">
        <v>0</v>
      </c>
      <c r="E855">
        <v>128</v>
      </c>
      <c r="F855">
        <v>2</v>
      </c>
      <c r="G855">
        <v>8</v>
      </c>
      <c r="H855" t="s">
        <v>8183</v>
      </c>
      <c r="I855" t="s">
        <v>5529</v>
      </c>
      <c r="J855" t="s">
        <v>8158</v>
      </c>
      <c r="K855" t="s">
        <v>3857</v>
      </c>
      <c r="L855" s="5">
        <v>6.4</v>
      </c>
      <c r="M855" t="s">
        <v>8178</v>
      </c>
      <c r="N855" s="6">
        <v>207354</v>
      </c>
      <c r="O855" t="s">
        <v>8182</v>
      </c>
      <c r="P855" s="6">
        <v>135000000</v>
      </c>
      <c r="Q855" s="6">
        <v>361832400</v>
      </c>
      <c r="R855">
        <v>226832400</v>
      </c>
      <c r="S855" t="s">
        <v>8175</v>
      </c>
      <c r="T855" s="7">
        <v>36472</v>
      </c>
      <c r="U855" t="s">
        <v>2167</v>
      </c>
      <c r="V855" s="7">
        <v>36472</v>
      </c>
      <c r="W855" t="s">
        <v>8207</v>
      </c>
      <c r="X855" t="s">
        <v>8205</v>
      </c>
      <c r="Y855">
        <v>1999</v>
      </c>
      <c r="Z855">
        <v>8</v>
      </c>
    </row>
    <row r="856" spans="1:26" x14ac:dyDescent="0.25">
      <c r="A856" t="s">
        <v>2168</v>
      </c>
      <c r="B856" t="s">
        <v>2169</v>
      </c>
      <c r="C856" t="s">
        <v>2169</v>
      </c>
      <c r="D856">
        <v>0</v>
      </c>
      <c r="E856">
        <v>102</v>
      </c>
      <c r="F856">
        <v>1</v>
      </c>
      <c r="G856">
        <v>42</v>
      </c>
      <c r="H856" t="s">
        <v>8177</v>
      </c>
      <c r="I856" t="s">
        <v>8162</v>
      </c>
      <c r="J856" t="s">
        <v>145</v>
      </c>
      <c r="K856" t="s">
        <v>83</v>
      </c>
      <c r="L856" s="5">
        <v>7.6</v>
      </c>
      <c r="M856" t="s">
        <v>8181</v>
      </c>
      <c r="N856" s="6">
        <v>684500</v>
      </c>
      <c r="O856" t="s">
        <v>8184</v>
      </c>
      <c r="P856" s="6">
        <v>7000000</v>
      </c>
      <c r="Q856" s="6">
        <v>34266564</v>
      </c>
      <c r="R856">
        <v>27266564</v>
      </c>
      <c r="S856" t="s">
        <v>8175</v>
      </c>
      <c r="T856" s="7">
        <v>36546</v>
      </c>
      <c r="U856" t="s">
        <v>2170</v>
      </c>
      <c r="V856" s="7">
        <v>36546</v>
      </c>
      <c r="W856" t="s">
        <v>8198</v>
      </c>
      <c r="X856" t="s">
        <v>1465</v>
      </c>
      <c r="Y856">
        <v>2000</v>
      </c>
      <c r="Z856">
        <v>21</v>
      </c>
    </row>
    <row r="857" spans="1:26" x14ac:dyDescent="0.25">
      <c r="A857" t="s">
        <v>2171</v>
      </c>
      <c r="B857" t="s">
        <v>2172</v>
      </c>
      <c r="C857" t="s">
        <v>2172</v>
      </c>
      <c r="D857">
        <v>0</v>
      </c>
      <c r="E857">
        <v>108</v>
      </c>
      <c r="F857">
        <v>1</v>
      </c>
      <c r="G857">
        <v>48</v>
      </c>
      <c r="H857" t="s">
        <v>8177</v>
      </c>
      <c r="I857" t="s">
        <v>5529</v>
      </c>
      <c r="J857" t="s">
        <v>8162</v>
      </c>
      <c r="K857" t="s">
        <v>3857</v>
      </c>
      <c r="L857" s="5">
        <v>7.7</v>
      </c>
      <c r="M857" t="s">
        <v>8181</v>
      </c>
      <c r="N857" s="6">
        <v>246725</v>
      </c>
      <c r="O857" t="s">
        <v>8182</v>
      </c>
      <c r="P857" s="6">
        <v>6000000</v>
      </c>
      <c r="Q857" s="6">
        <v>30471</v>
      </c>
      <c r="R857">
        <v>-5969529</v>
      </c>
      <c r="S857" t="s">
        <v>8185</v>
      </c>
      <c r="T857" s="7">
        <v>36376</v>
      </c>
      <c r="U857" t="s">
        <v>2173</v>
      </c>
      <c r="V857" s="7">
        <v>36376</v>
      </c>
      <c r="W857" t="s">
        <v>8212</v>
      </c>
      <c r="X857" t="s">
        <v>8202</v>
      </c>
      <c r="Y857">
        <v>1999</v>
      </c>
      <c r="Z857">
        <v>4</v>
      </c>
    </row>
    <row r="858" spans="1:26" x14ac:dyDescent="0.25">
      <c r="A858" t="s">
        <v>2174</v>
      </c>
      <c r="B858" t="s">
        <v>2175</v>
      </c>
      <c r="C858" t="s">
        <v>2175</v>
      </c>
      <c r="D858">
        <v>0</v>
      </c>
      <c r="E858">
        <v>89</v>
      </c>
      <c r="F858">
        <v>1</v>
      </c>
      <c r="G858">
        <v>29</v>
      </c>
      <c r="H858" t="s">
        <v>8177</v>
      </c>
      <c r="I858" t="s">
        <v>132</v>
      </c>
      <c r="J858" t="s">
        <v>83</v>
      </c>
      <c r="K858" t="s">
        <v>3857</v>
      </c>
      <c r="L858" s="5">
        <v>5.6</v>
      </c>
      <c r="M858" t="s">
        <v>8178</v>
      </c>
      <c r="N858" s="6">
        <v>63092</v>
      </c>
      <c r="O858" t="s">
        <v>8179</v>
      </c>
      <c r="P858" s="6">
        <v>25000000</v>
      </c>
      <c r="Q858" s="6">
        <v>50688658</v>
      </c>
      <c r="R858">
        <v>25688658</v>
      </c>
      <c r="S858" t="s">
        <v>8175</v>
      </c>
      <c r="T858" s="7">
        <v>36083</v>
      </c>
      <c r="U858" t="s">
        <v>2176</v>
      </c>
      <c r="V858" s="7">
        <v>36083</v>
      </c>
      <c r="W858" t="s">
        <v>8204</v>
      </c>
      <c r="X858" t="s">
        <v>8199</v>
      </c>
      <c r="Y858">
        <v>1998</v>
      </c>
      <c r="Z858">
        <v>15</v>
      </c>
    </row>
    <row r="859" spans="1:26" x14ac:dyDescent="0.25">
      <c r="A859" t="s">
        <v>2177</v>
      </c>
      <c r="B859" t="s">
        <v>2178</v>
      </c>
      <c r="C859" t="s">
        <v>2178</v>
      </c>
      <c r="D859">
        <v>0</v>
      </c>
      <c r="E859">
        <v>116</v>
      </c>
      <c r="F859">
        <v>1</v>
      </c>
      <c r="G859">
        <v>56</v>
      </c>
      <c r="H859" t="s">
        <v>8177</v>
      </c>
      <c r="I859" t="s">
        <v>8162</v>
      </c>
      <c r="J859" t="s">
        <v>145</v>
      </c>
      <c r="K859" t="s">
        <v>8166</v>
      </c>
      <c r="L859" s="5">
        <v>6.4</v>
      </c>
      <c r="M859" t="s">
        <v>8178</v>
      </c>
      <c r="N859" s="6">
        <v>62822</v>
      </c>
      <c r="O859" t="s">
        <v>8179</v>
      </c>
      <c r="P859" s="6">
        <v>95000000</v>
      </c>
      <c r="Q859" s="6">
        <v>149705852</v>
      </c>
      <c r="R859">
        <v>54705852</v>
      </c>
      <c r="S859" t="s">
        <v>8175</v>
      </c>
      <c r="T859" s="7">
        <v>36326</v>
      </c>
      <c r="U859" t="s">
        <v>1720</v>
      </c>
      <c r="V859" s="7">
        <v>36326</v>
      </c>
      <c r="W859" t="s">
        <v>8208</v>
      </c>
      <c r="X859" t="s">
        <v>8197</v>
      </c>
      <c r="Y859">
        <v>1999</v>
      </c>
      <c r="Z859">
        <v>15</v>
      </c>
    </row>
    <row r="860" spans="1:26" x14ac:dyDescent="0.25">
      <c r="A860" t="s">
        <v>2179</v>
      </c>
      <c r="B860" t="s">
        <v>2180</v>
      </c>
      <c r="C860" t="s">
        <v>2180</v>
      </c>
      <c r="D860">
        <v>0</v>
      </c>
      <c r="E860">
        <v>106</v>
      </c>
      <c r="F860">
        <v>1</v>
      </c>
      <c r="G860">
        <v>46</v>
      </c>
      <c r="H860" t="s">
        <v>8177</v>
      </c>
      <c r="I860" t="s">
        <v>132</v>
      </c>
      <c r="J860" t="s">
        <v>8157</v>
      </c>
      <c r="K860" t="s">
        <v>8161</v>
      </c>
      <c r="L860" s="5">
        <v>4.5</v>
      </c>
      <c r="M860" t="s">
        <v>8188</v>
      </c>
      <c r="N860" s="6">
        <v>52656</v>
      </c>
      <c r="O860" t="s">
        <v>8179</v>
      </c>
      <c r="P860" s="6">
        <v>84000000</v>
      </c>
      <c r="Q860" s="6">
        <v>166339890</v>
      </c>
      <c r="R860">
        <v>82339890</v>
      </c>
      <c r="S860" t="s">
        <v>8175</v>
      </c>
      <c r="T860" s="7">
        <v>36731</v>
      </c>
      <c r="U860" t="s">
        <v>1347</v>
      </c>
      <c r="V860" s="7">
        <v>36731</v>
      </c>
      <c r="W860" t="s">
        <v>8209</v>
      </c>
      <c r="X860" t="s">
        <v>8205</v>
      </c>
      <c r="Y860">
        <v>2000</v>
      </c>
      <c r="Z860">
        <v>24</v>
      </c>
    </row>
    <row r="861" spans="1:26" x14ac:dyDescent="0.25">
      <c r="A861" t="s">
        <v>2181</v>
      </c>
      <c r="B861" t="s">
        <v>2182</v>
      </c>
      <c r="C861" t="s">
        <v>2182</v>
      </c>
      <c r="D861">
        <v>0</v>
      </c>
      <c r="E861">
        <v>121</v>
      </c>
      <c r="F861">
        <v>2</v>
      </c>
      <c r="G861">
        <v>1</v>
      </c>
      <c r="H861" t="s">
        <v>8183</v>
      </c>
      <c r="I861" t="s">
        <v>5529</v>
      </c>
      <c r="J861" t="s">
        <v>8158</v>
      </c>
      <c r="K861" t="s">
        <v>8161</v>
      </c>
      <c r="L861" s="5">
        <v>7.4</v>
      </c>
      <c r="M861" t="s">
        <v>8181</v>
      </c>
      <c r="N861" s="6">
        <v>858624</v>
      </c>
      <c r="O861" t="s">
        <v>8184</v>
      </c>
      <c r="P861" s="6">
        <v>139000000</v>
      </c>
      <c r="Q861" s="6">
        <v>825025036</v>
      </c>
      <c r="R861">
        <v>686025036</v>
      </c>
      <c r="S861" t="s">
        <v>8175</v>
      </c>
      <c r="T861" s="7">
        <v>37376</v>
      </c>
      <c r="U861" t="s">
        <v>359</v>
      </c>
      <c r="V861" s="7">
        <v>37376</v>
      </c>
      <c r="W861" t="s">
        <v>8210</v>
      </c>
      <c r="X861" t="s">
        <v>8197</v>
      </c>
      <c r="Y861">
        <v>2002</v>
      </c>
      <c r="Z861">
        <v>30</v>
      </c>
    </row>
    <row r="862" spans="1:26" x14ac:dyDescent="0.25">
      <c r="A862" t="s">
        <v>2183</v>
      </c>
      <c r="B862" t="s">
        <v>2184</v>
      </c>
      <c r="C862" t="s">
        <v>2184</v>
      </c>
      <c r="D862">
        <v>0</v>
      </c>
      <c r="E862">
        <v>103</v>
      </c>
      <c r="F862">
        <v>1</v>
      </c>
      <c r="G862">
        <v>43</v>
      </c>
      <c r="H862" t="s">
        <v>8177</v>
      </c>
      <c r="I862" t="s">
        <v>83</v>
      </c>
      <c r="J862" t="s">
        <v>8166</v>
      </c>
      <c r="K862" t="s">
        <v>5802</v>
      </c>
      <c r="L862" s="5">
        <v>6.2</v>
      </c>
      <c r="M862" t="s">
        <v>8178</v>
      </c>
      <c r="N862" s="6">
        <v>71335</v>
      </c>
      <c r="O862" t="s">
        <v>8179</v>
      </c>
      <c r="P862" s="6">
        <v>29000000</v>
      </c>
      <c r="Q862" s="6">
        <v>89446268</v>
      </c>
      <c r="R862">
        <v>60446268</v>
      </c>
      <c r="S862" t="s">
        <v>8175</v>
      </c>
      <c r="T862" s="7">
        <v>36413</v>
      </c>
      <c r="U862" t="s">
        <v>2185</v>
      </c>
      <c r="V862" s="7">
        <v>36413</v>
      </c>
      <c r="W862" t="s">
        <v>8211</v>
      </c>
      <c r="X862" t="s">
        <v>1465</v>
      </c>
      <c r="Y862">
        <v>1999</v>
      </c>
      <c r="Z862">
        <v>10</v>
      </c>
    </row>
    <row r="863" spans="1:26" x14ac:dyDescent="0.25">
      <c r="A863" t="s">
        <v>2186</v>
      </c>
      <c r="B863" t="s">
        <v>2187</v>
      </c>
      <c r="C863" t="s">
        <v>2187</v>
      </c>
      <c r="D863">
        <v>0</v>
      </c>
      <c r="E863">
        <v>95</v>
      </c>
      <c r="F863">
        <v>1</v>
      </c>
      <c r="G863">
        <v>35</v>
      </c>
      <c r="H863" t="s">
        <v>8177</v>
      </c>
      <c r="I863" t="s">
        <v>5529</v>
      </c>
      <c r="J863" t="s">
        <v>8158</v>
      </c>
      <c r="K863" t="s">
        <v>132</v>
      </c>
      <c r="L863" s="5">
        <v>6.6</v>
      </c>
      <c r="M863" t="s">
        <v>8178</v>
      </c>
      <c r="N863" s="6">
        <v>244474</v>
      </c>
      <c r="O863" t="s">
        <v>8182</v>
      </c>
      <c r="P863" s="6">
        <v>33000000</v>
      </c>
      <c r="Q863" s="6">
        <v>313701294</v>
      </c>
      <c r="R863">
        <v>280701294</v>
      </c>
      <c r="S863" t="s">
        <v>8175</v>
      </c>
      <c r="T863" s="7">
        <v>36319</v>
      </c>
      <c r="U863" t="s">
        <v>1691</v>
      </c>
      <c r="V863" s="7">
        <v>36319</v>
      </c>
      <c r="W863" t="s">
        <v>8208</v>
      </c>
      <c r="X863" t="s">
        <v>8197</v>
      </c>
      <c r="Y863">
        <v>1999</v>
      </c>
      <c r="Z863">
        <v>8</v>
      </c>
    </row>
    <row r="864" spans="1:26" x14ac:dyDescent="0.25">
      <c r="A864" t="s">
        <v>2188</v>
      </c>
      <c r="B864" t="s">
        <v>2189</v>
      </c>
      <c r="C864" t="s">
        <v>2189</v>
      </c>
      <c r="D864">
        <v>0</v>
      </c>
      <c r="E864">
        <v>118</v>
      </c>
      <c r="F864">
        <v>1</v>
      </c>
      <c r="G864">
        <v>58</v>
      </c>
      <c r="H864" t="s">
        <v>8177</v>
      </c>
      <c r="I864" t="s">
        <v>8162</v>
      </c>
      <c r="J864" t="s">
        <v>145</v>
      </c>
      <c r="K864" t="s">
        <v>8166</v>
      </c>
      <c r="L864" s="5">
        <v>6.7</v>
      </c>
      <c r="M864" t="s">
        <v>8178</v>
      </c>
      <c r="N864" s="6">
        <v>180875</v>
      </c>
      <c r="O864" t="s">
        <v>8182</v>
      </c>
      <c r="P864" s="6">
        <v>73000000</v>
      </c>
      <c r="Q864" s="6">
        <v>151493655</v>
      </c>
      <c r="R864">
        <v>78493655</v>
      </c>
      <c r="S864" t="s">
        <v>8175</v>
      </c>
      <c r="T864" s="7">
        <v>36401</v>
      </c>
      <c r="U864" t="s">
        <v>1139</v>
      </c>
      <c r="V864" s="7">
        <v>36401</v>
      </c>
      <c r="W864" t="s">
        <v>8212</v>
      </c>
      <c r="X864" t="s">
        <v>8200</v>
      </c>
      <c r="Y864">
        <v>1999</v>
      </c>
      <c r="Z864">
        <v>29</v>
      </c>
    </row>
    <row r="865" spans="1:26" x14ac:dyDescent="0.25">
      <c r="A865" t="s">
        <v>2190</v>
      </c>
      <c r="B865" t="s">
        <v>2191</v>
      </c>
      <c r="C865" t="s">
        <v>2191</v>
      </c>
      <c r="D865">
        <v>0</v>
      </c>
      <c r="E865">
        <v>145</v>
      </c>
      <c r="F865">
        <v>2</v>
      </c>
      <c r="G865">
        <v>25</v>
      </c>
      <c r="H865" t="s">
        <v>8183</v>
      </c>
      <c r="I865" t="s">
        <v>145</v>
      </c>
      <c r="J865" t="s">
        <v>8167</v>
      </c>
      <c r="K865" t="s">
        <v>3857</v>
      </c>
      <c r="L865" s="5">
        <v>7.3</v>
      </c>
      <c r="M865" t="s">
        <v>8181</v>
      </c>
      <c r="N865" s="6">
        <v>61719</v>
      </c>
      <c r="O865" t="s">
        <v>8179</v>
      </c>
      <c r="P865" s="6">
        <v>80000000</v>
      </c>
      <c r="Q865" s="6">
        <v>66579890</v>
      </c>
      <c r="R865">
        <v>-13420110</v>
      </c>
      <c r="S865" t="s">
        <v>8185</v>
      </c>
      <c r="T865" s="7">
        <v>36876</v>
      </c>
      <c r="U865" t="s">
        <v>763</v>
      </c>
      <c r="V865" s="7">
        <v>36876</v>
      </c>
      <c r="W865" t="s">
        <v>8196</v>
      </c>
      <c r="X865" t="s">
        <v>8206</v>
      </c>
      <c r="Y865">
        <v>2000</v>
      </c>
      <c r="Z865">
        <v>16</v>
      </c>
    </row>
    <row r="866" spans="1:26" x14ac:dyDescent="0.25">
      <c r="A866" t="s">
        <v>2192</v>
      </c>
      <c r="B866" t="s">
        <v>2193</v>
      </c>
      <c r="C866" t="s">
        <v>2193</v>
      </c>
      <c r="D866">
        <v>0</v>
      </c>
      <c r="E866">
        <v>100</v>
      </c>
      <c r="F866">
        <v>1</v>
      </c>
      <c r="G866">
        <v>40</v>
      </c>
      <c r="H866" t="s">
        <v>8177</v>
      </c>
      <c r="I866" t="s">
        <v>5529</v>
      </c>
      <c r="J866" t="s">
        <v>8158</v>
      </c>
      <c r="K866" t="s">
        <v>8156</v>
      </c>
      <c r="L866" s="5">
        <v>5.7</v>
      </c>
      <c r="M866" t="s">
        <v>8178</v>
      </c>
      <c r="N866" s="6">
        <v>216189</v>
      </c>
      <c r="O866" t="s">
        <v>8182</v>
      </c>
      <c r="P866" s="6">
        <v>115000000</v>
      </c>
      <c r="Q866" s="6">
        <v>274703340</v>
      </c>
      <c r="R866">
        <v>159703340</v>
      </c>
      <c r="S866" t="s">
        <v>8175</v>
      </c>
      <c r="T866" s="7">
        <v>37053</v>
      </c>
      <c r="U866" t="s">
        <v>1720</v>
      </c>
      <c r="V866" s="7">
        <v>37053</v>
      </c>
      <c r="W866" t="s">
        <v>8208</v>
      </c>
      <c r="X866" t="s">
        <v>8205</v>
      </c>
      <c r="Y866">
        <v>2001</v>
      </c>
      <c r="Z866">
        <v>11</v>
      </c>
    </row>
    <row r="867" spans="1:26" x14ac:dyDescent="0.25">
      <c r="A867" t="s">
        <v>2194</v>
      </c>
      <c r="B867" t="s">
        <v>2195</v>
      </c>
      <c r="C867" t="s">
        <v>2195</v>
      </c>
      <c r="D867">
        <v>0</v>
      </c>
      <c r="E867">
        <v>99</v>
      </c>
      <c r="F867">
        <v>1</v>
      </c>
      <c r="G867">
        <v>39</v>
      </c>
      <c r="H867" t="s">
        <v>8177</v>
      </c>
      <c r="I867" t="s">
        <v>83</v>
      </c>
      <c r="J867" t="s">
        <v>8166</v>
      </c>
      <c r="K867" t="s">
        <v>3857</v>
      </c>
      <c r="L867" s="5">
        <v>5.6</v>
      </c>
      <c r="M867" t="s">
        <v>8178</v>
      </c>
      <c r="N867" s="6">
        <v>70483</v>
      </c>
      <c r="O867" t="s">
        <v>8179</v>
      </c>
      <c r="P867" s="6">
        <v>14000000</v>
      </c>
      <c r="Q867" s="6">
        <v>72527595</v>
      </c>
      <c r="R867">
        <v>58527595</v>
      </c>
      <c r="S867" t="s">
        <v>8175</v>
      </c>
      <c r="T867" s="7">
        <v>36063</v>
      </c>
      <c r="U867" t="s">
        <v>2196</v>
      </c>
      <c r="V867" s="7">
        <v>36063</v>
      </c>
      <c r="W867" t="s">
        <v>8211</v>
      </c>
      <c r="X867" t="s">
        <v>1465</v>
      </c>
      <c r="Y867">
        <v>1998</v>
      </c>
      <c r="Z867">
        <v>25</v>
      </c>
    </row>
    <row r="868" spans="1:26" x14ac:dyDescent="0.25">
      <c r="A868" t="s">
        <v>2197</v>
      </c>
      <c r="B868" t="s">
        <v>2198</v>
      </c>
      <c r="C868" t="s">
        <v>2198</v>
      </c>
      <c r="D868">
        <v>0</v>
      </c>
      <c r="E868">
        <v>122</v>
      </c>
      <c r="F868">
        <v>2</v>
      </c>
      <c r="G868">
        <v>2</v>
      </c>
      <c r="H868" t="s">
        <v>8183</v>
      </c>
      <c r="I868" t="s">
        <v>5529</v>
      </c>
      <c r="J868" t="s">
        <v>8156</v>
      </c>
      <c r="K868" t="s">
        <v>83</v>
      </c>
      <c r="L868" s="5">
        <v>5.8</v>
      </c>
      <c r="M868" t="s">
        <v>8178</v>
      </c>
      <c r="N868" s="6">
        <v>115372</v>
      </c>
      <c r="O868" t="s">
        <v>8182</v>
      </c>
      <c r="P868" s="6">
        <v>100000000</v>
      </c>
      <c r="Q868" s="6">
        <v>211989043</v>
      </c>
      <c r="R868">
        <v>111989043</v>
      </c>
      <c r="S868" t="s">
        <v>8175</v>
      </c>
      <c r="T868" s="7">
        <v>36480</v>
      </c>
      <c r="U868" t="s">
        <v>444</v>
      </c>
      <c r="V868" s="7">
        <v>36480</v>
      </c>
      <c r="W868" t="s">
        <v>8207</v>
      </c>
      <c r="X868" t="s">
        <v>8197</v>
      </c>
      <c r="Y868">
        <v>1999</v>
      </c>
      <c r="Z868">
        <v>16</v>
      </c>
    </row>
    <row r="869" spans="1:26" x14ac:dyDescent="0.25">
      <c r="A869" t="s">
        <v>2199</v>
      </c>
      <c r="B869" t="s">
        <v>2200</v>
      </c>
      <c r="C869" t="s">
        <v>2200</v>
      </c>
      <c r="D869">
        <v>0</v>
      </c>
      <c r="E869">
        <v>162</v>
      </c>
      <c r="F869">
        <v>2</v>
      </c>
      <c r="G869">
        <v>42</v>
      </c>
      <c r="H869" t="s">
        <v>8183</v>
      </c>
      <c r="I869" t="s">
        <v>145</v>
      </c>
      <c r="J869" t="s">
        <v>8168</v>
      </c>
      <c r="K869" t="s">
        <v>5802</v>
      </c>
      <c r="L869" s="5">
        <v>6.9</v>
      </c>
      <c r="M869" t="s">
        <v>8178</v>
      </c>
      <c r="N869" s="6">
        <v>124399</v>
      </c>
      <c r="O869" t="s">
        <v>8182</v>
      </c>
      <c r="P869" s="6">
        <v>55000000</v>
      </c>
      <c r="Q869" s="6">
        <v>100230832</v>
      </c>
      <c r="R869">
        <v>45230832</v>
      </c>
      <c r="S869" t="s">
        <v>8175</v>
      </c>
      <c r="T869" s="7">
        <v>36510</v>
      </c>
      <c r="U869" t="s">
        <v>659</v>
      </c>
      <c r="V869" s="7">
        <v>36510</v>
      </c>
      <c r="W869" t="s">
        <v>8196</v>
      </c>
      <c r="X869" t="s">
        <v>8199</v>
      </c>
      <c r="Y869">
        <v>1999</v>
      </c>
      <c r="Z869">
        <v>16</v>
      </c>
    </row>
    <row r="870" spans="1:26" x14ac:dyDescent="0.25">
      <c r="A870" t="s">
        <v>2201</v>
      </c>
      <c r="B870" t="s">
        <v>2202</v>
      </c>
      <c r="C870" t="s">
        <v>2202</v>
      </c>
      <c r="D870">
        <v>0</v>
      </c>
      <c r="E870">
        <v>113</v>
      </c>
      <c r="F870">
        <v>1</v>
      </c>
      <c r="G870">
        <v>53</v>
      </c>
      <c r="H870" t="s">
        <v>8177</v>
      </c>
      <c r="I870" t="s">
        <v>132</v>
      </c>
      <c r="J870" t="s">
        <v>145</v>
      </c>
      <c r="K870" t="s">
        <v>8165</v>
      </c>
      <c r="L870" s="5">
        <v>7.4</v>
      </c>
      <c r="M870" t="s">
        <v>8181</v>
      </c>
      <c r="N870" s="6">
        <v>187168</v>
      </c>
      <c r="O870" t="s">
        <v>8182</v>
      </c>
      <c r="P870" s="6">
        <v>30000000</v>
      </c>
      <c r="Q870" s="6">
        <v>47126295</v>
      </c>
      <c r="R870">
        <v>17126295</v>
      </c>
      <c r="S870" t="s">
        <v>8175</v>
      </c>
      <c r="T870" s="7">
        <v>36602</v>
      </c>
      <c r="U870" t="s">
        <v>768</v>
      </c>
      <c r="V870" s="7">
        <v>36602</v>
      </c>
      <c r="W870" t="s">
        <v>8203</v>
      </c>
      <c r="X870" t="s">
        <v>1465</v>
      </c>
      <c r="Y870">
        <v>2000</v>
      </c>
      <c r="Z870">
        <v>17</v>
      </c>
    </row>
    <row r="871" spans="1:26" x14ac:dyDescent="0.25">
      <c r="A871" t="s">
        <v>2203</v>
      </c>
      <c r="B871" t="s">
        <v>2204</v>
      </c>
      <c r="C871" t="s">
        <v>2204</v>
      </c>
      <c r="D871">
        <v>0</v>
      </c>
      <c r="E871">
        <v>126</v>
      </c>
      <c r="F871">
        <v>2</v>
      </c>
      <c r="G871">
        <v>6</v>
      </c>
      <c r="H871" t="s">
        <v>8183</v>
      </c>
      <c r="I871" t="s">
        <v>145</v>
      </c>
      <c r="J871" t="s">
        <v>8156</v>
      </c>
      <c r="K871" t="s">
        <v>8168</v>
      </c>
      <c r="L871" s="5">
        <v>6.7</v>
      </c>
      <c r="M871" t="s">
        <v>8178</v>
      </c>
      <c r="N871" s="6">
        <v>58773</v>
      </c>
      <c r="O871" t="s">
        <v>8179</v>
      </c>
      <c r="P871" s="6">
        <v>80000000</v>
      </c>
      <c r="Q871" s="6">
        <v>39459427</v>
      </c>
      <c r="R871">
        <v>-40540573</v>
      </c>
      <c r="S871" t="s">
        <v>8185</v>
      </c>
      <c r="T871" s="7">
        <v>36828</v>
      </c>
      <c r="U871" t="s">
        <v>295</v>
      </c>
      <c r="V871" s="7">
        <v>36828</v>
      </c>
      <c r="W871" t="s">
        <v>8204</v>
      </c>
      <c r="X871" t="s">
        <v>8200</v>
      </c>
      <c r="Y871">
        <v>2000</v>
      </c>
      <c r="Z871">
        <v>29</v>
      </c>
    </row>
    <row r="872" spans="1:26" x14ac:dyDescent="0.25">
      <c r="A872" t="s">
        <v>2205</v>
      </c>
      <c r="B872" t="s">
        <v>2206</v>
      </c>
      <c r="C872" t="s">
        <v>2206</v>
      </c>
      <c r="D872">
        <v>0</v>
      </c>
      <c r="E872">
        <v>134</v>
      </c>
      <c r="F872">
        <v>2</v>
      </c>
      <c r="G872">
        <v>14</v>
      </c>
      <c r="H872" t="s">
        <v>8183</v>
      </c>
      <c r="I872" t="s">
        <v>132</v>
      </c>
      <c r="J872" t="s">
        <v>145</v>
      </c>
      <c r="K872" t="s">
        <v>5802</v>
      </c>
      <c r="L872" s="5">
        <v>7.7</v>
      </c>
      <c r="M872" t="s">
        <v>8181</v>
      </c>
      <c r="N872" s="6">
        <v>73294</v>
      </c>
      <c r="O872" t="s">
        <v>8179</v>
      </c>
      <c r="P872" s="6">
        <v>2200000</v>
      </c>
      <c r="Q872" s="6">
        <v>2982011</v>
      </c>
      <c r="R872">
        <v>782011</v>
      </c>
      <c r="S872" t="s">
        <v>8175</v>
      </c>
      <c r="T872" s="7">
        <v>35930</v>
      </c>
      <c r="U872" t="s">
        <v>2207</v>
      </c>
      <c r="V872" s="7">
        <v>35930</v>
      </c>
      <c r="W872" t="s">
        <v>8213</v>
      </c>
      <c r="X872" t="s">
        <v>1465</v>
      </c>
      <c r="Y872">
        <v>1998</v>
      </c>
      <c r="Z872">
        <v>15</v>
      </c>
    </row>
    <row r="873" spans="1:26" x14ac:dyDescent="0.25">
      <c r="A873" t="s">
        <v>2208</v>
      </c>
      <c r="B873" t="s">
        <v>2209</v>
      </c>
      <c r="C873" t="s">
        <v>2209</v>
      </c>
      <c r="D873">
        <v>0</v>
      </c>
      <c r="E873">
        <v>97</v>
      </c>
      <c r="F873">
        <v>1</v>
      </c>
      <c r="G873">
        <v>37</v>
      </c>
      <c r="H873" t="s">
        <v>8177</v>
      </c>
      <c r="I873" t="s">
        <v>132</v>
      </c>
      <c r="J873" t="s">
        <v>145</v>
      </c>
      <c r="K873" t="s">
        <v>8157</v>
      </c>
      <c r="L873" s="5">
        <v>7.3</v>
      </c>
      <c r="M873" t="s">
        <v>8181</v>
      </c>
      <c r="N873" s="6">
        <v>370412</v>
      </c>
      <c r="O873" t="s">
        <v>8182</v>
      </c>
      <c r="P873" s="6">
        <v>30000000</v>
      </c>
      <c r="Q873" s="6">
        <v>53479734</v>
      </c>
      <c r="R873">
        <v>23479734</v>
      </c>
      <c r="S873" t="s">
        <v>8175</v>
      </c>
      <c r="T873" s="7">
        <v>36250</v>
      </c>
      <c r="U873" t="s">
        <v>2210</v>
      </c>
      <c r="V873" s="7">
        <v>36250</v>
      </c>
      <c r="W873" t="s">
        <v>8203</v>
      </c>
      <c r="X873" t="s">
        <v>8202</v>
      </c>
      <c r="Y873">
        <v>1999</v>
      </c>
      <c r="Z873">
        <v>31</v>
      </c>
    </row>
    <row r="874" spans="1:26" x14ac:dyDescent="0.25">
      <c r="A874" t="s">
        <v>2211</v>
      </c>
      <c r="B874" t="s">
        <v>2212</v>
      </c>
      <c r="C874" t="s">
        <v>2212</v>
      </c>
      <c r="D874">
        <v>0</v>
      </c>
      <c r="E874">
        <v>105</v>
      </c>
      <c r="F874">
        <v>1</v>
      </c>
      <c r="G874">
        <v>45</v>
      </c>
      <c r="H874" t="s">
        <v>8177</v>
      </c>
      <c r="I874" t="s">
        <v>5529</v>
      </c>
      <c r="J874" t="s">
        <v>8158</v>
      </c>
      <c r="K874" t="s">
        <v>8161</v>
      </c>
      <c r="L874" s="5">
        <v>5.9</v>
      </c>
      <c r="M874" t="s">
        <v>8178</v>
      </c>
      <c r="N874" s="6">
        <v>140629</v>
      </c>
      <c r="O874" t="s">
        <v>8182</v>
      </c>
      <c r="P874" s="6">
        <v>60000000</v>
      </c>
      <c r="Q874" s="6">
        <v>164648142</v>
      </c>
      <c r="R874">
        <v>104648142</v>
      </c>
      <c r="S874" t="s">
        <v>8175</v>
      </c>
      <c r="T874" s="7">
        <v>36367</v>
      </c>
      <c r="U874" t="s">
        <v>801</v>
      </c>
      <c r="V874" s="7">
        <v>36367</v>
      </c>
      <c r="W874" t="s">
        <v>8209</v>
      </c>
      <c r="X874" t="s">
        <v>8205</v>
      </c>
      <c r="Y874">
        <v>1999</v>
      </c>
      <c r="Z874">
        <v>26</v>
      </c>
    </row>
    <row r="875" spans="1:26" x14ac:dyDescent="0.25">
      <c r="A875" t="s">
        <v>2213</v>
      </c>
      <c r="B875" t="s">
        <v>2214</v>
      </c>
      <c r="C875" t="s">
        <v>2214</v>
      </c>
      <c r="D875">
        <v>0</v>
      </c>
      <c r="E875">
        <v>105</v>
      </c>
      <c r="F875">
        <v>1</v>
      </c>
      <c r="G875">
        <v>45</v>
      </c>
      <c r="H875" t="s">
        <v>8177</v>
      </c>
      <c r="I875" t="s">
        <v>8162</v>
      </c>
      <c r="J875" t="s">
        <v>145</v>
      </c>
      <c r="K875" t="s">
        <v>8166</v>
      </c>
      <c r="L875" s="5">
        <v>6.5</v>
      </c>
      <c r="M875" t="s">
        <v>8178</v>
      </c>
      <c r="N875" s="6">
        <v>93162</v>
      </c>
      <c r="O875" t="s">
        <v>8179</v>
      </c>
      <c r="P875" s="6">
        <v>70000000</v>
      </c>
      <c r="Q875" s="6">
        <v>177841558</v>
      </c>
      <c r="R875">
        <v>107841558</v>
      </c>
      <c r="S875" t="s">
        <v>8175</v>
      </c>
      <c r="T875" s="7">
        <v>36424</v>
      </c>
      <c r="U875" t="s">
        <v>861</v>
      </c>
      <c r="V875" s="7">
        <v>36424</v>
      </c>
      <c r="W875" t="s">
        <v>8211</v>
      </c>
      <c r="X875" t="s">
        <v>8197</v>
      </c>
      <c r="Y875">
        <v>1999</v>
      </c>
      <c r="Z875">
        <v>21</v>
      </c>
    </row>
    <row r="876" spans="1:26" x14ac:dyDescent="0.25">
      <c r="A876" t="s">
        <v>2215</v>
      </c>
      <c r="B876" t="s">
        <v>2216</v>
      </c>
      <c r="C876" t="s">
        <v>2217</v>
      </c>
      <c r="D876">
        <v>0</v>
      </c>
      <c r="E876">
        <v>158</v>
      </c>
      <c r="F876">
        <v>2</v>
      </c>
      <c r="G876">
        <v>38</v>
      </c>
      <c r="H876" t="s">
        <v>8183</v>
      </c>
      <c r="I876" t="s">
        <v>8158</v>
      </c>
      <c r="J876" t="s">
        <v>8160</v>
      </c>
      <c r="K876" t="s">
        <v>145</v>
      </c>
      <c r="L876" s="5">
        <v>6.4</v>
      </c>
      <c r="M876" t="s">
        <v>8178</v>
      </c>
      <c r="N876" s="6">
        <v>68875</v>
      </c>
      <c r="O876" t="s">
        <v>8179</v>
      </c>
      <c r="P876" s="6">
        <v>85000000</v>
      </c>
      <c r="Q876" s="6">
        <v>66976317</v>
      </c>
      <c r="R876">
        <v>-18023683</v>
      </c>
      <c r="S876" t="s">
        <v>8185</v>
      </c>
      <c r="T876" s="7">
        <v>36451</v>
      </c>
      <c r="U876" t="s">
        <v>1749</v>
      </c>
      <c r="V876" s="7">
        <v>36451</v>
      </c>
      <c r="W876" t="s">
        <v>8204</v>
      </c>
      <c r="X876" t="s">
        <v>8205</v>
      </c>
      <c r="Y876">
        <v>1999</v>
      </c>
      <c r="Z876">
        <v>18</v>
      </c>
    </row>
    <row r="877" spans="1:26" x14ac:dyDescent="0.25">
      <c r="A877" t="s">
        <v>2218</v>
      </c>
      <c r="B877" t="s">
        <v>2219</v>
      </c>
      <c r="C877" t="s">
        <v>2219</v>
      </c>
      <c r="D877">
        <v>0</v>
      </c>
      <c r="E877">
        <v>107</v>
      </c>
      <c r="F877">
        <v>1</v>
      </c>
      <c r="G877">
        <v>47</v>
      </c>
      <c r="H877" t="s">
        <v>8177</v>
      </c>
      <c r="I877" t="s">
        <v>132</v>
      </c>
      <c r="J877" t="s">
        <v>145</v>
      </c>
      <c r="K877" t="s">
        <v>8157</v>
      </c>
      <c r="L877" s="5">
        <v>6</v>
      </c>
      <c r="M877" t="s">
        <v>8178</v>
      </c>
      <c r="N877" s="6">
        <v>95983</v>
      </c>
      <c r="O877" t="s">
        <v>8179</v>
      </c>
      <c r="P877" s="6">
        <v>25000000</v>
      </c>
      <c r="Q877" s="6">
        <v>84565230</v>
      </c>
      <c r="R877">
        <v>59565230</v>
      </c>
      <c r="S877" t="s">
        <v>8175</v>
      </c>
      <c r="T877" s="7">
        <v>36245</v>
      </c>
      <c r="U877" t="s">
        <v>1782</v>
      </c>
      <c r="V877" s="7">
        <v>36245</v>
      </c>
      <c r="W877" t="s">
        <v>8203</v>
      </c>
      <c r="X877" t="s">
        <v>1465</v>
      </c>
      <c r="Y877">
        <v>1999</v>
      </c>
      <c r="Z877">
        <v>26</v>
      </c>
    </row>
    <row r="878" spans="1:26" x14ac:dyDescent="0.25">
      <c r="A878" t="s">
        <v>2220</v>
      </c>
      <c r="B878" t="s">
        <v>2221</v>
      </c>
      <c r="C878" t="s">
        <v>2221</v>
      </c>
      <c r="D878">
        <v>0</v>
      </c>
      <c r="E878">
        <v>89</v>
      </c>
      <c r="F878">
        <v>1</v>
      </c>
      <c r="G878">
        <v>29</v>
      </c>
      <c r="H878" t="s">
        <v>8177</v>
      </c>
      <c r="I878" t="s">
        <v>132</v>
      </c>
      <c r="J878" t="s">
        <v>5802</v>
      </c>
      <c r="K878" t="s">
        <v>5802</v>
      </c>
      <c r="L878" s="5">
        <v>7.6</v>
      </c>
      <c r="M878" t="s">
        <v>8181</v>
      </c>
      <c r="N878" s="6">
        <v>281496</v>
      </c>
      <c r="O878" t="s">
        <v>8182</v>
      </c>
      <c r="P878" s="6">
        <v>10000000</v>
      </c>
      <c r="Q878" s="6">
        <v>10828256</v>
      </c>
      <c r="R878">
        <v>828256</v>
      </c>
      <c r="S878" t="s">
        <v>8175</v>
      </c>
      <c r="T878" s="7">
        <v>36210</v>
      </c>
      <c r="U878" t="s">
        <v>2222</v>
      </c>
      <c r="V878" s="7">
        <v>36210</v>
      </c>
      <c r="W878" t="s">
        <v>8201</v>
      </c>
      <c r="X878" t="s">
        <v>1465</v>
      </c>
      <c r="Y878">
        <v>1999</v>
      </c>
      <c r="Z878">
        <v>19</v>
      </c>
    </row>
    <row r="879" spans="1:26" x14ac:dyDescent="0.25">
      <c r="A879" t="s">
        <v>2223</v>
      </c>
      <c r="B879" t="s">
        <v>2224</v>
      </c>
      <c r="C879" t="s">
        <v>2225</v>
      </c>
      <c r="D879">
        <v>0</v>
      </c>
      <c r="E879">
        <v>105</v>
      </c>
      <c r="F879">
        <v>1</v>
      </c>
      <c r="G879">
        <v>45</v>
      </c>
      <c r="H879" t="s">
        <v>8177</v>
      </c>
      <c r="I879" t="s">
        <v>145</v>
      </c>
      <c r="J879" t="s">
        <v>5802</v>
      </c>
      <c r="K879" t="s">
        <v>5802</v>
      </c>
      <c r="L879" s="5">
        <v>8.1</v>
      </c>
      <c r="M879" t="s">
        <v>8181</v>
      </c>
      <c r="N879" s="6">
        <v>91873</v>
      </c>
      <c r="O879" t="s">
        <v>8179</v>
      </c>
      <c r="P879" s="6">
        <v>1300000</v>
      </c>
      <c r="Q879" s="6">
        <v>1657778</v>
      </c>
      <c r="R879">
        <v>357778</v>
      </c>
      <c r="S879" t="s">
        <v>8175</v>
      </c>
      <c r="T879" s="7">
        <v>35932</v>
      </c>
      <c r="U879" t="s">
        <v>2226</v>
      </c>
      <c r="V879" s="7">
        <v>35932</v>
      </c>
      <c r="W879" t="s">
        <v>8213</v>
      </c>
      <c r="X879" t="s">
        <v>8200</v>
      </c>
      <c r="Y879">
        <v>1998</v>
      </c>
      <c r="Z879">
        <v>17</v>
      </c>
    </row>
    <row r="880" spans="1:26" x14ac:dyDescent="0.25">
      <c r="A880" t="s">
        <v>2227</v>
      </c>
      <c r="B880" t="s">
        <v>2228</v>
      </c>
      <c r="C880" t="s">
        <v>2228</v>
      </c>
      <c r="D880">
        <v>0</v>
      </c>
      <c r="E880">
        <v>69</v>
      </c>
      <c r="F880">
        <v>1</v>
      </c>
      <c r="G880">
        <v>9</v>
      </c>
      <c r="H880" t="s">
        <v>8180</v>
      </c>
      <c r="I880" t="s">
        <v>8162</v>
      </c>
      <c r="J880" t="s">
        <v>8166</v>
      </c>
      <c r="K880" t="s">
        <v>3857</v>
      </c>
      <c r="L880" s="5">
        <v>7.5</v>
      </c>
      <c r="M880" t="s">
        <v>8181</v>
      </c>
      <c r="N880" s="6">
        <v>99219</v>
      </c>
      <c r="O880" t="s">
        <v>8179</v>
      </c>
      <c r="P880" s="6">
        <v>6000</v>
      </c>
      <c r="Q880" s="6">
        <v>126052</v>
      </c>
      <c r="R880">
        <v>120052</v>
      </c>
      <c r="S880" t="s">
        <v>8175</v>
      </c>
      <c r="T880" s="7">
        <v>35909</v>
      </c>
      <c r="U880" t="s">
        <v>2229</v>
      </c>
      <c r="V880" s="7">
        <v>35909</v>
      </c>
      <c r="W880" t="s">
        <v>8210</v>
      </c>
      <c r="X880" t="s">
        <v>1465</v>
      </c>
      <c r="Y880">
        <v>1998</v>
      </c>
      <c r="Z880">
        <v>24</v>
      </c>
    </row>
    <row r="881" spans="1:26" x14ac:dyDescent="0.25">
      <c r="A881" t="s">
        <v>2230</v>
      </c>
      <c r="B881" t="s">
        <v>2231</v>
      </c>
      <c r="C881" t="s">
        <v>2231</v>
      </c>
      <c r="D881">
        <v>0</v>
      </c>
      <c r="E881">
        <v>113</v>
      </c>
      <c r="F881">
        <v>1</v>
      </c>
      <c r="G881">
        <v>53</v>
      </c>
      <c r="H881" t="s">
        <v>8177</v>
      </c>
      <c r="I881" t="s">
        <v>8162</v>
      </c>
      <c r="J881" t="s">
        <v>8157</v>
      </c>
      <c r="K881" t="s">
        <v>3857</v>
      </c>
      <c r="L881" s="5">
        <v>6.8</v>
      </c>
      <c r="M881" t="s">
        <v>8178</v>
      </c>
      <c r="N881" s="6">
        <v>98256</v>
      </c>
      <c r="O881" t="s">
        <v>8179</v>
      </c>
      <c r="P881" s="6">
        <v>48000000</v>
      </c>
      <c r="Q881" s="6">
        <v>124305181</v>
      </c>
      <c r="R881">
        <v>76305181</v>
      </c>
      <c r="S881" t="s">
        <v>8175</v>
      </c>
      <c r="T881" s="7">
        <v>36368</v>
      </c>
      <c r="U881" t="s">
        <v>725</v>
      </c>
      <c r="V881" s="7">
        <v>36368</v>
      </c>
      <c r="W881" t="s">
        <v>8209</v>
      </c>
      <c r="X881" t="s">
        <v>8197</v>
      </c>
      <c r="Y881">
        <v>1999</v>
      </c>
      <c r="Z881">
        <v>27</v>
      </c>
    </row>
    <row r="882" spans="1:26" x14ac:dyDescent="0.25">
      <c r="A882" t="s">
        <v>2232</v>
      </c>
      <c r="B882" t="s">
        <v>2233</v>
      </c>
      <c r="C882" t="s">
        <v>2233</v>
      </c>
      <c r="D882">
        <v>0</v>
      </c>
      <c r="E882">
        <v>105</v>
      </c>
      <c r="F882">
        <v>1</v>
      </c>
      <c r="G882">
        <v>45</v>
      </c>
      <c r="H882" t="s">
        <v>8177</v>
      </c>
      <c r="I882" t="s">
        <v>83</v>
      </c>
      <c r="J882" t="s">
        <v>8166</v>
      </c>
      <c r="K882" t="s">
        <v>3857</v>
      </c>
      <c r="L882" s="5">
        <v>4.5999999999999996</v>
      </c>
      <c r="M882" t="s">
        <v>8188</v>
      </c>
      <c r="N882" s="6">
        <v>50128</v>
      </c>
      <c r="O882" t="s">
        <v>8179</v>
      </c>
      <c r="P882" s="6">
        <v>60000000</v>
      </c>
      <c r="Q882" s="6">
        <v>37170655</v>
      </c>
      <c r="R882">
        <v>-22829345</v>
      </c>
      <c r="S882" t="s">
        <v>8185</v>
      </c>
      <c r="T882" s="7">
        <v>1998</v>
      </c>
      <c r="U882" t="s">
        <v>1045</v>
      </c>
      <c r="V882" s="7">
        <v>1998</v>
      </c>
      <c r="W882" t="s">
        <v>8208</v>
      </c>
      <c r="X882" t="s">
        <v>8197</v>
      </c>
      <c r="Y882">
        <v>1905</v>
      </c>
      <c r="Z882">
        <v>20</v>
      </c>
    </row>
    <row r="883" spans="1:26" x14ac:dyDescent="0.25">
      <c r="A883" t="s">
        <v>2234</v>
      </c>
      <c r="B883" t="s">
        <v>2235</v>
      </c>
      <c r="C883" t="s">
        <v>2235</v>
      </c>
      <c r="D883">
        <v>0</v>
      </c>
      <c r="E883">
        <v>81</v>
      </c>
      <c r="F883">
        <v>1</v>
      </c>
      <c r="G883">
        <v>21</v>
      </c>
      <c r="H883" t="s">
        <v>8177</v>
      </c>
      <c r="I883" t="s">
        <v>8159</v>
      </c>
      <c r="J883" t="s">
        <v>132</v>
      </c>
      <c r="K883" t="s">
        <v>8156</v>
      </c>
      <c r="L883" s="5">
        <v>7.7</v>
      </c>
      <c r="M883" t="s">
        <v>8181</v>
      </c>
      <c r="N883" s="6">
        <v>212252</v>
      </c>
      <c r="O883" t="s">
        <v>8182</v>
      </c>
      <c r="P883" s="6">
        <v>21000000</v>
      </c>
      <c r="Q883" s="6">
        <v>83137603</v>
      </c>
      <c r="R883">
        <v>62137603</v>
      </c>
      <c r="S883" t="s">
        <v>8175</v>
      </c>
      <c r="T883" s="7">
        <v>36328</v>
      </c>
      <c r="U883" t="s">
        <v>2236</v>
      </c>
      <c r="V883" s="7">
        <v>36328</v>
      </c>
      <c r="W883" t="s">
        <v>8208</v>
      </c>
      <c r="X883" t="s">
        <v>8199</v>
      </c>
      <c r="Y883">
        <v>1999</v>
      </c>
      <c r="Z883">
        <v>17</v>
      </c>
    </row>
    <row r="884" spans="1:26" x14ac:dyDescent="0.25">
      <c r="A884" t="s">
        <v>2237</v>
      </c>
      <c r="B884" t="s">
        <v>2238</v>
      </c>
      <c r="C884" t="s">
        <v>2238</v>
      </c>
      <c r="D884">
        <v>0</v>
      </c>
      <c r="E884">
        <v>97</v>
      </c>
      <c r="F884">
        <v>1</v>
      </c>
      <c r="G884">
        <v>37</v>
      </c>
      <c r="H884" t="s">
        <v>8177</v>
      </c>
      <c r="I884" t="s">
        <v>145</v>
      </c>
      <c r="J884" t="s">
        <v>8157</v>
      </c>
      <c r="K884" t="s">
        <v>5802</v>
      </c>
      <c r="L884" s="5">
        <v>7.2</v>
      </c>
      <c r="M884" t="s">
        <v>8181</v>
      </c>
      <c r="N884" s="6">
        <v>164684</v>
      </c>
      <c r="O884" t="s">
        <v>8182</v>
      </c>
      <c r="P884" s="6">
        <v>9000000</v>
      </c>
      <c r="Q884" s="6">
        <v>10410044</v>
      </c>
      <c r="R884">
        <v>1410044</v>
      </c>
      <c r="S884" t="s">
        <v>8175</v>
      </c>
      <c r="T884" s="7">
        <v>36299</v>
      </c>
      <c r="U884" t="s">
        <v>2239</v>
      </c>
      <c r="V884" s="7">
        <v>36299</v>
      </c>
      <c r="W884" t="s">
        <v>8213</v>
      </c>
      <c r="X884" t="s">
        <v>8202</v>
      </c>
      <c r="Y884">
        <v>1999</v>
      </c>
      <c r="Z884">
        <v>19</v>
      </c>
    </row>
    <row r="885" spans="1:26" x14ac:dyDescent="0.25">
      <c r="A885" t="s">
        <v>2240</v>
      </c>
      <c r="B885" t="s">
        <v>2241</v>
      </c>
      <c r="C885" t="s">
        <v>2241</v>
      </c>
      <c r="D885">
        <v>0</v>
      </c>
      <c r="E885">
        <v>106</v>
      </c>
      <c r="F885">
        <v>1</v>
      </c>
      <c r="G885">
        <v>46</v>
      </c>
      <c r="H885" t="s">
        <v>8177</v>
      </c>
      <c r="I885" t="s">
        <v>5529</v>
      </c>
      <c r="J885" t="s">
        <v>145</v>
      </c>
      <c r="K885" t="s">
        <v>3857</v>
      </c>
      <c r="L885" s="5">
        <v>6.4</v>
      </c>
      <c r="M885" t="s">
        <v>8178</v>
      </c>
      <c r="N885" s="6">
        <v>110865</v>
      </c>
      <c r="O885" t="s">
        <v>8182</v>
      </c>
      <c r="P885" s="6">
        <v>40000000</v>
      </c>
      <c r="Q885" s="6">
        <v>91753202</v>
      </c>
      <c r="R885">
        <v>51753202</v>
      </c>
      <c r="S885" t="s">
        <v>8175</v>
      </c>
      <c r="T885" s="7">
        <v>37212</v>
      </c>
      <c r="U885" t="s">
        <v>2242</v>
      </c>
      <c r="V885" s="7">
        <v>37212</v>
      </c>
      <c r="W885" t="s">
        <v>8207</v>
      </c>
      <c r="X885" t="s">
        <v>8206</v>
      </c>
      <c r="Y885">
        <v>2001</v>
      </c>
      <c r="Z885">
        <v>17</v>
      </c>
    </row>
    <row r="886" spans="1:26" x14ac:dyDescent="0.25">
      <c r="A886" t="s">
        <v>2243</v>
      </c>
      <c r="B886" t="s">
        <v>2244</v>
      </c>
      <c r="C886" t="s">
        <v>2244</v>
      </c>
      <c r="D886">
        <v>0</v>
      </c>
      <c r="E886">
        <v>154</v>
      </c>
      <c r="F886">
        <v>2</v>
      </c>
      <c r="G886">
        <v>34</v>
      </c>
      <c r="H886" t="s">
        <v>8183</v>
      </c>
      <c r="I886" t="s">
        <v>8158</v>
      </c>
      <c r="J886" t="s">
        <v>145</v>
      </c>
      <c r="K886" t="s">
        <v>8157</v>
      </c>
      <c r="L886" s="5">
        <v>7.2</v>
      </c>
      <c r="M886" t="s">
        <v>8181</v>
      </c>
      <c r="N886" s="6">
        <v>153901</v>
      </c>
      <c r="O886" t="s">
        <v>8182</v>
      </c>
      <c r="P886" s="6">
        <v>79000000</v>
      </c>
      <c r="Q886" s="6">
        <v>173013509</v>
      </c>
      <c r="R886">
        <v>94013509</v>
      </c>
      <c r="S886" t="s">
        <v>8175</v>
      </c>
      <c r="T886" s="7">
        <v>37962</v>
      </c>
      <c r="U886" t="s">
        <v>1578</v>
      </c>
      <c r="V886" s="7">
        <v>37962</v>
      </c>
      <c r="W886" t="s">
        <v>8196</v>
      </c>
      <c r="X886" t="s">
        <v>8200</v>
      </c>
      <c r="Y886">
        <v>2003</v>
      </c>
      <c r="Z886">
        <v>7</v>
      </c>
    </row>
    <row r="887" spans="1:26" x14ac:dyDescent="0.25">
      <c r="A887" t="s">
        <v>2245</v>
      </c>
      <c r="B887" t="s">
        <v>2246</v>
      </c>
      <c r="C887" t="s">
        <v>2246</v>
      </c>
      <c r="D887">
        <v>0</v>
      </c>
      <c r="E887">
        <v>98</v>
      </c>
      <c r="F887">
        <v>1</v>
      </c>
      <c r="G887">
        <v>38</v>
      </c>
      <c r="H887" t="s">
        <v>8177</v>
      </c>
      <c r="I887" t="s">
        <v>5529</v>
      </c>
      <c r="J887" t="s">
        <v>8158</v>
      </c>
      <c r="K887" t="s">
        <v>132</v>
      </c>
      <c r="L887" s="5">
        <v>5.6</v>
      </c>
      <c r="M887" t="s">
        <v>8178</v>
      </c>
      <c r="N887" s="6">
        <v>193633</v>
      </c>
      <c r="O887" t="s">
        <v>8182</v>
      </c>
      <c r="P887" s="6">
        <v>93000000</v>
      </c>
      <c r="Q887" s="6">
        <v>264105545</v>
      </c>
      <c r="R887">
        <v>171105545</v>
      </c>
      <c r="S887" t="s">
        <v>8175</v>
      </c>
      <c r="T887" s="7">
        <v>36821</v>
      </c>
      <c r="U887" t="s">
        <v>2247</v>
      </c>
      <c r="V887" s="7">
        <v>36821</v>
      </c>
      <c r="W887" t="s">
        <v>8204</v>
      </c>
      <c r="X887" t="s">
        <v>8200</v>
      </c>
      <c r="Y887">
        <v>2000</v>
      </c>
      <c r="Z887">
        <v>22</v>
      </c>
    </row>
    <row r="888" spans="1:26" x14ac:dyDescent="0.25">
      <c r="A888" t="s">
        <v>2248</v>
      </c>
      <c r="B888" t="s">
        <v>2249</v>
      </c>
      <c r="C888" t="s">
        <v>2249</v>
      </c>
      <c r="D888">
        <v>0</v>
      </c>
      <c r="E888">
        <v>95</v>
      </c>
      <c r="F888">
        <v>1</v>
      </c>
      <c r="G888">
        <v>35</v>
      </c>
      <c r="H888" t="s">
        <v>8177</v>
      </c>
      <c r="I888" t="s">
        <v>132</v>
      </c>
      <c r="J888" t="s">
        <v>8157</v>
      </c>
      <c r="K888" t="s">
        <v>5802</v>
      </c>
      <c r="L888" s="5">
        <v>5.9</v>
      </c>
      <c r="M888" t="s">
        <v>8178</v>
      </c>
      <c r="N888" s="6">
        <v>101190</v>
      </c>
      <c r="O888" t="s">
        <v>8182</v>
      </c>
      <c r="P888" s="6">
        <v>10000000</v>
      </c>
      <c r="Q888" s="6">
        <v>103166989</v>
      </c>
      <c r="R888">
        <v>93166989</v>
      </c>
      <c r="S888" t="s">
        <v>8175</v>
      </c>
      <c r="T888" s="7">
        <v>36179</v>
      </c>
      <c r="U888" t="s">
        <v>2250</v>
      </c>
      <c r="V888" s="7">
        <v>36179</v>
      </c>
      <c r="W888" t="s">
        <v>8198</v>
      </c>
      <c r="X888" t="s">
        <v>8197</v>
      </c>
      <c r="Y888">
        <v>1999</v>
      </c>
      <c r="Z888">
        <v>19</v>
      </c>
    </row>
    <row r="889" spans="1:26" x14ac:dyDescent="0.25">
      <c r="A889" t="s">
        <v>2251</v>
      </c>
      <c r="B889" t="s">
        <v>2252</v>
      </c>
      <c r="C889" t="s">
        <v>2252</v>
      </c>
      <c r="D889">
        <v>0</v>
      </c>
      <c r="E889">
        <v>130</v>
      </c>
      <c r="F889">
        <v>2</v>
      </c>
      <c r="G889">
        <v>10</v>
      </c>
      <c r="H889" t="s">
        <v>8183</v>
      </c>
      <c r="I889" t="s">
        <v>145</v>
      </c>
      <c r="J889" t="s">
        <v>83</v>
      </c>
      <c r="K889" t="s">
        <v>8166</v>
      </c>
      <c r="L889" s="5">
        <v>6.6</v>
      </c>
      <c r="M889" t="s">
        <v>8178</v>
      </c>
      <c r="N889" s="6">
        <v>133490</v>
      </c>
      <c r="O889" t="s">
        <v>8182</v>
      </c>
      <c r="P889" s="6">
        <v>100000000</v>
      </c>
      <c r="Q889" s="6">
        <v>291420351</v>
      </c>
      <c r="R889">
        <v>191420351</v>
      </c>
      <c r="S889" t="s">
        <v>8175</v>
      </c>
      <c r="T889" s="7">
        <v>36725</v>
      </c>
      <c r="U889" t="s">
        <v>501</v>
      </c>
      <c r="V889" s="7">
        <v>36725</v>
      </c>
      <c r="W889" t="s">
        <v>8209</v>
      </c>
      <c r="X889" t="s">
        <v>8197</v>
      </c>
      <c r="Y889">
        <v>2000</v>
      </c>
      <c r="Z889">
        <v>18</v>
      </c>
    </row>
    <row r="890" spans="1:26" x14ac:dyDescent="0.25">
      <c r="A890" t="s">
        <v>2253</v>
      </c>
      <c r="B890" t="s">
        <v>2254</v>
      </c>
      <c r="C890" t="s">
        <v>2254</v>
      </c>
      <c r="D890">
        <v>0</v>
      </c>
      <c r="E890">
        <v>143</v>
      </c>
      <c r="F890">
        <v>2</v>
      </c>
      <c r="G890">
        <v>23</v>
      </c>
      <c r="H890" t="s">
        <v>8183</v>
      </c>
      <c r="I890" t="s">
        <v>8158</v>
      </c>
      <c r="J890" t="s">
        <v>145</v>
      </c>
      <c r="K890" t="s">
        <v>8157</v>
      </c>
      <c r="L890" s="5">
        <v>7.8</v>
      </c>
      <c r="M890" t="s">
        <v>8181</v>
      </c>
      <c r="N890" s="6">
        <v>623747</v>
      </c>
      <c r="O890" t="s">
        <v>8184</v>
      </c>
      <c r="P890" s="6">
        <v>90000000</v>
      </c>
      <c r="Q890" s="6">
        <v>429632142</v>
      </c>
      <c r="R890">
        <v>339632142</v>
      </c>
      <c r="S890" t="s">
        <v>8175</v>
      </c>
      <c r="T890" s="7">
        <v>36867</v>
      </c>
      <c r="U890" t="s">
        <v>501</v>
      </c>
      <c r="V890" s="7">
        <v>36867</v>
      </c>
      <c r="W890" t="s">
        <v>8196</v>
      </c>
      <c r="X890" t="s">
        <v>8199</v>
      </c>
      <c r="Y890">
        <v>2000</v>
      </c>
      <c r="Z890">
        <v>7</v>
      </c>
    </row>
    <row r="891" spans="1:26" x14ac:dyDescent="0.25">
      <c r="A891" t="s">
        <v>2255</v>
      </c>
      <c r="B891" t="s">
        <v>2256</v>
      </c>
      <c r="C891" t="s">
        <v>2256</v>
      </c>
      <c r="D891">
        <v>0</v>
      </c>
      <c r="E891">
        <v>111</v>
      </c>
      <c r="F891">
        <v>1</v>
      </c>
      <c r="G891">
        <v>51</v>
      </c>
      <c r="H891" t="s">
        <v>8177</v>
      </c>
      <c r="I891" t="s">
        <v>132</v>
      </c>
      <c r="J891" t="s">
        <v>145</v>
      </c>
      <c r="K891" t="s">
        <v>5802</v>
      </c>
      <c r="L891" s="5">
        <v>7.3</v>
      </c>
      <c r="M891" t="s">
        <v>8181</v>
      </c>
      <c r="N891" s="6">
        <v>125108</v>
      </c>
      <c r="O891" t="s">
        <v>8182</v>
      </c>
      <c r="P891" s="6">
        <v>7000000</v>
      </c>
      <c r="Q891" s="6">
        <v>8764389</v>
      </c>
      <c r="R891">
        <v>1764389</v>
      </c>
      <c r="S891" t="s">
        <v>8175</v>
      </c>
      <c r="T891" s="7">
        <v>37058</v>
      </c>
      <c r="U891" t="s">
        <v>2257</v>
      </c>
      <c r="V891" s="7">
        <v>37058</v>
      </c>
      <c r="W891" t="s">
        <v>8208</v>
      </c>
      <c r="X891" t="s">
        <v>8206</v>
      </c>
      <c r="Y891">
        <v>2001</v>
      </c>
      <c r="Z891">
        <v>16</v>
      </c>
    </row>
    <row r="892" spans="1:26" x14ac:dyDescent="0.25">
      <c r="A892" t="s">
        <v>2258</v>
      </c>
      <c r="B892" t="s">
        <v>2259</v>
      </c>
      <c r="C892" t="s">
        <v>2259</v>
      </c>
      <c r="D892">
        <v>0</v>
      </c>
      <c r="E892">
        <v>99</v>
      </c>
      <c r="F892">
        <v>1</v>
      </c>
      <c r="G892">
        <v>39</v>
      </c>
      <c r="H892" t="s">
        <v>8177</v>
      </c>
      <c r="I892" t="s">
        <v>5529</v>
      </c>
      <c r="J892" t="s">
        <v>8162</v>
      </c>
      <c r="K892" t="s">
        <v>3857</v>
      </c>
      <c r="L892" s="5">
        <v>6</v>
      </c>
      <c r="M892" t="s">
        <v>8178</v>
      </c>
      <c r="N892" s="6">
        <v>79802</v>
      </c>
      <c r="O892" t="s">
        <v>8179</v>
      </c>
      <c r="P892" s="6">
        <v>46000000</v>
      </c>
      <c r="Q892" s="6">
        <v>107626125</v>
      </c>
      <c r="R892">
        <v>61626125</v>
      </c>
      <c r="S892" t="s">
        <v>8175</v>
      </c>
      <c r="T892" s="7">
        <v>36693</v>
      </c>
      <c r="U892" t="s">
        <v>1011</v>
      </c>
      <c r="V892" s="7">
        <v>36693</v>
      </c>
      <c r="W892" t="s">
        <v>8208</v>
      </c>
      <c r="X892" t="s">
        <v>1465</v>
      </c>
      <c r="Y892">
        <v>2000</v>
      </c>
      <c r="Z892">
        <v>16</v>
      </c>
    </row>
    <row r="893" spans="1:26" x14ac:dyDescent="0.25">
      <c r="A893" t="s">
        <v>2260</v>
      </c>
      <c r="B893" t="s">
        <v>2261</v>
      </c>
      <c r="C893" t="s">
        <v>2261</v>
      </c>
      <c r="D893">
        <v>0</v>
      </c>
      <c r="E893">
        <v>105</v>
      </c>
      <c r="F893">
        <v>1</v>
      </c>
      <c r="G893">
        <v>45</v>
      </c>
      <c r="H893" t="s">
        <v>8177</v>
      </c>
      <c r="I893" t="s">
        <v>8156</v>
      </c>
      <c r="J893" t="s">
        <v>83</v>
      </c>
      <c r="K893" t="s">
        <v>8166</v>
      </c>
      <c r="L893" s="5">
        <v>7.3</v>
      </c>
      <c r="M893" t="s">
        <v>8181</v>
      </c>
      <c r="N893" s="6">
        <v>377939</v>
      </c>
      <c r="O893" t="s">
        <v>8182</v>
      </c>
      <c r="P893" s="6">
        <v>100000000</v>
      </c>
      <c r="Q893" s="6">
        <v>206071502</v>
      </c>
      <c r="R893">
        <v>106071502</v>
      </c>
      <c r="S893" t="s">
        <v>8175</v>
      </c>
      <c r="T893" s="7">
        <v>1999</v>
      </c>
      <c r="U893" t="s">
        <v>575</v>
      </c>
      <c r="V893" s="7">
        <v>1999</v>
      </c>
      <c r="W893" t="s">
        <v>8208</v>
      </c>
      <c r="X893" t="s">
        <v>8202</v>
      </c>
      <c r="Y893">
        <v>1905</v>
      </c>
      <c r="Z893">
        <v>21</v>
      </c>
    </row>
    <row r="894" spans="1:26" x14ac:dyDescent="0.25">
      <c r="A894" t="s">
        <v>2262</v>
      </c>
      <c r="B894" t="s">
        <v>2263</v>
      </c>
      <c r="C894" t="s">
        <v>2263</v>
      </c>
      <c r="D894">
        <v>0</v>
      </c>
      <c r="E894">
        <v>92</v>
      </c>
      <c r="F894">
        <v>1</v>
      </c>
      <c r="G894">
        <v>32</v>
      </c>
      <c r="H894" t="s">
        <v>8177</v>
      </c>
      <c r="I894" t="s">
        <v>5529</v>
      </c>
      <c r="J894" t="s">
        <v>8158</v>
      </c>
      <c r="K894" t="s">
        <v>8161</v>
      </c>
      <c r="L894" s="5">
        <v>5.9</v>
      </c>
      <c r="M894" t="s">
        <v>8178</v>
      </c>
      <c r="N894" s="6">
        <v>335709</v>
      </c>
      <c r="O894" t="s">
        <v>8182</v>
      </c>
      <c r="P894" s="6">
        <v>93000000</v>
      </c>
      <c r="Q894" s="6">
        <v>368780809</v>
      </c>
      <c r="R894">
        <v>275780809</v>
      </c>
      <c r="S894" t="s">
        <v>8175</v>
      </c>
      <c r="T894" s="7">
        <v>37088</v>
      </c>
      <c r="U894" t="s">
        <v>875</v>
      </c>
      <c r="V894" s="7">
        <v>37088</v>
      </c>
      <c r="W894" t="s">
        <v>8209</v>
      </c>
      <c r="X894" t="s">
        <v>8205</v>
      </c>
      <c r="Y894">
        <v>2001</v>
      </c>
      <c r="Z894">
        <v>16</v>
      </c>
    </row>
    <row r="895" spans="1:26" x14ac:dyDescent="0.25">
      <c r="A895" t="s">
        <v>2264</v>
      </c>
      <c r="B895" t="s">
        <v>2265</v>
      </c>
      <c r="C895" t="s">
        <v>2265</v>
      </c>
      <c r="D895">
        <v>0</v>
      </c>
      <c r="E895">
        <v>116</v>
      </c>
      <c r="F895">
        <v>1</v>
      </c>
      <c r="G895">
        <v>56</v>
      </c>
      <c r="H895" t="s">
        <v>8177</v>
      </c>
      <c r="I895" t="s">
        <v>132</v>
      </c>
      <c r="J895" t="s">
        <v>8157</v>
      </c>
      <c r="K895" t="s">
        <v>5802</v>
      </c>
      <c r="L895" s="5">
        <v>5.6</v>
      </c>
      <c r="M895" t="s">
        <v>8178</v>
      </c>
      <c r="N895" s="6">
        <v>102774</v>
      </c>
      <c r="O895" t="s">
        <v>8182</v>
      </c>
      <c r="P895" s="6">
        <v>70000000</v>
      </c>
      <c r="Q895" s="6">
        <v>309460292</v>
      </c>
      <c r="R895">
        <v>239460292</v>
      </c>
      <c r="S895" t="s">
        <v>8175</v>
      </c>
      <c r="T895" s="7">
        <v>36366</v>
      </c>
      <c r="U895" t="s">
        <v>720</v>
      </c>
      <c r="V895" s="7">
        <v>36366</v>
      </c>
      <c r="W895" t="s">
        <v>8209</v>
      </c>
      <c r="X895" t="s">
        <v>8200</v>
      </c>
      <c r="Y895">
        <v>1999</v>
      </c>
      <c r="Z895">
        <v>25</v>
      </c>
    </row>
    <row r="896" spans="1:26" x14ac:dyDescent="0.25">
      <c r="A896" t="s">
        <v>2266</v>
      </c>
      <c r="B896" t="s">
        <v>2267</v>
      </c>
      <c r="C896" t="s">
        <v>2267</v>
      </c>
      <c r="D896">
        <v>0</v>
      </c>
      <c r="E896">
        <v>95</v>
      </c>
      <c r="F896">
        <v>1</v>
      </c>
      <c r="G896">
        <v>35</v>
      </c>
      <c r="H896" t="s">
        <v>8177</v>
      </c>
      <c r="I896" t="s">
        <v>132</v>
      </c>
      <c r="J896" t="s">
        <v>5802</v>
      </c>
      <c r="K896" t="s">
        <v>5802</v>
      </c>
      <c r="L896" s="5">
        <v>7</v>
      </c>
      <c r="M896" t="s">
        <v>8178</v>
      </c>
      <c r="N896" s="6">
        <v>425310</v>
      </c>
      <c r="O896" t="s">
        <v>8182</v>
      </c>
      <c r="P896" s="6">
        <v>11000000</v>
      </c>
      <c r="Q896" s="6">
        <v>235483004</v>
      </c>
      <c r="R896">
        <v>224483004</v>
      </c>
      <c r="S896" t="s">
        <v>8175</v>
      </c>
      <c r="T896" s="7">
        <v>36348</v>
      </c>
      <c r="U896" t="s">
        <v>2268</v>
      </c>
      <c r="V896" s="7">
        <v>36348</v>
      </c>
      <c r="W896" t="s">
        <v>8209</v>
      </c>
      <c r="X896" t="s">
        <v>8202</v>
      </c>
      <c r="Y896">
        <v>1999</v>
      </c>
      <c r="Z896">
        <v>7</v>
      </c>
    </row>
    <row r="897" spans="1:26" x14ac:dyDescent="0.25">
      <c r="A897" t="s">
        <v>2269</v>
      </c>
      <c r="B897" t="s">
        <v>2270</v>
      </c>
      <c r="C897" t="s">
        <v>2270</v>
      </c>
      <c r="D897">
        <v>0</v>
      </c>
      <c r="E897">
        <v>119</v>
      </c>
      <c r="F897">
        <v>1</v>
      </c>
      <c r="G897">
        <v>59</v>
      </c>
      <c r="H897" t="s">
        <v>8177</v>
      </c>
      <c r="I897" t="s">
        <v>8158</v>
      </c>
      <c r="J897" t="s">
        <v>145</v>
      </c>
      <c r="K897" t="s">
        <v>8157</v>
      </c>
      <c r="L897" s="5">
        <v>6.6</v>
      </c>
      <c r="M897" t="s">
        <v>8178</v>
      </c>
      <c r="N897" s="6">
        <v>249691</v>
      </c>
      <c r="O897" t="s">
        <v>8182</v>
      </c>
      <c r="P897" s="6">
        <v>50000000</v>
      </c>
      <c r="Q897" s="6">
        <v>144056873</v>
      </c>
      <c r="R897">
        <v>94056873</v>
      </c>
      <c r="S897" t="s">
        <v>8175</v>
      </c>
      <c r="T897" s="7">
        <v>36558</v>
      </c>
      <c r="U897" t="s">
        <v>1366</v>
      </c>
      <c r="V897" s="7">
        <v>36558</v>
      </c>
      <c r="W897" t="s">
        <v>8201</v>
      </c>
      <c r="X897" t="s">
        <v>8202</v>
      </c>
      <c r="Y897">
        <v>2000</v>
      </c>
      <c r="Z897">
        <v>2</v>
      </c>
    </row>
    <row r="898" spans="1:26" x14ac:dyDescent="0.25">
      <c r="A898" t="s">
        <v>2271</v>
      </c>
      <c r="B898" t="s">
        <v>2272</v>
      </c>
      <c r="C898" t="s">
        <v>2272</v>
      </c>
      <c r="D898">
        <v>0</v>
      </c>
      <c r="E898">
        <v>121</v>
      </c>
      <c r="F898">
        <v>2</v>
      </c>
      <c r="G898">
        <v>1</v>
      </c>
      <c r="H898" t="s">
        <v>8183</v>
      </c>
      <c r="I898" t="s">
        <v>145</v>
      </c>
      <c r="J898" t="s">
        <v>3857</v>
      </c>
      <c r="K898" t="s">
        <v>5802</v>
      </c>
      <c r="L898" s="5">
        <v>6.8</v>
      </c>
      <c r="M898" t="s">
        <v>8178</v>
      </c>
      <c r="N898" s="6">
        <v>74581</v>
      </c>
      <c r="O898" t="s">
        <v>8179</v>
      </c>
      <c r="P898" s="6">
        <v>55000000</v>
      </c>
      <c r="Q898" s="6">
        <v>16797191</v>
      </c>
      <c r="R898">
        <v>-38202809</v>
      </c>
      <c r="S898" t="s">
        <v>8185</v>
      </c>
      <c r="T898" s="7">
        <v>36455</v>
      </c>
      <c r="U898" t="s">
        <v>88</v>
      </c>
      <c r="V898" s="7">
        <v>36455</v>
      </c>
      <c r="W898" t="s">
        <v>8204</v>
      </c>
      <c r="X898" t="s">
        <v>1465</v>
      </c>
      <c r="Y898">
        <v>1999</v>
      </c>
      <c r="Z898">
        <v>22</v>
      </c>
    </row>
    <row r="899" spans="1:26" x14ac:dyDescent="0.25">
      <c r="A899" t="s">
        <v>2273</v>
      </c>
      <c r="B899" t="s">
        <v>2274</v>
      </c>
      <c r="C899" t="s">
        <v>2274</v>
      </c>
      <c r="D899">
        <v>0</v>
      </c>
      <c r="E899">
        <v>112</v>
      </c>
      <c r="F899">
        <v>1</v>
      </c>
      <c r="G899">
        <v>52</v>
      </c>
      <c r="H899" t="s">
        <v>8177</v>
      </c>
      <c r="I899" t="s">
        <v>5529</v>
      </c>
      <c r="J899" t="s">
        <v>83</v>
      </c>
      <c r="K899" t="s">
        <v>8161</v>
      </c>
      <c r="L899" s="5">
        <v>5.8</v>
      </c>
      <c r="M899" t="s">
        <v>8178</v>
      </c>
      <c r="N899" s="6">
        <v>136378</v>
      </c>
      <c r="O899" t="s">
        <v>8182</v>
      </c>
      <c r="P899" s="6">
        <v>95000000</v>
      </c>
      <c r="Q899" s="6">
        <v>190213455</v>
      </c>
      <c r="R899">
        <v>95213455</v>
      </c>
      <c r="S899" t="s">
        <v>8175</v>
      </c>
      <c r="T899" s="7">
        <v>36740</v>
      </c>
      <c r="U899" t="s">
        <v>733</v>
      </c>
      <c r="V899" s="7">
        <v>36740</v>
      </c>
      <c r="W899" t="s">
        <v>8212</v>
      </c>
      <c r="X899" t="s">
        <v>8202</v>
      </c>
      <c r="Y899">
        <v>2000</v>
      </c>
      <c r="Z899">
        <v>2</v>
      </c>
    </row>
    <row r="900" spans="1:26" x14ac:dyDescent="0.25">
      <c r="A900" t="s">
        <v>2275</v>
      </c>
      <c r="B900" t="s">
        <v>2276</v>
      </c>
      <c r="C900" t="s">
        <v>2276</v>
      </c>
      <c r="D900">
        <v>0</v>
      </c>
      <c r="E900">
        <v>99</v>
      </c>
      <c r="F900">
        <v>1</v>
      </c>
      <c r="G900">
        <v>39</v>
      </c>
      <c r="H900" t="s">
        <v>8177</v>
      </c>
      <c r="I900" t="s">
        <v>83</v>
      </c>
      <c r="J900" t="s">
        <v>8166</v>
      </c>
      <c r="K900" t="s">
        <v>3857</v>
      </c>
      <c r="L900" s="5">
        <v>6.9</v>
      </c>
      <c r="M900" t="s">
        <v>8178</v>
      </c>
      <c r="N900" s="6">
        <v>85842</v>
      </c>
      <c r="O900" t="s">
        <v>8179</v>
      </c>
      <c r="P900" s="6">
        <v>12000000</v>
      </c>
      <c r="Q900" s="6">
        <v>21142914</v>
      </c>
      <c r="R900">
        <v>9142914</v>
      </c>
      <c r="S900" t="s">
        <v>8175</v>
      </c>
      <c r="T900" s="7">
        <v>36369</v>
      </c>
      <c r="U900" t="s">
        <v>2277</v>
      </c>
      <c r="V900" s="7">
        <v>36369</v>
      </c>
      <c r="W900" t="s">
        <v>8209</v>
      </c>
      <c r="X900" t="s">
        <v>8202</v>
      </c>
      <c r="Y900">
        <v>1999</v>
      </c>
      <c r="Z900">
        <v>28</v>
      </c>
    </row>
    <row r="901" spans="1:26" x14ac:dyDescent="0.25">
      <c r="A901" t="s">
        <v>2278</v>
      </c>
      <c r="B901" t="s">
        <v>2279</v>
      </c>
      <c r="C901" t="s">
        <v>2279</v>
      </c>
      <c r="D901">
        <v>0</v>
      </c>
      <c r="E901">
        <v>124</v>
      </c>
      <c r="F901">
        <v>2</v>
      </c>
      <c r="G901">
        <v>4</v>
      </c>
      <c r="H901" t="s">
        <v>8183</v>
      </c>
      <c r="I901" t="s">
        <v>5529</v>
      </c>
      <c r="J901" t="s">
        <v>145</v>
      </c>
      <c r="K901" t="s">
        <v>3857</v>
      </c>
      <c r="L901" s="5">
        <v>6.4</v>
      </c>
      <c r="M901" t="s">
        <v>8178</v>
      </c>
      <c r="N901" s="6">
        <v>122549</v>
      </c>
      <c r="O901" t="s">
        <v>8182</v>
      </c>
      <c r="P901" s="6">
        <v>68000000</v>
      </c>
      <c r="Q901" s="6">
        <v>193921372</v>
      </c>
      <c r="R901">
        <v>125921372</v>
      </c>
      <c r="S901" t="s">
        <v>8175</v>
      </c>
      <c r="T901" s="7">
        <v>37405</v>
      </c>
      <c r="U901" t="s">
        <v>864</v>
      </c>
      <c r="V901" s="7">
        <v>37405</v>
      </c>
      <c r="W901" t="s">
        <v>8213</v>
      </c>
      <c r="X901" t="s">
        <v>8202</v>
      </c>
      <c r="Y901">
        <v>2002</v>
      </c>
      <c r="Z901">
        <v>29</v>
      </c>
    </row>
    <row r="902" spans="1:26" x14ac:dyDescent="0.25">
      <c r="A902" t="s">
        <v>2280</v>
      </c>
      <c r="B902" t="s">
        <v>2281</v>
      </c>
      <c r="C902" t="s">
        <v>2281</v>
      </c>
      <c r="D902">
        <v>0</v>
      </c>
      <c r="E902">
        <v>104</v>
      </c>
      <c r="F902">
        <v>1</v>
      </c>
      <c r="G902">
        <v>44</v>
      </c>
      <c r="H902" t="s">
        <v>8177</v>
      </c>
      <c r="I902" t="s">
        <v>145</v>
      </c>
      <c r="J902" t="s">
        <v>3857</v>
      </c>
      <c r="K902" t="s">
        <v>5802</v>
      </c>
      <c r="L902" s="5">
        <v>6.4</v>
      </c>
      <c r="M902" t="s">
        <v>8178</v>
      </c>
      <c r="N902" s="6">
        <v>94136</v>
      </c>
      <c r="O902" t="s">
        <v>8179</v>
      </c>
      <c r="P902" s="6">
        <v>60000000</v>
      </c>
      <c r="Q902" s="6">
        <v>105178561</v>
      </c>
      <c r="R902">
        <v>45178561</v>
      </c>
      <c r="S902" t="s">
        <v>8175</v>
      </c>
      <c r="T902" s="7">
        <v>36983</v>
      </c>
      <c r="U902" t="s">
        <v>1742</v>
      </c>
      <c r="V902" s="7">
        <v>36983</v>
      </c>
      <c r="W902" t="s">
        <v>8210</v>
      </c>
      <c r="X902" t="s">
        <v>8205</v>
      </c>
      <c r="Y902">
        <v>2001</v>
      </c>
      <c r="Z902">
        <v>2</v>
      </c>
    </row>
    <row r="903" spans="1:26" x14ac:dyDescent="0.25">
      <c r="A903" t="s">
        <v>2282</v>
      </c>
      <c r="B903" t="s">
        <v>2283</v>
      </c>
      <c r="C903" t="s">
        <v>2283</v>
      </c>
      <c r="D903">
        <v>0</v>
      </c>
      <c r="E903">
        <v>84</v>
      </c>
      <c r="F903">
        <v>1</v>
      </c>
      <c r="G903">
        <v>24</v>
      </c>
      <c r="H903" t="s">
        <v>8177</v>
      </c>
      <c r="I903" t="s">
        <v>8158</v>
      </c>
      <c r="J903" t="s">
        <v>132</v>
      </c>
      <c r="K903" t="s">
        <v>8163</v>
      </c>
      <c r="L903" s="5">
        <v>6</v>
      </c>
      <c r="M903" t="s">
        <v>8178</v>
      </c>
      <c r="N903" s="6">
        <v>145291</v>
      </c>
      <c r="O903" t="s">
        <v>8182</v>
      </c>
      <c r="P903" s="6">
        <v>133000000</v>
      </c>
      <c r="Q903" s="6">
        <v>300135367</v>
      </c>
      <c r="R903">
        <v>167135367</v>
      </c>
      <c r="S903" t="s">
        <v>8175</v>
      </c>
      <c r="T903" s="7">
        <v>36499</v>
      </c>
      <c r="U903" t="s">
        <v>2284</v>
      </c>
      <c r="V903" s="7">
        <v>36499</v>
      </c>
      <c r="W903" t="s">
        <v>8196</v>
      </c>
      <c r="X903" t="s">
        <v>8200</v>
      </c>
      <c r="Y903">
        <v>1999</v>
      </c>
      <c r="Z903">
        <v>5</v>
      </c>
    </row>
    <row r="904" spans="1:26" x14ac:dyDescent="0.25">
      <c r="A904" t="s">
        <v>2285</v>
      </c>
      <c r="B904" t="s">
        <v>2286</v>
      </c>
      <c r="C904" t="s">
        <v>2286</v>
      </c>
      <c r="D904">
        <v>0</v>
      </c>
      <c r="E904">
        <v>115</v>
      </c>
      <c r="F904">
        <v>1</v>
      </c>
      <c r="G904">
        <v>55</v>
      </c>
      <c r="H904" t="s">
        <v>8177</v>
      </c>
      <c r="I904" t="s">
        <v>5529</v>
      </c>
      <c r="J904" t="s">
        <v>8162</v>
      </c>
      <c r="K904" t="s">
        <v>3857</v>
      </c>
      <c r="L904" s="5">
        <v>6.1</v>
      </c>
      <c r="M904" t="s">
        <v>8178</v>
      </c>
      <c r="N904" s="6">
        <v>72842</v>
      </c>
      <c r="O904" t="s">
        <v>8179</v>
      </c>
      <c r="P904" s="6">
        <v>25000000</v>
      </c>
      <c r="Q904" s="6">
        <v>91036760</v>
      </c>
      <c r="R904">
        <v>66036760</v>
      </c>
      <c r="S904" t="s">
        <v>8175</v>
      </c>
      <c r="T904" s="7">
        <v>36605</v>
      </c>
      <c r="U904" t="s">
        <v>2287</v>
      </c>
      <c r="V904" s="7">
        <v>36605</v>
      </c>
      <c r="W904" t="s">
        <v>8203</v>
      </c>
      <c r="X904" t="s">
        <v>8205</v>
      </c>
      <c r="Y904">
        <v>2000</v>
      </c>
      <c r="Z904">
        <v>20</v>
      </c>
    </row>
    <row r="905" spans="1:26" x14ac:dyDescent="0.25">
      <c r="A905" t="s">
        <v>2288</v>
      </c>
      <c r="B905" t="s">
        <v>2289</v>
      </c>
      <c r="C905" t="s">
        <v>2289</v>
      </c>
      <c r="D905">
        <v>0</v>
      </c>
      <c r="E905">
        <v>88</v>
      </c>
      <c r="F905">
        <v>1</v>
      </c>
      <c r="G905">
        <v>28</v>
      </c>
      <c r="H905" t="s">
        <v>8177</v>
      </c>
      <c r="I905" t="s">
        <v>8158</v>
      </c>
      <c r="J905" t="s">
        <v>8159</v>
      </c>
      <c r="K905" t="s">
        <v>132</v>
      </c>
      <c r="L905" s="5">
        <v>6.7</v>
      </c>
      <c r="M905" t="s">
        <v>8178</v>
      </c>
      <c r="N905" s="6">
        <v>58182</v>
      </c>
      <c r="O905" t="s">
        <v>8179</v>
      </c>
      <c r="P905" s="6">
        <v>60000000</v>
      </c>
      <c r="Q905" s="6">
        <v>80773077</v>
      </c>
      <c r="R905">
        <v>20773077</v>
      </c>
      <c r="S905" t="s">
        <v>8175</v>
      </c>
      <c r="T905" s="7">
        <v>37794</v>
      </c>
      <c r="U905" t="s">
        <v>2290</v>
      </c>
      <c r="V905" s="7">
        <v>37794</v>
      </c>
      <c r="W905" t="s">
        <v>8208</v>
      </c>
      <c r="X905" t="s">
        <v>8200</v>
      </c>
      <c r="Y905">
        <v>2003</v>
      </c>
      <c r="Z905">
        <v>22</v>
      </c>
    </row>
    <row r="906" spans="1:26" x14ac:dyDescent="0.25">
      <c r="A906" t="s">
        <v>2291</v>
      </c>
      <c r="B906" t="s">
        <v>2292</v>
      </c>
      <c r="C906" t="s">
        <v>2292</v>
      </c>
      <c r="D906">
        <v>0</v>
      </c>
      <c r="E906">
        <v>83</v>
      </c>
      <c r="F906">
        <v>1</v>
      </c>
      <c r="G906">
        <v>23</v>
      </c>
      <c r="H906" t="s">
        <v>8177</v>
      </c>
      <c r="I906" t="s">
        <v>8158</v>
      </c>
      <c r="J906" t="s">
        <v>8159</v>
      </c>
      <c r="K906" t="s">
        <v>145</v>
      </c>
      <c r="L906" s="5">
        <v>7.2</v>
      </c>
      <c r="M906" t="s">
        <v>8181</v>
      </c>
      <c r="N906" s="6">
        <v>82910</v>
      </c>
      <c r="O906" t="s">
        <v>8179</v>
      </c>
      <c r="P906" s="6">
        <v>80000000</v>
      </c>
      <c r="Q906" s="6">
        <v>122563539</v>
      </c>
      <c r="R906">
        <v>42563539</v>
      </c>
      <c r="S906" t="s">
        <v>8175</v>
      </c>
      <c r="T906" s="7">
        <v>37394</v>
      </c>
      <c r="U906" t="s">
        <v>2293</v>
      </c>
      <c r="V906" s="7">
        <v>37394</v>
      </c>
      <c r="W906" t="s">
        <v>8213</v>
      </c>
      <c r="X906" t="s">
        <v>8206</v>
      </c>
      <c r="Y906">
        <v>2002</v>
      </c>
      <c r="Z906">
        <v>18</v>
      </c>
    </row>
    <row r="907" spans="1:26" x14ac:dyDescent="0.25">
      <c r="A907" t="s">
        <v>2294</v>
      </c>
      <c r="B907" t="s">
        <v>2295</v>
      </c>
      <c r="C907" t="s">
        <v>2295</v>
      </c>
      <c r="D907">
        <v>0</v>
      </c>
      <c r="E907">
        <v>112</v>
      </c>
      <c r="F907">
        <v>1</v>
      </c>
      <c r="G907">
        <v>52</v>
      </c>
      <c r="H907" t="s">
        <v>8177</v>
      </c>
      <c r="I907" t="s">
        <v>8160</v>
      </c>
      <c r="J907" t="s">
        <v>145</v>
      </c>
      <c r="K907" t="s">
        <v>5802</v>
      </c>
      <c r="L907" s="5">
        <v>8</v>
      </c>
      <c r="M907" t="s">
        <v>8181</v>
      </c>
      <c r="N907" s="6">
        <v>95160</v>
      </c>
      <c r="O907" t="s">
        <v>8179</v>
      </c>
      <c r="P907" s="6">
        <v>10000000</v>
      </c>
      <c r="Q907" s="6">
        <v>6416569</v>
      </c>
      <c r="R907">
        <v>-3583431</v>
      </c>
      <c r="S907" t="s">
        <v>8185</v>
      </c>
      <c r="T907" s="7">
        <v>36301</v>
      </c>
      <c r="U907" t="s">
        <v>164</v>
      </c>
      <c r="V907" s="7">
        <v>36301</v>
      </c>
      <c r="W907" t="s">
        <v>8213</v>
      </c>
      <c r="X907" t="s">
        <v>1465</v>
      </c>
      <c r="Y907">
        <v>1999</v>
      </c>
      <c r="Z907">
        <v>21</v>
      </c>
    </row>
    <row r="908" spans="1:26" x14ac:dyDescent="0.25">
      <c r="A908" t="s">
        <v>2296</v>
      </c>
      <c r="B908" t="s">
        <v>2297</v>
      </c>
      <c r="C908" t="s">
        <v>2298</v>
      </c>
      <c r="D908">
        <v>0</v>
      </c>
      <c r="E908">
        <v>147</v>
      </c>
      <c r="F908">
        <v>2</v>
      </c>
      <c r="G908">
        <v>27</v>
      </c>
      <c r="H908" t="s">
        <v>8183</v>
      </c>
      <c r="I908" t="s">
        <v>145</v>
      </c>
      <c r="J908" t="s">
        <v>8166</v>
      </c>
      <c r="K908" t="s">
        <v>3857</v>
      </c>
      <c r="L908" s="5">
        <v>7.9</v>
      </c>
      <c r="M908" t="s">
        <v>8181</v>
      </c>
      <c r="N908" s="6">
        <v>375213</v>
      </c>
      <c r="O908" t="s">
        <v>8182</v>
      </c>
      <c r="P908" s="6">
        <v>15000000</v>
      </c>
      <c r="Q908" s="6">
        <v>20271953</v>
      </c>
      <c r="R908">
        <v>5271953</v>
      </c>
      <c r="S908" t="s">
        <v>8175</v>
      </c>
      <c r="T908" s="7">
        <v>37027</v>
      </c>
      <c r="U908" t="s">
        <v>164</v>
      </c>
      <c r="V908" s="7">
        <v>37027</v>
      </c>
      <c r="W908" t="s">
        <v>8213</v>
      </c>
      <c r="X908" t="s">
        <v>8202</v>
      </c>
      <c r="Y908">
        <v>2001</v>
      </c>
      <c r="Z908">
        <v>16</v>
      </c>
    </row>
    <row r="909" spans="1:26" x14ac:dyDescent="0.25">
      <c r="A909" t="s">
        <v>2299</v>
      </c>
      <c r="B909" t="s">
        <v>2300</v>
      </c>
      <c r="C909" t="s">
        <v>2300</v>
      </c>
      <c r="D909">
        <v>0</v>
      </c>
      <c r="E909">
        <v>122</v>
      </c>
      <c r="F909">
        <v>2</v>
      </c>
      <c r="G909">
        <v>2</v>
      </c>
      <c r="H909" t="s">
        <v>8183</v>
      </c>
      <c r="I909" t="s">
        <v>5529</v>
      </c>
      <c r="J909" t="s">
        <v>8158</v>
      </c>
      <c r="K909" t="s">
        <v>8156</v>
      </c>
      <c r="L909" s="5">
        <v>6.8</v>
      </c>
      <c r="M909" t="s">
        <v>8178</v>
      </c>
      <c r="N909" s="6">
        <v>344058</v>
      </c>
      <c r="O909" t="s">
        <v>8182</v>
      </c>
      <c r="P909" s="6">
        <v>66000000</v>
      </c>
      <c r="Q909" s="6">
        <v>99378985</v>
      </c>
      <c r="R909">
        <v>33378985</v>
      </c>
      <c r="S909" t="s">
        <v>8175</v>
      </c>
      <c r="T909" s="7">
        <v>38076</v>
      </c>
      <c r="U909" t="s">
        <v>1811</v>
      </c>
      <c r="V909" s="7">
        <v>38076</v>
      </c>
      <c r="W909" t="s">
        <v>8203</v>
      </c>
      <c r="X909" t="s">
        <v>8197</v>
      </c>
      <c r="Y909">
        <v>2004</v>
      </c>
      <c r="Z909">
        <v>30</v>
      </c>
    </row>
    <row r="910" spans="1:26" x14ac:dyDescent="0.25">
      <c r="A910" t="s">
        <v>2301</v>
      </c>
      <c r="B910" t="s">
        <v>2302</v>
      </c>
      <c r="C910" t="s">
        <v>2302</v>
      </c>
      <c r="D910">
        <v>0</v>
      </c>
      <c r="E910">
        <v>201</v>
      </c>
      <c r="F910">
        <v>3</v>
      </c>
      <c r="G910">
        <v>21</v>
      </c>
      <c r="H910" t="s">
        <v>8183</v>
      </c>
      <c r="I910" t="s">
        <v>5529</v>
      </c>
      <c r="J910" t="s">
        <v>8158</v>
      </c>
      <c r="K910" t="s">
        <v>145</v>
      </c>
      <c r="L910" s="5">
        <v>9</v>
      </c>
      <c r="M910" t="s">
        <v>8181</v>
      </c>
      <c r="N910" s="6">
        <v>1929275</v>
      </c>
      <c r="O910" t="s">
        <v>8187</v>
      </c>
      <c r="P910" s="6">
        <v>94000000</v>
      </c>
      <c r="Q910" s="6">
        <v>1155595040</v>
      </c>
      <c r="R910">
        <v>1061595040</v>
      </c>
      <c r="S910" t="s">
        <v>8175</v>
      </c>
      <c r="T910" s="7">
        <v>37956</v>
      </c>
      <c r="U910" t="s">
        <v>1092</v>
      </c>
      <c r="V910" s="7">
        <v>37956</v>
      </c>
      <c r="W910" t="s">
        <v>8196</v>
      </c>
      <c r="X910" t="s">
        <v>8205</v>
      </c>
      <c r="Y910">
        <v>2003</v>
      </c>
      <c r="Z910">
        <v>1</v>
      </c>
    </row>
    <row r="911" spans="1:26" x14ac:dyDescent="0.25">
      <c r="A911" t="s">
        <v>2303</v>
      </c>
      <c r="B911" t="s">
        <v>2304</v>
      </c>
      <c r="C911" t="s">
        <v>2304</v>
      </c>
      <c r="D911">
        <v>0</v>
      </c>
      <c r="E911">
        <v>179</v>
      </c>
      <c r="F911">
        <v>2</v>
      </c>
      <c r="G911">
        <v>59</v>
      </c>
      <c r="H911" t="s">
        <v>8183</v>
      </c>
      <c r="I911" t="s">
        <v>5529</v>
      </c>
      <c r="J911" t="s">
        <v>8158</v>
      </c>
      <c r="K911" t="s">
        <v>145</v>
      </c>
      <c r="L911" s="5">
        <v>8.8000000000000007</v>
      </c>
      <c r="M911" t="s">
        <v>8181</v>
      </c>
      <c r="N911" s="6">
        <v>1739800</v>
      </c>
      <c r="O911" t="s">
        <v>8187</v>
      </c>
      <c r="P911" s="6">
        <v>94000000</v>
      </c>
      <c r="Q911" s="6">
        <v>948734205</v>
      </c>
      <c r="R911">
        <v>854734205</v>
      </c>
      <c r="S911" t="s">
        <v>8175</v>
      </c>
      <c r="T911" s="7">
        <v>37595</v>
      </c>
      <c r="U911" t="s">
        <v>1092</v>
      </c>
      <c r="V911" s="7">
        <v>37595</v>
      </c>
      <c r="W911" t="s">
        <v>8196</v>
      </c>
      <c r="X911" t="s">
        <v>8199</v>
      </c>
      <c r="Y911">
        <v>2002</v>
      </c>
      <c r="Z911">
        <v>5</v>
      </c>
    </row>
    <row r="912" spans="1:26" x14ac:dyDescent="0.25">
      <c r="A912" t="s">
        <v>2305</v>
      </c>
      <c r="B912" t="s">
        <v>2306</v>
      </c>
      <c r="C912" t="s">
        <v>2306</v>
      </c>
      <c r="D912">
        <v>0</v>
      </c>
      <c r="E912">
        <v>107</v>
      </c>
      <c r="F912">
        <v>1</v>
      </c>
      <c r="G912">
        <v>47</v>
      </c>
      <c r="H912" t="s">
        <v>8177</v>
      </c>
      <c r="I912" t="s">
        <v>145</v>
      </c>
      <c r="J912" t="s">
        <v>8166</v>
      </c>
      <c r="K912" t="s">
        <v>3857</v>
      </c>
      <c r="L912" s="5">
        <v>8.1999999999999993</v>
      </c>
      <c r="M912" t="s">
        <v>8181</v>
      </c>
      <c r="N912" s="6">
        <v>1030294</v>
      </c>
      <c r="O912" t="s">
        <v>8184</v>
      </c>
      <c r="P912" s="6">
        <v>40000000</v>
      </c>
      <c r="Q912" s="6">
        <v>672806432</v>
      </c>
      <c r="R912">
        <v>632806432</v>
      </c>
      <c r="S912" t="s">
        <v>8175</v>
      </c>
      <c r="T912" s="7">
        <v>36374</v>
      </c>
      <c r="U912" t="s">
        <v>2307</v>
      </c>
      <c r="V912" s="7">
        <v>36374</v>
      </c>
      <c r="W912" t="s">
        <v>8212</v>
      </c>
      <c r="X912" t="s">
        <v>8205</v>
      </c>
      <c r="Y912">
        <v>1999</v>
      </c>
      <c r="Z912">
        <v>2</v>
      </c>
    </row>
    <row r="913" spans="1:26" x14ac:dyDescent="0.25">
      <c r="A913" t="s">
        <v>2308</v>
      </c>
      <c r="B913" t="s">
        <v>2309</v>
      </c>
      <c r="C913" t="s">
        <v>2309</v>
      </c>
      <c r="D913">
        <v>0</v>
      </c>
      <c r="E913">
        <v>140</v>
      </c>
      <c r="F913">
        <v>2</v>
      </c>
      <c r="G913">
        <v>20</v>
      </c>
      <c r="H913" t="s">
        <v>8183</v>
      </c>
      <c r="I913" t="s">
        <v>8162</v>
      </c>
      <c r="J913" t="s">
        <v>145</v>
      </c>
      <c r="K913" t="s">
        <v>8164</v>
      </c>
      <c r="L913" s="5">
        <v>7.9</v>
      </c>
      <c r="M913" t="s">
        <v>8181</v>
      </c>
      <c r="N913" s="6">
        <v>114813</v>
      </c>
      <c r="O913" t="s">
        <v>8182</v>
      </c>
      <c r="P913" s="6">
        <v>12800000</v>
      </c>
      <c r="Q913" s="6">
        <v>40061153</v>
      </c>
      <c r="R913">
        <v>27261153</v>
      </c>
      <c r="S913" t="s">
        <v>8175</v>
      </c>
      <c r="T913" s="7">
        <v>36663</v>
      </c>
      <c r="U913" t="s">
        <v>2310</v>
      </c>
      <c r="V913" s="7">
        <v>36663</v>
      </c>
      <c r="W913" t="s">
        <v>8213</v>
      </c>
      <c r="X913" t="s">
        <v>8202</v>
      </c>
      <c r="Y913">
        <v>2000</v>
      </c>
      <c r="Z913">
        <v>17</v>
      </c>
    </row>
    <row r="914" spans="1:26" x14ac:dyDescent="0.25">
      <c r="A914" t="s">
        <v>2311</v>
      </c>
      <c r="B914" t="s">
        <v>2312</v>
      </c>
      <c r="C914" t="s">
        <v>2312</v>
      </c>
      <c r="D914">
        <v>0</v>
      </c>
      <c r="E914">
        <v>122</v>
      </c>
      <c r="F914">
        <v>2</v>
      </c>
      <c r="G914">
        <v>2</v>
      </c>
      <c r="H914" t="s">
        <v>8183</v>
      </c>
      <c r="I914" t="s">
        <v>145</v>
      </c>
      <c r="J914" t="s">
        <v>5802</v>
      </c>
      <c r="K914" t="s">
        <v>5802</v>
      </c>
      <c r="L914" s="5">
        <v>8.3000000000000007</v>
      </c>
      <c r="M914" t="s">
        <v>8181</v>
      </c>
      <c r="N914" s="6">
        <v>1191296</v>
      </c>
      <c r="O914" t="s">
        <v>8184</v>
      </c>
      <c r="P914" s="6">
        <v>15000000</v>
      </c>
      <c r="Q914" s="6">
        <v>356296601</v>
      </c>
      <c r="R914">
        <v>341296601</v>
      </c>
      <c r="S914" t="s">
        <v>8175</v>
      </c>
      <c r="T914" s="7">
        <v>36411</v>
      </c>
      <c r="U914" t="s">
        <v>2313</v>
      </c>
      <c r="V914" s="7">
        <v>36411</v>
      </c>
      <c r="W914" t="s">
        <v>8211</v>
      </c>
      <c r="X914" t="s">
        <v>8202</v>
      </c>
      <c r="Y914">
        <v>1999</v>
      </c>
      <c r="Z914">
        <v>8</v>
      </c>
    </row>
    <row r="915" spans="1:26" x14ac:dyDescent="0.25">
      <c r="A915" t="s">
        <v>2314</v>
      </c>
      <c r="B915" t="s">
        <v>2315</v>
      </c>
      <c r="C915" t="s">
        <v>2315</v>
      </c>
      <c r="D915">
        <v>0</v>
      </c>
      <c r="E915">
        <v>104</v>
      </c>
      <c r="F915">
        <v>1</v>
      </c>
      <c r="G915">
        <v>44</v>
      </c>
      <c r="H915" t="s">
        <v>8177</v>
      </c>
      <c r="I915" t="s">
        <v>132</v>
      </c>
      <c r="J915" t="s">
        <v>8163</v>
      </c>
      <c r="K915" t="s">
        <v>8156</v>
      </c>
      <c r="L915" s="5">
        <v>6.3</v>
      </c>
      <c r="M915" t="s">
        <v>8178</v>
      </c>
      <c r="N915" s="6">
        <v>273532</v>
      </c>
      <c r="O915" t="s">
        <v>8182</v>
      </c>
      <c r="P915" s="6">
        <v>123000000</v>
      </c>
      <c r="Q915" s="6">
        <v>345823032</v>
      </c>
      <c r="R915">
        <v>222823032</v>
      </c>
      <c r="S915" t="s">
        <v>8175</v>
      </c>
      <c r="T915" s="7">
        <v>36838</v>
      </c>
      <c r="U915" t="s">
        <v>507</v>
      </c>
      <c r="V915" s="7">
        <v>36838</v>
      </c>
      <c r="W915" t="s">
        <v>8207</v>
      </c>
      <c r="X915" t="s">
        <v>8202</v>
      </c>
      <c r="Y915">
        <v>2000</v>
      </c>
      <c r="Z915">
        <v>8</v>
      </c>
    </row>
    <row r="916" spans="1:26" x14ac:dyDescent="0.25">
      <c r="A916" t="s">
        <v>2316</v>
      </c>
      <c r="B916" t="s">
        <v>2317</v>
      </c>
      <c r="C916" t="s">
        <v>2317</v>
      </c>
      <c r="D916">
        <v>0</v>
      </c>
      <c r="E916">
        <v>113</v>
      </c>
      <c r="F916">
        <v>1</v>
      </c>
      <c r="G916">
        <v>53</v>
      </c>
      <c r="H916" t="s">
        <v>8177</v>
      </c>
      <c r="I916" t="s">
        <v>8156</v>
      </c>
      <c r="J916" t="s">
        <v>83</v>
      </c>
      <c r="K916" t="s">
        <v>8166</v>
      </c>
      <c r="L916" s="5">
        <v>5</v>
      </c>
      <c r="M916" t="s">
        <v>8188</v>
      </c>
      <c r="N916" s="6">
        <v>79582</v>
      </c>
      <c r="O916" t="s">
        <v>8179</v>
      </c>
      <c r="P916" s="6">
        <v>80000000</v>
      </c>
      <c r="Q916" s="6">
        <v>177311151</v>
      </c>
      <c r="R916">
        <v>97311151</v>
      </c>
      <c r="S916" t="s">
        <v>8175</v>
      </c>
      <c r="T916" s="7">
        <v>36361</v>
      </c>
      <c r="U916" t="s">
        <v>1375</v>
      </c>
      <c r="V916" s="7">
        <v>36361</v>
      </c>
      <c r="W916" t="s">
        <v>8209</v>
      </c>
      <c r="X916" t="s">
        <v>8197</v>
      </c>
      <c r="Y916">
        <v>1999</v>
      </c>
      <c r="Z916">
        <v>20</v>
      </c>
    </row>
    <row r="917" spans="1:26" x14ac:dyDescent="0.25">
      <c r="A917" t="s">
        <v>2318</v>
      </c>
      <c r="B917" t="s">
        <v>2319</v>
      </c>
      <c r="C917" t="s">
        <v>2319</v>
      </c>
      <c r="D917">
        <v>0</v>
      </c>
      <c r="E917">
        <v>128</v>
      </c>
      <c r="F917">
        <v>2</v>
      </c>
      <c r="G917">
        <v>8</v>
      </c>
      <c r="H917" t="s">
        <v>8183</v>
      </c>
      <c r="I917" t="s">
        <v>132</v>
      </c>
      <c r="J917" t="s">
        <v>145</v>
      </c>
      <c r="K917" t="s">
        <v>8157</v>
      </c>
      <c r="L917" s="5">
        <v>6.4</v>
      </c>
      <c r="M917" t="s">
        <v>8178</v>
      </c>
      <c r="N917" s="6">
        <v>52904</v>
      </c>
      <c r="O917" t="s">
        <v>8179</v>
      </c>
      <c r="P917" s="6">
        <v>29000000</v>
      </c>
      <c r="Q917" s="6">
        <v>59945183</v>
      </c>
      <c r="R917">
        <v>30945183</v>
      </c>
      <c r="S917" t="s">
        <v>8175</v>
      </c>
      <c r="T917" s="7">
        <v>36630</v>
      </c>
      <c r="U917" t="s">
        <v>2320</v>
      </c>
      <c r="V917" s="7">
        <v>36630</v>
      </c>
      <c r="W917" t="s">
        <v>8210</v>
      </c>
      <c r="X917" t="s">
        <v>1465</v>
      </c>
      <c r="Y917">
        <v>2000</v>
      </c>
      <c r="Z917">
        <v>14</v>
      </c>
    </row>
    <row r="918" spans="1:26" x14ac:dyDescent="0.25">
      <c r="A918" t="s">
        <v>2321</v>
      </c>
      <c r="B918" t="s">
        <v>2322</v>
      </c>
      <c r="C918" t="s">
        <v>2322</v>
      </c>
      <c r="D918">
        <v>0</v>
      </c>
      <c r="E918">
        <v>118</v>
      </c>
      <c r="F918">
        <v>1</v>
      </c>
      <c r="G918">
        <v>58</v>
      </c>
      <c r="H918" t="s">
        <v>8177</v>
      </c>
      <c r="I918" t="s">
        <v>8160</v>
      </c>
      <c r="J918" t="s">
        <v>8162</v>
      </c>
      <c r="K918" t="s">
        <v>145</v>
      </c>
      <c r="L918" s="5">
        <v>7.5</v>
      </c>
      <c r="M918" t="s">
        <v>8181</v>
      </c>
      <c r="N918" s="6">
        <v>101931</v>
      </c>
      <c r="O918" t="s">
        <v>8182</v>
      </c>
      <c r="P918" s="6">
        <v>2000000</v>
      </c>
      <c r="Q918" s="6">
        <v>11540607</v>
      </c>
      <c r="R918">
        <v>9540607</v>
      </c>
      <c r="S918" t="s">
        <v>8175</v>
      </c>
      <c r="T918" s="7">
        <v>1999</v>
      </c>
      <c r="U918" t="s">
        <v>2323</v>
      </c>
      <c r="V918" s="7">
        <v>1999</v>
      </c>
      <c r="W918" t="s">
        <v>8208</v>
      </c>
      <c r="X918" t="s">
        <v>8202</v>
      </c>
      <c r="Y918">
        <v>1905</v>
      </c>
      <c r="Z918">
        <v>21</v>
      </c>
    </row>
    <row r="919" spans="1:26" x14ac:dyDescent="0.25">
      <c r="A919" t="s">
        <v>2324</v>
      </c>
      <c r="B919" t="s">
        <v>2325</v>
      </c>
      <c r="C919" t="s">
        <v>2325</v>
      </c>
      <c r="D919">
        <v>0</v>
      </c>
      <c r="E919">
        <v>147</v>
      </c>
      <c r="F919">
        <v>2</v>
      </c>
      <c r="G919">
        <v>27</v>
      </c>
      <c r="H919" t="s">
        <v>8183</v>
      </c>
      <c r="I919" t="s">
        <v>5529</v>
      </c>
      <c r="J919" t="s">
        <v>132</v>
      </c>
      <c r="K919" t="s">
        <v>8162</v>
      </c>
      <c r="L919" s="5">
        <v>6.6</v>
      </c>
      <c r="M919" t="s">
        <v>8178</v>
      </c>
      <c r="N919" s="6">
        <v>262476</v>
      </c>
      <c r="O919" t="s">
        <v>8182</v>
      </c>
      <c r="P919" s="6">
        <v>130000000</v>
      </c>
      <c r="Q919" s="6">
        <v>273339556</v>
      </c>
      <c r="R919">
        <v>143339556</v>
      </c>
      <c r="S919" t="s">
        <v>8175</v>
      </c>
      <c r="T919" s="7">
        <v>37811</v>
      </c>
      <c r="U919" t="s">
        <v>1410</v>
      </c>
      <c r="V919" s="7">
        <v>37811</v>
      </c>
      <c r="W919" t="s">
        <v>8209</v>
      </c>
      <c r="X919" t="s">
        <v>8202</v>
      </c>
      <c r="Y919">
        <v>2003</v>
      </c>
      <c r="Z919">
        <v>9</v>
      </c>
    </row>
    <row r="920" spans="1:26" x14ac:dyDescent="0.25">
      <c r="A920" t="s">
        <v>2326</v>
      </c>
      <c r="B920" t="s">
        <v>2327</v>
      </c>
      <c r="C920" t="s">
        <v>2327</v>
      </c>
      <c r="D920">
        <v>0</v>
      </c>
      <c r="E920">
        <v>127</v>
      </c>
      <c r="F920">
        <v>2</v>
      </c>
      <c r="G920">
        <v>7</v>
      </c>
      <c r="H920" t="s">
        <v>8183</v>
      </c>
      <c r="I920" t="s">
        <v>8160</v>
      </c>
      <c r="J920" t="s">
        <v>145</v>
      </c>
      <c r="K920" t="s">
        <v>5802</v>
      </c>
      <c r="L920" s="5">
        <v>7.3</v>
      </c>
      <c r="M920" t="s">
        <v>8181</v>
      </c>
      <c r="N920" s="6">
        <v>204574</v>
      </c>
      <c r="O920" t="s">
        <v>8182</v>
      </c>
      <c r="P920" s="6">
        <v>40000000</v>
      </c>
      <c r="Q920" s="6">
        <v>48350205</v>
      </c>
      <c r="R920">
        <v>8350205</v>
      </c>
      <c r="S920" t="s">
        <v>8175</v>
      </c>
      <c r="T920" s="7">
        <v>36502</v>
      </c>
      <c r="U920" t="s">
        <v>13</v>
      </c>
      <c r="V920" s="7">
        <v>36502</v>
      </c>
      <c r="W920" t="s">
        <v>8196</v>
      </c>
      <c r="X920" t="s">
        <v>8202</v>
      </c>
      <c r="Y920">
        <v>1999</v>
      </c>
      <c r="Z920">
        <v>8</v>
      </c>
    </row>
    <row r="921" spans="1:26" x14ac:dyDescent="0.25">
      <c r="A921" t="s">
        <v>2328</v>
      </c>
      <c r="B921" t="s">
        <v>2329</v>
      </c>
      <c r="C921" t="s">
        <v>2329</v>
      </c>
      <c r="D921">
        <v>0</v>
      </c>
      <c r="E921">
        <v>155</v>
      </c>
      <c r="F921">
        <v>2</v>
      </c>
      <c r="G921">
        <v>35</v>
      </c>
      <c r="H921" t="s">
        <v>8183</v>
      </c>
      <c r="I921" t="s">
        <v>5529</v>
      </c>
      <c r="J921" t="s">
        <v>8158</v>
      </c>
      <c r="K921" t="s">
        <v>145</v>
      </c>
      <c r="L921" s="5">
        <v>8.5</v>
      </c>
      <c r="M921" t="s">
        <v>8181</v>
      </c>
      <c r="N921" s="6">
        <v>1573937</v>
      </c>
      <c r="O921" t="s">
        <v>8187</v>
      </c>
      <c r="P921" s="6">
        <v>103000000</v>
      </c>
      <c r="Q921" s="6">
        <v>503162313</v>
      </c>
      <c r="R921">
        <v>400162313</v>
      </c>
      <c r="S921" t="s">
        <v>8175</v>
      </c>
      <c r="T921" s="7">
        <v>36647</v>
      </c>
      <c r="U921" t="s">
        <v>236</v>
      </c>
      <c r="V921" s="7">
        <v>36647</v>
      </c>
      <c r="W921" t="s">
        <v>8213</v>
      </c>
      <c r="X921" t="s">
        <v>8205</v>
      </c>
      <c r="Y921">
        <v>2000</v>
      </c>
      <c r="Z921">
        <v>1</v>
      </c>
    </row>
    <row r="922" spans="1:26" x14ac:dyDescent="0.25">
      <c r="A922" t="s">
        <v>2330</v>
      </c>
      <c r="B922" t="s">
        <v>2331</v>
      </c>
      <c r="C922" t="s">
        <v>2331</v>
      </c>
      <c r="D922">
        <v>0</v>
      </c>
      <c r="E922">
        <v>106</v>
      </c>
      <c r="F922">
        <v>1</v>
      </c>
      <c r="G922">
        <v>46</v>
      </c>
      <c r="H922" t="s">
        <v>8177</v>
      </c>
      <c r="I922" t="s">
        <v>5529</v>
      </c>
      <c r="J922" t="s">
        <v>8158</v>
      </c>
      <c r="K922" t="s">
        <v>8159</v>
      </c>
      <c r="L922" s="5">
        <v>6.4</v>
      </c>
      <c r="M922" t="s">
        <v>8178</v>
      </c>
      <c r="N922" s="6">
        <v>83537</v>
      </c>
      <c r="O922" t="s">
        <v>8179</v>
      </c>
      <c r="P922" s="6">
        <v>137000000</v>
      </c>
      <c r="Q922" s="6">
        <v>85131830</v>
      </c>
      <c r="R922">
        <v>-51868170</v>
      </c>
      <c r="S922" t="s">
        <v>8185</v>
      </c>
      <c r="T922" s="7">
        <v>37074</v>
      </c>
      <c r="U922" t="s">
        <v>2332</v>
      </c>
      <c r="V922" s="7">
        <v>37074</v>
      </c>
      <c r="W922" t="s">
        <v>8209</v>
      </c>
      <c r="X922" t="s">
        <v>8205</v>
      </c>
      <c r="Y922">
        <v>2001</v>
      </c>
      <c r="Z922">
        <v>2</v>
      </c>
    </row>
    <row r="923" spans="1:26" x14ac:dyDescent="0.25">
      <c r="A923" t="s">
        <v>2333</v>
      </c>
      <c r="B923" t="s">
        <v>2334</v>
      </c>
      <c r="C923" t="s">
        <v>2334</v>
      </c>
      <c r="D923">
        <v>0</v>
      </c>
      <c r="E923">
        <v>146</v>
      </c>
      <c r="F923">
        <v>2</v>
      </c>
      <c r="G923">
        <v>26</v>
      </c>
      <c r="H923" t="s">
        <v>8183</v>
      </c>
      <c r="I923" t="s">
        <v>8160</v>
      </c>
      <c r="J923" t="s">
        <v>145</v>
      </c>
      <c r="K923" t="s">
        <v>8168</v>
      </c>
      <c r="L923" s="5">
        <v>7.6</v>
      </c>
      <c r="M923" t="s">
        <v>8181</v>
      </c>
      <c r="N923" s="6">
        <v>100932</v>
      </c>
      <c r="O923" t="s">
        <v>8182</v>
      </c>
      <c r="P923" s="6">
        <v>50000000</v>
      </c>
      <c r="Q923" s="6">
        <v>73956241</v>
      </c>
      <c r="R923">
        <v>23956241</v>
      </c>
      <c r="S923" t="s">
        <v>8175</v>
      </c>
      <c r="T923" s="7">
        <v>36420</v>
      </c>
      <c r="U923" t="s">
        <v>711</v>
      </c>
      <c r="V923" s="7">
        <v>36420</v>
      </c>
      <c r="W923" t="s">
        <v>8211</v>
      </c>
      <c r="X923" t="s">
        <v>1465</v>
      </c>
      <c r="Y923">
        <v>1999</v>
      </c>
      <c r="Z923">
        <v>17</v>
      </c>
    </row>
    <row r="924" spans="1:26" x14ac:dyDescent="0.25">
      <c r="A924" t="s">
        <v>2335</v>
      </c>
      <c r="B924" t="s">
        <v>2336</v>
      </c>
      <c r="C924" t="s">
        <v>2336</v>
      </c>
      <c r="D924">
        <v>0</v>
      </c>
      <c r="E924">
        <v>88</v>
      </c>
      <c r="F924">
        <v>1</v>
      </c>
      <c r="G924">
        <v>28</v>
      </c>
      <c r="H924" t="s">
        <v>8177</v>
      </c>
      <c r="I924" t="s">
        <v>132</v>
      </c>
      <c r="J924" t="s">
        <v>5802</v>
      </c>
      <c r="K924" t="s">
        <v>5802</v>
      </c>
      <c r="L924" s="5">
        <v>6.3</v>
      </c>
      <c r="M924" t="s">
        <v>8178</v>
      </c>
      <c r="N924" s="6">
        <v>279668</v>
      </c>
      <c r="O924" t="s">
        <v>8182</v>
      </c>
      <c r="P924" s="6">
        <v>19000000</v>
      </c>
      <c r="Q924" s="6">
        <v>278019771</v>
      </c>
      <c r="R924">
        <v>259019771</v>
      </c>
      <c r="S924" t="s">
        <v>8175</v>
      </c>
      <c r="T924" s="7">
        <v>36714</v>
      </c>
      <c r="U924" t="s">
        <v>2337</v>
      </c>
      <c r="V924" s="7">
        <v>36714</v>
      </c>
      <c r="W924" t="s">
        <v>8209</v>
      </c>
      <c r="X924" t="s">
        <v>1465</v>
      </c>
      <c r="Y924">
        <v>2000</v>
      </c>
      <c r="Z924">
        <v>7</v>
      </c>
    </row>
    <row r="925" spans="1:26" x14ac:dyDescent="0.25">
      <c r="A925" t="s">
        <v>2338</v>
      </c>
      <c r="B925" t="s">
        <v>2339</v>
      </c>
      <c r="C925" t="s">
        <v>2339</v>
      </c>
      <c r="D925">
        <v>0</v>
      </c>
      <c r="E925">
        <v>188</v>
      </c>
      <c r="F925">
        <v>3</v>
      </c>
      <c r="G925">
        <v>8</v>
      </c>
      <c r="H925" t="s">
        <v>8183</v>
      </c>
      <c r="I925" t="s">
        <v>145</v>
      </c>
      <c r="J925" t="s">
        <v>5802</v>
      </c>
      <c r="K925" t="s">
        <v>5802</v>
      </c>
      <c r="L925" s="5">
        <v>8</v>
      </c>
      <c r="M925" t="s">
        <v>8181</v>
      </c>
      <c r="N925" s="6">
        <v>323967</v>
      </c>
      <c r="O925" t="s">
        <v>8182</v>
      </c>
      <c r="P925" s="6">
        <v>37000000</v>
      </c>
      <c r="Q925" s="6">
        <v>48451803</v>
      </c>
      <c r="R925">
        <v>11451803</v>
      </c>
      <c r="S925" t="s">
        <v>8175</v>
      </c>
      <c r="T925" s="7">
        <v>36502</v>
      </c>
      <c r="U925" t="s">
        <v>1701</v>
      </c>
      <c r="V925" s="7">
        <v>36502</v>
      </c>
      <c r="W925" t="s">
        <v>8196</v>
      </c>
      <c r="X925" t="s">
        <v>8202</v>
      </c>
      <c r="Y925">
        <v>1999</v>
      </c>
      <c r="Z925">
        <v>8</v>
      </c>
    </row>
    <row r="926" spans="1:26" x14ac:dyDescent="0.25">
      <c r="A926" t="s">
        <v>2340</v>
      </c>
      <c r="B926" t="s">
        <v>2341</v>
      </c>
      <c r="C926" t="s">
        <v>2341</v>
      </c>
      <c r="D926">
        <v>0</v>
      </c>
      <c r="E926">
        <v>102</v>
      </c>
      <c r="F926">
        <v>1</v>
      </c>
      <c r="G926">
        <v>42</v>
      </c>
      <c r="H926" t="s">
        <v>8177</v>
      </c>
      <c r="I926" t="s">
        <v>8158</v>
      </c>
      <c r="J926" t="s">
        <v>132</v>
      </c>
      <c r="K926" t="s">
        <v>8161</v>
      </c>
      <c r="L926" s="5">
        <v>7.4</v>
      </c>
      <c r="M926" t="s">
        <v>8181</v>
      </c>
      <c r="N926" s="6">
        <v>172505</v>
      </c>
      <c r="O926" t="s">
        <v>8182</v>
      </c>
      <c r="P926" s="6">
        <v>45000000</v>
      </c>
      <c r="Q926" s="6">
        <v>90683916</v>
      </c>
      <c r="R926">
        <v>45683916</v>
      </c>
      <c r="S926" t="s">
        <v>8175</v>
      </c>
      <c r="T926" s="7">
        <v>36517</v>
      </c>
      <c r="U926" t="s">
        <v>2342</v>
      </c>
      <c r="V926" s="7">
        <v>36517</v>
      </c>
      <c r="W926" t="s">
        <v>8196</v>
      </c>
      <c r="X926" t="s">
        <v>8199</v>
      </c>
      <c r="Y926">
        <v>1999</v>
      </c>
      <c r="Z926">
        <v>23</v>
      </c>
    </row>
    <row r="927" spans="1:26" x14ac:dyDescent="0.25">
      <c r="A927" t="s">
        <v>2343</v>
      </c>
      <c r="B927" t="s">
        <v>2344</v>
      </c>
      <c r="C927" t="s">
        <v>2344</v>
      </c>
      <c r="D927">
        <v>0</v>
      </c>
      <c r="E927">
        <v>130</v>
      </c>
      <c r="F927">
        <v>2</v>
      </c>
      <c r="G927">
        <v>10</v>
      </c>
      <c r="H927" t="s">
        <v>8183</v>
      </c>
      <c r="I927" t="s">
        <v>5529</v>
      </c>
      <c r="J927" t="s">
        <v>8158</v>
      </c>
      <c r="K927" t="s">
        <v>145</v>
      </c>
      <c r="L927" s="5">
        <v>6.5</v>
      </c>
      <c r="M927" t="s">
        <v>8178</v>
      </c>
      <c r="N927" s="6">
        <v>175272</v>
      </c>
      <c r="O927" t="s">
        <v>8182</v>
      </c>
      <c r="P927" s="6">
        <v>140000000</v>
      </c>
      <c r="Q927" s="6">
        <v>328718434</v>
      </c>
      <c r="R927">
        <v>188718434</v>
      </c>
      <c r="S927" t="s">
        <v>8175</v>
      </c>
      <c r="T927" s="7">
        <v>36703</v>
      </c>
      <c r="U927" t="s">
        <v>524</v>
      </c>
      <c r="V927" s="7">
        <v>36703</v>
      </c>
      <c r="W927" t="s">
        <v>8208</v>
      </c>
      <c r="X927" t="s">
        <v>8205</v>
      </c>
      <c r="Y927">
        <v>2000</v>
      </c>
      <c r="Z927">
        <v>26</v>
      </c>
    </row>
    <row r="928" spans="1:26" x14ac:dyDescent="0.25">
      <c r="A928" t="s">
        <v>2345</v>
      </c>
      <c r="B928" t="s">
        <v>2346</v>
      </c>
      <c r="C928" t="s">
        <v>2346</v>
      </c>
      <c r="D928">
        <v>0</v>
      </c>
      <c r="E928">
        <v>96</v>
      </c>
      <c r="F928">
        <v>1</v>
      </c>
      <c r="G928">
        <v>36</v>
      </c>
      <c r="H928" t="s">
        <v>8177</v>
      </c>
      <c r="I928" t="s">
        <v>83</v>
      </c>
      <c r="J928" t="s">
        <v>8166</v>
      </c>
      <c r="K928" t="s">
        <v>5802</v>
      </c>
      <c r="L928" s="5">
        <v>7.2</v>
      </c>
      <c r="M928" t="s">
        <v>8181</v>
      </c>
      <c r="N928" s="6">
        <v>75670</v>
      </c>
      <c r="O928" t="s">
        <v>8179</v>
      </c>
      <c r="P928" s="6">
        <v>1200000</v>
      </c>
      <c r="Q928" s="6">
        <v>143998</v>
      </c>
      <c r="R928">
        <v>-1056002</v>
      </c>
      <c r="S928" t="s">
        <v>8185</v>
      </c>
      <c r="T928" s="7">
        <v>35826</v>
      </c>
      <c r="U928" t="s">
        <v>2347</v>
      </c>
      <c r="V928" s="7">
        <v>35826</v>
      </c>
      <c r="W928" t="s">
        <v>8198</v>
      </c>
      <c r="X928" t="s">
        <v>8206</v>
      </c>
      <c r="Y928">
        <v>1998</v>
      </c>
      <c r="Z928">
        <v>31</v>
      </c>
    </row>
    <row r="929" spans="1:26" x14ac:dyDescent="0.25">
      <c r="A929" t="s">
        <v>2348</v>
      </c>
      <c r="B929" t="s">
        <v>2349</v>
      </c>
      <c r="C929" t="s">
        <v>2349</v>
      </c>
      <c r="D929">
        <v>0</v>
      </c>
      <c r="E929">
        <v>120</v>
      </c>
      <c r="F929">
        <v>2</v>
      </c>
      <c r="G929">
        <v>0</v>
      </c>
      <c r="H929" t="s">
        <v>8177</v>
      </c>
      <c r="I929" t="s">
        <v>5529</v>
      </c>
      <c r="J929" t="s">
        <v>8162</v>
      </c>
      <c r="K929" t="s">
        <v>145</v>
      </c>
      <c r="L929" s="5">
        <v>6.1</v>
      </c>
      <c r="M929" t="s">
        <v>8178</v>
      </c>
      <c r="N929" s="6">
        <v>51520</v>
      </c>
      <c r="O929" t="s">
        <v>8179</v>
      </c>
      <c r="P929" s="6">
        <v>60000000</v>
      </c>
      <c r="Q929" s="6">
        <v>56359980</v>
      </c>
      <c r="R929">
        <v>-3640020</v>
      </c>
      <c r="S929" t="s">
        <v>8185</v>
      </c>
      <c r="T929" s="7">
        <v>36951</v>
      </c>
      <c r="U929" t="s">
        <v>2350</v>
      </c>
      <c r="V929" s="7">
        <v>36951</v>
      </c>
      <c r="W929" t="s">
        <v>8203</v>
      </c>
      <c r="X929" t="s">
        <v>8199</v>
      </c>
      <c r="Y929">
        <v>2001</v>
      </c>
      <c r="Z929">
        <v>1</v>
      </c>
    </row>
    <row r="930" spans="1:26" x14ac:dyDescent="0.25">
      <c r="A930" t="s">
        <v>2351</v>
      </c>
      <c r="B930" t="s">
        <v>2352</v>
      </c>
      <c r="C930" t="s">
        <v>2352</v>
      </c>
      <c r="D930">
        <v>0</v>
      </c>
      <c r="E930">
        <v>124</v>
      </c>
      <c r="F930">
        <v>2</v>
      </c>
      <c r="G930">
        <v>4</v>
      </c>
      <c r="H930" t="s">
        <v>8183</v>
      </c>
      <c r="I930" t="s">
        <v>8160</v>
      </c>
      <c r="J930" t="s">
        <v>145</v>
      </c>
      <c r="K930" t="s">
        <v>5802</v>
      </c>
      <c r="L930" s="5">
        <v>7.2</v>
      </c>
      <c r="M930" t="s">
        <v>8181</v>
      </c>
      <c r="N930" s="6">
        <v>56090</v>
      </c>
      <c r="O930" t="s">
        <v>8179</v>
      </c>
      <c r="P930" s="6">
        <v>13500000</v>
      </c>
      <c r="Q930" s="6">
        <v>17989227</v>
      </c>
      <c r="R930">
        <v>4489227</v>
      </c>
      <c r="S930" t="s">
        <v>8175</v>
      </c>
      <c r="T930" s="7">
        <v>2000</v>
      </c>
      <c r="U930" t="s">
        <v>222</v>
      </c>
      <c r="V930" s="7">
        <v>2000</v>
      </c>
      <c r="W930" t="s">
        <v>8208</v>
      </c>
      <c r="X930" t="s">
        <v>8199</v>
      </c>
      <c r="Y930">
        <v>1905</v>
      </c>
      <c r="Z930">
        <v>22</v>
      </c>
    </row>
    <row r="931" spans="1:26" x14ac:dyDescent="0.25">
      <c r="A931" t="s">
        <v>2353</v>
      </c>
      <c r="B931" t="s">
        <v>2354</v>
      </c>
      <c r="C931" t="s">
        <v>2354</v>
      </c>
      <c r="D931">
        <v>0</v>
      </c>
      <c r="E931">
        <v>102</v>
      </c>
      <c r="F931">
        <v>1</v>
      </c>
      <c r="G931">
        <v>42</v>
      </c>
      <c r="H931" t="s">
        <v>8177</v>
      </c>
      <c r="I931" t="s">
        <v>145</v>
      </c>
      <c r="J931" t="s">
        <v>5802</v>
      </c>
      <c r="K931" t="s">
        <v>5802</v>
      </c>
      <c r="L931" s="5">
        <v>8.3000000000000007</v>
      </c>
      <c r="M931" t="s">
        <v>8181</v>
      </c>
      <c r="N931" s="6">
        <v>879910</v>
      </c>
      <c r="O931" t="s">
        <v>8184</v>
      </c>
      <c r="P931" s="6">
        <v>4500000</v>
      </c>
      <c r="Q931" s="6">
        <v>7390108</v>
      </c>
      <c r="R931">
        <v>2890108</v>
      </c>
      <c r="S931" t="s">
        <v>8175</v>
      </c>
      <c r="T931" s="7">
        <v>36660</v>
      </c>
      <c r="U931" t="s">
        <v>2137</v>
      </c>
      <c r="V931" s="7">
        <v>36660</v>
      </c>
      <c r="W931" t="s">
        <v>8213</v>
      </c>
      <c r="X931" t="s">
        <v>8200</v>
      </c>
      <c r="Y931">
        <v>2000</v>
      </c>
      <c r="Z931">
        <v>14</v>
      </c>
    </row>
    <row r="932" spans="1:26" x14ac:dyDescent="0.25">
      <c r="A932" t="s">
        <v>2355</v>
      </c>
      <c r="B932" t="s">
        <v>2356</v>
      </c>
      <c r="C932" t="s">
        <v>2356</v>
      </c>
      <c r="D932">
        <v>0</v>
      </c>
      <c r="E932">
        <v>93</v>
      </c>
      <c r="F932">
        <v>1</v>
      </c>
      <c r="G932">
        <v>33</v>
      </c>
      <c r="H932" t="s">
        <v>8177</v>
      </c>
      <c r="I932" t="s">
        <v>5529</v>
      </c>
      <c r="J932" t="s">
        <v>132</v>
      </c>
      <c r="K932" t="s">
        <v>8162</v>
      </c>
      <c r="L932" s="5">
        <v>6.3</v>
      </c>
      <c r="M932" t="s">
        <v>8178</v>
      </c>
      <c r="N932" s="6">
        <v>87335</v>
      </c>
      <c r="O932" t="s">
        <v>8179</v>
      </c>
      <c r="P932" s="6">
        <v>65000000</v>
      </c>
      <c r="Q932" s="6">
        <v>117758500</v>
      </c>
      <c r="R932">
        <v>52758500</v>
      </c>
      <c r="S932" t="s">
        <v>8175</v>
      </c>
      <c r="T932" s="7">
        <v>36420</v>
      </c>
      <c r="U932" t="s">
        <v>1752</v>
      </c>
      <c r="V932" s="7">
        <v>36420</v>
      </c>
      <c r="W932" t="s">
        <v>8211</v>
      </c>
      <c r="X932" t="s">
        <v>1465</v>
      </c>
      <c r="Y932">
        <v>1999</v>
      </c>
      <c r="Z932">
        <v>17</v>
      </c>
    </row>
    <row r="933" spans="1:26" x14ac:dyDescent="0.25">
      <c r="A933" t="s">
        <v>2357</v>
      </c>
      <c r="B933" t="s">
        <v>2358</v>
      </c>
      <c r="C933" t="s">
        <v>2358</v>
      </c>
      <c r="D933">
        <v>0</v>
      </c>
      <c r="E933">
        <v>136</v>
      </c>
      <c r="F933">
        <v>2</v>
      </c>
      <c r="G933">
        <v>16</v>
      </c>
      <c r="H933" t="s">
        <v>8183</v>
      </c>
      <c r="I933" t="s">
        <v>145</v>
      </c>
      <c r="J933" t="s">
        <v>5802</v>
      </c>
      <c r="K933" t="s">
        <v>5802</v>
      </c>
      <c r="L933" s="5">
        <v>7.3</v>
      </c>
      <c r="M933" t="s">
        <v>8181</v>
      </c>
      <c r="N933" s="6">
        <v>88526</v>
      </c>
      <c r="O933" t="s">
        <v>8179</v>
      </c>
      <c r="P933" s="6">
        <v>43000000</v>
      </c>
      <c r="Q933" s="6">
        <v>80049764</v>
      </c>
      <c r="R933">
        <v>37049764</v>
      </c>
      <c r="S933" t="s">
        <v>8175</v>
      </c>
      <c r="T933" s="7">
        <v>36861</v>
      </c>
      <c r="U933" t="s">
        <v>1045</v>
      </c>
      <c r="V933" s="7">
        <v>36861</v>
      </c>
      <c r="W933" t="s">
        <v>8196</v>
      </c>
      <c r="X933" t="s">
        <v>1465</v>
      </c>
      <c r="Y933">
        <v>2000</v>
      </c>
      <c r="Z933">
        <v>1</v>
      </c>
    </row>
    <row r="934" spans="1:26" x14ac:dyDescent="0.25">
      <c r="A934" t="s">
        <v>2359</v>
      </c>
      <c r="B934" t="s">
        <v>2360</v>
      </c>
      <c r="C934" t="s">
        <v>2360</v>
      </c>
      <c r="D934">
        <v>0</v>
      </c>
      <c r="E934">
        <v>145</v>
      </c>
      <c r="F934">
        <v>2</v>
      </c>
      <c r="G934">
        <v>25</v>
      </c>
      <c r="H934" t="s">
        <v>8183</v>
      </c>
      <c r="I934" t="s">
        <v>5529</v>
      </c>
      <c r="J934" t="s">
        <v>8162</v>
      </c>
      <c r="K934" t="s">
        <v>8166</v>
      </c>
      <c r="L934" s="5">
        <v>7.6</v>
      </c>
      <c r="M934" t="s">
        <v>8181</v>
      </c>
      <c r="N934" s="6">
        <v>574290</v>
      </c>
      <c r="O934" t="s">
        <v>8184</v>
      </c>
      <c r="P934" s="6">
        <v>102000000</v>
      </c>
      <c r="Q934" s="6">
        <v>358372926</v>
      </c>
      <c r="R934">
        <v>256372926</v>
      </c>
      <c r="S934" t="s">
        <v>8175</v>
      </c>
      <c r="T934" s="7">
        <v>37424</v>
      </c>
      <c r="U934" t="s">
        <v>139</v>
      </c>
      <c r="V934" s="7">
        <v>37424</v>
      </c>
      <c r="W934" t="s">
        <v>8208</v>
      </c>
      <c r="X934" t="s">
        <v>8205</v>
      </c>
      <c r="Y934">
        <v>2002</v>
      </c>
      <c r="Z934">
        <v>17</v>
      </c>
    </row>
    <row r="935" spans="1:26" x14ac:dyDescent="0.25">
      <c r="A935" t="s">
        <v>2361</v>
      </c>
      <c r="B935" t="s">
        <v>2362</v>
      </c>
      <c r="C935" t="s">
        <v>2362</v>
      </c>
      <c r="D935">
        <v>0</v>
      </c>
      <c r="E935">
        <v>109</v>
      </c>
      <c r="F935">
        <v>1</v>
      </c>
      <c r="G935">
        <v>49</v>
      </c>
      <c r="H935" t="s">
        <v>8177</v>
      </c>
      <c r="I935" t="s">
        <v>5529</v>
      </c>
      <c r="J935" t="s">
        <v>8161</v>
      </c>
      <c r="K935" t="s">
        <v>5802</v>
      </c>
      <c r="L935" s="5">
        <v>6.3</v>
      </c>
      <c r="M935" t="s">
        <v>8178</v>
      </c>
      <c r="N935" s="6">
        <v>413519</v>
      </c>
      <c r="O935" t="s">
        <v>8182</v>
      </c>
      <c r="P935" s="6">
        <v>200000000</v>
      </c>
      <c r="Q935" s="6">
        <v>433371112</v>
      </c>
      <c r="R935">
        <v>233371112</v>
      </c>
      <c r="S935" t="s">
        <v>8175</v>
      </c>
      <c r="T935" s="7">
        <v>37802</v>
      </c>
      <c r="U935" t="s">
        <v>1704</v>
      </c>
      <c r="V935" s="7">
        <v>37802</v>
      </c>
      <c r="W935" t="s">
        <v>8208</v>
      </c>
      <c r="X935" t="s">
        <v>8205</v>
      </c>
      <c r="Y935">
        <v>2003</v>
      </c>
      <c r="Z935">
        <v>30</v>
      </c>
    </row>
    <row r="936" spans="1:26" x14ac:dyDescent="0.25">
      <c r="A936" t="s">
        <v>2363</v>
      </c>
      <c r="B936" t="s">
        <v>2364</v>
      </c>
      <c r="C936" t="s">
        <v>2364</v>
      </c>
      <c r="D936">
        <v>0</v>
      </c>
      <c r="E936">
        <v>147</v>
      </c>
      <c r="F936">
        <v>2</v>
      </c>
      <c r="G936">
        <v>27</v>
      </c>
      <c r="H936" t="s">
        <v>8183</v>
      </c>
      <c r="I936" t="s">
        <v>8162</v>
      </c>
      <c r="J936" t="s">
        <v>145</v>
      </c>
      <c r="K936" t="s">
        <v>3857</v>
      </c>
      <c r="L936" s="5">
        <v>7.6</v>
      </c>
      <c r="M936" t="s">
        <v>8181</v>
      </c>
      <c r="N936" s="6">
        <v>216735</v>
      </c>
      <c r="O936" t="s">
        <v>8182</v>
      </c>
      <c r="P936" s="6">
        <v>48000000</v>
      </c>
      <c r="Q936" s="6">
        <v>207515725</v>
      </c>
      <c r="R936">
        <v>159515725</v>
      </c>
      <c r="S936" t="s">
        <v>8175</v>
      </c>
      <c r="T936" s="7">
        <v>36866</v>
      </c>
      <c r="U936" t="s">
        <v>924</v>
      </c>
      <c r="V936" s="7">
        <v>36866</v>
      </c>
      <c r="W936" t="s">
        <v>8196</v>
      </c>
      <c r="X936" t="s">
        <v>8202</v>
      </c>
      <c r="Y936">
        <v>2000</v>
      </c>
      <c r="Z936">
        <v>6</v>
      </c>
    </row>
    <row r="937" spans="1:26" x14ac:dyDescent="0.25">
      <c r="A937" t="s">
        <v>2365</v>
      </c>
      <c r="B937" t="s">
        <v>2366</v>
      </c>
      <c r="C937" t="s">
        <v>2366</v>
      </c>
      <c r="D937">
        <v>0</v>
      </c>
      <c r="E937">
        <v>122</v>
      </c>
      <c r="F937">
        <v>2</v>
      </c>
      <c r="G937">
        <v>2</v>
      </c>
      <c r="H937" t="s">
        <v>8183</v>
      </c>
      <c r="I937" t="s">
        <v>8158</v>
      </c>
      <c r="J937" t="s">
        <v>132</v>
      </c>
      <c r="K937" t="s">
        <v>145</v>
      </c>
      <c r="L937" s="5">
        <v>7.9</v>
      </c>
      <c r="M937" t="s">
        <v>8181</v>
      </c>
      <c r="N937" s="6">
        <v>288454</v>
      </c>
      <c r="O937" t="s">
        <v>8182</v>
      </c>
      <c r="P937" s="6">
        <v>60000000</v>
      </c>
      <c r="Q937" s="6">
        <v>47386287</v>
      </c>
      <c r="R937">
        <v>-12613713</v>
      </c>
      <c r="S937" t="s">
        <v>8185</v>
      </c>
      <c r="T937" s="7">
        <v>36777</v>
      </c>
      <c r="U937" t="s">
        <v>1612</v>
      </c>
      <c r="V937" s="7">
        <v>36777</v>
      </c>
      <c r="W937" t="s">
        <v>8211</v>
      </c>
      <c r="X937" t="s">
        <v>1465</v>
      </c>
      <c r="Y937">
        <v>2000</v>
      </c>
      <c r="Z937">
        <v>8</v>
      </c>
    </row>
    <row r="938" spans="1:26" x14ac:dyDescent="0.25">
      <c r="A938" t="s">
        <v>2367</v>
      </c>
      <c r="B938" t="s">
        <v>2368</v>
      </c>
      <c r="C938" t="s">
        <v>2368</v>
      </c>
      <c r="D938">
        <v>0</v>
      </c>
      <c r="E938">
        <v>120</v>
      </c>
      <c r="F938">
        <v>2</v>
      </c>
      <c r="G938">
        <v>0</v>
      </c>
      <c r="H938" t="s">
        <v>8177</v>
      </c>
      <c r="I938" t="s">
        <v>8162</v>
      </c>
      <c r="J938" t="s">
        <v>145</v>
      </c>
      <c r="K938" t="s">
        <v>3857</v>
      </c>
      <c r="L938" s="5">
        <v>7</v>
      </c>
      <c r="M938" t="s">
        <v>8178</v>
      </c>
      <c r="N938" s="6">
        <v>55708</v>
      </c>
      <c r="O938" t="s">
        <v>8179</v>
      </c>
      <c r="P938" s="6">
        <v>7000000</v>
      </c>
      <c r="Q938" s="6">
        <v>28780255</v>
      </c>
      <c r="R938">
        <v>21780255</v>
      </c>
      <c r="S938" t="s">
        <v>8175</v>
      </c>
      <c r="T938" s="7">
        <v>2000</v>
      </c>
      <c r="U938" t="s">
        <v>2369</v>
      </c>
      <c r="V938" s="7">
        <v>2000</v>
      </c>
      <c r="W938" t="s">
        <v>8208</v>
      </c>
      <c r="X938" t="s">
        <v>8199</v>
      </c>
      <c r="Y938">
        <v>1905</v>
      </c>
      <c r="Z938">
        <v>22</v>
      </c>
    </row>
    <row r="939" spans="1:26" x14ac:dyDescent="0.25">
      <c r="A939" t="s">
        <v>2370</v>
      </c>
      <c r="B939" t="s">
        <v>2371</v>
      </c>
      <c r="C939" t="s">
        <v>2371</v>
      </c>
      <c r="D939">
        <v>0</v>
      </c>
      <c r="E939">
        <v>132</v>
      </c>
      <c r="F939">
        <v>2</v>
      </c>
      <c r="G939">
        <v>12</v>
      </c>
      <c r="H939" t="s">
        <v>8183</v>
      </c>
      <c r="I939" t="s">
        <v>145</v>
      </c>
      <c r="J939" t="s">
        <v>8157</v>
      </c>
      <c r="K939" t="s">
        <v>8161</v>
      </c>
      <c r="L939" s="5">
        <v>6.9</v>
      </c>
      <c r="M939" t="s">
        <v>8178</v>
      </c>
      <c r="N939" s="6">
        <v>122713</v>
      </c>
      <c r="O939" t="s">
        <v>8182</v>
      </c>
      <c r="P939" s="6">
        <v>100000000</v>
      </c>
      <c r="Q939" s="6">
        <v>87423861</v>
      </c>
      <c r="R939">
        <v>-12576139</v>
      </c>
      <c r="S939" t="s">
        <v>8185</v>
      </c>
      <c r="T939" s="7">
        <v>36507</v>
      </c>
      <c r="U939" t="s">
        <v>966</v>
      </c>
      <c r="V939" s="7">
        <v>36507</v>
      </c>
      <c r="W939" t="s">
        <v>8196</v>
      </c>
      <c r="X939" t="s">
        <v>8205</v>
      </c>
      <c r="Y939">
        <v>1999</v>
      </c>
      <c r="Z939">
        <v>13</v>
      </c>
    </row>
    <row r="940" spans="1:26" x14ac:dyDescent="0.25">
      <c r="A940" t="s">
        <v>2372</v>
      </c>
      <c r="B940" t="s">
        <v>2373</v>
      </c>
      <c r="C940" t="s">
        <v>2373</v>
      </c>
      <c r="D940">
        <v>0</v>
      </c>
      <c r="E940">
        <v>116</v>
      </c>
      <c r="F940">
        <v>1</v>
      </c>
      <c r="G940">
        <v>56</v>
      </c>
      <c r="H940" t="s">
        <v>8177</v>
      </c>
      <c r="I940" t="s">
        <v>132</v>
      </c>
      <c r="J940" t="s">
        <v>5802</v>
      </c>
      <c r="K940" t="s">
        <v>5802</v>
      </c>
      <c r="L940" s="5">
        <v>6.6</v>
      </c>
      <c r="M940" t="s">
        <v>8178</v>
      </c>
      <c r="N940" s="6">
        <v>247223</v>
      </c>
      <c r="O940" t="s">
        <v>8182</v>
      </c>
      <c r="P940" s="6">
        <v>51000000</v>
      </c>
      <c r="Q940" s="6">
        <v>149270999</v>
      </c>
      <c r="R940">
        <v>98270999</v>
      </c>
      <c r="S940" t="s">
        <v>8175</v>
      </c>
      <c r="T940" s="7">
        <v>2000</v>
      </c>
      <c r="U940" t="s">
        <v>1617</v>
      </c>
      <c r="V940" s="7">
        <v>2000</v>
      </c>
      <c r="W940" t="s">
        <v>8208</v>
      </c>
      <c r="X940" t="s">
        <v>8199</v>
      </c>
      <c r="Y940">
        <v>1905</v>
      </c>
      <c r="Z940">
        <v>22</v>
      </c>
    </row>
    <row r="941" spans="1:26" x14ac:dyDescent="0.25">
      <c r="A941" t="s">
        <v>2374</v>
      </c>
      <c r="B941" t="s">
        <v>2375</v>
      </c>
      <c r="C941" t="s">
        <v>2375</v>
      </c>
      <c r="D941">
        <v>0</v>
      </c>
      <c r="E941">
        <v>114</v>
      </c>
      <c r="F941">
        <v>1</v>
      </c>
      <c r="G941">
        <v>54</v>
      </c>
      <c r="H941" t="s">
        <v>8177</v>
      </c>
      <c r="I941" t="s">
        <v>8158</v>
      </c>
      <c r="J941" t="s">
        <v>8161</v>
      </c>
      <c r="K941" t="s">
        <v>3857</v>
      </c>
      <c r="L941" s="5">
        <v>5.7</v>
      </c>
      <c r="M941" t="s">
        <v>8178</v>
      </c>
      <c r="N941" s="6">
        <v>75692</v>
      </c>
      <c r="O941" t="s">
        <v>8179</v>
      </c>
      <c r="P941" s="6">
        <v>100000000</v>
      </c>
      <c r="Q941" s="6">
        <v>110983407</v>
      </c>
      <c r="R941">
        <v>10983407</v>
      </c>
      <c r="S941" t="s">
        <v>8175</v>
      </c>
      <c r="T941" s="7">
        <v>36591</v>
      </c>
      <c r="U941" t="s">
        <v>161</v>
      </c>
      <c r="V941" s="7">
        <v>36591</v>
      </c>
      <c r="W941" t="s">
        <v>8203</v>
      </c>
      <c r="X941" t="s">
        <v>8205</v>
      </c>
      <c r="Y941">
        <v>2000</v>
      </c>
      <c r="Z941">
        <v>6</v>
      </c>
    </row>
    <row r="942" spans="1:26" x14ac:dyDescent="0.25">
      <c r="A942" t="s">
        <v>2376</v>
      </c>
      <c r="B942" t="s">
        <v>2377</v>
      </c>
      <c r="C942" t="s">
        <v>2377</v>
      </c>
      <c r="D942">
        <v>0</v>
      </c>
      <c r="E942">
        <v>81</v>
      </c>
      <c r="F942">
        <v>1</v>
      </c>
      <c r="G942">
        <v>21</v>
      </c>
      <c r="H942" t="s">
        <v>8177</v>
      </c>
      <c r="I942" t="s">
        <v>8162</v>
      </c>
      <c r="J942" t="s">
        <v>3857</v>
      </c>
      <c r="K942" t="s">
        <v>5802</v>
      </c>
      <c r="L942" s="5">
        <v>7.1</v>
      </c>
      <c r="M942" t="s">
        <v>8181</v>
      </c>
      <c r="N942" s="6">
        <v>281056</v>
      </c>
      <c r="O942" t="s">
        <v>8182</v>
      </c>
      <c r="P942" s="6">
        <v>13000000</v>
      </c>
      <c r="Q942" s="6">
        <v>97837138</v>
      </c>
      <c r="R942">
        <v>84837138</v>
      </c>
      <c r="S942" t="s">
        <v>8175</v>
      </c>
      <c r="T942" s="7">
        <v>37509</v>
      </c>
      <c r="U942" t="s">
        <v>708</v>
      </c>
      <c r="V942" s="7">
        <v>37509</v>
      </c>
      <c r="W942" t="s">
        <v>8211</v>
      </c>
      <c r="X942" t="s">
        <v>8197</v>
      </c>
      <c r="Y942">
        <v>2002</v>
      </c>
      <c r="Z942">
        <v>10</v>
      </c>
    </row>
    <row r="943" spans="1:26" x14ac:dyDescent="0.25">
      <c r="A943" t="s">
        <v>2378</v>
      </c>
      <c r="B943" t="s">
        <v>2379</v>
      </c>
      <c r="C943" t="s">
        <v>2379</v>
      </c>
      <c r="D943">
        <v>0</v>
      </c>
      <c r="E943">
        <v>132</v>
      </c>
      <c r="F943">
        <v>2</v>
      </c>
      <c r="G943">
        <v>12</v>
      </c>
      <c r="H943" t="s">
        <v>8183</v>
      </c>
      <c r="I943" t="s">
        <v>5529</v>
      </c>
      <c r="J943" t="s">
        <v>8158</v>
      </c>
      <c r="K943" t="s">
        <v>8157</v>
      </c>
      <c r="L943" s="5">
        <v>6.9</v>
      </c>
      <c r="M943" t="s">
        <v>8178</v>
      </c>
      <c r="N943" s="6">
        <v>197386</v>
      </c>
      <c r="O943" t="s">
        <v>8182</v>
      </c>
      <c r="P943" s="6">
        <v>65000000</v>
      </c>
      <c r="Q943" s="6">
        <v>117487473</v>
      </c>
      <c r="R943">
        <v>52487473</v>
      </c>
      <c r="S943" t="s">
        <v>8175</v>
      </c>
      <c r="T943" s="7">
        <v>36958</v>
      </c>
      <c r="U943" t="s">
        <v>1965</v>
      </c>
      <c r="V943" s="7">
        <v>36958</v>
      </c>
      <c r="W943" t="s">
        <v>8203</v>
      </c>
      <c r="X943" t="s">
        <v>8199</v>
      </c>
      <c r="Y943">
        <v>2001</v>
      </c>
      <c r="Z943">
        <v>8</v>
      </c>
    </row>
    <row r="944" spans="1:26" x14ac:dyDescent="0.25">
      <c r="A944" t="s">
        <v>2380</v>
      </c>
      <c r="B944" t="s">
        <v>2381</v>
      </c>
      <c r="C944" t="s">
        <v>2381</v>
      </c>
      <c r="D944">
        <v>0</v>
      </c>
      <c r="E944">
        <v>110</v>
      </c>
      <c r="F944">
        <v>1</v>
      </c>
      <c r="G944">
        <v>50</v>
      </c>
      <c r="H944" t="s">
        <v>8177</v>
      </c>
      <c r="I944" t="s">
        <v>5529</v>
      </c>
      <c r="J944" t="s">
        <v>8158</v>
      </c>
      <c r="K944" t="s">
        <v>132</v>
      </c>
      <c r="L944" s="5">
        <v>6.6</v>
      </c>
      <c r="M944" t="s">
        <v>8178</v>
      </c>
      <c r="N944" s="6">
        <v>133388</v>
      </c>
      <c r="O944" t="s">
        <v>8182</v>
      </c>
      <c r="P944" s="6">
        <v>55000000</v>
      </c>
      <c r="Q944" s="6">
        <v>99274467</v>
      </c>
      <c r="R944">
        <v>44274467</v>
      </c>
      <c r="S944" t="s">
        <v>8175</v>
      </c>
      <c r="T944" s="7">
        <v>36665</v>
      </c>
      <c r="U944" t="s">
        <v>2382</v>
      </c>
      <c r="V944" s="7">
        <v>36665</v>
      </c>
      <c r="W944" t="s">
        <v>8213</v>
      </c>
      <c r="X944" t="s">
        <v>1465</v>
      </c>
      <c r="Y944">
        <v>2000</v>
      </c>
      <c r="Z944">
        <v>19</v>
      </c>
    </row>
    <row r="945" spans="1:26" x14ac:dyDescent="0.25">
      <c r="A945" t="s">
        <v>2383</v>
      </c>
      <c r="B945" t="s">
        <v>2384</v>
      </c>
      <c r="C945" t="s">
        <v>2384</v>
      </c>
      <c r="D945">
        <v>0</v>
      </c>
      <c r="E945">
        <v>107</v>
      </c>
      <c r="F945">
        <v>1</v>
      </c>
      <c r="G945">
        <v>47</v>
      </c>
      <c r="H945" t="s">
        <v>8177</v>
      </c>
      <c r="I945" t="s">
        <v>132</v>
      </c>
      <c r="J945" t="s">
        <v>145</v>
      </c>
      <c r="K945" t="s">
        <v>5802</v>
      </c>
      <c r="L945" s="5">
        <v>7.2</v>
      </c>
      <c r="M945" t="s">
        <v>8181</v>
      </c>
      <c r="N945" s="6">
        <v>65993</v>
      </c>
      <c r="O945" t="s">
        <v>8179</v>
      </c>
      <c r="P945" s="6">
        <v>55000000</v>
      </c>
      <c r="Q945" s="6">
        <v>33426588</v>
      </c>
      <c r="R945">
        <v>-21573412</v>
      </c>
      <c r="S945" t="s">
        <v>8185</v>
      </c>
      <c r="T945" s="7">
        <v>36578</v>
      </c>
      <c r="U945" t="s">
        <v>1798</v>
      </c>
      <c r="V945" s="7">
        <v>36578</v>
      </c>
      <c r="W945" t="s">
        <v>8201</v>
      </c>
      <c r="X945" t="s">
        <v>8197</v>
      </c>
      <c r="Y945">
        <v>2000</v>
      </c>
      <c r="Z945">
        <v>22</v>
      </c>
    </row>
    <row r="946" spans="1:26" x14ac:dyDescent="0.25">
      <c r="A946" t="s">
        <v>2385</v>
      </c>
      <c r="B946" t="s">
        <v>2386</v>
      </c>
      <c r="C946" t="s">
        <v>2386</v>
      </c>
      <c r="D946">
        <v>0</v>
      </c>
      <c r="E946">
        <v>117</v>
      </c>
      <c r="F946">
        <v>1</v>
      </c>
      <c r="G946">
        <v>57</v>
      </c>
      <c r="H946" t="s">
        <v>8177</v>
      </c>
      <c r="I946" t="s">
        <v>5529</v>
      </c>
      <c r="J946" t="s">
        <v>8158</v>
      </c>
      <c r="K946" t="s">
        <v>8161</v>
      </c>
      <c r="L946" s="5">
        <v>2.5</v>
      </c>
      <c r="M946" t="s">
        <v>8188</v>
      </c>
      <c r="N946" s="6">
        <v>82348</v>
      </c>
      <c r="O946" t="s">
        <v>8179</v>
      </c>
      <c r="P946" s="6">
        <v>73000000</v>
      </c>
      <c r="Q946" s="6">
        <v>29725663</v>
      </c>
      <c r="R946">
        <v>-43274337</v>
      </c>
      <c r="S946" t="s">
        <v>8185</v>
      </c>
      <c r="T946" s="7">
        <v>36656</v>
      </c>
      <c r="U946" t="s">
        <v>2387</v>
      </c>
      <c r="V946" s="7">
        <v>36656</v>
      </c>
      <c r="W946" t="s">
        <v>8213</v>
      </c>
      <c r="X946" t="s">
        <v>8202</v>
      </c>
      <c r="Y946">
        <v>2000</v>
      </c>
      <c r="Z946">
        <v>10</v>
      </c>
    </row>
    <row r="947" spans="1:26" x14ac:dyDescent="0.25">
      <c r="A947" t="s">
        <v>2388</v>
      </c>
      <c r="B947" t="s">
        <v>2389</v>
      </c>
      <c r="C947" t="s">
        <v>2389</v>
      </c>
      <c r="D947">
        <v>0</v>
      </c>
      <c r="E947">
        <v>93</v>
      </c>
      <c r="F947">
        <v>1</v>
      </c>
      <c r="G947">
        <v>33</v>
      </c>
      <c r="H947" t="s">
        <v>8177</v>
      </c>
      <c r="I947" t="s">
        <v>83</v>
      </c>
      <c r="J947" t="s">
        <v>8166</v>
      </c>
      <c r="K947" t="s">
        <v>3857</v>
      </c>
      <c r="L947" s="5">
        <v>5.6</v>
      </c>
      <c r="M947" t="s">
        <v>8178</v>
      </c>
      <c r="N947" s="6">
        <v>59487</v>
      </c>
      <c r="O947" t="s">
        <v>8179</v>
      </c>
      <c r="P947" s="6">
        <v>37000000</v>
      </c>
      <c r="Q947" s="6">
        <v>42593455</v>
      </c>
      <c r="R947">
        <v>5593455</v>
      </c>
      <c r="S947" t="s">
        <v>8175</v>
      </c>
      <c r="T947" s="7">
        <v>36460</v>
      </c>
      <c r="U947" t="s">
        <v>2390</v>
      </c>
      <c r="V947" s="7">
        <v>36460</v>
      </c>
      <c r="W947" t="s">
        <v>8204</v>
      </c>
      <c r="X947" t="s">
        <v>8202</v>
      </c>
      <c r="Y947">
        <v>1999</v>
      </c>
      <c r="Z947">
        <v>27</v>
      </c>
    </row>
    <row r="948" spans="1:26" x14ac:dyDescent="0.25">
      <c r="A948" t="s">
        <v>2391</v>
      </c>
      <c r="B948" t="s">
        <v>2392</v>
      </c>
      <c r="C948" t="s">
        <v>2392</v>
      </c>
      <c r="D948">
        <v>0</v>
      </c>
      <c r="E948">
        <v>90</v>
      </c>
      <c r="F948">
        <v>1</v>
      </c>
      <c r="G948">
        <v>30</v>
      </c>
      <c r="H948" t="s">
        <v>8177</v>
      </c>
      <c r="I948" t="s">
        <v>132</v>
      </c>
      <c r="J948" t="s">
        <v>8156</v>
      </c>
      <c r="K948" t="s">
        <v>5802</v>
      </c>
      <c r="L948" s="5">
        <v>5.3</v>
      </c>
      <c r="M948" t="s">
        <v>8178</v>
      </c>
      <c r="N948" s="6">
        <v>110606</v>
      </c>
      <c r="O948" t="s">
        <v>8182</v>
      </c>
      <c r="P948" s="6">
        <v>85000000</v>
      </c>
      <c r="Q948" s="6">
        <v>58292295</v>
      </c>
      <c r="R948">
        <v>-26707705</v>
      </c>
      <c r="S948" t="s">
        <v>8185</v>
      </c>
      <c r="T948" s="7">
        <v>36832</v>
      </c>
      <c r="U948" t="s">
        <v>2393</v>
      </c>
      <c r="V948" s="7">
        <v>36832</v>
      </c>
      <c r="W948" t="s">
        <v>8207</v>
      </c>
      <c r="X948" t="s">
        <v>8199</v>
      </c>
      <c r="Y948">
        <v>2000</v>
      </c>
      <c r="Z948">
        <v>2</v>
      </c>
    </row>
    <row r="949" spans="1:26" x14ac:dyDescent="0.25">
      <c r="A949" t="s">
        <v>2394</v>
      </c>
      <c r="B949" t="s">
        <v>2395</v>
      </c>
      <c r="C949" t="s">
        <v>2395</v>
      </c>
      <c r="D949">
        <v>0</v>
      </c>
      <c r="E949">
        <v>81</v>
      </c>
      <c r="F949">
        <v>1</v>
      </c>
      <c r="G949">
        <v>21</v>
      </c>
      <c r="H949" t="s">
        <v>8177</v>
      </c>
      <c r="I949" t="s">
        <v>83</v>
      </c>
      <c r="J949" t="s">
        <v>8166</v>
      </c>
      <c r="K949" t="s">
        <v>5802</v>
      </c>
      <c r="L949" s="5">
        <v>6.5</v>
      </c>
      <c r="M949" t="s">
        <v>8178</v>
      </c>
      <c r="N949" s="6">
        <v>278925</v>
      </c>
      <c r="O949" t="s">
        <v>8182</v>
      </c>
      <c r="P949" s="6">
        <v>60000</v>
      </c>
      <c r="Q949" s="6">
        <v>248639099</v>
      </c>
      <c r="R949">
        <v>248579099</v>
      </c>
      <c r="S949" t="s">
        <v>8175</v>
      </c>
      <c r="T949" s="7">
        <v>36185</v>
      </c>
      <c r="U949" t="s">
        <v>2396</v>
      </c>
      <c r="V949" s="7">
        <v>36185</v>
      </c>
      <c r="W949" t="s">
        <v>8198</v>
      </c>
      <c r="X949" t="s">
        <v>8205</v>
      </c>
      <c r="Y949">
        <v>1999</v>
      </c>
      <c r="Z949">
        <v>25</v>
      </c>
    </row>
    <row r="950" spans="1:26" x14ac:dyDescent="0.25">
      <c r="A950" t="s">
        <v>2397</v>
      </c>
      <c r="B950" t="s">
        <v>2398</v>
      </c>
      <c r="C950" t="s">
        <v>2398</v>
      </c>
      <c r="D950">
        <v>0</v>
      </c>
      <c r="E950">
        <v>118</v>
      </c>
      <c r="F950">
        <v>1</v>
      </c>
      <c r="G950">
        <v>58</v>
      </c>
      <c r="H950" t="s">
        <v>8177</v>
      </c>
      <c r="I950" t="s">
        <v>8162</v>
      </c>
      <c r="J950" t="s">
        <v>145</v>
      </c>
      <c r="K950" t="s">
        <v>8166</v>
      </c>
      <c r="L950" s="5">
        <v>7.4</v>
      </c>
      <c r="M950" t="s">
        <v>8181</v>
      </c>
      <c r="N950" s="6">
        <v>113830</v>
      </c>
      <c r="O950" t="s">
        <v>8182</v>
      </c>
      <c r="P950" s="6">
        <v>31000000</v>
      </c>
      <c r="Q950" s="6">
        <v>68106245</v>
      </c>
      <c r="R950">
        <v>37106245</v>
      </c>
      <c r="S950" t="s">
        <v>8175</v>
      </c>
      <c r="T950" s="7">
        <v>2000</v>
      </c>
      <c r="U950" t="s">
        <v>1638</v>
      </c>
      <c r="V950" s="7">
        <v>2000</v>
      </c>
      <c r="W950" t="s">
        <v>8208</v>
      </c>
      <c r="X950" t="s">
        <v>8199</v>
      </c>
      <c r="Y950">
        <v>1905</v>
      </c>
      <c r="Z950">
        <v>22</v>
      </c>
    </row>
    <row r="951" spans="1:26" x14ac:dyDescent="0.25">
      <c r="A951" t="s">
        <v>2399</v>
      </c>
      <c r="B951" t="s">
        <v>2400</v>
      </c>
      <c r="C951" t="s">
        <v>2400</v>
      </c>
      <c r="D951">
        <v>0</v>
      </c>
      <c r="E951">
        <v>130</v>
      </c>
      <c r="F951">
        <v>2</v>
      </c>
      <c r="G951">
        <v>10</v>
      </c>
      <c r="H951" t="s">
        <v>8183</v>
      </c>
      <c r="I951" t="s">
        <v>5529</v>
      </c>
      <c r="J951" t="s">
        <v>8158</v>
      </c>
      <c r="K951" t="s">
        <v>3857</v>
      </c>
      <c r="L951" s="5">
        <v>6.5</v>
      </c>
      <c r="M951" t="s">
        <v>8178</v>
      </c>
      <c r="N951" s="6">
        <v>84896</v>
      </c>
      <c r="O951" t="s">
        <v>8179</v>
      </c>
      <c r="P951" s="6">
        <v>65000000</v>
      </c>
      <c r="Q951" s="6">
        <v>128884132</v>
      </c>
      <c r="R951">
        <v>63884132</v>
      </c>
      <c r="S951" t="s">
        <v>8175</v>
      </c>
      <c r="T951" s="7">
        <v>36739</v>
      </c>
      <c r="U951" t="s">
        <v>69</v>
      </c>
      <c r="V951" s="7">
        <v>36739</v>
      </c>
      <c r="W951" t="s">
        <v>8212</v>
      </c>
      <c r="X951" t="s">
        <v>8197</v>
      </c>
      <c r="Y951">
        <v>2000</v>
      </c>
      <c r="Z951">
        <v>1</v>
      </c>
    </row>
    <row r="952" spans="1:26" x14ac:dyDescent="0.25">
      <c r="A952" t="s">
        <v>2401</v>
      </c>
      <c r="B952" t="s">
        <v>2402</v>
      </c>
      <c r="C952" t="s">
        <v>2403</v>
      </c>
      <c r="D952">
        <v>0</v>
      </c>
      <c r="E952">
        <v>118</v>
      </c>
      <c r="F952">
        <v>1</v>
      </c>
      <c r="G952">
        <v>58</v>
      </c>
      <c r="H952" t="s">
        <v>8177</v>
      </c>
      <c r="I952" t="s">
        <v>5529</v>
      </c>
      <c r="J952" t="s">
        <v>8162</v>
      </c>
      <c r="K952" t="s">
        <v>3857</v>
      </c>
      <c r="L952" s="5">
        <v>6.5</v>
      </c>
      <c r="M952" t="s">
        <v>8178</v>
      </c>
      <c r="N952" s="6">
        <v>290003</v>
      </c>
      <c r="O952" t="s">
        <v>8182</v>
      </c>
      <c r="P952" s="6">
        <v>90000000</v>
      </c>
      <c r="Q952" s="6">
        <v>237202299</v>
      </c>
      <c r="R952">
        <v>147202299</v>
      </c>
      <c r="S952" t="s">
        <v>8175</v>
      </c>
      <c r="T952" s="7">
        <v>36682</v>
      </c>
      <c r="U952" t="s">
        <v>1226</v>
      </c>
      <c r="V952" s="7">
        <v>36682</v>
      </c>
      <c r="W952" t="s">
        <v>8208</v>
      </c>
      <c r="X952" t="s">
        <v>8205</v>
      </c>
      <c r="Y952">
        <v>2000</v>
      </c>
      <c r="Z952">
        <v>5</v>
      </c>
    </row>
    <row r="953" spans="1:26" x14ac:dyDescent="0.25">
      <c r="A953" t="s">
        <v>2404</v>
      </c>
      <c r="B953" t="s">
        <v>2405</v>
      </c>
      <c r="C953" t="s">
        <v>2405</v>
      </c>
      <c r="D953">
        <v>0</v>
      </c>
      <c r="E953">
        <v>165</v>
      </c>
      <c r="F953">
        <v>2</v>
      </c>
      <c r="G953">
        <v>45</v>
      </c>
      <c r="H953" t="s">
        <v>8183</v>
      </c>
      <c r="I953" t="s">
        <v>5529</v>
      </c>
      <c r="J953" t="s">
        <v>145</v>
      </c>
      <c r="K953" t="s">
        <v>8167</v>
      </c>
      <c r="L953" s="5">
        <v>7.2</v>
      </c>
      <c r="M953" t="s">
        <v>8181</v>
      </c>
      <c r="N953" s="6">
        <v>288206</v>
      </c>
      <c r="O953" t="s">
        <v>8182</v>
      </c>
      <c r="P953" s="6">
        <v>110000000</v>
      </c>
      <c r="Q953" s="6">
        <v>215294342</v>
      </c>
      <c r="R953">
        <v>105294342</v>
      </c>
      <c r="S953" t="s">
        <v>8175</v>
      </c>
      <c r="T953" s="7">
        <v>36704</v>
      </c>
      <c r="U953" t="s">
        <v>1162</v>
      </c>
      <c r="V953" s="7">
        <v>36704</v>
      </c>
      <c r="W953" t="s">
        <v>8208</v>
      </c>
      <c r="X953" t="s">
        <v>8197</v>
      </c>
      <c r="Y953">
        <v>2000</v>
      </c>
      <c r="Z953">
        <v>27</v>
      </c>
    </row>
    <row r="954" spans="1:26" x14ac:dyDescent="0.25">
      <c r="A954" t="s">
        <v>2406</v>
      </c>
      <c r="B954" t="s">
        <v>2407</v>
      </c>
      <c r="C954" t="s">
        <v>2407</v>
      </c>
      <c r="D954">
        <v>0</v>
      </c>
      <c r="E954">
        <v>117</v>
      </c>
      <c r="F954">
        <v>1</v>
      </c>
      <c r="G954">
        <v>57</v>
      </c>
      <c r="H954" t="s">
        <v>8177</v>
      </c>
      <c r="I954" t="s">
        <v>5529</v>
      </c>
      <c r="J954" t="s">
        <v>83</v>
      </c>
      <c r="K954" t="s">
        <v>8161</v>
      </c>
      <c r="L954" s="5">
        <v>6.7</v>
      </c>
      <c r="M954" t="s">
        <v>8178</v>
      </c>
      <c r="N954" s="6">
        <v>230138</v>
      </c>
      <c r="O954" t="s">
        <v>8182</v>
      </c>
      <c r="P954" s="6">
        <v>54000000</v>
      </c>
      <c r="Q954" s="6">
        <v>155010032</v>
      </c>
      <c r="R954">
        <v>101010032</v>
      </c>
      <c r="S954" t="s">
        <v>8175</v>
      </c>
      <c r="T954" s="7">
        <v>37336</v>
      </c>
      <c r="U954" t="s">
        <v>1811</v>
      </c>
      <c r="V954" s="7">
        <v>37336</v>
      </c>
      <c r="W954" t="s">
        <v>8203</v>
      </c>
      <c r="X954" t="s">
        <v>8199</v>
      </c>
      <c r="Y954">
        <v>2002</v>
      </c>
      <c r="Z954">
        <v>21</v>
      </c>
    </row>
    <row r="955" spans="1:26" x14ac:dyDescent="0.25">
      <c r="A955" t="s">
        <v>2408</v>
      </c>
      <c r="B955" t="s">
        <v>2409</v>
      </c>
      <c r="C955" t="s">
        <v>2409</v>
      </c>
      <c r="D955">
        <v>0</v>
      </c>
      <c r="E955">
        <v>98</v>
      </c>
      <c r="F955">
        <v>1</v>
      </c>
      <c r="G955">
        <v>38</v>
      </c>
      <c r="H955" t="s">
        <v>8177</v>
      </c>
      <c r="I955" t="s">
        <v>132</v>
      </c>
      <c r="J955" t="s">
        <v>8162</v>
      </c>
      <c r="K955" t="s">
        <v>5802</v>
      </c>
      <c r="L955" s="5">
        <v>6.7</v>
      </c>
      <c r="M955" t="s">
        <v>8178</v>
      </c>
      <c r="N955" s="6">
        <v>126715</v>
      </c>
      <c r="O955" t="s">
        <v>8182</v>
      </c>
      <c r="P955" s="6">
        <v>41300000</v>
      </c>
      <c r="Q955" s="6">
        <v>106371651</v>
      </c>
      <c r="R955">
        <v>65071651</v>
      </c>
      <c r="S955" t="s">
        <v>8175</v>
      </c>
      <c r="T955" s="7">
        <v>36573</v>
      </c>
      <c r="U955" t="s">
        <v>535</v>
      </c>
      <c r="V955" s="7">
        <v>36573</v>
      </c>
      <c r="W955" t="s">
        <v>8201</v>
      </c>
      <c r="X955" t="s">
        <v>8199</v>
      </c>
      <c r="Y955">
        <v>2000</v>
      </c>
      <c r="Z955">
        <v>17</v>
      </c>
    </row>
    <row r="956" spans="1:26" x14ac:dyDescent="0.25">
      <c r="A956" t="s">
        <v>2410</v>
      </c>
      <c r="B956" t="s">
        <v>2411</v>
      </c>
      <c r="C956" t="s">
        <v>2412</v>
      </c>
      <c r="D956">
        <v>0</v>
      </c>
      <c r="E956">
        <v>120</v>
      </c>
      <c r="F956">
        <v>2</v>
      </c>
      <c r="G956">
        <v>0</v>
      </c>
      <c r="H956" t="s">
        <v>8177</v>
      </c>
      <c r="I956" t="s">
        <v>5529</v>
      </c>
      <c r="J956" t="s">
        <v>8158</v>
      </c>
      <c r="K956" t="s">
        <v>145</v>
      </c>
      <c r="L956" s="5">
        <v>7.9</v>
      </c>
      <c r="M956" t="s">
        <v>8181</v>
      </c>
      <c r="N956" s="6">
        <v>278334</v>
      </c>
      <c r="O956" t="s">
        <v>8182</v>
      </c>
      <c r="P956" s="6">
        <v>17000000</v>
      </c>
      <c r="Q956" s="6">
        <v>213977285</v>
      </c>
      <c r="R956">
        <v>196977285</v>
      </c>
      <c r="S956" t="s">
        <v>8175</v>
      </c>
      <c r="T956" s="7">
        <v>36664</v>
      </c>
      <c r="U956" t="s">
        <v>1515</v>
      </c>
      <c r="V956" s="7">
        <v>36664</v>
      </c>
      <c r="W956" t="s">
        <v>8213</v>
      </c>
      <c r="X956" t="s">
        <v>8199</v>
      </c>
      <c r="Y956">
        <v>2000</v>
      </c>
      <c r="Z956">
        <v>18</v>
      </c>
    </row>
    <row r="957" spans="1:26" x14ac:dyDescent="0.25">
      <c r="A957" t="s">
        <v>2413</v>
      </c>
      <c r="B957" t="s">
        <v>2414</v>
      </c>
      <c r="C957" t="s">
        <v>2414</v>
      </c>
      <c r="D957">
        <v>0</v>
      </c>
      <c r="E957">
        <v>107</v>
      </c>
      <c r="F957">
        <v>1</v>
      </c>
      <c r="G957">
        <v>47</v>
      </c>
      <c r="H957" t="s">
        <v>8177</v>
      </c>
      <c r="I957" t="s">
        <v>8158</v>
      </c>
      <c r="J957" t="s">
        <v>132</v>
      </c>
      <c r="K957" t="s">
        <v>8162</v>
      </c>
      <c r="L957" s="5">
        <v>7.7</v>
      </c>
      <c r="M957" t="s">
        <v>8181</v>
      </c>
      <c r="N957" s="6">
        <v>324917</v>
      </c>
      <c r="O957" t="s">
        <v>8182</v>
      </c>
      <c r="P957" s="6">
        <v>26000000</v>
      </c>
      <c r="Q957" s="6">
        <v>71870729</v>
      </c>
      <c r="R957">
        <v>45870729</v>
      </c>
      <c r="S957" t="s">
        <v>8175</v>
      </c>
      <c r="T957" s="7">
        <v>36659</v>
      </c>
      <c r="U957" t="s">
        <v>452</v>
      </c>
      <c r="V957" s="7">
        <v>36659</v>
      </c>
      <c r="W957" t="s">
        <v>8213</v>
      </c>
      <c r="X957" t="s">
        <v>8206</v>
      </c>
      <c r="Y957">
        <v>2000</v>
      </c>
      <c r="Z957">
        <v>13</v>
      </c>
    </row>
    <row r="958" spans="1:26" x14ac:dyDescent="0.25">
      <c r="A958" t="s">
        <v>2415</v>
      </c>
      <c r="B958" t="s">
        <v>2416</v>
      </c>
      <c r="C958" t="s">
        <v>2416</v>
      </c>
      <c r="D958">
        <v>0</v>
      </c>
      <c r="E958">
        <v>124</v>
      </c>
      <c r="F958">
        <v>2</v>
      </c>
      <c r="G958">
        <v>4</v>
      </c>
      <c r="H958" t="s">
        <v>8183</v>
      </c>
      <c r="I958" t="s">
        <v>5529</v>
      </c>
      <c r="J958" t="s">
        <v>8158</v>
      </c>
      <c r="K958" t="s">
        <v>145</v>
      </c>
      <c r="L958" s="5">
        <v>5.9</v>
      </c>
      <c r="M958" t="s">
        <v>8178</v>
      </c>
      <c r="N958" s="6">
        <v>64366</v>
      </c>
      <c r="O958" t="s">
        <v>8179</v>
      </c>
      <c r="P958" s="6">
        <v>75000000</v>
      </c>
      <c r="Q958" s="6">
        <v>215663859</v>
      </c>
      <c r="R958">
        <v>140663859</v>
      </c>
      <c r="S958" t="s">
        <v>8175</v>
      </c>
      <c r="T958" s="7">
        <v>36863</v>
      </c>
      <c r="U958" t="s">
        <v>1471</v>
      </c>
      <c r="V958" s="7">
        <v>36863</v>
      </c>
      <c r="W958" t="s">
        <v>8196</v>
      </c>
      <c r="X958" t="s">
        <v>8200</v>
      </c>
      <c r="Y958">
        <v>2000</v>
      </c>
      <c r="Z958">
        <v>3</v>
      </c>
    </row>
    <row r="959" spans="1:26" x14ac:dyDescent="0.25">
      <c r="A959" t="s">
        <v>2417</v>
      </c>
      <c r="B959" t="s">
        <v>2418</v>
      </c>
      <c r="C959" t="s">
        <v>2418</v>
      </c>
      <c r="D959">
        <v>0</v>
      </c>
      <c r="E959">
        <v>118</v>
      </c>
      <c r="F959">
        <v>1</v>
      </c>
      <c r="G959">
        <v>58</v>
      </c>
      <c r="H959" t="s">
        <v>8177</v>
      </c>
      <c r="I959" t="s">
        <v>132</v>
      </c>
      <c r="J959" t="s">
        <v>8168</v>
      </c>
      <c r="K959" t="s">
        <v>5802</v>
      </c>
      <c r="L959" s="5">
        <v>6.6</v>
      </c>
      <c r="M959" t="s">
        <v>8178</v>
      </c>
      <c r="N959" s="6">
        <v>68336</v>
      </c>
      <c r="O959" t="s">
        <v>8179</v>
      </c>
      <c r="P959" s="6">
        <v>50000000</v>
      </c>
      <c r="Q959" s="6">
        <v>50054511</v>
      </c>
      <c r="R959">
        <v>54511</v>
      </c>
      <c r="S959" t="s">
        <v>8175</v>
      </c>
      <c r="T959" s="7">
        <v>36745</v>
      </c>
      <c r="U959" t="s">
        <v>662</v>
      </c>
      <c r="V959" s="7">
        <v>36745</v>
      </c>
      <c r="W959" t="s">
        <v>8212</v>
      </c>
      <c r="X959" t="s">
        <v>8205</v>
      </c>
      <c r="Y959">
        <v>2000</v>
      </c>
      <c r="Z959">
        <v>7</v>
      </c>
    </row>
    <row r="960" spans="1:26" x14ac:dyDescent="0.25">
      <c r="A960" t="s">
        <v>2419</v>
      </c>
      <c r="B960" t="s">
        <v>2420</v>
      </c>
      <c r="C960" t="s">
        <v>2420</v>
      </c>
      <c r="D960">
        <v>0</v>
      </c>
      <c r="E960">
        <v>103</v>
      </c>
      <c r="F960">
        <v>1</v>
      </c>
      <c r="G960">
        <v>43</v>
      </c>
      <c r="H960" t="s">
        <v>8177</v>
      </c>
      <c r="I960" t="s">
        <v>132</v>
      </c>
      <c r="J960" t="s">
        <v>145</v>
      </c>
      <c r="K960" t="s">
        <v>5802</v>
      </c>
      <c r="L960" s="5">
        <v>6.1</v>
      </c>
      <c r="M960" t="s">
        <v>8178</v>
      </c>
      <c r="N960" s="6">
        <v>53162</v>
      </c>
      <c r="O960" t="s">
        <v>8179</v>
      </c>
      <c r="P960" s="6">
        <v>43000000</v>
      </c>
      <c r="Q960" s="6">
        <v>62198945</v>
      </c>
      <c r="R960">
        <v>19198945</v>
      </c>
      <c r="S960" t="s">
        <v>8175</v>
      </c>
      <c r="T960" s="7">
        <v>36564</v>
      </c>
      <c r="U960" t="s">
        <v>1737</v>
      </c>
      <c r="V960" s="7">
        <v>36564</v>
      </c>
      <c r="W960" t="s">
        <v>8201</v>
      </c>
      <c r="X960" t="s">
        <v>8197</v>
      </c>
      <c r="Y960">
        <v>2000</v>
      </c>
      <c r="Z960">
        <v>8</v>
      </c>
    </row>
    <row r="961" spans="1:26" x14ac:dyDescent="0.25">
      <c r="A961" t="s">
        <v>2421</v>
      </c>
      <c r="B961" t="s">
        <v>2422</v>
      </c>
      <c r="C961" t="s">
        <v>2422</v>
      </c>
      <c r="D961">
        <v>0</v>
      </c>
      <c r="E961">
        <v>131</v>
      </c>
      <c r="F961">
        <v>2</v>
      </c>
      <c r="G961">
        <v>11</v>
      </c>
      <c r="H961" t="s">
        <v>8183</v>
      </c>
      <c r="I961" t="s">
        <v>8160</v>
      </c>
      <c r="J961" t="s">
        <v>145</v>
      </c>
      <c r="K961" t="s">
        <v>5802</v>
      </c>
      <c r="L961" s="5">
        <v>7.4</v>
      </c>
      <c r="M961" t="s">
        <v>8181</v>
      </c>
      <c r="N961" s="6">
        <v>213218</v>
      </c>
      <c r="O961" t="s">
        <v>8182</v>
      </c>
      <c r="P961" s="6">
        <v>52000000</v>
      </c>
      <c r="Q961" s="6">
        <v>256271286</v>
      </c>
      <c r="R961">
        <v>204271286</v>
      </c>
      <c r="S961" t="s">
        <v>8175</v>
      </c>
      <c r="T961" s="7">
        <v>2000</v>
      </c>
      <c r="U961" t="s">
        <v>924</v>
      </c>
      <c r="V961" s="7">
        <v>2000</v>
      </c>
      <c r="W961" t="s">
        <v>8208</v>
      </c>
      <c r="X961" t="s">
        <v>8199</v>
      </c>
      <c r="Y961">
        <v>1905</v>
      </c>
      <c r="Z961">
        <v>22</v>
      </c>
    </row>
    <row r="962" spans="1:26" x14ac:dyDescent="0.25">
      <c r="A962" t="s">
        <v>2423</v>
      </c>
      <c r="B962" t="s">
        <v>2424</v>
      </c>
      <c r="C962" t="s">
        <v>2424</v>
      </c>
      <c r="D962">
        <v>0</v>
      </c>
      <c r="E962">
        <v>98</v>
      </c>
      <c r="F962">
        <v>1</v>
      </c>
      <c r="G962">
        <v>38</v>
      </c>
      <c r="H962" t="s">
        <v>8177</v>
      </c>
      <c r="I962" t="s">
        <v>83</v>
      </c>
      <c r="J962" t="s">
        <v>3857</v>
      </c>
      <c r="K962" t="s">
        <v>5802</v>
      </c>
      <c r="L962" s="5">
        <v>6.7</v>
      </c>
      <c r="M962" t="s">
        <v>8178</v>
      </c>
      <c r="N962" s="6">
        <v>273327</v>
      </c>
      <c r="O962" t="s">
        <v>8182</v>
      </c>
      <c r="P962" s="6">
        <v>23000000</v>
      </c>
      <c r="Q962" s="6">
        <v>112880294</v>
      </c>
      <c r="R962">
        <v>89880294</v>
      </c>
      <c r="S962" t="s">
        <v>8175</v>
      </c>
      <c r="T962" s="7">
        <v>36601</v>
      </c>
      <c r="U962" t="s">
        <v>2425</v>
      </c>
      <c r="V962" s="7">
        <v>36601</v>
      </c>
      <c r="W962" t="s">
        <v>8203</v>
      </c>
      <c r="X962" t="s">
        <v>8199</v>
      </c>
      <c r="Y962">
        <v>2000</v>
      </c>
      <c r="Z962">
        <v>16</v>
      </c>
    </row>
    <row r="963" spans="1:26" x14ac:dyDescent="0.25">
      <c r="A963" t="s">
        <v>2426</v>
      </c>
      <c r="B963" t="s">
        <v>2427</v>
      </c>
      <c r="C963" t="s">
        <v>2427</v>
      </c>
      <c r="D963">
        <v>0</v>
      </c>
      <c r="E963">
        <v>90</v>
      </c>
      <c r="F963">
        <v>1</v>
      </c>
      <c r="G963">
        <v>30</v>
      </c>
      <c r="H963" t="s">
        <v>8177</v>
      </c>
      <c r="I963" t="s">
        <v>132</v>
      </c>
      <c r="J963" t="s">
        <v>5802</v>
      </c>
      <c r="K963" t="s">
        <v>5802</v>
      </c>
      <c r="L963" s="5">
        <v>6.5</v>
      </c>
      <c r="M963" t="s">
        <v>8178</v>
      </c>
      <c r="N963" s="6">
        <v>286088</v>
      </c>
      <c r="O963" t="s">
        <v>8182</v>
      </c>
      <c r="P963" s="6">
        <v>28000000</v>
      </c>
      <c r="Q963" s="6">
        <v>60780981</v>
      </c>
      <c r="R963">
        <v>32780981</v>
      </c>
      <c r="S963" t="s">
        <v>8175</v>
      </c>
      <c r="T963" s="7">
        <v>37162</v>
      </c>
      <c r="U963" t="s">
        <v>1356</v>
      </c>
      <c r="V963" s="7">
        <v>37162</v>
      </c>
      <c r="W963" t="s">
        <v>8211</v>
      </c>
      <c r="X963" t="s">
        <v>1465</v>
      </c>
      <c r="Y963">
        <v>2001</v>
      </c>
      <c r="Z963">
        <v>28</v>
      </c>
    </row>
    <row r="964" spans="1:26" x14ac:dyDescent="0.25">
      <c r="A964" t="s">
        <v>2428</v>
      </c>
      <c r="B964" t="s">
        <v>2429</v>
      </c>
      <c r="C964" t="s">
        <v>2429</v>
      </c>
      <c r="D964">
        <v>0</v>
      </c>
      <c r="E964">
        <v>92</v>
      </c>
      <c r="F964">
        <v>1</v>
      </c>
      <c r="G964">
        <v>32</v>
      </c>
      <c r="H964" t="s">
        <v>8177</v>
      </c>
      <c r="I964" t="s">
        <v>8158</v>
      </c>
      <c r="J964" t="s">
        <v>8159</v>
      </c>
      <c r="K964" t="s">
        <v>132</v>
      </c>
      <c r="L964" s="5">
        <v>8.1</v>
      </c>
      <c r="M964" t="s">
        <v>8181</v>
      </c>
      <c r="N964" s="6">
        <v>955443</v>
      </c>
      <c r="O964" t="s">
        <v>8184</v>
      </c>
      <c r="P964" s="6">
        <v>115000000</v>
      </c>
      <c r="Q964" s="6">
        <v>579707738</v>
      </c>
      <c r="R964">
        <v>464707738</v>
      </c>
      <c r="S964" t="s">
        <v>8175</v>
      </c>
      <c r="T964" s="7">
        <v>37192</v>
      </c>
      <c r="U964" t="s">
        <v>2430</v>
      </c>
      <c r="V964" s="7">
        <v>37192</v>
      </c>
      <c r="W964" t="s">
        <v>8204</v>
      </c>
      <c r="X964" t="s">
        <v>8200</v>
      </c>
      <c r="Y964">
        <v>2001</v>
      </c>
      <c r="Z964">
        <v>28</v>
      </c>
    </row>
    <row r="965" spans="1:26" x14ac:dyDescent="0.25">
      <c r="A965" t="s">
        <v>2431</v>
      </c>
      <c r="B965" t="s">
        <v>2432</v>
      </c>
      <c r="C965" t="s">
        <v>2432</v>
      </c>
      <c r="D965">
        <v>0</v>
      </c>
      <c r="E965">
        <v>106</v>
      </c>
      <c r="F965">
        <v>1</v>
      </c>
      <c r="G965">
        <v>46</v>
      </c>
      <c r="H965" t="s">
        <v>8177</v>
      </c>
      <c r="I965" t="s">
        <v>5529</v>
      </c>
      <c r="J965" t="s">
        <v>8161</v>
      </c>
      <c r="K965" t="s">
        <v>3857</v>
      </c>
      <c r="L965" s="5">
        <v>5.7</v>
      </c>
      <c r="M965" t="s">
        <v>8178</v>
      </c>
      <c r="N965" s="6">
        <v>59453</v>
      </c>
      <c r="O965" t="s">
        <v>8179</v>
      </c>
      <c r="P965" s="6">
        <v>80000000</v>
      </c>
      <c r="Q965" s="6">
        <v>33463969</v>
      </c>
      <c r="R965">
        <v>-46536031</v>
      </c>
      <c r="S965" t="s">
        <v>8185</v>
      </c>
      <c r="T965" s="7">
        <v>36836</v>
      </c>
      <c r="U965" t="s">
        <v>2433</v>
      </c>
      <c r="V965" s="7">
        <v>36836</v>
      </c>
      <c r="W965" t="s">
        <v>8207</v>
      </c>
      <c r="X965" t="s">
        <v>8205</v>
      </c>
      <c r="Y965">
        <v>2000</v>
      </c>
      <c r="Z965">
        <v>6</v>
      </c>
    </row>
    <row r="966" spans="1:26" x14ac:dyDescent="0.25">
      <c r="A966" t="s">
        <v>2434</v>
      </c>
      <c r="B966" t="s">
        <v>2435</v>
      </c>
      <c r="C966" t="s">
        <v>2435</v>
      </c>
      <c r="D966">
        <v>0</v>
      </c>
      <c r="E966">
        <v>111</v>
      </c>
      <c r="F966">
        <v>1</v>
      </c>
      <c r="G966">
        <v>51</v>
      </c>
      <c r="H966" t="s">
        <v>8177</v>
      </c>
      <c r="I966" t="s">
        <v>8162</v>
      </c>
      <c r="J966" t="s">
        <v>145</v>
      </c>
      <c r="K966" t="s">
        <v>3857</v>
      </c>
      <c r="L966" s="5">
        <v>7.2</v>
      </c>
      <c r="M966" t="s">
        <v>8181</v>
      </c>
      <c r="N966" s="6">
        <v>187146</v>
      </c>
      <c r="O966" t="s">
        <v>8182</v>
      </c>
      <c r="P966" s="6">
        <v>20000000</v>
      </c>
      <c r="Q966" s="6">
        <v>64828421</v>
      </c>
      <c r="R966">
        <v>44828421</v>
      </c>
      <c r="S966" t="s">
        <v>8175</v>
      </c>
      <c r="T966" s="7">
        <v>39497</v>
      </c>
      <c r="U966" t="s">
        <v>763</v>
      </c>
      <c r="V966" s="7">
        <v>39497</v>
      </c>
      <c r="W966" t="s">
        <v>8201</v>
      </c>
      <c r="X966" t="s">
        <v>8197</v>
      </c>
      <c r="Y966">
        <v>2008</v>
      </c>
      <c r="Z966">
        <v>19</v>
      </c>
    </row>
    <row r="967" spans="1:26" x14ac:dyDescent="0.25">
      <c r="A967" t="s">
        <v>2436</v>
      </c>
      <c r="B967" t="s">
        <v>2437</v>
      </c>
      <c r="C967" t="s">
        <v>2437</v>
      </c>
      <c r="D967">
        <v>0</v>
      </c>
      <c r="E967">
        <v>100</v>
      </c>
      <c r="F967">
        <v>1</v>
      </c>
      <c r="G967">
        <v>40</v>
      </c>
      <c r="H967" t="s">
        <v>8177</v>
      </c>
      <c r="I967" t="s">
        <v>132</v>
      </c>
      <c r="J967" t="s">
        <v>145</v>
      </c>
      <c r="K967" t="s">
        <v>8165</v>
      </c>
      <c r="L967" s="5">
        <v>5.7</v>
      </c>
      <c r="M967" t="s">
        <v>8178</v>
      </c>
      <c r="N967" s="6">
        <v>119400</v>
      </c>
      <c r="O967" t="s">
        <v>8182</v>
      </c>
      <c r="P967" s="6">
        <v>45000000</v>
      </c>
      <c r="Q967" s="6">
        <v>113916474</v>
      </c>
      <c r="R967">
        <v>68916474</v>
      </c>
      <c r="S967" t="s">
        <v>8175</v>
      </c>
      <c r="T967" s="7">
        <v>36738</v>
      </c>
      <c r="U967" t="s">
        <v>2438</v>
      </c>
      <c r="V967" s="7">
        <v>36738</v>
      </c>
      <c r="W967" t="s">
        <v>8209</v>
      </c>
      <c r="X967" t="s">
        <v>8205</v>
      </c>
      <c r="Y967">
        <v>2000</v>
      </c>
      <c r="Z967">
        <v>31</v>
      </c>
    </row>
    <row r="968" spans="1:26" x14ac:dyDescent="0.25">
      <c r="A968" t="s">
        <v>2439</v>
      </c>
      <c r="B968" t="s">
        <v>2440</v>
      </c>
      <c r="C968" t="s">
        <v>2440</v>
      </c>
      <c r="D968">
        <v>0</v>
      </c>
      <c r="E968">
        <v>127</v>
      </c>
      <c r="F968">
        <v>2</v>
      </c>
      <c r="G968">
        <v>7</v>
      </c>
      <c r="H968" t="s">
        <v>8183</v>
      </c>
      <c r="I968" t="s">
        <v>145</v>
      </c>
      <c r="J968" t="s">
        <v>8164</v>
      </c>
      <c r="K968" t="s">
        <v>8157</v>
      </c>
      <c r="L968" s="5">
        <v>7.6</v>
      </c>
      <c r="M968" t="s">
        <v>8181</v>
      </c>
      <c r="N968" s="6">
        <v>295193</v>
      </c>
      <c r="O968" t="s">
        <v>8182</v>
      </c>
      <c r="P968" s="6">
        <v>50000000</v>
      </c>
      <c r="Q968" s="6">
        <v>184928542</v>
      </c>
      <c r="R968">
        <v>134928542</v>
      </c>
      <c r="S968" t="s">
        <v>8175</v>
      </c>
      <c r="T968" s="7">
        <v>37020</v>
      </c>
      <c r="U968" t="s">
        <v>1645</v>
      </c>
      <c r="V968" s="7">
        <v>37020</v>
      </c>
      <c r="W968" t="s">
        <v>8213</v>
      </c>
      <c r="X968" t="s">
        <v>8202</v>
      </c>
      <c r="Y968">
        <v>2001</v>
      </c>
      <c r="Z968">
        <v>9</v>
      </c>
    </row>
    <row r="969" spans="1:26" x14ac:dyDescent="0.25">
      <c r="A969" t="s">
        <v>2441</v>
      </c>
      <c r="B969" t="s">
        <v>2442</v>
      </c>
      <c r="C969" t="s">
        <v>2442</v>
      </c>
      <c r="D969">
        <v>0</v>
      </c>
      <c r="E969">
        <v>129</v>
      </c>
      <c r="F969">
        <v>2</v>
      </c>
      <c r="G969">
        <v>9</v>
      </c>
      <c r="H969" t="s">
        <v>8183</v>
      </c>
      <c r="I969" t="s">
        <v>8160</v>
      </c>
      <c r="J969" t="s">
        <v>145</v>
      </c>
      <c r="K969" t="s">
        <v>5802</v>
      </c>
      <c r="L969" s="5">
        <v>7.2</v>
      </c>
      <c r="M969" t="s">
        <v>8181</v>
      </c>
      <c r="N969" s="6">
        <v>123101</v>
      </c>
      <c r="O969" t="s">
        <v>8182</v>
      </c>
      <c r="P969" s="6">
        <v>32000000</v>
      </c>
      <c r="Q969" s="6">
        <v>82343495</v>
      </c>
      <c r="R969">
        <v>50343495</v>
      </c>
      <c r="S969" t="s">
        <v>8175</v>
      </c>
      <c r="T969" s="7">
        <v>36783</v>
      </c>
      <c r="U969" t="s">
        <v>2443</v>
      </c>
      <c r="V969" s="7">
        <v>36783</v>
      </c>
      <c r="W969" t="s">
        <v>8211</v>
      </c>
      <c r="X969" t="s">
        <v>8199</v>
      </c>
      <c r="Y969">
        <v>2000</v>
      </c>
      <c r="Z969">
        <v>14</v>
      </c>
    </row>
    <row r="970" spans="1:26" x14ac:dyDescent="0.25">
      <c r="A970" t="s">
        <v>2444</v>
      </c>
      <c r="B970" t="s">
        <v>2445</v>
      </c>
      <c r="C970" t="s">
        <v>2445</v>
      </c>
      <c r="D970">
        <v>0</v>
      </c>
      <c r="E970">
        <v>98</v>
      </c>
      <c r="F970">
        <v>1</v>
      </c>
      <c r="G970">
        <v>38</v>
      </c>
      <c r="H970" t="s">
        <v>8177</v>
      </c>
      <c r="I970" t="s">
        <v>132</v>
      </c>
      <c r="J970" t="s">
        <v>8157</v>
      </c>
      <c r="K970" t="s">
        <v>8168</v>
      </c>
      <c r="L970" s="5">
        <v>6.1</v>
      </c>
      <c r="M970" t="s">
        <v>8178</v>
      </c>
      <c r="N970" s="6">
        <v>102902</v>
      </c>
      <c r="O970" t="s">
        <v>8182</v>
      </c>
      <c r="P970" s="6">
        <v>11000000</v>
      </c>
      <c r="Q970" s="6">
        <v>90449929</v>
      </c>
      <c r="R970">
        <v>79449929</v>
      </c>
      <c r="S970" t="s">
        <v>8175</v>
      </c>
      <c r="T970" s="7">
        <v>36760</v>
      </c>
      <c r="U970" t="s">
        <v>2446</v>
      </c>
      <c r="V970" s="7">
        <v>36760</v>
      </c>
      <c r="W970" t="s">
        <v>8212</v>
      </c>
      <c r="X970" t="s">
        <v>8197</v>
      </c>
      <c r="Y970">
        <v>2000</v>
      </c>
      <c r="Z970">
        <v>22</v>
      </c>
    </row>
    <row r="971" spans="1:26" x14ac:dyDescent="0.25">
      <c r="A971" t="s">
        <v>2447</v>
      </c>
      <c r="B971" t="s">
        <v>2448</v>
      </c>
      <c r="C971" t="s">
        <v>2448</v>
      </c>
      <c r="D971">
        <v>0</v>
      </c>
      <c r="E971">
        <v>88</v>
      </c>
      <c r="F971">
        <v>1</v>
      </c>
      <c r="G971">
        <v>28</v>
      </c>
      <c r="H971" t="s">
        <v>8177</v>
      </c>
      <c r="I971" t="s">
        <v>132</v>
      </c>
      <c r="J971" t="s">
        <v>8157</v>
      </c>
      <c r="K971" t="s">
        <v>5802</v>
      </c>
      <c r="L971" s="5">
        <v>5.7</v>
      </c>
      <c r="M971" t="s">
        <v>8178</v>
      </c>
      <c r="N971" s="6">
        <v>78700</v>
      </c>
      <c r="O971" t="s">
        <v>8179</v>
      </c>
      <c r="P971" s="6">
        <v>17000000</v>
      </c>
      <c r="Q971" s="6">
        <v>92938755</v>
      </c>
      <c r="R971">
        <v>75938755</v>
      </c>
      <c r="S971" t="s">
        <v>8175</v>
      </c>
      <c r="T971" s="7">
        <v>36496</v>
      </c>
      <c r="U971" t="s">
        <v>2449</v>
      </c>
      <c r="V971" s="7">
        <v>36496</v>
      </c>
      <c r="W971" t="s">
        <v>8196</v>
      </c>
      <c r="X971" t="s">
        <v>8199</v>
      </c>
      <c r="Y971">
        <v>1999</v>
      </c>
      <c r="Z971">
        <v>2</v>
      </c>
    </row>
    <row r="972" spans="1:26" x14ac:dyDescent="0.25">
      <c r="A972" t="s">
        <v>2450</v>
      </c>
      <c r="B972" t="s">
        <v>2451</v>
      </c>
      <c r="C972" t="s">
        <v>2451</v>
      </c>
      <c r="D972">
        <v>0</v>
      </c>
      <c r="E972">
        <v>112</v>
      </c>
      <c r="F972">
        <v>1</v>
      </c>
      <c r="G972">
        <v>52</v>
      </c>
      <c r="H972" t="s">
        <v>8177</v>
      </c>
      <c r="I972" t="s">
        <v>145</v>
      </c>
      <c r="J972" t="s">
        <v>8165</v>
      </c>
      <c r="K972" t="s">
        <v>8157</v>
      </c>
      <c r="L972" s="5">
        <v>6.2</v>
      </c>
      <c r="M972" t="s">
        <v>8178</v>
      </c>
      <c r="N972" s="6">
        <v>65053</v>
      </c>
      <c r="O972" t="s">
        <v>8179</v>
      </c>
      <c r="P972" s="6">
        <v>13000000</v>
      </c>
      <c r="Q972" s="6">
        <v>131706809</v>
      </c>
      <c r="R972">
        <v>118706809</v>
      </c>
      <c r="S972" t="s">
        <v>8175</v>
      </c>
      <c r="T972" s="7">
        <v>36900</v>
      </c>
      <c r="U972" t="s">
        <v>2452</v>
      </c>
      <c r="V972" s="7">
        <v>36900</v>
      </c>
      <c r="W972" t="s">
        <v>8198</v>
      </c>
      <c r="X972" t="s">
        <v>8197</v>
      </c>
      <c r="Y972">
        <v>2001</v>
      </c>
      <c r="Z972">
        <v>9</v>
      </c>
    </row>
    <row r="973" spans="1:26" x14ac:dyDescent="0.25">
      <c r="A973" t="s">
        <v>2453</v>
      </c>
      <c r="B973" t="s">
        <v>2454</v>
      </c>
      <c r="C973" t="s">
        <v>2454</v>
      </c>
      <c r="D973">
        <v>0</v>
      </c>
      <c r="E973">
        <v>97</v>
      </c>
      <c r="F973">
        <v>1</v>
      </c>
      <c r="G973">
        <v>37</v>
      </c>
      <c r="H973" t="s">
        <v>8177</v>
      </c>
      <c r="I973" t="s">
        <v>5529</v>
      </c>
      <c r="J973" t="s">
        <v>8166</v>
      </c>
      <c r="K973" t="s">
        <v>3857</v>
      </c>
      <c r="L973" s="5">
        <v>6.6</v>
      </c>
      <c r="M973" t="s">
        <v>8178</v>
      </c>
      <c r="N973" s="6">
        <v>74446</v>
      </c>
      <c r="O973" t="s">
        <v>8179</v>
      </c>
      <c r="P973" s="6">
        <v>23000000</v>
      </c>
      <c r="Q973" s="6">
        <v>36642838</v>
      </c>
      <c r="R973">
        <v>13642838</v>
      </c>
      <c r="S973" t="s">
        <v>8175</v>
      </c>
      <c r="T973" s="7">
        <v>37143</v>
      </c>
      <c r="U973" t="s">
        <v>2074</v>
      </c>
      <c r="V973" s="7">
        <v>37143</v>
      </c>
      <c r="W973" t="s">
        <v>8211</v>
      </c>
      <c r="X973" t="s">
        <v>8200</v>
      </c>
      <c r="Y973">
        <v>2001</v>
      </c>
      <c r="Z973">
        <v>9</v>
      </c>
    </row>
    <row r="974" spans="1:26" x14ac:dyDescent="0.25">
      <c r="A974" t="s">
        <v>2455</v>
      </c>
      <c r="B974" t="s">
        <v>2456</v>
      </c>
      <c r="C974" t="s">
        <v>2456</v>
      </c>
      <c r="D974">
        <v>0</v>
      </c>
      <c r="E974">
        <v>109</v>
      </c>
      <c r="F974">
        <v>1</v>
      </c>
      <c r="G974">
        <v>49</v>
      </c>
      <c r="H974" t="s">
        <v>8177</v>
      </c>
      <c r="I974" t="s">
        <v>5529</v>
      </c>
      <c r="J974" t="s">
        <v>145</v>
      </c>
      <c r="K974" t="s">
        <v>8161</v>
      </c>
      <c r="L974" s="5">
        <v>7.9</v>
      </c>
      <c r="M974" t="s">
        <v>8181</v>
      </c>
      <c r="N974" s="6">
        <v>520165</v>
      </c>
      <c r="O974" t="s">
        <v>8184</v>
      </c>
      <c r="P974" s="6">
        <v>76000000</v>
      </c>
      <c r="Q974" s="6">
        <v>70595464</v>
      </c>
      <c r="R974">
        <v>-5404536</v>
      </c>
      <c r="S974" t="s">
        <v>8185</v>
      </c>
      <c r="T974" s="7">
        <v>38963</v>
      </c>
      <c r="U974" t="s">
        <v>1771</v>
      </c>
      <c r="V974" s="7">
        <v>38963</v>
      </c>
      <c r="W974" t="s">
        <v>8211</v>
      </c>
      <c r="X974" t="s">
        <v>8200</v>
      </c>
      <c r="Y974">
        <v>2006</v>
      </c>
      <c r="Z974">
        <v>3</v>
      </c>
    </row>
    <row r="975" spans="1:26" x14ac:dyDescent="0.25">
      <c r="A975" t="s">
        <v>2457</v>
      </c>
      <c r="B975" t="s">
        <v>2458</v>
      </c>
      <c r="C975" t="s">
        <v>2458</v>
      </c>
      <c r="D975">
        <v>0</v>
      </c>
      <c r="E975">
        <v>127</v>
      </c>
      <c r="F975">
        <v>2</v>
      </c>
      <c r="G975">
        <v>7</v>
      </c>
      <c r="H975" t="s">
        <v>8183</v>
      </c>
      <c r="I975" t="s">
        <v>132</v>
      </c>
      <c r="J975" t="s">
        <v>8156</v>
      </c>
      <c r="K975" t="s">
        <v>8157</v>
      </c>
      <c r="L975" s="5">
        <v>6.4</v>
      </c>
      <c r="M975" t="s">
        <v>8178</v>
      </c>
      <c r="N975" s="6">
        <v>218108</v>
      </c>
      <c r="O975" t="s">
        <v>8182</v>
      </c>
      <c r="P975" s="6">
        <v>70000000</v>
      </c>
      <c r="Q975" s="6">
        <v>374111707</v>
      </c>
      <c r="R975">
        <v>304111707</v>
      </c>
      <c r="S975" t="s">
        <v>8175</v>
      </c>
      <c r="T975" s="7">
        <v>36873</v>
      </c>
      <c r="U975" t="s">
        <v>2459</v>
      </c>
      <c r="V975" s="7">
        <v>36873</v>
      </c>
      <c r="W975" t="s">
        <v>8196</v>
      </c>
      <c r="X975" t="s">
        <v>8202</v>
      </c>
      <c r="Y975">
        <v>2000</v>
      </c>
      <c r="Z975">
        <v>13</v>
      </c>
    </row>
    <row r="976" spans="1:26" x14ac:dyDescent="0.25">
      <c r="A976" t="s">
        <v>2460</v>
      </c>
      <c r="B976" t="s">
        <v>2461</v>
      </c>
      <c r="C976" t="s">
        <v>2461</v>
      </c>
      <c r="D976">
        <v>0</v>
      </c>
      <c r="E976">
        <v>99</v>
      </c>
      <c r="F976">
        <v>1</v>
      </c>
      <c r="G976">
        <v>39</v>
      </c>
      <c r="H976" t="s">
        <v>8177</v>
      </c>
      <c r="I976" t="s">
        <v>5529</v>
      </c>
      <c r="J976" t="s">
        <v>132</v>
      </c>
      <c r="K976" t="s">
        <v>8162</v>
      </c>
      <c r="L976" s="5">
        <v>5.2</v>
      </c>
      <c r="M976" t="s">
        <v>8178</v>
      </c>
      <c r="N976" s="6">
        <v>89418</v>
      </c>
      <c r="O976" t="s">
        <v>8179</v>
      </c>
      <c r="P976" s="6">
        <v>30000000</v>
      </c>
      <c r="Q976" s="6">
        <v>173959438</v>
      </c>
      <c r="R976">
        <v>143959438</v>
      </c>
      <c r="S976" t="s">
        <v>8175</v>
      </c>
      <c r="T976" s="7">
        <v>36677</v>
      </c>
      <c r="U976" t="s">
        <v>1782</v>
      </c>
      <c r="V976" s="7">
        <v>36677</v>
      </c>
      <c r="W976" t="s">
        <v>8213</v>
      </c>
      <c r="X976" t="s">
        <v>8202</v>
      </c>
      <c r="Y976">
        <v>2000</v>
      </c>
      <c r="Z976">
        <v>31</v>
      </c>
    </row>
    <row r="977" spans="1:26" x14ac:dyDescent="0.25">
      <c r="A977" t="s">
        <v>2462</v>
      </c>
      <c r="B977" t="s">
        <v>2463</v>
      </c>
      <c r="C977" t="s">
        <v>2463</v>
      </c>
      <c r="D977">
        <v>0</v>
      </c>
      <c r="E977">
        <v>113</v>
      </c>
      <c r="F977">
        <v>1</v>
      </c>
      <c r="G977">
        <v>53</v>
      </c>
      <c r="H977" t="s">
        <v>8177</v>
      </c>
      <c r="I977" t="s">
        <v>8166</v>
      </c>
      <c r="J977" t="s">
        <v>3857</v>
      </c>
      <c r="K977" t="s">
        <v>5802</v>
      </c>
      <c r="L977" s="5">
        <v>8.4</v>
      </c>
      <c r="M977" t="s">
        <v>8181</v>
      </c>
      <c r="N977" s="6">
        <v>1294446</v>
      </c>
      <c r="O977" t="s">
        <v>8184</v>
      </c>
      <c r="P977" s="6">
        <v>9000000</v>
      </c>
      <c r="Q977" s="6">
        <v>40047078</v>
      </c>
      <c r="R977">
        <v>31047078</v>
      </c>
      <c r="S977" t="s">
        <v>8175</v>
      </c>
      <c r="T977" s="7">
        <v>36774</v>
      </c>
      <c r="U977" t="s">
        <v>2229</v>
      </c>
      <c r="V977" s="7">
        <v>36774</v>
      </c>
      <c r="W977" t="s">
        <v>8211</v>
      </c>
      <c r="X977" t="s">
        <v>8197</v>
      </c>
      <c r="Y977">
        <v>2000</v>
      </c>
      <c r="Z977">
        <v>5</v>
      </c>
    </row>
    <row r="978" spans="1:26" x14ac:dyDescent="0.25">
      <c r="A978" t="s">
        <v>2464</v>
      </c>
      <c r="B978" t="s">
        <v>2465</v>
      </c>
      <c r="C978" t="s">
        <v>2465</v>
      </c>
      <c r="D978">
        <v>0</v>
      </c>
      <c r="E978">
        <v>130</v>
      </c>
      <c r="F978">
        <v>2</v>
      </c>
      <c r="G978">
        <v>10</v>
      </c>
      <c r="H978" t="s">
        <v>8183</v>
      </c>
      <c r="I978" t="s">
        <v>5529</v>
      </c>
      <c r="J978" t="s">
        <v>8158</v>
      </c>
      <c r="K978" t="s">
        <v>8156</v>
      </c>
      <c r="L978" s="5">
        <v>6.4</v>
      </c>
      <c r="M978" t="s">
        <v>8178</v>
      </c>
      <c r="N978" s="6">
        <v>340423</v>
      </c>
      <c r="O978" t="s">
        <v>8182</v>
      </c>
      <c r="P978" s="6">
        <v>98000000</v>
      </c>
      <c r="Q978" s="6">
        <v>443280904</v>
      </c>
      <c r="R978">
        <v>345280904</v>
      </c>
      <c r="S978" t="s">
        <v>8175</v>
      </c>
      <c r="T978" s="7">
        <v>37010</v>
      </c>
      <c r="U978" t="s">
        <v>1892</v>
      </c>
      <c r="V978" s="7">
        <v>37010</v>
      </c>
      <c r="W978" t="s">
        <v>8210</v>
      </c>
      <c r="X978" t="s">
        <v>8200</v>
      </c>
      <c r="Y978">
        <v>2001</v>
      </c>
      <c r="Z978">
        <v>29</v>
      </c>
    </row>
    <row r="979" spans="1:26" x14ac:dyDescent="0.25">
      <c r="A979" t="s">
        <v>2466</v>
      </c>
      <c r="B979" t="s">
        <v>2467</v>
      </c>
      <c r="C979" t="s">
        <v>2467</v>
      </c>
      <c r="D979">
        <v>0</v>
      </c>
      <c r="E979">
        <v>103</v>
      </c>
      <c r="F979">
        <v>1</v>
      </c>
      <c r="G979">
        <v>43</v>
      </c>
      <c r="H979" t="s">
        <v>8177</v>
      </c>
      <c r="I979" t="s">
        <v>132</v>
      </c>
      <c r="J979" t="s">
        <v>8157</v>
      </c>
      <c r="K979" t="s">
        <v>5802</v>
      </c>
      <c r="L979" s="5">
        <v>5.3</v>
      </c>
      <c r="M979" t="s">
        <v>8178</v>
      </c>
      <c r="N979" s="6">
        <v>84871</v>
      </c>
      <c r="O979" t="s">
        <v>8179</v>
      </c>
      <c r="P979" s="6">
        <v>35000000</v>
      </c>
      <c r="Q979" s="6">
        <v>94728529</v>
      </c>
      <c r="R979">
        <v>59728529</v>
      </c>
      <c r="S979" t="s">
        <v>8175</v>
      </c>
      <c r="T979" s="7">
        <v>36917</v>
      </c>
      <c r="U979" t="s">
        <v>2468</v>
      </c>
      <c r="V979" s="7">
        <v>36917</v>
      </c>
      <c r="W979" t="s">
        <v>8198</v>
      </c>
      <c r="X979" t="s">
        <v>1465</v>
      </c>
      <c r="Y979">
        <v>2001</v>
      </c>
      <c r="Z979">
        <v>26</v>
      </c>
    </row>
    <row r="980" spans="1:26" x14ac:dyDescent="0.25">
      <c r="A980" t="s">
        <v>2469</v>
      </c>
      <c r="B980" t="s">
        <v>2470</v>
      </c>
      <c r="C980" t="s">
        <v>2470</v>
      </c>
      <c r="D980">
        <v>0</v>
      </c>
      <c r="E980">
        <v>107</v>
      </c>
      <c r="F980">
        <v>1</v>
      </c>
      <c r="G980">
        <v>47</v>
      </c>
      <c r="H980" t="s">
        <v>8177</v>
      </c>
      <c r="I980" t="s">
        <v>8162</v>
      </c>
      <c r="J980" t="s">
        <v>83</v>
      </c>
      <c r="K980" t="s">
        <v>8161</v>
      </c>
      <c r="L980" s="5">
        <v>6.4</v>
      </c>
      <c r="M980" t="s">
        <v>8178</v>
      </c>
      <c r="N980" s="6">
        <v>107334</v>
      </c>
      <c r="O980" t="s">
        <v>8182</v>
      </c>
      <c r="P980" s="6">
        <v>33000000</v>
      </c>
      <c r="Q980" s="6">
        <v>104155843</v>
      </c>
      <c r="R980">
        <v>71155843</v>
      </c>
      <c r="S980" t="s">
        <v>8175</v>
      </c>
      <c r="T980" s="7">
        <v>36755</v>
      </c>
      <c r="U980" t="s">
        <v>2471</v>
      </c>
      <c r="V980" s="7">
        <v>36755</v>
      </c>
      <c r="W980" t="s">
        <v>8212</v>
      </c>
      <c r="X980" t="s">
        <v>8199</v>
      </c>
      <c r="Y980">
        <v>2000</v>
      </c>
      <c r="Z980">
        <v>17</v>
      </c>
    </row>
    <row r="981" spans="1:26" x14ac:dyDescent="0.25">
      <c r="A981" t="s">
        <v>2472</v>
      </c>
      <c r="B981" t="s">
        <v>2473</v>
      </c>
      <c r="C981" t="s">
        <v>2473</v>
      </c>
      <c r="D981">
        <v>0</v>
      </c>
      <c r="E981">
        <v>108</v>
      </c>
      <c r="F981">
        <v>1</v>
      </c>
      <c r="G981">
        <v>48</v>
      </c>
      <c r="H981" t="s">
        <v>8177</v>
      </c>
      <c r="I981" t="s">
        <v>145</v>
      </c>
      <c r="J981" t="s">
        <v>8156</v>
      </c>
      <c r="K981" t="s">
        <v>83</v>
      </c>
      <c r="L981" s="5">
        <v>6.8</v>
      </c>
      <c r="M981" t="s">
        <v>8178</v>
      </c>
      <c r="N981" s="6">
        <v>51152</v>
      </c>
      <c r="O981" t="s">
        <v>8179</v>
      </c>
      <c r="P981" s="6">
        <v>5000000</v>
      </c>
      <c r="Q981" s="6">
        <v>2554</v>
      </c>
      <c r="R981">
        <v>-4997446</v>
      </c>
      <c r="S981" t="s">
        <v>8185</v>
      </c>
      <c r="T981" s="7">
        <v>36739</v>
      </c>
      <c r="U981" t="s">
        <v>2474</v>
      </c>
      <c r="V981" s="7">
        <v>36739</v>
      </c>
      <c r="W981" t="s">
        <v>8212</v>
      </c>
      <c r="X981" t="s">
        <v>8197</v>
      </c>
      <c r="Y981">
        <v>2000</v>
      </c>
      <c r="Z981">
        <v>1</v>
      </c>
    </row>
    <row r="982" spans="1:26" x14ac:dyDescent="0.25">
      <c r="A982" t="s">
        <v>2475</v>
      </c>
      <c r="B982" t="s">
        <v>2476</v>
      </c>
      <c r="C982" t="s">
        <v>2476</v>
      </c>
      <c r="D982">
        <v>0</v>
      </c>
      <c r="E982">
        <v>113</v>
      </c>
      <c r="F982">
        <v>1</v>
      </c>
      <c r="G982">
        <v>53</v>
      </c>
      <c r="H982" t="s">
        <v>8177</v>
      </c>
      <c r="I982" t="s">
        <v>8160</v>
      </c>
      <c r="J982" t="s">
        <v>145</v>
      </c>
      <c r="K982" t="s">
        <v>8168</v>
      </c>
      <c r="L982" s="5">
        <v>7.8</v>
      </c>
      <c r="M982" t="s">
        <v>8181</v>
      </c>
      <c r="N982" s="6">
        <v>227342</v>
      </c>
      <c r="O982" t="s">
        <v>8182</v>
      </c>
      <c r="P982" s="6">
        <v>30000000</v>
      </c>
      <c r="Q982" s="6">
        <v>136771683</v>
      </c>
      <c r="R982">
        <v>106771683</v>
      </c>
      <c r="S982" t="s">
        <v>8175</v>
      </c>
      <c r="T982" s="7">
        <v>36792</v>
      </c>
      <c r="U982" t="s">
        <v>2477</v>
      </c>
      <c r="V982" s="7">
        <v>36792</v>
      </c>
      <c r="W982" t="s">
        <v>8211</v>
      </c>
      <c r="X982" t="s">
        <v>8206</v>
      </c>
      <c r="Y982">
        <v>2000</v>
      </c>
      <c r="Z982">
        <v>23</v>
      </c>
    </row>
    <row r="983" spans="1:26" x14ac:dyDescent="0.25">
      <c r="A983" t="s">
        <v>2478</v>
      </c>
      <c r="B983" t="s">
        <v>2479</v>
      </c>
      <c r="C983" t="s">
        <v>2479</v>
      </c>
      <c r="D983">
        <v>0</v>
      </c>
      <c r="E983">
        <v>92</v>
      </c>
      <c r="F983">
        <v>1</v>
      </c>
      <c r="G983">
        <v>32</v>
      </c>
      <c r="H983" t="s">
        <v>8177</v>
      </c>
      <c r="I983" t="s">
        <v>5529</v>
      </c>
      <c r="J983" t="s">
        <v>83</v>
      </c>
      <c r="K983" t="s">
        <v>8161</v>
      </c>
      <c r="L983" s="5">
        <v>4.4000000000000004</v>
      </c>
      <c r="M983" t="s">
        <v>8188</v>
      </c>
      <c r="N983" s="6">
        <v>60406</v>
      </c>
      <c r="O983" t="s">
        <v>8179</v>
      </c>
      <c r="P983" s="6">
        <v>11000000</v>
      </c>
      <c r="Q983" s="6">
        <v>17077882</v>
      </c>
      <c r="R983">
        <v>6077882</v>
      </c>
      <c r="S983" t="s">
        <v>8175</v>
      </c>
      <c r="T983" s="7">
        <v>37096</v>
      </c>
      <c r="U983" t="s">
        <v>2480</v>
      </c>
      <c r="V983" s="7">
        <v>37096</v>
      </c>
      <c r="W983" t="s">
        <v>8209</v>
      </c>
      <c r="X983" t="s">
        <v>8197</v>
      </c>
      <c r="Y983">
        <v>2001</v>
      </c>
      <c r="Z983">
        <v>24</v>
      </c>
    </row>
    <row r="984" spans="1:26" x14ac:dyDescent="0.25">
      <c r="A984" t="s">
        <v>2481</v>
      </c>
      <c r="B984" t="s">
        <v>2482</v>
      </c>
      <c r="C984" t="s">
        <v>2483</v>
      </c>
      <c r="D984">
        <v>0</v>
      </c>
      <c r="E984">
        <v>122</v>
      </c>
      <c r="F984">
        <v>2</v>
      </c>
      <c r="G984">
        <v>2</v>
      </c>
      <c r="H984" t="s">
        <v>8183</v>
      </c>
      <c r="I984" t="s">
        <v>132</v>
      </c>
      <c r="J984" t="s">
        <v>8157</v>
      </c>
      <c r="K984" t="s">
        <v>5802</v>
      </c>
      <c r="L984" s="5">
        <v>8.3000000000000007</v>
      </c>
      <c r="M984" t="s">
        <v>8181</v>
      </c>
      <c r="N984" s="6">
        <v>781609</v>
      </c>
      <c r="O984" t="s">
        <v>8184</v>
      </c>
      <c r="P984" s="6">
        <v>10000000</v>
      </c>
      <c r="Q984" s="6">
        <v>174276724</v>
      </c>
      <c r="R984">
        <v>164276724</v>
      </c>
      <c r="S984" t="s">
        <v>8175</v>
      </c>
      <c r="T984" s="7">
        <v>37006</v>
      </c>
      <c r="U984" t="s">
        <v>1681</v>
      </c>
      <c r="V984" s="7">
        <v>37006</v>
      </c>
      <c r="W984" t="s">
        <v>8210</v>
      </c>
      <c r="X984" t="s">
        <v>8202</v>
      </c>
      <c r="Y984">
        <v>2001</v>
      </c>
      <c r="Z984">
        <v>25</v>
      </c>
    </row>
    <row r="985" spans="1:26" x14ac:dyDescent="0.25">
      <c r="A985" t="s">
        <v>2484</v>
      </c>
      <c r="B985" t="s">
        <v>2485</v>
      </c>
      <c r="C985" t="s">
        <v>2485</v>
      </c>
      <c r="D985">
        <v>0</v>
      </c>
      <c r="E985">
        <v>84</v>
      </c>
      <c r="F985">
        <v>1</v>
      </c>
      <c r="G985">
        <v>24</v>
      </c>
      <c r="H985" t="s">
        <v>8177</v>
      </c>
      <c r="I985" t="s">
        <v>8162</v>
      </c>
      <c r="J985" t="s">
        <v>145</v>
      </c>
      <c r="K985" t="s">
        <v>8166</v>
      </c>
      <c r="L985" s="5">
        <v>6.5</v>
      </c>
      <c r="M985" t="s">
        <v>8178</v>
      </c>
      <c r="N985" s="6">
        <v>79426</v>
      </c>
      <c r="O985" t="s">
        <v>8179</v>
      </c>
      <c r="P985" s="6">
        <v>8600000</v>
      </c>
      <c r="Q985" s="6">
        <v>32730062</v>
      </c>
      <c r="R985">
        <v>24130062</v>
      </c>
      <c r="S985" t="s">
        <v>8175</v>
      </c>
      <c r="T985" s="7">
        <v>39400</v>
      </c>
      <c r="U985" t="s">
        <v>2486</v>
      </c>
      <c r="V985" s="7">
        <v>39400</v>
      </c>
      <c r="W985" t="s">
        <v>8207</v>
      </c>
      <c r="X985" t="s">
        <v>8202</v>
      </c>
      <c r="Y985">
        <v>2007</v>
      </c>
      <c r="Z985">
        <v>14</v>
      </c>
    </row>
    <row r="986" spans="1:26" x14ac:dyDescent="0.25">
      <c r="A986" t="s">
        <v>2487</v>
      </c>
      <c r="B986" t="s">
        <v>2488</v>
      </c>
      <c r="C986" t="s">
        <v>2488</v>
      </c>
      <c r="D986">
        <v>0</v>
      </c>
      <c r="E986">
        <v>108</v>
      </c>
      <c r="F986">
        <v>1</v>
      </c>
      <c r="G986">
        <v>48</v>
      </c>
      <c r="H986" t="s">
        <v>8177</v>
      </c>
      <c r="I986" t="s">
        <v>132</v>
      </c>
      <c r="J986" t="s">
        <v>8157</v>
      </c>
      <c r="K986" t="s">
        <v>5802</v>
      </c>
      <c r="L986" s="5">
        <v>7</v>
      </c>
      <c r="M986" t="s">
        <v>8178</v>
      </c>
      <c r="N986" s="6">
        <v>348738</v>
      </c>
      <c r="O986" t="s">
        <v>8182</v>
      </c>
      <c r="P986" s="6">
        <v>55000000</v>
      </c>
      <c r="Q986" s="6">
        <v>330444045</v>
      </c>
      <c r="R986">
        <v>275444045</v>
      </c>
      <c r="S986" t="s">
        <v>8175</v>
      </c>
      <c r="T986" s="7">
        <v>36805</v>
      </c>
      <c r="U986" t="s">
        <v>1691</v>
      </c>
      <c r="V986" s="7">
        <v>36805</v>
      </c>
      <c r="W986" t="s">
        <v>8204</v>
      </c>
      <c r="X986" t="s">
        <v>1465</v>
      </c>
      <c r="Y986">
        <v>2000</v>
      </c>
      <c r="Z986">
        <v>6</v>
      </c>
    </row>
    <row r="987" spans="1:26" x14ac:dyDescent="0.25">
      <c r="A987" t="s">
        <v>2489</v>
      </c>
      <c r="B987" t="s">
        <v>2490</v>
      </c>
      <c r="C987" t="s">
        <v>2490</v>
      </c>
      <c r="D987">
        <v>0</v>
      </c>
      <c r="E987">
        <v>109</v>
      </c>
      <c r="F987">
        <v>1</v>
      </c>
      <c r="G987">
        <v>49</v>
      </c>
      <c r="H987" t="s">
        <v>8177</v>
      </c>
      <c r="I987" t="s">
        <v>5529</v>
      </c>
      <c r="J987" t="s">
        <v>132</v>
      </c>
      <c r="K987" t="s">
        <v>8162</v>
      </c>
      <c r="L987" s="5">
        <v>6.3</v>
      </c>
      <c r="M987" t="s">
        <v>8178</v>
      </c>
      <c r="N987" s="6">
        <v>224537</v>
      </c>
      <c r="O987" t="s">
        <v>8182</v>
      </c>
      <c r="P987" s="6">
        <v>45000000</v>
      </c>
      <c r="Q987" s="6">
        <v>212742720</v>
      </c>
      <c r="R987">
        <v>167742720</v>
      </c>
      <c r="S987" t="s">
        <v>8175</v>
      </c>
      <c r="T987" s="7">
        <v>36874</v>
      </c>
      <c r="U987" t="s">
        <v>1360</v>
      </c>
      <c r="V987" s="7">
        <v>36874</v>
      </c>
      <c r="W987" t="s">
        <v>8196</v>
      </c>
      <c r="X987" t="s">
        <v>8199</v>
      </c>
      <c r="Y987">
        <v>2000</v>
      </c>
      <c r="Z987">
        <v>14</v>
      </c>
    </row>
    <row r="988" spans="1:26" x14ac:dyDescent="0.25">
      <c r="A988" t="s">
        <v>2491</v>
      </c>
      <c r="B988">
        <v>2046</v>
      </c>
      <c r="C988">
        <v>2046</v>
      </c>
      <c r="D988">
        <v>0</v>
      </c>
      <c r="E988">
        <v>129</v>
      </c>
      <c r="F988">
        <v>2</v>
      </c>
      <c r="G988">
        <v>9</v>
      </c>
      <c r="H988" t="s">
        <v>8183</v>
      </c>
      <c r="I988" t="s">
        <v>145</v>
      </c>
      <c r="J988" t="s">
        <v>8157</v>
      </c>
      <c r="K988" t="s">
        <v>8161</v>
      </c>
      <c r="L988" s="5">
        <v>7.4</v>
      </c>
      <c r="M988" t="s">
        <v>8181</v>
      </c>
      <c r="N988" s="6">
        <v>60667</v>
      </c>
      <c r="O988" t="s">
        <v>8179</v>
      </c>
      <c r="P988" s="6">
        <v>12000000</v>
      </c>
      <c r="Q988" s="6">
        <v>20205757</v>
      </c>
      <c r="R988">
        <v>8205757</v>
      </c>
      <c r="S988" t="s">
        <v>8175</v>
      </c>
      <c r="T988" s="7">
        <v>38127</v>
      </c>
      <c r="U988" t="s">
        <v>2492</v>
      </c>
      <c r="V988" s="7">
        <v>38127</v>
      </c>
      <c r="W988" t="s">
        <v>8213</v>
      </c>
      <c r="X988" t="s">
        <v>8199</v>
      </c>
      <c r="Y988">
        <v>2004</v>
      </c>
      <c r="Z988">
        <v>20</v>
      </c>
    </row>
    <row r="989" spans="1:26" x14ac:dyDescent="0.25">
      <c r="A989" t="s">
        <v>2493</v>
      </c>
      <c r="B989" t="s">
        <v>2494</v>
      </c>
      <c r="C989" t="s">
        <v>2494</v>
      </c>
      <c r="D989">
        <v>0</v>
      </c>
      <c r="E989">
        <v>146</v>
      </c>
      <c r="F989">
        <v>2</v>
      </c>
      <c r="G989">
        <v>26</v>
      </c>
      <c r="H989" t="s">
        <v>8183</v>
      </c>
      <c r="I989" t="s">
        <v>145</v>
      </c>
      <c r="J989" t="s">
        <v>8161</v>
      </c>
      <c r="K989" t="s">
        <v>5802</v>
      </c>
      <c r="L989" s="5">
        <v>7.2</v>
      </c>
      <c r="M989" t="s">
        <v>8181</v>
      </c>
      <c r="N989" s="6">
        <v>318645</v>
      </c>
      <c r="O989" t="s">
        <v>8182</v>
      </c>
      <c r="P989" s="6">
        <v>100000000</v>
      </c>
      <c r="Q989" s="6">
        <v>235926552</v>
      </c>
      <c r="R989">
        <v>135926552</v>
      </c>
      <c r="S989" t="s">
        <v>8175</v>
      </c>
      <c r="T989" s="7">
        <v>37068</v>
      </c>
      <c r="U989" t="s">
        <v>139</v>
      </c>
      <c r="V989" s="7">
        <v>37068</v>
      </c>
      <c r="W989" t="s">
        <v>8208</v>
      </c>
      <c r="X989" t="s">
        <v>8197</v>
      </c>
      <c r="Y989">
        <v>2001</v>
      </c>
      <c r="Z989">
        <v>26</v>
      </c>
    </row>
    <row r="990" spans="1:26" x14ac:dyDescent="0.25">
      <c r="A990" t="s">
        <v>2495</v>
      </c>
      <c r="B990" t="s">
        <v>2496</v>
      </c>
      <c r="C990" t="s">
        <v>2496</v>
      </c>
      <c r="D990">
        <v>0</v>
      </c>
      <c r="E990">
        <v>131</v>
      </c>
      <c r="F990">
        <v>2</v>
      </c>
      <c r="G990">
        <v>11</v>
      </c>
      <c r="H990" t="s">
        <v>8183</v>
      </c>
      <c r="I990" t="s">
        <v>8162</v>
      </c>
      <c r="J990" t="s">
        <v>145</v>
      </c>
      <c r="K990" t="s">
        <v>3857</v>
      </c>
      <c r="L990" s="5">
        <v>6.8</v>
      </c>
      <c r="M990" t="s">
        <v>8178</v>
      </c>
      <c r="N990" s="6">
        <v>287505</v>
      </c>
      <c r="O990" t="s">
        <v>8182</v>
      </c>
      <c r="P990" s="6">
        <v>87000000</v>
      </c>
      <c r="Q990" s="6">
        <v>351692268</v>
      </c>
      <c r="R990">
        <v>264692268</v>
      </c>
      <c r="S990" t="s">
        <v>8175</v>
      </c>
      <c r="T990" s="7">
        <v>36931</v>
      </c>
      <c r="U990" t="s">
        <v>236</v>
      </c>
      <c r="V990" s="7">
        <v>36931</v>
      </c>
      <c r="W990" t="s">
        <v>8201</v>
      </c>
      <c r="X990" t="s">
        <v>1465</v>
      </c>
      <c r="Y990">
        <v>2001</v>
      </c>
      <c r="Z990">
        <v>9</v>
      </c>
    </row>
    <row r="991" spans="1:26" x14ac:dyDescent="0.25">
      <c r="A991" t="s">
        <v>2497</v>
      </c>
      <c r="B991" t="s">
        <v>2498</v>
      </c>
      <c r="C991" t="s">
        <v>2498</v>
      </c>
      <c r="D991">
        <v>0</v>
      </c>
      <c r="E991">
        <v>183</v>
      </c>
      <c r="F991">
        <v>3</v>
      </c>
      <c r="G991">
        <v>3</v>
      </c>
      <c r="H991" t="s">
        <v>8183</v>
      </c>
      <c r="I991" t="s">
        <v>5529</v>
      </c>
      <c r="J991" t="s">
        <v>145</v>
      </c>
      <c r="K991" t="s">
        <v>8167</v>
      </c>
      <c r="L991" s="5">
        <v>6.2</v>
      </c>
      <c r="M991" t="s">
        <v>8178</v>
      </c>
      <c r="N991" s="6">
        <v>346541</v>
      </c>
      <c r="O991" t="s">
        <v>8182</v>
      </c>
      <c r="P991" s="6">
        <v>140000000</v>
      </c>
      <c r="Q991" s="6">
        <v>449220945</v>
      </c>
      <c r="R991">
        <v>309220945</v>
      </c>
      <c r="S991" t="s">
        <v>8175</v>
      </c>
      <c r="T991" s="7">
        <v>37032</v>
      </c>
      <c r="U991" t="s">
        <v>1410</v>
      </c>
      <c r="V991" s="7">
        <v>37032</v>
      </c>
      <c r="W991" t="s">
        <v>8213</v>
      </c>
      <c r="X991" t="s">
        <v>8205</v>
      </c>
      <c r="Y991">
        <v>2001</v>
      </c>
      <c r="Z991">
        <v>21</v>
      </c>
    </row>
    <row r="992" spans="1:26" x14ac:dyDescent="0.25">
      <c r="A992" t="s">
        <v>2499</v>
      </c>
      <c r="B992" t="s">
        <v>2500</v>
      </c>
      <c r="C992" t="s">
        <v>2500</v>
      </c>
      <c r="D992">
        <v>0</v>
      </c>
      <c r="E992">
        <v>93</v>
      </c>
      <c r="F992">
        <v>1</v>
      </c>
      <c r="G992">
        <v>33</v>
      </c>
      <c r="H992" t="s">
        <v>8177</v>
      </c>
      <c r="I992" t="s">
        <v>132</v>
      </c>
      <c r="J992" t="s">
        <v>5802</v>
      </c>
      <c r="K992" t="s">
        <v>5802</v>
      </c>
      <c r="L992" s="5">
        <v>6.5</v>
      </c>
      <c r="M992" t="s">
        <v>8178</v>
      </c>
      <c r="N992" s="6">
        <v>175502</v>
      </c>
      <c r="O992" t="s">
        <v>8182</v>
      </c>
      <c r="P992" s="6">
        <v>16000000</v>
      </c>
      <c r="Q992" s="6">
        <v>119754278</v>
      </c>
      <c r="R992">
        <v>103754278</v>
      </c>
      <c r="S992" t="s">
        <v>8175</v>
      </c>
      <c r="T992" s="7">
        <v>36657</v>
      </c>
      <c r="U992" t="s">
        <v>2501</v>
      </c>
      <c r="V992" s="7">
        <v>36657</v>
      </c>
      <c r="W992" t="s">
        <v>8213</v>
      </c>
      <c r="X992" t="s">
        <v>8199</v>
      </c>
      <c r="Y992">
        <v>2000</v>
      </c>
      <c r="Z992">
        <v>11</v>
      </c>
    </row>
    <row r="993" spans="1:26" x14ac:dyDescent="0.25">
      <c r="A993" t="s">
        <v>2502</v>
      </c>
      <c r="B993" t="s">
        <v>2503</v>
      </c>
      <c r="C993" t="s">
        <v>2503</v>
      </c>
      <c r="D993">
        <v>0</v>
      </c>
      <c r="E993">
        <v>131</v>
      </c>
      <c r="F993">
        <v>2</v>
      </c>
      <c r="G993">
        <v>11</v>
      </c>
      <c r="H993" t="s">
        <v>8183</v>
      </c>
      <c r="I993" t="s">
        <v>5529</v>
      </c>
      <c r="J993" t="s">
        <v>145</v>
      </c>
      <c r="K993" t="s">
        <v>4390</v>
      </c>
      <c r="L993" s="5">
        <v>7.5</v>
      </c>
      <c r="M993" t="s">
        <v>8181</v>
      </c>
      <c r="N993" s="6">
        <v>273308</v>
      </c>
      <c r="O993" t="s">
        <v>8182</v>
      </c>
      <c r="P993" s="6">
        <v>68000000</v>
      </c>
      <c r="Q993" s="6">
        <v>96976270</v>
      </c>
      <c r="R993">
        <v>28976270</v>
      </c>
      <c r="S993" t="s">
        <v>8175</v>
      </c>
      <c r="T993" s="7">
        <v>36929</v>
      </c>
      <c r="U993" t="s">
        <v>1837</v>
      </c>
      <c r="V993" s="7">
        <v>36929</v>
      </c>
      <c r="W993" t="s">
        <v>8201</v>
      </c>
      <c r="X993" t="s">
        <v>8202</v>
      </c>
      <c r="Y993">
        <v>2001</v>
      </c>
      <c r="Z993">
        <v>7</v>
      </c>
    </row>
    <row r="994" spans="1:26" x14ac:dyDescent="0.25">
      <c r="A994" t="s">
        <v>2504</v>
      </c>
      <c r="B994" t="s">
        <v>2505</v>
      </c>
      <c r="C994" t="s">
        <v>2505</v>
      </c>
      <c r="D994">
        <v>0</v>
      </c>
      <c r="E994">
        <v>123</v>
      </c>
      <c r="F994">
        <v>2</v>
      </c>
      <c r="G994">
        <v>3</v>
      </c>
      <c r="H994" t="s">
        <v>8183</v>
      </c>
      <c r="I994" t="s">
        <v>5529</v>
      </c>
      <c r="J994" t="s">
        <v>8166</v>
      </c>
      <c r="K994" t="s">
        <v>8161</v>
      </c>
      <c r="L994" s="5">
        <v>5.9</v>
      </c>
      <c r="M994" t="s">
        <v>8178</v>
      </c>
      <c r="N994" s="6">
        <v>126471</v>
      </c>
      <c r="O994" t="s">
        <v>8182</v>
      </c>
      <c r="P994" s="6">
        <v>82000000</v>
      </c>
      <c r="Q994" s="6">
        <v>96085477</v>
      </c>
      <c r="R994">
        <v>14085477</v>
      </c>
      <c r="S994" t="s">
        <v>8175</v>
      </c>
      <c r="T994" s="7">
        <v>36827</v>
      </c>
      <c r="U994" t="s">
        <v>914</v>
      </c>
      <c r="V994" s="7">
        <v>36827</v>
      </c>
      <c r="W994" t="s">
        <v>8204</v>
      </c>
      <c r="X994" t="s">
        <v>8206</v>
      </c>
      <c r="Y994">
        <v>2000</v>
      </c>
      <c r="Z994">
        <v>28</v>
      </c>
    </row>
    <row r="995" spans="1:26" x14ac:dyDescent="0.25">
      <c r="A995" t="s">
        <v>2506</v>
      </c>
      <c r="B995" t="s">
        <v>2507</v>
      </c>
      <c r="C995" t="s">
        <v>2507</v>
      </c>
      <c r="D995">
        <v>0</v>
      </c>
      <c r="E995">
        <v>167</v>
      </c>
      <c r="F995">
        <v>2</v>
      </c>
      <c r="G995">
        <v>47</v>
      </c>
      <c r="H995" t="s">
        <v>8183</v>
      </c>
      <c r="I995" t="s">
        <v>8162</v>
      </c>
      <c r="J995" t="s">
        <v>145</v>
      </c>
      <c r="K995" t="s">
        <v>5802</v>
      </c>
      <c r="L995" s="5">
        <v>7.5</v>
      </c>
      <c r="M995" t="s">
        <v>8181</v>
      </c>
      <c r="N995" s="6">
        <v>463841</v>
      </c>
      <c r="O995" t="s">
        <v>8182</v>
      </c>
      <c r="P995" s="6">
        <v>100000000</v>
      </c>
      <c r="Q995" s="6">
        <v>193772504</v>
      </c>
      <c r="R995">
        <v>93772504</v>
      </c>
      <c r="S995" t="s">
        <v>8175</v>
      </c>
      <c r="T995" s="7">
        <v>37599</v>
      </c>
      <c r="U995" t="s">
        <v>88</v>
      </c>
      <c r="V995" s="7">
        <v>37599</v>
      </c>
      <c r="W995" t="s">
        <v>8196</v>
      </c>
      <c r="X995" t="s">
        <v>8205</v>
      </c>
      <c r="Y995">
        <v>2002</v>
      </c>
      <c r="Z995">
        <v>9</v>
      </c>
    </row>
    <row r="996" spans="1:26" x14ac:dyDescent="0.25">
      <c r="A996" t="s">
        <v>2508</v>
      </c>
      <c r="B996" t="s">
        <v>2509</v>
      </c>
      <c r="C996" t="s">
        <v>2509</v>
      </c>
      <c r="D996">
        <v>0</v>
      </c>
      <c r="E996">
        <v>106</v>
      </c>
      <c r="F996">
        <v>1</v>
      </c>
      <c r="G996">
        <v>46</v>
      </c>
      <c r="H996" t="s">
        <v>8177</v>
      </c>
      <c r="I996" t="s">
        <v>145</v>
      </c>
      <c r="J996" t="s">
        <v>8166</v>
      </c>
      <c r="K996" t="s">
        <v>8161</v>
      </c>
      <c r="L996" s="5">
        <v>7.3</v>
      </c>
      <c r="M996" t="s">
        <v>8181</v>
      </c>
      <c r="N996" s="6">
        <v>434233</v>
      </c>
      <c r="O996" t="s">
        <v>8182</v>
      </c>
      <c r="P996" s="6">
        <v>75000000</v>
      </c>
      <c r="Q996" s="6">
        <v>248118121</v>
      </c>
      <c r="R996">
        <v>173118121</v>
      </c>
      <c r="S996" t="s">
        <v>8175</v>
      </c>
      <c r="T996" s="7">
        <v>36844</v>
      </c>
      <c r="U996" t="s">
        <v>2307</v>
      </c>
      <c r="V996" s="7">
        <v>36844</v>
      </c>
      <c r="W996" t="s">
        <v>8207</v>
      </c>
      <c r="X996" t="s">
        <v>8197</v>
      </c>
      <c r="Y996">
        <v>2000</v>
      </c>
      <c r="Z996">
        <v>14</v>
      </c>
    </row>
    <row r="997" spans="1:26" x14ac:dyDescent="0.25">
      <c r="A997" t="s">
        <v>2510</v>
      </c>
      <c r="B997" t="s">
        <v>2511</v>
      </c>
      <c r="C997" t="s">
        <v>2511</v>
      </c>
      <c r="D997">
        <v>0</v>
      </c>
      <c r="E997">
        <v>90</v>
      </c>
      <c r="F997">
        <v>1</v>
      </c>
      <c r="G997">
        <v>30</v>
      </c>
      <c r="H997" t="s">
        <v>8177</v>
      </c>
      <c r="I997" t="s">
        <v>132</v>
      </c>
      <c r="J997" t="s">
        <v>5802</v>
      </c>
      <c r="K997" t="s">
        <v>5802</v>
      </c>
      <c r="L997" s="5">
        <v>7.4</v>
      </c>
      <c r="M997" t="s">
        <v>8181</v>
      </c>
      <c r="N997" s="6">
        <v>65456</v>
      </c>
      <c r="O997" t="s">
        <v>8179</v>
      </c>
      <c r="P997" s="6">
        <v>10000000</v>
      </c>
      <c r="Q997" s="6">
        <v>20789556</v>
      </c>
      <c r="R997">
        <v>10789556</v>
      </c>
      <c r="S997" t="s">
        <v>8175</v>
      </c>
      <c r="T997" s="7">
        <v>36777</v>
      </c>
      <c r="U997" t="s">
        <v>2512</v>
      </c>
      <c r="V997" s="7">
        <v>36777</v>
      </c>
      <c r="W997" t="s">
        <v>8211</v>
      </c>
      <c r="X997" t="s">
        <v>1465</v>
      </c>
      <c r="Y997">
        <v>2000</v>
      </c>
      <c r="Z997">
        <v>8</v>
      </c>
    </row>
    <row r="998" spans="1:26" x14ac:dyDescent="0.25">
      <c r="A998" t="s">
        <v>2513</v>
      </c>
      <c r="B998" t="s">
        <v>2514</v>
      </c>
      <c r="C998" t="s">
        <v>2514</v>
      </c>
      <c r="D998">
        <v>0</v>
      </c>
      <c r="E998">
        <v>116</v>
      </c>
      <c r="F998">
        <v>1</v>
      </c>
      <c r="G998">
        <v>56</v>
      </c>
      <c r="H998" t="s">
        <v>8177</v>
      </c>
      <c r="I998" t="s">
        <v>145</v>
      </c>
      <c r="J998" t="s">
        <v>8166</v>
      </c>
      <c r="K998" t="s">
        <v>8157</v>
      </c>
      <c r="L998" s="5">
        <v>6</v>
      </c>
      <c r="M998" t="s">
        <v>8178</v>
      </c>
      <c r="N998" s="6">
        <v>58920</v>
      </c>
      <c r="O998" t="s">
        <v>8179</v>
      </c>
      <c r="P998" s="6">
        <v>42000000</v>
      </c>
      <c r="Q998" s="6">
        <v>35402320</v>
      </c>
      <c r="R998">
        <v>-6597680</v>
      </c>
      <c r="S998" t="s">
        <v>8185</v>
      </c>
      <c r="T998" s="7">
        <v>37083</v>
      </c>
      <c r="U998" t="s">
        <v>2515</v>
      </c>
      <c r="V998" s="7">
        <v>37083</v>
      </c>
      <c r="W998" t="s">
        <v>8209</v>
      </c>
      <c r="X998" t="s">
        <v>8202</v>
      </c>
      <c r="Y998">
        <v>2001</v>
      </c>
      <c r="Z998">
        <v>11</v>
      </c>
    </row>
    <row r="999" spans="1:26" x14ac:dyDescent="0.25">
      <c r="A999" t="s">
        <v>2516</v>
      </c>
      <c r="B999" t="s">
        <v>2517</v>
      </c>
      <c r="C999" t="s">
        <v>2517</v>
      </c>
      <c r="D999">
        <v>0</v>
      </c>
      <c r="E999">
        <v>125</v>
      </c>
      <c r="F999">
        <v>2</v>
      </c>
      <c r="G999">
        <v>5</v>
      </c>
      <c r="H999" t="s">
        <v>8183</v>
      </c>
      <c r="I999" t="s">
        <v>132</v>
      </c>
      <c r="J999" t="s">
        <v>145</v>
      </c>
      <c r="K999" t="s">
        <v>8156</v>
      </c>
      <c r="L999" s="5">
        <v>6.8</v>
      </c>
      <c r="M999" t="s">
        <v>8178</v>
      </c>
      <c r="N999" s="6">
        <v>115632</v>
      </c>
      <c r="O999" t="s">
        <v>8182</v>
      </c>
      <c r="P999" s="6">
        <v>60000000</v>
      </c>
      <c r="Q999" s="6">
        <v>124745083</v>
      </c>
      <c r="R999">
        <v>64745083</v>
      </c>
      <c r="S999" t="s">
        <v>8175</v>
      </c>
      <c r="T999" s="7">
        <v>36872</v>
      </c>
      <c r="U999" t="s">
        <v>1981</v>
      </c>
      <c r="V999" s="7">
        <v>36872</v>
      </c>
      <c r="W999" t="s">
        <v>8196</v>
      </c>
      <c r="X999" t="s">
        <v>8197</v>
      </c>
      <c r="Y999">
        <v>2000</v>
      </c>
      <c r="Z999">
        <v>12</v>
      </c>
    </row>
    <row r="1000" spans="1:26" x14ac:dyDescent="0.25">
      <c r="A1000" t="s">
        <v>2518</v>
      </c>
      <c r="B1000" t="s">
        <v>2519</v>
      </c>
      <c r="C1000" t="s">
        <v>2519</v>
      </c>
      <c r="D1000">
        <v>0</v>
      </c>
      <c r="E1000">
        <v>112</v>
      </c>
      <c r="F1000">
        <v>1</v>
      </c>
      <c r="G1000">
        <v>52</v>
      </c>
      <c r="H1000" t="s">
        <v>8177</v>
      </c>
      <c r="I1000" t="s">
        <v>145</v>
      </c>
      <c r="J1000" t="s">
        <v>8156</v>
      </c>
      <c r="K1000" t="s">
        <v>83</v>
      </c>
      <c r="L1000" s="5">
        <v>6.7</v>
      </c>
      <c r="M1000" t="s">
        <v>8178</v>
      </c>
      <c r="N1000" s="6">
        <v>73540</v>
      </c>
      <c r="O1000" t="s">
        <v>8179</v>
      </c>
      <c r="P1000" s="6">
        <v>10000000</v>
      </c>
      <c r="Q1000" s="6">
        <v>44567606</v>
      </c>
      <c r="R1000">
        <v>34567606</v>
      </c>
      <c r="S1000" t="s">
        <v>8175</v>
      </c>
      <c r="T1000" s="7">
        <v>36878</v>
      </c>
      <c r="U1000" t="s">
        <v>359</v>
      </c>
      <c r="V1000" s="7">
        <v>36878</v>
      </c>
      <c r="W1000" t="s">
        <v>8196</v>
      </c>
      <c r="X1000" t="s">
        <v>8205</v>
      </c>
      <c r="Y1000">
        <v>2000</v>
      </c>
      <c r="Z1000">
        <v>18</v>
      </c>
    </row>
    <row r="1001" spans="1:26" x14ac:dyDescent="0.25">
      <c r="A1001" t="s">
        <v>2520</v>
      </c>
      <c r="B1001" t="s">
        <v>2521</v>
      </c>
      <c r="C1001" t="s">
        <v>2521</v>
      </c>
      <c r="D1001">
        <v>0</v>
      </c>
      <c r="E1001">
        <v>123</v>
      </c>
      <c r="F1001">
        <v>2</v>
      </c>
      <c r="G1001">
        <v>3</v>
      </c>
      <c r="H1001" t="s">
        <v>8183</v>
      </c>
      <c r="I1001" t="s">
        <v>132</v>
      </c>
      <c r="J1001" t="s">
        <v>8162</v>
      </c>
      <c r="K1001" t="s">
        <v>145</v>
      </c>
      <c r="L1001" s="5">
        <v>6.5</v>
      </c>
      <c r="M1001" t="s">
        <v>8178</v>
      </c>
      <c r="N1001" s="6">
        <v>70200</v>
      </c>
      <c r="O1001" t="s">
        <v>8179</v>
      </c>
      <c r="P1001" s="6">
        <v>75000000</v>
      </c>
      <c r="Q1001" s="6">
        <v>67631903</v>
      </c>
      <c r="R1001">
        <v>-7368097</v>
      </c>
      <c r="S1001" t="s">
        <v>8185</v>
      </c>
      <c r="T1001" s="7">
        <v>37176</v>
      </c>
      <c r="U1001" t="s">
        <v>484</v>
      </c>
      <c r="V1001" s="7">
        <v>37176</v>
      </c>
      <c r="W1001" t="s">
        <v>8204</v>
      </c>
      <c r="X1001" t="s">
        <v>1465</v>
      </c>
      <c r="Y1001">
        <v>2001</v>
      </c>
      <c r="Z1001">
        <v>12</v>
      </c>
    </row>
    <row r="1002" spans="1:26" x14ac:dyDescent="0.25">
      <c r="A1002" t="s">
        <v>2522</v>
      </c>
      <c r="B1002" t="s">
        <v>2523</v>
      </c>
      <c r="C1002" t="s">
        <v>2523</v>
      </c>
      <c r="D1002">
        <v>0</v>
      </c>
      <c r="E1002">
        <v>124</v>
      </c>
      <c r="F1002">
        <v>2</v>
      </c>
      <c r="G1002">
        <v>4</v>
      </c>
      <c r="H1002" t="s">
        <v>8183</v>
      </c>
      <c r="I1002" t="s">
        <v>8160</v>
      </c>
      <c r="J1002" t="s">
        <v>8162</v>
      </c>
      <c r="K1002" t="s">
        <v>145</v>
      </c>
      <c r="L1002" s="5">
        <v>7.5</v>
      </c>
      <c r="M1002" t="s">
        <v>8181</v>
      </c>
      <c r="N1002" s="6">
        <v>271106</v>
      </c>
      <c r="O1002" t="s">
        <v>8182</v>
      </c>
      <c r="P1002" s="6">
        <v>53000000</v>
      </c>
      <c r="Q1002" s="6">
        <v>83282296</v>
      </c>
      <c r="R1002">
        <v>30282296</v>
      </c>
      <c r="S1002" t="s">
        <v>8175</v>
      </c>
      <c r="T1002" s="7">
        <v>36979</v>
      </c>
      <c r="U1002" t="s">
        <v>2045</v>
      </c>
      <c r="V1002" s="7">
        <v>36979</v>
      </c>
      <c r="W1002" t="s">
        <v>8203</v>
      </c>
      <c r="X1002" t="s">
        <v>8199</v>
      </c>
      <c r="Y1002">
        <v>2001</v>
      </c>
      <c r="Z1002">
        <v>29</v>
      </c>
    </row>
    <row r="1003" spans="1:26" x14ac:dyDescent="0.25">
      <c r="A1003" t="s">
        <v>2524</v>
      </c>
      <c r="B1003" t="s">
        <v>2525</v>
      </c>
      <c r="C1003" t="s">
        <v>2525</v>
      </c>
      <c r="D1003">
        <v>0</v>
      </c>
      <c r="E1003">
        <v>123</v>
      </c>
      <c r="F1003">
        <v>2</v>
      </c>
      <c r="G1003">
        <v>3</v>
      </c>
      <c r="H1003" t="s">
        <v>8183</v>
      </c>
      <c r="I1003" t="s">
        <v>145</v>
      </c>
      <c r="J1003" t="s">
        <v>5802</v>
      </c>
      <c r="K1003" t="s">
        <v>5802</v>
      </c>
      <c r="L1003" s="5">
        <v>7.2</v>
      </c>
      <c r="M1003" t="s">
        <v>8181</v>
      </c>
      <c r="N1003" s="6">
        <v>122617</v>
      </c>
      <c r="O1003" t="s">
        <v>8182</v>
      </c>
      <c r="P1003" s="6">
        <v>40000000</v>
      </c>
      <c r="Q1003" s="6">
        <v>55707411</v>
      </c>
      <c r="R1003">
        <v>15707411</v>
      </c>
      <c r="S1003" t="s">
        <v>8175</v>
      </c>
      <c r="T1003" s="7">
        <v>36811</v>
      </c>
      <c r="U1003" t="s">
        <v>1826</v>
      </c>
      <c r="V1003" s="7">
        <v>36811</v>
      </c>
      <c r="W1003" t="s">
        <v>8204</v>
      </c>
      <c r="X1003" t="s">
        <v>8199</v>
      </c>
      <c r="Y1003">
        <v>2000</v>
      </c>
      <c r="Z1003">
        <v>12</v>
      </c>
    </row>
    <row r="1004" spans="1:26" x14ac:dyDescent="0.25">
      <c r="A1004" t="s">
        <v>2526</v>
      </c>
      <c r="B1004" t="s">
        <v>2527</v>
      </c>
      <c r="C1004" t="s">
        <v>2527</v>
      </c>
      <c r="D1004">
        <v>0</v>
      </c>
      <c r="E1004">
        <v>124</v>
      </c>
      <c r="F1004">
        <v>2</v>
      </c>
      <c r="G1004">
        <v>4</v>
      </c>
      <c r="H1004" t="s">
        <v>8183</v>
      </c>
      <c r="I1004" t="s">
        <v>5529</v>
      </c>
      <c r="J1004" t="s">
        <v>8162</v>
      </c>
      <c r="K1004" t="s">
        <v>145</v>
      </c>
      <c r="L1004" s="5">
        <v>6.8</v>
      </c>
      <c r="M1004" t="s">
        <v>8178</v>
      </c>
      <c r="N1004" s="6">
        <v>132417</v>
      </c>
      <c r="O1004" t="s">
        <v>8182</v>
      </c>
      <c r="P1004" s="6">
        <v>68000000</v>
      </c>
      <c r="Q1004" s="6">
        <v>113579918</v>
      </c>
      <c r="R1004">
        <v>45579918</v>
      </c>
      <c r="S1004" t="s">
        <v>8175</v>
      </c>
      <c r="T1004" s="7">
        <v>37081</v>
      </c>
      <c r="U1004" t="s">
        <v>648</v>
      </c>
      <c r="V1004" s="7">
        <v>37081</v>
      </c>
      <c r="W1004" t="s">
        <v>8209</v>
      </c>
      <c r="X1004" t="s">
        <v>8205</v>
      </c>
      <c r="Y1004">
        <v>2001</v>
      </c>
      <c r="Z1004">
        <v>9</v>
      </c>
    </row>
    <row r="1005" spans="1:26" x14ac:dyDescent="0.25">
      <c r="A1005" t="s">
        <v>2528</v>
      </c>
      <c r="B1005" t="s">
        <v>2529</v>
      </c>
      <c r="C1005" t="s">
        <v>2529</v>
      </c>
      <c r="D1005">
        <v>0</v>
      </c>
      <c r="E1005">
        <v>88</v>
      </c>
      <c r="F1005">
        <v>1</v>
      </c>
      <c r="G1005">
        <v>28</v>
      </c>
      <c r="H1005" t="s">
        <v>8177</v>
      </c>
      <c r="I1005" t="s">
        <v>5529</v>
      </c>
      <c r="J1005" t="s">
        <v>8158</v>
      </c>
      <c r="K1005" t="s">
        <v>132</v>
      </c>
      <c r="L1005" s="5">
        <v>5.6</v>
      </c>
      <c r="M1005" t="s">
        <v>8178</v>
      </c>
      <c r="N1005" s="6">
        <v>124807</v>
      </c>
      <c r="O1005" t="s">
        <v>8182</v>
      </c>
      <c r="P1005" s="6">
        <v>35000000</v>
      </c>
      <c r="Q1005" s="6">
        <v>147934180</v>
      </c>
      <c r="R1005">
        <v>112934180</v>
      </c>
      <c r="S1005" t="s">
        <v>8175</v>
      </c>
      <c r="T1005" s="7">
        <v>36968</v>
      </c>
      <c r="U1005" t="s">
        <v>1126</v>
      </c>
      <c r="V1005" s="7">
        <v>36968</v>
      </c>
      <c r="W1005" t="s">
        <v>8203</v>
      </c>
      <c r="X1005" t="s">
        <v>8200</v>
      </c>
      <c r="Y1005">
        <v>2001</v>
      </c>
      <c r="Z1005">
        <v>18</v>
      </c>
    </row>
    <row r="1006" spans="1:26" x14ac:dyDescent="0.25">
      <c r="A1006" t="s">
        <v>2530</v>
      </c>
      <c r="B1006" t="s">
        <v>2531</v>
      </c>
      <c r="C1006" t="s">
        <v>2532</v>
      </c>
      <c r="D1006">
        <v>0</v>
      </c>
      <c r="E1006">
        <v>93</v>
      </c>
      <c r="F1006">
        <v>1</v>
      </c>
      <c r="G1006">
        <v>33</v>
      </c>
      <c r="H1006" t="s">
        <v>8177</v>
      </c>
      <c r="I1006" t="s">
        <v>5529</v>
      </c>
      <c r="J1006" t="s">
        <v>132</v>
      </c>
      <c r="K1006" t="s">
        <v>8162</v>
      </c>
      <c r="L1006" s="5">
        <v>6.3</v>
      </c>
      <c r="M1006" t="s">
        <v>8178</v>
      </c>
      <c r="N1006" s="6">
        <v>50543</v>
      </c>
      <c r="O1006" t="s">
        <v>8179</v>
      </c>
      <c r="P1006" s="6">
        <v>27000000</v>
      </c>
      <c r="Q1006" s="6">
        <v>12881605</v>
      </c>
      <c r="R1006">
        <v>-14118395</v>
      </c>
      <c r="S1006" t="s">
        <v>8185</v>
      </c>
      <c r="T1006" s="7">
        <v>37232</v>
      </c>
      <c r="U1006" t="s">
        <v>2176</v>
      </c>
      <c r="V1006" s="7">
        <v>37232</v>
      </c>
      <c r="W1006" t="s">
        <v>8196</v>
      </c>
      <c r="X1006" t="s">
        <v>1465</v>
      </c>
      <c r="Y1006">
        <v>2001</v>
      </c>
      <c r="Z1006">
        <v>7</v>
      </c>
    </row>
    <row r="1007" spans="1:26" x14ac:dyDescent="0.25">
      <c r="A1007" t="s">
        <v>2533</v>
      </c>
      <c r="B1007" t="s">
        <v>2534</v>
      </c>
      <c r="C1007" t="s">
        <v>2534</v>
      </c>
      <c r="D1007">
        <v>0</v>
      </c>
      <c r="E1007">
        <v>98</v>
      </c>
      <c r="F1007">
        <v>1</v>
      </c>
      <c r="G1007">
        <v>38</v>
      </c>
      <c r="H1007" t="s">
        <v>8177</v>
      </c>
      <c r="I1007" t="s">
        <v>5529</v>
      </c>
      <c r="J1007" t="s">
        <v>83</v>
      </c>
      <c r="K1007" t="s">
        <v>8161</v>
      </c>
      <c r="L1007" s="5">
        <v>4.9000000000000004</v>
      </c>
      <c r="M1007" t="s">
        <v>8188</v>
      </c>
      <c r="N1007" s="6">
        <v>56918</v>
      </c>
      <c r="O1007" t="s">
        <v>8179</v>
      </c>
      <c r="P1007" s="6">
        <v>28000000</v>
      </c>
      <c r="Q1007" s="6">
        <v>14010832</v>
      </c>
      <c r="R1007">
        <v>-13989168</v>
      </c>
      <c r="S1007" t="s">
        <v>8185</v>
      </c>
      <c r="T1007" s="7">
        <v>37127</v>
      </c>
      <c r="U1007" t="s">
        <v>158</v>
      </c>
      <c r="V1007" s="7">
        <v>37127</v>
      </c>
      <c r="W1007" t="s">
        <v>8212</v>
      </c>
      <c r="X1007" t="s">
        <v>1465</v>
      </c>
      <c r="Y1007">
        <v>2001</v>
      </c>
      <c r="Z1007">
        <v>24</v>
      </c>
    </row>
    <row r="1008" spans="1:26" x14ac:dyDescent="0.25">
      <c r="A1008" t="s">
        <v>2535</v>
      </c>
      <c r="B1008" t="s">
        <v>2536</v>
      </c>
      <c r="C1008" t="s">
        <v>2536</v>
      </c>
      <c r="D1008">
        <v>0</v>
      </c>
      <c r="E1008">
        <v>135</v>
      </c>
      <c r="F1008">
        <v>2</v>
      </c>
      <c r="G1008">
        <v>15</v>
      </c>
      <c r="H1008" t="s">
        <v>8183</v>
      </c>
      <c r="I1008" t="s">
        <v>5529</v>
      </c>
      <c r="J1008" t="s">
        <v>145</v>
      </c>
      <c r="K1008" t="s">
        <v>3857</v>
      </c>
      <c r="L1008" s="5">
        <v>6.3</v>
      </c>
      <c r="M1008" t="s">
        <v>8178</v>
      </c>
      <c r="N1008" s="6">
        <v>58453</v>
      </c>
      <c r="O1008" t="s">
        <v>8179</v>
      </c>
      <c r="P1008" s="6">
        <v>65000000</v>
      </c>
      <c r="Q1008" s="6">
        <v>62761005</v>
      </c>
      <c r="R1008">
        <v>-2238995</v>
      </c>
      <c r="S1008" t="s">
        <v>8185</v>
      </c>
      <c r="T1008" s="7">
        <v>36864</v>
      </c>
      <c r="U1008" t="s">
        <v>377</v>
      </c>
      <c r="V1008" s="7">
        <v>36864</v>
      </c>
      <c r="W1008" t="s">
        <v>8196</v>
      </c>
      <c r="X1008" t="s">
        <v>8205</v>
      </c>
      <c r="Y1008">
        <v>2000</v>
      </c>
      <c r="Z1008">
        <v>4</v>
      </c>
    </row>
    <row r="1009" spans="1:26" x14ac:dyDescent="0.25">
      <c r="A1009" t="s">
        <v>2537</v>
      </c>
      <c r="B1009" t="s">
        <v>2538</v>
      </c>
      <c r="C1009" t="s">
        <v>2539</v>
      </c>
      <c r="D1009">
        <v>0</v>
      </c>
      <c r="E1009">
        <v>106</v>
      </c>
      <c r="F1009">
        <v>1</v>
      </c>
      <c r="G1009">
        <v>46</v>
      </c>
      <c r="H1009" t="s">
        <v>8177</v>
      </c>
      <c r="I1009" t="s">
        <v>8162</v>
      </c>
      <c r="J1009" t="s">
        <v>8166</v>
      </c>
      <c r="K1009" t="s">
        <v>3857</v>
      </c>
      <c r="L1009" s="5">
        <v>6.9</v>
      </c>
      <c r="M1009" t="s">
        <v>8178</v>
      </c>
      <c r="N1009" s="6">
        <v>64595</v>
      </c>
      <c r="O1009" t="s">
        <v>8179</v>
      </c>
      <c r="P1009" s="6">
        <v>14000000</v>
      </c>
      <c r="Q1009" s="6">
        <v>60103680</v>
      </c>
      <c r="R1009">
        <v>46103680</v>
      </c>
      <c r="S1009" t="s">
        <v>8175</v>
      </c>
      <c r="T1009" s="7">
        <v>36796</v>
      </c>
      <c r="U1009" t="s">
        <v>2540</v>
      </c>
      <c r="V1009" s="7">
        <v>36796</v>
      </c>
      <c r="W1009" t="s">
        <v>8211</v>
      </c>
      <c r="X1009" t="s">
        <v>8202</v>
      </c>
      <c r="Y1009">
        <v>2000</v>
      </c>
      <c r="Z1009">
        <v>27</v>
      </c>
    </row>
    <row r="1010" spans="1:26" x14ac:dyDescent="0.25">
      <c r="A1010" t="s">
        <v>2541</v>
      </c>
      <c r="B1010" t="s">
        <v>2542</v>
      </c>
      <c r="C1010" t="s">
        <v>2542</v>
      </c>
      <c r="D1010">
        <v>0</v>
      </c>
      <c r="E1010">
        <v>95</v>
      </c>
      <c r="F1010">
        <v>1</v>
      </c>
      <c r="G1010">
        <v>35</v>
      </c>
      <c r="H1010" t="s">
        <v>8177</v>
      </c>
      <c r="I1010" t="s">
        <v>5529</v>
      </c>
      <c r="J1010" t="s">
        <v>8158</v>
      </c>
      <c r="K1010" t="s">
        <v>8159</v>
      </c>
      <c r="L1010" s="5">
        <v>6.9</v>
      </c>
      <c r="M1010" t="s">
        <v>8178</v>
      </c>
      <c r="N1010" s="6">
        <v>130200</v>
      </c>
      <c r="O1010" t="s">
        <v>8182</v>
      </c>
      <c r="P1010" s="6">
        <v>120000000</v>
      </c>
      <c r="Q1010" s="6">
        <v>186053725</v>
      </c>
      <c r="R1010">
        <v>66053725</v>
      </c>
      <c r="S1010" t="s">
        <v>8175</v>
      </c>
      <c r="T1010" s="7">
        <v>37044</v>
      </c>
      <c r="U1010" t="s">
        <v>1603</v>
      </c>
      <c r="V1010" s="7">
        <v>37044</v>
      </c>
      <c r="W1010" t="s">
        <v>8208</v>
      </c>
      <c r="X1010" t="s">
        <v>8206</v>
      </c>
      <c r="Y1010">
        <v>2001</v>
      </c>
      <c r="Z1010">
        <v>2</v>
      </c>
    </row>
    <row r="1011" spans="1:26" x14ac:dyDescent="0.25">
      <c r="A1011" t="s">
        <v>2543</v>
      </c>
      <c r="B1011" t="s">
        <v>2544</v>
      </c>
      <c r="C1011" t="s">
        <v>2544</v>
      </c>
      <c r="D1011">
        <v>0</v>
      </c>
      <c r="E1011">
        <v>93</v>
      </c>
      <c r="F1011">
        <v>1</v>
      </c>
      <c r="G1011">
        <v>33</v>
      </c>
      <c r="H1011" t="s">
        <v>8177</v>
      </c>
      <c r="I1011" t="s">
        <v>132</v>
      </c>
      <c r="J1011" t="s">
        <v>8156</v>
      </c>
      <c r="K1011" t="s">
        <v>5802</v>
      </c>
      <c r="L1011" s="5">
        <v>6.1</v>
      </c>
      <c r="M1011" t="s">
        <v>8178</v>
      </c>
      <c r="N1011" s="6">
        <v>110390</v>
      </c>
      <c r="O1011" t="s">
        <v>8182</v>
      </c>
      <c r="P1011" s="6">
        <v>48000000</v>
      </c>
      <c r="Q1011" s="6">
        <v>90383208</v>
      </c>
      <c r="R1011">
        <v>42383208</v>
      </c>
      <c r="S1011" t="s">
        <v>8175</v>
      </c>
      <c r="T1011" s="7">
        <v>36816</v>
      </c>
      <c r="U1011" t="s">
        <v>276</v>
      </c>
      <c r="V1011" s="7">
        <v>36816</v>
      </c>
      <c r="W1011" t="s">
        <v>8204</v>
      </c>
      <c r="X1011" t="s">
        <v>8197</v>
      </c>
      <c r="Y1011">
        <v>2000</v>
      </c>
      <c r="Z1011">
        <v>17</v>
      </c>
    </row>
    <row r="1012" spans="1:26" x14ac:dyDescent="0.25">
      <c r="A1012" t="s">
        <v>2545</v>
      </c>
      <c r="B1012" t="s">
        <v>2546</v>
      </c>
      <c r="C1012" t="s">
        <v>2546</v>
      </c>
      <c r="D1012">
        <v>0</v>
      </c>
      <c r="E1012">
        <v>101</v>
      </c>
      <c r="F1012">
        <v>1</v>
      </c>
      <c r="G1012">
        <v>41</v>
      </c>
      <c r="H1012" t="s">
        <v>8177</v>
      </c>
      <c r="I1012" t="s">
        <v>83</v>
      </c>
      <c r="J1012" t="s">
        <v>8166</v>
      </c>
      <c r="K1012" t="s">
        <v>3857</v>
      </c>
      <c r="L1012" s="5">
        <v>7.6</v>
      </c>
      <c r="M1012" t="s">
        <v>8181</v>
      </c>
      <c r="N1012" s="6">
        <v>385562</v>
      </c>
      <c r="O1012" t="s">
        <v>8182</v>
      </c>
      <c r="P1012" s="6">
        <v>17000000</v>
      </c>
      <c r="Q1012" s="6">
        <v>210002852</v>
      </c>
      <c r="R1012">
        <v>193002852</v>
      </c>
      <c r="S1012" t="s">
        <v>8175</v>
      </c>
      <c r="T1012" s="7">
        <v>37105</v>
      </c>
      <c r="U1012" t="s">
        <v>2547</v>
      </c>
      <c r="V1012" s="7">
        <v>37105</v>
      </c>
      <c r="W1012" t="s">
        <v>8212</v>
      </c>
      <c r="X1012" t="s">
        <v>8199</v>
      </c>
      <c r="Y1012">
        <v>2001</v>
      </c>
      <c r="Z1012">
        <v>2</v>
      </c>
    </row>
    <row r="1013" spans="1:26" x14ac:dyDescent="0.25">
      <c r="A1013" t="s">
        <v>2548</v>
      </c>
      <c r="B1013" t="s">
        <v>2549</v>
      </c>
      <c r="C1013" t="s">
        <v>2549</v>
      </c>
      <c r="D1013">
        <v>0</v>
      </c>
      <c r="E1013">
        <v>119</v>
      </c>
      <c r="F1013">
        <v>1</v>
      </c>
      <c r="G1013">
        <v>59</v>
      </c>
      <c r="H1013" t="s">
        <v>8177</v>
      </c>
      <c r="I1013" t="s">
        <v>145</v>
      </c>
      <c r="J1013" t="s">
        <v>8157</v>
      </c>
      <c r="K1013" t="s">
        <v>5802</v>
      </c>
      <c r="L1013" s="5">
        <v>6.7</v>
      </c>
      <c r="M1013" t="s">
        <v>8178</v>
      </c>
      <c r="N1013" s="6">
        <v>93555</v>
      </c>
      <c r="O1013" t="s">
        <v>8179</v>
      </c>
      <c r="P1013" s="6">
        <v>40000000</v>
      </c>
      <c r="Q1013" s="6">
        <v>65754228</v>
      </c>
      <c r="R1013">
        <v>25754228</v>
      </c>
      <c r="S1013" t="s">
        <v>8175</v>
      </c>
      <c r="T1013" s="7">
        <v>36934</v>
      </c>
      <c r="U1013" t="s">
        <v>2550</v>
      </c>
      <c r="V1013" s="7">
        <v>36934</v>
      </c>
      <c r="W1013" t="s">
        <v>8201</v>
      </c>
      <c r="X1013" t="s">
        <v>8205</v>
      </c>
      <c r="Y1013">
        <v>2001</v>
      </c>
      <c r="Z1013">
        <v>12</v>
      </c>
    </row>
    <row r="1014" spans="1:26" x14ac:dyDescent="0.25">
      <c r="A1014" t="s">
        <v>2551</v>
      </c>
      <c r="B1014" t="s">
        <v>2552</v>
      </c>
      <c r="C1014" t="s">
        <v>2552</v>
      </c>
      <c r="D1014">
        <v>0</v>
      </c>
      <c r="E1014">
        <v>106</v>
      </c>
      <c r="F1014">
        <v>1</v>
      </c>
      <c r="G1014">
        <v>46</v>
      </c>
      <c r="H1014" t="s">
        <v>8177</v>
      </c>
      <c r="I1014" t="s">
        <v>5529</v>
      </c>
      <c r="J1014" t="s">
        <v>8162</v>
      </c>
      <c r="K1014" t="s">
        <v>3857</v>
      </c>
      <c r="L1014" s="5">
        <v>6.8</v>
      </c>
      <c r="M1014" t="s">
        <v>8178</v>
      </c>
      <c r="N1014" s="6">
        <v>409943</v>
      </c>
      <c r="O1014" t="s">
        <v>8182</v>
      </c>
      <c r="P1014" s="6">
        <v>38000000</v>
      </c>
      <c r="Q1014" s="6">
        <v>207517509</v>
      </c>
      <c r="R1014">
        <v>169517509</v>
      </c>
      <c r="S1014" t="s">
        <v>8175</v>
      </c>
      <c r="T1014" s="7">
        <v>37060</v>
      </c>
      <c r="U1014" t="s">
        <v>1570</v>
      </c>
      <c r="V1014" s="7">
        <v>37060</v>
      </c>
      <c r="W1014" t="s">
        <v>8208</v>
      </c>
      <c r="X1014" t="s">
        <v>8205</v>
      </c>
      <c r="Y1014">
        <v>2001</v>
      </c>
      <c r="Z1014">
        <v>18</v>
      </c>
    </row>
    <row r="1015" spans="1:26" x14ac:dyDescent="0.25">
      <c r="A1015" t="s">
        <v>2553</v>
      </c>
      <c r="B1015" t="s">
        <v>2554</v>
      </c>
      <c r="C1015" t="s">
        <v>2554</v>
      </c>
      <c r="D1015">
        <v>0</v>
      </c>
      <c r="E1015">
        <v>108</v>
      </c>
      <c r="F1015">
        <v>1</v>
      </c>
      <c r="G1015">
        <v>48</v>
      </c>
      <c r="H1015" t="s">
        <v>8177</v>
      </c>
      <c r="I1015" t="s">
        <v>5529</v>
      </c>
      <c r="J1015" t="s">
        <v>145</v>
      </c>
      <c r="K1015" t="s">
        <v>3857</v>
      </c>
      <c r="L1015" s="5">
        <v>5.5</v>
      </c>
      <c r="M1015" t="s">
        <v>8178</v>
      </c>
      <c r="N1015" s="6">
        <v>77254</v>
      </c>
      <c r="O1015" t="s">
        <v>8179</v>
      </c>
      <c r="P1015" s="6">
        <v>85000000</v>
      </c>
      <c r="Q1015" s="6">
        <v>78382433</v>
      </c>
      <c r="R1015">
        <v>-6617567</v>
      </c>
      <c r="S1015" t="s">
        <v>8185</v>
      </c>
      <c r="T1015" s="7">
        <v>37291</v>
      </c>
      <c r="U1015" t="s">
        <v>1157</v>
      </c>
      <c r="V1015" s="7">
        <v>37291</v>
      </c>
      <c r="W1015" t="s">
        <v>8201</v>
      </c>
      <c r="X1015" t="s">
        <v>8205</v>
      </c>
      <c r="Y1015">
        <v>2002</v>
      </c>
      <c r="Z1015">
        <v>4</v>
      </c>
    </row>
    <row r="1016" spans="1:26" x14ac:dyDescent="0.25">
      <c r="A1016" t="s">
        <v>2555</v>
      </c>
      <c r="B1016" t="s">
        <v>2556</v>
      </c>
      <c r="C1016" t="s">
        <v>2556</v>
      </c>
      <c r="D1016">
        <v>0</v>
      </c>
      <c r="E1016">
        <v>138</v>
      </c>
      <c r="F1016">
        <v>2</v>
      </c>
      <c r="G1016">
        <v>18</v>
      </c>
      <c r="H1016" t="s">
        <v>8183</v>
      </c>
      <c r="I1016" t="s">
        <v>5529</v>
      </c>
      <c r="J1016" t="s">
        <v>8161</v>
      </c>
      <c r="K1016" t="s">
        <v>5802</v>
      </c>
      <c r="L1016" s="5">
        <v>7.2</v>
      </c>
      <c r="M1016" t="s">
        <v>8181</v>
      </c>
      <c r="N1016" s="6">
        <v>618970</v>
      </c>
      <c r="O1016" t="s">
        <v>8184</v>
      </c>
      <c r="P1016" s="6">
        <v>150000000</v>
      </c>
      <c r="Q1016" s="6">
        <v>741847937</v>
      </c>
      <c r="R1016">
        <v>591847937</v>
      </c>
      <c r="S1016" t="s">
        <v>8175</v>
      </c>
      <c r="T1016" s="7">
        <v>37748</v>
      </c>
      <c r="U1016" t="s">
        <v>1554</v>
      </c>
      <c r="V1016" s="7">
        <v>37748</v>
      </c>
      <c r="W1016" t="s">
        <v>8213</v>
      </c>
      <c r="X1016" t="s">
        <v>8202</v>
      </c>
      <c r="Y1016">
        <v>2003</v>
      </c>
      <c r="Z1016">
        <v>7</v>
      </c>
    </row>
    <row r="1017" spans="1:26" x14ac:dyDescent="0.25">
      <c r="A1017" t="s">
        <v>2557</v>
      </c>
      <c r="B1017" t="s">
        <v>2558</v>
      </c>
      <c r="C1017" t="s">
        <v>2558</v>
      </c>
      <c r="D1017">
        <v>0</v>
      </c>
      <c r="E1017">
        <v>123</v>
      </c>
      <c r="F1017">
        <v>2</v>
      </c>
      <c r="G1017">
        <v>3</v>
      </c>
      <c r="H1017" t="s">
        <v>8183</v>
      </c>
      <c r="I1017" t="s">
        <v>8158</v>
      </c>
      <c r="J1017" t="s">
        <v>132</v>
      </c>
      <c r="K1017" t="s">
        <v>145</v>
      </c>
      <c r="L1017" s="5">
        <v>6.1</v>
      </c>
      <c r="M1017" t="s">
        <v>8178</v>
      </c>
      <c r="N1017" s="6">
        <v>111699</v>
      </c>
      <c r="O1017" t="s">
        <v>8182</v>
      </c>
      <c r="P1017" s="6">
        <v>57000000</v>
      </c>
      <c r="Q1017" s="6">
        <v>147845033</v>
      </c>
      <c r="R1017">
        <v>90845033</v>
      </c>
      <c r="S1017" t="s">
        <v>8175</v>
      </c>
      <c r="T1017" s="7">
        <v>36952</v>
      </c>
      <c r="U1017" t="s">
        <v>1818</v>
      </c>
      <c r="V1017" s="7">
        <v>36952</v>
      </c>
      <c r="W1017" t="s">
        <v>8203</v>
      </c>
      <c r="X1017" t="s">
        <v>1465</v>
      </c>
      <c r="Y1017">
        <v>2001</v>
      </c>
      <c r="Z1017">
        <v>2</v>
      </c>
    </row>
    <row r="1018" spans="1:26" x14ac:dyDescent="0.25">
      <c r="A1018" t="s">
        <v>2559</v>
      </c>
      <c r="B1018" t="s">
        <v>2560</v>
      </c>
      <c r="C1018" t="s">
        <v>2561</v>
      </c>
      <c r="D1018">
        <v>0</v>
      </c>
      <c r="E1018">
        <v>142</v>
      </c>
      <c r="F1018">
        <v>2</v>
      </c>
      <c r="G1018">
        <v>22</v>
      </c>
      <c r="H1018" t="s">
        <v>8183</v>
      </c>
      <c r="I1018" t="s">
        <v>5529</v>
      </c>
      <c r="J1018" t="s">
        <v>8158</v>
      </c>
      <c r="K1018" t="s">
        <v>145</v>
      </c>
      <c r="L1018" s="5">
        <v>7</v>
      </c>
      <c r="M1018" t="s">
        <v>8178</v>
      </c>
      <c r="N1018" s="6">
        <v>69925</v>
      </c>
      <c r="O1018" t="s">
        <v>8179</v>
      </c>
      <c r="P1018" s="6">
        <v>29000000</v>
      </c>
      <c r="Q1018" s="6">
        <v>70767418</v>
      </c>
      <c r="R1018">
        <v>41767418</v>
      </c>
      <c r="S1018" t="s">
        <v>8175</v>
      </c>
      <c r="T1018" s="7">
        <v>36922</v>
      </c>
      <c r="U1018" t="s">
        <v>2562</v>
      </c>
      <c r="V1018" s="7">
        <v>36922</v>
      </c>
      <c r="W1018" t="s">
        <v>8198</v>
      </c>
      <c r="X1018" t="s">
        <v>8202</v>
      </c>
      <c r="Y1018">
        <v>2001</v>
      </c>
      <c r="Z1018">
        <v>31</v>
      </c>
    </row>
    <row r="1019" spans="1:26" x14ac:dyDescent="0.25">
      <c r="A1019" t="s">
        <v>2563</v>
      </c>
      <c r="B1019" t="s">
        <v>2564</v>
      </c>
      <c r="C1019" t="s">
        <v>2564</v>
      </c>
      <c r="D1019">
        <v>0</v>
      </c>
      <c r="E1019">
        <v>124</v>
      </c>
      <c r="F1019">
        <v>2</v>
      </c>
      <c r="G1019">
        <v>4</v>
      </c>
      <c r="H1019" t="s">
        <v>8183</v>
      </c>
      <c r="I1019" t="s">
        <v>8162</v>
      </c>
      <c r="J1019" t="s">
        <v>145</v>
      </c>
      <c r="K1019" t="s">
        <v>8166</v>
      </c>
      <c r="L1019" s="5">
        <v>6.8</v>
      </c>
      <c r="M1019" t="s">
        <v>8178</v>
      </c>
      <c r="N1019" s="6">
        <v>65007</v>
      </c>
      <c r="O1019" t="s">
        <v>8179</v>
      </c>
      <c r="P1019" s="6">
        <v>35000000</v>
      </c>
      <c r="Q1019" s="6">
        <v>29419291</v>
      </c>
      <c r="R1019">
        <v>-5580709</v>
      </c>
      <c r="S1019" t="s">
        <v>8185</v>
      </c>
      <c r="T1019" s="7">
        <v>36900</v>
      </c>
      <c r="U1019" t="s">
        <v>2565</v>
      </c>
      <c r="V1019" s="7">
        <v>36900</v>
      </c>
      <c r="W1019" t="s">
        <v>8198</v>
      </c>
      <c r="X1019" t="s">
        <v>8197</v>
      </c>
      <c r="Y1019">
        <v>2001</v>
      </c>
      <c r="Z1019">
        <v>9</v>
      </c>
    </row>
    <row r="1020" spans="1:26" x14ac:dyDescent="0.25">
      <c r="A1020" t="s">
        <v>2566</v>
      </c>
      <c r="B1020" t="s">
        <v>2567</v>
      </c>
      <c r="C1020" t="s">
        <v>2567</v>
      </c>
      <c r="D1020">
        <v>0</v>
      </c>
      <c r="E1020">
        <v>107</v>
      </c>
      <c r="F1020">
        <v>1</v>
      </c>
      <c r="G1020">
        <v>47</v>
      </c>
      <c r="H1020" t="s">
        <v>8177</v>
      </c>
      <c r="I1020" t="s">
        <v>5529</v>
      </c>
      <c r="J1020" t="s">
        <v>145</v>
      </c>
      <c r="K1020" t="s">
        <v>8161</v>
      </c>
      <c r="L1020" s="5">
        <v>7.3</v>
      </c>
      <c r="M1020" t="s">
        <v>8181</v>
      </c>
      <c r="N1020" s="6">
        <v>342664</v>
      </c>
      <c r="O1020" t="s">
        <v>8182</v>
      </c>
      <c r="P1020" s="6">
        <v>20000000</v>
      </c>
      <c r="Q1020" s="6">
        <v>5368217</v>
      </c>
      <c r="R1020">
        <v>-14631783</v>
      </c>
      <c r="S1020" t="s">
        <v>8185</v>
      </c>
      <c r="T1020" s="7">
        <v>37596</v>
      </c>
      <c r="U1020" t="s">
        <v>2568</v>
      </c>
      <c r="V1020" s="7">
        <v>37596</v>
      </c>
      <c r="W1020" t="s">
        <v>8196</v>
      </c>
      <c r="X1020" t="s">
        <v>1465</v>
      </c>
      <c r="Y1020">
        <v>2002</v>
      </c>
      <c r="Z1020">
        <v>6</v>
      </c>
    </row>
    <row r="1021" spans="1:26" x14ac:dyDescent="0.25">
      <c r="A1021" t="s">
        <v>2569</v>
      </c>
      <c r="B1021" t="s">
        <v>2570</v>
      </c>
      <c r="C1021" t="s">
        <v>2570</v>
      </c>
      <c r="D1021">
        <v>0</v>
      </c>
      <c r="E1021">
        <v>101</v>
      </c>
      <c r="F1021">
        <v>1</v>
      </c>
      <c r="G1021">
        <v>41</v>
      </c>
      <c r="H1021" t="s">
        <v>8177</v>
      </c>
      <c r="I1021" t="s">
        <v>145</v>
      </c>
      <c r="J1021" t="s">
        <v>8156</v>
      </c>
      <c r="K1021" t="s">
        <v>83</v>
      </c>
      <c r="L1021" s="5">
        <v>5.2</v>
      </c>
      <c r="M1021" t="s">
        <v>8178</v>
      </c>
      <c r="N1021" s="6">
        <v>59090</v>
      </c>
      <c r="O1021" t="s">
        <v>8179</v>
      </c>
      <c r="P1021" s="6">
        <v>35000000</v>
      </c>
      <c r="Q1021" s="6">
        <v>45479110</v>
      </c>
      <c r="R1021">
        <v>10479110</v>
      </c>
      <c r="S1021" t="s">
        <v>8175</v>
      </c>
      <c r="T1021" s="7">
        <v>37266</v>
      </c>
      <c r="U1021" t="s">
        <v>2571</v>
      </c>
      <c r="V1021" s="7">
        <v>37266</v>
      </c>
      <c r="W1021" t="s">
        <v>8198</v>
      </c>
      <c r="X1021" t="s">
        <v>8199</v>
      </c>
      <c r="Y1021">
        <v>2002</v>
      </c>
      <c r="Z1021">
        <v>10</v>
      </c>
    </row>
    <row r="1022" spans="1:26" x14ac:dyDescent="0.25">
      <c r="A1022" t="s">
        <v>2572</v>
      </c>
      <c r="B1022" t="s">
        <v>2573</v>
      </c>
      <c r="C1022" t="s">
        <v>2573</v>
      </c>
      <c r="D1022">
        <v>0</v>
      </c>
      <c r="E1022">
        <v>87</v>
      </c>
      <c r="F1022">
        <v>1</v>
      </c>
      <c r="G1022">
        <v>27</v>
      </c>
      <c r="H1022" t="s">
        <v>8177</v>
      </c>
      <c r="I1022" t="s">
        <v>5529</v>
      </c>
      <c r="J1022" t="s">
        <v>8158</v>
      </c>
      <c r="K1022" t="s">
        <v>132</v>
      </c>
      <c r="L1022" s="5">
        <v>5.0999999999999996</v>
      </c>
      <c r="M1022" t="s">
        <v>8178</v>
      </c>
      <c r="N1022" s="6">
        <v>61735</v>
      </c>
      <c r="O1022" t="s">
        <v>8179</v>
      </c>
      <c r="P1022" s="6">
        <v>60000000</v>
      </c>
      <c r="Q1022" s="6">
        <v>200687492</v>
      </c>
      <c r="R1022">
        <v>140687492</v>
      </c>
      <c r="S1022" t="s">
        <v>8175</v>
      </c>
      <c r="T1022" s="7">
        <v>37065</v>
      </c>
      <c r="U1022" t="s">
        <v>2574</v>
      </c>
      <c r="V1022" s="7">
        <v>37065</v>
      </c>
      <c r="W1022" t="s">
        <v>8208</v>
      </c>
      <c r="X1022" t="s">
        <v>8206</v>
      </c>
      <c r="Y1022">
        <v>2001</v>
      </c>
      <c r="Z1022">
        <v>23</v>
      </c>
    </row>
    <row r="1023" spans="1:26" x14ac:dyDescent="0.25">
      <c r="A1023" t="s">
        <v>2575</v>
      </c>
      <c r="B1023" t="s">
        <v>2576</v>
      </c>
      <c r="C1023" t="s">
        <v>2576</v>
      </c>
      <c r="D1023">
        <v>0</v>
      </c>
      <c r="E1023">
        <v>87</v>
      </c>
      <c r="F1023">
        <v>1</v>
      </c>
      <c r="G1023">
        <v>27</v>
      </c>
      <c r="H1023" t="s">
        <v>8177</v>
      </c>
      <c r="I1023" t="s">
        <v>132</v>
      </c>
      <c r="J1023" t="s">
        <v>5802</v>
      </c>
      <c r="K1023" t="s">
        <v>5802</v>
      </c>
      <c r="L1023" s="5">
        <v>4.5999999999999996</v>
      </c>
      <c r="M1023" t="s">
        <v>8188</v>
      </c>
      <c r="N1023" s="6">
        <v>50508</v>
      </c>
      <c r="O1023" t="s">
        <v>8179</v>
      </c>
      <c r="P1023" s="6">
        <v>14000000</v>
      </c>
      <c r="Q1023" s="6">
        <v>14343028</v>
      </c>
      <c r="R1023">
        <v>343028</v>
      </c>
      <c r="S1023" t="s">
        <v>8175</v>
      </c>
      <c r="T1023" s="7">
        <v>36999</v>
      </c>
      <c r="U1023" t="s">
        <v>2577</v>
      </c>
      <c r="V1023" s="7">
        <v>36999</v>
      </c>
      <c r="W1023" t="s">
        <v>8210</v>
      </c>
      <c r="X1023" t="s">
        <v>8202</v>
      </c>
      <c r="Y1023">
        <v>2001</v>
      </c>
      <c r="Z1023">
        <v>18</v>
      </c>
    </row>
    <row r="1024" spans="1:26" x14ac:dyDescent="0.25">
      <c r="A1024" t="s">
        <v>2578</v>
      </c>
      <c r="B1024" t="s">
        <v>2579</v>
      </c>
      <c r="C1024" t="s">
        <v>2579</v>
      </c>
      <c r="D1024">
        <v>0</v>
      </c>
      <c r="E1024">
        <v>116</v>
      </c>
      <c r="F1024">
        <v>1</v>
      </c>
      <c r="G1024">
        <v>56</v>
      </c>
      <c r="H1024" t="s">
        <v>8177</v>
      </c>
      <c r="I1024" t="s">
        <v>8162</v>
      </c>
      <c r="J1024" t="s">
        <v>3857</v>
      </c>
      <c r="K1024" t="s">
        <v>5802</v>
      </c>
      <c r="L1024" s="5">
        <v>7.7</v>
      </c>
      <c r="M1024" t="s">
        <v>8181</v>
      </c>
      <c r="N1024" s="6">
        <v>604846</v>
      </c>
      <c r="O1024" t="s">
        <v>8184</v>
      </c>
      <c r="P1024" s="6">
        <v>85000000</v>
      </c>
      <c r="Q1024" s="6">
        <v>450717150</v>
      </c>
      <c r="R1024">
        <v>365717150</v>
      </c>
      <c r="S1024" t="s">
        <v>8175</v>
      </c>
      <c r="T1024" s="7">
        <v>37230</v>
      </c>
      <c r="U1024" t="s">
        <v>924</v>
      </c>
      <c r="V1024" s="7">
        <v>37230</v>
      </c>
      <c r="W1024" t="s">
        <v>8196</v>
      </c>
      <c r="X1024" t="s">
        <v>8202</v>
      </c>
      <c r="Y1024">
        <v>2001</v>
      </c>
      <c r="Z1024">
        <v>5</v>
      </c>
    </row>
    <row r="1025" spans="1:26" x14ac:dyDescent="0.25">
      <c r="A1025" t="s">
        <v>2580</v>
      </c>
      <c r="B1025" t="s">
        <v>2581</v>
      </c>
      <c r="C1025" t="s">
        <v>2581</v>
      </c>
      <c r="D1025">
        <v>0</v>
      </c>
      <c r="E1025">
        <v>90</v>
      </c>
      <c r="F1025">
        <v>1</v>
      </c>
      <c r="G1025">
        <v>30</v>
      </c>
      <c r="H1025" t="s">
        <v>8177</v>
      </c>
      <c r="I1025" t="s">
        <v>132</v>
      </c>
      <c r="J1025" t="s">
        <v>8157</v>
      </c>
      <c r="K1025" t="s">
        <v>5802</v>
      </c>
      <c r="L1025" s="5">
        <v>6.8</v>
      </c>
      <c r="M1025" t="s">
        <v>8178</v>
      </c>
      <c r="N1025" s="6">
        <v>118611</v>
      </c>
      <c r="O1025" t="s">
        <v>8182</v>
      </c>
      <c r="P1025" s="6">
        <v>28000000</v>
      </c>
      <c r="Q1025" s="6">
        <v>77516304</v>
      </c>
      <c r="R1025">
        <v>49516304</v>
      </c>
      <c r="S1025" t="s">
        <v>8175</v>
      </c>
      <c r="T1025" s="7">
        <v>37147</v>
      </c>
      <c r="U1025" t="s">
        <v>2582</v>
      </c>
      <c r="V1025" s="7">
        <v>37147</v>
      </c>
      <c r="W1025" t="s">
        <v>8211</v>
      </c>
      <c r="X1025" t="s">
        <v>8199</v>
      </c>
      <c r="Y1025">
        <v>2001</v>
      </c>
      <c r="Z1025">
        <v>13</v>
      </c>
    </row>
    <row r="1026" spans="1:26" x14ac:dyDescent="0.25">
      <c r="A1026" t="s">
        <v>2583</v>
      </c>
      <c r="B1026" t="s">
        <v>2584</v>
      </c>
      <c r="C1026" t="s">
        <v>2584</v>
      </c>
      <c r="D1026">
        <v>0</v>
      </c>
      <c r="E1026">
        <v>121</v>
      </c>
      <c r="F1026">
        <v>2</v>
      </c>
      <c r="G1026">
        <v>1</v>
      </c>
      <c r="H1026" t="s">
        <v>8183</v>
      </c>
      <c r="I1026" t="s">
        <v>145</v>
      </c>
      <c r="J1026" t="s">
        <v>8157</v>
      </c>
      <c r="K1026" t="s">
        <v>5802</v>
      </c>
      <c r="L1026" s="5">
        <v>7.3</v>
      </c>
      <c r="M1026" t="s">
        <v>8181</v>
      </c>
      <c r="N1026" s="6">
        <v>198801</v>
      </c>
      <c r="O1026" t="s">
        <v>8182</v>
      </c>
      <c r="P1026" s="6">
        <v>25000000</v>
      </c>
      <c r="Q1026" s="6">
        <v>152700626</v>
      </c>
      <c r="R1026">
        <v>127700626</v>
      </c>
      <c r="S1026" t="s">
        <v>8175</v>
      </c>
      <c r="T1026" s="7">
        <v>36875</v>
      </c>
      <c r="U1026" t="s">
        <v>1286</v>
      </c>
      <c r="V1026" s="7">
        <v>36875</v>
      </c>
      <c r="W1026" t="s">
        <v>8196</v>
      </c>
      <c r="X1026" t="s">
        <v>1465</v>
      </c>
      <c r="Y1026">
        <v>2000</v>
      </c>
      <c r="Z1026">
        <v>15</v>
      </c>
    </row>
    <row r="1027" spans="1:26" x14ac:dyDescent="0.25">
      <c r="A1027" t="s">
        <v>2585</v>
      </c>
      <c r="B1027" t="s">
        <v>2586</v>
      </c>
      <c r="C1027" t="s">
        <v>2586</v>
      </c>
      <c r="D1027">
        <v>0</v>
      </c>
      <c r="E1027">
        <v>152</v>
      </c>
      <c r="F1027">
        <v>2</v>
      </c>
      <c r="G1027">
        <v>32</v>
      </c>
      <c r="H1027" t="s">
        <v>8183</v>
      </c>
      <c r="I1027" t="s">
        <v>8158</v>
      </c>
      <c r="J1027" t="s">
        <v>8163</v>
      </c>
      <c r="K1027" t="s">
        <v>8156</v>
      </c>
      <c r="L1027" s="5">
        <v>7.6</v>
      </c>
      <c r="M1027" t="s">
        <v>8181</v>
      </c>
      <c r="N1027" s="6">
        <v>831666</v>
      </c>
      <c r="O1027" t="s">
        <v>8184</v>
      </c>
      <c r="P1027" s="6">
        <v>125000000</v>
      </c>
      <c r="Q1027" s="6">
        <v>1024254401</v>
      </c>
      <c r="R1027">
        <v>899254401</v>
      </c>
      <c r="S1027" t="s">
        <v>8175</v>
      </c>
      <c r="T1027" s="7">
        <v>37199</v>
      </c>
      <c r="U1027" t="s">
        <v>966</v>
      </c>
      <c r="V1027" s="7">
        <v>37199</v>
      </c>
      <c r="W1027" t="s">
        <v>8207</v>
      </c>
      <c r="X1027" t="s">
        <v>8200</v>
      </c>
      <c r="Y1027">
        <v>2001</v>
      </c>
      <c r="Z1027">
        <v>4</v>
      </c>
    </row>
    <row r="1028" spans="1:26" x14ac:dyDescent="0.25">
      <c r="A1028" t="s">
        <v>2587</v>
      </c>
      <c r="B1028" t="s">
        <v>2588</v>
      </c>
      <c r="C1028" t="s">
        <v>2588</v>
      </c>
      <c r="D1028">
        <v>0</v>
      </c>
      <c r="E1028">
        <v>83</v>
      </c>
      <c r="F1028">
        <v>1</v>
      </c>
      <c r="G1028">
        <v>23</v>
      </c>
      <c r="H1028" t="s">
        <v>8177</v>
      </c>
      <c r="I1028" t="s">
        <v>132</v>
      </c>
      <c r="J1028" t="s">
        <v>8166</v>
      </c>
      <c r="K1028" t="s">
        <v>8161</v>
      </c>
      <c r="L1028" s="5">
        <v>5.5</v>
      </c>
      <c r="M1028" t="s">
        <v>8178</v>
      </c>
      <c r="N1028" s="6">
        <v>144189</v>
      </c>
      <c r="O1028" t="s">
        <v>8182</v>
      </c>
      <c r="P1028" s="6">
        <v>13000000</v>
      </c>
      <c r="Q1028" s="6">
        <v>73180723</v>
      </c>
      <c r="R1028">
        <v>60180723</v>
      </c>
      <c r="S1028" t="s">
        <v>8175</v>
      </c>
      <c r="T1028" s="7">
        <v>36870</v>
      </c>
      <c r="U1028" t="s">
        <v>2589</v>
      </c>
      <c r="V1028" s="7">
        <v>36870</v>
      </c>
      <c r="W1028" t="s">
        <v>8196</v>
      </c>
      <c r="X1028" t="s">
        <v>8200</v>
      </c>
      <c r="Y1028">
        <v>2000</v>
      </c>
      <c r="Z1028">
        <v>10</v>
      </c>
    </row>
    <row r="1029" spans="1:26" x14ac:dyDescent="0.25">
      <c r="A1029" t="s">
        <v>2590</v>
      </c>
      <c r="B1029" t="s">
        <v>2591</v>
      </c>
      <c r="C1029" t="s">
        <v>2591</v>
      </c>
      <c r="D1029">
        <v>0</v>
      </c>
      <c r="E1029">
        <v>129</v>
      </c>
      <c r="F1029">
        <v>2</v>
      </c>
      <c r="G1029">
        <v>9</v>
      </c>
      <c r="H1029" t="s">
        <v>8183</v>
      </c>
      <c r="I1029" t="s">
        <v>5529</v>
      </c>
      <c r="J1029" t="s">
        <v>8161</v>
      </c>
      <c r="K1029" t="s">
        <v>5802</v>
      </c>
      <c r="L1029" s="5">
        <v>6.7</v>
      </c>
      <c r="M1029" t="s">
        <v>8178</v>
      </c>
      <c r="N1029" s="6">
        <v>534199</v>
      </c>
      <c r="O1029" t="s">
        <v>8184</v>
      </c>
      <c r="P1029" s="6">
        <v>150000000</v>
      </c>
      <c r="Q1029" s="6">
        <v>427344325</v>
      </c>
      <c r="R1029">
        <v>277344325</v>
      </c>
      <c r="S1029" t="s">
        <v>8175</v>
      </c>
      <c r="T1029" s="7">
        <v>37910</v>
      </c>
      <c r="U1029" t="s">
        <v>1554</v>
      </c>
      <c r="V1029" s="7">
        <v>37910</v>
      </c>
      <c r="W1029" t="s">
        <v>8204</v>
      </c>
      <c r="X1029" t="s">
        <v>8199</v>
      </c>
      <c r="Y1029">
        <v>2003</v>
      </c>
      <c r="Z1029">
        <v>16</v>
      </c>
    </row>
    <row r="1030" spans="1:26" x14ac:dyDescent="0.25">
      <c r="A1030" t="s">
        <v>2592</v>
      </c>
      <c r="B1030" t="s">
        <v>2593</v>
      </c>
      <c r="C1030" t="s">
        <v>2593</v>
      </c>
      <c r="D1030">
        <v>0</v>
      </c>
      <c r="E1030">
        <v>116</v>
      </c>
      <c r="F1030">
        <v>1</v>
      </c>
      <c r="G1030">
        <v>56</v>
      </c>
      <c r="H1030" t="s">
        <v>8177</v>
      </c>
      <c r="I1030" t="s">
        <v>8162</v>
      </c>
      <c r="J1030" t="s">
        <v>145</v>
      </c>
      <c r="K1030" t="s">
        <v>5802</v>
      </c>
      <c r="L1030" s="5">
        <v>7.5</v>
      </c>
      <c r="M1030" t="s">
        <v>8181</v>
      </c>
      <c r="N1030" s="6">
        <v>113536</v>
      </c>
      <c r="O1030" t="s">
        <v>8182</v>
      </c>
      <c r="P1030" s="6">
        <v>20000000</v>
      </c>
      <c r="Q1030" s="6">
        <v>18916623</v>
      </c>
      <c r="R1030">
        <v>-1083377</v>
      </c>
      <c r="S1030" t="s">
        <v>8185</v>
      </c>
      <c r="T1030" s="7">
        <v>37024</v>
      </c>
      <c r="U1030" t="s">
        <v>2594</v>
      </c>
      <c r="V1030" s="7">
        <v>37024</v>
      </c>
      <c r="W1030" t="s">
        <v>8213</v>
      </c>
      <c r="X1030" t="s">
        <v>8200</v>
      </c>
      <c r="Y1030">
        <v>2001</v>
      </c>
      <c r="Z1030">
        <v>13</v>
      </c>
    </row>
    <row r="1031" spans="1:26" x14ac:dyDescent="0.25">
      <c r="A1031" t="s">
        <v>2595</v>
      </c>
      <c r="B1031" t="s">
        <v>2596</v>
      </c>
      <c r="C1031" t="s">
        <v>2596</v>
      </c>
      <c r="D1031">
        <v>0</v>
      </c>
      <c r="E1031">
        <v>97</v>
      </c>
      <c r="F1031">
        <v>1</v>
      </c>
      <c r="G1031">
        <v>37</v>
      </c>
      <c r="H1031" t="s">
        <v>8177</v>
      </c>
      <c r="I1031" t="s">
        <v>132</v>
      </c>
      <c r="J1031" t="s">
        <v>145</v>
      </c>
      <c r="K1031" t="s">
        <v>8157</v>
      </c>
      <c r="L1031" s="5">
        <v>6.8</v>
      </c>
      <c r="M1031" t="s">
        <v>8178</v>
      </c>
      <c r="N1031" s="6">
        <v>256684</v>
      </c>
      <c r="O1031" t="s">
        <v>8182</v>
      </c>
      <c r="P1031" s="6">
        <v>25000000</v>
      </c>
      <c r="Q1031" s="6">
        <v>334272563</v>
      </c>
      <c r="R1031">
        <v>309272563</v>
      </c>
      <c r="S1031" t="s">
        <v>8175</v>
      </c>
      <c r="T1031" s="7">
        <v>36985</v>
      </c>
      <c r="U1031" t="s">
        <v>2597</v>
      </c>
      <c r="V1031" s="7">
        <v>36985</v>
      </c>
      <c r="W1031" t="s">
        <v>8210</v>
      </c>
      <c r="X1031" t="s">
        <v>8202</v>
      </c>
      <c r="Y1031">
        <v>2001</v>
      </c>
      <c r="Z1031">
        <v>4</v>
      </c>
    </row>
    <row r="1032" spans="1:26" x14ac:dyDescent="0.25">
      <c r="A1032" t="s">
        <v>2598</v>
      </c>
      <c r="B1032" t="s">
        <v>2599</v>
      </c>
      <c r="C1032" t="s">
        <v>2599</v>
      </c>
      <c r="D1032">
        <v>0</v>
      </c>
      <c r="E1032">
        <v>77</v>
      </c>
      <c r="F1032">
        <v>1</v>
      </c>
      <c r="G1032">
        <v>17</v>
      </c>
      <c r="H1032" t="s">
        <v>8180</v>
      </c>
      <c r="I1032" t="s">
        <v>8158</v>
      </c>
      <c r="J1032" t="s">
        <v>132</v>
      </c>
      <c r="K1032" t="s">
        <v>8163</v>
      </c>
      <c r="L1032" s="5">
        <v>5.5</v>
      </c>
      <c r="M1032" t="s">
        <v>8178</v>
      </c>
      <c r="N1032" s="6">
        <v>57442</v>
      </c>
      <c r="O1032" t="s">
        <v>8179</v>
      </c>
      <c r="P1032" s="6">
        <v>120000000</v>
      </c>
      <c r="Q1032" s="6">
        <v>169956806</v>
      </c>
      <c r="R1032">
        <v>49956806</v>
      </c>
      <c r="S1032" t="s">
        <v>8175</v>
      </c>
      <c r="T1032" s="7">
        <v>37451</v>
      </c>
      <c r="U1032" t="s">
        <v>2284</v>
      </c>
      <c r="V1032" s="7">
        <v>37451</v>
      </c>
      <c r="W1032" t="s">
        <v>8209</v>
      </c>
      <c r="X1032" t="s">
        <v>8200</v>
      </c>
      <c r="Y1032">
        <v>2002</v>
      </c>
      <c r="Z1032">
        <v>14</v>
      </c>
    </row>
    <row r="1033" spans="1:26" x14ac:dyDescent="0.25">
      <c r="A1033" t="s">
        <v>2600</v>
      </c>
      <c r="B1033" t="s">
        <v>2601</v>
      </c>
      <c r="C1033" t="s">
        <v>2601</v>
      </c>
      <c r="D1033">
        <v>0</v>
      </c>
      <c r="E1033">
        <v>97</v>
      </c>
      <c r="F1033">
        <v>1</v>
      </c>
      <c r="G1033">
        <v>37</v>
      </c>
      <c r="H1033" t="s">
        <v>8177</v>
      </c>
      <c r="I1033" t="s">
        <v>132</v>
      </c>
      <c r="J1033" t="s">
        <v>8157</v>
      </c>
      <c r="K1033" t="s">
        <v>5802</v>
      </c>
      <c r="L1033" s="5">
        <v>6.5</v>
      </c>
      <c r="M1033" t="s">
        <v>8178</v>
      </c>
      <c r="N1033" s="6">
        <v>59896</v>
      </c>
      <c r="O1033" t="s">
        <v>8179</v>
      </c>
      <c r="P1033" s="6">
        <v>5000000</v>
      </c>
      <c r="Q1033" s="6">
        <v>295206</v>
      </c>
      <c r="R1033">
        <v>-4704794</v>
      </c>
      <c r="S1033" t="s">
        <v>8185</v>
      </c>
      <c r="T1033" s="7">
        <v>36914</v>
      </c>
      <c r="U1033" t="s">
        <v>2602</v>
      </c>
      <c r="V1033" s="7">
        <v>36914</v>
      </c>
      <c r="W1033" t="s">
        <v>8198</v>
      </c>
      <c r="X1033" t="s">
        <v>8197</v>
      </c>
      <c r="Y1033">
        <v>2001</v>
      </c>
      <c r="Z1033">
        <v>23</v>
      </c>
    </row>
    <row r="1034" spans="1:26" x14ac:dyDescent="0.25">
      <c r="A1034" t="s">
        <v>2603</v>
      </c>
      <c r="B1034" t="s">
        <v>2604</v>
      </c>
      <c r="C1034" t="s">
        <v>2604</v>
      </c>
      <c r="D1034">
        <v>0</v>
      </c>
      <c r="E1034">
        <v>96</v>
      </c>
      <c r="F1034">
        <v>1</v>
      </c>
      <c r="G1034">
        <v>36</v>
      </c>
      <c r="H1034" t="s">
        <v>8177</v>
      </c>
      <c r="I1034" t="s">
        <v>132</v>
      </c>
      <c r="J1034" t="s">
        <v>8157</v>
      </c>
      <c r="K1034" t="s">
        <v>5802</v>
      </c>
      <c r="L1034" s="5">
        <v>5.6</v>
      </c>
      <c r="M1034" t="s">
        <v>8178</v>
      </c>
      <c r="N1034" s="6">
        <v>75198</v>
      </c>
      <c r="O1034" t="s">
        <v>8179</v>
      </c>
      <c r="P1034" s="6">
        <v>17000000</v>
      </c>
      <c r="Q1034" s="6">
        <v>95146283</v>
      </c>
      <c r="R1034">
        <v>78146283</v>
      </c>
      <c r="S1034" t="s">
        <v>8175</v>
      </c>
      <c r="T1034" s="7">
        <v>37316</v>
      </c>
      <c r="U1034" t="s">
        <v>872</v>
      </c>
      <c r="V1034" s="7">
        <v>37316</v>
      </c>
      <c r="W1034" t="s">
        <v>8203</v>
      </c>
      <c r="X1034" t="s">
        <v>1465</v>
      </c>
      <c r="Y1034">
        <v>2002</v>
      </c>
      <c r="Z1034">
        <v>1</v>
      </c>
    </row>
    <row r="1035" spans="1:26" x14ac:dyDescent="0.25">
      <c r="A1035" t="s">
        <v>2605</v>
      </c>
      <c r="B1035" t="s">
        <v>2606</v>
      </c>
      <c r="C1035" t="s">
        <v>2606</v>
      </c>
      <c r="D1035">
        <v>0</v>
      </c>
      <c r="E1035">
        <v>99</v>
      </c>
      <c r="F1035">
        <v>1</v>
      </c>
      <c r="G1035">
        <v>39</v>
      </c>
      <c r="H1035" t="s">
        <v>8177</v>
      </c>
      <c r="I1035" t="s">
        <v>5529</v>
      </c>
      <c r="J1035" t="s">
        <v>8162</v>
      </c>
      <c r="K1035" t="s">
        <v>3857</v>
      </c>
      <c r="L1035" s="5">
        <v>6.5</v>
      </c>
      <c r="M1035" t="s">
        <v>8178</v>
      </c>
      <c r="N1035" s="6">
        <v>194003</v>
      </c>
      <c r="O1035" t="s">
        <v>8182</v>
      </c>
      <c r="P1035" s="6">
        <v>102000000</v>
      </c>
      <c r="Q1035" s="6">
        <v>147080413</v>
      </c>
      <c r="R1035">
        <v>45080413</v>
      </c>
      <c r="S1035" t="s">
        <v>8175</v>
      </c>
      <c r="T1035" s="7">
        <v>37022</v>
      </c>
      <c r="U1035" t="s">
        <v>1226</v>
      </c>
      <c r="V1035" s="7">
        <v>37022</v>
      </c>
      <c r="W1035" t="s">
        <v>8213</v>
      </c>
      <c r="X1035" t="s">
        <v>1465</v>
      </c>
      <c r="Y1035">
        <v>2001</v>
      </c>
      <c r="Z1035">
        <v>11</v>
      </c>
    </row>
    <row r="1036" spans="1:26" x14ac:dyDescent="0.25">
      <c r="A1036" t="s">
        <v>2607</v>
      </c>
      <c r="B1036" t="s">
        <v>2608</v>
      </c>
      <c r="C1036" t="s">
        <v>2609</v>
      </c>
      <c r="D1036">
        <v>0</v>
      </c>
      <c r="E1036">
        <v>125</v>
      </c>
      <c r="F1036">
        <v>2</v>
      </c>
      <c r="G1036">
        <v>5</v>
      </c>
      <c r="H1036" t="s">
        <v>8183</v>
      </c>
      <c r="I1036" t="s">
        <v>8158</v>
      </c>
      <c r="J1036" t="s">
        <v>8159</v>
      </c>
      <c r="K1036" t="s">
        <v>8163</v>
      </c>
      <c r="L1036" s="5">
        <v>8.6</v>
      </c>
      <c r="M1036" t="s">
        <v>8181</v>
      </c>
      <c r="N1036" s="6">
        <v>817323</v>
      </c>
      <c r="O1036" t="s">
        <v>8184</v>
      </c>
      <c r="P1036" s="6">
        <v>19000000</v>
      </c>
      <c r="Q1036" s="6">
        <v>357277400</v>
      </c>
      <c r="R1036">
        <v>338277400</v>
      </c>
      <c r="S1036" t="s">
        <v>8175</v>
      </c>
      <c r="T1036" s="7">
        <v>37092</v>
      </c>
      <c r="U1036" t="s">
        <v>478</v>
      </c>
      <c r="V1036" s="7">
        <v>37092</v>
      </c>
      <c r="W1036" t="s">
        <v>8209</v>
      </c>
      <c r="X1036" t="s">
        <v>1465</v>
      </c>
      <c r="Y1036">
        <v>2001</v>
      </c>
      <c r="Z1036">
        <v>20</v>
      </c>
    </row>
    <row r="1037" spans="1:26" x14ac:dyDescent="0.25">
      <c r="A1037" t="s">
        <v>2610</v>
      </c>
      <c r="B1037" t="s">
        <v>2611</v>
      </c>
      <c r="C1037" t="s">
        <v>2611</v>
      </c>
      <c r="D1037">
        <v>0</v>
      </c>
      <c r="E1037">
        <v>134</v>
      </c>
      <c r="F1037">
        <v>2</v>
      </c>
      <c r="G1037">
        <v>14</v>
      </c>
      <c r="H1037" t="s">
        <v>8183</v>
      </c>
      <c r="I1037" t="s">
        <v>5529</v>
      </c>
      <c r="J1037" t="s">
        <v>145</v>
      </c>
      <c r="K1037" t="s">
        <v>4390</v>
      </c>
      <c r="L1037" s="5">
        <v>6.1</v>
      </c>
      <c r="M1037" t="s">
        <v>8178</v>
      </c>
      <c r="N1037" s="6">
        <v>72402</v>
      </c>
      <c r="O1037" t="s">
        <v>8179</v>
      </c>
      <c r="P1037" s="6">
        <v>115000000</v>
      </c>
      <c r="Q1037" s="6">
        <v>77628265</v>
      </c>
      <c r="R1037">
        <v>-37371735</v>
      </c>
      <c r="S1037" t="s">
        <v>8185</v>
      </c>
      <c r="T1037" s="7">
        <v>37421</v>
      </c>
      <c r="U1037" t="s">
        <v>1114</v>
      </c>
      <c r="V1037" s="7">
        <v>37421</v>
      </c>
      <c r="W1037" t="s">
        <v>8208</v>
      </c>
      <c r="X1037" t="s">
        <v>1465</v>
      </c>
      <c r="Y1037">
        <v>2002</v>
      </c>
      <c r="Z1037">
        <v>14</v>
      </c>
    </row>
    <row r="1038" spans="1:26" x14ac:dyDescent="0.25">
      <c r="A1038" t="s">
        <v>2612</v>
      </c>
      <c r="B1038" t="s">
        <v>2613</v>
      </c>
      <c r="C1038" t="s">
        <v>2613</v>
      </c>
      <c r="D1038">
        <v>0</v>
      </c>
      <c r="E1038">
        <v>106</v>
      </c>
      <c r="F1038">
        <v>1</v>
      </c>
      <c r="G1038">
        <v>46</v>
      </c>
      <c r="H1038" t="s">
        <v>8177</v>
      </c>
      <c r="I1038" t="s">
        <v>145</v>
      </c>
      <c r="J1038" t="s">
        <v>5802</v>
      </c>
      <c r="K1038" t="s">
        <v>5802</v>
      </c>
      <c r="L1038" s="5">
        <v>7.7</v>
      </c>
      <c r="M1038" t="s">
        <v>8181</v>
      </c>
      <c r="N1038" s="6">
        <v>127420</v>
      </c>
      <c r="O1038" t="s">
        <v>8182</v>
      </c>
      <c r="P1038" s="6">
        <v>2000000</v>
      </c>
      <c r="Q1038" s="6">
        <v>33616692</v>
      </c>
      <c r="R1038">
        <v>31616692</v>
      </c>
      <c r="S1038" t="s">
        <v>8175</v>
      </c>
      <c r="T1038" s="7">
        <v>37050</v>
      </c>
      <c r="U1038" t="s">
        <v>1771</v>
      </c>
      <c r="V1038" s="7">
        <v>37050</v>
      </c>
      <c r="W1038" t="s">
        <v>8208</v>
      </c>
      <c r="X1038" t="s">
        <v>1465</v>
      </c>
      <c r="Y1038">
        <v>2001</v>
      </c>
      <c r="Z1038">
        <v>8</v>
      </c>
    </row>
    <row r="1039" spans="1:26" x14ac:dyDescent="0.25">
      <c r="A1039" t="s">
        <v>2614</v>
      </c>
      <c r="B1039" t="s">
        <v>2615</v>
      </c>
      <c r="C1039" t="s">
        <v>2615</v>
      </c>
      <c r="D1039">
        <v>0</v>
      </c>
      <c r="E1039">
        <v>91</v>
      </c>
      <c r="F1039">
        <v>1</v>
      </c>
      <c r="G1039">
        <v>31</v>
      </c>
      <c r="H1039" t="s">
        <v>8177</v>
      </c>
      <c r="I1039" t="s">
        <v>8156</v>
      </c>
      <c r="J1039" t="s">
        <v>83</v>
      </c>
      <c r="K1039" t="s">
        <v>5802</v>
      </c>
      <c r="L1039" s="5">
        <v>5.6</v>
      </c>
      <c r="M1039" t="s">
        <v>8178</v>
      </c>
      <c r="N1039" s="6">
        <v>92241</v>
      </c>
      <c r="O1039" t="s">
        <v>8179</v>
      </c>
      <c r="P1039" s="6">
        <v>42000000</v>
      </c>
      <c r="Q1039" s="6">
        <v>68467960</v>
      </c>
      <c r="R1039">
        <v>26467960</v>
      </c>
      <c r="S1039" t="s">
        <v>8175</v>
      </c>
      <c r="T1039" s="7">
        <v>37187</v>
      </c>
      <c r="U1039" t="s">
        <v>2616</v>
      </c>
      <c r="V1039" s="7">
        <v>37187</v>
      </c>
      <c r="W1039" t="s">
        <v>8204</v>
      </c>
      <c r="X1039" t="s">
        <v>8197</v>
      </c>
      <c r="Y1039">
        <v>2001</v>
      </c>
      <c r="Z1039">
        <v>23</v>
      </c>
    </row>
    <row r="1040" spans="1:26" x14ac:dyDescent="0.25">
      <c r="A1040" t="s">
        <v>2617</v>
      </c>
      <c r="B1040" t="s">
        <v>2618</v>
      </c>
      <c r="C1040" t="s">
        <v>2618</v>
      </c>
      <c r="D1040">
        <v>0</v>
      </c>
      <c r="E1040">
        <v>91</v>
      </c>
      <c r="F1040">
        <v>1</v>
      </c>
      <c r="G1040">
        <v>31</v>
      </c>
      <c r="H1040" t="s">
        <v>8177</v>
      </c>
      <c r="I1040" t="s">
        <v>8158</v>
      </c>
      <c r="J1040" t="s">
        <v>132</v>
      </c>
      <c r="K1040" t="s">
        <v>145</v>
      </c>
      <c r="L1040" s="5">
        <v>6</v>
      </c>
      <c r="M1040" t="s">
        <v>8178</v>
      </c>
      <c r="N1040" s="6">
        <v>59978</v>
      </c>
      <c r="O1040" t="s">
        <v>8179</v>
      </c>
      <c r="P1040" s="6">
        <v>17700000</v>
      </c>
      <c r="Q1040" s="6">
        <v>30987695</v>
      </c>
      <c r="R1040">
        <v>13287695</v>
      </c>
      <c r="S1040" t="s">
        <v>8175</v>
      </c>
      <c r="T1040" s="7">
        <v>2001</v>
      </c>
      <c r="U1040" t="s">
        <v>2619</v>
      </c>
      <c r="V1040" s="7">
        <v>2001</v>
      </c>
      <c r="W1040" t="s">
        <v>8208</v>
      </c>
      <c r="X1040" t="s">
        <v>1465</v>
      </c>
      <c r="Y1040">
        <v>1905</v>
      </c>
      <c r="Z1040">
        <v>23</v>
      </c>
    </row>
    <row r="1041" spans="1:26" x14ac:dyDescent="0.25">
      <c r="A1041" t="s">
        <v>2620</v>
      </c>
      <c r="B1041" t="s">
        <v>2621</v>
      </c>
      <c r="C1041" t="s">
        <v>2622</v>
      </c>
      <c r="D1041">
        <v>0</v>
      </c>
      <c r="E1041">
        <v>154</v>
      </c>
      <c r="F1041">
        <v>2</v>
      </c>
      <c r="G1041">
        <v>34</v>
      </c>
      <c r="H1041" t="s">
        <v>8183</v>
      </c>
      <c r="I1041" t="s">
        <v>145</v>
      </c>
      <c r="J1041" t="s">
        <v>3857</v>
      </c>
      <c r="K1041" t="s">
        <v>5802</v>
      </c>
      <c r="L1041" s="5">
        <v>8.1</v>
      </c>
      <c r="M1041" t="s">
        <v>8181</v>
      </c>
      <c r="N1041" s="6">
        <v>249479</v>
      </c>
      <c r="O1041" t="s">
        <v>8182</v>
      </c>
      <c r="P1041" s="6">
        <v>2000000</v>
      </c>
      <c r="Q1041" s="6">
        <v>20908467</v>
      </c>
      <c r="R1041">
        <v>18908467</v>
      </c>
      <c r="S1041" t="s">
        <v>8175</v>
      </c>
      <c r="T1041" s="7">
        <v>36660</v>
      </c>
      <c r="U1041" t="s">
        <v>2623</v>
      </c>
      <c r="V1041" s="7">
        <v>36660</v>
      </c>
      <c r="W1041" t="s">
        <v>8213</v>
      </c>
      <c r="X1041" t="s">
        <v>8200</v>
      </c>
      <c r="Y1041">
        <v>2000</v>
      </c>
      <c r="Z1041">
        <v>14</v>
      </c>
    </row>
    <row r="1042" spans="1:26" x14ac:dyDescent="0.25">
      <c r="A1042" t="s">
        <v>2624</v>
      </c>
      <c r="B1042" t="s">
        <v>2625</v>
      </c>
      <c r="C1042" t="s">
        <v>2625</v>
      </c>
      <c r="D1042">
        <v>0</v>
      </c>
      <c r="E1042">
        <v>104</v>
      </c>
      <c r="F1042">
        <v>1</v>
      </c>
      <c r="G1042">
        <v>44</v>
      </c>
      <c r="H1042" t="s">
        <v>8177</v>
      </c>
      <c r="I1042" t="s">
        <v>5529</v>
      </c>
      <c r="J1042" t="s">
        <v>132</v>
      </c>
      <c r="K1042" t="s">
        <v>8156</v>
      </c>
      <c r="L1042" s="5">
        <v>5.4</v>
      </c>
      <c r="M1042" t="s">
        <v>8178</v>
      </c>
      <c r="N1042" s="6">
        <v>51668</v>
      </c>
      <c r="O1042" t="s">
        <v>8179</v>
      </c>
      <c r="P1042" s="6">
        <v>52000000</v>
      </c>
      <c r="Q1042" s="6">
        <v>37713879</v>
      </c>
      <c r="R1042">
        <v>-14286121</v>
      </c>
      <c r="S1042" t="s">
        <v>8185</v>
      </c>
      <c r="T1042" s="7">
        <v>37727</v>
      </c>
      <c r="U1042" t="s">
        <v>2626</v>
      </c>
      <c r="V1042" s="7">
        <v>37727</v>
      </c>
      <c r="W1042" t="s">
        <v>8210</v>
      </c>
      <c r="X1042" t="s">
        <v>8202</v>
      </c>
      <c r="Y1042">
        <v>2003</v>
      </c>
      <c r="Z1042">
        <v>16</v>
      </c>
    </row>
    <row r="1043" spans="1:26" x14ac:dyDescent="0.25">
      <c r="A1043" t="s">
        <v>2627</v>
      </c>
      <c r="B1043" t="s">
        <v>2628</v>
      </c>
      <c r="C1043" t="s">
        <v>2628</v>
      </c>
      <c r="D1043">
        <v>0</v>
      </c>
      <c r="E1043">
        <v>131</v>
      </c>
      <c r="F1043">
        <v>2</v>
      </c>
      <c r="G1043">
        <v>11</v>
      </c>
      <c r="H1043" t="s">
        <v>8183</v>
      </c>
      <c r="I1043" t="s">
        <v>5529</v>
      </c>
      <c r="J1043" t="s">
        <v>8158</v>
      </c>
      <c r="K1043" t="s">
        <v>145</v>
      </c>
      <c r="L1043" s="5">
        <v>7.7</v>
      </c>
      <c r="M1043" t="s">
        <v>8181</v>
      </c>
      <c r="N1043" s="6">
        <v>145794</v>
      </c>
      <c r="O1043" t="s">
        <v>8182</v>
      </c>
      <c r="P1043" s="6">
        <v>35000000</v>
      </c>
      <c r="Q1043" s="6">
        <v>75395048</v>
      </c>
      <c r="R1043">
        <v>40395048</v>
      </c>
      <c r="S1043" t="s">
        <v>8175</v>
      </c>
      <c r="T1043" s="7">
        <v>37279</v>
      </c>
      <c r="U1043" t="s">
        <v>1057</v>
      </c>
      <c r="V1043" s="7">
        <v>37279</v>
      </c>
      <c r="W1043" t="s">
        <v>8198</v>
      </c>
      <c r="X1043" t="s">
        <v>8202</v>
      </c>
      <c r="Y1043">
        <v>2002</v>
      </c>
      <c r="Z1043">
        <v>23</v>
      </c>
    </row>
    <row r="1044" spans="1:26" x14ac:dyDescent="0.25">
      <c r="A1044" t="s">
        <v>2629</v>
      </c>
      <c r="B1044" t="s">
        <v>2630</v>
      </c>
      <c r="C1044" t="s">
        <v>2630</v>
      </c>
      <c r="D1044">
        <v>0</v>
      </c>
      <c r="E1044">
        <v>133</v>
      </c>
      <c r="F1044">
        <v>2</v>
      </c>
      <c r="G1044">
        <v>13</v>
      </c>
      <c r="H1044" t="s">
        <v>8183</v>
      </c>
      <c r="I1044" t="s">
        <v>5529</v>
      </c>
      <c r="J1044" t="s">
        <v>8158</v>
      </c>
      <c r="K1044" t="s">
        <v>3857</v>
      </c>
      <c r="L1044" s="5">
        <v>6.1</v>
      </c>
      <c r="M1044" t="s">
        <v>8178</v>
      </c>
      <c r="N1044" s="6">
        <v>226201</v>
      </c>
      <c r="O1044" t="s">
        <v>8182</v>
      </c>
      <c r="P1044" s="6">
        <v>142000000</v>
      </c>
      <c r="Q1044" s="6">
        <v>431971116</v>
      </c>
      <c r="R1044">
        <v>289971116</v>
      </c>
      <c r="S1044" t="s">
        <v>8175</v>
      </c>
      <c r="T1044" s="7">
        <v>37571</v>
      </c>
      <c r="U1044" t="s">
        <v>1742</v>
      </c>
      <c r="V1044" s="7">
        <v>37571</v>
      </c>
      <c r="W1044" t="s">
        <v>8207</v>
      </c>
      <c r="X1044" t="s">
        <v>8205</v>
      </c>
      <c r="Y1044">
        <v>2002</v>
      </c>
      <c r="Z1044">
        <v>11</v>
      </c>
    </row>
    <row r="1045" spans="1:26" x14ac:dyDescent="0.25">
      <c r="A1045" t="s">
        <v>2631</v>
      </c>
      <c r="B1045" t="s">
        <v>2632</v>
      </c>
      <c r="C1045" t="s">
        <v>2632</v>
      </c>
      <c r="D1045">
        <v>0</v>
      </c>
      <c r="E1045">
        <v>113</v>
      </c>
      <c r="F1045">
        <v>1</v>
      </c>
      <c r="G1045">
        <v>53</v>
      </c>
      <c r="H1045" t="s">
        <v>8177</v>
      </c>
      <c r="I1045" t="s">
        <v>145</v>
      </c>
      <c r="J1045" t="s">
        <v>8166</v>
      </c>
      <c r="K1045" t="s">
        <v>8161</v>
      </c>
      <c r="L1045" s="5">
        <v>8</v>
      </c>
      <c r="M1045" t="s">
        <v>8181</v>
      </c>
      <c r="N1045" s="6">
        <v>834474</v>
      </c>
      <c r="O1045" t="s">
        <v>8184</v>
      </c>
      <c r="P1045" s="6">
        <v>6000000</v>
      </c>
      <c r="Q1045" s="6">
        <v>7081449</v>
      </c>
      <c r="R1045">
        <v>1081449</v>
      </c>
      <c r="S1045" t="s">
        <v>8175</v>
      </c>
      <c r="T1045" s="7">
        <v>36910</v>
      </c>
      <c r="U1045" t="s">
        <v>2633</v>
      </c>
      <c r="V1045" s="7">
        <v>36910</v>
      </c>
      <c r="W1045" t="s">
        <v>8198</v>
      </c>
      <c r="X1045" t="s">
        <v>1465</v>
      </c>
      <c r="Y1045">
        <v>2001</v>
      </c>
      <c r="Z1045">
        <v>19</v>
      </c>
    </row>
    <row r="1046" spans="1:26" x14ac:dyDescent="0.25">
      <c r="A1046" t="s">
        <v>2634</v>
      </c>
      <c r="B1046" t="s">
        <v>2635</v>
      </c>
      <c r="C1046" t="s">
        <v>2636</v>
      </c>
      <c r="D1046">
        <v>0</v>
      </c>
      <c r="E1046">
        <v>114</v>
      </c>
      <c r="F1046">
        <v>1</v>
      </c>
      <c r="G1046">
        <v>54</v>
      </c>
      <c r="H1046" t="s">
        <v>8177</v>
      </c>
      <c r="I1046" t="s">
        <v>8162</v>
      </c>
      <c r="J1046" t="s">
        <v>145</v>
      </c>
      <c r="K1046" t="s">
        <v>3857</v>
      </c>
      <c r="L1046" s="5">
        <v>7.9</v>
      </c>
      <c r="M1046" t="s">
        <v>8181</v>
      </c>
      <c r="N1046" s="6">
        <v>55844</v>
      </c>
      <c r="O1046" t="s">
        <v>8179</v>
      </c>
      <c r="P1046" s="6">
        <v>1500000</v>
      </c>
      <c r="Q1046" s="6">
        <v>12413888</v>
      </c>
      <c r="R1046">
        <v>10913888</v>
      </c>
      <c r="S1046" t="s">
        <v>8175</v>
      </c>
      <c r="T1046" s="7">
        <v>36769</v>
      </c>
      <c r="U1046" t="s">
        <v>2637</v>
      </c>
      <c r="V1046" s="7">
        <v>36769</v>
      </c>
      <c r="W1046" t="s">
        <v>8212</v>
      </c>
      <c r="X1046" t="s">
        <v>8199</v>
      </c>
      <c r="Y1046">
        <v>2000</v>
      </c>
      <c r="Z1046">
        <v>31</v>
      </c>
    </row>
    <row r="1047" spans="1:26" x14ac:dyDescent="0.25">
      <c r="A1047" t="s">
        <v>2638</v>
      </c>
      <c r="B1047" t="s">
        <v>2639</v>
      </c>
      <c r="C1047" t="s">
        <v>2639</v>
      </c>
      <c r="D1047">
        <v>0</v>
      </c>
      <c r="E1047">
        <v>115</v>
      </c>
      <c r="F1047">
        <v>1</v>
      </c>
      <c r="G1047">
        <v>55</v>
      </c>
      <c r="H1047" t="s">
        <v>8177</v>
      </c>
      <c r="I1047" t="s">
        <v>132</v>
      </c>
      <c r="J1047" t="s">
        <v>8163</v>
      </c>
      <c r="K1047" t="s">
        <v>8157</v>
      </c>
      <c r="L1047" s="5">
        <v>6.4</v>
      </c>
      <c r="M1047" t="s">
        <v>8178</v>
      </c>
      <c r="N1047" s="6">
        <v>158779</v>
      </c>
      <c r="O1047" t="s">
        <v>8182</v>
      </c>
      <c r="P1047" s="6">
        <v>26000000</v>
      </c>
      <c r="Q1047" s="6">
        <v>165335153</v>
      </c>
      <c r="R1047">
        <v>139335153</v>
      </c>
      <c r="S1047" t="s">
        <v>8175</v>
      </c>
      <c r="T1047" s="7">
        <v>37101</v>
      </c>
      <c r="U1047" t="s">
        <v>720</v>
      </c>
      <c r="V1047" s="7">
        <v>37101</v>
      </c>
      <c r="W1047" t="s">
        <v>8209</v>
      </c>
      <c r="X1047" t="s">
        <v>8200</v>
      </c>
      <c r="Y1047">
        <v>2001</v>
      </c>
      <c r="Z1047">
        <v>29</v>
      </c>
    </row>
    <row r="1048" spans="1:26" x14ac:dyDescent="0.25">
      <c r="A1048" t="s">
        <v>2640</v>
      </c>
      <c r="B1048" t="s">
        <v>2641</v>
      </c>
      <c r="C1048" t="s">
        <v>2641</v>
      </c>
      <c r="D1048">
        <v>0</v>
      </c>
      <c r="E1048">
        <v>100</v>
      </c>
      <c r="F1048">
        <v>1</v>
      </c>
      <c r="G1048">
        <v>40</v>
      </c>
      <c r="H1048" t="s">
        <v>8177</v>
      </c>
      <c r="I1048" t="s">
        <v>132</v>
      </c>
      <c r="J1048" t="s">
        <v>8162</v>
      </c>
      <c r="K1048" t="s">
        <v>8166</v>
      </c>
      <c r="L1048" s="5">
        <v>7</v>
      </c>
      <c r="M1048" t="s">
        <v>8178</v>
      </c>
      <c r="N1048" s="6">
        <v>110652</v>
      </c>
      <c r="O1048" t="s">
        <v>8182</v>
      </c>
      <c r="P1048" s="6">
        <v>3000000</v>
      </c>
      <c r="Q1048" s="6">
        <v>23182223</v>
      </c>
      <c r="R1048">
        <v>20182223</v>
      </c>
      <c r="S1048" t="s">
        <v>8175</v>
      </c>
      <c r="T1048" s="7">
        <v>36910</v>
      </c>
      <c r="U1048" t="s">
        <v>2642</v>
      </c>
      <c r="V1048" s="7">
        <v>36910</v>
      </c>
      <c r="W1048" t="s">
        <v>8198</v>
      </c>
      <c r="X1048" t="s">
        <v>1465</v>
      </c>
      <c r="Y1048">
        <v>2001</v>
      </c>
      <c r="Z1048">
        <v>19</v>
      </c>
    </row>
    <row r="1049" spans="1:26" x14ac:dyDescent="0.25">
      <c r="A1049" t="s">
        <v>2643</v>
      </c>
      <c r="B1049" t="s">
        <v>2644</v>
      </c>
      <c r="C1049" t="s">
        <v>2644</v>
      </c>
      <c r="D1049">
        <v>0</v>
      </c>
      <c r="E1049">
        <v>210</v>
      </c>
      <c r="F1049">
        <v>3</v>
      </c>
      <c r="G1049">
        <v>30</v>
      </c>
      <c r="H1049" t="s">
        <v>8183</v>
      </c>
      <c r="I1049" t="s">
        <v>145</v>
      </c>
      <c r="J1049" t="s">
        <v>8164</v>
      </c>
      <c r="K1049" t="s">
        <v>8157</v>
      </c>
      <c r="L1049" s="5">
        <v>7.4</v>
      </c>
      <c r="M1049" t="s">
        <v>8181</v>
      </c>
      <c r="N1049" s="6">
        <v>53841</v>
      </c>
      <c r="O1049" t="s">
        <v>8179</v>
      </c>
      <c r="P1049" s="6">
        <v>7500000</v>
      </c>
      <c r="Q1049" s="6">
        <v>11336308</v>
      </c>
      <c r="R1049">
        <v>3836308</v>
      </c>
      <c r="S1049" t="s">
        <v>8175</v>
      </c>
      <c r="T1049" s="7">
        <v>37239</v>
      </c>
      <c r="U1049" t="s">
        <v>2645</v>
      </c>
      <c r="V1049" s="7">
        <v>37239</v>
      </c>
      <c r="W1049" t="s">
        <v>8196</v>
      </c>
      <c r="X1049" t="s">
        <v>1465</v>
      </c>
      <c r="Y1049">
        <v>2001</v>
      </c>
      <c r="Z1049">
        <v>14</v>
      </c>
    </row>
    <row r="1050" spans="1:26" x14ac:dyDescent="0.25">
      <c r="A1050" t="s">
        <v>2646</v>
      </c>
      <c r="B1050" t="s">
        <v>2647</v>
      </c>
      <c r="C1050" t="s">
        <v>2647</v>
      </c>
      <c r="D1050">
        <v>0</v>
      </c>
      <c r="E1050">
        <v>157</v>
      </c>
      <c r="F1050">
        <v>2</v>
      </c>
      <c r="G1050">
        <v>37</v>
      </c>
      <c r="H1050" t="s">
        <v>8183</v>
      </c>
      <c r="I1050" t="s">
        <v>8160</v>
      </c>
      <c r="J1050" t="s">
        <v>145</v>
      </c>
      <c r="K1050" t="s">
        <v>8168</v>
      </c>
      <c r="L1050" s="5">
        <v>6.7</v>
      </c>
      <c r="M1050" t="s">
        <v>8178</v>
      </c>
      <c r="N1050" s="6">
        <v>104037</v>
      </c>
      <c r="O1050" t="s">
        <v>8182</v>
      </c>
      <c r="P1050" s="6">
        <v>107000000</v>
      </c>
      <c r="Q1050" s="6">
        <v>87812729</v>
      </c>
      <c r="R1050">
        <v>-19187271</v>
      </c>
      <c r="S1050" t="s">
        <v>8185</v>
      </c>
      <c r="T1050" s="7">
        <v>37236</v>
      </c>
      <c r="U1050" t="s">
        <v>651</v>
      </c>
      <c r="V1050" s="7">
        <v>37236</v>
      </c>
      <c r="W1050" t="s">
        <v>8196</v>
      </c>
      <c r="X1050" t="s">
        <v>8197</v>
      </c>
      <c r="Y1050">
        <v>2001</v>
      </c>
      <c r="Z1050">
        <v>11</v>
      </c>
    </row>
    <row r="1051" spans="1:26" x14ac:dyDescent="0.25">
      <c r="A1051" t="s">
        <v>2648</v>
      </c>
      <c r="B1051" t="s">
        <v>2649</v>
      </c>
      <c r="C1051" t="s">
        <v>2649</v>
      </c>
      <c r="D1051">
        <v>0</v>
      </c>
      <c r="E1051">
        <v>110</v>
      </c>
      <c r="F1051">
        <v>1</v>
      </c>
      <c r="G1051">
        <v>50</v>
      </c>
      <c r="H1051" t="s">
        <v>8177</v>
      </c>
      <c r="I1051" t="s">
        <v>145</v>
      </c>
      <c r="J1051" t="s">
        <v>8165</v>
      </c>
      <c r="K1051" t="s">
        <v>5802</v>
      </c>
      <c r="L1051" s="5">
        <v>7.7</v>
      </c>
      <c r="M1051" t="s">
        <v>8181</v>
      </c>
      <c r="N1051" s="6">
        <v>140374</v>
      </c>
      <c r="O1051" t="s">
        <v>8182</v>
      </c>
      <c r="P1051" s="6">
        <v>5000000</v>
      </c>
      <c r="Q1051" s="6">
        <v>109283018</v>
      </c>
      <c r="R1051">
        <v>104283018</v>
      </c>
      <c r="S1051" t="s">
        <v>8175</v>
      </c>
      <c r="T1051" s="7">
        <v>36665</v>
      </c>
      <c r="U1051" t="s">
        <v>2650</v>
      </c>
      <c r="V1051" s="7">
        <v>36665</v>
      </c>
      <c r="W1051" t="s">
        <v>8213</v>
      </c>
      <c r="X1051" t="s">
        <v>1465</v>
      </c>
      <c r="Y1051">
        <v>2000</v>
      </c>
      <c r="Z1051">
        <v>19</v>
      </c>
    </row>
    <row r="1052" spans="1:26" x14ac:dyDescent="0.25">
      <c r="A1052" t="s">
        <v>2651</v>
      </c>
      <c r="B1052" t="s">
        <v>2652</v>
      </c>
      <c r="C1052" t="s">
        <v>2652</v>
      </c>
      <c r="D1052">
        <v>0</v>
      </c>
      <c r="E1052">
        <v>96</v>
      </c>
      <c r="F1052">
        <v>1</v>
      </c>
      <c r="G1052">
        <v>36</v>
      </c>
      <c r="H1052" t="s">
        <v>8177</v>
      </c>
      <c r="I1052" t="s">
        <v>132</v>
      </c>
      <c r="J1052" t="s">
        <v>8157</v>
      </c>
      <c r="K1052" t="s">
        <v>5802</v>
      </c>
      <c r="L1052" s="5">
        <v>6.4</v>
      </c>
      <c r="M1052" t="s">
        <v>8178</v>
      </c>
      <c r="N1052" s="6">
        <v>238297</v>
      </c>
      <c r="O1052" t="s">
        <v>8182</v>
      </c>
      <c r="P1052" s="6">
        <v>18000000</v>
      </c>
      <c r="Q1052" s="6">
        <v>141774679</v>
      </c>
      <c r="R1052">
        <v>123774679</v>
      </c>
      <c r="S1052" t="s">
        <v>8175</v>
      </c>
      <c r="T1052" s="7">
        <v>37068</v>
      </c>
      <c r="U1052" t="s">
        <v>2653</v>
      </c>
      <c r="V1052" s="7">
        <v>37068</v>
      </c>
      <c r="W1052" t="s">
        <v>8208</v>
      </c>
      <c r="X1052" t="s">
        <v>8197</v>
      </c>
      <c r="Y1052">
        <v>2001</v>
      </c>
      <c r="Z1052">
        <v>26</v>
      </c>
    </row>
    <row r="1053" spans="1:26" x14ac:dyDescent="0.25">
      <c r="A1053" t="s">
        <v>2654</v>
      </c>
      <c r="B1053" t="s">
        <v>2655</v>
      </c>
      <c r="C1053" t="s">
        <v>2655</v>
      </c>
      <c r="D1053">
        <v>0</v>
      </c>
      <c r="E1053">
        <v>112</v>
      </c>
      <c r="F1053">
        <v>1</v>
      </c>
      <c r="G1053">
        <v>52</v>
      </c>
      <c r="H1053" t="s">
        <v>8177</v>
      </c>
      <c r="I1053" t="s">
        <v>5529</v>
      </c>
      <c r="J1053" t="s">
        <v>8158</v>
      </c>
      <c r="K1053" t="s">
        <v>132</v>
      </c>
      <c r="L1053" s="5">
        <v>6.4</v>
      </c>
      <c r="M1053" t="s">
        <v>8178</v>
      </c>
      <c r="N1053" s="6">
        <v>121200</v>
      </c>
      <c r="O1053" t="s">
        <v>8182</v>
      </c>
      <c r="P1053" s="6">
        <v>48000000</v>
      </c>
      <c r="Q1053" s="6">
        <v>85498534</v>
      </c>
      <c r="R1053">
        <v>37498534</v>
      </c>
      <c r="S1053" t="s">
        <v>8175</v>
      </c>
      <c r="T1053" s="7">
        <v>37102</v>
      </c>
      <c r="U1053" t="s">
        <v>956</v>
      </c>
      <c r="V1053" s="7">
        <v>37102</v>
      </c>
      <c r="W1053" t="s">
        <v>8209</v>
      </c>
      <c r="X1053" t="s">
        <v>8205</v>
      </c>
      <c r="Y1053">
        <v>2001</v>
      </c>
      <c r="Z1053">
        <v>30</v>
      </c>
    </row>
    <row r="1054" spans="1:26" x14ac:dyDescent="0.25">
      <c r="A1054" t="s">
        <v>2656</v>
      </c>
      <c r="B1054" t="s">
        <v>2657</v>
      </c>
      <c r="C1054" t="s">
        <v>2657</v>
      </c>
      <c r="D1054">
        <v>0</v>
      </c>
      <c r="E1054">
        <v>124</v>
      </c>
      <c r="F1054">
        <v>2</v>
      </c>
      <c r="G1054">
        <v>4</v>
      </c>
      <c r="H1054" t="s">
        <v>8183</v>
      </c>
      <c r="I1054" t="s">
        <v>145</v>
      </c>
      <c r="J1054" t="s">
        <v>8157</v>
      </c>
      <c r="K1054" t="s">
        <v>3857</v>
      </c>
      <c r="L1054" s="5">
        <v>6.7</v>
      </c>
      <c r="M1054" t="s">
        <v>8178</v>
      </c>
      <c r="N1054" s="6">
        <v>95589</v>
      </c>
      <c r="O1054" t="s">
        <v>8179</v>
      </c>
      <c r="P1054" s="6">
        <v>50000000</v>
      </c>
      <c r="Q1054" s="6">
        <v>119137784</v>
      </c>
      <c r="R1054">
        <v>69137784</v>
      </c>
      <c r="S1054" t="s">
        <v>8175</v>
      </c>
      <c r="T1054" s="7">
        <v>37384</v>
      </c>
      <c r="U1054" t="s">
        <v>404</v>
      </c>
      <c r="V1054" s="7">
        <v>37384</v>
      </c>
      <c r="W1054" t="s">
        <v>8213</v>
      </c>
      <c r="X1054" t="s">
        <v>8202</v>
      </c>
      <c r="Y1054">
        <v>2002</v>
      </c>
      <c r="Z1054">
        <v>8</v>
      </c>
    </row>
    <row r="1055" spans="1:26" x14ac:dyDescent="0.25">
      <c r="A1055" t="s">
        <v>2658</v>
      </c>
      <c r="B1055" t="s">
        <v>2659</v>
      </c>
      <c r="C1055" t="s">
        <v>2659</v>
      </c>
      <c r="D1055">
        <v>0</v>
      </c>
      <c r="E1055">
        <v>101</v>
      </c>
      <c r="F1055">
        <v>1</v>
      </c>
      <c r="G1055">
        <v>41</v>
      </c>
      <c r="H1055" t="s">
        <v>8177</v>
      </c>
      <c r="I1055" t="s">
        <v>132</v>
      </c>
      <c r="J1055" t="s">
        <v>8161</v>
      </c>
      <c r="K1055" t="s">
        <v>5802</v>
      </c>
      <c r="L1055" s="5">
        <v>6.1</v>
      </c>
      <c r="M1055" t="s">
        <v>8178</v>
      </c>
      <c r="N1055" s="6">
        <v>134155</v>
      </c>
      <c r="O1055" t="s">
        <v>8182</v>
      </c>
      <c r="P1055" s="6">
        <v>80000000</v>
      </c>
      <c r="Q1055" s="6">
        <v>98376292</v>
      </c>
      <c r="R1055">
        <v>18376292</v>
      </c>
      <c r="S1055" t="s">
        <v>8175</v>
      </c>
      <c r="T1055" s="7">
        <v>37050</v>
      </c>
      <c r="U1055" t="s">
        <v>342</v>
      </c>
      <c r="V1055" s="7">
        <v>37050</v>
      </c>
      <c r="W1055" t="s">
        <v>8208</v>
      </c>
      <c r="X1055" t="s">
        <v>1465</v>
      </c>
      <c r="Y1055">
        <v>2001</v>
      </c>
      <c r="Z1055">
        <v>8</v>
      </c>
    </row>
    <row r="1056" spans="1:26" x14ac:dyDescent="0.25">
      <c r="A1056" t="s">
        <v>2660</v>
      </c>
      <c r="B1056" t="s">
        <v>2661</v>
      </c>
      <c r="C1056" t="s">
        <v>2661</v>
      </c>
      <c r="D1056">
        <v>0</v>
      </c>
      <c r="E1056">
        <v>125</v>
      </c>
      <c r="F1056">
        <v>2</v>
      </c>
      <c r="G1056">
        <v>5</v>
      </c>
      <c r="H1056" t="s">
        <v>8183</v>
      </c>
      <c r="I1056" t="s">
        <v>145</v>
      </c>
      <c r="J1056" t="s">
        <v>4390</v>
      </c>
      <c r="K1056" t="s">
        <v>5802</v>
      </c>
      <c r="L1056" s="5">
        <v>6.3</v>
      </c>
      <c r="M1056" t="s">
        <v>8178</v>
      </c>
      <c r="N1056" s="6">
        <v>54691</v>
      </c>
      <c r="O1056" t="s">
        <v>8179</v>
      </c>
      <c r="P1056" s="6">
        <v>70000000</v>
      </c>
      <c r="Q1056" s="6">
        <v>32287044</v>
      </c>
      <c r="R1056">
        <v>-37712956</v>
      </c>
      <c r="S1056" t="s">
        <v>8185</v>
      </c>
      <c r="T1056" s="7">
        <v>37302</v>
      </c>
      <c r="U1056" t="s">
        <v>1638</v>
      </c>
      <c r="V1056" s="7">
        <v>37302</v>
      </c>
      <c r="W1056" t="s">
        <v>8201</v>
      </c>
      <c r="X1056" t="s">
        <v>1465</v>
      </c>
      <c r="Y1056">
        <v>2002</v>
      </c>
      <c r="Z1056">
        <v>15</v>
      </c>
    </row>
    <row r="1057" spans="1:26" x14ac:dyDescent="0.25">
      <c r="A1057" t="s">
        <v>2662</v>
      </c>
      <c r="B1057" t="s">
        <v>2663</v>
      </c>
      <c r="C1057" t="s">
        <v>2663</v>
      </c>
      <c r="D1057">
        <v>0</v>
      </c>
      <c r="E1057">
        <v>116</v>
      </c>
      <c r="F1057">
        <v>1</v>
      </c>
      <c r="G1057">
        <v>56</v>
      </c>
      <c r="H1057" t="s">
        <v>8177</v>
      </c>
      <c r="I1057" t="s">
        <v>132</v>
      </c>
      <c r="J1057" t="s">
        <v>8157</v>
      </c>
      <c r="K1057" t="s">
        <v>5802</v>
      </c>
      <c r="L1057" s="5">
        <v>6.5</v>
      </c>
      <c r="M1057" t="s">
        <v>8178</v>
      </c>
      <c r="N1057" s="6">
        <v>259900</v>
      </c>
      <c r="O1057" t="s">
        <v>8182</v>
      </c>
      <c r="P1057" s="6">
        <v>50000000</v>
      </c>
      <c r="Q1057" s="6">
        <v>177502387</v>
      </c>
      <c r="R1057">
        <v>127502387</v>
      </c>
      <c r="S1057" t="s">
        <v>8175</v>
      </c>
      <c r="T1057" s="7">
        <v>37648</v>
      </c>
      <c r="U1057" t="s">
        <v>1360</v>
      </c>
      <c r="V1057" s="7">
        <v>37648</v>
      </c>
      <c r="W1057" t="s">
        <v>8198</v>
      </c>
      <c r="X1057" t="s">
        <v>8205</v>
      </c>
      <c r="Y1057">
        <v>2003</v>
      </c>
      <c r="Z1057">
        <v>27</v>
      </c>
    </row>
    <row r="1058" spans="1:26" x14ac:dyDescent="0.25">
      <c r="A1058" t="s">
        <v>2664</v>
      </c>
      <c r="B1058" t="s">
        <v>2665</v>
      </c>
      <c r="C1058" t="s">
        <v>2665</v>
      </c>
      <c r="D1058">
        <v>0</v>
      </c>
      <c r="E1058">
        <v>116</v>
      </c>
      <c r="F1058">
        <v>1</v>
      </c>
      <c r="G1058">
        <v>56</v>
      </c>
      <c r="H1058" t="s">
        <v>8177</v>
      </c>
      <c r="I1058" t="s">
        <v>8162</v>
      </c>
      <c r="J1058" t="s">
        <v>145</v>
      </c>
      <c r="K1058" t="s">
        <v>3857</v>
      </c>
      <c r="L1058" s="5">
        <v>7.1</v>
      </c>
      <c r="M1058" t="s">
        <v>8181</v>
      </c>
      <c r="N1058" s="6">
        <v>141261</v>
      </c>
      <c r="O1058" t="s">
        <v>8182</v>
      </c>
      <c r="P1058" s="6">
        <v>36000000</v>
      </c>
      <c r="Q1058" s="6">
        <v>102244770</v>
      </c>
      <c r="R1058">
        <v>66244770</v>
      </c>
      <c r="S1058" t="s">
        <v>8175</v>
      </c>
      <c r="T1058" s="7">
        <v>37302</v>
      </c>
      <c r="U1058" t="s">
        <v>2666</v>
      </c>
      <c r="V1058" s="7">
        <v>37302</v>
      </c>
      <c r="W1058" t="s">
        <v>8201</v>
      </c>
      <c r="X1058" t="s">
        <v>1465</v>
      </c>
      <c r="Y1058">
        <v>2002</v>
      </c>
      <c r="Z1058">
        <v>15</v>
      </c>
    </row>
    <row r="1059" spans="1:26" x14ac:dyDescent="0.25">
      <c r="A1059" t="s">
        <v>2667</v>
      </c>
      <c r="B1059" t="s">
        <v>2668</v>
      </c>
      <c r="C1059" t="s">
        <v>2668</v>
      </c>
      <c r="D1059">
        <v>0</v>
      </c>
      <c r="E1059">
        <v>89</v>
      </c>
      <c r="F1059">
        <v>1</v>
      </c>
      <c r="G1059">
        <v>29</v>
      </c>
      <c r="H1059" t="s">
        <v>8177</v>
      </c>
      <c r="I1059" t="s">
        <v>83</v>
      </c>
      <c r="J1059" t="s">
        <v>5802</v>
      </c>
      <c r="K1059" t="s">
        <v>5802</v>
      </c>
      <c r="L1059" s="5">
        <v>6</v>
      </c>
      <c r="M1059" t="s">
        <v>8178</v>
      </c>
      <c r="N1059" s="6">
        <v>91783</v>
      </c>
      <c r="O1059" t="s">
        <v>8179</v>
      </c>
      <c r="P1059" s="6">
        <v>7000000</v>
      </c>
      <c r="Q1059" s="6">
        <v>16829545</v>
      </c>
      <c r="R1059">
        <v>9829545</v>
      </c>
      <c r="S1059" t="s">
        <v>8175</v>
      </c>
      <c r="T1059" s="7">
        <v>37693</v>
      </c>
      <c r="U1059" t="s">
        <v>2669</v>
      </c>
      <c r="V1059" s="7">
        <v>37693</v>
      </c>
      <c r="W1059" t="s">
        <v>8203</v>
      </c>
      <c r="X1059" t="s">
        <v>8199</v>
      </c>
      <c r="Y1059">
        <v>2003</v>
      </c>
      <c r="Z1059">
        <v>13</v>
      </c>
    </row>
    <row r="1060" spans="1:26" x14ac:dyDescent="0.25">
      <c r="A1060" t="s">
        <v>2670</v>
      </c>
      <c r="B1060" t="s">
        <v>2671</v>
      </c>
      <c r="C1060" t="s">
        <v>2671</v>
      </c>
      <c r="D1060">
        <v>0</v>
      </c>
      <c r="E1060">
        <v>105</v>
      </c>
      <c r="F1060">
        <v>1</v>
      </c>
      <c r="G1060">
        <v>45</v>
      </c>
      <c r="H1060" t="s">
        <v>8177</v>
      </c>
      <c r="I1060" t="s">
        <v>132</v>
      </c>
      <c r="J1060" t="s">
        <v>145</v>
      </c>
      <c r="K1060" t="s">
        <v>8157</v>
      </c>
      <c r="L1060" s="5">
        <v>5.4</v>
      </c>
      <c r="M1060" t="s">
        <v>8178</v>
      </c>
      <c r="N1060" s="6">
        <v>94486</v>
      </c>
      <c r="O1060" t="s">
        <v>8179</v>
      </c>
      <c r="P1060" s="6">
        <v>55000000</v>
      </c>
      <c r="Q1060" s="6">
        <v>154906693</v>
      </c>
      <c r="R1060">
        <v>99906693</v>
      </c>
      <c r="S1060" t="s">
        <v>8175</v>
      </c>
      <c r="T1060" s="7">
        <v>37603</v>
      </c>
      <c r="U1060" t="s">
        <v>2672</v>
      </c>
      <c r="V1060" s="7">
        <v>37603</v>
      </c>
      <c r="W1060" t="s">
        <v>8196</v>
      </c>
      <c r="X1060" t="s">
        <v>1465</v>
      </c>
      <c r="Y1060">
        <v>2002</v>
      </c>
      <c r="Z1060">
        <v>13</v>
      </c>
    </row>
    <row r="1061" spans="1:26" x14ac:dyDescent="0.25">
      <c r="A1061" t="s">
        <v>2673</v>
      </c>
      <c r="B1061" t="s">
        <v>2674</v>
      </c>
      <c r="C1061" t="s">
        <v>2674</v>
      </c>
      <c r="D1061">
        <v>0</v>
      </c>
      <c r="E1061">
        <v>108</v>
      </c>
      <c r="F1061">
        <v>1</v>
      </c>
      <c r="G1061">
        <v>48</v>
      </c>
      <c r="H1061" t="s">
        <v>8177</v>
      </c>
      <c r="I1061" t="s">
        <v>132</v>
      </c>
      <c r="J1061" t="s">
        <v>5802</v>
      </c>
      <c r="K1061" t="s">
        <v>5802</v>
      </c>
      <c r="L1061" s="5">
        <v>6.4</v>
      </c>
      <c r="M1061" t="s">
        <v>8178</v>
      </c>
      <c r="N1061" s="6">
        <v>266355</v>
      </c>
      <c r="O1061" t="s">
        <v>8182</v>
      </c>
      <c r="P1061" s="6">
        <v>30000000</v>
      </c>
      <c r="Q1061" s="6">
        <v>287553595</v>
      </c>
      <c r="R1061">
        <v>257553595</v>
      </c>
      <c r="S1061" t="s">
        <v>8175</v>
      </c>
      <c r="T1061" s="7">
        <v>37109</v>
      </c>
      <c r="U1061" t="s">
        <v>2675</v>
      </c>
      <c r="V1061" s="7">
        <v>37109</v>
      </c>
      <c r="W1061" t="s">
        <v>8212</v>
      </c>
      <c r="X1061" t="s">
        <v>8205</v>
      </c>
      <c r="Y1061">
        <v>2001</v>
      </c>
      <c r="Z1061">
        <v>6</v>
      </c>
    </row>
    <row r="1062" spans="1:26" x14ac:dyDescent="0.25">
      <c r="A1062" t="s">
        <v>2676</v>
      </c>
      <c r="B1062" t="s">
        <v>2677</v>
      </c>
      <c r="C1062" t="s">
        <v>2677</v>
      </c>
      <c r="D1062">
        <v>0</v>
      </c>
      <c r="E1062">
        <v>150</v>
      </c>
      <c r="F1062">
        <v>2</v>
      </c>
      <c r="G1062">
        <v>30</v>
      </c>
      <c r="H1062" t="s">
        <v>8183</v>
      </c>
      <c r="I1062" t="s">
        <v>8160</v>
      </c>
      <c r="J1062" t="s">
        <v>145</v>
      </c>
      <c r="K1062" t="s">
        <v>8165</v>
      </c>
      <c r="L1062" s="5">
        <v>8.5</v>
      </c>
      <c r="M1062" t="s">
        <v>8181</v>
      </c>
      <c r="N1062" s="6">
        <v>885165</v>
      </c>
      <c r="O1062" t="s">
        <v>8184</v>
      </c>
      <c r="P1062" s="6">
        <v>35000000</v>
      </c>
      <c r="Q1062" s="6">
        <v>120072577</v>
      </c>
      <c r="R1062">
        <v>85072577</v>
      </c>
      <c r="S1062" t="s">
        <v>8175</v>
      </c>
      <c r="T1062" s="7">
        <v>37400</v>
      </c>
      <c r="U1062" t="s">
        <v>120</v>
      </c>
      <c r="V1062" s="7">
        <v>37400</v>
      </c>
      <c r="W1062" t="s">
        <v>8213</v>
      </c>
      <c r="X1062" t="s">
        <v>1465</v>
      </c>
      <c r="Y1062">
        <v>2002</v>
      </c>
      <c r="Z1062">
        <v>24</v>
      </c>
    </row>
    <row r="1063" spans="1:26" x14ac:dyDescent="0.25">
      <c r="A1063" t="s">
        <v>2678</v>
      </c>
      <c r="B1063" t="s">
        <v>2679</v>
      </c>
      <c r="C1063" t="s">
        <v>2679</v>
      </c>
      <c r="D1063">
        <v>0</v>
      </c>
      <c r="E1063">
        <v>101</v>
      </c>
      <c r="F1063">
        <v>1</v>
      </c>
      <c r="G1063">
        <v>41</v>
      </c>
      <c r="H1063" t="s">
        <v>8177</v>
      </c>
      <c r="I1063" t="s">
        <v>5529</v>
      </c>
      <c r="J1063" t="s">
        <v>8158</v>
      </c>
      <c r="K1063" t="s">
        <v>8156</v>
      </c>
      <c r="L1063" s="5">
        <v>6.2</v>
      </c>
      <c r="M1063" t="s">
        <v>8178</v>
      </c>
      <c r="N1063" s="6">
        <v>143337</v>
      </c>
      <c r="O1063" t="s">
        <v>8182</v>
      </c>
      <c r="P1063" s="6">
        <v>60000000</v>
      </c>
      <c r="Q1063" s="6">
        <v>82150183</v>
      </c>
      <c r="R1063">
        <v>22150183</v>
      </c>
      <c r="S1063" t="s">
        <v>8175</v>
      </c>
      <c r="T1063" s="7">
        <v>37446</v>
      </c>
      <c r="U1063" t="s">
        <v>2013</v>
      </c>
      <c r="V1063" s="7">
        <v>37446</v>
      </c>
      <c r="W1063" t="s">
        <v>8209</v>
      </c>
      <c r="X1063" t="s">
        <v>8197</v>
      </c>
      <c r="Y1063">
        <v>2002</v>
      </c>
      <c r="Z1063">
        <v>9</v>
      </c>
    </row>
    <row r="1064" spans="1:26" x14ac:dyDescent="0.25">
      <c r="A1064" t="s">
        <v>2680</v>
      </c>
      <c r="B1064" t="s">
        <v>2681</v>
      </c>
      <c r="C1064" t="s">
        <v>2681</v>
      </c>
      <c r="D1064">
        <v>0</v>
      </c>
      <c r="E1064">
        <v>116</v>
      </c>
      <c r="F1064">
        <v>1</v>
      </c>
      <c r="G1064">
        <v>56</v>
      </c>
      <c r="H1064" t="s">
        <v>8177</v>
      </c>
      <c r="I1064" t="s">
        <v>5529</v>
      </c>
      <c r="J1064" t="s">
        <v>8158</v>
      </c>
      <c r="K1064" t="s">
        <v>8161</v>
      </c>
      <c r="L1064" s="5">
        <v>6.4</v>
      </c>
      <c r="M1064" t="s">
        <v>8178</v>
      </c>
      <c r="N1064" s="6">
        <v>82807</v>
      </c>
      <c r="O1064" t="s">
        <v>8179</v>
      </c>
      <c r="P1064" s="6">
        <v>60000000</v>
      </c>
      <c r="Q1064" s="6">
        <v>67336470</v>
      </c>
      <c r="R1064">
        <v>7336470</v>
      </c>
      <c r="S1064" t="s">
        <v>8175</v>
      </c>
      <c r="T1064" s="7">
        <v>37599</v>
      </c>
      <c r="U1064" t="s">
        <v>1585</v>
      </c>
      <c r="V1064" s="7">
        <v>37599</v>
      </c>
      <c r="W1064" t="s">
        <v>8196</v>
      </c>
      <c r="X1064" t="s">
        <v>8205</v>
      </c>
      <c r="Y1064">
        <v>2002</v>
      </c>
      <c r="Z1064">
        <v>9</v>
      </c>
    </row>
    <row r="1065" spans="1:26" x14ac:dyDescent="0.25">
      <c r="A1065" t="s">
        <v>2682</v>
      </c>
      <c r="B1065" t="s">
        <v>2683</v>
      </c>
      <c r="C1065" t="s">
        <v>2683</v>
      </c>
      <c r="D1065">
        <v>0</v>
      </c>
      <c r="E1065">
        <v>84</v>
      </c>
      <c r="F1065">
        <v>1</v>
      </c>
      <c r="G1065">
        <v>24</v>
      </c>
      <c r="H1065" t="s">
        <v>8177</v>
      </c>
      <c r="I1065" t="s">
        <v>132</v>
      </c>
      <c r="J1065" t="s">
        <v>8157</v>
      </c>
      <c r="K1065" t="s">
        <v>5802</v>
      </c>
      <c r="L1065" s="5">
        <v>5.2</v>
      </c>
      <c r="M1065" t="s">
        <v>8178</v>
      </c>
      <c r="N1065" s="6">
        <v>61483</v>
      </c>
      <c r="O1065" t="s">
        <v>8179</v>
      </c>
      <c r="P1065" s="6">
        <v>43000000</v>
      </c>
      <c r="Q1065" s="6">
        <v>69319426</v>
      </c>
      <c r="R1065">
        <v>26319426</v>
      </c>
      <c r="S1065" t="s">
        <v>8175</v>
      </c>
      <c r="T1065" s="7">
        <v>37358</v>
      </c>
      <c r="U1065" t="s">
        <v>2143</v>
      </c>
      <c r="V1065" s="7">
        <v>37358</v>
      </c>
      <c r="W1065" t="s">
        <v>8210</v>
      </c>
      <c r="X1065" t="s">
        <v>1465</v>
      </c>
      <c r="Y1065">
        <v>2002</v>
      </c>
      <c r="Z1065">
        <v>12</v>
      </c>
    </row>
    <row r="1066" spans="1:26" x14ac:dyDescent="0.25">
      <c r="A1066" t="s">
        <v>2684</v>
      </c>
      <c r="B1066" t="s">
        <v>2685</v>
      </c>
      <c r="C1066" t="s">
        <v>2685</v>
      </c>
      <c r="D1066">
        <v>0</v>
      </c>
      <c r="E1066">
        <v>84</v>
      </c>
      <c r="F1066">
        <v>1</v>
      </c>
      <c r="G1066">
        <v>24</v>
      </c>
      <c r="H1066" t="s">
        <v>8177</v>
      </c>
      <c r="I1066" t="s">
        <v>132</v>
      </c>
      <c r="J1066" t="s">
        <v>8161</v>
      </c>
      <c r="K1066" t="s">
        <v>5802</v>
      </c>
      <c r="L1066" s="5">
        <v>4.8</v>
      </c>
      <c r="M1066" t="s">
        <v>8188</v>
      </c>
      <c r="N1066" s="6">
        <v>62619</v>
      </c>
      <c r="O1066" t="s">
        <v>8179</v>
      </c>
      <c r="P1066" s="6">
        <v>47000000</v>
      </c>
      <c r="Q1066" s="6">
        <v>85191134</v>
      </c>
      <c r="R1066">
        <v>38191134</v>
      </c>
      <c r="S1066" t="s">
        <v>8175</v>
      </c>
      <c r="T1066" s="7">
        <v>36971</v>
      </c>
      <c r="U1066" t="s">
        <v>2686</v>
      </c>
      <c r="V1066" s="7">
        <v>36971</v>
      </c>
      <c r="W1066" t="s">
        <v>8203</v>
      </c>
      <c r="X1066" t="s">
        <v>8202</v>
      </c>
      <c r="Y1066">
        <v>2001</v>
      </c>
      <c r="Z1066">
        <v>21</v>
      </c>
    </row>
    <row r="1067" spans="1:26" x14ac:dyDescent="0.25">
      <c r="A1067" t="s">
        <v>2687</v>
      </c>
      <c r="B1067" t="s">
        <v>2688</v>
      </c>
      <c r="C1067" t="s">
        <v>2689</v>
      </c>
      <c r="D1067">
        <v>0</v>
      </c>
      <c r="E1067">
        <v>106</v>
      </c>
      <c r="F1067">
        <v>1</v>
      </c>
      <c r="G1067">
        <v>46</v>
      </c>
      <c r="H1067" t="s">
        <v>8177</v>
      </c>
      <c r="I1067" t="s">
        <v>145</v>
      </c>
      <c r="J1067" t="s">
        <v>83</v>
      </c>
      <c r="K1067" t="s">
        <v>3857</v>
      </c>
      <c r="L1067" s="5">
        <v>7.4</v>
      </c>
      <c r="M1067" t="s">
        <v>8181</v>
      </c>
      <c r="N1067" s="6">
        <v>69974</v>
      </c>
      <c r="O1067" t="s">
        <v>8179</v>
      </c>
      <c r="P1067" s="6">
        <v>4500000</v>
      </c>
      <c r="Q1067" s="6">
        <v>6582065</v>
      </c>
      <c r="R1067">
        <v>2082065</v>
      </c>
      <c r="S1067" t="s">
        <v>8175</v>
      </c>
      <c r="T1067" s="7">
        <v>37001</v>
      </c>
      <c r="U1067" t="s">
        <v>1811</v>
      </c>
      <c r="V1067" s="7">
        <v>37001</v>
      </c>
      <c r="W1067" t="s">
        <v>8210</v>
      </c>
      <c r="X1067" t="s">
        <v>1465</v>
      </c>
      <c r="Y1067">
        <v>2001</v>
      </c>
      <c r="Z1067">
        <v>20</v>
      </c>
    </row>
    <row r="1068" spans="1:26" x14ac:dyDescent="0.25">
      <c r="A1068" t="s">
        <v>2690</v>
      </c>
      <c r="B1068" t="s">
        <v>2691</v>
      </c>
      <c r="C1068" t="s">
        <v>2691</v>
      </c>
      <c r="D1068">
        <v>0</v>
      </c>
      <c r="E1068">
        <v>114</v>
      </c>
      <c r="F1068">
        <v>1</v>
      </c>
      <c r="G1068">
        <v>54</v>
      </c>
      <c r="H1068" t="s">
        <v>8177</v>
      </c>
      <c r="I1068" t="s">
        <v>132</v>
      </c>
      <c r="J1068" t="s">
        <v>145</v>
      </c>
      <c r="K1068" t="s">
        <v>8156</v>
      </c>
      <c r="L1068" s="5">
        <v>6</v>
      </c>
      <c r="M1068" t="s">
        <v>8178</v>
      </c>
      <c r="N1068" s="6">
        <v>141306</v>
      </c>
      <c r="O1068" t="s">
        <v>8182</v>
      </c>
      <c r="P1068" s="6">
        <v>40000000</v>
      </c>
      <c r="Q1068" s="6">
        <v>141069860</v>
      </c>
      <c r="R1068">
        <v>101069860</v>
      </c>
      <c r="S1068" t="s">
        <v>8175</v>
      </c>
      <c r="T1068" s="7">
        <v>37196</v>
      </c>
      <c r="U1068" t="s">
        <v>1617</v>
      </c>
      <c r="V1068" s="7">
        <v>37196</v>
      </c>
      <c r="W1068" t="s">
        <v>8207</v>
      </c>
      <c r="X1068" t="s">
        <v>8199</v>
      </c>
      <c r="Y1068">
        <v>2001</v>
      </c>
      <c r="Z1068">
        <v>1</v>
      </c>
    </row>
    <row r="1069" spans="1:26" x14ac:dyDescent="0.25">
      <c r="A1069" t="s">
        <v>2692</v>
      </c>
      <c r="B1069" t="s">
        <v>2693</v>
      </c>
      <c r="C1069" t="s">
        <v>2693</v>
      </c>
      <c r="D1069">
        <v>0</v>
      </c>
      <c r="E1069">
        <v>108</v>
      </c>
      <c r="F1069">
        <v>1</v>
      </c>
      <c r="G1069">
        <v>48</v>
      </c>
      <c r="H1069" t="s">
        <v>8177</v>
      </c>
      <c r="I1069" t="s">
        <v>132</v>
      </c>
      <c r="J1069" t="s">
        <v>8157</v>
      </c>
      <c r="K1069" t="s">
        <v>5802</v>
      </c>
      <c r="L1069" s="5">
        <v>6.2</v>
      </c>
      <c r="M1069" t="s">
        <v>8178</v>
      </c>
      <c r="N1069" s="6">
        <v>120895</v>
      </c>
      <c r="O1069" t="s">
        <v>8182</v>
      </c>
      <c r="P1069" s="6">
        <v>30000000</v>
      </c>
      <c r="Q1069" s="6">
        <v>180622424</v>
      </c>
      <c r="R1069">
        <v>150622424</v>
      </c>
      <c r="S1069" t="s">
        <v>8175</v>
      </c>
      <c r="T1069" s="7">
        <v>37519</v>
      </c>
      <c r="U1069" t="s">
        <v>1902</v>
      </c>
      <c r="V1069" s="7">
        <v>37519</v>
      </c>
      <c r="W1069" t="s">
        <v>8211</v>
      </c>
      <c r="X1069" t="s">
        <v>1465</v>
      </c>
      <c r="Y1069">
        <v>2002</v>
      </c>
      <c r="Z1069">
        <v>20</v>
      </c>
    </row>
    <row r="1070" spans="1:26" x14ac:dyDescent="0.25">
      <c r="A1070" t="s">
        <v>2694</v>
      </c>
      <c r="B1070" t="s">
        <v>2695</v>
      </c>
      <c r="C1070" t="s">
        <v>2695</v>
      </c>
      <c r="D1070">
        <v>0</v>
      </c>
      <c r="E1070">
        <v>117</v>
      </c>
      <c r="F1070">
        <v>1</v>
      </c>
      <c r="G1070">
        <v>57</v>
      </c>
      <c r="H1070" t="s">
        <v>8177</v>
      </c>
      <c r="I1070" t="s">
        <v>8162</v>
      </c>
      <c r="J1070" t="s">
        <v>145</v>
      </c>
      <c r="K1070" t="s">
        <v>3857</v>
      </c>
      <c r="L1070" s="5">
        <v>7.7</v>
      </c>
      <c r="M1070" t="s">
        <v>8181</v>
      </c>
      <c r="N1070" s="6">
        <v>279973</v>
      </c>
      <c r="O1070" t="s">
        <v>8182</v>
      </c>
      <c r="P1070" s="6">
        <v>80000000</v>
      </c>
      <c r="Q1070" s="6">
        <v>181001478</v>
      </c>
      <c r="R1070">
        <v>101001478</v>
      </c>
      <c r="S1070" t="s">
        <v>8175</v>
      </c>
      <c r="T1070" s="7">
        <v>37446</v>
      </c>
      <c r="U1070" t="s">
        <v>2313</v>
      </c>
      <c r="V1070" s="7">
        <v>37446</v>
      </c>
      <c r="W1070" t="s">
        <v>8209</v>
      </c>
      <c r="X1070" t="s">
        <v>8197</v>
      </c>
      <c r="Y1070">
        <v>2002</v>
      </c>
      <c r="Z1070">
        <v>9</v>
      </c>
    </row>
    <row r="1071" spans="1:26" x14ac:dyDescent="0.25">
      <c r="A1071" t="s">
        <v>2696</v>
      </c>
      <c r="B1071" t="s">
        <v>2697</v>
      </c>
      <c r="C1071" t="s">
        <v>2697</v>
      </c>
      <c r="D1071">
        <v>0</v>
      </c>
      <c r="E1071">
        <v>117</v>
      </c>
      <c r="F1071">
        <v>1</v>
      </c>
      <c r="G1071">
        <v>57</v>
      </c>
      <c r="H1071" t="s">
        <v>8177</v>
      </c>
      <c r="I1071" t="s">
        <v>5529</v>
      </c>
      <c r="J1071" t="s">
        <v>8158</v>
      </c>
      <c r="K1071" t="s">
        <v>8162</v>
      </c>
      <c r="L1071" s="5">
        <v>6</v>
      </c>
      <c r="M1071" t="s">
        <v>8178</v>
      </c>
      <c r="N1071" s="6">
        <v>152431</v>
      </c>
      <c r="O1071" t="s">
        <v>8182</v>
      </c>
      <c r="P1071" s="6">
        <v>80000000</v>
      </c>
      <c r="Q1071" s="6">
        <v>207725639</v>
      </c>
      <c r="R1071">
        <v>127725639</v>
      </c>
      <c r="S1071" t="s">
        <v>8175</v>
      </c>
      <c r="T1071" s="7">
        <v>37841</v>
      </c>
      <c r="U1071" t="s">
        <v>2698</v>
      </c>
      <c r="V1071" s="7">
        <v>37841</v>
      </c>
      <c r="W1071" t="s">
        <v>8212</v>
      </c>
      <c r="X1071" t="s">
        <v>1465</v>
      </c>
      <c r="Y1071">
        <v>2003</v>
      </c>
      <c r="Z1071">
        <v>8</v>
      </c>
    </row>
    <row r="1072" spans="1:26" x14ac:dyDescent="0.25">
      <c r="A1072" t="s">
        <v>2699</v>
      </c>
      <c r="B1072" t="s">
        <v>2700</v>
      </c>
      <c r="C1072" t="s">
        <v>2700</v>
      </c>
      <c r="D1072">
        <v>0</v>
      </c>
      <c r="E1072">
        <v>83</v>
      </c>
      <c r="F1072">
        <v>1</v>
      </c>
      <c r="G1072">
        <v>23</v>
      </c>
      <c r="H1072" t="s">
        <v>8177</v>
      </c>
      <c r="I1072" t="s">
        <v>132</v>
      </c>
      <c r="J1072" t="s">
        <v>83</v>
      </c>
      <c r="K1072" t="s">
        <v>5802</v>
      </c>
      <c r="L1072" s="5">
        <v>5.3</v>
      </c>
      <c r="M1072" t="s">
        <v>8178</v>
      </c>
      <c r="N1072" s="6">
        <v>171594</v>
      </c>
      <c r="O1072" t="s">
        <v>8182</v>
      </c>
      <c r="P1072" s="6">
        <v>45000000</v>
      </c>
      <c r="Q1072" s="6">
        <v>141220678</v>
      </c>
      <c r="R1072">
        <v>96220678</v>
      </c>
      <c r="S1072" t="s">
        <v>8175</v>
      </c>
      <c r="T1072" s="7">
        <v>37076</v>
      </c>
      <c r="U1072" t="s">
        <v>2337</v>
      </c>
      <c r="V1072" s="7">
        <v>37076</v>
      </c>
      <c r="W1072" t="s">
        <v>8209</v>
      </c>
      <c r="X1072" t="s">
        <v>8202</v>
      </c>
      <c r="Y1072">
        <v>2001</v>
      </c>
      <c r="Z1072">
        <v>4</v>
      </c>
    </row>
    <row r="1073" spans="1:26" x14ac:dyDescent="0.25">
      <c r="A1073" t="s">
        <v>2701</v>
      </c>
      <c r="B1073" t="s">
        <v>2702</v>
      </c>
      <c r="C1073" t="s">
        <v>2702</v>
      </c>
      <c r="D1073">
        <v>0</v>
      </c>
      <c r="E1073">
        <v>125</v>
      </c>
      <c r="F1073">
        <v>2</v>
      </c>
      <c r="G1073">
        <v>5</v>
      </c>
      <c r="H1073" t="s">
        <v>8183</v>
      </c>
      <c r="I1073" t="s">
        <v>145</v>
      </c>
      <c r="J1073" t="s">
        <v>5802</v>
      </c>
      <c r="K1073" t="s">
        <v>5802</v>
      </c>
      <c r="L1073" s="5">
        <v>7.2</v>
      </c>
      <c r="M1073" t="s">
        <v>8181</v>
      </c>
      <c r="N1073" s="6">
        <v>131945</v>
      </c>
      <c r="O1073" t="s">
        <v>8182</v>
      </c>
      <c r="P1073" s="6">
        <v>30000000</v>
      </c>
      <c r="Q1073" s="6">
        <v>105834556</v>
      </c>
      <c r="R1073">
        <v>75834556</v>
      </c>
      <c r="S1073" t="s">
        <v>8175</v>
      </c>
      <c r="T1073" s="7">
        <v>37398</v>
      </c>
      <c r="U1073" t="s">
        <v>2065</v>
      </c>
      <c r="V1073" s="7">
        <v>37398</v>
      </c>
      <c r="W1073" t="s">
        <v>8213</v>
      </c>
      <c r="X1073" t="s">
        <v>8202</v>
      </c>
      <c r="Y1073">
        <v>2002</v>
      </c>
      <c r="Z1073">
        <v>22</v>
      </c>
    </row>
    <row r="1074" spans="1:26" x14ac:dyDescent="0.25">
      <c r="A1074" t="s">
        <v>2703</v>
      </c>
      <c r="B1074" t="s">
        <v>2704</v>
      </c>
      <c r="C1074" t="s">
        <v>2704</v>
      </c>
      <c r="D1074">
        <v>0</v>
      </c>
      <c r="E1074">
        <v>112</v>
      </c>
      <c r="F1074">
        <v>1</v>
      </c>
      <c r="G1074">
        <v>52</v>
      </c>
      <c r="H1074" t="s">
        <v>8177</v>
      </c>
      <c r="I1074" t="s">
        <v>8162</v>
      </c>
      <c r="J1074" t="s">
        <v>145</v>
      </c>
      <c r="K1074" t="s">
        <v>3857</v>
      </c>
      <c r="L1074" s="5">
        <v>6.8</v>
      </c>
      <c r="M1074" t="s">
        <v>8178</v>
      </c>
      <c r="N1074" s="6">
        <v>291377</v>
      </c>
      <c r="O1074" t="s">
        <v>8182</v>
      </c>
      <c r="P1074" s="6">
        <v>48000000</v>
      </c>
      <c r="Q1074" s="6">
        <v>197079546</v>
      </c>
      <c r="R1074">
        <v>149079546</v>
      </c>
      <c r="S1074" t="s">
        <v>8175</v>
      </c>
      <c r="T1074" s="7">
        <v>37333</v>
      </c>
      <c r="U1074" t="s">
        <v>1081</v>
      </c>
      <c r="V1074" s="7">
        <v>37333</v>
      </c>
      <c r="W1074" t="s">
        <v>8203</v>
      </c>
      <c r="X1074" t="s">
        <v>8205</v>
      </c>
      <c r="Y1074">
        <v>2002</v>
      </c>
      <c r="Z1074">
        <v>18</v>
      </c>
    </row>
    <row r="1075" spans="1:26" x14ac:dyDescent="0.25">
      <c r="A1075" t="s">
        <v>2705</v>
      </c>
      <c r="B1075" t="s">
        <v>2706</v>
      </c>
      <c r="C1075" t="s">
        <v>2706</v>
      </c>
      <c r="D1075">
        <v>0</v>
      </c>
      <c r="E1075">
        <v>117</v>
      </c>
      <c r="F1075">
        <v>1</v>
      </c>
      <c r="G1075">
        <v>57</v>
      </c>
      <c r="H1075" t="s">
        <v>8177</v>
      </c>
      <c r="I1075" t="s">
        <v>132</v>
      </c>
      <c r="J1075" t="s">
        <v>145</v>
      </c>
      <c r="K1075" t="s">
        <v>8161</v>
      </c>
      <c r="L1075" s="5">
        <v>6.1</v>
      </c>
      <c r="M1075" t="s">
        <v>8178</v>
      </c>
      <c r="N1075" s="6">
        <v>62022</v>
      </c>
      <c r="O1075" t="s">
        <v>8179</v>
      </c>
      <c r="P1075" s="6">
        <v>10000000</v>
      </c>
      <c r="Q1075" s="6">
        <v>19576023</v>
      </c>
      <c r="R1075">
        <v>9576023</v>
      </c>
      <c r="S1075" t="s">
        <v>8175</v>
      </c>
      <c r="T1075" s="7">
        <v>37491</v>
      </c>
      <c r="U1075" t="s">
        <v>1763</v>
      </c>
      <c r="V1075" s="7">
        <v>37491</v>
      </c>
      <c r="W1075" t="s">
        <v>8212</v>
      </c>
      <c r="X1075" t="s">
        <v>1465</v>
      </c>
      <c r="Y1075">
        <v>2002</v>
      </c>
      <c r="Z1075">
        <v>23</v>
      </c>
    </row>
    <row r="1076" spans="1:26" x14ac:dyDescent="0.25">
      <c r="A1076" t="s">
        <v>2707</v>
      </c>
      <c r="B1076" t="s">
        <v>2708</v>
      </c>
      <c r="C1076" t="s">
        <v>2708</v>
      </c>
      <c r="D1076">
        <v>0</v>
      </c>
      <c r="E1076">
        <v>119</v>
      </c>
      <c r="F1076">
        <v>1</v>
      </c>
      <c r="G1076">
        <v>59</v>
      </c>
      <c r="H1076" t="s">
        <v>8177</v>
      </c>
      <c r="I1076" t="s">
        <v>5529</v>
      </c>
      <c r="J1076" t="s">
        <v>8166</v>
      </c>
      <c r="K1076" t="s">
        <v>3857</v>
      </c>
      <c r="L1076" s="5">
        <v>7.8</v>
      </c>
      <c r="M1076" t="s">
        <v>8181</v>
      </c>
      <c r="N1076" s="6">
        <v>567022</v>
      </c>
      <c r="O1076" t="s">
        <v>8184</v>
      </c>
      <c r="P1076" s="6">
        <v>60000000</v>
      </c>
      <c r="Q1076" s="6">
        <v>214034224</v>
      </c>
      <c r="R1076">
        <v>154034224</v>
      </c>
      <c r="S1076" t="s">
        <v>8175</v>
      </c>
      <c r="T1076" s="7">
        <v>37413</v>
      </c>
      <c r="U1076" t="s">
        <v>1664</v>
      </c>
      <c r="V1076" s="7">
        <v>37413</v>
      </c>
      <c r="W1076" t="s">
        <v>8208</v>
      </c>
      <c r="X1076" t="s">
        <v>8199</v>
      </c>
      <c r="Y1076">
        <v>2002</v>
      </c>
      <c r="Z1076">
        <v>6</v>
      </c>
    </row>
    <row r="1077" spans="1:26" x14ac:dyDescent="0.25">
      <c r="A1077" t="s">
        <v>2709</v>
      </c>
      <c r="B1077" t="s">
        <v>2710</v>
      </c>
      <c r="C1077" t="s">
        <v>2710</v>
      </c>
      <c r="D1077">
        <v>0</v>
      </c>
      <c r="E1077">
        <v>110</v>
      </c>
      <c r="F1077">
        <v>1</v>
      </c>
      <c r="G1077">
        <v>50</v>
      </c>
      <c r="H1077" t="s">
        <v>8177</v>
      </c>
      <c r="I1077" t="s">
        <v>5529</v>
      </c>
      <c r="J1077" t="s">
        <v>8156</v>
      </c>
      <c r="K1077" t="s">
        <v>3857</v>
      </c>
      <c r="L1077" s="5">
        <v>5.3</v>
      </c>
      <c r="M1077" t="s">
        <v>8178</v>
      </c>
      <c r="N1077" s="6">
        <v>248519</v>
      </c>
      <c r="O1077" t="s">
        <v>8182</v>
      </c>
      <c r="P1077" s="6">
        <v>110000000</v>
      </c>
      <c r="Q1077" s="6">
        <v>228738393</v>
      </c>
      <c r="R1077">
        <v>118738393</v>
      </c>
      <c r="S1077" t="s">
        <v>8175</v>
      </c>
      <c r="T1077" s="7">
        <v>39127</v>
      </c>
      <c r="U1077" t="s">
        <v>2711</v>
      </c>
      <c r="V1077" s="7">
        <v>39127</v>
      </c>
      <c r="W1077" t="s">
        <v>8201</v>
      </c>
      <c r="X1077" t="s">
        <v>8202</v>
      </c>
      <c r="Y1077">
        <v>2007</v>
      </c>
      <c r="Z1077">
        <v>14</v>
      </c>
    </row>
    <row r="1078" spans="1:26" x14ac:dyDescent="0.25">
      <c r="A1078" t="s">
        <v>2712</v>
      </c>
      <c r="B1078" t="s">
        <v>2713</v>
      </c>
      <c r="C1078" t="s">
        <v>2713</v>
      </c>
      <c r="D1078">
        <v>0</v>
      </c>
      <c r="E1078">
        <v>95</v>
      </c>
      <c r="F1078">
        <v>1</v>
      </c>
      <c r="G1078">
        <v>35</v>
      </c>
      <c r="H1078" t="s">
        <v>8177</v>
      </c>
      <c r="I1078" t="s">
        <v>132</v>
      </c>
      <c r="J1078" t="s">
        <v>145</v>
      </c>
      <c r="K1078" t="s">
        <v>8157</v>
      </c>
      <c r="L1078" s="5">
        <v>6.6</v>
      </c>
      <c r="M1078" t="s">
        <v>8178</v>
      </c>
      <c r="N1078" s="6">
        <v>141965</v>
      </c>
      <c r="O1078" t="s">
        <v>8182</v>
      </c>
      <c r="P1078" s="6">
        <v>5000000</v>
      </c>
      <c r="Q1078" s="6">
        <v>368744044</v>
      </c>
      <c r="R1078">
        <v>363744044</v>
      </c>
      <c r="S1078" t="s">
        <v>8175</v>
      </c>
      <c r="T1078" s="7">
        <v>37309</v>
      </c>
      <c r="U1078" t="s">
        <v>2714</v>
      </c>
      <c r="V1078" s="7">
        <v>37309</v>
      </c>
      <c r="W1078" t="s">
        <v>8201</v>
      </c>
      <c r="X1078" t="s">
        <v>1465</v>
      </c>
      <c r="Y1078">
        <v>2002</v>
      </c>
      <c r="Z1078">
        <v>22</v>
      </c>
    </row>
    <row r="1079" spans="1:26" x14ac:dyDescent="0.25">
      <c r="A1079" t="s">
        <v>2715</v>
      </c>
      <c r="B1079" t="s">
        <v>2716</v>
      </c>
      <c r="C1079" t="s">
        <v>2716</v>
      </c>
      <c r="D1079">
        <v>0</v>
      </c>
      <c r="E1079">
        <v>136</v>
      </c>
      <c r="F1079">
        <v>2</v>
      </c>
      <c r="G1079">
        <v>16</v>
      </c>
      <c r="H1079" t="s">
        <v>8183</v>
      </c>
      <c r="I1079" t="s">
        <v>8156</v>
      </c>
      <c r="J1079" t="s">
        <v>8166</v>
      </c>
      <c r="K1079" t="s">
        <v>8157</v>
      </c>
      <c r="L1079" s="5">
        <v>6.9</v>
      </c>
      <c r="M1079" t="s">
        <v>8178</v>
      </c>
      <c r="N1079" s="6">
        <v>281174</v>
      </c>
      <c r="O1079" t="s">
        <v>8182</v>
      </c>
      <c r="P1079" s="6">
        <v>68000000</v>
      </c>
      <c r="Q1079" s="6">
        <v>203388341</v>
      </c>
      <c r="R1079">
        <v>135388341</v>
      </c>
      <c r="S1079" t="s">
        <v>8175</v>
      </c>
      <c r="T1079" s="7">
        <v>37235</v>
      </c>
      <c r="U1079" t="s">
        <v>1612</v>
      </c>
      <c r="V1079" s="7">
        <v>37235</v>
      </c>
      <c r="W1079" t="s">
        <v>8196</v>
      </c>
      <c r="X1079" t="s">
        <v>8205</v>
      </c>
      <c r="Y1079">
        <v>2001</v>
      </c>
      <c r="Z1079">
        <v>10</v>
      </c>
    </row>
    <row r="1080" spans="1:26" x14ac:dyDescent="0.25">
      <c r="A1080" t="s">
        <v>2717</v>
      </c>
      <c r="B1080" t="s">
        <v>2718</v>
      </c>
      <c r="C1080" t="s">
        <v>2718</v>
      </c>
      <c r="D1080">
        <v>0</v>
      </c>
      <c r="E1080">
        <v>113</v>
      </c>
      <c r="F1080">
        <v>1</v>
      </c>
      <c r="G1080">
        <v>53</v>
      </c>
      <c r="H1080" t="s">
        <v>8177</v>
      </c>
      <c r="I1080" t="s">
        <v>145</v>
      </c>
      <c r="J1080" t="s">
        <v>8166</v>
      </c>
      <c r="K1080" t="s">
        <v>3857</v>
      </c>
      <c r="L1080" s="5">
        <v>6.3</v>
      </c>
      <c r="M1080" t="s">
        <v>8178</v>
      </c>
      <c r="N1080" s="6">
        <v>56224</v>
      </c>
      <c r="O1080" t="s">
        <v>8179</v>
      </c>
      <c r="P1080" s="6">
        <v>50000000</v>
      </c>
      <c r="Q1080" s="6">
        <v>100020092</v>
      </c>
      <c r="R1080">
        <v>50020092</v>
      </c>
      <c r="S1080" t="s">
        <v>8175</v>
      </c>
      <c r="T1080" s="7">
        <v>37158</v>
      </c>
      <c r="U1080" t="s">
        <v>1795</v>
      </c>
      <c r="V1080" s="7">
        <v>37158</v>
      </c>
      <c r="W1080" t="s">
        <v>8211</v>
      </c>
      <c r="X1080" t="s">
        <v>8205</v>
      </c>
      <c r="Y1080">
        <v>2001</v>
      </c>
      <c r="Z1080">
        <v>24</v>
      </c>
    </row>
    <row r="1081" spans="1:26" x14ac:dyDescent="0.25">
      <c r="A1081" t="s">
        <v>2719</v>
      </c>
      <c r="B1081" t="s">
        <v>2720</v>
      </c>
      <c r="C1081" t="s">
        <v>2720</v>
      </c>
      <c r="D1081">
        <v>0</v>
      </c>
      <c r="E1081">
        <v>104</v>
      </c>
      <c r="F1081">
        <v>1</v>
      </c>
      <c r="G1081">
        <v>44</v>
      </c>
      <c r="H1081" t="s">
        <v>8177</v>
      </c>
      <c r="I1081" t="s">
        <v>132</v>
      </c>
      <c r="J1081" t="s">
        <v>5802</v>
      </c>
      <c r="K1081" t="s">
        <v>5802</v>
      </c>
      <c r="L1081" s="5">
        <v>6.8</v>
      </c>
      <c r="M1081" t="s">
        <v>8178</v>
      </c>
      <c r="N1081" s="6">
        <v>159413</v>
      </c>
      <c r="O1081" t="s">
        <v>8182</v>
      </c>
      <c r="P1081" s="6">
        <v>22000000</v>
      </c>
      <c r="Q1081" s="6">
        <v>33788161</v>
      </c>
      <c r="R1081">
        <v>11788161</v>
      </c>
      <c r="S1081" t="s">
        <v>8175</v>
      </c>
      <c r="T1081" s="7">
        <v>37125</v>
      </c>
      <c r="U1081" t="s">
        <v>1299</v>
      </c>
      <c r="V1081" s="7">
        <v>37125</v>
      </c>
      <c r="W1081" t="s">
        <v>8212</v>
      </c>
      <c r="X1081" t="s">
        <v>8202</v>
      </c>
      <c r="Y1081">
        <v>2001</v>
      </c>
      <c r="Z1081">
        <v>22</v>
      </c>
    </row>
    <row r="1082" spans="1:26" x14ac:dyDescent="0.25">
      <c r="A1082" t="s">
        <v>2721</v>
      </c>
      <c r="B1082" t="s">
        <v>2722</v>
      </c>
      <c r="C1082" t="s">
        <v>2722</v>
      </c>
      <c r="D1082">
        <v>0</v>
      </c>
      <c r="E1082">
        <v>100</v>
      </c>
      <c r="F1082">
        <v>1</v>
      </c>
      <c r="G1082">
        <v>40</v>
      </c>
      <c r="H1082" t="s">
        <v>8177</v>
      </c>
      <c r="I1082" t="s">
        <v>145</v>
      </c>
      <c r="J1082" t="s">
        <v>83</v>
      </c>
      <c r="K1082" t="s">
        <v>8166</v>
      </c>
      <c r="L1082" s="5">
        <v>6.4</v>
      </c>
      <c r="M1082" t="s">
        <v>8178</v>
      </c>
      <c r="N1082" s="6">
        <v>61949</v>
      </c>
      <c r="O1082" t="s">
        <v>8179</v>
      </c>
      <c r="P1082" s="6">
        <v>1500000</v>
      </c>
      <c r="Q1082" s="6">
        <v>1612259</v>
      </c>
      <c r="R1082">
        <v>112259</v>
      </c>
      <c r="S1082" t="s">
        <v>8175</v>
      </c>
      <c r="T1082" s="7">
        <v>37103</v>
      </c>
      <c r="U1082" t="s">
        <v>2723</v>
      </c>
      <c r="V1082" s="7">
        <v>37103</v>
      </c>
      <c r="W1082" t="s">
        <v>8209</v>
      </c>
      <c r="X1082" t="s">
        <v>8197</v>
      </c>
      <c r="Y1082">
        <v>2001</v>
      </c>
      <c r="Z1082">
        <v>31</v>
      </c>
    </row>
    <row r="1083" spans="1:26" x14ac:dyDescent="0.25">
      <c r="A1083" t="s">
        <v>2724</v>
      </c>
      <c r="B1083" t="s">
        <v>2725</v>
      </c>
      <c r="C1083" t="s">
        <v>2725</v>
      </c>
      <c r="D1083">
        <v>0</v>
      </c>
      <c r="E1083">
        <v>90</v>
      </c>
      <c r="F1083">
        <v>1</v>
      </c>
      <c r="G1083">
        <v>30</v>
      </c>
      <c r="H1083" t="s">
        <v>8177</v>
      </c>
      <c r="I1083" t="s">
        <v>83</v>
      </c>
      <c r="J1083" t="s">
        <v>8166</v>
      </c>
      <c r="K1083" t="s">
        <v>5802</v>
      </c>
      <c r="L1083" s="5">
        <v>6.2</v>
      </c>
      <c r="M1083" t="s">
        <v>8178</v>
      </c>
      <c r="N1083" s="6">
        <v>139405</v>
      </c>
      <c r="O1083" t="s">
        <v>8182</v>
      </c>
      <c r="P1083" s="6">
        <v>10000000</v>
      </c>
      <c r="Q1083" s="6">
        <v>59371303</v>
      </c>
      <c r="R1083">
        <v>49371303</v>
      </c>
      <c r="S1083" t="s">
        <v>8175</v>
      </c>
      <c r="T1083" s="7">
        <v>37073</v>
      </c>
      <c r="U1083" t="s">
        <v>2726</v>
      </c>
      <c r="V1083" s="7">
        <v>37073</v>
      </c>
      <c r="W1083" t="s">
        <v>8209</v>
      </c>
      <c r="X1083" t="s">
        <v>8200</v>
      </c>
      <c r="Y1083">
        <v>2001</v>
      </c>
      <c r="Z1083">
        <v>1</v>
      </c>
    </row>
    <row r="1084" spans="1:26" x14ac:dyDescent="0.25">
      <c r="A1084" t="s">
        <v>2727</v>
      </c>
      <c r="B1084" t="s">
        <v>2728</v>
      </c>
      <c r="C1084" t="s">
        <v>2728</v>
      </c>
      <c r="D1084">
        <v>0</v>
      </c>
      <c r="E1084">
        <v>98</v>
      </c>
      <c r="F1084">
        <v>1</v>
      </c>
      <c r="G1084">
        <v>38</v>
      </c>
      <c r="H1084" t="s">
        <v>8177</v>
      </c>
      <c r="I1084" t="s">
        <v>5529</v>
      </c>
      <c r="J1084" t="s">
        <v>8162</v>
      </c>
      <c r="K1084" t="s">
        <v>145</v>
      </c>
      <c r="L1084" s="5">
        <v>6.4</v>
      </c>
      <c r="M1084" t="s">
        <v>8178</v>
      </c>
      <c r="N1084" s="6">
        <v>65533</v>
      </c>
      <c r="O1084" t="s">
        <v>8179</v>
      </c>
      <c r="P1084" s="6">
        <v>50000000</v>
      </c>
      <c r="Q1084" s="6">
        <v>42792561</v>
      </c>
      <c r="R1084">
        <v>-7207439</v>
      </c>
      <c r="S1084" t="s">
        <v>8185</v>
      </c>
      <c r="T1084" s="7">
        <v>37708</v>
      </c>
      <c r="U1084" t="s">
        <v>725</v>
      </c>
      <c r="V1084" s="7">
        <v>37708</v>
      </c>
      <c r="W1084" t="s">
        <v>8203</v>
      </c>
      <c r="X1084" t="s">
        <v>1465</v>
      </c>
      <c r="Y1084">
        <v>2003</v>
      </c>
      <c r="Z1084">
        <v>28</v>
      </c>
    </row>
    <row r="1085" spans="1:26" x14ac:dyDescent="0.25">
      <c r="A1085" t="s">
        <v>2729</v>
      </c>
      <c r="B1085" t="s">
        <v>2730</v>
      </c>
      <c r="C1085" t="s">
        <v>2730</v>
      </c>
      <c r="D1085">
        <v>0</v>
      </c>
      <c r="E1085">
        <v>141</v>
      </c>
      <c r="F1085">
        <v>2</v>
      </c>
      <c r="G1085">
        <v>21</v>
      </c>
      <c r="H1085" t="s">
        <v>8183</v>
      </c>
      <c r="I1085" t="s">
        <v>8160</v>
      </c>
      <c r="J1085" t="s">
        <v>8162</v>
      </c>
      <c r="K1085" t="s">
        <v>145</v>
      </c>
      <c r="L1085" s="5">
        <v>8.1</v>
      </c>
      <c r="M1085" t="s">
        <v>8181</v>
      </c>
      <c r="N1085" s="6">
        <v>1057400</v>
      </c>
      <c r="O1085" t="s">
        <v>8184</v>
      </c>
      <c r="P1085" s="6">
        <v>52000000</v>
      </c>
      <c r="Q1085" s="6">
        <v>352114312</v>
      </c>
      <c r="R1085">
        <v>300114312</v>
      </c>
      <c r="S1085" t="s">
        <v>8175</v>
      </c>
      <c r="T1085" s="7">
        <v>37606</v>
      </c>
      <c r="U1085" t="s">
        <v>139</v>
      </c>
      <c r="V1085" s="7">
        <v>37606</v>
      </c>
      <c r="W1085" t="s">
        <v>8196</v>
      </c>
      <c r="X1085" t="s">
        <v>8205</v>
      </c>
      <c r="Y1085">
        <v>2002</v>
      </c>
      <c r="Z1085">
        <v>16</v>
      </c>
    </row>
    <row r="1086" spans="1:26" x14ac:dyDescent="0.25">
      <c r="A1086" t="s">
        <v>2731</v>
      </c>
      <c r="B1086" t="s">
        <v>2732</v>
      </c>
      <c r="C1086" t="s">
        <v>2732</v>
      </c>
      <c r="D1086">
        <v>0</v>
      </c>
      <c r="E1086">
        <v>98</v>
      </c>
      <c r="F1086">
        <v>1</v>
      </c>
      <c r="G1086">
        <v>38</v>
      </c>
      <c r="H1086" t="s">
        <v>8177</v>
      </c>
      <c r="I1086" t="s">
        <v>145</v>
      </c>
      <c r="J1086" t="s">
        <v>3857</v>
      </c>
      <c r="K1086" t="s">
        <v>5802</v>
      </c>
      <c r="L1086" s="5">
        <v>6.5</v>
      </c>
      <c r="M1086" t="s">
        <v>8178</v>
      </c>
      <c r="N1086" s="6">
        <v>73712</v>
      </c>
      <c r="O1086" t="s">
        <v>8179</v>
      </c>
      <c r="P1086" s="6">
        <v>45000000</v>
      </c>
      <c r="Q1086" s="6">
        <v>94935764</v>
      </c>
      <c r="R1086">
        <v>49935764</v>
      </c>
      <c r="S1086" t="s">
        <v>8175</v>
      </c>
      <c r="T1086" s="7">
        <v>37353</v>
      </c>
      <c r="U1086" t="s">
        <v>2057</v>
      </c>
      <c r="V1086" s="7">
        <v>37353</v>
      </c>
      <c r="W1086" t="s">
        <v>8210</v>
      </c>
      <c r="X1086" t="s">
        <v>8200</v>
      </c>
      <c r="Y1086">
        <v>2002</v>
      </c>
      <c r="Z1086">
        <v>7</v>
      </c>
    </row>
    <row r="1087" spans="1:26" x14ac:dyDescent="0.25">
      <c r="A1087" t="s">
        <v>2733</v>
      </c>
      <c r="B1087" t="s">
        <v>2734</v>
      </c>
      <c r="C1087" t="s">
        <v>2734</v>
      </c>
      <c r="D1087">
        <v>0</v>
      </c>
      <c r="E1087">
        <v>100</v>
      </c>
      <c r="F1087">
        <v>1</v>
      </c>
      <c r="G1087">
        <v>40</v>
      </c>
      <c r="H1087" t="s">
        <v>8177</v>
      </c>
      <c r="I1087" t="s">
        <v>8162</v>
      </c>
      <c r="J1087" t="s">
        <v>145</v>
      </c>
      <c r="K1087" t="s">
        <v>3857</v>
      </c>
      <c r="L1087" s="5">
        <v>7.2</v>
      </c>
      <c r="M1087" t="s">
        <v>8181</v>
      </c>
      <c r="N1087" s="6">
        <v>89071</v>
      </c>
      <c r="O1087" t="s">
        <v>8179</v>
      </c>
      <c r="P1087" s="6">
        <v>11000000</v>
      </c>
      <c r="Q1087" s="6">
        <v>17423030</v>
      </c>
      <c r="R1087">
        <v>6423030</v>
      </c>
      <c r="S1087" t="s">
        <v>8175</v>
      </c>
      <c r="T1087" s="7">
        <v>37212</v>
      </c>
      <c r="U1087" t="s">
        <v>2735</v>
      </c>
      <c r="V1087" s="7">
        <v>37212</v>
      </c>
      <c r="W1087" t="s">
        <v>8207</v>
      </c>
      <c r="X1087" t="s">
        <v>8206</v>
      </c>
      <c r="Y1087">
        <v>2001</v>
      </c>
      <c r="Z1087">
        <v>17</v>
      </c>
    </row>
    <row r="1088" spans="1:26" x14ac:dyDescent="0.25">
      <c r="A1088" t="s">
        <v>2736</v>
      </c>
      <c r="B1088" t="s">
        <v>2737</v>
      </c>
      <c r="C1088" t="s">
        <v>2737</v>
      </c>
      <c r="D1088">
        <v>0</v>
      </c>
      <c r="E1088">
        <v>115</v>
      </c>
      <c r="F1088">
        <v>1</v>
      </c>
      <c r="G1088">
        <v>55</v>
      </c>
      <c r="H1088" t="s">
        <v>8177</v>
      </c>
      <c r="I1088" t="s">
        <v>8162</v>
      </c>
      <c r="J1088" t="s">
        <v>8166</v>
      </c>
      <c r="K1088" t="s">
        <v>3857</v>
      </c>
      <c r="L1088" s="5">
        <v>6.1</v>
      </c>
      <c r="M1088" t="s">
        <v>8178</v>
      </c>
      <c r="N1088" s="6">
        <v>61252</v>
      </c>
      <c r="O1088" t="s">
        <v>8179</v>
      </c>
      <c r="P1088" s="6">
        <v>50000000</v>
      </c>
      <c r="Q1088" s="6">
        <v>56714147</v>
      </c>
      <c r="R1088">
        <v>6714147</v>
      </c>
      <c r="S1088" t="s">
        <v>8175</v>
      </c>
      <c r="T1088" s="7">
        <v>37365</v>
      </c>
      <c r="U1088" t="s">
        <v>2738</v>
      </c>
      <c r="V1088" s="7">
        <v>37365</v>
      </c>
      <c r="W1088" t="s">
        <v>8210</v>
      </c>
      <c r="X1088" t="s">
        <v>1465</v>
      </c>
      <c r="Y1088">
        <v>2002</v>
      </c>
      <c r="Z1088">
        <v>19</v>
      </c>
    </row>
    <row r="1089" spans="1:26" x14ac:dyDescent="0.25">
      <c r="A1089" t="s">
        <v>2739</v>
      </c>
      <c r="B1089" t="s">
        <v>2740</v>
      </c>
      <c r="C1089" t="s">
        <v>2740</v>
      </c>
      <c r="D1089">
        <v>0</v>
      </c>
      <c r="E1089">
        <v>102</v>
      </c>
      <c r="F1089">
        <v>1</v>
      </c>
      <c r="G1089">
        <v>42</v>
      </c>
      <c r="H1089" t="s">
        <v>8177</v>
      </c>
      <c r="I1089" t="s">
        <v>132</v>
      </c>
      <c r="J1089" t="s">
        <v>8157</v>
      </c>
      <c r="K1089" t="s">
        <v>5802</v>
      </c>
      <c r="L1089" s="5">
        <v>5.7</v>
      </c>
      <c r="M1089" t="s">
        <v>8178</v>
      </c>
      <c r="N1089" s="6">
        <v>59494</v>
      </c>
      <c r="O1089" t="s">
        <v>8179</v>
      </c>
      <c r="P1089" s="6">
        <v>46000000</v>
      </c>
      <c r="Q1089" s="6">
        <v>138307673</v>
      </c>
      <c r="R1089">
        <v>92307673</v>
      </c>
      <c r="S1089" t="s">
        <v>8175</v>
      </c>
      <c r="T1089" s="7">
        <v>37089</v>
      </c>
      <c r="U1089" t="s">
        <v>2741</v>
      </c>
      <c r="V1089" s="7">
        <v>37089</v>
      </c>
      <c r="W1089" t="s">
        <v>8209</v>
      </c>
      <c r="X1089" t="s">
        <v>8197</v>
      </c>
      <c r="Y1089">
        <v>2001</v>
      </c>
      <c r="Z1089">
        <v>17</v>
      </c>
    </row>
    <row r="1090" spans="1:26" x14ac:dyDescent="0.25">
      <c r="A1090" t="s">
        <v>2742</v>
      </c>
      <c r="B1090" t="s">
        <v>2743</v>
      </c>
      <c r="C1090" t="s">
        <v>2743</v>
      </c>
      <c r="D1090">
        <v>0</v>
      </c>
      <c r="E1090">
        <v>144</v>
      </c>
      <c r="F1090">
        <v>2</v>
      </c>
      <c r="G1090">
        <v>24</v>
      </c>
      <c r="H1090" t="s">
        <v>8183</v>
      </c>
      <c r="I1090" t="s">
        <v>5529</v>
      </c>
      <c r="J1090" t="s">
        <v>145</v>
      </c>
      <c r="K1090" t="s">
        <v>8167</v>
      </c>
      <c r="L1090" s="5">
        <v>7.7</v>
      </c>
      <c r="M1090" t="s">
        <v>8181</v>
      </c>
      <c r="N1090" s="6">
        <v>415423</v>
      </c>
      <c r="O1090" t="s">
        <v>8182</v>
      </c>
      <c r="P1090" s="6">
        <v>92000000</v>
      </c>
      <c r="Q1090" s="6">
        <v>172989651</v>
      </c>
      <c r="R1090">
        <v>80989651</v>
      </c>
      <c r="S1090" t="s">
        <v>8175</v>
      </c>
      <c r="T1090" s="7">
        <v>37243</v>
      </c>
      <c r="U1090" t="s">
        <v>236</v>
      </c>
      <c r="V1090" s="7">
        <v>37243</v>
      </c>
      <c r="W1090" t="s">
        <v>8196</v>
      </c>
      <c r="X1090" t="s">
        <v>8197</v>
      </c>
      <c r="Y1090">
        <v>2001</v>
      </c>
      <c r="Z1090">
        <v>18</v>
      </c>
    </row>
    <row r="1091" spans="1:26" x14ac:dyDescent="0.25">
      <c r="A1091" t="s">
        <v>2744</v>
      </c>
      <c r="B1091" t="s">
        <v>2745</v>
      </c>
      <c r="C1091" t="s">
        <v>2745</v>
      </c>
      <c r="D1091">
        <v>0</v>
      </c>
      <c r="E1091">
        <v>109</v>
      </c>
      <c r="F1091">
        <v>1</v>
      </c>
      <c r="G1091">
        <v>49</v>
      </c>
      <c r="H1091" t="s">
        <v>8177</v>
      </c>
      <c r="I1091" t="s">
        <v>132</v>
      </c>
      <c r="J1091" t="s">
        <v>145</v>
      </c>
      <c r="K1091" t="s">
        <v>8157</v>
      </c>
      <c r="L1091" s="5">
        <v>6.7</v>
      </c>
      <c r="M1091" t="s">
        <v>8178</v>
      </c>
      <c r="N1091" s="6">
        <v>235136</v>
      </c>
      <c r="O1091" t="s">
        <v>8182</v>
      </c>
      <c r="P1091" s="6">
        <v>25000000</v>
      </c>
      <c r="Q1091" s="6">
        <v>30381722</v>
      </c>
      <c r="R1091">
        <v>5381722</v>
      </c>
      <c r="S1091" t="s">
        <v>8175</v>
      </c>
      <c r="T1091" s="7">
        <v>38035</v>
      </c>
      <c r="U1091" t="s">
        <v>2686</v>
      </c>
      <c r="V1091" s="7">
        <v>38035</v>
      </c>
      <c r="W1091" t="s">
        <v>8201</v>
      </c>
      <c r="X1091" t="s">
        <v>8202</v>
      </c>
      <c r="Y1091">
        <v>2004</v>
      </c>
      <c r="Z1091">
        <v>18</v>
      </c>
    </row>
    <row r="1092" spans="1:26" x14ac:dyDescent="0.25">
      <c r="A1092" t="s">
        <v>2746</v>
      </c>
      <c r="B1092" t="s">
        <v>2747</v>
      </c>
      <c r="C1092" t="s">
        <v>2747</v>
      </c>
      <c r="D1092">
        <v>0</v>
      </c>
      <c r="E1092">
        <v>119</v>
      </c>
      <c r="F1092">
        <v>1</v>
      </c>
      <c r="G1092">
        <v>59</v>
      </c>
      <c r="H1092" t="s">
        <v>8177</v>
      </c>
      <c r="I1092" t="s">
        <v>145</v>
      </c>
      <c r="J1092" t="s">
        <v>83</v>
      </c>
      <c r="K1092" t="s">
        <v>8166</v>
      </c>
      <c r="L1092" s="5">
        <v>6.4</v>
      </c>
      <c r="M1092" t="s">
        <v>8178</v>
      </c>
      <c r="N1092" s="6">
        <v>83608</v>
      </c>
      <c r="O1092" t="s">
        <v>8179</v>
      </c>
      <c r="P1092" s="6">
        <v>32000000</v>
      </c>
      <c r="Q1092" s="6">
        <v>55305279</v>
      </c>
      <c r="R1092">
        <v>23305279</v>
      </c>
      <c r="S1092" t="s">
        <v>8175</v>
      </c>
      <c r="T1092" s="7">
        <v>37281</v>
      </c>
      <c r="U1092" t="s">
        <v>2122</v>
      </c>
      <c r="V1092" s="7">
        <v>37281</v>
      </c>
      <c r="W1092" t="s">
        <v>8198</v>
      </c>
      <c r="X1092" t="s">
        <v>1465</v>
      </c>
      <c r="Y1092">
        <v>2002</v>
      </c>
      <c r="Z1092">
        <v>25</v>
      </c>
    </row>
    <row r="1093" spans="1:26" x14ac:dyDescent="0.25">
      <c r="A1093" t="s">
        <v>2748</v>
      </c>
      <c r="B1093" t="s">
        <v>2749</v>
      </c>
      <c r="C1093" t="s">
        <v>2749</v>
      </c>
      <c r="D1093">
        <v>0</v>
      </c>
      <c r="E1093">
        <v>96</v>
      </c>
      <c r="F1093">
        <v>1</v>
      </c>
      <c r="G1093">
        <v>36</v>
      </c>
      <c r="H1093" t="s">
        <v>8177</v>
      </c>
      <c r="I1093" t="s">
        <v>145</v>
      </c>
      <c r="J1093" t="s">
        <v>3857</v>
      </c>
      <c r="K1093" t="s">
        <v>5802</v>
      </c>
      <c r="L1093" s="5">
        <v>6.8</v>
      </c>
      <c r="M1093" t="s">
        <v>8178</v>
      </c>
      <c r="N1093" s="6">
        <v>129790</v>
      </c>
      <c r="O1093" t="s">
        <v>8182</v>
      </c>
      <c r="P1093" s="6">
        <v>12000000</v>
      </c>
      <c r="Q1093" s="6">
        <v>52223306</v>
      </c>
      <c r="R1093">
        <v>40223306</v>
      </c>
      <c r="S1093" t="s">
        <v>8175</v>
      </c>
      <c r="T1093" s="7">
        <v>37269</v>
      </c>
      <c r="U1093" t="s">
        <v>2750</v>
      </c>
      <c r="V1093" s="7">
        <v>37269</v>
      </c>
      <c r="W1093" t="s">
        <v>8198</v>
      </c>
      <c r="X1093" t="s">
        <v>8200</v>
      </c>
      <c r="Y1093">
        <v>2002</v>
      </c>
      <c r="Z1093">
        <v>13</v>
      </c>
    </row>
    <row r="1094" spans="1:26" x14ac:dyDescent="0.25">
      <c r="A1094" t="s">
        <v>2751</v>
      </c>
      <c r="B1094" t="s">
        <v>2752</v>
      </c>
      <c r="C1094" t="s">
        <v>2752</v>
      </c>
      <c r="D1094">
        <v>0</v>
      </c>
      <c r="E1094">
        <v>110</v>
      </c>
      <c r="F1094">
        <v>1</v>
      </c>
      <c r="G1094">
        <v>50</v>
      </c>
      <c r="H1094" t="s">
        <v>8177</v>
      </c>
      <c r="I1094" t="s">
        <v>132</v>
      </c>
      <c r="J1094" t="s">
        <v>145</v>
      </c>
      <c r="K1094" t="s">
        <v>5802</v>
      </c>
      <c r="L1094" s="5">
        <v>7.6</v>
      </c>
      <c r="M1094" t="s">
        <v>8181</v>
      </c>
      <c r="N1094" s="6">
        <v>308042</v>
      </c>
      <c r="O1094" t="s">
        <v>8182</v>
      </c>
      <c r="P1094" s="6">
        <v>21000000</v>
      </c>
      <c r="Q1094" s="6">
        <v>71441655</v>
      </c>
      <c r="R1094">
        <v>50441655</v>
      </c>
      <c r="S1094" t="s">
        <v>8175</v>
      </c>
      <c r="T1094" s="7">
        <v>37169</v>
      </c>
      <c r="U1094" t="s">
        <v>1551</v>
      </c>
      <c r="V1094" s="7">
        <v>37169</v>
      </c>
      <c r="W1094" t="s">
        <v>8204</v>
      </c>
      <c r="X1094" t="s">
        <v>1465</v>
      </c>
      <c r="Y1094">
        <v>2001</v>
      </c>
      <c r="Z1094">
        <v>5</v>
      </c>
    </row>
    <row r="1095" spans="1:26" x14ac:dyDescent="0.25">
      <c r="A1095" t="s">
        <v>2753</v>
      </c>
      <c r="B1095" t="s">
        <v>2754</v>
      </c>
      <c r="C1095" t="s">
        <v>2755</v>
      </c>
      <c r="D1095">
        <v>0</v>
      </c>
      <c r="E1095">
        <v>114</v>
      </c>
      <c r="F1095">
        <v>1</v>
      </c>
      <c r="G1095">
        <v>54</v>
      </c>
      <c r="H1095" t="s">
        <v>8177</v>
      </c>
      <c r="I1095" t="s">
        <v>5529</v>
      </c>
      <c r="J1095" t="s">
        <v>8158</v>
      </c>
      <c r="K1095" t="s">
        <v>145</v>
      </c>
      <c r="L1095" s="5">
        <v>7.5</v>
      </c>
      <c r="M1095" t="s">
        <v>8181</v>
      </c>
      <c r="N1095" s="6">
        <v>191406</v>
      </c>
      <c r="O1095" t="s">
        <v>8182</v>
      </c>
      <c r="P1095" s="6">
        <v>4500000</v>
      </c>
      <c r="Q1095" s="6">
        <v>1340715</v>
      </c>
      <c r="R1095">
        <v>-3159285</v>
      </c>
      <c r="S1095" t="s">
        <v>8185</v>
      </c>
      <c r="T1095" s="7">
        <v>36800</v>
      </c>
      <c r="U1095" t="s">
        <v>2756</v>
      </c>
      <c r="V1095" s="7">
        <v>36800</v>
      </c>
      <c r="W1095" t="s">
        <v>8204</v>
      </c>
      <c r="X1095" t="s">
        <v>8200</v>
      </c>
      <c r="Y1095">
        <v>2000</v>
      </c>
      <c r="Z1095">
        <v>1</v>
      </c>
    </row>
    <row r="1096" spans="1:26" x14ac:dyDescent="0.25">
      <c r="A1096" t="s">
        <v>2757</v>
      </c>
      <c r="B1096" t="s">
        <v>2758</v>
      </c>
      <c r="C1096" t="s">
        <v>2758</v>
      </c>
      <c r="D1096">
        <v>0</v>
      </c>
      <c r="E1096">
        <v>89</v>
      </c>
      <c r="F1096">
        <v>1</v>
      </c>
      <c r="G1096">
        <v>29</v>
      </c>
      <c r="H1096" t="s">
        <v>8177</v>
      </c>
      <c r="I1096" t="s">
        <v>132</v>
      </c>
      <c r="J1096" t="s">
        <v>5802</v>
      </c>
      <c r="K1096" t="s">
        <v>5802</v>
      </c>
      <c r="L1096" s="5">
        <v>5.9</v>
      </c>
      <c r="M1096" t="s">
        <v>8178</v>
      </c>
      <c r="N1096" s="6">
        <v>59949</v>
      </c>
      <c r="O1096" t="s">
        <v>8179</v>
      </c>
      <c r="P1096" s="6">
        <v>40000000</v>
      </c>
      <c r="Q1096" s="6">
        <v>19322135</v>
      </c>
      <c r="R1096">
        <v>-20677865</v>
      </c>
      <c r="S1096" t="s">
        <v>8185</v>
      </c>
      <c r="T1096" s="7">
        <v>37890</v>
      </c>
      <c r="U1096" t="s">
        <v>919</v>
      </c>
      <c r="V1096" s="7">
        <v>37890</v>
      </c>
      <c r="W1096" t="s">
        <v>8211</v>
      </c>
      <c r="X1096" t="s">
        <v>1465</v>
      </c>
      <c r="Y1096">
        <v>2003</v>
      </c>
      <c r="Z1096">
        <v>26</v>
      </c>
    </row>
    <row r="1097" spans="1:26" x14ac:dyDescent="0.25">
      <c r="A1097" t="s">
        <v>2759</v>
      </c>
      <c r="B1097" t="s">
        <v>2760</v>
      </c>
      <c r="C1097" t="s">
        <v>2760</v>
      </c>
      <c r="D1097">
        <v>0</v>
      </c>
      <c r="E1097">
        <v>100</v>
      </c>
      <c r="F1097">
        <v>1</v>
      </c>
      <c r="G1097">
        <v>40</v>
      </c>
      <c r="H1097" t="s">
        <v>8177</v>
      </c>
      <c r="I1097" t="s">
        <v>8158</v>
      </c>
      <c r="J1097" t="s">
        <v>8159</v>
      </c>
      <c r="K1097" t="s">
        <v>132</v>
      </c>
      <c r="L1097" s="5">
        <v>8.1999999999999993</v>
      </c>
      <c r="M1097" t="s">
        <v>8181</v>
      </c>
      <c r="N1097" s="6">
        <v>1089445</v>
      </c>
      <c r="O1097" t="s">
        <v>8184</v>
      </c>
      <c r="P1097" s="6">
        <v>94000000</v>
      </c>
      <c r="Q1097" s="6">
        <v>941637960</v>
      </c>
      <c r="R1097">
        <v>847637960</v>
      </c>
      <c r="S1097" t="s">
        <v>8175</v>
      </c>
      <c r="T1097" s="7">
        <v>37759</v>
      </c>
      <c r="U1097" t="s">
        <v>2761</v>
      </c>
      <c r="V1097" s="7">
        <v>37759</v>
      </c>
      <c r="W1097" t="s">
        <v>8213</v>
      </c>
      <c r="X1097" t="s">
        <v>8200</v>
      </c>
      <c r="Y1097">
        <v>2003</v>
      </c>
      <c r="Z1097">
        <v>18</v>
      </c>
    </row>
    <row r="1098" spans="1:26" x14ac:dyDescent="0.25">
      <c r="A1098" t="s">
        <v>2762</v>
      </c>
      <c r="B1098" t="s">
        <v>2763</v>
      </c>
      <c r="C1098" t="s">
        <v>2763</v>
      </c>
      <c r="D1098">
        <v>0</v>
      </c>
      <c r="E1098">
        <v>111</v>
      </c>
      <c r="F1098">
        <v>1</v>
      </c>
      <c r="G1098">
        <v>51</v>
      </c>
      <c r="H1098" t="s">
        <v>8177</v>
      </c>
      <c r="I1098" t="s">
        <v>5529</v>
      </c>
      <c r="J1098" t="s">
        <v>8162</v>
      </c>
      <c r="K1098" t="s">
        <v>3857</v>
      </c>
      <c r="L1098" s="5">
        <v>8.1999999999999993</v>
      </c>
      <c r="M1098" t="s">
        <v>8181</v>
      </c>
      <c r="N1098" s="6">
        <v>1165299</v>
      </c>
      <c r="O1098" t="s">
        <v>8184</v>
      </c>
      <c r="P1098" s="6">
        <v>30000000</v>
      </c>
      <c r="Q1098" s="6">
        <v>180906076</v>
      </c>
      <c r="R1098">
        <v>150906076</v>
      </c>
      <c r="S1098" t="s">
        <v>8175</v>
      </c>
      <c r="T1098" s="7">
        <v>37893</v>
      </c>
      <c r="U1098" t="s">
        <v>1144</v>
      </c>
      <c r="V1098" s="7">
        <v>37893</v>
      </c>
      <c r="W1098" t="s">
        <v>8211</v>
      </c>
      <c r="X1098" t="s">
        <v>8205</v>
      </c>
      <c r="Y1098">
        <v>2003</v>
      </c>
      <c r="Z1098">
        <v>29</v>
      </c>
    </row>
    <row r="1099" spans="1:26" x14ac:dyDescent="0.25">
      <c r="A1099" t="s">
        <v>2764</v>
      </c>
      <c r="B1099" t="s">
        <v>2765</v>
      </c>
      <c r="C1099" t="s">
        <v>2765</v>
      </c>
      <c r="D1099">
        <v>0</v>
      </c>
      <c r="E1099">
        <v>90</v>
      </c>
      <c r="F1099">
        <v>1</v>
      </c>
      <c r="G1099">
        <v>30</v>
      </c>
      <c r="H1099" t="s">
        <v>8177</v>
      </c>
      <c r="I1099" t="s">
        <v>5529</v>
      </c>
      <c r="J1099" t="s">
        <v>132</v>
      </c>
      <c r="K1099" t="s">
        <v>8162</v>
      </c>
      <c r="L1099" s="5">
        <v>6.7</v>
      </c>
      <c r="M1099" t="s">
        <v>8178</v>
      </c>
      <c r="N1099" s="6">
        <v>234090</v>
      </c>
      <c r="O1099" t="s">
        <v>8182</v>
      </c>
      <c r="P1099" s="6">
        <v>90000000</v>
      </c>
      <c r="Q1099" s="6">
        <v>347325802</v>
      </c>
      <c r="R1099">
        <v>257325802</v>
      </c>
      <c r="S1099" t="s">
        <v>8175</v>
      </c>
      <c r="T1099" s="7">
        <v>37098</v>
      </c>
      <c r="U1099" t="s">
        <v>1981</v>
      </c>
      <c r="V1099" s="7">
        <v>37098</v>
      </c>
      <c r="W1099" t="s">
        <v>8209</v>
      </c>
      <c r="X1099" t="s">
        <v>8199</v>
      </c>
      <c r="Y1099">
        <v>2001</v>
      </c>
      <c r="Z1099">
        <v>26</v>
      </c>
    </row>
    <row r="1100" spans="1:26" x14ac:dyDescent="0.25">
      <c r="A1100" t="s">
        <v>2766</v>
      </c>
      <c r="B1100" t="s">
        <v>2767</v>
      </c>
      <c r="C1100" t="s">
        <v>2767</v>
      </c>
      <c r="D1100">
        <v>0</v>
      </c>
      <c r="E1100">
        <v>126</v>
      </c>
      <c r="F1100">
        <v>2</v>
      </c>
      <c r="G1100">
        <v>6</v>
      </c>
      <c r="H1100" t="s">
        <v>8183</v>
      </c>
      <c r="I1100" t="s">
        <v>5529</v>
      </c>
      <c r="J1100" t="s">
        <v>8162</v>
      </c>
      <c r="K1100" t="s">
        <v>3857</v>
      </c>
      <c r="L1100" s="5">
        <v>7.1</v>
      </c>
      <c r="M1100" t="s">
        <v>8181</v>
      </c>
      <c r="N1100" s="6">
        <v>164060</v>
      </c>
      <c r="O1100" t="s">
        <v>8182</v>
      </c>
      <c r="P1100" s="6">
        <v>115000000</v>
      </c>
      <c r="Q1100" s="6">
        <v>143049560</v>
      </c>
      <c r="R1100">
        <v>28049560</v>
      </c>
      <c r="S1100" t="s">
        <v>8175</v>
      </c>
      <c r="T1100" s="7">
        <v>37214</v>
      </c>
      <c r="U1100" t="s">
        <v>676</v>
      </c>
      <c r="V1100" s="7">
        <v>37214</v>
      </c>
      <c r="W1100" t="s">
        <v>8207</v>
      </c>
      <c r="X1100" t="s">
        <v>8205</v>
      </c>
      <c r="Y1100">
        <v>2001</v>
      </c>
      <c r="Z1100">
        <v>19</v>
      </c>
    </row>
    <row r="1101" spans="1:26" x14ac:dyDescent="0.25">
      <c r="A1101" t="s">
        <v>2768</v>
      </c>
      <c r="B1101" t="s">
        <v>2769</v>
      </c>
      <c r="C1101" t="s">
        <v>2769</v>
      </c>
      <c r="D1101">
        <v>0</v>
      </c>
      <c r="E1101">
        <v>138</v>
      </c>
      <c r="F1101">
        <v>2</v>
      </c>
      <c r="G1101">
        <v>18</v>
      </c>
      <c r="H1101" t="s">
        <v>8183</v>
      </c>
      <c r="I1101" t="s">
        <v>145</v>
      </c>
      <c r="J1101" t="s">
        <v>8167</v>
      </c>
      <c r="K1101" t="s">
        <v>3857</v>
      </c>
      <c r="L1101" s="5">
        <v>6.7</v>
      </c>
      <c r="M1101" t="s">
        <v>8178</v>
      </c>
      <c r="N1101" s="6">
        <v>66251</v>
      </c>
      <c r="O1101" t="s">
        <v>8179</v>
      </c>
      <c r="P1101" s="6">
        <v>100000000</v>
      </c>
      <c r="Q1101" s="6">
        <v>65716126</v>
      </c>
      <c r="R1101">
        <v>-34283874</v>
      </c>
      <c r="S1101" t="s">
        <v>8185</v>
      </c>
      <c r="T1101" s="7">
        <v>37456</v>
      </c>
      <c r="U1101" t="s">
        <v>1054</v>
      </c>
      <c r="V1101" s="7">
        <v>37456</v>
      </c>
      <c r="W1101" t="s">
        <v>8209</v>
      </c>
      <c r="X1101" t="s">
        <v>1465</v>
      </c>
      <c r="Y1101">
        <v>2002</v>
      </c>
      <c r="Z1101">
        <v>19</v>
      </c>
    </row>
    <row r="1102" spans="1:26" x14ac:dyDescent="0.25">
      <c r="A1102" t="s">
        <v>2770</v>
      </c>
      <c r="B1102" t="s">
        <v>2771</v>
      </c>
      <c r="C1102" t="s">
        <v>2771</v>
      </c>
      <c r="D1102">
        <v>0</v>
      </c>
      <c r="E1102">
        <v>87</v>
      </c>
      <c r="F1102">
        <v>1</v>
      </c>
      <c r="G1102">
        <v>27</v>
      </c>
      <c r="H1102" t="s">
        <v>8177</v>
      </c>
      <c r="I1102" t="s">
        <v>5529</v>
      </c>
      <c r="J1102" t="s">
        <v>8161</v>
      </c>
      <c r="K1102" t="s">
        <v>3857</v>
      </c>
      <c r="L1102" s="5">
        <v>5.9</v>
      </c>
      <c r="M1102" t="s">
        <v>8178</v>
      </c>
      <c r="N1102" s="6">
        <v>94969</v>
      </c>
      <c r="O1102" t="s">
        <v>8179</v>
      </c>
      <c r="P1102" s="6">
        <v>49000000</v>
      </c>
      <c r="Q1102" s="6">
        <v>79630178</v>
      </c>
      <c r="R1102">
        <v>30630178</v>
      </c>
      <c r="S1102" t="s">
        <v>8175</v>
      </c>
      <c r="T1102" s="7">
        <v>37197</v>
      </c>
      <c r="U1102" t="s">
        <v>2425</v>
      </c>
      <c r="V1102" s="7">
        <v>37197</v>
      </c>
      <c r="W1102" t="s">
        <v>8207</v>
      </c>
      <c r="X1102" t="s">
        <v>1465</v>
      </c>
      <c r="Y1102">
        <v>2001</v>
      </c>
      <c r="Z1102">
        <v>2</v>
      </c>
    </row>
    <row r="1103" spans="1:26" x14ac:dyDescent="0.25">
      <c r="A1103" t="s">
        <v>2772</v>
      </c>
      <c r="B1103" t="s">
        <v>2773</v>
      </c>
      <c r="C1103" t="s">
        <v>2773</v>
      </c>
      <c r="D1103">
        <v>0</v>
      </c>
      <c r="E1103">
        <v>89</v>
      </c>
      <c r="F1103">
        <v>1</v>
      </c>
      <c r="G1103">
        <v>29</v>
      </c>
      <c r="H1103" t="s">
        <v>8177</v>
      </c>
      <c r="I1103" t="s">
        <v>8158</v>
      </c>
      <c r="J1103" t="s">
        <v>132</v>
      </c>
      <c r="K1103" t="s">
        <v>8163</v>
      </c>
      <c r="L1103" s="5">
        <v>5.3</v>
      </c>
      <c r="M1103" t="s">
        <v>8178</v>
      </c>
      <c r="N1103" s="6">
        <v>122482</v>
      </c>
      <c r="O1103" t="s">
        <v>8182</v>
      </c>
      <c r="P1103" s="6">
        <v>84000000</v>
      </c>
      <c r="Q1103" s="6">
        <v>275678613</v>
      </c>
      <c r="R1103">
        <v>191678613</v>
      </c>
      <c r="S1103" t="s">
        <v>8175</v>
      </c>
      <c r="T1103" s="7">
        <v>37415</v>
      </c>
      <c r="U1103" t="s">
        <v>1782</v>
      </c>
      <c r="V1103" s="7">
        <v>37415</v>
      </c>
      <c r="W1103" t="s">
        <v>8208</v>
      </c>
      <c r="X1103" t="s">
        <v>8206</v>
      </c>
      <c r="Y1103">
        <v>2002</v>
      </c>
      <c r="Z1103">
        <v>8</v>
      </c>
    </row>
    <row r="1104" spans="1:26" x14ac:dyDescent="0.25">
      <c r="A1104" t="s">
        <v>2774</v>
      </c>
      <c r="B1104" t="s">
        <v>2775</v>
      </c>
      <c r="C1104" t="s">
        <v>2775</v>
      </c>
      <c r="D1104">
        <v>0</v>
      </c>
      <c r="E1104">
        <v>115</v>
      </c>
      <c r="F1104">
        <v>1</v>
      </c>
      <c r="G1104">
        <v>55</v>
      </c>
      <c r="H1104" t="s">
        <v>8177</v>
      </c>
      <c r="I1104" t="s">
        <v>132</v>
      </c>
      <c r="J1104" t="s">
        <v>145</v>
      </c>
      <c r="K1104" t="s">
        <v>5802</v>
      </c>
      <c r="L1104" s="5">
        <v>7.7</v>
      </c>
      <c r="M1104" t="s">
        <v>8181</v>
      </c>
      <c r="N1104" s="6">
        <v>199763</v>
      </c>
      <c r="O1104" t="s">
        <v>8182</v>
      </c>
      <c r="P1104" s="6">
        <v>19000000</v>
      </c>
      <c r="Q1104" s="6">
        <v>32801173</v>
      </c>
      <c r="R1104">
        <v>13801173</v>
      </c>
      <c r="S1104" t="s">
        <v>8175</v>
      </c>
      <c r="T1104" s="7">
        <v>37593</v>
      </c>
      <c r="U1104" t="s">
        <v>1886</v>
      </c>
      <c r="V1104" s="7">
        <v>37593</v>
      </c>
      <c r="W1104" t="s">
        <v>8196</v>
      </c>
      <c r="X1104" t="s">
        <v>8197</v>
      </c>
      <c r="Y1104">
        <v>2002</v>
      </c>
      <c r="Z1104">
        <v>3</v>
      </c>
    </row>
    <row r="1105" spans="1:26" x14ac:dyDescent="0.25">
      <c r="A1105" t="s">
        <v>2776</v>
      </c>
      <c r="B1105" t="s">
        <v>2777</v>
      </c>
      <c r="C1105" t="s">
        <v>2777</v>
      </c>
      <c r="D1105">
        <v>0</v>
      </c>
      <c r="E1105">
        <v>81</v>
      </c>
      <c r="F1105">
        <v>1</v>
      </c>
      <c r="G1105">
        <v>21</v>
      </c>
      <c r="H1105" t="s">
        <v>8177</v>
      </c>
      <c r="I1105" t="s">
        <v>8158</v>
      </c>
      <c r="J1105" t="s">
        <v>8159</v>
      </c>
      <c r="K1105" t="s">
        <v>132</v>
      </c>
      <c r="L1105" s="5">
        <v>7.5</v>
      </c>
      <c r="M1105" t="s">
        <v>8181</v>
      </c>
      <c r="N1105" s="6">
        <v>506137</v>
      </c>
      <c r="O1105" t="s">
        <v>8184</v>
      </c>
      <c r="P1105" s="6">
        <v>59000000</v>
      </c>
      <c r="Q1105" s="6">
        <v>383257136</v>
      </c>
      <c r="R1105">
        <v>324257136</v>
      </c>
      <c r="S1105" t="s">
        <v>8175</v>
      </c>
      <c r="T1105" s="7">
        <v>37327</v>
      </c>
      <c r="U1105" t="s">
        <v>2778</v>
      </c>
      <c r="V1105" s="7">
        <v>37327</v>
      </c>
      <c r="W1105" t="s">
        <v>8203</v>
      </c>
      <c r="X1105" t="s">
        <v>8197</v>
      </c>
      <c r="Y1105">
        <v>2002</v>
      </c>
      <c r="Z1105">
        <v>12</v>
      </c>
    </row>
    <row r="1106" spans="1:26" x14ac:dyDescent="0.25">
      <c r="A1106" t="s">
        <v>2779</v>
      </c>
      <c r="B1106" t="s">
        <v>2780</v>
      </c>
      <c r="C1106" t="s">
        <v>2780</v>
      </c>
      <c r="D1106">
        <v>0</v>
      </c>
      <c r="E1106">
        <v>96</v>
      </c>
      <c r="F1106">
        <v>1</v>
      </c>
      <c r="G1106">
        <v>36</v>
      </c>
      <c r="H1106" t="s">
        <v>8177</v>
      </c>
      <c r="I1106" t="s">
        <v>5529</v>
      </c>
      <c r="J1106" t="s">
        <v>8158</v>
      </c>
      <c r="K1106" t="s">
        <v>8161</v>
      </c>
      <c r="L1106" s="5">
        <v>6</v>
      </c>
      <c r="M1106" t="s">
        <v>8178</v>
      </c>
      <c r="N1106" s="6">
        <v>128709</v>
      </c>
      <c r="O1106" t="s">
        <v>8182</v>
      </c>
      <c r="P1106" s="6">
        <v>80000000</v>
      </c>
      <c r="Q1106" s="6">
        <v>123729176</v>
      </c>
      <c r="R1106">
        <v>43729176</v>
      </c>
      <c r="S1106" t="s">
        <v>8175</v>
      </c>
      <c r="T1106" s="7">
        <v>37319</v>
      </c>
      <c r="U1106" t="s">
        <v>2781</v>
      </c>
      <c r="V1106" s="7">
        <v>37319</v>
      </c>
      <c r="W1106" t="s">
        <v>8203</v>
      </c>
      <c r="X1106" t="s">
        <v>8205</v>
      </c>
      <c r="Y1106">
        <v>2002</v>
      </c>
      <c r="Z1106">
        <v>4</v>
      </c>
    </row>
    <row r="1107" spans="1:26" x14ac:dyDescent="0.25">
      <c r="A1107" t="s">
        <v>2782</v>
      </c>
      <c r="B1107" t="s">
        <v>2783</v>
      </c>
      <c r="C1107" t="s">
        <v>2783</v>
      </c>
      <c r="D1107">
        <v>0</v>
      </c>
      <c r="E1107">
        <v>135</v>
      </c>
      <c r="F1107">
        <v>2</v>
      </c>
      <c r="G1107">
        <v>15</v>
      </c>
      <c r="H1107" t="s">
        <v>8183</v>
      </c>
      <c r="I1107" t="s">
        <v>8160</v>
      </c>
      <c r="J1107" t="s">
        <v>145</v>
      </c>
      <c r="K1107" t="s">
        <v>5802</v>
      </c>
      <c r="L1107" s="5">
        <v>8.1999999999999993</v>
      </c>
      <c r="M1107" t="s">
        <v>8181</v>
      </c>
      <c r="N1107" s="6">
        <v>967825</v>
      </c>
      <c r="O1107" t="s">
        <v>8184</v>
      </c>
      <c r="P1107" s="6">
        <v>58000000</v>
      </c>
      <c r="Q1107" s="6">
        <v>316791257</v>
      </c>
      <c r="R1107">
        <v>258791257</v>
      </c>
      <c r="S1107" t="s">
        <v>8175</v>
      </c>
      <c r="T1107" s="7">
        <v>37238</v>
      </c>
      <c r="U1107" t="s">
        <v>507</v>
      </c>
      <c r="V1107" s="7">
        <v>37238</v>
      </c>
      <c r="W1107" t="s">
        <v>8196</v>
      </c>
      <c r="X1107" t="s">
        <v>8199</v>
      </c>
      <c r="Y1107">
        <v>2001</v>
      </c>
      <c r="Z1107">
        <v>13</v>
      </c>
    </row>
    <row r="1108" spans="1:26" x14ac:dyDescent="0.25">
      <c r="A1108" t="s">
        <v>2784</v>
      </c>
      <c r="B1108" t="s">
        <v>2785</v>
      </c>
      <c r="C1108" t="s">
        <v>2785</v>
      </c>
      <c r="D1108">
        <v>0</v>
      </c>
      <c r="E1108">
        <v>152</v>
      </c>
      <c r="F1108">
        <v>2</v>
      </c>
      <c r="G1108">
        <v>32</v>
      </c>
      <c r="H1108" t="s">
        <v>8183</v>
      </c>
      <c r="I1108" t="s">
        <v>145</v>
      </c>
      <c r="J1108" t="s">
        <v>8157</v>
      </c>
      <c r="K1108" t="s">
        <v>5802</v>
      </c>
      <c r="L1108" s="5">
        <v>6.9</v>
      </c>
      <c r="M1108" t="s">
        <v>8178</v>
      </c>
      <c r="N1108" s="6">
        <v>56783</v>
      </c>
      <c r="O1108" t="s">
        <v>8179</v>
      </c>
      <c r="P1108" s="6">
        <v>72000000</v>
      </c>
      <c r="Q1108" s="6">
        <v>37317673</v>
      </c>
      <c r="R1108">
        <v>-34682327</v>
      </c>
      <c r="S1108" t="s">
        <v>8185</v>
      </c>
      <c r="T1108" s="7">
        <v>37236</v>
      </c>
      <c r="U1108" t="s">
        <v>1369</v>
      </c>
      <c r="V1108" s="7">
        <v>37236</v>
      </c>
      <c r="W1108" t="s">
        <v>8196</v>
      </c>
      <c r="X1108" t="s">
        <v>8197</v>
      </c>
      <c r="Y1108">
        <v>2001</v>
      </c>
      <c r="Z1108">
        <v>11</v>
      </c>
    </row>
    <row r="1109" spans="1:26" x14ac:dyDescent="0.25">
      <c r="A1109" t="s">
        <v>2786</v>
      </c>
      <c r="B1109" t="s">
        <v>2787</v>
      </c>
      <c r="C1109" t="s">
        <v>2787</v>
      </c>
      <c r="D1109">
        <v>0</v>
      </c>
      <c r="E1109">
        <v>94</v>
      </c>
      <c r="F1109">
        <v>1</v>
      </c>
      <c r="G1109">
        <v>34</v>
      </c>
      <c r="H1109" t="s">
        <v>8177</v>
      </c>
      <c r="I1109" t="s">
        <v>5529</v>
      </c>
      <c r="J1109" t="s">
        <v>8162</v>
      </c>
      <c r="K1109" t="s">
        <v>145</v>
      </c>
      <c r="L1109" s="5">
        <v>6.1</v>
      </c>
      <c r="M1109" t="s">
        <v>8178</v>
      </c>
      <c r="N1109" s="6">
        <v>50402</v>
      </c>
      <c r="O1109" t="s">
        <v>8179</v>
      </c>
      <c r="P1109" s="6">
        <v>55000000</v>
      </c>
      <c r="Q1109" s="6">
        <v>46061847</v>
      </c>
      <c r="R1109">
        <v>-8938153</v>
      </c>
      <c r="S1109" t="s">
        <v>8185</v>
      </c>
      <c r="T1109" s="7">
        <v>37691</v>
      </c>
      <c r="U1109" t="s">
        <v>41</v>
      </c>
      <c r="V1109" s="7">
        <v>37691</v>
      </c>
      <c r="W1109" t="s">
        <v>8203</v>
      </c>
      <c r="X1109" t="s">
        <v>8197</v>
      </c>
      <c r="Y1109">
        <v>2003</v>
      </c>
      <c r="Z1109">
        <v>11</v>
      </c>
    </row>
    <row r="1110" spans="1:26" x14ac:dyDescent="0.25">
      <c r="A1110" t="s">
        <v>2788</v>
      </c>
      <c r="B1110" t="s">
        <v>2789</v>
      </c>
      <c r="C1110" t="s">
        <v>2789</v>
      </c>
      <c r="D1110">
        <v>0</v>
      </c>
      <c r="E1110">
        <v>113</v>
      </c>
      <c r="F1110">
        <v>1</v>
      </c>
      <c r="G1110">
        <v>53</v>
      </c>
      <c r="H1110" t="s">
        <v>8177</v>
      </c>
      <c r="I1110" t="s">
        <v>8160</v>
      </c>
      <c r="J1110" t="s">
        <v>132</v>
      </c>
      <c r="K1110" t="s">
        <v>8162</v>
      </c>
      <c r="L1110" s="5">
        <v>7</v>
      </c>
      <c r="M1110" t="s">
        <v>8178</v>
      </c>
      <c r="N1110" s="6">
        <v>90992</v>
      </c>
      <c r="O1110" t="s">
        <v>8179</v>
      </c>
      <c r="P1110" s="6">
        <v>30000000</v>
      </c>
      <c r="Q1110" s="6">
        <v>33013805</v>
      </c>
      <c r="R1110">
        <v>3013805</v>
      </c>
      <c r="S1110" t="s">
        <v>8175</v>
      </c>
      <c r="T1110" s="7">
        <v>37601</v>
      </c>
      <c r="U1110" t="s">
        <v>2790</v>
      </c>
      <c r="V1110" s="7">
        <v>37601</v>
      </c>
      <c r="W1110" t="s">
        <v>8196</v>
      </c>
      <c r="X1110" t="s">
        <v>8202</v>
      </c>
      <c r="Y1110">
        <v>2002</v>
      </c>
      <c r="Z1110">
        <v>11</v>
      </c>
    </row>
    <row r="1111" spans="1:26" x14ac:dyDescent="0.25">
      <c r="A1111" t="s">
        <v>2791</v>
      </c>
      <c r="B1111" t="s">
        <v>2792</v>
      </c>
      <c r="C1111" t="s">
        <v>2792</v>
      </c>
      <c r="D1111">
        <v>0</v>
      </c>
      <c r="E1111">
        <v>98</v>
      </c>
      <c r="F1111">
        <v>1</v>
      </c>
      <c r="G1111">
        <v>38</v>
      </c>
      <c r="H1111" t="s">
        <v>8177</v>
      </c>
      <c r="I1111" t="s">
        <v>5529</v>
      </c>
      <c r="J1111" t="s">
        <v>8162</v>
      </c>
      <c r="K1111" t="s">
        <v>3857</v>
      </c>
      <c r="L1111" s="5">
        <v>6.6</v>
      </c>
      <c r="M1111" t="s">
        <v>8178</v>
      </c>
      <c r="N1111" s="6">
        <v>65859</v>
      </c>
      <c r="O1111" t="s">
        <v>8179</v>
      </c>
      <c r="P1111" s="6">
        <v>25000000</v>
      </c>
      <c r="Q1111" s="6">
        <v>64437847</v>
      </c>
      <c r="R1111">
        <v>39437847</v>
      </c>
      <c r="S1111" t="s">
        <v>8175</v>
      </c>
      <c r="T1111" s="7">
        <v>37067</v>
      </c>
      <c r="U1111" t="s">
        <v>2793</v>
      </c>
      <c r="V1111" s="7">
        <v>37067</v>
      </c>
      <c r="W1111" t="s">
        <v>8208</v>
      </c>
      <c r="X1111" t="s">
        <v>8205</v>
      </c>
      <c r="Y1111">
        <v>2001</v>
      </c>
      <c r="Z1111">
        <v>25</v>
      </c>
    </row>
    <row r="1112" spans="1:26" x14ac:dyDescent="0.25">
      <c r="A1112" t="s">
        <v>2794</v>
      </c>
      <c r="B1112" t="s">
        <v>2795</v>
      </c>
      <c r="C1112" t="s">
        <v>2795</v>
      </c>
      <c r="D1112">
        <v>0</v>
      </c>
      <c r="E1112">
        <v>99</v>
      </c>
      <c r="F1112">
        <v>1</v>
      </c>
      <c r="G1112">
        <v>39</v>
      </c>
      <c r="H1112" t="s">
        <v>8177</v>
      </c>
      <c r="I1112" t="s">
        <v>5529</v>
      </c>
      <c r="J1112" t="s">
        <v>8158</v>
      </c>
      <c r="K1112" t="s">
        <v>132</v>
      </c>
      <c r="L1112" s="5">
        <v>5.5</v>
      </c>
      <c r="M1112" t="s">
        <v>8178</v>
      </c>
      <c r="N1112" s="6">
        <v>59534</v>
      </c>
      <c r="O1112" t="s">
        <v>8179</v>
      </c>
      <c r="P1112" s="6">
        <v>30000000</v>
      </c>
      <c r="Q1112" s="6">
        <v>45867333</v>
      </c>
      <c r="R1112">
        <v>15867333</v>
      </c>
      <c r="S1112" t="s">
        <v>8175</v>
      </c>
      <c r="T1112" s="7">
        <v>37406</v>
      </c>
      <c r="U1112" t="s">
        <v>2796</v>
      </c>
      <c r="V1112" s="7">
        <v>37406</v>
      </c>
      <c r="W1112" t="s">
        <v>8213</v>
      </c>
      <c r="X1112" t="s">
        <v>8199</v>
      </c>
      <c r="Y1112">
        <v>2002</v>
      </c>
      <c r="Z1112">
        <v>30</v>
      </c>
    </row>
    <row r="1113" spans="1:26" x14ac:dyDescent="0.25">
      <c r="A1113" t="s">
        <v>2797</v>
      </c>
      <c r="B1113" t="s">
        <v>2798</v>
      </c>
      <c r="C1113" t="s">
        <v>2798</v>
      </c>
      <c r="D1113">
        <v>0</v>
      </c>
      <c r="E1113">
        <v>131</v>
      </c>
      <c r="F1113">
        <v>2</v>
      </c>
      <c r="G1113">
        <v>11</v>
      </c>
      <c r="H1113" t="s">
        <v>8183</v>
      </c>
      <c r="I1113" t="s">
        <v>5529</v>
      </c>
      <c r="J1113" t="s">
        <v>145</v>
      </c>
      <c r="K1113" t="s">
        <v>3857</v>
      </c>
      <c r="L1113" s="5">
        <v>6.9</v>
      </c>
      <c r="M1113" t="s">
        <v>8178</v>
      </c>
      <c r="N1113" s="6">
        <v>84085</v>
      </c>
      <c r="O1113" t="s">
        <v>8179</v>
      </c>
      <c r="P1113" s="6">
        <v>72000000</v>
      </c>
      <c r="Q1113" s="6">
        <v>27642707</v>
      </c>
      <c r="R1113">
        <v>-44357293</v>
      </c>
      <c r="S1113" t="s">
        <v>8185</v>
      </c>
      <c r="T1113" s="7">
        <v>37183</v>
      </c>
      <c r="U1113" t="s">
        <v>2799</v>
      </c>
      <c r="V1113" s="7">
        <v>37183</v>
      </c>
      <c r="W1113" t="s">
        <v>8204</v>
      </c>
      <c r="X1113" t="s">
        <v>1465</v>
      </c>
      <c r="Y1113">
        <v>2001</v>
      </c>
      <c r="Z1113">
        <v>19</v>
      </c>
    </row>
    <row r="1114" spans="1:26" x14ac:dyDescent="0.25">
      <c r="A1114" t="s">
        <v>2800</v>
      </c>
      <c r="B1114" t="s">
        <v>2801</v>
      </c>
      <c r="C1114" t="s">
        <v>2801</v>
      </c>
      <c r="D1114">
        <v>0</v>
      </c>
      <c r="E1114">
        <v>120</v>
      </c>
      <c r="F1114">
        <v>2</v>
      </c>
      <c r="G1114">
        <v>0</v>
      </c>
      <c r="H1114" t="s">
        <v>8177</v>
      </c>
      <c r="I1114" t="s">
        <v>145</v>
      </c>
      <c r="J1114" t="s">
        <v>8166</v>
      </c>
      <c r="K1114" t="s">
        <v>8161</v>
      </c>
      <c r="L1114" s="5">
        <v>7.4</v>
      </c>
      <c r="M1114" t="s">
        <v>8181</v>
      </c>
      <c r="N1114" s="6">
        <v>190762</v>
      </c>
      <c r="O1114" t="s">
        <v>8182</v>
      </c>
      <c r="P1114" s="6">
        <v>68000000</v>
      </c>
      <c r="Q1114" s="6">
        <v>65001485</v>
      </c>
      <c r="R1114">
        <v>-2998515</v>
      </c>
      <c r="S1114" t="s">
        <v>8185</v>
      </c>
      <c r="T1114" s="7">
        <v>37186</v>
      </c>
      <c r="U1114" t="s">
        <v>1477</v>
      </c>
      <c r="V1114" s="7">
        <v>37186</v>
      </c>
      <c r="W1114" t="s">
        <v>8204</v>
      </c>
      <c r="X1114" t="s">
        <v>8205</v>
      </c>
      <c r="Y1114">
        <v>2001</v>
      </c>
      <c r="Z1114">
        <v>22</v>
      </c>
    </row>
    <row r="1115" spans="1:26" x14ac:dyDescent="0.25">
      <c r="A1115" t="s">
        <v>2802</v>
      </c>
      <c r="B1115" t="s">
        <v>2803</v>
      </c>
      <c r="C1115" t="s">
        <v>2803</v>
      </c>
      <c r="D1115">
        <v>0</v>
      </c>
      <c r="E1115">
        <v>95</v>
      </c>
      <c r="F1115">
        <v>1</v>
      </c>
      <c r="G1115">
        <v>35</v>
      </c>
      <c r="H1115" t="s">
        <v>8177</v>
      </c>
      <c r="I1115" t="s">
        <v>132</v>
      </c>
      <c r="J1115" t="s">
        <v>145</v>
      </c>
      <c r="K1115" t="s">
        <v>8157</v>
      </c>
      <c r="L1115" s="5">
        <v>7.3</v>
      </c>
      <c r="M1115" t="s">
        <v>8181</v>
      </c>
      <c r="N1115" s="6">
        <v>173297</v>
      </c>
      <c r="O1115" t="s">
        <v>8182</v>
      </c>
      <c r="P1115" s="6">
        <v>25000000</v>
      </c>
      <c r="Q1115" s="6">
        <v>24675714</v>
      </c>
      <c r="R1115">
        <v>-324286</v>
      </c>
      <c r="S1115" t="s">
        <v>8185</v>
      </c>
      <c r="T1115" s="7">
        <v>37395</v>
      </c>
      <c r="U1115" t="s">
        <v>1701</v>
      </c>
      <c r="V1115" s="7">
        <v>37395</v>
      </c>
      <c r="W1115" t="s">
        <v>8213</v>
      </c>
      <c r="X1115" t="s">
        <v>8200</v>
      </c>
      <c r="Y1115">
        <v>2002</v>
      </c>
      <c r="Z1115">
        <v>19</v>
      </c>
    </row>
    <row r="1116" spans="1:26" x14ac:dyDescent="0.25">
      <c r="A1116" t="s">
        <v>2804</v>
      </c>
      <c r="B1116" t="s">
        <v>2805</v>
      </c>
      <c r="C1116" t="s">
        <v>2805</v>
      </c>
      <c r="D1116">
        <v>0</v>
      </c>
      <c r="E1116">
        <v>82</v>
      </c>
      <c r="F1116">
        <v>1</v>
      </c>
      <c r="G1116">
        <v>22</v>
      </c>
      <c r="H1116" t="s">
        <v>8177</v>
      </c>
      <c r="I1116" t="s">
        <v>132</v>
      </c>
      <c r="J1116" t="s">
        <v>145</v>
      </c>
      <c r="K1116" t="s">
        <v>5802</v>
      </c>
      <c r="L1116" s="5">
        <v>6.2</v>
      </c>
      <c r="M1116" t="s">
        <v>8178</v>
      </c>
      <c r="N1116" s="6">
        <v>51506</v>
      </c>
      <c r="O1116" t="s">
        <v>8179</v>
      </c>
      <c r="P1116" s="6">
        <v>18000000</v>
      </c>
      <c r="Q1116" s="6">
        <v>43325009</v>
      </c>
      <c r="R1116">
        <v>25325009</v>
      </c>
      <c r="S1116" t="s">
        <v>8175</v>
      </c>
      <c r="T1116" s="7">
        <v>37263</v>
      </c>
      <c r="U1116" t="s">
        <v>2806</v>
      </c>
      <c r="V1116" s="7">
        <v>37263</v>
      </c>
      <c r="W1116" t="s">
        <v>8198</v>
      </c>
      <c r="X1116" t="s">
        <v>8205</v>
      </c>
      <c r="Y1116">
        <v>2002</v>
      </c>
      <c r="Z1116">
        <v>7</v>
      </c>
    </row>
    <row r="1117" spans="1:26" x14ac:dyDescent="0.25">
      <c r="A1117" t="s">
        <v>2807</v>
      </c>
      <c r="B1117" t="s">
        <v>2808</v>
      </c>
      <c r="C1117" t="s">
        <v>2808</v>
      </c>
      <c r="D1117">
        <v>0</v>
      </c>
      <c r="E1117">
        <v>89</v>
      </c>
      <c r="F1117">
        <v>1</v>
      </c>
      <c r="G1117">
        <v>29</v>
      </c>
      <c r="H1117" t="s">
        <v>8177</v>
      </c>
      <c r="I1117" t="s">
        <v>5529</v>
      </c>
      <c r="J1117" t="s">
        <v>8158</v>
      </c>
      <c r="K1117" t="s">
        <v>132</v>
      </c>
      <c r="L1117" s="5">
        <v>6.2</v>
      </c>
      <c r="M1117" t="s">
        <v>8178</v>
      </c>
      <c r="N1117" s="6">
        <v>170838</v>
      </c>
      <c r="O1117" t="s">
        <v>8182</v>
      </c>
      <c r="P1117" s="6">
        <v>40000000</v>
      </c>
      <c r="Q1117" s="6">
        <v>160466000</v>
      </c>
      <c r="R1117">
        <v>120466000</v>
      </c>
      <c r="S1117" t="s">
        <v>8175</v>
      </c>
      <c r="T1117" s="7">
        <v>37717</v>
      </c>
      <c r="U1117" t="s">
        <v>1840</v>
      </c>
      <c r="V1117" s="7">
        <v>37717</v>
      </c>
      <c r="W1117" t="s">
        <v>8210</v>
      </c>
      <c r="X1117" t="s">
        <v>8200</v>
      </c>
      <c r="Y1117">
        <v>2003</v>
      </c>
      <c r="Z1117">
        <v>6</v>
      </c>
    </row>
    <row r="1118" spans="1:26" x14ac:dyDescent="0.25">
      <c r="A1118" t="s">
        <v>2809</v>
      </c>
      <c r="B1118" t="s">
        <v>2810</v>
      </c>
      <c r="C1118" t="s">
        <v>2810</v>
      </c>
      <c r="D1118">
        <v>0</v>
      </c>
      <c r="E1118">
        <v>110</v>
      </c>
      <c r="F1118">
        <v>1</v>
      </c>
      <c r="G1118">
        <v>50</v>
      </c>
      <c r="H1118" t="s">
        <v>8177</v>
      </c>
      <c r="I1118" t="s">
        <v>145</v>
      </c>
      <c r="J1118" t="s">
        <v>8157</v>
      </c>
      <c r="K1118" t="s">
        <v>5802</v>
      </c>
      <c r="L1118" s="5">
        <v>7.5</v>
      </c>
      <c r="M1118" t="s">
        <v>8181</v>
      </c>
      <c r="N1118" s="6">
        <v>136859</v>
      </c>
      <c r="O1118" t="s">
        <v>8182</v>
      </c>
      <c r="P1118" s="6">
        <v>25000000</v>
      </c>
      <c r="Q1118" s="6">
        <v>108846072</v>
      </c>
      <c r="R1118">
        <v>83846072</v>
      </c>
      <c r="S1118" t="s">
        <v>8175</v>
      </c>
      <c r="T1118" s="7">
        <v>37605</v>
      </c>
      <c r="U1118" t="s">
        <v>2650</v>
      </c>
      <c r="V1118" s="7">
        <v>37605</v>
      </c>
      <c r="W1118" t="s">
        <v>8196</v>
      </c>
      <c r="X1118" t="s">
        <v>8200</v>
      </c>
      <c r="Y1118">
        <v>2002</v>
      </c>
      <c r="Z1118">
        <v>15</v>
      </c>
    </row>
    <row r="1119" spans="1:26" x14ac:dyDescent="0.25">
      <c r="A1119" t="s">
        <v>2811</v>
      </c>
      <c r="B1119" t="s">
        <v>2812</v>
      </c>
      <c r="C1119" t="s">
        <v>2812</v>
      </c>
      <c r="D1119">
        <v>0</v>
      </c>
      <c r="E1119">
        <v>107</v>
      </c>
      <c r="F1119">
        <v>1</v>
      </c>
      <c r="G1119">
        <v>47</v>
      </c>
      <c r="H1119" t="s">
        <v>8177</v>
      </c>
      <c r="I1119" t="s">
        <v>132</v>
      </c>
      <c r="J1119" t="s">
        <v>145</v>
      </c>
      <c r="K1119" t="s">
        <v>8157</v>
      </c>
      <c r="L1119" s="5">
        <v>6.9</v>
      </c>
      <c r="M1119" t="s">
        <v>8178</v>
      </c>
      <c r="N1119" s="6">
        <v>96263</v>
      </c>
      <c r="O1119" t="s">
        <v>8179</v>
      </c>
      <c r="P1119" s="6">
        <v>4000000</v>
      </c>
      <c r="Q1119" s="6">
        <v>9304609</v>
      </c>
      <c r="R1119">
        <v>5304609</v>
      </c>
      <c r="S1119" t="s">
        <v>8175</v>
      </c>
      <c r="T1119" s="7">
        <v>37267</v>
      </c>
      <c r="U1119" t="s">
        <v>2813</v>
      </c>
      <c r="V1119" s="7">
        <v>37267</v>
      </c>
      <c r="W1119" t="s">
        <v>8198</v>
      </c>
      <c r="X1119" t="s">
        <v>1465</v>
      </c>
      <c r="Y1119">
        <v>2002</v>
      </c>
      <c r="Z1119">
        <v>11</v>
      </c>
    </row>
    <row r="1120" spans="1:26" x14ac:dyDescent="0.25">
      <c r="A1120" t="s">
        <v>2814</v>
      </c>
      <c r="B1120" t="s">
        <v>2815</v>
      </c>
      <c r="C1120" t="s">
        <v>2816</v>
      </c>
      <c r="D1120">
        <v>0</v>
      </c>
      <c r="E1120">
        <v>106</v>
      </c>
      <c r="F1120">
        <v>1</v>
      </c>
      <c r="G1120">
        <v>46</v>
      </c>
      <c r="H1120" t="s">
        <v>8177</v>
      </c>
      <c r="I1120" t="s">
        <v>8162</v>
      </c>
      <c r="J1120" t="s">
        <v>145</v>
      </c>
      <c r="K1120" t="s">
        <v>5802</v>
      </c>
      <c r="L1120" s="5">
        <v>7.4</v>
      </c>
      <c r="M1120" t="s">
        <v>8181</v>
      </c>
      <c r="N1120" s="6">
        <v>62684</v>
      </c>
      <c r="O1120" t="s">
        <v>8179</v>
      </c>
      <c r="P1120" s="6">
        <v>5000000</v>
      </c>
      <c r="Q1120" s="6">
        <v>40431100</v>
      </c>
      <c r="R1120">
        <v>35431100</v>
      </c>
      <c r="S1120" t="s">
        <v>8175</v>
      </c>
      <c r="T1120" s="7">
        <v>38065</v>
      </c>
      <c r="U1120" t="s">
        <v>2817</v>
      </c>
      <c r="V1120" s="7">
        <v>38065</v>
      </c>
      <c r="W1120" t="s">
        <v>8203</v>
      </c>
      <c r="X1120" t="s">
        <v>1465</v>
      </c>
      <c r="Y1120">
        <v>2004</v>
      </c>
      <c r="Z1120">
        <v>19</v>
      </c>
    </row>
    <row r="1121" spans="1:26" x14ac:dyDescent="0.25">
      <c r="A1121" t="s">
        <v>2818</v>
      </c>
      <c r="B1121" t="s">
        <v>2819</v>
      </c>
      <c r="C1121" t="s">
        <v>2819</v>
      </c>
      <c r="D1121">
        <v>0</v>
      </c>
      <c r="E1121">
        <v>85</v>
      </c>
      <c r="F1121">
        <v>1</v>
      </c>
      <c r="G1121">
        <v>25</v>
      </c>
      <c r="H1121" t="s">
        <v>8177</v>
      </c>
      <c r="I1121" t="s">
        <v>8158</v>
      </c>
      <c r="J1121" t="s">
        <v>8159</v>
      </c>
      <c r="K1121" t="s">
        <v>132</v>
      </c>
      <c r="L1121" s="5">
        <v>7.3</v>
      </c>
      <c r="M1121" t="s">
        <v>8181</v>
      </c>
      <c r="N1121" s="6">
        <v>205861</v>
      </c>
      <c r="O1121" t="s">
        <v>8182</v>
      </c>
      <c r="P1121" s="6">
        <v>80000000</v>
      </c>
      <c r="Q1121" s="6">
        <v>273144151</v>
      </c>
      <c r="R1121">
        <v>193144151</v>
      </c>
      <c r="S1121" t="s">
        <v>8175</v>
      </c>
      <c r="T1121" s="7">
        <v>37423</v>
      </c>
      <c r="U1121" t="s">
        <v>2820</v>
      </c>
      <c r="V1121" s="7">
        <v>37423</v>
      </c>
      <c r="W1121" t="s">
        <v>8208</v>
      </c>
      <c r="X1121" t="s">
        <v>8200</v>
      </c>
      <c r="Y1121">
        <v>2002</v>
      </c>
      <c r="Z1121">
        <v>16</v>
      </c>
    </row>
    <row r="1122" spans="1:26" x14ac:dyDescent="0.25">
      <c r="A1122" t="s">
        <v>2821</v>
      </c>
      <c r="B1122" t="s">
        <v>2822</v>
      </c>
      <c r="C1122" t="s">
        <v>2822</v>
      </c>
      <c r="D1122">
        <v>0</v>
      </c>
      <c r="E1122">
        <v>101</v>
      </c>
      <c r="F1122">
        <v>1</v>
      </c>
      <c r="G1122">
        <v>41</v>
      </c>
      <c r="H1122" t="s">
        <v>8177</v>
      </c>
      <c r="I1122" t="s">
        <v>132</v>
      </c>
      <c r="J1122" t="s">
        <v>145</v>
      </c>
      <c r="K1122" t="s">
        <v>8157</v>
      </c>
      <c r="L1122" s="5">
        <v>7.1</v>
      </c>
      <c r="M1122" t="s">
        <v>8181</v>
      </c>
      <c r="N1122" s="6">
        <v>189494</v>
      </c>
      <c r="O1122" t="s">
        <v>8182</v>
      </c>
      <c r="P1122" s="6">
        <v>30000000</v>
      </c>
      <c r="Q1122" s="6">
        <v>130549455</v>
      </c>
      <c r="R1122">
        <v>100549455</v>
      </c>
      <c r="S1122" t="s">
        <v>8175</v>
      </c>
      <c r="T1122" s="7">
        <v>37372</v>
      </c>
      <c r="U1122" t="s">
        <v>2823</v>
      </c>
      <c r="V1122" s="7">
        <v>37372</v>
      </c>
      <c r="W1122" t="s">
        <v>8210</v>
      </c>
      <c r="X1122" t="s">
        <v>1465</v>
      </c>
      <c r="Y1122">
        <v>2002</v>
      </c>
      <c r="Z1122">
        <v>26</v>
      </c>
    </row>
    <row r="1123" spans="1:26" x14ac:dyDescent="0.25">
      <c r="A1123" t="s">
        <v>2824</v>
      </c>
      <c r="B1123" t="s">
        <v>2825</v>
      </c>
      <c r="C1123" t="s">
        <v>2825</v>
      </c>
      <c r="D1123">
        <v>0</v>
      </c>
      <c r="E1123">
        <v>178</v>
      </c>
      <c r="F1123">
        <v>2</v>
      </c>
      <c r="G1123">
        <v>58</v>
      </c>
      <c r="H1123" t="s">
        <v>8183</v>
      </c>
      <c r="I1123" t="s">
        <v>8162</v>
      </c>
      <c r="J1123" t="s">
        <v>145</v>
      </c>
      <c r="K1123" t="s">
        <v>5802</v>
      </c>
      <c r="L1123" s="5">
        <v>8</v>
      </c>
      <c r="M1123" t="s">
        <v>8181</v>
      </c>
      <c r="N1123" s="6">
        <v>155869</v>
      </c>
      <c r="O1123" t="s">
        <v>8182</v>
      </c>
      <c r="P1123" s="6">
        <v>10000000</v>
      </c>
      <c r="Q1123" s="6">
        <v>16690617</v>
      </c>
      <c r="R1123">
        <v>6690617</v>
      </c>
      <c r="S1123" t="s">
        <v>8175</v>
      </c>
      <c r="T1123" s="7">
        <v>37760</v>
      </c>
      <c r="U1123" t="s">
        <v>2310</v>
      </c>
      <c r="V1123" s="7">
        <v>37760</v>
      </c>
      <c r="W1123" t="s">
        <v>8213</v>
      </c>
      <c r="X1123" t="s">
        <v>8205</v>
      </c>
      <c r="Y1123">
        <v>2003</v>
      </c>
      <c r="Z1123">
        <v>19</v>
      </c>
    </row>
    <row r="1124" spans="1:26" x14ac:dyDescent="0.25">
      <c r="A1124" t="s">
        <v>2826</v>
      </c>
      <c r="B1124" t="s">
        <v>2827</v>
      </c>
      <c r="C1124" t="s">
        <v>2827</v>
      </c>
      <c r="D1124">
        <v>0</v>
      </c>
      <c r="E1124">
        <v>132</v>
      </c>
      <c r="F1124">
        <v>2</v>
      </c>
      <c r="G1124">
        <v>12</v>
      </c>
      <c r="H1124" t="s">
        <v>8183</v>
      </c>
      <c r="I1124" t="s">
        <v>145</v>
      </c>
      <c r="J1124" t="s">
        <v>5802</v>
      </c>
      <c r="K1124" t="s">
        <v>5802</v>
      </c>
      <c r="L1124" s="5">
        <v>7.6</v>
      </c>
      <c r="M1124" t="s">
        <v>8181</v>
      </c>
      <c r="N1124" s="6">
        <v>153780</v>
      </c>
      <c r="O1124" t="s">
        <v>8182</v>
      </c>
      <c r="P1124" s="6">
        <v>22000000</v>
      </c>
      <c r="Q1124" s="6">
        <v>97818139</v>
      </c>
      <c r="R1124">
        <v>75818139</v>
      </c>
      <c r="S1124" t="s">
        <v>8175</v>
      </c>
      <c r="T1124" s="7">
        <v>37228</v>
      </c>
      <c r="U1124" t="s">
        <v>2828</v>
      </c>
      <c r="V1124" s="7">
        <v>37228</v>
      </c>
      <c r="W1124" t="s">
        <v>8196</v>
      </c>
      <c r="X1124" t="s">
        <v>8205</v>
      </c>
      <c r="Y1124">
        <v>2001</v>
      </c>
      <c r="Z1124">
        <v>3</v>
      </c>
    </row>
    <row r="1125" spans="1:26" x14ac:dyDescent="0.25">
      <c r="A1125" t="s">
        <v>2829</v>
      </c>
      <c r="B1125" t="s">
        <v>2830</v>
      </c>
      <c r="C1125" t="s">
        <v>2830</v>
      </c>
      <c r="D1125">
        <v>0</v>
      </c>
      <c r="E1125">
        <v>92</v>
      </c>
      <c r="F1125">
        <v>1</v>
      </c>
      <c r="G1125">
        <v>32</v>
      </c>
      <c r="H1125" t="s">
        <v>8177</v>
      </c>
      <c r="I1125" t="s">
        <v>5529</v>
      </c>
      <c r="J1125" t="s">
        <v>8158</v>
      </c>
      <c r="K1125" t="s">
        <v>8156</v>
      </c>
      <c r="L1125" s="5">
        <v>5.5</v>
      </c>
      <c r="M1125" t="s">
        <v>8178</v>
      </c>
      <c r="N1125" s="6">
        <v>143726</v>
      </c>
      <c r="O1125" t="s">
        <v>8182</v>
      </c>
      <c r="P1125" s="6">
        <v>60000000</v>
      </c>
      <c r="Q1125" s="6">
        <v>180630907</v>
      </c>
      <c r="R1125">
        <v>120630907</v>
      </c>
      <c r="S1125" t="s">
        <v>8175</v>
      </c>
      <c r="T1125" s="7">
        <v>37361</v>
      </c>
      <c r="U1125" t="s">
        <v>714</v>
      </c>
      <c r="V1125" s="7">
        <v>37361</v>
      </c>
      <c r="W1125" t="s">
        <v>8210</v>
      </c>
      <c r="X1125" t="s">
        <v>8205</v>
      </c>
      <c r="Y1125">
        <v>2002</v>
      </c>
      <c r="Z1125">
        <v>15</v>
      </c>
    </row>
    <row r="1126" spans="1:26" x14ac:dyDescent="0.25">
      <c r="A1126" t="s">
        <v>2831</v>
      </c>
      <c r="B1126" t="s">
        <v>2832</v>
      </c>
      <c r="C1126" t="s">
        <v>2832</v>
      </c>
      <c r="D1126">
        <v>0</v>
      </c>
      <c r="E1126">
        <v>89</v>
      </c>
      <c r="F1126">
        <v>1</v>
      </c>
      <c r="G1126">
        <v>29</v>
      </c>
      <c r="H1126" t="s">
        <v>8177</v>
      </c>
      <c r="I1126" t="s">
        <v>132</v>
      </c>
      <c r="J1126" t="s">
        <v>5802</v>
      </c>
      <c r="K1126" t="s">
        <v>5802</v>
      </c>
      <c r="L1126" s="5">
        <v>5.7</v>
      </c>
      <c r="M1126" t="s">
        <v>8178</v>
      </c>
      <c r="N1126" s="6">
        <v>112990</v>
      </c>
      <c r="O1126" t="s">
        <v>8182</v>
      </c>
      <c r="P1126" s="6">
        <v>15000000</v>
      </c>
      <c r="Q1126" s="6">
        <v>66468985</v>
      </c>
      <c r="R1126">
        <v>51468985</v>
      </c>
      <c r="S1126" t="s">
        <v>8175</v>
      </c>
      <c r="T1126" s="7">
        <v>2001</v>
      </c>
      <c r="U1126" t="s">
        <v>2833</v>
      </c>
      <c r="V1126" s="7">
        <v>2001</v>
      </c>
      <c r="W1126" t="s">
        <v>8208</v>
      </c>
      <c r="X1126" t="s">
        <v>1465</v>
      </c>
      <c r="Y1126">
        <v>1905</v>
      </c>
      <c r="Z1126">
        <v>23</v>
      </c>
    </row>
    <row r="1127" spans="1:26" x14ac:dyDescent="0.25">
      <c r="A1127" t="s">
        <v>2834</v>
      </c>
      <c r="B1127" t="s">
        <v>2835</v>
      </c>
      <c r="C1127" t="s">
        <v>2835</v>
      </c>
      <c r="D1127">
        <v>0</v>
      </c>
      <c r="E1127">
        <v>138</v>
      </c>
      <c r="F1127">
        <v>2</v>
      </c>
      <c r="G1127">
        <v>18</v>
      </c>
      <c r="H1127" t="s">
        <v>8183</v>
      </c>
      <c r="I1127" t="s">
        <v>5529</v>
      </c>
      <c r="J1127" t="s">
        <v>145</v>
      </c>
      <c r="K1127" t="s">
        <v>8167</v>
      </c>
      <c r="L1127" s="5">
        <v>7.2</v>
      </c>
      <c r="M1127" t="s">
        <v>8181</v>
      </c>
      <c r="N1127" s="6">
        <v>148790</v>
      </c>
      <c r="O1127" t="s">
        <v>8182</v>
      </c>
      <c r="P1127" s="6">
        <v>75000000</v>
      </c>
      <c r="Q1127" s="6">
        <v>115374915</v>
      </c>
      <c r="R1127">
        <v>40374915</v>
      </c>
      <c r="S1127" t="s">
        <v>8175</v>
      </c>
      <c r="T1127" s="7">
        <v>37312</v>
      </c>
      <c r="U1127" t="s">
        <v>1945</v>
      </c>
      <c r="V1127" s="7">
        <v>37312</v>
      </c>
      <c r="W1127" t="s">
        <v>8201</v>
      </c>
      <c r="X1127" t="s">
        <v>8205</v>
      </c>
      <c r="Y1127">
        <v>2002</v>
      </c>
      <c r="Z1127">
        <v>25</v>
      </c>
    </row>
    <row r="1128" spans="1:26" x14ac:dyDescent="0.25">
      <c r="A1128" t="s">
        <v>2836</v>
      </c>
      <c r="B1128" t="s">
        <v>2837</v>
      </c>
      <c r="C1128" t="s">
        <v>2837</v>
      </c>
      <c r="D1128">
        <v>0</v>
      </c>
      <c r="E1128">
        <v>93</v>
      </c>
      <c r="F1128">
        <v>1</v>
      </c>
      <c r="G1128">
        <v>33</v>
      </c>
      <c r="H1128" t="s">
        <v>8177</v>
      </c>
      <c r="I1128" t="s">
        <v>132</v>
      </c>
      <c r="J1128" t="s">
        <v>8156</v>
      </c>
      <c r="K1128" t="s">
        <v>5802</v>
      </c>
      <c r="L1128" s="5">
        <v>6.2</v>
      </c>
      <c r="M1128" t="s">
        <v>8178</v>
      </c>
      <c r="N1128" s="6">
        <v>60943</v>
      </c>
      <c r="O1128" t="s">
        <v>8179</v>
      </c>
      <c r="P1128" s="6">
        <v>20000000</v>
      </c>
      <c r="Q1128" s="6">
        <v>31283740</v>
      </c>
      <c r="R1128">
        <v>11283740</v>
      </c>
      <c r="S1128" t="s">
        <v>8175</v>
      </c>
      <c r="T1128" s="7">
        <v>37242</v>
      </c>
      <c r="U1128" t="s">
        <v>2838</v>
      </c>
      <c r="V1128" s="7">
        <v>37242</v>
      </c>
      <c r="W1128" t="s">
        <v>8196</v>
      </c>
      <c r="X1128" t="s">
        <v>8205</v>
      </c>
      <c r="Y1128">
        <v>2001</v>
      </c>
      <c r="Z1128">
        <v>17</v>
      </c>
    </row>
    <row r="1129" spans="1:26" x14ac:dyDescent="0.25">
      <c r="A1129" t="s">
        <v>2839</v>
      </c>
      <c r="B1129" t="s">
        <v>2840</v>
      </c>
      <c r="C1129" t="s">
        <v>2840</v>
      </c>
      <c r="D1129">
        <v>0</v>
      </c>
      <c r="E1129">
        <v>118</v>
      </c>
      <c r="F1129">
        <v>1</v>
      </c>
      <c r="G1129">
        <v>58</v>
      </c>
      <c r="H1129" t="s">
        <v>8177</v>
      </c>
      <c r="I1129" t="s">
        <v>145</v>
      </c>
      <c r="J1129" t="s">
        <v>8166</v>
      </c>
      <c r="K1129" t="s">
        <v>3857</v>
      </c>
      <c r="L1129" s="5">
        <v>7.2</v>
      </c>
      <c r="M1129" t="s">
        <v>8181</v>
      </c>
      <c r="N1129" s="6">
        <v>312127</v>
      </c>
      <c r="O1129" t="s">
        <v>8182</v>
      </c>
      <c r="P1129" s="6">
        <v>46000000</v>
      </c>
      <c r="Q1129" s="6">
        <v>113758770</v>
      </c>
      <c r="R1129">
        <v>67758770</v>
      </c>
      <c r="S1129" t="s">
        <v>8175</v>
      </c>
      <c r="T1129" s="7">
        <v>37379</v>
      </c>
      <c r="U1129" t="s">
        <v>2229</v>
      </c>
      <c r="V1129" s="7">
        <v>37379</v>
      </c>
      <c r="W1129" t="s">
        <v>8213</v>
      </c>
      <c r="X1129" t="s">
        <v>1465</v>
      </c>
      <c r="Y1129">
        <v>2002</v>
      </c>
      <c r="Z1129">
        <v>3</v>
      </c>
    </row>
    <row r="1130" spans="1:26" x14ac:dyDescent="0.25">
      <c r="A1130" t="s">
        <v>2841</v>
      </c>
      <c r="B1130" t="s">
        <v>2842</v>
      </c>
      <c r="C1130" t="s">
        <v>2842</v>
      </c>
      <c r="D1130">
        <v>0</v>
      </c>
      <c r="E1130">
        <v>96</v>
      </c>
      <c r="F1130">
        <v>1</v>
      </c>
      <c r="G1130">
        <v>36</v>
      </c>
      <c r="H1130" t="s">
        <v>8177</v>
      </c>
      <c r="I1130" t="s">
        <v>132</v>
      </c>
      <c r="J1130" t="s">
        <v>8157</v>
      </c>
      <c r="K1130" t="s">
        <v>5802</v>
      </c>
      <c r="L1130" s="5">
        <v>5.8</v>
      </c>
      <c r="M1130" t="s">
        <v>8178</v>
      </c>
      <c r="N1130" s="6">
        <v>150183</v>
      </c>
      <c r="O1130" t="s">
        <v>8182</v>
      </c>
      <c r="P1130" s="6">
        <v>50000000</v>
      </c>
      <c r="Q1130" s="6">
        <v>171269535</v>
      </c>
      <c r="R1130">
        <v>121269535</v>
      </c>
      <c r="S1130" t="s">
        <v>8175</v>
      </c>
      <c r="T1130" s="7">
        <v>37435</v>
      </c>
      <c r="U1130" t="s">
        <v>2393</v>
      </c>
      <c r="V1130" s="7">
        <v>37435</v>
      </c>
      <c r="W1130" t="s">
        <v>8208</v>
      </c>
      <c r="X1130" t="s">
        <v>1465</v>
      </c>
      <c r="Y1130">
        <v>2002</v>
      </c>
      <c r="Z1130">
        <v>28</v>
      </c>
    </row>
    <row r="1131" spans="1:26" x14ac:dyDescent="0.25">
      <c r="A1131" t="s">
        <v>2843</v>
      </c>
      <c r="B1131" t="s">
        <v>2844</v>
      </c>
      <c r="C1131" t="s">
        <v>2844</v>
      </c>
      <c r="D1131">
        <v>0</v>
      </c>
      <c r="E1131">
        <v>105</v>
      </c>
      <c r="F1131">
        <v>1</v>
      </c>
      <c r="G1131">
        <v>45</v>
      </c>
      <c r="H1131" t="s">
        <v>8177</v>
      </c>
      <c r="I1131" t="s">
        <v>5529</v>
      </c>
      <c r="J1131" t="s">
        <v>83</v>
      </c>
      <c r="K1131" t="s">
        <v>3857</v>
      </c>
      <c r="L1131" s="5">
        <v>6.8</v>
      </c>
      <c r="M1131" t="s">
        <v>8178</v>
      </c>
      <c r="N1131" s="6">
        <v>64566</v>
      </c>
      <c r="O1131" t="s">
        <v>8179</v>
      </c>
      <c r="P1131" s="6">
        <v>2000000</v>
      </c>
      <c r="Q1131" s="6">
        <v>3537283</v>
      </c>
      <c r="R1131">
        <v>1537283</v>
      </c>
      <c r="S1131" t="s">
        <v>8175</v>
      </c>
      <c r="T1131" s="7">
        <v>37337</v>
      </c>
      <c r="U1131" t="s">
        <v>2845</v>
      </c>
      <c r="V1131" s="7">
        <v>37337</v>
      </c>
      <c r="W1131" t="s">
        <v>8203</v>
      </c>
      <c r="X1131" t="s">
        <v>1465</v>
      </c>
      <c r="Y1131">
        <v>2002</v>
      </c>
      <c r="Z1131">
        <v>22</v>
      </c>
    </row>
    <row r="1132" spans="1:26" x14ac:dyDescent="0.25">
      <c r="A1132" t="s">
        <v>2846</v>
      </c>
      <c r="B1132" t="s">
        <v>2847</v>
      </c>
      <c r="C1132" t="s">
        <v>2847</v>
      </c>
      <c r="D1132">
        <v>0</v>
      </c>
      <c r="E1132">
        <v>137</v>
      </c>
      <c r="F1132">
        <v>2</v>
      </c>
      <c r="G1132">
        <v>17</v>
      </c>
      <c r="H1132" t="s">
        <v>8183</v>
      </c>
      <c r="I1132" t="s">
        <v>132</v>
      </c>
      <c r="J1132" t="s">
        <v>145</v>
      </c>
      <c r="K1132" t="s">
        <v>8166</v>
      </c>
      <c r="L1132" s="5">
        <v>7.2</v>
      </c>
      <c r="M1132" t="s">
        <v>8181</v>
      </c>
      <c r="N1132" s="6">
        <v>92204</v>
      </c>
      <c r="O1132" t="s">
        <v>8179</v>
      </c>
      <c r="P1132" s="6">
        <v>19800000</v>
      </c>
      <c r="Q1132" s="6">
        <v>87754044</v>
      </c>
      <c r="R1132">
        <v>67954044</v>
      </c>
      <c r="S1132" t="s">
        <v>8175</v>
      </c>
      <c r="T1132" s="7">
        <v>37202</v>
      </c>
      <c r="U1132" t="s">
        <v>23</v>
      </c>
      <c r="V1132" s="7">
        <v>37202</v>
      </c>
      <c r="W1132" t="s">
        <v>8207</v>
      </c>
      <c r="X1132" t="s">
        <v>8202</v>
      </c>
      <c r="Y1132">
        <v>2001</v>
      </c>
      <c r="Z1132">
        <v>7</v>
      </c>
    </row>
    <row r="1133" spans="1:26" x14ac:dyDescent="0.25">
      <c r="A1133" t="s">
        <v>2848</v>
      </c>
      <c r="B1133" t="s">
        <v>2849</v>
      </c>
      <c r="C1133" t="s">
        <v>2849</v>
      </c>
      <c r="D1133">
        <v>0</v>
      </c>
      <c r="E1133">
        <v>101</v>
      </c>
      <c r="F1133">
        <v>1</v>
      </c>
      <c r="G1133">
        <v>41</v>
      </c>
      <c r="H1133" t="s">
        <v>8177</v>
      </c>
      <c r="I1133" t="s">
        <v>145</v>
      </c>
      <c r="J1133" t="s">
        <v>8157</v>
      </c>
      <c r="K1133" t="s">
        <v>5802</v>
      </c>
      <c r="L1133" s="5">
        <v>7.3</v>
      </c>
      <c r="M1133" t="s">
        <v>8181</v>
      </c>
      <c r="N1133" s="6">
        <v>218374</v>
      </c>
      <c r="O1133" t="s">
        <v>8182</v>
      </c>
      <c r="P1133" s="6">
        <v>11800000</v>
      </c>
      <c r="Q1133" s="6">
        <v>47494916</v>
      </c>
      <c r="R1133">
        <v>35694916</v>
      </c>
      <c r="S1133" t="s">
        <v>8175</v>
      </c>
      <c r="T1133" s="7">
        <v>37279</v>
      </c>
      <c r="U1133" t="s">
        <v>2468</v>
      </c>
      <c r="V1133" s="7">
        <v>37279</v>
      </c>
      <c r="W1133" t="s">
        <v>8198</v>
      </c>
      <c r="X1133" t="s">
        <v>8202</v>
      </c>
      <c r="Y1133">
        <v>2002</v>
      </c>
      <c r="Z1133">
        <v>23</v>
      </c>
    </row>
    <row r="1134" spans="1:26" x14ac:dyDescent="0.25">
      <c r="A1134" t="s">
        <v>2850</v>
      </c>
      <c r="B1134" t="s">
        <v>2851</v>
      </c>
      <c r="C1134" t="s">
        <v>2851</v>
      </c>
      <c r="D1134">
        <v>0</v>
      </c>
      <c r="E1134">
        <v>92</v>
      </c>
      <c r="F1134">
        <v>1</v>
      </c>
      <c r="G1134">
        <v>32</v>
      </c>
      <c r="H1134" t="s">
        <v>8177</v>
      </c>
      <c r="I1134" t="s">
        <v>132</v>
      </c>
      <c r="J1134" t="s">
        <v>8156</v>
      </c>
      <c r="K1134" t="s">
        <v>83</v>
      </c>
      <c r="L1134" s="5">
        <v>6.9</v>
      </c>
      <c r="M1134" t="s">
        <v>8178</v>
      </c>
      <c r="N1134" s="6">
        <v>50877</v>
      </c>
      <c r="O1134" t="s">
        <v>8179</v>
      </c>
      <c r="P1134" s="6">
        <v>1000000</v>
      </c>
      <c r="Q1134" s="6">
        <v>1239183</v>
      </c>
      <c r="R1134">
        <v>239183</v>
      </c>
      <c r="S1134" t="s">
        <v>8175</v>
      </c>
      <c r="T1134" s="7">
        <v>37416</v>
      </c>
      <c r="U1134" t="s">
        <v>2852</v>
      </c>
      <c r="V1134" s="7">
        <v>37416</v>
      </c>
      <c r="W1134" t="s">
        <v>8208</v>
      </c>
      <c r="X1134" t="s">
        <v>8200</v>
      </c>
      <c r="Y1134">
        <v>2002</v>
      </c>
      <c r="Z1134">
        <v>9</v>
      </c>
    </row>
    <row r="1135" spans="1:26" x14ac:dyDescent="0.25">
      <c r="A1135" t="s">
        <v>2853</v>
      </c>
      <c r="B1135" t="s">
        <v>2854</v>
      </c>
      <c r="C1135" t="s">
        <v>2854</v>
      </c>
      <c r="D1135">
        <v>0</v>
      </c>
      <c r="E1135">
        <v>92</v>
      </c>
      <c r="F1135">
        <v>1</v>
      </c>
      <c r="G1135">
        <v>32</v>
      </c>
      <c r="H1135" t="s">
        <v>8177</v>
      </c>
      <c r="I1135" t="s">
        <v>132</v>
      </c>
      <c r="J1135" t="s">
        <v>8157</v>
      </c>
      <c r="K1135" t="s">
        <v>5802</v>
      </c>
      <c r="L1135" s="5">
        <v>6.4</v>
      </c>
      <c r="M1135" t="s">
        <v>8178</v>
      </c>
      <c r="N1135" s="6">
        <v>113821</v>
      </c>
      <c r="O1135" t="s">
        <v>8182</v>
      </c>
      <c r="P1135" s="6">
        <v>5000000</v>
      </c>
      <c r="Q1135" s="6">
        <v>38275483</v>
      </c>
      <c r="R1135">
        <v>33275483</v>
      </c>
      <c r="S1135" t="s">
        <v>8175</v>
      </c>
      <c r="T1135" s="7">
        <v>37350</v>
      </c>
      <c r="U1135" t="s">
        <v>2855</v>
      </c>
      <c r="V1135" s="7">
        <v>37350</v>
      </c>
      <c r="W1135" t="s">
        <v>8210</v>
      </c>
      <c r="X1135" t="s">
        <v>8199</v>
      </c>
      <c r="Y1135">
        <v>2002</v>
      </c>
      <c r="Z1135">
        <v>4</v>
      </c>
    </row>
    <row r="1136" spans="1:26" x14ac:dyDescent="0.25">
      <c r="A1136" t="s">
        <v>2856</v>
      </c>
      <c r="B1136" t="s">
        <v>2857</v>
      </c>
      <c r="C1136" t="s">
        <v>2857</v>
      </c>
      <c r="D1136">
        <v>0</v>
      </c>
      <c r="E1136">
        <v>95</v>
      </c>
      <c r="F1136">
        <v>1</v>
      </c>
      <c r="G1136">
        <v>35</v>
      </c>
      <c r="H1136" t="s">
        <v>8177</v>
      </c>
      <c r="I1136" t="s">
        <v>5529</v>
      </c>
      <c r="J1136" t="s">
        <v>132</v>
      </c>
      <c r="K1136" t="s">
        <v>8162</v>
      </c>
      <c r="L1136" s="5">
        <v>5.5</v>
      </c>
      <c r="M1136" t="s">
        <v>8178</v>
      </c>
      <c r="N1136" s="6">
        <v>64617</v>
      </c>
      <c r="O1136" t="s">
        <v>8179</v>
      </c>
      <c r="P1136" s="6">
        <v>85000000</v>
      </c>
      <c r="Q1136" s="6">
        <v>77885672</v>
      </c>
      <c r="R1136">
        <v>-7114328</v>
      </c>
      <c r="S1136" t="s">
        <v>8185</v>
      </c>
      <c r="T1136" s="7">
        <v>37326</v>
      </c>
      <c r="U1136" t="s">
        <v>2382</v>
      </c>
      <c r="V1136" s="7">
        <v>37326</v>
      </c>
      <c r="W1136" t="s">
        <v>8203</v>
      </c>
      <c r="X1136" t="s">
        <v>8205</v>
      </c>
      <c r="Y1136">
        <v>2002</v>
      </c>
      <c r="Z1136">
        <v>11</v>
      </c>
    </row>
    <row r="1137" spans="1:26" x14ac:dyDescent="0.25">
      <c r="A1137" t="s">
        <v>2858</v>
      </c>
      <c r="B1137" t="s">
        <v>2859</v>
      </c>
      <c r="C1137" t="s">
        <v>2859</v>
      </c>
      <c r="D1137">
        <v>0</v>
      </c>
      <c r="E1137">
        <v>136</v>
      </c>
      <c r="F1137">
        <v>2</v>
      </c>
      <c r="G1137">
        <v>16</v>
      </c>
      <c r="H1137" t="s">
        <v>8183</v>
      </c>
      <c r="I1137" t="s">
        <v>145</v>
      </c>
      <c r="J1137" t="s">
        <v>83</v>
      </c>
      <c r="K1137" t="s">
        <v>8161</v>
      </c>
      <c r="L1137" s="5">
        <v>5.5</v>
      </c>
      <c r="M1137" t="s">
        <v>8178</v>
      </c>
      <c r="N1137" s="6">
        <v>95445</v>
      </c>
      <c r="O1137" t="s">
        <v>8179</v>
      </c>
      <c r="P1137" s="6">
        <v>68000000</v>
      </c>
      <c r="Q1137" s="6">
        <v>81240406</v>
      </c>
      <c r="R1137">
        <v>13240406</v>
      </c>
      <c r="S1137" t="s">
        <v>8175</v>
      </c>
      <c r="T1137" s="7">
        <v>37686</v>
      </c>
      <c r="U1137" t="s">
        <v>1395</v>
      </c>
      <c r="V1137" s="7">
        <v>37686</v>
      </c>
      <c r="W1137" t="s">
        <v>8203</v>
      </c>
      <c r="X1137" t="s">
        <v>8199</v>
      </c>
      <c r="Y1137">
        <v>2003</v>
      </c>
      <c r="Z1137">
        <v>6</v>
      </c>
    </row>
    <row r="1138" spans="1:26" x14ac:dyDescent="0.25">
      <c r="A1138" t="s">
        <v>2860</v>
      </c>
      <c r="B1138" t="s">
        <v>2861</v>
      </c>
      <c r="C1138" t="s">
        <v>2861</v>
      </c>
      <c r="D1138">
        <v>0</v>
      </c>
      <c r="E1138">
        <v>111</v>
      </c>
      <c r="F1138">
        <v>1</v>
      </c>
      <c r="G1138">
        <v>51</v>
      </c>
      <c r="H1138" t="s">
        <v>8177</v>
      </c>
      <c r="I1138" t="s">
        <v>145</v>
      </c>
      <c r="J1138" t="s">
        <v>8157</v>
      </c>
      <c r="K1138" t="s">
        <v>5802</v>
      </c>
      <c r="L1138" s="5">
        <v>7.1</v>
      </c>
      <c r="M1138" t="s">
        <v>8181</v>
      </c>
      <c r="N1138" s="6">
        <v>92838</v>
      </c>
      <c r="O1138" t="s">
        <v>8179</v>
      </c>
      <c r="P1138" s="6">
        <v>4000000</v>
      </c>
      <c r="Q1138" s="6">
        <v>45011434</v>
      </c>
      <c r="R1138">
        <v>41011434</v>
      </c>
      <c r="S1138" t="s">
        <v>8175</v>
      </c>
      <c r="T1138" s="7">
        <v>37206</v>
      </c>
      <c r="U1138" t="s">
        <v>2862</v>
      </c>
      <c r="V1138" s="7">
        <v>37206</v>
      </c>
      <c r="W1138" t="s">
        <v>8207</v>
      </c>
      <c r="X1138" t="s">
        <v>8200</v>
      </c>
      <c r="Y1138">
        <v>2001</v>
      </c>
      <c r="Z1138">
        <v>11</v>
      </c>
    </row>
    <row r="1139" spans="1:26" x14ac:dyDescent="0.25">
      <c r="A1139" t="s">
        <v>2863</v>
      </c>
      <c r="B1139" t="s">
        <v>2864</v>
      </c>
      <c r="C1139" t="s">
        <v>2864</v>
      </c>
      <c r="D1139">
        <v>0</v>
      </c>
      <c r="E1139">
        <v>102</v>
      </c>
      <c r="F1139">
        <v>1</v>
      </c>
      <c r="G1139">
        <v>42</v>
      </c>
      <c r="H1139" t="s">
        <v>8177</v>
      </c>
      <c r="I1139" t="s">
        <v>5529</v>
      </c>
      <c r="J1139" t="s">
        <v>8162</v>
      </c>
      <c r="K1139" t="s">
        <v>3857</v>
      </c>
      <c r="L1139" s="5">
        <v>6.3</v>
      </c>
      <c r="M1139" t="s">
        <v>8178</v>
      </c>
      <c r="N1139" s="6">
        <v>167751</v>
      </c>
      <c r="O1139" t="s">
        <v>8182</v>
      </c>
      <c r="P1139" s="6">
        <v>29000000</v>
      </c>
      <c r="Q1139" s="6">
        <v>98769390</v>
      </c>
      <c r="R1139">
        <v>69769390</v>
      </c>
      <c r="S1139" t="s">
        <v>8175</v>
      </c>
      <c r="T1139" s="7">
        <v>37860</v>
      </c>
      <c r="U1139" t="s">
        <v>1126</v>
      </c>
      <c r="V1139" s="7">
        <v>37860</v>
      </c>
      <c r="W1139" t="s">
        <v>8212</v>
      </c>
      <c r="X1139" t="s">
        <v>8202</v>
      </c>
      <c r="Y1139">
        <v>2003</v>
      </c>
      <c r="Z1139">
        <v>27</v>
      </c>
    </row>
    <row r="1140" spans="1:26" x14ac:dyDescent="0.25">
      <c r="A1140" t="s">
        <v>2865</v>
      </c>
      <c r="B1140" t="s">
        <v>2866</v>
      </c>
      <c r="C1140" t="s">
        <v>2866</v>
      </c>
      <c r="D1140">
        <v>0</v>
      </c>
      <c r="E1140">
        <v>106</v>
      </c>
      <c r="F1140">
        <v>1</v>
      </c>
      <c r="G1140">
        <v>46</v>
      </c>
      <c r="H1140" t="s">
        <v>8177</v>
      </c>
      <c r="I1140" t="s">
        <v>145</v>
      </c>
      <c r="J1140" t="s">
        <v>8166</v>
      </c>
      <c r="K1140" t="s">
        <v>8161</v>
      </c>
      <c r="L1140" s="5">
        <v>6.8</v>
      </c>
      <c r="M1140" t="s">
        <v>8178</v>
      </c>
      <c r="N1140" s="6">
        <v>379705</v>
      </c>
      <c r="O1140" t="s">
        <v>8182</v>
      </c>
      <c r="P1140" s="6">
        <v>72000000</v>
      </c>
      <c r="Q1140" s="6">
        <v>408247917</v>
      </c>
      <c r="R1140">
        <v>336247917</v>
      </c>
      <c r="S1140" t="s">
        <v>8175</v>
      </c>
      <c r="T1140" s="7">
        <v>37466</v>
      </c>
      <c r="U1140" t="s">
        <v>2307</v>
      </c>
      <c r="V1140" s="7">
        <v>37466</v>
      </c>
      <c r="W1140" t="s">
        <v>8209</v>
      </c>
      <c r="X1140" t="s">
        <v>8205</v>
      </c>
      <c r="Y1140">
        <v>2002</v>
      </c>
      <c r="Z1140">
        <v>29</v>
      </c>
    </row>
    <row r="1141" spans="1:26" x14ac:dyDescent="0.25">
      <c r="A1141" t="s">
        <v>2867</v>
      </c>
      <c r="B1141" t="s">
        <v>2868</v>
      </c>
      <c r="C1141" t="s">
        <v>2869</v>
      </c>
      <c r="D1141">
        <v>0</v>
      </c>
      <c r="E1141">
        <v>113</v>
      </c>
      <c r="F1141">
        <v>1</v>
      </c>
      <c r="G1141">
        <v>53</v>
      </c>
      <c r="H1141" t="s">
        <v>8177</v>
      </c>
      <c r="I1141" t="s">
        <v>5529</v>
      </c>
      <c r="J1141" t="s">
        <v>132</v>
      </c>
      <c r="K1141" t="s">
        <v>8156</v>
      </c>
      <c r="L1141" s="5">
        <v>7.3</v>
      </c>
      <c r="M1141" t="s">
        <v>8181</v>
      </c>
      <c r="N1141" s="6">
        <v>86038</v>
      </c>
      <c r="O1141" t="s">
        <v>8179</v>
      </c>
      <c r="P1141" s="6">
        <v>10000000</v>
      </c>
      <c r="Q1141" s="6">
        <v>42776760</v>
      </c>
      <c r="R1141">
        <v>32776760</v>
      </c>
      <c r="S1141" t="s">
        <v>8175</v>
      </c>
      <c r="T1141" s="7">
        <v>37077</v>
      </c>
      <c r="U1141" t="s">
        <v>2870</v>
      </c>
      <c r="V1141" s="7">
        <v>37077</v>
      </c>
      <c r="W1141" t="s">
        <v>8209</v>
      </c>
      <c r="X1141" t="s">
        <v>8199</v>
      </c>
      <c r="Y1141">
        <v>2001</v>
      </c>
      <c r="Z1141">
        <v>5</v>
      </c>
    </row>
    <row r="1142" spans="1:26" x14ac:dyDescent="0.25">
      <c r="A1142" t="s">
        <v>2871</v>
      </c>
      <c r="B1142" t="s">
        <v>2872</v>
      </c>
      <c r="C1142" t="s">
        <v>2873</v>
      </c>
      <c r="D1142">
        <v>0</v>
      </c>
      <c r="E1142">
        <v>80</v>
      </c>
      <c r="F1142">
        <v>1</v>
      </c>
      <c r="G1142">
        <v>20</v>
      </c>
      <c r="H1142" t="s">
        <v>8180</v>
      </c>
      <c r="I1142" t="s">
        <v>8158</v>
      </c>
      <c r="J1142" t="s">
        <v>8159</v>
      </c>
      <c r="K1142" t="s">
        <v>132</v>
      </c>
      <c r="L1142" s="5">
        <v>7.7</v>
      </c>
      <c r="M1142" t="s">
        <v>8181</v>
      </c>
      <c r="N1142" s="6">
        <v>56371</v>
      </c>
      <c r="O1142" t="s">
        <v>8179</v>
      </c>
      <c r="P1142" s="6">
        <v>9500000</v>
      </c>
      <c r="Q1142" s="6">
        <v>14776760</v>
      </c>
      <c r="R1142">
        <v>5276760</v>
      </c>
      <c r="S1142" t="s">
        <v>8175</v>
      </c>
      <c r="T1142" s="7">
        <v>37759</v>
      </c>
      <c r="U1142" t="s">
        <v>2874</v>
      </c>
      <c r="V1142" s="7">
        <v>37759</v>
      </c>
      <c r="W1142" t="s">
        <v>8213</v>
      </c>
      <c r="X1142" t="s">
        <v>8200</v>
      </c>
      <c r="Y1142">
        <v>2003</v>
      </c>
      <c r="Z1142">
        <v>18</v>
      </c>
    </row>
    <row r="1143" spans="1:26" x14ac:dyDescent="0.25">
      <c r="A1143" t="s">
        <v>2875</v>
      </c>
      <c r="B1143" t="s">
        <v>2876</v>
      </c>
      <c r="C1143" t="s">
        <v>2876</v>
      </c>
      <c r="D1143">
        <v>0</v>
      </c>
      <c r="E1143">
        <v>138</v>
      </c>
      <c r="F1143">
        <v>2</v>
      </c>
      <c r="G1143">
        <v>18</v>
      </c>
      <c r="H1143" t="s">
        <v>8183</v>
      </c>
      <c r="I1143" t="s">
        <v>5529</v>
      </c>
      <c r="J1143" t="s">
        <v>8161</v>
      </c>
      <c r="K1143" t="s">
        <v>5802</v>
      </c>
      <c r="L1143" s="5">
        <v>5.6</v>
      </c>
      <c r="M1143" t="s">
        <v>8178</v>
      </c>
      <c r="N1143" s="6">
        <v>275643</v>
      </c>
      <c r="O1143" t="s">
        <v>8182</v>
      </c>
      <c r="P1143" s="6">
        <v>137000000</v>
      </c>
      <c r="Q1143" s="6">
        <v>245285165</v>
      </c>
      <c r="R1143">
        <v>108285165</v>
      </c>
      <c r="S1143" t="s">
        <v>8175</v>
      </c>
      <c r="T1143" s="7">
        <v>37789</v>
      </c>
      <c r="U1143" t="s">
        <v>1515</v>
      </c>
      <c r="V1143" s="7">
        <v>37789</v>
      </c>
      <c r="W1143" t="s">
        <v>8208</v>
      </c>
      <c r="X1143" t="s">
        <v>8197</v>
      </c>
      <c r="Y1143">
        <v>2003</v>
      </c>
      <c r="Z1143">
        <v>17</v>
      </c>
    </row>
    <row r="1144" spans="1:26" x14ac:dyDescent="0.25">
      <c r="A1144" t="s">
        <v>2877</v>
      </c>
      <c r="B1144" t="s">
        <v>2878</v>
      </c>
      <c r="C1144" t="s">
        <v>2878</v>
      </c>
      <c r="D1144">
        <v>0</v>
      </c>
      <c r="E1144">
        <v>105</v>
      </c>
      <c r="F1144">
        <v>1</v>
      </c>
      <c r="G1144">
        <v>45</v>
      </c>
      <c r="H1144" t="s">
        <v>8177</v>
      </c>
      <c r="I1144" t="s">
        <v>132</v>
      </c>
      <c r="J1144" t="s">
        <v>145</v>
      </c>
      <c r="K1144" t="s">
        <v>8163</v>
      </c>
      <c r="L1144" s="5">
        <v>5.8</v>
      </c>
      <c r="M1144" t="s">
        <v>8178</v>
      </c>
      <c r="N1144" s="6">
        <v>65527</v>
      </c>
      <c r="O1144" t="s">
        <v>8179</v>
      </c>
      <c r="P1144" s="6">
        <v>25000000</v>
      </c>
      <c r="Q1144" s="6">
        <v>50732139</v>
      </c>
      <c r="R1144">
        <v>25732139</v>
      </c>
      <c r="S1144" t="s">
        <v>8175</v>
      </c>
      <c r="T1144" s="7">
        <v>37707</v>
      </c>
      <c r="U1144" t="s">
        <v>2619</v>
      </c>
      <c r="V1144" s="7">
        <v>37707</v>
      </c>
      <c r="W1144" t="s">
        <v>8203</v>
      </c>
      <c r="X1144" t="s">
        <v>8199</v>
      </c>
      <c r="Y1144">
        <v>2003</v>
      </c>
      <c r="Z1144">
        <v>27</v>
      </c>
    </row>
    <row r="1145" spans="1:26" x14ac:dyDescent="0.25">
      <c r="A1145" t="s">
        <v>2879</v>
      </c>
      <c r="B1145" t="s">
        <v>2880</v>
      </c>
      <c r="C1145" t="s">
        <v>2880</v>
      </c>
      <c r="D1145">
        <v>0</v>
      </c>
      <c r="E1145">
        <v>100</v>
      </c>
      <c r="F1145">
        <v>1</v>
      </c>
      <c r="G1145">
        <v>40</v>
      </c>
      <c r="H1145" t="s">
        <v>8177</v>
      </c>
      <c r="I1145" t="s">
        <v>5529</v>
      </c>
      <c r="J1145" t="s">
        <v>8158</v>
      </c>
      <c r="K1145" t="s">
        <v>132</v>
      </c>
      <c r="L1145" s="5">
        <v>5.3</v>
      </c>
      <c r="M1145" t="s">
        <v>8178</v>
      </c>
      <c r="N1145" s="6">
        <v>72239</v>
      </c>
      <c r="O1145" t="s">
        <v>8179</v>
      </c>
      <c r="P1145" s="6">
        <v>38000000</v>
      </c>
      <c r="Q1145" s="6">
        <v>119723358</v>
      </c>
      <c r="R1145">
        <v>81723358</v>
      </c>
      <c r="S1145" t="s">
        <v>8175</v>
      </c>
      <c r="T1145" s="7">
        <v>37475</v>
      </c>
      <c r="U1145" t="s">
        <v>1126</v>
      </c>
      <c r="V1145" s="7">
        <v>37475</v>
      </c>
      <c r="W1145" t="s">
        <v>8212</v>
      </c>
      <c r="X1145" t="s">
        <v>8202</v>
      </c>
      <c r="Y1145">
        <v>2002</v>
      </c>
      <c r="Z1145">
        <v>7</v>
      </c>
    </row>
    <row r="1146" spans="1:26" x14ac:dyDescent="0.25">
      <c r="A1146" t="s">
        <v>2881</v>
      </c>
      <c r="B1146" t="s">
        <v>2882</v>
      </c>
      <c r="C1146" t="s">
        <v>2882</v>
      </c>
      <c r="D1146">
        <v>0</v>
      </c>
      <c r="E1146">
        <v>103</v>
      </c>
      <c r="F1146">
        <v>1</v>
      </c>
      <c r="G1146">
        <v>43</v>
      </c>
      <c r="H1146" t="s">
        <v>8177</v>
      </c>
      <c r="I1146" t="s">
        <v>5529</v>
      </c>
      <c r="J1146" t="s">
        <v>8162</v>
      </c>
      <c r="K1146" t="s">
        <v>5802</v>
      </c>
      <c r="L1146" s="5">
        <v>5.3</v>
      </c>
      <c r="M1146" t="s">
        <v>8178</v>
      </c>
      <c r="N1146" s="6">
        <v>226627</v>
      </c>
      <c r="O1146" t="s">
        <v>8182</v>
      </c>
      <c r="P1146" s="6">
        <v>78000000</v>
      </c>
      <c r="Q1146" s="6">
        <v>179179718</v>
      </c>
      <c r="R1146">
        <v>101179718</v>
      </c>
      <c r="S1146" t="s">
        <v>8175</v>
      </c>
      <c r="T1146" s="7">
        <v>37661</v>
      </c>
      <c r="U1146" t="s">
        <v>2711</v>
      </c>
      <c r="V1146" s="7">
        <v>37661</v>
      </c>
      <c r="W1146" t="s">
        <v>8201</v>
      </c>
      <c r="X1146" t="s">
        <v>8200</v>
      </c>
      <c r="Y1146">
        <v>2003</v>
      </c>
      <c r="Z1146">
        <v>9</v>
      </c>
    </row>
    <row r="1147" spans="1:26" x14ac:dyDescent="0.25">
      <c r="A1147" t="s">
        <v>2883</v>
      </c>
      <c r="B1147" t="s">
        <v>2884</v>
      </c>
      <c r="C1147" t="s">
        <v>2884</v>
      </c>
      <c r="D1147">
        <v>0</v>
      </c>
      <c r="E1147">
        <v>91</v>
      </c>
      <c r="F1147">
        <v>1</v>
      </c>
      <c r="G1147">
        <v>31</v>
      </c>
      <c r="H1147" t="s">
        <v>8177</v>
      </c>
      <c r="I1147" t="s">
        <v>83</v>
      </c>
      <c r="J1147" t="s">
        <v>8166</v>
      </c>
      <c r="K1147" t="s">
        <v>3857</v>
      </c>
      <c r="L1147" s="5">
        <v>5.6</v>
      </c>
      <c r="M1147" t="s">
        <v>8178</v>
      </c>
      <c r="N1147" s="6">
        <v>107434</v>
      </c>
      <c r="O1147" t="s">
        <v>8182</v>
      </c>
      <c r="P1147" s="6">
        <v>20000000</v>
      </c>
      <c r="Q1147" s="6">
        <v>68349884</v>
      </c>
      <c r="R1147">
        <v>48349884</v>
      </c>
      <c r="S1147" t="s">
        <v>8175</v>
      </c>
      <c r="T1147" s="7">
        <v>37551</v>
      </c>
      <c r="U1147" t="s">
        <v>2616</v>
      </c>
      <c r="V1147" s="7">
        <v>37551</v>
      </c>
      <c r="W1147" t="s">
        <v>8204</v>
      </c>
      <c r="X1147" t="s">
        <v>8197</v>
      </c>
      <c r="Y1147">
        <v>2002</v>
      </c>
      <c r="Z1147">
        <v>22</v>
      </c>
    </row>
    <row r="1148" spans="1:26" x14ac:dyDescent="0.25">
      <c r="A1148" t="s">
        <v>2885</v>
      </c>
      <c r="B1148" t="s">
        <v>2886</v>
      </c>
      <c r="C1148" t="s">
        <v>2887</v>
      </c>
      <c r="D1148">
        <v>0</v>
      </c>
      <c r="E1148">
        <v>113</v>
      </c>
      <c r="F1148">
        <v>1</v>
      </c>
      <c r="G1148">
        <v>53</v>
      </c>
      <c r="H1148" t="s">
        <v>8177</v>
      </c>
      <c r="I1148" t="s">
        <v>145</v>
      </c>
      <c r="J1148" t="s">
        <v>83</v>
      </c>
      <c r="K1148" t="s">
        <v>8161</v>
      </c>
      <c r="L1148" s="5">
        <v>7.5</v>
      </c>
      <c r="M1148" t="s">
        <v>8181</v>
      </c>
      <c r="N1148" s="6">
        <v>434210</v>
      </c>
      <c r="O1148" t="s">
        <v>8182</v>
      </c>
      <c r="P1148" s="6">
        <v>8000000</v>
      </c>
      <c r="Q1148" s="6">
        <v>84661434</v>
      </c>
      <c r="R1148">
        <v>76661434</v>
      </c>
      <c r="S1148" t="s">
        <v>8175</v>
      </c>
      <c r="T1148" s="7">
        <v>37561</v>
      </c>
      <c r="U1148" t="s">
        <v>1366</v>
      </c>
      <c r="V1148" s="7">
        <v>37561</v>
      </c>
      <c r="W1148" t="s">
        <v>8207</v>
      </c>
      <c r="X1148" t="s">
        <v>1465</v>
      </c>
      <c r="Y1148">
        <v>2002</v>
      </c>
      <c r="Z1148">
        <v>1</v>
      </c>
    </row>
    <row r="1149" spans="1:26" x14ac:dyDescent="0.25">
      <c r="A1149" t="s">
        <v>2888</v>
      </c>
      <c r="B1149" t="s">
        <v>2889</v>
      </c>
      <c r="C1149" t="s">
        <v>2889</v>
      </c>
      <c r="D1149">
        <v>0</v>
      </c>
      <c r="E1149">
        <v>124</v>
      </c>
      <c r="F1149">
        <v>2</v>
      </c>
      <c r="G1149">
        <v>4</v>
      </c>
      <c r="H1149" t="s">
        <v>8183</v>
      </c>
      <c r="I1149" t="s">
        <v>8162</v>
      </c>
      <c r="J1149" t="s">
        <v>145</v>
      </c>
      <c r="K1149" t="s">
        <v>3857</v>
      </c>
      <c r="L1149" s="5">
        <v>7.2</v>
      </c>
      <c r="M1149" t="s">
        <v>8181</v>
      </c>
      <c r="N1149" s="6">
        <v>286081</v>
      </c>
      <c r="O1149" t="s">
        <v>8182</v>
      </c>
      <c r="P1149" s="6">
        <v>78000000</v>
      </c>
      <c r="Q1149" s="6">
        <v>209196298</v>
      </c>
      <c r="R1149">
        <v>131196298</v>
      </c>
      <c r="S1149" t="s">
        <v>8175</v>
      </c>
      <c r="T1149" s="7">
        <v>37529</v>
      </c>
      <c r="U1149" t="s">
        <v>1981</v>
      </c>
      <c r="V1149" s="7">
        <v>37529</v>
      </c>
      <c r="W1149" t="s">
        <v>8211</v>
      </c>
      <c r="X1149" t="s">
        <v>8205</v>
      </c>
      <c r="Y1149">
        <v>2002</v>
      </c>
      <c r="Z1149">
        <v>30</v>
      </c>
    </row>
    <row r="1150" spans="1:26" x14ac:dyDescent="0.25">
      <c r="A1150" t="s">
        <v>2890</v>
      </c>
      <c r="B1150" t="s">
        <v>2891</v>
      </c>
      <c r="C1150" t="s">
        <v>2891</v>
      </c>
      <c r="D1150">
        <v>0</v>
      </c>
      <c r="E1150">
        <v>96</v>
      </c>
      <c r="F1150">
        <v>1</v>
      </c>
      <c r="G1150">
        <v>36</v>
      </c>
      <c r="H1150" t="s">
        <v>8177</v>
      </c>
      <c r="I1150" t="s">
        <v>132</v>
      </c>
      <c r="J1150" t="s">
        <v>8162</v>
      </c>
      <c r="K1150" t="s">
        <v>5802</v>
      </c>
      <c r="L1150" s="5">
        <v>5.9</v>
      </c>
      <c r="M1150" t="s">
        <v>8178</v>
      </c>
      <c r="N1150" s="6">
        <v>88603</v>
      </c>
      <c r="O1150" t="s">
        <v>8179</v>
      </c>
      <c r="P1150" s="6">
        <v>60000000</v>
      </c>
      <c r="Q1150" s="6">
        <v>55003135</v>
      </c>
      <c r="R1150">
        <v>-4996865</v>
      </c>
      <c r="S1150" t="s">
        <v>8185</v>
      </c>
      <c r="T1150" s="7">
        <v>37596</v>
      </c>
      <c r="U1150" t="s">
        <v>276</v>
      </c>
      <c r="V1150" s="7">
        <v>37596</v>
      </c>
      <c r="W1150" t="s">
        <v>8196</v>
      </c>
      <c r="X1150" t="s">
        <v>1465</v>
      </c>
      <c r="Y1150">
        <v>2002</v>
      </c>
      <c r="Z1150">
        <v>6</v>
      </c>
    </row>
    <row r="1151" spans="1:26" x14ac:dyDescent="0.25">
      <c r="A1151" t="s">
        <v>2892</v>
      </c>
      <c r="B1151" t="s">
        <v>2893</v>
      </c>
      <c r="C1151" t="s">
        <v>2893</v>
      </c>
      <c r="D1151">
        <v>0</v>
      </c>
      <c r="E1151">
        <v>113</v>
      </c>
      <c r="F1151">
        <v>1</v>
      </c>
      <c r="G1151">
        <v>53</v>
      </c>
      <c r="H1151" t="s">
        <v>8177</v>
      </c>
      <c r="I1151" t="s">
        <v>145</v>
      </c>
      <c r="J1151" t="s">
        <v>8161</v>
      </c>
      <c r="K1151" t="s">
        <v>3857</v>
      </c>
      <c r="L1151" s="5">
        <v>7.6</v>
      </c>
      <c r="M1151" t="s">
        <v>8181</v>
      </c>
      <c r="N1151" s="6">
        <v>511848</v>
      </c>
      <c r="O1151" t="s">
        <v>8184</v>
      </c>
      <c r="P1151" s="6">
        <v>13000000</v>
      </c>
      <c r="Q1151" s="6">
        <v>96822421</v>
      </c>
      <c r="R1151">
        <v>83822421</v>
      </c>
      <c r="S1151" t="s">
        <v>8175</v>
      </c>
      <c r="T1151" s="7">
        <v>38003</v>
      </c>
      <c r="U1151" t="s">
        <v>2894</v>
      </c>
      <c r="V1151" s="7">
        <v>38003</v>
      </c>
      <c r="W1151" t="s">
        <v>8198</v>
      </c>
      <c r="X1151" t="s">
        <v>8206</v>
      </c>
      <c r="Y1151">
        <v>2004</v>
      </c>
      <c r="Z1151">
        <v>17</v>
      </c>
    </row>
    <row r="1152" spans="1:26" x14ac:dyDescent="0.25">
      <c r="A1152" t="s">
        <v>2895</v>
      </c>
      <c r="B1152" t="s">
        <v>2896</v>
      </c>
      <c r="C1152" t="s">
        <v>2896</v>
      </c>
      <c r="D1152">
        <v>0</v>
      </c>
      <c r="E1152">
        <v>130</v>
      </c>
      <c r="F1152">
        <v>2</v>
      </c>
      <c r="G1152">
        <v>10</v>
      </c>
      <c r="H1152" t="s">
        <v>8183</v>
      </c>
      <c r="I1152" t="s">
        <v>8162</v>
      </c>
      <c r="J1152" t="s">
        <v>145</v>
      </c>
      <c r="K1152" t="s">
        <v>8166</v>
      </c>
      <c r="L1152" s="5">
        <v>7.5</v>
      </c>
      <c r="M1152" t="s">
        <v>8181</v>
      </c>
      <c r="N1152" s="6">
        <v>124504</v>
      </c>
      <c r="O1152" t="s">
        <v>8182</v>
      </c>
      <c r="P1152" s="6">
        <v>38000000</v>
      </c>
      <c r="Q1152" s="6">
        <v>38955598</v>
      </c>
      <c r="R1152">
        <v>955598</v>
      </c>
      <c r="S1152" t="s">
        <v>8175</v>
      </c>
      <c r="T1152" s="7">
        <v>37659</v>
      </c>
      <c r="U1152" t="s">
        <v>228</v>
      </c>
      <c r="V1152" s="7">
        <v>37659</v>
      </c>
      <c r="W1152" t="s">
        <v>8201</v>
      </c>
      <c r="X1152" t="s">
        <v>1465</v>
      </c>
      <c r="Y1152">
        <v>2003</v>
      </c>
      <c r="Z1152">
        <v>7</v>
      </c>
    </row>
    <row r="1153" spans="1:26" x14ac:dyDescent="0.25">
      <c r="A1153" t="s">
        <v>2897</v>
      </c>
      <c r="B1153" t="s">
        <v>2898</v>
      </c>
      <c r="C1153" t="s">
        <v>2898</v>
      </c>
      <c r="D1153">
        <v>0</v>
      </c>
      <c r="E1153">
        <v>115</v>
      </c>
      <c r="F1153">
        <v>1</v>
      </c>
      <c r="G1153">
        <v>55</v>
      </c>
      <c r="H1153" t="s">
        <v>8177</v>
      </c>
      <c r="I1153" t="s">
        <v>132</v>
      </c>
      <c r="J1153" t="s">
        <v>8157</v>
      </c>
      <c r="K1153" t="s">
        <v>5802</v>
      </c>
      <c r="L1153" s="5">
        <v>6.3</v>
      </c>
      <c r="M1153" t="s">
        <v>8178</v>
      </c>
      <c r="N1153" s="6">
        <v>281996</v>
      </c>
      <c r="O1153" t="s">
        <v>8182</v>
      </c>
      <c r="P1153" s="6">
        <v>80000000</v>
      </c>
      <c r="Q1153" s="6">
        <v>522657936</v>
      </c>
      <c r="R1153">
        <v>442657936</v>
      </c>
      <c r="S1153" t="s">
        <v>8175</v>
      </c>
      <c r="T1153" s="7">
        <v>38337</v>
      </c>
      <c r="U1153" t="s">
        <v>1691</v>
      </c>
      <c r="V1153" s="7">
        <v>38337</v>
      </c>
      <c r="W1153" t="s">
        <v>8196</v>
      </c>
      <c r="X1153" t="s">
        <v>8199</v>
      </c>
      <c r="Y1153">
        <v>2004</v>
      </c>
      <c r="Z1153">
        <v>16</v>
      </c>
    </row>
    <row r="1154" spans="1:26" x14ac:dyDescent="0.25">
      <c r="A1154" t="s">
        <v>2899</v>
      </c>
      <c r="B1154" t="s">
        <v>2900</v>
      </c>
      <c r="C1154" t="s">
        <v>2900</v>
      </c>
      <c r="D1154">
        <v>0</v>
      </c>
      <c r="E1154">
        <v>98</v>
      </c>
      <c r="F1154">
        <v>1</v>
      </c>
      <c r="G1154">
        <v>38</v>
      </c>
      <c r="H1154" t="s">
        <v>8177</v>
      </c>
      <c r="I1154" t="s">
        <v>5529</v>
      </c>
      <c r="J1154" t="s">
        <v>132</v>
      </c>
      <c r="K1154" t="s">
        <v>8161</v>
      </c>
      <c r="L1154" s="5">
        <v>5.4</v>
      </c>
      <c r="M1154" t="s">
        <v>8178</v>
      </c>
      <c r="N1154" s="6">
        <v>87408</v>
      </c>
      <c r="O1154" t="s">
        <v>8179</v>
      </c>
      <c r="P1154" s="6">
        <v>60000000</v>
      </c>
      <c r="Q1154" s="6">
        <v>104391623</v>
      </c>
      <c r="R1154">
        <v>44391623</v>
      </c>
      <c r="S1154" t="s">
        <v>8175</v>
      </c>
      <c r="T1154" s="7">
        <v>37518</v>
      </c>
      <c r="U1154" t="s">
        <v>2901</v>
      </c>
      <c r="V1154" s="7">
        <v>37518</v>
      </c>
      <c r="W1154" t="s">
        <v>8211</v>
      </c>
      <c r="X1154" t="s">
        <v>8199</v>
      </c>
      <c r="Y1154">
        <v>2002</v>
      </c>
      <c r="Z1154">
        <v>19</v>
      </c>
    </row>
    <row r="1155" spans="1:26" x14ac:dyDescent="0.25">
      <c r="A1155" t="s">
        <v>2902</v>
      </c>
      <c r="B1155" t="s">
        <v>2903</v>
      </c>
      <c r="C1155" t="s">
        <v>2903</v>
      </c>
      <c r="D1155">
        <v>0</v>
      </c>
      <c r="E1155">
        <v>134</v>
      </c>
      <c r="F1155">
        <v>2</v>
      </c>
      <c r="G1155">
        <v>14</v>
      </c>
      <c r="H1155" t="s">
        <v>8183</v>
      </c>
      <c r="I1155" t="s">
        <v>5529</v>
      </c>
      <c r="J1155" t="s">
        <v>8161</v>
      </c>
      <c r="K1155" t="s">
        <v>3857</v>
      </c>
      <c r="L1155" s="5">
        <v>7.4</v>
      </c>
      <c r="M1155" t="s">
        <v>8181</v>
      </c>
      <c r="N1155" s="6">
        <v>567888</v>
      </c>
      <c r="O1155" t="s">
        <v>8184</v>
      </c>
      <c r="P1155" s="6">
        <v>110000000</v>
      </c>
      <c r="Q1155" s="6">
        <v>407711549</v>
      </c>
      <c r="R1155">
        <v>297711549</v>
      </c>
      <c r="S1155" t="s">
        <v>8175</v>
      </c>
      <c r="T1155" s="7">
        <v>37735</v>
      </c>
      <c r="U1155" t="s">
        <v>1537</v>
      </c>
      <c r="V1155" s="7">
        <v>37735</v>
      </c>
      <c r="W1155" t="s">
        <v>8210</v>
      </c>
      <c r="X1155" t="s">
        <v>8199</v>
      </c>
      <c r="Y1155">
        <v>2003</v>
      </c>
      <c r="Z1155">
        <v>24</v>
      </c>
    </row>
    <row r="1156" spans="1:26" x14ac:dyDescent="0.25">
      <c r="A1156" t="s">
        <v>2904</v>
      </c>
      <c r="B1156" t="s">
        <v>2905</v>
      </c>
      <c r="C1156" t="s">
        <v>2905</v>
      </c>
      <c r="D1156">
        <v>0</v>
      </c>
      <c r="E1156">
        <v>115</v>
      </c>
      <c r="F1156">
        <v>1</v>
      </c>
      <c r="G1156">
        <v>55</v>
      </c>
      <c r="H1156" t="s">
        <v>8177</v>
      </c>
      <c r="I1156" t="s">
        <v>5529</v>
      </c>
      <c r="J1156" t="s">
        <v>3857</v>
      </c>
      <c r="K1156" t="s">
        <v>5802</v>
      </c>
      <c r="L1156" s="5">
        <v>6.6</v>
      </c>
      <c r="M1156" t="s">
        <v>8178</v>
      </c>
      <c r="N1156" s="6">
        <v>140621</v>
      </c>
      <c r="O1156" t="s">
        <v>8182</v>
      </c>
      <c r="P1156" s="6">
        <v>46000000</v>
      </c>
      <c r="Q1156" s="6">
        <v>101191884</v>
      </c>
      <c r="R1156">
        <v>55191884</v>
      </c>
      <c r="S1156" t="s">
        <v>8175</v>
      </c>
      <c r="T1156" s="7">
        <v>37646</v>
      </c>
      <c r="U1156" t="s">
        <v>763</v>
      </c>
      <c r="V1156" s="7">
        <v>37646</v>
      </c>
      <c r="W1156" t="s">
        <v>8198</v>
      </c>
      <c r="X1156" t="s">
        <v>8206</v>
      </c>
      <c r="Y1156">
        <v>2003</v>
      </c>
      <c r="Z1156">
        <v>25</v>
      </c>
    </row>
    <row r="1157" spans="1:26" x14ac:dyDescent="0.25">
      <c r="A1157" t="s">
        <v>2906</v>
      </c>
      <c r="B1157" t="s">
        <v>2907</v>
      </c>
      <c r="C1157" t="s">
        <v>2907</v>
      </c>
      <c r="D1157">
        <v>0</v>
      </c>
      <c r="E1157">
        <v>110</v>
      </c>
      <c r="F1157">
        <v>1</v>
      </c>
      <c r="G1157">
        <v>50</v>
      </c>
      <c r="H1157" t="s">
        <v>8177</v>
      </c>
      <c r="I1157" t="s">
        <v>132</v>
      </c>
      <c r="J1157" t="s">
        <v>145</v>
      </c>
      <c r="K1157" t="s">
        <v>8157</v>
      </c>
      <c r="L1157" s="5">
        <v>6.6</v>
      </c>
      <c r="M1157" t="s">
        <v>8178</v>
      </c>
      <c r="N1157" s="6">
        <v>52858</v>
      </c>
      <c r="O1157" t="s">
        <v>8179</v>
      </c>
      <c r="P1157" s="6">
        <v>4000000</v>
      </c>
      <c r="Q1157" s="6">
        <v>11832822</v>
      </c>
      <c r="R1157">
        <v>7832822</v>
      </c>
      <c r="S1157" t="s">
        <v>8175</v>
      </c>
      <c r="T1157" s="7">
        <v>37540</v>
      </c>
      <c r="U1157" t="s">
        <v>2908</v>
      </c>
      <c r="V1157" s="7">
        <v>37540</v>
      </c>
      <c r="W1157" t="s">
        <v>8204</v>
      </c>
      <c r="X1157" t="s">
        <v>1465</v>
      </c>
      <c r="Y1157">
        <v>2002</v>
      </c>
      <c r="Z1157">
        <v>11</v>
      </c>
    </row>
    <row r="1158" spans="1:26" x14ac:dyDescent="0.25">
      <c r="A1158" t="s">
        <v>2909</v>
      </c>
      <c r="B1158" t="s">
        <v>2910</v>
      </c>
      <c r="C1158" t="s">
        <v>2910</v>
      </c>
      <c r="D1158">
        <v>0</v>
      </c>
      <c r="E1158">
        <v>117</v>
      </c>
      <c r="F1158">
        <v>1</v>
      </c>
      <c r="G1158">
        <v>57</v>
      </c>
      <c r="H1158" t="s">
        <v>8177</v>
      </c>
      <c r="I1158" t="s">
        <v>8162</v>
      </c>
      <c r="J1158" t="s">
        <v>145</v>
      </c>
      <c r="K1158" t="s">
        <v>3857</v>
      </c>
      <c r="L1158" s="5">
        <v>7.3</v>
      </c>
      <c r="M1158" t="s">
        <v>8181</v>
      </c>
      <c r="N1158" s="6">
        <v>109102</v>
      </c>
      <c r="O1158" t="s">
        <v>8182</v>
      </c>
      <c r="P1158" s="6">
        <v>18000000</v>
      </c>
      <c r="Q1158" s="6">
        <v>25038466</v>
      </c>
      <c r="R1158">
        <v>7038466</v>
      </c>
      <c r="S1158" t="s">
        <v>8175</v>
      </c>
      <c r="T1158" s="7">
        <v>39332</v>
      </c>
      <c r="U1158" t="s">
        <v>98</v>
      </c>
      <c r="V1158" s="7">
        <v>39332</v>
      </c>
      <c r="W1158" t="s">
        <v>8211</v>
      </c>
      <c r="X1158" t="s">
        <v>1465</v>
      </c>
      <c r="Y1158">
        <v>2007</v>
      </c>
      <c r="Z1158">
        <v>7</v>
      </c>
    </row>
    <row r="1159" spans="1:26" x14ac:dyDescent="0.25">
      <c r="A1159" t="s">
        <v>2911</v>
      </c>
      <c r="B1159" t="s">
        <v>1499</v>
      </c>
      <c r="C1159" t="s">
        <v>1499</v>
      </c>
      <c r="D1159">
        <v>0</v>
      </c>
      <c r="E1159">
        <v>110</v>
      </c>
      <c r="F1159">
        <v>1</v>
      </c>
      <c r="G1159">
        <v>50</v>
      </c>
      <c r="H1159" t="s">
        <v>8177</v>
      </c>
      <c r="I1159" t="s">
        <v>5529</v>
      </c>
      <c r="J1159" t="s">
        <v>8158</v>
      </c>
      <c r="K1159" t="s">
        <v>8156</v>
      </c>
      <c r="L1159" s="5">
        <v>6</v>
      </c>
      <c r="M1159" t="s">
        <v>8178</v>
      </c>
      <c r="N1159" s="6">
        <v>185852</v>
      </c>
      <c r="O1159" t="s">
        <v>8182</v>
      </c>
      <c r="P1159" s="6">
        <v>55000000</v>
      </c>
      <c r="Q1159" s="6">
        <v>84426031</v>
      </c>
      <c r="R1159">
        <v>29426031</v>
      </c>
      <c r="S1159" t="s">
        <v>8175</v>
      </c>
      <c r="T1159" s="7">
        <v>44287</v>
      </c>
      <c r="U1159" t="s">
        <v>2912</v>
      </c>
      <c r="V1159" s="7">
        <v>44287</v>
      </c>
      <c r="W1159" t="s">
        <v>8210</v>
      </c>
      <c r="X1159" t="s">
        <v>8199</v>
      </c>
      <c r="Y1159">
        <v>2021</v>
      </c>
      <c r="Z1159">
        <v>1</v>
      </c>
    </row>
    <row r="1160" spans="1:26" x14ac:dyDescent="0.25">
      <c r="A1160" t="s">
        <v>2913</v>
      </c>
      <c r="B1160" t="s">
        <v>2914</v>
      </c>
      <c r="C1160" t="s">
        <v>2914</v>
      </c>
      <c r="D1160">
        <v>0</v>
      </c>
      <c r="E1160">
        <v>143</v>
      </c>
      <c r="F1160">
        <v>2</v>
      </c>
      <c r="G1160">
        <v>23</v>
      </c>
      <c r="H1160" t="s">
        <v>8183</v>
      </c>
      <c r="I1160" t="s">
        <v>145</v>
      </c>
      <c r="J1160" t="s">
        <v>8164</v>
      </c>
      <c r="K1160" t="s">
        <v>8157</v>
      </c>
      <c r="L1160" s="5">
        <v>7.2</v>
      </c>
      <c r="M1160" t="s">
        <v>8181</v>
      </c>
      <c r="N1160" s="6">
        <v>128540</v>
      </c>
      <c r="O1160" t="s">
        <v>8182</v>
      </c>
      <c r="P1160" s="6">
        <v>70000000</v>
      </c>
      <c r="Q1160" s="6">
        <v>154674241</v>
      </c>
      <c r="R1160">
        <v>84674241</v>
      </c>
      <c r="S1160" t="s">
        <v>8175</v>
      </c>
      <c r="T1160" s="7">
        <v>38330</v>
      </c>
      <c r="U1160" t="s">
        <v>708</v>
      </c>
      <c r="V1160" s="7">
        <v>38330</v>
      </c>
      <c r="W1160" t="s">
        <v>8196</v>
      </c>
      <c r="X1160" t="s">
        <v>8199</v>
      </c>
      <c r="Y1160">
        <v>2004</v>
      </c>
      <c r="Z1160">
        <v>9</v>
      </c>
    </row>
    <row r="1161" spans="1:26" x14ac:dyDescent="0.25">
      <c r="A1161" t="s">
        <v>2915</v>
      </c>
      <c r="B1161" t="s">
        <v>2916</v>
      </c>
      <c r="C1161" t="s">
        <v>2916</v>
      </c>
      <c r="D1161">
        <v>0</v>
      </c>
      <c r="E1161">
        <v>91</v>
      </c>
      <c r="F1161">
        <v>1</v>
      </c>
      <c r="G1161">
        <v>31</v>
      </c>
      <c r="H1161" t="s">
        <v>8177</v>
      </c>
      <c r="I1161" t="s">
        <v>5529</v>
      </c>
      <c r="J1161" t="s">
        <v>132</v>
      </c>
      <c r="K1161" t="s">
        <v>8162</v>
      </c>
      <c r="L1161" s="5">
        <v>6.2</v>
      </c>
      <c r="M1161" t="s">
        <v>8178</v>
      </c>
      <c r="N1161" s="6">
        <v>179542</v>
      </c>
      <c r="O1161" t="s">
        <v>8182</v>
      </c>
      <c r="P1161" s="6">
        <v>140000000</v>
      </c>
      <c r="Q1161" s="6">
        <v>258097122</v>
      </c>
      <c r="R1161">
        <v>118097122</v>
      </c>
      <c r="S1161" t="s">
        <v>8175</v>
      </c>
      <c r="T1161" s="7">
        <v>39293</v>
      </c>
      <c r="U1161" t="s">
        <v>1981</v>
      </c>
      <c r="V1161" s="7">
        <v>39293</v>
      </c>
      <c r="W1161" t="s">
        <v>8209</v>
      </c>
      <c r="X1161" t="s">
        <v>8205</v>
      </c>
      <c r="Y1161">
        <v>2007</v>
      </c>
      <c r="Z1161">
        <v>30</v>
      </c>
    </row>
    <row r="1162" spans="1:26" x14ac:dyDescent="0.25">
      <c r="A1162" t="s">
        <v>2917</v>
      </c>
      <c r="B1162" t="s">
        <v>2918</v>
      </c>
      <c r="C1162" t="s">
        <v>2918</v>
      </c>
      <c r="D1162">
        <v>0</v>
      </c>
      <c r="E1162">
        <v>92</v>
      </c>
      <c r="F1162">
        <v>1</v>
      </c>
      <c r="G1162">
        <v>32</v>
      </c>
      <c r="H1162" t="s">
        <v>8177</v>
      </c>
      <c r="I1162" t="s">
        <v>5529</v>
      </c>
      <c r="J1162" t="s">
        <v>8162</v>
      </c>
      <c r="K1162" t="s">
        <v>3857</v>
      </c>
      <c r="L1162" s="5">
        <v>6.8</v>
      </c>
      <c r="M1162" t="s">
        <v>8178</v>
      </c>
      <c r="N1162" s="6">
        <v>316082</v>
      </c>
      <c r="O1162" t="s">
        <v>8182</v>
      </c>
      <c r="P1162" s="6">
        <v>21000000</v>
      </c>
      <c r="Q1162" s="6">
        <v>43928932</v>
      </c>
      <c r="R1162">
        <v>22928932</v>
      </c>
      <c r="S1162" t="s">
        <v>8175</v>
      </c>
      <c r="T1162" s="7">
        <v>37531</v>
      </c>
      <c r="U1162" t="s">
        <v>2919</v>
      </c>
      <c r="V1162" s="7">
        <v>37531</v>
      </c>
      <c r="W1162" t="s">
        <v>8204</v>
      </c>
      <c r="X1162" t="s">
        <v>8202</v>
      </c>
      <c r="Y1162">
        <v>2002</v>
      </c>
      <c r="Z1162">
        <v>2</v>
      </c>
    </row>
    <row r="1163" spans="1:26" x14ac:dyDescent="0.25">
      <c r="A1163" t="s">
        <v>2920</v>
      </c>
      <c r="B1163" t="s">
        <v>2921</v>
      </c>
      <c r="C1163" t="s">
        <v>2921</v>
      </c>
      <c r="D1163">
        <v>0</v>
      </c>
      <c r="E1163">
        <v>135</v>
      </c>
      <c r="F1163">
        <v>2</v>
      </c>
      <c r="G1163">
        <v>15</v>
      </c>
      <c r="H1163" t="s">
        <v>8183</v>
      </c>
      <c r="I1163" t="s">
        <v>145</v>
      </c>
      <c r="J1163" t="s">
        <v>8164</v>
      </c>
      <c r="K1163" t="s">
        <v>8157</v>
      </c>
      <c r="L1163" s="5">
        <v>6.8</v>
      </c>
      <c r="M1163" t="s">
        <v>8178</v>
      </c>
      <c r="N1163" s="6">
        <v>55315</v>
      </c>
      <c r="O1163" t="s">
        <v>8179</v>
      </c>
      <c r="P1163" s="6">
        <v>40000000</v>
      </c>
      <c r="Q1163" s="6">
        <v>31670620</v>
      </c>
      <c r="R1163">
        <v>-8329380</v>
      </c>
      <c r="S1163" t="s">
        <v>8185</v>
      </c>
      <c r="T1163" s="7">
        <v>38679</v>
      </c>
      <c r="U1163" t="s">
        <v>966</v>
      </c>
      <c r="V1163" s="7">
        <v>38679</v>
      </c>
      <c r="W1163" t="s">
        <v>8207</v>
      </c>
      <c r="X1163" t="s">
        <v>8202</v>
      </c>
      <c r="Y1163">
        <v>2005</v>
      </c>
      <c r="Z1163">
        <v>23</v>
      </c>
    </row>
    <row r="1164" spans="1:26" x14ac:dyDescent="0.25">
      <c r="A1164" t="s">
        <v>2922</v>
      </c>
      <c r="B1164" t="s">
        <v>2923</v>
      </c>
      <c r="C1164" t="s">
        <v>2923</v>
      </c>
      <c r="D1164">
        <v>0</v>
      </c>
      <c r="E1164">
        <v>94</v>
      </c>
      <c r="F1164">
        <v>1</v>
      </c>
      <c r="G1164">
        <v>34</v>
      </c>
      <c r="H1164" t="s">
        <v>8177</v>
      </c>
      <c r="I1164" t="s">
        <v>5529</v>
      </c>
      <c r="J1164" t="s">
        <v>8158</v>
      </c>
      <c r="K1164" t="s">
        <v>132</v>
      </c>
      <c r="L1164" s="5">
        <v>6.2</v>
      </c>
      <c r="M1164" t="s">
        <v>8178</v>
      </c>
      <c r="N1164" s="6">
        <v>219390</v>
      </c>
      <c r="O1164" t="s">
        <v>8182</v>
      </c>
      <c r="P1164" s="6">
        <v>63000000</v>
      </c>
      <c r="Q1164" s="6">
        <v>296938801</v>
      </c>
      <c r="R1164">
        <v>233938801</v>
      </c>
      <c r="S1164" t="s">
        <v>8175</v>
      </c>
      <c r="T1164" s="7">
        <v>37459</v>
      </c>
      <c r="U1164" t="s">
        <v>1691</v>
      </c>
      <c r="V1164" s="7">
        <v>37459</v>
      </c>
      <c r="W1164" t="s">
        <v>8209</v>
      </c>
      <c r="X1164" t="s">
        <v>8205</v>
      </c>
      <c r="Y1164">
        <v>2002</v>
      </c>
      <c r="Z1164">
        <v>22</v>
      </c>
    </row>
    <row r="1165" spans="1:26" x14ac:dyDescent="0.25">
      <c r="A1165" t="s">
        <v>2924</v>
      </c>
      <c r="B1165" t="s">
        <v>2925</v>
      </c>
      <c r="C1165" t="s">
        <v>2925</v>
      </c>
      <c r="D1165">
        <v>0</v>
      </c>
      <c r="E1165">
        <v>161</v>
      </c>
      <c r="F1165">
        <v>2</v>
      </c>
      <c r="G1165">
        <v>41</v>
      </c>
      <c r="H1165" t="s">
        <v>8183</v>
      </c>
      <c r="I1165" t="s">
        <v>8158</v>
      </c>
      <c r="J1165" t="s">
        <v>8163</v>
      </c>
      <c r="K1165" t="s">
        <v>8156</v>
      </c>
      <c r="L1165" s="5">
        <v>7.4</v>
      </c>
      <c r="M1165" t="s">
        <v>8181</v>
      </c>
      <c r="N1165" s="6">
        <v>672770</v>
      </c>
      <c r="O1165" t="s">
        <v>8184</v>
      </c>
      <c r="P1165" s="6">
        <v>100000000</v>
      </c>
      <c r="Q1165" s="6">
        <v>926201000</v>
      </c>
      <c r="R1165">
        <v>826201000</v>
      </c>
      <c r="S1165" t="s">
        <v>8175</v>
      </c>
      <c r="T1165" s="7">
        <v>37563</v>
      </c>
      <c r="U1165" t="s">
        <v>966</v>
      </c>
      <c r="V1165" s="7">
        <v>37563</v>
      </c>
      <c r="W1165" t="s">
        <v>8207</v>
      </c>
      <c r="X1165" t="s">
        <v>8200</v>
      </c>
      <c r="Y1165">
        <v>2002</v>
      </c>
      <c r="Z1165">
        <v>3</v>
      </c>
    </row>
    <row r="1166" spans="1:26" x14ac:dyDescent="0.25">
      <c r="A1166" t="s">
        <v>2926</v>
      </c>
      <c r="B1166" t="s">
        <v>2927</v>
      </c>
      <c r="C1166" t="s">
        <v>2927</v>
      </c>
      <c r="D1166">
        <v>0</v>
      </c>
      <c r="E1166">
        <v>84</v>
      </c>
      <c r="F1166">
        <v>1</v>
      </c>
      <c r="G1166">
        <v>24</v>
      </c>
      <c r="H1166" t="s">
        <v>8177</v>
      </c>
      <c r="I1166" t="s">
        <v>83</v>
      </c>
      <c r="J1166" t="s">
        <v>3857</v>
      </c>
      <c r="K1166" t="s">
        <v>5802</v>
      </c>
      <c r="L1166" s="5">
        <v>6.1</v>
      </c>
      <c r="M1166" t="s">
        <v>8178</v>
      </c>
      <c r="N1166" s="6">
        <v>128664</v>
      </c>
      <c r="O1166" t="s">
        <v>8182</v>
      </c>
      <c r="P1166" s="6">
        <v>12600000</v>
      </c>
      <c r="Q1166" s="6">
        <v>28650575</v>
      </c>
      <c r="R1166">
        <v>16050575</v>
      </c>
      <c r="S1166" t="s">
        <v>8175</v>
      </c>
      <c r="T1166" s="7">
        <v>37771</v>
      </c>
      <c r="U1166" t="s">
        <v>2928</v>
      </c>
      <c r="V1166" s="7">
        <v>37771</v>
      </c>
      <c r="W1166" t="s">
        <v>8213</v>
      </c>
      <c r="X1166" t="s">
        <v>1465</v>
      </c>
      <c r="Y1166">
        <v>2003</v>
      </c>
      <c r="Z1166">
        <v>30</v>
      </c>
    </row>
    <row r="1167" spans="1:26" x14ac:dyDescent="0.25">
      <c r="A1167" t="s">
        <v>2929</v>
      </c>
      <c r="B1167" t="s">
        <v>2930</v>
      </c>
      <c r="C1167" t="s">
        <v>2930</v>
      </c>
      <c r="D1167">
        <v>0</v>
      </c>
      <c r="E1167">
        <v>124</v>
      </c>
      <c r="F1167">
        <v>2</v>
      </c>
      <c r="G1167">
        <v>4</v>
      </c>
      <c r="H1167" t="s">
        <v>8183</v>
      </c>
      <c r="I1167" t="s">
        <v>5529</v>
      </c>
      <c r="J1167" t="s">
        <v>8158</v>
      </c>
      <c r="K1167" t="s">
        <v>3857</v>
      </c>
      <c r="L1167" s="5">
        <v>5.8</v>
      </c>
      <c r="M1167" t="s">
        <v>8178</v>
      </c>
      <c r="N1167" s="6">
        <v>184724</v>
      </c>
      <c r="O1167" t="s">
        <v>8182</v>
      </c>
      <c r="P1167" s="6">
        <v>70000000</v>
      </c>
      <c r="Q1167" s="6">
        <v>277448382</v>
      </c>
      <c r="R1167">
        <v>207448382</v>
      </c>
      <c r="S1167" t="s">
        <v>8175</v>
      </c>
      <c r="T1167" s="7">
        <v>37477</v>
      </c>
      <c r="U1167" t="s">
        <v>1570</v>
      </c>
      <c r="V1167" s="7">
        <v>37477</v>
      </c>
      <c r="W1167" t="s">
        <v>8212</v>
      </c>
      <c r="X1167" t="s">
        <v>1465</v>
      </c>
      <c r="Y1167">
        <v>2002</v>
      </c>
      <c r="Z1167">
        <v>9</v>
      </c>
    </row>
    <row r="1168" spans="1:26" x14ac:dyDescent="0.25">
      <c r="A1168" t="s">
        <v>2931</v>
      </c>
      <c r="B1168" t="s">
        <v>2932</v>
      </c>
      <c r="C1168" t="s">
        <v>2933</v>
      </c>
      <c r="D1168">
        <v>0</v>
      </c>
      <c r="E1168">
        <v>129</v>
      </c>
      <c r="F1168">
        <v>2</v>
      </c>
      <c r="G1168">
        <v>9</v>
      </c>
      <c r="H1168" t="s">
        <v>8183</v>
      </c>
      <c r="I1168" t="s">
        <v>5529</v>
      </c>
      <c r="J1168" t="s">
        <v>8162</v>
      </c>
      <c r="K1168" t="s">
        <v>145</v>
      </c>
      <c r="L1168" s="5">
        <v>7</v>
      </c>
      <c r="M1168" t="s">
        <v>8178</v>
      </c>
      <c r="N1168" s="6">
        <v>59043</v>
      </c>
      <c r="O1168" t="s">
        <v>8179</v>
      </c>
      <c r="P1168" s="6">
        <v>1400000</v>
      </c>
      <c r="Q1168" s="6">
        <v>80631</v>
      </c>
      <c r="R1168">
        <v>-1319369</v>
      </c>
      <c r="S1168" t="s">
        <v>8185</v>
      </c>
      <c r="T1168" s="7">
        <v>37148</v>
      </c>
      <c r="U1168" t="s">
        <v>2934</v>
      </c>
      <c r="V1168" s="7">
        <v>37148</v>
      </c>
      <c r="W1168" t="s">
        <v>8211</v>
      </c>
      <c r="X1168" t="s">
        <v>1465</v>
      </c>
      <c r="Y1168">
        <v>2001</v>
      </c>
      <c r="Z1168">
        <v>14</v>
      </c>
    </row>
    <row r="1169" spans="1:26" x14ac:dyDescent="0.25">
      <c r="A1169" t="s">
        <v>2935</v>
      </c>
      <c r="B1169" t="s">
        <v>2936</v>
      </c>
      <c r="C1169" t="s">
        <v>2936</v>
      </c>
      <c r="D1169">
        <v>0</v>
      </c>
      <c r="E1169">
        <v>119</v>
      </c>
      <c r="F1169">
        <v>1</v>
      </c>
      <c r="G1169">
        <v>59</v>
      </c>
      <c r="H1169" t="s">
        <v>8177</v>
      </c>
      <c r="I1169" t="s">
        <v>5529</v>
      </c>
      <c r="J1169" t="s">
        <v>8158</v>
      </c>
      <c r="K1169" t="s">
        <v>8161</v>
      </c>
      <c r="L1169" s="5">
        <v>6.6</v>
      </c>
      <c r="M1169" t="s">
        <v>8178</v>
      </c>
      <c r="N1169" s="6">
        <v>238678</v>
      </c>
      <c r="O1169" t="s">
        <v>8182</v>
      </c>
      <c r="P1169" s="6">
        <v>105000000</v>
      </c>
      <c r="Q1169" s="6">
        <v>115900534</v>
      </c>
      <c r="R1169">
        <v>10900534</v>
      </c>
      <c r="S1169" t="s">
        <v>8175</v>
      </c>
      <c r="T1169" s="7">
        <v>38141</v>
      </c>
      <c r="U1169" t="s">
        <v>2119</v>
      </c>
      <c r="V1169" s="7">
        <v>38141</v>
      </c>
      <c r="W1169" t="s">
        <v>8208</v>
      </c>
      <c r="X1169" t="s">
        <v>8199</v>
      </c>
      <c r="Y1169">
        <v>2004</v>
      </c>
      <c r="Z1169">
        <v>3</v>
      </c>
    </row>
    <row r="1170" spans="1:26" x14ac:dyDescent="0.25">
      <c r="A1170" t="s">
        <v>2937</v>
      </c>
      <c r="B1170" t="s">
        <v>2938</v>
      </c>
      <c r="C1170" t="s">
        <v>2938</v>
      </c>
      <c r="D1170">
        <v>0</v>
      </c>
      <c r="E1170">
        <v>97</v>
      </c>
      <c r="F1170">
        <v>1</v>
      </c>
      <c r="G1170">
        <v>37</v>
      </c>
      <c r="H1170" t="s">
        <v>8177</v>
      </c>
      <c r="I1170" t="s">
        <v>5529</v>
      </c>
      <c r="J1170" t="s">
        <v>8158</v>
      </c>
      <c r="K1170" t="s">
        <v>132</v>
      </c>
      <c r="L1170" s="5">
        <v>5.4</v>
      </c>
      <c r="M1170" t="s">
        <v>8178</v>
      </c>
      <c r="N1170" s="6">
        <v>52907</v>
      </c>
      <c r="O1170" t="s">
        <v>8179</v>
      </c>
      <c r="P1170" s="6">
        <v>70000000</v>
      </c>
      <c r="Q1170" s="6">
        <v>51386477</v>
      </c>
      <c r="R1170">
        <v>-18613523</v>
      </c>
      <c r="S1170" t="s">
        <v>8185</v>
      </c>
      <c r="T1170" s="7">
        <v>37552</v>
      </c>
      <c r="U1170" t="s">
        <v>1737</v>
      </c>
      <c r="V1170" s="7">
        <v>37552</v>
      </c>
      <c r="W1170" t="s">
        <v>8204</v>
      </c>
      <c r="X1170" t="s">
        <v>8202</v>
      </c>
      <c r="Y1170">
        <v>2002</v>
      </c>
      <c r="Z1170">
        <v>23</v>
      </c>
    </row>
    <row r="1171" spans="1:26" x14ac:dyDescent="0.25">
      <c r="A1171" t="s">
        <v>2939</v>
      </c>
      <c r="B1171" t="s">
        <v>2940</v>
      </c>
      <c r="C1171" t="s">
        <v>2940</v>
      </c>
      <c r="D1171">
        <v>0</v>
      </c>
      <c r="E1171">
        <v>106</v>
      </c>
      <c r="F1171">
        <v>1</v>
      </c>
      <c r="G1171">
        <v>46</v>
      </c>
      <c r="H1171" t="s">
        <v>8177</v>
      </c>
      <c r="I1171" t="s">
        <v>8162</v>
      </c>
      <c r="J1171" t="s">
        <v>83</v>
      </c>
      <c r="K1171" t="s">
        <v>3857</v>
      </c>
      <c r="L1171" s="5">
        <v>6.3</v>
      </c>
      <c r="M1171" t="s">
        <v>8178</v>
      </c>
      <c r="N1171" s="6">
        <v>63274</v>
      </c>
      <c r="O1171" t="s">
        <v>8179</v>
      </c>
      <c r="P1171" s="6">
        <v>27000000</v>
      </c>
      <c r="Q1171" s="6">
        <v>21148829</v>
      </c>
      <c r="R1171">
        <v>-5851171</v>
      </c>
      <c r="S1171" t="s">
        <v>8185</v>
      </c>
      <c r="T1171" s="7">
        <v>38065</v>
      </c>
      <c r="U1171" t="s">
        <v>801</v>
      </c>
      <c r="V1171" s="7">
        <v>38065</v>
      </c>
      <c r="W1171" t="s">
        <v>8203</v>
      </c>
      <c r="X1171" t="s">
        <v>1465</v>
      </c>
      <c r="Y1171">
        <v>2004</v>
      </c>
      <c r="Z1171">
        <v>19</v>
      </c>
    </row>
    <row r="1172" spans="1:26" x14ac:dyDescent="0.25">
      <c r="A1172" t="s">
        <v>2941</v>
      </c>
      <c r="B1172" t="s">
        <v>2942</v>
      </c>
      <c r="C1172" t="s">
        <v>2942</v>
      </c>
      <c r="D1172">
        <v>0</v>
      </c>
      <c r="E1172">
        <v>115</v>
      </c>
      <c r="F1172">
        <v>1</v>
      </c>
      <c r="G1172">
        <v>55</v>
      </c>
      <c r="H1172" t="s">
        <v>8177</v>
      </c>
      <c r="I1172" t="s">
        <v>83</v>
      </c>
      <c r="J1172" t="s">
        <v>8166</v>
      </c>
      <c r="K1172" t="s">
        <v>5802</v>
      </c>
      <c r="L1172" s="5">
        <v>7.1</v>
      </c>
      <c r="M1172" t="s">
        <v>8181</v>
      </c>
      <c r="N1172" s="6">
        <v>368180</v>
      </c>
      <c r="O1172" t="s">
        <v>8182</v>
      </c>
      <c r="P1172" s="6">
        <v>48000000</v>
      </c>
      <c r="Q1172" s="6">
        <v>249348933</v>
      </c>
      <c r="R1172">
        <v>201348933</v>
      </c>
      <c r="S1172" t="s">
        <v>8175</v>
      </c>
      <c r="T1172" s="7">
        <v>37531</v>
      </c>
      <c r="U1172" t="s">
        <v>1818</v>
      </c>
      <c r="V1172" s="7">
        <v>37531</v>
      </c>
      <c r="W1172" t="s">
        <v>8204</v>
      </c>
      <c r="X1172" t="s">
        <v>8202</v>
      </c>
      <c r="Y1172">
        <v>2002</v>
      </c>
      <c r="Z1172">
        <v>2</v>
      </c>
    </row>
    <row r="1173" spans="1:26" x14ac:dyDescent="0.25">
      <c r="A1173" t="s">
        <v>2943</v>
      </c>
      <c r="B1173" t="s">
        <v>2944</v>
      </c>
      <c r="C1173" t="s">
        <v>2944</v>
      </c>
      <c r="D1173">
        <v>0</v>
      </c>
      <c r="E1173">
        <v>93</v>
      </c>
      <c r="F1173">
        <v>1</v>
      </c>
      <c r="G1173">
        <v>33</v>
      </c>
      <c r="H1173" t="s">
        <v>8177</v>
      </c>
      <c r="I1173" t="s">
        <v>8158</v>
      </c>
      <c r="J1173" t="s">
        <v>8159</v>
      </c>
      <c r="K1173" t="s">
        <v>132</v>
      </c>
      <c r="L1173" s="5">
        <v>7.3</v>
      </c>
      <c r="M1173" t="s">
        <v>8181</v>
      </c>
      <c r="N1173" s="6">
        <v>492360</v>
      </c>
      <c r="O1173" t="s">
        <v>8182</v>
      </c>
      <c r="P1173" s="6">
        <v>150000000</v>
      </c>
      <c r="Q1173" s="6">
        <v>928760770</v>
      </c>
      <c r="R1173">
        <v>778760770</v>
      </c>
      <c r="S1173" t="s">
        <v>8175</v>
      </c>
      <c r="T1173" s="7">
        <v>38115</v>
      </c>
      <c r="U1173" t="s">
        <v>2945</v>
      </c>
      <c r="V1173" s="7">
        <v>38115</v>
      </c>
      <c r="W1173" t="s">
        <v>8213</v>
      </c>
      <c r="X1173" t="s">
        <v>8206</v>
      </c>
      <c r="Y1173">
        <v>2004</v>
      </c>
      <c r="Z1173">
        <v>8</v>
      </c>
    </row>
    <row r="1174" spans="1:26" x14ac:dyDescent="0.25">
      <c r="A1174" t="s">
        <v>2946</v>
      </c>
      <c r="B1174" t="s">
        <v>2947</v>
      </c>
      <c r="C1174" t="s">
        <v>2947</v>
      </c>
      <c r="D1174">
        <v>0</v>
      </c>
      <c r="E1174">
        <v>110</v>
      </c>
      <c r="F1174">
        <v>1</v>
      </c>
      <c r="G1174">
        <v>50</v>
      </c>
      <c r="H1174" t="s">
        <v>8177</v>
      </c>
      <c r="I1174" t="s">
        <v>145</v>
      </c>
      <c r="J1174" t="s">
        <v>8165</v>
      </c>
      <c r="K1174" t="s">
        <v>5802</v>
      </c>
      <c r="L1174" s="5">
        <v>7.2</v>
      </c>
      <c r="M1174" t="s">
        <v>8181</v>
      </c>
      <c r="N1174" s="6">
        <v>311661</v>
      </c>
      <c r="O1174" t="s">
        <v>8182</v>
      </c>
      <c r="P1174" s="6">
        <v>41000000</v>
      </c>
      <c r="Q1174" s="6">
        <v>242875078</v>
      </c>
      <c r="R1174">
        <v>201875078</v>
      </c>
      <c r="S1174" t="s">
        <v>8175</v>
      </c>
      <c r="T1174" s="7">
        <v>37507</v>
      </c>
      <c r="U1174" t="s">
        <v>1798</v>
      </c>
      <c r="V1174" s="7">
        <v>37507</v>
      </c>
      <c r="W1174" t="s">
        <v>8211</v>
      </c>
      <c r="X1174" t="s">
        <v>8200</v>
      </c>
      <c r="Y1174">
        <v>2002</v>
      </c>
      <c r="Z1174">
        <v>8</v>
      </c>
    </row>
    <row r="1175" spans="1:26" x14ac:dyDescent="0.25">
      <c r="A1175" t="s">
        <v>2948</v>
      </c>
      <c r="B1175" t="s">
        <v>2949</v>
      </c>
      <c r="C1175" t="s">
        <v>2949</v>
      </c>
      <c r="D1175">
        <v>0</v>
      </c>
      <c r="E1175">
        <v>135</v>
      </c>
      <c r="F1175">
        <v>2</v>
      </c>
      <c r="G1175">
        <v>15</v>
      </c>
      <c r="H1175" t="s">
        <v>8183</v>
      </c>
      <c r="I1175" t="s">
        <v>5529</v>
      </c>
      <c r="J1175" t="s">
        <v>8158</v>
      </c>
      <c r="K1175" t="s">
        <v>8161</v>
      </c>
      <c r="L1175" s="5">
        <v>5.5</v>
      </c>
      <c r="M1175" t="s">
        <v>8178</v>
      </c>
      <c r="N1175" s="6">
        <v>105768</v>
      </c>
      <c r="O1175" t="s">
        <v>8182</v>
      </c>
      <c r="P1175" s="6">
        <v>60000000</v>
      </c>
      <c r="Q1175" s="6">
        <v>73498611</v>
      </c>
      <c r="R1175">
        <v>13498611</v>
      </c>
      <c r="S1175" t="s">
        <v>8175</v>
      </c>
      <c r="T1175" s="7">
        <v>37705</v>
      </c>
      <c r="U1175" t="s">
        <v>1439</v>
      </c>
      <c r="V1175" s="7">
        <v>37705</v>
      </c>
      <c r="W1175" t="s">
        <v>8203</v>
      </c>
      <c r="X1175" t="s">
        <v>8197</v>
      </c>
      <c r="Y1175">
        <v>2003</v>
      </c>
      <c r="Z1175">
        <v>25</v>
      </c>
    </row>
    <row r="1176" spans="1:26" x14ac:dyDescent="0.25">
      <c r="A1176" t="s">
        <v>2950</v>
      </c>
      <c r="B1176" t="s">
        <v>2951</v>
      </c>
      <c r="C1176" t="s">
        <v>2951</v>
      </c>
      <c r="D1176">
        <v>0</v>
      </c>
      <c r="E1176">
        <v>113</v>
      </c>
      <c r="F1176">
        <v>1</v>
      </c>
      <c r="G1176">
        <v>53</v>
      </c>
      <c r="H1176" t="s">
        <v>8177</v>
      </c>
      <c r="I1176" t="s">
        <v>132</v>
      </c>
      <c r="J1176" t="s">
        <v>8162</v>
      </c>
      <c r="K1176" t="s">
        <v>8164</v>
      </c>
      <c r="L1176" s="5">
        <v>7.2</v>
      </c>
      <c r="M1176" t="s">
        <v>8181</v>
      </c>
      <c r="N1176" s="6">
        <v>239180</v>
      </c>
      <c r="O1176" t="s">
        <v>8182</v>
      </c>
      <c r="P1176" s="6">
        <v>45000000</v>
      </c>
      <c r="Q1176" s="6">
        <v>306776732</v>
      </c>
      <c r="R1176">
        <v>261776732</v>
      </c>
      <c r="S1176" t="s">
        <v>8175</v>
      </c>
      <c r="T1176" s="7">
        <v>37600</v>
      </c>
      <c r="U1176" t="s">
        <v>2952</v>
      </c>
      <c r="V1176" s="7">
        <v>37600</v>
      </c>
      <c r="W1176" t="s">
        <v>8196</v>
      </c>
      <c r="X1176" t="s">
        <v>8197</v>
      </c>
      <c r="Y1176">
        <v>2002</v>
      </c>
      <c r="Z1176">
        <v>10</v>
      </c>
    </row>
    <row r="1177" spans="1:26" x14ac:dyDescent="0.25">
      <c r="A1177" t="s">
        <v>2953</v>
      </c>
      <c r="B1177" t="s">
        <v>2954</v>
      </c>
      <c r="C1177" t="s">
        <v>2954</v>
      </c>
      <c r="D1177">
        <v>0</v>
      </c>
      <c r="E1177">
        <v>121</v>
      </c>
      <c r="F1177">
        <v>2</v>
      </c>
      <c r="G1177">
        <v>1</v>
      </c>
      <c r="H1177" t="s">
        <v>8183</v>
      </c>
      <c r="I1177" t="s">
        <v>132</v>
      </c>
      <c r="J1177" t="s">
        <v>8162</v>
      </c>
      <c r="K1177" t="s">
        <v>8157</v>
      </c>
      <c r="L1177" s="5">
        <v>2.6</v>
      </c>
      <c r="M1177" t="s">
        <v>8188</v>
      </c>
      <c r="N1177" s="6">
        <v>50335</v>
      </c>
      <c r="O1177" t="s">
        <v>8179</v>
      </c>
      <c r="P1177" s="6">
        <v>54000000</v>
      </c>
      <c r="Q1177" s="6">
        <v>7266209</v>
      </c>
      <c r="R1177">
        <v>-46733791</v>
      </c>
      <c r="S1177" t="s">
        <v>8185</v>
      </c>
      <c r="T1177" s="7">
        <v>37829</v>
      </c>
      <c r="U1177" t="s">
        <v>449</v>
      </c>
      <c r="V1177" s="7">
        <v>37829</v>
      </c>
      <c r="W1177" t="s">
        <v>8209</v>
      </c>
      <c r="X1177" t="s">
        <v>8200</v>
      </c>
      <c r="Y1177">
        <v>2003</v>
      </c>
      <c r="Z1177">
        <v>27</v>
      </c>
    </row>
    <row r="1178" spans="1:26" x14ac:dyDescent="0.25">
      <c r="A1178" t="s">
        <v>2955</v>
      </c>
      <c r="B1178" t="s">
        <v>2956</v>
      </c>
      <c r="C1178" t="s">
        <v>2957</v>
      </c>
      <c r="D1178">
        <v>0</v>
      </c>
      <c r="E1178">
        <v>120</v>
      </c>
      <c r="F1178">
        <v>2</v>
      </c>
      <c r="G1178">
        <v>0</v>
      </c>
      <c r="H1178" t="s">
        <v>8177</v>
      </c>
      <c r="I1178" t="s">
        <v>5529</v>
      </c>
      <c r="J1178" t="s">
        <v>8158</v>
      </c>
      <c r="K1178" t="s">
        <v>145</v>
      </c>
      <c r="L1178" s="5">
        <v>7.9</v>
      </c>
      <c r="M1178" t="s">
        <v>8181</v>
      </c>
      <c r="N1178" s="6">
        <v>185990</v>
      </c>
      <c r="O1178" t="s">
        <v>8182</v>
      </c>
      <c r="P1178" s="6">
        <v>31000000</v>
      </c>
      <c r="Q1178" s="6">
        <v>177395557</v>
      </c>
      <c r="R1178">
        <v>146395557</v>
      </c>
      <c r="S1178" t="s">
        <v>8175</v>
      </c>
      <c r="T1178" s="7">
        <v>37553</v>
      </c>
      <c r="U1178" t="s">
        <v>2958</v>
      </c>
      <c r="V1178" s="7">
        <v>37553</v>
      </c>
      <c r="W1178" t="s">
        <v>8204</v>
      </c>
      <c r="X1178" t="s">
        <v>8199</v>
      </c>
      <c r="Y1178">
        <v>2002</v>
      </c>
      <c r="Z1178">
        <v>24</v>
      </c>
    </row>
    <row r="1179" spans="1:26" x14ac:dyDescent="0.25">
      <c r="A1179" t="s">
        <v>2959</v>
      </c>
      <c r="B1179" t="s">
        <v>2960</v>
      </c>
      <c r="C1179" t="s">
        <v>2960</v>
      </c>
      <c r="D1179">
        <v>0</v>
      </c>
      <c r="E1179">
        <v>102</v>
      </c>
      <c r="F1179">
        <v>1</v>
      </c>
      <c r="G1179">
        <v>42</v>
      </c>
      <c r="H1179" t="s">
        <v>8177</v>
      </c>
      <c r="I1179" t="s">
        <v>132</v>
      </c>
      <c r="J1179" t="s">
        <v>145</v>
      </c>
      <c r="K1179" t="s">
        <v>8157</v>
      </c>
      <c r="L1179" s="5">
        <v>6.2</v>
      </c>
      <c r="M1179" t="s">
        <v>8178</v>
      </c>
      <c r="N1179" s="6">
        <v>68660</v>
      </c>
      <c r="O1179" t="s">
        <v>8179</v>
      </c>
      <c r="P1179" s="6">
        <v>35000000</v>
      </c>
      <c r="Q1179" s="6">
        <v>35492921</v>
      </c>
      <c r="R1179">
        <v>492921</v>
      </c>
      <c r="S1179" t="s">
        <v>8175</v>
      </c>
      <c r="T1179" s="7">
        <v>38055</v>
      </c>
      <c r="U1179" t="s">
        <v>1299</v>
      </c>
      <c r="V1179" s="7">
        <v>38055</v>
      </c>
      <c r="W1179" t="s">
        <v>8203</v>
      </c>
      <c r="X1179" t="s">
        <v>8197</v>
      </c>
      <c r="Y1179">
        <v>2004</v>
      </c>
      <c r="Z1179">
        <v>9</v>
      </c>
    </row>
    <row r="1180" spans="1:26" x14ac:dyDescent="0.25">
      <c r="A1180" t="s">
        <v>2961</v>
      </c>
      <c r="B1180" t="s">
        <v>2962</v>
      </c>
      <c r="C1180" t="s">
        <v>2962</v>
      </c>
      <c r="D1180">
        <v>0</v>
      </c>
      <c r="E1180">
        <v>114</v>
      </c>
      <c r="F1180">
        <v>1</v>
      </c>
      <c r="G1180">
        <v>54</v>
      </c>
      <c r="H1180" t="s">
        <v>8177</v>
      </c>
      <c r="I1180" t="s">
        <v>5529</v>
      </c>
      <c r="J1180" t="s">
        <v>8158</v>
      </c>
      <c r="K1180" t="s">
        <v>132</v>
      </c>
      <c r="L1180" s="5">
        <v>6.2</v>
      </c>
      <c r="M1180" t="s">
        <v>8178</v>
      </c>
      <c r="N1180" s="6">
        <v>111091</v>
      </c>
      <c r="O1180" t="s">
        <v>8182</v>
      </c>
      <c r="P1180" s="6">
        <v>50000000</v>
      </c>
      <c r="Q1180" s="6">
        <v>88323487</v>
      </c>
      <c r="R1180">
        <v>38323487</v>
      </c>
      <c r="S1180" t="s">
        <v>8175</v>
      </c>
      <c r="T1180" s="7">
        <v>37651</v>
      </c>
      <c r="U1180" t="s">
        <v>2963</v>
      </c>
      <c r="V1180" s="7">
        <v>37651</v>
      </c>
      <c r="W1180" t="s">
        <v>8198</v>
      </c>
      <c r="X1180" t="s">
        <v>8199</v>
      </c>
      <c r="Y1180">
        <v>2003</v>
      </c>
      <c r="Z1180">
        <v>30</v>
      </c>
    </row>
    <row r="1181" spans="1:26" x14ac:dyDescent="0.25">
      <c r="A1181" t="s">
        <v>2964</v>
      </c>
      <c r="B1181" t="s">
        <v>2965</v>
      </c>
      <c r="C1181" t="s">
        <v>2965</v>
      </c>
      <c r="D1181">
        <v>0</v>
      </c>
      <c r="E1181">
        <v>116</v>
      </c>
      <c r="F1181">
        <v>1</v>
      </c>
      <c r="G1181">
        <v>56</v>
      </c>
      <c r="H1181" t="s">
        <v>8177</v>
      </c>
      <c r="I1181" t="s">
        <v>5529</v>
      </c>
      <c r="J1181" t="s">
        <v>8158</v>
      </c>
      <c r="K1181" t="s">
        <v>8161</v>
      </c>
      <c r="L1181" s="5">
        <v>5.6</v>
      </c>
      <c r="M1181" t="s">
        <v>8178</v>
      </c>
      <c r="N1181" s="6">
        <v>65110</v>
      </c>
      <c r="O1181" t="s">
        <v>8179</v>
      </c>
      <c r="P1181" s="6">
        <v>80000000</v>
      </c>
      <c r="Q1181" s="6">
        <v>43935763</v>
      </c>
      <c r="R1181">
        <v>-36064237</v>
      </c>
      <c r="S1181" t="s">
        <v>8185</v>
      </c>
      <c r="T1181" s="7">
        <v>37944</v>
      </c>
      <c r="U1181" t="s">
        <v>175</v>
      </c>
      <c r="V1181" s="7">
        <v>37944</v>
      </c>
      <c r="W1181" t="s">
        <v>8207</v>
      </c>
      <c r="X1181" t="s">
        <v>8202</v>
      </c>
      <c r="Y1181">
        <v>2003</v>
      </c>
      <c r="Z1181">
        <v>19</v>
      </c>
    </row>
    <row r="1182" spans="1:26" x14ac:dyDescent="0.25">
      <c r="A1182" t="s">
        <v>2966</v>
      </c>
      <c r="B1182" t="s">
        <v>2967</v>
      </c>
      <c r="C1182" t="s">
        <v>2967</v>
      </c>
      <c r="D1182">
        <v>0</v>
      </c>
      <c r="E1182">
        <v>106</v>
      </c>
      <c r="F1182">
        <v>1</v>
      </c>
      <c r="G1182">
        <v>46</v>
      </c>
      <c r="H1182" t="s">
        <v>8177</v>
      </c>
      <c r="I1182" t="s">
        <v>83</v>
      </c>
      <c r="J1182" t="s">
        <v>5802</v>
      </c>
      <c r="K1182" t="s">
        <v>5802</v>
      </c>
      <c r="L1182" s="5">
        <v>5.6</v>
      </c>
      <c r="M1182" t="s">
        <v>8178</v>
      </c>
      <c r="N1182" s="6">
        <v>69434</v>
      </c>
      <c r="O1182" t="s">
        <v>8179</v>
      </c>
      <c r="P1182" s="6">
        <v>17000000</v>
      </c>
      <c r="Q1182" s="6">
        <v>63102666</v>
      </c>
      <c r="R1182">
        <v>46102666</v>
      </c>
      <c r="S1182" t="s">
        <v>8175</v>
      </c>
      <c r="T1182" s="7">
        <v>37841</v>
      </c>
      <c r="U1182" t="s">
        <v>2726</v>
      </c>
      <c r="V1182" s="7">
        <v>37841</v>
      </c>
      <c r="W1182" t="s">
        <v>8212</v>
      </c>
      <c r="X1182" t="s">
        <v>1465</v>
      </c>
      <c r="Y1182">
        <v>2003</v>
      </c>
      <c r="Z1182">
        <v>8</v>
      </c>
    </row>
    <row r="1183" spans="1:26" x14ac:dyDescent="0.25">
      <c r="A1183" t="s">
        <v>2968</v>
      </c>
      <c r="B1183" t="s">
        <v>2969</v>
      </c>
      <c r="C1183" t="s">
        <v>2969</v>
      </c>
      <c r="D1183">
        <v>0</v>
      </c>
      <c r="E1183">
        <v>88</v>
      </c>
      <c r="F1183">
        <v>1</v>
      </c>
      <c r="G1183">
        <v>28</v>
      </c>
      <c r="H1183" t="s">
        <v>8177</v>
      </c>
      <c r="I1183" t="s">
        <v>132</v>
      </c>
      <c r="J1183" t="s">
        <v>5802</v>
      </c>
      <c r="K1183" t="s">
        <v>5802</v>
      </c>
      <c r="L1183" s="5">
        <v>7</v>
      </c>
      <c r="M1183" t="s">
        <v>8178</v>
      </c>
      <c r="N1183" s="6">
        <v>240124</v>
      </c>
      <c r="O1183" t="s">
        <v>8182</v>
      </c>
      <c r="P1183" s="6">
        <v>24000000</v>
      </c>
      <c r="Q1183" s="6">
        <v>87135520</v>
      </c>
      <c r="R1183">
        <v>63135520</v>
      </c>
      <c r="S1183" t="s">
        <v>8175</v>
      </c>
      <c r="T1183" s="7">
        <v>37665</v>
      </c>
      <c r="U1183" t="s">
        <v>2501</v>
      </c>
      <c r="V1183" s="7">
        <v>37665</v>
      </c>
      <c r="W1183" t="s">
        <v>8201</v>
      </c>
      <c r="X1183" t="s">
        <v>8199</v>
      </c>
      <c r="Y1183">
        <v>2003</v>
      </c>
      <c r="Z1183">
        <v>13</v>
      </c>
    </row>
    <row r="1184" spans="1:26" x14ac:dyDescent="0.25">
      <c r="A1184" t="s">
        <v>2970</v>
      </c>
      <c r="B1184" t="s">
        <v>2971</v>
      </c>
      <c r="C1184" t="s">
        <v>2971</v>
      </c>
      <c r="D1184">
        <v>0</v>
      </c>
      <c r="E1184">
        <v>93</v>
      </c>
      <c r="F1184">
        <v>1</v>
      </c>
      <c r="G1184">
        <v>33</v>
      </c>
      <c r="H1184" t="s">
        <v>8177</v>
      </c>
      <c r="I1184" t="s">
        <v>83</v>
      </c>
      <c r="J1184" t="s">
        <v>5802</v>
      </c>
      <c r="K1184" t="s">
        <v>5802</v>
      </c>
      <c r="L1184" s="5">
        <v>5.6</v>
      </c>
      <c r="M1184" t="s">
        <v>8178</v>
      </c>
      <c r="N1184" s="6">
        <v>82134</v>
      </c>
      <c r="O1184" t="s">
        <v>8179</v>
      </c>
      <c r="P1184" s="6">
        <v>1500000</v>
      </c>
      <c r="Q1184" s="6">
        <v>30553394</v>
      </c>
      <c r="R1184">
        <v>29053394</v>
      </c>
      <c r="S1184" t="s">
        <v>8175</v>
      </c>
      <c r="T1184" s="7">
        <v>37513</v>
      </c>
      <c r="U1184" t="s">
        <v>2972</v>
      </c>
      <c r="V1184" s="7">
        <v>37513</v>
      </c>
      <c r="W1184" t="s">
        <v>8211</v>
      </c>
      <c r="X1184" t="s">
        <v>8206</v>
      </c>
      <c r="Y1184">
        <v>2002</v>
      </c>
      <c r="Z1184">
        <v>14</v>
      </c>
    </row>
    <row r="1185" spans="1:26" x14ac:dyDescent="0.25">
      <c r="A1185" t="s">
        <v>2973</v>
      </c>
      <c r="B1185" t="s">
        <v>2974</v>
      </c>
      <c r="C1185" t="s">
        <v>2974</v>
      </c>
      <c r="D1185">
        <v>0</v>
      </c>
      <c r="E1185">
        <v>142</v>
      </c>
      <c r="F1185">
        <v>2</v>
      </c>
      <c r="G1185">
        <v>22</v>
      </c>
      <c r="H1185" t="s">
        <v>8183</v>
      </c>
      <c r="I1185" t="s">
        <v>8158</v>
      </c>
      <c r="J1185" t="s">
        <v>8163</v>
      </c>
      <c r="K1185" t="s">
        <v>8156</v>
      </c>
      <c r="L1185" s="5">
        <v>7.9</v>
      </c>
      <c r="M1185" t="s">
        <v>8181</v>
      </c>
      <c r="N1185" s="6">
        <v>671759</v>
      </c>
      <c r="O1185" t="s">
        <v>8184</v>
      </c>
      <c r="P1185" s="6">
        <v>130000000</v>
      </c>
      <c r="Q1185" s="6">
        <v>807047946</v>
      </c>
      <c r="R1185">
        <v>677047946</v>
      </c>
      <c r="S1185" t="s">
        <v>8175</v>
      </c>
      <c r="T1185" s="7">
        <v>38130</v>
      </c>
      <c r="U1185" t="s">
        <v>1771</v>
      </c>
      <c r="V1185" s="7">
        <v>38130</v>
      </c>
      <c r="W1185" t="s">
        <v>8213</v>
      </c>
      <c r="X1185" t="s">
        <v>8200</v>
      </c>
      <c r="Y1185">
        <v>2004</v>
      </c>
      <c r="Z1185">
        <v>23</v>
      </c>
    </row>
    <row r="1186" spans="1:26" x14ac:dyDescent="0.25">
      <c r="A1186" t="s">
        <v>2975</v>
      </c>
      <c r="B1186" t="s">
        <v>2976</v>
      </c>
      <c r="C1186" t="s">
        <v>2976</v>
      </c>
      <c r="D1186">
        <v>0</v>
      </c>
      <c r="E1186">
        <v>117</v>
      </c>
      <c r="F1186">
        <v>1</v>
      </c>
      <c r="G1186">
        <v>57</v>
      </c>
      <c r="H1186" t="s">
        <v>8177</v>
      </c>
      <c r="I1186" t="s">
        <v>145</v>
      </c>
      <c r="J1186" t="s">
        <v>5802</v>
      </c>
      <c r="K1186" t="s">
        <v>5802</v>
      </c>
      <c r="L1186" s="5">
        <v>6.5</v>
      </c>
      <c r="M1186" t="s">
        <v>8178</v>
      </c>
      <c r="N1186" s="6">
        <v>88135</v>
      </c>
      <c r="O1186" t="s">
        <v>8179</v>
      </c>
      <c r="P1186" s="6">
        <v>65000000</v>
      </c>
      <c r="Q1186" s="6">
        <v>141337989</v>
      </c>
      <c r="R1186">
        <v>76337989</v>
      </c>
      <c r="S1186" t="s">
        <v>8175</v>
      </c>
      <c r="T1186" s="7">
        <v>37974</v>
      </c>
      <c r="U1186" t="s">
        <v>1319</v>
      </c>
      <c r="V1186" s="7">
        <v>37974</v>
      </c>
      <c r="W1186" t="s">
        <v>8196</v>
      </c>
      <c r="X1186" t="s">
        <v>1465</v>
      </c>
      <c r="Y1186">
        <v>2003</v>
      </c>
      <c r="Z1186">
        <v>19</v>
      </c>
    </row>
    <row r="1187" spans="1:26" x14ac:dyDescent="0.25">
      <c r="A1187" t="s">
        <v>2977</v>
      </c>
      <c r="B1187" t="s">
        <v>2978</v>
      </c>
      <c r="C1187" t="s">
        <v>2978</v>
      </c>
      <c r="D1187">
        <v>0</v>
      </c>
      <c r="E1187">
        <v>104</v>
      </c>
      <c r="F1187">
        <v>1</v>
      </c>
      <c r="G1187">
        <v>44</v>
      </c>
      <c r="H1187" t="s">
        <v>8177</v>
      </c>
      <c r="I1187" t="s">
        <v>132</v>
      </c>
      <c r="J1187" t="s">
        <v>8163</v>
      </c>
      <c r="K1187" t="s">
        <v>8156</v>
      </c>
      <c r="L1187" s="5">
        <v>5.7</v>
      </c>
      <c r="M1187" t="s">
        <v>8178</v>
      </c>
      <c r="N1187" s="6">
        <v>61586</v>
      </c>
      <c r="O1187" t="s">
        <v>8179</v>
      </c>
      <c r="P1187" s="6">
        <v>65000000</v>
      </c>
      <c r="Q1187" s="6">
        <v>172855065</v>
      </c>
      <c r="R1187">
        <v>107855065</v>
      </c>
      <c r="S1187" t="s">
        <v>8175</v>
      </c>
      <c r="T1187" s="7">
        <v>37556</v>
      </c>
      <c r="U1187" t="s">
        <v>2979</v>
      </c>
      <c r="V1187" s="7">
        <v>37556</v>
      </c>
      <c r="W1187" t="s">
        <v>8204</v>
      </c>
      <c r="X1187" t="s">
        <v>8200</v>
      </c>
      <c r="Y1187">
        <v>2002</v>
      </c>
      <c r="Z1187">
        <v>27</v>
      </c>
    </row>
    <row r="1188" spans="1:26" x14ac:dyDescent="0.25">
      <c r="A1188" t="s">
        <v>2980</v>
      </c>
      <c r="B1188" t="s">
        <v>2981</v>
      </c>
      <c r="C1188" t="s">
        <v>2981</v>
      </c>
      <c r="D1188">
        <v>0</v>
      </c>
      <c r="E1188">
        <v>106</v>
      </c>
      <c r="F1188">
        <v>1</v>
      </c>
      <c r="G1188">
        <v>46</v>
      </c>
      <c r="H1188" t="s">
        <v>8177</v>
      </c>
      <c r="I1188" t="s">
        <v>132</v>
      </c>
      <c r="J1188" t="s">
        <v>5802</v>
      </c>
      <c r="K1188" t="s">
        <v>5802</v>
      </c>
      <c r="L1188" s="5">
        <v>6.2</v>
      </c>
      <c r="M1188" t="s">
        <v>8178</v>
      </c>
      <c r="N1188" s="6">
        <v>224697</v>
      </c>
      <c r="O1188" t="s">
        <v>8182</v>
      </c>
      <c r="P1188" s="6">
        <v>75000000</v>
      </c>
      <c r="Q1188" s="6">
        <v>195745823</v>
      </c>
      <c r="R1188">
        <v>120745823</v>
      </c>
      <c r="S1188" t="s">
        <v>8175</v>
      </c>
      <c r="T1188" s="7">
        <v>37685</v>
      </c>
      <c r="U1188" t="s">
        <v>1347</v>
      </c>
      <c r="V1188" s="7">
        <v>37685</v>
      </c>
      <c r="W1188" t="s">
        <v>8203</v>
      </c>
      <c r="X1188" t="s">
        <v>8202</v>
      </c>
      <c r="Y1188">
        <v>2003</v>
      </c>
      <c r="Z1188">
        <v>5</v>
      </c>
    </row>
    <row r="1189" spans="1:26" x14ac:dyDescent="0.25">
      <c r="A1189" t="s">
        <v>2982</v>
      </c>
      <c r="B1189" t="s">
        <v>2983</v>
      </c>
      <c r="C1189" t="s">
        <v>2983</v>
      </c>
      <c r="D1189">
        <v>0</v>
      </c>
      <c r="E1189">
        <v>106</v>
      </c>
      <c r="F1189">
        <v>1</v>
      </c>
      <c r="G1189">
        <v>46</v>
      </c>
      <c r="H1189" t="s">
        <v>8177</v>
      </c>
      <c r="I1189" t="s">
        <v>5529</v>
      </c>
      <c r="J1189" t="s">
        <v>8158</v>
      </c>
      <c r="K1189" t="s">
        <v>132</v>
      </c>
      <c r="L1189" s="5">
        <v>4.9000000000000004</v>
      </c>
      <c r="M1189" t="s">
        <v>8188</v>
      </c>
      <c r="N1189" s="6">
        <v>131622</v>
      </c>
      <c r="O1189" t="s">
        <v>8182</v>
      </c>
      <c r="P1189" s="6">
        <v>120000000</v>
      </c>
      <c r="Q1189" s="6">
        <v>259175788</v>
      </c>
      <c r="R1189">
        <v>139175788</v>
      </c>
      <c r="S1189" t="s">
        <v>8175</v>
      </c>
      <c r="T1189" s="7">
        <v>37790</v>
      </c>
      <c r="U1189" t="s">
        <v>2247</v>
      </c>
      <c r="V1189" s="7">
        <v>37790</v>
      </c>
      <c r="W1189" t="s">
        <v>8208</v>
      </c>
      <c r="X1189" t="s">
        <v>8202</v>
      </c>
      <c r="Y1189">
        <v>2003</v>
      </c>
      <c r="Z1189">
        <v>18</v>
      </c>
    </row>
    <row r="1190" spans="1:26" x14ac:dyDescent="0.25">
      <c r="A1190" t="s">
        <v>2984</v>
      </c>
      <c r="B1190" t="s">
        <v>2985</v>
      </c>
      <c r="C1190" t="s">
        <v>2985</v>
      </c>
      <c r="D1190">
        <v>0</v>
      </c>
      <c r="E1190">
        <v>95</v>
      </c>
      <c r="F1190">
        <v>1</v>
      </c>
      <c r="G1190">
        <v>35</v>
      </c>
      <c r="H1190" t="s">
        <v>8177</v>
      </c>
      <c r="I1190" t="s">
        <v>132</v>
      </c>
      <c r="J1190" t="s">
        <v>8157</v>
      </c>
      <c r="K1190" t="s">
        <v>5802</v>
      </c>
      <c r="L1190" s="5">
        <v>5.5</v>
      </c>
      <c r="M1190" t="s">
        <v>8178</v>
      </c>
      <c r="N1190" s="6">
        <v>73500</v>
      </c>
      <c r="O1190" t="s">
        <v>8179</v>
      </c>
      <c r="P1190" s="6">
        <v>18000000</v>
      </c>
      <c r="Q1190" s="6">
        <v>101564935</v>
      </c>
      <c r="R1190">
        <v>83564935</v>
      </c>
      <c r="S1190" t="s">
        <v>8175</v>
      </c>
      <c r="T1190" s="7">
        <v>37629</v>
      </c>
      <c r="U1190" t="s">
        <v>2986</v>
      </c>
      <c r="V1190" s="7">
        <v>37629</v>
      </c>
      <c r="W1190" t="s">
        <v>8198</v>
      </c>
      <c r="X1190" t="s">
        <v>8202</v>
      </c>
      <c r="Y1190">
        <v>2003</v>
      </c>
      <c r="Z1190">
        <v>8</v>
      </c>
    </row>
    <row r="1191" spans="1:26" x14ac:dyDescent="0.25">
      <c r="A1191" t="s">
        <v>2987</v>
      </c>
      <c r="B1191" t="s">
        <v>2988</v>
      </c>
      <c r="C1191" t="s">
        <v>2988</v>
      </c>
      <c r="D1191">
        <v>0</v>
      </c>
      <c r="E1191">
        <v>84</v>
      </c>
      <c r="F1191">
        <v>1</v>
      </c>
      <c r="G1191">
        <v>24</v>
      </c>
      <c r="H1191" t="s">
        <v>8177</v>
      </c>
      <c r="I1191" t="s">
        <v>132</v>
      </c>
      <c r="J1191" t="s">
        <v>5802</v>
      </c>
      <c r="K1191" t="s">
        <v>5802</v>
      </c>
      <c r="L1191" s="5">
        <v>5.5</v>
      </c>
      <c r="M1191" t="s">
        <v>8178</v>
      </c>
      <c r="N1191" s="6">
        <v>155399</v>
      </c>
      <c r="O1191" t="s">
        <v>8182</v>
      </c>
      <c r="P1191" s="6">
        <v>48000000</v>
      </c>
      <c r="Q1191" s="6">
        <v>220673217</v>
      </c>
      <c r="R1191">
        <v>172673217</v>
      </c>
      <c r="S1191" t="s">
        <v>8175</v>
      </c>
      <c r="T1191" s="7">
        <v>37914</v>
      </c>
      <c r="U1191" t="s">
        <v>798</v>
      </c>
      <c r="V1191" s="7">
        <v>37914</v>
      </c>
      <c r="W1191" t="s">
        <v>8204</v>
      </c>
      <c r="X1191" t="s">
        <v>8205</v>
      </c>
      <c r="Y1191">
        <v>2003</v>
      </c>
      <c r="Z1191">
        <v>20</v>
      </c>
    </row>
    <row r="1192" spans="1:26" x14ac:dyDescent="0.25">
      <c r="A1192" t="s">
        <v>2989</v>
      </c>
      <c r="B1192" t="s">
        <v>2990</v>
      </c>
      <c r="C1192" t="s">
        <v>2990</v>
      </c>
      <c r="D1192">
        <v>0</v>
      </c>
      <c r="E1192">
        <v>90</v>
      </c>
      <c r="F1192">
        <v>1</v>
      </c>
      <c r="G1192">
        <v>30</v>
      </c>
      <c r="H1192" t="s">
        <v>8177</v>
      </c>
      <c r="I1192" t="s">
        <v>8158</v>
      </c>
      <c r="J1192" t="s">
        <v>8159</v>
      </c>
      <c r="K1192" t="s">
        <v>132</v>
      </c>
      <c r="L1192" s="5">
        <v>6</v>
      </c>
      <c r="M1192" t="s">
        <v>8178</v>
      </c>
      <c r="N1192" s="6">
        <v>194771</v>
      </c>
      <c r="O1192" t="s">
        <v>8182</v>
      </c>
      <c r="P1192" s="6">
        <v>75000000</v>
      </c>
      <c r="Q1192" s="6">
        <v>374583879</v>
      </c>
      <c r="R1192">
        <v>299583879</v>
      </c>
      <c r="S1192" t="s">
        <v>8175</v>
      </c>
      <c r="T1192" s="7" t="s">
        <v>8192</v>
      </c>
      <c r="U1192" t="s">
        <v>2991</v>
      </c>
      <c r="V1192" s="7" t="s">
        <v>8192</v>
      </c>
      <c r="W1192" t="s">
        <v>8192</v>
      </c>
      <c r="X1192" t="s">
        <v>8192</v>
      </c>
      <c r="Y1192" t="e">
        <v>#VALUE!</v>
      </c>
      <c r="Z1192" t="e">
        <v>#VALUE!</v>
      </c>
    </row>
    <row r="1193" spans="1:26" x14ac:dyDescent="0.25">
      <c r="A1193" t="s">
        <v>2992</v>
      </c>
      <c r="B1193" t="s">
        <v>2993</v>
      </c>
      <c r="C1193" t="s">
        <v>2993</v>
      </c>
      <c r="D1193">
        <v>0</v>
      </c>
      <c r="E1193">
        <v>99</v>
      </c>
      <c r="F1193">
        <v>1</v>
      </c>
      <c r="G1193">
        <v>39</v>
      </c>
      <c r="H1193" t="s">
        <v>8177</v>
      </c>
      <c r="I1193" t="s">
        <v>145</v>
      </c>
      <c r="J1193" t="s">
        <v>8166</v>
      </c>
      <c r="K1193" t="s">
        <v>8157</v>
      </c>
      <c r="L1193" s="5">
        <v>6.2</v>
      </c>
      <c r="M1193" t="s">
        <v>8178</v>
      </c>
      <c r="N1193" s="6">
        <v>85320</v>
      </c>
      <c r="O1193" t="s">
        <v>8179</v>
      </c>
      <c r="P1193" s="6">
        <v>47000000</v>
      </c>
      <c r="Q1193" s="6">
        <v>30002758</v>
      </c>
      <c r="R1193">
        <v>-16997242</v>
      </c>
      <c r="S1193" t="s">
        <v>8185</v>
      </c>
      <c r="T1193" s="7">
        <v>37579</v>
      </c>
      <c r="U1193" t="s">
        <v>924</v>
      </c>
      <c r="V1193" s="7">
        <v>37579</v>
      </c>
      <c r="W1193" t="s">
        <v>8207</v>
      </c>
      <c r="X1193" t="s">
        <v>8197</v>
      </c>
      <c r="Y1193">
        <v>2002</v>
      </c>
      <c r="Z1193">
        <v>19</v>
      </c>
    </row>
    <row r="1194" spans="1:26" x14ac:dyDescent="0.25">
      <c r="A1194" t="s">
        <v>2994</v>
      </c>
      <c r="B1194" t="s">
        <v>2995</v>
      </c>
      <c r="C1194" t="s">
        <v>2995</v>
      </c>
      <c r="D1194">
        <v>0</v>
      </c>
      <c r="E1194">
        <v>135</v>
      </c>
      <c r="F1194">
        <v>2</v>
      </c>
      <c r="G1194">
        <v>15</v>
      </c>
      <c r="H1194" t="s">
        <v>8183</v>
      </c>
      <c r="I1194" t="s">
        <v>145</v>
      </c>
      <c r="J1194" t="s">
        <v>5802</v>
      </c>
      <c r="K1194" t="s">
        <v>5802</v>
      </c>
      <c r="L1194" s="5">
        <v>7.6</v>
      </c>
      <c r="M1194" t="s">
        <v>8181</v>
      </c>
      <c r="N1194" s="6">
        <v>183164</v>
      </c>
      <c r="O1194" t="s">
        <v>8182</v>
      </c>
      <c r="P1194" s="6">
        <v>5000000</v>
      </c>
      <c r="Q1194" s="6">
        <v>23932055</v>
      </c>
      <c r="R1194">
        <v>18932055</v>
      </c>
      <c r="S1194" t="s">
        <v>8175</v>
      </c>
      <c r="T1194" s="7">
        <v>37606</v>
      </c>
      <c r="U1194" t="s">
        <v>858</v>
      </c>
      <c r="V1194" s="7">
        <v>37606</v>
      </c>
      <c r="W1194" t="s">
        <v>8196</v>
      </c>
      <c r="X1194" t="s">
        <v>8205</v>
      </c>
      <c r="Y1194">
        <v>2002</v>
      </c>
      <c r="Z1194">
        <v>16</v>
      </c>
    </row>
    <row r="1195" spans="1:26" x14ac:dyDescent="0.25">
      <c r="A1195" t="s">
        <v>2996</v>
      </c>
      <c r="B1195" t="s">
        <v>2997</v>
      </c>
      <c r="C1195" t="s">
        <v>2997</v>
      </c>
      <c r="D1195">
        <v>0</v>
      </c>
      <c r="E1195">
        <v>92</v>
      </c>
      <c r="F1195">
        <v>1</v>
      </c>
      <c r="G1195">
        <v>32</v>
      </c>
      <c r="H1195" t="s">
        <v>8177</v>
      </c>
      <c r="I1195" t="s">
        <v>132</v>
      </c>
      <c r="J1195" t="s">
        <v>8162</v>
      </c>
      <c r="K1195" t="s">
        <v>145</v>
      </c>
      <c r="L1195" s="5">
        <v>7.1</v>
      </c>
      <c r="M1195" t="s">
        <v>8181</v>
      </c>
      <c r="N1195" s="6">
        <v>150117</v>
      </c>
      <c r="O1195" t="s">
        <v>8182</v>
      </c>
      <c r="P1195" s="6">
        <v>23000000</v>
      </c>
      <c r="Q1195" s="6">
        <v>76490720</v>
      </c>
      <c r="R1195">
        <v>53490720</v>
      </c>
      <c r="S1195" t="s">
        <v>8175</v>
      </c>
      <c r="T1195" s="7">
        <v>37943</v>
      </c>
      <c r="U1195" t="s">
        <v>2257</v>
      </c>
      <c r="V1195" s="7">
        <v>37943</v>
      </c>
      <c r="W1195" t="s">
        <v>8207</v>
      </c>
      <c r="X1195" t="s">
        <v>8197</v>
      </c>
      <c r="Y1195">
        <v>2003</v>
      </c>
      <c r="Z1195">
        <v>18</v>
      </c>
    </row>
    <row r="1196" spans="1:26" x14ac:dyDescent="0.25">
      <c r="A1196" t="s">
        <v>2998</v>
      </c>
      <c r="B1196" t="s">
        <v>2999</v>
      </c>
      <c r="C1196" t="s">
        <v>2999</v>
      </c>
      <c r="D1196">
        <v>0</v>
      </c>
      <c r="E1196">
        <v>106</v>
      </c>
      <c r="F1196">
        <v>1</v>
      </c>
      <c r="G1196">
        <v>46</v>
      </c>
      <c r="H1196" t="s">
        <v>8177</v>
      </c>
      <c r="I1196" t="s">
        <v>8160</v>
      </c>
      <c r="J1196" t="s">
        <v>145</v>
      </c>
      <c r="K1196" t="s">
        <v>8163</v>
      </c>
      <c r="L1196" s="5">
        <v>7.7</v>
      </c>
      <c r="M1196" t="s">
        <v>8181</v>
      </c>
      <c r="N1196" s="6">
        <v>210506</v>
      </c>
      <c r="O1196" t="s">
        <v>8182</v>
      </c>
      <c r="P1196" s="6">
        <v>25000000</v>
      </c>
      <c r="Q1196" s="6">
        <v>116650613</v>
      </c>
      <c r="R1196">
        <v>91650613</v>
      </c>
      <c r="S1196" t="s">
        <v>8175</v>
      </c>
      <c r="T1196" s="7">
        <v>38234</v>
      </c>
      <c r="U1196" t="s">
        <v>2862</v>
      </c>
      <c r="V1196" s="7">
        <v>38234</v>
      </c>
      <c r="W1196" t="s">
        <v>8211</v>
      </c>
      <c r="X1196" t="s">
        <v>8206</v>
      </c>
      <c r="Y1196">
        <v>2004</v>
      </c>
      <c r="Z1196">
        <v>4</v>
      </c>
    </row>
    <row r="1197" spans="1:26" x14ac:dyDescent="0.25">
      <c r="A1197" t="s">
        <v>3000</v>
      </c>
      <c r="B1197" t="s">
        <v>3001</v>
      </c>
      <c r="C1197" t="s">
        <v>3001</v>
      </c>
      <c r="D1197">
        <v>0</v>
      </c>
      <c r="E1197">
        <v>90</v>
      </c>
      <c r="F1197">
        <v>1</v>
      </c>
      <c r="G1197">
        <v>30</v>
      </c>
      <c r="H1197" t="s">
        <v>8177</v>
      </c>
      <c r="I1197" t="s">
        <v>83</v>
      </c>
      <c r="J1197" t="s">
        <v>3857</v>
      </c>
      <c r="K1197" t="s">
        <v>5802</v>
      </c>
      <c r="L1197" s="5">
        <v>6.2</v>
      </c>
      <c r="M1197" t="s">
        <v>8178</v>
      </c>
      <c r="N1197" s="6">
        <v>178305</v>
      </c>
      <c r="O1197" t="s">
        <v>8182</v>
      </c>
      <c r="P1197" s="6">
        <v>26000000</v>
      </c>
      <c r="Q1197" s="6">
        <v>90941129</v>
      </c>
      <c r="R1197">
        <v>64941129</v>
      </c>
      <c r="S1197" t="s">
        <v>8175</v>
      </c>
      <c r="T1197" s="7">
        <v>37651</v>
      </c>
      <c r="U1197" t="s">
        <v>3002</v>
      </c>
      <c r="V1197" s="7">
        <v>37651</v>
      </c>
      <c r="W1197" t="s">
        <v>8198</v>
      </c>
      <c r="X1197" t="s">
        <v>8199</v>
      </c>
      <c r="Y1197">
        <v>2003</v>
      </c>
      <c r="Z1197">
        <v>30</v>
      </c>
    </row>
    <row r="1198" spans="1:26" x14ac:dyDescent="0.25">
      <c r="A1198" t="s">
        <v>3003</v>
      </c>
      <c r="B1198" t="s">
        <v>3004</v>
      </c>
      <c r="C1198" t="s">
        <v>3004</v>
      </c>
      <c r="D1198">
        <v>0</v>
      </c>
      <c r="E1198">
        <v>90</v>
      </c>
      <c r="F1198">
        <v>1</v>
      </c>
      <c r="G1198">
        <v>30</v>
      </c>
      <c r="H1198" t="s">
        <v>8177</v>
      </c>
      <c r="I1198" t="s">
        <v>8166</v>
      </c>
      <c r="J1198" t="s">
        <v>3857</v>
      </c>
      <c r="K1198" t="s">
        <v>5802</v>
      </c>
      <c r="L1198" s="5">
        <v>7.3</v>
      </c>
      <c r="M1198" t="s">
        <v>8181</v>
      </c>
      <c r="N1198" s="6">
        <v>262068</v>
      </c>
      <c r="O1198" t="s">
        <v>8182</v>
      </c>
      <c r="P1198" s="6">
        <v>28000000</v>
      </c>
      <c r="Q1198" s="6">
        <v>90259536</v>
      </c>
      <c r="R1198">
        <v>62259536</v>
      </c>
      <c r="S1198" t="s">
        <v>8175</v>
      </c>
      <c r="T1198" s="7">
        <v>37734</v>
      </c>
      <c r="U1198" t="s">
        <v>13</v>
      </c>
      <c r="V1198" s="7">
        <v>37734</v>
      </c>
      <c r="W1198" t="s">
        <v>8210</v>
      </c>
      <c r="X1198" t="s">
        <v>8202</v>
      </c>
      <c r="Y1198">
        <v>2003</v>
      </c>
      <c r="Z1198">
        <v>23</v>
      </c>
    </row>
    <row r="1199" spans="1:26" x14ac:dyDescent="0.25">
      <c r="A1199" t="s">
        <v>3005</v>
      </c>
      <c r="B1199" t="s">
        <v>3006</v>
      </c>
      <c r="C1199" t="s">
        <v>3006</v>
      </c>
      <c r="D1199">
        <v>0</v>
      </c>
      <c r="E1199">
        <v>115</v>
      </c>
      <c r="F1199">
        <v>1</v>
      </c>
      <c r="G1199">
        <v>55</v>
      </c>
      <c r="H1199" t="s">
        <v>8177</v>
      </c>
      <c r="I1199" t="s">
        <v>145</v>
      </c>
      <c r="J1199" t="s">
        <v>8157</v>
      </c>
      <c r="K1199" t="s">
        <v>5802</v>
      </c>
      <c r="L1199" s="5">
        <v>7.1</v>
      </c>
      <c r="M1199" t="s">
        <v>8181</v>
      </c>
      <c r="N1199" s="6">
        <v>128480</v>
      </c>
      <c r="O1199" t="s">
        <v>8182</v>
      </c>
      <c r="P1199" s="6">
        <v>15000000</v>
      </c>
      <c r="Q1199" s="6">
        <v>24152155</v>
      </c>
      <c r="R1199">
        <v>9152155</v>
      </c>
      <c r="S1199" t="s">
        <v>8175</v>
      </c>
      <c r="T1199" s="7">
        <v>37865</v>
      </c>
      <c r="U1199" t="s">
        <v>108</v>
      </c>
      <c r="V1199" s="7">
        <v>37865</v>
      </c>
      <c r="W1199" t="s">
        <v>8211</v>
      </c>
      <c r="X1199" t="s">
        <v>8205</v>
      </c>
      <c r="Y1199">
        <v>2003</v>
      </c>
      <c r="Z1199">
        <v>1</v>
      </c>
    </row>
    <row r="1200" spans="1:26" x14ac:dyDescent="0.25">
      <c r="A1200" t="s">
        <v>3007</v>
      </c>
      <c r="B1200" t="s">
        <v>3008</v>
      </c>
      <c r="C1200" t="s">
        <v>3009</v>
      </c>
      <c r="D1200">
        <v>0</v>
      </c>
      <c r="E1200">
        <v>129</v>
      </c>
      <c r="F1200">
        <v>2</v>
      </c>
      <c r="G1200">
        <v>9</v>
      </c>
      <c r="H1200" t="s">
        <v>8183</v>
      </c>
      <c r="I1200" t="s">
        <v>8162</v>
      </c>
      <c r="J1200" t="s">
        <v>145</v>
      </c>
      <c r="K1200" t="s">
        <v>3857</v>
      </c>
      <c r="L1200" s="5">
        <v>7.5</v>
      </c>
      <c r="M1200" t="s">
        <v>8181</v>
      </c>
      <c r="N1200" s="6">
        <v>73577</v>
      </c>
      <c r="O1200" t="s">
        <v>8179</v>
      </c>
      <c r="P1200" s="6">
        <v>4000000</v>
      </c>
      <c r="Q1200" s="6">
        <v>2046061</v>
      </c>
      <c r="R1200">
        <v>-1953939</v>
      </c>
      <c r="S1200" t="s">
        <v>8185</v>
      </c>
      <c r="T1200" s="7">
        <v>37344</v>
      </c>
      <c r="U1200" t="s">
        <v>3010</v>
      </c>
      <c r="V1200" s="7">
        <v>37344</v>
      </c>
      <c r="W1200" t="s">
        <v>8203</v>
      </c>
      <c r="X1200" t="s">
        <v>1465</v>
      </c>
      <c r="Y1200">
        <v>2002</v>
      </c>
      <c r="Z1200">
        <v>29</v>
      </c>
    </row>
    <row r="1201" spans="1:26" x14ac:dyDescent="0.25">
      <c r="A1201" t="s">
        <v>3011</v>
      </c>
      <c r="B1201" t="s">
        <v>3012</v>
      </c>
      <c r="C1201" t="s">
        <v>3012</v>
      </c>
      <c r="D1201">
        <v>0</v>
      </c>
      <c r="E1201">
        <v>120</v>
      </c>
      <c r="F1201">
        <v>2</v>
      </c>
      <c r="G1201">
        <v>0</v>
      </c>
      <c r="H1201" t="s">
        <v>8177</v>
      </c>
      <c r="I1201" t="s">
        <v>8162</v>
      </c>
      <c r="J1201" t="s">
        <v>3623</v>
      </c>
      <c r="K1201" t="s">
        <v>145</v>
      </c>
      <c r="L1201" s="5">
        <v>8</v>
      </c>
      <c r="M1201" t="s">
        <v>8181</v>
      </c>
      <c r="N1201" s="6">
        <v>147608</v>
      </c>
      <c r="O1201" t="s">
        <v>8182</v>
      </c>
      <c r="P1201" s="6">
        <v>4000000</v>
      </c>
      <c r="Q1201" s="6">
        <v>58011975</v>
      </c>
      <c r="R1201">
        <v>54011975</v>
      </c>
      <c r="S1201" t="s">
        <v>8175</v>
      </c>
      <c r="T1201" s="7">
        <v>37392</v>
      </c>
      <c r="U1201" t="s">
        <v>3013</v>
      </c>
      <c r="V1201" s="7">
        <v>37392</v>
      </c>
      <c r="W1201" t="s">
        <v>8213</v>
      </c>
      <c r="X1201" t="s">
        <v>8199</v>
      </c>
      <c r="Y1201">
        <v>2002</v>
      </c>
      <c r="Z1201">
        <v>16</v>
      </c>
    </row>
    <row r="1202" spans="1:26" x14ac:dyDescent="0.25">
      <c r="A1202" t="s">
        <v>3014</v>
      </c>
      <c r="B1202" t="s">
        <v>3015</v>
      </c>
      <c r="C1202" t="s">
        <v>3015</v>
      </c>
      <c r="D1202">
        <v>0</v>
      </c>
      <c r="E1202">
        <v>138</v>
      </c>
      <c r="F1202">
        <v>2</v>
      </c>
      <c r="G1202">
        <v>18</v>
      </c>
      <c r="H1202" t="s">
        <v>8183</v>
      </c>
      <c r="I1202" t="s">
        <v>5529</v>
      </c>
      <c r="J1202" t="s">
        <v>8158</v>
      </c>
      <c r="K1202" t="s">
        <v>145</v>
      </c>
      <c r="L1202" s="5">
        <v>7.5</v>
      </c>
      <c r="M1202" t="s">
        <v>8181</v>
      </c>
      <c r="N1202" s="6">
        <v>232865</v>
      </c>
      <c r="O1202" t="s">
        <v>8182</v>
      </c>
      <c r="P1202" s="6">
        <v>150000000</v>
      </c>
      <c r="Q1202" s="6">
        <v>211622535</v>
      </c>
      <c r="R1202">
        <v>61622535</v>
      </c>
      <c r="S1202" t="s">
        <v>8175</v>
      </c>
      <c r="T1202" s="7">
        <v>37936</v>
      </c>
      <c r="U1202" t="s">
        <v>603</v>
      </c>
      <c r="V1202" s="7">
        <v>37936</v>
      </c>
      <c r="W1202" t="s">
        <v>8207</v>
      </c>
      <c r="X1202" t="s">
        <v>8197</v>
      </c>
      <c r="Y1202">
        <v>2003</v>
      </c>
      <c r="Z1202">
        <v>11</v>
      </c>
    </row>
    <row r="1203" spans="1:26" x14ac:dyDescent="0.25">
      <c r="A1203" t="s">
        <v>3016</v>
      </c>
      <c r="B1203" t="s">
        <v>3017</v>
      </c>
      <c r="C1203" t="s">
        <v>3017</v>
      </c>
      <c r="D1203">
        <v>0</v>
      </c>
      <c r="E1203">
        <v>117</v>
      </c>
      <c r="F1203">
        <v>1</v>
      </c>
      <c r="G1203">
        <v>57</v>
      </c>
      <c r="H1203" t="s">
        <v>8177</v>
      </c>
      <c r="I1203" t="s">
        <v>8158</v>
      </c>
      <c r="J1203" t="s">
        <v>132</v>
      </c>
      <c r="K1203" t="s">
        <v>145</v>
      </c>
      <c r="L1203" s="5">
        <v>7</v>
      </c>
      <c r="M1203" t="s">
        <v>8178</v>
      </c>
      <c r="N1203" s="6">
        <v>97228</v>
      </c>
      <c r="O1203" t="s">
        <v>8179</v>
      </c>
      <c r="P1203" s="6">
        <v>20000000</v>
      </c>
      <c r="Q1203" s="6">
        <v>71406573</v>
      </c>
      <c r="R1203">
        <v>51406573</v>
      </c>
      <c r="S1203" t="s">
        <v>8175</v>
      </c>
      <c r="T1203" s="7">
        <v>37722</v>
      </c>
      <c r="U1203" t="s">
        <v>1157</v>
      </c>
      <c r="V1203" s="7">
        <v>37722</v>
      </c>
      <c r="W1203" t="s">
        <v>8210</v>
      </c>
      <c r="X1203" t="s">
        <v>1465</v>
      </c>
      <c r="Y1203">
        <v>2003</v>
      </c>
      <c r="Z1203">
        <v>11</v>
      </c>
    </row>
    <row r="1204" spans="1:26" x14ac:dyDescent="0.25">
      <c r="A1204" t="s">
        <v>3018</v>
      </c>
      <c r="B1204" t="s">
        <v>3019</v>
      </c>
      <c r="C1204" t="s">
        <v>3019</v>
      </c>
      <c r="D1204">
        <v>0</v>
      </c>
      <c r="E1204">
        <v>110</v>
      </c>
      <c r="F1204">
        <v>1</v>
      </c>
      <c r="G1204">
        <v>50</v>
      </c>
      <c r="H1204" t="s">
        <v>8177</v>
      </c>
      <c r="I1204" t="s">
        <v>5529</v>
      </c>
      <c r="J1204" t="s">
        <v>8158</v>
      </c>
      <c r="K1204" t="s">
        <v>8156</v>
      </c>
      <c r="L1204" s="5">
        <v>5.8</v>
      </c>
      <c r="M1204" t="s">
        <v>8178</v>
      </c>
      <c r="N1204" s="6">
        <v>181832</v>
      </c>
      <c r="O1204" t="s">
        <v>8182</v>
      </c>
      <c r="P1204" s="6">
        <v>78000000</v>
      </c>
      <c r="Q1204" s="6">
        <v>179265204</v>
      </c>
      <c r="R1204">
        <v>101265204</v>
      </c>
      <c r="S1204" t="s">
        <v>8175</v>
      </c>
      <c r="T1204" s="7">
        <v>37813</v>
      </c>
      <c r="U1204" t="s">
        <v>1889</v>
      </c>
      <c r="V1204" s="7">
        <v>37813</v>
      </c>
      <c r="W1204" t="s">
        <v>8209</v>
      </c>
      <c r="X1204" t="s">
        <v>1465</v>
      </c>
      <c r="Y1204">
        <v>2003</v>
      </c>
      <c r="Z1204">
        <v>11</v>
      </c>
    </row>
    <row r="1205" spans="1:26" x14ac:dyDescent="0.25">
      <c r="A1205" t="s">
        <v>3020</v>
      </c>
      <c r="B1205" t="s">
        <v>3021</v>
      </c>
      <c r="C1205" t="s">
        <v>3022</v>
      </c>
      <c r="D1205">
        <v>0</v>
      </c>
      <c r="E1205">
        <v>85</v>
      </c>
      <c r="F1205">
        <v>1</v>
      </c>
      <c r="G1205">
        <v>25</v>
      </c>
      <c r="H1205" t="s">
        <v>8177</v>
      </c>
      <c r="I1205" t="s">
        <v>8158</v>
      </c>
      <c r="J1205" t="s">
        <v>8159</v>
      </c>
      <c r="K1205" t="s">
        <v>132</v>
      </c>
      <c r="L1205" s="5">
        <v>7.5</v>
      </c>
      <c r="M1205" t="s">
        <v>8181</v>
      </c>
      <c r="N1205" s="6">
        <v>143475</v>
      </c>
      <c r="O1205" t="s">
        <v>8182</v>
      </c>
      <c r="P1205" s="6">
        <v>30000000</v>
      </c>
      <c r="Q1205" s="6">
        <v>192641209</v>
      </c>
      <c r="R1205">
        <v>162641209</v>
      </c>
      <c r="S1205" t="s">
        <v>8175</v>
      </c>
      <c r="T1205" s="7">
        <v>38599</v>
      </c>
      <c r="U1205" t="s">
        <v>3023</v>
      </c>
      <c r="V1205" s="7">
        <v>38599</v>
      </c>
      <c r="W1205" t="s">
        <v>8211</v>
      </c>
      <c r="X1205" t="s">
        <v>8200</v>
      </c>
      <c r="Y1205">
        <v>2005</v>
      </c>
      <c r="Z1205">
        <v>4</v>
      </c>
    </row>
    <row r="1206" spans="1:26" x14ac:dyDescent="0.25">
      <c r="A1206" t="s">
        <v>3024</v>
      </c>
      <c r="B1206" t="s">
        <v>3025</v>
      </c>
      <c r="C1206" t="s">
        <v>3025</v>
      </c>
      <c r="D1206">
        <v>0</v>
      </c>
      <c r="E1206">
        <v>82</v>
      </c>
      <c r="F1206">
        <v>1</v>
      </c>
      <c r="G1206">
        <v>22</v>
      </c>
      <c r="H1206" t="s">
        <v>8177</v>
      </c>
      <c r="I1206" t="s">
        <v>8158</v>
      </c>
      <c r="J1206" t="s">
        <v>132</v>
      </c>
      <c r="K1206" t="s">
        <v>8163</v>
      </c>
      <c r="L1206" s="5">
        <v>4</v>
      </c>
      <c r="M1206" t="s">
        <v>8188</v>
      </c>
      <c r="N1206" s="6">
        <v>86647</v>
      </c>
      <c r="O1206" t="s">
        <v>8179</v>
      </c>
      <c r="P1206" s="6">
        <v>109000000</v>
      </c>
      <c r="Q1206" s="6">
        <v>133960541</v>
      </c>
      <c r="R1206">
        <v>24960541</v>
      </c>
      <c r="S1206" t="s">
        <v>8175</v>
      </c>
      <c r="T1206" s="7">
        <v>37933</v>
      </c>
      <c r="U1206" t="s">
        <v>3026</v>
      </c>
      <c r="V1206" s="7">
        <v>37933</v>
      </c>
      <c r="W1206" t="s">
        <v>8207</v>
      </c>
      <c r="X1206" t="s">
        <v>8206</v>
      </c>
      <c r="Y1206">
        <v>2003</v>
      </c>
      <c r="Z1206">
        <v>8</v>
      </c>
    </row>
    <row r="1207" spans="1:26" x14ac:dyDescent="0.25">
      <c r="A1207" t="s">
        <v>3027</v>
      </c>
      <c r="B1207" t="s">
        <v>3028</v>
      </c>
      <c r="C1207" t="s">
        <v>3028</v>
      </c>
      <c r="D1207">
        <v>0</v>
      </c>
      <c r="E1207">
        <v>105</v>
      </c>
      <c r="F1207">
        <v>1</v>
      </c>
      <c r="G1207">
        <v>45</v>
      </c>
      <c r="H1207" t="s">
        <v>8177</v>
      </c>
      <c r="I1207" t="s">
        <v>8162</v>
      </c>
      <c r="J1207" t="s">
        <v>145</v>
      </c>
      <c r="K1207" t="s">
        <v>8166</v>
      </c>
      <c r="L1207" s="5">
        <v>6.5</v>
      </c>
      <c r="M1207" t="s">
        <v>8178</v>
      </c>
      <c r="N1207" s="6">
        <v>64256</v>
      </c>
      <c r="O1207" t="s">
        <v>8179</v>
      </c>
      <c r="P1207" s="6">
        <v>50000000</v>
      </c>
      <c r="Q1207" s="6">
        <v>55495563</v>
      </c>
      <c r="R1207">
        <v>5495563</v>
      </c>
      <c r="S1207" t="s">
        <v>8175</v>
      </c>
      <c r="T1207" s="7">
        <v>37871</v>
      </c>
      <c r="U1207" t="s">
        <v>3029</v>
      </c>
      <c r="V1207" s="7">
        <v>37871</v>
      </c>
      <c r="W1207" t="s">
        <v>8211</v>
      </c>
      <c r="X1207" t="s">
        <v>8200</v>
      </c>
      <c r="Y1207">
        <v>2003</v>
      </c>
      <c r="Z1207">
        <v>7</v>
      </c>
    </row>
    <row r="1208" spans="1:26" x14ac:dyDescent="0.25">
      <c r="A1208" t="s">
        <v>3030</v>
      </c>
      <c r="B1208" t="s">
        <v>3031</v>
      </c>
      <c r="C1208" t="s">
        <v>3031</v>
      </c>
      <c r="D1208">
        <v>0</v>
      </c>
      <c r="E1208">
        <v>127</v>
      </c>
      <c r="F1208">
        <v>2</v>
      </c>
      <c r="G1208">
        <v>7</v>
      </c>
      <c r="H1208" t="s">
        <v>8183</v>
      </c>
      <c r="I1208" t="s">
        <v>8162</v>
      </c>
      <c r="J1208" t="s">
        <v>145</v>
      </c>
      <c r="K1208" t="s">
        <v>3857</v>
      </c>
      <c r="L1208" s="5">
        <v>7.1</v>
      </c>
      <c r="M1208" t="s">
        <v>8181</v>
      </c>
      <c r="N1208" s="6">
        <v>102839</v>
      </c>
      <c r="O1208" t="s">
        <v>8182</v>
      </c>
      <c r="P1208" s="6">
        <v>60000000</v>
      </c>
      <c r="Q1208" s="6">
        <v>80154140</v>
      </c>
      <c r="R1208">
        <v>20154140</v>
      </c>
      <c r="S1208" t="s">
        <v>8175</v>
      </c>
      <c r="T1208" s="7">
        <v>37903</v>
      </c>
      <c r="U1208" t="s">
        <v>1795</v>
      </c>
      <c r="V1208" s="7">
        <v>37903</v>
      </c>
      <c r="W1208" t="s">
        <v>8204</v>
      </c>
      <c r="X1208" t="s">
        <v>8199</v>
      </c>
      <c r="Y1208">
        <v>2003</v>
      </c>
      <c r="Z1208">
        <v>9</v>
      </c>
    </row>
    <row r="1209" spans="1:26" x14ac:dyDescent="0.25">
      <c r="A1209" t="s">
        <v>3032</v>
      </c>
      <c r="B1209" t="s">
        <v>3033</v>
      </c>
      <c r="C1209" t="s">
        <v>3033</v>
      </c>
      <c r="D1209">
        <v>0</v>
      </c>
      <c r="E1209">
        <v>101</v>
      </c>
      <c r="F1209">
        <v>1</v>
      </c>
      <c r="G1209">
        <v>41</v>
      </c>
      <c r="H1209" t="s">
        <v>8177</v>
      </c>
      <c r="I1209" t="s">
        <v>132</v>
      </c>
      <c r="J1209" t="s">
        <v>8157</v>
      </c>
      <c r="K1209" t="s">
        <v>5802</v>
      </c>
      <c r="L1209" s="5">
        <v>6.1</v>
      </c>
      <c r="M1209" t="s">
        <v>8178</v>
      </c>
      <c r="N1209" s="6">
        <v>123885</v>
      </c>
      <c r="O1209" t="s">
        <v>8182</v>
      </c>
      <c r="P1209" s="6">
        <v>60000000</v>
      </c>
      <c r="Q1209" s="6">
        <v>199043471</v>
      </c>
      <c r="R1209">
        <v>139043471</v>
      </c>
      <c r="S1209" t="s">
        <v>8175</v>
      </c>
      <c r="T1209" s="7">
        <v>37602</v>
      </c>
      <c r="U1209" t="s">
        <v>3034</v>
      </c>
      <c r="V1209" s="7">
        <v>37602</v>
      </c>
      <c r="W1209" t="s">
        <v>8196</v>
      </c>
      <c r="X1209" t="s">
        <v>8199</v>
      </c>
      <c r="Y1209">
        <v>2002</v>
      </c>
      <c r="Z1209">
        <v>12</v>
      </c>
    </row>
    <row r="1210" spans="1:26" x14ac:dyDescent="0.25">
      <c r="A1210" t="s">
        <v>3035</v>
      </c>
      <c r="B1210" t="s">
        <v>3036</v>
      </c>
      <c r="C1210" t="s">
        <v>3036</v>
      </c>
      <c r="D1210">
        <v>0</v>
      </c>
      <c r="E1210">
        <v>135</v>
      </c>
      <c r="F1210">
        <v>2</v>
      </c>
      <c r="G1210">
        <v>15</v>
      </c>
      <c r="H1210" t="s">
        <v>8183</v>
      </c>
      <c r="I1210" t="s">
        <v>132</v>
      </c>
      <c r="J1210" t="s">
        <v>145</v>
      </c>
      <c r="K1210" t="s">
        <v>8157</v>
      </c>
      <c r="L1210" s="5">
        <v>7.6</v>
      </c>
      <c r="M1210" t="s">
        <v>8181</v>
      </c>
      <c r="N1210" s="6">
        <v>508533</v>
      </c>
      <c r="O1210" t="s">
        <v>8184</v>
      </c>
      <c r="P1210" s="6">
        <v>40000000</v>
      </c>
      <c r="Q1210" s="6">
        <v>247933248</v>
      </c>
      <c r="R1210">
        <v>207933248</v>
      </c>
      <c r="S1210" t="s">
        <v>8175</v>
      </c>
      <c r="T1210" s="7">
        <v>37871</v>
      </c>
      <c r="U1210" t="s">
        <v>3037</v>
      </c>
      <c r="V1210" s="7">
        <v>37871</v>
      </c>
      <c r="W1210" t="s">
        <v>8211</v>
      </c>
      <c r="X1210" t="s">
        <v>8200</v>
      </c>
      <c r="Y1210">
        <v>2003</v>
      </c>
      <c r="Z1210">
        <v>7</v>
      </c>
    </row>
    <row r="1211" spans="1:26" x14ac:dyDescent="0.25">
      <c r="A1211" t="s">
        <v>3038</v>
      </c>
      <c r="B1211" t="s">
        <v>3039</v>
      </c>
      <c r="C1211" t="s">
        <v>3039</v>
      </c>
      <c r="D1211">
        <v>0</v>
      </c>
      <c r="E1211">
        <v>121</v>
      </c>
      <c r="F1211">
        <v>2</v>
      </c>
      <c r="G1211">
        <v>1</v>
      </c>
      <c r="H1211" t="s">
        <v>8183</v>
      </c>
      <c r="I1211" t="s">
        <v>5529</v>
      </c>
      <c r="J1211" t="s">
        <v>145</v>
      </c>
      <c r="K1211" t="s">
        <v>3857</v>
      </c>
      <c r="L1211" s="5">
        <v>6.6</v>
      </c>
      <c r="M1211" t="s">
        <v>8178</v>
      </c>
      <c r="N1211" s="6">
        <v>128396</v>
      </c>
      <c r="O1211" t="s">
        <v>8182</v>
      </c>
      <c r="P1211" s="6">
        <v>75000000</v>
      </c>
      <c r="Q1211" s="6">
        <v>86468162</v>
      </c>
      <c r="R1211">
        <v>11468162</v>
      </c>
      <c r="S1211" t="s">
        <v>8175</v>
      </c>
      <c r="T1211" s="7">
        <v>37683</v>
      </c>
      <c r="U1211" t="s">
        <v>2150</v>
      </c>
      <c r="V1211" s="7">
        <v>37683</v>
      </c>
      <c r="W1211" t="s">
        <v>8203</v>
      </c>
      <c r="X1211" t="s">
        <v>8205</v>
      </c>
      <c r="Y1211">
        <v>2003</v>
      </c>
      <c r="Z1211">
        <v>3</v>
      </c>
    </row>
    <row r="1212" spans="1:26" x14ac:dyDescent="0.25">
      <c r="A1212" t="s">
        <v>3040</v>
      </c>
      <c r="B1212" t="s">
        <v>3041</v>
      </c>
      <c r="C1212" t="s">
        <v>3041</v>
      </c>
      <c r="D1212">
        <v>0</v>
      </c>
      <c r="E1212">
        <v>101</v>
      </c>
      <c r="F1212">
        <v>1</v>
      </c>
      <c r="G1212">
        <v>41</v>
      </c>
      <c r="H1212" t="s">
        <v>8177</v>
      </c>
      <c r="I1212" t="s">
        <v>132</v>
      </c>
      <c r="J1212" t="s">
        <v>8156</v>
      </c>
      <c r="K1212" t="s">
        <v>5802</v>
      </c>
      <c r="L1212" s="5">
        <v>6.8</v>
      </c>
      <c r="M1212" t="s">
        <v>8178</v>
      </c>
      <c r="N1212" s="6">
        <v>423995</v>
      </c>
      <c r="O1212" t="s">
        <v>8182</v>
      </c>
      <c r="P1212" s="6">
        <v>81000000</v>
      </c>
      <c r="Q1212" s="6">
        <v>484592874</v>
      </c>
      <c r="R1212">
        <v>403592874</v>
      </c>
      <c r="S1212" t="s">
        <v>8175</v>
      </c>
      <c r="T1212" s="7">
        <v>37755</v>
      </c>
      <c r="U1212" t="s">
        <v>1289</v>
      </c>
      <c r="V1212" s="7">
        <v>37755</v>
      </c>
      <c r="W1212" t="s">
        <v>8213</v>
      </c>
      <c r="X1212" t="s">
        <v>8202</v>
      </c>
      <c r="Y1212">
        <v>2003</v>
      </c>
      <c r="Z1212">
        <v>14</v>
      </c>
    </row>
    <row r="1213" spans="1:26" x14ac:dyDescent="0.25">
      <c r="A1213" t="s">
        <v>3042</v>
      </c>
      <c r="B1213" t="s">
        <v>3043</v>
      </c>
      <c r="C1213" t="s">
        <v>3043</v>
      </c>
      <c r="D1213">
        <v>0</v>
      </c>
      <c r="E1213">
        <v>124</v>
      </c>
      <c r="F1213">
        <v>2</v>
      </c>
      <c r="G1213">
        <v>4</v>
      </c>
      <c r="H1213" t="s">
        <v>8183</v>
      </c>
      <c r="I1213" t="s">
        <v>8162</v>
      </c>
      <c r="J1213" t="s">
        <v>145</v>
      </c>
      <c r="K1213" t="s">
        <v>3857</v>
      </c>
      <c r="L1213" s="5">
        <v>7.6</v>
      </c>
      <c r="M1213" t="s">
        <v>8181</v>
      </c>
      <c r="N1213" s="6">
        <v>243454</v>
      </c>
      <c r="O1213" t="s">
        <v>8182</v>
      </c>
      <c r="P1213" s="6">
        <v>20000000</v>
      </c>
      <c r="Q1213" s="6">
        <v>60466876</v>
      </c>
      <c r="R1213">
        <v>40466876</v>
      </c>
      <c r="S1213" t="s">
        <v>8175</v>
      </c>
      <c r="T1213" s="7">
        <v>37869</v>
      </c>
      <c r="U1213" t="s">
        <v>2623</v>
      </c>
      <c r="V1213" s="7">
        <v>37869</v>
      </c>
      <c r="W1213" t="s">
        <v>8211</v>
      </c>
      <c r="X1213" t="s">
        <v>1465</v>
      </c>
      <c r="Y1213">
        <v>2003</v>
      </c>
      <c r="Z1213">
        <v>5</v>
      </c>
    </row>
    <row r="1214" spans="1:26" x14ac:dyDescent="0.25">
      <c r="A1214" t="s">
        <v>3044</v>
      </c>
      <c r="B1214" t="s">
        <v>3045</v>
      </c>
      <c r="C1214" t="s">
        <v>3045</v>
      </c>
      <c r="D1214">
        <v>0</v>
      </c>
      <c r="E1214">
        <v>126</v>
      </c>
      <c r="F1214">
        <v>2</v>
      </c>
      <c r="G1214">
        <v>6</v>
      </c>
      <c r="H1214" t="s">
        <v>8183</v>
      </c>
      <c r="I1214" t="s">
        <v>8162</v>
      </c>
      <c r="J1214" t="s">
        <v>145</v>
      </c>
      <c r="K1214" t="s">
        <v>5802</v>
      </c>
      <c r="L1214" s="5">
        <v>7.5</v>
      </c>
      <c r="M1214" t="s">
        <v>8181</v>
      </c>
      <c r="N1214" s="6">
        <v>71366</v>
      </c>
      <c r="O1214" t="s">
        <v>8179</v>
      </c>
      <c r="P1214" s="6">
        <v>16500000</v>
      </c>
      <c r="Q1214" s="6">
        <v>16763804</v>
      </c>
      <c r="R1214">
        <v>263804</v>
      </c>
      <c r="S1214" t="s">
        <v>8175</v>
      </c>
      <c r="T1214" s="7">
        <v>37974</v>
      </c>
      <c r="U1214" t="s">
        <v>3046</v>
      </c>
      <c r="V1214" s="7">
        <v>37974</v>
      </c>
      <c r="W1214" t="s">
        <v>8196</v>
      </c>
      <c r="X1214" t="s">
        <v>1465</v>
      </c>
      <c r="Y1214">
        <v>2003</v>
      </c>
      <c r="Z1214">
        <v>19</v>
      </c>
    </row>
    <row r="1215" spans="1:26" x14ac:dyDescent="0.25">
      <c r="A1215" t="s">
        <v>3047</v>
      </c>
      <c r="B1215" t="s">
        <v>3048</v>
      </c>
      <c r="C1215" t="s">
        <v>3048</v>
      </c>
      <c r="D1215">
        <v>0</v>
      </c>
      <c r="E1215">
        <v>139</v>
      </c>
      <c r="F1215">
        <v>2</v>
      </c>
      <c r="G1215">
        <v>19</v>
      </c>
      <c r="H1215" t="s">
        <v>8183</v>
      </c>
      <c r="I1215" t="s">
        <v>5529</v>
      </c>
      <c r="J1215" t="s">
        <v>145</v>
      </c>
      <c r="K1215" t="s">
        <v>8157</v>
      </c>
      <c r="L1215" s="5">
        <v>7.4</v>
      </c>
      <c r="M1215" t="s">
        <v>8181</v>
      </c>
      <c r="N1215" s="6">
        <v>76777</v>
      </c>
      <c r="O1215" t="s">
        <v>8179</v>
      </c>
      <c r="P1215" s="6">
        <v>22000000</v>
      </c>
      <c r="Q1215" s="6">
        <v>68296293</v>
      </c>
      <c r="R1215">
        <v>46296293</v>
      </c>
      <c r="S1215" t="s">
        <v>8175</v>
      </c>
      <c r="T1215" s="7">
        <v>37844</v>
      </c>
      <c r="U1215" t="s">
        <v>940</v>
      </c>
      <c r="V1215" s="7">
        <v>37844</v>
      </c>
      <c r="W1215" t="s">
        <v>8212</v>
      </c>
      <c r="X1215" t="s">
        <v>8205</v>
      </c>
      <c r="Y1215">
        <v>2003</v>
      </c>
      <c r="Z1215">
        <v>11</v>
      </c>
    </row>
    <row r="1216" spans="1:26" x14ac:dyDescent="0.25">
      <c r="A1216" t="s">
        <v>3049</v>
      </c>
      <c r="B1216" t="s">
        <v>3050</v>
      </c>
      <c r="C1216" t="s">
        <v>3050</v>
      </c>
      <c r="D1216">
        <v>0</v>
      </c>
      <c r="E1216">
        <v>113</v>
      </c>
      <c r="F1216">
        <v>1</v>
      </c>
      <c r="G1216">
        <v>53</v>
      </c>
      <c r="H1216" t="s">
        <v>8177</v>
      </c>
      <c r="I1216" t="s">
        <v>8158</v>
      </c>
      <c r="J1216" t="s">
        <v>8163</v>
      </c>
      <c r="K1216" t="s">
        <v>8156</v>
      </c>
      <c r="L1216" s="5">
        <v>6.8</v>
      </c>
      <c r="M1216" t="s">
        <v>8178</v>
      </c>
      <c r="N1216" s="6">
        <v>78631</v>
      </c>
      <c r="O1216" t="s">
        <v>8179</v>
      </c>
      <c r="P1216" s="6">
        <v>100000000</v>
      </c>
      <c r="Q1216" s="6">
        <v>121975011</v>
      </c>
      <c r="R1216">
        <v>21975011</v>
      </c>
      <c r="S1216" t="s">
        <v>8175</v>
      </c>
      <c r="T1216" s="7">
        <v>37964</v>
      </c>
      <c r="U1216" t="s">
        <v>1821</v>
      </c>
      <c r="V1216" s="7">
        <v>37964</v>
      </c>
      <c r="W1216" t="s">
        <v>8196</v>
      </c>
      <c r="X1216" t="s">
        <v>8197</v>
      </c>
      <c r="Y1216">
        <v>2003</v>
      </c>
      <c r="Z1216">
        <v>9</v>
      </c>
    </row>
    <row r="1217" spans="1:26" x14ac:dyDescent="0.25">
      <c r="A1217" t="s">
        <v>3051</v>
      </c>
      <c r="B1217" t="s">
        <v>3052</v>
      </c>
      <c r="C1217" t="s">
        <v>3052</v>
      </c>
      <c r="D1217">
        <v>0</v>
      </c>
      <c r="E1217">
        <v>127</v>
      </c>
      <c r="F1217">
        <v>2</v>
      </c>
      <c r="G1217">
        <v>7</v>
      </c>
      <c r="H1217" t="s">
        <v>8183</v>
      </c>
      <c r="I1217" t="s">
        <v>5529</v>
      </c>
      <c r="J1217" t="s">
        <v>8158</v>
      </c>
      <c r="K1217" t="s">
        <v>8161</v>
      </c>
      <c r="L1217" s="5">
        <v>7.5</v>
      </c>
      <c r="M1217" t="s">
        <v>8181</v>
      </c>
      <c r="N1217" s="6">
        <v>690210</v>
      </c>
      <c r="O1217" t="s">
        <v>8184</v>
      </c>
      <c r="P1217" s="6">
        <v>200000000</v>
      </c>
      <c r="Q1217" s="6">
        <v>788976453</v>
      </c>
      <c r="R1217">
        <v>588976453</v>
      </c>
      <c r="S1217" t="s">
        <v>8175</v>
      </c>
      <c r="T1217" s="7">
        <v>38163</v>
      </c>
      <c r="U1217" t="s">
        <v>359</v>
      </c>
      <c r="V1217" s="7">
        <v>38163</v>
      </c>
      <c r="W1217" t="s">
        <v>8208</v>
      </c>
      <c r="X1217" t="s">
        <v>1465</v>
      </c>
      <c r="Y1217">
        <v>2004</v>
      </c>
      <c r="Z1217">
        <v>25</v>
      </c>
    </row>
    <row r="1218" spans="1:26" x14ac:dyDescent="0.25">
      <c r="A1218" t="s">
        <v>3053</v>
      </c>
      <c r="B1218" t="s">
        <v>3054</v>
      </c>
      <c r="C1218" t="s">
        <v>3054</v>
      </c>
      <c r="D1218">
        <v>0</v>
      </c>
      <c r="E1218">
        <v>108</v>
      </c>
      <c r="F1218">
        <v>1</v>
      </c>
      <c r="G1218">
        <v>48</v>
      </c>
      <c r="H1218" t="s">
        <v>8177</v>
      </c>
      <c r="I1218" t="s">
        <v>132</v>
      </c>
      <c r="J1218" t="s">
        <v>145</v>
      </c>
      <c r="K1218" t="s">
        <v>8157</v>
      </c>
      <c r="L1218" s="5">
        <v>6</v>
      </c>
      <c r="M1218" t="s">
        <v>8178</v>
      </c>
      <c r="N1218" s="6">
        <v>119790</v>
      </c>
      <c r="O1218" t="s">
        <v>8182</v>
      </c>
      <c r="P1218" s="6">
        <v>40000000</v>
      </c>
      <c r="Q1218" s="6">
        <v>265126918</v>
      </c>
      <c r="R1218">
        <v>225126918</v>
      </c>
      <c r="S1218" t="s">
        <v>8175</v>
      </c>
      <c r="T1218" s="7">
        <v>38288</v>
      </c>
      <c r="U1218" t="s">
        <v>3055</v>
      </c>
      <c r="V1218" s="7">
        <v>38288</v>
      </c>
      <c r="W1218" t="s">
        <v>8204</v>
      </c>
      <c r="X1218" t="s">
        <v>8199</v>
      </c>
      <c r="Y1218">
        <v>2004</v>
      </c>
      <c r="Z1218">
        <v>28</v>
      </c>
    </row>
    <row r="1219" spans="1:26" x14ac:dyDescent="0.25">
      <c r="A1219" t="s">
        <v>3056</v>
      </c>
      <c r="B1219" t="s">
        <v>3057</v>
      </c>
      <c r="C1219" t="s">
        <v>3057</v>
      </c>
      <c r="D1219">
        <v>0</v>
      </c>
      <c r="E1219">
        <v>117</v>
      </c>
      <c r="F1219">
        <v>1</v>
      </c>
      <c r="G1219">
        <v>57</v>
      </c>
      <c r="H1219" t="s">
        <v>8177</v>
      </c>
      <c r="I1219" t="s">
        <v>8158</v>
      </c>
      <c r="J1219" t="s">
        <v>8159</v>
      </c>
      <c r="K1219" t="s">
        <v>132</v>
      </c>
      <c r="L1219" s="5">
        <v>7.2</v>
      </c>
      <c r="M1219" t="s">
        <v>8181</v>
      </c>
      <c r="N1219" s="6">
        <v>453291</v>
      </c>
      <c r="O1219" t="s">
        <v>8182</v>
      </c>
      <c r="P1219" s="6">
        <v>120000000</v>
      </c>
      <c r="Q1219" s="6">
        <v>461991867</v>
      </c>
      <c r="R1219">
        <v>341991867</v>
      </c>
      <c r="S1219" t="s">
        <v>8175</v>
      </c>
      <c r="T1219" s="7">
        <v>38790</v>
      </c>
      <c r="U1219" t="s">
        <v>3058</v>
      </c>
      <c r="V1219" s="7">
        <v>38790</v>
      </c>
      <c r="W1219" t="s">
        <v>8203</v>
      </c>
      <c r="X1219" t="s">
        <v>8197</v>
      </c>
      <c r="Y1219">
        <v>2006</v>
      </c>
      <c r="Z1219">
        <v>14</v>
      </c>
    </row>
    <row r="1220" spans="1:26" x14ac:dyDescent="0.25">
      <c r="A1220" t="s">
        <v>3059</v>
      </c>
      <c r="B1220" t="s">
        <v>3060</v>
      </c>
      <c r="C1220" t="s">
        <v>3060</v>
      </c>
      <c r="D1220">
        <v>0</v>
      </c>
      <c r="E1220">
        <v>92</v>
      </c>
      <c r="F1220">
        <v>1</v>
      </c>
      <c r="G1220">
        <v>32</v>
      </c>
      <c r="H1220" t="s">
        <v>8177</v>
      </c>
      <c r="I1220" t="s">
        <v>132</v>
      </c>
      <c r="J1220" t="s">
        <v>8163</v>
      </c>
      <c r="K1220" t="s">
        <v>5802</v>
      </c>
      <c r="L1220" s="5">
        <v>5.6</v>
      </c>
      <c r="M1220" t="s">
        <v>8178</v>
      </c>
      <c r="N1220" s="6">
        <v>72542</v>
      </c>
      <c r="O1220" t="s">
        <v>8179</v>
      </c>
      <c r="P1220" s="6">
        <v>60000000</v>
      </c>
      <c r="Q1220" s="6">
        <v>164433867</v>
      </c>
      <c r="R1220">
        <v>104433867</v>
      </c>
      <c r="S1220" t="s">
        <v>8175</v>
      </c>
      <c r="T1220" s="7">
        <v>37745</v>
      </c>
      <c r="U1220" t="s">
        <v>3061</v>
      </c>
      <c r="V1220" s="7">
        <v>37745</v>
      </c>
      <c r="W1220" t="s">
        <v>8213</v>
      </c>
      <c r="X1220" t="s">
        <v>8200</v>
      </c>
      <c r="Y1220">
        <v>2003</v>
      </c>
      <c r="Z1220">
        <v>4</v>
      </c>
    </row>
    <row r="1221" spans="1:26" x14ac:dyDescent="0.25">
      <c r="A1221" t="s">
        <v>3062</v>
      </c>
      <c r="B1221" t="s">
        <v>3063</v>
      </c>
      <c r="C1221" t="s">
        <v>3063</v>
      </c>
      <c r="D1221">
        <v>0</v>
      </c>
      <c r="E1221">
        <v>136</v>
      </c>
      <c r="F1221">
        <v>2</v>
      </c>
      <c r="G1221">
        <v>16</v>
      </c>
      <c r="H1221" t="s">
        <v>8183</v>
      </c>
      <c r="I1221" t="s">
        <v>5529</v>
      </c>
      <c r="J1221" t="s">
        <v>8158</v>
      </c>
      <c r="K1221" t="s">
        <v>8160</v>
      </c>
      <c r="L1221" s="5">
        <v>6.7</v>
      </c>
      <c r="M1221" t="s">
        <v>8178</v>
      </c>
      <c r="N1221" s="6">
        <v>84709</v>
      </c>
      <c r="O1221" t="s">
        <v>8179</v>
      </c>
      <c r="P1221" s="6">
        <v>100000000</v>
      </c>
      <c r="Q1221" s="6">
        <v>108040622</v>
      </c>
      <c r="R1221">
        <v>8040622</v>
      </c>
      <c r="S1221" t="s">
        <v>8175</v>
      </c>
      <c r="T1221" s="7">
        <v>38034</v>
      </c>
      <c r="U1221" t="s">
        <v>875</v>
      </c>
      <c r="V1221" s="7">
        <v>38034</v>
      </c>
      <c r="W1221" t="s">
        <v>8201</v>
      </c>
      <c r="X1221" t="s">
        <v>8197</v>
      </c>
      <c r="Y1221">
        <v>2004</v>
      </c>
      <c r="Z1221">
        <v>17</v>
      </c>
    </row>
    <row r="1222" spans="1:26" x14ac:dyDescent="0.25">
      <c r="A1222" t="s">
        <v>3064</v>
      </c>
      <c r="B1222" t="s">
        <v>3065</v>
      </c>
      <c r="C1222" t="s">
        <v>3065</v>
      </c>
      <c r="D1222">
        <v>0</v>
      </c>
      <c r="E1222">
        <v>115</v>
      </c>
      <c r="F1222">
        <v>1</v>
      </c>
      <c r="G1222">
        <v>55</v>
      </c>
      <c r="H1222" t="s">
        <v>8177</v>
      </c>
      <c r="I1222" t="s">
        <v>5529</v>
      </c>
      <c r="J1222" t="s">
        <v>8158</v>
      </c>
      <c r="K1222" t="s">
        <v>8159</v>
      </c>
      <c r="L1222" s="5">
        <v>8</v>
      </c>
      <c r="M1222" t="s">
        <v>8181</v>
      </c>
      <c r="N1222" s="6">
        <v>784814</v>
      </c>
      <c r="O1222" t="s">
        <v>8184</v>
      </c>
      <c r="P1222" s="6">
        <v>92000000</v>
      </c>
      <c r="Q1222" s="6">
        <v>631684650</v>
      </c>
      <c r="R1222">
        <v>539684650</v>
      </c>
      <c r="S1222" t="s">
        <v>8175</v>
      </c>
      <c r="T1222" s="7">
        <v>38287</v>
      </c>
      <c r="U1222" t="s">
        <v>2081</v>
      </c>
      <c r="V1222" s="7">
        <v>38287</v>
      </c>
      <c r="W1222" t="s">
        <v>8204</v>
      </c>
      <c r="X1222" t="s">
        <v>8202</v>
      </c>
      <c r="Y1222">
        <v>2004</v>
      </c>
      <c r="Z1222">
        <v>27</v>
      </c>
    </row>
    <row r="1223" spans="1:26" x14ac:dyDescent="0.25">
      <c r="A1223" t="s">
        <v>3066</v>
      </c>
      <c r="B1223" t="s">
        <v>3067</v>
      </c>
      <c r="C1223" t="s">
        <v>3067</v>
      </c>
      <c r="D1223">
        <v>0</v>
      </c>
      <c r="E1223">
        <v>111</v>
      </c>
      <c r="F1223">
        <v>1</v>
      </c>
      <c r="G1223">
        <v>51</v>
      </c>
      <c r="H1223" t="s">
        <v>8177</v>
      </c>
      <c r="I1223" t="s">
        <v>5529</v>
      </c>
      <c r="J1223" t="s">
        <v>8162</v>
      </c>
      <c r="K1223" t="s">
        <v>3857</v>
      </c>
      <c r="L1223" s="5">
        <v>7</v>
      </c>
      <c r="M1223" t="s">
        <v>8178</v>
      </c>
      <c r="N1223" s="6">
        <v>383070</v>
      </c>
      <c r="O1223" t="s">
        <v>8182</v>
      </c>
      <c r="P1223" s="6">
        <v>60000000</v>
      </c>
      <c r="Q1223" s="6">
        <v>176070171</v>
      </c>
      <c r="R1223">
        <v>116070171</v>
      </c>
      <c r="S1223" t="s">
        <v>8175</v>
      </c>
      <c r="T1223" s="7">
        <v>37771</v>
      </c>
      <c r="U1223" t="s">
        <v>1466</v>
      </c>
      <c r="V1223" s="7">
        <v>37771</v>
      </c>
      <c r="W1223" t="s">
        <v>8213</v>
      </c>
      <c r="X1223" t="s">
        <v>1465</v>
      </c>
      <c r="Y1223">
        <v>2003</v>
      </c>
      <c r="Z1223">
        <v>30</v>
      </c>
    </row>
    <row r="1224" spans="1:26" x14ac:dyDescent="0.25">
      <c r="A1224" t="s">
        <v>3068</v>
      </c>
      <c r="B1224" t="s">
        <v>3069</v>
      </c>
      <c r="C1224" t="s">
        <v>3069</v>
      </c>
      <c r="D1224">
        <v>0</v>
      </c>
      <c r="E1224">
        <v>126</v>
      </c>
      <c r="F1224">
        <v>2</v>
      </c>
      <c r="G1224">
        <v>6</v>
      </c>
      <c r="H1224" t="s">
        <v>8183</v>
      </c>
      <c r="I1224" t="s">
        <v>5529</v>
      </c>
      <c r="J1224" t="s">
        <v>8158</v>
      </c>
      <c r="K1224" t="s">
        <v>3857</v>
      </c>
      <c r="L1224" s="5">
        <v>6.9</v>
      </c>
      <c r="M1224" t="s">
        <v>8178</v>
      </c>
      <c r="N1224" s="6">
        <v>383126</v>
      </c>
      <c r="O1224" t="s">
        <v>8182</v>
      </c>
      <c r="P1224" s="6">
        <v>150000000</v>
      </c>
      <c r="Q1224" s="6">
        <v>398479497</v>
      </c>
      <c r="R1224">
        <v>248479497</v>
      </c>
      <c r="S1224" t="s">
        <v>8175</v>
      </c>
      <c r="T1224" s="7">
        <v>38831</v>
      </c>
      <c r="U1224" t="s">
        <v>3070</v>
      </c>
      <c r="V1224" s="7">
        <v>38831</v>
      </c>
      <c r="W1224" t="s">
        <v>8210</v>
      </c>
      <c r="X1224" t="s">
        <v>8205</v>
      </c>
      <c r="Y1224">
        <v>2006</v>
      </c>
      <c r="Z1224">
        <v>24</v>
      </c>
    </row>
    <row r="1225" spans="1:26" x14ac:dyDescent="0.25">
      <c r="A1225" t="s">
        <v>3071</v>
      </c>
      <c r="B1225" t="s">
        <v>3072</v>
      </c>
      <c r="C1225" t="s">
        <v>3072</v>
      </c>
      <c r="D1225">
        <v>0</v>
      </c>
      <c r="E1225">
        <v>94</v>
      </c>
      <c r="F1225">
        <v>1</v>
      </c>
      <c r="G1225">
        <v>34</v>
      </c>
      <c r="H1225" t="s">
        <v>8177</v>
      </c>
      <c r="I1225" t="s">
        <v>5529</v>
      </c>
      <c r="J1225" t="s">
        <v>83</v>
      </c>
      <c r="K1225" t="s">
        <v>8161</v>
      </c>
      <c r="L1225" s="5">
        <v>6.1</v>
      </c>
      <c r="M1225" t="s">
        <v>8178</v>
      </c>
      <c r="N1225" s="6">
        <v>207020</v>
      </c>
      <c r="O1225" t="s">
        <v>8182</v>
      </c>
      <c r="P1225" s="6">
        <v>45000000</v>
      </c>
      <c r="Q1225" s="6">
        <v>129342769</v>
      </c>
      <c r="R1225">
        <v>84342769</v>
      </c>
      <c r="S1225" t="s">
        <v>8175</v>
      </c>
      <c r="T1225" s="7">
        <v>38222</v>
      </c>
      <c r="U1225" t="s">
        <v>3073</v>
      </c>
      <c r="V1225" s="7">
        <v>38222</v>
      </c>
      <c r="W1225" t="s">
        <v>8212</v>
      </c>
      <c r="X1225" t="s">
        <v>8205</v>
      </c>
      <c r="Y1225">
        <v>2004</v>
      </c>
      <c r="Z1225">
        <v>23</v>
      </c>
    </row>
    <row r="1226" spans="1:26" x14ac:dyDescent="0.25">
      <c r="A1226" t="s">
        <v>3074</v>
      </c>
      <c r="B1226" t="s">
        <v>3075</v>
      </c>
      <c r="C1226" t="s">
        <v>3075</v>
      </c>
      <c r="D1226">
        <v>0</v>
      </c>
      <c r="E1226">
        <v>124</v>
      </c>
      <c r="F1226">
        <v>2</v>
      </c>
      <c r="G1226">
        <v>4</v>
      </c>
      <c r="H1226" t="s">
        <v>8183</v>
      </c>
      <c r="I1226" t="s">
        <v>5529</v>
      </c>
      <c r="J1226" t="s">
        <v>8158</v>
      </c>
      <c r="K1226" t="s">
        <v>132</v>
      </c>
      <c r="L1226" s="5">
        <v>6</v>
      </c>
      <c r="M1226" t="s">
        <v>8178</v>
      </c>
      <c r="N1226" s="6">
        <v>102000</v>
      </c>
      <c r="O1226" t="s">
        <v>8182</v>
      </c>
      <c r="P1226" s="6">
        <v>130000000</v>
      </c>
      <c r="Q1226" s="6">
        <v>119240351</v>
      </c>
      <c r="R1226">
        <v>-10759649</v>
      </c>
      <c r="S1226" t="s">
        <v>8185</v>
      </c>
      <c r="T1226" s="7">
        <v>38446</v>
      </c>
      <c r="U1226" t="s">
        <v>3076</v>
      </c>
      <c r="V1226" s="7">
        <v>38446</v>
      </c>
      <c r="W1226" t="s">
        <v>8210</v>
      </c>
      <c r="X1226" t="s">
        <v>8205</v>
      </c>
      <c r="Y1226">
        <v>2005</v>
      </c>
      <c r="Z1226">
        <v>4</v>
      </c>
    </row>
    <row r="1227" spans="1:26" x14ac:dyDescent="0.25">
      <c r="A1227" t="s">
        <v>3077</v>
      </c>
      <c r="B1227" t="s">
        <v>3078</v>
      </c>
      <c r="C1227" t="s">
        <v>3078</v>
      </c>
      <c r="D1227">
        <v>0</v>
      </c>
      <c r="E1227">
        <v>125</v>
      </c>
      <c r="F1227">
        <v>2</v>
      </c>
      <c r="G1227">
        <v>5</v>
      </c>
      <c r="H1227" t="s">
        <v>8183</v>
      </c>
      <c r="I1227" t="s">
        <v>8158</v>
      </c>
      <c r="J1227" t="s">
        <v>145</v>
      </c>
      <c r="K1227" t="s">
        <v>8156</v>
      </c>
      <c r="L1227" s="5">
        <v>8</v>
      </c>
      <c r="M1227" t="s">
        <v>8181</v>
      </c>
      <c r="N1227" s="6">
        <v>453259</v>
      </c>
      <c r="O1227" t="s">
        <v>8182</v>
      </c>
      <c r="P1227" s="6">
        <v>70000000</v>
      </c>
      <c r="Q1227" s="6">
        <v>123218424</v>
      </c>
      <c r="R1227">
        <v>53218424</v>
      </c>
      <c r="S1227" t="s">
        <v>8175</v>
      </c>
      <c r="T1227" s="7">
        <v>37959</v>
      </c>
      <c r="U1227" t="s">
        <v>575</v>
      </c>
      <c r="V1227" s="7">
        <v>37959</v>
      </c>
      <c r="W1227" t="s">
        <v>8196</v>
      </c>
      <c r="X1227" t="s">
        <v>8199</v>
      </c>
      <c r="Y1227">
        <v>2003</v>
      </c>
      <c r="Z1227">
        <v>4</v>
      </c>
    </row>
    <row r="1228" spans="1:26" x14ac:dyDescent="0.25">
      <c r="A1228" t="s">
        <v>3079</v>
      </c>
      <c r="B1228" t="s">
        <v>3080</v>
      </c>
      <c r="C1228" t="s">
        <v>3080</v>
      </c>
      <c r="D1228">
        <v>0</v>
      </c>
      <c r="E1228">
        <v>124</v>
      </c>
      <c r="F1228">
        <v>2</v>
      </c>
      <c r="G1228">
        <v>4</v>
      </c>
      <c r="H1228" t="s">
        <v>8183</v>
      </c>
      <c r="I1228" t="s">
        <v>5529</v>
      </c>
      <c r="J1228" t="s">
        <v>8158</v>
      </c>
      <c r="K1228" t="s">
        <v>8161</v>
      </c>
      <c r="L1228" s="5">
        <v>6.5</v>
      </c>
      <c r="M1228" t="s">
        <v>8178</v>
      </c>
      <c r="N1228" s="6">
        <v>467685</v>
      </c>
      <c r="O1228" t="s">
        <v>8182</v>
      </c>
      <c r="P1228" s="6">
        <v>125000000</v>
      </c>
      <c r="Q1228" s="6">
        <v>552639571</v>
      </c>
      <c r="R1228">
        <v>427639571</v>
      </c>
      <c r="S1228" t="s">
        <v>8175</v>
      </c>
      <c r="T1228" s="7">
        <v>38124</v>
      </c>
      <c r="U1228" t="s">
        <v>1162</v>
      </c>
      <c r="V1228" s="7">
        <v>38124</v>
      </c>
      <c r="W1228" t="s">
        <v>8213</v>
      </c>
      <c r="X1228" t="s">
        <v>8205</v>
      </c>
      <c r="Y1228">
        <v>2004</v>
      </c>
      <c r="Z1228">
        <v>17</v>
      </c>
    </row>
    <row r="1229" spans="1:26" x14ac:dyDescent="0.25">
      <c r="A1229" t="s">
        <v>3081</v>
      </c>
      <c r="B1229" t="s">
        <v>3082</v>
      </c>
      <c r="C1229" t="s">
        <v>3082</v>
      </c>
      <c r="D1229">
        <v>0</v>
      </c>
      <c r="E1229">
        <v>97</v>
      </c>
      <c r="F1229">
        <v>1</v>
      </c>
      <c r="G1229">
        <v>37</v>
      </c>
      <c r="H1229" t="s">
        <v>8177</v>
      </c>
      <c r="I1229" t="s">
        <v>8158</v>
      </c>
      <c r="J1229" t="s">
        <v>132</v>
      </c>
      <c r="K1229" t="s">
        <v>8163</v>
      </c>
      <c r="L1229" s="5">
        <v>7.1</v>
      </c>
      <c r="M1229" t="s">
        <v>8181</v>
      </c>
      <c r="N1229" s="6">
        <v>291397</v>
      </c>
      <c r="O1229" t="s">
        <v>8182</v>
      </c>
      <c r="P1229" s="6">
        <v>33000000</v>
      </c>
      <c r="Q1229" s="6">
        <v>227356156</v>
      </c>
      <c r="R1229">
        <v>194356156</v>
      </c>
      <c r="S1229" t="s">
        <v>8175</v>
      </c>
      <c r="T1229" s="7">
        <v>37903</v>
      </c>
      <c r="U1229" t="s">
        <v>3083</v>
      </c>
      <c r="V1229" s="7">
        <v>37903</v>
      </c>
      <c r="W1229" t="s">
        <v>8204</v>
      </c>
      <c r="X1229" t="s">
        <v>8199</v>
      </c>
      <c r="Y1229">
        <v>2003</v>
      </c>
      <c r="Z1229">
        <v>9</v>
      </c>
    </row>
    <row r="1230" spans="1:26" x14ac:dyDescent="0.25">
      <c r="A1230" t="s">
        <v>3084</v>
      </c>
      <c r="B1230" t="s">
        <v>3085</v>
      </c>
      <c r="C1230" t="s">
        <v>3085</v>
      </c>
      <c r="D1230">
        <v>0</v>
      </c>
      <c r="E1230">
        <v>144</v>
      </c>
      <c r="F1230">
        <v>2</v>
      </c>
      <c r="G1230">
        <v>24</v>
      </c>
      <c r="H1230" t="s">
        <v>8183</v>
      </c>
      <c r="I1230" t="s">
        <v>5529</v>
      </c>
      <c r="J1230" t="s">
        <v>8158</v>
      </c>
      <c r="K1230" t="s">
        <v>145</v>
      </c>
      <c r="L1230" s="5">
        <v>7.2</v>
      </c>
      <c r="M1230" t="s">
        <v>8181</v>
      </c>
      <c r="N1230" s="6">
        <v>304736</v>
      </c>
      <c r="O1230" t="s">
        <v>8182</v>
      </c>
      <c r="P1230" s="6">
        <v>130000000</v>
      </c>
      <c r="Q1230" s="6">
        <v>218122627</v>
      </c>
      <c r="R1230">
        <v>88122627</v>
      </c>
      <c r="S1230" t="s">
        <v>8175</v>
      </c>
      <c r="T1230" s="7">
        <v>38474</v>
      </c>
      <c r="U1230" t="s">
        <v>236</v>
      </c>
      <c r="V1230" s="7">
        <v>38474</v>
      </c>
      <c r="W1230" t="s">
        <v>8213</v>
      </c>
      <c r="X1230" t="s">
        <v>8205</v>
      </c>
      <c r="Y1230">
        <v>2005</v>
      </c>
      <c r="Z1230">
        <v>2</v>
      </c>
    </row>
    <row r="1231" spans="1:26" x14ac:dyDescent="0.25">
      <c r="A1231" t="s">
        <v>3086</v>
      </c>
      <c r="B1231" t="s">
        <v>3087</v>
      </c>
      <c r="C1231" t="s">
        <v>3087</v>
      </c>
      <c r="D1231">
        <v>0</v>
      </c>
      <c r="E1231">
        <v>121</v>
      </c>
      <c r="F1231">
        <v>2</v>
      </c>
      <c r="G1231">
        <v>1</v>
      </c>
      <c r="H1231" t="s">
        <v>8183</v>
      </c>
      <c r="I1231" t="s">
        <v>5529</v>
      </c>
      <c r="J1231" t="s">
        <v>8156</v>
      </c>
      <c r="K1231" t="s">
        <v>3857</v>
      </c>
      <c r="L1231" s="5">
        <v>7</v>
      </c>
      <c r="M1231" t="s">
        <v>8178</v>
      </c>
      <c r="N1231" s="6">
        <v>281070</v>
      </c>
      <c r="O1231" t="s">
        <v>8182</v>
      </c>
      <c r="P1231" s="6">
        <v>22000000</v>
      </c>
      <c r="Q1231" s="6">
        <v>95708457</v>
      </c>
      <c r="R1231">
        <v>73708457</v>
      </c>
      <c r="S1231" t="s">
        <v>8175</v>
      </c>
      <c r="T1231" s="7">
        <v>37872</v>
      </c>
      <c r="U1231" t="s">
        <v>3088</v>
      </c>
      <c r="V1231" s="7">
        <v>37872</v>
      </c>
      <c r="W1231" t="s">
        <v>8211</v>
      </c>
      <c r="X1231" t="s">
        <v>8205</v>
      </c>
      <c r="Y1231">
        <v>2003</v>
      </c>
      <c r="Z1231">
        <v>8</v>
      </c>
    </row>
    <row r="1232" spans="1:26" x14ac:dyDescent="0.25">
      <c r="A1232" t="s">
        <v>3089</v>
      </c>
      <c r="B1232" t="s">
        <v>3090</v>
      </c>
      <c r="C1232" t="s">
        <v>3090</v>
      </c>
      <c r="D1232">
        <v>0</v>
      </c>
      <c r="E1232">
        <v>107</v>
      </c>
      <c r="F1232">
        <v>1</v>
      </c>
      <c r="G1232">
        <v>47</v>
      </c>
      <c r="H1232" t="s">
        <v>8177</v>
      </c>
      <c r="I1232" t="s">
        <v>5529</v>
      </c>
      <c r="J1232" t="s">
        <v>8162</v>
      </c>
      <c r="K1232" t="s">
        <v>3857</v>
      </c>
      <c r="L1232" s="5">
        <v>5.9</v>
      </c>
      <c r="M1232" t="s">
        <v>8178</v>
      </c>
      <c r="N1232" s="6">
        <v>291018</v>
      </c>
      <c r="O1232" t="s">
        <v>8182</v>
      </c>
      <c r="P1232" s="6">
        <v>76000000</v>
      </c>
      <c r="Q1232" s="6">
        <v>236350661</v>
      </c>
      <c r="R1232">
        <v>160350661</v>
      </c>
      <c r="S1232" t="s">
        <v>8175</v>
      </c>
      <c r="T1232" s="7">
        <v>37775</v>
      </c>
      <c r="U1232" t="s">
        <v>1011</v>
      </c>
      <c r="V1232" s="7">
        <v>37775</v>
      </c>
      <c r="W1232" t="s">
        <v>8208</v>
      </c>
      <c r="X1232" t="s">
        <v>8197</v>
      </c>
      <c r="Y1232">
        <v>2003</v>
      </c>
      <c r="Z1232">
        <v>3</v>
      </c>
    </row>
    <row r="1233" spans="1:26" x14ac:dyDescent="0.25">
      <c r="A1233" t="s">
        <v>3091</v>
      </c>
      <c r="B1233" t="s">
        <v>3092</v>
      </c>
      <c r="C1233" t="s">
        <v>3092</v>
      </c>
      <c r="D1233">
        <v>0</v>
      </c>
      <c r="E1233">
        <v>97</v>
      </c>
      <c r="F1233">
        <v>1</v>
      </c>
      <c r="G1233">
        <v>37</v>
      </c>
      <c r="H1233" t="s">
        <v>8177</v>
      </c>
      <c r="I1233" t="s">
        <v>132</v>
      </c>
      <c r="J1233" t="s">
        <v>8163</v>
      </c>
      <c r="K1233" t="s">
        <v>8156</v>
      </c>
      <c r="L1233" s="5">
        <v>6.3</v>
      </c>
      <c r="M1233" t="s">
        <v>8178</v>
      </c>
      <c r="N1233" s="6">
        <v>148839</v>
      </c>
      <c r="O1233" t="s">
        <v>8182</v>
      </c>
      <c r="P1233" s="6">
        <v>20000000</v>
      </c>
      <c r="Q1233" s="6">
        <v>160846332</v>
      </c>
      <c r="R1233">
        <v>140846332</v>
      </c>
      <c r="S1233" t="s">
        <v>8175</v>
      </c>
      <c r="T1233" s="7">
        <v>37837</v>
      </c>
      <c r="U1233" t="s">
        <v>3093</v>
      </c>
      <c r="V1233" s="7">
        <v>37837</v>
      </c>
      <c r="W1233" t="s">
        <v>8212</v>
      </c>
      <c r="X1233" t="s">
        <v>8205</v>
      </c>
      <c r="Y1233">
        <v>2003</v>
      </c>
      <c r="Z1233">
        <v>4</v>
      </c>
    </row>
    <row r="1234" spans="1:26" x14ac:dyDescent="0.25">
      <c r="A1234" t="s">
        <v>3094</v>
      </c>
      <c r="B1234" t="s">
        <v>3095</v>
      </c>
      <c r="C1234" t="s">
        <v>3095</v>
      </c>
      <c r="D1234">
        <v>0</v>
      </c>
      <c r="E1234">
        <v>85</v>
      </c>
      <c r="F1234">
        <v>1</v>
      </c>
      <c r="G1234">
        <v>25</v>
      </c>
      <c r="H1234" t="s">
        <v>8177</v>
      </c>
      <c r="I1234" t="s">
        <v>5529</v>
      </c>
      <c r="J1234" t="s">
        <v>132</v>
      </c>
      <c r="K1234" t="s">
        <v>3623</v>
      </c>
      <c r="L1234" s="5">
        <v>6.6</v>
      </c>
      <c r="M1234" t="s">
        <v>8178</v>
      </c>
      <c r="N1234" s="6">
        <v>100668</v>
      </c>
      <c r="O1234" t="s">
        <v>8182</v>
      </c>
      <c r="P1234" s="6">
        <v>5000000</v>
      </c>
      <c r="Q1234" s="6">
        <v>79493831</v>
      </c>
      <c r="R1234">
        <v>74493831</v>
      </c>
      <c r="S1234" t="s">
        <v>8175</v>
      </c>
      <c r="T1234" s="7">
        <v>37550</v>
      </c>
      <c r="U1234" t="s">
        <v>3096</v>
      </c>
      <c r="V1234" s="7">
        <v>37550</v>
      </c>
      <c r="W1234" t="s">
        <v>8204</v>
      </c>
      <c r="X1234" t="s">
        <v>8205</v>
      </c>
      <c r="Y1234">
        <v>2002</v>
      </c>
      <c r="Z1234">
        <v>21</v>
      </c>
    </row>
    <row r="1235" spans="1:26" x14ac:dyDescent="0.25">
      <c r="A1235" t="s">
        <v>3097</v>
      </c>
      <c r="B1235" t="s">
        <v>3098</v>
      </c>
      <c r="C1235" t="s">
        <v>3098</v>
      </c>
      <c r="D1235">
        <v>0</v>
      </c>
      <c r="E1235">
        <v>98</v>
      </c>
      <c r="F1235">
        <v>1</v>
      </c>
      <c r="G1235">
        <v>38</v>
      </c>
      <c r="H1235" t="s">
        <v>8177</v>
      </c>
      <c r="I1235" t="s">
        <v>83</v>
      </c>
      <c r="J1235" t="s">
        <v>5802</v>
      </c>
      <c r="K1235" t="s">
        <v>5802</v>
      </c>
      <c r="L1235" s="5">
        <v>6.2</v>
      </c>
      <c r="M1235" t="s">
        <v>8178</v>
      </c>
      <c r="N1235" s="6">
        <v>150320</v>
      </c>
      <c r="O1235" t="s">
        <v>8182</v>
      </c>
      <c r="P1235" s="6">
        <v>9500000</v>
      </c>
      <c r="Q1235" s="6">
        <v>107363905</v>
      </c>
      <c r="R1235">
        <v>97863905</v>
      </c>
      <c r="S1235" t="s">
        <v>8175</v>
      </c>
      <c r="T1235" s="7">
        <v>37909</v>
      </c>
      <c r="U1235" t="s">
        <v>3099</v>
      </c>
      <c r="V1235" s="7">
        <v>37909</v>
      </c>
      <c r="W1235" t="s">
        <v>8204</v>
      </c>
      <c r="X1235" t="s">
        <v>8202</v>
      </c>
      <c r="Y1235">
        <v>2003</v>
      </c>
      <c r="Z1235">
        <v>15</v>
      </c>
    </row>
    <row r="1236" spans="1:26" x14ac:dyDescent="0.25">
      <c r="A1236" t="s">
        <v>3100</v>
      </c>
      <c r="B1236" t="s">
        <v>3101</v>
      </c>
      <c r="C1236" t="s">
        <v>3101</v>
      </c>
      <c r="D1236">
        <v>0</v>
      </c>
      <c r="E1236">
        <v>114</v>
      </c>
      <c r="F1236">
        <v>1</v>
      </c>
      <c r="G1236">
        <v>54</v>
      </c>
      <c r="H1236" t="s">
        <v>8177</v>
      </c>
      <c r="I1236" t="s">
        <v>145</v>
      </c>
      <c r="J1236" t="s">
        <v>8166</v>
      </c>
      <c r="K1236" t="s">
        <v>8157</v>
      </c>
      <c r="L1236" s="5">
        <v>6.9</v>
      </c>
      <c r="M1236" t="s">
        <v>8178</v>
      </c>
      <c r="N1236" s="6">
        <v>58068</v>
      </c>
      <c r="O1236" t="s">
        <v>8179</v>
      </c>
      <c r="P1236" s="6">
        <v>30000000</v>
      </c>
      <c r="Q1236" s="6">
        <v>21741598</v>
      </c>
      <c r="R1236">
        <v>-8258402</v>
      </c>
      <c r="S1236" t="s">
        <v>8185</v>
      </c>
      <c r="T1236" s="7">
        <v>38172</v>
      </c>
      <c r="U1236" t="s">
        <v>3102</v>
      </c>
      <c r="V1236" s="7">
        <v>38172</v>
      </c>
      <c r="W1236" t="s">
        <v>8209</v>
      </c>
      <c r="X1236" t="s">
        <v>8200</v>
      </c>
      <c r="Y1236">
        <v>2004</v>
      </c>
      <c r="Z1236">
        <v>4</v>
      </c>
    </row>
    <row r="1237" spans="1:26" x14ac:dyDescent="0.25">
      <c r="A1237" t="s">
        <v>3103</v>
      </c>
      <c r="B1237" t="s">
        <v>3104</v>
      </c>
      <c r="C1237" t="s">
        <v>3104</v>
      </c>
      <c r="D1237">
        <v>0</v>
      </c>
      <c r="E1237">
        <v>117</v>
      </c>
      <c r="F1237">
        <v>1</v>
      </c>
      <c r="G1237">
        <v>57</v>
      </c>
      <c r="H1237" t="s">
        <v>8177</v>
      </c>
      <c r="I1237" t="s">
        <v>5529</v>
      </c>
      <c r="J1237" t="s">
        <v>8158</v>
      </c>
      <c r="K1237" t="s">
        <v>8156</v>
      </c>
      <c r="L1237" s="5">
        <v>5.5</v>
      </c>
      <c r="M1237" t="s">
        <v>8178</v>
      </c>
      <c r="N1237" s="6">
        <v>143171</v>
      </c>
      <c r="O1237" t="s">
        <v>8182</v>
      </c>
      <c r="P1237" s="6">
        <v>95000000</v>
      </c>
      <c r="Q1237" s="6">
        <v>160099222</v>
      </c>
      <c r="R1237">
        <v>65099222</v>
      </c>
      <c r="S1237" t="s">
        <v>8175</v>
      </c>
      <c r="T1237" s="7">
        <v>37823</v>
      </c>
      <c r="U1237" t="s">
        <v>1375</v>
      </c>
      <c r="V1237" s="7">
        <v>37823</v>
      </c>
      <c r="W1237" t="s">
        <v>8209</v>
      </c>
      <c r="X1237" t="s">
        <v>8205</v>
      </c>
      <c r="Y1237">
        <v>2003</v>
      </c>
      <c r="Z1237">
        <v>21</v>
      </c>
    </row>
    <row r="1238" spans="1:26" x14ac:dyDescent="0.25">
      <c r="A1238" t="s">
        <v>3105</v>
      </c>
      <c r="B1238" t="s">
        <v>3106</v>
      </c>
      <c r="C1238" t="s">
        <v>3106</v>
      </c>
      <c r="D1238">
        <v>0</v>
      </c>
      <c r="E1238">
        <v>154</v>
      </c>
      <c r="F1238">
        <v>2</v>
      </c>
      <c r="G1238">
        <v>34</v>
      </c>
      <c r="H1238" t="s">
        <v>8183</v>
      </c>
      <c r="I1238" t="s">
        <v>5529</v>
      </c>
      <c r="J1238" t="s">
        <v>145</v>
      </c>
      <c r="K1238" t="s">
        <v>5802</v>
      </c>
      <c r="L1238" s="5">
        <v>7.8</v>
      </c>
      <c r="M1238" t="s">
        <v>8181</v>
      </c>
      <c r="N1238" s="6">
        <v>461081</v>
      </c>
      <c r="O1238" t="s">
        <v>8182</v>
      </c>
      <c r="P1238" s="6">
        <v>140000000</v>
      </c>
      <c r="Q1238" s="6">
        <v>454627263</v>
      </c>
      <c r="R1238">
        <v>314627263</v>
      </c>
      <c r="S1238" t="s">
        <v>8175</v>
      </c>
      <c r="T1238" s="7">
        <v>37947</v>
      </c>
      <c r="U1238" t="s">
        <v>869</v>
      </c>
      <c r="V1238" s="7">
        <v>37947</v>
      </c>
      <c r="W1238" t="s">
        <v>8207</v>
      </c>
      <c r="X1238" t="s">
        <v>8206</v>
      </c>
      <c r="Y1238">
        <v>2003</v>
      </c>
      <c r="Z1238">
        <v>22</v>
      </c>
    </row>
    <row r="1239" spans="1:26" x14ac:dyDescent="0.25">
      <c r="A1239" t="s">
        <v>3107</v>
      </c>
      <c r="B1239" t="s">
        <v>3108</v>
      </c>
      <c r="C1239" t="s">
        <v>3108</v>
      </c>
      <c r="D1239">
        <v>0</v>
      </c>
      <c r="E1239">
        <v>116</v>
      </c>
      <c r="F1239">
        <v>1</v>
      </c>
      <c r="G1239">
        <v>56</v>
      </c>
      <c r="H1239" t="s">
        <v>8177</v>
      </c>
      <c r="I1239" t="s">
        <v>132</v>
      </c>
      <c r="J1239" t="s">
        <v>8162</v>
      </c>
      <c r="K1239" t="s">
        <v>145</v>
      </c>
      <c r="L1239" s="5">
        <v>7.3</v>
      </c>
      <c r="M1239" t="s">
        <v>8181</v>
      </c>
      <c r="N1239" s="6">
        <v>136075</v>
      </c>
      <c r="O1239" t="s">
        <v>8182</v>
      </c>
      <c r="P1239" s="6">
        <v>62000000</v>
      </c>
      <c r="Q1239" s="6">
        <v>65565672</v>
      </c>
      <c r="R1239">
        <v>3565672</v>
      </c>
      <c r="S1239" t="s">
        <v>8175</v>
      </c>
      <c r="T1239" s="7">
        <v>37866</v>
      </c>
      <c r="U1239" t="s">
        <v>236</v>
      </c>
      <c r="V1239" s="7">
        <v>37866</v>
      </c>
      <c r="W1239" t="s">
        <v>8211</v>
      </c>
      <c r="X1239" t="s">
        <v>8197</v>
      </c>
      <c r="Y1239">
        <v>2003</v>
      </c>
      <c r="Z1239">
        <v>2</v>
      </c>
    </row>
    <row r="1240" spans="1:26" x14ac:dyDescent="0.25">
      <c r="A1240" t="s">
        <v>3109</v>
      </c>
      <c r="B1240" t="s">
        <v>3110</v>
      </c>
      <c r="C1240" t="s">
        <v>3110</v>
      </c>
      <c r="D1240">
        <v>0</v>
      </c>
      <c r="E1240">
        <v>143</v>
      </c>
      <c r="F1240">
        <v>2</v>
      </c>
      <c r="G1240">
        <v>23</v>
      </c>
      <c r="H1240" t="s">
        <v>8183</v>
      </c>
      <c r="I1240" t="s">
        <v>5529</v>
      </c>
      <c r="J1240" t="s">
        <v>8158</v>
      </c>
      <c r="K1240" t="s">
        <v>8156</v>
      </c>
      <c r="L1240" s="5">
        <v>8.1</v>
      </c>
      <c r="M1240" t="s">
        <v>8181</v>
      </c>
      <c r="N1240" s="6">
        <v>1181496</v>
      </c>
      <c r="O1240" t="s">
        <v>8184</v>
      </c>
      <c r="P1240" s="6">
        <v>140000000</v>
      </c>
      <c r="Q1240" s="6">
        <v>654264015</v>
      </c>
      <c r="R1240">
        <v>514264015</v>
      </c>
      <c r="S1240" t="s">
        <v>8175</v>
      </c>
      <c r="T1240" s="7">
        <v>37800</v>
      </c>
      <c r="U1240" t="s">
        <v>1818</v>
      </c>
      <c r="V1240" s="7">
        <v>37800</v>
      </c>
      <c r="W1240" t="s">
        <v>8208</v>
      </c>
      <c r="X1240" t="s">
        <v>8206</v>
      </c>
      <c r="Y1240">
        <v>2003</v>
      </c>
      <c r="Z1240">
        <v>28</v>
      </c>
    </row>
    <row r="1241" spans="1:26" x14ac:dyDescent="0.25">
      <c r="A1241" t="s">
        <v>3111</v>
      </c>
      <c r="B1241" t="s">
        <v>3112</v>
      </c>
      <c r="C1241" t="s">
        <v>3112</v>
      </c>
      <c r="D1241">
        <v>0</v>
      </c>
      <c r="E1241">
        <v>138</v>
      </c>
      <c r="F1241">
        <v>2</v>
      </c>
      <c r="G1241">
        <v>18</v>
      </c>
      <c r="H1241" t="s">
        <v>8183</v>
      </c>
      <c r="I1241" t="s">
        <v>8162</v>
      </c>
      <c r="J1241" t="s">
        <v>145</v>
      </c>
      <c r="K1241" t="s">
        <v>8166</v>
      </c>
      <c r="L1241" s="5">
        <v>7.9</v>
      </c>
      <c r="M1241" t="s">
        <v>8181</v>
      </c>
      <c r="N1241" s="6">
        <v>475435</v>
      </c>
      <c r="O1241" t="s">
        <v>8182</v>
      </c>
      <c r="P1241" s="6">
        <v>25000000</v>
      </c>
      <c r="Q1241" s="6">
        <v>156595191</v>
      </c>
      <c r="R1241">
        <v>131595191</v>
      </c>
      <c r="S1241" t="s">
        <v>8175</v>
      </c>
      <c r="T1241" s="7">
        <v>37764</v>
      </c>
      <c r="U1241" t="s">
        <v>69</v>
      </c>
      <c r="V1241" s="7">
        <v>37764</v>
      </c>
      <c r="W1241" t="s">
        <v>8213</v>
      </c>
      <c r="X1241" t="s">
        <v>1465</v>
      </c>
      <c r="Y1241">
        <v>2003</v>
      </c>
      <c r="Z1241">
        <v>23</v>
      </c>
    </row>
    <row r="1242" spans="1:26" x14ac:dyDescent="0.25">
      <c r="A1242" t="s">
        <v>3113</v>
      </c>
      <c r="B1242" t="s">
        <v>3114</v>
      </c>
      <c r="C1242" t="s">
        <v>3114</v>
      </c>
      <c r="D1242">
        <v>0</v>
      </c>
      <c r="E1242">
        <v>83</v>
      </c>
      <c r="F1242">
        <v>1</v>
      </c>
      <c r="G1242">
        <v>23</v>
      </c>
      <c r="H1242" t="s">
        <v>8177</v>
      </c>
      <c r="I1242" t="s">
        <v>8158</v>
      </c>
      <c r="J1242" t="s">
        <v>8159</v>
      </c>
      <c r="K1242" t="s">
        <v>132</v>
      </c>
      <c r="L1242" s="5">
        <v>6.7</v>
      </c>
      <c r="M1242" t="s">
        <v>8178</v>
      </c>
      <c r="N1242" s="6">
        <v>186125</v>
      </c>
      <c r="O1242" t="s">
        <v>8182</v>
      </c>
      <c r="P1242" s="6">
        <v>80000000</v>
      </c>
      <c r="Q1242" s="6">
        <v>339795890</v>
      </c>
      <c r="R1242">
        <v>259795890</v>
      </c>
      <c r="S1242" t="s">
        <v>8175</v>
      </c>
      <c r="T1242" s="7">
        <v>38829</v>
      </c>
      <c r="U1242" t="s">
        <v>3115</v>
      </c>
      <c r="V1242" s="7">
        <v>38829</v>
      </c>
      <c r="W1242" t="s">
        <v>8210</v>
      </c>
      <c r="X1242" t="s">
        <v>8206</v>
      </c>
      <c r="Y1242">
        <v>2006</v>
      </c>
      <c r="Z1242">
        <v>22</v>
      </c>
    </row>
    <row r="1243" spans="1:26" x14ac:dyDescent="0.25">
      <c r="A1243" t="s">
        <v>3116</v>
      </c>
      <c r="B1243" t="s">
        <v>3117</v>
      </c>
      <c r="C1243" t="s">
        <v>3117</v>
      </c>
      <c r="D1243">
        <v>0</v>
      </c>
      <c r="E1243">
        <v>111</v>
      </c>
      <c r="F1243">
        <v>1</v>
      </c>
      <c r="G1243">
        <v>51</v>
      </c>
      <c r="H1243" t="s">
        <v>8177</v>
      </c>
      <c r="I1243" t="s">
        <v>132</v>
      </c>
      <c r="J1243" t="s">
        <v>145</v>
      </c>
      <c r="K1243" t="s">
        <v>8163</v>
      </c>
      <c r="L1243" s="5">
        <v>7.5</v>
      </c>
      <c r="M1243" t="s">
        <v>8181</v>
      </c>
      <c r="N1243" s="6">
        <v>60308</v>
      </c>
      <c r="O1243" t="s">
        <v>8179</v>
      </c>
      <c r="P1243" s="6">
        <v>30000000</v>
      </c>
      <c r="Q1243" s="6">
        <v>48260279</v>
      </c>
      <c r="R1243">
        <v>18260279</v>
      </c>
      <c r="S1243" t="s">
        <v>8175</v>
      </c>
      <c r="T1243" s="7">
        <v>37869</v>
      </c>
      <c r="U1243" t="s">
        <v>3118</v>
      </c>
      <c r="V1243" s="7">
        <v>37869</v>
      </c>
      <c r="W1243" t="s">
        <v>8211</v>
      </c>
      <c r="X1243" t="s">
        <v>1465</v>
      </c>
      <c r="Y1243">
        <v>2003</v>
      </c>
      <c r="Z1243">
        <v>5</v>
      </c>
    </row>
    <row r="1244" spans="1:26" x14ac:dyDescent="0.25">
      <c r="A1244" t="s">
        <v>3119</v>
      </c>
      <c r="B1244" t="s">
        <v>3120</v>
      </c>
      <c r="C1244" t="s">
        <v>3120</v>
      </c>
      <c r="D1244">
        <v>0</v>
      </c>
      <c r="E1244">
        <v>93</v>
      </c>
      <c r="F1244">
        <v>1</v>
      </c>
      <c r="G1244">
        <v>33</v>
      </c>
      <c r="H1244" t="s">
        <v>8177</v>
      </c>
      <c r="I1244" t="s">
        <v>132</v>
      </c>
      <c r="J1244" t="s">
        <v>83</v>
      </c>
      <c r="K1244" t="s">
        <v>8161</v>
      </c>
      <c r="L1244" s="5">
        <v>5.3</v>
      </c>
      <c r="M1244" t="s">
        <v>8178</v>
      </c>
      <c r="N1244" s="6">
        <v>68839</v>
      </c>
      <c r="O1244" t="s">
        <v>8179</v>
      </c>
      <c r="P1244" s="6">
        <v>90000000</v>
      </c>
      <c r="Q1244" s="6">
        <v>103370127</v>
      </c>
      <c r="R1244">
        <v>13370127</v>
      </c>
      <c r="S1244" t="s">
        <v>8175</v>
      </c>
      <c r="T1244" s="7">
        <v>38144</v>
      </c>
      <c r="U1244" t="s">
        <v>648</v>
      </c>
      <c r="V1244" s="7">
        <v>38144</v>
      </c>
      <c r="W1244" t="s">
        <v>8208</v>
      </c>
      <c r="X1244" t="s">
        <v>8200</v>
      </c>
      <c r="Y1244">
        <v>2004</v>
      </c>
      <c r="Z1244">
        <v>6</v>
      </c>
    </row>
    <row r="1245" spans="1:26" x14ac:dyDescent="0.25">
      <c r="A1245" t="s">
        <v>3121</v>
      </c>
      <c r="B1245" t="s">
        <v>3122</v>
      </c>
      <c r="C1245" t="s">
        <v>3122</v>
      </c>
      <c r="D1245">
        <v>0</v>
      </c>
      <c r="E1245">
        <v>98</v>
      </c>
      <c r="F1245">
        <v>1</v>
      </c>
      <c r="G1245">
        <v>38</v>
      </c>
      <c r="H1245" t="s">
        <v>8177</v>
      </c>
      <c r="I1245" t="s">
        <v>132</v>
      </c>
      <c r="J1245" t="s">
        <v>8162</v>
      </c>
      <c r="K1245" t="s">
        <v>3857</v>
      </c>
      <c r="L1245" s="5">
        <v>5.5</v>
      </c>
      <c r="M1245" t="s">
        <v>8178</v>
      </c>
      <c r="N1245" s="6">
        <v>58022</v>
      </c>
      <c r="O1245" t="s">
        <v>8179</v>
      </c>
      <c r="P1245" s="6">
        <v>40000000</v>
      </c>
      <c r="Q1245" s="6">
        <v>26170671</v>
      </c>
      <c r="R1245">
        <v>-13829329</v>
      </c>
      <c r="S1245" t="s">
        <v>8185</v>
      </c>
      <c r="T1245" s="7">
        <v>38084</v>
      </c>
      <c r="U1245" t="s">
        <v>662</v>
      </c>
      <c r="V1245" s="7">
        <v>38084</v>
      </c>
      <c r="W1245" t="s">
        <v>8210</v>
      </c>
      <c r="X1245" t="s">
        <v>8202</v>
      </c>
      <c r="Y1245">
        <v>2004</v>
      </c>
      <c r="Z1245">
        <v>7</v>
      </c>
    </row>
    <row r="1246" spans="1:26" x14ac:dyDescent="0.25">
      <c r="A1246" t="s">
        <v>3123</v>
      </c>
      <c r="B1246" t="s">
        <v>3124</v>
      </c>
      <c r="C1246" t="s">
        <v>3124</v>
      </c>
      <c r="D1246">
        <v>0</v>
      </c>
      <c r="E1246">
        <v>120</v>
      </c>
      <c r="F1246">
        <v>2</v>
      </c>
      <c r="G1246">
        <v>0</v>
      </c>
      <c r="H1246" t="s">
        <v>8177</v>
      </c>
      <c r="I1246" t="s">
        <v>5529</v>
      </c>
      <c r="J1246" t="s">
        <v>8158</v>
      </c>
      <c r="K1246" t="s">
        <v>132</v>
      </c>
      <c r="L1246" s="5">
        <v>5.8</v>
      </c>
      <c r="M1246" t="s">
        <v>8178</v>
      </c>
      <c r="N1246" s="6">
        <v>93521</v>
      </c>
      <c r="O1246" t="s">
        <v>8179</v>
      </c>
      <c r="P1246" s="6">
        <v>110000000</v>
      </c>
      <c r="Q1246" s="6">
        <v>72178895</v>
      </c>
      <c r="R1246">
        <v>-37821105</v>
      </c>
      <c r="S1246" t="s">
        <v>8185</v>
      </c>
      <c r="T1246" s="7">
        <v>38151</v>
      </c>
      <c r="U1246" t="s">
        <v>1875</v>
      </c>
      <c r="V1246" s="7">
        <v>38151</v>
      </c>
      <c r="W1246" t="s">
        <v>8208</v>
      </c>
      <c r="X1246" t="s">
        <v>8200</v>
      </c>
      <c r="Y1246">
        <v>2004</v>
      </c>
      <c r="Z1246">
        <v>13</v>
      </c>
    </row>
    <row r="1247" spans="1:26" x14ac:dyDescent="0.25">
      <c r="A1247" t="s">
        <v>3125</v>
      </c>
      <c r="B1247" t="s">
        <v>3126</v>
      </c>
      <c r="C1247" t="s">
        <v>3126</v>
      </c>
      <c r="D1247">
        <v>0</v>
      </c>
      <c r="E1247">
        <v>104</v>
      </c>
      <c r="F1247">
        <v>1</v>
      </c>
      <c r="G1247">
        <v>44</v>
      </c>
      <c r="H1247" t="s">
        <v>8177</v>
      </c>
      <c r="I1247" t="s">
        <v>5529</v>
      </c>
      <c r="J1247" t="s">
        <v>8162</v>
      </c>
      <c r="K1247" t="s">
        <v>8156</v>
      </c>
      <c r="L1247" s="5">
        <v>3.4</v>
      </c>
      <c r="M1247" t="s">
        <v>8188</v>
      </c>
      <c r="N1247" s="6">
        <v>124099</v>
      </c>
      <c r="O1247" t="s">
        <v>8182</v>
      </c>
      <c r="P1247" s="6">
        <v>100000000</v>
      </c>
      <c r="Q1247" s="6">
        <v>82402379</v>
      </c>
      <c r="R1247">
        <v>-17597621</v>
      </c>
      <c r="S1247" t="s">
        <v>8185</v>
      </c>
      <c r="T1247" s="7">
        <v>38187</v>
      </c>
      <c r="U1247" t="s">
        <v>3127</v>
      </c>
      <c r="V1247" s="7">
        <v>38187</v>
      </c>
      <c r="W1247" t="s">
        <v>8209</v>
      </c>
      <c r="X1247" t="s">
        <v>8205</v>
      </c>
      <c r="Y1247">
        <v>2004</v>
      </c>
      <c r="Z1247">
        <v>19</v>
      </c>
    </row>
    <row r="1248" spans="1:26" x14ac:dyDescent="0.25">
      <c r="A1248" t="s">
        <v>3128</v>
      </c>
      <c r="B1248" t="s">
        <v>3129</v>
      </c>
      <c r="C1248" t="s">
        <v>3129</v>
      </c>
      <c r="D1248">
        <v>0</v>
      </c>
      <c r="E1248">
        <v>100</v>
      </c>
      <c r="F1248">
        <v>1</v>
      </c>
      <c r="G1248">
        <v>40</v>
      </c>
      <c r="H1248" t="s">
        <v>8177</v>
      </c>
      <c r="I1248" t="s">
        <v>8159</v>
      </c>
      <c r="J1248" t="s">
        <v>145</v>
      </c>
      <c r="K1248" t="s">
        <v>8163</v>
      </c>
      <c r="L1248" s="5">
        <v>7.7</v>
      </c>
      <c r="M1248" t="s">
        <v>8181</v>
      </c>
      <c r="N1248" s="6">
        <v>255803</v>
      </c>
      <c r="O1248" t="s">
        <v>8182</v>
      </c>
      <c r="P1248" s="6">
        <v>60000000</v>
      </c>
      <c r="Q1248" s="6">
        <v>131777210</v>
      </c>
      <c r="R1248">
        <v>71777210</v>
      </c>
      <c r="S1248" t="s">
        <v>8175</v>
      </c>
      <c r="T1248" s="7">
        <v>39849</v>
      </c>
      <c r="U1248" t="s">
        <v>1242</v>
      </c>
      <c r="V1248" s="7">
        <v>39849</v>
      </c>
      <c r="W1248" t="s">
        <v>8201</v>
      </c>
      <c r="X1248" t="s">
        <v>8199</v>
      </c>
      <c r="Y1248">
        <v>2009</v>
      </c>
      <c r="Z1248">
        <v>5</v>
      </c>
    </row>
    <row r="1249" spans="1:26" x14ac:dyDescent="0.25">
      <c r="A1249" t="s">
        <v>3130</v>
      </c>
      <c r="B1249" t="s">
        <v>3131</v>
      </c>
      <c r="C1249" t="s">
        <v>3131</v>
      </c>
      <c r="D1249">
        <v>0</v>
      </c>
      <c r="E1249">
        <v>96</v>
      </c>
      <c r="F1249">
        <v>1</v>
      </c>
      <c r="G1249">
        <v>36</v>
      </c>
      <c r="H1249" t="s">
        <v>8177</v>
      </c>
      <c r="I1249" t="s">
        <v>132</v>
      </c>
      <c r="J1249" t="s">
        <v>8163</v>
      </c>
      <c r="K1249" t="s">
        <v>8156</v>
      </c>
      <c r="L1249" s="5">
        <v>6.3</v>
      </c>
      <c r="M1249" t="s">
        <v>8178</v>
      </c>
      <c r="N1249" s="6">
        <v>72728</v>
      </c>
      <c r="O1249" t="s">
        <v>8179</v>
      </c>
      <c r="P1249" s="6">
        <v>31000000</v>
      </c>
      <c r="Q1249" s="6">
        <v>27388767</v>
      </c>
      <c r="R1249">
        <v>-3611233</v>
      </c>
      <c r="S1249" t="s">
        <v>8185</v>
      </c>
      <c r="T1249" s="7">
        <v>38086</v>
      </c>
      <c r="U1249" t="s">
        <v>3132</v>
      </c>
      <c r="V1249" s="7">
        <v>38086</v>
      </c>
      <c r="W1249" t="s">
        <v>8210</v>
      </c>
      <c r="X1249" t="s">
        <v>1465</v>
      </c>
      <c r="Y1249">
        <v>2004</v>
      </c>
      <c r="Z1249">
        <v>9</v>
      </c>
    </row>
    <row r="1250" spans="1:26" x14ac:dyDescent="0.25">
      <c r="A1250" t="s">
        <v>3133</v>
      </c>
      <c r="B1250" t="s">
        <v>3134</v>
      </c>
      <c r="C1250" t="s">
        <v>3134</v>
      </c>
      <c r="D1250">
        <v>0</v>
      </c>
      <c r="E1250">
        <v>104</v>
      </c>
      <c r="F1250">
        <v>1</v>
      </c>
      <c r="G1250">
        <v>44</v>
      </c>
      <c r="H1250" t="s">
        <v>8177</v>
      </c>
      <c r="I1250" t="s">
        <v>5529</v>
      </c>
      <c r="J1250" t="s">
        <v>8158</v>
      </c>
      <c r="K1250" t="s">
        <v>132</v>
      </c>
      <c r="L1250" s="5">
        <v>6.6</v>
      </c>
      <c r="M1250" t="s">
        <v>8178</v>
      </c>
      <c r="N1250" s="6">
        <v>113505</v>
      </c>
      <c r="O1250" t="s">
        <v>8182</v>
      </c>
      <c r="P1250" s="6">
        <v>85000000</v>
      </c>
      <c r="Q1250" s="6">
        <v>80981914</v>
      </c>
      <c r="R1250">
        <v>-4018086</v>
      </c>
      <c r="S1250" t="s">
        <v>8185</v>
      </c>
      <c r="T1250" s="7">
        <v>37886</v>
      </c>
      <c r="U1250" t="s">
        <v>3135</v>
      </c>
      <c r="V1250" s="7">
        <v>37886</v>
      </c>
      <c r="W1250" t="s">
        <v>8211</v>
      </c>
      <c r="X1250" t="s">
        <v>8205</v>
      </c>
      <c r="Y1250">
        <v>2003</v>
      </c>
      <c r="Z1250">
        <v>22</v>
      </c>
    </row>
    <row r="1251" spans="1:26" x14ac:dyDescent="0.25">
      <c r="A1251" t="s">
        <v>3136</v>
      </c>
      <c r="B1251" t="s">
        <v>3137</v>
      </c>
      <c r="C1251" t="s">
        <v>3137</v>
      </c>
      <c r="D1251">
        <v>0</v>
      </c>
      <c r="E1251">
        <v>146</v>
      </c>
      <c r="F1251">
        <v>2</v>
      </c>
      <c r="G1251">
        <v>26</v>
      </c>
      <c r="H1251" t="s">
        <v>8183</v>
      </c>
      <c r="I1251" t="s">
        <v>5529</v>
      </c>
      <c r="J1251" t="s">
        <v>8162</v>
      </c>
      <c r="K1251" t="s">
        <v>145</v>
      </c>
      <c r="L1251" s="5">
        <v>7.7</v>
      </c>
      <c r="M1251" t="s">
        <v>8181</v>
      </c>
      <c r="N1251" s="6">
        <v>381303</v>
      </c>
      <c r="O1251" t="s">
        <v>8182</v>
      </c>
      <c r="P1251" s="6">
        <v>70000000</v>
      </c>
      <c r="Q1251" s="6">
        <v>130834852</v>
      </c>
      <c r="R1251">
        <v>60834852</v>
      </c>
      <c r="S1251" t="s">
        <v>8175</v>
      </c>
      <c r="T1251" s="7">
        <v>38095</v>
      </c>
      <c r="U1251" t="s">
        <v>676</v>
      </c>
      <c r="V1251" s="7">
        <v>38095</v>
      </c>
      <c r="W1251" t="s">
        <v>8210</v>
      </c>
      <c r="X1251" t="s">
        <v>8200</v>
      </c>
      <c r="Y1251">
        <v>2004</v>
      </c>
      <c r="Z1251">
        <v>18</v>
      </c>
    </row>
    <row r="1252" spans="1:26" x14ac:dyDescent="0.25">
      <c r="A1252" t="s">
        <v>3138</v>
      </c>
      <c r="B1252" t="s">
        <v>3139</v>
      </c>
      <c r="C1252" t="s">
        <v>3139</v>
      </c>
      <c r="D1252">
        <v>0</v>
      </c>
      <c r="E1252">
        <v>100</v>
      </c>
      <c r="F1252">
        <v>1</v>
      </c>
      <c r="G1252">
        <v>40</v>
      </c>
      <c r="H1252" t="s">
        <v>8177</v>
      </c>
      <c r="I1252" t="s">
        <v>145</v>
      </c>
      <c r="J1252" t="s">
        <v>5802</v>
      </c>
      <c r="K1252" t="s">
        <v>5802</v>
      </c>
      <c r="L1252" s="5">
        <v>6.8</v>
      </c>
      <c r="M1252" t="s">
        <v>8178</v>
      </c>
      <c r="N1252" s="6">
        <v>95365</v>
      </c>
      <c r="O1252" t="s">
        <v>8179</v>
      </c>
      <c r="P1252" s="6">
        <v>2000000</v>
      </c>
      <c r="Q1252" s="6">
        <v>10128960</v>
      </c>
      <c r="R1252">
        <v>8128960</v>
      </c>
      <c r="S1252" t="s">
        <v>8175</v>
      </c>
      <c r="T1252" s="7">
        <v>37638</v>
      </c>
      <c r="U1252" t="s">
        <v>3140</v>
      </c>
      <c r="V1252" s="7">
        <v>37638</v>
      </c>
      <c r="W1252" t="s">
        <v>8198</v>
      </c>
      <c r="X1252" t="s">
        <v>1465</v>
      </c>
      <c r="Y1252">
        <v>2003</v>
      </c>
      <c r="Z1252">
        <v>17</v>
      </c>
    </row>
    <row r="1253" spans="1:26" x14ac:dyDescent="0.25">
      <c r="A1253" t="s">
        <v>3141</v>
      </c>
      <c r="B1253" t="s">
        <v>3142</v>
      </c>
      <c r="C1253" t="s">
        <v>3142</v>
      </c>
      <c r="D1253">
        <v>0</v>
      </c>
      <c r="E1253">
        <v>113</v>
      </c>
      <c r="F1253">
        <v>1</v>
      </c>
      <c r="G1253">
        <v>53</v>
      </c>
      <c r="H1253" t="s">
        <v>8177</v>
      </c>
      <c r="I1253" t="s">
        <v>132</v>
      </c>
      <c r="J1253" t="s">
        <v>145</v>
      </c>
      <c r="K1253" t="s">
        <v>8157</v>
      </c>
      <c r="L1253" s="5">
        <v>6.7</v>
      </c>
      <c r="M1253" t="s">
        <v>8178</v>
      </c>
      <c r="N1253" s="6">
        <v>56381</v>
      </c>
      <c r="O1253" t="s">
        <v>8179</v>
      </c>
      <c r="P1253" s="6">
        <v>18000000</v>
      </c>
      <c r="Q1253" s="6">
        <v>58878723</v>
      </c>
      <c r="R1253">
        <v>40878723</v>
      </c>
      <c r="S1253" t="s">
        <v>8175</v>
      </c>
      <c r="T1253" s="7">
        <v>37884</v>
      </c>
      <c r="U1253" t="s">
        <v>3143</v>
      </c>
      <c r="V1253" s="7">
        <v>37884</v>
      </c>
      <c r="W1253" t="s">
        <v>8211</v>
      </c>
      <c r="X1253" t="s">
        <v>8206</v>
      </c>
      <c r="Y1253">
        <v>2003</v>
      </c>
      <c r="Z1253">
        <v>20</v>
      </c>
    </row>
    <row r="1254" spans="1:26" x14ac:dyDescent="0.25">
      <c r="A1254" t="s">
        <v>3144</v>
      </c>
      <c r="B1254" t="s">
        <v>3145</v>
      </c>
      <c r="C1254" t="s">
        <v>3145</v>
      </c>
      <c r="D1254">
        <v>0</v>
      </c>
      <c r="E1254">
        <v>96</v>
      </c>
      <c r="F1254">
        <v>1</v>
      </c>
      <c r="G1254">
        <v>36</v>
      </c>
      <c r="H1254" t="s">
        <v>8177</v>
      </c>
      <c r="I1254" t="s">
        <v>132</v>
      </c>
      <c r="J1254" t="s">
        <v>5802</v>
      </c>
      <c r="K1254" t="s">
        <v>5802</v>
      </c>
      <c r="L1254" s="5">
        <v>6.3</v>
      </c>
      <c r="M1254" t="s">
        <v>8178</v>
      </c>
      <c r="N1254" s="6">
        <v>214298</v>
      </c>
      <c r="O1254" t="s">
        <v>8182</v>
      </c>
      <c r="P1254" s="6">
        <v>55000000</v>
      </c>
      <c r="Q1254" s="6">
        <v>232722935</v>
      </c>
      <c r="R1254">
        <v>177722935</v>
      </c>
      <c r="S1254" t="s">
        <v>8175</v>
      </c>
      <c r="T1254" s="7">
        <v>37826</v>
      </c>
      <c r="U1254" t="s">
        <v>2838</v>
      </c>
      <c r="V1254" s="7">
        <v>37826</v>
      </c>
      <c r="W1254" t="s">
        <v>8209</v>
      </c>
      <c r="X1254" t="s">
        <v>8199</v>
      </c>
      <c r="Y1254">
        <v>2003</v>
      </c>
      <c r="Z1254">
        <v>24</v>
      </c>
    </row>
    <row r="1255" spans="1:26" x14ac:dyDescent="0.25">
      <c r="A1255" t="s">
        <v>3146</v>
      </c>
      <c r="B1255" t="s">
        <v>3147</v>
      </c>
      <c r="C1255" t="s">
        <v>3147</v>
      </c>
      <c r="D1255">
        <v>0</v>
      </c>
      <c r="E1255">
        <v>85</v>
      </c>
      <c r="F1255">
        <v>1</v>
      </c>
      <c r="G1255">
        <v>25</v>
      </c>
      <c r="H1255" t="s">
        <v>8177</v>
      </c>
      <c r="I1255" t="s">
        <v>8158</v>
      </c>
      <c r="J1255" t="s">
        <v>8159</v>
      </c>
      <c r="K1255" t="s">
        <v>132</v>
      </c>
      <c r="L1255" s="5">
        <v>6.8</v>
      </c>
      <c r="M1255" t="s">
        <v>8178</v>
      </c>
      <c r="N1255" s="6">
        <v>120193</v>
      </c>
      <c r="O1255" t="s">
        <v>8182</v>
      </c>
      <c r="P1255" s="6">
        <v>128000000</v>
      </c>
      <c r="Q1255" s="6">
        <v>250397798</v>
      </c>
      <c r="R1255">
        <v>122397798</v>
      </c>
      <c r="S1255" t="s">
        <v>8175</v>
      </c>
      <c r="T1255" s="7">
        <v>37914</v>
      </c>
      <c r="U1255" t="s">
        <v>3148</v>
      </c>
      <c r="V1255" s="7">
        <v>37914</v>
      </c>
      <c r="W1255" t="s">
        <v>8204</v>
      </c>
      <c r="X1255" t="s">
        <v>8205</v>
      </c>
      <c r="Y1255">
        <v>2003</v>
      </c>
      <c r="Z1255">
        <v>20</v>
      </c>
    </row>
    <row r="1256" spans="1:26" x14ac:dyDescent="0.25">
      <c r="A1256" t="s">
        <v>3149</v>
      </c>
      <c r="B1256" t="s">
        <v>3150</v>
      </c>
      <c r="C1256" t="s">
        <v>3150</v>
      </c>
      <c r="D1256">
        <v>0</v>
      </c>
      <c r="E1256">
        <v>97</v>
      </c>
      <c r="F1256">
        <v>1</v>
      </c>
      <c r="G1256">
        <v>37</v>
      </c>
      <c r="H1256" t="s">
        <v>8177</v>
      </c>
      <c r="I1256" t="s">
        <v>5529</v>
      </c>
      <c r="J1256" t="s">
        <v>83</v>
      </c>
      <c r="K1256" t="s">
        <v>5802</v>
      </c>
      <c r="L1256" s="5">
        <v>5.7</v>
      </c>
      <c r="M1256" t="s">
        <v>8178</v>
      </c>
      <c r="N1256" s="6">
        <v>125605</v>
      </c>
      <c r="O1256" t="s">
        <v>8182</v>
      </c>
      <c r="P1256" s="6">
        <v>30000000</v>
      </c>
      <c r="Q1256" s="6">
        <v>116643421</v>
      </c>
      <c r="R1256">
        <v>86643421</v>
      </c>
      <c r="S1256" t="s">
        <v>8175</v>
      </c>
      <c r="T1256" s="7">
        <v>37846</v>
      </c>
      <c r="U1256" t="s">
        <v>2176</v>
      </c>
      <c r="V1256" s="7">
        <v>37846</v>
      </c>
      <c r="W1256" t="s">
        <v>8212</v>
      </c>
      <c r="X1256" t="s">
        <v>8202</v>
      </c>
      <c r="Y1256">
        <v>2003</v>
      </c>
      <c r="Z1256">
        <v>13</v>
      </c>
    </row>
    <row r="1257" spans="1:26" x14ac:dyDescent="0.25">
      <c r="A1257" t="s">
        <v>3151</v>
      </c>
      <c r="B1257" t="s">
        <v>3152</v>
      </c>
      <c r="C1257" t="s">
        <v>3152</v>
      </c>
      <c r="D1257">
        <v>0</v>
      </c>
      <c r="E1257">
        <v>140</v>
      </c>
      <c r="F1257">
        <v>2</v>
      </c>
      <c r="G1257">
        <v>20</v>
      </c>
      <c r="H1257" t="s">
        <v>8183</v>
      </c>
      <c r="I1257" t="s">
        <v>145</v>
      </c>
      <c r="J1257" t="s">
        <v>8167</v>
      </c>
      <c r="K1257" t="s">
        <v>8168</v>
      </c>
      <c r="L1257" s="5">
        <v>7.3</v>
      </c>
      <c r="M1257" t="s">
        <v>8181</v>
      </c>
      <c r="N1257" s="6">
        <v>75873</v>
      </c>
      <c r="O1257" t="s">
        <v>8179</v>
      </c>
      <c r="P1257" s="6">
        <v>87000000</v>
      </c>
      <c r="Q1257" s="6">
        <v>148336445</v>
      </c>
      <c r="R1257">
        <v>61336445</v>
      </c>
      <c r="S1257" t="s">
        <v>8175</v>
      </c>
      <c r="T1257" s="7">
        <v>37824</v>
      </c>
      <c r="U1257" t="s">
        <v>1970</v>
      </c>
      <c r="V1257" s="7">
        <v>37824</v>
      </c>
      <c r="W1257" t="s">
        <v>8209</v>
      </c>
      <c r="X1257" t="s">
        <v>8197</v>
      </c>
      <c r="Y1257">
        <v>2003</v>
      </c>
      <c r="Z1257">
        <v>22</v>
      </c>
    </row>
    <row r="1258" spans="1:26" x14ac:dyDescent="0.25">
      <c r="A1258" t="s">
        <v>3153</v>
      </c>
      <c r="B1258" t="s">
        <v>3154</v>
      </c>
      <c r="C1258" t="s">
        <v>3154</v>
      </c>
      <c r="D1258">
        <v>0</v>
      </c>
      <c r="E1258">
        <v>101</v>
      </c>
      <c r="F1258">
        <v>1</v>
      </c>
      <c r="G1258">
        <v>41</v>
      </c>
      <c r="H1258" t="s">
        <v>8177</v>
      </c>
      <c r="I1258" t="s">
        <v>5529</v>
      </c>
      <c r="J1258" t="s">
        <v>8158</v>
      </c>
      <c r="K1258" t="s">
        <v>8162</v>
      </c>
      <c r="L1258" s="5">
        <v>4.5</v>
      </c>
      <c r="M1258" t="s">
        <v>8188</v>
      </c>
      <c r="N1258" s="6">
        <v>72867</v>
      </c>
      <c r="O1258" t="s">
        <v>8179</v>
      </c>
      <c r="P1258" s="6">
        <v>113000000</v>
      </c>
      <c r="Q1258" s="6">
        <v>71410636</v>
      </c>
      <c r="R1258">
        <v>-41589364</v>
      </c>
      <c r="S1258" t="s">
        <v>8185</v>
      </c>
      <c r="T1258" s="7">
        <v>38469</v>
      </c>
      <c r="U1258" t="s">
        <v>1742</v>
      </c>
      <c r="V1258" s="7">
        <v>38469</v>
      </c>
      <c r="W1258" t="s">
        <v>8210</v>
      </c>
      <c r="X1258" t="s">
        <v>8202</v>
      </c>
      <c r="Y1258">
        <v>2005</v>
      </c>
      <c r="Z1258">
        <v>27</v>
      </c>
    </row>
    <row r="1259" spans="1:26" x14ac:dyDescent="0.25">
      <c r="A1259" t="s">
        <v>3155</v>
      </c>
      <c r="B1259" t="s">
        <v>3156</v>
      </c>
      <c r="C1259" t="s">
        <v>3156</v>
      </c>
      <c r="D1259">
        <v>0</v>
      </c>
      <c r="E1259">
        <v>157</v>
      </c>
      <c r="F1259">
        <v>2</v>
      </c>
      <c r="G1259">
        <v>37</v>
      </c>
      <c r="H1259" t="s">
        <v>8183</v>
      </c>
      <c r="I1259" t="s">
        <v>8158</v>
      </c>
      <c r="J1259" t="s">
        <v>8163</v>
      </c>
      <c r="K1259" t="s">
        <v>8156</v>
      </c>
      <c r="L1259" s="5">
        <v>7.7</v>
      </c>
      <c r="M1259" t="s">
        <v>8181</v>
      </c>
      <c r="N1259" s="6">
        <v>662599</v>
      </c>
      <c r="O1259" t="s">
        <v>8184</v>
      </c>
      <c r="P1259" s="6">
        <v>150000000</v>
      </c>
      <c r="Q1259" s="6">
        <v>897048648</v>
      </c>
      <c r="R1259">
        <v>747048648</v>
      </c>
      <c r="S1259" t="s">
        <v>8175</v>
      </c>
      <c r="T1259" s="7">
        <v>38662</v>
      </c>
      <c r="U1259" t="s">
        <v>1319</v>
      </c>
      <c r="V1259" s="7">
        <v>38662</v>
      </c>
      <c r="W1259" t="s">
        <v>8207</v>
      </c>
      <c r="X1259" t="s">
        <v>8200</v>
      </c>
      <c r="Y1259">
        <v>2005</v>
      </c>
      <c r="Z1259">
        <v>6</v>
      </c>
    </row>
    <row r="1260" spans="1:26" x14ac:dyDescent="0.25">
      <c r="A1260" t="s">
        <v>3157</v>
      </c>
      <c r="B1260" t="s">
        <v>3158</v>
      </c>
      <c r="C1260" t="s">
        <v>3158</v>
      </c>
      <c r="D1260">
        <v>0</v>
      </c>
      <c r="E1260">
        <v>124</v>
      </c>
      <c r="F1260">
        <v>2</v>
      </c>
      <c r="G1260">
        <v>4</v>
      </c>
      <c r="H1260" t="s">
        <v>8183</v>
      </c>
      <c r="I1260" t="s">
        <v>5529</v>
      </c>
      <c r="J1260" t="s">
        <v>8162</v>
      </c>
      <c r="K1260" t="s">
        <v>145</v>
      </c>
      <c r="L1260" s="5">
        <v>6.4</v>
      </c>
      <c r="M1260" t="s">
        <v>8178</v>
      </c>
      <c r="N1260" s="6">
        <v>168113</v>
      </c>
      <c r="O1260" t="s">
        <v>8182</v>
      </c>
      <c r="P1260" s="6">
        <v>33000000</v>
      </c>
      <c r="Q1260" s="6">
        <v>54700105</v>
      </c>
      <c r="R1260">
        <v>21700105</v>
      </c>
      <c r="S1260" t="s">
        <v>8175</v>
      </c>
      <c r="T1260" s="7">
        <v>38089</v>
      </c>
      <c r="U1260" t="s">
        <v>3159</v>
      </c>
      <c r="V1260" s="7">
        <v>38089</v>
      </c>
      <c r="W1260" t="s">
        <v>8210</v>
      </c>
      <c r="X1260" t="s">
        <v>8205</v>
      </c>
      <c r="Y1260">
        <v>2004</v>
      </c>
      <c r="Z1260">
        <v>12</v>
      </c>
    </row>
    <row r="1261" spans="1:26" x14ac:dyDescent="0.25">
      <c r="A1261" t="s">
        <v>3160</v>
      </c>
      <c r="B1261" t="s">
        <v>3161</v>
      </c>
      <c r="C1261" t="s">
        <v>3161</v>
      </c>
      <c r="D1261">
        <v>0</v>
      </c>
      <c r="E1261">
        <v>93</v>
      </c>
      <c r="F1261">
        <v>1</v>
      </c>
      <c r="G1261">
        <v>33</v>
      </c>
      <c r="H1261" t="s">
        <v>8177</v>
      </c>
      <c r="I1261" t="s">
        <v>8158</v>
      </c>
      <c r="J1261" t="s">
        <v>132</v>
      </c>
      <c r="K1261" t="s">
        <v>8163</v>
      </c>
      <c r="L1261" s="5">
        <v>5.2</v>
      </c>
      <c r="M1261" t="s">
        <v>8178</v>
      </c>
      <c r="N1261" s="6">
        <v>63225</v>
      </c>
      <c r="O1261" t="s">
        <v>8179</v>
      </c>
      <c r="P1261" s="6">
        <v>80000000</v>
      </c>
      <c r="Q1261" s="6">
        <v>181239132</v>
      </c>
      <c r="R1261">
        <v>101239132</v>
      </c>
      <c r="S1261" t="s">
        <v>8175</v>
      </c>
      <c r="T1261" s="7">
        <v>38066</v>
      </c>
      <c r="U1261" t="s">
        <v>1782</v>
      </c>
      <c r="V1261" s="7">
        <v>38066</v>
      </c>
      <c r="W1261" t="s">
        <v>8203</v>
      </c>
      <c r="X1261" t="s">
        <v>8206</v>
      </c>
      <c r="Y1261">
        <v>2004</v>
      </c>
      <c r="Z1261">
        <v>20</v>
      </c>
    </row>
    <row r="1262" spans="1:26" x14ac:dyDescent="0.25">
      <c r="A1262" t="s">
        <v>3162</v>
      </c>
      <c r="B1262" t="s">
        <v>3163</v>
      </c>
      <c r="C1262" t="s">
        <v>3163</v>
      </c>
      <c r="D1262">
        <v>0</v>
      </c>
      <c r="E1262">
        <v>123</v>
      </c>
      <c r="F1262">
        <v>2</v>
      </c>
      <c r="G1262">
        <v>3</v>
      </c>
      <c r="H1262" t="s">
        <v>8183</v>
      </c>
      <c r="I1262" t="s">
        <v>145</v>
      </c>
      <c r="J1262" t="s">
        <v>8157</v>
      </c>
      <c r="K1262" t="s">
        <v>5802</v>
      </c>
      <c r="L1262" s="5">
        <v>7.8</v>
      </c>
      <c r="M1262" t="s">
        <v>8181</v>
      </c>
      <c r="N1262" s="6">
        <v>602388</v>
      </c>
      <c r="O1262" t="s">
        <v>8184</v>
      </c>
      <c r="P1262" s="6">
        <v>29000000</v>
      </c>
      <c r="Q1262" s="6">
        <v>118231114</v>
      </c>
      <c r="R1262">
        <v>89231114</v>
      </c>
      <c r="S1262" t="s">
        <v>8175</v>
      </c>
      <c r="T1262" s="7">
        <v>2004</v>
      </c>
      <c r="U1262" t="s">
        <v>2666</v>
      </c>
      <c r="V1262" s="7">
        <v>2004</v>
      </c>
      <c r="W1262" t="s">
        <v>8208</v>
      </c>
      <c r="X1262" t="s">
        <v>8205</v>
      </c>
      <c r="Y1262">
        <v>1905</v>
      </c>
      <c r="Z1262">
        <v>26</v>
      </c>
    </row>
    <row r="1263" spans="1:26" x14ac:dyDescent="0.25">
      <c r="A1263" t="s">
        <v>3164</v>
      </c>
      <c r="B1263" t="s">
        <v>3165</v>
      </c>
      <c r="C1263" t="s">
        <v>3165</v>
      </c>
      <c r="D1263">
        <v>0</v>
      </c>
      <c r="E1263">
        <v>109</v>
      </c>
      <c r="F1263">
        <v>1</v>
      </c>
      <c r="G1263">
        <v>49</v>
      </c>
      <c r="H1263" t="s">
        <v>8177</v>
      </c>
      <c r="I1263" t="s">
        <v>132</v>
      </c>
      <c r="J1263" t="s">
        <v>8165</v>
      </c>
      <c r="K1263" t="s">
        <v>5802</v>
      </c>
      <c r="L1263" s="5">
        <v>7.2</v>
      </c>
      <c r="M1263" t="s">
        <v>8181</v>
      </c>
      <c r="N1263" s="6">
        <v>322502</v>
      </c>
      <c r="O1263" t="s">
        <v>8182</v>
      </c>
      <c r="P1263" s="6">
        <v>35000000</v>
      </c>
      <c r="Q1263" s="6">
        <v>131095990</v>
      </c>
      <c r="R1263">
        <v>96095990</v>
      </c>
      <c r="S1263" t="s">
        <v>8175</v>
      </c>
      <c r="T1263" s="7">
        <v>37873</v>
      </c>
      <c r="U1263" t="s">
        <v>1193</v>
      </c>
      <c r="V1263" s="7">
        <v>37873</v>
      </c>
      <c r="W1263" t="s">
        <v>8211</v>
      </c>
      <c r="X1263" t="s">
        <v>8197</v>
      </c>
      <c r="Y1263">
        <v>2003</v>
      </c>
      <c r="Z1263">
        <v>9</v>
      </c>
    </row>
    <row r="1264" spans="1:26" x14ac:dyDescent="0.25">
      <c r="A1264" t="s">
        <v>3166</v>
      </c>
      <c r="B1264" t="s">
        <v>3167</v>
      </c>
      <c r="C1264" t="s">
        <v>3167</v>
      </c>
      <c r="D1264">
        <v>0</v>
      </c>
      <c r="E1264">
        <v>163</v>
      </c>
      <c r="F1264">
        <v>2</v>
      </c>
      <c r="G1264">
        <v>43</v>
      </c>
      <c r="H1264" t="s">
        <v>8183</v>
      </c>
      <c r="I1264" t="s">
        <v>145</v>
      </c>
      <c r="J1264" t="s">
        <v>5802</v>
      </c>
      <c r="K1264" t="s">
        <v>5802</v>
      </c>
      <c r="L1264" s="5">
        <v>7.3</v>
      </c>
      <c r="M1264" t="s">
        <v>8181</v>
      </c>
      <c r="N1264" s="6">
        <v>558787</v>
      </c>
      <c r="O1264" t="s">
        <v>8184</v>
      </c>
      <c r="P1264" s="6">
        <v>175000000</v>
      </c>
      <c r="Q1264" s="6">
        <v>497409852</v>
      </c>
      <c r="R1264">
        <v>322409852</v>
      </c>
      <c r="S1264" t="s">
        <v>8175</v>
      </c>
      <c r="T1264" s="7">
        <v>38116</v>
      </c>
      <c r="U1264" t="s">
        <v>524</v>
      </c>
      <c r="V1264" s="7">
        <v>38116</v>
      </c>
      <c r="W1264" t="s">
        <v>8213</v>
      </c>
      <c r="X1264" t="s">
        <v>8200</v>
      </c>
      <c r="Y1264">
        <v>2004</v>
      </c>
      <c r="Z1264">
        <v>9</v>
      </c>
    </row>
    <row r="1265" spans="1:26" x14ac:dyDescent="0.25">
      <c r="A1265" t="s">
        <v>3168</v>
      </c>
      <c r="B1265" t="s">
        <v>3169</v>
      </c>
      <c r="C1265" t="s">
        <v>3169</v>
      </c>
      <c r="D1265">
        <v>0</v>
      </c>
      <c r="E1265">
        <v>102</v>
      </c>
      <c r="F1265">
        <v>1</v>
      </c>
      <c r="G1265">
        <v>42</v>
      </c>
      <c r="H1265" t="s">
        <v>8177</v>
      </c>
      <c r="I1265" t="s">
        <v>132</v>
      </c>
      <c r="J1265" t="s">
        <v>145</v>
      </c>
      <c r="K1265" t="s">
        <v>8157</v>
      </c>
      <c r="L1265" s="5">
        <v>7.4</v>
      </c>
      <c r="M1265" t="s">
        <v>8181</v>
      </c>
      <c r="N1265" s="6">
        <v>221537</v>
      </c>
      <c r="O1265" t="s">
        <v>8182</v>
      </c>
      <c r="P1265" s="6">
        <v>2500000</v>
      </c>
      <c r="Q1265" s="6">
        <v>35825316</v>
      </c>
      <c r="R1265">
        <v>33325316</v>
      </c>
      <c r="S1265" t="s">
        <v>8175</v>
      </c>
      <c r="T1265" s="7">
        <v>38002</v>
      </c>
      <c r="U1265" t="s">
        <v>3170</v>
      </c>
      <c r="V1265" s="7">
        <v>38002</v>
      </c>
      <c r="W1265" t="s">
        <v>8198</v>
      </c>
      <c r="X1265" t="s">
        <v>1465</v>
      </c>
      <c r="Y1265">
        <v>2004</v>
      </c>
      <c r="Z1265">
        <v>16</v>
      </c>
    </row>
    <row r="1266" spans="1:26" x14ac:dyDescent="0.25">
      <c r="A1266" t="s">
        <v>3171</v>
      </c>
      <c r="B1266" t="s">
        <v>3172</v>
      </c>
      <c r="C1266" t="s">
        <v>3172</v>
      </c>
      <c r="D1266">
        <v>0</v>
      </c>
      <c r="E1266">
        <v>95</v>
      </c>
      <c r="F1266">
        <v>1</v>
      </c>
      <c r="G1266">
        <v>35</v>
      </c>
      <c r="H1266" t="s">
        <v>8177</v>
      </c>
      <c r="I1266" t="s">
        <v>132</v>
      </c>
      <c r="J1266" t="s">
        <v>5802</v>
      </c>
      <c r="K1266" t="s">
        <v>5802</v>
      </c>
      <c r="L1266" s="5">
        <v>4.8</v>
      </c>
      <c r="M1266" t="s">
        <v>8188</v>
      </c>
      <c r="N1266" s="6">
        <v>71253</v>
      </c>
      <c r="O1266" t="s">
        <v>8179</v>
      </c>
      <c r="P1266" s="6">
        <v>45000000</v>
      </c>
      <c r="Q1266" s="6">
        <v>124914842</v>
      </c>
      <c r="R1266">
        <v>79914842</v>
      </c>
      <c r="S1266" t="s">
        <v>8175</v>
      </c>
      <c r="T1266" s="7">
        <v>37802</v>
      </c>
      <c r="U1266" t="s">
        <v>3173</v>
      </c>
      <c r="V1266" s="7">
        <v>37802</v>
      </c>
      <c r="W1266" t="s">
        <v>8208</v>
      </c>
      <c r="X1266" t="s">
        <v>8205</v>
      </c>
      <c r="Y1266">
        <v>2003</v>
      </c>
      <c r="Z1266">
        <v>30</v>
      </c>
    </row>
    <row r="1267" spans="1:26" x14ac:dyDescent="0.25">
      <c r="A1267" t="s">
        <v>3174</v>
      </c>
      <c r="B1267" t="s">
        <v>3175</v>
      </c>
      <c r="C1267" t="s">
        <v>3175</v>
      </c>
      <c r="D1267">
        <v>0</v>
      </c>
      <c r="E1267">
        <v>100</v>
      </c>
      <c r="F1267">
        <v>1</v>
      </c>
      <c r="G1267">
        <v>40</v>
      </c>
      <c r="H1267" t="s">
        <v>8177</v>
      </c>
      <c r="I1267" t="s">
        <v>8160</v>
      </c>
      <c r="J1267" t="s">
        <v>145</v>
      </c>
      <c r="K1267" t="s">
        <v>8157</v>
      </c>
      <c r="L1267" s="5">
        <v>6.9</v>
      </c>
      <c r="M1267" t="s">
        <v>8178</v>
      </c>
      <c r="N1267" s="6">
        <v>81490</v>
      </c>
      <c r="O1267" t="s">
        <v>8179</v>
      </c>
      <c r="P1267" s="6">
        <v>12000000</v>
      </c>
      <c r="Q1267" s="6">
        <v>33030115</v>
      </c>
      <c r="R1267">
        <v>21030115</v>
      </c>
      <c r="S1267" t="s">
        <v>8175</v>
      </c>
      <c r="T1267" s="7">
        <v>37864</v>
      </c>
      <c r="U1267" t="s">
        <v>3176</v>
      </c>
      <c r="V1267" s="7">
        <v>37864</v>
      </c>
      <c r="W1267" t="s">
        <v>8212</v>
      </c>
      <c r="X1267" t="s">
        <v>8200</v>
      </c>
      <c r="Y1267">
        <v>2003</v>
      </c>
      <c r="Z1267">
        <v>31</v>
      </c>
    </row>
    <row r="1268" spans="1:26" x14ac:dyDescent="0.25">
      <c r="A1268" t="s">
        <v>3177</v>
      </c>
      <c r="B1268" t="s">
        <v>3178</v>
      </c>
      <c r="C1268" t="s">
        <v>3178</v>
      </c>
      <c r="D1268">
        <v>0</v>
      </c>
      <c r="E1268">
        <v>104</v>
      </c>
      <c r="F1268">
        <v>1</v>
      </c>
      <c r="G1268">
        <v>44</v>
      </c>
      <c r="H1268" t="s">
        <v>8177</v>
      </c>
      <c r="I1268" t="s">
        <v>132</v>
      </c>
      <c r="J1268" t="s">
        <v>8162</v>
      </c>
      <c r="K1268" t="s">
        <v>3857</v>
      </c>
      <c r="L1268" s="5">
        <v>6.2</v>
      </c>
      <c r="M1268" t="s">
        <v>8178</v>
      </c>
      <c r="N1268" s="6">
        <v>107855</v>
      </c>
      <c r="O1268" t="s">
        <v>8182</v>
      </c>
      <c r="P1268" s="6">
        <v>35000000</v>
      </c>
      <c r="Q1268" s="6">
        <v>76665191</v>
      </c>
      <c r="R1268">
        <v>41665191</v>
      </c>
      <c r="S1268" t="s">
        <v>8175</v>
      </c>
      <c r="T1268" s="7">
        <v>38072</v>
      </c>
      <c r="U1268" t="s">
        <v>730</v>
      </c>
      <c r="V1268" s="7">
        <v>38072</v>
      </c>
      <c r="W1268" t="s">
        <v>8203</v>
      </c>
      <c r="X1268" t="s">
        <v>1465</v>
      </c>
      <c r="Y1268">
        <v>2004</v>
      </c>
      <c r="Z1268">
        <v>26</v>
      </c>
    </row>
    <row r="1269" spans="1:26" x14ac:dyDescent="0.25">
      <c r="A1269" t="s">
        <v>3179</v>
      </c>
      <c r="B1269" t="s">
        <v>3180</v>
      </c>
      <c r="C1269" t="s">
        <v>3180</v>
      </c>
      <c r="D1269">
        <v>0</v>
      </c>
      <c r="E1269">
        <v>102</v>
      </c>
      <c r="F1269">
        <v>1</v>
      </c>
      <c r="G1269">
        <v>42</v>
      </c>
      <c r="H1269" t="s">
        <v>8177</v>
      </c>
      <c r="I1269" t="s">
        <v>132</v>
      </c>
      <c r="J1269" t="s">
        <v>145</v>
      </c>
      <c r="K1269" t="s">
        <v>5802</v>
      </c>
      <c r="L1269" s="5">
        <v>7.7</v>
      </c>
      <c r="M1269" t="s">
        <v>8181</v>
      </c>
      <c r="N1269" s="6">
        <v>477361</v>
      </c>
      <c r="O1269" t="s">
        <v>8182</v>
      </c>
      <c r="P1269" s="6">
        <v>4000000</v>
      </c>
      <c r="Q1269" s="6">
        <v>118686937</v>
      </c>
      <c r="R1269">
        <v>114686937</v>
      </c>
      <c r="S1269" t="s">
        <v>8175</v>
      </c>
      <c r="T1269" s="7">
        <v>37862</v>
      </c>
      <c r="U1269" t="s">
        <v>2239</v>
      </c>
      <c r="V1269" s="7">
        <v>37862</v>
      </c>
      <c r="W1269" t="s">
        <v>8212</v>
      </c>
      <c r="X1269" t="s">
        <v>1465</v>
      </c>
      <c r="Y1269">
        <v>2003</v>
      </c>
      <c r="Z1269">
        <v>29</v>
      </c>
    </row>
    <row r="1270" spans="1:26" x14ac:dyDescent="0.25">
      <c r="A1270" t="s">
        <v>3181</v>
      </c>
      <c r="B1270" t="s">
        <v>3182</v>
      </c>
      <c r="C1270" t="s">
        <v>3182</v>
      </c>
      <c r="D1270">
        <v>0</v>
      </c>
      <c r="E1270">
        <v>127</v>
      </c>
      <c r="F1270">
        <v>2</v>
      </c>
      <c r="G1270">
        <v>7</v>
      </c>
      <c r="H1270" t="s">
        <v>8183</v>
      </c>
      <c r="I1270" t="s">
        <v>145</v>
      </c>
      <c r="J1270" t="s">
        <v>5802</v>
      </c>
      <c r="K1270" t="s">
        <v>5802</v>
      </c>
      <c r="L1270" s="5">
        <v>7.2</v>
      </c>
      <c r="M1270" t="s">
        <v>8181</v>
      </c>
      <c r="N1270" s="6">
        <v>245270</v>
      </c>
      <c r="O1270" t="s">
        <v>8182</v>
      </c>
      <c r="P1270" s="6">
        <v>30000000</v>
      </c>
      <c r="Q1270" s="6">
        <v>612054506</v>
      </c>
      <c r="R1270">
        <v>582054506</v>
      </c>
      <c r="S1270" t="s">
        <v>8175</v>
      </c>
      <c r="T1270" s="7">
        <v>38042</v>
      </c>
      <c r="U1270" t="s">
        <v>1423</v>
      </c>
      <c r="V1270" s="7">
        <v>38042</v>
      </c>
      <c r="W1270" t="s">
        <v>8201</v>
      </c>
      <c r="X1270" t="s">
        <v>8202</v>
      </c>
      <c r="Y1270">
        <v>2004</v>
      </c>
      <c r="Z1270">
        <v>25</v>
      </c>
    </row>
    <row r="1271" spans="1:26" x14ac:dyDescent="0.25">
      <c r="A1271" t="s">
        <v>3183</v>
      </c>
      <c r="B1271" t="s">
        <v>3184</v>
      </c>
      <c r="C1271" t="s">
        <v>3184</v>
      </c>
      <c r="D1271">
        <v>0</v>
      </c>
      <c r="E1271">
        <v>101</v>
      </c>
      <c r="F1271">
        <v>1</v>
      </c>
      <c r="G1271">
        <v>41</v>
      </c>
      <c r="H1271" t="s">
        <v>8177</v>
      </c>
      <c r="I1271" t="s">
        <v>132</v>
      </c>
      <c r="J1271" t="s">
        <v>8162</v>
      </c>
      <c r="K1271" t="s">
        <v>5802</v>
      </c>
      <c r="L1271" s="5">
        <v>6.1</v>
      </c>
      <c r="M1271" t="s">
        <v>8178</v>
      </c>
      <c r="N1271" s="6">
        <v>152688</v>
      </c>
      <c r="O1271" t="s">
        <v>8182</v>
      </c>
      <c r="P1271" s="6">
        <v>60000000</v>
      </c>
      <c r="Q1271" s="6">
        <v>170268750</v>
      </c>
      <c r="R1271">
        <v>110268750</v>
      </c>
      <c r="S1271" t="s">
        <v>8175</v>
      </c>
      <c r="T1271" s="7">
        <v>38043</v>
      </c>
      <c r="U1271" t="s">
        <v>2501</v>
      </c>
      <c r="V1271" s="7">
        <v>38043</v>
      </c>
      <c r="W1271" t="s">
        <v>8201</v>
      </c>
      <c r="X1271" t="s">
        <v>8199</v>
      </c>
      <c r="Y1271">
        <v>2004</v>
      </c>
      <c r="Z1271">
        <v>26</v>
      </c>
    </row>
    <row r="1272" spans="1:26" x14ac:dyDescent="0.25">
      <c r="A1272" t="s">
        <v>3185</v>
      </c>
      <c r="B1272" t="s">
        <v>3186</v>
      </c>
      <c r="C1272" t="s">
        <v>3186</v>
      </c>
      <c r="D1272">
        <v>0</v>
      </c>
      <c r="E1272">
        <v>98</v>
      </c>
      <c r="F1272">
        <v>1</v>
      </c>
      <c r="G1272">
        <v>38</v>
      </c>
      <c r="H1272" t="s">
        <v>8177</v>
      </c>
      <c r="I1272" t="s">
        <v>132</v>
      </c>
      <c r="J1272" t="s">
        <v>8156</v>
      </c>
      <c r="K1272" t="s">
        <v>8157</v>
      </c>
      <c r="L1272" s="5">
        <v>6.3</v>
      </c>
      <c r="M1272" t="s">
        <v>8178</v>
      </c>
      <c r="N1272" s="6">
        <v>208588</v>
      </c>
      <c r="O1272" t="s">
        <v>8182</v>
      </c>
      <c r="P1272" s="6">
        <v>37000000</v>
      </c>
      <c r="Q1272" s="6">
        <v>96455697</v>
      </c>
      <c r="R1272">
        <v>59455697</v>
      </c>
      <c r="S1272" t="s">
        <v>8175</v>
      </c>
      <c r="T1272" s="7">
        <v>38091</v>
      </c>
      <c r="U1272" t="s">
        <v>3187</v>
      </c>
      <c r="V1272" s="7">
        <v>38091</v>
      </c>
      <c r="W1272" t="s">
        <v>8210</v>
      </c>
      <c r="X1272" t="s">
        <v>8202</v>
      </c>
      <c r="Y1272">
        <v>2004</v>
      </c>
      <c r="Z1272">
        <v>14</v>
      </c>
    </row>
    <row r="1273" spans="1:26" x14ac:dyDescent="0.25">
      <c r="A1273" t="s">
        <v>3188</v>
      </c>
      <c r="B1273" t="s">
        <v>3189</v>
      </c>
      <c r="C1273" t="s">
        <v>3189</v>
      </c>
      <c r="D1273">
        <v>0</v>
      </c>
      <c r="E1273">
        <v>128</v>
      </c>
      <c r="F1273">
        <v>2</v>
      </c>
      <c r="G1273">
        <v>8</v>
      </c>
      <c r="H1273" t="s">
        <v>8183</v>
      </c>
      <c r="I1273" t="s">
        <v>132</v>
      </c>
      <c r="J1273" t="s">
        <v>145</v>
      </c>
      <c r="K1273" t="s">
        <v>8157</v>
      </c>
      <c r="L1273" s="5">
        <v>6.7</v>
      </c>
      <c r="M1273" t="s">
        <v>8178</v>
      </c>
      <c r="N1273" s="6">
        <v>126893</v>
      </c>
      <c r="O1273" t="s">
        <v>8182</v>
      </c>
      <c r="P1273" s="6">
        <v>80000000</v>
      </c>
      <c r="Q1273" s="6">
        <v>265328738</v>
      </c>
      <c r="R1273">
        <v>185328738</v>
      </c>
      <c r="S1273" t="s">
        <v>8175</v>
      </c>
      <c r="T1273" s="7">
        <v>37958</v>
      </c>
      <c r="U1273" t="s">
        <v>2459</v>
      </c>
      <c r="V1273" s="7">
        <v>37958</v>
      </c>
      <c r="W1273" t="s">
        <v>8196</v>
      </c>
      <c r="X1273" t="s">
        <v>8202</v>
      </c>
      <c r="Y1273">
        <v>2003</v>
      </c>
      <c r="Z1273">
        <v>3</v>
      </c>
    </row>
    <row r="1274" spans="1:26" x14ac:dyDescent="0.25">
      <c r="A1274" t="s">
        <v>3190</v>
      </c>
      <c r="B1274" t="s">
        <v>3191</v>
      </c>
      <c r="C1274" t="s">
        <v>3191</v>
      </c>
      <c r="D1274">
        <v>0</v>
      </c>
      <c r="E1274">
        <v>94</v>
      </c>
      <c r="F1274">
        <v>1</v>
      </c>
      <c r="G1274">
        <v>34</v>
      </c>
      <c r="H1274" t="s">
        <v>8177</v>
      </c>
      <c r="I1274" t="s">
        <v>5529</v>
      </c>
      <c r="J1274" t="s">
        <v>8162</v>
      </c>
      <c r="K1274" t="s">
        <v>3857</v>
      </c>
      <c r="L1274" s="5">
        <v>6.5</v>
      </c>
      <c r="M1274" t="s">
        <v>8178</v>
      </c>
      <c r="N1274" s="6">
        <v>104243</v>
      </c>
      <c r="O1274" t="s">
        <v>8182</v>
      </c>
      <c r="P1274" s="6">
        <v>25000000</v>
      </c>
      <c r="Q1274" s="6">
        <v>57678321</v>
      </c>
      <c r="R1274">
        <v>32678321</v>
      </c>
      <c r="S1274" t="s">
        <v>8175</v>
      </c>
      <c r="T1274" s="7">
        <v>38240</v>
      </c>
      <c r="U1274" t="s">
        <v>3002</v>
      </c>
      <c r="V1274" s="7">
        <v>38240</v>
      </c>
      <c r="W1274" t="s">
        <v>8211</v>
      </c>
      <c r="X1274" t="s">
        <v>1465</v>
      </c>
      <c r="Y1274">
        <v>2004</v>
      </c>
      <c r="Z1274">
        <v>10</v>
      </c>
    </row>
    <row r="1275" spans="1:26" x14ac:dyDescent="0.25">
      <c r="A1275" t="s">
        <v>3192</v>
      </c>
      <c r="B1275" t="s">
        <v>3193</v>
      </c>
      <c r="C1275" t="s">
        <v>3193</v>
      </c>
      <c r="D1275">
        <v>0</v>
      </c>
      <c r="E1275">
        <v>128</v>
      </c>
      <c r="F1275">
        <v>2</v>
      </c>
      <c r="G1275">
        <v>8</v>
      </c>
      <c r="H1275" t="s">
        <v>8183</v>
      </c>
      <c r="I1275" t="s">
        <v>5529</v>
      </c>
      <c r="J1275" t="s">
        <v>3857</v>
      </c>
      <c r="K1275" t="s">
        <v>5802</v>
      </c>
      <c r="L1275" s="5">
        <v>7.1</v>
      </c>
      <c r="M1275" t="s">
        <v>8181</v>
      </c>
      <c r="N1275" s="6">
        <v>416142</v>
      </c>
      <c r="O1275" t="s">
        <v>8182</v>
      </c>
      <c r="P1275" s="6">
        <v>110000000</v>
      </c>
      <c r="Q1275" s="6">
        <v>388156011</v>
      </c>
      <c r="R1275">
        <v>278156011</v>
      </c>
      <c r="S1275" t="s">
        <v>8175</v>
      </c>
      <c r="T1275" s="7">
        <v>39245</v>
      </c>
      <c r="U1275" t="s">
        <v>3088</v>
      </c>
      <c r="V1275" s="7">
        <v>39245</v>
      </c>
      <c r="W1275" t="s">
        <v>8208</v>
      </c>
      <c r="X1275" t="s">
        <v>8197</v>
      </c>
      <c r="Y1275">
        <v>2007</v>
      </c>
      <c r="Z1275">
        <v>12</v>
      </c>
    </row>
    <row r="1276" spans="1:26" x14ac:dyDescent="0.25">
      <c r="A1276" t="s">
        <v>3194</v>
      </c>
      <c r="B1276" t="s">
        <v>3195</v>
      </c>
      <c r="C1276" t="s">
        <v>3195</v>
      </c>
      <c r="D1276">
        <v>0</v>
      </c>
      <c r="E1276">
        <v>108</v>
      </c>
      <c r="F1276">
        <v>1</v>
      </c>
      <c r="G1276">
        <v>48</v>
      </c>
      <c r="H1276" t="s">
        <v>8177</v>
      </c>
      <c r="I1276" t="s">
        <v>145</v>
      </c>
      <c r="J1276" t="s">
        <v>8157</v>
      </c>
      <c r="K1276" t="s">
        <v>8161</v>
      </c>
      <c r="L1276" s="5">
        <v>8.3000000000000007</v>
      </c>
      <c r="M1276" t="s">
        <v>8181</v>
      </c>
      <c r="N1276" s="6">
        <v>1052265</v>
      </c>
      <c r="O1276" t="s">
        <v>8184</v>
      </c>
      <c r="P1276" s="6">
        <v>20000000</v>
      </c>
      <c r="Q1276" s="6">
        <v>74036715</v>
      </c>
      <c r="R1276">
        <v>54036715</v>
      </c>
      <c r="S1276" t="s">
        <v>8175</v>
      </c>
      <c r="T1276" s="7">
        <v>38055</v>
      </c>
      <c r="U1276" t="s">
        <v>3196</v>
      </c>
      <c r="V1276" s="7">
        <v>38055</v>
      </c>
      <c r="W1276" t="s">
        <v>8203</v>
      </c>
      <c r="X1276" t="s">
        <v>8197</v>
      </c>
      <c r="Y1276">
        <v>2004</v>
      </c>
      <c r="Z1276">
        <v>9</v>
      </c>
    </row>
    <row r="1277" spans="1:26" x14ac:dyDescent="0.25">
      <c r="A1277" t="s">
        <v>3197</v>
      </c>
      <c r="B1277" t="s">
        <v>3198</v>
      </c>
      <c r="C1277" t="s">
        <v>3198</v>
      </c>
      <c r="D1277">
        <v>0</v>
      </c>
      <c r="E1277">
        <v>99</v>
      </c>
      <c r="F1277">
        <v>1</v>
      </c>
      <c r="G1277">
        <v>39</v>
      </c>
      <c r="H1277" t="s">
        <v>8177</v>
      </c>
      <c r="I1277" t="s">
        <v>132</v>
      </c>
      <c r="J1277" t="s">
        <v>8163</v>
      </c>
      <c r="K1277" t="s">
        <v>8156</v>
      </c>
      <c r="L1277" s="5">
        <v>5.2</v>
      </c>
      <c r="M1277" t="s">
        <v>8178</v>
      </c>
      <c r="N1277" s="6">
        <v>55779</v>
      </c>
      <c r="O1277" t="s">
        <v>8179</v>
      </c>
      <c r="P1277" s="6">
        <v>90000000</v>
      </c>
      <c r="Q1277" s="6">
        <v>182290266</v>
      </c>
      <c r="R1277">
        <v>92290266</v>
      </c>
      <c r="S1277" t="s">
        <v>8175</v>
      </c>
      <c r="T1277" s="7">
        <v>37951</v>
      </c>
      <c r="U1277" t="s">
        <v>2284</v>
      </c>
      <c r="V1277" s="7">
        <v>37951</v>
      </c>
      <c r="W1277" t="s">
        <v>8207</v>
      </c>
      <c r="X1277" t="s">
        <v>8202</v>
      </c>
      <c r="Y1277">
        <v>2003</v>
      </c>
      <c r="Z1277">
        <v>26</v>
      </c>
    </row>
    <row r="1278" spans="1:26" x14ac:dyDescent="0.25">
      <c r="A1278" t="s">
        <v>3199</v>
      </c>
      <c r="B1278" t="s">
        <v>3200</v>
      </c>
      <c r="C1278" t="s">
        <v>3200</v>
      </c>
      <c r="D1278">
        <v>0</v>
      </c>
      <c r="E1278">
        <v>119</v>
      </c>
      <c r="F1278">
        <v>1</v>
      </c>
      <c r="G1278">
        <v>59</v>
      </c>
      <c r="H1278" t="s">
        <v>8177</v>
      </c>
      <c r="I1278" t="s">
        <v>5529</v>
      </c>
      <c r="J1278" t="s">
        <v>8166</v>
      </c>
      <c r="K1278" t="s">
        <v>8161</v>
      </c>
      <c r="L1278" s="5">
        <v>6.3</v>
      </c>
      <c r="M1278" t="s">
        <v>8178</v>
      </c>
      <c r="N1278" s="6">
        <v>111950</v>
      </c>
      <c r="O1278" t="s">
        <v>8182</v>
      </c>
      <c r="P1278" s="6">
        <v>60000000</v>
      </c>
      <c r="Q1278" s="6">
        <v>117248958</v>
      </c>
      <c r="R1278">
        <v>57248958</v>
      </c>
      <c r="S1278" t="s">
        <v>8175</v>
      </c>
      <c r="T1278" s="7">
        <v>37974</v>
      </c>
      <c r="U1278" t="s">
        <v>1114</v>
      </c>
      <c r="V1278" s="7">
        <v>37974</v>
      </c>
      <c r="W1278" t="s">
        <v>8196</v>
      </c>
      <c r="X1278" t="s">
        <v>1465</v>
      </c>
      <c r="Y1278">
        <v>2003</v>
      </c>
      <c r="Z1278">
        <v>19</v>
      </c>
    </row>
    <row r="1279" spans="1:26" x14ac:dyDescent="0.25">
      <c r="A1279" t="s">
        <v>3201</v>
      </c>
      <c r="B1279" t="s">
        <v>3202</v>
      </c>
      <c r="C1279" t="s">
        <v>3202</v>
      </c>
      <c r="D1279">
        <v>0</v>
      </c>
      <c r="E1279">
        <v>100</v>
      </c>
      <c r="F1279">
        <v>1</v>
      </c>
      <c r="G1279">
        <v>40</v>
      </c>
      <c r="H1279" t="s">
        <v>8177</v>
      </c>
      <c r="I1279" t="s">
        <v>8158</v>
      </c>
      <c r="J1279" t="s">
        <v>8159</v>
      </c>
      <c r="K1279" t="s">
        <v>132</v>
      </c>
      <c r="L1279" s="5">
        <v>6.6</v>
      </c>
      <c r="M1279" t="s">
        <v>8178</v>
      </c>
      <c r="N1279" s="6">
        <v>227877</v>
      </c>
      <c r="O1279" t="s">
        <v>8182</v>
      </c>
      <c r="P1279" s="6">
        <v>165000000</v>
      </c>
      <c r="Q1279" s="6">
        <v>316897787</v>
      </c>
      <c r="R1279">
        <v>151897787</v>
      </c>
      <c r="S1279" t="s">
        <v>8175</v>
      </c>
      <c r="T1279" s="7">
        <v>38281</v>
      </c>
      <c r="U1279" t="s">
        <v>501</v>
      </c>
      <c r="V1279" s="7">
        <v>38281</v>
      </c>
      <c r="W1279" t="s">
        <v>8204</v>
      </c>
      <c r="X1279" t="s">
        <v>8199</v>
      </c>
      <c r="Y1279">
        <v>2004</v>
      </c>
      <c r="Z1279">
        <v>21</v>
      </c>
    </row>
    <row r="1280" spans="1:26" x14ac:dyDescent="0.25">
      <c r="A1280" t="s">
        <v>3203</v>
      </c>
      <c r="B1280" t="s">
        <v>3204</v>
      </c>
      <c r="C1280" t="s">
        <v>3204</v>
      </c>
      <c r="D1280">
        <v>0</v>
      </c>
      <c r="E1280">
        <v>84</v>
      </c>
      <c r="F1280">
        <v>1</v>
      </c>
      <c r="G1280">
        <v>24</v>
      </c>
      <c r="H1280" t="s">
        <v>8177</v>
      </c>
      <c r="I1280" t="s">
        <v>5529</v>
      </c>
      <c r="J1280" t="s">
        <v>8158</v>
      </c>
      <c r="K1280" t="s">
        <v>132</v>
      </c>
      <c r="L1280" s="5">
        <v>4.3</v>
      </c>
      <c r="M1280" t="s">
        <v>8188</v>
      </c>
      <c r="N1280" s="6">
        <v>64801</v>
      </c>
      <c r="O1280" t="s">
        <v>8179</v>
      </c>
      <c r="P1280" s="6">
        <v>38000000</v>
      </c>
      <c r="Q1280" s="6">
        <v>197101678</v>
      </c>
      <c r="R1280">
        <v>159101678</v>
      </c>
      <c r="S1280" t="s">
        <v>8175</v>
      </c>
      <c r="T1280" s="7">
        <v>37815</v>
      </c>
      <c r="U1280" t="s">
        <v>1126</v>
      </c>
      <c r="V1280" s="7">
        <v>37815</v>
      </c>
      <c r="W1280" t="s">
        <v>8209</v>
      </c>
      <c r="X1280" t="s">
        <v>8200</v>
      </c>
      <c r="Y1280">
        <v>2003</v>
      </c>
      <c r="Z1280">
        <v>13</v>
      </c>
    </row>
    <row r="1281" spans="1:26" x14ac:dyDescent="0.25">
      <c r="A1281" t="s">
        <v>3205</v>
      </c>
      <c r="B1281" t="s">
        <v>3206</v>
      </c>
      <c r="C1281" t="s">
        <v>3206</v>
      </c>
      <c r="D1281">
        <v>0</v>
      </c>
      <c r="E1281">
        <v>118</v>
      </c>
      <c r="F1281">
        <v>1</v>
      </c>
      <c r="G1281">
        <v>58</v>
      </c>
      <c r="H1281" t="s">
        <v>8177</v>
      </c>
      <c r="I1281" t="s">
        <v>132</v>
      </c>
      <c r="J1281" t="s">
        <v>5802</v>
      </c>
      <c r="K1281" t="s">
        <v>5802</v>
      </c>
      <c r="L1281" s="5">
        <v>5.8</v>
      </c>
      <c r="M1281" t="s">
        <v>8178</v>
      </c>
      <c r="N1281" s="6">
        <v>54656</v>
      </c>
      <c r="O1281" t="s">
        <v>8179</v>
      </c>
      <c r="P1281" s="6">
        <v>55000000</v>
      </c>
      <c r="Q1281" s="6">
        <v>65784503</v>
      </c>
      <c r="R1281">
        <v>10784503</v>
      </c>
      <c r="S1281" t="s">
        <v>8175</v>
      </c>
      <c r="T1281" s="7">
        <v>37965</v>
      </c>
      <c r="U1281" t="s">
        <v>1617</v>
      </c>
      <c r="V1281" s="7">
        <v>37965</v>
      </c>
      <c r="W1281" t="s">
        <v>8196</v>
      </c>
      <c r="X1281" t="s">
        <v>8202</v>
      </c>
      <c r="Y1281">
        <v>2003</v>
      </c>
      <c r="Z1281">
        <v>10</v>
      </c>
    </row>
    <row r="1282" spans="1:26" x14ac:dyDescent="0.25">
      <c r="A1282" t="s">
        <v>3207</v>
      </c>
      <c r="B1282" t="s">
        <v>3208</v>
      </c>
      <c r="C1282" t="s">
        <v>3208</v>
      </c>
      <c r="D1282">
        <v>0</v>
      </c>
      <c r="E1282">
        <v>131</v>
      </c>
      <c r="F1282">
        <v>2</v>
      </c>
      <c r="G1282">
        <v>11</v>
      </c>
      <c r="H1282" t="s">
        <v>8183</v>
      </c>
      <c r="I1282" t="s">
        <v>5529</v>
      </c>
      <c r="J1282" t="s">
        <v>8158</v>
      </c>
      <c r="K1282" t="s">
        <v>8156</v>
      </c>
      <c r="L1282" s="5">
        <v>6.1</v>
      </c>
      <c r="M1282" t="s">
        <v>8178</v>
      </c>
      <c r="N1282" s="6">
        <v>279777</v>
      </c>
      <c r="O1282" t="s">
        <v>8182</v>
      </c>
      <c r="P1282" s="6">
        <v>160000000</v>
      </c>
      <c r="Q1282" s="6">
        <v>300157638</v>
      </c>
      <c r="R1282">
        <v>140157638</v>
      </c>
      <c r="S1282" t="s">
        <v>8175</v>
      </c>
      <c r="T1282" s="7">
        <v>38110</v>
      </c>
      <c r="U1282" t="s">
        <v>1892</v>
      </c>
      <c r="V1282" s="7">
        <v>38110</v>
      </c>
      <c r="W1282" t="s">
        <v>8213</v>
      </c>
      <c r="X1282" t="s">
        <v>8205</v>
      </c>
      <c r="Y1282">
        <v>2004</v>
      </c>
      <c r="Z1282">
        <v>3</v>
      </c>
    </row>
    <row r="1283" spans="1:26" x14ac:dyDescent="0.25">
      <c r="A1283" t="s">
        <v>3209</v>
      </c>
      <c r="B1283" t="s">
        <v>3210</v>
      </c>
      <c r="C1283" t="s">
        <v>3211</v>
      </c>
      <c r="D1283">
        <v>0</v>
      </c>
      <c r="E1283">
        <v>101</v>
      </c>
      <c r="F1283">
        <v>1</v>
      </c>
      <c r="G1283">
        <v>41</v>
      </c>
      <c r="H1283" t="s">
        <v>8177</v>
      </c>
      <c r="I1283" t="s">
        <v>5529</v>
      </c>
      <c r="J1283" t="s">
        <v>8162</v>
      </c>
      <c r="K1283" t="s">
        <v>145</v>
      </c>
      <c r="L1283" s="5">
        <v>8</v>
      </c>
      <c r="M1283" t="s">
        <v>8181</v>
      </c>
      <c r="N1283" s="6">
        <v>129392</v>
      </c>
      <c r="O1283" t="s">
        <v>8182</v>
      </c>
      <c r="P1283" s="6">
        <v>6428966</v>
      </c>
      <c r="Q1283" s="6">
        <v>8836958</v>
      </c>
      <c r="R1283">
        <v>2407992</v>
      </c>
      <c r="S1283" t="s">
        <v>8175</v>
      </c>
      <c r="T1283" s="7">
        <v>37602</v>
      </c>
      <c r="U1283" t="s">
        <v>3212</v>
      </c>
      <c r="V1283" s="7">
        <v>37602</v>
      </c>
      <c r="W1283" t="s">
        <v>8196</v>
      </c>
      <c r="X1283" t="s">
        <v>8199</v>
      </c>
      <c r="Y1283">
        <v>2002</v>
      </c>
      <c r="Z1283">
        <v>12</v>
      </c>
    </row>
    <row r="1284" spans="1:26" x14ac:dyDescent="0.25">
      <c r="A1284" t="s">
        <v>3213</v>
      </c>
      <c r="B1284" t="s">
        <v>3214</v>
      </c>
      <c r="C1284" t="s">
        <v>3214</v>
      </c>
      <c r="D1284">
        <v>0</v>
      </c>
      <c r="E1284">
        <v>170</v>
      </c>
      <c r="F1284">
        <v>2</v>
      </c>
      <c r="G1284">
        <v>50</v>
      </c>
      <c r="H1284" t="s">
        <v>8183</v>
      </c>
      <c r="I1284" t="s">
        <v>8160</v>
      </c>
      <c r="J1284" t="s">
        <v>145</v>
      </c>
      <c r="K1284" t="s">
        <v>5802</v>
      </c>
      <c r="L1284" s="5">
        <v>7.5</v>
      </c>
      <c r="M1284" t="s">
        <v>8181</v>
      </c>
      <c r="N1284" s="6">
        <v>377834</v>
      </c>
      <c r="O1284" t="s">
        <v>8182</v>
      </c>
      <c r="P1284" s="6">
        <v>110000000</v>
      </c>
      <c r="Q1284" s="6">
        <v>213719942</v>
      </c>
      <c r="R1284">
        <v>103719942</v>
      </c>
      <c r="S1284" t="s">
        <v>8175</v>
      </c>
      <c r="T1284" s="7">
        <v>38335</v>
      </c>
      <c r="U1284" t="s">
        <v>88</v>
      </c>
      <c r="V1284" s="7">
        <v>38335</v>
      </c>
      <c r="W1284" t="s">
        <v>8196</v>
      </c>
      <c r="X1284" t="s">
        <v>8197</v>
      </c>
      <c r="Y1284">
        <v>2004</v>
      </c>
      <c r="Z1284">
        <v>14</v>
      </c>
    </row>
    <row r="1285" spans="1:26" x14ac:dyDescent="0.25">
      <c r="A1285" t="s">
        <v>3215</v>
      </c>
      <c r="B1285" t="s">
        <v>3216</v>
      </c>
      <c r="C1285" t="s">
        <v>3216</v>
      </c>
      <c r="D1285">
        <v>0</v>
      </c>
      <c r="E1285">
        <v>108</v>
      </c>
      <c r="F1285">
        <v>1</v>
      </c>
      <c r="G1285">
        <v>48</v>
      </c>
      <c r="H1285" t="s">
        <v>8177</v>
      </c>
      <c r="I1285" t="s">
        <v>8158</v>
      </c>
      <c r="J1285" t="s">
        <v>132</v>
      </c>
      <c r="K1285" t="s">
        <v>8163</v>
      </c>
      <c r="L1285" s="5">
        <v>6.8</v>
      </c>
      <c r="M1285" t="s">
        <v>8178</v>
      </c>
      <c r="N1285" s="6">
        <v>217557</v>
      </c>
      <c r="O1285" t="s">
        <v>8182</v>
      </c>
      <c r="P1285" s="6">
        <v>140000000</v>
      </c>
      <c r="Q1285" s="6">
        <v>211468235</v>
      </c>
      <c r="R1285">
        <v>71468235</v>
      </c>
      <c r="S1285" t="s">
        <v>8175</v>
      </c>
      <c r="T1285" s="7">
        <v>38337</v>
      </c>
      <c r="U1285" t="s">
        <v>1430</v>
      </c>
      <c r="V1285" s="7">
        <v>38337</v>
      </c>
      <c r="W1285" t="s">
        <v>8196</v>
      </c>
      <c r="X1285" t="s">
        <v>8199</v>
      </c>
      <c r="Y1285">
        <v>2004</v>
      </c>
      <c r="Z1285">
        <v>16</v>
      </c>
    </row>
    <row r="1286" spans="1:26" x14ac:dyDescent="0.25">
      <c r="A1286" t="s">
        <v>3217</v>
      </c>
      <c r="B1286" t="s">
        <v>3218</v>
      </c>
      <c r="C1286" t="s">
        <v>3218</v>
      </c>
      <c r="D1286">
        <v>0</v>
      </c>
      <c r="E1286">
        <v>113</v>
      </c>
      <c r="F1286">
        <v>1</v>
      </c>
      <c r="G1286">
        <v>53</v>
      </c>
      <c r="H1286" t="s">
        <v>8177</v>
      </c>
      <c r="I1286" t="s">
        <v>5529</v>
      </c>
      <c r="J1286" t="s">
        <v>8162</v>
      </c>
      <c r="K1286" t="s">
        <v>145</v>
      </c>
      <c r="L1286" s="5">
        <v>6.5</v>
      </c>
      <c r="M1286" t="s">
        <v>8178</v>
      </c>
      <c r="N1286" s="6">
        <v>112891</v>
      </c>
      <c r="O1286" t="s">
        <v>8182</v>
      </c>
      <c r="P1286" s="6">
        <v>52000000</v>
      </c>
      <c r="Q1286" s="6">
        <v>77663556</v>
      </c>
      <c r="R1286">
        <v>25663556</v>
      </c>
      <c r="S1286" t="s">
        <v>8175</v>
      </c>
      <c r="T1286" s="7">
        <v>38420</v>
      </c>
      <c r="U1286" t="s">
        <v>3219</v>
      </c>
      <c r="V1286" s="7">
        <v>38420</v>
      </c>
      <c r="W1286" t="s">
        <v>8203</v>
      </c>
      <c r="X1286" t="s">
        <v>8202</v>
      </c>
      <c r="Y1286">
        <v>2005</v>
      </c>
      <c r="Z1286">
        <v>9</v>
      </c>
    </row>
    <row r="1287" spans="1:26" x14ac:dyDescent="0.25">
      <c r="A1287" t="s">
        <v>3220</v>
      </c>
      <c r="B1287" t="s">
        <v>3221</v>
      </c>
      <c r="C1287" t="s">
        <v>3221</v>
      </c>
      <c r="D1287">
        <v>0</v>
      </c>
      <c r="E1287">
        <v>89</v>
      </c>
      <c r="F1287">
        <v>1</v>
      </c>
      <c r="G1287">
        <v>29</v>
      </c>
      <c r="H1287" t="s">
        <v>8177</v>
      </c>
      <c r="I1287" t="s">
        <v>132</v>
      </c>
      <c r="J1287" t="s">
        <v>145</v>
      </c>
      <c r="K1287" t="s">
        <v>5802</v>
      </c>
      <c r="L1287" s="5">
        <v>7.6</v>
      </c>
      <c r="M1287" t="s">
        <v>8181</v>
      </c>
      <c r="N1287" s="6">
        <v>72526</v>
      </c>
      <c r="O1287" t="s">
        <v>8179</v>
      </c>
      <c r="P1287" s="6">
        <v>500000</v>
      </c>
      <c r="Q1287" s="6">
        <v>8701337</v>
      </c>
      <c r="R1287">
        <v>8201337</v>
      </c>
      <c r="S1287" t="s">
        <v>8175</v>
      </c>
      <c r="T1287" s="7">
        <v>37647</v>
      </c>
      <c r="U1287" t="s">
        <v>3222</v>
      </c>
      <c r="V1287" s="7">
        <v>37647</v>
      </c>
      <c r="W1287" t="s">
        <v>8198</v>
      </c>
      <c r="X1287" t="s">
        <v>8200</v>
      </c>
      <c r="Y1287">
        <v>2003</v>
      </c>
      <c r="Z1287">
        <v>26</v>
      </c>
    </row>
    <row r="1288" spans="1:26" x14ac:dyDescent="0.25">
      <c r="A1288" t="s">
        <v>3223</v>
      </c>
      <c r="B1288" t="s">
        <v>3224</v>
      </c>
      <c r="C1288" t="s">
        <v>3224</v>
      </c>
      <c r="D1288">
        <v>0</v>
      </c>
      <c r="E1288">
        <v>109</v>
      </c>
      <c r="F1288">
        <v>1</v>
      </c>
      <c r="G1288">
        <v>49</v>
      </c>
      <c r="H1288" t="s">
        <v>8177</v>
      </c>
      <c r="I1288" t="s">
        <v>8160</v>
      </c>
      <c r="J1288" t="s">
        <v>8162</v>
      </c>
      <c r="K1288" t="s">
        <v>145</v>
      </c>
      <c r="L1288" s="5">
        <v>7.3</v>
      </c>
      <c r="M1288" t="s">
        <v>8181</v>
      </c>
      <c r="N1288" s="6">
        <v>158828</v>
      </c>
      <c r="O1288" t="s">
        <v>8182</v>
      </c>
      <c r="P1288" s="6">
        <v>8000000</v>
      </c>
      <c r="Q1288" s="6">
        <v>58469210</v>
      </c>
      <c r="R1288">
        <v>50469210</v>
      </c>
      <c r="S1288" t="s">
        <v>8175</v>
      </c>
      <c r="T1288" s="7">
        <v>37941</v>
      </c>
      <c r="U1288" t="s">
        <v>3225</v>
      </c>
      <c r="V1288" s="7">
        <v>37941</v>
      </c>
      <c r="W1288" t="s">
        <v>8207</v>
      </c>
      <c r="X1288" t="s">
        <v>8200</v>
      </c>
      <c r="Y1288">
        <v>2003</v>
      </c>
      <c r="Z1288">
        <v>16</v>
      </c>
    </row>
    <row r="1289" spans="1:26" x14ac:dyDescent="0.25">
      <c r="A1289" t="s">
        <v>3226</v>
      </c>
      <c r="B1289" t="s">
        <v>3227</v>
      </c>
      <c r="C1289" t="s">
        <v>3227</v>
      </c>
      <c r="D1289">
        <v>0</v>
      </c>
      <c r="E1289">
        <v>103</v>
      </c>
      <c r="F1289">
        <v>1</v>
      </c>
      <c r="G1289">
        <v>43</v>
      </c>
      <c r="H1289" t="s">
        <v>8177</v>
      </c>
      <c r="I1289" t="s">
        <v>5529</v>
      </c>
      <c r="J1289" t="s">
        <v>8162</v>
      </c>
      <c r="K1289" t="s">
        <v>3857</v>
      </c>
      <c r="L1289" s="5">
        <v>7</v>
      </c>
      <c r="M1289" t="s">
        <v>8178</v>
      </c>
      <c r="N1289" s="6">
        <v>106908</v>
      </c>
      <c r="O1289" t="s">
        <v>8182</v>
      </c>
      <c r="P1289" s="6">
        <v>45000000</v>
      </c>
      <c r="Q1289" s="6">
        <v>50871113</v>
      </c>
      <c r="R1289">
        <v>5871113</v>
      </c>
      <c r="S1289" t="s">
        <v>8175</v>
      </c>
      <c r="T1289" s="7">
        <v>38362</v>
      </c>
      <c r="U1289" t="s">
        <v>3228</v>
      </c>
      <c r="V1289" s="7">
        <v>38362</v>
      </c>
      <c r="W1289" t="s">
        <v>8198</v>
      </c>
      <c r="X1289" t="s">
        <v>8205</v>
      </c>
      <c r="Y1289">
        <v>2005</v>
      </c>
      <c r="Z1289">
        <v>10</v>
      </c>
    </row>
    <row r="1290" spans="1:26" x14ac:dyDescent="0.25">
      <c r="A1290" t="s">
        <v>3229</v>
      </c>
      <c r="B1290" t="s">
        <v>3230</v>
      </c>
      <c r="C1290" t="s">
        <v>3230</v>
      </c>
      <c r="D1290">
        <v>0</v>
      </c>
      <c r="E1290">
        <v>90</v>
      </c>
      <c r="F1290">
        <v>1</v>
      </c>
      <c r="G1290">
        <v>30</v>
      </c>
      <c r="H1290" t="s">
        <v>8177</v>
      </c>
      <c r="I1290" t="s">
        <v>132</v>
      </c>
      <c r="J1290" t="s">
        <v>8157</v>
      </c>
      <c r="K1290" t="s">
        <v>5802</v>
      </c>
      <c r="L1290" s="5">
        <v>6</v>
      </c>
      <c r="M1290" t="s">
        <v>8178</v>
      </c>
      <c r="N1290" s="6">
        <v>141835</v>
      </c>
      <c r="O1290" t="s">
        <v>8182</v>
      </c>
      <c r="P1290" s="6">
        <v>42000000</v>
      </c>
      <c r="Q1290" s="6">
        <v>178311729</v>
      </c>
      <c r="R1290">
        <v>136311729</v>
      </c>
      <c r="S1290" t="s">
        <v>8175</v>
      </c>
      <c r="T1290" s="7">
        <v>37998</v>
      </c>
      <c r="U1290" t="s">
        <v>3231</v>
      </c>
      <c r="V1290" s="7">
        <v>37998</v>
      </c>
      <c r="W1290" t="s">
        <v>8198</v>
      </c>
      <c r="X1290" t="s">
        <v>8205</v>
      </c>
      <c r="Y1290">
        <v>2004</v>
      </c>
      <c r="Z1290">
        <v>12</v>
      </c>
    </row>
    <row r="1291" spans="1:26" x14ac:dyDescent="0.25">
      <c r="A1291" t="s">
        <v>3232</v>
      </c>
      <c r="B1291" t="s">
        <v>3233</v>
      </c>
      <c r="C1291" t="s">
        <v>3233</v>
      </c>
      <c r="D1291">
        <v>0</v>
      </c>
      <c r="E1291">
        <v>99</v>
      </c>
      <c r="F1291">
        <v>1</v>
      </c>
      <c r="G1291">
        <v>39</v>
      </c>
      <c r="H1291" t="s">
        <v>8177</v>
      </c>
      <c r="I1291" t="s">
        <v>132</v>
      </c>
      <c r="J1291" t="s">
        <v>145</v>
      </c>
      <c r="K1291" t="s">
        <v>8157</v>
      </c>
      <c r="L1291" s="5">
        <v>6.8</v>
      </c>
      <c r="M1291" t="s">
        <v>8178</v>
      </c>
      <c r="N1291" s="6">
        <v>373509</v>
      </c>
      <c r="O1291" t="s">
        <v>8182</v>
      </c>
      <c r="P1291" s="6">
        <v>75000000</v>
      </c>
      <c r="Q1291" s="6">
        <v>198520934</v>
      </c>
      <c r="R1291">
        <v>123520934</v>
      </c>
      <c r="S1291" t="s">
        <v>8175</v>
      </c>
      <c r="T1291" s="7">
        <v>38020</v>
      </c>
      <c r="U1291" t="s">
        <v>1347</v>
      </c>
      <c r="V1291" s="7">
        <v>38020</v>
      </c>
      <c r="W1291" t="s">
        <v>8201</v>
      </c>
      <c r="X1291" t="s">
        <v>8197</v>
      </c>
      <c r="Y1291">
        <v>2004</v>
      </c>
      <c r="Z1291">
        <v>3</v>
      </c>
    </row>
    <row r="1292" spans="1:26" x14ac:dyDescent="0.25">
      <c r="A1292" t="s">
        <v>3234</v>
      </c>
      <c r="B1292" t="s">
        <v>3235</v>
      </c>
      <c r="C1292" t="s">
        <v>3235</v>
      </c>
      <c r="D1292">
        <v>0</v>
      </c>
      <c r="E1292">
        <v>167</v>
      </c>
      <c r="F1292">
        <v>2</v>
      </c>
      <c r="G1292">
        <v>47</v>
      </c>
      <c r="H1292" t="s">
        <v>8183</v>
      </c>
      <c r="I1292" t="s">
        <v>145</v>
      </c>
      <c r="J1292" t="s">
        <v>8167</v>
      </c>
      <c r="K1292" t="s">
        <v>3857</v>
      </c>
      <c r="L1292" s="5">
        <v>6.7</v>
      </c>
      <c r="M1292" t="s">
        <v>8178</v>
      </c>
      <c r="N1292" s="6">
        <v>106746</v>
      </c>
      <c r="O1292" t="s">
        <v>8182</v>
      </c>
      <c r="P1292" s="6">
        <v>110000000</v>
      </c>
      <c r="Q1292" s="6">
        <v>100266865</v>
      </c>
      <c r="R1292">
        <v>-9733135</v>
      </c>
      <c r="S1292" t="s">
        <v>8185</v>
      </c>
      <c r="T1292" s="7">
        <v>39062</v>
      </c>
      <c r="U1292" t="s">
        <v>1179</v>
      </c>
      <c r="V1292" s="7">
        <v>39062</v>
      </c>
      <c r="W1292" t="s">
        <v>8196</v>
      </c>
      <c r="X1292" t="s">
        <v>8205</v>
      </c>
      <c r="Y1292">
        <v>2006</v>
      </c>
      <c r="Z1292">
        <v>11</v>
      </c>
    </row>
    <row r="1293" spans="1:26" x14ac:dyDescent="0.25">
      <c r="A1293" t="s">
        <v>3236</v>
      </c>
      <c r="B1293" t="s">
        <v>3237</v>
      </c>
      <c r="C1293" t="s">
        <v>3237</v>
      </c>
      <c r="D1293">
        <v>0</v>
      </c>
      <c r="E1293">
        <v>115</v>
      </c>
      <c r="F1293">
        <v>1</v>
      </c>
      <c r="G1293">
        <v>55</v>
      </c>
      <c r="H1293" t="s">
        <v>8177</v>
      </c>
      <c r="I1293" t="s">
        <v>5529</v>
      </c>
      <c r="J1293" t="s">
        <v>8166</v>
      </c>
      <c r="K1293" t="s">
        <v>8161</v>
      </c>
      <c r="L1293" s="5">
        <v>7.1</v>
      </c>
      <c r="M1293" t="s">
        <v>8181</v>
      </c>
      <c r="N1293" s="6">
        <v>564774</v>
      </c>
      <c r="O1293" t="s">
        <v>8184</v>
      </c>
      <c r="P1293" s="6">
        <v>120000000</v>
      </c>
      <c r="Q1293" s="6">
        <v>353133898</v>
      </c>
      <c r="R1293">
        <v>233133898</v>
      </c>
      <c r="S1293" t="s">
        <v>8175</v>
      </c>
      <c r="T1293" s="7">
        <v>38175</v>
      </c>
      <c r="U1293" t="s">
        <v>1304</v>
      </c>
      <c r="V1293" s="7">
        <v>38175</v>
      </c>
      <c r="W1293" t="s">
        <v>8209</v>
      </c>
      <c r="X1293" t="s">
        <v>8202</v>
      </c>
      <c r="Y1293">
        <v>2004</v>
      </c>
      <c r="Z1293">
        <v>7</v>
      </c>
    </row>
    <row r="1294" spans="1:26" x14ac:dyDescent="0.25">
      <c r="A1294" t="s">
        <v>3238</v>
      </c>
      <c r="B1294" t="s">
        <v>3239</v>
      </c>
      <c r="C1294" t="s">
        <v>3240</v>
      </c>
      <c r="D1294">
        <v>0</v>
      </c>
      <c r="E1294">
        <v>133</v>
      </c>
      <c r="F1294">
        <v>2</v>
      </c>
      <c r="G1294">
        <v>13</v>
      </c>
      <c r="H1294" t="s">
        <v>8183</v>
      </c>
      <c r="I1294" t="s">
        <v>145</v>
      </c>
      <c r="J1294" t="s">
        <v>8166</v>
      </c>
      <c r="K1294" t="s">
        <v>8157</v>
      </c>
      <c r="L1294" s="5">
        <v>7.6</v>
      </c>
      <c r="M1294" t="s">
        <v>8181</v>
      </c>
      <c r="N1294" s="6">
        <v>75353</v>
      </c>
      <c r="O1294" t="s">
        <v>8179</v>
      </c>
      <c r="P1294" s="6">
        <v>56600000</v>
      </c>
      <c r="Q1294" s="6">
        <v>69424389</v>
      </c>
      <c r="R1294">
        <v>12824389</v>
      </c>
      <c r="S1294" t="s">
        <v>8175</v>
      </c>
      <c r="T1294" s="7">
        <v>38287</v>
      </c>
      <c r="U1294" t="s">
        <v>1681</v>
      </c>
      <c r="V1294" s="7">
        <v>38287</v>
      </c>
      <c r="W1294" t="s">
        <v>8204</v>
      </c>
      <c r="X1294" t="s">
        <v>8202</v>
      </c>
      <c r="Y1294">
        <v>2004</v>
      </c>
      <c r="Z1294">
        <v>27</v>
      </c>
    </row>
    <row r="1295" spans="1:26" x14ac:dyDescent="0.25">
      <c r="A1295" t="s">
        <v>3241</v>
      </c>
      <c r="B1295" t="s">
        <v>3242</v>
      </c>
      <c r="C1295" t="s">
        <v>3242</v>
      </c>
      <c r="D1295">
        <v>0</v>
      </c>
      <c r="E1295">
        <v>87</v>
      </c>
      <c r="F1295">
        <v>1</v>
      </c>
      <c r="G1295">
        <v>27</v>
      </c>
      <c r="H1295" t="s">
        <v>8177</v>
      </c>
      <c r="I1295" t="s">
        <v>8158</v>
      </c>
      <c r="J1295" t="s">
        <v>8159</v>
      </c>
      <c r="K1295" t="s">
        <v>132</v>
      </c>
      <c r="L1295" s="5">
        <v>7.1</v>
      </c>
      <c r="M1295" t="s">
        <v>8181</v>
      </c>
      <c r="N1295" s="6">
        <v>99311</v>
      </c>
      <c r="O1295" t="s">
        <v>8179</v>
      </c>
      <c r="P1295" s="6">
        <v>30000000</v>
      </c>
      <c r="Q1295" s="6">
        <v>141067127</v>
      </c>
      <c r="R1295">
        <v>111067127</v>
      </c>
      <c r="S1295" t="s">
        <v>8175</v>
      </c>
      <c r="T1295" s="7">
        <v>38305</v>
      </c>
      <c r="U1295" t="s">
        <v>3243</v>
      </c>
      <c r="V1295" s="7">
        <v>38305</v>
      </c>
      <c r="W1295" t="s">
        <v>8207</v>
      </c>
      <c r="X1295" t="s">
        <v>8200</v>
      </c>
      <c r="Y1295">
        <v>2004</v>
      </c>
      <c r="Z1295">
        <v>14</v>
      </c>
    </row>
    <row r="1296" spans="1:26" x14ac:dyDescent="0.25">
      <c r="A1296" t="s">
        <v>3244</v>
      </c>
      <c r="B1296" t="s">
        <v>3245</v>
      </c>
      <c r="C1296" t="s">
        <v>3245</v>
      </c>
      <c r="D1296">
        <v>0</v>
      </c>
      <c r="E1296">
        <v>106</v>
      </c>
      <c r="F1296">
        <v>1</v>
      </c>
      <c r="G1296">
        <v>46</v>
      </c>
      <c r="H1296" t="s">
        <v>8177</v>
      </c>
      <c r="I1296" t="s">
        <v>5529</v>
      </c>
      <c r="J1296" t="s">
        <v>8158</v>
      </c>
      <c r="K1296" t="s">
        <v>8166</v>
      </c>
      <c r="L1296" s="5">
        <v>6.1</v>
      </c>
      <c r="M1296" t="s">
        <v>8178</v>
      </c>
      <c r="N1296" s="6">
        <v>86791</v>
      </c>
      <c r="O1296" t="s">
        <v>8179</v>
      </c>
      <c r="P1296" s="6">
        <v>70000000</v>
      </c>
      <c r="Q1296" s="6">
        <v>57947036</v>
      </c>
      <c r="R1296">
        <v>-12052964</v>
      </c>
      <c r="S1296" t="s">
        <v>8185</v>
      </c>
      <c r="T1296" s="7">
        <v>38081</v>
      </c>
      <c r="U1296" t="s">
        <v>3246</v>
      </c>
      <c r="V1296" s="7">
        <v>38081</v>
      </c>
      <c r="W1296" t="s">
        <v>8210</v>
      </c>
      <c r="X1296" t="s">
        <v>8200</v>
      </c>
      <c r="Y1296">
        <v>2004</v>
      </c>
      <c r="Z1296">
        <v>4</v>
      </c>
    </row>
    <row r="1297" spans="1:26" x14ac:dyDescent="0.25">
      <c r="A1297" t="s">
        <v>3247</v>
      </c>
      <c r="B1297" t="s">
        <v>3248</v>
      </c>
      <c r="C1297" t="s">
        <v>3248</v>
      </c>
      <c r="D1297">
        <v>0</v>
      </c>
      <c r="E1297">
        <v>175</v>
      </c>
      <c r="F1297">
        <v>2</v>
      </c>
      <c r="G1297">
        <v>55</v>
      </c>
      <c r="H1297" t="s">
        <v>8183</v>
      </c>
      <c r="I1297" t="s">
        <v>5529</v>
      </c>
      <c r="J1297" t="s">
        <v>8160</v>
      </c>
      <c r="K1297" t="s">
        <v>145</v>
      </c>
      <c r="L1297" s="5">
        <v>5.6</v>
      </c>
      <c r="M1297" t="s">
        <v>8178</v>
      </c>
      <c r="N1297" s="6">
        <v>174552</v>
      </c>
      <c r="O1297" t="s">
        <v>8182</v>
      </c>
      <c r="P1297" s="6">
        <v>155000000</v>
      </c>
      <c r="Q1297" s="6">
        <v>167298192</v>
      </c>
      <c r="R1297">
        <v>12298192</v>
      </c>
      <c r="S1297" t="s">
        <v>8175</v>
      </c>
      <c r="T1297" s="7">
        <v>38307</v>
      </c>
      <c r="U1297" t="s">
        <v>659</v>
      </c>
      <c r="V1297" s="7">
        <v>38307</v>
      </c>
      <c r="W1297" t="s">
        <v>8207</v>
      </c>
      <c r="X1297" t="s">
        <v>8197</v>
      </c>
      <c r="Y1297">
        <v>2004</v>
      </c>
      <c r="Z1297">
        <v>16</v>
      </c>
    </row>
    <row r="1298" spans="1:26" x14ac:dyDescent="0.25">
      <c r="A1298" t="s">
        <v>3249</v>
      </c>
      <c r="B1298" t="s">
        <v>3250</v>
      </c>
      <c r="C1298" t="s">
        <v>3251</v>
      </c>
      <c r="D1298">
        <v>0</v>
      </c>
      <c r="E1298">
        <v>119</v>
      </c>
      <c r="F1298">
        <v>1</v>
      </c>
      <c r="G1298">
        <v>59</v>
      </c>
      <c r="H1298" t="s">
        <v>8177</v>
      </c>
      <c r="I1298" t="s">
        <v>8158</v>
      </c>
      <c r="J1298" t="s">
        <v>8159</v>
      </c>
      <c r="K1298" t="s">
        <v>8163</v>
      </c>
      <c r="L1298" s="5">
        <v>8.1999999999999993</v>
      </c>
      <c r="M1298" t="s">
        <v>8181</v>
      </c>
      <c r="N1298" s="6">
        <v>428799</v>
      </c>
      <c r="O1298" t="s">
        <v>8182</v>
      </c>
      <c r="P1298" s="6">
        <v>24000000</v>
      </c>
      <c r="Q1298" s="6">
        <v>237536126</v>
      </c>
      <c r="R1298">
        <v>213536126</v>
      </c>
      <c r="S1298" t="s">
        <v>8175</v>
      </c>
      <c r="T1298" s="7">
        <v>38235</v>
      </c>
      <c r="U1298" t="s">
        <v>478</v>
      </c>
      <c r="V1298" s="7">
        <v>38235</v>
      </c>
      <c r="W1298" t="s">
        <v>8211</v>
      </c>
      <c r="X1298" t="s">
        <v>8200</v>
      </c>
      <c r="Y1298">
        <v>2004</v>
      </c>
      <c r="Z1298">
        <v>5</v>
      </c>
    </row>
    <row r="1299" spans="1:26" x14ac:dyDescent="0.25">
      <c r="A1299" t="s">
        <v>3252</v>
      </c>
      <c r="B1299" t="s">
        <v>3253</v>
      </c>
      <c r="C1299" t="s">
        <v>3253</v>
      </c>
      <c r="D1299">
        <v>0</v>
      </c>
      <c r="E1299">
        <v>154</v>
      </c>
      <c r="F1299">
        <v>2</v>
      </c>
      <c r="G1299">
        <v>34</v>
      </c>
      <c r="H1299" t="s">
        <v>8183</v>
      </c>
      <c r="I1299" t="s">
        <v>5529</v>
      </c>
      <c r="J1299" t="s">
        <v>8158</v>
      </c>
      <c r="K1299" t="s">
        <v>8161</v>
      </c>
      <c r="L1299" s="5">
        <v>6.1</v>
      </c>
      <c r="M1299" t="s">
        <v>8178</v>
      </c>
      <c r="N1299" s="6">
        <v>289349</v>
      </c>
      <c r="O1299" t="s">
        <v>8182</v>
      </c>
      <c r="P1299" s="6">
        <v>270000000</v>
      </c>
      <c r="Q1299" s="6">
        <v>391081192</v>
      </c>
      <c r="R1299">
        <v>121081192</v>
      </c>
      <c r="S1299" t="s">
        <v>8175</v>
      </c>
      <c r="T1299" s="7">
        <v>38889</v>
      </c>
      <c r="U1299" t="s">
        <v>1537</v>
      </c>
      <c r="V1299" s="7">
        <v>38889</v>
      </c>
      <c r="W1299" t="s">
        <v>8208</v>
      </c>
      <c r="X1299" t="s">
        <v>8202</v>
      </c>
      <c r="Y1299">
        <v>2006</v>
      </c>
      <c r="Z1299">
        <v>21</v>
      </c>
    </row>
    <row r="1300" spans="1:26" x14ac:dyDescent="0.25">
      <c r="A1300" t="s">
        <v>3254</v>
      </c>
      <c r="B1300" t="s">
        <v>3255</v>
      </c>
      <c r="C1300" t="s">
        <v>3255</v>
      </c>
      <c r="D1300">
        <v>0</v>
      </c>
      <c r="E1300">
        <v>94</v>
      </c>
      <c r="F1300">
        <v>1</v>
      </c>
      <c r="G1300">
        <v>34</v>
      </c>
      <c r="H1300" t="s">
        <v>8177</v>
      </c>
      <c r="I1300" t="s">
        <v>132</v>
      </c>
      <c r="J1300" t="s">
        <v>5802</v>
      </c>
      <c r="K1300" t="s">
        <v>5802</v>
      </c>
      <c r="L1300" s="5">
        <v>6.7</v>
      </c>
      <c r="M1300" t="s">
        <v>8178</v>
      </c>
      <c r="N1300" s="6">
        <v>103903</v>
      </c>
      <c r="O1300" t="s">
        <v>8182</v>
      </c>
      <c r="P1300" s="6">
        <v>3000000</v>
      </c>
      <c r="Q1300" s="6">
        <v>18637690</v>
      </c>
      <c r="R1300">
        <v>15637690</v>
      </c>
      <c r="S1300" t="s">
        <v>8175</v>
      </c>
      <c r="T1300" s="7" t="s">
        <v>8192</v>
      </c>
      <c r="U1300" t="s">
        <v>3256</v>
      </c>
      <c r="V1300" s="7" t="s">
        <v>8192</v>
      </c>
      <c r="W1300" t="s">
        <v>8192</v>
      </c>
      <c r="X1300" t="s">
        <v>8192</v>
      </c>
      <c r="Y1300" t="e">
        <v>#VALUE!</v>
      </c>
      <c r="Z1300" t="e">
        <v>#VALUE!</v>
      </c>
    </row>
    <row r="1301" spans="1:26" x14ac:dyDescent="0.25">
      <c r="A1301" t="s">
        <v>3257</v>
      </c>
      <c r="B1301" t="s">
        <v>3258</v>
      </c>
      <c r="C1301" t="s">
        <v>3258</v>
      </c>
      <c r="D1301">
        <v>0</v>
      </c>
      <c r="E1301">
        <v>98</v>
      </c>
      <c r="F1301">
        <v>1</v>
      </c>
      <c r="G1301">
        <v>38</v>
      </c>
      <c r="H1301" t="s">
        <v>8177</v>
      </c>
      <c r="I1301" t="s">
        <v>83</v>
      </c>
      <c r="J1301" t="s">
        <v>8166</v>
      </c>
      <c r="K1301" t="s">
        <v>3857</v>
      </c>
      <c r="L1301" s="5">
        <v>5.8</v>
      </c>
      <c r="M1301" t="s">
        <v>8178</v>
      </c>
      <c r="N1301" s="6">
        <v>117496</v>
      </c>
      <c r="O1301" t="s">
        <v>8182</v>
      </c>
      <c r="P1301" s="6">
        <v>40000000</v>
      </c>
      <c r="Q1301" s="6">
        <v>141591324</v>
      </c>
      <c r="R1301">
        <v>101591324</v>
      </c>
      <c r="S1301" t="s">
        <v>8175</v>
      </c>
      <c r="T1301" s="7">
        <v>37938</v>
      </c>
      <c r="U1301" t="s">
        <v>2540</v>
      </c>
      <c r="V1301" s="7">
        <v>37938</v>
      </c>
      <c r="W1301" t="s">
        <v>8207</v>
      </c>
      <c r="X1301" t="s">
        <v>8199</v>
      </c>
      <c r="Y1301">
        <v>2003</v>
      </c>
      <c r="Z1301">
        <v>13</v>
      </c>
    </row>
    <row r="1302" spans="1:26" x14ac:dyDescent="0.25">
      <c r="A1302" t="s">
        <v>3259</v>
      </c>
      <c r="B1302" t="s">
        <v>3260</v>
      </c>
      <c r="C1302" t="s">
        <v>3260</v>
      </c>
      <c r="D1302">
        <v>0</v>
      </c>
      <c r="E1302">
        <v>98</v>
      </c>
      <c r="F1302">
        <v>1</v>
      </c>
      <c r="G1302">
        <v>38</v>
      </c>
      <c r="H1302" t="s">
        <v>8177</v>
      </c>
      <c r="I1302" t="s">
        <v>132</v>
      </c>
      <c r="J1302" t="s">
        <v>8163</v>
      </c>
      <c r="K1302" t="s">
        <v>5802</v>
      </c>
      <c r="L1302" s="5">
        <v>5.9</v>
      </c>
      <c r="M1302" t="s">
        <v>8178</v>
      </c>
      <c r="N1302" s="6">
        <v>107166</v>
      </c>
      <c r="O1302" t="s">
        <v>8182</v>
      </c>
      <c r="P1302" s="6">
        <v>40000000</v>
      </c>
      <c r="Q1302" s="6">
        <v>190538630</v>
      </c>
      <c r="R1302">
        <v>150538630</v>
      </c>
      <c r="S1302" t="s">
        <v>8175</v>
      </c>
      <c r="T1302" s="7">
        <v>37947</v>
      </c>
      <c r="U1302" t="s">
        <v>2986</v>
      </c>
      <c r="V1302" s="7">
        <v>37947</v>
      </c>
      <c r="W1302" t="s">
        <v>8207</v>
      </c>
      <c r="X1302" t="s">
        <v>8206</v>
      </c>
      <c r="Y1302">
        <v>2003</v>
      </c>
      <c r="Z1302">
        <v>22</v>
      </c>
    </row>
    <row r="1303" spans="1:26" x14ac:dyDescent="0.25">
      <c r="A1303" t="s">
        <v>3261</v>
      </c>
      <c r="B1303" t="s">
        <v>3262</v>
      </c>
      <c r="C1303" t="s">
        <v>3262</v>
      </c>
      <c r="D1303">
        <v>0</v>
      </c>
      <c r="E1303">
        <v>126</v>
      </c>
      <c r="F1303">
        <v>2</v>
      </c>
      <c r="G1303">
        <v>6</v>
      </c>
      <c r="H1303" t="s">
        <v>8183</v>
      </c>
      <c r="I1303" t="s">
        <v>5529</v>
      </c>
      <c r="J1303" t="s">
        <v>8158</v>
      </c>
      <c r="K1303" t="s">
        <v>145</v>
      </c>
      <c r="L1303" s="5">
        <v>6.3</v>
      </c>
      <c r="M1303" t="s">
        <v>8178</v>
      </c>
      <c r="N1303" s="6">
        <v>173873</v>
      </c>
      <c r="O1303" t="s">
        <v>8182</v>
      </c>
      <c r="P1303" s="6">
        <v>120000000</v>
      </c>
      <c r="Q1303" s="6">
        <v>203567857</v>
      </c>
      <c r="R1303">
        <v>83567857</v>
      </c>
      <c r="S1303" t="s">
        <v>8175</v>
      </c>
      <c r="T1303" s="7">
        <v>38166</v>
      </c>
      <c r="U1303" t="s">
        <v>2150</v>
      </c>
      <c r="V1303" s="7">
        <v>38166</v>
      </c>
      <c r="W1303" t="s">
        <v>8208</v>
      </c>
      <c r="X1303" t="s">
        <v>8205</v>
      </c>
      <c r="Y1303">
        <v>2004</v>
      </c>
      <c r="Z1303">
        <v>28</v>
      </c>
    </row>
    <row r="1304" spans="1:26" x14ac:dyDescent="0.25">
      <c r="A1304" t="s">
        <v>3263</v>
      </c>
      <c r="B1304" t="s">
        <v>3264</v>
      </c>
      <c r="C1304" t="s">
        <v>3264</v>
      </c>
      <c r="D1304">
        <v>0</v>
      </c>
      <c r="E1304">
        <v>115</v>
      </c>
      <c r="F1304">
        <v>1</v>
      </c>
      <c r="G1304">
        <v>55</v>
      </c>
      <c r="H1304" t="s">
        <v>8177</v>
      </c>
      <c r="I1304" t="s">
        <v>5529</v>
      </c>
      <c r="J1304" t="s">
        <v>145</v>
      </c>
      <c r="K1304" t="s">
        <v>3857</v>
      </c>
      <c r="L1304" s="5">
        <v>6.5</v>
      </c>
      <c r="M1304" t="s">
        <v>8178</v>
      </c>
      <c r="N1304" s="6">
        <v>58971</v>
      </c>
      <c r="O1304" t="s">
        <v>8179</v>
      </c>
      <c r="P1304" s="6">
        <v>45000000</v>
      </c>
      <c r="Q1304" s="6">
        <v>100572044</v>
      </c>
      <c r="R1304">
        <v>55572044</v>
      </c>
      <c r="S1304" t="s">
        <v>8175</v>
      </c>
      <c r="T1304" s="7">
        <v>38250</v>
      </c>
      <c r="U1304" t="s">
        <v>3265</v>
      </c>
      <c r="V1304" s="7">
        <v>38250</v>
      </c>
      <c r="W1304" t="s">
        <v>8211</v>
      </c>
      <c r="X1304" t="s">
        <v>8205</v>
      </c>
      <c r="Y1304">
        <v>2004</v>
      </c>
      <c r="Z1304">
        <v>20</v>
      </c>
    </row>
    <row r="1305" spans="1:26" x14ac:dyDescent="0.25">
      <c r="A1305" t="s">
        <v>3266</v>
      </c>
      <c r="B1305" t="s">
        <v>3267</v>
      </c>
      <c r="C1305" t="s">
        <v>3267</v>
      </c>
      <c r="D1305">
        <v>0</v>
      </c>
      <c r="E1305">
        <v>135</v>
      </c>
      <c r="F1305">
        <v>2</v>
      </c>
      <c r="G1305">
        <v>15</v>
      </c>
      <c r="H1305" t="s">
        <v>8183</v>
      </c>
      <c r="I1305" t="s">
        <v>8160</v>
      </c>
      <c r="J1305" t="s">
        <v>145</v>
      </c>
      <c r="K1305" t="s">
        <v>8167</v>
      </c>
      <c r="L1305" s="5">
        <v>7.4</v>
      </c>
      <c r="M1305" t="s">
        <v>8181</v>
      </c>
      <c r="N1305" s="6">
        <v>57540</v>
      </c>
      <c r="O1305" t="s">
        <v>8179</v>
      </c>
      <c r="P1305" s="6">
        <v>28000000</v>
      </c>
      <c r="Q1305" s="6">
        <v>64445708</v>
      </c>
      <c r="R1305">
        <v>36445708</v>
      </c>
      <c r="S1305" t="s">
        <v>8175</v>
      </c>
      <c r="T1305" s="7">
        <v>38019</v>
      </c>
      <c r="U1305" t="s">
        <v>3268</v>
      </c>
      <c r="V1305" s="7">
        <v>38019</v>
      </c>
      <c r="W1305" t="s">
        <v>8201</v>
      </c>
      <c r="X1305" t="s">
        <v>8205</v>
      </c>
      <c r="Y1305">
        <v>2004</v>
      </c>
      <c r="Z1305">
        <v>2</v>
      </c>
    </row>
    <row r="1306" spans="1:26" x14ac:dyDescent="0.25">
      <c r="A1306" t="s">
        <v>3269</v>
      </c>
      <c r="B1306" t="s">
        <v>3270</v>
      </c>
      <c r="C1306" t="s">
        <v>3270</v>
      </c>
      <c r="D1306">
        <v>0</v>
      </c>
      <c r="E1306">
        <v>125</v>
      </c>
      <c r="F1306">
        <v>2</v>
      </c>
      <c r="G1306">
        <v>5</v>
      </c>
      <c r="H1306" t="s">
        <v>8183</v>
      </c>
      <c r="I1306" t="s">
        <v>8162</v>
      </c>
      <c r="J1306" t="s">
        <v>3857</v>
      </c>
      <c r="K1306" t="s">
        <v>5802</v>
      </c>
      <c r="L1306" s="5">
        <v>6.5</v>
      </c>
      <c r="M1306" t="s">
        <v>8178</v>
      </c>
      <c r="N1306" s="6">
        <v>407294</v>
      </c>
      <c r="O1306" t="s">
        <v>8182</v>
      </c>
      <c r="P1306" s="6">
        <v>110000000</v>
      </c>
      <c r="Q1306" s="6">
        <v>362744280</v>
      </c>
      <c r="R1306">
        <v>252744280</v>
      </c>
      <c r="S1306" t="s">
        <v>8175</v>
      </c>
      <c r="T1306" s="7">
        <v>38329</v>
      </c>
      <c r="U1306" t="s">
        <v>924</v>
      </c>
      <c r="V1306" s="7">
        <v>38329</v>
      </c>
      <c r="W1306" t="s">
        <v>8196</v>
      </c>
      <c r="X1306" t="s">
        <v>8202</v>
      </c>
      <c r="Y1306">
        <v>2004</v>
      </c>
      <c r="Z1306">
        <v>8</v>
      </c>
    </row>
    <row r="1307" spans="1:26" x14ac:dyDescent="0.25">
      <c r="A1307" t="s">
        <v>3271</v>
      </c>
      <c r="B1307" t="s">
        <v>3272</v>
      </c>
      <c r="C1307" t="s">
        <v>3272</v>
      </c>
      <c r="D1307">
        <v>0</v>
      </c>
      <c r="E1307">
        <v>152</v>
      </c>
      <c r="F1307">
        <v>2</v>
      </c>
      <c r="G1307">
        <v>32</v>
      </c>
      <c r="H1307" t="s">
        <v>8183</v>
      </c>
      <c r="I1307" t="s">
        <v>8160</v>
      </c>
      <c r="J1307" t="s">
        <v>145</v>
      </c>
      <c r="K1307" t="s">
        <v>8165</v>
      </c>
      <c r="L1307" s="5">
        <v>7.7</v>
      </c>
      <c r="M1307" t="s">
        <v>8181</v>
      </c>
      <c r="N1307" s="6">
        <v>154876</v>
      </c>
      <c r="O1307" t="s">
        <v>8182</v>
      </c>
      <c r="P1307" s="6">
        <v>40000000</v>
      </c>
      <c r="Q1307" s="6">
        <v>123971376</v>
      </c>
      <c r="R1307">
        <v>83971376</v>
      </c>
      <c r="S1307" t="s">
        <v>8175</v>
      </c>
      <c r="T1307" s="7">
        <v>38242</v>
      </c>
      <c r="U1307" t="s">
        <v>377</v>
      </c>
      <c r="V1307" s="7">
        <v>38242</v>
      </c>
      <c r="W1307" t="s">
        <v>8211</v>
      </c>
      <c r="X1307" t="s">
        <v>8200</v>
      </c>
      <c r="Y1307">
        <v>2004</v>
      </c>
      <c r="Z1307">
        <v>12</v>
      </c>
    </row>
    <row r="1308" spans="1:26" x14ac:dyDescent="0.25">
      <c r="A1308" t="s">
        <v>3273</v>
      </c>
      <c r="B1308" t="s">
        <v>3274</v>
      </c>
      <c r="C1308" t="s">
        <v>3274</v>
      </c>
      <c r="D1308">
        <v>0</v>
      </c>
      <c r="E1308">
        <v>86</v>
      </c>
      <c r="F1308">
        <v>1</v>
      </c>
      <c r="G1308">
        <v>26</v>
      </c>
      <c r="H1308" t="s">
        <v>8177</v>
      </c>
      <c r="I1308" t="s">
        <v>8158</v>
      </c>
      <c r="J1308" t="s">
        <v>8159</v>
      </c>
      <c r="K1308" t="s">
        <v>132</v>
      </c>
      <c r="L1308" s="5">
        <v>6.9</v>
      </c>
      <c r="M1308" t="s">
        <v>8178</v>
      </c>
      <c r="N1308" s="6">
        <v>426684</v>
      </c>
      <c r="O1308" t="s">
        <v>8182</v>
      </c>
      <c r="P1308" s="6">
        <v>75000000</v>
      </c>
      <c r="Q1308" s="6">
        <v>542063846</v>
      </c>
      <c r="R1308">
        <v>467063846</v>
      </c>
      <c r="S1308" t="s">
        <v>8175</v>
      </c>
      <c r="T1308" s="7">
        <v>38497</v>
      </c>
      <c r="U1308" t="s">
        <v>3275</v>
      </c>
      <c r="V1308" s="7">
        <v>38497</v>
      </c>
      <c r="W1308" t="s">
        <v>8213</v>
      </c>
      <c r="X1308" t="s">
        <v>8202</v>
      </c>
      <c r="Y1308">
        <v>2005</v>
      </c>
      <c r="Z1308">
        <v>25</v>
      </c>
    </row>
    <row r="1309" spans="1:26" x14ac:dyDescent="0.25">
      <c r="A1309" t="s">
        <v>3276</v>
      </c>
      <c r="B1309" t="s">
        <v>3277</v>
      </c>
      <c r="C1309" t="s">
        <v>3277</v>
      </c>
      <c r="D1309">
        <v>0</v>
      </c>
      <c r="E1309">
        <v>86</v>
      </c>
      <c r="F1309">
        <v>1</v>
      </c>
      <c r="G1309">
        <v>26</v>
      </c>
      <c r="H1309" t="s">
        <v>8177</v>
      </c>
      <c r="I1309" t="s">
        <v>5529</v>
      </c>
      <c r="J1309" t="s">
        <v>8162</v>
      </c>
      <c r="K1309" t="s">
        <v>5802</v>
      </c>
      <c r="L1309" s="5">
        <v>6.3</v>
      </c>
      <c r="M1309" t="s">
        <v>8178</v>
      </c>
      <c r="N1309" s="6">
        <v>108947</v>
      </c>
      <c r="O1309" t="s">
        <v>8182</v>
      </c>
      <c r="P1309" s="6">
        <v>46000000</v>
      </c>
      <c r="Q1309" s="6">
        <v>57223890</v>
      </c>
      <c r="R1309">
        <v>11223890</v>
      </c>
      <c r="S1309" t="s">
        <v>8175</v>
      </c>
      <c r="T1309" s="7">
        <v>38075</v>
      </c>
      <c r="U1309" t="s">
        <v>3278</v>
      </c>
      <c r="V1309" s="7">
        <v>38075</v>
      </c>
      <c r="W1309" t="s">
        <v>8203</v>
      </c>
      <c r="X1309" t="s">
        <v>8205</v>
      </c>
      <c r="Y1309">
        <v>2004</v>
      </c>
      <c r="Z1309">
        <v>29</v>
      </c>
    </row>
    <row r="1310" spans="1:26" x14ac:dyDescent="0.25">
      <c r="A1310" t="s">
        <v>3279</v>
      </c>
      <c r="B1310" t="s">
        <v>3280</v>
      </c>
      <c r="C1310" t="s">
        <v>3280</v>
      </c>
      <c r="D1310">
        <v>0</v>
      </c>
      <c r="E1310">
        <v>144</v>
      </c>
      <c r="F1310">
        <v>2</v>
      </c>
      <c r="G1310">
        <v>24</v>
      </c>
      <c r="H1310" t="s">
        <v>8183</v>
      </c>
      <c r="I1310" t="s">
        <v>8160</v>
      </c>
      <c r="J1310" t="s">
        <v>145</v>
      </c>
      <c r="K1310" t="s">
        <v>8157</v>
      </c>
      <c r="L1310" s="5">
        <v>8</v>
      </c>
      <c r="M1310" t="s">
        <v>8181</v>
      </c>
      <c r="N1310" s="6">
        <v>195114</v>
      </c>
      <c r="O1310" t="s">
        <v>8182</v>
      </c>
      <c r="P1310" s="6">
        <v>88000000</v>
      </c>
      <c r="Q1310" s="6">
        <v>108539911</v>
      </c>
      <c r="R1310">
        <v>20539911</v>
      </c>
      <c r="S1310" t="s">
        <v>8175</v>
      </c>
      <c r="T1310" s="7">
        <v>38495</v>
      </c>
      <c r="U1310" t="s">
        <v>507</v>
      </c>
      <c r="V1310" s="7">
        <v>38495</v>
      </c>
      <c r="W1310" t="s">
        <v>8213</v>
      </c>
      <c r="X1310" t="s">
        <v>8205</v>
      </c>
      <c r="Y1310">
        <v>2005</v>
      </c>
      <c r="Z1310">
        <v>23</v>
      </c>
    </row>
    <row r="1311" spans="1:26" x14ac:dyDescent="0.25">
      <c r="A1311" t="s">
        <v>3281</v>
      </c>
      <c r="B1311" t="s">
        <v>3282</v>
      </c>
      <c r="C1311" t="s">
        <v>3283</v>
      </c>
      <c r="D1311">
        <v>0</v>
      </c>
      <c r="E1311">
        <v>131</v>
      </c>
      <c r="F1311">
        <v>2</v>
      </c>
      <c r="G1311">
        <v>11</v>
      </c>
      <c r="H1311" t="s">
        <v>8183</v>
      </c>
      <c r="I1311" t="s">
        <v>8162</v>
      </c>
      <c r="J1311" t="s">
        <v>145</v>
      </c>
      <c r="K1311" t="s">
        <v>8166</v>
      </c>
      <c r="L1311" s="5">
        <v>8.1</v>
      </c>
      <c r="M1311" t="s">
        <v>8181</v>
      </c>
      <c r="N1311" s="6">
        <v>206029</v>
      </c>
      <c r="O1311" t="s">
        <v>8182</v>
      </c>
      <c r="P1311" s="6">
        <v>2800000</v>
      </c>
      <c r="Q1311" s="6">
        <v>1204841</v>
      </c>
      <c r="R1311">
        <v>-1595159</v>
      </c>
      <c r="S1311" t="s">
        <v>8185</v>
      </c>
      <c r="T1311" s="7">
        <v>37743</v>
      </c>
      <c r="U1311" t="s">
        <v>3284</v>
      </c>
      <c r="V1311" s="7">
        <v>37743</v>
      </c>
      <c r="W1311" t="s">
        <v>8213</v>
      </c>
      <c r="X1311" t="s">
        <v>1465</v>
      </c>
      <c r="Y1311">
        <v>2003</v>
      </c>
      <c r="Z1311">
        <v>2</v>
      </c>
    </row>
    <row r="1312" spans="1:26" x14ac:dyDescent="0.25">
      <c r="A1312" t="s">
        <v>3285</v>
      </c>
      <c r="B1312" t="s">
        <v>3286</v>
      </c>
      <c r="C1312" t="s">
        <v>3287</v>
      </c>
      <c r="D1312">
        <v>0</v>
      </c>
      <c r="E1312">
        <v>105</v>
      </c>
      <c r="F1312">
        <v>1</v>
      </c>
      <c r="G1312">
        <v>45</v>
      </c>
      <c r="H1312" t="s">
        <v>8177</v>
      </c>
      <c r="I1312" t="s">
        <v>132</v>
      </c>
      <c r="J1312" t="s">
        <v>145</v>
      </c>
      <c r="K1312" t="s">
        <v>8156</v>
      </c>
      <c r="L1312" s="5">
        <v>7.2</v>
      </c>
      <c r="M1312" t="s">
        <v>8181</v>
      </c>
      <c r="N1312" s="6">
        <v>70458</v>
      </c>
      <c r="O1312" t="s">
        <v>8179</v>
      </c>
      <c r="P1312" s="6">
        <v>6000000</v>
      </c>
      <c r="Q1312" s="6">
        <v>15116179</v>
      </c>
      <c r="R1312">
        <v>9116179</v>
      </c>
      <c r="S1312" t="s">
        <v>8175</v>
      </c>
      <c r="T1312" s="7">
        <v>38759</v>
      </c>
      <c r="U1312" t="s">
        <v>3196</v>
      </c>
      <c r="V1312" s="7">
        <v>38759</v>
      </c>
      <c r="W1312" t="s">
        <v>8201</v>
      </c>
      <c r="X1312" t="s">
        <v>8206</v>
      </c>
      <c r="Y1312">
        <v>2006</v>
      </c>
      <c r="Z1312">
        <v>11</v>
      </c>
    </row>
    <row r="1313" spans="1:26" x14ac:dyDescent="0.25">
      <c r="A1313" t="s">
        <v>3288</v>
      </c>
      <c r="B1313" t="s">
        <v>3289</v>
      </c>
      <c r="C1313" t="s">
        <v>3289</v>
      </c>
      <c r="D1313">
        <v>0</v>
      </c>
      <c r="E1313">
        <v>118</v>
      </c>
      <c r="F1313">
        <v>1</v>
      </c>
      <c r="G1313">
        <v>58</v>
      </c>
      <c r="H1313" t="s">
        <v>8177</v>
      </c>
      <c r="I1313" t="s">
        <v>5529</v>
      </c>
      <c r="J1313" t="s">
        <v>8158</v>
      </c>
      <c r="K1313" t="s">
        <v>132</v>
      </c>
      <c r="L1313" s="5">
        <v>5.9</v>
      </c>
      <c r="M1313" t="s">
        <v>8178</v>
      </c>
      <c r="N1313" s="6">
        <v>125015</v>
      </c>
      <c r="O1313" t="s">
        <v>8182</v>
      </c>
      <c r="P1313" s="6">
        <v>88000000</v>
      </c>
      <c r="Q1313" s="6">
        <v>105316267</v>
      </c>
      <c r="R1313">
        <v>17316267</v>
      </c>
      <c r="S1313" t="s">
        <v>8175</v>
      </c>
      <c r="T1313" s="7">
        <v>38590</v>
      </c>
      <c r="U1313" t="s">
        <v>305</v>
      </c>
      <c r="V1313" s="7">
        <v>38590</v>
      </c>
      <c r="W1313" t="s">
        <v>8212</v>
      </c>
      <c r="X1313" t="s">
        <v>1465</v>
      </c>
      <c r="Y1313">
        <v>2005</v>
      </c>
      <c r="Z1313">
        <v>26</v>
      </c>
    </row>
    <row r="1314" spans="1:26" x14ac:dyDescent="0.25">
      <c r="A1314" t="s">
        <v>3290</v>
      </c>
      <c r="B1314" t="s">
        <v>3291</v>
      </c>
      <c r="C1314" t="s">
        <v>3291</v>
      </c>
      <c r="D1314">
        <v>0</v>
      </c>
      <c r="E1314">
        <v>107</v>
      </c>
      <c r="F1314">
        <v>1</v>
      </c>
      <c r="G1314">
        <v>47</v>
      </c>
      <c r="H1314" t="s">
        <v>8177</v>
      </c>
      <c r="I1314" t="s">
        <v>8160</v>
      </c>
      <c r="J1314" t="s">
        <v>145</v>
      </c>
      <c r="K1314" t="s">
        <v>8168</v>
      </c>
      <c r="L1314" s="5">
        <v>7.1</v>
      </c>
      <c r="M1314" t="s">
        <v>8181</v>
      </c>
      <c r="N1314" s="6">
        <v>57294</v>
      </c>
      <c r="O1314" t="s">
        <v>8179</v>
      </c>
      <c r="P1314" s="6">
        <v>25000000</v>
      </c>
      <c r="Q1314" s="6">
        <v>13411957</v>
      </c>
      <c r="R1314">
        <v>-11588043</v>
      </c>
      <c r="S1314" t="s">
        <v>8185</v>
      </c>
      <c r="T1314" s="7">
        <v>38506</v>
      </c>
      <c r="U1314" t="s">
        <v>3140</v>
      </c>
      <c r="V1314" s="7">
        <v>38506</v>
      </c>
      <c r="W1314" t="s">
        <v>8208</v>
      </c>
      <c r="X1314" t="s">
        <v>1465</v>
      </c>
      <c r="Y1314">
        <v>2005</v>
      </c>
      <c r="Z1314">
        <v>3</v>
      </c>
    </row>
    <row r="1315" spans="1:26" x14ac:dyDescent="0.25">
      <c r="A1315" t="s">
        <v>3292</v>
      </c>
      <c r="B1315" t="s">
        <v>3293</v>
      </c>
      <c r="C1315" t="s">
        <v>3293</v>
      </c>
      <c r="D1315">
        <v>0</v>
      </c>
      <c r="E1315">
        <v>92</v>
      </c>
      <c r="F1315">
        <v>1</v>
      </c>
      <c r="G1315">
        <v>32</v>
      </c>
      <c r="H1315" t="s">
        <v>8177</v>
      </c>
      <c r="I1315" t="s">
        <v>132</v>
      </c>
      <c r="J1315" t="s">
        <v>5802</v>
      </c>
      <c r="K1315" t="s">
        <v>5802</v>
      </c>
      <c r="L1315" s="5">
        <v>6.6</v>
      </c>
      <c r="M1315" t="s">
        <v>8178</v>
      </c>
      <c r="N1315" s="6">
        <v>218614</v>
      </c>
      <c r="O1315" t="s">
        <v>8182</v>
      </c>
      <c r="P1315" s="6">
        <v>25000000</v>
      </c>
      <c r="Q1315" s="6">
        <v>22605153</v>
      </c>
      <c r="R1315">
        <v>-2394847</v>
      </c>
      <c r="S1315" t="s">
        <v>8185</v>
      </c>
      <c r="T1315" s="7">
        <v>38037</v>
      </c>
      <c r="U1315" t="s">
        <v>3294</v>
      </c>
      <c r="V1315" s="7">
        <v>38037</v>
      </c>
      <c r="W1315" t="s">
        <v>8201</v>
      </c>
      <c r="X1315" t="s">
        <v>1465</v>
      </c>
      <c r="Y1315">
        <v>2004</v>
      </c>
      <c r="Z1315">
        <v>20</v>
      </c>
    </row>
    <row r="1316" spans="1:26" x14ac:dyDescent="0.25">
      <c r="A1316" t="s">
        <v>3295</v>
      </c>
      <c r="B1316" t="s">
        <v>3296</v>
      </c>
      <c r="C1316" t="s">
        <v>3296</v>
      </c>
      <c r="D1316">
        <v>0</v>
      </c>
      <c r="E1316">
        <v>95</v>
      </c>
      <c r="F1316">
        <v>1</v>
      </c>
      <c r="G1316">
        <v>35</v>
      </c>
      <c r="H1316" t="s">
        <v>8177</v>
      </c>
      <c r="I1316" t="s">
        <v>132</v>
      </c>
      <c r="J1316" t="s">
        <v>8163</v>
      </c>
      <c r="K1316" t="s">
        <v>8157</v>
      </c>
      <c r="L1316" s="5">
        <v>5.9</v>
      </c>
      <c r="M1316" t="s">
        <v>8178</v>
      </c>
      <c r="N1316" s="6">
        <v>92320</v>
      </c>
      <c r="O1316" t="s">
        <v>8179</v>
      </c>
      <c r="P1316" s="6">
        <v>19000000</v>
      </c>
      <c r="Q1316" s="6">
        <v>70067909</v>
      </c>
      <c r="R1316">
        <v>51067909</v>
      </c>
      <c r="S1316" t="s">
        <v>8175</v>
      </c>
      <c r="T1316" s="7">
        <v>38178</v>
      </c>
      <c r="U1316" t="s">
        <v>3297</v>
      </c>
      <c r="V1316" s="7">
        <v>38178</v>
      </c>
      <c r="W1316" t="s">
        <v>8209</v>
      </c>
      <c r="X1316" t="s">
        <v>8206</v>
      </c>
      <c r="Y1316">
        <v>2004</v>
      </c>
      <c r="Z1316">
        <v>10</v>
      </c>
    </row>
    <row r="1317" spans="1:26" x14ac:dyDescent="0.25">
      <c r="A1317" t="s">
        <v>3298</v>
      </c>
      <c r="B1317" t="s">
        <v>3299</v>
      </c>
      <c r="C1317" t="s">
        <v>3299</v>
      </c>
      <c r="D1317">
        <v>0</v>
      </c>
      <c r="E1317">
        <v>91</v>
      </c>
      <c r="F1317">
        <v>1</v>
      </c>
      <c r="G1317">
        <v>31</v>
      </c>
      <c r="H1317" t="s">
        <v>8177</v>
      </c>
      <c r="I1317" t="s">
        <v>145</v>
      </c>
      <c r="J1317" t="s">
        <v>8166</v>
      </c>
      <c r="K1317" t="s">
        <v>8161</v>
      </c>
      <c r="L1317" s="5">
        <v>5.8</v>
      </c>
      <c r="M1317" t="s">
        <v>8178</v>
      </c>
      <c r="N1317" s="6">
        <v>67913</v>
      </c>
      <c r="O1317" t="s">
        <v>8179</v>
      </c>
      <c r="P1317" s="6">
        <v>42000000</v>
      </c>
      <c r="Q1317" s="6">
        <v>117592831</v>
      </c>
      <c r="R1317">
        <v>75592831</v>
      </c>
      <c r="S1317" t="s">
        <v>8175</v>
      </c>
      <c r="T1317" s="7">
        <v>38254</v>
      </c>
      <c r="U1317" t="s">
        <v>1065</v>
      </c>
      <c r="V1317" s="7">
        <v>38254</v>
      </c>
      <c r="W1317" t="s">
        <v>8211</v>
      </c>
      <c r="X1317" t="s">
        <v>1465</v>
      </c>
      <c r="Y1317">
        <v>2004</v>
      </c>
      <c r="Z1317">
        <v>24</v>
      </c>
    </row>
    <row r="1318" spans="1:26" x14ac:dyDescent="0.25">
      <c r="A1318" t="s">
        <v>3300</v>
      </c>
      <c r="B1318" t="s">
        <v>3301</v>
      </c>
      <c r="C1318" t="s">
        <v>3302</v>
      </c>
      <c r="D1318">
        <v>0</v>
      </c>
      <c r="E1318">
        <v>80</v>
      </c>
      <c r="F1318">
        <v>1</v>
      </c>
      <c r="G1318">
        <v>20</v>
      </c>
      <c r="H1318" t="s">
        <v>8180</v>
      </c>
      <c r="I1318" t="s">
        <v>8158</v>
      </c>
      <c r="J1318" t="s">
        <v>132</v>
      </c>
      <c r="K1318" t="s">
        <v>8163</v>
      </c>
      <c r="L1318" s="5">
        <v>5</v>
      </c>
      <c r="M1318" t="s">
        <v>8188</v>
      </c>
      <c r="N1318" s="6">
        <v>91799</v>
      </c>
      <c r="O1318" t="s">
        <v>8179</v>
      </c>
      <c r="P1318" s="6">
        <v>50000000</v>
      </c>
      <c r="Q1318" s="6">
        <v>203172417</v>
      </c>
      <c r="R1318">
        <v>153172417</v>
      </c>
      <c r="S1318" t="s">
        <v>8175</v>
      </c>
      <c r="T1318" s="7">
        <v>38144</v>
      </c>
      <c r="U1318" t="s">
        <v>1008</v>
      </c>
      <c r="V1318" s="7">
        <v>38144</v>
      </c>
      <c r="W1318" t="s">
        <v>8208</v>
      </c>
      <c r="X1318" t="s">
        <v>8200</v>
      </c>
      <c r="Y1318">
        <v>2004</v>
      </c>
      <c r="Z1318">
        <v>6</v>
      </c>
    </row>
    <row r="1319" spans="1:26" x14ac:dyDescent="0.25">
      <c r="A1319" t="s">
        <v>3303</v>
      </c>
      <c r="B1319" t="s">
        <v>3304</v>
      </c>
      <c r="C1319" t="s">
        <v>3304</v>
      </c>
      <c r="D1319">
        <v>0</v>
      </c>
      <c r="E1319">
        <v>103</v>
      </c>
      <c r="F1319">
        <v>1</v>
      </c>
      <c r="G1319">
        <v>43</v>
      </c>
      <c r="H1319" t="s">
        <v>8177</v>
      </c>
      <c r="I1319" t="s">
        <v>132</v>
      </c>
      <c r="J1319" t="s">
        <v>145</v>
      </c>
      <c r="K1319" t="s">
        <v>8157</v>
      </c>
      <c r="L1319" s="5">
        <v>6.3</v>
      </c>
      <c r="M1319" t="s">
        <v>8178</v>
      </c>
      <c r="N1319" s="6">
        <v>71824</v>
      </c>
      <c r="O1319" t="s">
        <v>8179</v>
      </c>
      <c r="P1319" s="6">
        <v>18000000</v>
      </c>
      <c r="Q1319" s="6">
        <v>92884429</v>
      </c>
      <c r="R1319">
        <v>74884429</v>
      </c>
      <c r="S1319" t="s">
        <v>8175</v>
      </c>
      <c r="T1319" s="7">
        <v>38682</v>
      </c>
      <c r="U1319" t="s">
        <v>3305</v>
      </c>
      <c r="V1319" s="7">
        <v>38682</v>
      </c>
      <c r="W1319" t="s">
        <v>8207</v>
      </c>
      <c r="X1319" t="s">
        <v>8206</v>
      </c>
      <c r="Y1319">
        <v>2005</v>
      </c>
      <c r="Z1319">
        <v>26</v>
      </c>
    </row>
    <row r="1320" spans="1:26" x14ac:dyDescent="0.25">
      <c r="A1320" t="s">
        <v>3306</v>
      </c>
      <c r="B1320" t="s">
        <v>3307</v>
      </c>
      <c r="C1320" t="s">
        <v>3307</v>
      </c>
      <c r="D1320">
        <v>0</v>
      </c>
      <c r="E1320">
        <v>107</v>
      </c>
      <c r="F1320">
        <v>1</v>
      </c>
      <c r="G1320">
        <v>47</v>
      </c>
      <c r="H1320" t="s">
        <v>8177</v>
      </c>
      <c r="I1320" t="s">
        <v>132</v>
      </c>
      <c r="J1320" t="s">
        <v>5802</v>
      </c>
      <c r="K1320" t="s">
        <v>5802</v>
      </c>
      <c r="L1320" s="5">
        <v>6.5</v>
      </c>
      <c r="M1320" t="s">
        <v>8178</v>
      </c>
      <c r="N1320" s="6">
        <v>65879</v>
      </c>
      <c r="O1320" t="s">
        <v>8179</v>
      </c>
      <c r="P1320" s="6">
        <v>20000000</v>
      </c>
      <c r="Q1320" s="6">
        <v>20094909</v>
      </c>
      <c r="R1320">
        <v>94909</v>
      </c>
      <c r="S1320" t="s">
        <v>8175</v>
      </c>
      <c r="T1320" s="7">
        <v>38240</v>
      </c>
      <c r="U1320" t="s">
        <v>1852</v>
      </c>
      <c r="V1320" s="7">
        <v>38240</v>
      </c>
      <c r="W1320" t="s">
        <v>8211</v>
      </c>
      <c r="X1320" t="s">
        <v>1465</v>
      </c>
      <c r="Y1320">
        <v>2004</v>
      </c>
      <c r="Z1320">
        <v>10</v>
      </c>
    </row>
    <row r="1321" spans="1:26" x14ac:dyDescent="0.25">
      <c r="A1321" t="s">
        <v>3308</v>
      </c>
      <c r="B1321" t="s">
        <v>3309</v>
      </c>
      <c r="C1321" t="s">
        <v>3309</v>
      </c>
      <c r="D1321">
        <v>0</v>
      </c>
      <c r="E1321">
        <v>120</v>
      </c>
      <c r="F1321">
        <v>2</v>
      </c>
      <c r="G1321">
        <v>0</v>
      </c>
      <c r="H1321" t="s">
        <v>8177</v>
      </c>
      <c r="I1321" t="s">
        <v>5529</v>
      </c>
      <c r="J1321" t="s">
        <v>132</v>
      </c>
      <c r="K1321" t="s">
        <v>8162</v>
      </c>
      <c r="L1321" s="5">
        <v>6.5</v>
      </c>
      <c r="M1321" t="s">
        <v>8178</v>
      </c>
      <c r="N1321" s="6">
        <v>524920</v>
      </c>
      <c r="O1321" t="s">
        <v>8184</v>
      </c>
      <c r="P1321" s="6">
        <v>110000000</v>
      </c>
      <c r="Q1321" s="6">
        <v>487287646</v>
      </c>
      <c r="R1321">
        <v>377287646</v>
      </c>
      <c r="S1321" t="s">
        <v>8175</v>
      </c>
      <c r="T1321" s="7">
        <v>38510</v>
      </c>
      <c r="U1321" t="s">
        <v>1664</v>
      </c>
      <c r="V1321" s="7">
        <v>38510</v>
      </c>
      <c r="W1321" t="s">
        <v>8208</v>
      </c>
      <c r="X1321" t="s">
        <v>8197</v>
      </c>
      <c r="Y1321">
        <v>2005</v>
      </c>
      <c r="Z1321">
        <v>7</v>
      </c>
    </row>
    <row r="1322" spans="1:26" x14ac:dyDescent="0.25">
      <c r="A1322" t="s">
        <v>3310</v>
      </c>
      <c r="B1322" t="s">
        <v>3311</v>
      </c>
      <c r="C1322" t="s">
        <v>3311</v>
      </c>
      <c r="D1322">
        <v>0</v>
      </c>
      <c r="E1322">
        <v>97</v>
      </c>
      <c r="F1322">
        <v>1</v>
      </c>
      <c r="G1322">
        <v>37</v>
      </c>
      <c r="H1322" t="s">
        <v>8177</v>
      </c>
      <c r="I1322" t="s">
        <v>5529</v>
      </c>
      <c r="J1322" t="s">
        <v>8158</v>
      </c>
      <c r="K1322" t="s">
        <v>8162</v>
      </c>
      <c r="L1322" s="5">
        <v>4.7</v>
      </c>
      <c r="M1322" t="s">
        <v>8188</v>
      </c>
      <c r="N1322" s="6">
        <v>96410</v>
      </c>
      <c r="O1322" t="s">
        <v>8179</v>
      </c>
      <c r="P1322" s="6">
        <v>43000000</v>
      </c>
      <c r="Q1322" s="6">
        <v>56995646</v>
      </c>
      <c r="R1322">
        <v>13995646</v>
      </c>
      <c r="S1322" t="s">
        <v>8175</v>
      </c>
      <c r="T1322" s="7">
        <v>38360</v>
      </c>
      <c r="U1322" t="s">
        <v>2013</v>
      </c>
      <c r="V1322" s="7">
        <v>38360</v>
      </c>
      <c r="W1322" t="s">
        <v>8198</v>
      </c>
      <c r="X1322" t="s">
        <v>8206</v>
      </c>
      <c r="Y1322">
        <v>2005</v>
      </c>
      <c r="Z1322">
        <v>8</v>
      </c>
    </row>
    <row r="1323" spans="1:26" x14ac:dyDescent="0.25">
      <c r="A1323" t="s">
        <v>3312</v>
      </c>
      <c r="B1323" t="s">
        <v>3313</v>
      </c>
      <c r="C1323" t="s">
        <v>3313</v>
      </c>
      <c r="D1323">
        <v>0</v>
      </c>
      <c r="E1323">
        <v>94</v>
      </c>
      <c r="F1323">
        <v>1</v>
      </c>
      <c r="G1323">
        <v>34</v>
      </c>
      <c r="H1323" t="s">
        <v>8177</v>
      </c>
      <c r="I1323" t="s">
        <v>132</v>
      </c>
      <c r="J1323" t="s">
        <v>5802</v>
      </c>
      <c r="K1323" t="s">
        <v>5802</v>
      </c>
      <c r="L1323" s="5">
        <v>7.1</v>
      </c>
      <c r="M1323" t="s">
        <v>8181</v>
      </c>
      <c r="N1323" s="6">
        <v>372795</v>
      </c>
      <c r="O1323" t="s">
        <v>8182</v>
      </c>
      <c r="P1323" s="6">
        <v>26000000</v>
      </c>
      <c r="Q1323" s="6">
        <v>90709367</v>
      </c>
      <c r="R1323">
        <v>64709367</v>
      </c>
      <c r="S1323" t="s">
        <v>8175</v>
      </c>
      <c r="T1323" s="7">
        <v>38147</v>
      </c>
      <c r="U1323" t="s">
        <v>3314</v>
      </c>
      <c r="V1323" s="7">
        <v>38147</v>
      </c>
      <c r="W1323" t="s">
        <v>8208</v>
      </c>
      <c r="X1323" t="s">
        <v>8202</v>
      </c>
      <c r="Y1323">
        <v>2004</v>
      </c>
      <c r="Z1323">
        <v>9</v>
      </c>
    </row>
    <row r="1324" spans="1:26" x14ac:dyDescent="0.25">
      <c r="A1324" t="s">
        <v>3315</v>
      </c>
      <c r="B1324" t="s">
        <v>3316</v>
      </c>
      <c r="C1324" t="s">
        <v>3316</v>
      </c>
      <c r="D1324">
        <v>0</v>
      </c>
      <c r="E1324">
        <v>91</v>
      </c>
      <c r="F1324">
        <v>1</v>
      </c>
      <c r="G1324">
        <v>31</v>
      </c>
      <c r="H1324" t="s">
        <v>8177</v>
      </c>
      <c r="I1324" t="s">
        <v>8158</v>
      </c>
      <c r="J1324" t="s">
        <v>8159</v>
      </c>
      <c r="K1324" t="s">
        <v>132</v>
      </c>
      <c r="L1324" s="5">
        <v>6.4</v>
      </c>
      <c r="M1324" t="s">
        <v>8178</v>
      </c>
      <c r="N1324" s="6">
        <v>158087</v>
      </c>
      <c r="O1324" t="s">
        <v>8182</v>
      </c>
      <c r="P1324" s="6">
        <v>75000000</v>
      </c>
      <c r="Q1324" s="6">
        <v>262511490</v>
      </c>
      <c r="R1324">
        <v>187511490</v>
      </c>
      <c r="S1324" t="s">
        <v>8175</v>
      </c>
      <c r="T1324" s="7">
        <v>38421</v>
      </c>
      <c r="U1324" t="s">
        <v>3317</v>
      </c>
      <c r="V1324" s="7">
        <v>38421</v>
      </c>
      <c r="W1324" t="s">
        <v>8203</v>
      </c>
      <c r="X1324" t="s">
        <v>8199</v>
      </c>
      <c r="Y1324">
        <v>2005</v>
      </c>
      <c r="Z1324">
        <v>10</v>
      </c>
    </row>
    <row r="1325" spans="1:26" x14ac:dyDescent="0.25">
      <c r="A1325" t="s">
        <v>3318</v>
      </c>
      <c r="B1325" t="s">
        <v>3319</v>
      </c>
      <c r="C1325" t="s">
        <v>3319</v>
      </c>
      <c r="D1325">
        <v>0</v>
      </c>
      <c r="E1325">
        <v>136</v>
      </c>
      <c r="F1325">
        <v>2</v>
      </c>
      <c r="G1325">
        <v>16</v>
      </c>
      <c r="H1325" t="s">
        <v>8183</v>
      </c>
      <c r="I1325" t="s">
        <v>8160</v>
      </c>
      <c r="J1325" t="s">
        <v>145</v>
      </c>
      <c r="K1325" t="s">
        <v>8165</v>
      </c>
      <c r="L1325" s="5">
        <v>7.8</v>
      </c>
      <c r="M1325" t="s">
        <v>8181</v>
      </c>
      <c r="N1325" s="6">
        <v>261446</v>
      </c>
      <c r="O1325" t="s">
        <v>8182</v>
      </c>
      <c r="P1325" s="6">
        <v>28000000</v>
      </c>
      <c r="Q1325" s="6">
        <v>186797986</v>
      </c>
      <c r="R1325">
        <v>158797986</v>
      </c>
      <c r="S1325" t="s">
        <v>8175</v>
      </c>
      <c r="T1325" s="7">
        <v>38599</v>
      </c>
      <c r="U1325" t="s">
        <v>13</v>
      </c>
      <c r="V1325" s="7">
        <v>38599</v>
      </c>
      <c r="W1325" t="s">
        <v>8211</v>
      </c>
      <c r="X1325" t="s">
        <v>8200</v>
      </c>
      <c r="Y1325">
        <v>2005</v>
      </c>
      <c r="Z1325">
        <v>4</v>
      </c>
    </row>
    <row r="1326" spans="1:26" x14ac:dyDescent="0.25">
      <c r="A1326" t="s">
        <v>3320</v>
      </c>
      <c r="B1326" t="s">
        <v>3321</v>
      </c>
      <c r="C1326" t="s">
        <v>3321</v>
      </c>
      <c r="D1326">
        <v>0</v>
      </c>
      <c r="E1326">
        <v>113</v>
      </c>
      <c r="F1326">
        <v>1</v>
      </c>
      <c r="G1326">
        <v>53</v>
      </c>
      <c r="H1326" t="s">
        <v>8177</v>
      </c>
      <c r="I1326" t="s">
        <v>5529</v>
      </c>
      <c r="J1326" t="s">
        <v>83</v>
      </c>
      <c r="K1326" t="s">
        <v>8161</v>
      </c>
      <c r="L1326" s="5">
        <v>5.8</v>
      </c>
      <c r="M1326" t="s">
        <v>8178</v>
      </c>
      <c r="N1326" s="6">
        <v>185562</v>
      </c>
      <c r="O1326" t="s">
        <v>8182</v>
      </c>
      <c r="P1326" s="6">
        <v>65000000</v>
      </c>
      <c r="Q1326" s="6">
        <v>131977904</v>
      </c>
      <c r="R1326">
        <v>66977904</v>
      </c>
      <c r="S1326" t="s">
        <v>8175</v>
      </c>
      <c r="T1326" s="7">
        <v>38328</v>
      </c>
      <c r="U1326" t="s">
        <v>3322</v>
      </c>
      <c r="V1326" s="7">
        <v>38328</v>
      </c>
      <c r="W1326" t="s">
        <v>8196</v>
      </c>
      <c r="X1326" t="s">
        <v>8197</v>
      </c>
      <c r="Y1326">
        <v>2004</v>
      </c>
      <c r="Z1326">
        <v>7</v>
      </c>
    </row>
    <row r="1327" spans="1:26" x14ac:dyDescent="0.25">
      <c r="A1327" t="s">
        <v>3323</v>
      </c>
      <c r="B1327" t="s">
        <v>3324</v>
      </c>
      <c r="C1327" t="s">
        <v>3324</v>
      </c>
      <c r="D1327">
        <v>0</v>
      </c>
      <c r="E1327">
        <v>114</v>
      </c>
      <c r="F1327">
        <v>1</v>
      </c>
      <c r="G1327">
        <v>54</v>
      </c>
      <c r="H1327" t="s">
        <v>8177</v>
      </c>
      <c r="I1327" t="s">
        <v>8158</v>
      </c>
      <c r="J1327" t="s">
        <v>132</v>
      </c>
      <c r="K1327" t="s">
        <v>145</v>
      </c>
      <c r="L1327" s="5">
        <v>7.3</v>
      </c>
      <c r="M1327" t="s">
        <v>8181</v>
      </c>
      <c r="N1327" s="6">
        <v>332091</v>
      </c>
      <c r="O1327" t="s">
        <v>8182</v>
      </c>
      <c r="P1327" s="6">
        <v>90000000</v>
      </c>
      <c r="Q1327" s="6">
        <v>188133322</v>
      </c>
      <c r="R1327">
        <v>98133322</v>
      </c>
      <c r="S1327" t="s">
        <v>8175</v>
      </c>
      <c r="T1327" s="7">
        <v>41552</v>
      </c>
      <c r="U1327" t="s">
        <v>1356</v>
      </c>
      <c r="V1327" s="7">
        <v>41552</v>
      </c>
      <c r="W1327" t="s">
        <v>8204</v>
      </c>
      <c r="X1327" t="s">
        <v>8206</v>
      </c>
      <c r="Y1327">
        <v>2013</v>
      </c>
      <c r="Z1327">
        <v>5</v>
      </c>
    </row>
    <row r="1328" spans="1:26" x14ac:dyDescent="0.25">
      <c r="A1328" t="s">
        <v>3325</v>
      </c>
      <c r="B1328" t="s">
        <v>3326</v>
      </c>
      <c r="C1328" t="s">
        <v>3326</v>
      </c>
      <c r="D1328">
        <v>0</v>
      </c>
      <c r="E1328">
        <v>98</v>
      </c>
      <c r="F1328">
        <v>1</v>
      </c>
      <c r="G1328">
        <v>38</v>
      </c>
      <c r="H1328" t="s">
        <v>8177</v>
      </c>
      <c r="I1328" t="s">
        <v>132</v>
      </c>
      <c r="J1328" t="s">
        <v>8157</v>
      </c>
      <c r="K1328" t="s">
        <v>8168</v>
      </c>
      <c r="L1328" s="5">
        <v>6.3</v>
      </c>
      <c r="M1328" t="s">
        <v>8178</v>
      </c>
      <c r="N1328" s="6">
        <v>66012</v>
      </c>
      <c r="O1328" t="s">
        <v>8179</v>
      </c>
      <c r="P1328" s="6">
        <v>31000000</v>
      </c>
      <c r="Q1328" s="6">
        <v>41682237</v>
      </c>
      <c r="R1328">
        <v>10682237</v>
      </c>
      <c r="S1328" t="s">
        <v>8175</v>
      </c>
      <c r="T1328" s="7">
        <v>38243</v>
      </c>
      <c r="U1328" t="s">
        <v>3327</v>
      </c>
      <c r="V1328" s="7">
        <v>38243</v>
      </c>
      <c r="W1328" t="s">
        <v>8211</v>
      </c>
      <c r="X1328" t="s">
        <v>8205</v>
      </c>
      <c r="Y1328">
        <v>2004</v>
      </c>
      <c r="Z1328">
        <v>13</v>
      </c>
    </row>
    <row r="1329" spans="1:26" x14ac:dyDescent="0.25">
      <c r="A1329" t="s">
        <v>3328</v>
      </c>
      <c r="B1329" t="s">
        <v>3329</v>
      </c>
      <c r="C1329" t="s">
        <v>3329</v>
      </c>
      <c r="D1329">
        <v>0</v>
      </c>
      <c r="E1329">
        <v>121</v>
      </c>
      <c r="F1329">
        <v>2</v>
      </c>
      <c r="G1329">
        <v>1</v>
      </c>
      <c r="H1329" t="s">
        <v>8183</v>
      </c>
      <c r="I1329" t="s">
        <v>5529</v>
      </c>
      <c r="J1329" t="s">
        <v>8156</v>
      </c>
      <c r="K1329" t="s">
        <v>83</v>
      </c>
      <c r="L1329" s="5">
        <v>7</v>
      </c>
      <c r="M1329" t="s">
        <v>8178</v>
      </c>
      <c r="N1329" s="6">
        <v>366005</v>
      </c>
      <c r="O1329" t="s">
        <v>8182</v>
      </c>
      <c r="P1329" s="6">
        <v>100000000</v>
      </c>
      <c r="Q1329" s="6">
        <v>230884728</v>
      </c>
      <c r="R1329">
        <v>130884728</v>
      </c>
      <c r="S1329" t="s">
        <v>8175</v>
      </c>
      <c r="T1329" s="7">
        <v>38390</v>
      </c>
      <c r="U1329" t="s">
        <v>3330</v>
      </c>
      <c r="V1329" s="7">
        <v>38390</v>
      </c>
      <c r="W1329" t="s">
        <v>8201</v>
      </c>
      <c r="X1329" t="s">
        <v>8205</v>
      </c>
      <c r="Y1329">
        <v>2005</v>
      </c>
      <c r="Z1329">
        <v>7</v>
      </c>
    </row>
    <row r="1330" spans="1:26" x14ac:dyDescent="0.25">
      <c r="A1330" t="s">
        <v>3331</v>
      </c>
      <c r="B1330" t="s">
        <v>3332</v>
      </c>
      <c r="C1330" t="s">
        <v>3332</v>
      </c>
      <c r="D1330">
        <v>0</v>
      </c>
      <c r="E1330">
        <v>187</v>
      </c>
      <c r="F1330">
        <v>3</v>
      </c>
      <c r="G1330">
        <v>7</v>
      </c>
      <c r="H1330" t="s">
        <v>8183</v>
      </c>
      <c r="I1330" t="s">
        <v>5529</v>
      </c>
      <c r="J1330" t="s">
        <v>8158</v>
      </c>
      <c r="K1330" t="s">
        <v>8157</v>
      </c>
      <c r="L1330" s="5">
        <v>7.2</v>
      </c>
      <c r="M1330" t="s">
        <v>8181</v>
      </c>
      <c r="N1330" s="6">
        <v>439512</v>
      </c>
      <c r="O1330" t="s">
        <v>8182</v>
      </c>
      <c r="P1330" s="6">
        <v>207000000</v>
      </c>
      <c r="Q1330" s="6">
        <v>556906378</v>
      </c>
      <c r="R1330">
        <v>349906378</v>
      </c>
      <c r="S1330" t="s">
        <v>8175</v>
      </c>
      <c r="T1330" s="7">
        <v>38691</v>
      </c>
      <c r="U1330" t="s">
        <v>1092</v>
      </c>
      <c r="V1330" s="7">
        <v>38691</v>
      </c>
      <c r="W1330" t="s">
        <v>8196</v>
      </c>
      <c r="X1330" t="s">
        <v>8205</v>
      </c>
      <c r="Y1330">
        <v>2005</v>
      </c>
      <c r="Z1330">
        <v>5</v>
      </c>
    </row>
    <row r="1331" spans="1:26" x14ac:dyDescent="0.25">
      <c r="A1331" t="s">
        <v>3333</v>
      </c>
      <c r="B1331" t="s">
        <v>3334</v>
      </c>
      <c r="C1331" t="s">
        <v>3334</v>
      </c>
      <c r="D1331">
        <v>0</v>
      </c>
      <c r="E1331">
        <v>122</v>
      </c>
      <c r="F1331">
        <v>2</v>
      </c>
      <c r="G1331">
        <v>2</v>
      </c>
      <c r="H1331" t="s">
        <v>8183</v>
      </c>
      <c r="I1331" t="s">
        <v>3623</v>
      </c>
      <c r="J1331" t="s">
        <v>145</v>
      </c>
      <c r="K1331" t="s">
        <v>4390</v>
      </c>
      <c r="L1331" s="5">
        <v>7.5</v>
      </c>
      <c r="M1331" t="s">
        <v>8181</v>
      </c>
      <c r="N1331" s="6">
        <v>131636</v>
      </c>
      <c r="O1331" t="s">
        <v>8182</v>
      </c>
      <c r="P1331" s="6">
        <v>6000000</v>
      </c>
      <c r="Q1331" s="6">
        <v>222446882</v>
      </c>
      <c r="R1331">
        <v>216446882</v>
      </c>
      <c r="S1331" t="s">
        <v>8175</v>
      </c>
      <c r="T1331" s="7">
        <v>38124</v>
      </c>
      <c r="U1331" t="s">
        <v>3013</v>
      </c>
      <c r="V1331" s="7">
        <v>38124</v>
      </c>
      <c r="W1331" t="s">
        <v>8213</v>
      </c>
      <c r="X1331" t="s">
        <v>8205</v>
      </c>
      <c r="Y1331">
        <v>2004</v>
      </c>
      <c r="Z1331">
        <v>17</v>
      </c>
    </row>
    <row r="1332" spans="1:26" x14ac:dyDescent="0.25">
      <c r="A1332" t="s">
        <v>3335</v>
      </c>
      <c r="B1332" t="s">
        <v>3336</v>
      </c>
      <c r="C1332" t="s">
        <v>3336</v>
      </c>
      <c r="D1332">
        <v>0</v>
      </c>
      <c r="E1332">
        <v>153</v>
      </c>
      <c r="F1332">
        <v>2</v>
      </c>
      <c r="G1332">
        <v>33</v>
      </c>
      <c r="H1332" t="s">
        <v>8183</v>
      </c>
      <c r="I1332" t="s">
        <v>8158</v>
      </c>
      <c r="J1332" t="s">
        <v>145</v>
      </c>
      <c r="K1332" t="s">
        <v>4390</v>
      </c>
      <c r="L1332" s="5">
        <v>8.4</v>
      </c>
      <c r="M1332" t="s">
        <v>8181</v>
      </c>
      <c r="N1332" s="6">
        <v>1536520</v>
      </c>
      <c r="O1332" t="s">
        <v>8187</v>
      </c>
      <c r="P1332" s="6">
        <v>70000000</v>
      </c>
      <c r="Q1332" s="6">
        <v>321457747</v>
      </c>
      <c r="R1332">
        <v>251457747</v>
      </c>
      <c r="S1332" t="s">
        <v>8175</v>
      </c>
      <c r="T1332" s="7">
        <v>39953</v>
      </c>
      <c r="U1332" t="s">
        <v>1144</v>
      </c>
      <c r="V1332" s="7">
        <v>39953</v>
      </c>
      <c r="W1332" t="s">
        <v>8213</v>
      </c>
      <c r="X1332" t="s">
        <v>8202</v>
      </c>
      <c r="Y1332">
        <v>2009</v>
      </c>
      <c r="Z1332">
        <v>20</v>
      </c>
    </row>
    <row r="1333" spans="1:26" x14ac:dyDescent="0.25">
      <c r="A1333" t="s">
        <v>3337</v>
      </c>
      <c r="B1333" t="s">
        <v>3338</v>
      </c>
      <c r="C1333" t="s">
        <v>3338</v>
      </c>
      <c r="D1333">
        <v>0</v>
      </c>
      <c r="E1333">
        <v>101</v>
      </c>
      <c r="F1333">
        <v>1</v>
      </c>
      <c r="G1333">
        <v>41</v>
      </c>
      <c r="H1333" t="s">
        <v>8177</v>
      </c>
      <c r="I1333" t="s">
        <v>145</v>
      </c>
      <c r="J1333" t="s">
        <v>3857</v>
      </c>
      <c r="K1333" t="s">
        <v>5802</v>
      </c>
      <c r="L1333" s="5">
        <v>7.6</v>
      </c>
      <c r="M1333" t="s">
        <v>8181</v>
      </c>
      <c r="N1333" s="6">
        <v>408586</v>
      </c>
      <c r="O1333" t="s">
        <v>8182</v>
      </c>
      <c r="P1333" s="6">
        <v>5000000</v>
      </c>
      <c r="Q1333" s="6">
        <v>8203235</v>
      </c>
      <c r="R1333">
        <v>3203235</v>
      </c>
      <c r="S1333" t="s">
        <v>8175</v>
      </c>
      <c r="T1333" s="7">
        <v>38004</v>
      </c>
      <c r="U1333" t="s">
        <v>2723</v>
      </c>
      <c r="V1333" s="7">
        <v>38004</v>
      </c>
      <c r="W1333" t="s">
        <v>8198</v>
      </c>
      <c r="X1333" t="s">
        <v>8200</v>
      </c>
      <c r="Y1333">
        <v>2004</v>
      </c>
      <c r="Z1333">
        <v>18</v>
      </c>
    </row>
    <row r="1334" spans="1:26" x14ac:dyDescent="0.25">
      <c r="A1334" t="s">
        <v>3339</v>
      </c>
      <c r="B1334" t="s">
        <v>3340</v>
      </c>
      <c r="C1334" t="s">
        <v>3340</v>
      </c>
      <c r="D1334">
        <v>0</v>
      </c>
      <c r="E1334">
        <v>83</v>
      </c>
      <c r="F1334">
        <v>1</v>
      </c>
      <c r="G1334">
        <v>23</v>
      </c>
      <c r="H1334" t="s">
        <v>8177</v>
      </c>
      <c r="I1334" t="s">
        <v>132</v>
      </c>
      <c r="J1334" t="s">
        <v>5802</v>
      </c>
      <c r="K1334" t="s">
        <v>5802</v>
      </c>
      <c r="L1334" s="5">
        <v>5.0999999999999996</v>
      </c>
      <c r="M1334" t="s">
        <v>8178</v>
      </c>
      <c r="N1334" s="6">
        <v>127234</v>
      </c>
      <c r="O1334" t="s">
        <v>8182</v>
      </c>
      <c r="P1334" s="6">
        <v>45000000</v>
      </c>
      <c r="Q1334" s="6">
        <v>178262620</v>
      </c>
      <c r="R1334">
        <v>133262620</v>
      </c>
      <c r="S1334" t="s">
        <v>8175</v>
      </c>
      <c r="T1334" s="7">
        <v>38819</v>
      </c>
      <c r="U1334" t="s">
        <v>798</v>
      </c>
      <c r="V1334" s="7">
        <v>38819</v>
      </c>
      <c r="W1334" t="s">
        <v>8210</v>
      </c>
      <c r="X1334" t="s">
        <v>8202</v>
      </c>
      <c r="Y1334">
        <v>2006</v>
      </c>
      <c r="Z1334">
        <v>12</v>
      </c>
    </row>
    <row r="1335" spans="1:26" x14ac:dyDescent="0.25">
      <c r="A1335" t="s">
        <v>3341</v>
      </c>
      <c r="B1335" t="s">
        <v>3342</v>
      </c>
      <c r="C1335" t="s">
        <v>3342</v>
      </c>
      <c r="D1335">
        <v>0</v>
      </c>
      <c r="E1335">
        <v>94</v>
      </c>
      <c r="F1335">
        <v>1</v>
      </c>
      <c r="G1335">
        <v>34</v>
      </c>
      <c r="H1335" t="s">
        <v>8177</v>
      </c>
      <c r="I1335" t="s">
        <v>132</v>
      </c>
      <c r="J1335" t="s">
        <v>8163</v>
      </c>
      <c r="K1335" t="s">
        <v>8156</v>
      </c>
      <c r="L1335" s="5">
        <v>2.2999999999999998</v>
      </c>
      <c r="M1335" t="s">
        <v>8188</v>
      </c>
      <c r="N1335" s="6">
        <v>58583</v>
      </c>
      <c r="O1335" t="s">
        <v>8179</v>
      </c>
      <c r="P1335" s="6">
        <v>84000000</v>
      </c>
      <c r="Q1335" s="6">
        <v>59981548</v>
      </c>
      <c r="R1335">
        <v>-24018452</v>
      </c>
      <c r="S1335" t="s">
        <v>8185</v>
      </c>
      <c r="T1335" s="7">
        <v>38394</v>
      </c>
      <c r="U1335" t="s">
        <v>2574</v>
      </c>
      <c r="V1335" s="7">
        <v>38394</v>
      </c>
      <c r="W1335" t="s">
        <v>8201</v>
      </c>
      <c r="X1335" t="s">
        <v>1465</v>
      </c>
      <c r="Y1335">
        <v>2005</v>
      </c>
      <c r="Z1335">
        <v>11</v>
      </c>
    </row>
    <row r="1336" spans="1:26" x14ac:dyDescent="0.25">
      <c r="A1336" t="s">
        <v>3343</v>
      </c>
      <c r="B1336" t="s">
        <v>3344</v>
      </c>
      <c r="C1336" t="s">
        <v>3344</v>
      </c>
      <c r="D1336">
        <v>0</v>
      </c>
      <c r="E1336">
        <v>128</v>
      </c>
      <c r="F1336">
        <v>2</v>
      </c>
      <c r="G1336">
        <v>8</v>
      </c>
      <c r="H1336" t="s">
        <v>8183</v>
      </c>
      <c r="I1336" t="s">
        <v>132</v>
      </c>
      <c r="J1336" t="s">
        <v>145</v>
      </c>
      <c r="K1336" t="s">
        <v>8157</v>
      </c>
      <c r="L1336" s="5">
        <v>7.4</v>
      </c>
      <c r="M1336" t="s">
        <v>8181</v>
      </c>
      <c r="N1336" s="6">
        <v>484078</v>
      </c>
      <c r="O1336" t="s">
        <v>8182</v>
      </c>
      <c r="P1336" s="6">
        <v>60000000</v>
      </c>
      <c r="Q1336" s="6">
        <v>219100084</v>
      </c>
      <c r="R1336">
        <v>159100084</v>
      </c>
      <c r="S1336" t="s">
        <v>8175</v>
      </c>
      <c r="T1336" s="7">
        <v>38147</v>
      </c>
      <c r="U1336" t="s">
        <v>139</v>
      </c>
      <c r="V1336" s="7">
        <v>38147</v>
      </c>
      <c r="W1336" t="s">
        <v>8208</v>
      </c>
      <c r="X1336" t="s">
        <v>8202</v>
      </c>
      <c r="Y1336">
        <v>2004</v>
      </c>
      <c r="Z1336">
        <v>9</v>
      </c>
    </row>
    <row r="1337" spans="1:26" x14ac:dyDescent="0.25">
      <c r="A1337" t="s">
        <v>3345</v>
      </c>
      <c r="B1337" t="s">
        <v>3346</v>
      </c>
      <c r="C1337" t="s">
        <v>3346</v>
      </c>
      <c r="D1337">
        <v>0</v>
      </c>
      <c r="E1337">
        <v>118</v>
      </c>
      <c r="F1337">
        <v>1</v>
      </c>
      <c r="G1337">
        <v>58</v>
      </c>
      <c r="H1337" t="s">
        <v>8177</v>
      </c>
      <c r="I1337" t="s">
        <v>8160</v>
      </c>
      <c r="J1337" t="s">
        <v>145</v>
      </c>
      <c r="K1337" t="s">
        <v>8157</v>
      </c>
      <c r="L1337" s="5">
        <v>7.1</v>
      </c>
      <c r="M1337" t="s">
        <v>8181</v>
      </c>
      <c r="N1337" s="6">
        <v>50579</v>
      </c>
      <c r="O1337" t="s">
        <v>8179</v>
      </c>
      <c r="P1337" s="6">
        <v>11000000</v>
      </c>
      <c r="Q1337" s="6">
        <v>17050017</v>
      </c>
      <c r="R1337">
        <v>6050017</v>
      </c>
      <c r="S1337" t="s">
        <v>8175</v>
      </c>
      <c r="T1337" s="7">
        <v>38234</v>
      </c>
      <c r="U1337" t="s">
        <v>3347</v>
      </c>
      <c r="V1337" s="7">
        <v>38234</v>
      </c>
      <c r="W1337" t="s">
        <v>8211</v>
      </c>
      <c r="X1337" t="s">
        <v>8206</v>
      </c>
      <c r="Y1337">
        <v>2004</v>
      </c>
      <c r="Z1337">
        <v>4</v>
      </c>
    </row>
    <row r="1338" spans="1:26" x14ac:dyDescent="0.25">
      <c r="A1338" t="s">
        <v>3348</v>
      </c>
      <c r="B1338" t="s">
        <v>3349</v>
      </c>
      <c r="C1338" t="s">
        <v>3349</v>
      </c>
      <c r="D1338">
        <v>0</v>
      </c>
      <c r="E1338">
        <v>119</v>
      </c>
      <c r="F1338">
        <v>1</v>
      </c>
      <c r="G1338">
        <v>59</v>
      </c>
      <c r="H1338" t="s">
        <v>8177</v>
      </c>
      <c r="I1338" t="s">
        <v>5529</v>
      </c>
      <c r="J1338" t="s">
        <v>8158</v>
      </c>
      <c r="K1338" t="s">
        <v>132</v>
      </c>
      <c r="L1338" s="5">
        <v>7.2</v>
      </c>
      <c r="M1338" t="s">
        <v>8181</v>
      </c>
      <c r="N1338" s="6">
        <v>207703</v>
      </c>
      <c r="O1338" t="s">
        <v>8182</v>
      </c>
      <c r="P1338" s="6">
        <v>50000000</v>
      </c>
      <c r="Q1338" s="6">
        <v>34809623</v>
      </c>
      <c r="R1338">
        <v>-15190377</v>
      </c>
      <c r="S1338" t="s">
        <v>8185</v>
      </c>
      <c r="T1338" s="7">
        <v>38311</v>
      </c>
      <c r="U1338" t="s">
        <v>1551</v>
      </c>
      <c r="V1338" s="7">
        <v>38311</v>
      </c>
      <c r="W1338" t="s">
        <v>8207</v>
      </c>
      <c r="X1338" t="s">
        <v>8206</v>
      </c>
      <c r="Y1338">
        <v>2004</v>
      </c>
      <c r="Z1338">
        <v>20</v>
      </c>
    </row>
    <row r="1339" spans="1:26" x14ac:dyDescent="0.25">
      <c r="A1339" t="s">
        <v>3350</v>
      </c>
      <c r="B1339" t="s">
        <v>3351</v>
      </c>
      <c r="C1339" t="s">
        <v>3351</v>
      </c>
      <c r="D1339">
        <v>0</v>
      </c>
      <c r="E1339">
        <v>115</v>
      </c>
      <c r="F1339">
        <v>1</v>
      </c>
      <c r="G1339">
        <v>55</v>
      </c>
      <c r="H1339" t="s">
        <v>8177</v>
      </c>
      <c r="I1339" t="s">
        <v>145</v>
      </c>
      <c r="J1339" t="s">
        <v>8166</v>
      </c>
      <c r="K1339" t="s">
        <v>3857</v>
      </c>
      <c r="L1339" s="5">
        <v>5.6</v>
      </c>
      <c r="M1339" t="s">
        <v>8178</v>
      </c>
      <c r="N1339" s="6">
        <v>94272</v>
      </c>
      <c r="O1339" t="s">
        <v>8179</v>
      </c>
      <c r="P1339" s="6">
        <v>30000000</v>
      </c>
      <c r="Q1339" s="6">
        <v>33334176</v>
      </c>
      <c r="R1339">
        <v>3334176</v>
      </c>
      <c r="S1339" t="s">
        <v>8175</v>
      </c>
      <c r="T1339" s="7">
        <v>40073</v>
      </c>
      <c r="U1339" t="s">
        <v>2633</v>
      </c>
      <c r="V1339" s="7">
        <v>40073</v>
      </c>
      <c r="W1339" t="s">
        <v>8211</v>
      </c>
      <c r="X1339" t="s">
        <v>8199</v>
      </c>
      <c r="Y1339">
        <v>2009</v>
      </c>
      <c r="Z1339">
        <v>17</v>
      </c>
    </row>
    <row r="1340" spans="1:26" x14ac:dyDescent="0.25">
      <c r="A1340" t="s">
        <v>3352</v>
      </c>
      <c r="B1340" t="s">
        <v>208</v>
      </c>
      <c r="C1340" t="s">
        <v>208</v>
      </c>
      <c r="D1340">
        <v>0</v>
      </c>
      <c r="E1340">
        <v>101</v>
      </c>
      <c r="F1340">
        <v>1</v>
      </c>
      <c r="G1340">
        <v>41</v>
      </c>
      <c r="H1340" t="s">
        <v>8177</v>
      </c>
      <c r="I1340" t="s">
        <v>5529</v>
      </c>
      <c r="J1340" t="s">
        <v>83</v>
      </c>
      <c r="K1340" t="s">
        <v>5802</v>
      </c>
      <c r="L1340" s="5">
        <v>7.3</v>
      </c>
      <c r="M1340" t="s">
        <v>8181</v>
      </c>
      <c r="N1340" s="6">
        <v>267147</v>
      </c>
      <c r="O1340" t="s">
        <v>8182</v>
      </c>
      <c r="P1340" s="6">
        <v>26000000</v>
      </c>
      <c r="Q1340" s="6">
        <v>102278712</v>
      </c>
      <c r="R1340">
        <v>76278712</v>
      </c>
      <c r="S1340" t="s">
        <v>8175</v>
      </c>
      <c r="T1340" s="7">
        <v>2004</v>
      </c>
      <c r="U1340" t="s">
        <v>3353</v>
      </c>
      <c r="V1340" s="7">
        <v>2004</v>
      </c>
      <c r="W1340" t="s">
        <v>8208</v>
      </c>
      <c r="X1340" t="s">
        <v>8205</v>
      </c>
      <c r="Y1340">
        <v>1905</v>
      </c>
      <c r="Z1340">
        <v>26</v>
      </c>
    </row>
    <row r="1341" spans="1:26" x14ac:dyDescent="0.25">
      <c r="A1341" t="s">
        <v>3354</v>
      </c>
      <c r="B1341" t="s">
        <v>3355</v>
      </c>
      <c r="C1341" t="s">
        <v>3355</v>
      </c>
      <c r="D1341">
        <v>0</v>
      </c>
      <c r="E1341">
        <v>81</v>
      </c>
      <c r="F1341">
        <v>1</v>
      </c>
      <c r="G1341">
        <v>21</v>
      </c>
      <c r="H1341" t="s">
        <v>8177</v>
      </c>
      <c r="I1341" t="s">
        <v>8162</v>
      </c>
      <c r="J1341" t="s">
        <v>145</v>
      </c>
      <c r="K1341" t="s">
        <v>3857</v>
      </c>
      <c r="L1341" s="5">
        <v>7.1</v>
      </c>
      <c r="M1341" t="s">
        <v>8181</v>
      </c>
      <c r="N1341" s="6">
        <v>95774</v>
      </c>
      <c r="O1341" t="s">
        <v>8179</v>
      </c>
      <c r="P1341" s="6">
        <v>3000000</v>
      </c>
      <c r="Q1341" s="6">
        <v>10012022</v>
      </c>
      <c r="R1341">
        <v>7012022</v>
      </c>
      <c r="S1341" t="s">
        <v>8175</v>
      </c>
      <c r="T1341" s="7">
        <v>37759</v>
      </c>
      <c r="U1341" t="s">
        <v>1045</v>
      </c>
      <c r="V1341" s="7">
        <v>37759</v>
      </c>
      <c r="W1341" t="s">
        <v>8213</v>
      </c>
      <c r="X1341" t="s">
        <v>8200</v>
      </c>
      <c r="Y1341">
        <v>2003</v>
      </c>
      <c r="Z1341">
        <v>18</v>
      </c>
    </row>
    <row r="1342" spans="1:26" x14ac:dyDescent="0.25">
      <c r="A1342" t="s">
        <v>3356</v>
      </c>
      <c r="B1342" t="s">
        <v>3357</v>
      </c>
      <c r="C1342" t="s">
        <v>3357</v>
      </c>
      <c r="D1342">
        <v>0</v>
      </c>
      <c r="E1342">
        <v>143</v>
      </c>
      <c r="F1342">
        <v>2</v>
      </c>
      <c r="G1342">
        <v>23</v>
      </c>
      <c r="H1342" t="s">
        <v>8183</v>
      </c>
      <c r="I1342" t="s">
        <v>8158</v>
      </c>
      <c r="J1342" t="s">
        <v>8163</v>
      </c>
      <c r="K1342" t="s">
        <v>8156</v>
      </c>
      <c r="L1342" s="5">
        <v>6.9</v>
      </c>
      <c r="M1342" t="s">
        <v>8178</v>
      </c>
      <c r="N1342" s="6">
        <v>417718</v>
      </c>
      <c r="O1342" t="s">
        <v>8182</v>
      </c>
      <c r="P1342" s="6">
        <v>180000000</v>
      </c>
      <c r="Q1342" s="6">
        <v>745013115</v>
      </c>
      <c r="R1342">
        <v>565013115</v>
      </c>
      <c r="S1342" t="s">
        <v>8175</v>
      </c>
      <c r="T1342" s="7">
        <v>38693</v>
      </c>
      <c r="U1342" t="s">
        <v>3358</v>
      </c>
      <c r="V1342" s="7">
        <v>38693</v>
      </c>
      <c r="W1342" t="s">
        <v>8196</v>
      </c>
      <c r="X1342" t="s">
        <v>8202</v>
      </c>
      <c r="Y1342">
        <v>2005</v>
      </c>
      <c r="Z1342">
        <v>7</v>
      </c>
    </row>
    <row r="1343" spans="1:26" x14ac:dyDescent="0.25">
      <c r="A1343" t="s">
        <v>3359</v>
      </c>
      <c r="B1343" t="s">
        <v>3360</v>
      </c>
      <c r="C1343" t="s">
        <v>3360</v>
      </c>
      <c r="D1343">
        <v>0</v>
      </c>
      <c r="E1343">
        <v>96</v>
      </c>
      <c r="F1343">
        <v>1</v>
      </c>
      <c r="G1343">
        <v>36</v>
      </c>
      <c r="H1343" t="s">
        <v>8177</v>
      </c>
      <c r="I1343" t="s">
        <v>145</v>
      </c>
      <c r="J1343" t="s">
        <v>8166</v>
      </c>
      <c r="K1343" t="s">
        <v>3857</v>
      </c>
      <c r="L1343" s="5">
        <v>6.5</v>
      </c>
      <c r="M1343" t="s">
        <v>8178</v>
      </c>
      <c r="N1343" s="6">
        <v>206299</v>
      </c>
      <c r="O1343" t="s">
        <v>8182</v>
      </c>
      <c r="P1343" s="6">
        <v>40000000</v>
      </c>
      <c r="Q1343" s="6">
        <v>92913171</v>
      </c>
      <c r="R1343">
        <v>52913171</v>
      </c>
      <c r="S1343" t="s">
        <v>8175</v>
      </c>
      <c r="T1343" s="7">
        <v>38053</v>
      </c>
      <c r="U1343" t="s">
        <v>2277</v>
      </c>
      <c r="V1343" s="7">
        <v>38053</v>
      </c>
      <c r="W1343" t="s">
        <v>8203</v>
      </c>
      <c r="X1343" t="s">
        <v>8200</v>
      </c>
      <c r="Y1343">
        <v>2004</v>
      </c>
      <c r="Z1343">
        <v>7</v>
      </c>
    </row>
    <row r="1344" spans="1:26" x14ac:dyDescent="0.25">
      <c r="A1344" t="s">
        <v>3361</v>
      </c>
      <c r="B1344" t="s">
        <v>3362</v>
      </c>
      <c r="C1344" t="s">
        <v>3362</v>
      </c>
      <c r="D1344">
        <v>0</v>
      </c>
      <c r="E1344">
        <v>103</v>
      </c>
      <c r="F1344">
        <v>1</v>
      </c>
      <c r="G1344">
        <v>43</v>
      </c>
      <c r="H1344" t="s">
        <v>8177</v>
      </c>
      <c r="I1344" t="s">
        <v>8162</v>
      </c>
      <c r="J1344" t="s">
        <v>8166</v>
      </c>
      <c r="K1344" t="s">
        <v>3857</v>
      </c>
      <c r="L1344" s="5">
        <v>6.2</v>
      </c>
      <c r="M1344" t="s">
        <v>8178</v>
      </c>
      <c r="N1344" s="6">
        <v>94093</v>
      </c>
      <c r="O1344" t="s">
        <v>8179</v>
      </c>
      <c r="P1344" s="6">
        <v>45000000</v>
      </c>
      <c r="Q1344" s="6">
        <v>65470529</v>
      </c>
      <c r="R1344">
        <v>20470529</v>
      </c>
      <c r="S1344" t="s">
        <v>8175</v>
      </c>
      <c r="T1344" s="7">
        <v>38062</v>
      </c>
      <c r="U1344" t="s">
        <v>3363</v>
      </c>
      <c r="V1344" s="7">
        <v>38062</v>
      </c>
      <c r="W1344" t="s">
        <v>8203</v>
      </c>
      <c r="X1344" t="s">
        <v>8197</v>
      </c>
      <c r="Y1344">
        <v>2004</v>
      </c>
      <c r="Z1344">
        <v>16</v>
      </c>
    </row>
    <row r="1345" spans="1:26" x14ac:dyDescent="0.25">
      <c r="A1345" t="s">
        <v>3364</v>
      </c>
      <c r="B1345" t="s">
        <v>3365</v>
      </c>
      <c r="C1345" t="s">
        <v>3366</v>
      </c>
      <c r="D1345">
        <v>0</v>
      </c>
      <c r="E1345">
        <v>120</v>
      </c>
      <c r="F1345">
        <v>2</v>
      </c>
      <c r="G1345">
        <v>0</v>
      </c>
      <c r="H1345" t="s">
        <v>8177</v>
      </c>
      <c r="I1345" t="s">
        <v>5529</v>
      </c>
      <c r="J1345" t="s">
        <v>145</v>
      </c>
      <c r="K1345" t="s">
        <v>8166</v>
      </c>
      <c r="L1345" s="5">
        <v>8.4</v>
      </c>
      <c r="M1345" t="s">
        <v>8181</v>
      </c>
      <c r="N1345" s="6">
        <v>615988</v>
      </c>
      <c r="O1345" t="s">
        <v>8184</v>
      </c>
      <c r="P1345" s="6">
        <v>3000000</v>
      </c>
      <c r="Q1345" s="6">
        <v>17346865</v>
      </c>
      <c r="R1345">
        <v>14346865</v>
      </c>
      <c r="S1345" t="s">
        <v>8175</v>
      </c>
      <c r="T1345" s="7">
        <v>37946</v>
      </c>
      <c r="U1345" t="s">
        <v>3010</v>
      </c>
      <c r="V1345" s="7">
        <v>37946</v>
      </c>
      <c r="W1345" t="s">
        <v>8207</v>
      </c>
      <c r="X1345" t="s">
        <v>1465</v>
      </c>
      <c r="Y1345">
        <v>2003</v>
      </c>
      <c r="Z1345">
        <v>21</v>
      </c>
    </row>
    <row r="1346" spans="1:26" x14ac:dyDescent="0.25">
      <c r="A1346" t="s">
        <v>3367</v>
      </c>
      <c r="B1346" t="s">
        <v>3368</v>
      </c>
      <c r="C1346" t="s">
        <v>3368</v>
      </c>
      <c r="D1346">
        <v>0</v>
      </c>
      <c r="E1346">
        <v>92</v>
      </c>
      <c r="F1346">
        <v>1</v>
      </c>
      <c r="G1346">
        <v>32</v>
      </c>
      <c r="H1346" t="s">
        <v>8177</v>
      </c>
      <c r="I1346" t="s">
        <v>132</v>
      </c>
      <c r="J1346" t="s">
        <v>8168</v>
      </c>
      <c r="K1346" t="s">
        <v>5802</v>
      </c>
      <c r="L1346" s="5">
        <v>6.7</v>
      </c>
      <c r="M1346" t="s">
        <v>8178</v>
      </c>
      <c r="N1346" s="6">
        <v>262298</v>
      </c>
      <c r="O1346" t="s">
        <v>8182</v>
      </c>
      <c r="P1346" s="6">
        <v>20000000</v>
      </c>
      <c r="Q1346" s="6">
        <v>168423227</v>
      </c>
      <c r="R1346">
        <v>148423227</v>
      </c>
      <c r="S1346" t="s">
        <v>8175</v>
      </c>
      <c r="T1346" s="7">
        <v>38156</v>
      </c>
      <c r="U1346" t="s">
        <v>3369</v>
      </c>
      <c r="V1346" s="7">
        <v>38156</v>
      </c>
      <c r="W1346" t="s">
        <v>8208</v>
      </c>
      <c r="X1346" t="s">
        <v>1465</v>
      </c>
      <c r="Y1346">
        <v>2004</v>
      </c>
      <c r="Z1346">
        <v>18</v>
      </c>
    </row>
    <row r="1347" spans="1:26" x14ac:dyDescent="0.25">
      <c r="A1347" t="s">
        <v>3370</v>
      </c>
      <c r="B1347" t="s">
        <v>3371</v>
      </c>
      <c r="C1347" t="s">
        <v>3371</v>
      </c>
      <c r="D1347">
        <v>0</v>
      </c>
      <c r="E1347">
        <v>95</v>
      </c>
      <c r="F1347">
        <v>1</v>
      </c>
      <c r="G1347">
        <v>35</v>
      </c>
      <c r="H1347" t="s">
        <v>8177</v>
      </c>
      <c r="I1347" t="s">
        <v>8158</v>
      </c>
      <c r="J1347" t="s">
        <v>132</v>
      </c>
      <c r="K1347" t="s">
        <v>8166</v>
      </c>
      <c r="L1347" s="5">
        <v>5.8</v>
      </c>
      <c r="M1347" t="s">
        <v>8178</v>
      </c>
      <c r="N1347" s="6">
        <v>50250</v>
      </c>
      <c r="O1347" t="s">
        <v>8179</v>
      </c>
      <c r="P1347" s="6">
        <v>19000000</v>
      </c>
      <c r="Q1347" s="6">
        <v>73029190</v>
      </c>
      <c r="R1347">
        <v>54029190</v>
      </c>
      <c r="S1347" t="s">
        <v>8175</v>
      </c>
      <c r="T1347" s="7">
        <v>38219</v>
      </c>
      <c r="U1347" t="s">
        <v>2393</v>
      </c>
      <c r="V1347" s="7">
        <v>38219</v>
      </c>
      <c r="W1347" t="s">
        <v>8212</v>
      </c>
      <c r="X1347" t="s">
        <v>1465</v>
      </c>
      <c r="Y1347">
        <v>2004</v>
      </c>
      <c r="Z1347">
        <v>20</v>
      </c>
    </row>
    <row r="1348" spans="1:26" x14ac:dyDescent="0.25">
      <c r="A1348" t="s">
        <v>3372</v>
      </c>
      <c r="B1348" t="s">
        <v>3373</v>
      </c>
      <c r="C1348" t="s">
        <v>3373</v>
      </c>
      <c r="D1348">
        <v>0</v>
      </c>
      <c r="E1348">
        <v>90</v>
      </c>
      <c r="F1348">
        <v>1</v>
      </c>
      <c r="G1348">
        <v>30</v>
      </c>
      <c r="H1348" t="s">
        <v>8177</v>
      </c>
      <c r="I1348" t="s">
        <v>5529</v>
      </c>
      <c r="J1348" t="s">
        <v>8158</v>
      </c>
      <c r="K1348" t="s">
        <v>8161</v>
      </c>
      <c r="L1348" s="5">
        <v>5.5</v>
      </c>
      <c r="M1348" t="s">
        <v>8178</v>
      </c>
      <c r="N1348" s="6">
        <v>97833</v>
      </c>
      <c r="O1348" t="s">
        <v>8179</v>
      </c>
      <c r="P1348" s="6">
        <v>70000000</v>
      </c>
      <c r="Q1348" s="6">
        <v>72109200</v>
      </c>
      <c r="R1348">
        <v>2109200</v>
      </c>
      <c r="S1348" t="s">
        <v>8175</v>
      </c>
      <c r="T1348" s="7">
        <v>39680</v>
      </c>
      <c r="U1348" t="s">
        <v>2540</v>
      </c>
      <c r="V1348" s="7">
        <v>39680</v>
      </c>
      <c r="W1348" t="s">
        <v>8212</v>
      </c>
      <c r="X1348" t="s">
        <v>8202</v>
      </c>
      <c r="Y1348">
        <v>2008</v>
      </c>
      <c r="Z1348">
        <v>20</v>
      </c>
    </row>
    <row r="1349" spans="1:26" x14ac:dyDescent="0.25">
      <c r="A1349" t="s">
        <v>3374</v>
      </c>
      <c r="B1349" t="s">
        <v>3375</v>
      </c>
      <c r="C1349" t="s">
        <v>3375</v>
      </c>
      <c r="D1349">
        <v>0</v>
      </c>
      <c r="E1349">
        <v>128</v>
      </c>
      <c r="F1349">
        <v>2</v>
      </c>
      <c r="G1349">
        <v>8</v>
      </c>
      <c r="H1349" t="s">
        <v>8183</v>
      </c>
      <c r="I1349" t="s">
        <v>145</v>
      </c>
      <c r="J1349" t="s">
        <v>3857</v>
      </c>
      <c r="K1349" t="s">
        <v>5802</v>
      </c>
      <c r="L1349" s="5">
        <v>6.9</v>
      </c>
      <c r="M1349" t="s">
        <v>8178</v>
      </c>
      <c r="N1349" s="6">
        <v>133347</v>
      </c>
      <c r="O1349" t="s">
        <v>8182</v>
      </c>
      <c r="P1349" s="6">
        <v>50000000</v>
      </c>
      <c r="Q1349" s="6">
        <v>93974620</v>
      </c>
      <c r="R1349">
        <v>43974620</v>
      </c>
      <c r="S1349" t="s">
        <v>8175</v>
      </c>
      <c r="T1349" s="7">
        <v>38679</v>
      </c>
      <c r="U1349" t="s">
        <v>3376</v>
      </c>
      <c r="V1349" s="7">
        <v>38679</v>
      </c>
      <c r="W1349" t="s">
        <v>8207</v>
      </c>
      <c r="X1349" t="s">
        <v>8202</v>
      </c>
      <c r="Y1349">
        <v>2005</v>
      </c>
      <c r="Z1349">
        <v>23</v>
      </c>
    </row>
    <row r="1350" spans="1:26" x14ac:dyDescent="0.25">
      <c r="A1350" t="s">
        <v>3377</v>
      </c>
      <c r="B1350" t="s">
        <v>3378</v>
      </c>
      <c r="C1350" t="s">
        <v>3379</v>
      </c>
      <c r="D1350">
        <v>0</v>
      </c>
      <c r="E1350">
        <v>94</v>
      </c>
      <c r="F1350">
        <v>1</v>
      </c>
      <c r="G1350">
        <v>34</v>
      </c>
      <c r="H1350" t="s">
        <v>8177</v>
      </c>
      <c r="I1350" t="s">
        <v>8158</v>
      </c>
      <c r="J1350" t="s">
        <v>132</v>
      </c>
      <c r="K1350" t="s">
        <v>8165</v>
      </c>
      <c r="L1350" s="5">
        <v>6.8</v>
      </c>
      <c r="M1350" t="s">
        <v>8178</v>
      </c>
      <c r="N1350" s="6">
        <v>113808</v>
      </c>
      <c r="O1350" t="s">
        <v>8182</v>
      </c>
      <c r="P1350" s="6">
        <v>20000000</v>
      </c>
      <c r="Q1350" s="6">
        <v>13939963</v>
      </c>
      <c r="R1350">
        <v>-6060037</v>
      </c>
      <c r="S1350" t="s">
        <v>8185</v>
      </c>
      <c r="T1350" s="7">
        <v>39016</v>
      </c>
      <c r="U1350" t="s">
        <v>3380</v>
      </c>
      <c r="V1350" s="7">
        <v>39016</v>
      </c>
      <c r="W1350" t="s">
        <v>8204</v>
      </c>
      <c r="X1350" t="s">
        <v>8199</v>
      </c>
      <c r="Y1350">
        <v>2006</v>
      </c>
      <c r="Z1350">
        <v>26</v>
      </c>
    </row>
    <row r="1351" spans="1:26" x14ac:dyDescent="0.25">
      <c r="A1351" t="s">
        <v>3381</v>
      </c>
      <c r="B1351" t="s">
        <v>3382</v>
      </c>
      <c r="C1351" t="s">
        <v>3382</v>
      </c>
      <c r="D1351">
        <v>0</v>
      </c>
      <c r="E1351">
        <v>114</v>
      </c>
      <c r="F1351">
        <v>1</v>
      </c>
      <c r="G1351">
        <v>54</v>
      </c>
      <c r="H1351" t="s">
        <v>8177</v>
      </c>
      <c r="I1351" t="s">
        <v>5529</v>
      </c>
      <c r="J1351" t="s">
        <v>8162</v>
      </c>
      <c r="K1351" t="s">
        <v>145</v>
      </c>
      <c r="L1351" s="5">
        <v>6.5</v>
      </c>
      <c r="M1351" t="s">
        <v>8178</v>
      </c>
      <c r="N1351" s="6">
        <v>125840</v>
      </c>
      <c r="O1351" t="s">
        <v>8182</v>
      </c>
      <c r="P1351" s="6">
        <v>28000000</v>
      </c>
      <c r="Q1351" s="6">
        <v>58834384</v>
      </c>
      <c r="R1351">
        <v>30834384</v>
      </c>
      <c r="S1351" t="s">
        <v>8175</v>
      </c>
      <c r="T1351" s="7">
        <v>41900</v>
      </c>
      <c r="U1351" t="s">
        <v>3383</v>
      </c>
      <c r="V1351" s="7">
        <v>41900</v>
      </c>
      <c r="W1351" t="s">
        <v>8211</v>
      </c>
      <c r="X1351" t="s">
        <v>8199</v>
      </c>
      <c r="Y1351">
        <v>2014</v>
      </c>
      <c r="Z1351">
        <v>18</v>
      </c>
    </row>
    <row r="1352" spans="1:26" x14ac:dyDescent="0.25">
      <c r="A1352" t="s">
        <v>3384</v>
      </c>
      <c r="B1352" t="s">
        <v>3385</v>
      </c>
      <c r="C1352" t="s">
        <v>3385</v>
      </c>
      <c r="D1352">
        <v>0</v>
      </c>
      <c r="E1352">
        <v>108</v>
      </c>
      <c r="F1352">
        <v>1</v>
      </c>
      <c r="G1352">
        <v>48</v>
      </c>
      <c r="H1352" t="s">
        <v>8177</v>
      </c>
      <c r="I1352" t="s">
        <v>8158</v>
      </c>
      <c r="J1352" t="s">
        <v>8159</v>
      </c>
      <c r="K1352" t="s">
        <v>132</v>
      </c>
      <c r="L1352" s="5">
        <v>6.4</v>
      </c>
      <c r="M1352" t="s">
        <v>8178</v>
      </c>
      <c r="N1352" s="6">
        <v>196154</v>
      </c>
      <c r="O1352" t="s">
        <v>8182</v>
      </c>
      <c r="P1352" s="6">
        <v>100000000</v>
      </c>
      <c r="Q1352" s="6">
        <v>384336108</v>
      </c>
      <c r="R1352">
        <v>284336108</v>
      </c>
      <c r="S1352" t="s">
        <v>8175</v>
      </c>
      <c r="T1352" s="7">
        <v>39033</v>
      </c>
      <c r="U1352" t="s">
        <v>3386</v>
      </c>
      <c r="V1352" s="7">
        <v>39033</v>
      </c>
      <c r="W1352" t="s">
        <v>8207</v>
      </c>
      <c r="X1352" t="s">
        <v>8200</v>
      </c>
      <c r="Y1352">
        <v>2006</v>
      </c>
      <c r="Z1352">
        <v>12</v>
      </c>
    </row>
    <row r="1353" spans="1:26" x14ac:dyDescent="0.25">
      <c r="A1353" t="s">
        <v>3387</v>
      </c>
      <c r="B1353" t="s">
        <v>3388</v>
      </c>
      <c r="C1353" t="s">
        <v>3388</v>
      </c>
      <c r="D1353">
        <v>0</v>
      </c>
      <c r="E1353">
        <v>88</v>
      </c>
      <c r="F1353">
        <v>1</v>
      </c>
      <c r="G1353">
        <v>28</v>
      </c>
      <c r="H1353" t="s">
        <v>8177</v>
      </c>
      <c r="I1353" t="s">
        <v>8158</v>
      </c>
      <c r="J1353" t="s">
        <v>132</v>
      </c>
      <c r="K1353" t="s">
        <v>5802</v>
      </c>
      <c r="L1353" s="5">
        <v>7</v>
      </c>
      <c r="M1353" t="s">
        <v>8178</v>
      </c>
      <c r="N1353" s="6">
        <v>203302</v>
      </c>
      <c r="O1353" t="s">
        <v>8182</v>
      </c>
      <c r="P1353" s="6">
        <v>9000000</v>
      </c>
      <c r="Q1353" s="6">
        <v>23936908</v>
      </c>
      <c r="R1353">
        <v>14936908</v>
      </c>
      <c r="S1353" t="s">
        <v>8175</v>
      </c>
      <c r="T1353" s="7">
        <v>38127</v>
      </c>
      <c r="U1353" t="s">
        <v>2589</v>
      </c>
      <c r="V1353" s="7">
        <v>38127</v>
      </c>
      <c r="W1353" t="s">
        <v>8213</v>
      </c>
      <c r="X1353" t="s">
        <v>8199</v>
      </c>
      <c r="Y1353">
        <v>2004</v>
      </c>
      <c r="Z1353">
        <v>20</v>
      </c>
    </row>
    <row r="1354" spans="1:26" x14ac:dyDescent="0.25">
      <c r="A1354" t="s">
        <v>3389</v>
      </c>
      <c r="B1354" t="s">
        <v>3390</v>
      </c>
      <c r="C1354" t="s">
        <v>3390</v>
      </c>
      <c r="D1354">
        <v>0</v>
      </c>
      <c r="E1354">
        <v>103</v>
      </c>
      <c r="F1354">
        <v>1</v>
      </c>
      <c r="G1354">
        <v>43</v>
      </c>
      <c r="H1354" t="s">
        <v>8177</v>
      </c>
      <c r="I1354" t="s">
        <v>145</v>
      </c>
      <c r="J1354" t="s">
        <v>8156</v>
      </c>
      <c r="K1354" t="s">
        <v>8166</v>
      </c>
      <c r="L1354" s="5">
        <v>7.1</v>
      </c>
      <c r="M1354" t="s">
        <v>8181</v>
      </c>
      <c r="N1354" s="6">
        <v>117895</v>
      </c>
      <c r="O1354" t="s">
        <v>8182</v>
      </c>
      <c r="P1354" s="6">
        <v>29000000</v>
      </c>
      <c r="Q1354" s="6">
        <v>21733230</v>
      </c>
      <c r="R1354">
        <v>-7266770</v>
      </c>
      <c r="S1354" t="s">
        <v>8185</v>
      </c>
      <c r="T1354" s="7">
        <v>38375</v>
      </c>
      <c r="U1354" t="s">
        <v>3391</v>
      </c>
      <c r="V1354" s="7">
        <v>38375</v>
      </c>
      <c r="W1354" t="s">
        <v>8198</v>
      </c>
      <c r="X1354" t="s">
        <v>8200</v>
      </c>
      <c r="Y1354">
        <v>2005</v>
      </c>
      <c r="Z1354">
        <v>23</v>
      </c>
    </row>
    <row r="1355" spans="1:26" x14ac:dyDescent="0.25">
      <c r="A1355" t="s">
        <v>3392</v>
      </c>
      <c r="B1355" t="s">
        <v>3393</v>
      </c>
      <c r="C1355" t="s">
        <v>3393</v>
      </c>
      <c r="D1355">
        <v>0</v>
      </c>
      <c r="E1355">
        <v>81</v>
      </c>
      <c r="F1355">
        <v>1</v>
      </c>
      <c r="G1355">
        <v>21</v>
      </c>
      <c r="H1355" t="s">
        <v>8177</v>
      </c>
      <c r="I1355" t="s">
        <v>132</v>
      </c>
      <c r="J1355" t="s">
        <v>145</v>
      </c>
      <c r="K1355" t="s">
        <v>5802</v>
      </c>
      <c r="L1355" s="5">
        <v>7.3</v>
      </c>
      <c r="M1355" t="s">
        <v>8181</v>
      </c>
      <c r="N1355" s="6">
        <v>88301</v>
      </c>
      <c r="O1355" t="s">
        <v>8179</v>
      </c>
      <c r="P1355" s="6">
        <v>1500000</v>
      </c>
      <c r="Q1355" s="6">
        <v>11098131</v>
      </c>
      <c r="R1355">
        <v>9598131</v>
      </c>
      <c r="S1355" t="s">
        <v>8175</v>
      </c>
      <c r="T1355" s="7">
        <v>38376</v>
      </c>
      <c r="U1355" t="s">
        <v>3394</v>
      </c>
      <c r="V1355" s="7">
        <v>38376</v>
      </c>
      <c r="W1355" t="s">
        <v>8198</v>
      </c>
      <c r="X1355" t="s">
        <v>8205</v>
      </c>
      <c r="Y1355">
        <v>2005</v>
      </c>
      <c r="Z1355">
        <v>24</v>
      </c>
    </row>
    <row r="1356" spans="1:26" x14ac:dyDescent="0.25">
      <c r="A1356" t="s">
        <v>3395</v>
      </c>
      <c r="B1356" t="s">
        <v>3396</v>
      </c>
      <c r="C1356" t="s">
        <v>3396</v>
      </c>
      <c r="D1356">
        <v>0</v>
      </c>
      <c r="E1356">
        <v>115</v>
      </c>
      <c r="F1356">
        <v>1</v>
      </c>
      <c r="G1356">
        <v>55</v>
      </c>
      <c r="H1356" t="s">
        <v>8177</v>
      </c>
      <c r="I1356" t="s">
        <v>8158</v>
      </c>
      <c r="J1356" t="s">
        <v>132</v>
      </c>
      <c r="K1356" t="s">
        <v>8163</v>
      </c>
      <c r="L1356" s="5">
        <v>6.7</v>
      </c>
      <c r="M1356" t="s">
        <v>8178</v>
      </c>
      <c r="N1356" s="6">
        <v>509598</v>
      </c>
      <c r="O1356" t="s">
        <v>8184</v>
      </c>
      <c r="P1356" s="6">
        <v>150000000</v>
      </c>
      <c r="Q1356" s="6">
        <v>474968763</v>
      </c>
      <c r="R1356">
        <v>324968763</v>
      </c>
      <c r="S1356" t="s">
        <v>8175</v>
      </c>
      <c r="T1356" s="7">
        <v>38543</v>
      </c>
      <c r="U1356" t="s">
        <v>575</v>
      </c>
      <c r="V1356" s="7">
        <v>38543</v>
      </c>
      <c r="W1356" t="s">
        <v>8209</v>
      </c>
      <c r="X1356" t="s">
        <v>8200</v>
      </c>
      <c r="Y1356">
        <v>2005</v>
      </c>
      <c r="Z1356">
        <v>10</v>
      </c>
    </row>
    <row r="1357" spans="1:26" x14ac:dyDescent="0.25">
      <c r="A1357" t="s">
        <v>3397</v>
      </c>
      <c r="B1357" t="s">
        <v>3398</v>
      </c>
      <c r="C1357" t="s">
        <v>3398</v>
      </c>
      <c r="D1357">
        <v>0</v>
      </c>
      <c r="E1357">
        <v>83</v>
      </c>
      <c r="F1357">
        <v>1</v>
      </c>
      <c r="G1357">
        <v>23</v>
      </c>
      <c r="H1357" t="s">
        <v>8177</v>
      </c>
      <c r="I1357" t="s">
        <v>132</v>
      </c>
      <c r="J1357" t="s">
        <v>5802</v>
      </c>
      <c r="K1357" t="s">
        <v>5802</v>
      </c>
      <c r="L1357" s="5">
        <v>4.7</v>
      </c>
      <c r="M1357" t="s">
        <v>8188</v>
      </c>
      <c r="N1357" s="6">
        <v>52749</v>
      </c>
      <c r="O1357" t="s">
        <v>8179</v>
      </c>
      <c r="P1357" s="6">
        <v>22000000</v>
      </c>
      <c r="Q1357" s="6">
        <v>45109561</v>
      </c>
      <c r="R1357">
        <v>23109561</v>
      </c>
      <c r="S1357" t="s">
        <v>8175</v>
      </c>
      <c r="T1357" s="7">
        <v>38570</v>
      </c>
      <c r="U1357" t="s">
        <v>3399</v>
      </c>
      <c r="V1357" s="7">
        <v>38570</v>
      </c>
      <c r="W1357" t="s">
        <v>8212</v>
      </c>
      <c r="X1357" t="s">
        <v>8206</v>
      </c>
      <c r="Y1357">
        <v>2005</v>
      </c>
      <c r="Z1357">
        <v>6</v>
      </c>
    </row>
    <row r="1358" spans="1:26" x14ac:dyDescent="0.25">
      <c r="A1358" t="s">
        <v>3400</v>
      </c>
      <c r="B1358" t="s">
        <v>3401</v>
      </c>
      <c r="C1358" t="s">
        <v>3401</v>
      </c>
      <c r="D1358">
        <v>0</v>
      </c>
      <c r="E1358">
        <v>122</v>
      </c>
      <c r="F1358">
        <v>2</v>
      </c>
      <c r="G1358">
        <v>2</v>
      </c>
      <c r="H1358" t="s">
        <v>8183</v>
      </c>
      <c r="I1358" t="s">
        <v>5529</v>
      </c>
      <c r="J1358" t="s">
        <v>8158</v>
      </c>
      <c r="K1358" t="s">
        <v>5802</v>
      </c>
      <c r="L1358" s="5">
        <v>6.2</v>
      </c>
      <c r="M1358" t="s">
        <v>8178</v>
      </c>
      <c r="N1358" s="6">
        <v>483123</v>
      </c>
      <c r="O1358" t="s">
        <v>8182</v>
      </c>
      <c r="P1358" s="6">
        <v>185000000</v>
      </c>
      <c r="Q1358" s="6">
        <v>790653942</v>
      </c>
      <c r="R1358">
        <v>605653942</v>
      </c>
      <c r="S1358" t="s">
        <v>8175</v>
      </c>
      <c r="T1358" s="7">
        <v>39586</v>
      </c>
      <c r="U1358" t="s">
        <v>139</v>
      </c>
      <c r="V1358" s="7">
        <v>39586</v>
      </c>
      <c r="W1358" t="s">
        <v>8213</v>
      </c>
      <c r="X1358" t="s">
        <v>8200</v>
      </c>
      <c r="Y1358">
        <v>2008</v>
      </c>
      <c r="Z1358">
        <v>18</v>
      </c>
    </row>
    <row r="1359" spans="1:26" x14ac:dyDescent="0.25">
      <c r="A1359" t="s">
        <v>3402</v>
      </c>
      <c r="B1359" t="s">
        <v>3403</v>
      </c>
      <c r="C1359" t="s">
        <v>3403</v>
      </c>
      <c r="D1359">
        <v>0</v>
      </c>
      <c r="E1359">
        <v>121</v>
      </c>
      <c r="F1359">
        <v>2</v>
      </c>
      <c r="G1359">
        <v>1</v>
      </c>
      <c r="H1359" t="s">
        <v>8183</v>
      </c>
      <c r="I1359" t="s">
        <v>8158</v>
      </c>
      <c r="J1359" t="s">
        <v>8162</v>
      </c>
      <c r="K1359" t="s">
        <v>145</v>
      </c>
      <c r="L1359" s="5">
        <v>6.1</v>
      </c>
      <c r="M1359" t="s">
        <v>8178</v>
      </c>
      <c r="N1359" s="6">
        <v>114358</v>
      </c>
      <c r="O1359" t="s">
        <v>8182</v>
      </c>
      <c r="P1359" s="6">
        <v>50000000</v>
      </c>
      <c r="Q1359" s="6">
        <v>82169884</v>
      </c>
      <c r="R1359">
        <v>32169884</v>
      </c>
      <c r="S1359" t="s">
        <v>8175</v>
      </c>
      <c r="T1359" s="7">
        <v>39120</v>
      </c>
      <c r="U1359" t="s">
        <v>3176</v>
      </c>
      <c r="V1359" s="7">
        <v>39120</v>
      </c>
      <c r="W1359" t="s">
        <v>8201</v>
      </c>
      <c r="X1359" t="s">
        <v>8202</v>
      </c>
      <c r="Y1359">
        <v>2007</v>
      </c>
      <c r="Z1359">
        <v>7</v>
      </c>
    </row>
    <row r="1360" spans="1:26" x14ac:dyDescent="0.25">
      <c r="A1360" t="s">
        <v>3404</v>
      </c>
      <c r="B1360" t="s">
        <v>3405</v>
      </c>
      <c r="C1360" t="s">
        <v>3405</v>
      </c>
      <c r="D1360">
        <v>0</v>
      </c>
      <c r="E1360">
        <v>129</v>
      </c>
      <c r="F1360">
        <v>2</v>
      </c>
      <c r="G1360">
        <v>9</v>
      </c>
      <c r="H1360" t="s">
        <v>8183</v>
      </c>
      <c r="I1360" t="s">
        <v>145</v>
      </c>
      <c r="J1360" t="s">
        <v>8166</v>
      </c>
      <c r="K1360" t="s">
        <v>8161</v>
      </c>
      <c r="L1360" s="5">
        <v>6.6</v>
      </c>
      <c r="M1360" t="s">
        <v>8178</v>
      </c>
      <c r="N1360" s="6">
        <v>114971</v>
      </c>
      <c r="O1360" t="s">
        <v>8182</v>
      </c>
      <c r="P1360" s="6">
        <v>80000000</v>
      </c>
      <c r="Q1360" s="6">
        <v>96105910</v>
      </c>
      <c r="R1360">
        <v>16105910</v>
      </c>
      <c r="S1360" t="s">
        <v>8175</v>
      </c>
      <c r="T1360" s="7">
        <v>38187</v>
      </c>
      <c r="U1360" t="s">
        <v>1062</v>
      </c>
      <c r="V1360" s="7">
        <v>38187</v>
      </c>
      <c r="W1360" t="s">
        <v>8209</v>
      </c>
      <c r="X1360" t="s">
        <v>8205</v>
      </c>
      <c r="Y1360">
        <v>2004</v>
      </c>
      <c r="Z1360">
        <v>19</v>
      </c>
    </row>
    <row r="1361" spans="1:26" x14ac:dyDescent="0.25">
      <c r="A1361" t="s">
        <v>3406</v>
      </c>
      <c r="B1361" t="s">
        <v>3407</v>
      </c>
      <c r="C1361" t="s">
        <v>3407</v>
      </c>
      <c r="D1361">
        <v>0</v>
      </c>
      <c r="E1361">
        <v>99</v>
      </c>
      <c r="F1361">
        <v>1</v>
      </c>
      <c r="G1361">
        <v>39</v>
      </c>
      <c r="H1361" t="s">
        <v>8177</v>
      </c>
      <c r="I1361" t="s">
        <v>145</v>
      </c>
      <c r="J1361" t="s">
        <v>5802</v>
      </c>
      <c r="K1361" t="s">
        <v>5802</v>
      </c>
      <c r="L1361" s="5">
        <v>3.6</v>
      </c>
      <c r="M1361" t="s">
        <v>8188</v>
      </c>
      <c r="N1361" s="6">
        <v>93569</v>
      </c>
      <c r="O1361" t="s">
        <v>8179</v>
      </c>
      <c r="P1361" s="6">
        <v>6000000</v>
      </c>
      <c r="Q1361" s="6">
        <v>4989559</v>
      </c>
      <c r="R1361">
        <v>-1010441</v>
      </c>
      <c r="S1361" t="s">
        <v>8185</v>
      </c>
      <c r="T1361" s="7">
        <v>37799</v>
      </c>
      <c r="U1361" t="s">
        <v>3408</v>
      </c>
      <c r="V1361" s="7">
        <v>37799</v>
      </c>
      <c r="W1361" t="s">
        <v>8208</v>
      </c>
      <c r="X1361" t="s">
        <v>1465</v>
      </c>
      <c r="Y1361">
        <v>2003</v>
      </c>
      <c r="Z1361">
        <v>27</v>
      </c>
    </row>
    <row r="1362" spans="1:26" x14ac:dyDescent="0.25">
      <c r="A1362" t="s">
        <v>3409</v>
      </c>
      <c r="B1362" t="s">
        <v>3410</v>
      </c>
      <c r="C1362" t="s">
        <v>3410</v>
      </c>
      <c r="D1362">
        <v>0</v>
      </c>
      <c r="E1362">
        <v>108</v>
      </c>
      <c r="F1362">
        <v>1</v>
      </c>
      <c r="G1362">
        <v>48</v>
      </c>
      <c r="H1362" t="s">
        <v>8177</v>
      </c>
      <c r="I1362" t="s">
        <v>145</v>
      </c>
      <c r="J1362" t="s">
        <v>8166</v>
      </c>
      <c r="K1362" t="s">
        <v>3857</v>
      </c>
      <c r="L1362" s="5">
        <v>6.6</v>
      </c>
      <c r="M1362" t="s">
        <v>8178</v>
      </c>
      <c r="N1362" s="6">
        <v>273209</v>
      </c>
      <c r="O1362" t="s">
        <v>8182</v>
      </c>
      <c r="P1362" s="6">
        <v>60000000</v>
      </c>
      <c r="Q1362" s="6">
        <v>256697520</v>
      </c>
      <c r="R1362">
        <v>196697520</v>
      </c>
      <c r="S1362" t="s">
        <v>8175</v>
      </c>
      <c r="T1362" s="7">
        <v>38194</v>
      </c>
      <c r="U1362" t="s">
        <v>2307</v>
      </c>
      <c r="V1362" s="7">
        <v>38194</v>
      </c>
      <c r="W1362" t="s">
        <v>8209</v>
      </c>
      <c r="X1362" t="s">
        <v>8205</v>
      </c>
      <c r="Y1362">
        <v>2004</v>
      </c>
      <c r="Z1362">
        <v>26</v>
      </c>
    </row>
    <row r="1363" spans="1:26" x14ac:dyDescent="0.25">
      <c r="A1363" t="s">
        <v>3411</v>
      </c>
      <c r="B1363" t="s">
        <v>3412</v>
      </c>
      <c r="C1363" t="s">
        <v>3412</v>
      </c>
      <c r="D1363">
        <v>0</v>
      </c>
      <c r="E1363">
        <v>123</v>
      </c>
      <c r="F1363">
        <v>2</v>
      </c>
      <c r="G1363">
        <v>3</v>
      </c>
      <c r="H1363" t="s">
        <v>8183</v>
      </c>
      <c r="I1363" t="s">
        <v>132</v>
      </c>
      <c r="J1363" t="s">
        <v>145</v>
      </c>
      <c r="K1363" t="s">
        <v>8157</v>
      </c>
      <c r="L1363" s="5">
        <v>6.3</v>
      </c>
      <c r="M1363" t="s">
        <v>8178</v>
      </c>
      <c r="N1363" s="6">
        <v>72054</v>
      </c>
      <c r="O1363" t="s">
        <v>8179</v>
      </c>
      <c r="P1363" s="6">
        <v>45000000</v>
      </c>
      <c r="Q1363" s="6">
        <v>52164016</v>
      </c>
      <c r="R1363">
        <v>7164016</v>
      </c>
      <c r="S1363" t="s">
        <v>8175</v>
      </c>
      <c r="T1363" s="7">
        <v>38599</v>
      </c>
      <c r="U1363" t="s">
        <v>1612</v>
      </c>
      <c r="V1363" s="7">
        <v>38599</v>
      </c>
      <c r="W1363" t="s">
        <v>8211</v>
      </c>
      <c r="X1363" t="s">
        <v>8200</v>
      </c>
      <c r="Y1363">
        <v>2005</v>
      </c>
      <c r="Z1363">
        <v>4</v>
      </c>
    </row>
    <row r="1364" spans="1:26" x14ac:dyDescent="0.25">
      <c r="A1364" t="s">
        <v>3413</v>
      </c>
      <c r="B1364" t="s">
        <v>3414</v>
      </c>
      <c r="C1364" t="s">
        <v>3414</v>
      </c>
      <c r="D1364">
        <v>0</v>
      </c>
      <c r="E1364">
        <v>135</v>
      </c>
      <c r="F1364">
        <v>2</v>
      </c>
      <c r="G1364">
        <v>15</v>
      </c>
      <c r="H1364" t="s">
        <v>8183</v>
      </c>
      <c r="I1364" t="s">
        <v>8160</v>
      </c>
      <c r="J1364" t="s">
        <v>145</v>
      </c>
      <c r="K1364" t="s">
        <v>8165</v>
      </c>
      <c r="L1364" s="5">
        <v>6.8</v>
      </c>
      <c r="M1364" t="s">
        <v>8178</v>
      </c>
      <c r="N1364" s="6">
        <v>60488</v>
      </c>
      <c r="O1364" t="s">
        <v>8179</v>
      </c>
      <c r="P1364" s="6">
        <v>20000000</v>
      </c>
      <c r="Q1364" s="6">
        <v>11792542</v>
      </c>
      <c r="R1364">
        <v>-8207458</v>
      </c>
      <c r="S1364" t="s">
        <v>8185</v>
      </c>
      <c r="T1364" s="7">
        <v>39326</v>
      </c>
      <c r="U1364" t="s">
        <v>3415</v>
      </c>
      <c r="V1364" s="7">
        <v>39326</v>
      </c>
      <c r="W1364" t="s">
        <v>8211</v>
      </c>
      <c r="X1364" t="s">
        <v>8206</v>
      </c>
      <c r="Y1364">
        <v>2007</v>
      </c>
      <c r="Z1364">
        <v>1</v>
      </c>
    </row>
    <row r="1365" spans="1:26" x14ac:dyDescent="0.25">
      <c r="A1365" t="s">
        <v>3416</v>
      </c>
      <c r="B1365" t="s">
        <v>3417</v>
      </c>
      <c r="C1365" t="s">
        <v>3417</v>
      </c>
      <c r="D1365">
        <v>0</v>
      </c>
      <c r="E1365">
        <v>131</v>
      </c>
      <c r="F1365">
        <v>2</v>
      </c>
      <c r="G1365">
        <v>11</v>
      </c>
      <c r="H1365" t="s">
        <v>8183</v>
      </c>
      <c r="I1365" t="s">
        <v>5529</v>
      </c>
      <c r="J1365" t="s">
        <v>8158</v>
      </c>
      <c r="K1365" t="s">
        <v>8166</v>
      </c>
      <c r="L1365" s="5">
        <v>6.9</v>
      </c>
      <c r="M1365" t="s">
        <v>8178</v>
      </c>
      <c r="N1365" s="6">
        <v>348437</v>
      </c>
      <c r="O1365" t="s">
        <v>8182</v>
      </c>
      <c r="P1365" s="6">
        <v>100000000</v>
      </c>
      <c r="Q1365" s="6">
        <v>347512318</v>
      </c>
      <c r="R1365">
        <v>247512318</v>
      </c>
      <c r="S1365" t="s">
        <v>8175</v>
      </c>
      <c r="T1365" s="7">
        <v>38299</v>
      </c>
      <c r="U1365" t="s">
        <v>1188</v>
      </c>
      <c r="V1365" s="7">
        <v>38299</v>
      </c>
      <c r="W1365" t="s">
        <v>8207</v>
      </c>
      <c r="X1365" t="s">
        <v>8205</v>
      </c>
      <c r="Y1365">
        <v>2004</v>
      </c>
      <c r="Z1365">
        <v>8</v>
      </c>
    </row>
    <row r="1366" spans="1:26" x14ac:dyDescent="0.25">
      <c r="A1366" t="s">
        <v>3418</v>
      </c>
      <c r="B1366" t="s">
        <v>3419</v>
      </c>
      <c r="C1366" t="s">
        <v>3419</v>
      </c>
      <c r="D1366">
        <v>0</v>
      </c>
      <c r="E1366">
        <v>113</v>
      </c>
      <c r="F1366">
        <v>1</v>
      </c>
      <c r="G1366">
        <v>53</v>
      </c>
      <c r="H1366" t="s">
        <v>8177</v>
      </c>
      <c r="I1366" t="s">
        <v>132</v>
      </c>
      <c r="J1366" t="s">
        <v>8163</v>
      </c>
      <c r="K1366" t="s">
        <v>8157</v>
      </c>
      <c r="L1366" s="5">
        <v>5.8</v>
      </c>
      <c r="M1366" t="s">
        <v>8178</v>
      </c>
      <c r="N1366" s="6">
        <v>86911</v>
      </c>
      <c r="O1366" t="s">
        <v>8179</v>
      </c>
      <c r="P1366" s="6">
        <v>40000000</v>
      </c>
      <c r="Q1366" s="6">
        <v>134734481</v>
      </c>
      <c r="R1366">
        <v>94734481</v>
      </c>
      <c r="S1366" t="s">
        <v>8175</v>
      </c>
      <c r="T1366" s="7">
        <v>38206</v>
      </c>
      <c r="U1366" t="s">
        <v>720</v>
      </c>
      <c r="V1366" s="7">
        <v>38206</v>
      </c>
      <c r="W1366" t="s">
        <v>8212</v>
      </c>
      <c r="X1366" t="s">
        <v>8206</v>
      </c>
      <c r="Y1366">
        <v>2004</v>
      </c>
      <c r="Z1366">
        <v>7</v>
      </c>
    </row>
    <row r="1367" spans="1:26" x14ac:dyDescent="0.25">
      <c r="A1367" t="s">
        <v>3420</v>
      </c>
      <c r="B1367" t="s">
        <v>3421</v>
      </c>
      <c r="C1367" t="s">
        <v>3421</v>
      </c>
      <c r="D1367">
        <v>0</v>
      </c>
      <c r="E1367">
        <v>120</v>
      </c>
      <c r="F1367">
        <v>2</v>
      </c>
      <c r="G1367">
        <v>0</v>
      </c>
      <c r="H1367" t="s">
        <v>8177</v>
      </c>
      <c r="I1367" t="s">
        <v>5529</v>
      </c>
      <c r="J1367" t="s">
        <v>8162</v>
      </c>
      <c r="K1367" t="s">
        <v>145</v>
      </c>
      <c r="L1367" s="5">
        <v>7.5</v>
      </c>
      <c r="M1367" t="s">
        <v>8181</v>
      </c>
      <c r="N1367" s="6">
        <v>424914</v>
      </c>
      <c r="O1367" t="s">
        <v>8182</v>
      </c>
      <c r="P1367" s="6">
        <v>65000000</v>
      </c>
      <c r="Q1367" s="6">
        <v>220239925</v>
      </c>
      <c r="R1367">
        <v>155239925</v>
      </c>
      <c r="S1367" t="s">
        <v>8175</v>
      </c>
      <c r="T1367" s="7">
        <v>38201</v>
      </c>
      <c r="U1367" t="s">
        <v>651</v>
      </c>
      <c r="V1367" s="7">
        <v>38201</v>
      </c>
      <c r="W1367" t="s">
        <v>8212</v>
      </c>
      <c r="X1367" t="s">
        <v>8205</v>
      </c>
      <c r="Y1367">
        <v>2004</v>
      </c>
      <c r="Z1367">
        <v>2</v>
      </c>
    </row>
    <row r="1368" spans="1:26" x14ac:dyDescent="0.25">
      <c r="A1368" t="s">
        <v>3422</v>
      </c>
      <c r="B1368" t="s">
        <v>3423</v>
      </c>
      <c r="C1368" t="s">
        <v>3423</v>
      </c>
      <c r="D1368">
        <v>0</v>
      </c>
      <c r="E1368">
        <v>88</v>
      </c>
      <c r="F1368">
        <v>1</v>
      </c>
      <c r="G1368">
        <v>28</v>
      </c>
      <c r="H1368" t="s">
        <v>8177</v>
      </c>
      <c r="I1368" t="s">
        <v>132</v>
      </c>
      <c r="J1368" t="s">
        <v>145</v>
      </c>
      <c r="K1368" t="s">
        <v>8157</v>
      </c>
      <c r="L1368" s="5">
        <v>5.7</v>
      </c>
      <c r="M1368" t="s">
        <v>8178</v>
      </c>
      <c r="N1368" s="6">
        <v>76731</v>
      </c>
      <c r="O1368" t="s">
        <v>8179</v>
      </c>
      <c r="P1368" s="6">
        <v>80000000</v>
      </c>
      <c r="Q1368" s="6">
        <v>164112721</v>
      </c>
      <c r="R1368">
        <v>84112721</v>
      </c>
      <c r="S1368" t="s">
        <v>8175</v>
      </c>
      <c r="T1368" s="7">
        <v>39772</v>
      </c>
      <c r="U1368" t="s">
        <v>3424</v>
      </c>
      <c r="V1368" s="7">
        <v>39772</v>
      </c>
      <c r="W1368" t="s">
        <v>8207</v>
      </c>
      <c r="X1368" t="s">
        <v>8199</v>
      </c>
      <c r="Y1368">
        <v>2008</v>
      </c>
      <c r="Z1368">
        <v>20</v>
      </c>
    </row>
    <row r="1369" spans="1:26" x14ac:dyDescent="0.25">
      <c r="A1369" t="s">
        <v>3425</v>
      </c>
      <c r="B1369" t="s">
        <v>3426</v>
      </c>
      <c r="C1369" t="s">
        <v>3426</v>
      </c>
      <c r="D1369">
        <v>0</v>
      </c>
      <c r="E1369">
        <v>90</v>
      </c>
      <c r="F1369">
        <v>1</v>
      </c>
      <c r="G1369">
        <v>30</v>
      </c>
      <c r="H1369" t="s">
        <v>8177</v>
      </c>
      <c r="I1369" t="s">
        <v>132</v>
      </c>
      <c r="J1369" t="s">
        <v>8162</v>
      </c>
      <c r="K1369" t="s">
        <v>5802</v>
      </c>
      <c r="L1369" s="5">
        <v>6.2</v>
      </c>
      <c r="M1369" t="s">
        <v>8178</v>
      </c>
      <c r="N1369" s="6">
        <v>151625</v>
      </c>
      <c r="O1369" t="s">
        <v>8182</v>
      </c>
      <c r="P1369" s="6">
        <v>100000000</v>
      </c>
      <c r="Q1369" s="6">
        <v>204681899</v>
      </c>
      <c r="R1369">
        <v>104681899</v>
      </c>
      <c r="S1369" t="s">
        <v>8175</v>
      </c>
      <c r="T1369" s="7">
        <v>38707</v>
      </c>
      <c r="U1369" t="s">
        <v>2342</v>
      </c>
      <c r="V1369" s="7">
        <v>38707</v>
      </c>
      <c r="W1369" t="s">
        <v>8196</v>
      </c>
      <c r="X1369" t="s">
        <v>8202</v>
      </c>
      <c r="Y1369">
        <v>2005</v>
      </c>
      <c r="Z1369">
        <v>21</v>
      </c>
    </row>
    <row r="1370" spans="1:26" x14ac:dyDescent="0.25">
      <c r="A1370" t="s">
        <v>3427</v>
      </c>
      <c r="B1370" t="s">
        <v>3428</v>
      </c>
      <c r="C1370" t="s">
        <v>3428</v>
      </c>
      <c r="D1370">
        <v>0</v>
      </c>
      <c r="E1370">
        <v>124</v>
      </c>
      <c r="F1370">
        <v>2</v>
      </c>
      <c r="G1370">
        <v>4</v>
      </c>
      <c r="H1370" t="s">
        <v>8183</v>
      </c>
      <c r="I1370" t="s">
        <v>5529</v>
      </c>
      <c r="J1370" t="s">
        <v>8158</v>
      </c>
      <c r="K1370" t="s">
        <v>8161</v>
      </c>
      <c r="L1370" s="5">
        <v>6.9</v>
      </c>
      <c r="M1370" t="s">
        <v>8178</v>
      </c>
      <c r="N1370" s="6">
        <v>668305</v>
      </c>
      <c r="O1370" t="s">
        <v>8184</v>
      </c>
      <c r="P1370" s="6">
        <v>150000000</v>
      </c>
      <c r="Q1370" s="6">
        <v>1671537444</v>
      </c>
      <c r="R1370">
        <v>1521537444</v>
      </c>
      <c r="S1370" t="s">
        <v>8175</v>
      </c>
      <c r="T1370" s="7">
        <v>42153</v>
      </c>
      <c r="U1370" t="s">
        <v>3429</v>
      </c>
      <c r="V1370" s="7">
        <v>42153</v>
      </c>
      <c r="W1370" t="s">
        <v>8213</v>
      </c>
      <c r="X1370" t="s">
        <v>1465</v>
      </c>
      <c r="Y1370">
        <v>2015</v>
      </c>
      <c r="Z1370">
        <v>29</v>
      </c>
    </row>
    <row r="1371" spans="1:26" x14ac:dyDescent="0.25">
      <c r="A1371" t="s">
        <v>3430</v>
      </c>
      <c r="B1371" t="s">
        <v>3431</v>
      </c>
      <c r="C1371" t="s">
        <v>3431</v>
      </c>
      <c r="D1371">
        <v>0</v>
      </c>
      <c r="E1371">
        <v>101</v>
      </c>
      <c r="F1371">
        <v>1</v>
      </c>
      <c r="G1371">
        <v>41</v>
      </c>
      <c r="H1371" t="s">
        <v>8177</v>
      </c>
      <c r="I1371" t="s">
        <v>132</v>
      </c>
      <c r="J1371" t="s">
        <v>8157</v>
      </c>
      <c r="K1371" t="s">
        <v>5802</v>
      </c>
      <c r="L1371" s="5">
        <v>5.5</v>
      </c>
      <c r="M1371" t="s">
        <v>8178</v>
      </c>
      <c r="N1371" s="6">
        <v>64408</v>
      </c>
      <c r="O1371" t="s">
        <v>8179</v>
      </c>
      <c r="P1371" s="6">
        <v>43000000</v>
      </c>
      <c r="Q1371" s="6">
        <v>155457327</v>
      </c>
      <c r="R1371">
        <v>112457327</v>
      </c>
      <c r="S1371" t="s">
        <v>8175</v>
      </c>
      <c r="T1371" s="7">
        <v>38477</v>
      </c>
      <c r="U1371" t="s">
        <v>2653</v>
      </c>
      <c r="V1371" s="7">
        <v>38477</v>
      </c>
      <c r="W1371" t="s">
        <v>8213</v>
      </c>
      <c r="X1371" t="s">
        <v>8199</v>
      </c>
      <c r="Y1371">
        <v>2005</v>
      </c>
      <c r="Z1371">
        <v>5</v>
      </c>
    </row>
    <row r="1372" spans="1:26" x14ac:dyDescent="0.25">
      <c r="A1372" t="s">
        <v>3432</v>
      </c>
      <c r="B1372" t="s">
        <v>3433</v>
      </c>
      <c r="C1372" t="s">
        <v>3433</v>
      </c>
      <c r="D1372">
        <v>0</v>
      </c>
      <c r="E1372">
        <v>88</v>
      </c>
      <c r="F1372">
        <v>1</v>
      </c>
      <c r="G1372">
        <v>28</v>
      </c>
      <c r="H1372" t="s">
        <v>8177</v>
      </c>
      <c r="I1372" t="s">
        <v>5529</v>
      </c>
      <c r="J1372" t="s">
        <v>8161</v>
      </c>
      <c r="K1372" t="s">
        <v>5802</v>
      </c>
      <c r="L1372" s="5">
        <v>4.3</v>
      </c>
      <c r="M1372" t="s">
        <v>8188</v>
      </c>
      <c r="N1372" s="6">
        <v>83498</v>
      </c>
      <c r="O1372" t="s">
        <v>8179</v>
      </c>
      <c r="P1372" s="6">
        <v>30000000</v>
      </c>
      <c r="Q1372" s="6">
        <v>31070211</v>
      </c>
      <c r="R1372">
        <v>1070211</v>
      </c>
      <c r="S1372" t="s">
        <v>8175</v>
      </c>
      <c r="T1372" s="7">
        <v>38779</v>
      </c>
      <c r="U1372" t="s">
        <v>2568</v>
      </c>
      <c r="V1372" s="7">
        <v>38779</v>
      </c>
      <c r="W1372" t="s">
        <v>8203</v>
      </c>
      <c r="X1372" t="s">
        <v>1465</v>
      </c>
      <c r="Y1372">
        <v>2006</v>
      </c>
      <c r="Z1372">
        <v>3</v>
      </c>
    </row>
    <row r="1373" spans="1:26" x14ac:dyDescent="0.25">
      <c r="A1373" t="s">
        <v>3434</v>
      </c>
      <c r="B1373" t="s">
        <v>3435</v>
      </c>
      <c r="C1373" t="s">
        <v>3436</v>
      </c>
      <c r="D1373">
        <v>0</v>
      </c>
      <c r="E1373">
        <v>101</v>
      </c>
      <c r="F1373">
        <v>1</v>
      </c>
      <c r="G1373">
        <v>41</v>
      </c>
      <c r="H1373" t="s">
        <v>8177</v>
      </c>
      <c r="I1373" t="s">
        <v>5529</v>
      </c>
      <c r="J1373" t="s">
        <v>8158</v>
      </c>
      <c r="K1373" t="s">
        <v>83</v>
      </c>
      <c r="L1373" s="5">
        <v>5.7</v>
      </c>
      <c r="M1373" t="s">
        <v>8178</v>
      </c>
      <c r="N1373" s="6">
        <v>208765</v>
      </c>
      <c r="O1373" t="s">
        <v>8182</v>
      </c>
      <c r="P1373" s="6">
        <v>60000000</v>
      </c>
      <c r="Q1373" s="6">
        <v>177427090</v>
      </c>
      <c r="R1373">
        <v>117427090</v>
      </c>
      <c r="S1373" t="s">
        <v>8175</v>
      </c>
      <c r="T1373" s="7">
        <v>38211</v>
      </c>
      <c r="U1373" t="s">
        <v>1500</v>
      </c>
      <c r="V1373" s="7">
        <v>38211</v>
      </c>
      <c r="W1373" t="s">
        <v>8212</v>
      </c>
      <c r="X1373" t="s">
        <v>8199</v>
      </c>
      <c r="Y1373">
        <v>2004</v>
      </c>
      <c r="Z1373">
        <v>12</v>
      </c>
    </row>
    <row r="1374" spans="1:26" x14ac:dyDescent="0.25">
      <c r="A1374" t="s">
        <v>3437</v>
      </c>
      <c r="B1374" t="s">
        <v>3438</v>
      </c>
      <c r="C1374" t="s">
        <v>3438</v>
      </c>
      <c r="D1374">
        <v>0</v>
      </c>
      <c r="E1374">
        <v>131</v>
      </c>
      <c r="F1374">
        <v>2</v>
      </c>
      <c r="G1374">
        <v>11</v>
      </c>
      <c r="H1374" t="s">
        <v>8183</v>
      </c>
      <c r="I1374" t="s">
        <v>132</v>
      </c>
      <c r="J1374" t="s">
        <v>145</v>
      </c>
      <c r="K1374" t="s">
        <v>8157</v>
      </c>
      <c r="L1374" s="5">
        <v>6.4</v>
      </c>
      <c r="M1374" t="s">
        <v>8178</v>
      </c>
      <c r="N1374" s="6">
        <v>87653</v>
      </c>
      <c r="O1374" t="s">
        <v>8179</v>
      </c>
      <c r="P1374" s="6">
        <v>80000000</v>
      </c>
      <c r="Q1374" s="6">
        <v>55470154</v>
      </c>
      <c r="R1374">
        <v>-24529846</v>
      </c>
      <c r="S1374" t="s">
        <v>8185</v>
      </c>
      <c r="T1374" s="7">
        <v>38338</v>
      </c>
      <c r="U1374" t="s">
        <v>435</v>
      </c>
      <c r="V1374" s="7">
        <v>38338</v>
      </c>
      <c r="W1374" t="s">
        <v>8196</v>
      </c>
      <c r="X1374" t="s">
        <v>1465</v>
      </c>
      <c r="Y1374">
        <v>2004</v>
      </c>
      <c r="Z1374">
        <v>17</v>
      </c>
    </row>
    <row r="1375" spans="1:26" x14ac:dyDescent="0.25">
      <c r="A1375" t="s">
        <v>3439</v>
      </c>
      <c r="B1375" t="s">
        <v>3440</v>
      </c>
      <c r="C1375" t="s">
        <v>3440</v>
      </c>
      <c r="D1375">
        <v>0</v>
      </c>
      <c r="E1375">
        <v>99</v>
      </c>
      <c r="F1375">
        <v>1</v>
      </c>
      <c r="G1375">
        <v>39</v>
      </c>
      <c r="H1375" t="s">
        <v>8177</v>
      </c>
      <c r="I1375" t="s">
        <v>145</v>
      </c>
      <c r="J1375" t="s">
        <v>8166</v>
      </c>
      <c r="K1375" t="s">
        <v>3857</v>
      </c>
      <c r="L1375" s="5">
        <v>6.7</v>
      </c>
      <c r="M1375" t="s">
        <v>8178</v>
      </c>
      <c r="N1375" s="6">
        <v>84180</v>
      </c>
      <c r="O1375" t="s">
        <v>8179</v>
      </c>
      <c r="P1375" s="6">
        <v>50000000</v>
      </c>
      <c r="Q1375" s="6">
        <v>8483797</v>
      </c>
      <c r="R1375">
        <v>-41516203</v>
      </c>
      <c r="S1375" t="s">
        <v>8185</v>
      </c>
      <c r="T1375" s="7">
        <v>38619</v>
      </c>
      <c r="U1375" t="s">
        <v>2862</v>
      </c>
      <c r="V1375" s="7">
        <v>38619</v>
      </c>
      <c r="W1375" t="s">
        <v>8211</v>
      </c>
      <c r="X1375" t="s">
        <v>8206</v>
      </c>
      <c r="Y1375">
        <v>2005</v>
      </c>
      <c r="Z1375">
        <v>24</v>
      </c>
    </row>
    <row r="1376" spans="1:26" x14ac:dyDescent="0.25">
      <c r="A1376" t="s">
        <v>3441</v>
      </c>
      <c r="B1376" t="s">
        <v>3442</v>
      </c>
      <c r="C1376" t="s">
        <v>3442</v>
      </c>
      <c r="D1376">
        <v>0</v>
      </c>
      <c r="E1376">
        <v>81</v>
      </c>
      <c r="F1376">
        <v>1</v>
      </c>
      <c r="G1376">
        <v>21</v>
      </c>
      <c r="H1376" t="s">
        <v>8177</v>
      </c>
      <c r="I1376" t="s">
        <v>8158</v>
      </c>
      <c r="J1376" t="s">
        <v>8159</v>
      </c>
      <c r="K1376" t="s">
        <v>132</v>
      </c>
      <c r="L1376" s="5">
        <v>5.7</v>
      </c>
      <c r="M1376" t="s">
        <v>8178</v>
      </c>
      <c r="N1376" s="6">
        <v>98597</v>
      </c>
      <c r="O1376" t="s">
        <v>8179</v>
      </c>
      <c r="P1376" s="6">
        <v>150000000</v>
      </c>
      <c r="Q1376" s="6">
        <v>314432837</v>
      </c>
      <c r="R1376">
        <v>164432837</v>
      </c>
      <c r="S1376" t="s">
        <v>8175</v>
      </c>
      <c r="T1376" s="7">
        <v>38631</v>
      </c>
      <c r="U1376" t="s">
        <v>2026</v>
      </c>
      <c r="V1376" s="7">
        <v>38631</v>
      </c>
      <c r="W1376" t="s">
        <v>8204</v>
      </c>
      <c r="X1376" t="s">
        <v>8199</v>
      </c>
      <c r="Y1376">
        <v>2005</v>
      </c>
      <c r="Z1376">
        <v>6</v>
      </c>
    </row>
    <row r="1377" spans="1:26" x14ac:dyDescent="0.25">
      <c r="A1377" t="s">
        <v>3443</v>
      </c>
      <c r="B1377" t="s">
        <v>3444</v>
      </c>
      <c r="C1377" t="s">
        <v>3444</v>
      </c>
      <c r="D1377">
        <v>0</v>
      </c>
      <c r="E1377">
        <v>109</v>
      </c>
      <c r="F1377">
        <v>1</v>
      </c>
      <c r="G1377">
        <v>49</v>
      </c>
      <c r="H1377" t="s">
        <v>8177</v>
      </c>
      <c r="I1377" t="s">
        <v>8158</v>
      </c>
      <c r="J1377" t="s">
        <v>132</v>
      </c>
      <c r="K1377" t="s">
        <v>8161</v>
      </c>
      <c r="L1377" s="5">
        <v>6.7</v>
      </c>
      <c r="M1377" t="s">
        <v>8178</v>
      </c>
      <c r="N1377" s="6">
        <v>205645</v>
      </c>
      <c r="O1377" t="s">
        <v>8182</v>
      </c>
      <c r="P1377" s="6">
        <v>50000000</v>
      </c>
      <c r="Q1377" s="6">
        <v>104478416</v>
      </c>
      <c r="R1377">
        <v>54478416</v>
      </c>
      <c r="S1377" t="s">
        <v>8175</v>
      </c>
      <c r="T1377" s="7">
        <v>38462</v>
      </c>
      <c r="U1377" t="s">
        <v>3445</v>
      </c>
      <c r="V1377" s="7">
        <v>38462</v>
      </c>
      <c r="W1377" t="s">
        <v>8210</v>
      </c>
      <c r="X1377" t="s">
        <v>8202</v>
      </c>
      <c r="Y1377">
        <v>2005</v>
      </c>
      <c r="Z1377">
        <v>20</v>
      </c>
    </row>
    <row r="1378" spans="1:26" x14ac:dyDescent="0.25">
      <c r="A1378" t="s">
        <v>3446</v>
      </c>
      <c r="B1378" t="s">
        <v>3447</v>
      </c>
      <c r="C1378" t="s">
        <v>3447</v>
      </c>
      <c r="D1378">
        <v>0</v>
      </c>
      <c r="E1378">
        <v>126</v>
      </c>
      <c r="F1378">
        <v>2</v>
      </c>
      <c r="G1378">
        <v>6</v>
      </c>
      <c r="H1378" t="s">
        <v>8183</v>
      </c>
      <c r="I1378" t="s">
        <v>5529</v>
      </c>
      <c r="J1378" t="s">
        <v>8158</v>
      </c>
      <c r="K1378" t="s">
        <v>8161</v>
      </c>
      <c r="L1378" s="5">
        <v>7.9</v>
      </c>
      <c r="M1378" t="s">
        <v>8181</v>
      </c>
      <c r="N1378" s="6">
        <v>1102742</v>
      </c>
      <c r="O1378" t="s">
        <v>8184</v>
      </c>
      <c r="P1378" s="6">
        <v>140000000</v>
      </c>
      <c r="Q1378" s="6">
        <v>585796247</v>
      </c>
      <c r="R1378">
        <v>445796247</v>
      </c>
      <c r="S1378" t="s">
        <v>8175</v>
      </c>
      <c r="T1378" s="7">
        <v>39552</v>
      </c>
      <c r="U1378" t="s">
        <v>3083</v>
      </c>
      <c r="V1378" s="7">
        <v>39552</v>
      </c>
      <c r="W1378" t="s">
        <v>8210</v>
      </c>
      <c r="X1378" t="s">
        <v>8205</v>
      </c>
      <c r="Y1378">
        <v>2008</v>
      </c>
      <c r="Z1378">
        <v>14</v>
      </c>
    </row>
    <row r="1379" spans="1:26" x14ac:dyDescent="0.25">
      <c r="A1379" t="s">
        <v>3448</v>
      </c>
      <c r="B1379" t="s">
        <v>3449</v>
      </c>
      <c r="C1379" t="s">
        <v>3449</v>
      </c>
      <c r="D1379">
        <v>0</v>
      </c>
      <c r="E1379">
        <v>108</v>
      </c>
      <c r="F1379">
        <v>1</v>
      </c>
      <c r="G1379">
        <v>48</v>
      </c>
      <c r="H1379" t="s">
        <v>8177</v>
      </c>
      <c r="I1379" t="s">
        <v>5529</v>
      </c>
      <c r="J1379" t="s">
        <v>8166</v>
      </c>
      <c r="K1379" t="s">
        <v>3857</v>
      </c>
      <c r="L1379" s="5">
        <v>7.7</v>
      </c>
      <c r="M1379" t="s">
        <v>8181</v>
      </c>
      <c r="N1379" s="6">
        <v>479999</v>
      </c>
      <c r="O1379" t="s">
        <v>8182</v>
      </c>
      <c r="P1379" s="6">
        <v>75000000</v>
      </c>
      <c r="Q1379" s="6">
        <v>290835269</v>
      </c>
      <c r="R1379">
        <v>215835269</v>
      </c>
      <c r="S1379" t="s">
        <v>8175</v>
      </c>
      <c r="T1379" s="7">
        <v>38184</v>
      </c>
      <c r="U1379" t="s">
        <v>3450</v>
      </c>
      <c r="V1379" s="7">
        <v>38184</v>
      </c>
      <c r="W1379" t="s">
        <v>8209</v>
      </c>
      <c r="X1379" t="s">
        <v>1465</v>
      </c>
      <c r="Y1379">
        <v>2004</v>
      </c>
      <c r="Z1379">
        <v>16</v>
      </c>
    </row>
    <row r="1380" spans="1:26" x14ac:dyDescent="0.25">
      <c r="A1380" t="s">
        <v>3451</v>
      </c>
      <c r="B1380" t="s">
        <v>3452</v>
      </c>
      <c r="C1380" t="s">
        <v>3452</v>
      </c>
      <c r="D1380">
        <v>0</v>
      </c>
      <c r="E1380">
        <v>90</v>
      </c>
      <c r="F1380">
        <v>1</v>
      </c>
      <c r="G1380">
        <v>30</v>
      </c>
      <c r="H1380" t="s">
        <v>8177</v>
      </c>
      <c r="I1380" t="s">
        <v>132</v>
      </c>
      <c r="J1380" t="s">
        <v>8157</v>
      </c>
      <c r="K1380" t="s">
        <v>5802</v>
      </c>
      <c r="L1380" s="5">
        <v>6.1</v>
      </c>
      <c r="M1380" t="s">
        <v>8178</v>
      </c>
      <c r="N1380" s="6">
        <v>55481</v>
      </c>
      <c r="O1380" t="s">
        <v>8179</v>
      </c>
      <c r="P1380" s="6">
        <v>15000000</v>
      </c>
      <c r="Q1380" s="6">
        <v>47096206</v>
      </c>
      <c r="R1380">
        <v>32096206</v>
      </c>
      <c r="S1380" t="s">
        <v>8175</v>
      </c>
      <c r="T1380" s="7">
        <v>38379</v>
      </c>
      <c r="U1380" t="s">
        <v>3453</v>
      </c>
      <c r="V1380" s="7">
        <v>38379</v>
      </c>
      <c r="W1380" t="s">
        <v>8198</v>
      </c>
      <c r="X1380" t="s">
        <v>8199</v>
      </c>
      <c r="Y1380">
        <v>2005</v>
      </c>
      <c r="Z1380">
        <v>27</v>
      </c>
    </row>
    <row r="1381" spans="1:26" x14ac:dyDescent="0.25">
      <c r="A1381" t="s">
        <v>3454</v>
      </c>
      <c r="B1381" t="s">
        <v>3455</v>
      </c>
      <c r="C1381" t="s">
        <v>3455</v>
      </c>
      <c r="D1381">
        <v>0</v>
      </c>
      <c r="E1381">
        <v>98</v>
      </c>
      <c r="F1381">
        <v>1</v>
      </c>
      <c r="G1381">
        <v>38</v>
      </c>
      <c r="H1381" t="s">
        <v>8177</v>
      </c>
      <c r="I1381" t="s">
        <v>5529</v>
      </c>
      <c r="J1381" t="s">
        <v>132</v>
      </c>
      <c r="K1381" t="s">
        <v>5802</v>
      </c>
      <c r="L1381" s="5">
        <v>7.2</v>
      </c>
      <c r="M1381" t="s">
        <v>8181</v>
      </c>
      <c r="N1381" s="6">
        <v>176264</v>
      </c>
      <c r="O1381" t="s">
        <v>8182</v>
      </c>
      <c r="P1381" s="6">
        <v>32000000</v>
      </c>
      <c r="Q1381" s="6">
        <v>50826898</v>
      </c>
      <c r="R1381">
        <v>18826898</v>
      </c>
      <c r="S1381" t="s">
        <v>8175</v>
      </c>
      <c r="T1381" s="7">
        <v>38271</v>
      </c>
      <c r="U1381" t="s">
        <v>2236</v>
      </c>
      <c r="V1381" s="7">
        <v>38271</v>
      </c>
      <c r="W1381" t="s">
        <v>8204</v>
      </c>
      <c r="X1381" t="s">
        <v>8205</v>
      </c>
      <c r="Y1381">
        <v>2004</v>
      </c>
      <c r="Z1381">
        <v>11</v>
      </c>
    </row>
    <row r="1382" spans="1:26" x14ac:dyDescent="0.25">
      <c r="A1382" t="s">
        <v>3456</v>
      </c>
      <c r="B1382" t="s">
        <v>3457</v>
      </c>
      <c r="C1382" t="s">
        <v>3457</v>
      </c>
      <c r="D1382">
        <v>0</v>
      </c>
      <c r="E1382">
        <v>140</v>
      </c>
      <c r="F1382">
        <v>2</v>
      </c>
      <c r="G1382">
        <v>20</v>
      </c>
      <c r="H1382" t="s">
        <v>8183</v>
      </c>
      <c r="I1382" t="s">
        <v>5529</v>
      </c>
      <c r="J1382" t="s">
        <v>8162</v>
      </c>
      <c r="K1382" t="s">
        <v>145</v>
      </c>
      <c r="L1382" s="5">
        <v>8.1999999999999993</v>
      </c>
      <c r="M1382" t="s">
        <v>8181</v>
      </c>
      <c r="N1382" s="6">
        <v>1543042</v>
      </c>
      <c r="O1382" t="s">
        <v>8187</v>
      </c>
      <c r="P1382" s="6">
        <v>150000000</v>
      </c>
      <c r="Q1382" s="6">
        <v>375298946</v>
      </c>
      <c r="R1382">
        <v>225298946</v>
      </c>
      <c r="S1382" t="s">
        <v>8175</v>
      </c>
      <c r="T1382" s="7">
        <v>38503</v>
      </c>
      <c r="U1382" t="s">
        <v>2229</v>
      </c>
      <c r="V1382" s="7">
        <v>38503</v>
      </c>
      <c r="W1382" t="s">
        <v>8213</v>
      </c>
      <c r="X1382" t="s">
        <v>8197</v>
      </c>
      <c r="Y1382">
        <v>2005</v>
      </c>
      <c r="Z1382">
        <v>31</v>
      </c>
    </row>
    <row r="1383" spans="1:26" x14ac:dyDescent="0.25">
      <c r="A1383" t="s">
        <v>3458</v>
      </c>
      <c r="B1383" t="s">
        <v>3459</v>
      </c>
      <c r="C1383" t="s">
        <v>3459</v>
      </c>
      <c r="D1383">
        <v>0</v>
      </c>
      <c r="E1383">
        <v>93</v>
      </c>
      <c r="F1383">
        <v>1</v>
      </c>
      <c r="G1383">
        <v>33</v>
      </c>
      <c r="H1383" t="s">
        <v>8177</v>
      </c>
      <c r="I1383" t="s">
        <v>5529</v>
      </c>
      <c r="J1383" t="s">
        <v>8158</v>
      </c>
      <c r="K1383" t="s">
        <v>8163</v>
      </c>
      <c r="L1383" s="5">
        <v>5.8</v>
      </c>
      <c r="M1383" t="s">
        <v>8178</v>
      </c>
      <c r="N1383" s="6">
        <v>129254</v>
      </c>
      <c r="O1383" t="s">
        <v>8182</v>
      </c>
      <c r="P1383" s="6">
        <v>60000000</v>
      </c>
      <c r="Q1383" s="6">
        <v>244232688</v>
      </c>
      <c r="R1383">
        <v>184232688</v>
      </c>
      <c r="S1383" t="s">
        <v>8175</v>
      </c>
      <c r="T1383" s="7">
        <v>39639</v>
      </c>
      <c r="U1383" t="s">
        <v>3460</v>
      </c>
      <c r="V1383" s="7">
        <v>39639</v>
      </c>
      <c r="W1383" t="s">
        <v>8209</v>
      </c>
      <c r="X1383" t="s">
        <v>8199</v>
      </c>
      <c r="Y1383">
        <v>2008</v>
      </c>
      <c r="Z1383">
        <v>10</v>
      </c>
    </row>
    <row r="1384" spans="1:26" x14ac:dyDescent="0.25">
      <c r="A1384" t="s">
        <v>3461</v>
      </c>
      <c r="B1384" t="s">
        <v>3462</v>
      </c>
      <c r="C1384" t="s">
        <v>3463</v>
      </c>
      <c r="D1384">
        <v>0</v>
      </c>
      <c r="E1384">
        <v>99</v>
      </c>
      <c r="F1384">
        <v>1</v>
      </c>
      <c r="G1384">
        <v>39</v>
      </c>
      <c r="H1384" t="s">
        <v>8177</v>
      </c>
      <c r="I1384" t="s">
        <v>5529</v>
      </c>
      <c r="J1384" t="s">
        <v>132</v>
      </c>
      <c r="K1384" t="s">
        <v>8156</v>
      </c>
      <c r="L1384" s="5">
        <v>7.7</v>
      </c>
      <c r="M1384" t="s">
        <v>8181</v>
      </c>
      <c r="N1384" s="6">
        <v>147824</v>
      </c>
      <c r="O1384" t="s">
        <v>8182</v>
      </c>
      <c r="P1384" s="6">
        <v>20000000</v>
      </c>
      <c r="Q1384" s="6">
        <v>104882445</v>
      </c>
      <c r="R1384">
        <v>84882445</v>
      </c>
      <c r="S1384" t="s">
        <v>8175</v>
      </c>
      <c r="T1384" s="7">
        <v>38027</v>
      </c>
      <c r="U1384" t="s">
        <v>2870</v>
      </c>
      <c r="V1384" s="7">
        <v>38027</v>
      </c>
      <c r="W1384" t="s">
        <v>8201</v>
      </c>
      <c r="X1384" t="s">
        <v>8197</v>
      </c>
      <c r="Y1384">
        <v>2004</v>
      </c>
      <c r="Z1384">
        <v>10</v>
      </c>
    </row>
    <row r="1385" spans="1:26" x14ac:dyDescent="0.25">
      <c r="A1385" t="s">
        <v>3464</v>
      </c>
      <c r="B1385" t="s">
        <v>3465</v>
      </c>
      <c r="C1385" t="s">
        <v>3465</v>
      </c>
      <c r="D1385">
        <v>0</v>
      </c>
      <c r="E1385">
        <v>103</v>
      </c>
      <c r="F1385">
        <v>1</v>
      </c>
      <c r="G1385">
        <v>43</v>
      </c>
      <c r="H1385" t="s">
        <v>8177</v>
      </c>
      <c r="I1385" t="s">
        <v>132</v>
      </c>
      <c r="J1385" t="s">
        <v>8162</v>
      </c>
      <c r="K1385" t="s">
        <v>8166</v>
      </c>
      <c r="L1385" s="5">
        <v>7.5</v>
      </c>
      <c r="M1385" t="s">
        <v>8181</v>
      </c>
      <c r="N1385" s="6">
        <v>234081</v>
      </c>
      <c r="O1385" t="s">
        <v>8182</v>
      </c>
      <c r="P1385" s="6">
        <v>15000000</v>
      </c>
      <c r="Q1385" s="6">
        <v>15785148</v>
      </c>
      <c r="R1385">
        <v>785148</v>
      </c>
      <c r="S1385" t="s">
        <v>8175</v>
      </c>
      <c r="T1385" s="7">
        <v>38486</v>
      </c>
      <c r="U1385" t="s">
        <v>3466</v>
      </c>
      <c r="V1385" s="7">
        <v>38486</v>
      </c>
      <c r="W1385" t="s">
        <v>8213</v>
      </c>
      <c r="X1385" t="s">
        <v>8206</v>
      </c>
      <c r="Y1385">
        <v>2005</v>
      </c>
      <c r="Z1385">
        <v>14</v>
      </c>
    </row>
    <row r="1386" spans="1:26" x14ac:dyDescent="0.25">
      <c r="A1386" t="s">
        <v>3467</v>
      </c>
      <c r="B1386" t="s">
        <v>219</v>
      </c>
      <c r="C1386" t="s">
        <v>219</v>
      </c>
      <c r="D1386">
        <v>0</v>
      </c>
      <c r="E1386">
        <v>109</v>
      </c>
      <c r="F1386">
        <v>1</v>
      </c>
      <c r="G1386">
        <v>49</v>
      </c>
      <c r="H1386" t="s">
        <v>8177</v>
      </c>
      <c r="I1386" t="s">
        <v>83</v>
      </c>
      <c r="J1386" t="s">
        <v>5802</v>
      </c>
      <c r="K1386" t="s">
        <v>5802</v>
      </c>
      <c r="L1386" s="5">
        <v>6</v>
      </c>
      <c r="M1386" t="s">
        <v>8178</v>
      </c>
      <c r="N1386" s="6">
        <v>129060</v>
      </c>
      <c r="O1386" t="s">
        <v>8182</v>
      </c>
      <c r="P1386" s="6">
        <v>15000000</v>
      </c>
      <c r="Q1386" s="6">
        <v>80460948</v>
      </c>
      <c r="R1386">
        <v>65460948</v>
      </c>
      <c r="S1386" t="s">
        <v>8175</v>
      </c>
      <c r="T1386" s="7">
        <v>39325</v>
      </c>
      <c r="U1386" t="s">
        <v>2669</v>
      </c>
      <c r="V1386" s="7">
        <v>39325</v>
      </c>
      <c r="W1386" t="s">
        <v>8212</v>
      </c>
      <c r="X1386" t="s">
        <v>1465</v>
      </c>
      <c r="Y1386">
        <v>2007</v>
      </c>
      <c r="Z1386">
        <v>31</v>
      </c>
    </row>
    <row r="1387" spans="1:26" x14ac:dyDescent="0.25">
      <c r="A1387" t="s">
        <v>3468</v>
      </c>
      <c r="B1387" t="s">
        <v>3469</v>
      </c>
      <c r="C1387" t="s">
        <v>3469</v>
      </c>
      <c r="D1387">
        <v>0</v>
      </c>
      <c r="E1387">
        <v>138</v>
      </c>
      <c r="F1387">
        <v>2</v>
      </c>
      <c r="G1387">
        <v>18</v>
      </c>
      <c r="H1387" t="s">
        <v>8183</v>
      </c>
      <c r="I1387" t="s">
        <v>5529</v>
      </c>
      <c r="J1387" t="s">
        <v>8158</v>
      </c>
      <c r="K1387" t="s">
        <v>8163</v>
      </c>
      <c r="L1387" s="5">
        <v>7.5</v>
      </c>
      <c r="M1387" t="s">
        <v>8181</v>
      </c>
      <c r="N1387" s="6">
        <v>615730</v>
      </c>
      <c r="O1387" t="s">
        <v>8184</v>
      </c>
      <c r="P1387" s="6">
        <v>150000000</v>
      </c>
      <c r="Q1387" s="6">
        <v>939288806</v>
      </c>
      <c r="R1387">
        <v>789288806</v>
      </c>
      <c r="S1387" t="s">
        <v>8175</v>
      </c>
      <c r="T1387" s="7">
        <v>39261</v>
      </c>
      <c r="U1387" t="s">
        <v>3470</v>
      </c>
      <c r="V1387" s="7">
        <v>39261</v>
      </c>
      <c r="W1387" t="s">
        <v>8208</v>
      </c>
      <c r="X1387" t="s">
        <v>8199</v>
      </c>
      <c r="Y1387">
        <v>2007</v>
      </c>
      <c r="Z1387">
        <v>28</v>
      </c>
    </row>
    <row r="1388" spans="1:26" x14ac:dyDescent="0.25">
      <c r="A1388" t="s">
        <v>3471</v>
      </c>
      <c r="B1388" t="s">
        <v>3472</v>
      </c>
      <c r="C1388" t="s">
        <v>3472</v>
      </c>
      <c r="D1388">
        <v>0</v>
      </c>
      <c r="E1388">
        <v>128</v>
      </c>
      <c r="F1388">
        <v>2</v>
      </c>
      <c r="G1388">
        <v>8</v>
      </c>
      <c r="H1388" t="s">
        <v>8183</v>
      </c>
      <c r="I1388" t="s">
        <v>8162</v>
      </c>
      <c r="J1388" t="s">
        <v>8166</v>
      </c>
      <c r="K1388" t="s">
        <v>3857</v>
      </c>
      <c r="L1388" s="5">
        <v>6.4</v>
      </c>
      <c r="M1388" t="s">
        <v>8178</v>
      </c>
      <c r="N1388" s="6">
        <v>109958</v>
      </c>
      <c r="O1388" t="s">
        <v>8182</v>
      </c>
      <c r="P1388" s="6">
        <v>80000000</v>
      </c>
      <c r="Q1388" s="6">
        <v>162944923</v>
      </c>
      <c r="R1388">
        <v>82944923</v>
      </c>
      <c r="S1388" t="s">
        <v>8175</v>
      </c>
      <c r="T1388" s="7">
        <v>38446</v>
      </c>
      <c r="U1388" t="s">
        <v>152</v>
      </c>
      <c r="V1388" s="7">
        <v>38446</v>
      </c>
      <c r="W1388" t="s">
        <v>8210</v>
      </c>
      <c r="X1388" t="s">
        <v>8205</v>
      </c>
      <c r="Y1388">
        <v>2005</v>
      </c>
      <c r="Z1388">
        <v>4</v>
      </c>
    </row>
    <row r="1389" spans="1:26" x14ac:dyDescent="0.25">
      <c r="A1389" t="s">
        <v>3473</v>
      </c>
      <c r="B1389" t="s">
        <v>3474</v>
      </c>
      <c r="C1389" t="s">
        <v>3474</v>
      </c>
      <c r="D1389">
        <v>0</v>
      </c>
      <c r="E1389">
        <v>79</v>
      </c>
      <c r="F1389">
        <v>1</v>
      </c>
      <c r="G1389">
        <v>19</v>
      </c>
      <c r="H1389" t="s">
        <v>8180</v>
      </c>
      <c r="I1389" t="s">
        <v>8158</v>
      </c>
      <c r="J1389" t="s">
        <v>145</v>
      </c>
      <c r="K1389" t="s">
        <v>83</v>
      </c>
      <c r="L1389" s="5">
        <v>5.8</v>
      </c>
      <c r="M1389" t="s">
        <v>8178</v>
      </c>
      <c r="N1389" s="6">
        <v>55909</v>
      </c>
      <c r="O1389" t="s">
        <v>8179</v>
      </c>
      <c r="P1389" s="6">
        <v>500000</v>
      </c>
      <c r="Q1389" s="6">
        <v>54683487</v>
      </c>
      <c r="R1389">
        <v>54183487</v>
      </c>
      <c r="S1389" t="s">
        <v>8175</v>
      </c>
      <c r="T1389" s="7">
        <v>37920</v>
      </c>
      <c r="U1389" t="s">
        <v>3475</v>
      </c>
      <c r="V1389" s="7">
        <v>37920</v>
      </c>
      <c r="W1389" t="s">
        <v>8204</v>
      </c>
      <c r="X1389" t="s">
        <v>8200</v>
      </c>
      <c r="Y1389">
        <v>2003</v>
      </c>
      <c r="Z1389">
        <v>26</v>
      </c>
    </row>
    <row r="1390" spans="1:26" x14ac:dyDescent="0.25">
      <c r="A1390" t="s">
        <v>3476</v>
      </c>
      <c r="B1390" t="s">
        <v>3477</v>
      </c>
      <c r="C1390" t="s">
        <v>3477</v>
      </c>
      <c r="D1390">
        <v>0</v>
      </c>
      <c r="E1390">
        <v>102</v>
      </c>
      <c r="F1390">
        <v>1</v>
      </c>
      <c r="G1390">
        <v>42</v>
      </c>
      <c r="H1390" t="s">
        <v>8177</v>
      </c>
      <c r="I1390" t="s">
        <v>132</v>
      </c>
      <c r="J1390" t="s">
        <v>8156</v>
      </c>
      <c r="K1390" t="s">
        <v>8157</v>
      </c>
      <c r="L1390" s="5">
        <v>4.8</v>
      </c>
      <c r="M1390" t="s">
        <v>8188</v>
      </c>
      <c r="N1390" s="6">
        <v>74724</v>
      </c>
      <c r="O1390" t="s">
        <v>8179</v>
      </c>
      <c r="P1390" s="6">
        <v>85000000</v>
      </c>
      <c r="Q1390" s="6">
        <v>131426169</v>
      </c>
      <c r="R1390">
        <v>46426169</v>
      </c>
      <c r="S1390" t="s">
        <v>8175</v>
      </c>
      <c r="T1390" s="7">
        <v>38527</v>
      </c>
      <c r="U1390" t="s">
        <v>1270</v>
      </c>
      <c r="V1390" s="7">
        <v>38527</v>
      </c>
      <c r="W1390" t="s">
        <v>8208</v>
      </c>
      <c r="X1390" t="s">
        <v>1465</v>
      </c>
      <c r="Y1390">
        <v>2005</v>
      </c>
      <c r="Z1390">
        <v>24</v>
      </c>
    </row>
    <row r="1391" spans="1:26" x14ac:dyDescent="0.25">
      <c r="A1391" t="s">
        <v>3478</v>
      </c>
      <c r="B1391" t="s">
        <v>3479</v>
      </c>
      <c r="C1391" t="s">
        <v>3479</v>
      </c>
      <c r="D1391">
        <v>0</v>
      </c>
      <c r="E1391">
        <v>96</v>
      </c>
      <c r="F1391">
        <v>1</v>
      </c>
      <c r="G1391">
        <v>36</v>
      </c>
      <c r="H1391" t="s">
        <v>8177</v>
      </c>
      <c r="I1391" t="s">
        <v>132</v>
      </c>
      <c r="J1391" t="s">
        <v>5802</v>
      </c>
      <c r="K1391" t="s">
        <v>5802</v>
      </c>
      <c r="L1391" s="5">
        <v>7</v>
      </c>
      <c r="M1391" t="s">
        <v>8178</v>
      </c>
      <c r="N1391" s="6">
        <v>232317</v>
      </c>
      <c r="O1391" t="s">
        <v>8182</v>
      </c>
      <c r="P1391" s="6">
        <v>400000</v>
      </c>
      <c r="Q1391" s="6">
        <v>46138887</v>
      </c>
      <c r="R1391">
        <v>45738887</v>
      </c>
      <c r="S1391" t="s">
        <v>8175</v>
      </c>
      <c r="T1391" s="7">
        <v>38003</v>
      </c>
      <c r="U1391" t="s">
        <v>3480</v>
      </c>
      <c r="V1391" s="7">
        <v>38003</v>
      </c>
      <c r="W1391" t="s">
        <v>8198</v>
      </c>
      <c r="X1391" t="s">
        <v>8206</v>
      </c>
      <c r="Y1391">
        <v>2004</v>
      </c>
      <c r="Z1391">
        <v>17</v>
      </c>
    </row>
    <row r="1392" spans="1:26" x14ac:dyDescent="0.25">
      <c r="A1392" t="s">
        <v>3481</v>
      </c>
      <c r="B1392" t="s">
        <v>3482</v>
      </c>
      <c r="C1392" t="s">
        <v>3482</v>
      </c>
      <c r="D1392">
        <v>0</v>
      </c>
      <c r="E1392">
        <v>127</v>
      </c>
      <c r="F1392">
        <v>2</v>
      </c>
      <c r="G1392">
        <v>7</v>
      </c>
      <c r="H1392" t="s">
        <v>8183</v>
      </c>
      <c r="I1392" t="s">
        <v>132</v>
      </c>
      <c r="J1392" t="s">
        <v>145</v>
      </c>
      <c r="K1392" t="s">
        <v>8157</v>
      </c>
      <c r="L1392" s="5">
        <v>7.5</v>
      </c>
      <c r="M1392" t="s">
        <v>8181</v>
      </c>
      <c r="N1392" s="6">
        <v>198741</v>
      </c>
      <c r="O1392" t="s">
        <v>8182</v>
      </c>
      <c r="P1392" s="6">
        <v>16000000</v>
      </c>
      <c r="Q1392" s="6">
        <v>109706931</v>
      </c>
      <c r="R1392">
        <v>93706931</v>
      </c>
      <c r="S1392" t="s">
        <v>8175</v>
      </c>
      <c r="T1392" s="7">
        <v>38243</v>
      </c>
      <c r="U1392" t="s">
        <v>2065</v>
      </c>
      <c r="V1392" s="7">
        <v>38243</v>
      </c>
      <c r="W1392" t="s">
        <v>8211</v>
      </c>
      <c r="X1392" t="s">
        <v>8205</v>
      </c>
      <c r="Y1392">
        <v>2004</v>
      </c>
      <c r="Z1392">
        <v>13</v>
      </c>
    </row>
    <row r="1393" spans="1:26" x14ac:dyDescent="0.25">
      <c r="A1393" t="s">
        <v>3483</v>
      </c>
      <c r="B1393" t="s">
        <v>3484</v>
      </c>
      <c r="C1393" t="s">
        <v>3484</v>
      </c>
      <c r="D1393">
        <v>0</v>
      </c>
      <c r="E1393">
        <v>103</v>
      </c>
      <c r="F1393">
        <v>1</v>
      </c>
      <c r="G1393">
        <v>43</v>
      </c>
      <c r="H1393" t="s">
        <v>8177</v>
      </c>
      <c r="I1393" t="s">
        <v>132</v>
      </c>
      <c r="J1393" t="s">
        <v>145</v>
      </c>
      <c r="K1393" t="s">
        <v>8157</v>
      </c>
      <c r="L1393" s="5">
        <v>6.2</v>
      </c>
      <c r="M1393" t="s">
        <v>8178</v>
      </c>
      <c r="N1393" s="6">
        <v>54442</v>
      </c>
      <c r="O1393" t="s">
        <v>8179</v>
      </c>
      <c r="P1393" s="6">
        <v>60000000</v>
      </c>
      <c r="Q1393" s="6">
        <v>35060882</v>
      </c>
      <c r="R1393">
        <v>-24939118</v>
      </c>
      <c r="S1393" t="s">
        <v>8185</v>
      </c>
      <c r="T1393" s="7">
        <v>38282</v>
      </c>
      <c r="U1393" t="s">
        <v>1020</v>
      </c>
      <c r="V1393" s="7">
        <v>38282</v>
      </c>
      <c r="W1393" t="s">
        <v>8204</v>
      </c>
      <c r="X1393" t="s">
        <v>1465</v>
      </c>
      <c r="Y1393">
        <v>2004</v>
      </c>
      <c r="Z1393">
        <v>22</v>
      </c>
    </row>
    <row r="1394" spans="1:26" x14ac:dyDescent="0.25">
      <c r="A1394" t="s">
        <v>3485</v>
      </c>
      <c r="B1394" t="s">
        <v>3486</v>
      </c>
      <c r="C1394" t="s">
        <v>3486</v>
      </c>
      <c r="D1394">
        <v>0</v>
      </c>
      <c r="E1394">
        <v>101</v>
      </c>
      <c r="F1394">
        <v>1</v>
      </c>
      <c r="G1394">
        <v>41</v>
      </c>
      <c r="H1394" t="s">
        <v>8177</v>
      </c>
      <c r="I1394" t="s">
        <v>145</v>
      </c>
      <c r="J1394" t="s">
        <v>83</v>
      </c>
      <c r="K1394" t="s">
        <v>8166</v>
      </c>
      <c r="L1394" s="5">
        <v>5.5</v>
      </c>
      <c r="M1394" t="s">
        <v>8178</v>
      </c>
      <c r="N1394" s="6">
        <v>50329</v>
      </c>
      <c r="O1394" t="s">
        <v>8179</v>
      </c>
      <c r="P1394" s="6">
        <v>10000000</v>
      </c>
      <c r="Q1394" s="6">
        <v>91196419</v>
      </c>
      <c r="R1394">
        <v>81196419</v>
      </c>
      <c r="S1394" t="s">
        <v>8175</v>
      </c>
      <c r="T1394" s="7">
        <v>38359</v>
      </c>
      <c r="U1394" t="s">
        <v>3487</v>
      </c>
      <c r="V1394" s="7">
        <v>38359</v>
      </c>
      <c r="W1394" t="s">
        <v>8198</v>
      </c>
      <c r="X1394" t="s">
        <v>1465</v>
      </c>
      <c r="Y1394">
        <v>2005</v>
      </c>
      <c r="Z1394">
        <v>7</v>
      </c>
    </row>
    <row r="1395" spans="1:26" x14ac:dyDescent="0.25">
      <c r="A1395" t="s">
        <v>3488</v>
      </c>
      <c r="B1395" t="s">
        <v>1567</v>
      </c>
      <c r="C1395" t="s">
        <v>1567</v>
      </c>
      <c r="D1395">
        <v>0</v>
      </c>
      <c r="E1395">
        <v>112</v>
      </c>
      <c r="F1395">
        <v>1</v>
      </c>
      <c r="G1395">
        <v>52</v>
      </c>
      <c r="H1395" t="s">
        <v>8177</v>
      </c>
      <c r="I1395" t="s">
        <v>8162</v>
      </c>
      <c r="J1395" t="s">
        <v>145</v>
      </c>
      <c r="K1395" t="s">
        <v>3857</v>
      </c>
      <c r="L1395" s="5">
        <v>7.7</v>
      </c>
      <c r="M1395" t="s">
        <v>8181</v>
      </c>
      <c r="N1395" s="6">
        <v>445551</v>
      </c>
      <c r="O1395" t="s">
        <v>8182</v>
      </c>
      <c r="P1395" s="6">
        <v>6500000</v>
      </c>
      <c r="Q1395" s="6">
        <v>98410061</v>
      </c>
      <c r="R1395">
        <v>91910061</v>
      </c>
      <c r="S1395" t="s">
        <v>8175</v>
      </c>
      <c r="T1395" s="7">
        <v>38240</v>
      </c>
      <c r="U1395" t="s">
        <v>3489</v>
      </c>
      <c r="V1395" s="7">
        <v>38240</v>
      </c>
      <c r="W1395" t="s">
        <v>8211</v>
      </c>
      <c r="X1395" t="s">
        <v>1465</v>
      </c>
      <c r="Y1395">
        <v>2004</v>
      </c>
      <c r="Z1395">
        <v>10</v>
      </c>
    </row>
    <row r="1396" spans="1:26" x14ac:dyDescent="0.25">
      <c r="A1396" t="s">
        <v>3490</v>
      </c>
      <c r="B1396" t="s">
        <v>3491</v>
      </c>
      <c r="C1396" t="s">
        <v>3491</v>
      </c>
      <c r="D1396">
        <v>0</v>
      </c>
      <c r="E1396">
        <v>119</v>
      </c>
      <c r="F1396">
        <v>1</v>
      </c>
      <c r="G1396">
        <v>59</v>
      </c>
      <c r="H1396" t="s">
        <v>8177</v>
      </c>
      <c r="I1396" t="s">
        <v>132</v>
      </c>
      <c r="J1396" t="s">
        <v>145</v>
      </c>
      <c r="K1396" t="s">
        <v>5802</v>
      </c>
      <c r="L1396" s="5">
        <v>6.1</v>
      </c>
      <c r="M1396" t="s">
        <v>8178</v>
      </c>
      <c r="N1396" s="6">
        <v>107333</v>
      </c>
      <c r="O1396" t="s">
        <v>8182</v>
      </c>
      <c r="P1396" s="6">
        <v>45000000</v>
      </c>
      <c r="Q1396" s="6">
        <v>30134958</v>
      </c>
      <c r="R1396">
        <v>-14865042</v>
      </c>
      <c r="S1396" t="s">
        <v>8185</v>
      </c>
      <c r="T1396" s="7">
        <v>40829</v>
      </c>
      <c r="U1396" t="s">
        <v>3492</v>
      </c>
      <c r="V1396" s="7">
        <v>40829</v>
      </c>
      <c r="W1396" t="s">
        <v>8204</v>
      </c>
      <c r="X1396" t="s">
        <v>8199</v>
      </c>
      <c r="Y1396">
        <v>2011</v>
      </c>
      <c r="Z1396">
        <v>13</v>
      </c>
    </row>
    <row r="1397" spans="1:26" x14ac:dyDescent="0.25">
      <c r="A1397" t="s">
        <v>3493</v>
      </c>
      <c r="B1397" t="s">
        <v>3494</v>
      </c>
      <c r="C1397" t="s">
        <v>3494</v>
      </c>
      <c r="D1397">
        <v>0</v>
      </c>
      <c r="E1397">
        <v>104</v>
      </c>
      <c r="F1397">
        <v>1</v>
      </c>
      <c r="G1397">
        <v>44</v>
      </c>
      <c r="H1397" t="s">
        <v>8177</v>
      </c>
      <c r="I1397" t="s">
        <v>145</v>
      </c>
      <c r="J1397" t="s">
        <v>8157</v>
      </c>
      <c r="K1397" t="s">
        <v>5802</v>
      </c>
      <c r="L1397" s="5">
        <v>7.2</v>
      </c>
      <c r="M1397" t="s">
        <v>8181</v>
      </c>
      <c r="N1397" s="6">
        <v>231597</v>
      </c>
      <c r="O1397" t="s">
        <v>8182</v>
      </c>
      <c r="P1397" s="6">
        <v>27000000</v>
      </c>
      <c r="Q1397" s="6">
        <v>115505027</v>
      </c>
      <c r="R1397">
        <v>88505027</v>
      </c>
      <c r="S1397" t="s">
        <v>8175</v>
      </c>
      <c r="T1397" s="7">
        <v>38313</v>
      </c>
      <c r="U1397" t="s">
        <v>831</v>
      </c>
      <c r="V1397" s="7">
        <v>38313</v>
      </c>
      <c r="W1397" t="s">
        <v>8207</v>
      </c>
      <c r="X1397" t="s">
        <v>8205</v>
      </c>
      <c r="Y1397">
        <v>2004</v>
      </c>
      <c r="Z1397">
        <v>22</v>
      </c>
    </row>
    <row r="1398" spans="1:26" x14ac:dyDescent="0.25">
      <c r="A1398" t="s">
        <v>3495</v>
      </c>
      <c r="B1398" t="s">
        <v>3496</v>
      </c>
      <c r="C1398" t="s">
        <v>3496</v>
      </c>
      <c r="D1398">
        <v>0</v>
      </c>
      <c r="E1398">
        <v>104</v>
      </c>
      <c r="F1398">
        <v>1</v>
      </c>
      <c r="G1398">
        <v>44</v>
      </c>
      <c r="H1398" t="s">
        <v>8177</v>
      </c>
      <c r="I1398" t="s">
        <v>5529</v>
      </c>
      <c r="J1398" t="s">
        <v>8158</v>
      </c>
      <c r="K1398" t="s">
        <v>8161</v>
      </c>
      <c r="L1398" s="5">
        <v>6.6</v>
      </c>
      <c r="M1398" t="s">
        <v>8178</v>
      </c>
      <c r="N1398" s="6">
        <v>533342</v>
      </c>
      <c r="O1398" t="s">
        <v>8184</v>
      </c>
      <c r="P1398" s="6">
        <v>210000000</v>
      </c>
      <c r="Q1398" s="6">
        <v>460435291</v>
      </c>
      <c r="R1398">
        <v>250435291</v>
      </c>
      <c r="S1398" t="s">
        <v>8175</v>
      </c>
      <c r="T1398" s="7">
        <v>38859</v>
      </c>
      <c r="U1398" t="s">
        <v>1981</v>
      </c>
      <c r="V1398" s="7">
        <v>38859</v>
      </c>
      <c r="W1398" t="s">
        <v>8213</v>
      </c>
      <c r="X1398" t="s">
        <v>8205</v>
      </c>
      <c r="Y1398">
        <v>2006</v>
      </c>
      <c r="Z1398">
        <v>22</v>
      </c>
    </row>
    <row r="1399" spans="1:26" x14ac:dyDescent="0.25">
      <c r="A1399" t="s">
        <v>3497</v>
      </c>
      <c r="B1399" t="s">
        <v>3498</v>
      </c>
      <c r="C1399" t="s">
        <v>3498</v>
      </c>
      <c r="D1399">
        <v>0</v>
      </c>
      <c r="E1399">
        <v>113</v>
      </c>
      <c r="F1399">
        <v>1</v>
      </c>
      <c r="G1399">
        <v>53</v>
      </c>
      <c r="H1399" t="s">
        <v>8177</v>
      </c>
      <c r="I1399" t="s">
        <v>5529</v>
      </c>
      <c r="J1399" t="s">
        <v>8158</v>
      </c>
      <c r="K1399" t="s">
        <v>145</v>
      </c>
      <c r="L1399" s="5">
        <v>6.1</v>
      </c>
      <c r="M1399" t="s">
        <v>8178</v>
      </c>
      <c r="N1399" s="6">
        <v>56196</v>
      </c>
      <c r="O1399" t="s">
        <v>8179</v>
      </c>
      <c r="P1399" s="6">
        <v>45000000</v>
      </c>
      <c r="Q1399" s="6">
        <v>35021497</v>
      </c>
      <c r="R1399">
        <v>-9978503</v>
      </c>
      <c r="S1399" t="s">
        <v>8185</v>
      </c>
      <c r="T1399" s="7">
        <v>38338</v>
      </c>
      <c r="U1399" t="s">
        <v>2242</v>
      </c>
      <c r="V1399" s="7">
        <v>38338</v>
      </c>
      <c r="W1399" t="s">
        <v>8196</v>
      </c>
      <c r="X1399" t="s">
        <v>1465</v>
      </c>
      <c r="Y1399">
        <v>2004</v>
      </c>
      <c r="Z1399">
        <v>17</v>
      </c>
    </row>
    <row r="1400" spans="1:26" x14ac:dyDescent="0.25">
      <c r="A1400" t="s">
        <v>3499</v>
      </c>
      <c r="B1400" t="s">
        <v>3500</v>
      </c>
      <c r="C1400" t="s">
        <v>3500</v>
      </c>
      <c r="D1400">
        <v>0</v>
      </c>
      <c r="E1400">
        <v>97</v>
      </c>
      <c r="F1400">
        <v>1</v>
      </c>
      <c r="G1400">
        <v>37</v>
      </c>
      <c r="H1400" t="s">
        <v>8177</v>
      </c>
      <c r="I1400" t="s">
        <v>132</v>
      </c>
      <c r="J1400" t="s">
        <v>5802</v>
      </c>
      <c r="K1400" t="s">
        <v>5802</v>
      </c>
      <c r="L1400" s="5">
        <v>7.1</v>
      </c>
      <c r="M1400" t="s">
        <v>8181</v>
      </c>
      <c r="N1400" s="6">
        <v>413753</v>
      </c>
      <c r="O1400" t="s">
        <v>8182</v>
      </c>
      <c r="P1400" s="6">
        <v>17000000</v>
      </c>
      <c r="Q1400" s="6">
        <v>130126277</v>
      </c>
      <c r="R1400">
        <v>113126277</v>
      </c>
      <c r="S1400" t="s">
        <v>8175</v>
      </c>
      <c r="T1400" s="7">
        <v>38096</v>
      </c>
      <c r="U1400" t="s">
        <v>3093</v>
      </c>
      <c r="V1400" s="7">
        <v>38096</v>
      </c>
      <c r="W1400" t="s">
        <v>8210</v>
      </c>
      <c r="X1400" t="s">
        <v>8205</v>
      </c>
      <c r="Y1400">
        <v>2004</v>
      </c>
      <c r="Z1400">
        <v>19</v>
      </c>
    </row>
    <row r="1401" spans="1:26" x14ac:dyDescent="0.25">
      <c r="A1401" t="s">
        <v>3501</v>
      </c>
      <c r="B1401" t="s">
        <v>3502</v>
      </c>
      <c r="C1401" t="s">
        <v>3502</v>
      </c>
      <c r="D1401">
        <v>0</v>
      </c>
      <c r="E1401">
        <v>110</v>
      </c>
      <c r="F1401">
        <v>1</v>
      </c>
      <c r="G1401">
        <v>50</v>
      </c>
      <c r="H1401" t="s">
        <v>8177</v>
      </c>
      <c r="I1401" t="s">
        <v>83</v>
      </c>
      <c r="J1401" t="s">
        <v>8166</v>
      </c>
      <c r="K1401" t="s">
        <v>5802</v>
      </c>
      <c r="L1401" s="5">
        <v>5.4</v>
      </c>
      <c r="M1401" t="s">
        <v>8178</v>
      </c>
      <c r="N1401" s="6">
        <v>99794</v>
      </c>
      <c r="O1401" t="s">
        <v>8179</v>
      </c>
      <c r="P1401" s="6">
        <v>50000000</v>
      </c>
      <c r="Q1401" s="6">
        <v>163995949</v>
      </c>
      <c r="R1401">
        <v>113995949</v>
      </c>
      <c r="S1401" t="s">
        <v>8175</v>
      </c>
      <c r="T1401" s="7">
        <v>38428</v>
      </c>
      <c r="U1401" t="s">
        <v>2347</v>
      </c>
      <c r="V1401" s="7">
        <v>38428</v>
      </c>
      <c r="W1401" t="s">
        <v>8203</v>
      </c>
      <c r="X1401" t="s">
        <v>8199</v>
      </c>
      <c r="Y1401">
        <v>2005</v>
      </c>
      <c r="Z1401">
        <v>17</v>
      </c>
    </row>
    <row r="1402" spans="1:26" x14ac:dyDescent="0.25">
      <c r="A1402" t="s">
        <v>3503</v>
      </c>
      <c r="B1402" t="s">
        <v>3504</v>
      </c>
      <c r="C1402" t="s">
        <v>3504</v>
      </c>
      <c r="D1402">
        <v>0</v>
      </c>
      <c r="E1402">
        <v>118</v>
      </c>
      <c r="F1402">
        <v>1</v>
      </c>
      <c r="G1402">
        <v>58</v>
      </c>
      <c r="H1402" t="s">
        <v>8177</v>
      </c>
      <c r="I1402" t="s">
        <v>132</v>
      </c>
      <c r="J1402" t="s">
        <v>8162</v>
      </c>
      <c r="K1402" t="s">
        <v>8165</v>
      </c>
      <c r="L1402" s="5">
        <v>5.6</v>
      </c>
      <c r="M1402" t="s">
        <v>8178</v>
      </c>
      <c r="N1402" s="6">
        <v>71538</v>
      </c>
      <c r="O1402" t="s">
        <v>8179</v>
      </c>
      <c r="P1402" s="6">
        <v>53000000</v>
      </c>
      <c r="Q1402" s="6">
        <v>95763716</v>
      </c>
      <c r="R1402">
        <v>42763716</v>
      </c>
      <c r="S1402" t="s">
        <v>8175</v>
      </c>
      <c r="T1402" s="7">
        <v>38415</v>
      </c>
      <c r="U1402" t="s">
        <v>1466</v>
      </c>
      <c r="V1402" s="7">
        <v>38415</v>
      </c>
      <c r="W1402" t="s">
        <v>8203</v>
      </c>
      <c r="X1402" t="s">
        <v>1465</v>
      </c>
      <c r="Y1402">
        <v>2005</v>
      </c>
      <c r="Z1402">
        <v>4</v>
      </c>
    </row>
    <row r="1403" spans="1:26" x14ac:dyDescent="0.25">
      <c r="A1403" t="s">
        <v>3505</v>
      </c>
      <c r="B1403" t="s">
        <v>3506</v>
      </c>
      <c r="C1403" t="s">
        <v>3506</v>
      </c>
      <c r="D1403">
        <v>0</v>
      </c>
      <c r="E1403">
        <v>104</v>
      </c>
      <c r="F1403">
        <v>1</v>
      </c>
      <c r="G1403">
        <v>44</v>
      </c>
      <c r="H1403" t="s">
        <v>8177</v>
      </c>
      <c r="I1403" t="s">
        <v>132</v>
      </c>
      <c r="J1403" t="s">
        <v>5802</v>
      </c>
      <c r="K1403" t="s">
        <v>5802</v>
      </c>
      <c r="L1403" s="5">
        <v>5.0999999999999996</v>
      </c>
      <c r="M1403" t="s">
        <v>8178</v>
      </c>
      <c r="N1403" s="6">
        <v>81025</v>
      </c>
      <c r="O1403" t="s">
        <v>8179</v>
      </c>
      <c r="P1403" s="6">
        <v>50000000</v>
      </c>
      <c r="Q1403" s="6">
        <v>111069515</v>
      </c>
      <c r="R1403">
        <v>61069515</v>
      </c>
      <c r="S1403" t="s">
        <v>8175</v>
      </c>
      <c r="T1403" s="7">
        <v>38560</v>
      </c>
      <c r="U1403" t="s">
        <v>2642</v>
      </c>
      <c r="V1403" s="7">
        <v>38560</v>
      </c>
      <c r="W1403" t="s">
        <v>8209</v>
      </c>
      <c r="X1403" t="s">
        <v>8202</v>
      </c>
      <c r="Y1403">
        <v>2005</v>
      </c>
      <c r="Z1403">
        <v>27</v>
      </c>
    </row>
    <row r="1404" spans="1:26" x14ac:dyDescent="0.25">
      <c r="A1404" t="s">
        <v>3507</v>
      </c>
      <c r="B1404" t="s">
        <v>3508</v>
      </c>
      <c r="C1404" t="s">
        <v>3508</v>
      </c>
      <c r="D1404">
        <v>0</v>
      </c>
      <c r="E1404">
        <v>84</v>
      </c>
      <c r="F1404">
        <v>1</v>
      </c>
      <c r="G1404">
        <v>24</v>
      </c>
      <c r="H1404" t="s">
        <v>8177</v>
      </c>
      <c r="I1404" t="s">
        <v>8158</v>
      </c>
      <c r="J1404" t="s">
        <v>8159</v>
      </c>
      <c r="K1404" t="s">
        <v>132</v>
      </c>
      <c r="L1404" s="5">
        <v>5.9</v>
      </c>
      <c r="M1404" t="s">
        <v>8178</v>
      </c>
      <c r="N1404" s="6">
        <v>58525</v>
      </c>
      <c r="O1404" t="s">
        <v>8179</v>
      </c>
      <c r="P1404" s="6">
        <v>36000000</v>
      </c>
      <c r="Q1404" s="6">
        <v>193967670</v>
      </c>
      <c r="R1404">
        <v>157967670</v>
      </c>
      <c r="S1404" t="s">
        <v>8175</v>
      </c>
      <c r="T1404" s="7">
        <v>40566</v>
      </c>
      <c r="U1404" t="s">
        <v>3509</v>
      </c>
      <c r="V1404" s="7">
        <v>40566</v>
      </c>
      <c r="W1404" t="s">
        <v>8198</v>
      </c>
      <c r="X1404" t="s">
        <v>8200</v>
      </c>
      <c r="Y1404">
        <v>2011</v>
      </c>
      <c r="Z1404">
        <v>23</v>
      </c>
    </row>
    <row r="1405" spans="1:26" x14ac:dyDescent="0.25">
      <c r="A1405" t="s">
        <v>3510</v>
      </c>
      <c r="B1405" t="s">
        <v>3511</v>
      </c>
      <c r="C1405" t="s">
        <v>3511</v>
      </c>
      <c r="D1405">
        <v>0</v>
      </c>
      <c r="E1405">
        <v>110</v>
      </c>
      <c r="F1405">
        <v>1</v>
      </c>
      <c r="G1405">
        <v>50</v>
      </c>
      <c r="H1405" t="s">
        <v>8177</v>
      </c>
      <c r="I1405" t="s">
        <v>5529</v>
      </c>
      <c r="J1405" t="s">
        <v>8158</v>
      </c>
      <c r="K1405" t="s">
        <v>8162</v>
      </c>
      <c r="L1405" s="5">
        <v>5.9</v>
      </c>
      <c r="M1405" t="s">
        <v>8178</v>
      </c>
      <c r="N1405" s="6">
        <v>78740</v>
      </c>
      <c r="O1405" t="s">
        <v>8179</v>
      </c>
      <c r="P1405" s="6">
        <v>50000000</v>
      </c>
      <c r="Q1405" s="6">
        <v>46117696</v>
      </c>
      <c r="R1405">
        <v>-3882304</v>
      </c>
      <c r="S1405" t="s">
        <v>8185</v>
      </c>
      <c r="T1405" s="7">
        <v>2005</v>
      </c>
      <c r="U1405" t="s">
        <v>3512</v>
      </c>
      <c r="V1405" s="7">
        <v>2005</v>
      </c>
      <c r="W1405" t="s">
        <v>8208</v>
      </c>
      <c r="X1405" t="s">
        <v>8197</v>
      </c>
      <c r="Y1405">
        <v>1905</v>
      </c>
      <c r="Z1405">
        <v>27</v>
      </c>
    </row>
    <row r="1406" spans="1:26" x14ac:dyDescent="0.25">
      <c r="A1406" t="s">
        <v>3513</v>
      </c>
      <c r="B1406" t="s">
        <v>3514</v>
      </c>
      <c r="C1406" t="s">
        <v>3514</v>
      </c>
      <c r="D1406">
        <v>0</v>
      </c>
      <c r="E1406">
        <v>137</v>
      </c>
      <c r="F1406">
        <v>2</v>
      </c>
      <c r="G1406">
        <v>17</v>
      </c>
      <c r="H1406" t="s">
        <v>8183</v>
      </c>
      <c r="I1406" t="s">
        <v>5529</v>
      </c>
      <c r="J1406" t="s">
        <v>8162</v>
      </c>
      <c r="K1406" t="s">
        <v>3857</v>
      </c>
      <c r="L1406" s="5">
        <v>8</v>
      </c>
      <c r="M1406" t="s">
        <v>8181</v>
      </c>
      <c r="N1406" s="6">
        <v>788673</v>
      </c>
      <c r="O1406" t="s">
        <v>8184</v>
      </c>
      <c r="P1406" s="6">
        <v>30000000</v>
      </c>
      <c r="Q1406" s="6">
        <v>154117157</v>
      </c>
      <c r="R1406">
        <v>124117157</v>
      </c>
      <c r="S1406" t="s">
        <v>8175</v>
      </c>
      <c r="T1406" s="7">
        <v>38085</v>
      </c>
      <c r="U1406" t="s">
        <v>1144</v>
      </c>
      <c r="V1406" s="7">
        <v>38085</v>
      </c>
      <c r="W1406" t="s">
        <v>8210</v>
      </c>
      <c r="X1406" t="s">
        <v>8199</v>
      </c>
      <c r="Y1406">
        <v>2004</v>
      </c>
      <c r="Z1406">
        <v>8</v>
      </c>
    </row>
    <row r="1407" spans="1:26" x14ac:dyDescent="0.25">
      <c r="A1407" t="s">
        <v>3515</v>
      </c>
      <c r="B1407" t="s">
        <v>3516</v>
      </c>
      <c r="C1407" t="s">
        <v>3516</v>
      </c>
      <c r="D1407">
        <v>0</v>
      </c>
      <c r="E1407">
        <v>114</v>
      </c>
      <c r="F1407">
        <v>1</v>
      </c>
      <c r="G1407">
        <v>54</v>
      </c>
      <c r="H1407" t="s">
        <v>8177</v>
      </c>
      <c r="I1407" t="s">
        <v>8160</v>
      </c>
      <c r="J1407" t="s">
        <v>8162</v>
      </c>
      <c r="K1407" t="s">
        <v>145</v>
      </c>
      <c r="L1407" s="5">
        <v>7.3</v>
      </c>
      <c r="M1407" t="s">
        <v>8181</v>
      </c>
      <c r="N1407" s="6">
        <v>138511</v>
      </c>
      <c r="O1407" t="s">
        <v>8182</v>
      </c>
      <c r="P1407" s="6">
        <v>7000000</v>
      </c>
      <c r="Q1407" s="6">
        <v>49327405</v>
      </c>
      <c r="R1407">
        <v>42327405</v>
      </c>
      <c r="S1407" t="s">
        <v>8175</v>
      </c>
      <c r="T1407" s="7">
        <v>38597</v>
      </c>
      <c r="U1407" t="s">
        <v>3517</v>
      </c>
      <c r="V1407" s="7">
        <v>38597</v>
      </c>
      <c r="W1407" t="s">
        <v>8211</v>
      </c>
      <c r="X1407" t="s">
        <v>1465</v>
      </c>
      <c r="Y1407">
        <v>2005</v>
      </c>
      <c r="Z1407">
        <v>2</v>
      </c>
    </row>
    <row r="1408" spans="1:26" x14ac:dyDescent="0.25">
      <c r="A1408" t="s">
        <v>3518</v>
      </c>
      <c r="B1408" t="s">
        <v>3519</v>
      </c>
      <c r="C1408" t="s">
        <v>3519</v>
      </c>
      <c r="D1408">
        <v>0</v>
      </c>
      <c r="E1408">
        <v>119</v>
      </c>
      <c r="F1408">
        <v>1</v>
      </c>
      <c r="G1408">
        <v>59</v>
      </c>
      <c r="H1408" t="s">
        <v>8177</v>
      </c>
      <c r="I1408" t="s">
        <v>5529</v>
      </c>
      <c r="J1408" t="s">
        <v>8158</v>
      </c>
      <c r="K1408" t="s">
        <v>8161</v>
      </c>
      <c r="L1408" s="5">
        <v>7.8</v>
      </c>
      <c r="M1408" t="s">
        <v>8181</v>
      </c>
      <c r="N1408" s="6">
        <v>302943</v>
      </c>
      <c r="O1408" t="s">
        <v>8182</v>
      </c>
      <c r="P1408" s="6">
        <v>39000000</v>
      </c>
      <c r="Q1408" s="6">
        <v>40445129</v>
      </c>
      <c r="R1408">
        <v>1445129</v>
      </c>
      <c r="S1408" t="s">
        <v>8175</v>
      </c>
      <c r="T1408" s="7">
        <v>38586</v>
      </c>
      <c r="U1408" t="s">
        <v>3520</v>
      </c>
      <c r="V1408" s="7">
        <v>38586</v>
      </c>
      <c r="W1408" t="s">
        <v>8212</v>
      </c>
      <c r="X1408" t="s">
        <v>8205</v>
      </c>
      <c r="Y1408">
        <v>2005</v>
      </c>
      <c r="Z1408">
        <v>22</v>
      </c>
    </row>
    <row r="1409" spans="1:26" x14ac:dyDescent="0.25">
      <c r="A1409" t="s">
        <v>3521</v>
      </c>
      <c r="B1409" t="s">
        <v>3522</v>
      </c>
      <c r="C1409" t="s">
        <v>3523</v>
      </c>
      <c r="D1409">
        <v>0</v>
      </c>
      <c r="E1409">
        <v>118</v>
      </c>
      <c r="F1409">
        <v>1</v>
      </c>
      <c r="G1409">
        <v>58</v>
      </c>
      <c r="H1409" t="s">
        <v>8177</v>
      </c>
      <c r="I1409" t="s">
        <v>145</v>
      </c>
      <c r="J1409" t="s">
        <v>8157</v>
      </c>
      <c r="K1409" t="s">
        <v>8168</v>
      </c>
      <c r="L1409" s="5">
        <v>6.7</v>
      </c>
      <c r="M1409" t="s">
        <v>8178</v>
      </c>
      <c r="N1409" s="6">
        <v>65338</v>
      </c>
      <c r="O1409" t="s">
        <v>8179</v>
      </c>
      <c r="P1409" s="6">
        <v>10000000</v>
      </c>
      <c r="Q1409" s="6">
        <v>27610873</v>
      </c>
      <c r="R1409">
        <v>17610873</v>
      </c>
      <c r="S1409" t="s">
        <v>8175</v>
      </c>
      <c r="T1409" s="7">
        <v>38603</v>
      </c>
      <c r="U1409" t="s">
        <v>3524</v>
      </c>
      <c r="V1409" s="7">
        <v>38603</v>
      </c>
      <c r="W1409" t="s">
        <v>8211</v>
      </c>
      <c r="X1409" t="s">
        <v>8199</v>
      </c>
      <c r="Y1409">
        <v>2005</v>
      </c>
      <c r="Z1409">
        <v>8</v>
      </c>
    </row>
    <row r="1410" spans="1:26" x14ac:dyDescent="0.25">
      <c r="A1410" t="s">
        <v>3525</v>
      </c>
      <c r="B1410" t="s">
        <v>3526</v>
      </c>
      <c r="C1410" t="s">
        <v>3526</v>
      </c>
      <c r="D1410">
        <v>0</v>
      </c>
      <c r="E1410">
        <v>135</v>
      </c>
      <c r="F1410">
        <v>2</v>
      </c>
      <c r="G1410">
        <v>15</v>
      </c>
      <c r="H1410" t="s">
        <v>8183</v>
      </c>
      <c r="I1410" t="s">
        <v>145</v>
      </c>
      <c r="J1410" t="s">
        <v>8156</v>
      </c>
      <c r="K1410" t="s">
        <v>3857</v>
      </c>
      <c r="L1410" s="5">
        <v>6.6</v>
      </c>
      <c r="M1410" t="s">
        <v>8178</v>
      </c>
      <c r="N1410" s="6">
        <v>176821</v>
      </c>
      <c r="O1410" t="s">
        <v>8182</v>
      </c>
      <c r="P1410" s="6">
        <v>65000000</v>
      </c>
      <c r="Q1410" s="6">
        <v>93621340</v>
      </c>
      <c r="R1410">
        <v>28621340</v>
      </c>
      <c r="S1410" t="s">
        <v>8175</v>
      </c>
      <c r="T1410" s="7">
        <v>40141</v>
      </c>
      <c r="U1410" t="s">
        <v>1092</v>
      </c>
      <c r="V1410" s="7">
        <v>40141</v>
      </c>
      <c r="W1410" t="s">
        <v>8207</v>
      </c>
      <c r="X1410" t="s">
        <v>8197</v>
      </c>
      <c r="Y1410">
        <v>2009</v>
      </c>
      <c r="Z1410">
        <v>24</v>
      </c>
    </row>
    <row r="1411" spans="1:26" x14ac:dyDescent="0.25">
      <c r="A1411" t="s">
        <v>3527</v>
      </c>
      <c r="B1411" t="s">
        <v>3528</v>
      </c>
      <c r="C1411" t="s">
        <v>3528</v>
      </c>
      <c r="D1411">
        <v>0</v>
      </c>
      <c r="E1411">
        <v>144</v>
      </c>
      <c r="F1411">
        <v>2</v>
      </c>
      <c r="G1411">
        <v>24</v>
      </c>
      <c r="H1411" t="s">
        <v>8183</v>
      </c>
      <c r="I1411" t="s">
        <v>5529</v>
      </c>
      <c r="J1411" t="s">
        <v>8158</v>
      </c>
      <c r="K1411" t="s">
        <v>3857</v>
      </c>
      <c r="L1411" s="5">
        <v>8</v>
      </c>
      <c r="M1411" t="s">
        <v>8181</v>
      </c>
      <c r="N1411" s="6">
        <v>682117</v>
      </c>
      <c r="O1411" t="s">
        <v>8184</v>
      </c>
      <c r="P1411" s="6">
        <v>150000000</v>
      </c>
      <c r="Q1411" s="6">
        <v>616505162</v>
      </c>
      <c r="R1411">
        <v>466505162</v>
      </c>
      <c r="S1411" t="s">
        <v>8175</v>
      </c>
      <c r="T1411" s="7">
        <v>39035</v>
      </c>
      <c r="U1411" t="s">
        <v>1471</v>
      </c>
      <c r="V1411" s="7">
        <v>39035</v>
      </c>
      <c r="W1411" t="s">
        <v>8207</v>
      </c>
      <c r="X1411" t="s">
        <v>8197</v>
      </c>
      <c r="Y1411">
        <v>2006</v>
      </c>
      <c r="Z1411">
        <v>14</v>
      </c>
    </row>
    <row r="1412" spans="1:26" x14ac:dyDescent="0.25">
      <c r="A1412" t="s">
        <v>3529</v>
      </c>
      <c r="B1412" t="s">
        <v>3530</v>
      </c>
      <c r="C1412" t="s">
        <v>3530</v>
      </c>
      <c r="D1412">
        <v>0</v>
      </c>
      <c r="E1412">
        <v>80</v>
      </c>
      <c r="F1412">
        <v>1</v>
      </c>
      <c r="G1412">
        <v>20</v>
      </c>
      <c r="H1412" t="s">
        <v>8180</v>
      </c>
      <c r="I1412" t="s">
        <v>145</v>
      </c>
      <c r="J1412" t="s">
        <v>8157</v>
      </c>
      <c r="K1412" t="s">
        <v>5802</v>
      </c>
      <c r="L1412" s="5">
        <v>8.1</v>
      </c>
      <c r="M1412" t="s">
        <v>8181</v>
      </c>
      <c r="N1412" s="6">
        <v>281073</v>
      </c>
      <c r="O1412" t="s">
        <v>8182</v>
      </c>
      <c r="P1412" s="6">
        <v>2700000</v>
      </c>
      <c r="Q1412" s="6">
        <v>15849759</v>
      </c>
      <c r="R1412">
        <v>13149759</v>
      </c>
      <c r="S1412" t="s">
        <v>8175</v>
      </c>
      <c r="T1412" s="7">
        <v>38027</v>
      </c>
      <c r="U1412" t="s">
        <v>1193</v>
      </c>
      <c r="V1412" s="7">
        <v>38027</v>
      </c>
      <c r="W1412" t="s">
        <v>8201</v>
      </c>
      <c r="X1412" t="s">
        <v>8197</v>
      </c>
      <c r="Y1412">
        <v>2004</v>
      </c>
      <c r="Z1412">
        <v>10</v>
      </c>
    </row>
    <row r="1413" spans="1:26" x14ac:dyDescent="0.25">
      <c r="A1413" t="s">
        <v>3531</v>
      </c>
      <c r="B1413" t="s">
        <v>3532</v>
      </c>
      <c r="C1413" t="s">
        <v>3532</v>
      </c>
      <c r="D1413">
        <v>0</v>
      </c>
      <c r="E1413">
        <v>109</v>
      </c>
      <c r="F1413">
        <v>1</v>
      </c>
      <c r="G1413">
        <v>49</v>
      </c>
      <c r="H1413" t="s">
        <v>8177</v>
      </c>
      <c r="I1413" t="s">
        <v>132</v>
      </c>
      <c r="J1413" t="s">
        <v>8162</v>
      </c>
      <c r="K1413" t="s">
        <v>5802</v>
      </c>
      <c r="L1413" s="5">
        <v>5.8</v>
      </c>
      <c r="M1413" t="s">
        <v>8178</v>
      </c>
      <c r="N1413" s="6">
        <v>158405</v>
      </c>
      <c r="O1413" t="s">
        <v>8182</v>
      </c>
      <c r="P1413" s="6">
        <v>37000000</v>
      </c>
      <c r="Q1413" s="6">
        <v>113100873</v>
      </c>
      <c r="R1413">
        <v>76100873</v>
      </c>
      <c r="S1413" t="s">
        <v>8175</v>
      </c>
      <c r="T1413" s="7">
        <v>38161</v>
      </c>
      <c r="U1413" t="s">
        <v>2337</v>
      </c>
      <c r="V1413" s="7">
        <v>38161</v>
      </c>
      <c r="W1413" t="s">
        <v>8208</v>
      </c>
      <c r="X1413" t="s">
        <v>8202</v>
      </c>
      <c r="Y1413">
        <v>2004</v>
      </c>
      <c r="Z1413">
        <v>23</v>
      </c>
    </row>
    <row r="1414" spans="1:26" x14ac:dyDescent="0.25">
      <c r="A1414" t="s">
        <v>3533</v>
      </c>
      <c r="B1414" t="s">
        <v>3534</v>
      </c>
      <c r="C1414" t="s">
        <v>3534</v>
      </c>
      <c r="D1414">
        <v>0</v>
      </c>
      <c r="E1414">
        <v>122</v>
      </c>
      <c r="F1414">
        <v>2</v>
      </c>
      <c r="G1414">
        <v>2</v>
      </c>
      <c r="H1414" t="s">
        <v>8183</v>
      </c>
      <c r="I1414" t="s">
        <v>5529</v>
      </c>
      <c r="J1414" t="s">
        <v>8162</v>
      </c>
      <c r="K1414" t="s">
        <v>145</v>
      </c>
      <c r="L1414" s="5">
        <v>7.7</v>
      </c>
      <c r="M1414" t="s">
        <v>8181</v>
      </c>
      <c r="N1414" s="6">
        <v>325982</v>
      </c>
      <c r="O1414" t="s">
        <v>8182</v>
      </c>
      <c r="P1414" s="6">
        <v>55000000</v>
      </c>
      <c r="Q1414" s="6">
        <v>70016220</v>
      </c>
      <c r="R1414">
        <v>15016220</v>
      </c>
      <c r="S1414" t="s">
        <v>8175</v>
      </c>
      <c r="T1414" s="7">
        <v>39315</v>
      </c>
      <c r="U1414" t="s">
        <v>13</v>
      </c>
      <c r="V1414" s="7">
        <v>39315</v>
      </c>
      <c r="W1414" t="s">
        <v>8212</v>
      </c>
      <c r="X1414" t="s">
        <v>8197</v>
      </c>
      <c r="Y1414">
        <v>2007</v>
      </c>
      <c r="Z1414">
        <v>21</v>
      </c>
    </row>
    <row r="1415" spans="1:26" x14ac:dyDescent="0.25">
      <c r="A1415" t="s">
        <v>3535</v>
      </c>
      <c r="B1415" t="s">
        <v>3536</v>
      </c>
      <c r="C1415" t="s">
        <v>3536</v>
      </c>
      <c r="D1415">
        <v>0</v>
      </c>
      <c r="E1415">
        <v>101</v>
      </c>
      <c r="F1415">
        <v>1</v>
      </c>
      <c r="G1415">
        <v>41</v>
      </c>
      <c r="H1415" t="s">
        <v>8177</v>
      </c>
      <c r="I1415" t="s">
        <v>83</v>
      </c>
      <c r="J1415" t="s">
        <v>8166</v>
      </c>
      <c r="K1415" t="s">
        <v>5802</v>
      </c>
      <c r="L1415" s="5">
        <v>5.9</v>
      </c>
      <c r="M1415" t="s">
        <v>8178</v>
      </c>
      <c r="N1415" s="6">
        <v>87943</v>
      </c>
      <c r="O1415" t="s">
        <v>8179</v>
      </c>
      <c r="P1415" s="6">
        <v>30000000</v>
      </c>
      <c r="Q1415" s="6">
        <v>127369981</v>
      </c>
      <c r="R1415">
        <v>97369981</v>
      </c>
      <c r="S1415" t="s">
        <v>8175</v>
      </c>
      <c r="T1415" s="7">
        <v>38379</v>
      </c>
      <c r="U1415" t="s">
        <v>3537</v>
      </c>
      <c r="V1415" s="7">
        <v>38379</v>
      </c>
      <c r="W1415" t="s">
        <v>8198</v>
      </c>
      <c r="X1415" t="s">
        <v>8199</v>
      </c>
      <c r="Y1415">
        <v>2005</v>
      </c>
      <c r="Z1415">
        <v>27</v>
      </c>
    </row>
    <row r="1416" spans="1:26" x14ac:dyDescent="0.25">
      <c r="A1416" t="s">
        <v>3538</v>
      </c>
      <c r="B1416" t="s">
        <v>3539</v>
      </c>
      <c r="C1416" t="s">
        <v>3539</v>
      </c>
      <c r="D1416">
        <v>0</v>
      </c>
      <c r="E1416">
        <v>149</v>
      </c>
      <c r="F1416">
        <v>2</v>
      </c>
      <c r="G1416">
        <v>29</v>
      </c>
      <c r="H1416" t="s">
        <v>8183</v>
      </c>
      <c r="I1416" t="s">
        <v>8166</v>
      </c>
      <c r="J1416" t="s">
        <v>3857</v>
      </c>
      <c r="K1416" t="s">
        <v>5802</v>
      </c>
      <c r="L1416" s="5">
        <v>6.6</v>
      </c>
      <c r="M1416" t="s">
        <v>8178</v>
      </c>
      <c r="N1416" s="6">
        <v>451451</v>
      </c>
      <c r="O1416" t="s">
        <v>8182</v>
      </c>
      <c r="P1416" s="6">
        <v>125000000</v>
      </c>
      <c r="Q1416" s="6">
        <v>760006945</v>
      </c>
      <c r="R1416">
        <v>635006945</v>
      </c>
      <c r="S1416" t="s">
        <v>8175</v>
      </c>
      <c r="T1416" s="7">
        <v>38854</v>
      </c>
      <c r="U1416" t="s">
        <v>507</v>
      </c>
      <c r="V1416" s="7">
        <v>38854</v>
      </c>
      <c r="W1416" t="s">
        <v>8213</v>
      </c>
      <c r="X1416" t="s">
        <v>8202</v>
      </c>
      <c r="Y1416">
        <v>2006</v>
      </c>
      <c r="Z1416">
        <v>17</v>
      </c>
    </row>
    <row r="1417" spans="1:26" x14ac:dyDescent="0.25">
      <c r="A1417" t="s">
        <v>3540</v>
      </c>
      <c r="B1417" t="s">
        <v>3541</v>
      </c>
      <c r="C1417" t="s">
        <v>3541</v>
      </c>
      <c r="D1417">
        <v>0</v>
      </c>
      <c r="E1417">
        <v>105</v>
      </c>
      <c r="F1417">
        <v>1</v>
      </c>
      <c r="G1417">
        <v>45</v>
      </c>
      <c r="H1417" t="s">
        <v>8177</v>
      </c>
      <c r="I1417" t="s">
        <v>145</v>
      </c>
      <c r="J1417" t="s">
        <v>83</v>
      </c>
      <c r="K1417" t="s">
        <v>8166</v>
      </c>
      <c r="L1417" s="5">
        <v>5.6</v>
      </c>
      <c r="M1417" t="s">
        <v>8178</v>
      </c>
      <c r="N1417" s="6">
        <v>64863</v>
      </c>
      <c r="O1417" t="s">
        <v>8179</v>
      </c>
      <c r="P1417" s="6">
        <v>30000000</v>
      </c>
      <c r="Q1417" s="6">
        <v>68357079</v>
      </c>
      <c r="R1417">
        <v>38357079</v>
      </c>
      <c r="S1417" t="s">
        <v>8175</v>
      </c>
      <c r="T1417" s="7">
        <v>38530</v>
      </c>
      <c r="U1417" t="s">
        <v>3542</v>
      </c>
      <c r="V1417" s="7">
        <v>38530</v>
      </c>
      <c r="W1417" t="s">
        <v>8208</v>
      </c>
      <c r="X1417" t="s">
        <v>8205</v>
      </c>
      <c r="Y1417">
        <v>2005</v>
      </c>
      <c r="Z1417">
        <v>27</v>
      </c>
    </row>
    <row r="1418" spans="1:26" x14ac:dyDescent="0.25">
      <c r="A1418" t="s">
        <v>3543</v>
      </c>
      <c r="B1418" t="s">
        <v>3544</v>
      </c>
      <c r="C1418" t="s">
        <v>3544</v>
      </c>
      <c r="D1418">
        <v>0</v>
      </c>
      <c r="E1418">
        <v>111</v>
      </c>
      <c r="F1418">
        <v>1</v>
      </c>
      <c r="G1418">
        <v>51</v>
      </c>
      <c r="H1418" t="s">
        <v>8177</v>
      </c>
      <c r="I1418" t="s">
        <v>8158</v>
      </c>
      <c r="J1418" t="s">
        <v>8159</v>
      </c>
      <c r="K1418" t="s">
        <v>132</v>
      </c>
      <c r="L1418" s="5">
        <v>8.1</v>
      </c>
      <c r="M1418" t="s">
        <v>8181</v>
      </c>
      <c r="N1418" s="6">
        <v>795344</v>
      </c>
      <c r="O1418" t="s">
        <v>8184</v>
      </c>
      <c r="P1418" s="6">
        <v>150000000</v>
      </c>
      <c r="Q1418" s="6">
        <v>623726085</v>
      </c>
      <c r="R1418">
        <v>473726085</v>
      </c>
      <c r="S1418" t="s">
        <v>8175</v>
      </c>
      <c r="T1418" s="7">
        <v>39255</v>
      </c>
      <c r="U1418" t="s">
        <v>3545</v>
      </c>
      <c r="V1418" s="7">
        <v>39255</v>
      </c>
      <c r="W1418" t="s">
        <v>8208</v>
      </c>
      <c r="X1418" t="s">
        <v>1465</v>
      </c>
      <c r="Y1418">
        <v>2007</v>
      </c>
      <c r="Z1418">
        <v>22</v>
      </c>
    </row>
    <row r="1419" spans="1:26" x14ac:dyDescent="0.25">
      <c r="A1419" t="s">
        <v>3546</v>
      </c>
      <c r="B1419" t="s">
        <v>3547</v>
      </c>
      <c r="C1419" t="s">
        <v>3547</v>
      </c>
      <c r="D1419">
        <v>0</v>
      </c>
      <c r="E1419">
        <v>121</v>
      </c>
      <c r="F1419">
        <v>2</v>
      </c>
      <c r="G1419">
        <v>1</v>
      </c>
      <c r="H1419" t="s">
        <v>8183</v>
      </c>
      <c r="I1419" t="s">
        <v>5529</v>
      </c>
      <c r="J1419" t="s">
        <v>8158</v>
      </c>
      <c r="K1419" t="s">
        <v>8161</v>
      </c>
      <c r="L1419" s="5">
        <v>5.0999999999999996</v>
      </c>
      <c r="M1419" t="s">
        <v>8178</v>
      </c>
      <c r="N1419" s="6">
        <v>55696</v>
      </c>
      <c r="O1419" t="s">
        <v>8179</v>
      </c>
      <c r="P1419" s="6">
        <v>135000000</v>
      </c>
      <c r="Q1419" s="6">
        <v>79268322</v>
      </c>
      <c r="R1419">
        <v>-55731678</v>
      </c>
      <c r="S1419" t="s">
        <v>8185</v>
      </c>
      <c r="T1419" s="7">
        <v>38550</v>
      </c>
      <c r="U1419" t="s">
        <v>1570</v>
      </c>
      <c r="V1419" s="7">
        <v>38550</v>
      </c>
      <c r="W1419" t="s">
        <v>8209</v>
      </c>
      <c r="X1419" t="s">
        <v>8200</v>
      </c>
      <c r="Y1419">
        <v>2005</v>
      </c>
      <c r="Z1419">
        <v>17</v>
      </c>
    </row>
    <row r="1420" spans="1:26" x14ac:dyDescent="0.25">
      <c r="A1420" t="s">
        <v>3548</v>
      </c>
      <c r="B1420" t="s">
        <v>3549</v>
      </c>
      <c r="C1420" t="s">
        <v>3549</v>
      </c>
      <c r="D1420">
        <v>0</v>
      </c>
      <c r="E1420">
        <v>124</v>
      </c>
      <c r="F1420">
        <v>2</v>
      </c>
      <c r="G1420">
        <v>4</v>
      </c>
      <c r="H1420" t="s">
        <v>8183</v>
      </c>
      <c r="I1420" t="s">
        <v>145</v>
      </c>
      <c r="J1420" t="s">
        <v>5802</v>
      </c>
      <c r="K1420" t="s">
        <v>5802</v>
      </c>
      <c r="L1420" s="5">
        <v>7.5</v>
      </c>
      <c r="M1420" t="s">
        <v>8181</v>
      </c>
      <c r="N1420" s="6">
        <v>96487</v>
      </c>
      <c r="O1420" t="s">
        <v>8179</v>
      </c>
      <c r="P1420" s="6">
        <v>20000000</v>
      </c>
      <c r="Q1420" s="6">
        <v>4658401</v>
      </c>
      <c r="R1420">
        <v>-15341599</v>
      </c>
      <c r="S1420" t="s">
        <v>8185</v>
      </c>
      <c r="T1420" s="7">
        <v>39591</v>
      </c>
      <c r="U1420" t="s">
        <v>3550</v>
      </c>
      <c r="V1420" s="7">
        <v>39591</v>
      </c>
      <c r="W1420" t="s">
        <v>8213</v>
      </c>
      <c r="X1420" t="s">
        <v>1465</v>
      </c>
      <c r="Y1420">
        <v>2008</v>
      </c>
      <c r="Z1420">
        <v>23</v>
      </c>
    </row>
    <row r="1421" spans="1:26" x14ac:dyDescent="0.25">
      <c r="A1421" t="s">
        <v>3551</v>
      </c>
      <c r="B1421" t="s">
        <v>3552</v>
      </c>
      <c r="C1421" t="s">
        <v>3552</v>
      </c>
      <c r="D1421">
        <v>0</v>
      </c>
      <c r="E1421">
        <v>93</v>
      </c>
      <c r="F1421">
        <v>1</v>
      </c>
      <c r="G1421">
        <v>33</v>
      </c>
      <c r="H1421" t="s">
        <v>8177</v>
      </c>
      <c r="I1421" t="s">
        <v>8158</v>
      </c>
      <c r="J1421" t="s">
        <v>132</v>
      </c>
      <c r="K1421" t="s">
        <v>8162</v>
      </c>
      <c r="L1421" s="5">
        <v>5.7</v>
      </c>
      <c r="M1421" t="s">
        <v>8178</v>
      </c>
      <c r="N1421" s="6">
        <v>90979</v>
      </c>
      <c r="O1421" t="s">
        <v>8179</v>
      </c>
      <c r="P1421" s="6">
        <v>80000000</v>
      </c>
      <c r="Q1421" s="6">
        <v>164115897</v>
      </c>
      <c r="R1421">
        <v>84115897</v>
      </c>
      <c r="S1421" t="s">
        <v>8175</v>
      </c>
      <c r="T1421" s="7">
        <v>38736</v>
      </c>
      <c r="U1421" t="s">
        <v>2986</v>
      </c>
      <c r="V1421" s="7">
        <v>38736</v>
      </c>
      <c r="W1421" t="s">
        <v>8198</v>
      </c>
      <c r="X1421" t="s">
        <v>8199</v>
      </c>
      <c r="Y1421">
        <v>2006</v>
      </c>
      <c r="Z1421">
        <v>19</v>
      </c>
    </row>
    <row r="1422" spans="1:26" x14ac:dyDescent="0.25">
      <c r="A1422" t="s">
        <v>3553</v>
      </c>
      <c r="B1422" t="s">
        <v>3554</v>
      </c>
      <c r="C1422" t="s">
        <v>3554</v>
      </c>
      <c r="D1422">
        <v>0</v>
      </c>
      <c r="E1422">
        <v>151</v>
      </c>
      <c r="F1422">
        <v>2</v>
      </c>
      <c r="G1422">
        <v>31</v>
      </c>
      <c r="H1422" t="s">
        <v>8183</v>
      </c>
      <c r="I1422" t="s">
        <v>5529</v>
      </c>
      <c r="J1422" t="s">
        <v>8158</v>
      </c>
      <c r="K1422" t="s">
        <v>8156</v>
      </c>
      <c r="L1422" s="5">
        <v>7.4</v>
      </c>
      <c r="M1422" t="s">
        <v>8181</v>
      </c>
      <c r="N1422" s="6">
        <v>751633</v>
      </c>
      <c r="O1422" t="s">
        <v>8184</v>
      </c>
      <c r="P1422" s="6">
        <v>225000000</v>
      </c>
      <c r="Q1422" s="6">
        <v>1066179747</v>
      </c>
      <c r="R1422">
        <v>841179747</v>
      </c>
      <c r="S1422" t="s">
        <v>8175</v>
      </c>
      <c r="T1422" s="7">
        <v>38892</v>
      </c>
      <c r="U1422" t="s">
        <v>1818</v>
      </c>
      <c r="V1422" s="7">
        <v>38892</v>
      </c>
      <c r="W1422" t="s">
        <v>8208</v>
      </c>
      <c r="X1422" t="s">
        <v>8206</v>
      </c>
      <c r="Y1422">
        <v>2006</v>
      </c>
      <c r="Z1422">
        <v>24</v>
      </c>
    </row>
    <row r="1423" spans="1:26" x14ac:dyDescent="0.25">
      <c r="A1423" t="s">
        <v>3555</v>
      </c>
      <c r="B1423" t="s">
        <v>3556</v>
      </c>
      <c r="C1423" t="s">
        <v>3556</v>
      </c>
      <c r="D1423">
        <v>0</v>
      </c>
      <c r="E1423">
        <v>127</v>
      </c>
      <c r="F1423">
        <v>2</v>
      </c>
      <c r="G1423">
        <v>7</v>
      </c>
      <c r="H1423" t="s">
        <v>8183</v>
      </c>
      <c r="I1423" t="s">
        <v>8158</v>
      </c>
      <c r="J1423" t="s">
        <v>132</v>
      </c>
      <c r="K1423" t="s">
        <v>8161</v>
      </c>
      <c r="L1423" s="5">
        <v>8</v>
      </c>
      <c r="M1423" t="s">
        <v>8181</v>
      </c>
      <c r="N1423" s="6">
        <v>65649</v>
      </c>
      <c r="O1423" t="s">
        <v>8179</v>
      </c>
      <c r="P1423" s="6">
        <v>5000000</v>
      </c>
      <c r="Q1423" s="6">
        <v>20839049</v>
      </c>
      <c r="R1423">
        <v>15839049</v>
      </c>
      <c r="S1423" t="s">
        <v>8175</v>
      </c>
      <c r="T1423" s="7">
        <v>38303</v>
      </c>
      <c r="U1423" t="s">
        <v>3557</v>
      </c>
      <c r="V1423" s="7">
        <v>38303</v>
      </c>
      <c r="W1423" t="s">
        <v>8207</v>
      </c>
      <c r="X1423" t="s">
        <v>1465</v>
      </c>
      <c r="Y1423">
        <v>2004</v>
      </c>
      <c r="Z1423">
        <v>12</v>
      </c>
    </row>
    <row r="1424" spans="1:26" x14ac:dyDescent="0.25">
      <c r="A1424" t="s">
        <v>3558</v>
      </c>
      <c r="B1424" t="s">
        <v>3559</v>
      </c>
      <c r="C1424" t="s">
        <v>3559</v>
      </c>
      <c r="D1424">
        <v>0</v>
      </c>
      <c r="E1424">
        <v>125</v>
      </c>
      <c r="F1424">
        <v>2</v>
      </c>
      <c r="G1424">
        <v>5</v>
      </c>
      <c r="H1424" t="s">
        <v>8183</v>
      </c>
      <c r="I1424" t="s">
        <v>83</v>
      </c>
      <c r="J1424" t="s">
        <v>8166</v>
      </c>
      <c r="K1424" t="s">
        <v>5802</v>
      </c>
      <c r="L1424" s="5">
        <v>6.5</v>
      </c>
      <c r="M1424" t="s">
        <v>8178</v>
      </c>
      <c r="N1424" s="6">
        <v>240053</v>
      </c>
      <c r="O1424" t="s">
        <v>8182</v>
      </c>
      <c r="P1424" s="6">
        <v>50000000</v>
      </c>
      <c r="Q1424" s="6">
        <v>100605135</v>
      </c>
      <c r="R1424">
        <v>50605135</v>
      </c>
      <c r="S1424" t="s">
        <v>8175</v>
      </c>
      <c r="T1424" s="7">
        <v>38827</v>
      </c>
      <c r="U1424" t="s">
        <v>2562</v>
      </c>
      <c r="V1424" s="7">
        <v>38827</v>
      </c>
      <c r="W1424" t="s">
        <v>8210</v>
      </c>
      <c r="X1424" t="s">
        <v>8199</v>
      </c>
      <c r="Y1424">
        <v>2006</v>
      </c>
      <c r="Z1424">
        <v>20</v>
      </c>
    </row>
    <row r="1425" spans="1:26" x14ac:dyDescent="0.25">
      <c r="A1425" t="s">
        <v>3560</v>
      </c>
      <c r="B1425" t="s">
        <v>3561</v>
      </c>
      <c r="C1425" t="s">
        <v>3561</v>
      </c>
      <c r="D1425">
        <v>0</v>
      </c>
      <c r="E1425">
        <v>102</v>
      </c>
      <c r="F1425">
        <v>1</v>
      </c>
      <c r="G1425">
        <v>42</v>
      </c>
      <c r="H1425" t="s">
        <v>8177</v>
      </c>
      <c r="I1425" t="s">
        <v>132</v>
      </c>
      <c r="J1425" t="s">
        <v>145</v>
      </c>
      <c r="K1425" t="s">
        <v>5802</v>
      </c>
      <c r="L1425" s="5">
        <v>6.6</v>
      </c>
      <c r="M1425" t="s">
        <v>8178</v>
      </c>
      <c r="N1425" s="6">
        <v>82449</v>
      </c>
      <c r="O1425" t="s">
        <v>8179</v>
      </c>
      <c r="P1425" s="6">
        <v>22000000</v>
      </c>
      <c r="Q1425" s="6">
        <v>19126398</v>
      </c>
      <c r="R1425">
        <v>-2873602</v>
      </c>
      <c r="S1425" t="s">
        <v>8185</v>
      </c>
      <c r="T1425" s="7">
        <v>38645</v>
      </c>
      <c r="U1425" t="s">
        <v>1818</v>
      </c>
      <c r="V1425" s="7">
        <v>38645</v>
      </c>
      <c r="W1425" t="s">
        <v>8204</v>
      </c>
      <c r="X1425" t="s">
        <v>8199</v>
      </c>
      <c r="Y1425">
        <v>2005</v>
      </c>
      <c r="Z1425">
        <v>20</v>
      </c>
    </row>
    <row r="1426" spans="1:26" x14ac:dyDescent="0.25">
      <c r="A1426" t="s">
        <v>3562</v>
      </c>
      <c r="B1426" t="s">
        <v>3563</v>
      </c>
      <c r="C1426" t="s">
        <v>3563</v>
      </c>
      <c r="D1426">
        <v>0</v>
      </c>
      <c r="E1426">
        <v>93</v>
      </c>
      <c r="F1426">
        <v>1</v>
      </c>
      <c r="G1426">
        <v>33</v>
      </c>
      <c r="H1426" t="s">
        <v>8177</v>
      </c>
      <c r="I1426" t="s">
        <v>132</v>
      </c>
      <c r="J1426" t="s">
        <v>5802</v>
      </c>
      <c r="K1426" t="s">
        <v>5802</v>
      </c>
      <c r="L1426" s="5">
        <v>6.4</v>
      </c>
      <c r="M1426" t="s">
        <v>8178</v>
      </c>
      <c r="N1426" s="6">
        <v>138429</v>
      </c>
      <c r="O1426" t="s">
        <v>8182</v>
      </c>
      <c r="P1426" s="6">
        <v>23000000</v>
      </c>
      <c r="Q1426" s="6">
        <v>38623262</v>
      </c>
      <c r="R1426">
        <v>15623262</v>
      </c>
      <c r="S1426" t="s">
        <v>8175</v>
      </c>
      <c r="T1426" s="7">
        <v>38947</v>
      </c>
      <c r="U1426" t="s">
        <v>3564</v>
      </c>
      <c r="V1426" s="7">
        <v>38947</v>
      </c>
      <c r="W1426" t="s">
        <v>8212</v>
      </c>
      <c r="X1426" t="s">
        <v>1465</v>
      </c>
      <c r="Y1426">
        <v>2006</v>
      </c>
      <c r="Z1426">
        <v>18</v>
      </c>
    </row>
    <row r="1427" spans="1:26" x14ac:dyDescent="0.25">
      <c r="A1427" t="s">
        <v>3565</v>
      </c>
      <c r="B1427" t="s">
        <v>3566</v>
      </c>
      <c r="C1427" t="s">
        <v>3566</v>
      </c>
      <c r="D1427">
        <v>0</v>
      </c>
      <c r="E1427">
        <v>90</v>
      </c>
      <c r="F1427">
        <v>1</v>
      </c>
      <c r="G1427">
        <v>30</v>
      </c>
      <c r="H1427" t="s">
        <v>8177</v>
      </c>
      <c r="I1427" t="s">
        <v>83</v>
      </c>
      <c r="J1427" t="s">
        <v>5802</v>
      </c>
      <c r="K1427" t="s">
        <v>5802</v>
      </c>
      <c r="L1427" s="5">
        <v>5.9</v>
      </c>
      <c r="M1427" t="s">
        <v>8178</v>
      </c>
      <c r="N1427" s="6">
        <v>116101</v>
      </c>
      <c r="O1427" t="s">
        <v>8182</v>
      </c>
      <c r="P1427" s="6">
        <v>19000000</v>
      </c>
      <c r="Q1427" s="6">
        <v>107516369</v>
      </c>
      <c r="R1427">
        <v>88516369</v>
      </c>
      <c r="S1427" t="s">
        <v>8175</v>
      </c>
      <c r="T1427" s="7">
        <v>38449</v>
      </c>
      <c r="U1427" t="s">
        <v>3567</v>
      </c>
      <c r="V1427" s="7">
        <v>38449</v>
      </c>
      <c r="W1427" t="s">
        <v>8210</v>
      </c>
      <c r="X1427" t="s">
        <v>8199</v>
      </c>
      <c r="Y1427">
        <v>2005</v>
      </c>
      <c r="Z1427">
        <v>7</v>
      </c>
    </row>
    <row r="1428" spans="1:26" x14ac:dyDescent="0.25">
      <c r="A1428" t="s">
        <v>3568</v>
      </c>
      <c r="B1428" t="s">
        <v>3569</v>
      </c>
      <c r="C1428" t="s">
        <v>3569</v>
      </c>
      <c r="D1428">
        <v>0</v>
      </c>
      <c r="E1428">
        <v>110</v>
      </c>
      <c r="F1428">
        <v>1</v>
      </c>
      <c r="G1428">
        <v>50</v>
      </c>
      <c r="H1428" t="s">
        <v>8177</v>
      </c>
      <c r="I1428" t="s">
        <v>132</v>
      </c>
      <c r="J1428" t="s">
        <v>145</v>
      </c>
      <c r="K1428" t="s">
        <v>8157</v>
      </c>
      <c r="L1428" s="5">
        <v>6.5</v>
      </c>
      <c r="M1428" t="s">
        <v>8178</v>
      </c>
      <c r="N1428" s="6">
        <v>56196</v>
      </c>
      <c r="O1428" t="s">
        <v>8179</v>
      </c>
      <c r="P1428" s="6">
        <v>26000000</v>
      </c>
      <c r="Q1428" s="6">
        <v>61315215</v>
      </c>
      <c r="R1428">
        <v>35315215</v>
      </c>
      <c r="S1428" t="s">
        <v>8175</v>
      </c>
      <c r="T1428" s="7">
        <v>38327</v>
      </c>
      <c r="U1428" t="s">
        <v>3570</v>
      </c>
      <c r="V1428" s="7">
        <v>38327</v>
      </c>
      <c r="W1428" t="s">
        <v>8196</v>
      </c>
      <c r="X1428" t="s">
        <v>8205</v>
      </c>
      <c r="Y1428">
        <v>2004</v>
      </c>
      <c r="Z1428">
        <v>6</v>
      </c>
    </row>
    <row r="1429" spans="1:26" x14ac:dyDescent="0.25">
      <c r="A1429" t="s">
        <v>3571</v>
      </c>
      <c r="B1429" t="s">
        <v>3572</v>
      </c>
      <c r="C1429" t="s">
        <v>3572</v>
      </c>
      <c r="D1429">
        <v>0</v>
      </c>
      <c r="E1429">
        <v>115</v>
      </c>
      <c r="F1429">
        <v>1</v>
      </c>
      <c r="G1429">
        <v>55</v>
      </c>
      <c r="H1429" t="s">
        <v>8177</v>
      </c>
      <c r="I1429" t="s">
        <v>5529</v>
      </c>
      <c r="J1429" t="s">
        <v>132</v>
      </c>
      <c r="K1429" t="s">
        <v>8162</v>
      </c>
      <c r="L1429" s="5">
        <v>5.0999999999999996</v>
      </c>
      <c r="M1429" t="s">
        <v>8178</v>
      </c>
      <c r="N1429" s="6">
        <v>79009</v>
      </c>
      <c r="O1429" t="s">
        <v>8179</v>
      </c>
      <c r="P1429" s="6">
        <v>45000000</v>
      </c>
      <c r="Q1429" s="6">
        <v>101393569</v>
      </c>
      <c r="R1429">
        <v>56393569</v>
      </c>
      <c r="S1429" t="s">
        <v>8175</v>
      </c>
      <c r="T1429" s="7">
        <v>38422</v>
      </c>
      <c r="U1429" t="s">
        <v>1363</v>
      </c>
      <c r="V1429" s="7">
        <v>38422</v>
      </c>
      <c r="W1429" t="s">
        <v>8203</v>
      </c>
      <c r="X1429" t="s">
        <v>1465</v>
      </c>
      <c r="Y1429">
        <v>2005</v>
      </c>
      <c r="Z1429">
        <v>11</v>
      </c>
    </row>
    <row r="1430" spans="1:26" x14ac:dyDescent="0.25">
      <c r="A1430" t="s">
        <v>3573</v>
      </c>
      <c r="B1430" t="s">
        <v>3574</v>
      </c>
      <c r="C1430" t="s">
        <v>3574</v>
      </c>
      <c r="D1430">
        <v>0</v>
      </c>
      <c r="E1430">
        <v>113</v>
      </c>
      <c r="F1430">
        <v>1</v>
      </c>
      <c r="G1430">
        <v>53</v>
      </c>
      <c r="H1430" t="s">
        <v>8177</v>
      </c>
      <c r="I1430" t="s">
        <v>8158</v>
      </c>
      <c r="J1430" t="s">
        <v>8163</v>
      </c>
      <c r="K1430" t="s">
        <v>8156</v>
      </c>
      <c r="L1430" s="5">
        <v>6.1</v>
      </c>
      <c r="M1430" t="s">
        <v>8178</v>
      </c>
      <c r="N1430" s="6">
        <v>194589</v>
      </c>
      <c r="O1430" t="s">
        <v>8182</v>
      </c>
      <c r="P1430" s="6">
        <v>180000000</v>
      </c>
      <c r="Q1430" s="6">
        <v>372234864</v>
      </c>
      <c r="R1430">
        <v>192234864</v>
      </c>
      <c r="S1430" t="s">
        <v>8175</v>
      </c>
      <c r="T1430" s="7">
        <v>39413</v>
      </c>
      <c r="U1430" t="s">
        <v>3575</v>
      </c>
      <c r="V1430" s="7">
        <v>39413</v>
      </c>
      <c r="W1430" t="s">
        <v>8207</v>
      </c>
      <c r="X1430" t="s">
        <v>8197</v>
      </c>
      <c r="Y1430">
        <v>2007</v>
      </c>
      <c r="Z1430">
        <v>27</v>
      </c>
    </row>
    <row r="1431" spans="1:26" x14ac:dyDescent="0.25">
      <c r="A1431" t="s">
        <v>3576</v>
      </c>
      <c r="B1431" t="s">
        <v>3577</v>
      </c>
      <c r="C1431" t="s">
        <v>3577</v>
      </c>
      <c r="D1431">
        <v>0</v>
      </c>
      <c r="E1431">
        <v>91</v>
      </c>
      <c r="F1431">
        <v>1</v>
      </c>
      <c r="G1431">
        <v>31</v>
      </c>
      <c r="H1431" t="s">
        <v>8177</v>
      </c>
      <c r="I1431" t="s">
        <v>8159</v>
      </c>
      <c r="J1431" t="s">
        <v>132</v>
      </c>
      <c r="K1431" t="s">
        <v>8163</v>
      </c>
      <c r="L1431" s="5">
        <v>6.6</v>
      </c>
      <c r="M1431" t="s">
        <v>8178</v>
      </c>
      <c r="N1431" s="6">
        <v>134347</v>
      </c>
      <c r="O1431" t="s">
        <v>8182</v>
      </c>
      <c r="P1431" s="6">
        <v>75000000</v>
      </c>
      <c r="Q1431" s="6">
        <v>141861243</v>
      </c>
      <c r="R1431">
        <v>66861243</v>
      </c>
      <c r="S1431" t="s">
        <v>8175</v>
      </c>
      <c r="T1431" s="7">
        <v>38883</v>
      </c>
      <c r="U1431" t="s">
        <v>3578</v>
      </c>
      <c r="V1431" s="7">
        <v>38883</v>
      </c>
      <c r="W1431" t="s">
        <v>8208</v>
      </c>
      <c r="X1431" t="s">
        <v>8199</v>
      </c>
      <c r="Y1431">
        <v>2006</v>
      </c>
      <c r="Z1431">
        <v>15</v>
      </c>
    </row>
    <row r="1432" spans="1:26" x14ac:dyDescent="0.25">
      <c r="A1432" t="s">
        <v>3579</v>
      </c>
      <c r="B1432" t="s">
        <v>3580</v>
      </c>
      <c r="C1432" t="s">
        <v>3580</v>
      </c>
      <c r="D1432">
        <v>0</v>
      </c>
      <c r="E1432">
        <v>144</v>
      </c>
      <c r="F1432">
        <v>2</v>
      </c>
      <c r="G1432">
        <v>24</v>
      </c>
      <c r="H1432" t="s">
        <v>8183</v>
      </c>
      <c r="I1432" t="s">
        <v>8162</v>
      </c>
      <c r="J1432" t="s">
        <v>145</v>
      </c>
      <c r="K1432" t="s">
        <v>8166</v>
      </c>
      <c r="L1432" s="5">
        <v>6.8</v>
      </c>
      <c r="M1432" t="s">
        <v>8178</v>
      </c>
      <c r="N1432" s="6">
        <v>61525</v>
      </c>
      <c r="O1432" t="s">
        <v>8179</v>
      </c>
      <c r="P1432" s="6">
        <v>26000000</v>
      </c>
      <c r="Q1432" s="6">
        <v>18577736</v>
      </c>
      <c r="R1432">
        <v>-7422264</v>
      </c>
      <c r="S1432" t="s">
        <v>8185</v>
      </c>
      <c r="T1432" s="7">
        <v>43707</v>
      </c>
      <c r="U1432" t="s">
        <v>2320</v>
      </c>
      <c r="V1432" s="7">
        <v>43707</v>
      </c>
      <c r="W1432" t="s">
        <v>8212</v>
      </c>
      <c r="X1432" t="s">
        <v>1465</v>
      </c>
      <c r="Y1432">
        <v>2019</v>
      </c>
      <c r="Z1432">
        <v>30</v>
      </c>
    </row>
    <row r="1433" spans="1:26" x14ac:dyDescent="0.25">
      <c r="A1433" t="s">
        <v>3581</v>
      </c>
      <c r="B1433" t="s">
        <v>3582</v>
      </c>
      <c r="C1433" t="s">
        <v>3582</v>
      </c>
      <c r="D1433">
        <v>0</v>
      </c>
      <c r="E1433">
        <v>123</v>
      </c>
      <c r="F1433">
        <v>2</v>
      </c>
      <c r="G1433">
        <v>3</v>
      </c>
      <c r="H1433" t="s">
        <v>8183</v>
      </c>
      <c r="I1433" t="s">
        <v>3623</v>
      </c>
      <c r="J1433" t="s">
        <v>145</v>
      </c>
      <c r="K1433" t="s">
        <v>5802</v>
      </c>
      <c r="L1433" s="5">
        <v>8</v>
      </c>
      <c r="M1433" t="s">
        <v>8181</v>
      </c>
      <c r="N1433" s="6">
        <v>76499</v>
      </c>
      <c r="O1433" t="s">
        <v>8179</v>
      </c>
      <c r="P1433" s="6">
        <v>9000000</v>
      </c>
      <c r="Q1433" s="6">
        <v>36163768</v>
      </c>
      <c r="R1433">
        <v>27163768</v>
      </c>
      <c r="S1433" t="s">
        <v>8175</v>
      </c>
      <c r="T1433" s="7">
        <v>39221</v>
      </c>
      <c r="U1433" t="s">
        <v>3013</v>
      </c>
      <c r="V1433" s="7">
        <v>39221</v>
      </c>
      <c r="W1433" t="s">
        <v>8213</v>
      </c>
      <c r="X1433" t="s">
        <v>8206</v>
      </c>
      <c r="Y1433">
        <v>2007</v>
      </c>
      <c r="Z1433">
        <v>19</v>
      </c>
    </row>
    <row r="1434" spans="1:26" x14ac:dyDescent="0.25">
      <c r="A1434" t="s">
        <v>3583</v>
      </c>
      <c r="B1434" t="s">
        <v>3584</v>
      </c>
      <c r="C1434" t="s">
        <v>3584</v>
      </c>
      <c r="D1434">
        <v>0</v>
      </c>
      <c r="E1434">
        <v>101</v>
      </c>
      <c r="F1434">
        <v>1</v>
      </c>
      <c r="G1434">
        <v>41</v>
      </c>
      <c r="H1434" t="s">
        <v>8177</v>
      </c>
      <c r="I1434" t="s">
        <v>8158</v>
      </c>
      <c r="J1434" t="s">
        <v>145</v>
      </c>
      <c r="K1434" t="s">
        <v>8163</v>
      </c>
      <c r="L1434" s="5">
        <v>6.7</v>
      </c>
      <c r="M1434" t="s">
        <v>8178</v>
      </c>
      <c r="N1434" s="6">
        <v>107633</v>
      </c>
      <c r="O1434" t="s">
        <v>8182</v>
      </c>
      <c r="P1434" s="6">
        <v>100000000</v>
      </c>
      <c r="Q1434" s="6">
        <v>100140916</v>
      </c>
      <c r="R1434">
        <v>140916</v>
      </c>
      <c r="S1434" t="s">
        <v>8175</v>
      </c>
      <c r="T1434" s="7">
        <v>40099</v>
      </c>
      <c r="U1434" t="s">
        <v>1886</v>
      </c>
      <c r="V1434" s="7">
        <v>40099</v>
      </c>
      <c r="W1434" t="s">
        <v>8204</v>
      </c>
      <c r="X1434" t="s">
        <v>8197</v>
      </c>
      <c r="Y1434">
        <v>2009</v>
      </c>
      <c r="Z1434">
        <v>13</v>
      </c>
    </row>
    <row r="1435" spans="1:26" x14ac:dyDescent="0.25">
      <c r="A1435" t="s">
        <v>3585</v>
      </c>
      <c r="B1435" t="s">
        <v>3586</v>
      </c>
      <c r="C1435" t="s">
        <v>3586</v>
      </c>
      <c r="D1435">
        <v>0</v>
      </c>
      <c r="E1435">
        <v>129</v>
      </c>
      <c r="F1435">
        <v>2</v>
      </c>
      <c r="G1435">
        <v>9</v>
      </c>
      <c r="H1435" t="s">
        <v>8183</v>
      </c>
      <c r="I1435" t="s">
        <v>5529</v>
      </c>
      <c r="J1435" t="s">
        <v>8158</v>
      </c>
      <c r="K1435" t="s">
        <v>8157</v>
      </c>
      <c r="L1435" s="5">
        <v>5.9</v>
      </c>
      <c r="M1435" t="s">
        <v>8178</v>
      </c>
      <c r="N1435" s="6">
        <v>106165</v>
      </c>
      <c r="O1435" t="s">
        <v>8182</v>
      </c>
      <c r="P1435" s="6">
        <v>75000000</v>
      </c>
      <c r="Q1435" s="6">
        <v>142400065</v>
      </c>
      <c r="R1435">
        <v>67400065</v>
      </c>
      <c r="S1435" t="s">
        <v>8175</v>
      </c>
      <c r="T1435" s="7">
        <v>38649</v>
      </c>
      <c r="U1435" t="s">
        <v>1471</v>
      </c>
      <c r="V1435" s="7">
        <v>38649</v>
      </c>
      <c r="W1435" t="s">
        <v>8204</v>
      </c>
      <c r="X1435" t="s">
        <v>8205</v>
      </c>
      <c r="Y1435">
        <v>2005</v>
      </c>
      <c r="Z1435">
        <v>24</v>
      </c>
    </row>
    <row r="1436" spans="1:26" x14ac:dyDescent="0.25">
      <c r="A1436" t="s">
        <v>3587</v>
      </c>
      <c r="B1436" t="s">
        <v>3588</v>
      </c>
      <c r="C1436" t="s">
        <v>3588</v>
      </c>
      <c r="D1436">
        <v>0</v>
      </c>
      <c r="E1436">
        <v>118</v>
      </c>
      <c r="F1436">
        <v>1</v>
      </c>
      <c r="G1436">
        <v>58</v>
      </c>
      <c r="H1436" t="s">
        <v>8177</v>
      </c>
      <c r="I1436" t="s">
        <v>132</v>
      </c>
      <c r="J1436" t="s">
        <v>8157</v>
      </c>
      <c r="K1436" t="s">
        <v>5802</v>
      </c>
      <c r="L1436" s="5">
        <v>6.6</v>
      </c>
      <c r="M1436" t="s">
        <v>8178</v>
      </c>
      <c r="N1436" s="6">
        <v>330145</v>
      </c>
      <c r="O1436" t="s">
        <v>8182</v>
      </c>
      <c r="P1436" s="6">
        <v>70000000</v>
      </c>
      <c r="Q1436" s="6">
        <v>371594210</v>
      </c>
      <c r="R1436">
        <v>301594210</v>
      </c>
      <c r="S1436" t="s">
        <v>8175</v>
      </c>
      <c r="T1436" s="7">
        <v>38393</v>
      </c>
      <c r="U1436" t="s">
        <v>1902</v>
      </c>
      <c r="V1436" s="7">
        <v>38393</v>
      </c>
      <c r="W1436" t="s">
        <v>8201</v>
      </c>
      <c r="X1436" t="s">
        <v>8199</v>
      </c>
      <c r="Y1436">
        <v>2005</v>
      </c>
      <c r="Z1436">
        <v>10</v>
      </c>
    </row>
    <row r="1437" spans="1:26" x14ac:dyDescent="0.25">
      <c r="A1437" t="s">
        <v>3589</v>
      </c>
      <c r="B1437" t="s">
        <v>3590</v>
      </c>
      <c r="C1437" t="s">
        <v>3590</v>
      </c>
      <c r="D1437">
        <v>0</v>
      </c>
      <c r="E1437">
        <v>129</v>
      </c>
      <c r="F1437">
        <v>2</v>
      </c>
      <c r="G1437">
        <v>9</v>
      </c>
      <c r="H1437" t="s">
        <v>8183</v>
      </c>
      <c r="I1437" t="s">
        <v>145</v>
      </c>
      <c r="J1437" t="s">
        <v>8166</v>
      </c>
      <c r="K1437" t="s">
        <v>8157</v>
      </c>
      <c r="L1437" s="5">
        <v>7.4</v>
      </c>
      <c r="M1437" t="s">
        <v>8181</v>
      </c>
      <c r="N1437" s="6">
        <v>147080</v>
      </c>
      <c r="O1437" t="s">
        <v>8182</v>
      </c>
      <c r="P1437" s="6">
        <v>25000000</v>
      </c>
      <c r="Q1437" s="6">
        <v>82468097</v>
      </c>
      <c r="R1437">
        <v>57468097</v>
      </c>
      <c r="S1437" t="s">
        <v>8175</v>
      </c>
      <c r="T1437" s="7">
        <v>38564</v>
      </c>
      <c r="U1437" t="s">
        <v>3591</v>
      </c>
      <c r="V1437" s="7">
        <v>38564</v>
      </c>
      <c r="W1437" t="s">
        <v>8209</v>
      </c>
      <c r="X1437" t="s">
        <v>8200</v>
      </c>
      <c r="Y1437">
        <v>2005</v>
      </c>
      <c r="Z1437">
        <v>31</v>
      </c>
    </row>
    <row r="1438" spans="1:26" x14ac:dyDescent="0.25">
      <c r="A1438" t="s">
        <v>3592</v>
      </c>
      <c r="B1438" t="s">
        <v>3593</v>
      </c>
      <c r="C1438" t="s">
        <v>3593</v>
      </c>
      <c r="D1438">
        <v>0</v>
      </c>
      <c r="E1438">
        <v>103</v>
      </c>
      <c r="F1438">
        <v>1</v>
      </c>
      <c r="G1438">
        <v>43</v>
      </c>
      <c r="H1438" t="s">
        <v>8177</v>
      </c>
      <c r="I1438" t="s">
        <v>83</v>
      </c>
      <c r="J1438" t="s">
        <v>8166</v>
      </c>
      <c r="K1438" t="s">
        <v>3857</v>
      </c>
      <c r="L1438" s="5">
        <v>7.6</v>
      </c>
      <c r="M1438" t="s">
        <v>8181</v>
      </c>
      <c r="N1438" s="6">
        <v>456369</v>
      </c>
      <c r="O1438" t="s">
        <v>8182</v>
      </c>
      <c r="P1438" s="6">
        <v>1200000</v>
      </c>
      <c r="Q1438" s="6">
        <v>103911669</v>
      </c>
      <c r="R1438">
        <v>102711669</v>
      </c>
      <c r="S1438" t="s">
        <v>8175</v>
      </c>
      <c r="T1438" s="7">
        <v>38005</v>
      </c>
      <c r="U1438" t="s">
        <v>3594</v>
      </c>
      <c r="V1438" s="7">
        <v>38005</v>
      </c>
      <c r="W1438" t="s">
        <v>8198</v>
      </c>
      <c r="X1438" t="s">
        <v>8205</v>
      </c>
      <c r="Y1438">
        <v>2004</v>
      </c>
      <c r="Z1438">
        <v>19</v>
      </c>
    </row>
    <row r="1439" spans="1:26" x14ac:dyDescent="0.25">
      <c r="A1439" t="s">
        <v>3595</v>
      </c>
      <c r="B1439" t="s">
        <v>3596</v>
      </c>
      <c r="C1439" t="s">
        <v>3596</v>
      </c>
      <c r="D1439">
        <v>0</v>
      </c>
      <c r="E1439">
        <v>84</v>
      </c>
      <c r="F1439">
        <v>1</v>
      </c>
      <c r="G1439">
        <v>24</v>
      </c>
      <c r="H1439" t="s">
        <v>8177</v>
      </c>
      <c r="I1439" t="s">
        <v>8158</v>
      </c>
      <c r="J1439" t="s">
        <v>132</v>
      </c>
      <c r="K1439" t="s">
        <v>8161</v>
      </c>
      <c r="L1439" s="5">
        <v>6.5</v>
      </c>
      <c r="M1439" t="s">
        <v>8178</v>
      </c>
      <c r="N1439" s="6">
        <v>176829</v>
      </c>
      <c r="O1439" t="s">
        <v>8182</v>
      </c>
      <c r="P1439" s="6">
        <v>2400000</v>
      </c>
      <c r="Q1439" s="6">
        <v>495510</v>
      </c>
      <c r="R1439">
        <v>-1904490</v>
      </c>
      <c r="S1439" t="s">
        <v>8185</v>
      </c>
      <c r="T1439" s="7">
        <v>38961</v>
      </c>
      <c r="U1439" t="s">
        <v>2222</v>
      </c>
      <c r="V1439" s="7">
        <v>38961</v>
      </c>
      <c r="W1439" t="s">
        <v>8211</v>
      </c>
      <c r="X1439" t="s">
        <v>1465</v>
      </c>
      <c r="Y1439">
        <v>2006</v>
      </c>
      <c r="Z1439">
        <v>1</v>
      </c>
    </row>
    <row r="1440" spans="1:26" x14ac:dyDescent="0.25">
      <c r="A1440" t="s">
        <v>3597</v>
      </c>
      <c r="B1440" t="s">
        <v>3598</v>
      </c>
      <c r="C1440" t="s">
        <v>3598</v>
      </c>
      <c r="D1440">
        <v>0</v>
      </c>
      <c r="E1440">
        <v>121</v>
      </c>
      <c r="F1440">
        <v>2</v>
      </c>
      <c r="G1440">
        <v>1</v>
      </c>
      <c r="H1440" t="s">
        <v>8183</v>
      </c>
      <c r="I1440" t="s">
        <v>8162</v>
      </c>
      <c r="J1440" t="s">
        <v>145</v>
      </c>
      <c r="K1440" t="s">
        <v>8166</v>
      </c>
      <c r="L1440" s="5">
        <v>5.6</v>
      </c>
      <c r="M1440" t="s">
        <v>8178</v>
      </c>
      <c r="N1440" s="6">
        <v>76284</v>
      </c>
      <c r="O1440" t="s">
        <v>8179</v>
      </c>
      <c r="P1440" s="6">
        <v>50000000</v>
      </c>
      <c r="Q1440" s="6">
        <v>49332692</v>
      </c>
      <c r="R1440">
        <v>-667308</v>
      </c>
      <c r="S1440" t="s">
        <v>8185</v>
      </c>
      <c r="T1440" s="7">
        <v>38938</v>
      </c>
      <c r="U1440" t="s">
        <v>161</v>
      </c>
      <c r="V1440" s="7">
        <v>38938</v>
      </c>
      <c r="W1440" t="s">
        <v>8212</v>
      </c>
      <c r="X1440" t="s">
        <v>8202</v>
      </c>
      <c r="Y1440">
        <v>2006</v>
      </c>
      <c r="Z1440">
        <v>9</v>
      </c>
    </row>
    <row r="1441" spans="1:26" x14ac:dyDescent="0.25">
      <c r="A1441" t="s">
        <v>3599</v>
      </c>
      <c r="B1441" t="s">
        <v>3600</v>
      </c>
      <c r="C1441" t="s">
        <v>3600</v>
      </c>
      <c r="D1441">
        <v>0</v>
      </c>
      <c r="E1441">
        <v>99</v>
      </c>
      <c r="F1441">
        <v>1</v>
      </c>
      <c r="G1441">
        <v>39</v>
      </c>
      <c r="H1441" t="s">
        <v>8177</v>
      </c>
      <c r="I1441" t="s">
        <v>132</v>
      </c>
      <c r="J1441" t="s">
        <v>8163</v>
      </c>
      <c r="K1441" t="s">
        <v>5802</v>
      </c>
      <c r="L1441" s="5">
        <v>5.4</v>
      </c>
      <c r="M1441" t="s">
        <v>8178</v>
      </c>
      <c r="N1441" s="6">
        <v>53894</v>
      </c>
      <c r="O1441" t="s">
        <v>8179</v>
      </c>
      <c r="P1441" s="6">
        <v>60000000</v>
      </c>
      <c r="Q1441" s="6">
        <v>96593018</v>
      </c>
      <c r="R1441">
        <v>36593018</v>
      </c>
      <c r="S1441" t="s">
        <v>8175</v>
      </c>
      <c r="T1441" s="7">
        <v>38306</v>
      </c>
      <c r="U1441" t="s">
        <v>2741</v>
      </c>
      <c r="V1441" s="7">
        <v>38306</v>
      </c>
      <c r="W1441" t="s">
        <v>8207</v>
      </c>
      <c r="X1441" t="s">
        <v>8205</v>
      </c>
      <c r="Y1441">
        <v>2004</v>
      </c>
      <c r="Z1441">
        <v>15</v>
      </c>
    </row>
    <row r="1442" spans="1:26" x14ac:dyDescent="0.25">
      <c r="A1442" t="s">
        <v>3601</v>
      </c>
      <c r="B1442" t="s">
        <v>3602</v>
      </c>
      <c r="C1442" t="s">
        <v>3602</v>
      </c>
      <c r="D1442">
        <v>0</v>
      </c>
      <c r="E1442">
        <v>87</v>
      </c>
      <c r="F1442">
        <v>1</v>
      </c>
      <c r="G1442">
        <v>27</v>
      </c>
      <c r="H1442" t="s">
        <v>8177</v>
      </c>
      <c r="I1442" t="s">
        <v>5529</v>
      </c>
      <c r="J1442" t="s">
        <v>8162</v>
      </c>
      <c r="K1442" t="s">
        <v>3857</v>
      </c>
      <c r="L1442" s="5">
        <v>6.3</v>
      </c>
      <c r="M1442" t="s">
        <v>8178</v>
      </c>
      <c r="N1442" s="6">
        <v>211780</v>
      </c>
      <c r="O1442" t="s">
        <v>8182</v>
      </c>
      <c r="P1442" s="6">
        <v>32000000</v>
      </c>
      <c r="Q1442" s="6">
        <v>89083229</v>
      </c>
      <c r="R1442">
        <v>57083229</v>
      </c>
      <c r="S1442" t="s">
        <v>8175</v>
      </c>
      <c r="T1442" s="7">
        <v>38567</v>
      </c>
      <c r="U1442" t="s">
        <v>3228</v>
      </c>
      <c r="V1442" s="7">
        <v>38567</v>
      </c>
      <c r="W1442" t="s">
        <v>8212</v>
      </c>
      <c r="X1442" t="s">
        <v>8202</v>
      </c>
      <c r="Y1442">
        <v>2005</v>
      </c>
      <c r="Z1442">
        <v>3</v>
      </c>
    </row>
    <row r="1443" spans="1:26" x14ac:dyDescent="0.25">
      <c r="A1443" t="s">
        <v>3603</v>
      </c>
      <c r="B1443" t="s">
        <v>3604</v>
      </c>
      <c r="C1443" t="s">
        <v>3604</v>
      </c>
      <c r="D1443">
        <v>0</v>
      </c>
      <c r="E1443">
        <v>134</v>
      </c>
      <c r="F1443">
        <v>2</v>
      </c>
      <c r="G1443">
        <v>14</v>
      </c>
      <c r="H1443" t="s">
        <v>8183</v>
      </c>
      <c r="I1443" t="s">
        <v>145</v>
      </c>
      <c r="J1443" t="s">
        <v>8157</v>
      </c>
      <c r="K1443" t="s">
        <v>5802</v>
      </c>
      <c r="L1443" s="5">
        <v>7.7</v>
      </c>
      <c r="M1443" t="s">
        <v>8181</v>
      </c>
      <c r="N1443" s="6">
        <v>374357</v>
      </c>
      <c r="O1443" t="s">
        <v>8182</v>
      </c>
      <c r="P1443" s="6">
        <v>14000000</v>
      </c>
      <c r="Q1443" s="6">
        <v>178062759</v>
      </c>
      <c r="R1443">
        <v>164062759</v>
      </c>
      <c r="S1443" t="s">
        <v>8175</v>
      </c>
      <c r="T1443" s="7">
        <v>38597</v>
      </c>
      <c r="U1443" t="s">
        <v>1515</v>
      </c>
      <c r="V1443" s="7">
        <v>38597</v>
      </c>
      <c r="W1443" t="s">
        <v>8211</v>
      </c>
      <c r="X1443" t="s">
        <v>1465</v>
      </c>
      <c r="Y1443">
        <v>2005</v>
      </c>
      <c r="Z1443">
        <v>2</v>
      </c>
    </row>
    <row r="1444" spans="1:26" x14ac:dyDescent="0.25">
      <c r="A1444" t="s">
        <v>3605</v>
      </c>
      <c r="B1444" t="s">
        <v>3606</v>
      </c>
      <c r="C1444" t="s">
        <v>3607</v>
      </c>
      <c r="D1444">
        <v>0</v>
      </c>
      <c r="E1444">
        <v>145</v>
      </c>
      <c r="F1444">
        <v>2</v>
      </c>
      <c r="G1444">
        <v>25</v>
      </c>
      <c r="H1444" t="s">
        <v>8183</v>
      </c>
      <c r="I1444" t="s">
        <v>145</v>
      </c>
      <c r="J1444" t="s">
        <v>3857</v>
      </c>
      <c r="K1444" t="s">
        <v>4390</v>
      </c>
      <c r="L1444" s="5">
        <v>7.7</v>
      </c>
      <c r="M1444" t="s">
        <v>8181</v>
      </c>
      <c r="N1444" s="6">
        <v>79514</v>
      </c>
      <c r="O1444" t="s">
        <v>8179</v>
      </c>
      <c r="P1444" s="6">
        <v>21000000</v>
      </c>
      <c r="Q1444" s="6">
        <v>26768563</v>
      </c>
      <c r="R1444">
        <v>5768563</v>
      </c>
      <c r="S1444" t="s">
        <v>8175</v>
      </c>
      <c r="T1444" s="7">
        <v>38961</v>
      </c>
      <c r="U1444" t="s">
        <v>733</v>
      </c>
      <c r="V1444" s="7">
        <v>38961</v>
      </c>
      <c r="W1444" t="s">
        <v>8211</v>
      </c>
      <c r="X1444" t="s">
        <v>1465</v>
      </c>
      <c r="Y1444">
        <v>2006</v>
      </c>
      <c r="Z1444">
        <v>1</v>
      </c>
    </row>
    <row r="1445" spans="1:26" x14ac:dyDescent="0.25">
      <c r="A1445" t="s">
        <v>3608</v>
      </c>
      <c r="B1445" t="s">
        <v>3609</v>
      </c>
      <c r="C1445" t="s">
        <v>3609</v>
      </c>
      <c r="D1445">
        <v>0</v>
      </c>
      <c r="E1445">
        <v>113</v>
      </c>
      <c r="F1445">
        <v>1</v>
      </c>
      <c r="G1445">
        <v>53</v>
      </c>
      <c r="H1445" t="s">
        <v>8177</v>
      </c>
      <c r="I1445" t="s">
        <v>5529</v>
      </c>
      <c r="J1445" t="s">
        <v>83</v>
      </c>
      <c r="K1445" t="s">
        <v>3857</v>
      </c>
      <c r="L1445" s="5">
        <v>6.6</v>
      </c>
      <c r="M1445" t="s">
        <v>8178</v>
      </c>
      <c r="N1445" s="6">
        <v>185889</v>
      </c>
      <c r="O1445" t="s">
        <v>8182</v>
      </c>
      <c r="P1445" s="6">
        <v>30000000</v>
      </c>
      <c r="Q1445" s="6">
        <v>75513170</v>
      </c>
      <c r="R1445">
        <v>45513170</v>
      </c>
      <c r="S1445" t="s">
        <v>8175</v>
      </c>
      <c r="T1445" s="7">
        <v>39371</v>
      </c>
      <c r="U1445" t="s">
        <v>3610</v>
      </c>
      <c r="V1445" s="7">
        <v>39371</v>
      </c>
      <c r="W1445" t="s">
        <v>8204</v>
      </c>
      <c r="X1445" t="s">
        <v>8197</v>
      </c>
      <c r="Y1445">
        <v>2007</v>
      </c>
      <c r="Z1445">
        <v>16</v>
      </c>
    </row>
    <row r="1446" spans="1:26" x14ac:dyDescent="0.25">
      <c r="A1446" t="s">
        <v>3611</v>
      </c>
      <c r="B1446" t="s">
        <v>3612</v>
      </c>
      <c r="C1446" t="s">
        <v>3612</v>
      </c>
      <c r="D1446">
        <v>0</v>
      </c>
      <c r="E1446">
        <v>91</v>
      </c>
      <c r="F1446">
        <v>1</v>
      </c>
      <c r="G1446">
        <v>31</v>
      </c>
      <c r="H1446" t="s">
        <v>8177</v>
      </c>
      <c r="I1446" t="s">
        <v>8158</v>
      </c>
      <c r="J1446" t="s">
        <v>8159</v>
      </c>
      <c r="K1446" t="s">
        <v>132</v>
      </c>
      <c r="L1446" s="5">
        <v>6.1</v>
      </c>
      <c r="M1446" t="s">
        <v>8178</v>
      </c>
      <c r="N1446" s="6">
        <v>175148</v>
      </c>
      <c r="O1446" t="s">
        <v>8182</v>
      </c>
      <c r="P1446" s="6">
        <v>150000000</v>
      </c>
      <c r="Q1446" s="6">
        <v>293514336</v>
      </c>
      <c r="R1446">
        <v>143514336</v>
      </c>
      <c r="S1446" t="s">
        <v>8175</v>
      </c>
      <c r="T1446" s="7">
        <v>39383</v>
      </c>
      <c r="U1446" t="s">
        <v>3613</v>
      </c>
      <c r="V1446" s="7">
        <v>39383</v>
      </c>
      <c r="W1446" t="s">
        <v>8204</v>
      </c>
      <c r="X1446" t="s">
        <v>8200</v>
      </c>
      <c r="Y1446">
        <v>2007</v>
      </c>
      <c r="Z1446">
        <v>28</v>
      </c>
    </row>
    <row r="1447" spans="1:26" x14ac:dyDescent="0.25">
      <c r="A1447" t="s">
        <v>3614</v>
      </c>
      <c r="B1447" t="s">
        <v>3615</v>
      </c>
      <c r="C1447" t="s">
        <v>3615</v>
      </c>
      <c r="D1447">
        <v>0</v>
      </c>
      <c r="E1447">
        <v>107</v>
      </c>
      <c r="F1447">
        <v>1</v>
      </c>
      <c r="G1447">
        <v>47</v>
      </c>
      <c r="H1447" t="s">
        <v>8177</v>
      </c>
      <c r="I1447" t="s">
        <v>132</v>
      </c>
      <c r="J1447" t="s">
        <v>145</v>
      </c>
      <c r="K1447" t="s">
        <v>8156</v>
      </c>
      <c r="L1447" s="5">
        <v>6.4</v>
      </c>
      <c r="M1447" t="s">
        <v>8178</v>
      </c>
      <c r="N1447" s="6">
        <v>348923</v>
      </c>
      <c r="O1447" t="s">
        <v>8182</v>
      </c>
      <c r="P1447" s="6">
        <v>82500000</v>
      </c>
      <c r="Q1447" s="6">
        <v>240685326</v>
      </c>
      <c r="R1447">
        <v>158185326</v>
      </c>
      <c r="S1447" t="s">
        <v>8175</v>
      </c>
      <c r="T1447" s="7">
        <v>38882</v>
      </c>
      <c r="U1447" t="s">
        <v>1875</v>
      </c>
      <c r="V1447" s="7">
        <v>38882</v>
      </c>
      <c r="W1447" t="s">
        <v>8208</v>
      </c>
      <c r="X1447" t="s">
        <v>8202</v>
      </c>
      <c r="Y1447">
        <v>2006</v>
      </c>
      <c r="Z1447">
        <v>14</v>
      </c>
    </row>
    <row r="1448" spans="1:26" x14ac:dyDescent="0.25">
      <c r="A1448" t="s">
        <v>3616</v>
      </c>
      <c r="B1448" t="s">
        <v>3617</v>
      </c>
      <c r="C1448" t="s">
        <v>3617</v>
      </c>
      <c r="D1448">
        <v>0</v>
      </c>
      <c r="E1448">
        <v>118</v>
      </c>
      <c r="F1448">
        <v>1</v>
      </c>
      <c r="G1448">
        <v>58</v>
      </c>
      <c r="H1448" t="s">
        <v>8177</v>
      </c>
      <c r="I1448" t="s">
        <v>5529</v>
      </c>
      <c r="J1448" t="s">
        <v>145</v>
      </c>
      <c r="K1448" t="s">
        <v>8168</v>
      </c>
      <c r="L1448" s="5">
        <v>7.2</v>
      </c>
      <c r="M1448" t="s">
        <v>8181</v>
      </c>
      <c r="N1448" s="6">
        <v>65999</v>
      </c>
      <c r="O1448" t="s">
        <v>8179</v>
      </c>
      <c r="P1448" s="6">
        <v>30000000</v>
      </c>
      <c r="Q1448" s="6">
        <v>61950770</v>
      </c>
      <c r="R1448">
        <v>31950770</v>
      </c>
      <c r="S1448" t="s">
        <v>8175</v>
      </c>
      <c r="T1448" s="7">
        <v>38266</v>
      </c>
      <c r="U1448" t="s">
        <v>3135</v>
      </c>
      <c r="V1448" s="7">
        <v>38266</v>
      </c>
      <c r="W1448" t="s">
        <v>8204</v>
      </c>
      <c r="X1448" t="s">
        <v>8202</v>
      </c>
      <c r="Y1448">
        <v>2004</v>
      </c>
      <c r="Z1448">
        <v>6</v>
      </c>
    </row>
    <row r="1449" spans="1:26" x14ac:dyDescent="0.25">
      <c r="A1449" t="s">
        <v>3618</v>
      </c>
      <c r="B1449" t="s">
        <v>3619</v>
      </c>
      <c r="C1449" t="s">
        <v>3619</v>
      </c>
      <c r="D1449">
        <v>0</v>
      </c>
      <c r="E1449">
        <v>77</v>
      </c>
      <c r="F1449">
        <v>1</v>
      </c>
      <c r="G1449">
        <v>17</v>
      </c>
      <c r="H1449" t="s">
        <v>8180</v>
      </c>
      <c r="I1449" t="s">
        <v>145</v>
      </c>
      <c r="J1449" t="s">
        <v>8161</v>
      </c>
      <c r="K1449" t="s">
        <v>3857</v>
      </c>
      <c r="L1449" s="5">
        <v>6.7</v>
      </c>
      <c r="M1449" t="s">
        <v>8178</v>
      </c>
      <c r="N1449" s="6">
        <v>112136</v>
      </c>
      <c r="O1449" t="s">
        <v>8182</v>
      </c>
      <c r="P1449" s="6">
        <v>7000</v>
      </c>
      <c r="Q1449" s="6">
        <v>545436</v>
      </c>
      <c r="R1449">
        <v>538436</v>
      </c>
      <c r="S1449" t="s">
        <v>8175</v>
      </c>
      <c r="T1449" s="7">
        <v>38002</v>
      </c>
      <c r="U1449" t="s">
        <v>3620</v>
      </c>
      <c r="V1449" s="7">
        <v>38002</v>
      </c>
      <c r="W1449" t="s">
        <v>8198</v>
      </c>
      <c r="X1449" t="s">
        <v>1465</v>
      </c>
      <c r="Y1449">
        <v>2004</v>
      </c>
      <c r="Z1449">
        <v>16</v>
      </c>
    </row>
    <row r="1450" spans="1:26" x14ac:dyDescent="0.25">
      <c r="A1450" t="s">
        <v>3621</v>
      </c>
      <c r="B1450" t="s">
        <v>3622</v>
      </c>
      <c r="C1450" t="s">
        <v>3622</v>
      </c>
      <c r="D1450">
        <v>0</v>
      </c>
      <c r="E1450">
        <v>100</v>
      </c>
      <c r="F1450">
        <v>1</v>
      </c>
      <c r="G1450">
        <v>40</v>
      </c>
      <c r="H1450" t="s">
        <v>8177</v>
      </c>
      <c r="I1450" t="s">
        <v>3623</v>
      </c>
      <c r="J1450" t="s">
        <v>5802</v>
      </c>
      <c r="K1450" t="s">
        <v>5802</v>
      </c>
      <c r="L1450" s="5">
        <v>7.2</v>
      </c>
      <c r="M1450" t="s">
        <v>8181</v>
      </c>
      <c r="N1450" s="6">
        <v>112088</v>
      </c>
      <c r="O1450" t="s">
        <v>8182</v>
      </c>
      <c r="P1450" s="6">
        <v>65000</v>
      </c>
      <c r="Q1450" s="6">
        <v>20645757</v>
      </c>
      <c r="R1450">
        <v>20580757</v>
      </c>
      <c r="S1450" t="s">
        <v>8175</v>
      </c>
      <c r="T1450" s="7">
        <v>38003</v>
      </c>
      <c r="U1450" t="s">
        <v>3624</v>
      </c>
      <c r="V1450" s="7">
        <v>38003</v>
      </c>
      <c r="W1450" t="s">
        <v>8198</v>
      </c>
      <c r="X1450" t="s">
        <v>8206</v>
      </c>
      <c r="Y1450">
        <v>2004</v>
      </c>
      <c r="Z1450">
        <v>17</v>
      </c>
    </row>
    <row r="1451" spans="1:26" x14ac:dyDescent="0.25">
      <c r="A1451" t="s">
        <v>3625</v>
      </c>
      <c r="B1451" t="s">
        <v>3626</v>
      </c>
      <c r="C1451" t="s">
        <v>3626</v>
      </c>
      <c r="D1451">
        <v>0</v>
      </c>
      <c r="E1451">
        <v>91</v>
      </c>
      <c r="F1451">
        <v>1</v>
      </c>
      <c r="G1451">
        <v>31</v>
      </c>
      <c r="H1451" t="s">
        <v>8177</v>
      </c>
      <c r="I1451" t="s">
        <v>83</v>
      </c>
      <c r="J1451" t="s">
        <v>8166</v>
      </c>
      <c r="K1451" t="s">
        <v>3857</v>
      </c>
      <c r="L1451" s="5">
        <v>5.9</v>
      </c>
      <c r="M1451" t="s">
        <v>8178</v>
      </c>
      <c r="N1451" s="6">
        <v>149454</v>
      </c>
      <c r="O1451" t="s">
        <v>8182</v>
      </c>
      <c r="P1451" s="6">
        <v>10000000</v>
      </c>
      <c r="Q1451" s="6">
        <v>187281115</v>
      </c>
      <c r="R1451">
        <v>177281115</v>
      </c>
      <c r="S1451" t="s">
        <v>8175</v>
      </c>
      <c r="T1451" s="7">
        <v>38272</v>
      </c>
      <c r="U1451" t="s">
        <v>3627</v>
      </c>
      <c r="V1451" s="7">
        <v>38272</v>
      </c>
      <c r="W1451" t="s">
        <v>8204</v>
      </c>
      <c r="X1451" t="s">
        <v>8197</v>
      </c>
      <c r="Y1451">
        <v>2004</v>
      </c>
      <c r="Z1451">
        <v>12</v>
      </c>
    </row>
    <row r="1452" spans="1:26" x14ac:dyDescent="0.25">
      <c r="A1452" t="s">
        <v>3628</v>
      </c>
      <c r="B1452" t="s">
        <v>3629</v>
      </c>
      <c r="C1452" t="s">
        <v>3629</v>
      </c>
      <c r="D1452">
        <v>0</v>
      </c>
      <c r="E1452">
        <v>107</v>
      </c>
      <c r="F1452">
        <v>1</v>
      </c>
      <c r="G1452">
        <v>47</v>
      </c>
      <c r="H1452" t="s">
        <v>8177</v>
      </c>
      <c r="I1452" t="s">
        <v>132</v>
      </c>
      <c r="J1452" t="s">
        <v>145</v>
      </c>
      <c r="K1452" t="s">
        <v>8157</v>
      </c>
      <c r="L1452" s="5">
        <v>6.6</v>
      </c>
      <c r="M1452" t="s">
        <v>8178</v>
      </c>
      <c r="N1452" s="6">
        <v>70752</v>
      </c>
      <c r="O1452" t="s">
        <v>8179</v>
      </c>
      <c r="P1452" s="6">
        <v>30000000</v>
      </c>
      <c r="Q1452" s="6">
        <v>42886719</v>
      </c>
      <c r="R1452">
        <v>12886719</v>
      </c>
      <c r="S1452" t="s">
        <v>8175</v>
      </c>
      <c r="T1452" s="7">
        <v>38463</v>
      </c>
      <c r="U1452" t="s">
        <v>3630</v>
      </c>
      <c r="V1452" s="7">
        <v>38463</v>
      </c>
      <c r="W1452" t="s">
        <v>8210</v>
      </c>
      <c r="X1452" t="s">
        <v>8199</v>
      </c>
      <c r="Y1452">
        <v>2005</v>
      </c>
      <c r="Z1452">
        <v>21</v>
      </c>
    </row>
    <row r="1453" spans="1:26" x14ac:dyDescent="0.25">
      <c r="A1453" t="s">
        <v>3631</v>
      </c>
      <c r="B1453" t="s">
        <v>3632</v>
      </c>
      <c r="C1453" t="s">
        <v>3632</v>
      </c>
      <c r="D1453">
        <v>0</v>
      </c>
      <c r="E1453">
        <v>110</v>
      </c>
      <c r="F1453">
        <v>1</v>
      </c>
      <c r="G1453">
        <v>50</v>
      </c>
      <c r="H1453" t="s">
        <v>8177</v>
      </c>
      <c r="I1453" t="s">
        <v>8162</v>
      </c>
      <c r="J1453" t="s">
        <v>145</v>
      </c>
      <c r="K1453" t="s">
        <v>8166</v>
      </c>
      <c r="L1453" s="5">
        <v>7.2</v>
      </c>
      <c r="M1453" t="s">
        <v>8181</v>
      </c>
      <c r="N1453" s="6">
        <v>109100</v>
      </c>
      <c r="O1453" t="s">
        <v>8182</v>
      </c>
      <c r="P1453" s="6">
        <v>475000</v>
      </c>
      <c r="Q1453" s="6">
        <v>3947579</v>
      </c>
      <c r="R1453">
        <v>3472579</v>
      </c>
      <c r="S1453" t="s">
        <v>8175</v>
      </c>
      <c r="T1453" s="7">
        <v>38353</v>
      </c>
      <c r="U1453" t="s">
        <v>3633</v>
      </c>
      <c r="V1453" s="7">
        <v>38353</v>
      </c>
      <c r="W1453" t="s">
        <v>8198</v>
      </c>
      <c r="X1453" t="s">
        <v>8206</v>
      </c>
      <c r="Y1453">
        <v>2005</v>
      </c>
      <c r="Z1453">
        <v>1</v>
      </c>
    </row>
    <row r="1454" spans="1:26" x14ac:dyDescent="0.25">
      <c r="A1454" t="s">
        <v>3634</v>
      </c>
      <c r="B1454" t="s">
        <v>3635</v>
      </c>
      <c r="C1454" t="s">
        <v>3635</v>
      </c>
      <c r="D1454">
        <v>0</v>
      </c>
      <c r="E1454">
        <v>136</v>
      </c>
      <c r="F1454">
        <v>2</v>
      </c>
      <c r="G1454">
        <v>16</v>
      </c>
      <c r="H1454" t="s">
        <v>8183</v>
      </c>
      <c r="I1454" t="s">
        <v>8160</v>
      </c>
      <c r="J1454" t="s">
        <v>145</v>
      </c>
      <c r="K1454" t="s">
        <v>8168</v>
      </c>
      <c r="L1454" s="5">
        <v>7.3</v>
      </c>
      <c r="M1454" t="s">
        <v>8181</v>
      </c>
      <c r="N1454" s="6">
        <v>166479</v>
      </c>
      <c r="O1454" t="s">
        <v>8182</v>
      </c>
      <c r="P1454" s="6">
        <v>30000000</v>
      </c>
      <c r="Q1454" s="6">
        <v>76669554</v>
      </c>
      <c r="R1454">
        <v>46669554</v>
      </c>
      <c r="S1454" t="s">
        <v>8175</v>
      </c>
      <c r="T1454" s="7">
        <v>38365</v>
      </c>
      <c r="U1454" t="s">
        <v>2452</v>
      </c>
      <c r="V1454" s="7">
        <v>38365</v>
      </c>
      <c r="W1454" t="s">
        <v>8198</v>
      </c>
      <c r="X1454" t="s">
        <v>8199</v>
      </c>
      <c r="Y1454">
        <v>2005</v>
      </c>
      <c r="Z1454">
        <v>13</v>
      </c>
    </row>
    <row r="1455" spans="1:26" x14ac:dyDescent="0.25">
      <c r="A1455" t="s">
        <v>3636</v>
      </c>
      <c r="B1455" t="s">
        <v>3637</v>
      </c>
      <c r="C1455" t="s">
        <v>3637</v>
      </c>
      <c r="D1455">
        <v>0</v>
      </c>
      <c r="E1455">
        <v>121</v>
      </c>
      <c r="F1455">
        <v>2</v>
      </c>
      <c r="G1455">
        <v>1</v>
      </c>
      <c r="H1455" t="s">
        <v>8183</v>
      </c>
      <c r="I1455" t="s">
        <v>8160</v>
      </c>
      <c r="J1455" t="s">
        <v>145</v>
      </c>
      <c r="K1455" t="s">
        <v>8167</v>
      </c>
      <c r="L1455" s="5">
        <v>8.1</v>
      </c>
      <c r="M1455" t="s">
        <v>8181</v>
      </c>
      <c r="N1455" s="6">
        <v>367096</v>
      </c>
      <c r="O1455" t="s">
        <v>8182</v>
      </c>
      <c r="P1455" s="6">
        <v>17500000</v>
      </c>
      <c r="Q1455" s="6">
        <v>33882243</v>
      </c>
      <c r="R1455">
        <v>16382243</v>
      </c>
      <c r="S1455" t="s">
        <v>8175</v>
      </c>
      <c r="T1455" s="7">
        <v>38241</v>
      </c>
      <c r="U1455" t="s">
        <v>3638</v>
      </c>
      <c r="V1455" s="7">
        <v>38241</v>
      </c>
      <c r="W1455" t="s">
        <v>8211</v>
      </c>
      <c r="X1455" t="s">
        <v>8206</v>
      </c>
      <c r="Y1455">
        <v>2004</v>
      </c>
      <c r="Z1455">
        <v>11</v>
      </c>
    </row>
    <row r="1456" spans="1:26" x14ac:dyDescent="0.25">
      <c r="A1456" t="s">
        <v>3639</v>
      </c>
      <c r="B1456" t="s">
        <v>3640</v>
      </c>
      <c r="C1456" t="s">
        <v>3640</v>
      </c>
      <c r="D1456">
        <v>0</v>
      </c>
      <c r="E1456">
        <v>107</v>
      </c>
      <c r="F1456">
        <v>1</v>
      </c>
      <c r="G1456">
        <v>47</v>
      </c>
      <c r="H1456" t="s">
        <v>8177</v>
      </c>
      <c r="I1456" t="s">
        <v>8162</v>
      </c>
      <c r="J1456" t="s">
        <v>145</v>
      </c>
      <c r="K1456" t="s">
        <v>83</v>
      </c>
      <c r="L1456" s="5">
        <v>6.7</v>
      </c>
      <c r="M1456" t="s">
        <v>8178</v>
      </c>
      <c r="N1456" s="6">
        <v>104606</v>
      </c>
      <c r="O1456" t="s">
        <v>8182</v>
      </c>
      <c r="P1456" s="6">
        <v>7000000</v>
      </c>
      <c r="Q1456" s="6">
        <v>20901859</v>
      </c>
      <c r="R1456">
        <v>13901859</v>
      </c>
      <c r="S1456" t="s">
        <v>8175</v>
      </c>
      <c r="T1456" s="7">
        <v>38555</v>
      </c>
      <c r="U1456" t="s">
        <v>2669</v>
      </c>
      <c r="V1456" s="7">
        <v>38555</v>
      </c>
      <c r="W1456" t="s">
        <v>8209</v>
      </c>
      <c r="X1456" t="s">
        <v>1465</v>
      </c>
      <c r="Y1456">
        <v>2005</v>
      </c>
      <c r="Z1456">
        <v>22</v>
      </c>
    </row>
    <row r="1457" spans="1:26" x14ac:dyDescent="0.25">
      <c r="A1457" t="s">
        <v>3641</v>
      </c>
      <c r="B1457" t="s">
        <v>3642</v>
      </c>
      <c r="C1457" t="s">
        <v>3642</v>
      </c>
      <c r="D1457">
        <v>0</v>
      </c>
      <c r="E1457">
        <v>95</v>
      </c>
      <c r="F1457">
        <v>1</v>
      </c>
      <c r="G1457">
        <v>35</v>
      </c>
      <c r="H1457" t="s">
        <v>8177</v>
      </c>
      <c r="I1457" t="s">
        <v>5529</v>
      </c>
      <c r="J1457" t="s">
        <v>132</v>
      </c>
      <c r="K1457" t="s">
        <v>145</v>
      </c>
      <c r="L1457" s="5">
        <v>5.6</v>
      </c>
      <c r="M1457" t="s">
        <v>8178</v>
      </c>
      <c r="N1457" s="6">
        <v>99222</v>
      </c>
      <c r="O1457" t="s">
        <v>8179</v>
      </c>
      <c r="P1457" s="6">
        <v>56000000</v>
      </c>
      <c r="Q1457" s="6">
        <v>198636868</v>
      </c>
      <c r="R1457">
        <v>142636868</v>
      </c>
      <c r="S1457" t="s">
        <v>8175</v>
      </c>
      <c r="T1457" s="7">
        <v>38412</v>
      </c>
      <c r="U1457" t="s">
        <v>2468</v>
      </c>
      <c r="V1457" s="7">
        <v>38412</v>
      </c>
      <c r="W1457" t="s">
        <v>8203</v>
      </c>
      <c r="X1457" t="s">
        <v>8197</v>
      </c>
      <c r="Y1457">
        <v>2005</v>
      </c>
      <c r="Z1457">
        <v>1</v>
      </c>
    </row>
    <row r="1458" spans="1:26" x14ac:dyDescent="0.25">
      <c r="A1458" t="s">
        <v>3643</v>
      </c>
      <c r="B1458" t="s">
        <v>3644</v>
      </c>
      <c r="C1458" t="s">
        <v>3644</v>
      </c>
      <c r="D1458">
        <v>0</v>
      </c>
      <c r="E1458">
        <v>147</v>
      </c>
      <c r="F1458">
        <v>2</v>
      </c>
      <c r="G1458">
        <v>27</v>
      </c>
      <c r="H1458" t="s">
        <v>8183</v>
      </c>
      <c r="I1458" t="s">
        <v>8162</v>
      </c>
      <c r="J1458" t="s">
        <v>145</v>
      </c>
      <c r="K1458" t="s">
        <v>8156</v>
      </c>
      <c r="L1458" s="5">
        <v>7.5</v>
      </c>
      <c r="M1458" t="s">
        <v>8181</v>
      </c>
      <c r="N1458" s="6">
        <v>261765</v>
      </c>
      <c r="O1458" t="s">
        <v>8182</v>
      </c>
      <c r="P1458" s="6">
        <v>60000000</v>
      </c>
      <c r="Q1458" s="6">
        <v>135039924</v>
      </c>
      <c r="R1458">
        <v>75039924</v>
      </c>
      <c r="S1458" t="s">
        <v>8175</v>
      </c>
      <c r="T1458" s="7">
        <v>38967</v>
      </c>
      <c r="U1458" t="s">
        <v>3645</v>
      </c>
      <c r="V1458" s="7">
        <v>38967</v>
      </c>
      <c r="W1458" t="s">
        <v>8211</v>
      </c>
      <c r="X1458" t="s">
        <v>8199</v>
      </c>
      <c r="Y1458">
        <v>2006</v>
      </c>
      <c r="Z1458">
        <v>7</v>
      </c>
    </row>
    <row r="1459" spans="1:26" x14ac:dyDescent="0.25">
      <c r="A1459" t="s">
        <v>3646</v>
      </c>
      <c r="B1459" t="s">
        <v>3647</v>
      </c>
      <c r="C1459" t="s">
        <v>3647</v>
      </c>
      <c r="D1459">
        <v>0</v>
      </c>
      <c r="E1459">
        <v>119</v>
      </c>
      <c r="F1459">
        <v>1</v>
      </c>
      <c r="G1459">
        <v>59</v>
      </c>
      <c r="H1459" t="s">
        <v>8177</v>
      </c>
      <c r="I1459" t="s">
        <v>132</v>
      </c>
      <c r="J1459" t="s">
        <v>8157</v>
      </c>
      <c r="K1459" t="s">
        <v>5802</v>
      </c>
      <c r="L1459" s="5">
        <v>7</v>
      </c>
      <c r="M1459" t="s">
        <v>8178</v>
      </c>
      <c r="N1459" s="6">
        <v>370001</v>
      </c>
      <c r="O1459" t="s">
        <v>8182</v>
      </c>
      <c r="P1459" s="6">
        <v>40000000</v>
      </c>
      <c r="Q1459" s="6">
        <v>288485135</v>
      </c>
      <c r="R1459">
        <v>248485135</v>
      </c>
      <c r="S1459" t="s">
        <v>8175</v>
      </c>
      <c r="T1459" s="7">
        <v>38546</v>
      </c>
      <c r="U1459" t="s">
        <v>2963</v>
      </c>
      <c r="V1459" s="7">
        <v>38546</v>
      </c>
      <c r="W1459" t="s">
        <v>8209</v>
      </c>
      <c r="X1459" t="s">
        <v>8202</v>
      </c>
      <c r="Y1459">
        <v>2005</v>
      </c>
      <c r="Z1459">
        <v>13</v>
      </c>
    </row>
    <row r="1460" spans="1:26" x14ac:dyDescent="0.25">
      <c r="A1460" t="s">
        <v>3648</v>
      </c>
      <c r="B1460" t="s">
        <v>3649</v>
      </c>
      <c r="C1460" t="s">
        <v>3649</v>
      </c>
      <c r="D1460">
        <v>0</v>
      </c>
      <c r="E1460">
        <v>95</v>
      </c>
      <c r="F1460">
        <v>1</v>
      </c>
      <c r="G1460">
        <v>35</v>
      </c>
      <c r="H1460" t="s">
        <v>8177</v>
      </c>
      <c r="I1460" t="s">
        <v>8158</v>
      </c>
      <c r="J1460" t="s">
        <v>8159</v>
      </c>
      <c r="K1460" t="s">
        <v>132</v>
      </c>
      <c r="L1460" s="5">
        <v>6.8</v>
      </c>
      <c r="M1460" t="s">
        <v>8178</v>
      </c>
      <c r="N1460" s="6">
        <v>108527</v>
      </c>
      <c r="O1460" t="s">
        <v>8182</v>
      </c>
      <c r="P1460" s="6">
        <v>150000000</v>
      </c>
      <c r="Q1460" s="6">
        <v>169333034</v>
      </c>
      <c r="R1460">
        <v>19333034</v>
      </c>
      <c r="S1460" t="s">
        <v>8175</v>
      </c>
      <c r="T1460" s="7">
        <v>39164</v>
      </c>
      <c r="U1460" t="s">
        <v>3650</v>
      </c>
      <c r="V1460" s="7">
        <v>39164</v>
      </c>
      <c r="W1460" t="s">
        <v>8203</v>
      </c>
      <c r="X1460" t="s">
        <v>1465</v>
      </c>
      <c r="Y1460">
        <v>2007</v>
      </c>
      <c r="Z1460">
        <v>23</v>
      </c>
    </row>
    <row r="1461" spans="1:26" x14ac:dyDescent="0.25">
      <c r="A1461" t="s">
        <v>3651</v>
      </c>
      <c r="B1461" t="s">
        <v>3652</v>
      </c>
      <c r="C1461" t="s">
        <v>3652</v>
      </c>
      <c r="D1461">
        <v>0</v>
      </c>
      <c r="E1461">
        <v>97</v>
      </c>
      <c r="F1461">
        <v>1</v>
      </c>
      <c r="G1461">
        <v>37</v>
      </c>
      <c r="H1461" t="s">
        <v>8177</v>
      </c>
      <c r="I1461" t="s">
        <v>132</v>
      </c>
      <c r="J1461" t="s">
        <v>8163</v>
      </c>
      <c r="K1461" t="s">
        <v>8156</v>
      </c>
      <c r="L1461" s="5">
        <v>6.6</v>
      </c>
      <c r="M1461" t="s">
        <v>8178</v>
      </c>
      <c r="N1461" s="6">
        <v>83193</v>
      </c>
      <c r="O1461" t="s">
        <v>8179</v>
      </c>
      <c r="P1461" s="6">
        <v>25000000</v>
      </c>
      <c r="Q1461" s="6">
        <v>123276807</v>
      </c>
      <c r="R1461">
        <v>98276807</v>
      </c>
      <c r="S1461" t="s">
        <v>8175</v>
      </c>
      <c r="T1461" s="7">
        <v>38646</v>
      </c>
      <c r="U1461" t="s">
        <v>3653</v>
      </c>
      <c r="V1461" s="7">
        <v>38646</v>
      </c>
      <c r="W1461" t="s">
        <v>8204</v>
      </c>
      <c r="X1461" t="s">
        <v>1465</v>
      </c>
      <c r="Y1461">
        <v>2005</v>
      </c>
      <c r="Z1461">
        <v>21</v>
      </c>
    </row>
    <row r="1462" spans="1:26" x14ac:dyDescent="0.25">
      <c r="A1462" t="s">
        <v>3654</v>
      </c>
      <c r="B1462" t="s">
        <v>3655</v>
      </c>
      <c r="C1462" t="s">
        <v>3655</v>
      </c>
      <c r="D1462">
        <v>0</v>
      </c>
      <c r="E1462">
        <v>113</v>
      </c>
      <c r="F1462">
        <v>1</v>
      </c>
      <c r="G1462">
        <v>53</v>
      </c>
      <c r="H1462" t="s">
        <v>8177</v>
      </c>
      <c r="I1462" t="s">
        <v>83</v>
      </c>
      <c r="J1462" t="s">
        <v>3857</v>
      </c>
      <c r="K1462" t="s">
        <v>5802</v>
      </c>
      <c r="L1462" s="5">
        <v>5.5</v>
      </c>
      <c r="M1462" t="s">
        <v>8178</v>
      </c>
      <c r="N1462" s="6">
        <v>131792</v>
      </c>
      <c r="O1462" t="s">
        <v>8182</v>
      </c>
      <c r="P1462" s="6">
        <v>40000000</v>
      </c>
      <c r="Q1462" s="6">
        <v>68766121</v>
      </c>
      <c r="R1462">
        <v>28766121</v>
      </c>
      <c r="S1462" t="s">
        <v>8175</v>
      </c>
      <c r="T1462" s="7">
        <v>38468</v>
      </c>
      <c r="U1462" t="s">
        <v>3656</v>
      </c>
      <c r="V1462" s="7">
        <v>38468</v>
      </c>
      <c r="W1462" t="s">
        <v>8210</v>
      </c>
      <c r="X1462" t="s">
        <v>8197</v>
      </c>
      <c r="Y1462">
        <v>2005</v>
      </c>
      <c r="Z1462">
        <v>26</v>
      </c>
    </row>
    <row r="1463" spans="1:26" x14ac:dyDescent="0.25">
      <c r="A1463" t="s">
        <v>3657</v>
      </c>
      <c r="B1463" t="s">
        <v>3658</v>
      </c>
      <c r="C1463" t="s">
        <v>3658</v>
      </c>
      <c r="D1463">
        <v>0</v>
      </c>
      <c r="E1463">
        <v>108</v>
      </c>
      <c r="F1463">
        <v>1</v>
      </c>
      <c r="G1463">
        <v>48</v>
      </c>
      <c r="H1463" t="s">
        <v>8177</v>
      </c>
      <c r="I1463" t="s">
        <v>132</v>
      </c>
      <c r="J1463" t="s">
        <v>8156</v>
      </c>
      <c r="K1463" t="s">
        <v>8157</v>
      </c>
      <c r="L1463" s="5">
        <v>5.4</v>
      </c>
      <c r="M1463" t="s">
        <v>8178</v>
      </c>
      <c r="N1463" s="6">
        <v>60254</v>
      </c>
      <c r="O1463" t="s">
        <v>8179</v>
      </c>
      <c r="P1463" s="6">
        <v>28000000</v>
      </c>
      <c r="Q1463" s="6">
        <v>38159905</v>
      </c>
      <c r="R1463">
        <v>10159905</v>
      </c>
      <c r="S1463" t="s">
        <v>8175</v>
      </c>
      <c r="T1463" s="7">
        <v>38846</v>
      </c>
      <c r="U1463" t="s">
        <v>1360</v>
      </c>
      <c r="V1463" s="7">
        <v>38846</v>
      </c>
      <c r="W1463" t="s">
        <v>8213</v>
      </c>
      <c r="X1463" t="s">
        <v>8197</v>
      </c>
      <c r="Y1463">
        <v>2006</v>
      </c>
      <c r="Z1463">
        <v>9</v>
      </c>
    </row>
    <row r="1464" spans="1:26" x14ac:dyDescent="0.25">
      <c r="A1464" t="s">
        <v>3659</v>
      </c>
      <c r="B1464" t="s">
        <v>3660</v>
      </c>
      <c r="C1464" t="s">
        <v>3660</v>
      </c>
      <c r="D1464">
        <v>0</v>
      </c>
      <c r="E1464">
        <v>104</v>
      </c>
      <c r="F1464">
        <v>1</v>
      </c>
      <c r="G1464">
        <v>44</v>
      </c>
      <c r="H1464" t="s">
        <v>8177</v>
      </c>
      <c r="I1464" t="s">
        <v>145</v>
      </c>
      <c r="J1464" t="s">
        <v>83</v>
      </c>
      <c r="K1464" t="s">
        <v>8166</v>
      </c>
      <c r="L1464" s="5">
        <v>6.5</v>
      </c>
      <c r="M1464" t="s">
        <v>8178</v>
      </c>
      <c r="N1464" s="6">
        <v>121001</v>
      </c>
      <c r="O1464" t="s">
        <v>8182</v>
      </c>
      <c r="P1464" s="6">
        <v>43000000</v>
      </c>
      <c r="Q1464" s="6">
        <v>93983911</v>
      </c>
      <c r="R1464">
        <v>50983911</v>
      </c>
      <c r="S1464" t="s">
        <v>8175</v>
      </c>
      <c r="T1464" s="7">
        <v>38562</v>
      </c>
      <c r="U1464" t="s">
        <v>1477</v>
      </c>
      <c r="V1464" s="7">
        <v>38562</v>
      </c>
      <c r="W1464" t="s">
        <v>8209</v>
      </c>
      <c r="X1464" t="s">
        <v>1465</v>
      </c>
      <c r="Y1464">
        <v>2005</v>
      </c>
      <c r="Z1464">
        <v>29</v>
      </c>
    </row>
    <row r="1465" spans="1:26" x14ac:dyDescent="0.25">
      <c r="A1465" t="s">
        <v>3661</v>
      </c>
      <c r="B1465" t="s">
        <v>3662</v>
      </c>
      <c r="C1465" t="s">
        <v>3662</v>
      </c>
      <c r="D1465">
        <v>0</v>
      </c>
      <c r="E1465">
        <v>120</v>
      </c>
      <c r="F1465">
        <v>2</v>
      </c>
      <c r="G1465">
        <v>0</v>
      </c>
      <c r="H1465" t="s">
        <v>8177</v>
      </c>
      <c r="I1465" t="s">
        <v>8158</v>
      </c>
      <c r="J1465" t="s">
        <v>145</v>
      </c>
      <c r="K1465" t="s">
        <v>8163</v>
      </c>
      <c r="L1465" s="5">
        <v>7.3</v>
      </c>
      <c r="M1465" t="s">
        <v>8181</v>
      </c>
      <c r="N1465" s="6">
        <v>67255</v>
      </c>
      <c r="O1465" t="s">
        <v>8179</v>
      </c>
      <c r="P1465" s="6">
        <v>40000000</v>
      </c>
      <c r="Q1465" s="6">
        <v>120455994</v>
      </c>
      <c r="R1465">
        <v>80455994</v>
      </c>
      <c r="S1465" t="s">
        <v>8175</v>
      </c>
      <c r="T1465" s="7">
        <v>38765</v>
      </c>
      <c r="U1465" t="s">
        <v>927</v>
      </c>
      <c r="V1465" s="7">
        <v>38765</v>
      </c>
      <c r="W1465" t="s">
        <v>8201</v>
      </c>
      <c r="X1465" t="s">
        <v>1465</v>
      </c>
      <c r="Y1465">
        <v>2006</v>
      </c>
      <c r="Z1465">
        <v>17</v>
      </c>
    </row>
    <row r="1466" spans="1:26" x14ac:dyDescent="0.25">
      <c r="A1466" t="s">
        <v>3663</v>
      </c>
      <c r="B1466" t="s">
        <v>3664</v>
      </c>
      <c r="C1466" t="s">
        <v>3664</v>
      </c>
      <c r="D1466">
        <v>0</v>
      </c>
      <c r="E1466">
        <v>145</v>
      </c>
      <c r="F1466">
        <v>2</v>
      </c>
      <c r="G1466">
        <v>25</v>
      </c>
      <c r="H1466" t="s">
        <v>8183</v>
      </c>
      <c r="I1466" t="s">
        <v>145</v>
      </c>
      <c r="J1466" t="s">
        <v>8157</v>
      </c>
      <c r="K1466" t="s">
        <v>5802</v>
      </c>
      <c r="L1466" s="5">
        <v>7.3</v>
      </c>
      <c r="M1466" t="s">
        <v>8181</v>
      </c>
      <c r="N1466" s="6">
        <v>157602</v>
      </c>
      <c r="O1466" t="s">
        <v>8182</v>
      </c>
      <c r="P1466" s="6">
        <v>85000000</v>
      </c>
      <c r="Q1466" s="6">
        <v>162242962</v>
      </c>
      <c r="R1466">
        <v>77242962</v>
      </c>
      <c r="S1466" t="s">
        <v>8175</v>
      </c>
      <c r="T1466" s="7">
        <v>38685</v>
      </c>
      <c r="U1466" t="s">
        <v>2952</v>
      </c>
      <c r="V1466" s="7">
        <v>38685</v>
      </c>
      <c r="W1466" t="s">
        <v>8207</v>
      </c>
      <c r="X1466" t="s">
        <v>8197</v>
      </c>
      <c r="Y1466">
        <v>2005</v>
      </c>
      <c r="Z1466">
        <v>29</v>
      </c>
    </row>
    <row r="1467" spans="1:26" x14ac:dyDescent="0.25">
      <c r="A1467" t="s">
        <v>3665</v>
      </c>
      <c r="B1467" t="s">
        <v>3666</v>
      </c>
      <c r="C1467" t="s">
        <v>3666</v>
      </c>
      <c r="D1467">
        <v>0</v>
      </c>
      <c r="E1467">
        <v>96</v>
      </c>
      <c r="F1467">
        <v>1</v>
      </c>
      <c r="G1467">
        <v>36</v>
      </c>
      <c r="H1467" t="s">
        <v>8177</v>
      </c>
      <c r="I1467" t="s">
        <v>8158</v>
      </c>
      <c r="J1467" t="s">
        <v>8159</v>
      </c>
      <c r="K1467" t="s">
        <v>132</v>
      </c>
      <c r="L1467" s="5">
        <v>6.8</v>
      </c>
      <c r="M1467" t="s">
        <v>8178</v>
      </c>
      <c r="N1467" s="6">
        <v>224042</v>
      </c>
      <c r="O1467" t="s">
        <v>8182</v>
      </c>
      <c r="P1467" s="6">
        <v>150000000</v>
      </c>
      <c r="Q1467" s="6">
        <v>309979994</v>
      </c>
      <c r="R1467">
        <v>159979994</v>
      </c>
      <c r="S1467" t="s">
        <v>8175</v>
      </c>
      <c r="T1467" s="7">
        <v>39769</v>
      </c>
      <c r="U1467" t="s">
        <v>3667</v>
      </c>
      <c r="V1467" s="7">
        <v>39769</v>
      </c>
      <c r="W1467" t="s">
        <v>8207</v>
      </c>
      <c r="X1467" t="s">
        <v>8205</v>
      </c>
      <c r="Y1467">
        <v>2008</v>
      </c>
      <c r="Z1467">
        <v>17</v>
      </c>
    </row>
    <row r="1468" spans="1:26" x14ac:dyDescent="0.25">
      <c r="A1468" t="s">
        <v>3668</v>
      </c>
      <c r="B1468" t="s">
        <v>3669</v>
      </c>
      <c r="C1468" t="s">
        <v>3669</v>
      </c>
      <c r="D1468">
        <v>0</v>
      </c>
      <c r="E1468">
        <v>108</v>
      </c>
      <c r="F1468">
        <v>1</v>
      </c>
      <c r="G1468">
        <v>48</v>
      </c>
      <c r="H1468" t="s">
        <v>8177</v>
      </c>
      <c r="I1468" t="s">
        <v>8162</v>
      </c>
      <c r="J1468" t="s">
        <v>145</v>
      </c>
      <c r="K1468" t="s">
        <v>3857</v>
      </c>
      <c r="L1468" s="5">
        <v>6.6</v>
      </c>
      <c r="M1468" t="s">
        <v>8178</v>
      </c>
      <c r="N1468" s="6">
        <v>75653</v>
      </c>
      <c r="O1468" t="s">
        <v>8179</v>
      </c>
      <c r="P1468" s="6">
        <v>22000000</v>
      </c>
      <c r="Q1468" s="6">
        <v>57479076</v>
      </c>
      <c r="R1468">
        <v>35479076</v>
      </c>
      <c r="S1468" t="s">
        <v>8175</v>
      </c>
      <c r="T1468" s="7">
        <v>38667</v>
      </c>
      <c r="U1468" t="s">
        <v>3670</v>
      </c>
      <c r="V1468" s="7">
        <v>38667</v>
      </c>
      <c r="W1468" t="s">
        <v>8207</v>
      </c>
      <c r="X1468" t="s">
        <v>1465</v>
      </c>
      <c r="Y1468">
        <v>2005</v>
      </c>
      <c r="Z1468">
        <v>11</v>
      </c>
    </row>
    <row r="1469" spans="1:26" x14ac:dyDescent="0.25">
      <c r="A1469" t="s">
        <v>3671</v>
      </c>
      <c r="B1469" t="s">
        <v>3672</v>
      </c>
      <c r="C1469" t="s">
        <v>3672</v>
      </c>
      <c r="D1469">
        <v>0</v>
      </c>
      <c r="E1469">
        <v>113</v>
      </c>
      <c r="F1469">
        <v>1</v>
      </c>
      <c r="G1469">
        <v>53</v>
      </c>
      <c r="H1469" t="s">
        <v>8177</v>
      </c>
      <c r="I1469" t="s">
        <v>132</v>
      </c>
      <c r="J1469" t="s">
        <v>8162</v>
      </c>
      <c r="K1469" t="s">
        <v>8168</v>
      </c>
      <c r="L1469" s="5">
        <v>6.4</v>
      </c>
      <c r="M1469" t="s">
        <v>8178</v>
      </c>
      <c r="N1469" s="6">
        <v>190730</v>
      </c>
      <c r="O1469" t="s">
        <v>8182</v>
      </c>
      <c r="P1469" s="6">
        <v>82000000</v>
      </c>
      <c r="Q1469" s="6">
        <v>191466556</v>
      </c>
      <c r="R1469">
        <v>109466556</v>
      </c>
      <c r="S1469" t="s">
        <v>8175</v>
      </c>
      <c r="T1469" s="7">
        <v>38491</v>
      </c>
      <c r="U1469" t="s">
        <v>1347</v>
      </c>
      <c r="V1469" s="7">
        <v>38491</v>
      </c>
      <c r="W1469" t="s">
        <v>8213</v>
      </c>
      <c r="X1469" t="s">
        <v>8199</v>
      </c>
      <c r="Y1469">
        <v>2005</v>
      </c>
      <c r="Z1469">
        <v>19</v>
      </c>
    </row>
    <row r="1470" spans="1:26" x14ac:dyDescent="0.25">
      <c r="A1470" t="s">
        <v>3673</v>
      </c>
      <c r="B1470" t="s">
        <v>3674</v>
      </c>
      <c r="C1470" t="s">
        <v>3674</v>
      </c>
      <c r="D1470">
        <v>0</v>
      </c>
      <c r="E1470">
        <v>100</v>
      </c>
      <c r="F1470">
        <v>1</v>
      </c>
      <c r="G1470">
        <v>40</v>
      </c>
      <c r="H1470" t="s">
        <v>8177</v>
      </c>
      <c r="I1470" t="s">
        <v>8158</v>
      </c>
      <c r="J1470" t="s">
        <v>8159</v>
      </c>
      <c r="K1470" t="s">
        <v>132</v>
      </c>
      <c r="L1470" s="5">
        <v>7.7</v>
      </c>
      <c r="M1470" t="s">
        <v>8181</v>
      </c>
      <c r="N1470" s="6">
        <v>481325</v>
      </c>
      <c r="O1470" t="s">
        <v>8182</v>
      </c>
      <c r="P1470" s="6">
        <v>260000000</v>
      </c>
      <c r="Q1470" s="6">
        <v>592462816</v>
      </c>
      <c r="R1470">
        <v>332462816</v>
      </c>
      <c r="S1470" t="s">
        <v>8175</v>
      </c>
      <c r="T1470" s="7">
        <v>40506</v>
      </c>
      <c r="U1470" t="s">
        <v>3675</v>
      </c>
      <c r="V1470" s="7">
        <v>40506</v>
      </c>
      <c r="W1470" t="s">
        <v>8207</v>
      </c>
      <c r="X1470" t="s">
        <v>8202</v>
      </c>
      <c r="Y1470">
        <v>2010</v>
      </c>
      <c r="Z1470">
        <v>24</v>
      </c>
    </row>
    <row r="1471" spans="1:26" x14ac:dyDescent="0.25">
      <c r="A1471" t="s">
        <v>3676</v>
      </c>
      <c r="B1471" t="s">
        <v>3677</v>
      </c>
      <c r="C1471" t="s">
        <v>3677</v>
      </c>
      <c r="D1471">
        <v>0</v>
      </c>
      <c r="E1471">
        <v>97</v>
      </c>
      <c r="F1471">
        <v>1</v>
      </c>
      <c r="G1471">
        <v>37</v>
      </c>
      <c r="H1471" t="s">
        <v>8177</v>
      </c>
      <c r="I1471" t="s">
        <v>132</v>
      </c>
      <c r="J1471" t="s">
        <v>145</v>
      </c>
      <c r="K1471" t="s">
        <v>8157</v>
      </c>
      <c r="L1471" s="5">
        <v>5.5</v>
      </c>
      <c r="M1471" t="s">
        <v>8178</v>
      </c>
      <c r="N1471" s="6">
        <v>60856</v>
      </c>
      <c r="O1471" t="s">
        <v>8179</v>
      </c>
      <c r="P1471" s="6">
        <v>55000000</v>
      </c>
      <c r="Q1471" s="6">
        <v>88933562</v>
      </c>
      <c r="R1471">
        <v>33933562</v>
      </c>
      <c r="S1471" t="s">
        <v>8175</v>
      </c>
      <c r="T1471" s="7">
        <v>38708</v>
      </c>
      <c r="U1471" t="s">
        <v>518</v>
      </c>
      <c r="V1471" s="7">
        <v>38708</v>
      </c>
      <c r="W1471" t="s">
        <v>8196</v>
      </c>
      <c r="X1471" t="s">
        <v>8199</v>
      </c>
      <c r="Y1471">
        <v>2005</v>
      </c>
      <c r="Z1471">
        <v>22</v>
      </c>
    </row>
    <row r="1472" spans="1:26" x14ac:dyDescent="0.25">
      <c r="A1472" t="s">
        <v>3678</v>
      </c>
      <c r="B1472" t="s">
        <v>157</v>
      </c>
      <c r="C1472" t="s">
        <v>157</v>
      </c>
      <c r="D1472">
        <v>0</v>
      </c>
      <c r="E1472">
        <v>109</v>
      </c>
      <c r="F1472">
        <v>1</v>
      </c>
      <c r="G1472">
        <v>49</v>
      </c>
      <c r="H1472" t="s">
        <v>8177</v>
      </c>
      <c r="I1472" t="s">
        <v>5529</v>
      </c>
      <c r="J1472" t="s">
        <v>8162</v>
      </c>
      <c r="K1472" t="s">
        <v>145</v>
      </c>
      <c r="L1472" s="5">
        <v>6.3</v>
      </c>
      <c r="M1472" t="s">
        <v>8178</v>
      </c>
      <c r="N1472" s="6">
        <v>81195</v>
      </c>
      <c r="O1472" t="s">
        <v>8179</v>
      </c>
      <c r="P1472" s="6">
        <v>30000000</v>
      </c>
      <c r="Q1472" s="6">
        <v>35294470</v>
      </c>
      <c r="R1472">
        <v>5294470</v>
      </c>
      <c r="S1472" t="s">
        <v>8175</v>
      </c>
      <c r="T1472" s="7">
        <v>38371</v>
      </c>
      <c r="U1472" t="s">
        <v>3679</v>
      </c>
      <c r="V1472" s="7">
        <v>38371</v>
      </c>
      <c r="W1472" t="s">
        <v>8198</v>
      </c>
      <c r="X1472" t="s">
        <v>8202</v>
      </c>
      <c r="Y1472">
        <v>2005</v>
      </c>
      <c r="Z1472">
        <v>19</v>
      </c>
    </row>
    <row r="1473" spans="1:26" x14ac:dyDescent="0.25">
      <c r="A1473" t="s">
        <v>3680</v>
      </c>
      <c r="B1473" t="s">
        <v>3681</v>
      </c>
      <c r="C1473" t="s">
        <v>3681</v>
      </c>
      <c r="D1473">
        <v>0</v>
      </c>
      <c r="E1473">
        <v>96</v>
      </c>
      <c r="F1473">
        <v>1</v>
      </c>
      <c r="G1473">
        <v>36</v>
      </c>
      <c r="H1473" t="s">
        <v>8177</v>
      </c>
      <c r="I1473" t="s">
        <v>145</v>
      </c>
      <c r="J1473" t="s">
        <v>8163</v>
      </c>
      <c r="K1473" t="s">
        <v>8156</v>
      </c>
      <c r="L1473" s="5">
        <v>7.2</v>
      </c>
      <c r="M1473" t="s">
        <v>8181</v>
      </c>
      <c r="N1473" s="6">
        <v>168253</v>
      </c>
      <c r="O1473" t="s">
        <v>8182</v>
      </c>
      <c r="P1473" s="6">
        <v>17000000</v>
      </c>
      <c r="Q1473" s="6">
        <v>137587063</v>
      </c>
      <c r="R1473">
        <v>120587063</v>
      </c>
      <c r="S1473" t="s">
        <v>8175</v>
      </c>
      <c r="T1473" s="7">
        <v>39128</v>
      </c>
      <c r="U1473" t="s">
        <v>3682</v>
      </c>
      <c r="V1473" s="7">
        <v>39128</v>
      </c>
      <c r="W1473" t="s">
        <v>8201</v>
      </c>
      <c r="X1473" t="s">
        <v>8199</v>
      </c>
      <c r="Y1473">
        <v>2007</v>
      </c>
      <c r="Z1473">
        <v>15</v>
      </c>
    </row>
    <row r="1474" spans="1:26" x14ac:dyDescent="0.25">
      <c r="A1474" t="s">
        <v>3683</v>
      </c>
      <c r="B1474" t="s">
        <v>3684</v>
      </c>
      <c r="C1474" t="s">
        <v>3684</v>
      </c>
      <c r="D1474">
        <v>0</v>
      </c>
      <c r="E1474">
        <v>96</v>
      </c>
      <c r="F1474">
        <v>1</v>
      </c>
      <c r="G1474">
        <v>36</v>
      </c>
      <c r="H1474" t="s">
        <v>8177</v>
      </c>
      <c r="I1474" t="s">
        <v>5529</v>
      </c>
      <c r="J1474" t="s">
        <v>8162</v>
      </c>
      <c r="K1474" t="s">
        <v>145</v>
      </c>
      <c r="L1474" s="5">
        <v>7.4</v>
      </c>
      <c r="M1474" t="s">
        <v>8181</v>
      </c>
      <c r="N1474" s="6">
        <v>248951</v>
      </c>
      <c r="O1474" t="s">
        <v>8182</v>
      </c>
      <c r="P1474" s="6">
        <v>32000000</v>
      </c>
      <c r="Q1474" s="6">
        <v>61385065</v>
      </c>
      <c r="R1474">
        <v>29385065</v>
      </c>
      <c r="S1474" t="s">
        <v>8175</v>
      </c>
      <c r="T1474" s="7">
        <v>38488</v>
      </c>
      <c r="U1474" t="s">
        <v>401</v>
      </c>
      <c r="V1474" s="7">
        <v>38488</v>
      </c>
      <c r="W1474" t="s">
        <v>8213</v>
      </c>
      <c r="X1474" t="s">
        <v>8205</v>
      </c>
      <c r="Y1474">
        <v>2005</v>
      </c>
      <c r="Z1474">
        <v>16</v>
      </c>
    </row>
    <row r="1475" spans="1:26" x14ac:dyDescent="0.25">
      <c r="A1475" t="s">
        <v>3685</v>
      </c>
      <c r="B1475" t="s">
        <v>3686</v>
      </c>
      <c r="C1475" t="s">
        <v>3686</v>
      </c>
      <c r="D1475">
        <v>0</v>
      </c>
      <c r="E1475">
        <v>136</v>
      </c>
      <c r="F1475">
        <v>2</v>
      </c>
      <c r="G1475">
        <v>16</v>
      </c>
      <c r="H1475" t="s">
        <v>8183</v>
      </c>
      <c r="I1475" t="s">
        <v>5529</v>
      </c>
      <c r="J1475" t="s">
        <v>8161</v>
      </c>
      <c r="K1475" t="s">
        <v>3857</v>
      </c>
      <c r="L1475" s="5">
        <v>6.8</v>
      </c>
      <c r="M1475" t="s">
        <v>8178</v>
      </c>
      <c r="N1475" s="6">
        <v>324045</v>
      </c>
      <c r="O1475" t="s">
        <v>8182</v>
      </c>
      <c r="P1475" s="6">
        <v>126000000</v>
      </c>
      <c r="Q1475" s="6">
        <v>162949164</v>
      </c>
      <c r="R1475">
        <v>36949164</v>
      </c>
      <c r="S1475" t="s">
        <v>8175</v>
      </c>
      <c r="T1475" s="7">
        <v>38544</v>
      </c>
      <c r="U1475" t="s">
        <v>1410</v>
      </c>
      <c r="V1475" s="7">
        <v>38544</v>
      </c>
      <c r="W1475" t="s">
        <v>8209</v>
      </c>
      <c r="X1475" t="s">
        <v>8205</v>
      </c>
      <c r="Y1475">
        <v>2005</v>
      </c>
      <c r="Z1475">
        <v>11</v>
      </c>
    </row>
    <row r="1476" spans="1:26" x14ac:dyDescent="0.25">
      <c r="A1476" t="s">
        <v>3687</v>
      </c>
      <c r="B1476" t="s">
        <v>3688</v>
      </c>
      <c r="C1476" t="s">
        <v>3688</v>
      </c>
      <c r="D1476">
        <v>0</v>
      </c>
      <c r="E1476">
        <v>122</v>
      </c>
      <c r="F1476">
        <v>2</v>
      </c>
      <c r="G1476">
        <v>2</v>
      </c>
      <c r="H1476" t="s">
        <v>8183</v>
      </c>
      <c r="I1476" t="s">
        <v>8162</v>
      </c>
      <c r="J1476" t="s">
        <v>145</v>
      </c>
      <c r="K1476" t="s">
        <v>5802</v>
      </c>
      <c r="L1476" s="5">
        <v>7.6</v>
      </c>
      <c r="M1476" t="s">
        <v>8181</v>
      </c>
      <c r="N1476" s="6">
        <v>331411</v>
      </c>
      <c r="O1476" t="s">
        <v>8182</v>
      </c>
      <c r="P1476" s="6">
        <v>50000000</v>
      </c>
      <c r="Q1476" s="6">
        <v>72617068</v>
      </c>
      <c r="R1476">
        <v>22617068</v>
      </c>
      <c r="S1476" t="s">
        <v>8175</v>
      </c>
      <c r="T1476" s="7">
        <v>38611</v>
      </c>
      <c r="U1476" t="s">
        <v>1763</v>
      </c>
      <c r="V1476" s="7">
        <v>38611</v>
      </c>
      <c r="W1476" t="s">
        <v>8211</v>
      </c>
      <c r="X1476" t="s">
        <v>1465</v>
      </c>
      <c r="Y1476">
        <v>2005</v>
      </c>
      <c r="Z1476">
        <v>16</v>
      </c>
    </row>
    <row r="1477" spans="1:26" x14ac:dyDescent="0.25">
      <c r="A1477" t="s">
        <v>3689</v>
      </c>
      <c r="B1477" t="s">
        <v>3690</v>
      </c>
      <c r="C1477" t="s">
        <v>3690</v>
      </c>
      <c r="D1477">
        <v>0</v>
      </c>
      <c r="E1477">
        <v>101</v>
      </c>
      <c r="F1477">
        <v>1</v>
      </c>
      <c r="G1477">
        <v>41</v>
      </c>
      <c r="H1477" t="s">
        <v>8177</v>
      </c>
      <c r="I1477" t="s">
        <v>8158</v>
      </c>
      <c r="J1477" t="s">
        <v>132</v>
      </c>
      <c r="K1477" t="s">
        <v>8163</v>
      </c>
      <c r="L1477" s="5">
        <v>4.9000000000000004</v>
      </c>
      <c r="M1477" t="s">
        <v>8188</v>
      </c>
      <c r="N1477" s="6">
        <v>50033</v>
      </c>
      <c r="O1477" t="s">
        <v>8179</v>
      </c>
      <c r="P1477" s="6">
        <v>50000000</v>
      </c>
      <c r="Q1477" s="6">
        <v>144146816</v>
      </c>
      <c r="R1477">
        <v>94146816</v>
      </c>
      <c r="S1477" t="s">
        <v>8175</v>
      </c>
      <c r="T1477" s="7">
        <v>38522</v>
      </c>
      <c r="U1477" t="s">
        <v>3691</v>
      </c>
      <c r="V1477" s="7">
        <v>38522</v>
      </c>
      <c r="W1477" t="s">
        <v>8208</v>
      </c>
      <c r="X1477" t="s">
        <v>8200</v>
      </c>
      <c r="Y1477">
        <v>2005</v>
      </c>
      <c r="Z1477">
        <v>19</v>
      </c>
    </row>
    <row r="1478" spans="1:26" x14ac:dyDescent="0.25">
      <c r="A1478" t="s">
        <v>3692</v>
      </c>
      <c r="B1478" t="s">
        <v>3693</v>
      </c>
      <c r="C1478" t="s">
        <v>3693</v>
      </c>
      <c r="D1478">
        <v>0</v>
      </c>
      <c r="E1478">
        <v>86</v>
      </c>
      <c r="F1478">
        <v>1</v>
      </c>
      <c r="G1478">
        <v>26</v>
      </c>
      <c r="H1478" t="s">
        <v>8177</v>
      </c>
      <c r="I1478" t="s">
        <v>8158</v>
      </c>
      <c r="J1478" t="s">
        <v>8159</v>
      </c>
      <c r="K1478" t="s">
        <v>132</v>
      </c>
      <c r="L1478" s="5">
        <v>6.1</v>
      </c>
      <c r="M1478" t="s">
        <v>8178</v>
      </c>
      <c r="N1478" s="6">
        <v>103407</v>
      </c>
      <c r="O1478" t="s">
        <v>8182</v>
      </c>
      <c r="P1478" s="6">
        <v>85000000</v>
      </c>
      <c r="Q1478" s="6">
        <v>200811689</v>
      </c>
      <c r="R1478">
        <v>115811689</v>
      </c>
      <c r="S1478" t="s">
        <v>8175</v>
      </c>
      <c r="T1478" s="7">
        <v>38987</v>
      </c>
      <c r="U1478" t="s">
        <v>3694</v>
      </c>
      <c r="V1478" s="7">
        <v>38987</v>
      </c>
      <c r="W1478" t="s">
        <v>8211</v>
      </c>
      <c r="X1478" t="s">
        <v>8202</v>
      </c>
      <c r="Y1478">
        <v>2006</v>
      </c>
      <c r="Z1478">
        <v>27</v>
      </c>
    </row>
    <row r="1479" spans="1:26" x14ac:dyDescent="0.25">
      <c r="A1479" t="s">
        <v>3695</v>
      </c>
      <c r="B1479" t="s">
        <v>3696</v>
      </c>
      <c r="C1479" t="s">
        <v>3696</v>
      </c>
      <c r="D1479">
        <v>0</v>
      </c>
      <c r="E1479">
        <v>117</v>
      </c>
      <c r="F1479">
        <v>1</v>
      </c>
      <c r="G1479">
        <v>57</v>
      </c>
      <c r="H1479" t="s">
        <v>8177</v>
      </c>
      <c r="I1479" t="s">
        <v>132</v>
      </c>
      <c r="J1479" t="s">
        <v>145</v>
      </c>
      <c r="K1479" t="s">
        <v>8157</v>
      </c>
      <c r="L1479" s="5">
        <v>6.9</v>
      </c>
      <c r="M1479" t="s">
        <v>8178</v>
      </c>
      <c r="N1479" s="6">
        <v>99646</v>
      </c>
      <c r="O1479" t="s">
        <v>8179</v>
      </c>
      <c r="P1479" s="6">
        <v>35000000</v>
      </c>
      <c r="Q1479" s="6">
        <v>42269923</v>
      </c>
      <c r="R1479">
        <v>7269923</v>
      </c>
      <c r="S1479" t="s">
        <v>8175</v>
      </c>
      <c r="T1479" s="7">
        <v>38969</v>
      </c>
      <c r="U1479" t="s">
        <v>236</v>
      </c>
      <c r="V1479" s="7">
        <v>38969</v>
      </c>
      <c r="W1479" t="s">
        <v>8211</v>
      </c>
      <c r="X1479" t="s">
        <v>8206</v>
      </c>
      <c r="Y1479">
        <v>2006</v>
      </c>
      <c r="Z1479">
        <v>9</v>
      </c>
    </row>
    <row r="1480" spans="1:26" x14ac:dyDescent="0.25">
      <c r="A1480" t="s">
        <v>3697</v>
      </c>
      <c r="B1480" t="s">
        <v>3698</v>
      </c>
      <c r="C1480" t="s">
        <v>3698</v>
      </c>
      <c r="D1480">
        <v>0</v>
      </c>
      <c r="E1480">
        <v>120</v>
      </c>
      <c r="F1480">
        <v>2</v>
      </c>
      <c r="G1480">
        <v>0</v>
      </c>
      <c r="H1480" t="s">
        <v>8177</v>
      </c>
      <c r="I1480" t="s">
        <v>132</v>
      </c>
      <c r="J1480" t="s">
        <v>145</v>
      </c>
      <c r="K1480" t="s">
        <v>8157</v>
      </c>
      <c r="L1480" s="5">
        <v>7.2</v>
      </c>
      <c r="M1480" t="s">
        <v>8181</v>
      </c>
      <c r="N1480" s="6">
        <v>74026</v>
      </c>
      <c r="O1480" t="s">
        <v>8179</v>
      </c>
      <c r="P1480" s="6">
        <v>13000000</v>
      </c>
      <c r="Q1480" s="6">
        <v>17471727</v>
      </c>
      <c r="R1480">
        <v>4471727</v>
      </c>
      <c r="S1480" t="s">
        <v>8175</v>
      </c>
      <c r="T1480" s="7">
        <v>38855</v>
      </c>
      <c r="U1480" t="s">
        <v>3699</v>
      </c>
      <c r="V1480" s="7">
        <v>38855</v>
      </c>
      <c r="W1480" t="s">
        <v>8213</v>
      </c>
      <c r="X1480" t="s">
        <v>8199</v>
      </c>
      <c r="Y1480">
        <v>2006</v>
      </c>
      <c r="Z1480">
        <v>18</v>
      </c>
    </row>
    <row r="1481" spans="1:26" x14ac:dyDescent="0.25">
      <c r="A1481" t="s">
        <v>3700</v>
      </c>
      <c r="B1481" t="s">
        <v>3701</v>
      </c>
      <c r="C1481" t="s">
        <v>3701</v>
      </c>
      <c r="D1481">
        <v>0</v>
      </c>
      <c r="E1481">
        <v>132</v>
      </c>
      <c r="F1481">
        <v>2</v>
      </c>
      <c r="G1481">
        <v>12</v>
      </c>
      <c r="H1481" t="s">
        <v>8183</v>
      </c>
      <c r="I1481" t="s">
        <v>5529</v>
      </c>
      <c r="J1481" t="s">
        <v>8158</v>
      </c>
      <c r="K1481" t="s">
        <v>8161</v>
      </c>
      <c r="L1481" s="5">
        <v>6.6</v>
      </c>
      <c r="M1481" t="s">
        <v>8178</v>
      </c>
      <c r="N1481" s="6">
        <v>282442</v>
      </c>
      <c r="O1481" t="s">
        <v>8182</v>
      </c>
      <c r="P1481" s="6">
        <v>250000000</v>
      </c>
      <c r="Q1481" s="6">
        <v>284139100</v>
      </c>
      <c r="R1481">
        <v>34139100</v>
      </c>
      <c r="S1481" t="s">
        <v>8175</v>
      </c>
      <c r="T1481" s="7">
        <v>40961</v>
      </c>
      <c r="U1481" t="s">
        <v>3702</v>
      </c>
      <c r="V1481" s="7">
        <v>40961</v>
      </c>
      <c r="W1481" t="s">
        <v>8201</v>
      </c>
      <c r="X1481" t="s">
        <v>8202</v>
      </c>
      <c r="Y1481">
        <v>2012</v>
      </c>
      <c r="Z1481">
        <v>22</v>
      </c>
    </row>
    <row r="1482" spans="1:26" x14ac:dyDescent="0.25">
      <c r="A1482" t="s">
        <v>3703</v>
      </c>
      <c r="B1482" t="s">
        <v>3704</v>
      </c>
      <c r="C1482" t="s">
        <v>3704</v>
      </c>
      <c r="D1482">
        <v>0</v>
      </c>
      <c r="E1482">
        <v>124</v>
      </c>
      <c r="F1482">
        <v>2</v>
      </c>
      <c r="G1482">
        <v>4</v>
      </c>
      <c r="H1482" t="s">
        <v>8183</v>
      </c>
      <c r="I1482" t="s">
        <v>8162</v>
      </c>
      <c r="J1482" t="s">
        <v>3857</v>
      </c>
      <c r="K1482" t="s">
        <v>5802</v>
      </c>
      <c r="L1482" s="5">
        <v>8</v>
      </c>
      <c r="M1482" t="s">
        <v>8181</v>
      </c>
      <c r="N1482" s="6">
        <v>786518</v>
      </c>
      <c r="O1482" t="s">
        <v>8184</v>
      </c>
      <c r="P1482" s="6">
        <v>40000000</v>
      </c>
      <c r="Q1482" s="6">
        <v>158733820</v>
      </c>
      <c r="R1482">
        <v>118733820</v>
      </c>
      <c r="S1482" t="s">
        <v>8175</v>
      </c>
      <c r="T1482" s="7">
        <v>38439</v>
      </c>
      <c r="U1482" t="s">
        <v>3705</v>
      </c>
      <c r="V1482" s="7">
        <v>38439</v>
      </c>
      <c r="W1482" t="s">
        <v>8203</v>
      </c>
      <c r="X1482" t="s">
        <v>8205</v>
      </c>
      <c r="Y1482">
        <v>2005</v>
      </c>
      <c r="Z1482">
        <v>28</v>
      </c>
    </row>
    <row r="1483" spans="1:26" x14ac:dyDescent="0.25">
      <c r="A1483" t="s">
        <v>3706</v>
      </c>
      <c r="B1483" t="s">
        <v>3707</v>
      </c>
      <c r="C1483" t="s">
        <v>3707</v>
      </c>
      <c r="D1483">
        <v>0</v>
      </c>
      <c r="E1483">
        <v>106</v>
      </c>
      <c r="F1483">
        <v>1</v>
      </c>
      <c r="G1483">
        <v>46</v>
      </c>
      <c r="H1483" t="s">
        <v>8177</v>
      </c>
      <c r="I1483" t="s">
        <v>5529</v>
      </c>
      <c r="J1483" t="s">
        <v>8156</v>
      </c>
      <c r="K1483" t="s">
        <v>3857</v>
      </c>
      <c r="L1483" s="5">
        <v>6.7</v>
      </c>
      <c r="M1483" t="s">
        <v>8178</v>
      </c>
      <c r="N1483" s="6">
        <v>206947</v>
      </c>
      <c r="O1483" t="s">
        <v>8182</v>
      </c>
      <c r="P1483" s="6">
        <v>50000000</v>
      </c>
      <c r="Q1483" s="6">
        <v>111476513</v>
      </c>
      <c r="R1483">
        <v>61476513</v>
      </c>
      <c r="S1483" t="s">
        <v>8175</v>
      </c>
      <c r="T1483" s="7">
        <v>38729</v>
      </c>
      <c r="U1483" t="s">
        <v>3088</v>
      </c>
      <c r="V1483" s="7">
        <v>38729</v>
      </c>
      <c r="W1483" t="s">
        <v>8198</v>
      </c>
      <c r="X1483" t="s">
        <v>8199</v>
      </c>
      <c r="Y1483">
        <v>2006</v>
      </c>
      <c r="Z1483">
        <v>12</v>
      </c>
    </row>
    <row r="1484" spans="1:26" x14ac:dyDescent="0.25">
      <c r="A1484" t="s">
        <v>3708</v>
      </c>
      <c r="B1484" t="s">
        <v>3709</v>
      </c>
      <c r="C1484" t="s">
        <v>3709</v>
      </c>
      <c r="D1484">
        <v>0</v>
      </c>
      <c r="E1484">
        <v>93</v>
      </c>
      <c r="F1484">
        <v>1</v>
      </c>
      <c r="G1484">
        <v>33</v>
      </c>
      <c r="H1484" t="s">
        <v>8177</v>
      </c>
      <c r="I1484" t="s">
        <v>5529</v>
      </c>
      <c r="J1484" t="s">
        <v>8158</v>
      </c>
      <c r="K1484" t="s">
        <v>8161</v>
      </c>
      <c r="L1484" s="5">
        <v>5.4</v>
      </c>
      <c r="M1484" t="s">
        <v>8178</v>
      </c>
      <c r="N1484" s="6">
        <v>131626</v>
      </c>
      <c r="O1484" t="s">
        <v>8182</v>
      </c>
      <c r="P1484" s="6">
        <v>62000000</v>
      </c>
      <c r="Q1484" s="6">
        <v>53321673</v>
      </c>
      <c r="R1484">
        <v>-8678327</v>
      </c>
      <c r="S1484" t="s">
        <v>8185</v>
      </c>
      <c r="T1484" s="7">
        <v>38687</v>
      </c>
      <c r="U1484" t="s">
        <v>3710</v>
      </c>
      <c r="V1484" s="7">
        <v>38687</v>
      </c>
      <c r="W1484" t="s">
        <v>8196</v>
      </c>
      <c r="X1484" t="s">
        <v>8199</v>
      </c>
      <c r="Y1484">
        <v>2005</v>
      </c>
      <c r="Z1484">
        <v>1</v>
      </c>
    </row>
    <row r="1485" spans="1:26" x14ac:dyDescent="0.25">
      <c r="A1485" t="s">
        <v>3711</v>
      </c>
      <c r="B1485" t="s">
        <v>3712</v>
      </c>
      <c r="C1485" t="s">
        <v>3712</v>
      </c>
      <c r="D1485">
        <v>0</v>
      </c>
      <c r="E1485">
        <v>135</v>
      </c>
      <c r="F1485">
        <v>2</v>
      </c>
      <c r="G1485">
        <v>15</v>
      </c>
      <c r="H1485" t="s">
        <v>8183</v>
      </c>
      <c r="I1485" t="s">
        <v>8160</v>
      </c>
      <c r="J1485" t="s">
        <v>145</v>
      </c>
      <c r="K1485" t="s">
        <v>8167</v>
      </c>
      <c r="L1485" s="5">
        <v>6.7</v>
      </c>
      <c r="M1485" t="s">
        <v>8178</v>
      </c>
      <c r="N1485" s="6">
        <v>88806</v>
      </c>
      <c r="O1485" t="s">
        <v>8179</v>
      </c>
      <c r="P1485" s="6">
        <v>30000000</v>
      </c>
      <c r="Q1485" s="6">
        <v>49334775</v>
      </c>
      <c r="R1485">
        <v>19334775</v>
      </c>
      <c r="S1485" t="s">
        <v>8175</v>
      </c>
      <c r="T1485" s="7">
        <v>38711</v>
      </c>
      <c r="U1485" t="s">
        <v>74</v>
      </c>
      <c r="V1485" s="7">
        <v>38711</v>
      </c>
      <c r="W1485" t="s">
        <v>8196</v>
      </c>
      <c r="X1485" t="s">
        <v>8200</v>
      </c>
      <c r="Y1485">
        <v>2005</v>
      </c>
      <c r="Z1485">
        <v>25</v>
      </c>
    </row>
    <row r="1486" spans="1:26" x14ac:dyDescent="0.25">
      <c r="A1486" t="s">
        <v>3713</v>
      </c>
      <c r="B1486" t="s">
        <v>3714</v>
      </c>
      <c r="C1486" t="s">
        <v>3714</v>
      </c>
      <c r="D1486">
        <v>0</v>
      </c>
      <c r="E1486">
        <v>106</v>
      </c>
      <c r="F1486">
        <v>1</v>
      </c>
      <c r="G1486">
        <v>46</v>
      </c>
      <c r="H1486" t="s">
        <v>8177</v>
      </c>
      <c r="I1486" t="s">
        <v>5529</v>
      </c>
      <c r="J1486" t="s">
        <v>8162</v>
      </c>
      <c r="K1486" t="s">
        <v>145</v>
      </c>
      <c r="L1486" s="5">
        <v>6.4</v>
      </c>
      <c r="M1486" t="s">
        <v>8178</v>
      </c>
      <c r="N1486" s="6">
        <v>56882</v>
      </c>
      <c r="O1486" t="s">
        <v>8179</v>
      </c>
      <c r="P1486" s="6">
        <v>12500000</v>
      </c>
      <c r="Q1486" s="6">
        <v>7000248</v>
      </c>
      <c r="R1486">
        <v>-5499752</v>
      </c>
      <c r="S1486" t="s">
        <v>8185</v>
      </c>
      <c r="T1486" s="7">
        <v>38701</v>
      </c>
      <c r="U1486" t="s">
        <v>3715</v>
      </c>
      <c r="V1486" s="7">
        <v>38701</v>
      </c>
      <c r="W1486" t="s">
        <v>8196</v>
      </c>
      <c r="X1486" t="s">
        <v>8199</v>
      </c>
      <c r="Y1486">
        <v>2005</v>
      </c>
      <c r="Z1486">
        <v>15</v>
      </c>
    </row>
    <row r="1487" spans="1:26" x14ac:dyDescent="0.25">
      <c r="A1487" t="s">
        <v>3716</v>
      </c>
      <c r="B1487" t="s">
        <v>3717</v>
      </c>
      <c r="C1487" t="s">
        <v>3718</v>
      </c>
      <c r="D1487">
        <v>0</v>
      </c>
      <c r="E1487">
        <v>114</v>
      </c>
      <c r="F1487">
        <v>1</v>
      </c>
      <c r="G1487">
        <v>54</v>
      </c>
      <c r="H1487" t="s">
        <v>8177</v>
      </c>
      <c r="I1487" t="s">
        <v>5529</v>
      </c>
      <c r="J1487" t="s">
        <v>8156</v>
      </c>
      <c r="K1487" t="s">
        <v>83</v>
      </c>
      <c r="L1487" s="5">
        <v>6.4</v>
      </c>
      <c r="M1487" t="s">
        <v>8178</v>
      </c>
      <c r="N1487" s="6">
        <v>54975</v>
      </c>
      <c r="O1487" t="s">
        <v>8179</v>
      </c>
      <c r="P1487" s="6">
        <v>4200000</v>
      </c>
      <c r="Q1487" s="6">
        <v>50336279</v>
      </c>
      <c r="R1487">
        <v>46136279</v>
      </c>
      <c r="S1487" t="s">
        <v>8175</v>
      </c>
      <c r="T1487" s="7">
        <v>38165</v>
      </c>
      <c r="U1487" t="s">
        <v>3719</v>
      </c>
      <c r="V1487" s="7">
        <v>38165</v>
      </c>
      <c r="W1487" t="s">
        <v>8208</v>
      </c>
      <c r="X1487" t="s">
        <v>8200</v>
      </c>
      <c r="Y1487">
        <v>2004</v>
      </c>
      <c r="Z1487">
        <v>27</v>
      </c>
    </row>
    <row r="1488" spans="1:26" x14ac:dyDescent="0.25">
      <c r="A1488" t="s">
        <v>3720</v>
      </c>
      <c r="B1488" t="s">
        <v>3721</v>
      </c>
      <c r="C1488" t="s">
        <v>3721</v>
      </c>
      <c r="D1488">
        <v>0</v>
      </c>
      <c r="E1488">
        <v>119</v>
      </c>
      <c r="F1488">
        <v>1</v>
      </c>
      <c r="G1488">
        <v>59</v>
      </c>
      <c r="H1488" t="s">
        <v>8177</v>
      </c>
      <c r="I1488" t="s">
        <v>132</v>
      </c>
      <c r="J1488" t="s">
        <v>145</v>
      </c>
      <c r="K1488" t="s">
        <v>8157</v>
      </c>
      <c r="L1488" s="5">
        <v>6.5</v>
      </c>
      <c r="M1488" t="s">
        <v>8178</v>
      </c>
      <c r="N1488" s="6">
        <v>63994</v>
      </c>
      <c r="O1488" t="s">
        <v>8179</v>
      </c>
      <c r="P1488" s="6">
        <v>25000000</v>
      </c>
      <c r="Q1488" s="6">
        <v>42013878</v>
      </c>
      <c r="R1488">
        <v>17013878</v>
      </c>
      <c r="S1488" t="s">
        <v>8175</v>
      </c>
      <c r="T1488" s="7">
        <v>38503</v>
      </c>
      <c r="U1488" t="s">
        <v>3722</v>
      </c>
      <c r="V1488" s="7">
        <v>38503</v>
      </c>
      <c r="W1488" t="s">
        <v>8213</v>
      </c>
      <c r="X1488" t="s">
        <v>8197</v>
      </c>
      <c r="Y1488">
        <v>2005</v>
      </c>
      <c r="Z1488">
        <v>31</v>
      </c>
    </row>
    <row r="1489" spans="1:26" x14ac:dyDescent="0.25">
      <c r="A1489" t="s">
        <v>3723</v>
      </c>
      <c r="B1489" t="s">
        <v>3724</v>
      </c>
      <c r="C1489" t="s">
        <v>3724</v>
      </c>
      <c r="D1489">
        <v>0</v>
      </c>
      <c r="E1489">
        <v>90</v>
      </c>
      <c r="F1489">
        <v>1</v>
      </c>
      <c r="G1489">
        <v>30</v>
      </c>
      <c r="H1489" t="s">
        <v>8177</v>
      </c>
      <c r="I1489" t="s">
        <v>132</v>
      </c>
      <c r="J1489" t="s">
        <v>145</v>
      </c>
      <c r="K1489" t="s">
        <v>8157</v>
      </c>
      <c r="L1489" s="5">
        <v>6.4</v>
      </c>
      <c r="M1489" t="s">
        <v>8178</v>
      </c>
      <c r="N1489" s="6">
        <v>75647</v>
      </c>
      <c r="O1489" t="s">
        <v>8179</v>
      </c>
      <c r="P1489" s="6">
        <v>18000000</v>
      </c>
      <c r="Q1489" s="6">
        <v>19651093</v>
      </c>
      <c r="R1489">
        <v>1651093</v>
      </c>
      <c r="S1489" t="s">
        <v>8175</v>
      </c>
      <c r="T1489" s="7">
        <v>40067</v>
      </c>
      <c r="U1489" t="s">
        <v>3725</v>
      </c>
      <c r="V1489" s="7">
        <v>40067</v>
      </c>
      <c r="W1489" t="s">
        <v>8211</v>
      </c>
      <c r="X1489" t="s">
        <v>1465</v>
      </c>
      <c r="Y1489">
        <v>2009</v>
      </c>
      <c r="Z1489">
        <v>11</v>
      </c>
    </row>
    <row r="1490" spans="1:26" x14ac:dyDescent="0.25">
      <c r="A1490" t="s">
        <v>3726</v>
      </c>
      <c r="B1490" t="s">
        <v>3727</v>
      </c>
      <c r="C1490" t="s">
        <v>3727</v>
      </c>
      <c r="D1490">
        <v>0</v>
      </c>
      <c r="E1490">
        <v>106</v>
      </c>
      <c r="F1490">
        <v>1</v>
      </c>
      <c r="G1490">
        <v>46</v>
      </c>
      <c r="H1490" t="s">
        <v>8177</v>
      </c>
      <c r="I1490" t="s">
        <v>132</v>
      </c>
      <c r="J1490" t="s">
        <v>145</v>
      </c>
      <c r="K1490" t="s">
        <v>5802</v>
      </c>
      <c r="L1490" s="5">
        <v>7.4</v>
      </c>
      <c r="M1490" t="s">
        <v>8181</v>
      </c>
      <c r="N1490" s="6">
        <v>59517</v>
      </c>
      <c r="O1490" t="s">
        <v>8179</v>
      </c>
      <c r="P1490" s="6">
        <v>7000000</v>
      </c>
      <c r="Q1490" s="6">
        <v>3601974</v>
      </c>
      <c r="R1490">
        <v>-3398026</v>
      </c>
      <c r="S1490" t="s">
        <v>8185</v>
      </c>
      <c r="T1490" s="7">
        <v>38598</v>
      </c>
      <c r="U1490" t="s">
        <v>3728</v>
      </c>
      <c r="V1490" s="7">
        <v>38598</v>
      </c>
      <c r="W1490" t="s">
        <v>8211</v>
      </c>
      <c r="X1490" t="s">
        <v>8206</v>
      </c>
      <c r="Y1490">
        <v>2005</v>
      </c>
      <c r="Z1490">
        <v>3</v>
      </c>
    </row>
    <row r="1491" spans="1:26" x14ac:dyDescent="0.25">
      <c r="A1491" t="s">
        <v>3729</v>
      </c>
      <c r="B1491" t="s">
        <v>3730</v>
      </c>
      <c r="C1491" t="s">
        <v>3730</v>
      </c>
      <c r="D1491">
        <v>0</v>
      </c>
      <c r="E1491">
        <v>119</v>
      </c>
      <c r="F1491">
        <v>1</v>
      </c>
      <c r="G1491">
        <v>59</v>
      </c>
      <c r="H1491" t="s">
        <v>8177</v>
      </c>
      <c r="I1491" t="s">
        <v>145</v>
      </c>
      <c r="J1491" t="s">
        <v>83</v>
      </c>
      <c r="K1491" t="s">
        <v>3857</v>
      </c>
      <c r="L1491" s="5">
        <v>6.7</v>
      </c>
      <c r="M1491" t="s">
        <v>8178</v>
      </c>
      <c r="N1491" s="6">
        <v>137799</v>
      </c>
      <c r="O1491" t="s">
        <v>8182</v>
      </c>
      <c r="P1491" s="6">
        <v>19000000</v>
      </c>
      <c r="Q1491" s="6">
        <v>145166804</v>
      </c>
      <c r="R1491">
        <v>126166804</v>
      </c>
      <c r="S1491" t="s">
        <v>8175</v>
      </c>
      <c r="T1491" s="7">
        <v>38596</v>
      </c>
      <c r="U1491" t="s">
        <v>3731</v>
      </c>
      <c r="V1491" s="7">
        <v>38596</v>
      </c>
      <c r="W1491" t="s">
        <v>8211</v>
      </c>
      <c r="X1491" t="s">
        <v>8199</v>
      </c>
      <c r="Y1491">
        <v>2005</v>
      </c>
      <c r="Z1491">
        <v>1</v>
      </c>
    </row>
    <row r="1492" spans="1:26" x14ac:dyDescent="0.25">
      <c r="A1492" t="s">
        <v>3732</v>
      </c>
      <c r="B1492" t="s">
        <v>3733</v>
      </c>
      <c r="C1492" t="s">
        <v>3733</v>
      </c>
      <c r="D1492">
        <v>0</v>
      </c>
      <c r="E1492">
        <v>137</v>
      </c>
      <c r="F1492">
        <v>2</v>
      </c>
      <c r="G1492">
        <v>17</v>
      </c>
      <c r="H1492" t="s">
        <v>8183</v>
      </c>
      <c r="I1492" t="s">
        <v>145</v>
      </c>
      <c r="J1492" t="s">
        <v>8157</v>
      </c>
      <c r="K1492" t="s">
        <v>5802</v>
      </c>
      <c r="L1492" s="5">
        <v>7.5</v>
      </c>
      <c r="M1492" t="s">
        <v>8181</v>
      </c>
      <c r="N1492" s="6">
        <v>115274</v>
      </c>
      <c r="O1492" t="s">
        <v>8182</v>
      </c>
      <c r="P1492" s="6">
        <v>26000000</v>
      </c>
      <c r="Q1492" s="6">
        <v>14821658</v>
      </c>
      <c r="R1492">
        <v>-11178342</v>
      </c>
      <c r="S1492" t="s">
        <v>8185</v>
      </c>
      <c r="T1492" s="7">
        <v>38961</v>
      </c>
      <c r="U1492" t="s">
        <v>3734</v>
      </c>
      <c r="V1492" s="7">
        <v>38961</v>
      </c>
      <c r="W1492" t="s">
        <v>8211</v>
      </c>
      <c r="X1492" t="s">
        <v>1465</v>
      </c>
      <c r="Y1492">
        <v>2006</v>
      </c>
      <c r="Z1492">
        <v>1</v>
      </c>
    </row>
    <row r="1493" spans="1:26" x14ac:dyDescent="0.25">
      <c r="A1493" t="s">
        <v>3735</v>
      </c>
      <c r="B1493" t="s">
        <v>3736</v>
      </c>
      <c r="C1493" t="s">
        <v>3736</v>
      </c>
      <c r="D1493">
        <v>0</v>
      </c>
      <c r="E1493">
        <v>122</v>
      </c>
      <c r="F1493">
        <v>2</v>
      </c>
      <c r="G1493">
        <v>2</v>
      </c>
      <c r="H1493" t="s">
        <v>8183</v>
      </c>
      <c r="I1493" t="s">
        <v>5529</v>
      </c>
      <c r="J1493" t="s">
        <v>8162</v>
      </c>
      <c r="K1493" t="s">
        <v>145</v>
      </c>
      <c r="L1493" s="5">
        <v>7.3</v>
      </c>
      <c r="M1493" t="s">
        <v>8181</v>
      </c>
      <c r="N1493" s="6">
        <v>102644</v>
      </c>
      <c r="O1493" t="s">
        <v>8182</v>
      </c>
      <c r="P1493" s="6">
        <v>15000000</v>
      </c>
      <c r="Q1493" s="6">
        <v>9380029</v>
      </c>
      <c r="R1493">
        <v>-5619971</v>
      </c>
      <c r="S1493" t="s">
        <v>8185</v>
      </c>
      <c r="T1493" s="7">
        <v>38723</v>
      </c>
      <c r="U1493" t="s">
        <v>3737</v>
      </c>
      <c r="V1493" s="7">
        <v>38723</v>
      </c>
      <c r="W1493" t="s">
        <v>8198</v>
      </c>
      <c r="X1493" t="s">
        <v>1465</v>
      </c>
      <c r="Y1493">
        <v>2006</v>
      </c>
      <c r="Z1493">
        <v>6</v>
      </c>
    </row>
    <row r="1494" spans="1:26" x14ac:dyDescent="0.25">
      <c r="A1494" t="s">
        <v>3738</v>
      </c>
      <c r="B1494" t="s">
        <v>3739</v>
      </c>
      <c r="C1494" t="s">
        <v>3740</v>
      </c>
      <c r="D1494">
        <v>0</v>
      </c>
      <c r="E1494">
        <v>137</v>
      </c>
      <c r="F1494">
        <v>2</v>
      </c>
      <c r="G1494">
        <v>17</v>
      </c>
      <c r="H1494" t="s">
        <v>8183</v>
      </c>
      <c r="I1494" t="s">
        <v>145</v>
      </c>
      <c r="J1494" t="s">
        <v>8166</v>
      </c>
      <c r="K1494" t="s">
        <v>3857</v>
      </c>
      <c r="L1494" s="5">
        <v>8.4</v>
      </c>
      <c r="M1494" t="s">
        <v>8181</v>
      </c>
      <c r="N1494" s="6">
        <v>403233</v>
      </c>
      <c r="O1494" t="s">
        <v>8182</v>
      </c>
      <c r="P1494" s="6">
        <v>2000000</v>
      </c>
      <c r="Q1494" s="6">
        <v>77356942</v>
      </c>
      <c r="R1494">
        <v>75356942</v>
      </c>
      <c r="S1494" t="s">
        <v>8175</v>
      </c>
      <c r="T1494" s="7">
        <v>38791</v>
      </c>
      <c r="U1494" t="s">
        <v>3741</v>
      </c>
      <c r="V1494" s="7">
        <v>38791</v>
      </c>
      <c r="W1494" t="s">
        <v>8203</v>
      </c>
      <c r="X1494" t="s">
        <v>8202</v>
      </c>
      <c r="Y1494">
        <v>2006</v>
      </c>
      <c r="Z1494">
        <v>15</v>
      </c>
    </row>
    <row r="1495" spans="1:26" x14ac:dyDescent="0.25">
      <c r="A1495" t="s">
        <v>3742</v>
      </c>
      <c r="B1495" t="s">
        <v>3743</v>
      </c>
      <c r="C1495" t="s">
        <v>3743</v>
      </c>
      <c r="D1495">
        <v>0</v>
      </c>
      <c r="E1495">
        <v>132</v>
      </c>
      <c r="F1495">
        <v>2</v>
      </c>
      <c r="G1495">
        <v>12</v>
      </c>
      <c r="H1495" t="s">
        <v>8183</v>
      </c>
      <c r="I1495" t="s">
        <v>145</v>
      </c>
      <c r="J1495" t="s">
        <v>8168</v>
      </c>
      <c r="K1495" t="s">
        <v>5802</v>
      </c>
      <c r="L1495" s="5">
        <v>8.1</v>
      </c>
      <c r="M1495" t="s">
        <v>8181</v>
      </c>
      <c r="N1495" s="6">
        <v>710317</v>
      </c>
      <c r="O1495" t="s">
        <v>8184</v>
      </c>
      <c r="P1495" s="6">
        <v>30000000</v>
      </c>
      <c r="Q1495" s="6">
        <v>216763646</v>
      </c>
      <c r="R1495">
        <v>186763646</v>
      </c>
      <c r="S1495" t="s">
        <v>8175</v>
      </c>
      <c r="T1495" s="7">
        <v>38326</v>
      </c>
      <c r="U1495" t="s">
        <v>69</v>
      </c>
      <c r="V1495" s="7">
        <v>38326</v>
      </c>
      <c r="W1495" t="s">
        <v>8196</v>
      </c>
      <c r="X1495" t="s">
        <v>8200</v>
      </c>
      <c r="Y1495">
        <v>2004</v>
      </c>
      <c r="Z1495">
        <v>5</v>
      </c>
    </row>
    <row r="1496" spans="1:26" x14ac:dyDescent="0.25">
      <c r="A1496" t="s">
        <v>3744</v>
      </c>
      <c r="B1496" t="s">
        <v>3745</v>
      </c>
      <c r="C1496" t="s">
        <v>3745</v>
      </c>
      <c r="D1496">
        <v>0</v>
      </c>
      <c r="E1496">
        <v>100</v>
      </c>
      <c r="F1496">
        <v>1</v>
      </c>
      <c r="G1496">
        <v>40</v>
      </c>
      <c r="H1496" t="s">
        <v>8177</v>
      </c>
      <c r="I1496" t="s">
        <v>8159</v>
      </c>
      <c r="J1496" t="s">
        <v>132</v>
      </c>
      <c r="K1496" t="s">
        <v>8162</v>
      </c>
      <c r="L1496" s="5">
        <v>7</v>
      </c>
      <c r="M1496" t="s">
        <v>8178</v>
      </c>
      <c r="N1496" s="6">
        <v>115874</v>
      </c>
      <c r="O1496" t="s">
        <v>8182</v>
      </c>
      <c r="P1496" s="6">
        <v>8700000</v>
      </c>
      <c r="Q1496" s="6">
        <v>7659918</v>
      </c>
      <c r="R1496">
        <v>-1040082</v>
      </c>
      <c r="S1496" t="s">
        <v>8185</v>
      </c>
      <c r="T1496" s="7">
        <v>38862</v>
      </c>
      <c r="U1496" t="s">
        <v>1193</v>
      </c>
      <c r="V1496" s="7">
        <v>38862</v>
      </c>
      <c r="W1496" t="s">
        <v>8213</v>
      </c>
      <c r="X1496" t="s">
        <v>8199</v>
      </c>
      <c r="Y1496">
        <v>2006</v>
      </c>
      <c r="Z1496">
        <v>25</v>
      </c>
    </row>
    <row r="1497" spans="1:26" x14ac:dyDescent="0.25">
      <c r="A1497" t="s">
        <v>3746</v>
      </c>
      <c r="B1497" t="s">
        <v>3747</v>
      </c>
      <c r="C1497" t="s">
        <v>3747</v>
      </c>
      <c r="D1497">
        <v>0</v>
      </c>
      <c r="E1497">
        <v>100</v>
      </c>
      <c r="F1497">
        <v>1</v>
      </c>
      <c r="G1497">
        <v>40</v>
      </c>
      <c r="H1497" t="s">
        <v>8177</v>
      </c>
      <c r="I1497" t="s">
        <v>5529</v>
      </c>
      <c r="J1497" t="s">
        <v>132</v>
      </c>
      <c r="K1497" t="s">
        <v>8163</v>
      </c>
      <c r="L1497" s="5">
        <v>6.3</v>
      </c>
      <c r="M1497" t="s">
        <v>8178</v>
      </c>
      <c r="N1497" s="6">
        <v>92806</v>
      </c>
      <c r="O1497" t="s">
        <v>8179</v>
      </c>
      <c r="P1497" s="6">
        <v>35000000</v>
      </c>
      <c r="Q1497" s="6">
        <v>86369815</v>
      </c>
      <c r="R1497">
        <v>51369815</v>
      </c>
      <c r="S1497" t="s">
        <v>8175</v>
      </c>
      <c r="T1497" s="7">
        <v>38557</v>
      </c>
      <c r="U1497" t="s">
        <v>2449</v>
      </c>
      <c r="V1497" s="7">
        <v>38557</v>
      </c>
      <c r="W1497" t="s">
        <v>8209</v>
      </c>
      <c r="X1497" t="s">
        <v>8200</v>
      </c>
      <c r="Y1497">
        <v>2005</v>
      </c>
      <c r="Z1497">
        <v>24</v>
      </c>
    </row>
    <row r="1498" spans="1:26" x14ac:dyDescent="0.25">
      <c r="A1498" t="s">
        <v>3748</v>
      </c>
      <c r="B1498" t="s">
        <v>3749</v>
      </c>
      <c r="C1498" t="s">
        <v>3750</v>
      </c>
      <c r="D1498">
        <v>0</v>
      </c>
      <c r="E1498">
        <v>116</v>
      </c>
      <c r="F1498">
        <v>1</v>
      </c>
      <c r="G1498">
        <v>56</v>
      </c>
      <c r="H1498" t="s">
        <v>8177</v>
      </c>
      <c r="I1498" t="s">
        <v>132</v>
      </c>
      <c r="J1498" t="s">
        <v>8157</v>
      </c>
      <c r="K1498" t="s">
        <v>5802</v>
      </c>
      <c r="L1498" s="5">
        <v>7.1</v>
      </c>
      <c r="M1498" t="s">
        <v>8181</v>
      </c>
      <c r="N1498" s="6">
        <v>457589</v>
      </c>
      <c r="O1498" t="s">
        <v>8182</v>
      </c>
      <c r="P1498" s="6">
        <v>26000000</v>
      </c>
      <c r="Q1498" s="6">
        <v>177378645</v>
      </c>
      <c r="R1498">
        <v>151378645</v>
      </c>
      <c r="S1498" t="s">
        <v>8175</v>
      </c>
      <c r="T1498" s="7">
        <v>38575</v>
      </c>
      <c r="U1498" t="s">
        <v>3751</v>
      </c>
      <c r="V1498" s="7">
        <v>38575</v>
      </c>
      <c r="W1498" t="s">
        <v>8212</v>
      </c>
      <c r="X1498" t="s">
        <v>8199</v>
      </c>
      <c r="Y1498">
        <v>2005</v>
      </c>
      <c r="Z1498">
        <v>11</v>
      </c>
    </row>
    <row r="1499" spans="1:26" x14ac:dyDescent="0.25">
      <c r="A1499" t="s">
        <v>3752</v>
      </c>
      <c r="B1499" t="s">
        <v>3753</v>
      </c>
      <c r="C1499" t="s">
        <v>3753</v>
      </c>
      <c r="D1499">
        <v>0</v>
      </c>
      <c r="E1499">
        <v>101</v>
      </c>
      <c r="F1499">
        <v>1</v>
      </c>
      <c r="G1499">
        <v>41</v>
      </c>
      <c r="H1499" t="s">
        <v>8177</v>
      </c>
      <c r="I1499" t="s">
        <v>5529</v>
      </c>
      <c r="J1499" t="s">
        <v>8158</v>
      </c>
      <c r="K1499" t="s">
        <v>132</v>
      </c>
      <c r="L1499" s="5">
        <v>6.2</v>
      </c>
      <c r="M1499" t="s">
        <v>8178</v>
      </c>
      <c r="N1499" s="6">
        <v>112435</v>
      </c>
      <c r="O1499" t="s">
        <v>8182</v>
      </c>
      <c r="P1499" s="6">
        <v>65000000</v>
      </c>
      <c r="Q1499" s="6">
        <v>65079104</v>
      </c>
      <c r="R1499">
        <v>79104</v>
      </c>
      <c r="S1499" t="s">
        <v>8175</v>
      </c>
      <c r="T1499" s="7">
        <v>38513</v>
      </c>
      <c r="U1499" t="s">
        <v>3083</v>
      </c>
      <c r="V1499" s="7">
        <v>38513</v>
      </c>
      <c r="W1499" t="s">
        <v>8208</v>
      </c>
      <c r="X1499" t="s">
        <v>1465</v>
      </c>
      <c r="Y1499">
        <v>2005</v>
      </c>
      <c r="Z1499">
        <v>10</v>
      </c>
    </row>
    <row r="1500" spans="1:26" x14ac:dyDescent="0.25">
      <c r="A1500" t="s">
        <v>3754</v>
      </c>
      <c r="B1500" t="s">
        <v>3755</v>
      </c>
      <c r="C1500" t="s">
        <v>3755</v>
      </c>
      <c r="D1500">
        <v>0</v>
      </c>
      <c r="E1500">
        <v>98</v>
      </c>
      <c r="F1500">
        <v>1</v>
      </c>
      <c r="G1500">
        <v>38</v>
      </c>
      <c r="H1500" t="s">
        <v>8177</v>
      </c>
      <c r="I1500" t="s">
        <v>83</v>
      </c>
      <c r="J1500" t="s">
        <v>8166</v>
      </c>
      <c r="K1500" t="s">
        <v>5802</v>
      </c>
      <c r="L1500" s="5">
        <v>5.4</v>
      </c>
      <c r="M1500" t="s">
        <v>8178</v>
      </c>
      <c r="N1500" s="6">
        <v>55612</v>
      </c>
      <c r="O1500" t="s">
        <v>8179</v>
      </c>
      <c r="P1500" s="6">
        <v>12000000</v>
      </c>
      <c r="Q1500" s="6">
        <v>58010320</v>
      </c>
      <c r="R1500">
        <v>46010320</v>
      </c>
      <c r="S1500" t="s">
        <v>8175</v>
      </c>
      <c r="T1500" s="7">
        <v>39478</v>
      </c>
      <c r="U1500" t="s">
        <v>3756</v>
      </c>
      <c r="V1500" s="7">
        <v>39478</v>
      </c>
      <c r="W1500" t="s">
        <v>8198</v>
      </c>
      <c r="X1500" t="s">
        <v>8199</v>
      </c>
      <c r="Y1500">
        <v>2008</v>
      </c>
      <c r="Z1500">
        <v>31</v>
      </c>
    </row>
    <row r="1501" spans="1:26" x14ac:dyDescent="0.25">
      <c r="A1501" t="s">
        <v>3757</v>
      </c>
      <c r="B1501" t="s">
        <v>3758</v>
      </c>
      <c r="C1501" t="s">
        <v>3758</v>
      </c>
      <c r="D1501">
        <v>0</v>
      </c>
      <c r="E1501">
        <v>139</v>
      </c>
      <c r="F1501">
        <v>2</v>
      </c>
      <c r="G1501">
        <v>19</v>
      </c>
      <c r="H1501" t="s">
        <v>8183</v>
      </c>
      <c r="I1501" t="s">
        <v>5529</v>
      </c>
      <c r="J1501" t="s">
        <v>8158</v>
      </c>
      <c r="K1501" t="s">
        <v>145</v>
      </c>
      <c r="L1501" s="5">
        <v>6.9</v>
      </c>
      <c r="M1501" t="s">
        <v>8178</v>
      </c>
      <c r="N1501" s="6">
        <v>96741</v>
      </c>
      <c r="O1501" t="s">
        <v>8179</v>
      </c>
      <c r="P1501" s="6">
        <v>70000000</v>
      </c>
      <c r="Q1501" s="6">
        <v>94973540</v>
      </c>
      <c r="R1501">
        <v>24973540</v>
      </c>
      <c r="S1501" t="s">
        <v>8175</v>
      </c>
      <c r="T1501" s="7">
        <v>38988</v>
      </c>
      <c r="U1501" t="s">
        <v>1157</v>
      </c>
      <c r="V1501" s="7">
        <v>38988</v>
      </c>
      <c r="W1501" t="s">
        <v>8211</v>
      </c>
      <c r="X1501" t="s">
        <v>8199</v>
      </c>
      <c r="Y1501">
        <v>2006</v>
      </c>
      <c r="Z1501">
        <v>28</v>
      </c>
    </row>
    <row r="1502" spans="1:26" x14ac:dyDescent="0.25">
      <c r="A1502" t="s">
        <v>3759</v>
      </c>
      <c r="B1502" t="s">
        <v>3760</v>
      </c>
      <c r="C1502" t="s">
        <v>3760</v>
      </c>
      <c r="D1502">
        <v>0</v>
      </c>
      <c r="E1502">
        <v>116</v>
      </c>
      <c r="F1502">
        <v>1</v>
      </c>
      <c r="G1502">
        <v>56</v>
      </c>
      <c r="H1502" t="s">
        <v>8177</v>
      </c>
      <c r="I1502" t="s">
        <v>5529</v>
      </c>
      <c r="J1502" t="s">
        <v>8158</v>
      </c>
      <c r="K1502" t="s">
        <v>8161</v>
      </c>
      <c r="L1502" s="5">
        <v>6.5</v>
      </c>
      <c r="M1502" t="s">
        <v>8178</v>
      </c>
      <c r="N1502" s="6">
        <v>467437</v>
      </c>
      <c r="O1502" t="s">
        <v>8182</v>
      </c>
      <c r="P1502" s="6">
        <v>132000000</v>
      </c>
      <c r="Q1502" s="6">
        <v>603873119</v>
      </c>
      <c r="R1502">
        <v>471873119</v>
      </c>
      <c r="S1502" t="s">
        <v>8175</v>
      </c>
      <c r="T1502" s="7">
        <v>38516</v>
      </c>
      <c r="U1502" t="s">
        <v>139</v>
      </c>
      <c r="V1502" s="7">
        <v>38516</v>
      </c>
      <c r="W1502" t="s">
        <v>8208</v>
      </c>
      <c r="X1502" t="s">
        <v>8205</v>
      </c>
      <c r="Y1502">
        <v>2005</v>
      </c>
      <c r="Z1502">
        <v>13</v>
      </c>
    </row>
    <row r="1503" spans="1:26" x14ac:dyDescent="0.25">
      <c r="A1503" t="s">
        <v>3761</v>
      </c>
      <c r="B1503" t="s">
        <v>3762</v>
      </c>
      <c r="C1503" t="s">
        <v>3762</v>
      </c>
      <c r="D1503">
        <v>0</v>
      </c>
      <c r="E1503">
        <v>151</v>
      </c>
      <c r="F1503">
        <v>2</v>
      </c>
      <c r="G1503">
        <v>31</v>
      </c>
      <c r="H1503" t="s">
        <v>8183</v>
      </c>
      <c r="I1503" t="s">
        <v>8162</v>
      </c>
      <c r="J1503" t="s">
        <v>145</v>
      </c>
      <c r="K1503" t="s">
        <v>3857</v>
      </c>
      <c r="L1503" s="5">
        <v>8.5</v>
      </c>
      <c r="M1503" t="s">
        <v>8181</v>
      </c>
      <c r="N1503" s="6">
        <v>1389086</v>
      </c>
      <c r="O1503" t="s">
        <v>8184</v>
      </c>
      <c r="P1503" s="6">
        <v>90000000</v>
      </c>
      <c r="Q1503" s="6">
        <v>291480452</v>
      </c>
      <c r="R1503">
        <v>201480452</v>
      </c>
      <c r="S1503" t="s">
        <v>8175</v>
      </c>
      <c r="T1503" s="7">
        <v>38986</v>
      </c>
      <c r="U1503" t="s">
        <v>88</v>
      </c>
      <c r="V1503" s="7">
        <v>38986</v>
      </c>
      <c r="W1503" t="s">
        <v>8211</v>
      </c>
      <c r="X1503" t="s">
        <v>8197</v>
      </c>
      <c r="Y1503">
        <v>2006</v>
      </c>
      <c r="Z1503">
        <v>26</v>
      </c>
    </row>
    <row r="1504" spans="1:26" x14ac:dyDescent="0.25">
      <c r="A1504" t="s">
        <v>3763</v>
      </c>
      <c r="B1504" t="s">
        <v>3764</v>
      </c>
      <c r="C1504" t="s">
        <v>3764</v>
      </c>
      <c r="D1504">
        <v>0</v>
      </c>
      <c r="E1504">
        <v>116</v>
      </c>
      <c r="F1504">
        <v>1</v>
      </c>
      <c r="G1504">
        <v>56</v>
      </c>
      <c r="H1504" t="s">
        <v>8177</v>
      </c>
      <c r="I1504" t="s">
        <v>145</v>
      </c>
      <c r="J1504" t="s">
        <v>83</v>
      </c>
      <c r="K1504" t="s">
        <v>8164</v>
      </c>
      <c r="L1504" s="5">
        <v>7.3</v>
      </c>
      <c r="M1504" t="s">
        <v>8181</v>
      </c>
      <c r="N1504" s="6">
        <v>381783</v>
      </c>
      <c r="O1504" t="s">
        <v>8182</v>
      </c>
      <c r="P1504" s="6">
        <v>50000000</v>
      </c>
      <c r="Q1504" s="6">
        <v>153383627</v>
      </c>
      <c r="R1504">
        <v>103383627</v>
      </c>
      <c r="S1504" t="s">
        <v>8175</v>
      </c>
      <c r="T1504" s="7">
        <v>39419</v>
      </c>
      <c r="U1504" t="s">
        <v>575</v>
      </c>
      <c r="V1504" s="7">
        <v>39419</v>
      </c>
      <c r="W1504" t="s">
        <v>8196</v>
      </c>
      <c r="X1504" t="s">
        <v>8205</v>
      </c>
      <c r="Y1504">
        <v>2007</v>
      </c>
      <c r="Z1504">
        <v>3</v>
      </c>
    </row>
    <row r="1505" spans="1:26" x14ac:dyDescent="0.25">
      <c r="A1505" t="s">
        <v>3765</v>
      </c>
      <c r="B1505" t="s">
        <v>3766</v>
      </c>
      <c r="C1505" t="s">
        <v>3766</v>
      </c>
      <c r="D1505">
        <v>0</v>
      </c>
      <c r="E1505">
        <v>164</v>
      </c>
      <c r="F1505">
        <v>2</v>
      </c>
      <c r="G1505">
        <v>44</v>
      </c>
      <c r="H1505" t="s">
        <v>8183</v>
      </c>
      <c r="I1505" t="s">
        <v>5529</v>
      </c>
      <c r="J1505" t="s">
        <v>145</v>
      </c>
      <c r="K1505" t="s">
        <v>8167</v>
      </c>
      <c r="L1505" s="5">
        <v>7.5</v>
      </c>
      <c r="M1505" t="s">
        <v>8181</v>
      </c>
      <c r="N1505" s="6">
        <v>235153</v>
      </c>
      <c r="O1505" t="s">
        <v>8182</v>
      </c>
      <c r="P1505" s="6">
        <v>70000000</v>
      </c>
      <c r="Q1505" s="6">
        <v>130982129</v>
      </c>
      <c r="R1505">
        <v>60982129</v>
      </c>
      <c r="S1505" t="s">
        <v>8175</v>
      </c>
      <c r="T1505" s="7">
        <v>38709</v>
      </c>
      <c r="U1505" t="s">
        <v>139</v>
      </c>
      <c r="V1505" s="7">
        <v>38709</v>
      </c>
      <c r="W1505" t="s">
        <v>8196</v>
      </c>
      <c r="X1505" t="s">
        <v>1465</v>
      </c>
      <c r="Y1505">
        <v>2005</v>
      </c>
      <c r="Z1505">
        <v>23</v>
      </c>
    </row>
    <row r="1506" spans="1:26" x14ac:dyDescent="0.25">
      <c r="A1506" t="s">
        <v>3767</v>
      </c>
      <c r="B1506" t="s">
        <v>3768</v>
      </c>
      <c r="C1506" t="s">
        <v>3768</v>
      </c>
      <c r="D1506">
        <v>0</v>
      </c>
      <c r="E1506">
        <v>105</v>
      </c>
      <c r="F1506">
        <v>1</v>
      </c>
      <c r="G1506">
        <v>45</v>
      </c>
      <c r="H1506" t="s">
        <v>8177</v>
      </c>
      <c r="I1506" t="s">
        <v>5529</v>
      </c>
      <c r="J1506" t="s">
        <v>8162</v>
      </c>
      <c r="K1506" t="s">
        <v>3857</v>
      </c>
      <c r="L1506" s="5">
        <v>5.8</v>
      </c>
      <c r="M1506" t="s">
        <v>8178</v>
      </c>
      <c r="N1506" s="6">
        <v>59175</v>
      </c>
      <c r="O1506" t="s">
        <v>8179</v>
      </c>
      <c r="P1506" s="6">
        <v>50000000</v>
      </c>
      <c r="Q1506" s="6">
        <v>82751189</v>
      </c>
      <c r="R1506">
        <v>32751189</v>
      </c>
      <c r="S1506" t="s">
        <v>8175</v>
      </c>
      <c r="T1506" s="7">
        <v>38750</v>
      </c>
      <c r="U1506" t="s">
        <v>3327</v>
      </c>
      <c r="V1506" s="7">
        <v>38750</v>
      </c>
      <c r="W1506" t="s">
        <v>8201</v>
      </c>
      <c r="X1506" t="s">
        <v>8199</v>
      </c>
      <c r="Y1506">
        <v>2006</v>
      </c>
      <c r="Z1506">
        <v>2</v>
      </c>
    </row>
    <row r="1507" spans="1:26" x14ac:dyDescent="0.25">
      <c r="A1507" t="s">
        <v>3769</v>
      </c>
      <c r="B1507" t="s">
        <v>3770</v>
      </c>
      <c r="C1507" t="s">
        <v>3770</v>
      </c>
      <c r="D1507">
        <v>0</v>
      </c>
      <c r="E1507">
        <v>98</v>
      </c>
      <c r="F1507">
        <v>1</v>
      </c>
      <c r="G1507">
        <v>38</v>
      </c>
      <c r="H1507" t="s">
        <v>8177</v>
      </c>
      <c r="I1507" t="s">
        <v>145</v>
      </c>
      <c r="J1507" t="s">
        <v>8166</v>
      </c>
      <c r="K1507" t="s">
        <v>3857</v>
      </c>
      <c r="L1507" s="5">
        <v>6.3</v>
      </c>
      <c r="M1507" t="s">
        <v>8178</v>
      </c>
      <c r="N1507" s="6">
        <v>169303</v>
      </c>
      <c r="O1507" t="s">
        <v>8182</v>
      </c>
      <c r="P1507" s="6">
        <v>55000000</v>
      </c>
      <c r="Q1507" s="6">
        <v>223387299</v>
      </c>
      <c r="R1507">
        <v>168387299</v>
      </c>
      <c r="S1507" t="s">
        <v>8175</v>
      </c>
      <c r="T1507" s="7">
        <v>38617</v>
      </c>
      <c r="U1507" t="s">
        <v>3771</v>
      </c>
      <c r="V1507" s="7">
        <v>38617</v>
      </c>
      <c r="W1507" t="s">
        <v>8211</v>
      </c>
      <c r="X1507" t="s">
        <v>8199</v>
      </c>
      <c r="Y1507">
        <v>2005</v>
      </c>
      <c r="Z1507">
        <v>22</v>
      </c>
    </row>
    <row r="1508" spans="1:26" x14ac:dyDescent="0.25">
      <c r="A1508" t="s">
        <v>3772</v>
      </c>
      <c r="B1508" t="s">
        <v>3773</v>
      </c>
      <c r="C1508" t="s">
        <v>3773</v>
      </c>
      <c r="D1508">
        <v>0</v>
      </c>
      <c r="E1508">
        <v>116</v>
      </c>
      <c r="F1508">
        <v>1</v>
      </c>
      <c r="G1508">
        <v>56</v>
      </c>
      <c r="H1508" t="s">
        <v>8177</v>
      </c>
      <c r="I1508" t="s">
        <v>132</v>
      </c>
      <c r="J1508" t="s">
        <v>8157</v>
      </c>
      <c r="K1508" t="s">
        <v>5802</v>
      </c>
      <c r="L1508" s="5">
        <v>5.8</v>
      </c>
      <c r="M1508" t="s">
        <v>8178</v>
      </c>
      <c r="N1508" s="6">
        <v>95470</v>
      </c>
      <c r="O1508" t="s">
        <v>8179</v>
      </c>
      <c r="P1508" s="6">
        <v>60000000</v>
      </c>
      <c r="Q1508" s="6">
        <v>128453183</v>
      </c>
      <c r="R1508">
        <v>68453183</v>
      </c>
      <c r="S1508" t="s">
        <v>8175</v>
      </c>
      <c r="T1508" s="7">
        <v>39352</v>
      </c>
      <c r="U1508" t="s">
        <v>1309</v>
      </c>
      <c r="V1508" s="7">
        <v>39352</v>
      </c>
      <c r="W1508" t="s">
        <v>8211</v>
      </c>
      <c r="X1508" t="s">
        <v>8199</v>
      </c>
      <c r="Y1508">
        <v>2007</v>
      </c>
      <c r="Z1508">
        <v>27</v>
      </c>
    </row>
    <row r="1509" spans="1:26" x14ac:dyDescent="0.25">
      <c r="A1509" t="s">
        <v>3774</v>
      </c>
      <c r="B1509" t="s">
        <v>3775</v>
      </c>
      <c r="C1509" t="s">
        <v>3775</v>
      </c>
      <c r="D1509">
        <v>0</v>
      </c>
      <c r="E1509">
        <v>98</v>
      </c>
      <c r="F1509">
        <v>1</v>
      </c>
      <c r="G1509">
        <v>38</v>
      </c>
      <c r="H1509" t="s">
        <v>8177</v>
      </c>
      <c r="I1509" t="s">
        <v>5529</v>
      </c>
      <c r="J1509" t="s">
        <v>8158</v>
      </c>
      <c r="K1509" t="s">
        <v>3857</v>
      </c>
      <c r="L1509" s="5">
        <v>5.7</v>
      </c>
      <c r="M1509" t="s">
        <v>8178</v>
      </c>
      <c r="N1509" s="6">
        <v>108856</v>
      </c>
      <c r="O1509" t="s">
        <v>8182</v>
      </c>
      <c r="P1509" s="6">
        <v>160000000</v>
      </c>
      <c r="Q1509" s="6">
        <v>181674817</v>
      </c>
      <c r="R1509">
        <v>21674817</v>
      </c>
      <c r="S1509" t="s">
        <v>8175</v>
      </c>
      <c r="T1509" s="7">
        <v>38847</v>
      </c>
      <c r="U1509" t="s">
        <v>524</v>
      </c>
      <c r="V1509" s="7">
        <v>38847</v>
      </c>
      <c r="W1509" t="s">
        <v>8213</v>
      </c>
      <c r="X1509" t="s">
        <v>8202</v>
      </c>
      <c r="Y1509">
        <v>2006</v>
      </c>
      <c r="Z1509">
        <v>10</v>
      </c>
    </row>
    <row r="1510" spans="1:26" x14ac:dyDescent="0.25">
      <c r="A1510" t="s">
        <v>3776</v>
      </c>
      <c r="B1510" t="s">
        <v>3777</v>
      </c>
      <c r="C1510" t="s">
        <v>3777</v>
      </c>
      <c r="D1510">
        <v>0</v>
      </c>
      <c r="E1510">
        <v>162</v>
      </c>
      <c r="F1510">
        <v>2</v>
      </c>
      <c r="G1510">
        <v>42</v>
      </c>
      <c r="H1510" t="s">
        <v>8183</v>
      </c>
      <c r="I1510" t="s">
        <v>5529</v>
      </c>
      <c r="J1510" t="s">
        <v>145</v>
      </c>
      <c r="K1510" t="s">
        <v>8166</v>
      </c>
      <c r="L1510" s="5">
        <v>7.6</v>
      </c>
      <c r="M1510" t="s">
        <v>8181</v>
      </c>
      <c r="N1510" s="6">
        <v>572114</v>
      </c>
      <c r="O1510" t="s">
        <v>8184</v>
      </c>
      <c r="P1510" s="6">
        <v>130000000</v>
      </c>
      <c r="Q1510" s="6">
        <v>185382813</v>
      </c>
      <c r="R1510">
        <v>55382813</v>
      </c>
      <c r="S1510" t="s">
        <v>8175</v>
      </c>
      <c r="T1510" s="7">
        <v>39867</v>
      </c>
      <c r="U1510" t="s">
        <v>3353</v>
      </c>
      <c r="V1510" s="7">
        <v>39867</v>
      </c>
      <c r="W1510" t="s">
        <v>8201</v>
      </c>
      <c r="X1510" t="s">
        <v>8205</v>
      </c>
      <c r="Y1510">
        <v>2009</v>
      </c>
      <c r="Z1510">
        <v>23</v>
      </c>
    </row>
    <row r="1511" spans="1:26" x14ac:dyDescent="0.25">
      <c r="A1511" t="s">
        <v>3778</v>
      </c>
      <c r="B1511" t="s">
        <v>3779</v>
      </c>
      <c r="C1511" t="s">
        <v>3779</v>
      </c>
      <c r="D1511">
        <v>0</v>
      </c>
      <c r="E1511">
        <v>119</v>
      </c>
      <c r="F1511">
        <v>1</v>
      </c>
      <c r="G1511">
        <v>59</v>
      </c>
      <c r="H1511" t="s">
        <v>8177</v>
      </c>
      <c r="I1511" t="s">
        <v>5529</v>
      </c>
      <c r="J1511" t="s">
        <v>145</v>
      </c>
      <c r="K1511" t="s">
        <v>8161</v>
      </c>
      <c r="L1511" s="5">
        <v>6</v>
      </c>
      <c r="M1511" t="s">
        <v>8178</v>
      </c>
      <c r="N1511" s="6">
        <v>228988</v>
      </c>
      <c r="O1511" t="s">
        <v>8182</v>
      </c>
      <c r="P1511" s="6">
        <v>163000000</v>
      </c>
      <c r="Q1511" s="6">
        <v>174822325</v>
      </c>
      <c r="R1511">
        <v>11822325</v>
      </c>
      <c r="S1511" t="s">
        <v>8175</v>
      </c>
      <c r="T1511" s="7">
        <v>40753</v>
      </c>
      <c r="U1511" t="s">
        <v>3083</v>
      </c>
      <c r="V1511" s="7">
        <v>40753</v>
      </c>
      <c r="W1511" t="s">
        <v>8209</v>
      </c>
      <c r="X1511" t="s">
        <v>1465</v>
      </c>
      <c r="Y1511">
        <v>2011</v>
      </c>
      <c r="Z1511">
        <v>29</v>
      </c>
    </row>
    <row r="1512" spans="1:26" x14ac:dyDescent="0.25">
      <c r="A1512" t="s">
        <v>3780</v>
      </c>
      <c r="B1512" t="s">
        <v>3781</v>
      </c>
      <c r="C1512" t="s">
        <v>3781</v>
      </c>
      <c r="D1512">
        <v>0</v>
      </c>
      <c r="E1512">
        <v>99</v>
      </c>
      <c r="F1512">
        <v>1</v>
      </c>
      <c r="G1512">
        <v>39</v>
      </c>
      <c r="H1512" t="s">
        <v>8177</v>
      </c>
      <c r="I1512" t="s">
        <v>145</v>
      </c>
      <c r="J1512" t="s">
        <v>8156</v>
      </c>
      <c r="K1512" t="s">
        <v>8157</v>
      </c>
      <c r="L1512" s="5">
        <v>6.8</v>
      </c>
      <c r="M1512" t="s">
        <v>8178</v>
      </c>
      <c r="N1512" s="6">
        <v>155700</v>
      </c>
      <c r="O1512" t="s">
        <v>8182</v>
      </c>
      <c r="P1512" s="6">
        <v>40000000</v>
      </c>
      <c r="Q1512" s="6">
        <v>114830111</v>
      </c>
      <c r="R1512">
        <v>74830111</v>
      </c>
      <c r="S1512" t="s">
        <v>8175</v>
      </c>
      <c r="T1512" s="7">
        <v>38884</v>
      </c>
      <c r="U1512" t="s">
        <v>3782</v>
      </c>
      <c r="V1512" s="7">
        <v>38884</v>
      </c>
      <c r="W1512" t="s">
        <v>8208</v>
      </c>
      <c r="X1512" t="s">
        <v>1465</v>
      </c>
      <c r="Y1512">
        <v>2006</v>
      </c>
      <c r="Z1512">
        <v>16</v>
      </c>
    </row>
    <row r="1513" spans="1:26" x14ac:dyDescent="0.25">
      <c r="A1513" t="s">
        <v>3783</v>
      </c>
      <c r="B1513" t="s">
        <v>3784</v>
      </c>
      <c r="C1513" t="s">
        <v>3784</v>
      </c>
      <c r="D1513">
        <v>0</v>
      </c>
      <c r="E1513">
        <v>108</v>
      </c>
      <c r="F1513">
        <v>1</v>
      </c>
      <c r="G1513">
        <v>48</v>
      </c>
      <c r="H1513" t="s">
        <v>8177</v>
      </c>
      <c r="I1513" t="s">
        <v>8162</v>
      </c>
      <c r="J1513" t="s">
        <v>145</v>
      </c>
      <c r="K1513" t="s">
        <v>8166</v>
      </c>
      <c r="L1513" s="5">
        <v>5.9</v>
      </c>
      <c r="M1513" t="s">
        <v>8178</v>
      </c>
      <c r="N1513" s="6">
        <v>77774</v>
      </c>
      <c r="O1513" t="s">
        <v>8179</v>
      </c>
      <c r="P1513" s="6">
        <v>30000000</v>
      </c>
      <c r="Q1513" s="6">
        <v>32593385</v>
      </c>
      <c r="R1513">
        <v>2593385</v>
      </c>
      <c r="S1513" t="s">
        <v>8175</v>
      </c>
      <c r="T1513" s="7">
        <v>39127</v>
      </c>
      <c r="U1513" t="s">
        <v>1028</v>
      </c>
      <c r="V1513" s="7">
        <v>39127</v>
      </c>
      <c r="W1513" t="s">
        <v>8201</v>
      </c>
      <c r="X1513" t="s">
        <v>8202</v>
      </c>
      <c r="Y1513">
        <v>2007</v>
      </c>
      <c r="Z1513">
        <v>14</v>
      </c>
    </row>
    <row r="1514" spans="1:26" x14ac:dyDescent="0.25">
      <c r="A1514" t="s">
        <v>3785</v>
      </c>
      <c r="B1514" t="s">
        <v>3786</v>
      </c>
      <c r="C1514" t="s">
        <v>3786</v>
      </c>
      <c r="D1514">
        <v>0</v>
      </c>
      <c r="E1514">
        <v>120</v>
      </c>
      <c r="F1514">
        <v>2</v>
      </c>
      <c r="G1514">
        <v>0</v>
      </c>
      <c r="H1514" t="s">
        <v>8177</v>
      </c>
      <c r="I1514" t="s">
        <v>5529</v>
      </c>
      <c r="J1514" t="s">
        <v>8158</v>
      </c>
      <c r="K1514" t="s">
        <v>8156</v>
      </c>
      <c r="L1514" s="5">
        <v>7</v>
      </c>
      <c r="M1514" t="s">
        <v>8178</v>
      </c>
      <c r="N1514" s="6">
        <v>282207</v>
      </c>
      <c r="O1514" t="s">
        <v>8182</v>
      </c>
      <c r="P1514" s="6">
        <v>85000000</v>
      </c>
      <c r="Q1514" s="6">
        <v>168319243</v>
      </c>
      <c r="R1514">
        <v>83319243</v>
      </c>
      <c r="S1514" t="s">
        <v>8175</v>
      </c>
      <c r="T1514" s="7">
        <v>39627</v>
      </c>
      <c r="U1514" t="s">
        <v>1811</v>
      </c>
      <c r="V1514" s="7">
        <v>39627</v>
      </c>
      <c r="W1514" t="s">
        <v>8208</v>
      </c>
      <c r="X1514" t="s">
        <v>8206</v>
      </c>
      <c r="Y1514">
        <v>2008</v>
      </c>
      <c r="Z1514">
        <v>28</v>
      </c>
    </row>
    <row r="1515" spans="1:26" x14ac:dyDescent="0.25">
      <c r="A1515" t="s">
        <v>3787</v>
      </c>
      <c r="B1515" t="s">
        <v>3788</v>
      </c>
      <c r="C1515" t="s">
        <v>3788</v>
      </c>
      <c r="D1515">
        <v>0</v>
      </c>
      <c r="E1515">
        <v>106</v>
      </c>
      <c r="F1515">
        <v>1</v>
      </c>
      <c r="G1515">
        <v>46</v>
      </c>
      <c r="H1515" t="s">
        <v>8177</v>
      </c>
      <c r="I1515" t="s">
        <v>132</v>
      </c>
      <c r="J1515" t="s">
        <v>145</v>
      </c>
      <c r="K1515" t="s">
        <v>8166</v>
      </c>
      <c r="L1515" s="5">
        <v>7.1</v>
      </c>
      <c r="M1515" t="s">
        <v>8181</v>
      </c>
      <c r="N1515" s="6">
        <v>105805</v>
      </c>
      <c r="O1515" t="s">
        <v>8182</v>
      </c>
      <c r="P1515" s="6">
        <v>10000000</v>
      </c>
      <c r="Q1515" s="6">
        <v>47329961</v>
      </c>
      <c r="R1515">
        <v>37329961</v>
      </c>
      <c r="S1515" t="s">
        <v>8175</v>
      </c>
      <c r="T1515" s="7">
        <v>38489</v>
      </c>
      <c r="U1515" t="s">
        <v>619</v>
      </c>
      <c r="V1515" s="7">
        <v>38489</v>
      </c>
      <c r="W1515" t="s">
        <v>8213</v>
      </c>
      <c r="X1515" t="s">
        <v>8197</v>
      </c>
      <c r="Y1515">
        <v>2005</v>
      </c>
      <c r="Z1515">
        <v>17</v>
      </c>
    </row>
    <row r="1516" spans="1:26" x14ac:dyDescent="0.25">
      <c r="A1516" t="s">
        <v>3789</v>
      </c>
      <c r="B1516" t="s">
        <v>3790</v>
      </c>
      <c r="C1516" t="s">
        <v>3790</v>
      </c>
      <c r="D1516">
        <v>0</v>
      </c>
      <c r="E1516">
        <v>127</v>
      </c>
      <c r="F1516">
        <v>2</v>
      </c>
      <c r="G1516">
        <v>7</v>
      </c>
      <c r="H1516" t="s">
        <v>8183</v>
      </c>
      <c r="I1516" t="s">
        <v>8160</v>
      </c>
      <c r="J1516" t="s">
        <v>145</v>
      </c>
      <c r="K1516" t="s">
        <v>8168</v>
      </c>
      <c r="L1516" s="5">
        <v>7.8</v>
      </c>
      <c r="M1516" t="s">
        <v>8181</v>
      </c>
      <c r="N1516" s="6">
        <v>57343</v>
      </c>
      <c r="O1516" t="s">
        <v>8179</v>
      </c>
      <c r="P1516" s="6">
        <v>25000000</v>
      </c>
      <c r="Q1516" s="6">
        <v>18299465</v>
      </c>
      <c r="R1516">
        <v>-6700535</v>
      </c>
      <c r="S1516" t="s">
        <v>8185</v>
      </c>
      <c r="T1516" s="7">
        <v>38605</v>
      </c>
      <c r="U1516" t="s">
        <v>763</v>
      </c>
      <c r="V1516" s="7">
        <v>38605</v>
      </c>
      <c r="W1516" t="s">
        <v>8211</v>
      </c>
      <c r="X1516" t="s">
        <v>8206</v>
      </c>
      <c r="Y1516">
        <v>2005</v>
      </c>
      <c r="Z1516">
        <v>10</v>
      </c>
    </row>
    <row r="1517" spans="1:26" x14ac:dyDescent="0.25">
      <c r="A1517" t="s">
        <v>3791</v>
      </c>
      <c r="B1517" t="s">
        <v>3792</v>
      </c>
      <c r="C1517" t="s">
        <v>3792</v>
      </c>
      <c r="D1517">
        <v>0</v>
      </c>
      <c r="E1517">
        <v>96</v>
      </c>
      <c r="F1517">
        <v>1</v>
      </c>
      <c r="G1517">
        <v>36</v>
      </c>
      <c r="H1517" t="s">
        <v>8177</v>
      </c>
      <c r="I1517" t="s">
        <v>132</v>
      </c>
      <c r="J1517" t="s">
        <v>8163</v>
      </c>
      <c r="K1517" t="s">
        <v>8156</v>
      </c>
      <c r="L1517" s="5">
        <v>5.4</v>
      </c>
      <c r="M1517" t="s">
        <v>8178</v>
      </c>
      <c r="N1517" s="6">
        <v>153039</v>
      </c>
      <c r="O1517" t="s">
        <v>8182</v>
      </c>
      <c r="P1517" s="6">
        <v>175000000</v>
      </c>
      <c r="Q1517" s="6">
        <v>174440724</v>
      </c>
      <c r="R1517">
        <v>-559276</v>
      </c>
      <c r="S1517" t="s">
        <v>8185</v>
      </c>
      <c r="T1517" s="7">
        <v>39254</v>
      </c>
      <c r="U1517" t="s">
        <v>1289</v>
      </c>
      <c r="V1517" s="7">
        <v>39254</v>
      </c>
      <c r="W1517" t="s">
        <v>8208</v>
      </c>
      <c r="X1517" t="s">
        <v>8199</v>
      </c>
      <c r="Y1517">
        <v>2007</v>
      </c>
      <c r="Z1517">
        <v>21</v>
      </c>
    </row>
    <row r="1518" spans="1:26" x14ac:dyDescent="0.25">
      <c r="A1518" t="s">
        <v>3793</v>
      </c>
      <c r="B1518" t="s">
        <v>3794</v>
      </c>
      <c r="C1518" t="s">
        <v>3794</v>
      </c>
      <c r="D1518">
        <v>0</v>
      </c>
      <c r="E1518">
        <v>93</v>
      </c>
      <c r="F1518">
        <v>1</v>
      </c>
      <c r="G1518">
        <v>33</v>
      </c>
      <c r="H1518" t="s">
        <v>8177</v>
      </c>
      <c r="I1518" t="s">
        <v>8158</v>
      </c>
      <c r="J1518" t="s">
        <v>8159</v>
      </c>
      <c r="K1518" t="s">
        <v>132</v>
      </c>
      <c r="L1518" s="5">
        <v>6.1</v>
      </c>
      <c r="M1518" t="s">
        <v>8178</v>
      </c>
      <c r="N1518" s="6">
        <v>325211</v>
      </c>
      <c r="O1518" t="s">
        <v>8182</v>
      </c>
      <c r="P1518" s="6">
        <v>160000000</v>
      </c>
      <c r="Q1518" s="6">
        <v>813367380</v>
      </c>
      <c r="R1518">
        <v>653367380</v>
      </c>
      <c r="S1518" t="s">
        <v>8175</v>
      </c>
      <c r="T1518" s="7">
        <v>39208</v>
      </c>
      <c r="U1518" t="s">
        <v>3795</v>
      </c>
      <c r="V1518" s="7">
        <v>39208</v>
      </c>
      <c r="W1518" t="s">
        <v>8213</v>
      </c>
      <c r="X1518" t="s">
        <v>8200</v>
      </c>
      <c r="Y1518">
        <v>2007</v>
      </c>
      <c r="Z1518">
        <v>6</v>
      </c>
    </row>
    <row r="1519" spans="1:26" x14ac:dyDescent="0.25">
      <c r="A1519" t="s">
        <v>3796</v>
      </c>
      <c r="B1519" t="s">
        <v>3797</v>
      </c>
      <c r="C1519" t="s">
        <v>3797</v>
      </c>
      <c r="D1519">
        <v>0</v>
      </c>
      <c r="E1519">
        <v>139</v>
      </c>
      <c r="F1519">
        <v>2</v>
      </c>
      <c r="G1519">
        <v>19</v>
      </c>
      <c r="H1519" t="s">
        <v>8183</v>
      </c>
      <c r="I1519" t="s">
        <v>5529</v>
      </c>
      <c r="J1519" t="s">
        <v>8158</v>
      </c>
      <c r="K1519" t="s">
        <v>8161</v>
      </c>
      <c r="L1519" s="5">
        <v>6.3</v>
      </c>
      <c r="M1519" t="s">
        <v>8178</v>
      </c>
      <c r="N1519" s="6">
        <v>623031</v>
      </c>
      <c r="O1519" t="s">
        <v>8184</v>
      </c>
      <c r="P1519" s="6">
        <v>258000000</v>
      </c>
      <c r="Q1519" s="6">
        <v>894983373</v>
      </c>
      <c r="R1519">
        <v>636983373</v>
      </c>
      <c r="S1519" t="s">
        <v>8175</v>
      </c>
      <c r="T1519" s="7">
        <v>39175</v>
      </c>
      <c r="U1519" t="s">
        <v>359</v>
      </c>
      <c r="V1519" s="7">
        <v>39175</v>
      </c>
      <c r="W1519" t="s">
        <v>8210</v>
      </c>
      <c r="X1519" t="s">
        <v>8197</v>
      </c>
      <c r="Y1519">
        <v>2007</v>
      </c>
      <c r="Z1519">
        <v>3</v>
      </c>
    </row>
    <row r="1520" spans="1:26" x14ac:dyDescent="0.25">
      <c r="A1520" t="s">
        <v>3798</v>
      </c>
      <c r="B1520" t="s">
        <v>3799</v>
      </c>
      <c r="C1520" t="s">
        <v>3799</v>
      </c>
      <c r="D1520">
        <v>0</v>
      </c>
      <c r="E1520">
        <v>114</v>
      </c>
      <c r="F1520">
        <v>1</v>
      </c>
      <c r="G1520">
        <v>54</v>
      </c>
      <c r="H1520" t="s">
        <v>8177</v>
      </c>
      <c r="I1520" t="s">
        <v>8160</v>
      </c>
      <c r="J1520" t="s">
        <v>145</v>
      </c>
      <c r="K1520" t="s">
        <v>8167</v>
      </c>
      <c r="L1520" s="5">
        <v>6.8</v>
      </c>
      <c r="M1520" t="s">
        <v>8178</v>
      </c>
      <c r="N1520" s="6">
        <v>74182</v>
      </c>
      <c r="O1520" t="s">
        <v>8179</v>
      </c>
      <c r="P1520" s="6">
        <v>55000000</v>
      </c>
      <c r="Q1520" s="6">
        <v>75782758</v>
      </c>
      <c r="R1520">
        <v>20782758</v>
      </c>
      <c r="S1520" t="s">
        <v>8175</v>
      </c>
      <c r="T1520" s="7">
        <v>39334</v>
      </c>
      <c r="U1520" t="s">
        <v>2068</v>
      </c>
      <c r="V1520" s="7">
        <v>39334</v>
      </c>
      <c r="W1520" t="s">
        <v>8211</v>
      </c>
      <c r="X1520" t="s">
        <v>8200</v>
      </c>
      <c r="Y1520">
        <v>2007</v>
      </c>
      <c r="Z1520">
        <v>9</v>
      </c>
    </row>
    <row r="1521" spans="1:26" x14ac:dyDescent="0.25">
      <c r="A1521" t="s">
        <v>3800</v>
      </c>
      <c r="B1521" t="s">
        <v>3801</v>
      </c>
      <c r="C1521" t="s">
        <v>3801</v>
      </c>
      <c r="D1521">
        <v>0</v>
      </c>
      <c r="E1521">
        <v>129</v>
      </c>
      <c r="F1521">
        <v>2</v>
      </c>
      <c r="G1521">
        <v>9</v>
      </c>
      <c r="H1521" t="s">
        <v>8183</v>
      </c>
      <c r="I1521" t="s">
        <v>145</v>
      </c>
      <c r="J1521" t="s">
        <v>8157</v>
      </c>
      <c r="K1521" t="s">
        <v>5802</v>
      </c>
      <c r="L1521" s="5">
        <v>7.8</v>
      </c>
      <c r="M1521" t="s">
        <v>8181</v>
      </c>
      <c r="N1521" s="6">
        <v>319787</v>
      </c>
      <c r="O1521" t="s">
        <v>8182</v>
      </c>
      <c r="P1521" s="6">
        <v>28000000</v>
      </c>
      <c r="Q1521" s="6">
        <v>121616555</v>
      </c>
      <c r="R1521">
        <v>93616555</v>
      </c>
      <c r="S1521" t="s">
        <v>8175</v>
      </c>
      <c r="T1521" s="7">
        <v>38558</v>
      </c>
      <c r="U1521" t="s">
        <v>3802</v>
      </c>
      <c r="V1521" s="7">
        <v>38558</v>
      </c>
      <c r="W1521" t="s">
        <v>8209</v>
      </c>
      <c r="X1521" t="s">
        <v>8205</v>
      </c>
      <c r="Y1521">
        <v>2005</v>
      </c>
      <c r="Z1521">
        <v>25</v>
      </c>
    </row>
    <row r="1522" spans="1:26" x14ac:dyDescent="0.25">
      <c r="A1522" t="s">
        <v>3803</v>
      </c>
      <c r="B1522" t="s">
        <v>3804</v>
      </c>
      <c r="C1522" t="s">
        <v>3804</v>
      </c>
      <c r="D1522">
        <v>0</v>
      </c>
      <c r="E1522">
        <v>93</v>
      </c>
      <c r="F1522">
        <v>1</v>
      </c>
      <c r="G1522">
        <v>33</v>
      </c>
      <c r="H1522" t="s">
        <v>8177</v>
      </c>
      <c r="I1522" t="s">
        <v>83</v>
      </c>
      <c r="J1522" t="s">
        <v>3857</v>
      </c>
      <c r="K1522" t="s">
        <v>5802</v>
      </c>
      <c r="L1522" s="5">
        <v>5.8</v>
      </c>
      <c r="M1522" t="s">
        <v>8178</v>
      </c>
      <c r="N1522" s="6">
        <v>150919</v>
      </c>
      <c r="O1522" t="s">
        <v>8182</v>
      </c>
      <c r="P1522" s="6">
        <v>25000000</v>
      </c>
      <c r="Q1522" s="6">
        <v>118890272</v>
      </c>
      <c r="R1522">
        <v>93890272</v>
      </c>
      <c r="S1522" t="s">
        <v>8175</v>
      </c>
      <c r="T1522" s="7">
        <v>38750</v>
      </c>
      <c r="U1522" t="s">
        <v>2425</v>
      </c>
      <c r="V1522" s="7">
        <v>38750</v>
      </c>
      <c r="W1522" t="s">
        <v>8201</v>
      </c>
      <c r="X1522" t="s">
        <v>8199</v>
      </c>
      <c r="Y1522">
        <v>2006</v>
      </c>
      <c r="Z1522">
        <v>2</v>
      </c>
    </row>
    <row r="1523" spans="1:26" x14ac:dyDescent="0.25">
      <c r="A1523" t="s">
        <v>3805</v>
      </c>
      <c r="B1523" t="s">
        <v>3806</v>
      </c>
      <c r="C1523" t="s">
        <v>3806</v>
      </c>
      <c r="D1523">
        <v>0</v>
      </c>
      <c r="E1523">
        <v>97</v>
      </c>
      <c r="F1523">
        <v>1</v>
      </c>
      <c r="G1523">
        <v>37</v>
      </c>
      <c r="H1523" t="s">
        <v>8177</v>
      </c>
      <c r="I1523" t="s">
        <v>145</v>
      </c>
      <c r="J1523" t="s">
        <v>8166</v>
      </c>
      <c r="K1523" t="s">
        <v>8157</v>
      </c>
      <c r="L1523" s="5">
        <v>7.2</v>
      </c>
      <c r="M1523" t="s">
        <v>8181</v>
      </c>
      <c r="N1523" s="6">
        <v>246266</v>
      </c>
      <c r="O1523" t="s">
        <v>8182</v>
      </c>
      <c r="P1523" s="6">
        <v>35000000</v>
      </c>
      <c r="Q1523" s="6">
        <v>16468343</v>
      </c>
      <c r="R1523">
        <v>-18531657</v>
      </c>
      <c r="S1523" t="s">
        <v>8185</v>
      </c>
      <c r="T1523" s="7">
        <v>38964</v>
      </c>
      <c r="U1523" t="s">
        <v>2137</v>
      </c>
      <c r="V1523" s="7">
        <v>38964</v>
      </c>
      <c r="W1523" t="s">
        <v>8211</v>
      </c>
      <c r="X1523" t="s">
        <v>8205</v>
      </c>
      <c r="Y1523">
        <v>2006</v>
      </c>
      <c r="Z1523">
        <v>4</v>
      </c>
    </row>
    <row r="1524" spans="1:26" x14ac:dyDescent="0.25">
      <c r="A1524" t="s">
        <v>3807</v>
      </c>
      <c r="B1524" t="s">
        <v>3808</v>
      </c>
      <c r="C1524" t="s">
        <v>3808</v>
      </c>
      <c r="D1524">
        <v>0</v>
      </c>
      <c r="E1524">
        <v>108</v>
      </c>
      <c r="F1524">
        <v>1</v>
      </c>
      <c r="G1524">
        <v>48</v>
      </c>
      <c r="H1524" t="s">
        <v>8177</v>
      </c>
      <c r="I1524" t="s">
        <v>132</v>
      </c>
      <c r="J1524" t="s">
        <v>8168</v>
      </c>
      <c r="K1524" t="s">
        <v>5802</v>
      </c>
      <c r="L1524" s="5">
        <v>6.6</v>
      </c>
      <c r="M1524" t="s">
        <v>8178</v>
      </c>
      <c r="N1524" s="6">
        <v>195257</v>
      </c>
      <c r="O1524" t="s">
        <v>8182</v>
      </c>
      <c r="P1524" s="6">
        <v>72500000</v>
      </c>
      <c r="Q1524" s="6">
        <v>163362095</v>
      </c>
      <c r="R1524">
        <v>90862095</v>
      </c>
      <c r="S1524" t="s">
        <v>8175</v>
      </c>
      <c r="T1524" s="7">
        <v>38924</v>
      </c>
      <c r="U1524" t="s">
        <v>3314</v>
      </c>
      <c r="V1524" s="7">
        <v>38924</v>
      </c>
      <c r="W1524" t="s">
        <v>8209</v>
      </c>
      <c r="X1524" t="s">
        <v>8202</v>
      </c>
      <c r="Y1524">
        <v>2006</v>
      </c>
      <c r="Z1524">
        <v>26</v>
      </c>
    </row>
    <row r="1525" spans="1:26" x14ac:dyDescent="0.25">
      <c r="A1525" t="s">
        <v>3809</v>
      </c>
      <c r="B1525" t="s">
        <v>3810</v>
      </c>
      <c r="C1525" t="s">
        <v>3810</v>
      </c>
      <c r="D1525">
        <v>0</v>
      </c>
      <c r="E1525">
        <v>96</v>
      </c>
      <c r="F1525">
        <v>1</v>
      </c>
      <c r="G1525">
        <v>36</v>
      </c>
      <c r="H1525" t="s">
        <v>8177</v>
      </c>
      <c r="I1525" t="s">
        <v>5529</v>
      </c>
      <c r="J1525" t="s">
        <v>8158</v>
      </c>
      <c r="K1525" t="s">
        <v>145</v>
      </c>
      <c r="L1525" s="5">
        <v>6.5</v>
      </c>
      <c r="M1525" t="s">
        <v>8178</v>
      </c>
      <c r="N1525" s="6">
        <v>100852</v>
      </c>
      <c r="O1525" t="s">
        <v>8182</v>
      </c>
      <c r="P1525" s="6">
        <v>90000000</v>
      </c>
      <c r="Q1525" s="6">
        <v>164170327</v>
      </c>
      <c r="R1525">
        <v>74170327</v>
      </c>
      <c r="S1525" t="s">
        <v>8175</v>
      </c>
      <c r="T1525" s="7">
        <v>39478</v>
      </c>
      <c r="U1525" t="s">
        <v>3093</v>
      </c>
      <c r="V1525" s="7">
        <v>39478</v>
      </c>
      <c r="W1525" t="s">
        <v>8198</v>
      </c>
      <c r="X1525" t="s">
        <v>8199</v>
      </c>
      <c r="Y1525">
        <v>2008</v>
      </c>
      <c r="Z1525">
        <v>31</v>
      </c>
    </row>
    <row r="1526" spans="1:26" x14ac:dyDescent="0.25">
      <c r="A1526" t="s">
        <v>3811</v>
      </c>
      <c r="B1526" t="s">
        <v>3812</v>
      </c>
      <c r="C1526" t="s">
        <v>3812</v>
      </c>
      <c r="D1526">
        <v>0</v>
      </c>
      <c r="E1526">
        <v>99</v>
      </c>
      <c r="F1526">
        <v>1</v>
      </c>
      <c r="G1526">
        <v>39</v>
      </c>
      <c r="H1526" t="s">
        <v>8177</v>
      </c>
      <c r="I1526" t="s">
        <v>83</v>
      </c>
      <c r="J1526" t="s">
        <v>3857</v>
      </c>
      <c r="K1526" t="s">
        <v>5802</v>
      </c>
      <c r="L1526" s="5">
        <v>6.2</v>
      </c>
      <c r="M1526" t="s">
        <v>8178</v>
      </c>
      <c r="N1526" s="6">
        <v>77018</v>
      </c>
      <c r="O1526" t="s">
        <v>8179</v>
      </c>
      <c r="P1526" s="6">
        <v>1000000</v>
      </c>
      <c r="Q1526" s="6">
        <v>30894796</v>
      </c>
      <c r="R1526">
        <v>29894796</v>
      </c>
      <c r="S1526" t="s">
        <v>8175</v>
      </c>
      <c r="T1526" s="7">
        <v>38353</v>
      </c>
      <c r="U1526" t="s">
        <v>3813</v>
      </c>
      <c r="V1526" s="7">
        <v>38353</v>
      </c>
      <c r="W1526" t="s">
        <v>8198</v>
      </c>
      <c r="X1526" t="s">
        <v>8206</v>
      </c>
      <c r="Y1526">
        <v>2005</v>
      </c>
      <c r="Z1526">
        <v>1</v>
      </c>
    </row>
    <row r="1527" spans="1:26" x14ac:dyDescent="0.25">
      <c r="A1527" t="s">
        <v>3814</v>
      </c>
      <c r="B1527" t="s">
        <v>3815</v>
      </c>
      <c r="C1527" t="s">
        <v>3815</v>
      </c>
      <c r="D1527">
        <v>0</v>
      </c>
      <c r="E1527">
        <v>124</v>
      </c>
      <c r="F1527">
        <v>2</v>
      </c>
      <c r="G1527">
        <v>4</v>
      </c>
      <c r="H1527" t="s">
        <v>8183</v>
      </c>
      <c r="I1527" t="s">
        <v>145</v>
      </c>
      <c r="J1527" t="s">
        <v>8157</v>
      </c>
      <c r="K1527" t="s">
        <v>3857</v>
      </c>
      <c r="L1527" s="5">
        <v>7.6</v>
      </c>
      <c r="M1527" t="s">
        <v>8181</v>
      </c>
      <c r="N1527" s="6">
        <v>225226</v>
      </c>
      <c r="O1527" t="s">
        <v>8182</v>
      </c>
      <c r="P1527" s="6">
        <v>15000000</v>
      </c>
      <c r="Q1527" s="6">
        <v>85638656</v>
      </c>
      <c r="R1527">
        <v>70638656</v>
      </c>
      <c r="S1527" t="s">
        <v>8175</v>
      </c>
      <c r="T1527" s="7">
        <v>38484</v>
      </c>
      <c r="U1527" t="s">
        <v>186</v>
      </c>
      <c r="V1527" s="7">
        <v>38484</v>
      </c>
      <c r="W1527" t="s">
        <v>8213</v>
      </c>
      <c r="X1527" t="s">
        <v>8199</v>
      </c>
      <c r="Y1527">
        <v>2005</v>
      </c>
      <c r="Z1527">
        <v>12</v>
      </c>
    </row>
    <row r="1528" spans="1:26" x14ac:dyDescent="0.25">
      <c r="A1528" t="s">
        <v>3816</v>
      </c>
      <c r="B1528">
        <v>300</v>
      </c>
      <c r="C1528">
        <v>300</v>
      </c>
      <c r="D1528">
        <v>0</v>
      </c>
      <c r="E1528">
        <v>117</v>
      </c>
      <c r="F1528">
        <v>1</v>
      </c>
      <c r="G1528">
        <v>57</v>
      </c>
      <c r="H1528" t="s">
        <v>8177</v>
      </c>
      <c r="I1528" t="s">
        <v>5529</v>
      </c>
      <c r="J1528" t="s">
        <v>145</v>
      </c>
      <c r="K1528" t="s">
        <v>5802</v>
      </c>
      <c r="L1528" s="5">
        <v>7.6</v>
      </c>
      <c r="M1528" t="s">
        <v>8181</v>
      </c>
      <c r="N1528" s="6">
        <v>849600</v>
      </c>
      <c r="O1528" t="s">
        <v>8184</v>
      </c>
      <c r="P1528" s="6">
        <v>65000000</v>
      </c>
      <c r="Q1528" s="6">
        <v>456082343</v>
      </c>
      <c r="R1528">
        <v>391082343</v>
      </c>
      <c r="S1528" t="s">
        <v>8175</v>
      </c>
      <c r="T1528" s="7">
        <v>39060</v>
      </c>
      <c r="U1528" t="s">
        <v>3353</v>
      </c>
      <c r="V1528" s="7">
        <v>39060</v>
      </c>
      <c r="W1528" t="s">
        <v>8196</v>
      </c>
      <c r="X1528" t="s">
        <v>8206</v>
      </c>
      <c r="Y1528">
        <v>2006</v>
      </c>
      <c r="Z1528">
        <v>9</v>
      </c>
    </row>
    <row r="1529" spans="1:26" x14ac:dyDescent="0.25">
      <c r="A1529" t="s">
        <v>3817</v>
      </c>
      <c r="B1529" t="s">
        <v>3818</v>
      </c>
      <c r="C1529" t="s">
        <v>3818</v>
      </c>
      <c r="D1529">
        <v>0</v>
      </c>
      <c r="E1529">
        <v>120</v>
      </c>
      <c r="F1529">
        <v>2</v>
      </c>
      <c r="G1529">
        <v>0</v>
      </c>
      <c r="H1529" t="s">
        <v>8177</v>
      </c>
      <c r="I1529" t="s">
        <v>8160</v>
      </c>
      <c r="J1529" t="s">
        <v>145</v>
      </c>
      <c r="K1529" t="s">
        <v>8157</v>
      </c>
      <c r="L1529" s="5">
        <v>7</v>
      </c>
      <c r="M1529" t="s">
        <v>8178</v>
      </c>
      <c r="N1529" s="6">
        <v>64262</v>
      </c>
      <c r="O1529" t="s">
        <v>8179</v>
      </c>
      <c r="P1529" s="6">
        <v>16500000</v>
      </c>
      <c r="Q1529" s="6">
        <v>37311672</v>
      </c>
      <c r="R1529">
        <v>20811672</v>
      </c>
      <c r="S1529" t="s">
        <v>8175</v>
      </c>
      <c r="T1529" s="7">
        <v>39143</v>
      </c>
      <c r="U1529" t="s">
        <v>3819</v>
      </c>
      <c r="V1529" s="7">
        <v>39143</v>
      </c>
      <c r="W1529" t="s">
        <v>8203</v>
      </c>
      <c r="X1529" t="s">
        <v>1465</v>
      </c>
      <c r="Y1529">
        <v>2007</v>
      </c>
      <c r="Z1529">
        <v>2</v>
      </c>
    </row>
    <row r="1530" spans="1:26" x14ac:dyDescent="0.25">
      <c r="A1530" t="s">
        <v>3820</v>
      </c>
      <c r="B1530" t="s">
        <v>3821</v>
      </c>
      <c r="C1530" t="s">
        <v>3821</v>
      </c>
      <c r="D1530">
        <v>0</v>
      </c>
      <c r="E1530">
        <v>105</v>
      </c>
      <c r="F1530">
        <v>1</v>
      </c>
      <c r="G1530">
        <v>45</v>
      </c>
      <c r="H1530" t="s">
        <v>8177</v>
      </c>
      <c r="I1530" t="s">
        <v>5529</v>
      </c>
      <c r="J1530" t="s">
        <v>8158</v>
      </c>
      <c r="K1530" t="s">
        <v>8162</v>
      </c>
      <c r="L1530" s="5">
        <v>5.5</v>
      </c>
      <c r="M1530" t="s">
        <v>8178</v>
      </c>
      <c r="N1530" s="6">
        <v>143393</v>
      </c>
      <c r="O1530" t="s">
        <v>8182</v>
      </c>
      <c r="P1530" s="6">
        <v>33000000</v>
      </c>
      <c r="Q1530" s="6">
        <v>62022014</v>
      </c>
      <c r="R1530">
        <v>29022014</v>
      </c>
      <c r="S1530" t="s">
        <v>8175</v>
      </c>
      <c r="T1530" s="7">
        <v>38946</v>
      </c>
      <c r="U1530" t="s">
        <v>3002</v>
      </c>
      <c r="V1530" s="7">
        <v>38946</v>
      </c>
      <c r="W1530" t="s">
        <v>8212</v>
      </c>
      <c r="X1530" t="s">
        <v>8199</v>
      </c>
      <c r="Y1530">
        <v>2006</v>
      </c>
      <c r="Z1530">
        <v>17</v>
      </c>
    </row>
    <row r="1531" spans="1:26" x14ac:dyDescent="0.25">
      <c r="A1531" t="s">
        <v>3822</v>
      </c>
      <c r="B1531" t="s">
        <v>3823</v>
      </c>
      <c r="C1531" t="s">
        <v>3823</v>
      </c>
      <c r="D1531">
        <v>0</v>
      </c>
      <c r="E1531">
        <v>153</v>
      </c>
      <c r="F1531">
        <v>2</v>
      </c>
      <c r="G1531">
        <v>33</v>
      </c>
      <c r="H1531" t="s">
        <v>8183</v>
      </c>
      <c r="I1531" t="s">
        <v>5529</v>
      </c>
      <c r="J1531" t="s">
        <v>8158</v>
      </c>
      <c r="K1531" t="s">
        <v>8163</v>
      </c>
      <c r="L1531" s="5">
        <v>7.6</v>
      </c>
      <c r="M1531" t="s">
        <v>8181</v>
      </c>
      <c r="N1531" s="6">
        <v>578478</v>
      </c>
      <c r="O1531" t="s">
        <v>8184</v>
      </c>
      <c r="P1531" s="6">
        <v>250000000</v>
      </c>
      <c r="Q1531" s="6">
        <v>934770304</v>
      </c>
      <c r="R1531">
        <v>684770304</v>
      </c>
      <c r="S1531" t="s">
        <v>8175</v>
      </c>
      <c r="T1531" s="7">
        <v>40000</v>
      </c>
      <c r="U1531" t="s">
        <v>3470</v>
      </c>
      <c r="V1531" s="7">
        <v>40000</v>
      </c>
      <c r="W1531" t="s">
        <v>8209</v>
      </c>
      <c r="X1531" t="s">
        <v>8205</v>
      </c>
      <c r="Y1531">
        <v>2009</v>
      </c>
      <c r="Z1531">
        <v>6</v>
      </c>
    </row>
    <row r="1532" spans="1:26" x14ac:dyDescent="0.25">
      <c r="A1532" t="s">
        <v>3824</v>
      </c>
      <c r="B1532" t="s">
        <v>3825</v>
      </c>
      <c r="C1532" t="s">
        <v>3825</v>
      </c>
      <c r="D1532">
        <v>0</v>
      </c>
      <c r="E1532">
        <v>144</v>
      </c>
      <c r="F1532">
        <v>2</v>
      </c>
      <c r="G1532">
        <v>24</v>
      </c>
      <c r="H1532" t="s">
        <v>8183</v>
      </c>
      <c r="I1532" t="s">
        <v>5529</v>
      </c>
      <c r="J1532" t="s">
        <v>8158</v>
      </c>
      <c r="K1532" t="s">
        <v>8161</v>
      </c>
      <c r="L1532" s="5">
        <v>7</v>
      </c>
      <c r="M1532" t="s">
        <v>8178</v>
      </c>
      <c r="N1532" s="6">
        <v>665305</v>
      </c>
      <c r="O1532" t="s">
        <v>8184</v>
      </c>
      <c r="P1532" s="6">
        <v>150000000</v>
      </c>
      <c r="Q1532" s="6">
        <v>709709780</v>
      </c>
      <c r="R1532">
        <v>559709780</v>
      </c>
      <c r="S1532" t="s">
        <v>8175</v>
      </c>
      <c r="T1532" s="7">
        <v>39245</v>
      </c>
      <c r="U1532" t="s">
        <v>1410</v>
      </c>
      <c r="V1532" s="7">
        <v>39245</v>
      </c>
      <c r="W1532" t="s">
        <v>8208</v>
      </c>
      <c r="X1532" t="s">
        <v>8197</v>
      </c>
      <c r="Y1532">
        <v>2007</v>
      </c>
      <c r="Z1532">
        <v>12</v>
      </c>
    </row>
    <row r="1533" spans="1:26" x14ac:dyDescent="0.25">
      <c r="A1533" t="s">
        <v>3826</v>
      </c>
      <c r="B1533" t="s">
        <v>3827</v>
      </c>
      <c r="C1533" t="s">
        <v>3827</v>
      </c>
      <c r="D1533">
        <v>0</v>
      </c>
      <c r="E1533">
        <v>135</v>
      </c>
      <c r="F1533">
        <v>2</v>
      </c>
      <c r="G1533">
        <v>15</v>
      </c>
      <c r="H1533" t="s">
        <v>8183</v>
      </c>
      <c r="I1533" t="s">
        <v>5529</v>
      </c>
      <c r="J1533" t="s">
        <v>8158</v>
      </c>
      <c r="K1533" t="s">
        <v>145</v>
      </c>
      <c r="L1533" s="5">
        <v>7.1</v>
      </c>
      <c r="M1533" t="s">
        <v>8181</v>
      </c>
      <c r="N1533" s="6">
        <v>127723</v>
      </c>
      <c r="O1533" t="s">
        <v>8182</v>
      </c>
      <c r="P1533" s="6">
        <v>90000000</v>
      </c>
      <c r="Q1533" s="6">
        <v>65900249</v>
      </c>
      <c r="R1533">
        <v>-24099751</v>
      </c>
      <c r="S1533" t="s">
        <v>8185</v>
      </c>
      <c r="T1533" s="7">
        <v>38999</v>
      </c>
      <c r="U1533" t="s">
        <v>69</v>
      </c>
      <c r="V1533" s="7">
        <v>38999</v>
      </c>
      <c r="W1533" t="s">
        <v>8204</v>
      </c>
      <c r="X1533" t="s">
        <v>8205</v>
      </c>
      <c r="Y1533">
        <v>2006</v>
      </c>
      <c r="Z1533">
        <v>9</v>
      </c>
    </row>
    <row r="1534" spans="1:26" x14ac:dyDescent="0.25">
      <c r="A1534" t="s">
        <v>3828</v>
      </c>
      <c r="B1534" t="s">
        <v>3829</v>
      </c>
      <c r="C1534" t="s">
        <v>3829</v>
      </c>
      <c r="D1534">
        <v>0</v>
      </c>
      <c r="E1534">
        <v>125</v>
      </c>
      <c r="F1534">
        <v>2</v>
      </c>
      <c r="G1534">
        <v>5</v>
      </c>
      <c r="H1534" t="s">
        <v>8183</v>
      </c>
      <c r="I1534" t="s">
        <v>8160</v>
      </c>
      <c r="J1534" t="s">
        <v>145</v>
      </c>
      <c r="K1534" t="s">
        <v>4390</v>
      </c>
      <c r="L1534" s="5">
        <v>7</v>
      </c>
      <c r="M1534" t="s">
        <v>8178</v>
      </c>
      <c r="N1534" s="6">
        <v>202062</v>
      </c>
      <c r="O1534" t="s">
        <v>8182</v>
      </c>
      <c r="P1534" s="6">
        <v>72000000</v>
      </c>
      <c r="Q1534" s="6">
        <v>97076152</v>
      </c>
      <c r="R1534">
        <v>25076152</v>
      </c>
      <c r="S1534" t="s">
        <v>8175</v>
      </c>
      <c r="T1534" s="7">
        <v>38652</v>
      </c>
      <c r="U1534" t="s">
        <v>2313</v>
      </c>
      <c r="V1534" s="7">
        <v>38652</v>
      </c>
      <c r="W1534" t="s">
        <v>8204</v>
      </c>
      <c r="X1534" t="s">
        <v>8199</v>
      </c>
      <c r="Y1534">
        <v>2005</v>
      </c>
      <c r="Z1534">
        <v>27</v>
      </c>
    </row>
    <row r="1535" spans="1:26" x14ac:dyDescent="0.25">
      <c r="A1535" t="s">
        <v>3830</v>
      </c>
      <c r="B1535" t="s">
        <v>3831</v>
      </c>
      <c r="C1535" t="s">
        <v>3831</v>
      </c>
      <c r="D1535">
        <v>0</v>
      </c>
      <c r="E1535">
        <v>93</v>
      </c>
      <c r="F1535">
        <v>1</v>
      </c>
      <c r="G1535">
        <v>33</v>
      </c>
      <c r="H1535" t="s">
        <v>8177</v>
      </c>
      <c r="I1535" t="s">
        <v>83</v>
      </c>
      <c r="J1535" t="s">
        <v>8161</v>
      </c>
      <c r="K1535" t="s">
        <v>3857</v>
      </c>
      <c r="L1535" s="5">
        <v>6.2</v>
      </c>
      <c r="M1535" t="s">
        <v>8178</v>
      </c>
      <c r="N1535" s="6">
        <v>99717</v>
      </c>
      <c r="O1535" t="s">
        <v>8179</v>
      </c>
      <c r="P1535" s="6">
        <v>15000000</v>
      </c>
      <c r="Q1535" s="6">
        <v>47074133</v>
      </c>
      <c r="R1535">
        <v>32074133</v>
      </c>
      <c r="S1535" t="s">
        <v>8175</v>
      </c>
      <c r="T1535" s="7">
        <v>38521</v>
      </c>
      <c r="U1535" t="s">
        <v>209</v>
      </c>
      <c r="V1535" s="7">
        <v>38521</v>
      </c>
      <c r="W1535" t="s">
        <v>8208</v>
      </c>
      <c r="X1535" t="s">
        <v>8206</v>
      </c>
      <c r="Y1535">
        <v>2005</v>
      </c>
      <c r="Z1535">
        <v>18</v>
      </c>
    </row>
    <row r="1536" spans="1:26" x14ac:dyDescent="0.25">
      <c r="A1536" t="s">
        <v>3832</v>
      </c>
      <c r="B1536" t="s">
        <v>3833</v>
      </c>
      <c r="C1536" t="s">
        <v>3833</v>
      </c>
      <c r="D1536">
        <v>0</v>
      </c>
      <c r="E1536">
        <v>105</v>
      </c>
      <c r="F1536">
        <v>1</v>
      </c>
      <c r="G1536">
        <v>45</v>
      </c>
      <c r="H1536" t="s">
        <v>8177</v>
      </c>
      <c r="I1536" t="s">
        <v>5529</v>
      </c>
      <c r="J1536" t="s">
        <v>83</v>
      </c>
      <c r="K1536" t="s">
        <v>8161</v>
      </c>
      <c r="L1536" s="5">
        <v>5.2</v>
      </c>
      <c r="M1536" t="s">
        <v>8178</v>
      </c>
      <c r="N1536" s="6">
        <v>117478</v>
      </c>
      <c r="O1536" t="s">
        <v>8182</v>
      </c>
      <c r="P1536" s="6">
        <v>60000000</v>
      </c>
      <c r="Q1536" s="6">
        <v>58072119</v>
      </c>
      <c r="R1536">
        <v>-1927881</v>
      </c>
      <c r="S1536" t="s">
        <v>8185</v>
      </c>
      <c r="T1536" s="7">
        <v>38645</v>
      </c>
      <c r="U1536" t="s">
        <v>2287</v>
      </c>
      <c r="V1536" s="7">
        <v>38645</v>
      </c>
      <c r="W1536" t="s">
        <v>8204</v>
      </c>
      <c r="X1536" t="s">
        <v>8199</v>
      </c>
      <c r="Y1536">
        <v>2005</v>
      </c>
      <c r="Z1536">
        <v>20</v>
      </c>
    </row>
    <row r="1537" spans="1:26" x14ac:dyDescent="0.25">
      <c r="A1537" t="s">
        <v>3834</v>
      </c>
      <c r="B1537" t="s">
        <v>3835</v>
      </c>
      <c r="C1537" t="s">
        <v>3835</v>
      </c>
      <c r="D1537">
        <v>0</v>
      </c>
      <c r="E1537">
        <v>128</v>
      </c>
      <c r="F1537">
        <v>2</v>
      </c>
      <c r="G1537">
        <v>8</v>
      </c>
      <c r="H1537" t="s">
        <v>8183</v>
      </c>
      <c r="I1537" t="s">
        <v>145</v>
      </c>
      <c r="J1537" t="s">
        <v>5802</v>
      </c>
      <c r="K1537" t="s">
        <v>5802</v>
      </c>
      <c r="L1537" s="5">
        <v>7.6</v>
      </c>
      <c r="M1537" t="s">
        <v>8181</v>
      </c>
      <c r="N1537" s="6">
        <v>81924</v>
      </c>
      <c r="O1537" t="s">
        <v>8179</v>
      </c>
      <c r="P1537" s="6">
        <v>20000000</v>
      </c>
      <c r="Q1537" s="6">
        <v>75011029</v>
      </c>
      <c r="R1537">
        <v>55011029</v>
      </c>
      <c r="S1537" t="s">
        <v>8175</v>
      </c>
      <c r="T1537" s="7">
        <v>39356</v>
      </c>
      <c r="U1537" t="s">
        <v>2862</v>
      </c>
      <c r="V1537" s="7">
        <v>39356</v>
      </c>
      <c r="W1537" t="s">
        <v>8204</v>
      </c>
      <c r="X1537" t="s">
        <v>8205</v>
      </c>
      <c r="Y1537">
        <v>2007</v>
      </c>
      <c r="Z1537">
        <v>1</v>
      </c>
    </row>
    <row r="1538" spans="1:26" x14ac:dyDescent="0.25">
      <c r="A1538" t="s">
        <v>3836</v>
      </c>
      <c r="B1538" t="s">
        <v>3837</v>
      </c>
      <c r="C1538" t="s">
        <v>3837</v>
      </c>
      <c r="D1538">
        <v>0</v>
      </c>
      <c r="E1538">
        <v>113</v>
      </c>
      <c r="F1538">
        <v>1</v>
      </c>
      <c r="G1538">
        <v>53</v>
      </c>
      <c r="H1538" t="s">
        <v>8177</v>
      </c>
      <c r="I1538" t="s">
        <v>132</v>
      </c>
      <c r="J1538" t="s">
        <v>145</v>
      </c>
      <c r="K1538" t="s">
        <v>8156</v>
      </c>
      <c r="L1538" s="5">
        <v>7.5</v>
      </c>
      <c r="M1538" t="s">
        <v>8181</v>
      </c>
      <c r="N1538" s="6">
        <v>234573</v>
      </c>
      <c r="O1538" t="s">
        <v>8182</v>
      </c>
      <c r="P1538" s="6">
        <v>30000000</v>
      </c>
      <c r="Q1538" s="6">
        <v>53653224</v>
      </c>
      <c r="R1538">
        <v>23653224</v>
      </c>
      <c r="S1538" t="s">
        <v>8175</v>
      </c>
      <c r="T1538" s="7">
        <v>38969</v>
      </c>
      <c r="U1538" t="s">
        <v>2862</v>
      </c>
      <c r="V1538" s="7">
        <v>38969</v>
      </c>
      <c r="W1538" t="s">
        <v>8211</v>
      </c>
      <c r="X1538" t="s">
        <v>8206</v>
      </c>
      <c r="Y1538">
        <v>2006</v>
      </c>
      <c r="Z1538">
        <v>9</v>
      </c>
    </row>
    <row r="1539" spans="1:26" x14ac:dyDescent="0.25">
      <c r="A1539" t="s">
        <v>3838</v>
      </c>
      <c r="B1539" t="s">
        <v>3839</v>
      </c>
      <c r="C1539" t="s">
        <v>3839</v>
      </c>
      <c r="D1539">
        <v>0</v>
      </c>
      <c r="E1539">
        <v>91</v>
      </c>
      <c r="F1539">
        <v>1</v>
      </c>
      <c r="G1539">
        <v>31</v>
      </c>
      <c r="H1539" t="s">
        <v>8177</v>
      </c>
      <c r="I1539" t="s">
        <v>83</v>
      </c>
      <c r="J1539" t="s">
        <v>5802</v>
      </c>
      <c r="K1539" t="s">
        <v>5802</v>
      </c>
      <c r="L1539" s="5">
        <v>5.8</v>
      </c>
      <c r="M1539" t="s">
        <v>8178</v>
      </c>
      <c r="N1539" s="6">
        <v>76364</v>
      </c>
      <c r="O1539" t="s">
        <v>8179</v>
      </c>
      <c r="P1539" s="6">
        <v>16000000</v>
      </c>
      <c r="Q1539" s="6">
        <v>51764406</v>
      </c>
      <c r="R1539">
        <v>35764406</v>
      </c>
      <c r="S1539" t="s">
        <v>8175</v>
      </c>
      <c r="T1539" s="7">
        <v>38995</v>
      </c>
      <c r="U1539" t="s">
        <v>3840</v>
      </c>
      <c r="V1539" s="7">
        <v>38995</v>
      </c>
      <c r="W1539" t="s">
        <v>8204</v>
      </c>
      <c r="X1539" t="s">
        <v>8199</v>
      </c>
      <c r="Y1539">
        <v>2006</v>
      </c>
      <c r="Z1539">
        <v>5</v>
      </c>
    </row>
    <row r="1540" spans="1:26" x14ac:dyDescent="0.25">
      <c r="A1540" t="s">
        <v>3841</v>
      </c>
      <c r="B1540" t="s">
        <v>3842</v>
      </c>
      <c r="C1540" t="s">
        <v>3842</v>
      </c>
      <c r="D1540">
        <v>0</v>
      </c>
      <c r="E1540">
        <v>192</v>
      </c>
      <c r="F1540">
        <v>3</v>
      </c>
      <c r="G1540">
        <v>12</v>
      </c>
      <c r="H1540" t="s">
        <v>8183</v>
      </c>
      <c r="I1540" t="s">
        <v>145</v>
      </c>
      <c r="J1540" t="s">
        <v>8163</v>
      </c>
      <c r="K1540" t="s">
        <v>8164</v>
      </c>
      <c r="L1540" s="5">
        <v>7.8</v>
      </c>
      <c r="M1540" t="s">
        <v>8181</v>
      </c>
      <c r="N1540" s="6">
        <v>56015</v>
      </c>
      <c r="O1540" t="s">
        <v>8179</v>
      </c>
      <c r="P1540" s="6">
        <v>7000000</v>
      </c>
      <c r="Q1540" s="6">
        <v>6887221</v>
      </c>
      <c r="R1540">
        <v>-112779</v>
      </c>
      <c r="S1540" t="s">
        <v>8185</v>
      </c>
      <c r="T1540" s="7">
        <v>38303</v>
      </c>
      <c r="U1540" t="s">
        <v>3843</v>
      </c>
      <c r="V1540" s="7">
        <v>38303</v>
      </c>
      <c r="W1540" t="s">
        <v>8207</v>
      </c>
      <c r="X1540" t="s">
        <v>1465</v>
      </c>
      <c r="Y1540">
        <v>2004</v>
      </c>
      <c r="Z1540">
        <v>12</v>
      </c>
    </row>
    <row r="1541" spans="1:26" x14ac:dyDescent="0.25">
      <c r="A1541" t="s">
        <v>3844</v>
      </c>
      <c r="B1541" t="s">
        <v>3845</v>
      </c>
      <c r="C1541" t="s">
        <v>3845</v>
      </c>
      <c r="D1541">
        <v>0</v>
      </c>
      <c r="E1541">
        <v>127</v>
      </c>
      <c r="F1541">
        <v>2</v>
      </c>
      <c r="G1541">
        <v>7</v>
      </c>
      <c r="H1541" t="s">
        <v>8183</v>
      </c>
      <c r="I1541" t="s">
        <v>5529</v>
      </c>
      <c r="J1541" t="s">
        <v>8160</v>
      </c>
      <c r="K1541" t="s">
        <v>8162</v>
      </c>
      <c r="L1541" s="5">
        <v>5.9</v>
      </c>
      <c r="M1541" t="s">
        <v>8178</v>
      </c>
      <c r="N1541" s="6">
        <v>68819</v>
      </c>
      <c r="O1541" t="s">
        <v>8179</v>
      </c>
      <c r="P1541" s="6">
        <v>50000000</v>
      </c>
      <c r="Q1541" s="6">
        <v>22984628</v>
      </c>
      <c r="R1541">
        <v>-27015372</v>
      </c>
      <c r="S1541" t="s">
        <v>8185</v>
      </c>
      <c r="T1541" s="7">
        <v>38620</v>
      </c>
      <c r="U1541" t="s">
        <v>676</v>
      </c>
      <c r="V1541" s="7">
        <v>38620</v>
      </c>
      <c r="W1541" t="s">
        <v>8211</v>
      </c>
      <c r="X1541" t="s">
        <v>8200</v>
      </c>
      <c r="Y1541">
        <v>2005</v>
      </c>
      <c r="Z1541">
        <v>25</v>
      </c>
    </row>
    <row r="1542" spans="1:26" x14ac:dyDescent="0.25">
      <c r="A1542" t="s">
        <v>3846</v>
      </c>
      <c r="B1542" t="s">
        <v>3847</v>
      </c>
      <c r="C1542" t="s">
        <v>3847</v>
      </c>
      <c r="D1542">
        <v>0</v>
      </c>
      <c r="E1542">
        <v>109</v>
      </c>
      <c r="F1542">
        <v>1</v>
      </c>
      <c r="G1542">
        <v>49</v>
      </c>
      <c r="H1542" t="s">
        <v>8177</v>
      </c>
      <c r="I1542" t="s">
        <v>5529</v>
      </c>
      <c r="J1542" t="s">
        <v>8162</v>
      </c>
      <c r="K1542" t="s">
        <v>3857</v>
      </c>
      <c r="L1542" s="5">
        <v>6.8</v>
      </c>
      <c r="M1542" t="s">
        <v>8178</v>
      </c>
      <c r="N1542" s="6">
        <v>119121</v>
      </c>
      <c r="O1542" t="s">
        <v>8182</v>
      </c>
      <c r="P1542" s="6">
        <v>20000000</v>
      </c>
      <c r="Q1542" s="6">
        <v>66476363</v>
      </c>
      <c r="R1542">
        <v>46476363</v>
      </c>
      <c r="S1542" t="s">
        <v>8175</v>
      </c>
      <c r="T1542" s="7">
        <v>39541</v>
      </c>
      <c r="U1542" t="s">
        <v>3848</v>
      </c>
      <c r="V1542" s="7">
        <v>39541</v>
      </c>
      <c r="W1542" t="s">
        <v>8210</v>
      </c>
      <c r="X1542" t="s">
        <v>8199</v>
      </c>
      <c r="Y1542">
        <v>2008</v>
      </c>
      <c r="Z1542">
        <v>3</v>
      </c>
    </row>
    <row r="1543" spans="1:26" x14ac:dyDescent="0.25">
      <c r="A1543" t="s">
        <v>3849</v>
      </c>
      <c r="B1543" t="s">
        <v>3850</v>
      </c>
      <c r="C1543" t="s">
        <v>3850</v>
      </c>
      <c r="D1543">
        <v>0</v>
      </c>
      <c r="E1543">
        <v>125</v>
      </c>
      <c r="F1543">
        <v>2</v>
      </c>
      <c r="G1543">
        <v>5</v>
      </c>
      <c r="H1543" t="s">
        <v>8183</v>
      </c>
      <c r="I1543" t="s">
        <v>8160</v>
      </c>
      <c r="J1543" t="s">
        <v>8162</v>
      </c>
      <c r="K1543" t="s">
        <v>145</v>
      </c>
      <c r="L1543" s="5">
        <v>7</v>
      </c>
      <c r="M1543" t="s">
        <v>8178</v>
      </c>
      <c r="N1543" s="6">
        <v>79430</v>
      </c>
      <c r="O1543" t="s">
        <v>8179</v>
      </c>
      <c r="P1543" s="6">
        <v>30000000</v>
      </c>
      <c r="Q1543" s="6">
        <v>41480851</v>
      </c>
      <c r="R1543">
        <v>11480851</v>
      </c>
      <c r="S1543" t="s">
        <v>8175</v>
      </c>
      <c r="T1543" s="7">
        <v>38965</v>
      </c>
      <c r="U1543" t="s">
        <v>3851</v>
      </c>
      <c r="V1543" s="7">
        <v>38965</v>
      </c>
      <c r="W1543" t="s">
        <v>8211</v>
      </c>
      <c r="X1543" t="s">
        <v>8197</v>
      </c>
      <c r="Y1543">
        <v>2006</v>
      </c>
      <c r="Z1543">
        <v>5</v>
      </c>
    </row>
    <row r="1544" spans="1:26" x14ac:dyDescent="0.25">
      <c r="A1544" t="s">
        <v>3852</v>
      </c>
      <c r="B1544" t="s">
        <v>3853</v>
      </c>
      <c r="C1544" t="s">
        <v>3853</v>
      </c>
      <c r="D1544">
        <v>0</v>
      </c>
      <c r="E1544">
        <v>104</v>
      </c>
      <c r="F1544">
        <v>1</v>
      </c>
      <c r="G1544">
        <v>44</v>
      </c>
      <c r="H1544" t="s">
        <v>8177</v>
      </c>
      <c r="I1544" t="s">
        <v>8162</v>
      </c>
      <c r="J1544" t="s">
        <v>145</v>
      </c>
      <c r="K1544" t="s">
        <v>178</v>
      </c>
      <c r="L1544" s="5">
        <v>7.3</v>
      </c>
      <c r="M1544" t="s">
        <v>8181</v>
      </c>
      <c r="N1544" s="6">
        <v>54376</v>
      </c>
      <c r="O1544" t="s">
        <v>8179</v>
      </c>
      <c r="P1544" s="6">
        <v>20000000</v>
      </c>
      <c r="Q1544" s="6">
        <v>5048693</v>
      </c>
      <c r="R1544">
        <v>-14951307</v>
      </c>
      <c r="S1544" t="s">
        <v>8185</v>
      </c>
      <c r="T1544" s="7">
        <v>38607</v>
      </c>
      <c r="U1544" t="s">
        <v>3854</v>
      </c>
      <c r="V1544" s="7">
        <v>38607</v>
      </c>
      <c r="W1544" t="s">
        <v>8211</v>
      </c>
      <c r="X1544" t="s">
        <v>8205</v>
      </c>
      <c r="Y1544">
        <v>2005</v>
      </c>
      <c r="Z1544">
        <v>12</v>
      </c>
    </row>
    <row r="1545" spans="1:26" x14ac:dyDescent="0.25">
      <c r="A1545" t="s">
        <v>3855</v>
      </c>
      <c r="B1545" t="s">
        <v>3856</v>
      </c>
      <c r="C1545" t="s">
        <v>3856</v>
      </c>
      <c r="D1545">
        <v>0</v>
      </c>
      <c r="E1545">
        <v>85</v>
      </c>
      <c r="F1545">
        <v>1</v>
      </c>
      <c r="G1545">
        <v>25</v>
      </c>
      <c r="H1545" t="s">
        <v>8177</v>
      </c>
      <c r="I1545" t="s">
        <v>3857</v>
      </c>
      <c r="J1545" t="s">
        <v>5802</v>
      </c>
      <c r="K1545" t="s">
        <v>5802</v>
      </c>
      <c r="L1545" s="5">
        <v>6.5</v>
      </c>
      <c r="M1545" t="s">
        <v>8178</v>
      </c>
      <c r="N1545" s="6">
        <v>132452</v>
      </c>
      <c r="O1545" t="s">
        <v>8182</v>
      </c>
      <c r="P1545" s="6">
        <v>26000000</v>
      </c>
      <c r="Q1545" s="6">
        <v>96258201</v>
      </c>
      <c r="R1545">
        <v>70258201</v>
      </c>
      <c r="S1545" t="s">
        <v>8175</v>
      </c>
      <c r="T1545" s="7">
        <v>38513</v>
      </c>
      <c r="U1545" t="s">
        <v>487</v>
      </c>
      <c r="V1545" s="7">
        <v>38513</v>
      </c>
      <c r="W1545" t="s">
        <v>8208</v>
      </c>
      <c r="X1545" t="s">
        <v>1465</v>
      </c>
      <c r="Y1545">
        <v>2005</v>
      </c>
      <c r="Z1545">
        <v>10</v>
      </c>
    </row>
    <row r="1546" spans="1:26" x14ac:dyDescent="0.25">
      <c r="A1546" t="s">
        <v>3858</v>
      </c>
      <c r="B1546" t="s">
        <v>3859</v>
      </c>
      <c r="C1546" t="s">
        <v>3859</v>
      </c>
      <c r="D1546">
        <v>0</v>
      </c>
      <c r="E1546">
        <v>166</v>
      </c>
      <c r="F1546">
        <v>2</v>
      </c>
      <c r="G1546">
        <v>46</v>
      </c>
      <c r="H1546" t="s">
        <v>8183</v>
      </c>
      <c r="I1546" t="s">
        <v>145</v>
      </c>
      <c r="J1546" t="s">
        <v>8156</v>
      </c>
      <c r="K1546" t="s">
        <v>8157</v>
      </c>
      <c r="L1546" s="5">
        <v>7.8</v>
      </c>
      <c r="M1546" t="s">
        <v>8181</v>
      </c>
      <c r="N1546" s="6">
        <v>681300</v>
      </c>
      <c r="O1546" t="s">
        <v>8184</v>
      </c>
      <c r="P1546" s="6">
        <v>150000000</v>
      </c>
      <c r="Q1546" s="6">
        <v>335802786</v>
      </c>
      <c r="R1546">
        <v>185802786</v>
      </c>
      <c r="S1546" t="s">
        <v>8175</v>
      </c>
      <c r="T1546" s="7">
        <v>39792</v>
      </c>
      <c r="U1546" t="s">
        <v>1081</v>
      </c>
      <c r="V1546" s="7">
        <v>39792</v>
      </c>
      <c r="W1546" t="s">
        <v>8196</v>
      </c>
      <c r="X1546" t="s">
        <v>8202</v>
      </c>
      <c r="Y1546">
        <v>2008</v>
      </c>
      <c r="Z1546">
        <v>10</v>
      </c>
    </row>
    <row r="1547" spans="1:26" x14ac:dyDescent="0.25">
      <c r="A1547" t="s">
        <v>3860</v>
      </c>
      <c r="B1547" t="s">
        <v>3861</v>
      </c>
      <c r="C1547" t="s">
        <v>3861</v>
      </c>
      <c r="D1547">
        <v>0</v>
      </c>
      <c r="E1547">
        <v>123</v>
      </c>
      <c r="F1547">
        <v>2</v>
      </c>
      <c r="G1547">
        <v>3</v>
      </c>
      <c r="H1547" t="s">
        <v>8183</v>
      </c>
      <c r="I1547" t="s">
        <v>8160</v>
      </c>
      <c r="J1547" t="s">
        <v>145</v>
      </c>
      <c r="K1547" t="s">
        <v>8167</v>
      </c>
      <c r="L1547" s="5">
        <v>6.5</v>
      </c>
      <c r="M1547" t="s">
        <v>8178</v>
      </c>
      <c r="N1547" s="6">
        <v>118239</v>
      </c>
      <c r="O1547" t="s">
        <v>8182</v>
      </c>
      <c r="P1547" s="6">
        <v>40000000</v>
      </c>
      <c r="Q1547" s="6">
        <v>60917189</v>
      </c>
      <c r="R1547">
        <v>20917189</v>
      </c>
      <c r="S1547" t="s">
        <v>8175</v>
      </c>
      <c r="T1547" s="7">
        <v>38861</v>
      </c>
      <c r="U1547" t="s">
        <v>2239</v>
      </c>
      <c r="V1547" s="7">
        <v>38861</v>
      </c>
      <c r="W1547" t="s">
        <v>8213</v>
      </c>
      <c r="X1547" t="s">
        <v>8202</v>
      </c>
      <c r="Y1547">
        <v>2006</v>
      </c>
      <c r="Z1547">
        <v>24</v>
      </c>
    </row>
    <row r="1548" spans="1:26" x14ac:dyDescent="0.25">
      <c r="A1548" t="s">
        <v>3862</v>
      </c>
      <c r="B1548" t="s">
        <v>3863</v>
      </c>
      <c r="C1548" t="s">
        <v>3863</v>
      </c>
      <c r="D1548">
        <v>0</v>
      </c>
      <c r="E1548">
        <v>85</v>
      </c>
      <c r="F1548">
        <v>1</v>
      </c>
      <c r="G1548">
        <v>25</v>
      </c>
      <c r="H1548" t="s">
        <v>8177</v>
      </c>
      <c r="I1548" t="s">
        <v>8158</v>
      </c>
      <c r="J1548" t="s">
        <v>8159</v>
      </c>
      <c r="K1548" t="s">
        <v>132</v>
      </c>
      <c r="L1548" s="5">
        <v>6.7</v>
      </c>
      <c r="M1548" t="s">
        <v>8178</v>
      </c>
      <c r="N1548" s="6">
        <v>88034</v>
      </c>
      <c r="O1548" t="s">
        <v>8179</v>
      </c>
      <c r="P1548" s="6">
        <v>100000000</v>
      </c>
      <c r="Q1548" s="6">
        <v>152005713</v>
      </c>
      <c r="R1548">
        <v>52005713</v>
      </c>
      <c r="S1548" t="s">
        <v>8175</v>
      </c>
      <c r="T1548" s="7">
        <v>39235</v>
      </c>
      <c r="U1548" t="s">
        <v>3864</v>
      </c>
      <c r="V1548" s="7">
        <v>39235</v>
      </c>
      <c r="W1548" t="s">
        <v>8208</v>
      </c>
      <c r="X1548" t="s">
        <v>8206</v>
      </c>
      <c r="Y1548">
        <v>2007</v>
      </c>
      <c r="Z1548">
        <v>2</v>
      </c>
    </row>
    <row r="1549" spans="1:26" x14ac:dyDescent="0.25">
      <c r="A1549" t="s">
        <v>3865</v>
      </c>
      <c r="B1549" t="s">
        <v>3866</v>
      </c>
      <c r="C1549" t="s">
        <v>3867</v>
      </c>
      <c r="D1549">
        <v>0</v>
      </c>
      <c r="E1549">
        <v>88</v>
      </c>
      <c r="F1549">
        <v>1</v>
      </c>
      <c r="G1549">
        <v>28</v>
      </c>
      <c r="H1549" t="s">
        <v>8177</v>
      </c>
      <c r="I1549" t="s">
        <v>8162</v>
      </c>
      <c r="J1549" t="s">
        <v>145</v>
      </c>
      <c r="K1549" t="s">
        <v>8157</v>
      </c>
      <c r="L1549" s="5">
        <v>7.9</v>
      </c>
      <c r="M1549" t="s">
        <v>8181</v>
      </c>
      <c r="N1549" s="6">
        <v>57395</v>
      </c>
      <c r="O1549" t="s">
        <v>8179</v>
      </c>
      <c r="P1549" s="6">
        <v>1000000</v>
      </c>
      <c r="Q1549" s="6">
        <v>3403957</v>
      </c>
      <c r="R1549">
        <v>2403957</v>
      </c>
      <c r="S1549" t="s">
        <v>8175</v>
      </c>
      <c r="T1549" s="7">
        <v>38237</v>
      </c>
      <c r="U1549" t="s">
        <v>3868</v>
      </c>
      <c r="V1549" s="7">
        <v>38237</v>
      </c>
      <c r="W1549" t="s">
        <v>8211</v>
      </c>
      <c r="X1549" t="s">
        <v>8197</v>
      </c>
      <c r="Y1549">
        <v>2004</v>
      </c>
      <c r="Z1549">
        <v>7</v>
      </c>
    </row>
    <row r="1550" spans="1:26" x14ac:dyDescent="0.25">
      <c r="A1550" t="s">
        <v>3869</v>
      </c>
      <c r="B1550" t="s">
        <v>3870</v>
      </c>
      <c r="C1550" t="s">
        <v>3870</v>
      </c>
      <c r="D1550">
        <v>0</v>
      </c>
      <c r="E1550">
        <v>97</v>
      </c>
      <c r="F1550">
        <v>1</v>
      </c>
      <c r="G1550">
        <v>37</v>
      </c>
      <c r="H1550" t="s">
        <v>8177</v>
      </c>
      <c r="I1550" t="s">
        <v>132</v>
      </c>
      <c r="J1550" t="s">
        <v>145</v>
      </c>
      <c r="K1550" t="s">
        <v>8157</v>
      </c>
      <c r="L1550" s="5">
        <v>6.9</v>
      </c>
      <c r="M1550" t="s">
        <v>8178</v>
      </c>
      <c r="N1550" s="6">
        <v>66272</v>
      </c>
      <c r="O1550" t="s">
        <v>8179</v>
      </c>
      <c r="P1550" s="6">
        <v>12000000</v>
      </c>
      <c r="Q1550" s="6">
        <v>5254986</v>
      </c>
      <c r="R1550">
        <v>-6745014</v>
      </c>
      <c r="S1550" t="s">
        <v>8185</v>
      </c>
      <c r="T1550" s="7">
        <v>39203</v>
      </c>
      <c r="U1550" t="s">
        <v>3871</v>
      </c>
      <c r="V1550" s="7">
        <v>39203</v>
      </c>
      <c r="W1550" t="s">
        <v>8213</v>
      </c>
      <c r="X1550" t="s">
        <v>8197</v>
      </c>
      <c r="Y1550">
        <v>2007</v>
      </c>
      <c r="Z1550">
        <v>1</v>
      </c>
    </row>
    <row r="1551" spans="1:26" x14ac:dyDescent="0.25">
      <c r="A1551" t="s">
        <v>3872</v>
      </c>
      <c r="B1551" t="s">
        <v>3873</v>
      </c>
      <c r="C1551" t="s">
        <v>3873</v>
      </c>
      <c r="D1551">
        <v>0</v>
      </c>
      <c r="E1551">
        <v>85</v>
      </c>
      <c r="F1551">
        <v>1</v>
      </c>
      <c r="G1551">
        <v>25</v>
      </c>
      <c r="H1551" t="s">
        <v>8177</v>
      </c>
      <c r="I1551" t="s">
        <v>5529</v>
      </c>
      <c r="J1551" t="s">
        <v>8158</v>
      </c>
      <c r="K1551" t="s">
        <v>8159</v>
      </c>
      <c r="L1551" s="5">
        <v>6.6</v>
      </c>
      <c r="M1551" t="s">
        <v>8178</v>
      </c>
      <c r="N1551" s="6">
        <v>135486</v>
      </c>
      <c r="O1551" t="s">
        <v>8182</v>
      </c>
      <c r="P1551" s="6">
        <v>149000000</v>
      </c>
      <c r="Q1551" s="6">
        <v>178281554</v>
      </c>
      <c r="R1551">
        <v>29281554</v>
      </c>
      <c r="S1551" t="s">
        <v>8175</v>
      </c>
      <c r="T1551" s="7">
        <v>39012</v>
      </c>
      <c r="U1551" t="s">
        <v>3874</v>
      </c>
      <c r="V1551" s="7">
        <v>39012</v>
      </c>
      <c r="W1551" t="s">
        <v>8204</v>
      </c>
      <c r="X1551" t="s">
        <v>8200</v>
      </c>
      <c r="Y1551">
        <v>2006</v>
      </c>
      <c r="Z1551">
        <v>22</v>
      </c>
    </row>
    <row r="1552" spans="1:26" x14ac:dyDescent="0.25">
      <c r="A1552" t="s">
        <v>3875</v>
      </c>
      <c r="B1552" t="s">
        <v>3876</v>
      </c>
      <c r="C1552" t="s">
        <v>3876</v>
      </c>
      <c r="D1552">
        <v>0</v>
      </c>
      <c r="E1552">
        <v>104</v>
      </c>
      <c r="F1552">
        <v>1</v>
      </c>
      <c r="G1552">
        <v>44</v>
      </c>
      <c r="H1552" t="s">
        <v>8177</v>
      </c>
      <c r="I1552" t="s">
        <v>145</v>
      </c>
      <c r="J1552" t="s">
        <v>3857</v>
      </c>
      <c r="K1552" t="s">
        <v>5802</v>
      </c>
      <c r="L1552" s="5">
        <v>7</v>
      </c>
      <c r="M1552" t="s">
        <v>8178</v>
      </c>
      <c r="N1552" s="6">
        <v>166317</v>
      </c>
      <c r="O1552" t="s">
        <v>8182</v>
      </c>
      <c r="P1552" s="6">
        <v>950000</v>
      </c>
      <c r="Q1552" s="6">
        <v>7022209</v>
      </c>
      <c r="R1552">
        <v>6072209</v>
      </c>
      <c r="S1552" t="s">
        <v>8175</v>
      </c>
      <c r="T1552" s="7">
        <v>38353</v>
      </c>
      <c r="U1552" t="s">
        <v>3610</v>
      </c>
      <c r="V1552" s="7">
        <v>38353</v>
      </c>
      <c r="W1552" t="s">
        <v>8198</v>
      </c>
      <c r="X1552" t="s">
        <v>8206</v>
      </c>
      <c r="Y1552">
        <v>2005</v>
      </c>
      <c r="Z1552">
        <v>1</v>
      </c>
    </row>
    <row r="1553" spans="1:26" x14ac:dyDescent="0.25">
      <c r="A1553" t="s">
        <v>3877</v>
      </c>
      <c r="B1553" t="s">
        <v>3878</v>
      </c>
      <c r="C1553" t="s">
        <v>3878</v>
      </c>
      <c r="D1553">
        <v>0</v>
      </c>
      <c r="E1553">
        <v>97</v>
      </c>
      <c r="F1553">
        <v>1</v>
      </c>
      <c r="G1553">
        <v>37</v>
      </c>
      <c r="H1553" t="s">
        <v>8177</v>
      </c>
      <c r="I1553" t="s">
        <v>132</v>
      </c>
      <c r="J1553" t="s">
        <v>5802</v>
      </c>
      <c r="K1553" t="s">
        <v>5802</v>
      </c>
      <c r="L1553" s="5">
        <v>7.3</v>
      </c>
      <c r="M1553" t="s">
        <v>8181</v>
      </c>
      <c r="N1553" s="6">
        <v>139558</v>
      </c>
      <c r="O1553" t="s">
        <v>8182</v>
      </c>
      <c r="P1553" s="6">
        <v>5000000</v>
      </c>
      <c r="Q1553" s="6">
        <v>26986174</v>
      </c>
      <c r="R1553">
        <v>21986174</v>
      </c>
      <c r="S1553" t="s">
        <v>8175</v>
      </c>
      <c r="T1553" s="7">
        <v>38863</v>
      </c>
      <c r="U1553" t="s">
        <v>1299</v>
      </c>
      <c r="V1553" s="7">
        <v>38863</v>
      </c>
      <c r="W1553" t="s">
        <v>8213</v>
      </c>
      <c r="X1553" t="s">
        <v>1465</v>
      </c>
      <c r="Y1553">
        <v>2006</v>
      </c>
      <c r="Z1553">
        <v>26</v>
      </c>
    </row>
    <row r="1554" spans="1:26" x14ac:dyDescent="0.25">
      <c r="A1554" t="s">
        <v>3879</v>
      </c>
      <c r="B1554" t="s">
        <v>3880</v>
      </c>
      <c r="C1554" t="s">
        <v>3880</v>
      </c>
      <c r="D1554">
        <v>0</v>
      </c>
      <c r="E1554">
        <v>110</v>
      </c>
      <c r="F1554">
        <v>1</v>
      </c>
      <c r="G1554">
        <v>50</v>
      </c>
      <c r="H1554" t="s">
        <v>8177</v>
      </c>
      <c r="I1554" t="s">
        <v>5529</v>
      </c>
      <c r="J1554" t="s">
        <v>8158</v>
      </c>
      <c r="K1554" t="s">
        <v>132</v>
      </c>
      <c r="L1554" s="5">
        <v>6.5</v>
      </c>
      <c r="M1554" t="s">
        <v>8178</v>
      </c>
      <c r="N1554" s="6">
        <v>225615</v>
      </c>
      <c r="O1554" t="s">
        <v>8182</v>
      </c>
      <c r="P1554" s="6">
        <v>80000000</v>
      </c>
      <c r="Q1554" s="6">
        <v>230685453</v>
      </c>
      <c r="R1554">
        <v>150685453</v>
      </c>
      <c r="S1554" t="s">
        <v>8175</v>
      </c>
      <c r="T1554" s="7">
        <v>39618</v>
      </c>
      <c r="U1554" t="s">
        <v>1347</v>
      </c>
      <c r="V1554" s="7">
        <v>39618</v>
      </c>
      <c r="W1554" t="s">
        <v>8208</v>
      </c>
      <c r="X1554" t="s">
        <v>8199</v>
      </c>
      <c r="Y1554">
        <v>2008</v>
      </c>
      <c r="Z1554">
        <v>19</v>
      </c>
    </row>
    <row r="1555" spans="1:26" x14ac:dyDescent="0.25">
      <c r="A1555" t="s">
        <v>3881</v>
      </c>
      <c r="B1555" t="s">
        <v>3882</v>
      </c>
      <c r="C1555" t="s">
        <v>3882</v>
      </c>
      <c r="D1555">
        <v>0</v>
      </c>
      <c r="E1555">
        <v>95</v>
      </c>
      <c r="F1555">
        <v>1</v>
      </c>
      <c r="G1555">
        <v>35</v>
      </c>
      <c r="H1555" t="s">
        <v>8177</v>
      </c>
      <c r="I1555" t="s">
        <v>132</v>
      </c>
      <c r="J1555" t="s">
        <v>145</v>
      </c>
      <c r="K1555" t="s">
        <v>8156</v>
      </c>
      <c r="L1555" s="5">
        <v>6.7</v>
      </c>
      <c r="M1555" t="s">
        <v>8178</v>
      </c>
      <c r="N1555" s="6">
        <v>115662</v>
      </c>
      <c r="O1555" t="s">
        <v>8182</v>
      </c>
      <c r="P1555" s="6">
        <v>58000000</v>
      </c>
      <c r="Q1555" s="6">
        <v>102854431</v>
      </c>
      <c r="R1555">
        <v>44854431</v>
      </c>
      <c r="S1555" t="s">
        <v>8175</v>
      </c>
      <c r="T1555" s="7">
        <v>38611</v>
      </c>
      <c r="U1555" t="s">
        <v>3093</v>
      </c>
      <c r="V1555" s="7">
        <v>38611</v>
      </c>
      <c r="W1555" t="s">
        <v>8211</v>
      </c>
      <c r="X1555" t="s">
        <v>1465</v>
      </c>
      <c r="Y1555">
        <v>2005</v>
      </c>
      <c r="Z1555">
        <v>16</v>
      </c>
    </row>
    <row r="1556" spans="1:26" x14ac:dyDescent="0.25">
      <c r="A1556" t="s">
        <v>3883</v>
      </c>
      <c r="B1556" t="s">
        <v>3884</v>
      </c>
      <c r="C1556" t="s">
        <v>3884</v>
      </c>
      <c r="D1556">
        <v>0</v>
      </c>
      <c r="E1556">
        <v>110</v>
      </c>
      <c r="F1556">
        <v>1</v>
      </c>
      <c r="G1556">
        <v>50</v>
      </c>
      <c r="H1556" t="s">
        <v>8177</v>
      </c>
      <c r="I1556" t="s">
        <v>8162</v>
      </c>
      <c r="J1556" t="s">
        <v>145</v>
      </c>
      <c r="K1556" t="s">
        <v>3857</v>
      </c>
      <c r="L1556" s="5">
        <v>7.7</v>
      </c>
      <c r="M1556" t="s">
        <v>8181</v>
      </c>
      <c r="N1556" s="6">
        <v>322110</v>
      </c>
      <c r="O1556" t="s">
        <v>8182</v>
      </c>
      <c r="P1556" s="6">
        <v>27000000</v>
      </c>
      <c r="Q1556" s="6">
        <v>56308881</v>
      </c>
      <c r="R1556">
        <v>29308881</v>
      </c>
      <c r="S1556" t="s">
        <v>8175</v>
      </c>
      <c r="T1556" s="7">
        <v>38772</v>
      </c>
      <c r="U1556" t="s">
        <v>3102</v>
      </c>
      <c r="V1556" s="7">
        <v>38772</v>
      </c>
      <c r="W1556" t="s">
        <v>8201</v>
      </c>
      <c r="X1556" t="s">
        <v>1465</v>
      </c>
      <c r="Y1556">
        <v>2006</v>
      </c>
      <c r="Z1556">
        <v>24</v>
      </c>
    </row>
    <row r="1557" spans="1:26" x14ac:dyDescent="0.25">
      <c r="A1557" t="s">
        <v>3885</v>
      </c>
      <c r="B1557" t="s">
        <v>3886</v>
      </c>
      <c r="C1557" t="s">
        <v>3886</v>
      </c>
      <c r="D1557">
        <v>0</v>
      </c>
      <c r="E1557">
        <v>100</v>
      </c>
      <c r="F1557">
        <v>1</v>
      </c>
      <c r="G1557">
        <v>40</v>
      </c>
      <c r="H1557" t="s">
        <v>8177</v>
      </c>
      <c r="I1557" t="s">
        <v>132</v>
      </c>
      <c r="J1557" t="s">
        <v>8157</v>
      </c>
      <c r="K1557" t="s">
        <v>8168</v>
      </c>
      <c r="L1557" s="5">
        <v>6.5</v>
      </c>
      <c r="M1557" t="s">
        <v>8178</v>
      </c>
      <c r="N1557" s="6">
        <v>69492</v>
      </c>
      <c r="O1557" t="s">
        <v>8179</v>
      </c>
      <c r="P1557" s="6">
        <v>10000000</v>
      </c>
      <c r="Q1557" s="6">
        <v>33478921</v>
      </c>
      <c r="R1557">
        <v>23478921</v>
      </c>
      <c r="S1557" t="s">
        <v>8175</v>
      </c>
      <c r="T1557" s="7">
        <v>39332</v>
      </c>
      <c r="U1557" t="s">
        <v>3887</v>
      </c>
      <c r="V1557" s="7">
        <v>39332</v>
      </c>
      <c r="W1557" t="s">
        <v>8211</v>
      </c>
      <c r="X1557" t="s">
        <v>1465</v>
      </c>
      <c r="Y1557">
        <v>2007</v>
      </c>
      <c r="Z1557">
        <v>7</v>
      </c>
    </row>
    <row r="1558" spans="1:26" x14ac:dyDescent="0.25">
      <c r="A1558" t="s">
        <v>3888</v>
      </c>
      <c r="B1558" t="s">
        <v>3889</v>
      </c>
      <c r="C1558" t="s">
        <v>3889</v>
      </c>
      <c r="D1558">
        <v>0</v>
      </c>
      <c r="E1558">
        <v>75</v>
      </c>
      <c r="F1558">
        <v>1</v>
      </c>
      <c r="G1558">
        <v>15</v>
      </c>
      <c r="H1558" t="s">
        <v>8180</v>
      </c>
      <c r="I1558" t="s">
        <v>5529</v>
      </c>
      <c r="J1558" t="s">
        <v>132</v>
      </c>
      <c r="K1558" t="s">
        <v>8161</v>
      </c>
      <c r="L1558" s="5">
        <v>4.5999999999999996</v>
      </c>
      <c r="M1558" t="s">
        <v>8188</v>
      </c>
      <c r="N1558" s="6">
        <v>73873</v>
      </c>
      <c r="O1558" t="s">
        <v>8179</v>
      </c>
      <c r="P1558" s="6">
        <v>35000000</v>
      </c>
      <c r="Q1558" s="6">
        <v>71571300</v>
      </c>
      <c r="R1558">
        <v>36571300</v>
      </c>
      <c r="S1558" t="s">
        <v>8175</v>
      </c>
      <c r="T1558" s="7">
        <v>39534</v>
      </c>
      <c r="U1558" t="s">
        <v>3890</v>
      </c>
      <c r="V1558" s="7">
        <v>39534</v>
      </c>
      <c r="W1558" t="s">
        <v>8203</v>
      </c>
      <c r="X1558" t="s">
        <v>8199</v>
      </c>
      <c r="Y1558">
        <v>2008</v>
      </c>
      <c r="Z1558">
        <v>27</v>
      </c>
    </row>
    <row r="1559" spans="1:26" x14ac:dyDescent="0.25">
      <c r="A1559" t="s">
        <v>3891</v>
      </c>
      <c r="B1559" t="s">
        <v>3892</v>
      </c>
      <c r="C1559" t="s">
        <v>3892</v>
      </c>
      <c r="D1559">
        <v>0</v>
      </c>
      <c r="E1559">
        <v>114</v>
      </c>
      <c r="F1559">
        <v>1</v>
      </c>
      <c r="G1559">
        <v>54</v>
      </c>
      <c r="H1559" t="s">
        <v>8177</v>
      </c>
      <c r="I1559" t="s">
        <v>145</v>
      </c>
      <c r="J1559" t="s">
        <v>8165</v>
      </c>
      <c r="K1559" t="s">
        <v>5802</v>
      </c>
      <c r="L1559" s="5">
        <v>7.4</v>
      </c>
      <c r="M1559" t="s">
        <v>8181</v>
      </c>
      <c r="N1559" s="6">
        <v>110141</v>
      </c>
      <c r="O1559" t="s">
        <v>8182</v>
      </c>
      <c r="P1559" s="6">
        <v>30000000</v>
      </c>
      <c r="Q1559" s="6">
        <v>66122026</v>
      </c>
      <c r="R1559">
        <v>36122026</v>
      </c>
      <c r="S1559" t="s">
        <v>8175</v>
      </c>
      <c r="T1559" s="7">
        <v>39356</v>
      </c>
      <c r="U1559" t="s">
        <v>3893</v>
      </c>
      <c r="V1559" s="7">
        <v>39356</v>
      </c>
      <c r="W1559" t="s">
        <v>8204</v>
      </c>
      <c r="X1559" t="s">
        <v>8205</v>
      </c>
      <c r="Y1559">
        <v>2007</v>
      </c>
      <c r="Z1559">
        <v>1</v>
      </c>
    </row>
    <row r="1560" spans="1:26" x14ac:dyDescent="0.25">
      <c r="A1560" t="s">
        <v>3894</v>
      </c>
      <c r="B1560" t="s">
        <v>3895</v>
      </c>
      <c r="C1560" t="s">
        <v>3895</v>
      </c>
      <c r="D1560">
        <v>0</v>
      </c>
      <c r="E1560">
        <v>114</v>
      </c>
      <c r="F1560">
        <v>1</v>
      </c>
      <c r="G1560">
        <v>54</v>
      </c>
      <c r="H1560" t="s">
        <v>8177</v>
      </c>
      <c r="I1560" t="s">
        <v>132</v>
      </c>
      <c r="J1560" t="s">
        <v>5802</v>
      </c>
      <c r="K1560" t="s">
        <v>5802</v>
      </c>
      <c r="L1560" s="5">
        <v>5.9</v>
      </c>
      <c r="M1560" t="s">
        <v>8178</v>
      </c>
      <c r="N1560" s="6">
        <v>109916</v>
      </c>
      <c r="O1560" t="s">
        <v>8182</v>
      </c>
      <c r="P1560" s="6">
        <v>69000000</v>
      </c>
      <c r="Q1560" s="6">
        <v>86855739</v>
      </c>
      <c r="R1560">
        <v>17855739</v>
      </c>
      <c r="S1560" t="s">
        <v>8175</v>
      </c>
      <c r="T1560" s="7">
        <v>40378</v>
      </c>
      <c r="U1560" t="s">
        <v>1691</v>
      </c>
      <c r="V1560" s="7">
        <v>40378</v>
      </c>
      <c r="W1560" t="s">
        <v>8209</v>
      </c>
      <c r="X1560" t="s">
        <v>8205</v>
      </c>
      <c r="Y1560">
        <v>2010</v>
      </c>
      <c r="Z1560">
        <v>19</v>
      </c>
    </row>
    <row r="1561" spans="1:26" x14ac:dyDescent="0.25">
      <c r="A1561" t="s">
        <v>3896</v>
      </c>
      <c r="B1561" t="s">
        <v>3897</v>
      </c>
      <c r="C1561" t="s">
        <v>3897</v>
      </c>
      <c r="D1561">
        <v>0</v>
      </c>
      <c r="E1561">
        <v>97</v>
      </c>
      <c r="F1561">
        <v>1</v>
      </c>
      <c r="G1561">
        <v>37</v>
      </c>
      <c r="H1561" t="s">
        <v>8177</v>
      </c>
      <c r="I1561" t="s">
        <v>132</v>
      </c>
      <c r="J1561" t="s">
        <v>8157</v>
      </c>
      <c r="K1561" t="s">
        <v>5802</v>
      </c>
      <c r="L1561" s="5">
        <v>5.6</v>
      </c>
      <c r="M1561" t="s">
        <v>8178</v>
      </c>
      <c r="N1561" s="6">
        <v>84409</v>
      </c>
      <c r="O1561" t="s">
        <v>8179</v>
      </c>
      <c r="P1561" s="6">
        <v>50000000</v>
      </c>
      <c r="Q1561" s="6">
        <v>130224158</v>
      </c>
      <c r="R1561">
        <v>80224158</v>
      </c>
      <c r="S1561" t="s">
        <v>8175</v>
      </c>
      <c r="T1561" s="7">
        <v>38786</v>
      </c>
      <c r="U1561" t="s">
        <v>2382</v>
      </c>
      <c r="V1561" s="7">
        <v>38786</v>
      </c>
      <c r="W1561" t="s">
        <v>8203</v>
      </c>
      <c r="X1561" t="s">
        <v>1465</v>
      </c>
      <c r="Y1561">
        <v>2006</v>
      </c>
      <c r="Z1561">
        <v>10</v>
      </c>
    </row>
    <row r="1562" spans="1:26" x14ac:dyDescent="0.25">
      <c r="A1562" t="s">
        <v>3898</v>
      </c>
      <c r="B1562" t="s">
        <v>3899</v>
      </c>
      <c r="C1562" t="s">
        <v>3899</v>
      </c>
      <c r="D1562">
        <v>0</v>
      </c>
      <c r="E1562">
        <v>126</v>
      </c>
      <c r="F1562">
        <v>2</v>
      </c>
      <c r="G1562">
        <v>6</v>
      </c>
      <c r="H1562" t="s">
        <v>8183</v>
      </c>
      <c r="I1562" t="s">
        <v>8160</v>
      </c>
      <c r="J1562" t="s">
        <v>145</v>
      </c>
      <c r="K1562" t="s">
        <v>8157</v>
      </c>
      <c r="L1562" s="5">
        <v>7.5</v>
      </c>
      <c r="M1562" t="s">
        <v>8181</v>
      </c>
      <c r="N1562" s="6">
        <v>61608</v>
      </c>
      <c r="O1562" t="s">
        <v>8179</v>
      </c>
      <c r="P1562" s="6">
        <v>15000000</v>
      </c>
      <c r="Q1562" s="6">
        <v>30271556</v>
      </c>
      <c r="R1562">
        <v>15271556</v>
      </c>
      <c r="S1562" t="s">
        <v>8175</v>
      </c>
      <c r="T1562" s="7">
        <v>39427</v>
      </c>
      <c r="U1562" t="s">
        <v>3900</v>
      </c>
      <c r="V1562" s="7">
        <v>39427</v>
      </c>
      <c r="W1562" t="s">
        <v>8196</v>
      </c>
      <c r="X1562" t="s">
        <v>8197</v>
      </c>
      <c r="Y1562">
        <v>2007</v>
      </c>
      <c r="Z1562">
        <v>11</v>
      </c>
    </row>
    <row r="1563" spans="1:26" x14ac:dyDescent="0.25">
      <c r="A1563" t="s">
        <v>3901</v>
      </c>
      <c r="B1563" t="s">
        <v>3902</v>
      </c>
      <c r="C1563" t="s">
        <v>3902</v>
      </c>
      <c r="D1563">
        <v>0</v>
      </c>
      <c r="E1563">
        <v>117</v>
      </c>
      <c r="F1563">
        <v>1</v>
      </c>
      <c r="G1563">
        <v>57</v>
      </c>
      <c r="H1563" t="s">
        <v>8177</v>
      </c>
      <c r="I1563" t="s">
        <v>132</v>
      </c>
      <c r="J1563" t="s">
        <v>145</v>
      </c>
      <c r="K1563" t="s">
        <v>8164</v>
      </c>
      <c r="L1563" s="5">
        <v>6.7</v>
      </c>
      <c r="M1563" t="s">
        <v>8178</v>
      </c>
      <c r="N1563" s="6">
        <v>136499</v>
      </c>
      <c r="O1563" t="s">
        <v>8182</v>
      </c>
      <c r="P1563" s="6">
        <v>75000000</v>
      </c>
      <c r="Q1563" s="6">
        <v>203627753</v>
      </c>
      <c r="R1563">
        <v>128627753</v>
      </c>
      <c r="S1563" t="s">
        <v>8175</v>
      </c>
      <c r="T1563" s="7">
        <v>39273</v>
      </c>
      <c r="U1563" t="s">
        <v>2468</v>
      </c>
      <c r="V1563" s="7">
        <v>39273</v>
      </c>
      <c r="W1563" t="s">
        <v>8209</v>
      </c>
      <c r="X1563" t="s">
        <v>8197</v>
      </c>
      <c r="Y1563">
        <v>2007</v>
      </c>
      <c r="Z1563">
        <v>10</v>
      </c>
    </row>
    <row r="1564" spans="1:26" x14ac:dyDescent="0.25">
      <c r="A1564" t="s">
        <v>3903</v>
      </c>
      <c r="B1564" t="s">
        <v>3904</v>
      </c>
      <c r="C1564" t="s">
        <v>3904</v>
      </c>
      <c r="D1564">
        <v>0</v>
      </c>
      <c r="E1564">
        <v>99</v>
      </c>
      <c r="F1564">
        <v>1</v>
      </c>
      <c r="G1564">
        <v>39</v>
      </c>
      <c r="H1564" t="s">
        <v>8177</v>
      </c>
      <c r="I1564" t="s">
        <v>8161</v>
      </c>
      <c r="J1564" t="s">
        <v>3857</v>
      </c>
      <c r="K1564" t="s">
        <v>5802</v>
      </c>
      <c r="L1564" s="5">
        <v>5.9</v>
      </c>
      <c r="M1564" t="s">
        <v>8178</v>
      </c>
      <c r="N1564" s="6">
        <v>81538</v>
      </c>
      <c r="O1564" t="s">
        <v>8179</v>
      </c>
      <c r="P1564" s="6">
        <v>80000000</v>
      </c>
      <c r="Q1564" s="6">
        <v>40170558</v>
      </c>
      <c r="R1564">
        <v>-39829442</v>
      </c>
      <c r="S1564" t="s">
        <v>8185</v>
      </c>
      <c r="T1564" s="7">
        <v>39311</v>
      </c>
      <c r="U1564" t="s">
        <v>3905</v>
      </c>
      <c r="V1564" s="7">
        <v>39311</v>
      </c>
      <c r="W1564" t="s">
        <v>8212</v>
      </c>
      <c r="X1564" t="s">
        <v>1465</v>
      </c>
      <c r="Y1564">
        <v>2007</v>
      </c>
      <c r="Z1564">
        <v>17</v>
      </c>
    </row>
    <row r="1565" spans="1:26" x14ac:dyDescent="0.25">
      <c r="A1565" t="s">
        <v>3906</v>
      </c>
      <c r="B1565" t="s">
        <v>3907</v>
      </c>
      <c r="C1565" t="s">
        <v>3907</v>
      </c>
      <c r="D1565">
        <v>0</v>
      </c>
      <c r="E1565">
        <v>99</v>
      </c>
      <c r="F1565">
        <v>1</v>
      </c>
      <c r="G1565">
        <v>39</v>
      </c>
      <c r="H1565" t="s">
        <v>8177</v>
      </c>
      <c r="I1565" t="s">
        <v>8162</v>
      </c>
      <c r="J1565" t="s">
        <v>145</v>
      </c>
      <c r="K1565" t="s">
        <v>3857</v>
      </c>
      <c r="L1565" s="5">
        <v>7</v>
      </c>
      <c r="M1565" t="s">
        <v>8178</v>
      </c>
      <c r="N1565" s="6">
        <v>60175</v>
      </c>
      <c r="O1565" t="s">
        <v>8179</v>
      </c>
      <c r="P1565" s="6">
        <v>16000000</v>
      </c>
      <c r="Q1565" s="6">
        <v>5371181</v>
      </c>
      <c r="R1565">
        <v>-10628819</v>
      </c>
      <c r="S1565" t="s">
        <v>8185</v>
      </c>
      <c r="T1565" s="7">
        <v>2007</v>
      </c>
      <c r="U1565" t="s">
        <v>3383</v>
      </c>
      <c r="V1565" s="7">
        <v>2007</v>
      </c>
      <c r="W1565" t="s">
        <v>8208</v>
      </c>
      <c r="X1565" t="s">
        <v>8199</v>
      </c>
      <c r="Y1565">
        <v>1905</v>
      </c>
      <c r="Z1565">
        <v>29</v>
      </c>
    </row>
    <row r="1566" spans="1:26" x14ac:dyDescent="0.25">
      <c r="A1566" t="s">
        <v>3908</v>
      </c>
      <c r="B1566" t="s">
        <v>3909</v>
      </c>
      <c r="C1566" t="s">
        <v>3909</v>
      </c>
      <c r="D1566">
        <v>0</v>
      </c>
      <c r="E1566">
        <v>92</v>
      </c>
      <c r="F1566">
        <v>1</v>
      </c>
      <c r="G1566">
        <v>32</v>
      </c>
      <c r="H1566" t="s">
        <v>8177</v>
      </c>
      <c r="I1566" t="s">
        <v>132</v>
      </c>
      <c r="J1566" t="s">
        <v>145</v>
      </c>
      <c r="K1566" t="s">
        <v>5802</v>
      </c>
      <c r="L1566" s="5">
        <v>7.5</v>
      </c>
      <c r="M1566" t="s">
        <v>8181</v>
      </c>
      <c r="N1566" s="6">
        <v>227005</v>
      </c>
      <c r="O1566" t="s">
        <v>8182</v>
      </c>
      <c r="P1566" s="6">
        <v>6500000</v>
      </c>
      <c r="Q1566" s="6">
        <v>39323027</v>
      </c>
      <c r="R1566">
        <v>32823027</v>
      </c>
      <c r="S1566" t="s">
        <v>8175</v>
      </c>
      <c r="T1566" s="7">
        <v>38604</v>
      </c>
      <c r="U1566" t="s">
        <v>3910</v>
      </c>
      <c r="V1566" s="7">
        <v>38604</v>
      </c>
      <c r="W1566" t="s">
        <v>8211</v>
      </c>
      <c r="X1566" t="s">
        <v>1465</v>
      </c>
      <c r="Y1566">
        <v>2005</v>
      </c>
      <c r="Z1566">
        <v>9</v>
      </c>
    </row>
    <row r="1567" spans="1:26" x14ac:dyDescent="0.25">
      <c r="A1567" t="s">
        <v>3911</v>
      </c>
      <c r="B1567" t="s">
        <v>3912</v>
      </c>
      <c r="C1567" t="s">
        <v>3913</v>
      </c>
      <c r="D1567">
        <v>0</v>
      </c>
      <c r="E1567">
        <v>80</v>
      </c>
      <c r="F1567">
        <v>1</v>
      </c>
      <c r="G1567">
        <v>20</v>
      </c>
      <c r="H1567" t="s">
        <v>8180</v>
      </c>
      <c r="I1567" t="s">
        <v>3623</v>
      </c>
      <c r="J1567" t="s">
        <v>8163</v>
      </c>
      <c r="K1567" t="s">
        <v>5802</v>
      </c>
      <c r="L1567" s="5">
        <v>7.5</v>
      </c>
      <c r="M1567" t="s">
        <v>8181</v>
      </c>
      <c r="N1567" s="6">
        <v>59409</v>
      </c>
      <c r="O1567" t="s">
        <v>8179</v>
      </c>
      <c r="P1567" s="6">
        <v>8000000</v>
      </c>
      <c r="Q1567" s="6">
        <v>127392693</v>
      </c>
      <c r="R1567">
        <v>119392693</v>
      </c>
      <c r="S1567" t="s">
        <v>8175</v>
      </c>
      <c r="T1567" s="7">
        <v>2005</v>
      </c>
      <c r="U1567" t="s">
        <v>3914</v>
      </c>
      <c r="V1567" s="7">
        <v>2005</v>
      </c>
      <c r="W1567" t="s">
        <v>8208</v>
      </c>
      <c r="X1567" t="s">
        <v>8197</v>
      </c>
      <c r="Y1567">
        <v>1905</v>
      </c>
      <c r="Z1567">
        <v>27</v>
      </c>
    </row>
    <row r="1568" spans="1:26" x14ac:dyDescent="0.25">
      <c r="A1568" t="s">
        <v>3915</v>
      </c>
      <c r="B1568" t="s">
        <v>3916</v>
      </c>
      <c r="C1568" t="s">
        <v>3916</v>
      </c>
      <c r="D1568">
        <v>0</v>
      </c>
      <c r="E1568">
        <v>117</v>
      </c>
      <c r="F1568">
        <v>1</v>
      </c>
      <c r="G1568">
        <v>57</v>
      </c>
      <c r="H1568" t="s">
        <v>8177</v>
      </c>
      <c r="I1568" t="s">
        <v>5529</v>
      </c>
      <c r="J1568" t="s">
        <v>8158</v>
      </c>
      <c r="K1568" t="s">
        <v>8162</v>
      </c>
      <c r="L1568" s="5">
        <v>6.7</v>
      </c>
      <c r="M1568" t="s">
        <v>8178</v>
      </c>
      <c r="N1568" s="6">
        <v>266309</v>
      </c>
      <c r="O1568" t="s">
        <v>8182</v>
      </c>
      <c r="P1568" s="6">
        <v>110000000</v>
      </c>
      <c r="Q1568" s="6">
        <v>177238796</v>
      </c>
      <c r="R1568">
        <v>67238796</v>
      </c>
      <c r="S1568" t="s">
        <v>8175</v>
      </c>
      <c r="T1568" s="7">
        <v>40332</v>
      </c>
      <c r="U1568" t="s">
        <v>3917</v>
      </c>
      <c r="V1568" s="7">
        <v>40332</v>
      </c>
      <c r="W1568" t="s">
        <v>8208</v>
      </c>
      <c r="X1568" t="s">
        <v>8199</v>
      </c>
      <c r="Y1568">
        <v>2010</v>
      </c>
      <c r="Z1568">
        <v>3</v>
      </c>
    </row>
    <row r="1569" spans="1:26" x14ac:dyDescent="0.25">
      <c r="A1569" t="s">
        <v>3918</v>
      </c>
      <c r="B1569" t="s">
        <v>3919</v>
      </c>
      <c r="C1569" t="s">
        <v>3919</v>
      </c>
      <c r="D1569">
        <v>0</v>
      </c>
      <c r="E1569">
        <v>109</v>
      </c>
      <c r="F1569">
        <v>1</v>
      </c>
      <c r="G1569">
        <v>49</v>
      </c>
      <c r="H1569" t="s">
        <v>8177</v>
      </c>
      <c r="I1569" t="s">
        <v>5529</v>
      </c>
      <c r="J1569" t="s">
        <v>8162</v>
      </c>
      <c r="K1569" t="s">
        <v>145</v>
      </c>
      <c r="L1569" s="5">
        <v>6.8</v>
      </c>
      <c r="M1569" t="s">
        <v>8178</v>
      </c>
      <c r="N1569" s="6">
        <v>154062</v>
      </c>
      <c r="O1569" t="s">
        <v>8182</v>
      </c>
      <c r="P1569" s="6">
        <v>45000000</v>
      </c>
      <c r="Q1569" s="6">
        <v>92374674</v>
      </c>
      <c r="R1569">
        <v>47374674</v>
      </c>
      <c r="S1569" t="s">
        <v>8175</v>
      </c>
      <c r="T1569" s="7">
        <v>38534</v>
      </c>
      <c r="U1569" t="s">
        <v>1011</v>
      </c>
      <c r="V1569" s="7">
        <v>38534</v>
      </c>
      <c r="W1569" t="s">
        <v>8209</v>
      </c>
      <c r="X1569" t="s">
        <v>1465</v>
      </c>
      <c r="Y1569">
        <v>2005</v>
      </c>
      <c r="Z1569">
        <v>1</v>
      </c>
    </row>
    <row r="1570" spans="1:26" x14ac:dyDescent="0.25">
      <c r="A1570" t="s">
        <v>3920</v>
      </c>
      <c r="B1570" t="s">
        <v>3921</v>
      </c>
      <c r="C1570" t="s">
        <v>3921</v>
      </c>
      <c r="D1570">
        <v>0</v>
      </c>
      <c r="E1570">
        <v>98</v>
      </c>
      <c r="F1570">
        <v>1</v>
      </c>
      <c r="G1570">
        <v>38</v>
      </c>
      <c r="H1570" t="s">
        <v>8177</v>
      </c>
      <c r="I1570" t="s">
        <v>132</v>
      </c>
      <c r="J1570" t="s">
        <v>8162</v>
      </c>
      <c r="K1570" t="s">
        <v>5802</v>
      </c>
      <c r="L1570" s="5">
        <v>4.5</v>
      </c>
      <c r="M1570" t="s">
        <v>8188</v>
      </c>
      <c r="N1570" s="6">
        <v>58655</v>
      </c>
      <c r="O1570" t="s">
        <v>8179</v>
      </c>
      <c r="P1570" s="6">
        <v>64000000</v>
      </c>
      <c r="Q1570" s="6">
        <v>104003322</v>
      </c>
      <c r="R1570">
        <v>40003322</v>
      </c>
      <c r="S1570" t="s">
        <v>8175</v>
      </c>
      <c r="T1570" s="7">
        <v>38911</v>
      </c>
      <c r="U1570" t="s">
        <v>2337</v>
      </c>
      <c r="V1570" s="7">
        <v>38911</v>
      </c>
      <c r="W1570" t="s">
        <v>8209</v>
      </c>
      <c r="X1570" t="s">
        <v>8199</v>
      </c>
      <c r="Y1570">
        <v>2006</v>
      </c>
      <c r="Z1570">
        <v>13</v>
      </c>
    </row>
    <row r="1571" spans="1:26" x14ac:dyDescent="0.25">
      <c r="A1571" t="s">
        <v>3922</v>
      </c>
      <c r="B1571" t="s">
        <v>3923</v>
      </c>
      <c r="C1571" t="s">
        <v>3923</v>
      </c>
      <c r="D1571">
        <v>0</v>
      </c>
      <c r="E1571">
        <v>132</v>
      </c>
      <c r="F1571">
        <v>2</v>
      </c>
      <c r="G1571">
        <v>12</v>
      </c>
      <c r="H1571" t="s">
        <v>8183</v>
      </c>
      <c r="I1571" t="s">
        <v>5529</v>
      </c>
      <c r="J1571" t="s">
        <v>8162</v>
      </c>
      <c r="K1571" t="s">
        <v>145</v>
      </c>
      <c r="L1571" s="5">
        <v>6</v>
      </c>
      <c r="M1571" t="s">
        <v>8178</v>
      </c>
      <c r="N1571" s="6">
        <v>121909</v>
      </c>
      <c r="O1571" t="s">
        <v>8182</v>
      </c>
      <c r="P1571" s="6">
        <v>135000000</v>
      </c>
      <c r="Q1571" s="6">
        <v>163794509</v>
      </c>
      <c r="R1571">
        <v>28794509</v>
      </c>
      <c r="S1571" t="s">
        <v>8175</v>
      </c>
      <c r="T1571" s="7">
        <v>38918</v>
      </c>
      <c r="U1571" t="s">
        <v>651</v>
      </c>
      <c r="V1571" s="7">
        <v>38918</v>
      </c>
      <c r="W1571" t="s">
        <v>8209</v>
      </c>
      <c r="X1571" t="s">
        <v>8199</v>
      </c>
      <c r="Y1571">
        <v>2006</v>
      </c>
      <c r="Z1571">
        <v>20</v>
      </c>
    </row>
    <row r="1572" spans="1:26" x14ac:dyDescent="0.25">
      <c r="A1572" t="s">
        <v>3924</v>
      </c>
      <c r="B1572" t="s">
        <v>3925</v>
      </c>
      <c r="C1572" t="s">
        <v>3925</v>
      </c>
      <c r="D1572">
        <v>0</v>
      </c>
      <c r="E1572">
        <v>99</v>
      </c>
      <c r="F1572">
        <v>1</v>
      </c>
      <c r="G1572">
        <v>39</v>
      </c>
      <c r="H1572" t="s">
        <v>8177</v>
      </c>
      <c r="I1572" t="s">
        <v>132</v>
      </c>
      <c r="J1572" t="s">
        <v>5802</v>
      </c>
      <c r="K1572" t="s">
        <v>5802</v>
      </c>
      <c r="L1572" s="5">
        <v>6.8</v>
      </c>
      <c r="M1572" t="s">
        <v>8178</v>
      </c>
      <c r="N1572" s="6">
        <v>238405</v>
      </c>
      <c r="O1572" t="s">
        <v>8182</v>
      </c>
      <c r="P1572" s="6">
        <v>28000000</v>
      </c>
      <c r="Q1572" s="6">
        <v>92649419</v>
      </c>
      <c r="R1572">
        <v>64649419</v>
      </c>
      <c r="S1572" t="s">
        <v>8175</v>
      </c>
      <c r="T1572" s="7">
        <v>39740</v>
      </c>
      <c r="U1572" t="s">
        <v>2602</v>
      </c>
      <c r="V1572" s="7">
        <v>39740</v>
      </c>
      <c r="W1572" t="s">
        <v>8204</v>
      </c>
      <c r="X1572" t="s">
        <v>8200</v>
      </c>
      <c r="Y1572">
        <v>2008</v>
      </c>
      <c r="Z1572">
        <v>19</v>
      </c>
    </row>
    <row r="1573" spans="1:26" x14ac:dyDescent="0.25">
      <c r="A1573" t="s">
        <v>3926</v>
      </c>
      <c r="B1573" t="s">
        <v>3927</v>
      </c>
      <c r="C1573" t="s">
        <v>3927</v>
      </c>
      <c r="D1573">
        <v>0</v>
      </c>
      <c r="E1573">
        <v>92</v>
      </c>
      <c r="F1573">
        <v>1</v>
      </c>
      <c r="G1573">
        <v>32</v>
      </c>
      <c r="H1573" t="s">
        <v>8177</v>
      </c>
      <c r="I1573" t="s">
        <v>83</v>
      </c>
      <c r="J1573" t="s">
        <v>8166</v>
      </c>
      <c r="K1573" t="s">
        <v>3857</v>
      </c>
      <c r="L1573" s="5">
        <v>5.9</v>
      </c>
      <c r="M1573" t="s">
        <v>8178</v>
      </c>
      <c r="N1573" s="6">
        <v>62629</v>
      </c>
      <c r="O1573" t="s">
        <v>8179</v>
      </c>
      <c r="P1573" s="6">
        <v>14000000</v>
      </c>
      <c r="Q1573" s="6">
        <v>85446075</v>
      </c>
      <c r="R1573">
        <v>71446075</v>
      </c>
      <c r="S1573" t="s">
        <v>8175</v>
      </c>
      <c r="T1573" s="7">
        <v>41151</v>
      </c>
      <c r="U1573" t="s">
        <v>3928</v>
      </c>
      <c r="V1573" s="7">
        <v>41151</v>
      </c>
      <c r="W1573" t="s">
        <v>8212</v>
      </c>
      <c r="X1573" t="s">
        <v>8199</v>
      </c>
      <c r="Y1573">
        <v>2012</v>
      </c>
      <c r="Z1573">
        <v>30</v>
      </c>
    </row>
    <row r="1574" spans="1:26" x14ac:dyDescent="0.25">
      <c r="A1574" t="s">
        <v>3929</v>
      </c>
      <c r="B1574" t="s">
        <v>3930</v>
      </c>
      <c r="C1574" t="s">
        <v>3930</v>
      </c>
      <c r="D1574">
        <v>0</v>
      </c>
      <c r="E1574">
        <v>110</v>
      </c>
      <c r="F1574">
        <v>1</v>
      </c>
      <c r="G1574">
        <v>50</v>
      </c>
      <c r="H1574" t="s">
        <v>8177</v>
      </c>
      <c r="I1574" t="s">
        <v>5529</v>
      </c>
      <c r="J1574" t="s">
        <v>145</v>
      </c>
      <c r="K1574" t="s">
        <v>3857</v>
      </c>
      <c r="L1574" s="5">
        <v>7</v>
      </c>
      <c r="M1574" t="s">
        <v>8178</v>
      </c>
      <c r="N1574" s="6">
        <v>130971</v>
      </c>
      <c r="O1574" t="s">
        <v>8182</v>
      </c>
      <c r="P1574" s="6">
        <v>70000000</v>
      </c>
      <c r="Q1574" s="6">
        <v>87019158</v>
      </c>
      <c r="R1574">
        <v>17019158</v>
      </c>
      <c r="S1574" t="s">
        <v>8175</v>
      </c>
      <c r="T1574" s="7">
        <v>39316</v>
      </c>
      <c r="U1574" t="s">
        <v>3135</v>
      </c>
      <c r="V1574" s="7">
        <v>39316</v>
      </c>
      <c r="W1574" t="s">
        <v>8212</v>
      </c>
      <c r="X1574" t="s">
        <v>8202</v>
      </c>
      <c r="Y1574">
        <v>2007</v>
      </c>
      <c r="Z1574">
        <v>22</v>
      </c>
    </row>
    <row r="1575" spans="1:26" x14ac:dyDescent="0.25">
      <c r="A1575" t="s">
        <v>3931</v>
      </c>
      <c r="B1575" t="s">
        <v>3932</v>
      </c>
      <c r="C1575" t="s">
        <v>3932</v>
      </c>
      <c r="D1575">
        <v>0</v>
      </c>
      <c r="E1575">
        <v>126</v>
      </c>
      <c r="F1575">
        <v>2</v>
      </c>
      <c r="G1575">
        <v>6</v>
      </c>
      <c r="H1575" t="s">
        <v>8183</v>
      </c>
      <c r="I1575" t="s">
        <v>132</v>
      </c>
      <c r="J1575" t="s">
        <v>145</v>
      </c>
      <c r="K1575" t="s">
        <v>8157</v>
      </c>
      <c r="L1575" s="5">
        <v>7</v>
      </c>
      <c r="M1575" t="s">
        <v>8178</v>
      </c>
      <c r="N1575" s="6">
        <v>216209</v>
      </c>
      <c r="O1575" t="s">
        <v>8182</v>
      </c>
      <c r="P1575" s="6">
        <v>30000000</v>
      </c>
      <c r="Q1575" s="6">
        <v>156846321</v>
      </c>
      <c r="R1575">
        <v>126846321</v>
      </c>
      <c r="S1575" t="s">
        <v>8175</v>
      </c>
      <c r="T1575" s="7">
        <v>39436</v>
      </c>
      <c r="U1575" t="s">
        <v>3933</v>
      </c>
      <c r="V1575" s="7">
        <v>39436</v>
      </c>
      <c r="W1575" t="s">
        <v>8196</v>
      </c>
      <c r="X1575" t="s">
        <v>8199</v>
      </c>
      <c r="Y1575">
        <v>2007</v>
      </c>
      <c r="Z1575">
        <v>20</v>
      </c>
    </row>
    <row r="1576" spans="1:26" x14ac:dyDescent="0.25">
      <c r="A1576" t="s">
        <v>3934</v>
      </c>
      <c r="B1576" t="s">
        <v>3935</v>
      </c>
      <c r="C1576" t="s">
        <v>3935</v>
      </c>
      <c r="D1576">
        <v>0</v>
      </c>
      <c r="E1576">
        <v>94</v>
      </c>
      <c r="F1576">
        <v>1</v>
      </c>
      <c r="G1576">
        <v>34</v>
      </c>
      <c r="H1576" t="s">
        <v>8177</v>
      </c>
      <c r="I1576" t="s">
        <v>5529</v>
      </c>
      <c r="J1576" t="s">
        <v>83</v>
      </c>
      <c r="K1576" t="s">
        <v>8161</v>
      </c>
      <c r="L1576" s="5">
        <v>6.2</v>
      </c>
      <c r="M1576" t="s">
        <v>8178</v>
      </c>
      <c r="N1576" s="6">
        <v>202707</v>
      </c>
      <c r="O1576" t="s">
        <v>8182</v>
      </c>
      <c r="P1576" s="6">
        <v>45000000</v>
      </c>
      <c r="Q1576" s="6">
        <v>147717833</v>
      </c>
      <c r="R1576">
        <v>102717833</v>
      </c>
      <c r="S1576" t="s">
        <v>8175</v>
      </c>
      <c r="T1576" s="7">
        <v>39345</v>
      </c>
      <c r="U1576" t="s">
        <v>639</v>
      </c>
      <c r="V1576" s="7">
        <v>39345</v>
      </c>
      <c r="W1576" t="s">
        <v>8211</v>
      </c>
      <c r="X1576" t="s">
        <v>8199</v>
      </c>
      <c r="Y1576">
        <v>2007</v>
      </c>
      <c r="Z1576">
        <v>20</v>
      </c>
    </row>
    <row r="1577" spans="1:26" x14ac:dyDescent="0.25">
      <c r="A1577" t="s">
        <v>3936</v>
      </c>
      <c r="B1577" t="s">
        <v>3937</v>
      </c>
      <c r="C1577" t="s">
        <v>3937</v>
      </c>
      <c r="D1577">
        <v>0</v>
      </c>
      <c r="E1577">
        <v>87</v>
      </c>
      <c r="F1577">
        <v>1</v>
      </c>
      <c r="G1577">
        <v>27</v>
      </c>
      <c r="H1577" t="s">
        <v>8177</v>
      </c>
      <c r="I1577" t="s">
        <v>8158</v>
      </c>
      <c r="J1577" t="s">
        <v>8159</v>
      </c>
      <c r="K1577" t="s">
        <v>132</v>
      </c>
      <c r="L1577" s="5">
        <v>7.9</v>
      </c>
      <c r="M1577" t="s">
        <v>8181</v>
      </c>
      <c r="N1577" s="6">
        <v>260018</v>
      </c>
      <c r="O1577" t="s">
        <v>8182</v>
      </c>
      <c r="P1577" s="6">
        <v>40000000</v>
      </c>
      <c r="Q1577" s="6">
        <v>58087259</v>
      </c>
      <c r="R1577">
        <v>18087259</v>
      </c>
      <c r="S1577" t="s">
        <v>8175</v>
      </c>
      <c r="T1577" s="7">
        <v>40100</v>
      </c>
      <c r="U1577" t="s">
        <v>1551</v>
      </c>
      <c r="V1577" s="7">
        <v>40100</v>
      </c>
      <c r="W1577" t="s">
        <v>8204</v>
      </c>
      <c r="X1577" t="s">
        <v>8202</v>
      </c>
      <c r="Y1577">
        <v>2009</v>
      </c>
      <c r="Z1577">
        <v>14</v>
      </c>
    </row>
    <row r="1578" spans="1:26" x14ac:dyDescent="0.25">
      <c r="A1578" t="s">
        <v>3938</v>
      </c>
      <c r="B1578" t="s">
        <v>3939</v>
      </c>
      <c r="C1578" t="s">
        <v>3939</v>
      </c>
      <c r="D1578">
        <v>0</v>
      </c>
      <c r="E1578">
        <v>93</v>
      </c>
      <c r="F1578">
        <v>1</v>
      </c>
      <c r="G1578">
        <v>33</v>
      </c>
      <c r="H1578" t="s">
        <v>8177</v>
      </c>
      <c r="I1578" t="s">
        <v>83</v>
      </c>
      <c r="J1578" t="s">
        <v>8166</v>
      </c>
      <c r="K1578" t="s">
        <v>5802</v>
      </c>
      <c r="L1578" s="5">
        <v>6.6</v>
      </c>
      <c r="M1578" t="s">
        <v>8178</v>
      </c>
      <c r="N1578" s="6">
        <v>271084</v>
      </c>
      <c r="O1578" t="s">
        <v>8182</v>
      </c>
      <c r="P1578" s="6">
        <v>4000000</v>
      </c>
      <c r="Q1578" s="6">
        <v>147748505</v>
      </c>
      <c r="R1578">
        <v>143748505</v>
      </c>
      <c r="S1578" t="s">
        <v>8175</v>
      </c>
      <c r="T1578" s="7">
        <v>38653</v>
      </c>
      <c r="U1578" t="s">
        <v>3940</v>
      </c>
      <c r="V1578" s="7">
        <v>38653</v>
      </c>
      <c r="W1578" t="s">
        <v>8204</v>
      </c>
      <c r="X1578" t="s">
        <v>1465</v>
      </c>
      <c r="Y1578">
        <v>2005</v>
      </c>
      <c r="Z1578">
        <v>28</v>
      </c>
    </row>
    <row r="1579" spans="1:26" x14ac:dyDescent="0.25">
      <c r="A1579" t="s">
        <v>3941</v>
      </c>
      <c r="B1579" t="s">
        <v>3942</v>
      </c>
      <c r="C1579" t="s">
        <v>3942</v>
      </c>
      <c r="D1579">
        <v>0</v>
      </c>
      <c r="E1579">
        <v>127</v>
      </c>
      <c r="F1579">
        <v>2</v>
      </c>
      <c r="G1579">
        <v>7</v>
      </c>
      <c r="H1579" t="s">
        <v>8183</v>
      </c>
      <c r="I1579" t="s">
        <v>5529</v>
      </c>
      <c r="J1579" t="s">
        <v>145</v>
      </c>
      <c r="K1579" t="s">
        <v>8161</v>
      </c>
      <c r="L1579" s="5">
        <v>7.1</v>
      </c>
      <c r="M1579" t="s">
        <v>8181</v>
      </c>
      <c r="N1579" s="6">
        <v>348153</v>
      </c>
      <c r="O1579" t="s">
        <v>8182</v>
      </c>
      <c r="P1579" s="6">
        <v>110000000</v>
      </c>
      <c r="Q1579" s="6">
        <v>299268508</v>
      </c>
      <c r="R1579">
        <v>189268508</v>
      </c>
      <c r="S1579" t="s">
        <v>8175</v>
      </c>
      <c r="T1579" s="7">
        <v>40792</v>
      </c>
      <c r="U1579" t="s">
        <v>2986</v>
      </c>
      <c r="V1579" s="7">
        <v>40792</v>
      </c>
      <c r="W1579" t="s">
        <v>8211</v>
      </c>
      <c r="X1579" t="s">
        <v>8197</v>
      </c>
      <c r="Y1579">
        <v>2011</v>
      </c>
      <c r="Z1579">
        <v>6</v>
      </c>
    </row>
    <row r="1580" spans="1:26" x14ac:dyDescent="0.25">
      <c r="A1580" t="s">
        <v>3943</v>
      </c>
      <c r="B1580" t="s">
        <v>3944</v>
      </c>
      <c r="C1580" t="s">
        <v>3944</v>
      </c>
      <c r="D1580">
        <v>0</v>
      </c>
      <c r="E1580">
        <v>98</v>
      </c>
      <c r="F1580">
        <v>1</v>
      </c>
      <c r="G1580">
        <v>38</v>
      </c>
      <c r="H1580" t="s">
        <v>8177</v>
      </c>
      <c r="I1580" t="s">
        <v>5529</v>
      </c>
      <c r="J1580" t="s">
        <v>83</v>
      </c>
      <c r="K1580" t="s">
        <v>8161</v>
      </c>
      <c r="L1580" s="5">
        <v>6.4</v>
      </c>
      <c r="M1580" t="s">
        <v>8178</v>
      </c>
      <c r="N1580" s="6">
        <v>133558</v>
      </c>
      <c r="O1580" t="s">
        <v>8182</v>
      </c>
      <c r="P1580" s="6">
        <v>20000000</v>
      </c>
      <c r="Q1580" s="6">
        <v>51417188</v>
      </c>
      <c r="R1580">
        <v>31417188</v>
      </c>
      <c r="S1580" t="s">
        <v>8175</v>
      </c>
      <c r="T1580" s="7">
        <v>40067</v>
      </c>
      <c r="U1580" t="s">
        <v>3945</v>
      </c>
      <c r="V1580" s="7">
        <v>40067</v>
      </c>
      <c r="W1580" t="s">
        <v>8211</v>
      </c>
      <c r="X1580" t="s">
        <v>1465</v>
      </c>
      <c r="Y1580">
        <v>2009</v>
      </c>
      <c r="Z1580">
        <v>11</v>
      </c>
    </row>
    <row r="1581" spans="1:26" x14ac:dyDescent="0.25">
      <c r="A1581" t="s">
        <v>3946</v>
      </c>
      <c r="B1581" t="s">
        <v>3947</v>
      </c>
      <c r="C1581" t="s">
        <v>3947</v>
      </c>
      <c r="D1581">
        <v>0</v>
      </c>
      <c r="E1581">
        <v>93</v>
      </c>
      <c r="F1581">
        <v>1</v>
      </c>
      <c r="G1581">
        <v>33</v>
      </c>
      <c r="H1581" t="s">
        <v>8177</v>
      </c>
      <c r="I1581" t="s">
        <v>8160</v>
      </c>
      <c r="J1581" t="s">
        <v>145</v>
      </c>
      <c r="K1581" t="s">
        <v>8167</v>
      </c>
      <c r="L1581" s="5">
        <v>7.4</v>
      </c>
      <c r="M1581" t="s">
        <v>8181</v>
      </c>
      <c r="N1581" s="6">
        <v>100450</v>
      </c>
      <c r="O1581" t="s">
        <v>8182</v>
      </c>
      <c r="P1581" s="6">
        <v>7000000</v>
      </c>
      <c r="Q1581" s="6">
        <v>54641191</v>
      </c>
      <c r="R1581">
        <v>47641191</v>
      </c>
      <c r="S1581" t="s">
        <v>8175</v>
      </c>
      <c r="T1581" s="7">
        <v>38596</v>
      </c>
      <c r="U1581" t="s">
        <v>2790</v>
      </c>
      <c r="V1581" s="7">
        <v>38596</v>
      </c>
      <c r="W1581" t="s">
        <v>8211</v>
      </c>
      <c r="X1581" t="s">
        <v>8199</v>
      </c>
      <c r="Y1581">
        <v>2005</v>
      </c>
      <c r="Z1581">
        <v>1</v>
      </c>
    </row>
    <row r="1582" spans="1:26" x14ac:dyDescent="0.25">
      <c r="A1582" t="s">
        <v>3948</v>
      </c>
      <c r="B1582" t="s">
        <v>3949</v>
      </c>
      <c r="C1582" t="s">
        <v>3949</v>
      </c>
      <c r="D1582">
        <v>0</v>
      </c>
      <c r="E1582">
        <v>102</v>
      </c>
      <c r="F1582">
        <v>1</v>
      </c>
      <c r="G1582">
        <v>42</v>
      </c>
      <c r="H1582" t="s">
        <v>8177</v>
      </c>
      <c r="I1582" t="s">
        <v>83</v>
      </c>
      <c r="J1582" t="s">
        <v>3857</v>
      </c>
      <c r="K1582" t="s">
        <v>5802</v>
      </c>
      <c r="L1582" s="5">
        <v>5</v>
      </c>
      <c r="M1582" t="s">
        <v>8188</v>
      </c>
      <c r="N1582" s="6">
        <v>51016</v>
      </c>
      <c r="O1582" t="s">
        <v>8179</v>
      </c>
      <c r="P1582" s="6">
        <v>20000000</v>
      </c>
      <c r="Q1582" s="6">
        <v>70711175</v>
      </c>
      <c r="R1582">
        <v>50711175</v>
      </c>
      <c r="S1582" t="s">
        <v>8175</v>
      </c>
      <c r="T1582" s="7">
        <v>39002</v>
      </c>
      <c r="U1582" t="s">
        <v>3627</v>
      </c>
      <c r="V1582" s="7">
        <v>39002</v>
      </c>
      <c r="W1582" t="s">
        <v>8204</v>
      </c>
      <c r="X1582" t="s">
        <v>8199</v>
      </c>
      <c r="Y1582">
        <v>2006</v>
      </c>
      <c r="Z1582">
        <v>12</v>
      </c>
    </row>
    <row r="1583" spans="1:26" x14ac:dyDescent="0.25">
      <c r="A1583" t="s">
        <v>3950</v>
      </c>
      <c r="B1583" t="s">
        <v>3951</v>
      </c>
      <c r="C1583" t="s">
        <v>3951</v>
      </c>
      <c r="D1583">
        <v>0</v>
      </c>
      <c r="E1583">
        <v>116</v>
      </c>
      <c r="F1583">
        <v>1</v>
      </c>
      <c r="G1583">
        <v>56</v>
      </c>
      <c r="H1583" t="s">
        <v>8177</v>
      </c>
      <c r="I1583" t="s">
        <v>5529</v>
      </c>
      <c r="J1583" t="s">
        <v>8162</v>
      </c>
      <c r="K1583" t="s">
        <v>145</v>
      </c>
      <c r="L1583" s="5">
        <v>6.8</v>
      </c>
      <c r="M1583" t="s">
        <v>8178</v>
      </c>
      <c r="N1583" s="6">
        <v>67841</v>
      </c>
      <c r="O1583" t="s">
        <v>8179</v>
      </c>
      <c r="P1583" s="6">
        <v>2000000</v>
      </c>
      <c r="Q1583" s="6">
        <v>5969708</v>
      </c>
      <c r="R1583">
        <v>3969708</v>
      </c>
      <c r="S1583" t="s">
        <v>8175</v>
      </c>
      <c r="T1583" s="7">
        <v>38477</v>
      </c>
      <c r="U1583" t="s">
        <v>3848</v>
      </c>
      <c r="V1583" s="7">
        <v>38477</v>
      </c>
      <c r="W1583" t="s">
        <v>8213</v>
      </c>
      <c r="X1583" t="s">
        <v>8199</v>
      </c>
      <c r="Y1583">
        <v>2005</v>
      </c>
      <c r="Z1583">
        <v>5</v>
      </c>
    </row>
    <row r="1584" spans="1:26" x14ac:dyDescent="0.25">
      <c r="A1584" t="s">
        <v>3952</v>
      </c>
      <c r="B1584" t="s">
        <v>3953</v>
      </c>
      <c r="C1584" t="s">
        <v>3953</v>
      </c>
      <c r="D1584">
        <v>0</v>
      </c>
      <c r="E1584">
        <v>132</v>
      </c>
      <c r="F1584">
        <v>2</v>
      </c>
      <c r="G1584">
        <v>12</v>
      </c>
      <c r="H1584" t="s">
        <v>8183</v>
      </c>
      <c r="I1584" t="s">
        <v>5529</v>
      </c>
      <c r="J1584" t="s">
        <v>145</v>
      </c>
      <c r="K1584" t="s">
        <v>8161</v>
      </c>
      <c r="L1584" s="5">
        <v>8.1999999999999993</v>
      </c>
      <c r="M1584" t="s">
        <v>8181</v>
      </c>
      <c r="N1584" s="6">
        <v>1159864</v>
      </c>
      <c r="O1584" t="s">
        <v>8184</v>
      </c>
      <c r="P1584" s="6">
        <v>54000000</v>
      </c>
      <c r="Q1584" s="6">
        <v>134686457</v>
      </c>
      <c r="R1584">
        <v>80686457</v>
      </c>
      <c r="S1584" t="s">
        <v>8175</v>
      </c>
      <c r="T1584" s="7">
        <v>38697</v>
      </c>
      <c r="U1584" t="s">
        <v>3954</v>
      </c>
      <c r="V1584" s="7">
        <v>38697</v>
      </c>
      <c r="W1584" t="s">
        <v>8196</v>
      </c>
      <c r="X1584" t="s">
        <v>8200</v>
      </c>
      <c r="Y1584">
        <v>2005</v>
      </c>
      <c r="Z1584">
        <v>11</v>
      </c>
    </row>
    <row r="1585" spans="1:26" x14ac:dyDescent="0.25">
      <c r="A1585" t="s">
        <v>3955</v>
      </c>
      <c r="B1585" t="s">
        <v>3956</v>
      </c>
      <c r="C1585" t="s">
        <v>3956</v>
      </c>
      <c r="D1585">
        <v>0</v>
      </c>
      <c r="E1585">
        <v>97</v>
      </c>
      <c r="F1585">
        <v>1</v>
      </c>
      <c r="G1585">
        <v>37</v>
      </c>
      <c r="H1585" t="s">
        <v>8177</v>
      </c>
      <c r="I1585" t="s">
        <v>145</v>
      </c>
      <c r="J1585" t="s">
        <v>8157</v>
      </c>
      <c r="K1585" t="s">
        <v>8161</v>
      </c>
      <c r="L1585" s="5">
        <v>6.4</v>
      </c>
      <c r="M1585" t="s">
        <v>8178</v>
      </c>
      <c r="N1585" s="6">
        <v>123594</v>
      </c>
      <c r="O1585" t="s">
        <v>8182</v>
      </c>
      <c r="P1585" s="6">
        <v>25000000</v>
      </c>
      <c r="Q1585" s="6">
        <v>66980456</v>
      </c>
      <c r="R1585">
        <v>41980456</v>
      </c>
      <c r="S1585" t="s">
        <v>8175</v>
      </c>
      <c r="T1585" s="7">
        <v>41862</v>
      </c>
      <c r="U1585" t="s">
        <v>1139</v>
      </c>
      <c r="V1585" s="7">
        <v>41862</v>
      </c>
      <c r="W1585" t="s">
        <v>8212</v>
      </c>
      <c r="X1585" t="s">
        <v>8205</v>
      </c>
      <c r="Y1585">
        <v>2014</v>
      </c>
      <c r="Z1585">
        <v>11</v>
      </c>
    </row>
    <row r="1586" spans="1:26" x14ac:dyDescent="0.25">
      <c r="A1586" t="s">
        <v>3957</v>
      </c>
      <c r="B1586" t="s">
        <v>3958</v>
      </c>
      <c r="C1586" t="s">
        <v>3958</v>
      </c>
      <c r="D1586">
        <v>0</v>
      </c>
      <c r="E1586">
        <v>96</v>
      </c>
      <c r="F1586">
        <v>1</v>
      </c>
      <c r="G1586">
        <v>36</v>
      </c>
      <c r="H1586" t="s">
        <v>8177</v>
      </c>
      <c r="I1586" t="s">
        <v>5529</v>
      </c>
      <c r="J1586" t="s">
        <v>8161</v>
      </c>
      <c r="K1586" t="s">
        <v>3857</v>
      </c>
      <c r="L1586" s="5">
        <v>6.2</v>
      </c>
      <c r="M1586" t="s">
        <v>8178</v>
      </c>
      <c r="N1586" s="6">
        <v>164139</v>
      </c>
      <c r="O1586" t="s">
        <v>8182</v>
      </c>
      <c r="P1586" s="6">
        <v>70000000</v>
      </c>
      <c r="Q1586" s="6">
        <v>77621983</v>
      </c>
      <c r="R1586">
        <v>7621983</v>
      </c>
      <c r="S1586" t="s">
        <v>8175</v>
      </c>
      <c r="T1586" s="7">
        <v>39197</v>
      </c>
      <c r="U1586" t="s">
        <v>1742</v>
      </c>
      <c r="V1586" s="7">
        <v>39197</v>
      </c>
      <c r="W1586" t="s">
        <v>8210</v>
      </c>
      <c r="X1586" t="s">
        <v>8202</v>
      </c>
      <c r="Y1586">
        <v>2007</v>
      </c>
      <c r="Z1586">
        <v>25</v>
      </c>
    </row>
    <row r="1587" spans="1:26" x14ac:dyDescent="0.25">
      <c r="A1587" t="s">
        <v>3959</v>
      </c>
      <c r="B1587" t="s">
        <v>3960</v>
      </c>
      <c r="C1587" t="s">
        <v>3960</v>
      </c>
      <c r="D1587">
        <v>0</v>
      </c>
      <c r="E1587">
        <v>103</v>
      </c>
      <c r="F1587">
        <v>1</v>
      </c>
      <c r="G1587">
        <v>43</v>
      </c>
      <c r="H1587" t="s">
        <v>8177</v>
      </c>
      <c r="I1587" t="s">
        <v>8158</v>
      </c>
      <c r="J1587" t="s">
        <v>8159</v>
      </c>
      <c r="K1587" t="s">
        <v>132</v>
      </c>
      <c r="L1587" s="5">
        <v>8.3000000000000007</v>
      </c>
      <c r="M1587" t="s">
        <v>8181</v>
      </c>
      <c r="N1587" s="6">
        <v>874412</v>
      </c>
      <c r="O1587" t="s">
        <v>8184</v>
      </c>
      <c r="P1587" s="6">
        <v>200000000</v>
      </c>
      <c r="Q1587" s="6">
        <v>1067316101</v>
      </c>
      <c r="R1587">
        <v>867316101</v>
      </c>
      <c r="S1587" t="s">
        <v>8175</v>
      </c>
      <c r="T1587" s="7">
        <v>40341</v>
      </c>
      <c r="U1587" t="s">
        <v>3961</v>
      </c>
      <c r="V1587" s="7">
        <v>40341</v>
      </c>
      <c r="W1587" t="s">
        <v>8208</v>
      </c>
      <c r="X1587" t="s">
        <v>8206</v>
      </c>
      <c r="Y1587">
        <v>2010</v>
      </c>
      <c r="Z1587">
        <v>12</v>
      </c>
    </row>
    <row r="1588" spans="1:26" x14ac:dyDescent="0.25">
      <c r="A1588" t="s">
        <v>3962</v>
      </c>
      <c r="B1588" t="s">
        <v>3963</v>
      </c>
      <c r="C1588" t="s">
        <v>3963</v>
      </c>
      <c r="D1588">
        <v>0</v>
      </c>
      <c r="E1588">
        <v>122</v>
      </c>
      <c r="F1588">
        <v>2</v>
      </c>
      <c r="G1588">
        <v>2</v>
      </c>
      <c r="H1588" t="s">
        <v>8183</v>
      </c>
      <c r="I1588" t="s">
        <v>5529</v>
      </c>
      <c r="J1588" t="s">
        <v>8158</v>
      </c>
      <c r="K1588" t="s">
        <v>8161</v>
      </c>
      <c r="L1588" s="5">
        <v>7.3</v>
      </c>
      <c r="M1588" t="s">
        <v>8181</v>
      </c>
      <c r="N1588" s="6">
        <v>286365</v>
      </c>
      <c r="O1588" t="s">
        <v>8182</v>
      </c>
      <c r="P1588" s="6">
        <v>170000000</v>
      </c>
      <c r="Q1588" s="6">
        <v>404980543</v>
      </c>
      <c r="R1588">
        <v>234980543</v>
      </c>
      <c r="S1588" t="s">
        <v>8175</v>
      </c>
      <c r="T1588" s="7">
        <v>43496</v>
      </c>
      <c r="U1588" t="s">
        <v>1126</v>
      </c>
      <c r="V1588" s="7">
        <v>43496</v>
      </c>
      <c r="W1588" t="s">
        <v>8198</v>
      </c>
      <c r="X1588" t="s">
        <v>8199</v>
      </c>
      <c r="Y1588">
        <v>2019</v>
      </c>
      <c r="Z1588">
        <v>31</v>
      </c>
    </row>
    <row r="1589" spans="1:26" x14ac:dyDescent="0.25">
      <c r="A1589" t="s">
        <v>3964</v>
      </c>
      <c r="B1589" t="s">
        <v>3965</v>
      </c>
      <c r="C1589" t="s">
        <v>3965</v>
      </c>
      <c r="D1589">
        <v>0</v>
      </c>
      <c r="E1589">
        <v>85</v>
      </c>
      <c r="F1589">
        <v>1</v>
      </c>
      <c r="G1589">
        <v>25</v>
      </c>
      <c r="H1589" t="s">
        <v>8177</v>
      </c>
      <c r="I1589" t="s">
        <v>132</v>
      </c>
      <c r="J1589" t="s">
        <v>8168</v>
      </c>
      <c r="K1589" t="s">
        <v>5802</v>
      </c>
      <c r="L1589" s="5">
        <v>5.5</v>
      </c>
      <c r="M1589" t="s">
        <v>8178</v>
      </c>
      <c r="N1589" s="6">
        <v>54074</v>
      </c>
      <c r="O1589" t="s">
        <v>8179</v>
      </c>
      <c r="P1589" s="6">
        <v>33000000</v>
      </c>
      <c r="Q1589" s="6">
        <v>64962629</v>
      </c>
      <c r="R1589">
        <v>31962629</v>
      </c>
      <c r="S1589" t="s">
        <v>8175</v>
      </c>
      <c r="T1589" s="7">
        <v>38814</v>
      </c>
      <c r="U1589" t="s">
        <v>1600</v>
      </c>
      <c r="V1589" s="7">
        <v>38814</v>
      </c>
      <c r="W1589" t="s">
        <v>8210</v>
      </c>
      <c r="X1589" t="s">
        <v>1465</v>
      </c>
      <c r="Y1589">
        <v>2006</v>
      </c>
      <c r="Z1589">
        <v>7</v>
      </c>
    </row>
    <row r="1590" spans="1:26" x14ac:dyDescent="0.25">
      <c r="A1590" t="s">
        <v>3966</v>
      </c>
      <c r="B1590" t="s">
        <v>3967</v>
      </c>
      <c r="C1590" t="s">
        <v>3967</v>
      </c>
      <c r="D1590">
        <v>0</v>
      </c>
      <c r="E1590">
        <v>91</v>
      </c>
      <c r="F1590">
        <v>1</v>
      </c>
      <c r="G1590">
        <v>31</v>
      </c>
      <c r="H1590" t="s">
        <v>8177</v>
      </c>
      <c r="I1590" t="s">
        <v>8158</v>
      </c>
      <c r="J1590" t="s">
        <v>8159</v>
      </c>
      <c r="K1590" t="s">
        <v>132</v>
      </c>
      <c r="L1590" s="5">
        <v>6.8</v>
      </c>
      <c r="M1590" t="s">
        <v>8178</v>
      </c>
      <c r="N1590" s="6">
        <v>291260</v>
      </c>
      <c r="O1590" t="s">
        <v>8182</v>
      </c>
      <c r="P1590" s="6">
        <v>80000000</v>
      </c>
      <c r="Q1590" s="6">
        <v>667094506</v>
      </c>
      <c r="R1590">
        <v>587094506</v>
      </c>
      <c r="S1590" t="s">
        <v>8175</v>
      </c>
      <c r="T1590" s="7">
        <v>38805</v>
      </c>
      <c r="U1590" t="s">
        <v>3968</v>
      </c>
      <c r="V1590" s="7">
        <v>38805</v>
      </c>
      <c r="W1590" t="s">
        <v>8203</v>
      </c>
      <c r="X1590" t="s">
        <v>8202</v>
      </c>
      <c r="Y1590">
        <v>2006</v>
      </c>
      <c r="Z1590">
        <v>29</v>
      </c>
    </row>
    <row r="1591" spans="1:26" x14ac:dyDescent="0.25">
      <c r="A1591" t="s">
        <v>3969</v>
      </c>
      <c r="B1591" t="s">
        <v>3970</v>
      </c>
      <c r="C1591" t="s">
        <v>3970</v>
      </c>
      <c r="D1591">
        <v>0</v>
      </c>
      <c r="E1591">
        <v>115</v>
      </c>
      <c r="F1591">
        <v>1</v>
      </c>
      <c r="G1591">
        <v>55</v>
      </c>
      <c r="H1591" t="s">
        <v>8177</v>
      </c>
      <c r="I1591" t="s">
        <v>5529</v>
      </c>
      <c r="J1591" t="s">
        <v>8158</v>
      </c>
      <c r="K1591" t="s">
        <v>8161</v>
      </c>
      <c r="L1591" s="5">
        <v>6.5</v>
      </c>
      <c r="M1591" t="s">
        <v>8178</v>
      </c>
      <c r="N1591" s="6">
        <v>373136</v>
      </c>
      <c r="O1591" t="s">
        <v>8182</v>
      </c>
      <c r="P1591" s="6">
        <v>200000000</v>
      </c>
      <c r="Q1591" s="6">
        <v>371353001</v>
      </c>
      <c r="R1591">
        <v>171353001</v>
      </c>
      <c r="S1591" t="s">
        <v>8175</v>
      </c>
      <c r="T1591" s="7">
        <v>39947</v>
      </c>
      <c r="U1591" t="s">
        <v>2247</v>
      </c>
      <c r="V1591" s="7">
        <v>39947</v>
      </c>
      <c r="W1591" t="s">
        <v>8213</v>
      </c>
      <c r="X1591" t="s">
        <v>8199</v>
      </c>
      <c r="Y1591">
        <v>2009</v>
      </c>
      <c r="Z1591">
        <v>14</v>
      </c>
    </row>
    <row r="1592" spans="1:26" x14ac:dyDescent="0.25">
      <c r="A1592" t="s">
        <v>3971</v>
      </c>
      <c r="B1592" t="s">
        <v>3972</v>
      </c>
      <c r="C1592" t="s">
        <v>3972</v>
      </c>
      <c r="D1592">
        <v>0</v>
      </c>
      <c r="E1592">
        <v>144</v>
      </c>
      <c r="F1592">
        <v>2</v>
      </c>
      <c r="G1592">
        <v>24</v>
      </c>
      <c r="H1592" t="s">
        <v>8183</v>
      </c>
      <c r="I1592" t="s">
        <v>5529</v>
      </c>
      <c r="J1592" t="s">
        <v>8158</v>
      </c>
      <c r="K1592" t="s">
        <v>8156</v>
      </c>
      <c r="L1592" s="5">
        <v>6.7</v>
      </c>
      <c r="M1592" t="s">
        <v>8178</v>
      </c>
      <c r="N1592" s="6">
        <v>184330</v>
      </c>
      <c r="O1592" t="s">
        <v>8182</v>
      </c>
      <c r="P1592" s="6">
        <v>200000000</v>
      </c>
      <c r="Q1592" s="6">
        <v>270633313</v>
      </c>
      <c r="R1592">
        <v>70633313</v>
      </c>
      <c r="S1592" t="s">
        <v>8175</v>
      </c>
      <c r="T1592" s="7">
        <v>45091</v>
      </c>
      <c r="U1592" t="s">
        <v>3973</v>
      </c>
      <c r="V1592" s="7">
        <v>45091</v>
      </c>
      <c r="W1592" t="s">
        <v>8208</v>
      </c>
      <c r="X1592" t="s">
        <v>8202</v>
      </c>
      <c r="Y1592">
        <v>2023</v>
      </c>
      <c r="Z1592">
        <v>14</v>
      </c>
    </row>
    <row r="1593" spans="1:26" x14ac:dyDescent="0.25">
      <c r="A1593" t="s">
        <v>3974</v>
      </c>
      <c r="B1593" t="s">
        <v>3975</v>
      </c>
      <c r="C1593" t="s">
        <v>3975</v>
      </c>
      <c r="D1593">
        <v>0</v>
      </c>
      <c r="E1593">
        <v>95</v>
      </c>
      <c r="F1593">
        <v>1</v>
      </c>
      <c r="G1593">
        <v>35</v>
      </c>
      <c r="H1593" t="s">
        <v>8177</v>
      </c>
      <c r="I1593" t="s">
        <v>132</v>
      </c>
      <c r="J1593" t="s">
        <v>83</v>
      </c>
      <c r="K1593" t="s">
        <v>8161</v>
      </c>
      <c r="L1593" s="5">
        <v>6.5</v>
      </c>
      <c r="M1593" t="s">
        <v>8178</v>
      </c>
      <c r="N1593" s="6">
        <v>87484</v>
      </c>
      <c r="O1593" t="s">
        <v>8179</v>
      </c>
      <c r="P1593" s="6">
        <v>15000000</v>
      </c>
      <c r="Q1593" s="6">
        <v>12834936</v>
      </c>
      <c r="R1593">
        <v>-2165064</v>
      </c>
      <c r="S1593" t="s">
        <v>8185</v>
      </c>
      <c r="T1593" s="7">
        <v>38807</v>
      </c>
      <c r="U1593" t="s">
        <v>3976</v>
      </c>
      <c r="V1593" s="7">
        <v>38807</v>
      </c>
      <c r="W1593" t="s">
        <v>8203</v>
      </c>
      <c r="X1593" t="s">
        <v>1465</v>
      </c>
      <c r="Y1593">
        <v>2006</v>
      </c>
      <c r="Z1593">
        <v>31</v>
      </c>
    </row>
    <row r="1594" spans="1:26" x14ac:dyDescent="0.25">
      <c r="A1594" t="s">
        <v>3977</v>
      </c>
      <c r="B1594" t="s">
        <v>3978</v>
      </c>
      <c r="C1594" t="s">
        <v>3978</v>
      </c>
      <c r="D1594">
        <v>0</v>
      </c>
      <c r="E1594">
        <v>115</v>
      </c>
      <c r="F1594">
        <v>1</v>
      </c>
      <c r="G1594">
        <v>55</v>
      </c>
      <c r="H1594" t="s">
        <v>8177</v>
      </c>
      <c r="I1594" t="s">
        <v>5529</v>
      </c>
      <c r="J1594" t="s">
        <v>8166</v>
      </c>
      <c r="K1594" t="s">
        <v>3857</v>
      </c>
      <c r="L1594" s="5">
        <v>8</v>
      </c>
      <c r="M1594" t="s">
        <v>8181</v>
      </c>
      <c r="N1594" s="6">
        <v>651110</v>
      </c>
      <c r="O1594" t="s">
        <v>8184</v>
      </c>
      <c r="P1594" s="6">
        <v>110000000</v>
      </c>
      <c r="Q1594" s="6">
        <v>444100035</v>
      </c>
      <c r="R1594">
        <v>334100035</v>
      </c>
      <c r="S1594" t="s">
        <v>8175</v>
      </c>
      <c r="T1594" s="7">
        <v>39288</v>
      </c>
      <c r="U1594" t="s">
        <v>3450</v>
      </c>
      <c r="V1594" s="7">
        <v>39288</v>
      </c>
      <c r="W1594" t="s">
        <v>8209</v>
      </c>
      <c r="X1594" t="s">
        <v>8202</v>
      </c>
      <c r="Y1594">
        <v>2007</v>
      </c>
      <c r="Z1594">
        <v>25</v>
      </c>
    </row>
    <row r="1595" spans="1:26" x14ac:dyDescent="0.25">
      <c r="A1595" t="s">
        <v>3979</v>
      </c>
      <c r="B1595" t="s">
        <v>3980</v>
      </c>
      <c r="C1595" t="s">
        <v>3980</v>
      </c>
      <c r="D1595">
        <v>0</v>
      </c>
      <c r="E1595">
        <v>92</v>
      </c>
      <c r="F1595">
        <v>1</v>
      </c>
      <c r="G1595">
        <v>32</v>
      </c>
      <c r="H1595" t="s">
        <v>8177</v>
      </c>
      <c r="I1595" t="s">
        <v>5529</v>
      </c>
      <c r="J1595" t="s">
        <v>8158</v>
      </c>
      <c r="K1595" t="s">
        <v>8159</v>
      </c>
      <c r="L1595" s="5">
        <v>7.6</v>
      </c>
      <c r="M1595" t="s">
        <v>8181</v>
      </c>
      <c r="N1595" s="6">
        <v>502093</v>
      </c>
      <c r="O1595" t="s">
        <v>8184</v>
      </c>
      <c r="P1595" s="6">
        <v>130000000</v>
      </c>
      <c r="Q1595" s="6">
        <v>632083197</v>
      </c>
      <c r="R1595">
        <v>502083197</v>
      </c>
      <c r="S1595" t="s">
        <v>8175</v>
      </c>
      <c r="T1595" s="7">
        <v>39583</v>
      </c>
      <c r="U1595" t="s">
        <v>3981</v>
      </c>
      <c r="V1595" s="7">
        <v>39583</v>
      </c>
      <c r="W1595" t="s">
        <v>8213</v>
      </c>
      <c r="X1595" t="s">
        <v>8199</v>
      </c>
      <c r="Y1595">
        <v>2008</v>
      </c>
      <c r="Z1595">
        <v>15</v>
      </c>
    </row>
    <row r="1596" spans="1:26" x14ac:dyDescent="0.25">
      <c r="A1596" t="s">
        <v>3982</v>
      </c>
      <c r="B1596" t="s">
        <v>3983</v>
      </c>
      <c r="C1596" t="s">
        <v>3983</v>
      </c>
      <c r="D1596">
        <v>0</v>
      </c>
      <c r="E1596">
        <v>115</v>
      </c>
      <c r="F1596">
        <v>1</v>
      </c>
      <c r="G1596">
        <v>55</v>
      </c>
      <c r="H1596" t="s">
        <v>8177</v>
      </c>
      <c r="I1596" t="s">
        <v>5529</v>
      </c>
      <c r="J1596" t="s">
        <v>8158</v>
      </c>
      <c r="K1596" t="s">
        <v>8159</v>
      </c>
      <c r="L1596" s="5">
        <v>6.3</v>
      </c>
      <c r="M1596" t="s">
        <v>8178</v>
      </c>
      <c r="N1596" s="6">
        <v>172345</v>
      </c>
      <c r="O1596" t="s">
        <v>8182</v>
      </c>
      <c r="P1596" s="6">
        <v>150000000</v>
      </c>
      <c r="Q1596" s="6">
        <v>196393745</v>
      </c>
      <c r="R1596">
        <v>46393745</v>
      </c>
      <c r="S1596" t="s">
        <v>8175</v>
      </c>
      <c r="T1596" s="7">
        <v>39391</v>
      </c>
      <c r="U1596" t="s">
        <v>501</v>
      </c>
      <c r="V1596" s="7">
        <v>39391</v>
      </c>
      <c r="W1596" t="s">
        <v>8207</v>
      </c>
      <c r="X1596" t="s">
        <v>8205</v>
      </c>
      <c r="Y1596">
        <v>2007</v>
      </c>
      <c r="Z1596">
        <v>5</v>
      </c>
    </row>
    <row r="1597" spans="1:26" x14ac:dyDescent="0.25">
      <c r="A1597" t="s">
        <v>3984</v>
      </c>
      <c r="B1597" t="s">
        <v>3985</v>
      </c>
      <c r="C1597" t="s">
        <v>3985</v>
      </c>
      <c r="D1597">
        <v>0</v>
      </c>
      <c r="E1597">
        <v>150</v>
      </c>
      <c r="F1597">
        <v>2</v>
      </c>
      <c r="G1597">
        <v>30</v>
      </c>
      <c r="H1597" t="s">
        <v>8183</v>
      </c>
      <c r="I1597" t="s">
        <v>8160</v>
      </c>
      <c r="J1597" t="s">
        <v>145</v>
      </c>
      <c r="K1597" t="s">
        <v>8167</v>
      </c>
      <c r="L1597" s="5">
        <v>7.3</v>
      </c>
      <c r="M1597" t="s">
        <v>8181</v>
      </c>
      <c r="N1597" s="6">
        <v>268926</v>
      </c>
      <c r="O1597" t="s">
        <v>8182</v>
      </c>
      <c r="P1597" s="6">
        <v>65000000</v>
      </c>
      <c r="Q1597" s="6">
        <v>275293450</v>
      </c>
      <c r="R1597">
        <v>210293450</v>
      </c>
      <c r="S1597" t="s">
        <v>8175</v>
      </c>
      <c r="T1597" s="7">
        <v>41190</v>
      </c>
      <c r="U1597" t="s">
        <v>139</v>
      </c>
      <c r="V1597" s="7">
        <v>41190</v>
      </c>
      <c r="W1597" t="s">
        <v>8204</v>
      </c>
      <c r="X1597" t="s">
        <v>8205</v>
      </c>
      <c r="Y1597">
        <v>2012</v>
      </c>
      <c r="Z1597">
        <v>8</v>
      </c>
    </row>
    <row r="1598" spans="1:26" x14ac:dyDescent="0.25">
      <c r="A1598" t="s">
        <v>3986</v>
      </c>
      <c r="B1598" t="s">
        <v>3987</v>
      </c>
      <c r="C1598" t="s">
        <v>3987</v>
      </c>
      <c r="D1598">
        <v>0</v>
      </c>
      <c r="E1598">
        <v>90</v>
      </c>
      <c r="F1598">
        <v>1</v>
      </c>
      <c r="G1598">
        <v>30</v>
      </c>
      <c r="H1598" t="s">
        <v>8177</v>
      </c>
      <c r="I1598" t="s">
        <v>5529</v>
      </c>
      <c r="J1598" t="s">
        <v>8162</v>
      </c>
      <c r="K1598" t="s">
        <v>145</v>
      </c>
      <c r="L1598" s="5">
        <v>6.6</v>
      </c>
      <c r="M1598" t="s">
        <v>8178</v>
      </c>
      <c r="N1598" s="6">
        <v>153073</v>
      </c>
      <c r="O1598" t="s">
        <v>8182</v>
      </c>
      <c r="P1598" s="6">
        <v>40000000</v>
      </c>
      <c r="Q1598" s="6">
        <v>152039882</v>
      </c>
      <c r="R1598">
        <v>112039882</v>
      </c>
      <c r="S1598" t="s">
        <v>8175</v>
      </c>
      <c r="T1598" s="7">
        <v>39491</v>
      </c>
      <c r="U1598" t="s">
        <v>3988</v>
      </c>
      <c r="V1598" s="7">
        <v>39491</v>
      </c>
      <c r="W1598" t="s">
        <v>8201</v>
      </c>
      <c r="X1598" t="s">
        <v>8202</v>
      </c>
      <c r="Y1598">
        <v>2008</v>
      </c>
      <c r="Z1598">
        <v>13</v>
      </c>
    </row>
    <row r="1599" spans="1:26" x14ac:dyDescent="0.25">
      <c r="A1599" t="s">
        <v>3989</v>
      </c>
      <c r="B1599" t="s">
        <v>3990</v>
      </c>
      <c r="C1599" t="s">
        <v>3991</v>
      </c>
      <c r="D1599">
        <v>0</v>
      </c>
      <c r="E1599">
        <v>84</v>
      </c>
      <c r="F1599">
        <v>1</v>
      </c>
      <c r="G1599">
        <v>24</v>
      </c>
      <c r="H1599" t="s">
        <v>8177</v>
      </c>
      <c r="I1599" t="s">
        <v>132</v>
      </c>
      <c r="J1599" t="s">
        <v>5802</v>
      </c>
      <c r="K1599" t="s">
        <v>5802</v>
      </c>
      <c r="L1599" s="5">
        <v>7.4</v>
      </c>
      <c r="M1599" t="s">
        <v>8181</v>
      </c>
      <c r="N1599" s="6">
        <v>432090</v>
      </c>
      <c r="O1599" t="s">
        <v>8182</v>
      </c>
      <c r="P1599" s="6">
        <v>18000000</v>
      </c>
      <c r="Q1599" s="6">
        <v>262552893</v>
      </c>
      <c r="R1599">
        <v>244552893</v>
      </c>
      <c r="S1599" t="s">
        <v>8175</v>
      </c>
      <c r="T1599" s="7">
        <v>38933</v>
      </c>
      <c r="U1599" t="s">
        <v>3992</v>
      </c>
      <c r="V1599" s="7">
        <v>38933</v>
      </c>
      <c r="W1599" t="s">
        <v>8212</v>
      </c>
      <c r="X1599" t="s">
        <v>1465</v>
      </c>
      <c r="Y1599">
        <v>2006</v>
      </c>
      <c r="Z1599">
        <v>4</v>
      </c>
    </row>
    <row r="1600" spans="1:26" x14ac:dyDescent="0.25">
      <c r="A1600" t="s">
        <v>3993</v>
      </c>
      <c r="B1600" t="s">
        <v>3994</v>
      </c>
      <c r="C1600" t="s">
        <v>3994</v>
      </c>
      <c r="D1600">
        <v>0</v>
      </c>
      <c r="E1600">
        <v>130</v>
      </c>
      <c r="F1600">
        <v>2</v>
      </c>
      <c r="G1600">
        <v>10</v>
      </c>
      <c r="H1600" t="s">
        <v>8183</v>
      </c>
      <c r="I1600" t="s">
        <v>145</v>
      </c>
      <c r="J1600" t="s">
        <v>8165</v>
      </c>
      <c r="K1600" t="s">
        <v>8164</v>
      </c>
      <c r="L1600" s="5">
        <v>6.6</v>
      </c>
      <c r="M1600" t="s">
        <v>8178</v>
      </c>
      <c r="N1600" s="6">
        <v>76260</v>
      </c>
      <c r="O1600" t="s">
        <v>8179</v>
      </c>
      <c r="P1600" s="6">
        <v>70000000</v>
      </c>
      <c r="Q1600" s="6">
        <v>155430335</v>
      </c>
      <c r="R1600">
        <v>85430335</v>
      </c>
      <c r="S1600" t="s">
        <v>8175</v>
      </c>
      <c r="T1600" s="7">
        <v>38856</v>
      </c>
      <c r="U1600" t="s">
        <v>3347</v>
      </c>
      <c r="V1600" s="7">
        <v>38856</v>
      </c>
      <c r="W1600" t="s">
        <v>8213</v>
      </c>
      <c r="X1600" t="s">
        <v>1465</v>
      </c>
      <c r="Y1600">
        <v>2006</v>
      </c>
      <c r="Z1600">
        <v>19</v>
      </c>
    </row>
    <row r="1601" spans="1:26" x14ac:dyDescent="0.25">
      <c r="A1601" t="s">
        <v>3995</v>
      </c>
      <c r="B1601" t="s">
        <v>3996</v>
      </c>
      <c r="C1601" t="s">
        <v>3997</v>
      </c>
      <c r="D1601">
        <v>0</v>
      </c>
      <c r="E1601">
        <v>80</v>
      </c>
      <c r="F1601">
        <v>1</v>
      </c>
      <c r="G1601">
        <v>20</v>
      </c>
      <c r="H1601" t="s">
        <v>8180</v>
      </c>
      <c r="I1601" t="s">
        <v>8158</v>
      </c>
      <c r="J1601" t="s">
        <v>8159</v>
      </c>
      <c r="K1601" t="s">
        <v>132</v>
      </c>
      <c r="L1601" s="5">
        <v>6.5</v>
      </c>
      <c r="M1601" t="s">
        <v>8178</v>
      </c>
      <c r="N1601" s="6">
        <v>65006</v>
      </c>
      <c r="O1601" t="s">
        <v>8179</v>
      </c>
      <c r="P1601" s="6">
        <v>30000000</v>
      </c>
      <c r="Q1601" s="6">
        <v>110013167</v>
      </c>
      <c r="R1601">
        <v>80013167</v>
      </c>
      <c r="S1601" t="s">
        <v>8175</v>
      </c>
      <c r="T1601" s="7">
        <v>38702</v>
      </c>
      <c r="U1601" t="s">
        <v>3998</v>
      </c>
      <c r="V1601" s="7">
        <v>38702</v>
      </c>
      <c r="W1601" t="s">
        <v>8196</v>
      </c>
      <c r="X1601" t="s">
        <v>1465</v>
      </c>
      <c r="Y1601">
        <v>2005</v>
      </c>
      <c r="Z1601">
        <v>16</v>
      </c>
    </row>
    <row r="1602" spans="1:26" x14ac:dyDescent="0.25">
      <c r="A1602" t="s">
        <v>3999</v>
      </c>
      <c r="B1602" t="s">
        <v>4000</v>
      </c>
      <c r="C1602" t="s">
        <v>4000</v>
      </c>
      <c r="D1602">
        <v>0</v>
      </c>
      <c r="E1602">
        <v>110</v>
      </c>
      <c r="F1602">
        <v>1</v>
      </c>
      <c r="G1602">
        <v>50</v>
      </c>
      <c r="H1602" t="s">
        <v>8177</v>
      </c>
      <c r="I1602" t="s">
        <v>145</v>
      </c>
      <c r="J1602" t="s">
        <v>8156</v>
      </c>
      <c r="K1602" t="s">
        <v>8166</v>
      </c>
      <c r="L1602" s="5">
        <v>7.5</v>
      </c>
      <c r="M1602" t="s">
        <v>8181</v>
      </c>
      <c r="N1602" s="6">
        <v>385200</v>
      </c>
      <c r="O1602" t="s">
        <v>8182</v>
      </c>
      <c r="P1602" s="6">
        <v>16500000</v>
      </c>
      <c r="Q1602" s="6">
        <v>87892388</v>
      </c>
      <c r="R1602">
        <v>71392388</v>
      </c>
      <c r="S1602" t="s">
        <v>8175</v>
      </c>
      <c r="T1602" s="7">
        <v>38739</v>
      </c>
      <c r="U1602" t="s">
        <v>4001</v>
      </c>
      <c r="V1602" s="7">
        <v>38739</v>
      </c>
      <c r="W1602" t="s">
        <v>8198</v>
      </c>
      <c r="X1602" t="s">
        <v>8200</v>
      </c>
      <c r="Y1602">
        <v>2006</v>
      </c>
      <c r="Z1602">
        <v>22</v>
      </c>
    </row>
    <row r="1603" spans="1:26" x14ac:dyDescent="0.25">
      <c r="A1603" t="s">
        <v>4002</v>
      </c>
      <c r="B1603" t="s">
        <v>4003</v>
      </c>
      <c r="C1603" t="s">
        <v>4003</v>
      </c>
      <c r="D1603">
        <v>0</v>
      </c>
      <c r="E1603">
        <v>108</v>
      </c>
      <c r="F1603">
        <v>1</v>
      </c>
      <c r="G1603">
        <v>48</v>
      </c>
      <c r="H1603" t="s">
        <v>8177</v>
      </c>
      <c r="I1603" t="s">
        <v>5529</v>
      </c>
      <c r="J1603" t="s">
        <v>8162</v>
      </c>
      <c r="K1603" t="s">
        <v>3857</v>
      </c>
      <c r="L1603" s="5">
        <v>6.1</v>
      </c>
      <c r="M1603" t="s">
        <v>8178</v>
      </c>
      <c r="N1603" s="6">
        <v>51601</v>
      </c>
      <c r="O1603" t="s">
        <v>8179</v>
      </c>
      <c r="P1603" s="6">
        <v>60000000</v>
      </c>
      <c r="Q1603" s="6">
        <v>78810595</v>
      </c>
      <c r="R1603">
        <v>18810595</v>
      </c>
      <c r="S1603" t="s">
        <v>8175</v>
      </c>
      <c r="T1603" s="7">
        <v>38826</v>
      </c>
      <c r="U1603" t="s">
        <v>2698</v>
      </c>
      <c r="V1603" s="7">
        <v>38826</v>
      </c>
      <c r="W1603" t="s">
        <v>8210</v>
      </c>
      <c r="X1603" t="s">
        <v>8202</v>
      </c>
      <c r="Y1603">
        <v>2006</v>
      </c>
      <c r="Z1603">
        <v>19</v>
      </c>
    </row>
    <row r="1604" spans="1:26" x14ac:dyDescent="0.25">
      <c r="A1604" t="s">
        <v>4004</v>
      </c>
      <c r="B1604" t="s">
        <v>4005</v>
      </c>
      <c r="C1604" t="s">
        <v>4005</v>
      </c>
      <c r="D1604">
        <v>0</v>
      </c>
      <c r="E1604">
        <v>109</v>
      </c>
      <c r="F1604">
        <v>1</v>
      </c>
      <c r="G1604">
        <v>49</v>
      </c>
      <c r="H1604" t="s">
        <v>8177</v>
      </c>
      <c r="I1604" t="s">
        <v>5529</v>
      </c>
      <c r="J1604" t="s">
        <v>8158</v>
      </c>
      <c r="K1604" t="s">
        <v>145</v>
      </c>
      <c r="L1604" s="5">
        <v>5.0999999999999996</v>
      </c>
      <c r="M1604" t="s">
        <v>8178</v>
      </c>
      <c r="N1604" s="6">
        <v>134387</v>
      </c>
      <c r="O1604" t="s">
        <v>8182</v>
      </c>
      <c r="P1604" s="6">
        <v>105000000</v>
      </c>
      <c r="Q1604" s="6">
        <v>269784201</v>
      </c>
      <c r="R1604">
        <v>164784201</v>
      </c>
      <c r="S1604" t="s">
        <v>8175</v>
      </c>
      <c r="T1604" s="7">
        <v>39500</v>
      </c>
      <c r="U1604" t="s">
        <v>1162</v>
      </c>
      <c r="V1604" s="7">
        <v>39500</v>
      </c>
      <c r="W1604" t="s">
        <v>8201</v>
      </c>
      <c r="X1604" t="s">
        <v>1465</v>
      </c>
      <c r="Y1604">
        <v>2008</v>
      </c>
      <c r="Z1604">
        <v>22</v>
      </c>
    </row>
    <row r="1605" spans="1:26" x14ac:dyDescent="0.25">
      <c r="A1605" t="s">
        <v>4006</v>
      </c>
      <c r="B1605" t="s">
        <v>4007</v>
      </c>
      <c r="C1605" t="s">
        <v>4007</v>
      </c>
      <c r="D1605">
        <v>0</v>
      </c>
      <c r="E1605">
        <v>160</v>
      </c>
      <c r="F1605">
        <v>2</v>
      </c>
      <c r="G1605">
        <v>40</v>
      </c>
      <c r="H1605" t="s">
        <v>8183</v>
      </c>
      <c r="I1605" t="s">
        <v>8160</v>
      </c>
      <c r="J1605" t="s">
        <v>8162</v>
      </c>
      <c r="K1605" t="s">
        <v>145</v>
      </c>
      <c r="L1605" s="5">
        <v>7.5</v>
      </c>
      <c r="M1605" t="s">
        <v>8181</v>
      </c>
      <c r="N1605" s="6">
        <v>189987</v>
      </c>
      <c r="O1605" t="s">
        <v>8182</v>
      </c>
      <c r="P1605" s="6">
        <v>30000000</v>
      </c>
      <c r="Q1605" s="6">
        <v>15001776</v>
      </c>
      <c r="R1605">
        <v>-14998224</v>
      </c>
      <c r="S1605" t="s">
        <v>8185</v>
      </c>
      <c r="T1605" s="7">
        <v>39327</v>
      </c>
      <c r="U1605" t="s">
        <v>4008</v>
      </c>
      <c r="V1605" s="7">
        <v>39327</v>
      </c>
      <c r="W1605" t="s">
        <v>8211</v>
      </c>
      <c r="X1605" t="s">
        <v>8200</v>
      </c>
      <c r="Y1605">
        <v>2007</v>
      </c>
      <c r="Z1605">
        <v>2</v>
      </c>
    </row>
    <row r="1606" spans="1:26" x14ac:dyDescent="0.25">
      <c r="A1606" t="s">
        <v>4009</v>
      </c>
      <c r="B1606" t="s">
        <v>4010</v>
      </c>
      <c r="C1606" t="s">
        <v>4010</v>
      </c>
      <c r="D1606">
        <v>0</v>
      </c>
      <c r="E1606">
        <v>104</v>
      </c>
      <c r="F1606">
        <v>1</v>
      </c>
      <c r="G1606">
        <v>44</v>
      </c>
      <c r="H1606" t="s">
        <v>8177</v>
      </c>
      <c r="I1606" t="s">
        <v>8162</v>
      </c>
      <c r="J1606" t="s">
        <v>145</v>
      </c>
      <c r="K1606" t="s">
        <v>83</v>
      </c>
      <c r="L1606" s="5">
        <v>5.9</v>
      </c>
      <c r="M1606" t="s">
        <v>8178</v>
      </c>
      <c r="N1606" s="6">
        <v>93324</v>
      </c>
      <c r="O1606" t="s">
        <v>8179</v>
      </c>
      <c r="P1606" s="6">
        <v>30000000</v>
      </c>
      <c r="Q1606" s="6">
        <v>69363381</v>
      </c>
      <c r="R1606">
        <v>39363381</v>
      </c>
      <c r="S1606" t="s">
        <v>8175</v>
      </c>
      <c r="T1606" s="7">
        <v>39653</v>
      </c>
      <c r="U1606" t="s">
        <v>4011</v>
      </c>
      <c r="V1606" s="7">
        <v>39653</v>
      </c>
      <c r="W1606" t="s">
        <v>8209</v>
      </c>
      <c r="X1606" t="s">
        <v>8199</v>
      </c>
      <c r="Y1606">
        <v>2008</v>
      </c>
      <c r="Z1606">
        <v>24</v>
      </c>
    </row>
    <row r="1607" spans="1:26" x14ac:dyDescent="0.25">
      <c r="A1607" t="s">
        <v>4012</v>
      </c>
      <c r="B1607" t="s">
        <v>4013</v>
      </c>
      <c r="C1607" t="s">
        <v>4013</v>
      </c>
      <c r="D1607">
        <v>0</v>
      </c>
      <c r="E1607">
        <v>157</v>
      </c>
      <c r="F1607">
        <v>2</v>
      </c>
      <c r="G1607">
        <v>37</v>
      </c>
      <c r="H1607" t="s">
        <v>8183</v>
      </c>
      <c r="I1607" t="s">
        <v>8162</v>
      </c>
      <c r="J1607" t="s">
        <v>145</v>
      </c>
      <c r="K1607" t="s">
        <v>8166</v>
      </c>
      <c r="L1607" s="5">
        <v>7.7</v>
      </c>
      <c r="M1607" t="s">
        <v>8181</v>
      </c>
      <c r="N1607" s="6">
        <v>579861</v>
      </c>
      <c r="O1607" t="s">
        <v>8184</v>
      </c>
      <c r="P1607" s="6">
        <v>65000000</v>
      </c>
      <c r="Q1607" s="6">
        <v>84785914</v>
      </c>
      <c r="R1607">
        <v>19785914</v>
      </c>
      <c r="S1607" t="s">
        <v>8175</v>
      </c>
      <c r="T1607" s="7">
        <v>39141</v>
      </c>
      <c r="U1607" t="s">
        <v>1081</v>
      </c>
      <c r="V1607" s="7">
        <v>39141</v>
      </c>
      <c r="W1607" t="s">
        <v>8201</v>
      </c>
      <c r="X1607" t="s">
        <v>8202</v>
      </c>
      <c r="Y1607">
        <v>2007</v>
      </c>
      <c r="Z1607">
        <v>28</v>
      </c>
    </row>
    <row r="1608" spans="1:26" x14ac:dyDescent="0.25">
      <c r="A1608" t="s">
        <v>4014</v>
      </c>
      <c r="B1608" t="s">
        <v>4015</v>
      </c>
      <c r="C1608" t="s">
        <v>4015</v>
      </c>
      <c r="D1608">
        <v>0</v>
      </c>
      <c r="E1608">
        <v>133</v>
      </c>
      <c r="F1608">
        <v>2</v>
      </c>
      <c r="G1608">
        <v>13</v>
      </c>
      <c r="H1608" t="s">
        <v>8183</v>
      </c>
      <c r="I1608" t="s">
        <v>145</v>
      </c>
      <c r="J1608" t="s">
        <v>8156</v>
      </c>
      <c r="K1608" t="s">
        <v>8167</v>
      </c>
      <c r="L1608" s="5">
        <v>7.3</v>
      </c>
      <c r="M1608" t="s">
        <v>8181</v>
      </c>
      <c r="N1608" s="6">
        <v>113324</v>
      </c>
      <c r="O1608" t="s">
        <v>8182</v>
      </c>
      <c r="P1608" s="6">
        <v>45000000</v>
      </c>
      <c r="Q1608" s="6">
        <v>29625761</v>
      </c>
      <c r="R1608">
        <v>-15374239</v>
      </c>
      <c r="S1608" t="s">
        <v>8185</v>
      </c>
      <c r="T1608" s="7">
        <v>39334</v>
      </c>
      <c r="U1608" t="s">
        <v>1923</v>
      </c>
      <c r="V1608" s="7">
        <v>39334</v>
      </c>
      <c r="W1608" t="s">
        <v>8211</v>
      </c>
      <c r="X1608" t="s">
        <v>8200</v>
      </c>
      <c r="Y1608">
        <v>2007</v>
      </c>
      <c r="Z1608">
        <v>9</v>
      </c>
    </row>
    <row r="1609" spans="1:26" x14ac:dyDescent="0.25">
      <c r="A1609" t="s">
        <v>4016</v>
      </c>
      <c r="B1609" t="s">
        <v>4017</v>
      </c>
      <c r="C1609" t="s">
        <v>4017</v>
      </c>
      <c r="D1609">
        <v>0</v>
      </c>
      <c r="E1609">
        <v>93</v>
      </c>
      <c r="F1609">
        <v>1</v>
      </c>
      <c r="G1609">
        <v>33</v>
      </c>
      <c r="H1609" t="s">
        <v>8177</v>
      </c>
      <c r="I1609" t="s">
        <v>132</v>
      </c>
      <c r="J1609" t="s">
        <v>8168</v>
      </c>
      <c r="K1609" t="s">
        <v>5802</v>
      </c>
      <c r="L1609" s="5">
        <v>6.3</v>
      </c>
      <c r="M1609" t="s">
        <v>8178</v>
      </c>
      <c r="N1609" s="6">
        <v>175340</v>
      </c>
      <c r="O1609" t="s">
        <v>8182</v>
      </c>
      <c r="P1609" s="6">
        <v>61000000</v>
      </c>
      <c r="Q1609" s="6">
        <v>145710347</v>
      </c>
      <c r="R1609">
        <v>84710347</v>
      </c>
      <c r="S1609" t="s">
        <v>8175</v>
      </c>
      <c r="T1609" s="7">
        <v>39171</v>
      </c>
      <c r="U1609" t="s">
        <v>4018</v>
      </c>
      <c r="V1609" s="7">
        <v>39171</v>
      </c>
      <c r="W1609" t="s">
        <v>8203</v>
      </c>
      <c r="X1609" t="s">
        <v>1465</v>
      </c>
      <c r="Y1609">
        <v>2007</v>
      </c>
      <c r="Z1609">
        <v>30</v>
      </c>
    </row>
    <row r="1610" spans="1:26" x14ac:dyDescent="0.25">
      <c r="A1610" t="s">
        <v>4019</v>
      </c>
      <c r="B1610" t="s">
        <v>4020</v>
      </c>
      <c r="C1610" t="s">
        <v>4020</v>
      </c>
      <c r="D1610">
        <v>0</v>
      </c>
      <c r="E1610">
        <v>105</v>
      </c>
      <c r="F1610">
        <v>1</v>
      </c>
      <c r="G1610">
        <v>45</v>
      </c>
      <c r="H1610" t="s">
        <v>8177</v>
      </c>
      <c r="I1610" t="s">
        <v>8160</v>
      </c>
      <c r="J1610" t="s">
        <v>145</v>
      </c>
      <c r="K1610" t="s">
        <v>8168</v>
      </c>
      <c r="L1610" s="5">
        <v>7</v>
      </c>
      <c r="M1610" t="s">
        <v>8178</v>
      </c>
      <c r="N1610" s="6">
        <v>74190</v>
      </c>
      <c r="O1610" t="s">
        <v>8179</v>
      </c>
      <c r="P1610" s="6">
        <v>40000000</v>
      </c>
      <c r="Q1610" s="6">
        <v>58480828</v>
      </c>
      <c r="R1610">
        <v>18480828</v>
      </c>
      <c r="S1610" t="s">
        <v>8175</v>
      </c>
      <c r="T1610" s="7">
        <v>38954</v>
      </c>
      <c r="U1610" t="s">
        <v>4021</v>
      </c>
      <c r="V1610" s="7">
        <v>38954</v>
      </c>
      <c r="W1610" t="s">
        <v>8212</v>
      </c>
      <c r="X1610" t="s">
        <v>1465</v>
      </c>
      <c r="Y1610">
        <v>2006</v>
      </c>
      <c r="Z1610">
        <v>25</v>
      </c>
    </row>
    <row r="1611" spans="1:26" x14ac:dyDescent="0.25">
      <c r="A1611" t="s">
        <v>4022</v>
      </c>
      <c r="B1611" t="s">
        <v>4023</v>
      </c>
      <c r="C1611" t="s">
        <v>4023</v>
      </c>
      <c r="D1611">
        <v>0</v>
      </c>
      <c r="E1611">
        <v>112</v>
      </c>
      <c r="F1611">
        <v>1</v>
      </c>
      <c r="G1611">
        <v>52</v>
      </c>
      <c r="H1611" t="s">
        <v>8177</v>
      </c>
      <c r="I1611" t="s">
        <v>5529</v>
      </c>
      <c r="J1611" t="s">
        <v>132</v>
      </c>
      <c r="K1611" t="s">
        <v>8156</v>
      </c>
      <c r="L1611" s="5">
        <v>7.5</v>
      </c>
      <c r="M1611" t="s">
        <v>8181</v>
      </c>
      <c r="N1611" s="6">
        <v>452231</v>
      </c>
      <c r="O1611" t="s">
        <v>8182</v>
      </c>
      <c r="P1611" s="6">
        <v>60000000</v>
      </c>
      <c r="Q1611" s="6">
        <v>49421974</v>
      </c>
      <c r="R1611">
        <v>-10578026</v>
      </c>
      <c r="S1611" t="s">
        <v>8185</v>
      </c>
      <c r="T1611" s="7">
        <v>40386</v>
      </c>
      <c r="U1611" t="s">
        <v>4024</v>
      </c>
      <c r="V1611" s="7">
        <v>40386</v>
      </c>
      <c r="W1611" t="s">
        <v>8209</v>
      </c>
      <c r="X1611" t="s">
        <v>8197</v>
      </c>
      <c r="Y1611">
        <v>2010</v>
      </c>
      <c r="Z1611">
        <v>27</v>
      </c>
    </row>
    <row r="1612" spans="1:26" x14ac:dyDescent="0.25">
      <c r="A1612" t="s">
        <v>4025</v>
      </c>
      <c r="B1612" t="s">
        <v>4026</v>
      </c>
      <c r="C1612" t="s">
        <v>4026</v>
      </c>
      <c r="D1612">
        <v>0</v>
      </c>
      <c r="E1612">
        <v>125</v>
      </c>
      <c r="F1612">
        <v>2</v>
      </c>
      <c r="G1612">
        <v>5</v>
      </c>
      <c r="H1612" t="s">
        <v>8183</v>
      </c>
      <c r="I1612" t="s">
        <v>145</v>
      </c>
      <c r="J1612" t="s">
        <v>8157</v>
      </c>
      <c r="K1612" t="s">
        <v>5802</v>
      </c>
      <c r="L1612" s="5">
        <v>7.4</v>
      </c>
      <c r="M1612" t="s">
        <v>8181</v>
      </c>
      <c r="N1612" s="6">
        <v>95238</v>
      </c>
      <c r="O1612" t="s">
        <v>8179</v>
      </c>
      <c r="P1612" s="6">
        <v>19400000</v>
      </c>
      <c r="Q1612" s="6">
        <v>26910847</v>
      </c>
      <c r="R1612">
        <v>7510847</v>
      </c>
      <c r="S1612" t="s">
        <v>8175</v>
      </c>
      <c r="T1612" s="7">
        <v>39064</v>
      </c>
      <c r="U1612" t="s">
        <v>4027</v>
      </c>
      <c r="V1612" s="7">
        <v>39064</v>
      </c>
      <c r="W1612" t="s">
        <v>8196</v>
      </c>
      <c r="X1612" t="s">
        <v>8202</v>
      </c>
      <c r="Y1612">
        <v>2006</v>
      </c>
      <c r="Z1612">
        <v>13</v>
      </c>
    </row>
    <row r="1613" spans="1:26" x14ac:dyDescent="0.25">
      <c r="A1613" t="s">
        <v>4028</v>
      </c>
      <c r="B1613" t="s">
        <v>4029</v>
      </c>
      <c r="C1613" t="s">
        <v>4029</v>
      </c>
      <c r="D1613">
        <v>0</v>
      </c>
      <c r="E1613">
        <v>121</v>
      </c>
      <c r="F1613">
        <v>2</v>
      </c>
      <c r="G1613">
        <v>1</v>
      </c>
      <c r="H1613" t="s">
        <v>8183</v>
      </c>
      <c r="I1613" t="s">
        <v>5529</v>
      </c>
      <c r="J1613" t="s">
        <v>8166</v>
      </c>
      <c r="K1613" t="s">
        <v>8161</v>
      </c>
      <c r="L1613" s="5">
        <v>6.2</v>
      </c>
      <c r="M1613" t="s">
        <v>8178</v>
      </c>
      <c r="N1613" s="6">
        <v>243972</v>
      </c>
      <c r="O1613" t="s">
        <v>8182</v>
      </c>
      <c r="P1613" s="6">
        <v>50000000</v>
      </c>
      <c r="Q1613" s="6">
        <v>183658498</v>
      </c>
      <c r="R1613">
        <v>133658498</v>
      </c>
      <c r="S1613" t="s">
        <v>8175</v>
      </c>
      <c r="T1613" s="7">
        <v>39881</v>
      </c>
      <c r="U1613" t="s">
        <v>1304</v>
      </c>
      <c r="V1613" s="7">
        <v>39881</v>
      </c>
      <c r="W1613" t="s">
        <v>8203</v>
      </c>
      <c r="X1613" t="s">
        <v>8205</v>
      </c>
      <c r="Y1613">
        <v>2009</v>
      </c>
      <c r="Z1613">
        <v>9</v>
      </c>
    </row>
    <row r="1614" spans="1:26" x14ac:dyDescent="0.25">
      <c r="A1614" t="s">
        <v>4030</v>
      </c>
      <c r="B1614" t="s">
        <v>4031</v>
      </c>
      <c r="C1614" t="s">
        <v>4031</v>
      </c>
      <c r="D1614">
        <v>0</v>
      </c>
      <c r="E1614">
        <v>132</v>
      </c>
      <c r="F1614">
        <v>2</v>
      </c>
      <c r="G1614">
        <v>12</v>
      </c>
      <c r="H1614" t="s">
        <v>8183</v>
      </c>
      <c r="I1614" t="s">
        <v>5529</v>
      </c>
      <c r="J1614" t="s">
        <v>8158</v>
      </c>
      <c r="K1614" t="s">
        <v>132</v>
      </c>
      <c r="L1614" s="5">
        <v>7</v>
      </c>
      <c r="M1614" t="s">
        <v>8178</v>
      </c>
      <c r="N1614" s="6">
        <v>375142</v>
      </c>
      <c r="O1614" t="s">
        <v>8182</v>
      </c>
      <c r="P1614" s="6">
        <v>100000000</v>
      </c>
      <c r="Q1614" s="6">
        <v>367799011</v>
      </c>
      <c r="R1614">
        <v>267799011</v>
      </c>
      <c r="S1614" t="s">
        <v>8175</v>
      </c>
      <c r="T1614" s="7">
        <v>43549</v>
      </c>
      <c r="U1614" t="s">
        <v>4032</v>
      </c>
      <c r="V1614" s="7">
        <v>43549</v>
      </c>
      <c r="W1614" t="s">
        <v>8203</v>
      </c>
      <c r="X1614" t="s">
        <v>8205</v>
      </c>
      <c r="Y1614">
        <v>2019</v>
      </c>
      <c r="Z1614">
        <v>25</v>
      </c>
    </row>
    <row r="1615" spans="1:26" x14ac:dyDescent="0.25">
      <c r="A1615" t="s">
        <v>4033</v>
      </c>
      <c r="B1615" t="s">
        <v>4034</v>
      </c>
      <c r="C1615" t="s">
        <v>4034</v>
      </c>
      <c r="D1615">
        <v>0</v>
      </c>
      <c r="E1615">
        <v>92</v>
      </c>
      <c r="F1615">
        <v>1</v>
      </c>
      <c r="G1615">
        <v>32</v>
      </c>
      <c r="H1615" t="s">
        <v>8177</v>
      </c>
      <c r="I1615" t="s">
        <v>5529</v>
      </c>
      <c r="J1615" t="s">
        <v>132</v>
      </c>
      <c r="K1615" t="s">
        <v>145</v>
      </c>
      <c r="L1615" s="5">
        <v>6.4</v>
      </c>
      <c r="M1615" t="s">
        <v>8178</v>
      </c>
      <c r="N1615" s="6">
        <v>503465</v>
      </c>
      <c r="O1615" t="s">
        <v>8184</v>
      </c>
      <c r="P1615" s="6">
        <v>150000000</v>
      </c>
      <c r="Q1615" s="6">
        <v>629443428</v>
      </c>
      <c r="R1615">
        <v>479443428</v>
      </c>
      <c r="S1615" t="s">
        <v>8175</v>
      </c>
      <c r="T1615" s="7">
        <v>39615</v>
      </c>
      <c r="U1615" t="s">
        <v>3135</v>
      </c>
      <c r="V1615" s="7">
        <v>39615</v>
      </c>
      <c r="W1615" t="s">
        <v>8208</v>
      </c>
      <c r="X1615" t="s">
        <v>8205</v>
      </c>
      <c r="Y1615">
        <v>2008</v>
      </c>
      <c r="Z1615">
        <v>16</v>
      </c>
    </row>
    <row r="1616" spans="1:26" x14ac:dyDescent="0.25">
      <c r="A1616" t="s">
        <v>4035</v>
      </c>
      <c r="B1616" t="s">
        <v>4036</v>
      </c>
      <c r="C1616" t="s">
        <v>4036</v>
      </c>
      <c r="D1616">
        <v>0</v>
      </c>
      <c r="E1616">
        <v>90</v>
      </c>
      <c r="F1616">
        <v>1</v>
      </c>
      <c r="G1616">
        <v>30</v>
      </c>
      <c r="H1616" t="s">
        <v>8177</v>
      </c>
      <c r="I1616" t="s">
        <v>5529</v>
      </c>
      <c r="J1616" t="s">
        <v>8158</v>
      </c>
      <c r="K1616" t="s">
        <v>8159</v>
      </c>
      <c r="L1616" s="5">
        <v>6.6</v>
      </c>
      <c r="M1616" t="s">
        <v>8178</v>
      </c>
      <c r="N1616" s="6">
        <v>187307</v>
      </c>
      <c r="O1616" t="s">
        <v>8182</v>
      </c>
      <c r="P1616" s="6">
        <v>130000000</v>
      </c>
      <c r="Q1616" s="6">
        <v>554987477</v>
      </c>
      <c r="R1616">
        <v>424987477</v>
      </c>
      <c r="S1616" t="s">
        <v>8175</v>
      </c>
      <c r="T1616" s="7">
        <v>40839</v>
      </c>
      <c r="U1616" t="s">
        <v>4037</v>
      </c>
      <c r="V1616" s="7">
        <v>40839</v>
      </c>
      <c r="W1616" t="s">
        <v>8204</v>
      </c>
      <c r="X1616" t="s">
        <v>8200</v>
      </c>
      <c r="Y1616">
        <v>2011</v>
      </c>
      <c r="Z1616">
        <v>23</v>
      </c>
    </row>
    <row r="1617" spans="1:26" x14ac:dyDescent="0.25">
      <c r="A1617" t="s">
        <v>4038</v>
      </c>
      <c r="B1617" t="s">
        <v>4039</v>
      </c>
      <c r="C1617" t="s">
        <v>4039</v>
      </c>
      <c r="D1617">
        <v>0</v>
      </c>
      <c r="E1617">
        <v>104</v>
      </c>
      <c r="F1617">
        <v>1</v>
      </c>
      <c r="G1617">
        <v>44</v>
      </c>
      <c r="H1617" t="s">
        <v>8177</v>
      </c>
      <c r="I1617" t="s">
        <v>5529</v>
      </c>
      <c r="J1617" t="s">
        <v>8158</v>
      </c>
      <c r="K1617" t="s">
        <v>8163</v>
      </c>
      <c r="L1617" s="5">
        <v>5.0999999999999996</v>
      </c>
      <c r="M1617" t="s">
        <v>8178</v>
      </c>
      <c r="N1617" s="6">
        <v>129256</v>
      </c>
      <c r="O1617" t="s">
        <v>8182</v>
      </c>
      <c r="P1617" s="6">
        <v>100000000</v>
      </c>
      <c r="Q1617" s="6">
        <v>250425512</v>
      </c>
      <c r="R1617">
        <v>150425512</v>
      </c>
      <c r="S1617" t="s">
        <v>8175</v>
      </c>
      <c r="T1617" s="7">
        <v>39062</v>
      </c>
      <c r="U1617" t="s">
        <v>4040</v>
      </c>
      <c r="V1617" s="7">
        <v>39062</v>
      </c>
      <c r="W1617" t="s">
        <v>8196</v>
      </c>
      <c r="X1617" t="s">
        <v>8205</v>
      </c>
      <c r="Y1617">
        <v>2006</v>
      </c>
      <c r="Z1617">
        <v>11</v>
      </c>
    </row>
    <row r="1618" spans="1:26" x14ac:dyDescent="0.25">
      <c r="A1618" t="s">
        <v>4041</v>
      </c>
      <c r="B1618" t="s">
        <v>4042</v>
      </c>
      <c r="C1618" t="s">
        <v>4042</v>
      </c>
      <c r="D1618">
        <v>0</v>
      </c>
      <c r="E1618">
        <v>101</v>
      </c>
      <c r="F1618">
        <v>1</v>
      </c>
      <c r="G1618">
        <v>41</v>
      </c>
      <c r="H1618" t="s">
        <v>8177</v>
      </c>
      <c r="I1618" t="s">
        <v>132</v>
      </c>
      <c r="J1618" t="s">
        <v>145</v>
      </c>
      <c r="K1618" t="s">
        <v>5802</v>
      </c>
      <c r="L1618" s="5">
        <v>7.8</v>
      </c>
      <c r="M1618" t="s">
        <v>8181</v>
      </c>
      <c r="N1618" s="6">
        <v>506594</v>
      </c>
      <c r="O1618" t="s">
        <v>8184</v>
      </c>
      <c r="P1618" s="6">
        <v>8000000</v>
      </c>
      <c r="Q1618" s="6">
        <v>101058954</v>
      </c>
      <c r="R1618">
        <v>93058954</v>
      </c>
      <c r="S1618" t="s">
        <v>8175</v>
      </c>
      <c r="T1618" s="7">
        <v>38737</v>
      </c>
      <c r="U1618" t="s">
        <v>4043</v>
      </c>
      <c r="V1618" s="7">
        <v>38737</v>
      </c>
      <c r="W1618" t="s">
        <v>8198</v>
      </c>
      <c r="X1618" t="s">
        <v>1465</v>
      </c>
      <c r="Y1618">
        <v>2006</v>
      </c>
      <c r="Z1618">
        <v>20</v>
      </c>
    </row>
    <row r="1619" spans="1:26" x14ac:dyDescent="0.25">
      <c r="A1619" t="s">
        <v>4044</v>
      </c>
      <c r="B1619" t="s">
        <v>4045</v>
      </c>
      <c r="C1619" t="s">
        <v>4045</v>
      </c>
      <c r="D1619">
        <v>0</v>
      </c>
      <c r="E1619">
        <v>169</v>
      </c>
      <c r="F1619">
        <v>2</v>
      </c>
      <c r="G1619">
        <v>49</v>
      </c>
      <c r="H1619" t="s">
        <v>8183</v>
      </c>
      <c r="I1619" t="s">
        <v>5529</v>
      </c>
      <c r="J1619" t="s">
        <v>8158</v>
      </c>
      <c r="K1619" t="s">
        <v>8156</v>
      </c>
      <c r="L1619" s="5">
        <v>7.1</v>
      </c>
      <c r="M1619" t="s">
        <v>8181</v>
      </c>
      <c r="N1619" s="6">
        <v>679711</v>
      </c>
      <c r="O1619" t="s">
        <v>8184</v>
      </c>
      <c r="P1619" s="6">
        <v>300000000</v>
      </c>
      <c r="Q1619" s="6">
        <v>961691209</v>
      </c>
      <c r="R1619">
        <v>661691209</v>
      </c>
      <c r="S1619" t="s">
        <v>8175</v>
      </c>
      <c r="T1619" s="7">
        <v>39221</v>
      </c>
      <c r="U1619" t="s">
        <v>1818</v>
      </c>
      <c r="V1619" s="7">
        <v>39221</v>
      </c>
      <c r="W1619" t="s">
        <v>8213</v>
      </c>
      <c r="X1619" t="s">
        <v>8206</v>
      </c>
      <c r="Y1619">
        <v>2007</v>
      </c>
      <c r="Z1619">
        <v>19</v>
      </c>
    </row>
    <row r="1620" spans="1:26" x14ac:dyDescent="0.25">
      <c r="A1620" t="s">
        <v>4046</v>
      </c>
      <c r="B1620" t="s">
        <v>4047</v>
      </c>
      <c r="C1620" t="s">
        <v>4047</v>
      </c>
      <c r="D1620">
        <v>0</v>
      </c>
      <c r="E1620">
        <v>99</v>
      </c>
      <c r="F1620">
        <v>1</v>
      </c>
      <c r="G1620">
        <v>39</v>
      </c>
      <c r="H1620" t="s">
        <v>8177</v>
      </c>
      <c r="I1620" t="s">
        <v>8158</v>
      </c>
      <c r="J1620" t="s">
        <v>132</v>
      </c>
      <c r="K1620" t="s">
        <v>8163</v>
      </c>
      <c r="L1620" s="5">
        <v>5.6</v>
      </c>
      <c r="M1620" t="s">
        <v>8178</v>
      </c>
      <c r="N1620" s="6">
        <v>62682</v>
      </c>
      <c r="O1620" t="s">
        <v>8179</v>
      </c>
      <c r="P1620" s="6">
        <v>50000000</v>
      </c>
      <c r="Q1620" s="6">
        <v>87528173</v>
      </c>
      <c r="R1620">
        <v>37528173</v>
      </c>
      <c r="S1620" t="s">
        <v>8175</v>
      </c>
      <c r="T1620" s="7">
        <v>38835</v>
      </c>
      <c r="U1620" t="s">
        <v>998</v>
      </c>
      <c r="V1620" s="7">
        <v>38835</v>
      </c>
      <c r="W1620" t="s">
        <v>8210</v>
      </c>
      <c r="X1620" t="s">
        <v>1465</v>
      </c>
      <c r="Y1620">
        <v>2006</v>
      </c>
      <c r="Z1620">
        <v>28</v>
      </c>
    </row>
    <row r="1621" spans="1:26" x14ac:dyDescent="0.25">
      <c r="A1621" t="s">
        <v>4048</v>
      </c>
      <c r="B1621" t="s">
        <v>4049</v>
      </c>
      <c r="C1621" t="s">
        <v>4049</v>
      </c>
      <c r="D1621">
        <v>0</v>
      </c>
      <c r="E1621">
        <v>143</v>
      </c>
      <c r="F1621">
        <v>2</v>
      </c>
      <c r="G1621">
        <v>23</v>
      </c>
      <c r="H1621" t="s">
        <v>8183</v>
      </c>
      <c r="I1621" t="s">
        <v>145</v>
      </c>
      <c r="J1621" t="s">
        <v>5802</v>
      </c>
      <c r="K1621" t="s">
        <v>5802</v>
      </c>
      <c r="L1621" s="5">
        <v>7.5</v>
      </c>
      <c r="M1621" t="s">
        <v>8181</v>
      </c>
      <c r="N1621" s="6">
        <v>313554</v>
      </c>
      <c r="O1621" t="s">
        <v>8182</v>
      </c>
      <c r="P1621" s="6">
        <v>25000000</v>
      </c>
      <c r="Q1621" s="6">
        <v>135330182</v>
      </c>
      <c r="R1621">
        <v>110330182</v>
      </c>
      <c r="S1621" t="s">
        <v>8175</v>
      </c>
      <c r="T1621" s="7">
        <v>38860</v>
      </c>
      <c r="U1621" t="s">
        <v>2623</v>
      </c>
      <c r="V1621" s="7">
        <v>38860</v>
      </c>
      <c r="W1621" t="s">
        <v>8213</v>
      </c>
      <c r="X1621" t="s">
        <v>8197</v>
      </c>
      <c r="Y1621">
        <v>2006</v>
      </c>
      <c r="Z1621">
        <v>23</v>
      </c>
    </row>
    <row r="1622" spans="1:26" x14ac:dyDescent="0.25">
      <c r="A1622" t="s">
        <v>4050</v>
      </c>
      <c r="B1622" t="s">
        <v>4051</v>
      </c>
      <c r="C1622" t="s">
        <v>4052</v>
      </c>
      <c r="D1622">
        <v>0</v>
      </c>
      <c r="E1622">
        <v>140</v>
      </c>
      <c r="F1622">
        <v>2</v>
      </c>
      <c r="G1622">
        <v>20</v>
      </c>
      <c r="H1622" t="s">
        <v>8183</v>
      </c>
      <c r="I1622" t="s">
        <v>8160</v>
      </c>
      <c r="J1622" t="s">
        <v>145</v>
      </c>
      <c r="K1622" t="s">
        <v>8165</v>
      </c>
      <c r="L1622" s="5">
        <v>7.6</v>
      </c>
      <c r="M1622" t="s">
        <v>8181</v>
      </c>
      <c r="N1622" s="6">
        <v>89776</v>
      </c>
      <c r="O1622" t="s">
        <v>8179</v>
      </c>
      <c r="P1622" s="6">
        <v>25000000</v>
      </c>
      <c r="Q1622" s="6">
        <v>87484847</v>
      </c>
      <c r="R1622">
        <v>62484847</v>
      </c>
      <c r="S1622" t="s">
        <v>8175</v>
      </c>
      <c r="T1622" s="7">
        <v>39121</v>
      </c>
      <c r="U1622" t="s">
        <v>4053</v>
      </c>
      <c r="V1622" s="7">
        <v>39121</v>
      </c>
      <c r="W1622" t="s">
        <v>8201</v>
      </c>
      <c r="X1622" t="s">
        <v>8199</v>
      </c>
      <c r="Y1622">
        <v>2007</v>
      </c>
      <c r="Z1622">
        <v>8</v>
      </c>
    </row>
    <row r="1623" spans="1:26" x14ac:dyDescent="0.25">
      <c r="A1623" t="s">
        <v>4054</v>
      </c>
      <c r="B1623" t="s">
        <v>4055</v>
      </c>
      <c r="C1623" t="s">
        <v>4055</v>
      </c>
      <c r="D1623">
        <v>0</v>
      </c>
      <c r="E1623">
        <v>102</v>
      </c>
      <c r="F1623">
        <v>1</v>
      </c>
      <c r="G1623">
        <v>42</v>
      </c>
      <c r="H1623" t="s">
        <v>8177</v>
      </c>
      <c r="I1623" t="s">
        <v>5529</v>
      </c>
      <c r="J1623" t="s">
        <v>145</v>
      </c>
      <c r="K1623" t="s">
        <v>3857</v>
      </c>
      <c r="L1623" s="5">
        <v>6.6</v>
      </c>
      <c r="M1623" t="s">
        <v>8178</v>
      </c>
      <c r="N1623" s="6">
        <v>133698</v>
      </c>
      <c r="O1623" t="s">
        <v>8182</v>
      </c>
      <c r="P1623" s="6">
        <v>52000000</v>
      </c>
      <c r="Q1623" s="6">
        <v>65664721</v>
      </c>
      <c r="R1623">
        <v>13664721</v>
      </c>
      <c r="S1623" t="s">
        <v>8175</v>
      </c>
      <c r="T1623" s="7">
        <v>38775</v>
      </c>
      <c r="U1623" t="s">
        <v>175</v>
      </c>
      <c r="V1623" s="7">
        <v>38775</v>
      </c>
      <c r="W1623" t="s">
        <v>8201</v>
      </c>
      <c r="X1623" t="s">
        <v>8205</v>
      </c>
      <c r="Y1623">
        <v>2006</v>
      </c>
      <c r="Z1623">
        <v>27</v>
      </c>
    </row>
    <row r="1624" spans="1:26" x14ac:dyDescent="0.25">
      <c r="A1624" t="s">
        <v>4056</v>
      </c>
      <c r="B1624" t="s">
        <v>4057</v>
      </c>
      <c r="C1624" t="s">
        <v>4057</v>
      </c>
      <c r="D1624">
        <v>0</v>
      </c>
      <c r="E1624">
        <v>143</v>
      </c>
      <c r="F1624">
        <v>2</v>
      </c>
      <c r="G1624">
        <v>23</v>
      </c>
      <c r="H1624" t="s">
        <v>8183</v>
      </c>
      <c r="I1624" t="s">
        <v>8158</v>
      </c>
      <c r="J1624" t="s">
        <v>145</v>
      </c>
      <c r="K1624" t="s">
        <v>3857</v>
      </c>
      <c r="L1624" s="5">
        <v>8</v>
      </c>
      <c r="M1624" t="s">
        <v>8181</v>
      </c>
      <c r="N1624" s="6">
        <v>574931</v>
      </c>
      <c r="O1624" t="s">
        <v>8184</v>
      </c>
      <c r="P1624" s="6">
        <v>100000000</v>
      </c>
      <c r="Q1624" s="6">
        <v>171720398</v>
      </c>
      <c r="R1624">
        <v>71720398</v>
      </c>
      <c r="S1624" t="s">
        <v>8175</v>
      </c>
      <c r="T1624" s="7">
        <v>39057</v>
      </c>
      <c r="U1624" t="s">
        <v>869</v>
      </c>
      <c r="V1624" s="7">
        <v>39057</v>
      </c>
      <c r="W1624" t="s">
        <v>8196</v>
      </c>
      <c r="X1624" t="s">
        <v>8202</v>
      </c>
      <c r="Y1624">
        <v>2006</v>
      </c>
      <c r="Z1624">
        <v>6</v>
      </c>
    </row>
    <row r="1625" spans="1:26" x14ac:dyDescent="0.25">
      <c r="A1625" t="s">
        <v>4058</v>
      </c>
      <c r="B1625" t="s">
        <v>4059</v>
      </c>
      <c r="C1625" t="s">
        <v>4059</v>
      </c>
      <c r="D1625">
        <v>0</v>
      </c>
      <c r="E1625">
        <v>94</v>
      </c>
      <c r="F1625">
        <v>1</v>
      </c>
      <c r="G1625">
        <v>34</v>
      </c>
      <c r="H1625" t="s">
        <v>8177</v>
      </c>
      <c r="I1625" t="s">
        <v>83</v>
      </c>
      <c r="J1625" t="s">
        <v>5802</v>
      </c>
      <c r="K1625" t="s">
        <v>5802</v>
      </c>
      <c r="L1625" s="5">
        <v>5.9</v>
      </c>
      <c r="M1625" t="s">
        <v>8178</v>
      </c>
      <c r="N1625" s="6">
        <v>187921</v>
      </c>
      <c r="O1625" t="s">
        <v>8182</v>
      </c>
      <c r="P1625" s="6">
        <v>4800000</v>
      </c>
      <c r="Q1625" s="6">
        <v>81979826</v>
      </c>
      <c r="R1625">
        <v>77179826</v>
      </c>
      <c r="S1625" t="s">
        <v>8175</v>
      </c>
      <c r="T1625" s="7">
        <v>38612</v>
      </c>
      <c r="U1625" t="s">
        <v>2972</v>
      </c>
      <c r="V1625" s="7">
        <v>38612</v>
      </c>
      <c r="W1625" t="s">
        <v>8211</v>
      </c>
      <c r="X1625" t="s">
        <v>8206</v>
      </c>
      <c r="Y1625">
        <v>2005</v>
      </c>
      <c r="Z1625">
        <v>17</v>
      </c>
    </row>
    <row r="1626" spans="1:26" x14ac:dyDescent="0.25">
      <c r="A1626" t="s">
        <v>4060</v>
      </c>
      <c r="B1626" t="s">
        <v>4061</v>
      </c>
      <c r="C1626" t="s">
        <v>4061</v>
      </c>
      <c r="D1626">
        <v>0</v>
      </c>
      <c r="E1626">
        <v>103</v>
      </c>
      <c r="F1626">
        <v>1</v>
      </c>
      <c r="G1626">
        <v>43</v>
      </c>
      <c r="H1626" t="s">
        <v>8177</v>
      </c>
      <c r="I1626" t="s">
        <v>5529</v>
      </c>
      <c r="J1626" t="s">
        <v>8162</v>
      </c>
      <c r="K1626" t="s">
        <v>145</v>
      </c>
      <c r="L1626" s="5">
        <v>5.9</v>
      </c>
      <c r="M1626" t="s">
        <v>8178</v>
      </c>
      <c r="N1626" s="6">
        <v>66290</v>
      </c>
      <c r="O1626" t="s">
        <v>8179</v>
      </c>
      <c r="P1626" s="6">
        <v>35000000</v>
      </c>
      <c r="Q1626" s="6">
        <v>10161493</v>
      </c>
      <c r="R1626">
        <v>-24838507</v>
      </c>
      <c r="S1626" t="s">
        <v>8185</v>
      </c>
      <c r="T1626" s="7">
        <v>39786</v>
      </c>
      <c r="U1626" t="s">
        <v>4062</v>
      </c>
      <c r="V1626" s="7">
        <v>39786</v>
      </c>
      <c r="W1626" t="s">
        <v>8196</v>
      </c>
      <c r="X1626" t="s">
        <v>8199</v>
      </c>
      <c r="Y1626">
        <v>2008</v>
      </c>
      <c r="Z1626">
        <v>4</v>
      </c>
    </row>
    <row r="1627" spans="1:26" x14ac:dyDescent="0.25">
      <c r="A1627" t="s">
        <v>4063</v>
      </c>
      <c r="B1627" t="s">
        <v>113</v>
      </c>
      <c r="C1627" t="s">
        <v>113</v>
      </c>
      <c r="D1627">
        <v>0</v>
      </c>
      <c r="E1627">
        <v>102</v>
      </c>
      <c r="F1627">
        <v>1</v>
      </c>
      <c r="G1627">
        <v>42</v>
      </c>
      <c r="H1627" t="s">
        <v>8177</v>
      </c>
      <c r="I1627" t="s">
        <v>83</v>
      </c>
      <c r="J1627" t="s">
        <v>8166</v>
      </c>
      <c r="K1627" t="s">
        <v>3857</v>
      </c>
      <c r="L1627" s="5">
        <v>3.8</v>
      </c>
      <c r="M1627" t="s">
        <v>8188</v>
      </c>
      <c r="N1627" s="6">
        <v>70515</v>
      </c>
      <c r="O1627" t="s">
        <v>8179</v>
      </c>
      <c r="P1627" s="6">
        <v>40000000</v>
      </c>
      <c r="Q1627" s="6">
        <v>38805380</v>
      </c>
      <c r="R1627">
        <v>-1194620</v>
      </c>
      <c r="S1627" t="s">
        <v>8185</v>
      </c>
      <c r="T1627" s="7">
        <v>38960</v>
      </c>
      <c r="U1627" t="s">
        <v>4064</v>
      </c>
      <c r="V1627" s="7">
        <v>38960</v>
      </c>
      <c r="W1627" t="s">
        <v>8212</v>
      </c>
      <c r="X1627" t="s">
        <v>8199</v>
      </c>
      <c r="Y1627">
        <v>2006</v>
      </c>
      <c r="Z1627">
        <v>31</v>
      </c>
    </row>
    <row r="1628" spans="1:26" x14ac:dyDescent="0.25">
      <c r="A1628" t="s">
        <v>4065</v>
      </c>
      <c r="B1628">
        <v>1408</v>
      </c>
      <c r="C1628">
        <v>1408</v>
      </c>
      <c r="D1628">
        <v>0</v>
      </c>
      <c r="E1628">
        <v>104</v>
      </c>
      <c r="F1628">
        <v>1</v>
      </c>
      <c r="G1628">
        <v>44</v>
      </c>
      <c r="H1628" t="s">
        <v>8177</v>
      </c>
      <c r="I1628" t="s">
        <v>8156</v>
      </c>
      <c r="J1628" t="s">
        <v>83</v>
      </c>
      <c r="K1628" t="s">
        <v>8166</v>
      </c>
      <c r="L1628" s="5">
        <v>6.8</v>
      </c>
      <c r="M1628" t="s">
        <v>8178</v>
      </c>
      <c r="N1628" s="6">
        <v>288018</v>
      </c>
      <c r="O1628" t="s">
        <v>8182</v>
      </c>
      <c r="P1628" s="6">
        <v>25000000</v>
      </c>
      <c r="Q1628" s="6">
        <v>132963417</v>
      </c>
      <c r="R1628">
        <v>107963417</v>
      </c>
      <c r="S1628" t="s">
        <v>8175</v>
      </c>
      <c r="T1628" s="7">
        <v>39245</v>
      </c>
      <c r="U1628" t="s">
        <v>3670</v>
      </c>
      <c r="V1628" s="7">
        <v>39245</v>
      </c>
      <c r="W1628" t="s">
        <v>8208</v>
      </c>
      <c r="X1628" t="s">
        <v>8197</v>
      </c>
      <c r="Y1628">
        <v>2007</v>
      </c>
      <c r="Z1628">
        <v>12</v>
      </c>
    </row>
    <row r="1629" spans="1:26" x14ac:dyDescent="0.25">
      <c r="A1629" t="s">
        <v>4066</v>
      </c>
      <c r="B1629" t="s">
        <v>4067</v>
      </c>
      <c r="C1629" t="s">
        <v>4067</v>
      </c>
      <c r="D1629">
        <v>0</v>
      </c>
      <c r="E1629">
        <v>86</v>
      </c>
      <c r="F1629">
        <v>1</v>
      </c>
      <c r="G1629">
        <v>26</v>
      </c>
      <c r="H1629" t="s">
        <v>8177</v>
      </c>
      <c r="I1629" t="s">
        <v>8158</v>
      </c>
      <c r="J1629" t="s">
        <v>8159</v>
      </c>
      <c r="K1629" t="s">
        <v>132</v>
      </c>
      <c r="L1629" s="5">
        <v>6.8</v>
      </c>
      <c r="M1629" t="s">
        <v>8178</v>
      </c>
      <c r="N1629" s="6">
        <v>147958</v>
      </c>
      <c r="O1629" t="s">
        <v>8182</v>
      </c>
      <c r="P1629" s="6">
        <v>85000000</v>
      </c>
      <c r="Q1629" s="6">
        <v>298572799</v>
      </c>
      <c r="R1629">
        <v>213572799</v>
      </c>
      <c r="S1629" t="s">
        <v>8175</v>
      </c>
      <c r="T1629" s="7">
        <v>39510</v>
      </c>
      <c r="U1629" t="s">
        <v>4068</v>
      </c>
      <c r="V1629" s="7">
        <v>39510</v>
      </c>
      <c r="W1629" t="s">
        <v>8203</v>
      </c>
      <c r="X1629" t="s">
        <v>8205</v>
      </c>
      <c r="Y1629">
        <v>2008</v>
      </c>
      <c r="Z1629">
        <v>3</v>
      </c>
    </row>
    <row r="1630" spans="1:26" x14ac:dyDescent="0.25">
      <c r="A1630" t="s">
        <v>4069</v>
      </c>
      <c r="B1630" t="s">
        <v>4070</v>
      </c>
      <c r="C1630" t="s">
        <v>4070</v>
      </c>
      <c r="D1630">
        <v>0</v>
      </c>
      <c r="E1630">
        <v>141</v>
      </c>
      <c r="F1630">
        <v>2</v>
      </c>
      <c r="G1630">
        <v>21</v>
      </c>
      <c r="H1630" t="s">
        <v>8183</v>
      </c>
      <c r="I1630" t="s">
        <v>5529</v>
      </c>
      <c r="J1630" t="s">
        <v>8158</v>
      </c>
      <c r="K1630" t="s">
        <v>8156</v>
      </c>
      <c r="L1630" s="5">
        <v>7.4</v>
      </c>
      <c r="M1630" t="s">
        <v>8181</v>
      </c>
      <c r="N1630" s="6">
        <v>687323</v>
      </c>
      <c r="O1630" t="s">
        <v>8184</v>
      </c>
      <c r="P1630" s="6">
        <v>149000000</v>
      </c>
      <c r="Q1630" s="6">
        <v>823970682</v>
      </c>
      <c r="R1630">
        <v>674970682</v>
      </c>
      <c r="S1630" t="s">
        <v>8175</v>
      </c>
      <c r="T1630" s="7">
        <v>42870</v>
      </c>
      <c r="U1630" t="s">
        <v>3225</v>
      </c>
      <c r="V1630" s="7">
        <v>42870</v>
      </c>
      <c r="W1630" t="s">
        <v>8213</v>
      </c>
      <c r="X1630" t="s">
        <v>8205</v>
      </c>
      <c r="Y1630">
        <v>2017</v>
      </c>
      <c r="Z1630">
        <v>15</v>
      </c>
    </row>
    <row r="1631" spans="1:26" x14ac:dyDescent="0.25">
      <c r="A1631" t="s">
        <v>4071</v>
      </c>
      <c r="B1631" t="s">
        <v>4072</v>
      </c>
      <c r="C1631" t="s">
        <v>4072</v>
      </c>
      <c r="D1631">
        <v>0</v>
      </c>
      <c r="E1631">
        <v>106</v>
      </c>
      <c r="F1631">
        <v>1</v>
      </c>
      <c r="G1631">
        <v>46</v>
      </c>
      <c r="H1631" t="s">
        <v>8177</v>
      </c>
      <c r="I1631" t="s">
        <v>132</v>
      </c>
      <c r="J1631" t="s">
        <v>145</v>
      </c>
      <c r="K1631" t="s">
        <v>8157</v>
      </c>
      <c r="L1631" s="5">
        <v>5.8</v>
      </c>
      <c r="M1631" t="s">
        <v>8178</v>
      </c>
      <c r="N1631" s="6">
        <v>137248</v>
      </c>
      <c r="O1631" t="s">
        <v>8182</v>
      </c>
      <c r="P1631" s="6">
        <v>52000000</v>
      </c>
      <c r="Q1631" s="6">
        <v>205668210</v>
      </c>
      <c r="R1631">
        <v>153668210</v>
      </c>
      <c r="S1631" t="s">
        <v>8175</v>
      </c>
      <c r="T1631" s="7">
        <v>38859</v>
      </c>
      <c r="U1631" t="s">
        <v>2446</v>
      </c>
      <c r="V1631" s="7">
        <v>38859</v>
      </c>
      <c r="W1631" t="s">
        <v>8213</v>
      </c>
      <c r="X1631" t="s">
        <v>8205</v>
      </c>
      <c r="Y1631">
        <v>2006</v>
      </c>
      <c r="Z1631">
        <v>22</v>
      </c>
    </row>
    <row r="1632" spans="1:26" x14ac:dyDescent="0.25">
      <c r="A1632" t="s">
        <v>4073</v>
      </c>
      <c r="B1632" t="s">
        <v>4074</v>
      </c>
      <c r="C1632" t="s">
        <v>4074</v>
      </c>
      <c r="D1632">
        <v>0</v>
      </c>
      <c r="E1632">
        <v>94</v>
      </c>
      <c r="F1632">
        <v>1</v>
      </c>
      <c r="G1632">
        <v>34</v>
      </c>
      <c r="H1632" t="s">
        <v>8177</v>
      </c>
      <c r="I1632" t="s">
        <v>8158</v>
      </c>
      <c r="J1632" t="s">
        <v>132</v>
      </c>
      <c r="K1632" t="s">
        <v>8163</v>
      </c>
      <c r="L1632" s="5">
        <v>5.5</v>
      </c>
      <c r="M1632" t="s">
        <v>8178</v>
      </c>
      <c r="N1632" s="6">
        <v>61811</v>
      </c>
      <c r="O1632" t="s">
        <v>8179</v>
      </c>
      <c r="P1632" s="6">
        <v>60000000</v>
      </c>
      <c r="Q1632" s="6">
        <v>130154568</v>
      </c>
      <c r="R1632">
        <v>70154568</v>
      </c>
      <c r="S1632" t="s">
        <v>8175</v>
      </c>
      <c r="T1632" s="7">
        <v>38707</v>
      </c>
      <c r="U1632" t="s">
        <v>2468</v>
      </c>
      <c r="V1632" s="7">
        <v>38707</v>
      </c>
      <c r="W1632" t="s">
        <v>8196</v>
      </c>
      <c r="X1632" t="s">
        <v>8202</v>
      </c>
      <c r="Y1632">
        <v>2005</v>
      </c>
      <c r="Z1632">
        <v>21</v>
      </c>
    </row>
    <row r="1633" spans="1:26" x14ac:dyDescent="0.25">
      <c r="A1633" t="s">
        <v>4075</v>
      </c>
      <c r="B1633" t="s">
        <v>4076</v>
      </c>
      <c r="C1633" t="s">
        <v>4076</v>
      </c>
      <c r="D1633">
        <v>0</v>
      </c>
      <c r="E1633">
        <v>105</v>
      </c>
      <c r="F1633">
        <v>1</v>
      </c>
      <c r="G1633">
        <v>45</v>
      </c>
      <c r="H1633" t="s">
        <v>8177</v>
      </c>
      <c r="I1633" t="s">
        <v>5529</v>
      </c>
      <c r="J1633" t="s">
        <v>8161</v>
      </c>
      <c r="K1633" t="s">
        <v>3857</v>
      </c>
      <c r="L1633" s="5">
        <v>6.4</v>
      </c>
      <c r="M1633" t="s">
        <v>8178</v>
      </c>
      <c r="N1633" s="6">
        <v>216343</v>
      </c>
      <c r="O1633" t="s">
        <v>8182</v>
      </c>
      <c r="P1633" s="6">
        <v>45000000</v>
      </c>
      <c r="Q1633" s="6">
        <v>76014335</v>
      </c>
      <c r="R1633">
        <v>31014335</v>
      </c>
      <c r="S1633" t="s">
        <v>8175</v>
      </c>
      <c r="T1633" s="7">
        <v>39681</v>
      </c>
      <c r="U1633" t="s">
        <v>1500</v>
      </c>
      <c r="V1633" s="7">
        <v>39681</v>
      </c>
      <c r="W1633" t="s">
        <v>8212</v>
      </c>
      <c r="X1633" t="s">
        <v>8199</v>
      </c>
      <c r="Y1633">
        <v>2008</v>
      </c>
      <c r="Z1633">
        <v>21</v>
      </c>
    </row>
    <row r="1634" spans="1:26" x14ac:dyDescent="0.25">
      <c r="A1634" t="s">
        <v>4077</v>
      </c>
      <c r="B1634" t="s">
        <v>4078</v>
      </c>
      <c r="C1634" t="s">
        <v>4078</v>
      </c>
      <c r="D1634">
        <v>0</v>
      </c>
      <c r="E1634">
        <v>114</v>
      </c>
      <c r="F1634">
        <v>1</v>
      </c>
      <c r="G1634">
        <v>54</v>
      </c>
      <c r="H1634" t="s">
        <v>8177</v>
      </c>
      <c r="I1634" t="s">
        <v>8162</v>
      </c>
      <c r="J1634" t="s">
        <v>145</v>
      </c>
      <c r="K1634" t="s">
        <v>8166</v>
      </c>
      <c r="L1634" s="5">
        <v>7.6</v>
      </c>
      <c r="M1634" t="s">
        <v>8181</v>
      </c>
      <c r="N1634" s="6">
        <v>284240</v>
      </c>
      <c r="O1634" t="s">
        <v>8182</v>
      </c>
      <c r="P1634" s="6">
        <v>19000000</v>
      </c>
      <c r="Q1634" s="6">
        <v>34612443</v>
      </c>
      <c r="R1634">
        <v>15612443</v>
      </c>
      <c r="S1634" t="s">
        <v>8175</v>
      </c>
      <c r="T1634" s="7">
        <v>39330</v>
      </c>
      <c r="U1634" t="s">
        <v>4079</v>
      </c>
      <c r="V1634" s="7">
        <v>39330</v>
      </c>
      <c r="W1634" t="s">
        <v>8211</v>
      </c>
      <c r="X1634" t="s">
        <v>8202</v>
      </c>
      <c r="Y1634">
        <v>2007</v>
      </c>
      <c r="Z1634">
        <v>5</v>
      </c>
    </row>
    <row r="1635" spans="1:26" x14ac:dyDescent="0.25">
      <c r="A1635" t="s">
        <v>4080</v>
      </c>
      <c r="B1635" t="s">
        <v>4081</v>
      </c>
      <c r="C1635" t="s">
        <v>4081</v>
      </c>
      <c r="D1635">
        <v>0</v>
      </c>
      <c r="E1635">
        <v>101</v>
      </c>
      <c r="F1635">
        <v>1</v>
      </c>
      <c r="G1635">
        <v>41</v>
      </c>
      <c r="H1635" t="s">
        <v>8177</v>
      </c>
      <c r="I1635" t="s">
        <v>132</v>
      </c>
      <c r="J1635" t="s">
        <v>8157</v>
      </c>
      <c r="K1635" t="s">
        <v>5802</v>
      </c>
      <c r="L1635" s="5">
        <v>5.6</v>
      </c>
      <c r="M1635" t="s">
        <v>8178</v>
      </c>
      <c r="N1635" s="6">
        <v>93372</v>
      </c>
      <c r="O1635" t="s">
        <v>8179</v>
      </c>
      <c r="P1635" s="6">
        <v>25000000</v>
      </c>
      <c r="Q1635" s="6">
        <v>59768495</v>
      </c>
      <c r="R1635">
        <v>34768495</v>
      </c>
      <c r="S1635" t="s">
        <v>8175</v>
      </c>
      <c r="T1635" s="7">
        <v>39246</v>
      </c>
      <c r="U1635" t="s">
        <v>4082</v>
      </c>
      <c r="V1635" s="7">
        <v>39246</v>
      </c>
      <c r="W1635" t="s">
        <v>8208</v>
      </c>
      <c r="X1635" t="s">
        <v>8202</v>
      </c>
      <c r="Y1635">
        <v>2007</v>
      </c>
      <c r="Z1635">
        <v>13</v>
      </c>
    </row>
    <row r="1636" spans="1:26" x14ac:dyDescent="0.25">
      <c r="A1636" t="s">
        <v>4083</v>
      </c>
      <c r="B1636" t="s">
        <v>4084</v>
      </c>
      <c r="C1636" t="s">
        <v>4084</v>
      </c>
      <c r="D1636">
        <v>0</v>
      </c>
      <c r="E1636">
        <v>110</v>
      </c>
      <c r="F1636">
        <v>1</v>
      </c>
      <c r="G1636">
        <v>50</v>
      </c>
      <c r="H1636" t="s">
        <v>8177</v>
      </c>
      <c r="I1636" t="s">
        <v>145</v>
      </c>
      <c r="J1636" t="s">
        <v>8156</v>
      </c>
      <c r="K1636" t="s">
        <v>8166</v>
      </c>
      <c r="L1636" s="5">
        <v>5.5</v>
      </c>
      <c r="M1636" t="s">
        <v>8178</v>
      </c>
      <c r="N1636" s="6">
        <v>102741</v>
      </c>
      <c r="O1636" t="s">
        <v>8182</v>
      </c>
      <c r="P1636" s="6">
        <v>70000000</v>
      </c>
      <c r="Q1636" s="6">
        <v>72785169</v>
      </c>
      <c r="R1636">
        <v>2785169</v>
      </c>
      <c r="S1636" t="s">
        <v>8175</v>
      </c>
      <c r="T1636" s="7">
        <v>38915</v>
      </c>
      <c r="U1636" t="s">
        <v>2307</v>
      </c>
      <c r="V1636" s="7">
        <v>38915</v>
      </c>
      <c r="W1636" t="s">
        <v>8209</v>
      </c>
      <c r="X1636" t="s">
        <v>8205</v>
      </c>
      <c r="Y1636">
        <v>2006</v>
      </c>
      <c r="Z1636">
        <v>17</v>
      </c>
    </row>
    <row r="1637" spans="1:26" x14ac:dyDescent="0.25">
      <c r="A1637" t="s">
        <v>4085</v>
      </c>
      <c r="B1637" t="s">
        <v>4086</v>
      </c>
      <c r="C1637" t="s">
        <v>4086</v>
      </c>
      <c r="D1637">
        <v>0</v>
      </c>
      <c r="E1637">
        <v>107</v>
      </c>
      <c r="F1637">
        <v>1</v>
      </c>
      <c r="G1637">
        <v>47</v>
      </c>
      <c r="H1637" t="s">
        <v>8177</v>
      </c>
      <c r="I1637" t="s">
        <v>132</v>
      </c>
      <c r="J1637" t="s">
        <v>145</v>
      </c>
      <c r="K1637" t="s">
        <v>8156</v>
      </c>
      <c r="L1637" s="5">
        <v>7.1</v>
      </c>
      <c r="M1637" t="s">
        <v>8181</v>
      </c>
      <c r="N1637" s="6">
        <v>155934</v>
      </c>
      <c r="O1637" t="s">
        <v>8182</v>
      </c>
      <c r="P1637" s="6">
        <v>39000000</v>
      </c>
      <c r="Q1637" s="6">
        <v>101344412</v>
      </c>
      <c r="R1637">
        <v>62344412</v>
      </c>
      <c r="S1637" t="s">
        <v>8175</v>
      </c>
      <c r="T1637" s="7">
        <v>40039</v>
      </c>
      <c r="U1637" t="s">
        <v>3771</v>
      </c>
      <c r="V1637" s="7">
        <v>40039</v>
      </c>
      <c r="W1637" t="s">
        <v>8212</v>
      </c>
      <c r="X1637" t="s">
        <v>1465</v>
      </c>
      <c r="Y1637">
        <v>2009</v>
      </c>
      <c r="Z1637">
        <v>14</v>
      </c>
    </row>
    <row r="1638" spans="1:26" x14ac:dyDescent="0.25">
      <c r="A1638" t="s">
        <v>4087</v>
      </c>
      <c r="B1638" t="s">
        <v>4088</v>
      </c>
      <c r="C1638" t="s">
        <v>4088</v>
      </c>
      <c r="D1638">
        <v>0</v>
      </c>
      <c r="E1638">
        <v>85</v>
      </c>
      <c r="F1638">
        <v>1</v>
      </c>
      <c r="G1638">
        <v>25</v>
      </c>
      <c r="H1638" t="s">
        <v>8177</v>
      </c>
      <c r="I1638" t="s">
        <v>83</v>
      </c>
      <c r="J1638" t="s">
        <v>3857</v>
      </c>
      <c r="K1638" t="s">
        <v>5802</v>
      </c>
      <c r="L1638" s="5">
        <v>6.2</v>
      </c>
      <c r="M1638" t="s">
        <v>8178</v>
      </c>
      <c r="N1638" s="6">
        <v>105889</v>
      </c>
      <c r="O1638" t="s">
        <v>8182</v>
      </c>
      <c r="P1638" s="6">
        <v>19000000</v>
      </c>
      <c r="Q1638" s="6">
        <v>35442935</v>
      </c>
      <c r="R1638">
        <v>16442935</v>
      </c>
      <c r="S1638" t="s">
        <v>8175</v>
      </c>
      <c r="T1638" s="7">
        <v>39192</v>
      </c>
      <c r="U1638" t="s">
        <v>4089</v>
      </c>
      <c r="V1638" s="7">
        <v>39192</v>
      </c>
      <c r="W1638" t="s">
        <v>8210</v>
      </c>
      <c r="X1638" t="s">
        <v>1465</v>
      </c>
      <c r="Y1638">
        <v>2007</v>
      </c>
      <c r="Z1638">
        <v>20</v>
      </c>
    </row>
    <row r="1639" spans="1:26" x14ac:dyDescent="0.25">
      <c r="A1639" t="s">
        <v>4090</v>
      </c>
      <c r="B1639" t="s">
        <v>4091</v>
      </c>
      <c r="C1639" t="s">
        <v>4091</v>
      </c>
      <c r="D1639">
        <v>0</v>
      </c>
      <c r="E1639">
        <v>90</v>
      </c>
      <c r="F1639">
        <v>1</v>
      </c>
      <c r="G1639">
        <v>30</v>
      </c>
      <c r="H1639" t="s">
        <v>8177</v>
      </c>
      <c r="I1639" t="s">
        <v>132</v>
      </c>
      <c r="J1639" t="s">
        <v>8163</v>
      </c>
      <c r="K1639" t="s">
        <v>5802</v>
      </c>
      <c r="L1639" s="5">
        <v>6.4</v>
      </c>
      <c r="M1639" t="s">
        <v>8178</v>
      </c>
      <c r="N1639" s="6">
        <v>131887</v>
      </c>
      <c r="O1639" t="s">
        <v>8182</v>
      </c>
      <c r="P1639" s="6">
        <v>25000000</v>
      </c>
      <c r="Q1639" s="6">
        <v>232225908</v>
      </c>
      <c r="R1639">
        <v>207225908</v>
      </c>
      <c r="S1639" t="s">
        <v>8175</v>
      </c>
      <c r="T1639" s="7">
        <v>39163</v>
      </c>
      <c r="U1639" t="s">
        <v>4092</v>
      </c>
      <c r="V1639" s="7">
        <v>39163</v>
      </c>
      <c r="W1639" t="s">
        <v>8203</v>
      </c>
      <c r="X1639" t="s">
        <v>8199</v>
      </c>
      <c r="Y1639">
        <v>2007</v>
      </c>
      <c r="Z1639">
        <v>22</v>
      </c>
    </row>
    <row r="1640" spans="1:26" x14ac:dyDescent="0.25">
      <c r="A1640" t="s">
        <v>4093</v>
      </c>
      <c r="B1640" t="s">
        <v>4094</v>
      </c>
      <c r="C1640" t="s">
        <v>4094</v>
      </c>
      <c r="D1640">
        <v>0</v>
      </c>
      <c r="E1640">
        <v>126</v>
      </c>
      <c r="F1640">
        <v>2</v>
      </c>
      <c r="G1640">
        <v>6</v>
      </c>
      <c r="H1640" t="s">
        <v>8183</v>
      </c>
      <c r="I1640" t="s">
        <v>5529</v>
      </c>
      <c r="J1640" t="s">
        <v>8162</v>
      </c>
      <c r="K1640" t="s">
        <v>8161</v>
      </c>
      <c r="L1640" s="5">
        <v>7.1</v>
      </c>
      <c r="M1640" t="s">
        <v>8181</v>
      </c>
      <c r="N1640" s="6">
        <v>322642</v>
      </c>
      <c r="O1640" t="s">
        <v>8182</v>
      </c>
      <c r="P1640" s="6">
        <v>75000000</v>
      </c>
      <c r="Q1640" s="6">
        <v>180557550</v>
      </c>
      <c r="R1640">
        <v>105557550</v>
      </c>
      <c r="S1640" t="s">
        <v>8175</v>
      </c>
      <c r="T1640" s="7">
        <v>39041</v>
      </c>
      <c r="U1640" t="s">
        <v>676</v>
      </c>
      <c r="V1640" s="7">
        <v>39041</v>
      </c>
      <c r="W1640" t="s">
        <v>8207</v>
      </c>
      <c r="X1640" t="s">
        <v>8205</v>
      </c>
      <c r="Y1640">
        <v>2006</v>
      </c>
      <c r="Z1640">
        <v>20</v>
      </c>
    </row>
    <row r="1641" spans="1:26" x14ac:dyDescent="0.25">
      <c r="A1641" t="s">
        <v>4095</v>
      </c>
      <c r="B1641" t="s">
        <v>4096</v>
      </c>
      <c r="C1641" t="s">
        <v>4096</v>
      </c>
      <c r="D1641">
        <v>0</v>
      </c>
      <c r="E1641">
        <v>87</v>
      </c>
      <c r="F1641">
        <v>1</v>
      </c>
      <c r="G1641">
        <v>27</v>
      </c>
      <c r="H1641" t="s">
        <v>8177</v>
      </c>
      <c r="I1641" t="s">
        <v>5529</v>
      </c>
      <c r="J1641" t="s">
        <v>8158</v>
      </c>
      <c r="K1641" t="s">
        <v>8159</v>
      </c>
      <c r="L1641" s="5">
        <v>6.2</v>
      </c>
      <c r="M1641" t="s">
        <v>8178</v>
      </c>
      <c r="N1641" s="6">
        <v>68329</v>
      </c>
      <c r="O1641" t="s">
        <v>8179</v>
      </c>
      <c r="P1641" s="6">
        <v>34000000</v>
      </c>
      <c r="Q1641" s="6">
        <v>95802916</v>
      </c>
      <c r="R1641">
        <v>61802916</v>
      </c>
      <c r="S1641" t="s">
        <v>8175</v>
      </c>
      <c r="T1641" s="7">
        <v>39163</v>
      </c>
      <c r="U1641" t="s">
        <v>4097</v>
      </c>
      <c r="V1641" s="7">
        <v>39163</v>
      </c>
      <c r="W1641" t="s">
        <v>8203</v>
      </c>
      <c r="X1641" t="s">
        <v>8199</v>
      </c>
      <c r="Y1641">
        <v>2007</v>
      </c>
      <c r="Z1641">
        <v>22</v>
      </c>
    </row>
    <row r="1642" spans="1:26" x14ac:dyDescent="0.25">
      <c r="A1642" t="s">
        <v>4098</v>
      </c>
      <c r="B1642">
        <v>42</v>
      </c>
      <c r="C1642">
        <v>42</v>
      </c>
      <c r="D1642">
        <v>0</v>
      </c>
      <c r="E1642">
        <v>128</v>
      </c>
      <c r="F1642">
        <v>2</v>
      </c>
      <c r="G1642">
        <v>8</v>
      </c>
      <c r="H1642" t="s">
        <v>8183</v>
      </c>
      <c r="I1642" t="s">
        <v>8160</v>
      </c>
      <c r="J1642" t="s">
        <v>145</v>
      </c>
      <c r="K1642" t="s">
        <v>8168</v>
      </c>
      <c r="L1642" s="5">
        <v>7.5</v>
      </c>
      <c r="M1642" t="s">
        <v>8181</v>
      </c>
      <c r="N1642" s="6">
        <v>100676</v>
      </c>
      <c r="O1642" t="s">
        <v>8182</v>
      </c>
      <c r="P1642" s="6">
        <v>40000000</v>
      </c>
      <c r="Q1642" s="6">
        <v>97510197</v>
      </c>
      <c r="R1642">
        <v>57510197</v>
      </c>
      <c r="S1642" t="s">
        <v>8175</v>
      </c>
      <c r="T1642" s="7">
        <v>41373</v>
      </c>
      <c r="U1642" t="s">
        <v>1965</v>
      </c>
      <c r="V1642" s="7">
        <v>41373</v>
      </c>
      <c r="W1642" t="s">
        <v>8210</v>
      </c>
      <c r="X1642" t="s">
        <v>8197</v>
      </c>
      <c r="Y1642">
        <v>2013</v>
      </c>
      <c r="Z1642">
        <v>9</v>
      </c>
    </row>
    <row r="1643" spans="1:26" x14ac:dyDescent="0.25">
      <c r="A1643" t="s">
        <v>4099</v>
      </c>
      <c r="B1643" t="s">
        <v>4100</v>
      </c>
      <c r="C1643" t="s">
        <v>4100</v>
      </c>
      <c r="D1643">
        <v>0</v>
      </c>
      <c r="E1643">
        <v>107</v>
      </c>
      <c r="F1643">
        <v>1</v>
      </c>
      <c r="G1643">
        <v>47</v>
      </c>
      <c r="H1643" t="s">
        <v>8177</v>
      </c>
      <c r="I1643" t="s">
        <v>83</v>
      </c>
      <c r="J1643" t="s">
        <v>3857</v>
      </c>
      <c r="K1643" t="s">
        <v>5802</v>
      </c>
      <c r="L1643" s="5">
        <v>6.4</v>
      </c>
      <c r="M1643" t="s">
        <v>8178</v>
      </c>
      <c r="N1643" s="6">
        <v>180399</v>
      </c>
      <c r="O1643" t="s">
        <v>8182</v>
      </c>
      <c r="P1643" s="6">
        <v>15000000</v>
      </c>
      <c r="Q1643" s="6">
        <v>70009308</v>
      </c>
      <c r="R1643">
        <v>55009308</v>
      </c>
      <c r="S1643" t="s">
        <v>8175</v>
      </c>
      <c r="T1643" s="7">
        <v>38786</v>
      </c>
      <c r="U1643" t="s">
        <v>4101</v>
      </c>
      <c r="V1643" s="7">
        <v>38786</v>
      </c>
      <c r="W1643" t="s">
        <v>8203</v>
      </c>
      <c r="X1643" t="s">
        <v>1465</v>
      </c>
      <c r="Y1643">
        <v>2006</v>
      </c>
      <c r="Z1643">
        <v>10</v>
      </c>
    </row>
    <row r="1644" spans="1:26" x14ac:dyDescent="0.25">
      <c r="A1644" t="s">
        <v>4102</v>
      </c>
      <c r="B1644" t="s">
        <v>4103</v>
      </c>
      <c r="C1644" t="s">
        <v>4103</v>
      </c>
      <c r="D1644">
        <v>0</v>
      </c>
      <c r="E1644">
        <v>129</v>
      </c>
      <c r="F1644">
        <v>2</v>
      </c>
      <c r="G1644">
        <v>9</v>
      </c>
      <c r="H1644" t="s">
        <v>8183</v>
      </c>
      <c r="I1644" t="s">
        <v>8162</v>
      </c>
      <c r="J1644" t="s">
        <v>145</v>
      </c>
      <c r="K1644" t="s">
        <v>8166</v>
      </c>
      <c r="L1644" s="5">
        <v>7.6</v>
      </c>
      <c r="M1644" t="s">
        <v>8181</v>
      </c>
      <c r="N1644" s="6">
        <v>390392</v>
      </c>
      <c r="O1644" t="s">
        <v>8182</v>
      </c>
      <c r="P1644" s="6">
        <v>45000000</v>
      </c>
      <c r="Q1644" s="6">
        <v>186003591</v>
      </c>
      <c r="R1644">
        <v>141003591</v>
      </c>
      <c r="S1644" t="s">
        <v>8175</v>
      </c>
      <c r="T1644" s="7">
        <v>38792</v>
      </c>
      <c r="U1644" t="s">
        <v>858</v>
      </c>
      <c r="V1644" s="7">
        <v>38792</v>
      </c>
      <c r="W1644" t="s">
        <v>8203</v>
      </c>
      <c r="X1644" t="s">
        <v>8199</v>
      </c>
      <c r="Y1644">
        <v>2006</v>
      </c>
      <c r="Z1644">
        <v>16</v>
      </c>
    </row>
    <row r="1645" spans="1:26" x14ac:dyDescent="0.25">
      <c r="A1645" t="s">
        <v>4104</v>
      </c>
      <c r="B1645" t="s">
        <v>4105</v>
      </c>
      <c r="C1645" t="s">
        <v>4105</v>
      </c>
      <c r="D1645">
        <v>0</v>
      </c>
      <c r="E1645">
        <v>127</v>
      </c>
      <c r="F1645">
        <v>2</v>
      </c>
      <c r="G1645">
        <v>7</v>
      </c>
      <c r="H1645" t="s">
        <v>8183</v>
      </c>
      <c r="I1645" t="s">
        <v>8158</v>
      </c>
      <c r="J1645" t="s">
        <v>145</v>
      </c>
      <c r="K1645" t="s">
        <v>8156</v>
      </c>
      <c r="L1645" s="5">
        <v>7.9</v>
      </c>
      <c r="M1645" t="s">
        <v>8181</v>
      </c>
      <c r="N1645" s="6">
        <v>655383</v>
      </c>
      <c r="O1645" t="s">
        <v>8184</v>
      </c>
      <c r="P1645" s="6">
        <v>120000000</v>
      </c>
      <c r="Q1645" s="6">
        <v>609016565</v>
      </c>
      <c r="R1645">
        <v>489016565</v>
      </c>
      <c r="S1645" t="s">
        <v>8175</v>
      </c>
      <c r="T1645" s="7">
        <v>41180</v>
      </c>
      <c r="U1645" t="s">
        <v>1515</v>
      </c>
      <c r="V1645" s="7">
        <v>41180</v>
      </c>
      <c r="W1645" t="s">
        <v>8211</v>
      </c>
      <c r="X1645" t="s">
        <v>1465</v>
      </c>
      <c r="Y1645">
        <v>2012</v>
      </c>
      <c r="Z1645">
        <v>28</v>
      </c>
    </row>
    <row r="1646" spans="1:26" x14ac:dyDescent="0.25">
      <c r="A1646" t="s">
        <v>4106</v>
      </c>
      <c r="B1646" t="s">
        <v>4107</v>
      </c>
      <c r="C1646" t="s">
        <v>4107</v>
      </c>
      <c r="D1646">
        <v>0</v>
      </c>
      <c r="E1646">
        <v>117</v>
      </c>
      <c r="F1646">
        <v>1</v>
      </c>
      <c r="G1646">
        <v>57</v>
      </c>
      <c r="H1646" t="s">
        <v>8177</v>
      </c>
      <c r="I1646" t="s">
        <v>8160</v>
      </c>
      <c r="J1646" t="s">
        <v>145</v>
      </c>
      <c r="K1646" t="s">
        <v>5802</v>
      </c>
      <c r="L1646" s="5">
        <v>8</v>
      </c>
      <c r="M1646" t="s">
        <v>8181</v>
      </c>
      <c r="N1646" s="6">
        <v>546054</v>
      </c>
      <c r="O1646" t="s">
        <v>8184</v>
      </c>
      <c r="P1646" s="6">
        <v>55000000</v>
      </c>
      <c r="Q1646" s="6">
        <v>307127625</v>
      </c>
      <c r="R1646">
        <v>252127625</v>
      </c>
      <c r="S1646" t="s">
        <v>8175</v>
      </c>
      <c r="T1646" s="7">
        <v>39066</v>
      </c>
      <c r="U1646" t="s">
        <v>4108</v>
      </c>
      <c r="V1646" s="7">
        <v>39066</v>
      </c>
      <c r="W1646" t="s">
        <v>8196</v>
      </c>
      <c r="X1646" t="s">
        <v>1465</v>
      </c>
      <c r="Y1646">
        <v>2006</v>
      </c>
      <c r="Z1646">
        <v>15</v>
      </c>
    </row>
    <row r="1647" spans="1:26" x14ac:dyDescent="0.25">
      <c r="A1647" t="s">
        <v>4109</v>
      </c>
      <c r="B1647" t="s">
        <v>4110</v>
      </c>
      <c r="C1647" t="s">
        <v>4110</v>
      </c>
      <c r="D1647">
        <v>0</v>
      </c>
      <c r="E1647">
        <v>105</v>
      </c>
      <c r="F1647">
        <v>1</v>
      </c>
      <c r="G1647">
        <v>45</v>
      </c>
      <c r="H1647" t="s">
        <v>8177</v>
      </c>
      <c r="I1647" t="s">
        <v>132</v>
      </c>
      <c r="J1647" t="s">
        <v>8157</v>
      </c>
      <c r="K1647" t="s">
        <v>8168</v>
      </c>
      <c r="L1647" s="5">
        <v>6.4</v>
      </c>
      <c r="M1647" t="s">
        <v>8178</v>
      </c>
      <c r="N1647" s="6">
        <v>170835</v>
      </c>
      <c r="O1647" t="s">
        <v>8182</v>
      </c>
      <c r="P1647" s="6">
        <v>20000000</v>
      </c>
      <c r="Q1647" s="6">
        <v>57194667</v>
      </c>
      <c r="R1647">
        <v>37194667</v>
      </c>
      <c r="S1647" t="s">
        <v>8175</v>
      </c>
      <c r="T1647" s="7">
        <v>38784</v>
      </c>
      <c r="U1647" t="s">
        <v>4111</v>
      </c>
      <c r="V1647" s="7">
        <v>38784</v>
      </c>
      <c r="W1647" t="s">
        <v>8203</v>
      </c>
      <c r="X1647" t="s">
        <v>8202</v>
      </c>
      <c r="Y1647">
        <v>2006</v>
      </c>
      <c r="Z1647">
        <v>8</v>
      </c>
    </row>
    <row r="1648" spans="1:26" x14ac:dyDescent="0.25">
      <c r="A1648" t="s">
        <v>4112</v>
      </c>
      <c r="B1648" t="s">
        <v>4113</v>
      </c>
      <c r="C1648" t="s">
        <v>4113</v>
      </c>
      <c r="D1648">
        <v>0</v>
      </c>
      <c r="E1648">
        <v>101</v>
      </c>
      <c r="F1648">
        <v>1</v>
      </c>
      <c r="G1648">
        <v>41</v>
      </c>
      <c r="H1648" t="s">
        <v>8177</v>
      </c>
      <c r="I1648" t="s">
        <v>83</v>
      </c>
      <c r="J1648" t="s">
        <v>5802</v>
      </c>
      <c r="K1648" t="s">
        <v>5802</v>
      </c>
      <c r="L1648" s="5">
        <v>6.5</v>
      </c>
      <c r="M1648" t="s">
        <v>8178</v>
      </c>
      <c r="N1648" s="6">
        <v>127343</v>
      </c>
      <c r="O1648" t="s">
        <v>8182</v>
      </c>
      <c r="P1648" s="6">
        <v>20000000</v>
      </c>
      <c r="Q1648" s="6">
        <v>54806823</v>
      </c>
      <c r="R1648">
        <v>34806823</v>
      </c>
      <c r="S1648" t="s">
        <v>8175</v>
      </c>
      <c r="T1648" s="7">
        <v>40232</v>
      </c>
      <c r="U1648" t="s">
        <v>3076</v>
      </c>
      <c r="V1648" s="7">
        <v>40232</v>
      </c>
      <c r="W1648" t="s">
        <v>8201</v>
      </c>
      <c r="X1648" t="s">
        <v>8197</v>
      </c>
      <c r="Y1648">
        <v>2010</v>
      </c>
      <c r="Z1648">
        <v>23</v>
      </c>
    </row>
    <row r="1649" spans="1:26" x14ac:dyDescent="0.25">
      <c r="A1649" t="s">
        <v>4114</v>
      </c>
      <c r="B1649" t="s">
        <v>4115</v>
      </c>
      <c r="C1649" t="s">
        <v>4115</v>
      </c>
      <c r="D1649">
        <v>0</v>
      </c>
      <c r="E1649">
        <v>110</v>
      </c>
      <c r="F1649">
        <v>1</v>
      </c>
      <c r="G1649">
        <v>50</v>
      </c>
      <c r="H1649" t="s">
        <v>8177</v>
      </c>
      <c r="I1649" t="s">
        <v>8160</v>
      </c>
      <c r="J1649" t="s">
        <v>132</v>
      </c>
      <c r="K1649" t="s">
        <v>145</v>
      </c>
      <c r="L1649" s="5">
        <v>6.4</v>
      </c>
      <c r="M1649" t="s">
        <v>8178</v>
      </c>
      <c r="N1649" s="6">
        <v>70597</v>
      </c>
      <c r="O1649" t="s">
        <v>8179</v>
      </c>
      <c r="P1649" s="6">
        <v>28000000</v>
      </c>
      <c r="Q1649" s="6">
        <v>19152009</v>
      </c>
      <c r="R1649">
        <v>-8847991</v>
      </c>
      <c r="S1649" t="s">
        <v>8185</v>
      </c>
      <c r="T1649" s="7">
        <v>39724</v>
      </c>
      <c r="U1649" t="s">
        <v>4116</v>
      </c>
      <c r="V1649" s="7">
        <v>39724</v>
      </c>
      <c r="W1649" t="s">
        <v>8204</v>
      </c>
      <c r="X1649" t="s">
        <v>1465</v>
      </c>
      <c r="Y1649">
        <v>2008</v>
      </c>
      <c r="Z1649">
        <v>3</v>
      </c>
    </row>
    <row r="1650" spans="1:26" x14ac:dyDescent="0.25">
      <c r="A1650" t="s">
        <v>4117</v>
      </c>
      <c r="B1650" t="s">
        <v>4118</v>
      </c>
      <c r="C1650" t="s">
        <v>4118</v>
      </c>
      <c r="D1650">
        <v>0</v>
      </c>
      <c r="E1650">
        <v>123</v>
      </c>
      <c r="F1650">
        <v>2</v>
      </c>
      <c r="G1650">
        <v>3</v>
      </c>
      <c r="H1650" t="s">
        <v>8183</v>
      </c>
      <c r="I1650" t="s">
        <v>8160</v>
      </c>
      <c r="J1650" t="s">
        <v>145</v>
      </c>
      <c r="K1650" t="s">
        <v>8167</v>
      </c>
      <c r="L1650" s="5">
        <v>7.6</v>
      </c>
      <c r="M1650" t="s">
        <v>8181</v>
      </c>
      <c r="N1650" s="6">
        <v>193464</v>
      </c>
      <c r="O1650" t="s">
        <v>8182</v>
      </c>
      <c r="P1650" s="6">
        <v>6000000</v>
      </c>
      <c r="Q1650" s="6">
        <v>48618191</v>
      </c>
      <c r="R1650">
        <v>42618191</v>
      </c>
      <c r="S1650" t="s">
        <v>8175</v>
      </c>
      <c r="T1650" s="7">
        <v>38961</v>
      </c>
      <c r="U1650" t="s">
        <v>4119</v>
      </c>
      <c r="V1650" s="7">
        <v>38961</v>
      </c>
      <c r="W1650" t="s">
        <v>8211</v>
      </c>
      <c r="X1650" t="s">
        <v>1465</v>
      </c>
      <c r="Y1650">
        <v>2006</v>
      </c>
      <c r="Z1650">
        <v>1</v>
      </c>
    </row>
    <row r="1651" spans="1:26" x14ac:dyDescent="0.25">
      <c r="A1651" t="s">
        <v>4120</v>
      </c>
      <c r="B1651" t="s">
        <v>4121</v>
      </c>
      <c r="C1651" t="s">
        <v>4121</v>
      </c>
      <c r="D1651">
        <v>0</v>
      </c>
      <c r="E1651">
        <v>89</v>
      </c>
      <c r="F1651">
        <v>1</v>
      </c>
      <c r="G1651">
        <v>29</v>
      </c>
      <c r="H1651" t="s">
        <v>8177</v>
      </c>
      <c r="I1651" t="s">
        <v>83</v>
      </c>
      <c r="J1651" t="s">
        <v>8166</v>
      </c>
      <c r="K1651" t="s">
        <v>3857</v>
      </c>
      <c r="L1651" s="5">
        <v>6.1</v>
      </c>
      <c r="M1651" t="s">
        <v>8178</v>
      </c>
      <c r="N1651" s="6">
        <v>100259</v>
      </c>
      <c r="O1651" t="s">
        <v>8182</v>
      </c>
      <c r="P1651" s="6">
        <v>20000000</v>
      </c>
      <c r="Q1651" s="6">
        <v>22382047</v>
      </c>
      <c r="R1651">
        <v>2382047</v>
      </c>
      <c r="S1651" t="s">
        <v>8175</v>
      </c>
      <c r="T1651" s="7">
        <v>39157</v>
      </c>
      <c r="U1651" t="s">
        <v>3594</v>
      </c>
      <c r="V1651" s="7">
        <v>39157</v>
      </c>
      <c r="W1651" t="s">
        <v>8203</v>
      </c>
      <c r="X1651" t="s">
        <v>1465</v>
      </c>
      <c r="Y1651">
        <v>2007</v>
      </c>
      <c r="Z1651">
        <v>16</v>
      </c>
    </row>
    <row r="1652" spans="1:26" x14ac:dyDescent="0.25">
      <c r="A1652" t="s">
        <v>4122</v>
      </c>
      <c r="B1652" t="s">
        <v>4123</v>
      </c>
      <c r="C1652" t="s">
        <v>4123</v>
      </c>
      <c r="D1652">
        <v>0</v>
      </c>
      <c r="E1652">
        <v>165</v>
      </c>
      <c r="F1652">
        <v>2</v>
      </c>
      <c r="G1652">
        <v>45</v>
      </c>
      <c r="H1652" t="s">
        <v>8183</v>
      </c>
      <c r="I1652" t="s">
        <v>8158</v>
      </c>
      <c r="J1652" t="s">
        <v>145</v>
      </c>
      <c r="K1652" t="s">
        <v>8157</v>
      </c>
      <c r="L1652" s="5">
        <v>6.6</v>
      </c>
      <c r="M1652" t="s">
        <v>8178</v>
      </c>
      <c r="N1652" s="6">
        <v>128038</v>
      </c>
      <c r="O1652" t="s">
        <v>8182</v>
      </c>
      <c r="P1652" s="6">
        <v>130000000</v>
      </c>
      <c r="Q1652" s="6">
        <v>211787511</v>
      </c>
      <c r="R1652">
        <v>81787511</v>
      </c>
      <c r="S1652" t="s">
        <v>8175</v>
      </c>
      <c r="T1652" s="7">
        <v>39770</v>
      </c>
      <c r="U1652" t="s">
        <v>1645</v>
      </c>
      <c r="V1652" s="7">
        <v>39770</v>
      </c>
      <c r="W1652" t="s">
        <v>8207</v>
      </c>
      <c r="X1652" t="s">
        <v>8197</v>
      </c>
      <c r="Y1652">
        <v>2008</v>
      </c>
      <c r="Z1652">
        <v>18</v>
      </c>
    </row>
    <row r="1653" spans="1:26" x14ac:dyDescent="0.25">
      <c r="A1653" t="s">
        <v>4124</v>
      </c>
      <c r="B1653" t="s">
        <v>4125</v>
      </c>
      <c r="C1653" t="s">
        <v>4125</v>
      </c>
      <c r="D1653">
        <v>0</v>
      </c>
      <c r="E1653">
        <v>132</v>
      </c>
      <c r="F1653">
        <v>2</v>
      </c>
      <c r="G1653">
        <v>12</v>
      </c>
      <c r="H1653" t="s">
        <v>8183</v>
      </c>
      <c r="I1653" t="s">
        <v>5529</v>
      </c>
      <c r="J1653" t="s">
        <v>8162</v>
      </c>
      <c r="K1653" t="s">
        <v>3857</v>
      </c>
      <c r="L1653" s="5">
        <v>7.2</v>
      </c>
      <c r="M1653" t="s">
        <v>8181</v>
      </c>
      <c r="N1653" s="6">
        <v>404369</v>
      </c>
      <c r="O1653" t="s">
        <v>8182</v>
      </c>
      <c r="P1653" s="6">
        <v>55000000</v>
      </c>
      <c r="Q1653" s="6">
        <v>192330738</v>
      </c>
      <c r="R1653">
        <v>137330738</v>
      </c>
      <c r="S1653" t="s">
        <v>8175</v>
      </c>
      <c r="T1653" s="7">
        <v>41889</v>
      </c>
      <c r="U1653" t="s">
        <v>2150</v>
      </c>
      <c r="V1653" s="7">
        <v>41889</v>
      </c>
      <c r="W1653" t="s">
        <v>8211</v>
      </c>
      <c r="X1653" t="s">
        <v>8200</v>
      </c>
      <c r="Y1653">
        <v>2014</v>
      </c>
      <c r="Z1653">
        <v>7</v>
      </c>
    </row>
    <row r="1654" spans="1:26" x14ac:dyDescent="0.25">
      <c r="A1654" t="s">
        <v>4126</v>
      </c>
      <c r="B1654" t="s">
        <v>4127</v>
      </c>
      <c r="C1654" t="s">
        <v>4127</v>
      </c>
      <c r="D1654">
        <v>0</v>
      </c>
      <c r="E1654">
        <v>89</v>
      </c>
      <c r="F1654">
        <v>1</v>
      </c>
      <c r="G1654">
        <v>29</v>
      </c>
      <c r="H1654" t="s">
        <v>8177</v>
      </c>
      <c r="I1654" t="s">
        <v>132</v>
      </c>
      <c r="J1654" t="s">
        <v>8157</v>
      </c>
      <c r="K1654" t="s">
        <v>5802</v>
      </c>
      <c r="L1654" s="5">
        <v>5.7</v>
      </c>
      <c r="M1654" t="s">
        <v>8178</v>
      </c>
      <c r="N1654" s="6">
        <v>87007</v>
      </c>
      <c r="O1654" t="s">
        <v>8179</v>
      </c>
      <c r="P1654" s="6">
        <v>18000000</v>
      </c>
      <c r="Q1654" s="6">
        <v>68844775</v>
      </c>
      <c r="R1654">
        <v>50844775</v>
      </c>
      <c r="S1654" t="s">
        <v>8175</v>
      </c>
      <c r="T1654" s="7">
        <v>38923</v>
      </c>
      <c r="U1654" t="s">
        <v>1737</v>
      </c>
      <c r="V1654" s="7">
        <v>38923</v>
      </c>
      <c r="W1654" t="s">
        <v>8209</v>
      </c>
      <c r="X1654" t="s">
        <v>8197</v>
      </c>
      <c r="Y1654">
        <v>2006</v>
      </c>
      <c r="Z1654">
        <v>25</v>
      </c>
    </row>
    <row r="1655" spans="1:26" x14ac:dyDescent="0.25">
      <c r="A1655" t="s">
        <v>4128</v>
      </c>
      <c r="B1655" t="s">
        <v>4129</v>
      </c>
      <c r="C1655" t="s">
        <v>4129</v>
      </c>
      <c r="D1655">
        <v>0</v>
      </c>
      <c r="E1655">
        <v>102</v>
      </c>
      <c r="F1655">
        <v>1</v>
      </c>
      <c r="G1655">
        <v>42</v>
      </c>
      <c r="H1655" t="s">
        <v>8177</v>
      </c>
      <c r="I1655" t="s">
        <v>5529</v>
      </c>
      <c r="J1655" t="s">
        <v>8158</v>
      </c>
      <c r="K1655" t="s">
        <v>132</v>
      </c>
      <c r="L1655" s="5">
        <v>5.3</v>
      </c>
      <c r="M1655" t="s">
        <v>8178</v>
      </c>
      <c r="N1655" s="6">
        <v>74262</v>
      </c>
      <c r="O1655" t="s">
        <v>8179</v>
      </c>
      <c r="P1655" s="6">
        <v>100000000</v>
      </c>
      <c r="Q1655" s="6">
        <v>68777554</v>
      </c>
      <c r="R1655">
        <v>-31222446</v>
      </c>
      <c r="S1655" t="s">
        <v>8185</v>
      </c>
      <c r="T1655" s="7">
        <v>39969</v>
      </c>
      <c r="U1655" t="s">
        <v>1430</v>
      </c>
      <c r="V1655" s="7">
        <v>39969</v>
      </c>
      <c r="W1655" t="s">
        <v>8208</v>
      </c>
      <c r="X1655" t="s">
        <v>1465</v>
      </c>
      <c r="Y1655">
        <v>2009</v>
      </c>
      <c r="Z1655">
        <v>5</v>
      </c>
    </row>
    <row r="1656" spans="1:26" x14ac:dyDescent="0.25">
      <c r="A1656" t="s">
        <v>4130</v>
      </c>
      <c r="B1656" t="s">
        <v>4131</v>
      </c>
      <c r="C1656" t="s">
        <v>4132</v>
      </c>
      <c r="D1656">
        <v>0</v>
      </c>
      <c r="E1656">
        <v>118</v>
      </c>
      <c r="F1656">
        <v>1</v>
      </c>
      <c r="G1656">
        <v>58</v>
      </c>
      <c r="H1656" t="s">
        <v>8177</v>
      </c>
      <c r="I1656" t="s">
        <v>145</v>
      </c>
      <c r="J1656" t="s">
        <v>8156</v>
      </c>
      <c r="K1656" t="s">
        <v>4390</v>
      </c>
      <c r="L1656" s="5">
        <v>8.1999999999999993</v>
      </c>
      <c r="M1656" t="s">
        <v>8181</v>
      </c>
      <c r="N1656" s="6">
        <v>691906</v>
      </c>
      <c r="O1656" t="s">
        <v>8184</v>
      </c>
      <c r="P1656" s="6">
        <v>19000000</v>
      </c>
      <c r="Q1656" s="6">
        <v>83862032</v>
      </c>
      <c r="R1656">
        <v>64862032</v>
      </c>
      <c r="S1656" t="s">
        <v>8175</v>
      </c>
      <c r="T1656" s="7">
        <v>38864</v>
      </c>
      <c r="U1656" t="s">
        <v>1811</v>
      </c>
      <c r="V1656" s="7">
        <v>38864</v>
      </c>
      <c r="W1656" t="s">
        <v>8213</v>
      </c>
      <c r="X1656" t="s">
        <v>8206</v>
      </c>
      <c r="Y1656">
        <v>2006</v>
      </c>
      <c r="Z1656">
        <v>27</v>
      </c>
    </row>
    <row r="1657" spans="1:26" x14ac:dyDescent="0.25">
      <c r="A1657" t="s">
        <v>4133</v>
      </c>
      <c r="B1657" t="s">
        <v>4134</v>
      </c>
      <c r="C1657" t="s">
        <v>4134</v>
      </c>
      <c r="D1657">
        <v>0</v>
      </c>
      <c r="E1657">
        <v>109</v>
      </c>
      <c r="F1657">
        <v>1</v>
      </c>
      <c r="G1657">
        <v>49</v>
      </c>
      <c r="H1657" t="s">
        <v>8177</v>
      </c>
      <c r="I1657" t="s">
        <v>8162</v>
      </c>
      <c r="J1657" t="s">
        <v>8166</v>
      </c>
      <c r="K1657" t="s">
        <v>3857</v>
      </c>
      <c r="L1657" s="5">
        <v>5.7</v>
      </c>
      <c r="M1657" t="s">
        <v>8178</v>
      </c>
      <c r="N1657" s="6">
        <v>50397</v>
      </c>
      <c r="O1657" t="s">
        <v>8179</v>
      </c>
      <c r="P1657" s="6">
        <v>60795000</v>
      </c>
      <c r="Q1657" s="6">
        <v>73534117</v>
      </c>
      <c r="R1657">
        <v>12739117</v>
      </c>
      <c r="S1657" t="s">
        <v>8175</v>
      </c>
      <c r="T1657" s="7">
        <v>39182</v>
      </c>
      <c r="U1657" t="s">
        <v>1108</v>
      </c>
      <c r="V1657" s="7">
        <v>39182</v>
      </c>
      <c r="W1657" t="s">
        <v>8210</v>
      </c>
      <c r="X1657" t="s">
        <v>8197</v>
      </c>
      <c r="Y1657">
        <v>2007</v>
      </c>
      <c r="Z1657">
        <v>10</v>
      </c>
    </row>
    <row r="1658" spans="1:26" x14ac:dyDescent="0.25">
      <c r="A1658" t="s">
        <v>4135</v>
      </c>
      <c r="B1658" t="s">
        <v>4136</v>
      </c>
      <c r="C1658" t="s">
        <v>4136</v>
      </c>
      <c r="D1658">
        <v>0</v>
      </c>
      <c r="E1658">
        <v>92</v>
      </c>
      <c r="F1658">
        <v>1</v>
      </c>
      <c r="G1658">
        <v>32</v>
      </c>
      <c r="H1658" t="s">
        <v>8177</v>
      </c>
      <c r="I1658" t="s">
        <v>132</v>
      </c>
      <c r="J1658" t="s">
        <v>8163</v>
      </c>
      <c r="K1658" t="s">
        <v>8168</v>
      </c>
      <c r="L1658" s="5">
        <v>5.9</v>
      </c>
      <c r="M1658" t="s">
        <v>8178</v>
      </c>
      <c r="N1658" s="6">
        <v>92164</v>
      </c>
      <c r="O1658" t="s">
        <v>8179</v>
      </c>
      <c r="P1658" s="6">
        <v>35000000</v>
      </c>
      <c r="Q1658" s="6">
        <v>99255460</v>
      </c>
      <c r="R1658">
        <v>64255460</v>
      </c>
      <c r="S1658" t="s">
        <v>8175</v>
      </c>
      <c r="T1658" s="7">
        <v>2006</v>
      </c>
      <c r="U1658" t="s">
        <v>3480</v>
      </c>
      <c r="V1658" s="7">
        <v>2006</v>
      </c>
      <c r="W1658" t="s">
        <v>8208</v>
      </c>
      <c r="X1658" t="s">
        <v>8202</v>
      </c>
      <c r="Y1658">
        <v>1905</v>
      </c>
      <c r="Z1658">
        <v>28</v>
      </c>
    </row>
    <row r="1659" spans="1:26" x14ac:dyDescent="0.25">
      <c r="A1659" t="s">
        <v>4137</v>
      </c>
      <c r="B1659" t="s">
        <v>4138</v>
      </c>
      <c r="C1659" t="s">
        <v>4138</v>
      </c>
      <c r="D1659">
        <v>0</v>
      </c>
      <c r="E1659">
        <v>96</v>
      </c>
      <c r="F1659">
        <v>1</v>
      </c>
      <c r="G1659">
        <v>36</v>
      </c>
      <c r="H1659" t="s">
        <v>8177</v>
      </c>
      <c r="I1659" t="s">
        <v>132</v>
      </c>
      <c r="J1659" t="s">
        <v>8162</v>
      </c>
      <c r="K1659" t="s">
        <v>8156</v>
      </c>
      <c r="L1659" s="5">
        <v>6.6</v>
      </c>
      <c r="M1659" t="s">
        <v>8178</v>
      </c>
      <c r="N1659" s="6">
        <v>86697</v>
      </c>
      <c r="O1659" t="s">
        <v>8179</v>
      </c>
      <c r="P1659" s="6">
        <v>17300000</v>
      </c>
      <c r="Q1659" s="6">
        <v>39220946</v>
      </c>
      <c r="R1659">
        <v>21920946</v>
      </c>
      <c r="S1659" t="s">
        <v>8175</v>
      </c>
      <c r="T1659" s="7">
        <v>38924</v>
      </c>
      <c r="U1659" t="s">
        <v>186</v>
      </c>
      <c r="V1659" s="7">
        <v>38924</v>
      </c>
      <c r="W1659" t="s">
        <v>8209</v>
      </c>
      <c r="X1659" t="s">
        <v>8202</v>
      </c>
      <c r="Y1659">
        <v>2006</v>
      </c>
      <c r="Z1659">
        <v>26</v>
      </c>
    </row>
    <row r="1660" spans="1:26" x14ac:dyDescent="0.25">
      <c r="A1660" t="s">
        <v>4139</v>
      </c>
      <c r="B1660" t="s">
        <v>4140</v>
      </c>
      <c r="C1660" t="s">
        <v>4140</v>
      </c>
      <c r="D1660">
        <v>0</v>
      </c>
      <c r="E1660">
        <v>136</v>
      </c>
      <c r="F1660">
        <v>2</v>
      </c>
      <c r="G1660">
        <v>16</v>
      </c>
      <c r="H1660" t="s">
        <v>8183</v>
      </c>
      <c r="I1660" t="s">
        <v>132</v>
      </c>
      <c r="J1660" t="s">
        <v>8157</v>
      </c>
      <c r="K1660" t="s">
        <v>5802</v>
      </c>
      <c r="L1660" s="5">
        <v>6.9</v>
      </c>
      <c r="M1660" t="s">
        <v>8178</v>
      </c>
      <c r="N1660" s="6">
        <v>305920</v>
      </c>
      <c r="O1660" t="s">
        <v>8182</v>
      </c>
      <c r="P1660" s="6">
        <v>85000000</v>
      </c>
      <c r="Q1660" s="6">
        <v>205850169</v>
      </c>
      <c r="R1660">
        <v>120850169</v>
      </c>
      <c r="S1660" t="s">
        <v>8175</v>
      </c>
      <c r="T1660" s="7">
        <v>39050</v>
      </c>
      <c r="U1660" t="s">
        <v>2459</v>
      </c>
      <c r="V1660" s="7">
        <v>39050</v>
      </c>
      <c r="W1660" t="s">
        <v>8207</v>
      </c>
      <c r="X1660" t="s">
        <v>8202</v>
      </c>
      <c r="Y1660">
        <v>2006</v>
      </c>
      <c r="Z1660">
        <v>29</v>
      </c>
    </row>
    <row r="1661" spans="1:26" x14ac:dyDescent="0.25">
      <c r="A1661" t="s">
        <v>4141</v>
      </c>
      <c r="B1661" t="s">
        <v>4142</v>
      </c>
      <c r="C1661" t="s">
        <v>4142</v>
      </c>
      <c r="D1661">
        <v>0</v>
      </c>
      <c r="E1661">
        <v>124</v>
      </c>
      <c r="F1661">
        <v>2</v>
      </c>
      <c r="G1661">
        <v>4</v>
      </c>
      <c r="H1661" t="s">
        <v>8183</v>
      </c>
      <c r="I1661" t="s">
        <v>5529</v>
      </c>
      <c r="J1661" t="s">
        <v>8158</v>
      </c>
      <c r="K1661" t="s">
        <v>8161</v>
      </c>
      <c r="L1661" s="5">
        <v>6.9</v>
      </c>
      <c r="M1661" t="s">
        <v>8178</v>
      </c>
      <c r="N1661" s="6">
        <v>880334</v>
      </c>
      <c r="O1661" t="s">
        <v>8184</v>
      </c>
      <c r="P1661" s="6">
        <v>140000000</v>
      </c>
      <c r="Q1661" s="6">
        <v>370569774</v>
      </c>
      <c r="R1661">
        <v>230569774</v>
      </c>
      <c r="S1661" t="s">
        <v>8175</v>
      </c>
      <c r="T1661" s="7">
        <v>40743</v>
      </c>
      <c r="U1661" t="s">
        <v>875</v>
      </c>
      <c r="V1661" s="7">
        <v>40743</v>
      </c>
      <c r="W1661" t="s">
        <v>8209</v>
      </c>
      <c r="X1661" t="s">
        <v>8197</v>
      </c>
      <c r="Y1661">
        <v>2011</v>
      </c>
      <c r="Z1661">
        <v>19</v>
      </c>
    </row>
    <row r="1662" spans="1:26" x14ac:dyDescent="0.25">
      <c r="A1662" t="s">
        <v>4143</v>
      </c>
      <c r="B1662" t="s">
        <v>4144</v>
      </c>
      <c r="C1662" t="s">
        <v>4144</v>
      </c>
      <c r="D1662">
        <v>0</v>
      </c>
      <c r="E1662">
        <v>109</v>
      </c>
      <c r="F1662">
        <v>1</v>
      </c>
      <c r="G1662">
        <v>49</v>
      </c>
      <c r="H1662" t="s">
        <v>8177</v>
      </c>
      <c r="I1662" t="s">
        <v>132</v>
      </c>
      <c r="J1662" t="s">
        <v>145</v>
      </c>
      <c r="K1662" t="s">
        <v>5802</v>
      </c>
      <c r="L1662" s="5">
        <v>6.9</v>
      </c>
      <c r="M1662" t="s">
        <v>8178</v>
      </c>
      <c r="N1662" s="6">
        <v>447581</v>
      </c>
      <c r="O1662" t="s">
        <v>8182</v>
      </c>
      <c r="P1662" s="6">
        <v>35000000</v>
      </c>
      <c r="Q1662" s="6">
        <v>326706115</v>
      </c>
      <c r="R1662">
        <v>291706115</v>
      </c>
      <c r="S1662" t="s">
        <v>8175</v>
      </c>
      <c r="T1662" s="7">
        <v>38887</v>
      </c>
      <c r="U1662" t="s">
        <v>4145</v>
      </c>
      <c r="V1662" s="7">
        <v>38887</v>
      </c>
      <c r="W1662" t="s">
        <v>8208</v>
      </c>
      <c r="X1662" t="s">
        <v>8205</v>
      </c>
      <c r="Y1662">
        <v>2006</v>
      </c>
      <c r="Z1662">
        <v>19</v>
      </c>
    </row>
    <row r="1663" spans="1:26" x14ac:dyDescent="0.25">
      <c r="A1663" t="s">
        <v>4146</v>
      </c>
      <c r="B1663" t="s">
        <v>4147</v>
      </c>
      <c r="C1663" t="s">
        <v>4147</v>
      </c>
      <c r="D1663">
        <v>0</v>
      </c>
      <c r="E1663">
        <v>102</v>
      </c>
      <c r="F1663">
        <v>1</v>
      </c>
      <c r="G1663">
        <v>42</v>
      </c>
      <c r="H1663" t="s">
        <v>8177</v>
      </c>
      <c r="I1663" t="s">
        <v>5529</v>
      </c>
      <c r="J1663" t="s">
        <v>8162</v>
      </c>
      <c r="K1663" t="s">
        <v>3857</v>
      </c>
      <c r="L1663" s="5">
        <v>6.5</v>
      </c>
      <c r="M1663" t="s">
        <v>8178</v>
      </c>
      <c r="N1663" s="6">
        <v>168218</v>
      </c>
      <c r="O1663" t="s">
        <v>8182</v>
      </c>
      <c r="P1663" s="6">
        <v>65000000</v>
      </c>
      <c r="Q1663" s="6">
        <v>39407616</v>
      </c>
      <c r="R1663">
        <v>-25592384</v>
      </c>
      <c r="S1663" t="s">
        <v>8185</v>
      </c>
      <c r="T1663" s="7">
        <v>41870</v>
      </c>
      <c r="U1663" t="s">
        <v>4148</v>
      </c>
      <c r="V1663" s="7">
        <v>41870</v>
      </c>
      <c r="W1663" t="s">
        <v>8212</v>
      </c>
      <c r="X1663" t="s">
        <v>8197</v>
      </c>
      <c r="Y1663">
        <v>2014</v>
      </c>
      <c r="Z1663">
        <v>19</v>
      </c>
    </row>
    <row r="1664" spans="1:26" x14ac:dyDescent="0.25">
      <c r="A1664" t="s">
        <v>4149</v>
      </c>
      <c r="B1664" t="s">
        <v>4150</v>
      </c>
      <c r="C1664" t="s">
        <v>4150</v>
      </c>
      <c r="D1664">
        <v>0</v>
      </c>
      <c r="E1664">
        <v>107</v>
      </c>
      <c r="F1664">
        <v>1</v>
      </c>
      <c r="G1664">
        <v>47</v>
      </c>
      <c r="H1664" t="s">
        <v>8177</v>
      </c>
      <c r="I1664" t="s">
        <v>5529</v>
      </c>
      <c r="J1664" t="s">
        <v>8161</v>
      </c>
      <c r="K1664" t="s">
        <v>5802</v>
      </c>
      <c r="L1664" s="5">
        <v>6.5</v>
      </c>
      <c r="M1664" t="s">
        <v>8178</v>
      </c>
      <c r="N1664" s="6">
        <v>522566</v>
      </c>
      <c r="O1664" t="s">
        <v>8184</v>
      </c>
      <c r="P1664" s="6">
        <v>150000000</v>
      </c>
      <c r="Q1664" s="6">
        <v>373062864</v>
      </c>
      <c r="R1664">
        <v>223062864</v>
      </c>
      <c r="S1664" t="s">
        <v>8175</v>
      </c>
      <c r="T1664" s="7">
        <v>39911</v>
      </c>
      <c r="U1664" t="s">
        <v>4151</v>
      </c>
      <c r="V1664" s="7">
        <v>39911</v>
      </c>
      <c r="W1664" t="s">
        <v>8210</v>
      </c>
      <c r="X1664" t="s">
        <v>8202</v>
      </c>
      <c r="Y1664">
        <v>2009</v>
      </c>
      <c r="Z1664">
        <v>8</v>
      </c>
    </row>
    <row r="1665" spans="1:26" x14ac:dyDescent="0.25">
      <c r="A1665" t="s">
        <v>4152</v>
      </c>
      <c r="B1665" t="s">
        <v>4153</v>
      </c>
      <c r="C1665" t="s">
        <v>4153</v>
      </c>
      <c r="D1665">
        <v>0</v>
      </c>
      <c r="E1665">
        <v>127</v>
      </c>
      <c r="F1665">
        <v>2</v>
      </c>
      <c r="G1665">
        <v>7</v>
      </c>
      <c r="H1665" t="s">
        <v>8183</v>
      </c>
      <c r="I1665" t="s">
        <v>5529</v>
      </c>
      <c r="J1665" t="s">
        <v>8158</v>
      </c>
      <c r="K1665" t="s">
        <v>8156</v>
      </c>
      <c r="L1665" s="5">
        <v>3.8</v>
      </c>
      <c r="M1665" t="s">
        <v>8188</v>
      </c>
      <c r="N1665" s="6">
        <v>50653</v>
      </c>
      <c r="O1665" t="s">
        <v>8179</v>
      </c>
      <c r="P1665" s="6">
        <v>60000000</v>
      </c>
      <c r="Q1665" s="6">
        <v>13097915</v>
      </c>
      <c r="R1665">
        <v>-46902085</v>
      </c>
      <c r="S1665" t="s">
        <v>8185</v>
      </c>
      <c r="T1665" s="7">
        <v>39183</v>
      </c>
      <c r="U1665" t="s">
        <v>4154</v>
      </c>
      <c r="V1665" s="7">
        <v>39183</v>
      </c>
      <c r="W1665" t="s">
        <v>8210</v>
      </c>
      <c r="X1665" t="s">
        <v>8202</v>
      </c>
      <c r="Y1665">
        <v>2007</v>
      </c>
      <c r="Z1665">
        <v>11</v>
      </c>
    </row>
    <row r="1666" spans="1:26" x14ac:dyDescent="0.25">
      <c r="A1666" t="s">
        <v>4155</v>
      </c>
      <c r="B1666" t="s">
        <v>4156</v>
      </c>
      <c r="C1666" t="s">
        <v>4156</v>
      </c>
      <c r="D1666">
        <v>0</v>
      </c>
      <c r="E1666">
        <v>117</v>
      </c>
      <c r="F1666">
        <v>1</v>
      </c>
      <c r="G1666">
        <v>57</v>
      </c>
      <c r="H1666" t="s">
        <v>8177</v>
      </c>
      <c r="I1666" t="s">
        <v>8158</v>
      </c>
      <c r="J1666" t="s">
        <v>145</v>
      </c>
      <c r="K1666" t="s">
        <v>8156</v>
      </c>
      <c r="L1666" s="5">
        <v>7.8</v>
      </c>
      <c r="M1666" t="s">
        <v>8181</v>
      </c>
      <c r="N1666" s="6">
        <v>115433</v>
      </c>
      <c r="O1666" t="s">
        <v>8182</v>
      </c>
      <c r="P1666" s="6">
        <v>30000000</v>
      </c>
      <c r="Q1666" s="6">
        <v>3669465</v>
      </c>
      <c r="R1666">
        <v>-26330535</v>
      </c>
      <c r="S1666" t="s">
        <v>8185</v>
      </c>
      <c r="T1666" s="7">
        <v>38969</v>
      </c>
      <c r="U1666" t="s">
        <v>2471</v>
      </c>
      <c r="V1666" s="7">
        <v>38969</v>
      </c>
      <c r="W1666" t="s">
        <v>8211</v>
      </c>
      <c r="X1666" t="s">
        <v>8206</v>
      </c>
      <c r="Y1666">
        <v>2006</v>
      </c>
      <c r="Z1666">
        <v>9</v>
      </c>
    </row>
    <row r="1667" spans="1:26" x14ac:dyDescent="0.25">
      <c r="A1667" t="s">
        <v>4157</v>
      </c>
      <c r="B1667" t="s">
        <v>4158</v>
      </c>
      <c r="C1667" t="s">
        <v>4158</v>
      </c>
      <c r="D1667">
        <v>0</v>
      </c>
      <c r="E1667">
        <v>107</v>
      </c>
      <c r="F1667">
        <v>1</v>
      </c>
      <c r="G1667">
        <v>47</v>
      </c>
      <c r="H1667" t="s">
        <v>8177</v>
      </c>
      <c r="I1667" t="s">
        <v>8158</v>
      </c>
      <c r="J1667" t="s">
        <v>8159</v>
      </c>
      <c r="K1667" t="s">
        <v>132</v>
      </c>
      <c r="L1667" s="5">
        <v>7.1</v>
      </c>
      <c r="M1667" t="s">
        <v>8181</v>
      </c>
      <c r="N1667" s="6">
        <v>213893</v>
      </c>
      <c r="O1667" t="s">
        <v>8182</v>
      </c>
      <c r="P1667" s="6">
        <v>85000000</v>
      </c>
      <c r="Q1667" s="6">
        <v>340487862</v>
      </c>
      <c r="R1667">
        <v>255487862</v>
      </c>
      <c r="S1667" t="s">
        <v>8175</v>
      </c>
      <c r="T1667" s="7">
        <v>39375</v>
      </c>
      <c r="U1667" t="s">
        <v>1474</v>
      </c>
      <c r="V1667" s="7">
        <v>39375</v>
      </c>
      <c r="W1667" t="s">
        <v>8204</v>
      </c>
      <c r="X1667" t="s">
        <v>8206</v>
      </c>
      <c r="Y1667">
        <v>2007</v>
      </c>
      <c r="Z1667">
        <v>20</v>
      </c>
    </row>
    <row r="1668" spans="1:26" x14ac:dyDescent="0.25">
      <c r="A1668" t="s">
        <v>4159</v>
      </c>
      <c r="B1668" t="s">
        <v>4160</v>
      </c>
      <c r="C1668" t="s">
        <v>4160</v>
      </c>
      <c r="D1668">
        <v>0</v>
      </c>
      <c r="E1668">
        <v>116</v>
      </c>
      <c r="F1668">
        <v>1</v>
      </c>
      <c r="G1668">
        <v>56</v>
      </c>
      <c r="H1668" t="s">
        <v>8177</v>
      </c>
      <c r="I1668" t="s">
        <v>145</v>
      </c>
      <c r="J1668" t="s">
        <v>8165</v>
      </c>
      <c r="K1668" t="s">
        <v>5802</v>
      </c>
      <c r="L1668" s="5">
        <v>6.9</v>
      </c>
      <c r="M1668" t="s">
        <v>8178</v>
      </c>
      <c r="N1668" s="6">
        <v>65942</v>
      </c>
      <c r="O1668" t="s">
        <v>8179</v>
      </c>
      <c r="P1668" s="6">
        <v>15000000</v>
      </c>
      <c r="Q1668" s="6">
        <v>10907485</v>
      </c>
      <c r="R1668">
        <v>-4092515</v>
      </c>
      <c r="S1668" t="s">
        <v>8185</v>
      </c>
      <c r="T1668" s="7">
        <v>39060</v>
      </c>
      <c r="U1668" t="s">
        <v>4161</v>
      </c>
      <c r="V1668" s="7">
        <v>39060</v>
      </c>
      <c r="W1668" t="s">
        <v>8196</v>
      </c>
      <c r="X1668" t="s">
        <v>8206</v>
      </c>
      <c r="Y1668">
        <v>2006</v>
      </c>
      <c r="Z1668">
        <v>9</v>
      </c>
    </row>
    <row r="1669" spans="1:26" x14ac:dyDescent="0.25">
      <c r="A1669" t="s">
        <v>4162</v>
      </c>
      <c r="B1669" t="s">
        <v>4163</v>
      </c>
      <c r="C1669" t="s">
        <v>4163</v>
      </c>
      <c r="D1669">
        <v>0</v>
      </c>
      <c r="E1669">
        <v>191</v>
      </c>
      <c r="F1669">
        <v>3</v>
      </c>
      <c r="G1669">
        <v>11</v>
      </c>
      <c r="H1669" t="s">
        <v>8183</v>
      </c>
      <c r="I1669" t="s">
        <v>5529</v>
      </c>
      <c r="J1669" t="s">
        <v>83</v>
      </c>
      <c r="K1669" t="s">
        <v>3857</v>
      </c>
      <c r="L1669" s="5">
        <v>7.5</v>
      </c>
      <c r="M1669" t="s">
        <v>8181</v>
      </c>
      <c r="N1669" s="6">
        <v>189222</v>
      </c>
      <c r="O1669" t="s">
        <v>8182</v>
      </c>
      <c r="P1669" s="6">
        <v>67000000</v>
      </c>
      <c r="Q1669" s="6">
        <v>25422088</v>
      </c>
      <c r="R1669">
        <v>-41577912</v>
      </c>
      <c r="S1669" t="s">
        <v>8185</v>
      </c>
      <c r="T1669" s="7">
        <v>39167</v>
      </c>
      <c r="U1669" t="s">
        <v>4164</v>
      </c>
      <c r="V1669" s="7">
        <v>39167</v>
      </c>
      <c r="W1669" t="s">
        <v>8203</v>
      </c>
      <c r="X1669" t="s">
        <v>8205</v>
      </c>
      <c r="Y1669">
        <v>2007</v>
      </c>
      <c r="Z1669">
        <v>26</v>
      </c>
    </row>
    <row r="1670" spans="1:26" x14ac:dyDescent="0.25">
      <c r="A1670" t="s">
        <v>4165</v>
      </c>
      <c r="B1670" t="s">
        <v>4166</v>
      </c>
      <c r="C1670" t="s">
        <v>4166</v>
      </c>
      <c r="D1670">
        <v>0</v>
      </c>
      <c r="E1670">
        <v>115</v>
      </c>
      <c r="F1670">
        <v>1</v>
      </c>
      <c r="G1670">
        <v>55</v>
      </c>
      <c r="H1670" t="s">
        <v>8177</v>
      </c>
      <c r="I1670" t="s">
        <v>5529</v>
      </c>
      <c r="J1670" t="s">
        <v>8158</v>
      </c>
      <c r="K1670" t="s">
        <v>8161</v>
      </c>
      <c r="L1670" s="5">
        <v>6.2</v>
      </c>
      <c r="M1670" t="s">
        <v>8178</v>
      </c>
      <c r="N1670" s="6">
        <v>77787</v>
      </c>
      <c r="O1670" t="s">
        <v>8179</v>
      </c>
      <c r="P1670" s="6">
        <v>50000000</v>
      </c>
      <c r="Q1670" s="6">
        <v>7034698</v>
      </c>
      <c r="R1670">
        <v>-42965302</v>
      </c>
      <c r="S1670" t="s">
        <v>8185</v>
      </c>
      <c r="T1670" s="7">
        <v>39640</v>
      </c>
      <c r="U1670" t="s">
        <v>4167</v>
      </c>
      <c r="V1670" s="7">
        <v>39640</v>
      </c>
      <c r="W1670" t="s">
        <v>8209</v>
      </c>
      <c r="X1670" t="s">
        <v>1465</v>
      </c>
      <c r="Y1670">
        <v>2008</v>
      </c>
      <c r="Z1670">
        <v>11</v>
      </c>
    </row>
    <row r="1671" spans="1:26" x14ac:dyDescent="0.25">
      <c r="A1671" t="s">
        <v>4168</v>
      </c>
      <c r="B1671" t="s">
        <v>4169</v>
      </c>
      <c r="C1671" t="s">
        <v>4169</v>
      </c>
      <c r="D1671">
        <v>0</v>
      </c>
      <c r="E1671">
        <v>92</v>
      </c>
      <c r="F1671">
        <v>1</v>
      </c>
      <c r="G1671">
        <v>32</v>
      </c>
      <c r="H1671" t="s">
        <v>8177</v>
      </c>
      <c r="I1671" t="s">
        <v>5529</v>
      </c>
      <c r="J1671" t="s">
        <v>8158</v>
      </c>
      <c r="K1671" t="s">
        <v>3857</v>
      </c>
      <c r="L1671" s="5">
        <v>7</v>
      </c>
      <c r="M1671" t="s">
        <v>8178</v>
      </c>
      <c r="N1671" s="6">
        <v>241121</v>
      </c>
      <c r="O1671" t="s">
        <v>8182</v>
      </c>
      <c r="P1671" s="6">
        <v>50000000</v>
      </c>
      <c r="Q1671" s="6">
        <v>113244290</v>
      </c>
      <c r="R1671">
        <v>63244290</v>
      </c>
      <c r="S1671" t="s">
        <v>8175</v>
      </c>
      <c r="T1671" s="7">
        <v>39470</v>
      </c>
      <c r="U1671" t="s">
        <v>260</v>
      </c>
      <c r="V1671" s="7">
        <v>39470</v>
      </c>
      <c r="W1671" t="s">
        <v>8198</v>
      </c>
      <c r="X1671" t="s">
        <v>8202</v>
      </c>
      <c r="Y1671">
        <v>2008</v>
      </c>
      <c r="Z1671">
        <v>23</v>
      </c>
    </row>
    <row r="1672" spans="1:26" x14ac:dyDescent="0.25">
      <c r="A1672" t="s">
        <v>4170</v>
      </c>
      <c r="B1672" t="s">
        <v>4171</v>
      </c>
      <c r="C1672" t="s">
        <v>4171</v>
      </c>
      <c r="D1672">
        <v>0</v>
      </c>
      <c r="E1672">
        <v>125</v>
      </c>
      <c r="F1672">
        <v>2</v>
      </c>
      <c r="G1672">
        <v>5</v>
      </c>
      <c r="H1672" t="s">
        <v>8183</v>
      </c>
      <c r="I1672" t="s">
        <v>8158</v>
      </c>
      <c r="J1672" t="s">
        <v>8160</v>
      </c>
      <c r="K1672" t="s">
        <v>4390</v>
      </c>
      <c r="L1672" s="5">
        <v>7.3</v>
      </c>
      <c r="M1672" t="s">
        <v>8181</v>
      </c>
      <c r="N1672" s="6">
        <v>109586</v>
      </c>
      <c r="O1672" t="s">
        <v>8182</v>
      </c>
      <c r="P1672" s="6">
        <v>10000000</v>
      </c>
      <c r="Q1672" s="6">
        <v>7177143</v>
      </c>
      <c r="R1672">
        <v>-2822857</v>
      </c>
      <c r="S1672" t="s">
        <v>8185</v>
      </c>
      <c r="T1672" s="7">
        <v>38969</v>
      </c>
      <c r="U1672" t="s">
        <v>57</v>
      </c>
      <c r="V1672" s="7">
        <v>38969</v>
      </c>
      <c r="W1672" t="s">
        <v>8211</v>
      </c>
      <c r="X1672" t="s">
        <v>8206</v>
      </c>
      <c r="Y1672">
        <v>2006</v>
      </c>
      <c r="Z1672">
        <v>9</v>
      </c>
    </row>
    <row r="1673" spans="1:26" x14ac:dyDescent="0.25">
      <c r="A1673" t="s">
        <v>4172</v>
      </c>
      <c r="B1673" t="s">
        <v>4173</v>
      </c>
      <c r="C1673" t="s">
        <v>4173</v>
      </c>
      <c r="D1673">
        <v>0</v>
      </c>
      <c r="E1673">
        <v>87</v>
      </c>
      <c r="F1673">
        <v>1</v>
      </c>
      <c r="G1673">
        <v>27</v>
      </c>
      <c r="H1673" t="s">
        <v>8177</v>
      </c>
      <c r="I1673" t="s">
        <v>8158</v>
      </c>
      <c r="J1673" t="s">
        <v>8159</v>
      </c>
      <c r="K1673" t="s">
        <v>132</v>
      </c>
      <c r="L1673" s="5">
        <v>7.3</v>
      </c>
      <c r="M1673" t="s">
        <v>8181</v>
      </c>
      <c r="N1673" s="6">
        <v>344634</v>
      </c>
      <c r="O1673" t="s">
        <v>8182</v>
      </c>
      <c r="P1673" s="6">
        <v>75000000</v>
      </c>
      <c r="Q1673" s="6">
        <v>536414293</v>
      </c>
      <c r="R1673">
        <v>461414293</v>
      </c>
      <c r="S1673" t="s">
        <v>8175</v>
      </c>
      <c r="T1673" s="7">
        <v>39284</v>
      </c>
      <c r="U1673" t="s">
        <v>4174</v>
      </c>
      <c r="V1673" s="7">
        <v>39284</v>
      </c>
      <c r="W1673" t="s">
        <v>8209</v>
      </c>
      <c r="X1673" t="s">
        <v>8206</v>
      </c>
      <c r="Y1673">
        <v>2007</v>
      </c>
      <c r="Z1673">
        <v>21</v>
      </c>
    </row>
    <row r="1674" spans="1:26" x14ac:dyDescent="0.25">
      <c r="A1674" t="s">
        <v>4175</v>
      </c>
      <c r="B1674" t="s">
        <v>4176</v>
      </c>
      <c r="C1674" t="s">
        <v>4176</v>
      </c>
      <c r="D1674">
        <v>0</v>
      </c>
      <c r="E1674">
        <v>104</v>
      </c>
      <c r="F1674">
        <v>1</v>
      </c>
      <c r="G1674">
        <v>44</v>
      </c>
      <c r="H1674" t="s">
        <v>8177</v>
      </c>
      <c r="I1674" t="s">
        <v>8162</v>
      </c>
      <c r="J1674" t="s">
        <v>145</v>
      </c>
      <c r="K1674" t="s">
        <v>8165</v>
      </c>
      <c r="L1674" s="5">
        <v>6.5</v>
      </c>
      <c r="M1674" t="s">
        <v>8178</v>
      </c>
      <c r="N1674" s="6">
        <v>124706</v>
      </c>
      <c r="O1674" t="s">
        <v>8182</v>
      </c>
      <c r="P1674" s="6">
        <v>12000000</v>
      </c>
      <c r="Q1674" s="6">
        <v>114197742</v>
      </c>
      <c r="R1674">
        <v>102197742</v>
      </c>
      <c r="S1674" t="s">
        <v>8175</v>
      </c>
      <c r="T1674" s="7">
        <v>38936</v>
      </c>
      <c r="U1674" t="s">
        <v>4177</v>
      </c>
      <c r="V1674" s="7">
        <v>38936</v>
      </c>
      <c r="W1674" t="s">
        <v>8212</v>
      </c>
      <c r="X1674" t="s">
        <v>8205</v>
      </c>
      <c r="Y1674">
        <v>2006</v>
      </c>
      <c r="Z1674">
        <v>7</v>
      </c>
    </row>
    <row r="1675" spans="1:26" x14ac:dyDescent="0.25">
      <c r="A1675" t="s">
        <v>4178</v>
      </c>
      <c r="B1675" t="s">
        <v>4179</v>
      </c>
      <c r="C1675" t="s">
        <v>4179</v>
      </c>
      <c r="D1675">
        <v>0</v>
      </c>
      <c r="E1675">
        <v>110</v>
      </c>
      <c r="F1675">
        <v>1</v>
      </c>
      <c r="G1675">
        <v>50</v>
      </c>
      <c r="H1675" t="s">
        <v>8177</v>
      </c>
      <c r="I1675" t="s">
        <v>132</v>
      </c>
      <c r="J1675" t="s">
        <v>8157</v>
      </c>
      <c r="K1675" t="s">
        <v>5802</v>
      </c>
      <c r="L1675" s="5">
        <v>5.6</v>
      </c>
      <c r="M1675" t="s">
        <v>8178</v>
      </c>
      <c r="N1675" s="6">
        <v>83466</v>
      </c>
      <c r="O1675" t="s">
        <v>8179</v>
      </c>
      <c r="P1675" s="6">
        <v>54000000</v>
      </c>
      <c r="Q1675" s="6">
        <v>130628903</v>
      </c>
      <c r="R1675">
        <v>76628903</v>
      </c>
      <c r="S1675" t="s">
        <v>8175</v>
      </c>
      <c r="T1675" s="7">
        <v>38911</v>
      </c>
      <c r="U1675" t="s">
        <v>4180</v>
      </c>
      <c r="V1675" s="7">
        <v>38911</v>
      </c>
      <c r="W1675" t="s">
        <v>8209</v>
      </c>
      <c r="X1675" t="s">
        <v>8199</v>
      </c>
      <c r="Y1675">
        <v>2006</v>
      </c>
      <c r="Z1675">
        <v>13</v>
      </c>
    </row>
    <row r="1676" spans="1:26" x14ac:dyDescent="0.25">
      <c r="A1676" t="s">
        <v>4181</v>
      </c>
      <c r="B1676" t="s">
        <v>4182</v>
      </c>
      <c r="C1676" t="s">
        <v>4182</v>
      </c>
      <c r="D1676">
        <v>0</v>
      </c>
      <c r="E1676">
        <v>100</v>
      </c>
      <c r="F1676">
        <v>1</v>
      </c>
      <c r="G1676">
        <v>40</v>
      </c>
      <c r="H1676" t="s">
        <v>8177</v>
      </c>
      <c r="I1676" t="s">
        <v>83</v>
      </c>
      <c r="J1676" t="s">
        <v>8161</v>
      </c>
      <c r="K1676" t="s">
        <v>5802</v>
      </c>
      <c r="L1676" s="5">
        <v>6.9</v>
      </c>
      <c r="M1676" t="s">
        <v>8178</v>
      </c>
      <c r="N1676" s="6">
        <v>288303</v>
      </c>
      <c r="O1676" t="s">
        <v>8182</v>
      </c>
      <c r="P1676" s="6">
        <v>15000000</v>
      </c>
      <c r="Q1676" s="6">
        <v>65048678</v>
      </c>
      <c r="R1676">
        <v>50048678</v>
      </c>
      <c r="S1676" t="s">
        <v>8175</v>
      </c>
      <c r="T1676" s="7">
        <v>39198</v>
      </c>
      <c r="U1676" t="s">
        <v>4183</v>
      </c>
      <c r="V1676" s="7">
        <v>39198</v>
      </c>
      <c r="W1676" t="s">
        <v>8210</v>
      </c>
      <c r="X1676" t="s">
        <v>8199</v>
      </c>
      <c r="Y1676">
        <v>2007</v>
      </c>
      <c r="Z1676">
        <v>26</v>
      </c>
    </row>
    <row r="1677" spans="1:26" x14ac:dyDescent="0.25">
      <c r="A1677" t="s">
        <v>4184</v>
      </c>
      <c r="B1677" t="s">
        <v>4185</v>
      </c>
      <c r="C1677" t="s">
        <v>4185</v>
      </c>
      <c r="D1677">
        <v>0</v>
      </c>
      <c r="E1677">
        <v>104</v>
      </c>
      <c r="F1677">
        <v>1</v>
      </c>
      <c r="G1677">
        <v>44</v>
      </c>
      <c r="H1677" t="s">
        <v>8177</v>
      </c>
      <c r="I1677" t="s">
        <v>5529</v>
      </c>
      <c r="J1677" t="s">
        <v>8162</v>
      </c>
      <c r="K1677" t="s">
        <v>3857</v>
      </c>
      <c r="L1677" s="5">
        <v>6</v>
      </c>
      <c r="M1677" t="s">
        <v>8178</v>
      </c>
      <c r="N1677" s="6">
        <v>291752</v>
      </c>
      <c r="O1677" t="s">
        <v>8182</v>
      </c>
      <c r="P1677" s="6">
        <v>85000000</v>
      </c>
      <c r="Q1677" s="6">
        <v>158964610</v>
      </c>
      <c r="R1677">
        <v>73964610</v>
      </c>
      <c r="S1677" t="s">
        <v>8175</v>
      </c>
      <c r="T1677" s="7">
        <v>38872</v>
      </c>
      <c r="U1677" t="s">
        <v>4186</v>
      </c>
      <c r="V1677" s="7">
        <v>38872</v>
      </c>
      <c r="W1677" t="s">
        <v>8208</v>
      </c>
      <c r="X1677" t="s">
        <v>8200</v>
      </c>
      <c r="Y1677">
        <v>2006</v>
      </c>
      <c r="Z1677">
        <v>4</v>
      </c>
    </row>
    <row r="1678" spans="1:26" x14ac:dyDescent="0.25">
      <c r="A1678" t="s">
        <v>4187</v>
      </c>
      <c r="B1678" t="s">
        <v>4188</v>
      </c>
      <c r="C1678" t="s">
        <v>4188</v>
      </c>
      <c r="D1678">
        <v>0</v>
      </c>
      <c r="E1678">
        <v>123</v>
      </c>
      <c r="F1678">
        <v>2</v>
      </c>
      <c r="G1678">
        <v>3</v>
      </c>
      <c r="H1678" t="s">
        <v>8183</v>
      </c>
      <c r="I1678" t="s">
        <v>8160</v>
      </c>
      <c r="J1678" t="s">
        <v>8162</v>
      </c>
      <c r="K1678" t="s">
        <v>145</v>
      </c>
      <c r="L1678" s="5">
        <v>7.6</v>
      </c>
      <c r="M1678" t="s">
        <v>8181</v>
      </c>
      <c r="N1678" s="6">
        <v>83416</v>
      </c>
      <c r="O1678" t="s">
        <v>8179</v>
      </c>
      <c r="P1678" s="6">
        <v>21000000</v>
      </c>
      <c r="Q1678" s="6">
        <v>43095175</v>
      </c>
      <c r="R1678">
        <v>22095175</v>
      </c>
      <c r="S1678" t="s">
        <v>8175</v>
      </c>
      <c r="T1678" s="7">
        <v>39087</v>
      </c>
      <c r="U1678" t="s">
        <v>3933</v>
      </c>
      <c r="V1678" s="7">
        <v>39087</v>
      </c>
      <c r="W1678" t="s">
        <v>8198</v>
      </c>
      <c r="X1678" t="s">
        <v>1465</v>
      </c>
      <c r="Y1678">
        <v>2007</v>
      </c>
      <c r="Z1678">
        <v>5</v>
      </c>
    </row>
    <row r="1679" spans="1:26" x14ac:dyDescent="0.25">
      <c r="A1679" t="s">
        <v>4189</v>
      </c>
      <c r="B1679" t="s">
        <v>4190</v>
      </c>
      <c r="C1679" t="s">
        <v>4190</v>
      </c>
      <c r="D1679">
        <v>0</v>
      </c>
      <c r="E1679">
        <v>88</v>
      </c>
      <c r="F1679">
        <v>1</v>
      </c>
      <c r="G1679">
        <v>28</v>
      </c>
      <c r="H1679" t="s">
        <v>8177</v>
      </c>
      <c r="I1679" t="s">
        <v>132</v>
      </c>
      <c r="J1679" t="s">
        <v>83</v>
      </c>
      <c r="K1679" t="s">
        <v>5802</v>
      </c>
      <c r="L1679" s="5">
        <v>5.5</v>
      </c>
      <c r="M1679" t="s">
        <v>8178</v>
      </c>
      <c r="N1679" s="6">
        <v>95400</v>
      </c>
      <c r="O1679" t="s">
        <v>8179</v>
      </c>
      <c r="P1679" s="6">
        <v>24000000</v>
      </c>
      <c r="Q1679" s="6">
        <v>83188165</v>
      </c>
      <c r="R1679">
        <v>59188165</v>
      </c>
      <c r="S1679" t="s">
        <v>8175</v>
      </c>
      <c r="T1679" s="7">
        <v>40410</v>
      </c>
      <c r="U1679" t="s">
        <v>4101</v>
      </c>
      <c r="V1679" s="7">
        <v>40410</v>
      </c>
      <c r="W1679" t="s">
        <v>8212</v>
      </c>
      <c r="X1679" t="s">
        <v>1465</v>
      </c>
      <c r="Y1679">
        <v>2010</v>
      </c>
      <c r="Z1679">
        <v>20</v>
      </c>
    </row>
    <row r="1680" spans="1:26" x14ac:dyDescent="0.25">
      <c r="A1680" t="s">
        <v>4191</v>
      </c>
      <c r="B1680" t="s">
        <v>4192</v>
      </c>
      <c r="C1680" t="s">
        <v>4192</v>
      </c>
      <c r="D1680">
        <v>0</v>
      </c>
      <c r="E1680">
        <v>124</v>
      </c>
      <c r="F1680">
        <v>2</v>
      </c>
      <c r="G1680">
        <v>4</v>
      </c>
      <c r="H1680" t="s">
        <v>8183</v>
      </c>
      <c r="I1680" t="s">
        <v>5529</v>
      </c>
      <c r="J1680" t="s">
        <v>8158</v>
      </c>
      <c r="K1680" t="s">
        <v>8166</v>
      </c>
      <c r="L1680" s="5">
        <v>6.5</v>
      </c>
      <c r="M1680" t="s">
        <v>8178</v>
      </c>
      <c r="N1680" s="6">
        <v>249211</v>
      </c>
      <c r="O1680" t="s">
        <v>8182</v>
      </c>
      <c r="P1680" s="6">
        <v>130000000</v>
      </c>
      <c r="Q1680" s="6">
        <v>459242249</v>
      </c>
      <c r="R1680">
        <v>329242249</v>
      </c>
      <c r="S1680" t="s">
        <v>8175</v>
      </c>
      <c r="T1680" s="7">
        <v>39429</v>
      </c>
      <c r="U1680" t="s">
        <v>1188</v>
      </c>
      <c r="V1680" s="7">
        <v>39429</v>
      </c>
      <c r="W1680" t="s">
        <v>8196</v>
      </c>
      <c r="X1680" t="s">
        <v>8199</v>
      </c>
      <c r="Y1680">
        <v>2007</v>
      </c>
      <c r="Z1680">
        <v>13</v>
      </c>
    </row>
    <row r="1681" spans="1:26" x14ac:dyDescent="0.25">
      <c r="A1681" t="s">
        <v>4193</v>
      </c>
      <c r="B1681" t="s">
        <v>4194</v>
      </c>
      <c r="C1681" t="s">
        <v>4194</v>
      </c>
      <c r="D1681">
        <v>0</v>
      </c>
      <c r="E1681">
        <v>100</v>
      </c>
      <c r="F1681">
        <v>1</v>
      </c>
      <c r="G1681">
        <v>40</v>
      </c>
      <c r="H1681" t="s">
        <v>8177</v>
      </c>
      <c r="I1681" t="s">
        <v>5529</v>
      </c>
      <c r="J1681" t="s">
        <v>8162</v>
      </c>
      <c r="K1681" t="s">
        <v>3857</v>
      </c>
      <c r="L1681" s="5">
        <v>6.2</v>
      </c>
      <c r="M1681" t="s">
        <v>8178</v>
      </c>
      <c r="N1681" s="6">
        <v>175876</v>
      </c>
      <c r="O1681" t="s">
        <v>8182</v>
      </c>
      <c r="P1681" s="6">
        <v>24000000</v>
      </c>
      <c r="Q1681" s="6">
        <v>101276318</v>
      </c>
      <c r="R1681">
        <v>77276318</v>
      </c>
      <c r="S1681" t="s">
        <v>8175</v>
      </c>
      <c r="T1681" s="7">
        <v>39407</v>
      </c>
      <c r="U1681" t="s">
        <v>4195</v>
      </c>
      <c r="V1681" s="7">
        <v>39407</v>
      </c>
      <c r="W1681" t="s">
        <v>8207</v>
      </c>
      <c r="X1681" t="s">
        <v>8202</v>
      </c>
      <c r="Y1681">
        <v>2007</v>
      </c>
      <c r="Z1681">
        <v>21</v>
      </c>
    </row>
    <row r="1682" spans="1:26" x14ac:dyDescent="0.25">
      <c r="A1682" t="s">
        <v>4196</v>
      </c>
      <c r="B1682" t="s">
        <v>4197</v>
      </c>
      <c r="C1682" t="s">
        <v>4197</v>
      </c>
      <c r="D1682">
        <v>0</v>
      </c>
      <c r="E1682">
        <v>119</v>
      </c>
      <c r="F1682">
        <v>1</v>
      </c>
      <c r="G1682">
        <v>59</v>
      </c>
      <c r="H1682" t="s">
        <v>8177</v>
      </c>
      <c r="I1682" t="s">
        <v>8162</v>
      </c>
      <c r="J1682" t="s">
        <v>145</v>
      </c>
      <c r="K1682" t="s">
        <v>8166</v>
      </c>
      <c r="L1682" s="5">
        <v>7.2</v>
      </c>
      <c r="M1682" t="s">
        <v>8181</v>
      </c>
      <c r="N1682" s="6">
        <v>171461</v>
      </c>
      <c r="O1682" t="s">
        <v>8182</v>
      </c>
      <c r="P1682" s="6">
        <v>25000000</v>
      </c>
      <c r="Q1682" s="6">
        <v>92991835</v>
      </c>
      <c r="R1682">
        <v>67991835</v>
      </c>
      <c r="S1682" t="s">
        <v>8175</v>
      </c>
      <c r="T1682" s="7">
        <v>39325</v>
      </c>
      <c r="U1682" t="s">
        <v>4198</v>
      </c>
      <c r="V1682" s="7">
        <v>39325</v>
      </c>
      <c r="W1682" t="s">
        <v>8212</v>
      </c>
      <c r="X1682" t="s">
        <v>1465</v>
      </c>
      <c r="Y1682">
        <v>2007</v>
      </c>
      <c r="Z1682">
        <v>31</v>
      </c>
    </row>
    <row r="1683" spans="1:26" x14ac:dyDescent="0.25">
      <c r="A1683" t="s">
        <v>4199</v>
      </c>
      <c r="B1683" t="s">
        <v>4200</v>
      </c>
      <c r="C1683" t="s">
        <v>4200</v>
      </c>
      <c r="D1683">
        <v>0</v>
      </c>
      <c r="E1683">
        <v>92</v>
      </c>
      <c r="F1683">
        <v>1</v>
      </c>
      <c r="G1683">
        <v>32</v>
      </c>
      <c r="H1683" t="s">
        <v>8177</v>
      </c>
      <c r="I1683" t="s">
        <v>8162</v>
      </c>
      <c r="J1683" t="s">
        <v>145</v>
      </c>
      <c r="K1683" t="s">
        <v>8157</v>
      </c>
      <c r="L1683" s="5">
        <v>7.4</v>
      </c>
      <c r="M1683" t="s">
        <v>8181</v>
      </c>
      <c r="N1683" s="6">
        <v>82924</v>
      </c>
      <c r="O1683" t="s">
        <v>8179</v>
      </c>
      <c r="P1683" s="6">
        <v>15000000</v>
      </c>
      <c r="Q1683" s="6">
        <v>49814392</v>
      </c>
      <c r="R1683">
        <v>34814392</v>
      </c>
      <c r="S1683" t="s">
        <v>8175</v>
      </c>
      <c r="T1683" s="7">
        <v>39076</v>
      </c>
      <c r="U1683" t="s">
        <v>4201</v>
      </c>
      <c r="V1683" s="7">
        <v>39076</v>
      </c>
      <c r="W1683" t="s">
        <v>8196</v>
      </c>
      <c r="X1683" t="s">
        <v>8205</v>
      </c>
      <c r="Y1683">
        <v>2006</v>
      </c>
      <c r="Z1683">
        <v>25</v>
      </c>
    </row>
    <row r="1684" spans="1:26" x14ac:dyDescent="0.25">
      <c r="A1684" t="s">
        <v>4202</v>
      </c>
      <c r="B1684" t="s">
        <v>4203</v>
      </c>
      <c r="C1684" t="s">
        <v>4203</v>
      </c>
      <c r="D1684">
        <v>0</v>
      </c>
      <c r="E1684">
        <v>111</v>
      </c>
      <c r="F1684">
        <v>1</v>
      </c>
      <c r="G1684">
        <v>51</v>
      </c>
      <c r="H1684" t="s">
        <v>8177</v>
      </c>
      <c r="I1684" t="s">
        <v>5529</v>
      </c>
      <c r="J1684" t="s">
        <v>8161</v>
      </c>
      <c r="K1684" t="s">
        <v>3857</v>
      </c>
      <c r="L1684" s="5">
        <v>6.1</v>
      </c>
      <c r="M1684" t="s">
        <v>8178</v>
      </c>
      <c r="N1684" s="6">
        <v>114605</v>
      </c>
      <c r="O1684" t="s">
        <v>8182</v>
      </c>
      <c r="P1684" s="6">
        <v>38000000</v>
      </c>
      <c r="Q1684" s="6">
        <v>48858618</v>
      </c>
      <c r="R1684">
        <v>10858618</v>
      </c>
      <c r="S1684" t="s">
        <v>8175</v>
      </c>
      <c r="T1684" s="7">
        <v>39842</v>
      </c>
      <c r="U1684" t="s">
        <v>3102</v>
      </c>
      <c r="V1684" s="7">
        <v>39842</v>
      </c>
      <c r="W1684" t="s">
        <v>8198</v>
      </c>
      <c r="X1684" t="s">
        <v>8199</v>
      </c>
      <c r="Y1684">
        <v>2009</v>
      </c>
      <c r="Z1684">
        <v>29</v>
      </c>
    </row>
    <row r="1685" spans="1:26" x14ac:dyDescent="0.25">
      <c r="A1685" t="s">
        <v>4204</v>
      </c>
      <c r="B1685" t="s">
        <v>4205</v>
      </c>
      <c r="C1685" t="s">
        <v>4205</v>
      </c>
      <c r="D1685">
        <v>0</v>
      </c>
      <c r="E1685">
        <v>86</v>
      </c>
      <c r="F1685">
        <v>1</v>
      </c>
      <c r="G1685">
        <v>26</v>
      </c>
      <c r="H1685" t="s">
        <v>8177</v>
      </c>
      <c r="I1685" t="s">
        <v>5529</v>
      </c>
      <c r="J1685" t="s">
        <v>132</v>
      </c>
      <c r="K1685" t="s">
        <v>3857</v>
      </c>
      <c r="L1685" s="5">
        <v>6.6</v>
      </c>
      <c r="M1685" t="s">
        <v>8178</v>
      </c>
      <c r="N1685" s="6">
        <v>153781</v>
      </c>
      <c r="O1685" t="s">
        <v>8182</v>
      </c>
      <c r="P1685" s="6">
        <v>39000000</v>
      </c>
      <c r="Q1685" s="6">
        <v>27122238</v>
      </c>
      <c r="R1685">
        <v>-11877762</v>
      </c>
      <c r="S1685" t="s">
        <v>8185</v>
      </c>
      <c r="T1685" s="7">
        <v>39289</v>
      </c>
      <c r="U1685" t="s">
        <v>4206</v>
      </c>
      <c r="V1685" s="7">
        <v>39289</v>
      </c>
      <c r="W1685" t="s">
        <v>8209</v>
      </c>
      <c r="X1685" t="s">
        <v>8199</v>
      </c>
      <c r="Y1685">
        <v>2007</v>
      </c>
      <c r="Z1685">
        <v>26</v>
      </c>
    </row>
    <row r="1686" spans="1:26" x14ac:dyDescent="0.25">
      <c r="A1686" t="s">
        <v>4207</v>
      </c>
      <c r="B1686" t="s">
        <v>4208</v>
      </c>
      <c r="C1686" t="s">
        <v>4208</v>
      </c>
      <c r="D1686">
        <v>0</v>
      </c>
      <c r="E1686">
        <v>96</v>
      </c>
      <c r="F1686">
        <v>1</v>
      </c>
      <c r="G1686">
        <v>36</v>
      </c>
      <c r="H1686" t="s">
        <v>8177</v>
      </c>
      <c r="I1686" t="s">
        <v>132</v>
      </c>
      <c r="J1686" t="s">
        <v>8157</v>
      </c>
      <c r="K1686" t="s">
        <v>8161</v>
      </c>
      <c r="L1686" s="5">
        <v>5.2</v>
      </c>
      <c r="M1686" t="s">
        <v>8178</v>
      </c>
      <c r="N1686" s="6">
        <v>66343</v>
      </c>
      <c r="O1686" t="s">
        <v>8179</v>
      </c>
      <c r="P1686" s="6">
        <v>30000000</v>
      </c>
      <c r="Q1686" s="6">
        <v>61108981</v>
      </c>
      <c r="R1686">
        <v>31108981</v>
      </c>
      <c r="S1686" t="s">
        <v>8175</v>
      </c>
      <c r="T1686" s="7">
        <v>38918</v>
      </c>
      <c r="U1686" t="s">
        <v>342</v>
      </c>
      <c r="V1686" s="7">
        <v>38918</v>
      </c>
      <c r="W1686" t="s">
        <v>8209</v>
      </c>
      <c r="X1686" t="s">
        <v>8199</v>
      </c>
      <c r="Y1686">
        <v>2006</v>
      </c>
      <c r="Z1686">
        <v>20</v>
      </c>
    </row>
    <row r="1687" spans="1:26" x14ac:dyDescent="0.25">
      <c r="A1687" t="s">
        <v>4209</v>
      </c>
      <c r="B1687" t="s">
        <v>4210</v>
      </c>
      <c r="C1687" t="s">
        <v>4210</v>
      </c>
      <c r="D1687">
        <v>0</v>
      </c>
      <c r="E1687">
        <v>83</v>
      </c>
      <c r="F1687">
        <v>1</v>
      </c>
      <c r="G1687">
        <v>23</v>
      </c>
      <c r="H1687" t="s">
        <v>8177</v>
      </c>
      <c r="I1687" t="s">
        <v>132</v>
      </c>
      <c r="J1687" t="s">
        <v>8157</v>
      </c>
      <c r="K1687" t="s">
        <v>5802</v>
      </c>
      <c r="L1687" s="5">
        <v>2.8</v>
      </c>
      <c r="M1687" t="s">
        <v>8188</v>
      </c>
      <c r="N1687" s="6">
        <v>61566</v>
      </c>
      <c r="O1687" t="s">
        <v>8179</v>
      </c>
      <c r="P1687" s="6">
        <v>20000000</v>
      </c>
      <c r="Q1687" s="6">
        <v>85749034</v>
      </c>
      <c r="R1687">
        <v>65749034</v>
      </c>
      <c r="S1687" t="s">
        <v>8175</v>
      </c>
      <c r="T1687" s="7">
        <v>38765</v>
      </c>
      <c r="U1687" t="s">
        <v>4211</v>
      </c>
      <c r="V1687" s="7">
        <v>38765</v>
      </c>
      <c r="W1687" t="s">
        <v>8201</v>
      </c>
      <c r="X1687" t="s">
        <v>1465</v>
      </c>
      <c r="Y1687">
        <v>2006</v>
      </c>
      <c r="Z1687">
        <v>17</v>
      </c>
    </row>
    <row r="1688" spans="1:26" x14ac:dyDescent="0.25">
      <c r="A1688" t="s">
        <v>4212</v>
      </c>
      <c r="B1688" t="s">
        <v>174</v>
      </c>
      <c r="C1688" t="s">
        <v>174</v>
      </c>
      <c r="D1688">
        <v>0</v>
      </c>
      <c r="E1688">
        <v>110</v>
      </c>
      <c r="F1688">
        <v>1</v>
      </c>
      <c r="G1688">
        <v>50</v>
      </c>
      <c r="H1688" t="s">
        <v>8177</v>
      </c>
      <c r="I1688" t="s">
        <v>145</v>
      </c>
      <c r="J1688" t="s">
        <v>8156</v>
      </c>
      <c r="K1688" t="s">
        <v>83</v>
      </c>
      <c r="L1688" s="5">
        <v>5.5</v>
      </c>
      <c r="M1688" t="s">
        <v>8178</v>
      </c>
      <c r="N1688" s="6">
        <v>61595</v>
      </c>
      <c r="O1688" t="s">
        <v>8179</v>
      </c>
      <c r="P1688" s="6">
        <v>25000000</v>
      </c>
      <c r="Q1688" s="6">
        <v>119975084</v>
      </c>
      <c r="R1688">
        <v>94975084</v>
      </c>
      <c r="S1688" t="s">
        <v>8175</v>
      </c>
      <c r="T1688" s="7">
        <v>38874</v>
      </c>
      <c r="U1688" t="s">
        <v>2242</v>
      </c>
      <c r="V1688" s="7">
        <v>38874</v>
      </c>
      <c r="W1688" t="s">
        <v>8208</v>
      </c>
      <c r="X1688" t="s">
        <v>8197</v>
      </c>
      <c r="Y1688">
        <v>2006</v>
      </c>
      <c r="Z1688">
        <v>6</v>
      </c>
    </row>
    <row r="1689" spans="1:26" x14ac:dyDescent="0.25">
      <c r="A1689" t="s">
        <v>4213</v>
      </c>
      <c r="B1689" t="s">
        <v>4214</v>
      </c>
      <c r="C1689" t="s">
        <v>4214</v>
      </c>
      <c r="D1689">
        <v>0</v>
      </c>
      <c r="E1689">
        <v>100</v>
      </c>
      <c r="F1689">
        <v>1</v>
      </c>
      <c r="G1689">
        <v>40</v>
      </c>
      <c r="H1689" t="s">
        <v>8177</v>
      </c>
      <c r="I1689" t="s">
        <v>5529</v>
      </c>
      <c r="J1689" t="s">
        <v>8162</v>
      </c>
      <c r="K1689" t="s">
        <v>145</v>
      </c>
      <c r="L1689" s="5">
        <v>5.3</v>
      </c>
      <c r="M1689" t="s">
        <v>8178</v>
      </c>
      <c r="N1689" s="6">
        <v>129086</v>
      </c>
      <c r="O1689" t="s">
        <v>8182</v>
      </c>
      <c r="P1689" s="6">
        <v>35000000</v>
      </c>
      <c r="Q1689" s="6">
        <v>87066930</v>
      </c>
      <c r="R1689">
        <v>52066930</v>
      </c>
      <c r="S1689" t="s">
        <v>8175</v>
      </c>
      <c r="T1689" s="7">
        <v>39734</v>
      </c>
      <c r="U1689" t="s">
        <v>2242</v>
      </c>
      <c r="V1689" s="7">
        <v>39734</v>
      </c>
      <c r="W1689" t="s">
        <v>8204</v>
      </c>
      <c r="X1689" t="s">
        <v>8205</v>
      </c>
      <c r="Y1689">
        <v>2008</v>
      </c>
      <c r="Z1689">
        <v>13</v>
      </c>
    </row>
    <row r="1690" spans="1:26" x14ac:dyDescent="0.25">
      <c r="A1690" t="s">
        <v>4215</v>
      </c>
      <c r="B1690" t="s">
        <v>4216</v>
      </c>
      <c r="C1690" t="s">
        <v>4216</v>
      </c>
      <c r="D1690">
        <v>0</v>
      </c>
      <c r="E1690">
        <v>115</v>
      </c>
      <c r="F1690">
        <v>1</v>
      </c>
      <c r="G1690">
        <v>55</v>
      </c>
      <c r="H1690" t="s">
        <v>8177</v>
      </c>
      <c r="I1690" t="s">
        <v>8160</v>
      </c>
      <c r="J1690" t="s">
        <v>145</v>
      </c>
      <c r="K1690" t="s">
        <v>8167</v>
      </c>
      <c r="L1690" s="5">
        <v>6.7</v>
      </c>
      <c r="M1690" t="s">
        <v>8178</v>
      </c>
      <c r="N1690" s="6">
        <v>118157</v>
      </c>
      <c r="O1690" t="s">
        <v>8182</v>
      </c>
      <c r="P1690" s="6">
        <v>35000000</v>
      </c>
      <c r="Q1690" s="6">
        <v>78201830</v>
      </c>
      <c r="R1690">
        <v>43201830</v>
      </c>
      <c r="S1690" t="s">
        <v>8175</v>
      </c>
      <c r="T1690" s="7">
        <v>39493</v>
      </c>
      <c r="U1690" t="s">
        <v>4217</v>
      </c>
      <c r="V1690" s="7">
        <v>39493</v>
      </c>
      <c r="W1690" t="s">
        <v>8201</v>
      </c>
      <c r="X1690" t="s">
        <v>1465</v>
      </c>
      <c r="Y1690">
        <v>2008</v>
      </c>
      <c r="Z1690">
        <v>15</v>
      </c>
    </row>
    <row r="1691" spans="1:26" x14ac:dyDescent="0.25">
      <c r="A1691" t="s">
        <v>4218</v>
      </c>
      <c r="B1691" t="s">
        <v>4219</v>
      </c>
      <c r="C1691" t="s">
        <v>4219</v>
      </c>
      <c r="D1691">
        <v>0</v>
      </c>
      <c r="E1691">
        <v>96</v>
      </c>
      <c r="F1691">
        <v>1</v>
      </c>
      <c r="G1691">
        <v>36</v>
      </c>
      <c r="H1691" t="s">
        <v>8177</v>
      </c>
      <c r="I1691" t="s">
        <v>132</v>
      </c>
      <c r="J1691" t="s">
        <v>145</v>
      </c>
      <c r="K1691" t="s">
        <v>5802</v>
      </c>
      <c r="L1691" s="5">
        <v>7.5</v>
      </c>
      <c r="M1691" t="s">
        <v>8181</v>
      </c>
      <c r="N1691" s="6">
        <v>541638</v>
      </c>
      <c r="O1691" t="s">
        <v>8184</v>
      </c>
      <c r="P1691" s="6">
        <v>7500000</v>
      </c>
      <c r="Q1691" s="6">
        <v>232372681</v>
      </c>
      <c r="R1691">
        <v>224872681</v>
      </c>
      <c r="S1691" t="s">
        <v>8175</v>
      </c>
      <c r="T1691" s="7">
        <v>39326</v>
      </c>
      <c r="U1691" t="s">
        <v>3910</v>
      </c>
      <c r="V1691" s="7">
        <v>39326</v>
      </c>
      <c r="W1691" t="s">
        <v>8211</v>
      </c>
      <c r="X1691" t="s">
        <v>8206</v>
      </c>
      <c r="Y1691">
        <v>2007</v>
      </c>
      <c r="Z1691">
        <v>1</v>
      </c>
    </row>
    <row r="1692" spans="1:26" x14ac:dyDescent="0.25">
      <c r="A1692" t="s">
        <v>4220</v>
      </c>
      <c r="B1692" t="s">
        <v>4221</v>
      </c>
      <c r="C1692" t="s">
        <v>4221</v>
      </c>
      <c r="D1692">
        <v>0</v>
      </c>
      <c r="E1692">
        <v>106</v>
      </c>
      <c r="F1692">
        <v>1</v>
      </c>
      <c r="G1692">
        <v>46</v>
      </c>
      <c r="H1692" t="s">
        <v>8177</v>
      </c>
      <c r="I1692" t="s">
        <v>145</v>
      </c>
      <c r="J1692" t="s">
        <v>5802</v>
      </c>
      <c r="K1692" t="s">
        <v>5802</v>
      </c>
      <c r="L1692" s="5">
        <v>7.1</v>
      </c>
      <c r="M1692" t="s">
        <v>8181</v>
      </c>
      <c r="N1692" s="6">
        <v>90585</v>
      </c>
      <c r="O1692" t="s">
        <v>8179</v>
      </c>
      <c r="P1692" s="6">
        <v>700000</v>
      </c>
      <c r="Q1692" s="6">
        <v>4660481</v>
      </c>
      <c r="R1692">
        <v>3960481</v>
      </c>
      <c r="S1692" t="s">
        <v>8175</v>
      </c>
      <c r="T1692" s="7">
        <v>38740</v>
      </c>
      <c r="U1692" t="s">
        <v>4222</v>
      </c>
      <c r="V1692" s="7">
        <v>38740</v>
      </c>
      <c r="W1692" t="s">
        <v>8198</v>
      </c>
      <c r="X1692" t="s">
        <v>8205</v>
      </c>
      <c r="Y1692">
        <v>2006</v>
      </c>
      <c r="Z1692">
        <v>23</v>
      </c>
    </row>
    <row r="1693" spans="1:26" x14ac:dyDescent="0.25">
      <c r="A1693" t="s">
        <v>4223</v>
      </c>
      <c r="B1693" t="s">
        <v>4224</v>
      </c>
      <c r="C1693" t="s">
        <v>4224</v>
      </c>
      <c r="D1693">
        <v>0</v>
      </c>
      <c r="E1693">
        <v>152</v>
      </c>
      <c r="F1693">
        <v>2</v>
      </c>
      <c r="G1693">
        <v>32</v>
      </c>
      <c r="H1693" t="s">
        <v>8183</v>
      </c>
      <c r="I1693" t="s">
        <v>5529</v>
      </c>
      <c r="J1693" t="s">
        <v>8162</v>
      </c>
      <c r="K1693" t="s">
        <v>145</v>
      </c>
      <c r="L1693" s="5">
        <v>9</v>
      </c>
      <c r="M1693" t="s">
        <v>8181</v>
      </c>
      <c r="N1693" s="6">
        <v>2798830</v>
      </c>
      <c r="O1693" t="s">
        <v>8187</v>
      </c>
      <c r="P1693" s="6">
        <v>185000000</v>
      </c>
      <c r="Q1693" s="6">
        <v>1007336937</v>
      </c>
      <c r="R1693">
        <v>822336937</v>
      </c>
      <c r="S1693" t="s">
        <v>8175</v>
      </c>
      <c r="T1693" s="7">
        <v>39643</v>
      </c>
      <c r="U1693" t="s">
        <v>2229</v>
      </c>
      <c r="V1693" s="7">
        <v>39643</v>
      </c>
      <c r="W1693" t="s">
        <v>8209</v>
      </c>
      <c r="X1693" t="s">
        <v>8205</v>
      </c>
      <c r="Y1693">
        <v>2008</v>
      </c>
      <c r="Z1693">
        <v>14</v>
      </c>
    </row>
    <row r="1694" spans="1:26" x14ac:dyDescent="0.25">
      <c r="A1694" t="s">
        <v>4225</v>
      </c>
      <c r="B1694" t="s">
        <v>4226</v>
      </c>
      <c r="C1694" t="s">
        <v>4226</v>
      </c>
      <c r="D1694">
        <v>0</v>
      </c>
      <c r="E1694">
        <v>158</v>
      </c>
      <c r="F1694">
        <v>2</v>
      </c>
      <c r="G1694">
        <v>38</v>
      </c>
      <c r="H1694" t="s">
        <v>8183</v>
      </c>
      <c r="I1694" t="s">
        <v>145</v>
      </c>
      <c r="J1694" t="s">
        <v>5802</v>
      </c>
      <c r="K1694" t="s">
        <v>5802</v>
      </c>
      <c r="L1694" s="5">
        <v>8.1999999999999993</v>
      </c>
      <c r="M1694" t="s">
        <v>8181</v>
      </c>
      <c r="N1694" s="6">
        <v>623981</v>
      </c>
      <c r="O1694" t="s">
        <v>8184</v>
      </c>
      <c r="P1694" s="6">
        <v>25000000</v>
      </c>
      <c r="Q1694" s="6">
        <v>76182388</v>
      </c>
      <c r="R1694">
        <v>51182388</v>
      </c>
      <c r="S1694" t="s">
        <v>8175</v>
      </c>
      <c r="T1694" s="7">
        <v>39352</v>
      </c>
      <c r="U1694" t="s">
        <v>1701</v>
      </c>
      <c r="V1694" s="7">
        <v>39352</v>
      </c>
      <c r="W1694" t="s">
        <v>8211</v>
      </c>
      <c r="X1694" t="s">
        <v>8199</v>
      </c>
      <c r="Y1694">
        <v>2007</v>
      </c>
      <c r="Z1694">
        <v>27</v>
      </c>
    </row>
    <row r="1695" spans="1:26" x14ac:dyDescent="0.25">
      <c r="A1695" t="s">
        <v>4227</v>
      </c>
      <c r="B1695" t="s">
        <v>4228</v>
      </c>
      <c r="C1695" t="s">
        <v>4228</v>
      </c>
      <c r="D1695">
        <v>0</v>
      </c>
      <c r="E1695">
        <v>129</v>
      </c>
      <c r="F1695">
        <v>2</v>
      </c>
      <c r="G1695">
        <v>9</v>
      </c>
      <c r="H1695" t="s">
        <v>8183</v>
      </c>
      <c r="I1695" t="s">
        <v>145</v>
      </c>
      <c r="J1695" t="s">
        <v>8167</v>
      </c>
      <c r="K1695" t="s">
        <v>3857</v>
      </c>
      <c r="L1695" s="5">
        <v>6</v>
      </c>
      <c r="M1695" t="s">
        <v>8178</v>
      </c>
      <c r="N1695" s="6">
        <v>86899</v>
      </c>
      <c r="O1695" t="s">
        <v>8179</v>
      </c>
      <c r="P1695" s="6">
        <v>65000000</v>
      </c>
      <c r="Q1695" s="6">
        <v>163247198</v>
      </c>
      <c r="R1695">
        <v>98247198</v>
      </c>
      <c r="S1695" t="s">
        <v>8175</v>
      </c>
      <c r="T1695" s="7">
        <v>38938</v>
      </c>
      <c r="U1695" t="s">
        <v>659</v>
      </c>
      <c r="V1695" s="7">
        <v>38938</v>
      </c>
      <c r="W1695" t="s">
        <v>8212</v>
      </c>
      <c r="X1695" t="s">
        <v>8202</v>
      </c>
      <c r="Y1695">
        <v>2006</v>
      </c>
      <c r="Z1695">
        <v>9</v>
      </c>
    </row>
    <row r="1696" spans="1:26" x14ac:dyDescent="0.25">
      <c r="A1696" t="s">
        <v>4229</v>
      </c>
      <c r="B1696" t="s">
        <v>4230</v>
      </c>
      <c r="C1696" t="s">
        <v>4230</v>
      </c>
      <c r="D1696">
        <v>0</v>
      </c>
      <c r="E1696">
        <v>108</v>
      </c>
      <c r="F1696">
        <v>1</v>
      </c>
      <c r="G1696">
        <v>48</v>
      </c>
      <c r="H1696" t="s">
        <v>8177</v>
      </c>
      <c r="I1696" t="s">
        <v>145</v>
      </c>
      <c r="J1696" t="s">
        <v>8161</v>
      </c>
      <c r="K1696" t="s">
        <v>3857</v>
      </c>
      <c r="L1696" s="5">
        <v>7.7</v>
      </c>
      <c r="M1696" t="s">
        <v>8181</v>
      </c>
      <c r="N1696" s="6">
        <v>572399</v>
      </c>
      <c r="O1696" t="s">
        <v>8184</v>
      </c>
      <c r="P1696" s="6">
        <v>15000000</v>
      </c>
      <c r="Q1696" s="6">
        <v>37394629</v>
      </c>
      <c r="R1696">
        <v>22394629</v>
      </c>
      <c r="S1696" t="s">
        <v>8175</v>
      </c>
      <c r="T1696" s="7">
        <v>41989</v>
      </c>
      <c r="U1696" t="s">
        <v>4231</v>
      </c>
      <c r="V1696" s="7">
        <v>41989</v>
      </c>
      <c r="W1696" t="s">
        <v>8196</v>
      </c>
      <c r="X1696" t="s">
        <v>8197</v>
      </c>
      <c r="Y1696">
        <v>2014</v>
      </c>
      <c r="Z1696">
        <v>16</v>
      </c>
    </row>
    <row r="1697" spans="1:26" x14ac:dyDescent="0.25">
      <c r="A1697" t="s">
        <v>4232</v>
      </c>
      <c r="B1697" t="s">
        <v>4233</v>
      </c>
      <c r="C1697" t="s">
        <v>4233</v>
      </c>
      <c r="D1697">
        <v>0</v>
      </c>
      <c r="E1697">
        <v>104</v>
      </c>
      <c r="F1697">
        <v>1</v>
      </c>
      <c r="G1697">
        <v>44</v>
      </c>
      <c r="H1697" t="s">
        <v>8177</v>
      </c>
      <c r="I1697" t="s">
        <v>5529</v>
      </c>
      <c r="J1697" t="s">
        <v>132</v>
      </c>
      <c r="K1697" t="s">
        <v>8162</v>
      </c>
      <c r="L1697" s="5">
        <v>6.2</v>
      </c>
      <c r="M1697" t="s">
        <v>8178</v>
      </c>
      <c r="N1697" s="6">
        <v>149284</v>
      </c>
      <c r="O1697" t="s">
        <v>8182</v>
      </c>
      <c r="P1697" s="6">
        <v>75000000</v>
      </c>
      <c r="Q1697" s="6">
        <v>152930623</v>
      </c>
      <c r="R1697">
        <v>77930623</v>
      </c>
      <c r="S1697" t="s">
        <v>8175</v>
      </c>
      <c r="T1697" s="7">
        <v>40840</v>
      </c>
      <c r="U1697" t="s">
        <v>1981</v>
      </c>
      <c r="V1697" s="7">
        <v>40840</v>
      </c>
      <c r="W1697" t="s">
        <v>8204</v>
      </c>
      <c r="X1697" t="s">
        <v>8205</v>
      </c>
      <c r="Y1697">
        <v>2011</v>
      </c>
      <c r="Z1697">
        <v>24</v>
      </c>
    </row>
    <row r="1698" spans="1:26" x14ac:dyDescent="0.25">
      <c r="A1698" t="s">
        <v>4234</v>
      </c>
      <c r="B1698">
        <v>9</v>
      </c>
      <c r="C1698">
        <v>9</v>
      </c>
      <c r="D1698">
        <v>0</v>
      </c>
      <c r="E1698">
        <v>79</v>
      </c>
      <c r="F1698">
        <v>1</v>
      </c>
      <c r="G1698">
        <v>19</v>
      </c>
      <c r="H1698" t="s">
        <v>8180</v>
      </c>
      <c r="I1698" t="s">
        <v>5529</v>
      </c>
      <c r="J1698" t="s">
        <v>8158</v>
      </c>
      <c r="K1698" t="s">
        <v>8159</v>
      </c>
      <c r="L1698" s="5">
        <v>7</v>
      </c>
      <c r="M1698" t="s">
        <v>8178</v>
      </c>
      <c r="N1698" s="6">
        <v>145259</v>
      </c>
      <c r="O1698" t="s">
        <v>8182</v>
      </c>
      <c r="P1698" s="6">
        <v>30000000</v>
      </c>
      <c r="Q1698" s="6">
        <v>48428063</v>
      </c>
      <c r="R1698">
        <v>18428063</v>
      </c>
      <c r="S1698" t="s">
        <v>8175</v>
      </c>
      <c r="T1698" s="7">
        <v>40044</v>
      </c>
      <c r="U1698" t="s">
        <v>4235</v>
      </c>
      <c r="V1698" s="7">
        <v>40044</v>
      </c>
      <c r="W1698" t="s">
        <v>8212</v>
      </c>
      <c r="X1698" t="s">
        <v>8202</v>
      </c>
      <c r="Y1698">
        <v>2009</v>
      </c>
      <c r="Z1698">
        <v>19</v>
      </c>
    </row>
    <row r="1699" spans="1:26" x14ac:dyDescent="0.25">
      <c r="A1699" t="s">
        <v>4236</v>
      </c>
      <c r="B1699" t="s">
        <v>4237</v>
      </c>
      <c r="C1699" t="s">
        <v>4237</v>
      </c>
      <c r="D1699">
        <v>0</v>
      </c>
      <c r="E1699">
        <v>139</v>
      </c>
      <c r="F1699">
        <v>2</v>
      </c>
      <c r="G1699">
        <v>19</v>
      </c>
      <c r="H1699" t="s">
        <v>8183</v>
      </c>
      <c r="I1699" t="s">
        <v>5529</v>
      </c>
      <c r="J1699" t="s">
        <v>8158</v>
      </c>
      <c r="K1699" t="s">
        <v>145</v>
      </c>
      <c r="L1699" s="5">
        <v>7.8</v>
      </c>
      <c r="M1699" t="s">
        <v>8181</v>
      </c>
      <c r="N1699" s="6">
        <v>325285</v>
      </c>
      <c r="O1699" t="s">
        <v>8182</v>
      </c>
      <c r="P1699" s="6">
        <v>40000000</v>
      </c>
      <c r="Q1699" s="6">
        <v>120673227</v>
      </c>
      <c r="R1699">
        <v>80673227</v>
      </c>
      <c r="S1699" t="s">
        <v>8175</v>
      </c>
      <c r="T1699" s="7">
        <v>39059</v>
      </c>
      <c r="U1699" t="s">
        <v>1423</v>
      </c>
      <c r="V1699" s="7">
        <v>39059</v>
      </c>
      <c r="W1699" t="s">
        <v>8196</v>
      </c>
      <c r="X1699" t="s">
        <v>1465</v>
      </c>
      <c r="Y1699">
        <v>2006</v>
      </c>
      <c r="Z1699">
        <v>8</v>
      </c>
    </row>
    <row r="1700" spans="1:26" x14ac:dyDescent="0.25">
      <c r="A1700" t="s">
        <v>4238</v>
      </c>
      <c r="B1700" t="s">
        <v>4239</v>
      </c>
      <c r="C1700" t="s">
        <v>4239</v>
      </c>
      <c r="D1700">
        <v>0</v>
      </c>
      <c r="E1700">
        <v>102</v>
      </c>
      <c r="F1700">
        <v>1</v>
      </c>
      <c r="G1700">
        <v>42</v>
      </c>
      <c r="H1700" t="s">
        <v>8177</v>
      </c>
      <c r="I1700" t="s">
        <v>8160</v>
      </c>
      <c r="J1700" t="s">
        <v>132</v>
      </c>
      <c r="K1700" t="s">
        <v>145</v>
      </c>
      <c r="L1700" s="5">
        <v>7</v>
      </c>
      <c r="M1700" t="s">
        <v>8178</v>
      </c>
      <c r="N1700" s="6">
        <v>123482</v>
      </c>
      <c r="O1700" t="s">
        <v>8182</v>
      </c>
      <c r="P1700" s="6">
        <v>75000000</v>
      </c>
      <c r="Q1700" s="6">
        <v>119483446</v>
      </c>
      <c r="R1700">
        <v>44483446</v>
      </c>
      <c r="S1700" t="s">
        <v>8175</v>
      </c>
      <c r="T1700" s="7">
        <v>39426</v>
      </c>
      <c r="U1700" t="s">
        <v>831</v>
      </c>
      <c r="V1700" s="7">
        <v>39426</v>
      </c>
      <c r="W1700" t="s">
        <v>8196</v>
      </c>
      <c r="X1700" t="s">
        <v>8205</v>
      </c>
      <c r="Y1700">
        <v>2007</v>
      </c>
      <c r="Z1700">
        <v>10</v>
      </c>
    </row>
    <row r="1701" spans="1:26" x14ac:dyDescent="0.25">
      <c r="A1701" t="s">
        <v>4240</v>
      </c>
      <c r="B1701" t="s">
        <v>4241</v>
      </c>
      <c r="C1701" t="s">
        <v>4241</v>
      </c>
      <c r="D1701">
        <v>0</v>
      </c>
      <c r="E1701">
        <v>104</v>
      </c>
      <c r="F1701">
        <v>1</v>
      </c>
      <c r="G1701">
        <v>44</v>
      </c>
      <c r="H1701" t="s">
        <v>8177</v>
      </c>
      <c r="I1701" t="s">
        <v>132</v>
      </c>
      <c r="J1701" t="s">
        <v>8156</v>
      </c>
      <c r="K1701" t="s">
        <v>8157</v>
      </c>
      <c r="L1701" s="5">
        <v>6.7</v>
      </c>
      <c r="M1701" t="s">
        <v>8178</v>
      </c>
      <c r="N1701" s="6">
        <v>65499</v>
      </c>
      <c r="O1701" t="s">
        <v>8179</v>
      </c>
      <c r="P1701" s="6">
        <v>15000000</v>
      </c>
      <c r="Q1701" s="6">
        <v>21156270</v>
      </c>
      <c r="R1701">
        <v>6156270</v>
      </c>
      <c r="S1701" t="s">
        <v>8175</v>
      </c>
      <c r="T1701" s="7">
        <v>38968</v>
      </c>
      <c r="U1701" t="s">
        <v>4242</v>
      </c>
      <c r="V1701" s="7">
        <v>38968</v>
      </c>
      <c r="W1701" t="s">
        <v>8211</v>
      </c>
      <c r="X1701" t="s">
        <v>1465</v>
      </c>
      <c r="Y1701">
        <v>2006</v>
      </c>
      <c r="Z1701">
        <v>8</v>
      </c>
    </row>
    <row r="1702" spans="1:26" x14ac:dyDescent="0.25">
      <c r="A1702" t="s">
        <v>4243</v>
      </c>
      <c r="B1702" t="s">
        <v>4244</v>
      </c>
      <c r="C1702" t="s">
        <v>4244</v>
      </c>
      <c r="D1702">
        <v>0</v>
      </c>
      <c r="E1702">
        <v>103</v>
      </c>
      <c r="F1702">
        <v>1</v>
      </c>
      <c r="G1702">
        <v>43</v>
      </c>
      <c r="H1702" t="s">
        <v>8177</v>
      </c>
      <c r="I1702" t="s">
        <v>8158</v>
      </c>
      <c r="J1702" t="s">
        <v>132</v>
      </c>
      <c r="K1702" t="s">
        <v>8163</v>
      </c>
      <c r="L1702" s="5">
        <v>5.4</v>
      </c>
      <c r="M1702" t="s">
        <v>8178</v>
      </c>
      <c r="N1702" s="6">
        <v>94950</v>
      </c>
      <c r="O1702" t="s">
        <v>8179</v>
      </c>
      <c r="P1702" s="6">
        <v>110000000</v>
      </c>
      <c r="Q1702" s="6">
        <v>563749323</v>
      </c>
      <c r="R1702">
        <v>453749323</v>
      </c>
      <c r="S1702" t="s">
        <v>8175</v>
      </c>
      <c r="T1702" s="7">
        <v>40748</v>
      </c>
      <c r="U1702" t="s">
        <v>1782</v>
      </c>
      <c r="V1702" s="7">
        <v>40748</v>
      </c>
      <c r="W1702" t="s">
        <v>8209</v>
      </c>
      <c r="X1702" t="s">
        <v>8200</v>
      </c>
      <c r="Y1702">
        <v>2011</v>
      </c>
      <c r="Z1702">
        <v>24</v>
      </c>
    </row>
    <row r="1703" spans="1:26" x14ac:dyDescent="0.25">
      <c r="A1703" t="s">
        <v>4245</v>
      </c>
      <c r="B1703" t="s">
        <v>4246</v>
      </c>
      <c r="C1703" t="s">
        <v>4246</v>
      </c>
      <c r="D1703">
        <v>0</v>
      </c>
      <c r="E1703">
        <v>93</v>
      </c>
      <c r="F1703">
        <v>1</v>
      </c>
      <c r="G1703">
        <v>33</v>
      </c>
      <c r="H1703" t="s">
        <v>8177</v>
      </c>
      <c r="I1703" t="s">
        <v>5529</v>
      </c>
      <c r="J1703" t="s">
        <v>8162</v>
      </c>
      <c r="K1703" t="s">
        <v>3857</v>
      </c>
      <c r="L1703" s="5">
        <v>6.5</v>
      </c>
      <c r="M1703" t="s">
        <v>8178</v>
      </c>
      <c r="N1703" s="6">
        <v>168310</v>
      </c>
      <c r="O1703" t="s">
        <v>8182</v>
      </c>
      <c r="P1703" s="6">
        <v>40000000</v>
      </c>
      <c r="Q1703" s="6">
        <v>76130093</v>
      </c>
      <c r="R1703">
        <v>36130093</v>
      </c>
      <c r="S1703" t="s">
        <v>8175</v>
      </c>
      <c r="T1703" s="7">
        <v>40556</v>
      </c>
      <c r="U1703" t="s">
        <v>1720</v>
      </c>
      <c r="V1703" s="7">
        <v>40556</v>
      </c>
      <c r="W1703" t="s">
        <v>8198</v>
      </c>
      <c r="X1703" t="s">
        <v>8199</v>
      </c>
      <c r="Y1703">
        <v>2011</v>
      </c>
      <c r="Z1703">
        <v>13</v>
      </c>
    </row>
    <row r="1704" spans="1:26" x14ac:dyDescent="0.25">
      <c r="A1704" t="s">
        <v>4247</v>
      </c>
      <c r="B1704" t="s">
        <v>4248</v>
      </c>
      <c r="C1704" t="s">
        <v>4248</v>
      </c>
      <c r="D1704">
        <v>0</v>
      </c>
      <c r="E1704">
        <v>116</v>
      </c>
      <c r="F1704">
        <v>1</v>
      </c>
      <c r="G1704">
        <v>56</v>
      </c>
      <c r="H1704" t="s">
        <v>8177</v>
      </c>
      <c r="I1704" t="s">
        <v>5529</v>
      </c>
      <c r="J1704" t="s">
        <v>8158</v>
      </c>
      <c r="K1704" t="s">
        <v>8156</v>
      </c>
      <c r="L1704" s="5">
        <v>6.6</v>
      </c>
      <c r="M1704" t="s">
        <v>8178</v>
      </c>
      <c r="N1704" s="6">
        <v>299953</v>
      </c>
      <c r="O1704" t="s">
        <v>8182</v>
      </c>
      <c r="P1704" s="6">
        <v>200000000</v>
      </c>
      <c r="Q1704" s="6">
        <v>336365676</v>
      </c>
      <c r="R1704">
        <v>136365676</v>
      </c>
      <c r="S1704" t="s">
        <v>8175</v>
      </c>
      <c r="T1704" s="7">
        <v>40307</v>
      </c>
      <c r="U1704" t="s">
        <v>1319</v>
      </c>
      <c r="V1704" s="7">
        <v>40307</v>
      </c>
      <c r="W1704" t="s">
        <v>8213</v>
      </c>
      <c r="X1704" t="s">
        <v>8200</v>
      </c>
      <c r="Y1704">
        <v>2010</v>
      </c>
      <c r="Z1704">
        <v>9</v>
      </c>
    </row>
    <row r="1705" spans="1:26" x14ac:dyDescent="0.25">
      <c r="A1705" t="s">
        <v>4249</v>
      </c>
      <c r="B1705" t="s">
        <v>4250</v>
      </c>
      <c r="C1705" t="s">
        <v>4250</v>
      </c>
      <c r="D1705">
        <v>0</v>
      </c>
      <c r="E1705">
        <v>127</v>
      </c>
      <c r="F1705">
        <v>2</v>
      </c>
      <c r="G1705">
        <v>7</v>
      </c>
      <c r="H1705" t="s">
        <v>8183</v>
      </c>
      <c r="I1705" t="s">
        <v>8162</v>
      </c>
      <c r="J1705" t="s">
        <v>145</v>
      </c>
      <c r="K1705" t="s">
        <v>8166</v>
      </c>
      <c r="L1705" s="5">
        <v>7.1</v>
      </c>
      <c r="M1705" t="s">
        <v>8181</v>
      </c>
      <c r="N1705" s="6">
        <v>157793</v>
      </c>
      <c r="O1705" t="s">
        <v>8182</v>
      </c>
      <c r="P1705" s="6">
        <v>60000000</v>
      </c>
      <c r="Q1705" s="6">
        <v>87812371</v>
      </c>
      <c r="R1705">
        <v>27812371</v>
      </c>
      <c r="S1705" t="s">
        <v>8175</v>
      </c>
      <c r="T1705" s="7">
        <v>39920</v>
      </c>
      <c r="U1705" t="s">
        <v>4119</v>
      </c>
      <c r="V1705" s="7">
        <v>39920</v>
      </c>
      <c r="W1705" t="s">
        <v>8210</v>
      </c>
      <c r="X1705" t="s">
        <v>1465</v>
      </c>
      <c r="Y1705">
        <v>2009</v>
      </c>
      <c r="Z1705">
        <v>17</v>
      </c>
    </row>
    <row r="1706" spans="1:26" x14ac:dyDescent="0.25">
      <c r="A1706" t="s">
        <v>4251</v>
      </c>
      <c r="B1706" t="s">
        <v>4252</v>
      </c>
      <c r="C1706" t="s">
        <v>4252</v>
      </c>
      <c r="D1706">
        <v>0</v>
      </c>
      <c r="E1706">
        <v>111</v>
      </c>
      <c r="F1706">
        <v>1</v>
      </c>
      <c r="G1706">
        <v>51</v>
      </c>
      <c r="H1706" t="s">
        <v>8177</v>
      </c>
      <c r="I1706" t="s">
        <v>5529</v>
      </c>
      <c r="J1706" t="s">
        <v>145</v>
      </c>
      <c r="K1706" t="s">
        <v>8167</v>
      </c>
      <c r="L1706" s="5">
        <v>7.6</v>
      </c>
      <c r="M1706" t="s">
        <v>8181</v>
      </c>
      <c r="N1706" s="6">
        <v>109843</v>
      </c>
      <c r="O1706" t="s">
        <v>8182</v>
      </c>
      <c r="P1706" s="6">
        <v>15000000</v>
      </c>
      <c r="Q1706" s="6">
        <v>76700659</v>
      </c>
      <c r="R1706">
        <v>61700659</v>
      </c>
      <c r="S1706" t="s">
        <v>8175</v>
      </c>
      <c r="T1706" s="7">
        <v>38832</v>
      </c>
      <c r="U1706" t="s">
        <v>3450</v>
      </c>
      <c r="V1706" s="7">
        <v>38832</v>
      </c>
      <c r="W1706" t="s">
        <v>8210</v>
      </c>
      <c r="X1706" t="s">
        <v>8197</v>
      </c>
      <c r="Y1706">
        <v>2006</v>
      </c>
      <c r="Z1706">
        <v>25</v>
      </c>
    </row>
    <row r="1707" spans="1:26" x14ac:dyDescent="0.25">
      <c r="A1707" t="s">
        <v>4253</v>
      </c>
      <c r="B1707" t="s">
        <v>4254</v>
      </c>
      <c r="C1707" t="s">
        <v>4254</v>
      </c>
      <c r="D1707">
        <v>0</v>
      </c>
      <c r="E1707">
        <v>106</v>
      </c>
      <c r="F1707">
        <v>1</v>
      </c>
      <c r="G1707">
        <v>46</v>
      </c>
      <c r="H1707" t="s">
        <v>8177</v>
      </c>
      <c r="I1707" t="s">
        <v>132</v>
      </c>
      <c r="J1707" t="s">
        <v>145</v>
      </c>
      <c r="K1707" t="s">
        <v>8166</v>
      </c>
      <c r="L1707" s="5">
        <v>6.3</v>
      </c>
      <c r="M1707" t="s">
        <v>8178</v>
      </c>
      <c r="N1707" s="6">
        <v>140947</v>
      </c>
      <c r="O1707" t="s">
        <v>8182</v>
      </c>
      <c r="P1707" s="6">
        <v>22000000</v>
      </c>
      <c r="Q1707" s="6">
        <v>63945241</v>
      </c>
      <c r="R1707">
        <v>41945241</v>
      </c>
      <c r="S1707" t="s">
        <v>8175</v>
      </c>
      <c r="T1707" s="7">
        <v>42401</v>
      </c>
      <c r="U1707" t="s">
        <v>730</v>
      </c>
      <c r="V1707" s="7">
        <v>42401</v>
      </c>
      <c r="W1707" t="s">
        <v>8201</v>
      </c>
      <c r="X1707" t="s">
        <v>8205</v>
      </c>
      <c r="Y1707">
        <v>2016</v>
      </c>
      <c r="Z1707">
        <v>1</v>
      </c>
    </row>
    <row r="1708" spans="1:26" x14ac:dyDescent="0.25">
      <c r="A1708" t="s">
        <v>4255</v>
      </c>
      <c r="B1708" t="s">
        <v>4256</v>
      </c>
      <c r="C1708" t="s">
        <v>4256</v>
      </c>
      <c r="D1708">
        <v>0</v>
      </c>
      <c r="E1708">
        <v>109</v>
      </c>
      <c r="F1708">
        <v>1</v>
      </c>
      <c r="G1708">
        <v>49</v>
      </c>
      <c r="H1708" t="s">
        <v>8177</v>
      </c>
      <c r="I1708" t="s">
        <v>5529</v>
      </c>
      <c r="J1708" t="s">
        <v>132</v>
      </c>
      <c r="K1708" t="s">
        <v>8162</v>
      </c>
      <c r="L1708" s="5">
        <v>6.6</v>
      </c>
      <c r="M1708" t="s">
        <v>8178</v>
      </c>
      <c r="N1708" s="6">
        <v>150378</v>
      </c>
      <c r="O1708" t="s">
        <v>8182</v>
      </c>
      <c r="P1708" s="6">
        <v>17000000</v>
      </c>
      <c r="Q1708" s="6">
        <v>57232879</v>
      </c>
      <c r="R1708">
        <v>40232879</v>
      </c>
      <c r="S1708" t="s">
        <v>8175</v>
      </c>
      <c r="T1708" s="7">
        <v>39060</v>
      </c>
      <c r="U1708" t="s">
        <v>3917</v>
      </c>
      <c r="V1708" s="7">
        <v>39060</v>
      </c>
      <c r="W1708" t="s">
        <v>8196</v>
      </c>
      <c r="X1708" t="s">
        <v>8206</v>
      </c>
      <c r="Y1708">
        <v>2006</v>
      </c>
      <c r="Z1708">
        <v>9</v>
      </c>
    </row>
    <row r="1709" spans="1:26" x14ac:dyDescent="0.25">
      <c r="A1709" t="s">
        <v>4257</v>
      </c>
      <c r="B1709" t="s">
        <v>4258</v>
      </c>
      <c r="C1709" t="s">
        <v>4258</v>
      </c>
      <c r="D1709">
        <v>0</v>
      </c>
      <c r="E1709">
        <v>97</v>
      </c>
      <c r="F1709">
        <v>1</v>
      </c>
      <c r="G1709">
        <v>37</v>
      </c>
      <c r="H1709" t="s">
        <v>8177</v>
      </c>
      <c r="I1709" t="s">
        <v>5529</v>
      </c>
      <c r="J1709" t="s">
        <v>8158</v>
      </c>
      <c r="K1709" t="s">
        <v>8156</v>
      </c>
      <c r="L1709" s="5">
        <v>5.2</v>
      </c>
      <c r="M1709" t="s">
        <v>8178</v>
      </c>
      <c r="N1709" s="6">
        <v>51568</v>
      </c>
      <c r="O1709" t="s">
        <v>8179</v>
      </c>
      <c r="P1709" s="6">
        <v>20000000</v>
      </c>
      <c r="Q1709" s="6">
        <v>37598767</v>
      </c>
      <c r="R1709">
        <v>17598767</v>
      </c>
      <c r="S1709" t="s">
        <v>8175</v>
      </c>
      <c r="T1709" s="7">
        <v>38967</v>
      </c>
      <c r="U1709" t="s">
        <v>801</v>
      </c>
      <c r="V1709" s="7">
        <v>38967</v>
      </c>
      <c r="W1709" t="s">
        <v>8211</v>
      </c>
      <c r="X1709" t="s">
        <v>8199</v>
      </c>
      <c r="Y1709">
        <v>2006</v>
      </c>
      <c r="Z1709">
        <v>7</v>
      </c>
    </row>
    <row r="1710" spans="1:26" x14ac:dyDescent="0.25">
      <c r="A1710" t="s">
        <v>4259</v>
      </c>
      <c r="B1710" t="s">
        <v>4260</v>
      </c>
      <c r="C1710" t="s">
        <v>4260</v>
      </c>
      <c r="D1710">
        <v>0</v>
      </c>
      <c r="E1710">
        <v>122</v>
      </c>
      <c r="F1710">
        <v>2</v>
      </c>
      <c r="G1710">
        <v>2</v>
      </c>
      <c r="H1710" t="s">
        <v>8183</v>
      </c>
      <c r="I1710" t="s">
        <v>5529</v>
      </c>
      <c r="J1710" t="s">
        <v>8162</v>
      </c>
      <c r="K1710" t="s">
        <v>145</v>
      </c>
      <c r="L1710" s="5">
        <v>6.7</v>
      </c>
      <c r="M1710" t="s">
        <v>8178</v>
      </c>
      <c r="N1710" s="6">
        <v>62595</v>
      </c>
      <c r="O1710" t="s">
        <v>8179</v>
      </c>
      <c r="P1710" s="6">
        <v>70000000</v>
      </c>
      <c r="Q1710" s="6">
        <v>69787394</v>
      </c>
      <c r="R1710">
        <v>-212606</v>
      </c>
      <c r="S1710" t="s">
        <v>8185</v>
      </c>
      <c r="T1710" s="7">
        <v>39331</v>
      </c>
      <c r="U1710" t="s">
        <v>1328</v>
      </c>
      <c r="V1710" s="7">
        <v>39331</v>
      </c>
      <c r="W1710" t="s">
        <v>8211</v>
      </c>
      <c r="X1710" t="s">
        <v>8199</v>
      </c>
      <c r="Y1710">
        <v>2007</v>
      </c>
      <c r="Z1710">
        <v>6</v>
      </c>
    </row>
    <row r="1711" spans="1:26" x14ac:dyDescent="0.25">
      <c r="A1711" t="s">
        <v>4261</v>
      </c>
      <c r="B1711" t="s">
        <v>4262</v>
      </c>
      <c r="C1711" t="s">
        <v>4262</v>
      </c>
      <c r="D1711">
        <v>0</v>
      </c>
      <c r="E1711">
        <v>103</v>
      </c>
      <c r="F1711">
        <v>1</v>
      </c>
      <c r="G1711">
        <v>43</v>
      </c>
      <c r="H1711" t="s">
        <v>8177</v>
      </c>
      <c r="I1711" t="s">
        <v>132</v>
      </c>
      <c r="J1711" t="s">
        <v>8157</v>
      </c>
      <c r="K1711" t="s">
        <v>5802</v>
      </c>
      <c r="L1711" s="5">
        <v>4.2</v>
      </c>
      <c r="M1711" t="s">
        <v>8188</v>
      </c>
      <c r="N1711" s="6">
        <v>78036</v>
      </c>
      <c r="O1711" t="s">
        <v>8179</v>
      </c>
      <c r="P1711" s="6">
        <v>60000000</v>
      </c>
      <c r="Q1711" s="6">
        <v>159814490</v>
      </c>
      <c r="R1711">
        <v>99814490</v>
      </c>
      <c r="S1711" t="s">
        <v>8175</v>
      </c>
      <c r="T1711" s="7">
        <v>39122</v>
      </c>
      <c r="U1711" t="s">
        <v>4263</v>
      </c>
      <c r="V1711" s="7">
        <v>39122</v>
      </c>
      <c r="W1711" t="s">
        <v>8201</v>
      </c>
      <c r="X1711" t="s">
        <v>1465</v>
      </c>
      <c r="Y1711">
        <v>2007</v>
      </c>
      <c r="Z1711">
        <v>9</v>
      </c>
    </row>
    <row r="1712" spans="1:26" x14ac:dyDescent="0.25">
      <c r="A1712" t="s">
        <v>4264</v>
      </c>
      <c r="B1712" t="s">
        <v>4265</v>
      </c>
      <c r="C1712" t="s">
        <v>4265</v>
      </c>
      <c r="D1712">
        <v>0</v>
      </c>
      <c r="E1712">
        <v>96</v>
      </c>
      <c r="F1712">
        <v>1</v>
      </c>
      <c r="G1712">
        <v>36</v>
      </c>
      <c r="H1712" t="s">
        <v>8177</v>
      </c>
      <c r="I1712" t="s">
        <v>145</v>
      </c>
      <c r="J1712" t="s">
        <v>8156</v>
      </c>
      <c r="K1712" t="s">
        <v>8166</v>
      </c>
      <c r="L1712" s="5">
        <v>5.9</v>
      </c>
      <c r="M1712" t="s">
        <v>8178</v>
      </c>
      <c r="N1712" s="6">
        <v>80870</v>
      </c>
      <c r="O1712" t="s">
        <v>8179</v>
      </c>
      <c r="P1712" s="6">
        <v>20000000</v>
      </c>
      <c r="Q1712" s="6">
        <v>84297309</v>
      </c>
      <c r="R1712">
        <v>64297309</v>
      </c>
      <c r="S1712" t="s">
        <v>8175</v>
      </c>
      <c r="T1712" s="7">
        <v>39153</v>
      </c>
      <c r="U1712" t="s">
        <v>4266</v>
      </c>
      <c r="V1712" s="7">
        <v>39153</v>
      </c>
      <c r="W1712" t="s">
        <v>8203</v>
      </c>
      <c r="X1712" t="s">
        <v>8205</v>
      </c>
      <c r="Y1712">
        <v>2007</v>
      </c>
      <c r="Z1712">
        <v>12</v>
      </c>
    </row>
    <row r="1713" spans="1:26" x14ac:dyDescent="0.25">
      <c r="A1713" t="s">
        <v>4267</v>
      </c>
      <c r="B1713" t="s">
        <v>4268</v>
      </c>
      <c r="C1713" t="s">
        <v>4268</v>
      </c>
      <c r="D1713">
        <v>0</v>
      </c>
      <c r="E1713">
        <v>98</v>
      </c>
      <c r="F1713">
        <v>1</v>
      </c>
      <c r="G1713">
        <v>38</v>
      </c>
      <c r="H1713" t="s">
        <v>8177</v>
      </c>
      <c r="I1713" t="s">
        <v>5529</v>
      </c>
      <c r="J1713" t="s">
        <v>3857</v>
      </c>
      <c r="K1713" t="s">
        <v>5802</v>
      </c>
      <c r="L1713" s="5">
        <v>6.8</v>
      </c>
      <c r="M1713" t="s">
        <v>8178</v>
      </c>
      <c r="N1713" s="6">
        <v>204940</v>
      </c>
      <c r="O1713" t="s">
        <v>8182</v>
      </c>
      <c r="P1713" s="6">
        <v>100000000</v>
      </c>
      <c r="Q1713" s="6">
        <v>167805466</v>
      </c>
      <c r="R1713">
        <v>67805466</v>
      </c>
      <c r="S1713" t="s">
        <v>8175</v>
      </c>
      <c r="T1713" s="7">
        <v>40477</v>
      </c>
      <c r="U1713" t="s">
        <v>676</v>
      </c>
      <c r="V1713" s="7">
        <v>40477</v>
      </c>
      <c r="W1713" t="s">
        <v>8204</v>
      </c>
      <c r="X1713" t="s">
        <v>8197</v>
      </c>
      <c r="Y1713">
        <v>2010</v>
      </c>
      <c r="Z1713">
        <v>26</v>
      </c>
    </row>
    <row r="1714" spans="1:26" x14ac:dyDescent="0.25">
      <c r="A1714" t="s">
        <v>4269</v>
      </c>
      <c r="B1714" t="s">
        <v>4270</v>
      </c>
      <c r="C1714" t="s">
        <v>4270</v>
      </c>
      <c r="D1714">
        <v>0</v>
      </c>
      <c r="E1714">
        <v>88</v>
      </c>
      <c r="F1714">
        <v>1</v>
      </c>
      <c r="G1714">
        <v>28</v>
      </c>
      <c r="H1714" t="s">
        <v>8177</v>
      </c>
      <c r="I1714" t="s">
        <v>132</v>
      </c>
      <c r="J1714" t="s">
        <v>145</v>
      </c>
      <c r="K1714" t="s">
        <v>8156</v>
      </c>
      <c r="L1714" s="5">
        <v>7.2</v>
      </c>
      <c r="M1714" t="s">
        <v>8181</v>
      </c>
      <c r="N1714" s="6">
        <v>57264</v>
      </c>
      <c r="O1714" t="s">
        <v>8179</v>
      </c>
      <c r="P1714" s="6">
        <v>1000000</v>
      </c>
      <c r="Q1714" s="6">
        <v>454026</v>
      </c>
      <c r="R1714">
        <v>-545974</v>
      </c>
      <c r="S1714" t="s">
        <v>8185</v>
      </c>
      <c r="T1714" s="7">
        <v>38741</v>
      </c>
      <c r="U1714" t="s">
        <v>4271</v>
      </c>
      <c r="V1714" s="7">
        <v>38741</v>
      </c>
      <c r="W1714" t="s">
        <v>8198</v>
      </c>
      <c r="X1714" t="s">
        <v>8197</v>
      </c>
      <c r="Y1714">
        <v>2006</v>
      </c>
      <c r="Z1714">
        <v>24</v>
      </c>
    </row>
    <row r="1715" spans="1:26" x14ac:dyDescent="0.25">
      <c r="A1715" t="s">
        <v>4272</v>
      </c>
      <c r="B1715" t="s">
        <v>4273</v>
      </c>
      <c r="C1715" t="s">
        <v>4273</v>
      </c>
      <c r="D1715">
        <v>0</v>
      </c>
      <c r="E1715">
        <v>129</v>
      </c>
      <c r="F1715">
        <v>2</v>
      </c>
      <c r="G1715">
        <v>9</v>
      </c>
      <c r="H1715" t="s">
        <v>8183</v>
      </c>
      <c r="I1715" t="s">
        <v>8158</v>
      </c>
      <c r="J1715" t="s">
        <v>145</v>
      </c>
      <c r="K1715" t="s">
        <v>8166</v>
      </c>
      <c r="L1715" s="5">
        <v>6.9</v>
      </c>
      <c r="M1715" t="s">
        <v>8178</v>
      </c>
      <c r="N1715" s="6">
        <v>104423</v>
      </c>
      <c r="O1715" t="s">
        <v>8182</v>
      </c>
      <c r="P1715" s="6">
        <v>40000000</v>
      </c>
      <c r="Q1715" s="6">
        <v>55247881</v>
      </c>
      <c r="R1715">
        <v>15247881</v>
      </c>
      <c r="S1715" t="s">
        <v>8175</v>
      </c>
      <c r="T1715" s="7">
        <v>40892</v>
      </c>
      <c r="U1715" t="s">
        <v>2650</v>
      </c>
      <c r="V1715" s="7">
        <v>40892</v>
      </c>
      <c r="W1715" t="s">
        <v>8196</v>
      </c>
      <c r="X1715" t="s">
        <v>8199</v>
      </c>
      <c r="Y1715">
        <v>2011</v>
      </c>
      <c r="Z1715">
        <v>15</v>
      </c>
    </row>
    <row r="1716" spans="1:26" x14ac:dyDescent="0.25">
      <c r="A1716" t="s">
        <v>4274</v>
      </c>
      <c r="B1716" t="s">
        <v>4275</v>
      </c>
      <c r="C1716" t="s">
        <v>4275</v>
      </c>
      <c r="D1716">
        <v>0</v>
      </c>
      <c r="E1716">
        <v>108</v>
      </c>
      <c r="F1716">
        <v>1</v>
      </c>
      <c r="G1716">
        <v>48</v>
      </c>
      <c r="H1716" t="s">
        <v>8177</v>
      </c>
      <c r="I1716" t="s">
        <v>8158</v>
      </c>
      <c r="J1716" t="s">
        <v>132</v>
      </c>
      <c r="K1716" t="s">
        <v>8163</v>
      </c>
      <c r="L1716" s="5">
        <v>6.5</v>
      </c>
      <c r="M1716" t="s">
        <v>8178</v>
      </c>
      <c r="N1716" s="6">
        <v>368529</v>
      </c>
      <c r="O1716" t="s">
        <v>8182</v>
      </c>
      <c r="P1716" s="6">
        <v>110000000</v>
      </c>
      <c r="Q1716" s="6">
        <v>574481229</v>
      </c>
      <c r="R1716">
        <v>464481229</v>
      </c>
      <c r="S1716" t="s">
        <v>8175</v>
      </c>
      <c r="T1716" s="7">
        <v>39068</v>
      </c>
      <c r="U1716" t="s">
        <v>2986</v>
      </c>
      <c r="V1716" s="7">
        <v>39068</v>
      </c>
      <c r="W1716" t="s">
        <v>8196</v>
      </c>
      <c r="X1716" t="s">
        <v>8200</v>
      </c>
      <c r="Y1716">
        <v>2006</v>
      </c>
      <c r="Z1716">
        <v>17</v>
      </c>
    </row>
    <row r="1717" spans="1:26" x14ac:dyDescent="0.25">
      <c r="A1717" t="s">
        <v>4276</v>
      </c>
      <c r="B1717" t="s">
        <v>4277</v>
      </c>
      <c r="C1717" t="s">
        <v>4277</v>
      </c>
      <c r="D1717">
        <v>0</v>
      </c>
      <c r="E1717">
        <v>122</v>
      </c>
      <c r="F1717">
        <v>2</v>
      </c>
      <c r="G1717">
        <v>2</v>
      </c>
      <c r="H1717" t="s">
        <v>8183</v>
      </c>
      <c r="I1717" t="s">
        <v>8162</v>
      </c>
      <c r="J1717" t="s">
        <v>145</v>
      </c>
      <c r="K1717" t="s">
        <v>3857</v>
      </c>
      <c r="L1717" s="5">
        <v>8.1999999999999993</v>
      </c>
      <c r="M1717" t="s">
        <v>8181</v>
      </c>
      <c r="N1717" s="6">
        <v>1030460</v>
      </c>
      <c r="O1717" t="s">
        <v>8184</v>
      </c>
      <c r="P1717" s="6">
        <v>25000000</v>
      </c>
      <c r="Q1717" s="6">
        <v>171627740</v>
      </c>
      <c r="R1717">
        <v>146627740</v>
      </c>
      <c r="S1717" t="s">
        <v>8175</v>
      </c>
      <c r="T1717" s="7">
        <v>39221</v>
      </c>
      <c r="U1717" t="s">
        <v>730</v>
      </c>
      <c r="V1717" s="7">
        <v>39221</v>
      </c>
      <c r="W1717" t="s">
        <v>8213</v>
      </c>
      <c r="X1717" t="s">
        <v>8206</v>
      </c>
      <c r="Y1717">
        <v>2007</v>
      </c>
      <c r="Z1717">
        <v>19</v>
      </c>
    </row>
    <row r="1718" spans="1:26" x14ac:dyDescent="0.25">
      <c r="A1718" t="s">
        <v>4278</v>
      </c>
      <c r="B1718">
        <v>21</v>
      </c>
      <c r="C1718">
        <v>21</v>
      </c>
      <c r="D1718">
        <v>0</v>
      </c>
      <c r="E1718">
        <v>123</v>
      </c>
      <c r="F1718">
        <v>2</v>
      </c>
      <c r="G1718">
        <v>3</v>
      </c>
      <c r="H1718" t="s">
        <v>8183</v>
      </c>
      <c r="I1718" t="s">
        <v>8162</v>
      </c>
      <c r="J1718" t="s">
        <v>145</v>
      </c>
      <c r="K1718" t="s">
        <v>8167</v>
      </c>
      <c r="L1718" s="5">
        <v>6.8</v>
      </c>
      <c r="M1718" t="s">
        <v>8178</v>
      </c>
      <c r="N1718" s="6">
        <v>262827</v>
      </c>
      <c r="O1718" t="s">
        <v>8182</v>
      </c>
      <c r="P1718" s="6">
        <v>35000000</v>
      </c>
      <c r="Q1718" s="6">
        <v>159808370</v>
      </c>
      <c r="R1718">
        <v>124808370</v>
      </c>
      <c r="S1718" t="s">
        <v>8175</v>
      </c>
      <c r="T1718" s="7">
        <v>39514</v>
      </c>
      <c r="U1718" t="s">
        <v>2653</v>
      </c>
      <c r="V1718" s="7">
        <v>39514</v>
      </c>
      <c r="W1718" t="s">
        <v>8203</v>
      </c>
      <c r="X1718" t="s">
        <v>1465</v>
      </c>
      <c r="Y1718">
        <v>2008</v>
      </c>
      <c r="Z1718">
        <v>7</v>
      </c>
    </row>
    <row r="1719" spans="1:26" x14ac:dyDescent="0.25">
      <c r="A1719" t="s">
        <v>4279</v>
      </c>
      <c r="B1719" t="s">
        <v>4280</v>
      </c>
      <c r="C1719" t="s">
        <v>4280</v>
      </c>
      <c r="D1719">
        <v>0</v>
      </c>
      <c r="E1719">
        <v>139</v>
      </c>
      <c r="F1719">
        <v>2</v>
      </c>
      <c r="G1719">
        <v>19</v>
      </c>
      <c r="H1719" t="s">
        <v>8183</v>
      </c>
      <c r="I1719" t="s">
        <v>145</v>
      </c>
      <c r="J1719" t="s">
        <v>8156</v>
      </c>
      <c r="K1719" t="s">
        <v>5802</v>
      </c>
      <c r="L1719" s="5">
        <v>6.8</v>
      </c>
      <c r="M1719" t="s">
        <v>8178</v>
      </c>
      <c r="N1719" s="6">
        <v>182163</v>
      </c>
      <c r="O1719" t="s">
        <v>8182</v>
      </c>
      <c r="P1719" s="6">
        <v>32000000</v>
      </c>
      <c r="Q1719" s="6">
        <v>58409247</v>
      </c>
      <c r="R1719">
        <v>26409247</v>
      </c>
      <c r="S1719" t="s">
        <v>8175</v>
      </c>
      <c r="T1719" s="7">
        <v>40679</v>
      </c>
      <c r="U1719" t="s">
        <v>74</v>
      </c>
      <c r="V1719" s="7">
        <v>40679</v>
      </c>
      <c r="W1719" t="s">
        <v>8213</v>
      </c>
      <c r="X1719" t="s">
        <v>8205</v>
      </c>
      <c r="Y1719">
        <v>2011</v>
      </c>
      <c r="Z1719">
        <v>16</v>
      </c>
    </row>
    <row r="1720" spans="1:26" x14ac:dyDescent="0.25">
      <c r="A1720" t="s">
        <v>4281</v>
      </c>
      <c r="B1720" t="s">
        <v>4282</v>
      </c>
      <c r="C1720" t="s">
        <v>4282</v>
      </c>
      <c r="D1720">
        <v>0</v>
      </c>
      <c r="E1720">
        <v>129</v>
      </c>
      <c r="F1720">
        <v>2</v>
      </c>
      <c r="G1720">
        <v>9</v>
      </c>
      <c r="H1720" t="s">
        <v>8183</v>
      </c>
      <c r="I1720" t="s">
        <v>132</v>
      </c>
      <c r="J1720" t="s">
        <v>8157</v>
      </c>
      <c r="K1720" t="s">
        <v>5802</v>
      </c>
      <c r="L1720" s="5">
        <v>6.9</v>
      </c>
      <c r="M1720" t="s">
        <v>8178</v>
      </c>
      <c r="N1720" s="6">
        <v>380151</v>
      </c>
      <c r="O1720" t="s">
        <v>8182</v>
      </c>
      <c r="P1720" s="6">
        <v>30000000</v>
      </c>
      <c r="Q1720" s="6">
        <v>219922417</v>
      </c>
      <c r="R1720">
        <v>189922417</v>
      </c>
      <c r="S1720" t="s">
        <v>8175</v>
      </c>
      <c r="T1720" s="7">
        <v>39153</v>
      </c>
      <c r="U1720" t="s">
        <v>3751</v>
      </c>
      <c r="V1720" s="7">
        <v>39153</v>
      </c>
      <c r="W1720" t="s">
        <v>8203</v>
      </c>
      <c r="X1720" t="s">
        <v>8205</v>
      </c>
      <c r="Y1720">
        <v>2007</v>
      </c>
      <c r="Z1720">
        <v>12</v>
      </c>
    </row>
    <row r="1721" spans="1:26" x14ac:dyDescent="0.25">
      <c r="A1721" t="s">
        <v>4283</v>
      </c>
      <c r="B1721" t="s">
        <v>4284</v>
      </c>
      <c r="C1721" t="s">
        <v>4284</v>
      </c>
      <c r="D1721">
        <v>0</v>
      </c>
      <c r="E1721">
        <v>117</v>
      </c>
      <c r="F1721">
        <v>1</v>
      </c>
      <c r="G1721">
        <v>57</v>
      </c>
      <c r="H1721" t="s">
        <v>8177</v>
      </c>
      <c r="I1721" t="s">
        <v>5529</v>
      </c>
      <c r="J1721" t="s">
        <v>132</v>
      </c>
      <c r="K1721" t="s">
        <v>8161</v>
      </c>
      <c r="L1721" s="5">
        <v>7.3</v>
      </c>
      <c r="M1721" t="s">
        <v>8181</v>
      </c>
      <c r="N1721" s="6">
        <v>707348</v>
      </c>
      <c r="O1721" t="s">
        <v>8184</v>
      </c>
      <c r="P1721" s="6">
        <v>130000000</v>
      </c>
      <c r="Q1721" s="6">
        <v>519311965</v>
      </c>
      <c r="R1721">
        <v>389311965</v>
      </c>
      <c r="S1721" t="s">
        <v>8175</v>
      </c>
      <c r="T1721" s="7">
        <v>42184</v>
      </c>
      <c r="U1721" t="s">
        <v>2446</v>
      </c>
      <c r="V1721" s="7">
        <v>42184</v>
      </c>
      <c r="W1721" t="s">
        <v>8208</v>
      </c>
      <c r="X1721" t="s">
        <v>8205</v>
      </c>
      <c r="Y1721">
        <v>2015</v>
      </c>
      <c r="Z1721">
        <v>29</v>
      </c>
    </row>
    <row r="1722" spans="1:26" x14ac:dyDescent="0.25">
      <c r="A1722" t="s">
        <v>4285</v>
      </c>
      <c r="B1722" t="s">
        <v>4286</v>
      </c>
      <c r="C1722" t="s">
        <v>4286</v>
      </c>
      <c r="D1722">
        <v>0</v>
      </c>
      <c r="E1722">
        <v>102</v>
      </c>
      <c r="F1722">
        <v>1</v>
      </c>
      <c r="G1722">
        <v>42</v>
      </c>
      <c r="H1722" t="s">
        <v>8177</v>
      </c>
      <c r="I1722" t="s">
        <v>5529</v>
      </c>
      <c r="J1722" t="s">
        <v>145</v>
      </c>
      <c r="K1722" t="s">
        <v>8168</v>
      </c>
      <c r="L1722" s="5">
        <v>7.1</v>
      </c>
      <c r="M1722" t="s">
        <v>8181</v>
      </c>
      <c r="N1722" s="6">
        <v>228255</v>
      </c>
      <c r="O1722" t="s">
        <v>8182</v>
      </c>
      <c r="P1722" s="6">
        <v>24000000</v>
      </c>
      <c r="Q1722" s="6">
        <v>155929020</v>
      </c>
      <c r="R1722">
        <v>131929020</v>
      </c>
      <c r="S1722" t="s">
        <v>8175</v>
      </c>
      <c r="T1722" s="7">
        <v>39064</v>
      </c>
      <c r="U1722" t="s">
        <v>260</v>
      </c>
      <c r="V1722" s="7">
        <v>39064</v>
      </c>
      <c r="W1722" t="s">
        <v>8196</v>
      </c>
      <c r="X1722" t="s">
        <v>8202</v>
      </c>
      <c r="Y1722">
        <v>2006</v>
      </c>
      <c r="Z1722">
        <v>13</v>
      </c>
    </row>
    <row r="1723" spans="1:26" x14ac:dyDescent="0.25">
      <c r="A1723" t="s">
        <v>4287</v>
      </c>
      <c r="B1723" t="s">
        <v>4288</v>
      </c>
      <c r="C1723" t="s">
        <v>4288</v>
      </c>
      <c r="D1723">
        <v>0</v>
      </c>
      <c r="E1723">
        <v>88</v>
      </c>
      <c r="F1723">
        <v>1</v>
      </c>
      <c r="G1723">
        <v>28</v>
      </c>
      <c r="H1723" t="s">
        <v>8177</v>
      </c>
      <c r="I1723" t="s">
        <v>5529</v>
      </c>
      <c r="J1723" t="s">
        <v>8162</v>
      </c>
      <c r="K1723" t="s">
        <v>3857</v>
      </c>
      <c r="L1723" s="5">
        <v>6.9</v>
      </c>
      <c r="M1723" t="s">
        <v>8178</v>
      </c>
      <c r="N1723" s="6">
        <v>259600</v>
      </c>
      <c r="O1723" t="s">
        <v>8182</v>
      </c>
      <c r="P1723" s="6">
        <v>12000000</v>
      </c>
      <c r="Q1723" s="6">
        <v>42931041</v>
      </c>
      <c r="R1723">
        <v>30931041</v>
      </c>
      <c r="S1723" t="s">
        <v>8175</v>
      </c>
      <c r="T1723" s="7">
        <v>38960</v>
      </c>
      <c r="U1723" t="s">
        <v>4289</v>
      </c>
      <c r="V1723" s="7">
        <v>38960</v>
      </c>
      <c r="W1723" t="s">
        <v>8212</v>
      </c>
      <c r="X1723" t="s">
        <v>8199</v>
      </c>
      <c r="Y1723">
        <v>2006</v>
      </c>
      <c r="Z1723">
        <v>31</v>
      </c>
    </row>
    <row r="1724" spans="1:26" x14ac:dyDescent="0.25">
      <c r="A1724" t="s">
        <v>4290</v>
      </c>
      <c r="B1724" t="s">
        <v>4291</v>
      </c>
      <c r="C1724" t="s">
        <v>4291</v>
      </c>
      <c r="D1724">
        <v>0</v>
      </c>
      <c r="E1724">
        <v>89</v>
      </c>
      <c r="F1724">
        <v>1</v>
      </c>
      <c r="G1724">
        <v>29</v>
      </c>
      <c r="H1724" t="s">
        <v>8177</v>
      </c>
      <c r="I1724" t="s">
        <v>8158</v>
      </c>
      <c r="J1724" t="s">
        <v>8159</v>
      </c>
      <c r="K1724" t="s">
        <v>132</v>
      </c>
      <c r="L1724" s="5">
        <v>6.6</v>
      </c>
      <c r="M1724" t="s">
        <v>8178</v>
      </c>
      <c r="N1724" s="6">
        <v>241774</v>
      </c>
      <c r="O1724" t="s">
        <v>8182</v>
      </c>
      <c r="P1724" s="6">
        <v>150000000</v>
      </c>
      <c r="Q1724" s="6">
        <v>603900354</v>
      </c>
      <c r="R1724">
        <v>453900354</v>
      </c>
      <c r="S1724" t="s">
        <v>8175</v>
      </c>
      <c r="T1724" s="7">
        <v>39751</v>
      </c>
      <c r="U1724" t="s">
        <v>3275</v>
      </c>
      <c r="V1724" s="7">
        <v>39751</v>
      </c>
      <c r="W1724" t="s">
        <v>8204</v>
      </c>
      <c r="X1724" t="s">
        <v>8199</v>
      </c>
      <c r="Y1724">
        <v>2008</v>
      </c>
      <c r="Z1724">
        <v>30</v>
      </c>
    </row>
    <row r="1725" spans="1:26" x14ac:dyDescent="0.25">
      <c r="A1725" t="s">
        <v>4292</v>
      </c>
      <c r="B1725" t="s">
        <v>4293</v>
      </c>
      <c r="C1725" t="s">
        <v>4293</v>
      </c>
      <c r="D1725">
        <v>0</v>
      </c>
      <c r="E1725">
        <v>95</v>
      </c>
      <c r="F1725">
        <v>1</v>
      </c>
      <c r="G1725">
        <v>35</v>
      </c>
      <c r="H1725" t="s">
        <v>8177</v>
      </c>
      <c r="I1725" t="s">
        <v>5529</v>
      </c>
      <c r="J1725" t="s">
        <v>8158</v>
      </c>
      <c r="K1725" t="s">
        <v>8156</v>
      </c>
      <c r="L1725" s="5">
        <v>5.4</v>
      </c>
      <c r="M1725" t="s">
        <v>8178</v>
      </c>
      <c r="N1725" s="6">
        <v>97067</v>
      </c>
      <c r="O1725" t="s">
        <v>8179</v>
      </c>
      <c r="P1725" s="6">
        <v>40000000</v>
      </c>
      <c r="Q1725" s="6">
        <v>91627228</v>
      </c>
      <c r="R1725">
        <v>51627228</v>
      </c>
      <c r="S1725" t="s">
        <v>8175</v>
      </c>
      <c r="T1725" s="7">
        <v>40547</v>
      </c>
      <c r="U1725" t="s">
        <v>1226</v>
      </c>
      <c r="V1725" s="7">
        <v>40547</v>
      </c>
      <c r="W1725" t="s">
        <v>8198</v>
      </c>
      <c r="X1725" t="s">
        <v>8197</v>
      </c>
      <c r="Y1725">
        <v>2011</v>
      </c>
      <c r="Z1725">
        <v>4</v>
      </c>
    </row>
    <row r="1726" spans="1:26" x14ac:dyDescent="0.25">
      <c r="A1726" t="s">
        <v>4294</v>
      </c>
      <c r="B1726" t="s">
        <v>4295</v>
      </c>
      <c r="C1726" t="s">
        <v>4295</v>
      </c>
      <c r="D1726">
        <v>0</v>
      </c>
      <c r="E1726">
        <v>98</v>
      </c>
      <c r="F1726">
        <v>1</v>
      </c>
      <c r="G1726">
        <v>38</v>
      </c>
      <c r="H1726" t="s">
        <v>8177</v>
      </c>
      <c r="I1726" t="s">
        <v>132</v>
      </c>
      <c r="J1726" t="s">
        <v>145</v>
      </c>
      <c r="K1726" t="s">
        <v>8157</v>
      </c>
      <c r="L1726" s="5">
        <v>6.8</v>
      </c>
      <c r="M1726" t="s">
        <v>8178</v>
      </c>
      <c r="N1726" s="6">
        <v>105855</v>
      </c>
      <c r="O1726" t="s">
        <v>8182</v>
      </c>
      <c r="P1726" s="6">
        <v>25000000</v>
      </c>
      <c r="Q1726" s="6">
        <v>68474305</v>
      </c>
      <c r="R1726">
        <v>43474305</v>
      </c>
      <c r="S1726" t="s">
        <v>8175</v>
      </c>
      <c r="T1726" s="7">
        <v>39381</v>
      </c>
      <c r="U1726" t="s">
        <v>4296</v>
      </c>
      <c r="V1726" s="7">
        <v>39381</v>
      </c>
      <c r="W1726" t="s">
        <v>8204</v>
      </c>
      <c r="X1726" t="s">
        <v>1465</v>
      </c>
      <c r="Y1726">
        <v>2007</v>
      </c>
      <c r="Z1726">
        <v>26</v>
      </c>
    </row>
    <row r="1727" spans="1:26" x14ac:dyDescent="0.25">
      <c r="A1727" t="s">
        <v>4297</v>
      </c>
      <c r="B1727" t="s">
        <v>4298</v>
      </c>
      <c r="C1727" t="s">
        <v>4298</v>
      </c>
      <c r="D1727">
        <v>0</v>
      </c>
      <c r="E1727">
        <v>101</v>
      </c>
      <c r="F1727">
        <v>1</v>
      </c>
      <c r="G1727">
        <v>41</v>
      </c>
      <c r="H1727" t="s">
        <v>8177</v>
      </c>
      <c r="I1727" t="s">
        <v>5529</v>
      </c>
      <c r="J1727" t="s">
        <v>145</v>
      </c>
      <c r="K1727" t="s">
        <v>83</v>
      </c>
      <c r="L1727" s="5">
        <v>7.2</v>
      </c>
      <c r="M1727" t="s">
        <v>8181</v>
      </c>
      <c r="N1727" s="6">
        <v>795936</v>
      </c>
      <c r="O1727" t="s">
        <v>8184</v>
      </c>
      <c r="P1727" s="6">
        <v>150000000</v>
      </c>
      <c r="Q1727" s="6">
        <v>585410052</v>
      </c>
      <c r="R1727">
        <v>435410052</v>
      </c>
      <c r="S1727" t="s">
        <v>8175</v>
      </c>
      <c r="T1727" s="7">
        <v>39421</v>
      </c>
      <c r="U1727" t="s">
        <v>3330</v>
      </c>
      <c r="V1727" s="7">
        <v>39421</v>
      </c>
      <c r="W1727" t="s">
        <v>8196</v>
      </c>
      <c r="X1727" t="s">
        <v>8202</v>
      </c>
      <c r="Y1727">
        <v>2007</v>
      </c>
      <c r="Z1727">
        <v>5</v>
      </c>
    </row>
    <row r="1728" spans="1:26" x14ac:dyDescent="0.25">
      <c r="A1728" t="s">
        <v>4299</v>
      </c>
      <c r="B1728" t="s">
        <v>4300</v>
      </c>
      <c r="C1728" t="s">
        <v>4300</v>
      </c>
      <c r="D1728">
        <v>0</v>
      </c>
      <c r="E1728">
        <v>97</v>
      </c>
      <c r="F1728">
        <v>1</v>
      </c>
      <c r="G1728">
        <v>37</v>
      </c>
      <c r="H1728" t="s">
        <v>8177</v>
      </c>
      <c r="I1728" t="s">
        <v>5529</v>
      </c>
      <c r="J1728" t="s">
        <v>8158</v>
      </c>
      <c r="K1728" t="s">
        <v>132</v>
      </c>
      <c r="L1728" s="5">
        <v>6.2</v>
      </c>
      <c r="M1728" t="s">
        <v>8178</v>
      </c>
      <c r="N1728" s="6">
        <v>106001</v>
      </c>
      <c r="O1728" t="s">
        <v>8182</v>
      </c>
      <c r="P1728" s="6">
        <v>25000000</v>
      </c>
      <c r="Q1728" s="6">
        <v>29397654</v>
      </c>
      <c r="R1728">
        <v>4397654</v>
      </c>
      <c r="S1728" t="s">
        <v>8175</v>
      </c>
      <c r="T1728" s="7">
        <v>40288</v>
      </c>
      <c r="U1728" t="s">
        <v>4301</v>
      </c>
      <c r="V1728" s="7">
        <v>40288</v>
      </c>
      <c r="W1728" t="s">
        <v>8210</v>
      </c>
      <c r="X1728" t="s">
        <v>8197</v>
      </c>
      <c r="Y1728">
        <v>2010</v>
      </c>
      <c r="Z1728">
        <v>20</v>
      </c>
    </row>
    <row r="1729" spans="1:26" x14ac:dyDescent="0.25">
      <c r="A1729" t="s">
        <v>4302</v>
      </c>
      <c r="B1729" t="s">
        <v>4303</v>
      </c>
      <c r="C1729" t="s">
        <v>4304</v>
      </c>
      <c r="D1729">
        <v>0</v>
      </c>
      <c r="E1729">
        <v>92</v>
      </c>
      <c r="F1729">
        <v>1</v>
      </c>
      <c r="G1729">
        <v>32</v>
      </c>
      <c r="H1729" t="s">
        <v>8177</v>
      </c>
      <c r="I1729" t="s">
        <v>83</v>
      </c>
      <c r="J1729" t="s">
        <v>8166</v>
      </c>
      <c r="K1729" t="s">
        <v>8161</v>
      </c>
      <c r="L1729" s="5">
        <v>7.1</v>
      </c>
      <c r="M1729" t="s">
        <v>8181</v>
      </c>
      <c r="N1729" s="6">
        <v>67509</v>
      </c>
      <c r="O1729" t="s">
        <v>8179</v>
      </c>
      <c r="P1729" s="6">
        <v>2600000</v>
      </c>
      <c r="Q1729" s="6">
        <v>553198</v>
      </c>
      <c r="R1729">
        <v>-2046802</v>
      </c>
      <c r="S1729" t="s">
        <v>8185</v>
      </c>
      <c r="T1729" s="7">
        <v>39345</v>
      </c>
      <c r="U1729" t="s">
        <v>4305</v>
      </c>
      <c r="V1729" s="7">
        <v>39345</v>
      </c>
      <c r="W1729" t="s">
        <v>8211</v>
      </c>
      <c r="X1729" t="s">
        <v>8199</v>
      </c>
      <c r="Y1729">
        <v>2007</v>
      </c>
      <c r="Z1729">
        <v>20</v>
      </c>
    </row>
    <row r="1730" spans="1:26" x14ac:dyDescent="0.25">
      <c r="A1730" t="s">
        <v>4306</v>
      </c>
      <c r="B1730" t="s">
        <v>4307</v>
      </c>
      <c r="C1730" t="s">
        <v>4307</v>
      </c>
      <c r="D1730">
        <v>0</v>
      </c>
      <c r="E1730">
        <v>105</v>
      </c>
      <c r="F1730">
        <v>1</v>
      </c>
      <c r="G1730">
        <v>45</v>
      </c>
      <c r="H1730" t="s">
        <v>8177</v>
      </c>
      <c r="I1730" t="s">
        <v>132</v>
      </c>
      <c r="J1730" t="s">
        <v>8157</v>
      </c>
      <c r="K1730" t="s">
        <v>5802</v>
      </c>
      <c r="L1730" s="5">
        <v>5.9</v>
      </c>
      <c r="M1730" t="s">
        <v>8178</v>
      </c>
      <c r="N1730" s="6">
        <v>129641</v>
      </c>
      <c r="O1730" t="s">
        <v>8182</v>
      </c>
      <c r="P1730" s="6">
        <v>36000000</v>
      </c>
      <c r="Q1730" s="6">
        <v>86157237</v>
      </c>
      <c r="R1730">
        <v>50157237</v>
      </c>
      <c r="S1730" t="s">
        <v>8175</v>
      </c>
      <c r="T1730" s="7">
        <v>40597</v>
      </c>
      <c r="U1730" t="s">
        <v>1617</v>
      </c>
      <c r="V1730" s="7">
        <v>40597</v>
      </c>
      <c r="W1730" t="s">
        <v>8201</v>
      </c>
      <c r="X1730" t="s">
        <v>8202</v>
      </c>
      <c r="Y1730">
        <v>2011</v>
      </c>
      <c r="Z1730">
        <v>23</v>
      </c>
    </row>
    <row r="1731" spans="1:26" x14ac:dyDescent="0.25">
      <c r="A1731" t="s">
        <v>4308</v>
      </c>
      <c r="B1731" t="s">
        <v>4309</v>
      </c>
      <c r="C1731" t="s">
        <v>4309</v>
      </c>
      <c r="D1731">
        <v>0</v>
      </c>
      <c r="E1731">
        <v>104</v>
      </c>
      <c r="F1731">
        <v>1</v>
      </c>
      <c r="G1731">
        <v>44</v>
      </c>
      <c r="H1731" t="s">
        <v>8177</v>
      </c>
      <c r="I1731" t="s">
        <v>132</v>
      </c>
      <c r="J1731" t="s">
        <v>145</v>
      </c>
      <c r="K1731" t="s">
        <v>8157</v>
      </c>
      <c r="L1731" s="5">
        <v>6.3</v>
      </c>
      <c r="M1731" t="s">
        <v>8178</v>
      </c>
      <c r="N1731" s="6">
        <v>77510</v>
      </c>
      <c r="O1731" t="s">
        <v>8179</v>
      </c>
      <c r="P1731" s="6">
        <v>28000000</v>
      </c>
      <c r="Q1731" s="6">
        <v>92601050</v>
      </c>
      <c r="R1731">
        <v>64601050</v>
      </c>
      <c r="S1731" t="s">
        <v>8175</v>
      </c>
      <c r="T1731" s="7">
        <v>39288</v>
      </c>
      <c r="U1731" t="s">
        <v>1650</v>
      </c>
      <c r="V1731" s="7">
        <v>39288</v>
      </c>
      <c r="W1731" t="s">
        <v>8209</v>
      </c>
      <c r="X1731" t="s">
        <v>8202</v>
      </c>
      <c r="Y1731">
        <v>2007</v>
      </c>
      <c r="Z1731">
        <v>25</v>
      </c>
    </row>
    <row r="1732" spans="1:26" x14ac:dyDescent="0.25">
      <c r="A1732" t="s">
        <v>4310</v>
      </c>
      <c r="B1732" t="s">
        <v>4311</v>
      </c>
      <c r="C1732" t="s">
        <v>4311</v>
      </c>
      <c r="D1732">
        <v>0</v>
      </c>
      <c r="E1732">
        <v>98</v>
      </c>
      <c r="F1732">
        <v>1</v>
      </c>
      <c r="G1732">
        <v>38</v>
      </c>
      <c r="H1732" t="s">
        <v>8177</v>
      </c>
      <c r="I1732" t="s">
        <v>8162</v>
      </c>
      <c r="J1732" t="s">
        <v>8166</v>
      </c>
      <c r="K1732" t="s">
        <v>3857</v>
      </c>
      <c r="L1732" s="5">
        <v>6.4</v>
      </c>
      <c r="M1732" t="s">
        <v>8178</v>
      </c>
      <c r="N1732" s="6">
        <v>209939</v>
      </c>
      <c r="O1732" t="s">
        <v>8182</v>
      </c>
      <c r="P1732" s="6">
        <v>30000000</v>
      </c>
      <c r="Q1732" s="6">
        <v>77677553</v>
      </c>
      <c r="R1732">
        <v>47677553</v>
      </c>
      <c r="S1732" t="s">
        <v>8175</v>
      </c>
      <c r="T1732" s="7">
        <v>39126</v>
      </c>
      <c r="U1732" t="s">
        <v>708</v>
      </c>
      <c r="V1732" s="7">
        <v>39126</v>
      </c>
      <c r="W1732" t="s">
        <v>8201</v>
      </c>
      <c r="X1732" t="s">
        <v>8197</v>
      </c>
      <c r="Y1732">
        <v>2007</v>
      </c>
      <c r="Z1732">
        <v>13</v>
      </c>
    </row>
    <row r="1733" spans="1:26" x14ac:dyDescent="0.25">
      <c r="A1733" t="s">
        <v>4312</v>
      </c>
      <c r="B1733" t="s">
        <v>4313</v>
      </c>
      <c r="C1733" t="s">
        <v>4313</v>
      </c>
      <c r="D1733">
        <v>0</v>
      </c>
      <c r="E1733">
        <v>98</v>
      </c>
      <c r="F1733">
        <v>1</v>
      </c>
      <c r="G1733">
        <v>38</v>
      </c>
      <c r="H1733" t="s">
        <v>8177</v>
      </c>
      <c r="I1733" t="s">
        <v>5529</v>
      </c>
      <c r="J1733" t="s">
        <v>8158</v>
      </c>
      <c r="K1733" t="s">
        <v>8159</v>
      </c>
      <c r="L1733" s="5">
        <v>7.2</v>
      </c>
      <c r="M1733" t="s">
        <v>8181</v>
      </c>
      <c r="N1733" s="6">
        <v>227235</v>
      </c>
      <c r="O1733" t="s">
        <v>8182</v>
      </c>
      <c r="P1733" s="6">
        <v>135000000</v>
      </c>
      <c r="Q1733" s="6">
        <v>587235983</v>
      </c>
      <c r="R1733">
        <v>452235983</v>
      </c>
      <c r="S1733" t="s">
        <v>8175</v>
      </c>
      <c r="T1733" s="7">
        <v>41320</v>
      </c>
      <c r="U1733" t="s">
        <v>4314</v>
      </c>
      <c r="V1733" s="7">
        <v>41320</v>
      </c>
      <c r="W1733" t="s">
        <v>8201</v>
      </c>
      <c r="X1733" t="s">
        <v>1465</v>
      </c>
      <c r="Y1733">
        <v>2013</v>
      </c>
      <c r="Z1733">
        <v>15</v>
      </c>
    </row>
    <row r="1734" spans="1:26" x14ac:dyDescent="0.25">
      <c r="A1734" t="s">
        <v>4315</v>
      </c>
      <c r="B1734" t="s">
        <v>4316</v>
      </c>
      <c r="C1734" t="s">
        <v>4316</v>
      </c>
      <c r="D1734">
        <v>0</v>
      </c>
      <c r="E1734">
        <v>114</v>
      </c>
      <c r="F1734">
        <v>1</v>
      </c>
      <c r="G1734">
        <v>54</v>
      </c>
      <c r="H1734" t="s">
        <v>8177</v>
      </c>
      <c r="I1734" t="s">
        <v>8158</v>
      </c>
      <c r="J1734" t="s">
        <v>132</v>
      </c>
      <c r="K1734" t="s">
        <v>5802</v>
      </c>
      <c r="L1734" s="5">
        <v>6.5</v>
      </c>
      <c r="M1734" t="s">
        <v>8178</v>
      </c>
      <c r="N1734" s="6">
        <v>140735</v>
      </c>
      <c r="O1734" t="s">
        <v>8182</v>
      </c>
      <c r="P1734" s="6">
        <v>12000000</v>
      </c>
      <c r="Q1734" s="6">
        <v>43495888</v>
      </c>
      <c r="R1734">
        <v>31495888</v>
      </c>
      <c r="S1734" t="s">
        <v>8175</v>
      </c>
      <c r="T1734" s="7">
        <v>39562</v>
      </c>
      <c r="U1734" t="s">
        <v>4317</v>
      </c>
      <c r="V1734" s="7">
        <v>39562</v>
      </c>
      <c r="W1734" t="s">
        <v>8210</v>
      </c>
      <c r="X1734" t="s">
        <v>8199</v>
      </c>
      <c r="Y1734">
        <v>2008</v>
      </c>
      <c r="Z1734">
        <v>24</v>
      </c>
    </row>
    <row r="1735" spans="1:26" x14ac:dyDescent="0.25">
      <c r="A1735" t="s">
        <v>4318</v>
      </c>
      <c r="B1735" t="s">
        <v>4319</v>
      </c>
      <c r="C1735" t="s">
        <v>4319</v>
      </c>
      <c r="D1735">
        <v>0</v>
      </c>
      <c r="E1735">
        <v>130</v>
      </c>
      <c r="F1735">
        <v>2</v>
      </c>
      <c r="G1735">
        <v>10</v>
      </c>
      <c r="H1735" t="s">
        <v>8183</v>
      </c>
      <c r="I1735" t="s">
        <v>145</v>
      </c>
      <c r="J1735" t="s">
        <v>8166</v>
      </c>
      <c r="K1735" t="s">
        <v>8161</v>
      </c>
      <c r="L1735" s="5">
        <v>8.5</v>
      </c>
      <c r="M1735" t="s">
        <v>8181</v>
      </c>
      <c r="N1735" s="6">
        <v>1405638</v>
      </c>
      <c r="O1735" t="s">
        <v>8184</v>
      </c>
      <c r="P1735" s="6">
        <v>40000000</v>
      </c>
      <c r="Q1735" s="6">
        <v>109676311</v>
      </c>
      <c r="R1735">
        <v>69676311</v>
      </c>
      <c r="S1735" t="s">
        <v>8175</v>
      </c>
      <c r="T1735" s="7">
        <v>39007</v>
      </c>
      <c r="U1735" t="s">
        <v>2229</v>
      </c>
      <c r="V1735" s="7">
        <v>39007</v>
      </c>
      <c r="W1735" t="s">
        <v>8204</v>
      </c>
      <c r="X1735" t="s">
        <v>8197</v>
      </c>
      <c r="Y1735">
        <v>2006</v>
      </c>
      <c r="Z1735">
        <v>17</v>
      </c>
    </row>
    <row r="1736" spans="1:26" x14ac:dyDescent="0.25">
      <c r="A1736" t="s">
        <v>4320</v>
      </c>
      <c r="B1736" t="s">
        <v>4321</v>
      </c>
      <c r="C1736" t="s">
        <v>4321</v>
      </c>
      <c r="D1736">
        <v>0</v>
      </c>
      <c r="E1736">
        <v>130</v>
      </c>
      <c r="F1736">
        <v>2</v>
      </c>
      <c r="G1736">
        <v>10</v>
      </c>
      <c r="H1736" t="s">
        <v>8183</v>
      </c>
      <c r="I1736" t="s">
        <v>8162</v>
      </c>
      <c r="J1736" t="s">
        <v>145</v>
      </c>
      <c r="K1736" t="s">
        <v>3857</v>
      </c>
      <c r="L1736" s="5">
        <v>6.6</v>
      </c>
      <c r="M1736" t="s">
        <v>8178</v>
      </c>
      <c r="N1736" s="6">
        <v>62581</v>
      </c>
      <c r="O1736" t="s">
        <v>8179</v>
      </c>
      <c r="P1736" s="6">
        <v>30000000</v>
      </c>
      <c r="Q1736" s="6">
        <v>31200557</v>
      </c>
      <c r="R1736">
        <v>1200557</v>
      </c>
      <c r="S1736" t="s">
        <v>8175</v>
      </c>
      <c r="T1736" s="7">
        <v>39700</v>
      </c>
      <c r="U1736" t="s">
        <v>3268</v>
      </c>
      <c r="V1736" s="7">
        <v>39700</v>
      </c>
      <c r="W1736" t="s">
        <v>8211</v>
      </c>
      <c r="X1736" t="s">
        <v>8197</v>
      </c>
      <c r="Y1736">
        <v>2008</v>
      </c>
      <c r="Z1736">
        <v>9</v>
      </c>
    </row>
    <row r="1737" spans="1:26" x14ac:dyDescent="0.25">
      <c r="A1737" t="s">
        <v>4322</v>
      </c>
      <c r="B1737" t="s">
        <v>4323</v>
      </c>
      <c r="C1737" t="s">
        <v>4323</v>
      </c>
      <c r="D1737">
        <v>0</v>
      </c>
      <c r="E1737">
        <v>86</v>
      </c>
      <c r="F1737">
        <v>1</v>
      </c>
      <c r="G1737">
        <v>26</v>
      </c>
      <c r="H1737" t="s">
        <v>8177</v>
      </c>
      <c r="I1737" t="s">
        <v>83</v>
      </c>
      <c r="J1737" t="s">
        <v>8166</v>
      </c>
      <c r="K1737" t="s">
        <v>3857</v>
      </c>
      <c r="L1737" s="5">
        <v>6.1</v>
      </c>
      <c r="M1737" t="s">
        <v>8178</v>
      </c>
      <c r="N1737" s="6">
        <v>140284</v>
      </c>
      <c r="O1737" t="s">
        <v>8182</v>
      </c>
      <c r="P1737" s="6">
        <v>9000000</v>
      </c>
      <c r="Q1737" s="6">
        <v>82410456</v>
      </c>
      <c r="R1737">
        <v>73410456</v>
      </c>
      <c r="S1737" t="s">
        <v>8175</v>
      </c>
      <c r="T1737" s="7">
        <v>39597</v>
      </c>
      <c r="U1737" t="s">
        <v>4324</v>
      </c>
      <c r="V1737" s="7">
        <v>39597</v>
      </c>
      <c r="W1737" t="s">
        <v>8213</v>
      </c>
      <c r="X1737" t="s">
        <v>8199</v>
      </c>
      <c r="Y1737">
        <v>2008</v>
      </c>
      <c r="Z1737">
        <v>29</v>
      </c>
    </row>
    <row r="1738" spans="1:26" x14ac:dyDescent="0.25">
      <c r="A1738" t="s">
        <v>4325</v>
      </c>
      <c r="B1738" t="s">
        <v>4326</v>
      </c>
      <c r="C1738" t="s">
        <v>4326</v>
      </c>
      <c r="D1738">
        <v>0</v>
      </c>
      <c r="E1738">
        <v>113</v>
      </c>
      <c r="F1738">
        <v>1</v>
      </c>
      <c r="G1738">
        <v>53</v>
      </c>
      <c r="H1738" t="s">
        <v>8177</v>
      </c>
      <c r="I1738" t="s">
        <v>5529</v>
      </c>
      <c r="J1738" t="s">
        <v>8161</v>
      </c>
      <c r="K1738" t="s">
        <v>3857</v>
      </c>
      <c r="L1738" s="5">
        <v>5.9</v>
      </c>
      <c r="M1738" t="s">
        <v>8178</v>
      </c>
      <c r="N1738" s="6">
        <v>79087</v>
      </c>
      <c r="O1738" t="s">
        <v>8179</v>
      </c>
      <c r="P1738" s="6">
        <v>30000000</v>
      </c>
      <c r="Q1738" s="6">
        <v>22472631</v>
      </c>
      <c r="R1738">
        <v>-7527369</v>
      </c>
      <c r="S1738" t="s">
        <v>8185</v>
      </c>
      <c r="T1738" s="7">
        <v>39521</v>
      </c>
      <c r="U1738" t="s">
        <v>2845</v>
      </c>
      <c r="V1738" s="7">
        <v>39521</v>
      </c>
      <c r="W1738" t="s">
        <v>8203</v>
      </c>
      <c r="X1738" t="s">
        <v>1465</v>
      </c>
      <c r="Y1738">
        <v>2008</v>
      </c>
      <c r="Z1738">
        <v>14</v>
      </c>
    </row>
    <row r="1739" spans="1:26" x14ac:dyDescent="0.25">
      <c r="A1739" t="s">
        <v>4327</v>
      </c>
      <c r="B1739" t="s">
        <v>4328</v>
      </c>
      <c r="C1739" t="s">
        <v>4328</v>
      </c>
      <c r="D1739">
        <v>0</v>
      </c>
      <c r="E1739">
        <v>141</v>
      </c>
      <c r="F1739">
        <v>2</v>
      </c>
      <c r="G1739">
        <v>21</v>
      </c>
      <c r="H1739" t="s">
        <v>8183</v>
      </c>
      <c r="I1739" t="s">
        <v>145</v>
      </c>
      <c r="J1739" t="s">
        <v>8156</v>
      </c>
      <c r="K1739" t="s">
        <v>8157</v>
      </c>
      <c r="L1739" s="5">
        <v>7.7</v>
      </c>
      <c r="M1739" t="s">
        <v>8181</v>
      </c>
      <c r="N1739" s="6">
        <v>242538</v>
      </c>
      <c r="O1739" t="s">
        <v>8182</v>
      </c>
      <c r="P1739" s="6">
        <v>47000000</v>
      </c>
      <c r="Q1739" s="6">
        <v>3559160</v>
      </c>
      <c r="R1739">
        <v>-43440840</v>
      </c>
      <c r="S1739" t="s">
        <v>8185</v>
      </c>
      <c r="T1739" s="7">
        <v>40067</v>
      </c>
      <c r="U1739" t="s">
        <v>4329</v>
      </c>
      <c r="V1739" s="7">
        <v>40067</v>
      </c>
      <c r="W1739" t="s">
        <v>8211</v>
      </c>
      <c r="X1739" t="s">
        <v>1465</v>
      </c>
      <c r="Y1739">
        <v>2009</v>
      </c>
      <c r="Z1739">
        <v>11</v>
      </c>
    </row>
    <row r="1740" spans="1:26" x14ac:dyDescent="0.25">
      <c r="A1740" t="s">
        <v>4330</v>
      </c>
      <c r="B1740" t="s">
        <v>4331</v>
      </c>
      <c r="C1740" t="s">
        <v>4331</v>
      </c>
      <c r="D1740">
        <v>0</v>
      </c>
      <c r="E1740">
        <v>110</v>
      </c>
      <c r="F1740">
        <v>1</v>
      </c>
      <c r="G1740">
        <v>50</v>
      </c>
      <c r="H1740" t="s">
        <v>8177</v>
      </c>
      <c r="I1740" t="s">
        <v>132</v>
      </c>
      <c r="J1740" t="s">
        <v>5802</v>
      </c>
      <c r="K1740" t="s">
        <v>5802</v>
      </c>
      <c r="L1740" s="5">
        <v>6.2</v>
      </c>
      <c r="M1740" t="s">
        <v>8178</v>
      </c>
      <c r="N1740" s="6">
        <v>70696</v>
      </c>
      <c r="O1740" t="s">
        <v>8179</v>
      </c>
      <c r="P1740" s="6">
        <v>17500000</v>
      </c>
      <c r="Q1740" s="6">
        <v>20387597</v>
      </c>
      <c r="R1740">
        <v>2887597</v>
      </c>
      <c r="S1740" t="s">
        <v>8175</v>
      </c>
      <c r="T1740" s="7">
        <v>38954</v>
      </c>
      <c r="U1740" t="s">
        <v>2642</v>
      </c>
      <c r="V1740" s="7">
        <v>38954</v>
      </c>
      <c r="W1740" t="s">
        <v>8212</v>
      </c>
      <c r="X1740" t="s">
        <v>1465</v>
      </c>
      <c r="Y1740">
        <v>2006</v>
      </c>
      <c r="Z1740">
        <v>25</v>
      </c>
    </row>
    <row r="1741" spans="1:26" x14ac:dyDescent="0.25">
      <c r="A1741" t="s">
        <v>4332</v>
      </c>
      <c r="B1741" t="s">
        <v>4333</v>
      </c>
      <c r="C1741" t="s">
        <v>4334</v>
      </c>
      <c r="D1741">
        <v>0</v>
      </c>
      <c r="E1741">
        <v>92</v>
      </c>
      <c r="F1741">
        <v>1</v>
      </c>
      <c r="G1741">
        <v>32</v>
      </c>
      <c r="H1741" t="s">
        <v>8177</v>
      </c>
      <c r="I1741" t="s">
        <v>5529</v>
      </c>
      <c r="J1741" t="s">
        <v>8158</v>
      </c>
      <c r="K1741" t="s">
        <v>8156</v>
      </c>
      <c r="L1741" s="5">
        <v>5.6</v>
      </c>
      <c r="M1741" t="s">
        <v>8178</v>
      </c>
      <c r="N1741" s="6">
        <v>274205</v>
      </c>
      <c r="O1741" t="s">
        <v>8182</v>
      </c>
      <c r="P1741" s="6">
        <v>130000000</v>
      </c>
      <c r="Q1741" s="6">
        <v>301913131</v>
      </c>
      <c r="R1741">
        <v>171913131</v>
      </c>
      <c r="S1741" t="s">
        <v>8175</v>
      </c>
      <c r="T1741" s="7">
        <v>39245</v>
      </c>
      <c r="U1741" t="s">
        <v>1918</v>
      </c>
      <c r="V1741" s="7">
        <v>39245</v>
      </c>
      <c r="W1741" t="s">
        <v>8208</v>
      </c>
      <c r="X1741" t="s">
        <v>8197</v>
      </c>
      <c r="Y1741">
        <v>2007</v>
      </c>
      <c r="Z1741">
        <v>12</v>
      </c>
    </row>
    <row r="1742" spans="1:26" x14ac:dyDescent="0.25">
      <c r="A1742" t="s">
        <v>4335</v>
      </c>
      <c r="B1742" t="s">
        <v>4336</v>
      </c>
      <c r="C1742" t="s">
        <v>4336</v>
      </c>
      <c r="D1742">
        <v>0</v>
      </c>
      <c r="E1742">
        <v>127</v>
      </c>
      <c r="F1742">
        <v>2</v>
      </c>
      <c r="G1742">
        <v>7</v>
      </c>
      <c r="H1742" t="s">
        <v>8183</v>
      </c>
      <c r="I1742" t="s">
        <v>8158</v>
      </c>
      <c r="J1742" t="s">
        <v>8163</v>
      </c>
      <c r="K1742" t="s">
        <v>8156</v>
      </c>
      <c r="L1742" s="5">
        <v>7.6</v>
      </c>
      <c r="M1742" t="s">
        <v>8181</v>
      </c>
      <c r="N1742" s="6">
        <v>280830</v>
      </c>
      <c r="O1742" t="s">
        <v>8182</v>
      </c>
      <c r="P1742" s="6">
        <v>70000000</v>
      </c>
      <c r="Q1742" s="6">
        <v>137515140</v>
      </c>
      <c r="R1742">
        <v>67515140</v>
      </c>
      <c r="S1742" t="s">
        <v>8175</v>
      </c>
      <c r="T1742" s="7">
        <v>39292</v>
      </c>
      <c r="U1742" t="s">
        <v>4337</v>
      </c>
      <c r="V1742" s="7">
        <v>39292</v>
      </c>
      <c r="W1742" t="s">
        <v>8209</v>
      </c>
      <c r="X1742" t="s">
        <v>8200</v>
      </c>
      <c r="Y1742">
        <v>2007</v>
      </c>
      <c r="Z1742">
        <v>29</v>
      </c>
    </row>
    <row r="1743" spans="1:26" x14ac:dyDescent="0.25">
      <c r="A1743" t="s">
        <v>4338</v>
      </c>
      <c r="B1743" t="s">
        <v>4339</v>
      </c>
      <c r="C1743" t="s">
        <v>4339</v>
      </c>
      <c r="D1743">
        <v>0</v>
      </c>
      <c r="E1743">
        <v>105</v>
      </c>
      <c r="F1743">
        <v>1</v>
      </c>
      <c r="G1743">
        <v>45</v>
      </c>
      <c r="H1743" t="s">
        <v>8177</v>
      </c>
      <c r="I1743" t="s">
        <v>8162</v>
      </c>
      <c r="J1743" t="s">
        <v>145</v>
      </c>
      <c r="K1743" t="s">
        <v>8166</v>
      </c>
      <c r="L1743" s="5">
        <v>6.8</v>
      </c>
      <c r="M1743" t="s">
        <v>8178</v>
      </c>
      <c r="N1743" s="6">
        <v>244676</v>
      </c>
      <c r="O1743" t="s">
        <v>8182</v>
      </c>
      <c r="P1743" s="6">
        <v>20000000</v>
      </c>
      <c r="Q1743" s="6">
        <v>118114220</v>
      </c>
      <c r="R1743">
        <v>98114220</v>
      </c>
      <c r="S1743" t="s">
        <v>8175</v>
      </c>
      <c r="T1743" s="7">
        <v>39176</v>
      </c>
      <c r="U1743" t="s">
        <v>3363</v>
      </c>
      <c r="V1743" s="7">
        <v>39176</v>
      </c>
      <c r="W1743" t="s">
        <v>8210</v>
      </c>
      <c r="X1743" t="s">
        <v>8202</v>
      </c>
      <c r="Y1743">
        <v>2007</v>
      </c>
      <c r="Z1743">
        <v>4</v>
      </c>
    </row>
    <row r="1744" spans="1:26" x14ac:dyDescent="0.25">
      <c r="A1744" t="s">
        <v>4340</v>
      </c>
      <c r="B1744" t="s">
        <v>4341</v>
      </c>
      <c r="C1744" t="s">
        <v>4341</v>
      </c>
      <c r="D1744">
        <v>0</v>
      </c>
      <c r="E1744">
        <v>120</v>
      </c>
      <c r="F1744">
        <v>2</v>
      </c>
      <c r="G1744">
        <v>0</v>
      </c>
      <c r="H1744" t="s">
        <v>8177</v>
      </c>
      <c r="I1744" t="s">
        <v>8158</v>
      </c>
      <c r="J1744" t="s">
        <v>132</v>
      </c>
      <c r="K1744" t="s">
        <v>8162</v>
      </c>
      <c r="L1744" s="5">
        <v>6.5</v>
      </c>
      <c r="M1744" t="s">
        <v>8178</v>
      </c>
      <c r="N1744" s="6">
        <v>60588</v>
      </c>
      <c r="O1744" t="s">
        <v>8179</v>
      </c>
      <c r="P1744" s="6">
        <v>3900000</v>
      </c>
      <c r="Q1744" s="6">
        <v>961203</v>
      </c>
      <c r="R1744">
        <v>-2938797</v>
      </c>
      <c r="S1744" t="s">
        <v>8185</v>
      </c>
      <c r="T1744" s="7">
        <v>39850</v>
      </c>
      <c r="U1744" t="s">
        <v>4342</v>
      </c>
      <c r="V1744" s="7">
        <v>39850</v>
      </c>
      <c r="W1744" t="s">
        <v>8201</v>
      </c>
      <c r="X1744" t="s">
        <v>1465</v>
      </c>
      <c r="Y1744">
        <v>2009</v>
      </c>
      <c r="Z1744">
        <v>6</v>
      </c>
    </row>
    <row r="1745" spans="1:26" x14ac:dyDescent="0.25">
      <c r="A1745" t="s">
        <v>4343</v>
      </c>
      <c r="B1745" t="s">
        <v>4344</v>
      </c>
      <c r="C1745" t="s">
        <v>4344</v>
      </c>
      <c r="D1745">
        <v>0</v>
      </c>
      <c r="E1745">
        <v>88</v>
      </c>
      <c r="F1745">
        <v>1</v>
      </c>
      <c r="G1745">
        <v>28</v>
      </c>
      <c r="H1745" t="s">
        <v>8177</v>
      </c>
      <c r="I1745" t="s">
        <v>5529</v>
      </c>
      <c r="J1745" t="s">
        <v>8158</v>
      </c>
      <c r="K1745" t="s">
        <v>8161</v>
      </c>
      <c r="L1745" s="5">
        <v>6.1</v>
      </c>
      <c r="M1745" t="s">
        <v>8178</v>
      </c>
      <c r="N1745" s="6">
        <v>318763</v>
      </c>
      <c r="O1745" t="s">
        <v>8182</v>
      </c>
      <c r="P1745" s="6">
        <v>85000000</v>
      </c>
      <c r="Q1745" s="6">
        <v>225132113</v>
      </c>
      <c r="R1745">
        <v>140132113</v>
      </c>
      <c r="S1745" t="s">
        <v>8175</v>
      </c>
      <c r="T1745" s="7">
        <v>39484</v>
      </c>
      <c r="U1745" t="s">
        <v>1664</v>
      </c>
      <c r="V1745" s="7">
        <v>39484</v>
      </c>
      <c r="W1745" t="s">
        <v>8201</v>
      </c>
      <c r="X1745" t="s">
        <v>8202</v>
      </c>
      <c r="Y1745">
        <v>2008</v>
      </c>
      <c r="Z1745">
        <v>6</v>
      </c>
    </row>
    <row r="1746" spans="1:26" x14ac:dyDescent="0.25">
      <c r="A1746" t="s">
        <v>4345</v>
      </c>
      <c r="B1746" t="s">
        <v>4346</v>
      </c>
      <c r="C1746" t="s">
        <v>4346</v>
      </c>
      <c r="D1746">
        <v>0</v>
      </c>
      <c r="E1746">
        <v>106</v>
      </c>
      <c r="F1746">
        <v>1</v>
      </c>
      <c r="G1746">
        <v>46</v>
      </c>
      <c r="H1746" t="s">
        <v>8177</v>
      </c>
      <c r="I1746" t="s">
        <v>132</v>
      </c>
      <c r="J1746" t="s">
        <v>145</v>
      </c>
      <c r="K1746" t="s">
        <v>8157</v>
      </c>
      <c r="L1746" s="5">
        <v>6.2</v>
      </c>
      <c r="M1746" t="s">
        <v>8178</v>
      </c>
      <c r="N1746" s="6">
        <v>63050</v>
      </c>
      <c r="O1746" t="s">
        <v>8179</v>
      </c>
      <c r="P1746" s="6">
        <v>20000000</v>
      </c>
      <c r="Q1746" s="6">
        <v>47817020</v>
      </c>
      <c r="R1746">
        <v>27817020</v>
      </c>
      <c r="S1746" t="s">
        <v>8175</v>
      </c>
      <c r="T1746" s="7">
        <v>39318</v>
      </c>
      <c r="U1746" t="s">
        <v>4347</v>
      </c>
      <c r="V1746" s="7">
        <v>39318</v>
      </c>
      <c r="W1746" t="s">
        <v>8212</v>
      </c>
      <c r="X1746" t="s">
        <v>1465</v>
      </c>
      <c r="Y1746">
        <v>2007</v>
      </c>
      <c r="Z1746">
        <v>24</v>
      </c>
    </row>
    <row r="1747" spans="1:26" x14ac:dyDescent="0.25">
      <c r="A1747" t="s">
        <v>4348</v>
      </c>
      <c r="B1747" t="s">
        <v>4349</v>
      </c>
      <c r="C1747" t="s">
        <v>4349</v>
      </c>
      <c r="D1747">
        <v>0</v>
      </c>
      <c r="E1747">
        <v>108</v>
      </c>
      <c r="F1747">
        <v>1</v>
      </c>
      <c r="G1747">
        <v>48</v>
      </c>
      <c r="H1747" t="s">
        <v>8177</v>
      </c>
      <c r="I1747" t="s">
        <v>83</v>
      </c>
      <c r="J1747" t="s">
        <v>8166</v>
      </c>
      <c r="K1747" t="s">
        <v>3857</v>
      </c>
      <c r="L1747" s="5">
        <v>6.2</v>
      </c>
      <c r="M1747" t="s">
        <v>8178</v>
      </c>
      <c r="N1747" s="6">
        <v>208021</v>
      </c>
      <c r="O1747" t="s">
        <v>8182</v>
      </c>
      <c r="P1747" s="6">
        <v>10000000</v>
      </c>
      <c r="Q1747" s="6">
        <v>164874275</v>
      </c>
      <c r="R1747">
        <v>154874275</v>
      </c>
      <c r="S1747" t="s">
        <v>8175</v>
      </c>
      <c r="T1747" s="7">
        <v>39016</v>
      </c>
      <c r="U1747" t="s">
        <v>3940</v>
      </c>
      <c r="V1747" s="7">
        <v>39016</v>
      </c>
      <c r="W1747" t="s">
        <v>8204</v>
      </c>
      <c r="X1747" t="s">
        <v>8199</v>
      </c>
      <c r="Y1747">
        <v>2006</v>
      </c>
      <c r="Z1747">
        <v>26</v>
      </c>
    </row>
    <row r="1748" spans="1:26" x14ac:dyDescent="0.25">
      <c r="A1748" t="s">
        <v>4350</v>
      </c>
      <c r="B1748" t="s">
        <v>4351</v>
      </c>
      <c r="C1748" t="s">
        <v>4351</v>
      </c>
      <c r="D1748">
        <v>0</v>
      </c>
      <c r="E1748">
        <v>124</v>
      </c>
      <c r="F1748">
        <v>2</v>
      </c>
      <c r="G1748">
        <v>4</v>
      </c>
      <c r="H1748" t="s">
        <v>8183</v>
      </c>
      <c r="I1748" t="s">
        <v>145</v>
      </c>
      <c r="J1748" t="s">
        <v>5802</v>
      </c>
      <c r="K1748" t="s">
        <v>5802</v>
      </c>
      <c r="L1748" s="5">
        <v>7.4</v>
      </c>
      <c r="M1748" t="s">
        <v>8181</v>
      </c>
      <c r="N1748" s="6">
        <v>98862</v>
      </c>
      <c r="O1748" t="s">
        <v>8179</v>
      </c>
      <c r="P1748" s="6">
        <v>20000000</v>
      </c>
      <c r="Q1748" s="6">
        <v>22242388</v>
      </c>
      <c r="R1748">
        <v>2242388</v>
      </c>
      <c r="S1748" t="s">
        <v>8175</v>
      </c>
      <c r="T1748" s="7">
        <v>39161</v>
      </c>
      <c r="U1748" t="s">
        <v>4352</v>
      </c>
      <c r="V1748" s="7">
        <v>39161</v>
      </c>
      <c r="W1748" t="s">
        <v>8203</v>
      </c>
      <c r="X1748" t="s">
        <v>8197</v>
      </c>
      <c r="Y1748">
        <v>2007</v>
      </c>
      <c r="Z1748">
        <v>20</v>
      </c>
    </row>
    <row r="1749" spans="1:26" x14ac:dyDescent="0.25">
      <c r="A1749" t="s">
        <v>4353</v>
      </c>
      <c r="B1749" t="s">
        <v>4354</v>
      </c>
      <c r="C1749" t="s">
        <v>4354</v>
      </c>
      <c r="D1749">
        <v>0</v>
      </c>
      <c r="E1749">
        <v>161</v>
      </c>
      <c r="F1749">
        <v>2</v>
      </c>
      <c r="G1749">
        <v>41</v>
      </c>
      <c r="H1749" t="s">
        <v>8183</v>
      </c>
      <c r="I1749" t="s">
        <v>145</v>
      </c>
      <c r="J1749" t="s">
        <v>8167</v>
      </c>
      <c r="K1749" t="s">
        <v>5802</v>
      </c>
      <c r="L1749" s="5">
        <v>7.2</v>
      </c>
      <c r="M1749" t="s">
        <v>8181</v>
      </c>
      <c r="N1749" s="6">
        <v>119767</v>
      </c>
      <c r="O1749" t="s">
        <v>8182</v>
      </c>
      <c r="P1749" s="6">
        <v>46000000</v>
      </c>
      <c r="Q1749" s="6">
        <v>23834809</v>
      </c>
      <c r="R1749">
        <v>-22165191</v>
      </c>
      <c r="S1749" t="s">
        <v>8185</v>
      </c>
      <c r="T1749" s="7">
        <v>42703</v>
      </c>
      <c r="U1749" t="s">
        <v>88</v>
      </c>
      <c r="V1749" s="7">
        <v>42703</v>
      </c>
      <c r="W1749" t="s">
        <v>8207</v>
      </c>
      <c r="X1749" t="s">
        <v>8197</v>
      </c>
      <c r="Y1749">
        <v>2016</v>
      </c>
      <c r="Z1749">
        <v>29</v>
      </c>
    </row>
    <row r="1750" spans="1:26" x14ac:dyDescent="0.25">
      <c r="A1750" t="s">
        <v>4355</v>
      </c>
      <c r="B1750" t="s">
        <v>4356</v>
      </c>
      <c r="C1750" t="s">
        <v>4356</v>
      </c>
      <c r="D1750">
        <v>0</v>
      </c>
      <c r="E1750">
        <v>112</v>
      </c>
      <c r="F1750">
        <v>1</v>
      </c>
      <c r="G1750">
        <v>52</v>
      </c>
      <c r="H1750" t="s">
        <v>8177</v>
      </c>
      <c r="I1750" t="s">
        <v>132</v>
      </c>
      <c r="J1750" t="s">
        <v>145</v>
      </c>
      <c r="K1750" t="s">
        <v>8157</v>
      </c>
      <c r="L1750" s="5">
        <v>5.8</v>
      </c>
      <c r="M1750" t="s">
        <v>8178</v>
      </c>
      <c r="N1750" s="6">
        <v>64430</v>
      </c>
      <c r="O1750" t="s">
        <v>8179</v>
      </c>
      <c r="P1750" s="6">
        <v>35000000</v>
      </c>
      <c r="Q1750" s="6">
        <v>65100369</v>
      </c>
      <c r="R1750">
        <v>30100369</v>
      </c>
      <c r="S1750" t="s">
        <v>8175</v>
      </c>
      <c r="T1750" s="7">
        <v>40634</v>
      </c>
      <c r="U1750" t="s">
        <v>2686</v>
      </c>
      <c r="V1750" s="7">
        <v>40634</v>
      </c>
      <c r="W1750" t="s">
        <v>8210</v>
      </c>
      <c r="X1750" t="s">
        <v>1465</v>
      </c>
      <c r="Y1750">
        <v>2011</v>
      </c>
      <c r="Z1750">
        <v>1</v>
      </c>
    </row>
    <row r="1751" spans="1:26" x14ac:dyDescent="0.25">
      <c r="A1751" t="s">
        <v>4357</v>
      </c>
      <c r="B1751" t="s">
        <v>4358</v>
      </c>
      <c r="C1751" t="s">
        <v>4358</v>
      </c>
      <c r="D1751">
        <v>0</v>
      </c>
      <c r="E1751">
        <v>92</v>
      </c>
      <c r="F1751">
        <v>1</v>
      </c>
      <c r="G1751">
        <v>32</v>
      </c>
      <c r="H1751" t="s">
        <v>8177</v>
      </c>
      <c r="I1751" t="s">
        <v>145</v>
      </c>
      <c r="J1751" t="s">
        <v>83</v>
      </c>
      <c r="K1751" t="s">
        <v>8166</v>
      </c>
      <c r="L1751" s="5">
        <v>5.8</v>
      </c>
      <c r="M1751" t="s">
        <v>8178</v>
      </c>
      <c r="N1751" s="6">
        <v>64388</v>
      </c>
      <c r="O1751" t="s">
        <v>8179</v>
      </c>
      <c r="P1751" s="6">
        <v>10000000</v>
      </c>
      <c r="Q1751" s="6">
        <v>77578320</v>
      </c>
      <c r="R1751">
        <v>67578320</v>
      </c>
      <c r="S1751" t="s">
        <v>8175</v>
      </c>
      <c r="T1751" s="7">
        <v>39899</v>
      </c>
      <c r="U1751" t="s">
        <v>4359</v>
      </c>
      <c r="V1751" s="7">
        <v>39899</v>
      </c>
      <c r="W1751" t="s">
        <v>8203</v>
      </c>
      <c r="X1751" t="s">
        <v>1465</v>
      </c>
      <c r="Y1751">
        <v>2009</v>
      </c>
      <c r="Z1751">
        <v>27</v>
      </c>
    </row>
    <row r="1752" spans="1:26" x14ac:dyDescent="0.25">
      <c r="A1752" t="s">
        <v>4360</v>
      </c>
      <c r="B1752" t="s">
        <v>4361</v>
      </c>
      <c r="C1752" t="s">
        <v>4361</v>
      </c>
      <c r="D1752">
        <v>0</v>
      </c>
      <c r="E1752">
        <v>110</v>
      </c>
      <c r="F1752">
        <v>1</v>
      </c>
      <c r="G1752">
        <v>50</v>
      </c>
      <c r="H1752" t="s">
        <v>8177</v>
      </c>
      <c r="I1752" t="s">
        <v>132</v>
      </c>
      <c r="J1752" t="s">
        <v>8163</v>
      </c>
      <c r="K1752" t="s">
        <v>8168</v>
      </c>
      <c r="L1752" s="5">
        <v>6.4</v>
      </c>
      <c r="M1752" t="s">
        <v>8178</v>
      </c>
      <c r="N1752" s="6">
        <v>98894</v>
      </c>
      <c r="O1752" t="s">
        <v>8179</v>
      </c>
      <c r="P1752" s="6">
        <v>22000000</v>
      </c>
      <c r="Q1752" s="6">
        <v>147880543</v>
      </c>
      <c r="R1752">
        <v>125880543</v>
      </c>
      <c r="S1752" t="s">
        <v>8175</v>
      </c>
      <c r="T1752" s="7">
        <v>39348</v>
      </c>
      <c r="U1752" t="s">
        <v>4111</v>
      </c>
      <c r="V1752" s="7">
        <v>39348</v>
      </c>
      <c r="W1752" t="s">
        <v>8211</v>
      </c>
      <c r="X1752" t="s">
        <v>8200</v>
      </c>
      <c r="Y1752">
        <v>2007</v>
      </c>
      <c r="Z1752">
        <v>23</v>
      </c>
    </row>
    <row r="1753" spans="1:26" x14ac:dyDescent="0.25">
      <c r="A1753" t="s">
        <v>4362</v>
      </c>
      <c r="B1753" t="s">
        <v>4363</v>
      </c>
      <c r="C1753" t="s">
        <v>4363</v>
      </c>
      <c r="D1753">
        <v>0</v>
      </c>
      <c r="E1753">
        <v>100</v>
      </c>
      <c r="F1753">
        <v>1</v>
      </c>
      <c r="G1753">
        <v>40</v>
      </c>
      <c r="H1753" t="s">
        <v>8177</v>
      </c>
      <c r="I1753" t="s">
        <v>5529</v>
      </c>
      <c r="J1753" t="s">
        <v>132</v>
      </c>
      <c r="K1753" t="s">
        <v>8162</v>
      </c>
      <c r="L1753" s="5">
        <v>6</v>
      </c>
      <c r="M1753" t="s">
        <v>8178</v>
      </c>
      <c r="N1753" s="6">
        <v>50127</v>
      </c>
      <c r="O1753" t="s">
        <v>8179</v>
      </c>
      <c r="P1753" s="6">
        <v>25000000</v>
      </c>
      <c r="Q1753" s="6">
        <v>26800152</v>
      </c>
      <c r="R1753">
        <v>1800152</v>
      </c>
      <c r="S1753" t="s">
        <v>8175</v>
      </c>
      <c r="T1753" s="7">
        <v>42817</v>
      </c>
      <c r="U1753" t="s">
        <v>4364</v>
      </c>
      <c r="V1753" s="7">
        <v>42817</v>
      </c>
      <c r="W1753" t="s">
        <v>8203</v>
      </c>
      <c r="X1753" t="s">
        <v>8199</v>
      </c>
      <c r="Y1753">
        <v>2017</v>
      </c>
      <c r="Z1753">
        <v>23</v>
      </c>
    </row>
    <row r="1754" spans="1:26" x14ac:dyDescent="0.25">
      <c r="A1754" t="s">
        <v>4365</v>
      </c>
      <c r="B1754" t="s">
        <v>4366</v>
      </c>
      <c r="C1754" t="s">
        <v>4366</v>
      </c>
      <c r="D1754">
        <v>0</v>
      </c>
      <c r="E1754">
        <v>92</v>
      </c>
      <c r="F1754">
        <v>1</v>
      </c>
      <c r="G1754">
        <v>32</v>
      </c>
      <c r="H1754" t="s">
        <v>8177</v>
      </c>
      <c r="I1754" t="s">
        <v>5529</v>
      </c>
      <c r="J1754" t="s">
        <v>132</v>
      </c>
      <c r="K1754" t="s">
        <v>3623</v>
      </c>
      <c r="L1754" s="5">
        <v>7</v>
      </c>
      <c r="M1754" t="s">
        <v>8178</v>
      </c>
      <c r="N1754" s="6">
        <v>79222</v>
      </c>
      <c r="O1754" t="s">
        <v>8179</v>
      </c>
      <c r="P1754" s="6">
        <v>11500000</v>
      </c>
      <c r="Q1754" s="6">
        <v>84645164</v>
      </c>
      <c r="R1754">
        <v>73145164</v>
      </c>
      <c r="S1754" t="s">
        <v>8175</v>
      </c>
      <c r="T1754" s="7">
        <v>38981</v>
      </c>
      <c r="U1754" t="s">
        <v>3096</v>
      </c>
      <c r="V1754" s="7">
        <v>38981</v>
      </c>
      <c r="W1754" t="s">
        <v>8211</v>
      </c>
      <c r="X1754" t="s">
        <v>8199</v>
      </c>
      <c r="Y1754">
        <v>2006</v>
      </c>
      <c r="Z1754">
        <v>21</v>
      </c>
    </row>
    <row r="1755" spans="1:26" x14ac:dyDescent="0.25">
      <c r="A1755" t="s">
        <v>4367</v>
      </c>
      <c r="B1755" t="s">
        <v>4368</v>
      </c>
      <c r="C1755" t="s">
        <v>4368</v>
      </c>
      <c r="D1755">
        <v>0</v>
      </c>
      <c r="E1755">
        <v>110</v>
      </c>
      <c r="F1755">
        <v>1</v>
      </c>
      <c r="G1755">
        <v>50</v>
      </c>
      <c r="H1755" t="s">
        <v>8177</v>
      </c>
      <c r="I1755" t="s">
        <v>5529</v>
      </c>
      <c r="J1755" t="s">
        <v>8162</v>
      </c>
      <c r="K1755" t="s">
        <v>3857</v>
      </c>
      <c r="L1755" s="5">
        <v>6.7</v>
      </c>
      <c r="M1755" t="s">
        <v>8178</v>
      </c>
      <c r="N1755" s="6">
        <v>403288</v>
      </c>
      <c r="O1755" t="s">
        <v>8182</v>
      </c>
      <c r="P1755" s="6">
        <v>75000000</v>
      </c>
      <c r="Q1755" s="6">
        <v>342463063</v>
      </c>
      <c r="R1755">
        <v>267463063</v>
      </c>
      <c r="S1755" t="s">
        <v>8175</v>
      </c>
      <c r="T1755" s="7">
        <v>39611</v>
      </c>
      <c r="U1755" t="s">
        <v>3719</v>
      </c>
      <c r="V1755" s="7">
        <v>39611</v>
      </c>
      <c r="W1755" t="s">
        <v>8208</v>
      </c>
      <c r="X1755" t="s">
        <v>8199</v>
      </c>
      <c r="Y1755">
        <v>2008</v>
      </c>
      <c r="Z1755">
        <v>12</v>
      </c>
    </row>
    <row r="1756" spans="1:26" x14ac:dyDescent="0.25">
      <c r="A1756" t="s">
        <v>4369</v>
      </c>
      <c r="B1756" t="s">
        <v>4370</v>
      </c>
      <c r="C1756" t="s">
        <v>4370</v>
      </c>
      <c r="D1756">
        <v>0</v>
      </c>
      <c r="E1756">
        <v>106</v>
      </c>
      <c r="F1756">
        <v>1</v>
      </c>
      <c r="G1756">
        <v>46</v>
      </c>
      <c r="H1756" t="s">
        <v>8177</v>
      </c>
      <c r="I1756" t="s">
        <v>8158</v>
      </c>
      <c r="J1756" t="s">
        <v>8163</v>
      </c>
      <c r="K1756" t="s">
        <v>8156</v>
      </c>
      <c r="L1756" s="5">
        <v>6.1</v>
      </c>
      <c r="M1756" t="s">
        <v>8178</v>
      </c>
      <c r="N1756" s="6">
        <v>81148</v>
      </c>
      <c r="O1756" t="s">
        <v>8179</v>
      </c>
      <c r="P1756" s="6">
        <v>60000000</v>
      </c>
      <c r="Q1756" s="6">
        <v>62803180</v>
      </c>
      <c r="R1756">
        <v>2803180</v>
      </c>
      <c r="S1756" t="s">
        <v>8175</v>
      </c>
      <c r="T1756" s="7">
        <v>39793</v>
      </c>
      <c r="U1756" t="s">
        <v>1477</v>
      </c>
      <c r="V1756" s="7">
        <v>39793</v>
      </c>
      <c r="W1756" t="s">
        <v>8196</v>
      </c>
      <c r="X1756" t="s">
        <v>8199</v>
      </c>
      <c r="Y1756">
        <v>2008</v>
      </c>
      <c r="Z1756">
        <v>11</v>
      </c>
    </row>
    <row r="1757" spans="1:26" x14ac:dyDescent="0.25">
      <c r="A1757" t="s">
        <v>4371</v>
      </c>
      <c r="B1757" t="s">
        <v>4372</v>
      </c>
      <c r="C1757" t="s">
        <v>4372</v>
      </c>
      <c r="D1757">
        <v>0</v>
      </c>
      <c r="E1757">
        <v>122</v>
      </c>
      <c r="F1757">
        <v>2</v>
      </c>
      <c r="G1757">
        <v>2</v>
      </c>
      <c r="H1757" t="s">
        <v>8183</v>
      </c>
      <c r="I1757" t="s">
        <v>8162</v>
      </c>
      <c r="J1757" t="s">
        <v>3857</v>
      </c>
      <c r="K1757" t="s">
        <v>5802</v>
      </c>
      <c r="L1757" s="5">
        <v>6.9</v>
      </c>
      <c r="M1757" t="s">
        <v>8178</v>
      </c>
      <c r="N1757" s="6">
        <v>361674</v>
      </c>
      <c r="O1757" t="s">
        <v>8182</v>
      </c>
      <c r="P1757" s="6">
        <v>85000000</v>
      </c>
      <c r="Q1757" s="6">
        <v>311312624</v>
      </c>
      <c r="R1757">
        <v>226312624</v>
      </c>
      <c r="S1757" t="s">
        <v>8175</v>
      </c>
      <c r="T1757" s="7">
        <v>39226</v>
      </c>
      <c r="U1757" t="s">
        <v>924</v>
      </c>
      <c r="V1757" s="7">
        <v>39226</v>
      </c>
      <c r="W1757" t="s">
        <v>8213</v>
      </c>
      <c r="X1757" t="s">
        <v>8199</v>
      </c>
      <c r="Y1757">
        <v>2007</v>
      </c>
      <c r="Z1757">
        <v>24</v>
      </c>
    </row>
    <row r="1758" spans="1:26" x14ac:dyDescent="0.25">
      <c r="A1758" t="s">
        <v>4373</v>
      </c>
      <c r="B1758" t="s">
        <v>4374</v>
      </c>
      <c r="C1758" t="s">
        <v>4374</v>
      </c>
      <c r="D1758">
        <v>0</v>
      </c>
      <c r="E1758">
        <v>96</v>
      </c>
      <c r="F1758">
        <v>1</v>
      </c>
      <c r="G1758">
        <v>36</v>
      </c>
      <c r="H1758" t="s">
        <v>8177</v>
      </c>
      <c r="I1758" t="s">
        <v>3623</v>
      </c>
      <c r="J1758" t="s">
        <v>8169</v>
      </c>
      <c r="K1758" t="s">
        <v>5802</v>
      </c>
      <c r="L1758" s="5">
        <v>7.4</v>
      </c>
      <c r="M1758" t="s">
        <v>8181</v>
      </c>
      <c r="N1758" s="6">
        <v>84723</v>
      </c>
      <c r="O1758" t="s">
        <v>8179</v>
      </c>
      <c r="P1758" s="6">
        <v>1500000</v>
      </c>
      <c r="Q1758" s="6">
        <v>49782012</v>
      </c>
      <c r="R1758">
        <v>48282012</v>
      </c>
      <c r="S1758" t="s">
        <v>8175</v>
      </c>
      <c r="T1758" s="7">
        <v>38741</v>
      </c>
      <c r="U1758" t="s">
        <v>4375</v>
      </c>
      <c r="V1758" s="7">
        <v>38741</v>
      </c>
      <c r="W1758" t="s">
        <v>8198</v>
      </c>
      <c r="X1758" t="s">
        <v>8197</v>
      </c>
      <c r="Y1758">
        <v>2006</v>
      </c>
      <c r="Z1758">
        <v>24</v>
      </c>
    </row>
    <row r="1759" spans="1:26" x14ac:dyDescent="0.25">
      <c r="A1759" t="s">
        <v>4376</v>
      </c>
      <c r="B1759" t="s">
        <v>4377</v>
      </c>
      <c r="C1759" t="s">
        <v>4377</v>
      </c>
      <c r="D1759">
        <v>0</v>
      </c>
      <c r="E1759">
        <v>96</v>
      </c>
      <c r="F1759">
        <v>1</v>
      </c>
      <c r="G1759">
        <v>36</v>
      </c>
      <c r="H1759" t="s">
        <v>8177</v>
      </c>
      <c r="I1759" t="s">
        <v>132</v>
      </c>
      <c r="J1759" t="s">
        <v>145</v>
      </c>
      <c r="K1759" t="s">
        <v>8157</v>
      </c>
      <c r="L1759" s="5">
        <v>7.1</v>
      </c>
      <c r="M1759" t="s">
        <v>8181</v>
      </c>
      <c r="N1759" s="6">
        <v>265510</v>
      </c>
      <c r="O1759" t="s">
        <v>8182</v>
      </c>
      <c r="P1759" s="6">
        <v>15500000</v>
      </c>
      <c r="Q1759" s="6">
        <v>96409300</v>
      </c>
      <c r="R1759">
        <v>80909300</v>
      </c>
      <c r="S1759" t="s">
        <v>8175</v>
      </c>
      <c r="T1759" s="7">
        <v>39585</v>
      </c>
      <c r="U1759" t="s">
        <v>186</v>
      </c>
      <c r="V1759" s="7">
        <v>39585</v>
      </c>
      <c r="W1759" t="s">
        <v>8213</v>
      </c>
      <c r="X1759" t="s">
        <v>8206</v>
      </c>
      <c r="Y1759">
        <v>2008</v>
      </c>
      <c r="Z1759">
        <v>17</v>
      </c>
    </row>
    <row r="1760" spans="1:26" x14ac:dyDescent="0.25">
      <c r="A1760" t="s">
        <v>4378</v>
      </c>
      <c r="B1760" t="s">
        <v>4379</v>
      </c>
      <c r="C1760" t="s">
        <v>4379</v>
      </c>
      <c r="D1760">
        <v>0</v>
      </c>
      <c r="E1760">
        <v>94</v>
      </c>
      <c r="F1760">
        <v>1</v>
      </c>
      <c r="G1760">
        <v>34</v>
      </c>
      <c r="H1760" t="s">
        <v>8177</v>
      </c>
      <c r="I1760" t="s">
        <v>83</v>
      </c>
      <c r="J1760" t="s">
        <v>5802</v>
      </c>
      <c r="K1760" t="s">
        <v>5802</v>
      </c>
      <c r="L1760" s="5">
        <v>5.5</v>
      </c>
      <c r="M1760" t="s">
        <v>8178</v>
      </c>
      <c r="N1760" s="6">
        <v>94390</v>
      </c>
      <c r="O1760" t="s">
        <v>8179</v>
      </c>
      <c r="P1760" s="6">
        <v>10200000</v>
      </c>
      <c r="Q1760" s="6">
        <v>35728183</v>
      </c>
      <c r="R1760">
        <v>25528183</v>
      </c>
      <c r="S1760" t="s">
        <v>8175</v>
      </c>
      <c r="T1760" s="7">
        <v>2007</v>
      </c>
      <c r="U1760" t="s">
        <v>2972</v>
      </c>
      <c r="V1760" s="7">
        <v>2007</v>
      </c>
      <c r="W1760" t="s">
        <v>8208</v>
      </c>
      <c r="X1760" t="s">
        <v>8199</v>
      </c>
      <c r="Y1760">
        <v>1905</v>
      </c>
      <c r="Z1760">
        <v>29</v>
      </c>
    </row>
    <row r="1761" spans="1:26" x14ac:dyDescent="0.25">
      <c r="A1761" t="s">
        <v>4380</v>
      </c>
      <c r="B1761" t="s">
        <v>4381</v>
      </c>
      <c r="C1761" t="s">
        <v>4381</v>
      </c>
      <c r="D1761">
        <v>0</v>
      </c>
      <c r="E1761">
        <v>141</v>
      </c>
      <c r="F1761">
        <v>2</v>
      </c>
      <c r="G1761">
        <v>21</v>
      </c>
      <c r="H1761" t="s">
        <v>8183</v>
      </c>
      <c r="I1761" t="s">
        <v>5529</v>
      </c>
      <c r="J1761" t="s">
        <v>8158</v>
      </c>
      <c r="K1761" t="s">
        <v>145</v>
      </c>
      <c r="L1761" s="5">
        <v>7.8</v>
      </c>
      <c r="M1761" t="s">
        <v>8181</v>
      </c>
      <c r="N1761" s="6">
        <v>168154</v>
      </c>
      <c r="O1761" t="s">
        <v>8182</v>
      </c>
      <c r="P1761" s="6">
        <v>19000000</v>
      </c>
      <c r="Q1761" s="6">
        <v>68673228</v>
      </c>
      <c r="R1761">
        <v>49673228</v>
      </c>
      <c r="S1761" t="s">
        <v>8175</v>
      </c>
      <c r="T1761" s="7">
        <v>39036</v>
      </c>
      <c r="U1761" t="s">
        <v>69</v>
      </c>
      <c r="V1761" s="7">
        <v>39036</v>
      </c>
      <c r="W1761" t="s">
        <v>8207</v>
      </c>
      <c r="X1761" t="s">
        <v>8202</v>
      </c>
      <c r="Y1761">
        <v>2006</v>
      </c>
      <c r="Z1761">
        <v>15</v>
      </c>
    </row>
    <row r="1762" spans="1:26" x14ac:dyDescent="0.25">
      <c r="A1762" t="s">
        <v>4382</v>
      </c>
      <c r="B1762" t="s">
        <v>4383</v>
      </c>
      <c r="C1762" t="s">
        <v>4383</v>
      </c>
      <c r="D1762">
        <v>0</v>
      </c>
      <c r="E1762">
        <v>117</v>
      </c>
      <c r="F1762">
        <v>1</v>
      </c>
      <c r="G1762">
        <v>57</v>
      </c>
      <c r="H1762" t="s">
        <v>8177</v>
      </c>
      <c r="I1762" t="s">
        <v>5529</v>
      </c>
      <c r="J1762" t="s">
        <v>8162</v>
      </c>
      <c r="K1762" t="s">
        <v>145</v>
      </c>
      <c r="L1762" s="5">
        <v>6.8</v>
      </c>
      <c r="M1762" t="s">
        <v>8178</v>
      </c>
      <c r="N1762" s="6">
        <v>91558</v>
      </c>
      <c r="O1762" t="s">
        <v>8179</v>
      </c>
      <c r="P1762" s="6">
        <v>21000000</v>
      </c>
      <c r="Q1762" s="6">
        <v>55033767</v>
      </c>
      <c r="R1762">
        <v>34033767</v>
      </c>
      <c r="S1762" t="s">
        <v>8175</v>
      </c>
      <c r="T1762" s="7">
        <v>39227</v>
      </c>
      <c r="U1762" t="s">
        <v>4384</v>
      </c>
      <c r="V1762" s="7">
        <v>39227</v>
      </c>
      <c r="W1762" t="s">
        <v>8213</v>
      </c>
      <c r="X1762" t="s">
        <v>1465</v>
      </c>
      <c r="Y1762">
        <v>2007</v>
      </c>
      <c r="Z1762">
        <v>25</v>
      </c>
    </row>
    <row r="1763" spans="1:26" x14ac:dyDescent="0.25">
      <c r="A1763" t="s">
        <v>4385</v>
      </c>
      <c r="B1763" t="s">
        <v>4386</v>
      </c>
      <c r="C1763" t="s">
        <v>4386</v>
      </c>
      <c r="D1763">
        <v>0</v>
      </c>
      <c r="E1763">
        <v>150</v>
      </c>
      <c r="F1763">
        <v>2</v>
      </c>
      <c r="G1763">
        <v>30</v>
      </c>
      <c r="H1763" t="s">
        <v>8183</v>
      </c>
      <c r="I1763" t="s">
        <v>5529</v>
      </c>
      <c r="J1763" t="s">
        <v>8158</v>
      </c>
      <c r="K1763" t="s">
        <v>8163</v>
      </c>
      <c r="L1763" s="5">
        <v>6.5</v>
      </c>
      <c r="M1763" t="s">
        <v>8178</v>
      </c>
      <c r="N1763" s="6">
        <v>220868</v>
      </c>
      <c r="O1763" t="s">
        <v>8182</v>
      </c>
      <c r="P1763" s="6">
        <v>225000000</v>
      </c>
      <c r="Q1763" s="6">
        <v>419665568</v>
      </c>
      <c r="R1763">
        <v>194665568</v>
      </c>
      <c r="S1763" t="s">
        <v>8175</v>
      </c>
      <c r="T1763" s="7">
        <v>39577</v>
      </c>
      <c r="U1763" t="s">
        <v>3358</v>
      </c>
      <c r="V1763" s="7">
        <v>39577</v>
      </c>
      <c r="W1763" t="s">
        <v>8213</v>
      </c>
      <c r="X1763" t="s">
        <v>1465</v>
      </c>
      <c r="Y1763">
        <v>2008</v>
      </c>
      <c r="Z1763">
        <v>9</v>
      </c>
    </row>
    <row r="1764" spans="1:26" x14ac:dyDescent="0.25">
      <c r="A1764" t="s">
        <v>4387</v>
      </c>
      <c r="B1764" t="s">
        <v>4388</v>
      </c>
      <c r="C1764" t="s">
        <v>4388</v>
      </c>
      <c r="D1764">
        <v>0</v>
      </c>
      <c r="E1764">
        <v>162</v>
      </c>
      <c r="F1764">
        <v>2</v>
      </c>
      <c r="G1764">
        <v>42</v>
      </c>
      <c r="H1764" t="s">
        <v>8183</v>
      </c>
      <c r="I1764" t="s">
        <v>5529</v>
      </c>
      <c r="J1764" t="s">
        <v>8158</v>
      </c>
      <c r="K1764" t="s">
        <v>8156</v>
      </c>
      <c r="L1764" s="5">
        <v>7.9</v>
      </c>
      <c r="M1764" t="s">
        <v>8181</v>
      </c>
      <c r="N1764" s="6">
        <v>1364568</v>
      </c>
      <c r="O1764" t="s">
        <v>8184</v>
      </c>
      <c r="P1764" s="6">
        <v>237000000</v>
      </c>
      <c r="Q1764" s="6">
        <v>2923706026</v>
      </c>
      <c r="R1764">
        <v>2686706026</v>
      </c>
      <c r="S1764" t="s">
        <v>8175</v>
      </c>
      <c r="T1764" s="7">
        <v>40157</v>
      </c>
      <c r="U1764" t="s">
        <v>515</v>
      </c>
      <c r="V1764" s="7">
        <v>40157</v>
      </c>
      <c r="W1764" t="s">
        <v>8196</v>
      </c>
      <c r="X1764" t="s">
        <v>8199</v>
      </c>
      <c r="Y1764">
        <v>2009</v>
      </c>
      <c r="Z1764">
        <v>10</v>
      </c>
    </row>
    <row r="1765" spans="1:26" x14ac:dyDescent="0.25">
      <c r="A1765" t="s">
        <v>4389</v>
      </c>
      <c r="B1765" t="s">
        <v>4390</v>
      </c>
      <c r="C1765" t="s">
        <v>4390</v>
      </c>
      <c r="D1765">
        <v>0</v>
      </c>
      <c r="E1765">
        <v>103</v>
      </c>
      <c r="F1765">
        <v>1</v>
      </c>
      <c r="G1765">
        <v>43</v>
      </c>
      <c r="H1765" t="s">
        <v>8177</v>
      </c>
      <c r="I1765" t="s">
        <v>5529</v>
      </c>
      <c r="J1765" t="s">
        <v>8162</v>
      </c>
      <c r="K1765" t="s">
        <v>3857</v>
      </c>
      <c r="L1765" s="5">
        <v>6.2</v>
      </c>
      <c r="M1765" t="s">
        <v>8178</v>
      </c>
      <c r="N1765" s="6">
        <v>95335</v>
      </c>
      <c r="O1765" t="s">
        <v>8179</v>
      </c>
      <c r="P1765" s="6">
        <v>25000000</v>
      </c>
      <c r="Q1765" s="6">
        <v>42653739</v>
      </c>
      <c r="R1765">
        <v>17653739</v>
      </c>
      <c r="S1765" t="s">
        <v>8175</v>
      </c>
      <c r="T1765" s="7">
        <v>39318</v>
      </c>
      <c r="U1765" t="s">
        <v>4391</v>
      </c>
      <c r="V1765" s="7">
        <v>39318</v>
      </c>
      <c r="W1765" t="s">
        <v>8212</v>
      </c>
      <c r="X1765" t="s">
        <v>1465</v>
      </c>
      <c r="Y1765">
        <v>2007</v>
      </c>
      <c r="Z1765">
        <v>24</v>
      </c>
    </row>
    <row r="1766" spans="1:26" x14ac:dyDescent="0.25">
      <c r="A1766" t="s">
        <v>4392</v>
      </c>
      <c r="B1766" t="s">
        <v>4393</v>
      </c>
      <c r="C1766" t="s">
        <v>4393</v>
      </c>
      <c r="D1766">
        <v>0</v>
      </c>
      <c r="E1766">
        <v>87</v>
      </c>
      <c r="F1766">
        <v>1</v>
      </c>
      <c r="G1766">
        <v>27</v>
      </c>
      <c r="H1766" t="s">
        <v>8177</v>
      </c>
      <c r="I1766" t="s">
        <v>145</v>
      </c>
      <c r="J1766" t="s">
        <v>8156</v>
      </c>
      <c r="K1766" t="s">
        <v>8166</v>
      </c>
      <c r="L1766" s="5">
        <v>7.8</v>
      </c>
      <c r="M1766" t="s">
        <v>8181</v>
      </c>
      <c r="N1766" s="6">
        <v>196083</v>
      </c>
      <c r="O1766" t="s">
        <v>8182</v>
      </c>
      <c r="P1766" s="6">
        <v>200000</v>
      </c>
      <c r="Q1766" s="6">
        <v>0</v>
      </c>
      <c r="R1766">
        <v>-200000</v>
      </c>
      <c r="S1766" t="s">
        <v>8185</v>
      </c>
      <c r="T1766" s="7">
        <v>39243</v>
      </c>
      <c r="U1766" t="s">
        <v>4394</v>
      </c>
      <c r="V1766" s="7">
        <v>39243</v>
      </c>
      <c r="W1766" t="s">
        <v>8208</v>
      </c>
      <c r="X1766" t="s">
        <v>8200</v>
      </c>
      <c r="Y1766">
        <v>2007</v>
      </c>
      <c r="Z1766">
        <v>10</v>
      </c>
    </row>
    <row r="1767" spans="1:26" x14ac:dyDescent="0.25">
      <c r="A1767" t="s">
        <v>4395</v>
      </c>
      <c r="B1767" t="s">
        <v>4396</v>
      </c>
      <c r="C1767" t="s">
        <v>4397</v>
      </c>
      <c r="D1767">
        <v>0</v>
      </c>
      <c r="E1767">
        <v>94</v>
      </c>
      <c r="F1767">
        <v>1</v>
      </c>
      <c r="G1767">
        <v>34</v>
      </c>
      <c r="H1767" t="s">
        <v>8177</v>
      </c>
      <c r="I1767" t="s">
        <v>5529</v>
      </c>
      <c r="J1767" t="s">
        <v>83</v>
      </c>
      <c r="K1767" t="s">
        <v>8161</v>
      </c>
      <c r="L1767" s="5">
        <v>4.5999999999999996</v>
      </c>
      <c r="M1767" t="s">
        <v>8188</v>
      </c>
      <c r="N1767" s="6">
        <v>131097</v>
      </c>
      <c r="O1767" t="s">
        <v>8182</v>
      </c>
      <c r="P1767" s="6">
        <v>40000000</v>
      </c>
      <c r="Q1767" s="6">
        <v>130290885</v>
      </c>
      <c r="R1767">
        <v>90290885</v>
      </c>
      <c r="S1767" t="s">
        <v>8175</v>
      </c>
      <c r="T1767" s="7">
        <v>39441</v>
      </c>
      <c r="U1767" t="s">
        <v>4398</v>
      </c>
      <c r="V1767" s="7">
        <v>39441</v>
      </c>
      <c r="W1767" t="s">
        <v>8196</v>
      </c>
      <c r="X1767" t="s">
        <v>8197</v>
      </c>
      <c r="Y1767">
        <v>2007</v>
      </c>
      <c r="Z1767">
        <v>25</v>
      </c>
    </row>
    <row r="1768" spans="1:26" x14ac:dyDescent="0.25">
      <c r="A1768" t="s">
        <v>4399</v>
      </c>
      <c r="B1768" t="s">
        <v>288</v>
      </c>
      <c r="C1768" t="s">
        <v>288</v>
      </c>
      <c r="D1768">
        <v>0</v>
      </c>
      <c r="E1768">
        <v>97</v>
      </c>
      <c r="F1768">
        <v>1</v>
      </c>
      <c r="G1768">
        <v>37</v>
      </c>
      <c r="H1768" t="s">
        <v>8177</v>
      </c>
      <c r="I1768" t="s">
        <v>83</v>
      </c>
      <c r="J1768" t="s">
        <v>8166</v>
      </c>
      <c r="K1768" t="s">
        <v>3857</v>
      </c>
      <c r="L1768" s="5">
        <v>5.5</v>
      </c>
      <c r="M1768" t="s">
        <v>8178</v>
      </c>
      <c r="N1768" s="6">
        <v>115119</v>
      </c>
      <c r="O1768" t="s">
        <v>8182</v>
      </c>
      <c r="P1768" s="6">
        <v>19000000</v>
      </c>
      <c r="Q1768" s="6">
        <v>91509154</v>
      </c>
      <c r="R1768">
        <v>72509154</v>
      </c>
      <c r="S1768" t="s">
        <v>8175</v>
      </c>
      <c r="T1768" s="7">
        <v>39853</v>
      </c>
      <c r="U1768" t="s">
        <v>3099</v>
      </c>
      <c r="V1768" s="7">
        <v>39853</v>
      </c>
      <c r="W1768" t="s">
        <v>8201</v>
      </c>
      <c r="X1768" t="s">
        <v>8205</v>
      </c>
      <c r="Y1768">
        <v>2009</v>
      </c>
      <c r="Z1768">
        <v>9</v>
      </c>
    </row>
    <row r="1769" spans="1:26" x14ac:dyDescent="0.25">
      <c r="A1769" t="s">
        <v>4400</v>
      </c>
      <c r="B1769" t="s">
        <v>4401</v>
      </c>
      <c r="C1769" t="s">
        <v>4401</v>
      </c>
      <c r="D1769">
        <v>0</v>
      </c>
      <c r="E1769">
        <v>112</v>
      </c>
      <c r="F1769">
        <v>1</v>
      </c>
      <c r="G1769">
        <v>52</v>
      </c>
      <c r="H1769" t="s">
        <v>8177</v>
      </c>
      <c r="I1769" t="s">
        <v>132</v>
      </c>
      <c r="J1769" t="s">
        <v>145</v>
      </c>
      <c r="K1769" t="s">
        <v>8157</v>
      </c>
      <c r="L1769" s="5">
        <v>6.7</v>
      </c>
      <c r="M1769" t="s">
        <v>8178</v>
      </c>
      <c r="N1769" s="6">
        <v>217609</v>
      </c>
      <c r="O1769" t="s">
        <v>8182</v>
      </c>
      <c r="P1769" s="6">
        <v>30000000</v>
      </c>
      <c r="Q1769" s="6">
        <v>102820008</v>
      </c>
      <c r="R1769">
        <v>72820008</v>
      </c>
      <c r="S1769" t="s">
        <v>8175</v>
      </c>
      <c r="T1769" s="7">
        <v>40486</v>
      </c>
      <c r="U1769" t="s">
        <v>869</v>
      </c>
      <c r="V1769" s="7">
        <v>40486</v>
      </c>
      <c r="W1769" t="s">
        <v>8207</v>
      </c>
      <c r="X1769" t="s">
        <v>8199</v>
      </c>
      <c r="Y1769">
        <v>2010</v>
      </c>
      <c r="Z1769">
        <v>4</v>
      </c>
    </row>
    <row r="1770" spans="1:26" x14ac:dyDescent="0.25">
      <c r="A1770" t="s">
        <v>4402</v>
      </c>
      <c r="B1770" t="s">
        <v>4403</v>
      </c>
      <c r="C1770" t="s">
        <v>4403</v>
      </c>
      <c r="D1770">
        <v>0</v>
      </c>
      <c r="E1770">
        <v>148</v>
      </c>
      <c r="F1770">
        <v>2</v>
      </c>
      <c r="G1770">
        <v>28</v>
      </c>
      <c r="H1770" t="s">
        <v>8183</v>
      </c>
      <c r="I1770" t="s">
        <v>8158</v>
      </c>
      <c r="J1770" t="s">
        <v>8160</v>
      </c>
      <c r="K1770" t="s">
        <v>145</v>
      </c>
      <c r="L1770" s="5">
        <v>8.1</v>
      </c>
      <c r="M1770" t="s">
        <v>8181</v>
      </c>
      <c r="N1770" s="6">
        <v>646215</v>
      </c>
      <c r="O1770" t="s">
        <v>8184</v>
      </c>
      <c r="P1770" s="6">
        <v>15000000</v>
      </c>
      <c r="Q1770" s="6">
        <v>56675895</v>
      </c>
      <c r="R1770">
        <v>41675895</v>
      </c>
      <c r="S1770" t="s">
        <v>8175</v>
      </c>
      <c r="T1770" s="7">
        <v>39326</v>
      </c>
      <c r="U1770" t="s">
        <v>2565</v>
      </c>
      <c r="V1770" s="7">
        <v>39326</v>
      </c>
      <c r="W1770" t="s">
        <v>8211</v>
      </c>
      <c r="X1770" t="s">
        <v>8206</v>
      </c>
      <c r="Y1770">
        <v>2007</v>
      </c>
      <c r="Z1770">
        <v>1</v>
      </c>
    </row>
    <row r="1771" spans="1:26" x14ac:dyDescent="0.25">
      <c r="A1771" t="s">
        <v>4404</v>
      </c>
      <c r="B1771" t="s">
        <v>4405</v>
      </c>
      <c r="C1771" t="s">
        <v>4405</v>
      </c>
      <c r="D1771">
        <v>0</v>
      </c>
      <c r="E1771">
        <v>104</v>
      </c>
      <c r="F1771">
        <v>1</v>
      </c>
      <c r="G1771">
        <v>44</v>
      </c>
      <c r="H1771" t="s">
        <v>8177</v>
      </c>
      <c r="I1771" t="s">
        <v>132</v>
      </c>
      <c r="J1771" t="s">
        <v>8165</v>
      </c>
      <c r="K1771" t="s">
        <v>8157</v>
      </c>
      <c r="L1771" s="5">
        <v>6.5</v>
      </c>
      <c r="M1771" t="s">
        <v>8178</v>
      </c>
      <c r="N1771" s="6">
        <v>106175</v>
      </c>
      <c r="O1771" t="s">
        <v>8182</v>
      </c>
      <c r="P1771" s="6">
        <v>40000000</v>
      </c>
      <c r="Q1771" s="6">
        <v>145896422</v>
      </c>
      <c r="R1771">
        <v>105896422</v>
      </c>
      <c r="S1771" t="s">
        <v>8175</v>
      </c>
      <c r="T1771" s="7">
        <v>39122</v>
      </c>
      <c r="U1771" t="s">
        <v>3034</v>
      </c>
      <c r="V1771" s="7">
        <v>39122</v>
      </c>
      <c r="W1771" t="s">
        <v>8201</v>
      </c>
      <c r="X1771" t="s">
        <v>1465</v>
      </c>
      <c r="Y1771">
        <v>2007</v>
      </c>
      <c r="Z1771">
        <v>9</v>
      </c>
    </row>
    <row r="1772" spans="1:26" x14ac:dyDescent="0.25">
      <c r="A1772" t="s">
        <v>4406</v>
      </c>
      <c r="B1772" t="s">
        <v>4407</v>
      </c>
      <c r="C1772" t="s">
        <v>4407</v>
      </c>
      <c r="D1772">
        <v>0</v>
      </c>
      <c r="E1772">
        <v>128</v>
      </c>
      <c r="F1772">
        <v>2</v>
      </c>
      <c r="G1772">
        <v>8</v>
      </c>
      <c r="H1772" t="s">
        <v>8183</v>
      </c>
      <c r="I1772" t="s">
        <v>5529</v>
      </c>
      <c r="J1772" t="s">
        <v>145</v>
      </c>
      <c r="K1772" t="s">
        <v>3857</v>
      </c>
      <c r="L1772" s="5">
        <v>7</v>
      </c>
      <c r="M1772" t="s">
        <v>8178</v>
      </c>
      <c r="N1772" s="6">
        <v>236161</v>
      </c>
      <c r="O1772" t="s">
        <v>8182</v>
      </c>
      <c r="P1772" s="6">
        <v>70000000</v>
      </c>
      <c r="Q1772" s="6">
        <v>115900897</v>
      </c>
      <c r="R1772">
        <v>45900897</v>
      </c>
      <c r="S1772" t="s">
        <v>8175</v>
      </c>
      <c r="T1772" s="7">
        <v>39726</v>
      </c>
      <c r="U1772" t="s">
        <v>236</v>
      </c>
      <c r="V1772" s="7">
        <v>39726</v>
      </c>
      <c r="W1772" t="s">
        <v>8204</v>
      </c>
      <c r="X1772" t="s">
        <v>8200</v>
      </c>
      <c r="Y1772">
        <v>2008</v>
      </c>
      <c r="Z1772">
        <v>5</v>
      </c>
    </row>
    <row r="1773" spans="1:26" x14ac:dyDescent="0.25">
      <c r="A1773" t="s">
        <v>4408</v>
      </c>
      <c r="B1773" t="s">
        <v>4409</v>
      </c>
      <c r="C1773" t="s">
        <v>4409</v>
      </c>
      <c r="D1773">
        <v>0</v>
      </c>
      <c r="E1773">
        <v>131</v>
      </c>
      <c r="F1773">
        <v>2</v>
      </c>
      <c r="G1773">
        <v>11</v>
      </c>
      <c r="H1773" t="s">
        <v>8183</v>
      </c>
      <c r="I1773" t="s">
        <v>145</v>
      </c>
      <c r="J1773" t="s">
        <v>8168</v>
      </c>
      <c r="K1773" t="s">
        <v>5802</v>
      </c>
      <c r="L1773" s="5">
        <v>7</v>
      </c>
      <c r="M1773" t="s">
        <v>8178</v>
      </c>
      <c r="N1773" s="6">
        <v>64044</v>
      </c>
      <c r="O1773" t="s">
        <v>8179</v>
      </c>
      <c r="P1773" s="6">
        <v>65000000</v>
      </c>
      <c r="Q1773" s="6">
        <v>43545364</v>
      </c>
      <c r="R1773">
        <v>-21454636</v>
      </c>
      <c r="S1773" t="s">
        <v>8185</v>
      </c>
      <c r="T1773" s="7">
        <v>39063</v>
      </c>
      <c r="U1773" t="s">
        <v>2247</v>
      </c>
      <c r="V1773" s="7">
        <v>39063</v>
      </c>
      <c r="W1773" t="s">
        <v>8196</v>
      </c>
      <c r="X1773" t="s">
        <v>8197</v>
      </c>
      <c r="Y1773">
        <v>2006</v>
      </c>
      <c r="Z1773">
        <v>12</v>
      </c>
    </row>
    <row r="1774" spans="1:26" x14ac:dyDescent="0.25">
      <c r="A1774" t="s">
        <v>4410</v>
      </c>
      <c r="B1774" t="s">
        <v>4411</v>
      </c>
      <c r="C1774" t="s">
        <v>4412</v>
      </c>
      <c r="D1774">
        <v>0</v>
      </c>
      <c r="E1774">
        <v>134</v>
      </c>
      <c r="F1774">
        <v>2</v>
      </c>
      <c r="G1774">
        <v>14</v>
      </c>
      <c r="H1774" t="s">
        <v>8183</v>
      </c>
      <c r="I1774" t="s">
        <v>145</v>
      </c>
      <c r="J1774" t="s">
        <v>8156</v>
      </c>
      <c r="K1774" t="s">
        <v>83</v>
      </c>
      <c r="L1774" s="5">
        <v>7.1</v>
      </c>
      <c r="M1774" t="s">
        <v>8181</v>
      </c>
      <c r="N1774" s="6">
        <v>50360</v>
      </c>
      <c r="O1774" t="s">
        <v>8179</v>
      </c>
      <c r="P1774" s="6">
        <v>5000000</v>
      </c>
      <c r="Q1774" s="6">
        <v>13085023</v>
      </c>
      <c r="R1774">
        <v>8085023</v>
      </c>
      <c r="S1774" t="s">
        <v>8175</v>
      </c>
      <c r="T1774" s="7">
        <v>39933</v>
      </c>
      <c r="U1774" t="s">
        <v>3010</v>
      </c>
      <c r="V1774" s="7">
        <v>39933</v>
      </c>
      <c r="W1774" t="s">
        <v>8210</v>
      </c>
      <c r="X1774" t="s">
        <v>8199</v>
      </c>
      <c r="Y1774">
        <v>2009</v>
      </c>
      <c r="Z1774">
        <v>30</v>
      </c>
    </row>
    <row r="1775" spans="1:26" x14ac:dyDescent="0.25">
      <c r="A1775" t="s">
        <v>4413</v>
      </c>
      <c r="B1775" t="s">
        <v>4414</v>
      </c>
      <c r="C1775" t="s">
        <v>4414</v>
      </c>
      <c r="D1775">
        <v>0</v>
      </c>
      <c r="E1775">
        <v>115</v>
      </c>
      <c r="F1775">
        <v>1</v>
      </c>
      <c r="G1775">
        <v>55</v>
      </c>
      <c r="H1775" t="s">
        <v>8177</v>
      </c>
      <c r="I1775" t="s">
        <v>132</v>
      </c>
      <c r="J1775" t="s">
        <v>8157</v>
      </c>
      <c r="K1775" t="s">
        <v>5802</v>
      </c>
      <c r="L1775" s="5">
        <v>5.9</v>
      </c>
      <c r="M1775" t="s">
        <v>8178</v>
      </c>
      <c r="N1775" s="6">
        <v>152290</v>
      </c>
      <c r="O1775" t="s">
        <v>8182</v>
      </c>
      <c r="P1775" s="6">
        <v>85000000</v>
      </c>
      <c r="Q1775" s="6">
        <v>187134117</v>
      </c>
      <c r="R1775">
        <v>102134117</v>
      </c>
      <c r="S1775" t="s">
        <v>8175</v>
      </c>
      <c r="T1775" s="7">
        <v>39275</v>
      </c>
      <c r="U1775" t="s">
        <v>1600</v>
      </c>
      <c r="V1775" s="7">
        <v>39275</v>
      </c>
      <c r="W1775" t="s">
        <v>8209</v>
      </c>
      <c r="X1775" t="s">
        <v>8199</v>
      </c>
      <c r="Y1775">
        <v>2007</v>
      </c>
      <c r="Z1775">
        <v>12</v>
      </c>
    </row>
    <row r="1776" spans="1:26" x14ac:dyDescent="0.25">
      <c r="A1776" t="s">
        <v>4415</v>
      </c>
      <c r="B1776" t="s">
        <v>4416</v>
      </c>
      <c r="C1776" t="s">
        <v>4416</v>
      </c>
      <c r="D1776">
        <v>0</v>
      </c>
      <c r="E1776">
        <v>91</v>
      </c>
      <c r="F1776">
        <v>1</v>
      </c>
      <c r="G1776">
        <v>31</v>
      </c>
      <c r="H1776" t="s">
        <v>8177</v>
      </c>
      <c r="I1776" t="s">
        <v>8158</v>
      </c>
      <c r="J1776" t="s">
        <v>8159</v>
      </c>
      <c r="K1776" t="s">
        <v>132</v>
      </c>
      <c r="L1776" s="5">
        <v>6</v>
      </c>
      <c r="M1776" t="s">
        <v>8178</v>
      </c>
      <c r="N1776" s="6">
        <v>57740</v>
      </c>
      <c r="O1776" t="s">
        <v>8179</v>
      </c>
      <c r="P1776" s="6">
        <v>70000000</v>
      </c>
      <c r="Q1776" s="6">
        <v>105647102</v>
      </c>
      <c r="R1776">
        <v>35647102</v>
      </c>
      <c r="S1776" t="s">
        <v>8175</v>
      </c>
      <c r="T1776" s="7">
        <v>40131</v>
      </c>
      <c r="U1776" t="s">
        <v>4417</v>
      </c>
      <c r="V1776" s="7">
        <v>40131</v>
      </c>
      <c r="W1776" t="s">
        <v>8207</v>
      </c>
      <c r="X1776" t="s">
        <v>8206</v>
      </c>
      <c r="Y1776">
        <v>2009</v>
      </c>
      <c r="Z1776">
        <v>14</v>
      </c>
    </row>
    <row r="1777" spans="1:26" x14ac:dyDescent="0.25">
      <c r="A1777" t="s">
        <v>4418</v>
      </c>
      <c r="B1777" t="s">
        <v>4419</v>
      </c>
      <c r="C1777" t="s">
        <v>4419</v>
      </c>
      <c r="D1777">
        <v>0</v>
      </c>
      <c r="E1777">
        <v>105</v>
      </c>
      <c r="F1777">
        <v>1</v>
      </c>
      <c r="G1777">
        <v>45</v>
      </c>
      <c r="H1777" t="s">
        <v>8177</v>
      </c>
      <c r="I1777" t="s">
        <v>145</v>
      </c>
      <c r="J1777" t="s">
        <v>3857</v>
      </c>
      <c r="K1777" t="s">
        <v>4390</v>
      </c>
      <c r="L1777" s="5">
        <v>7.1</v>
      </c>
      <c r="M1777" t="s">
        <v>8181</v>
      </c>
      <c r="N1777" s="6">
        <v>140957</v>
      </c>
      <c r="O1777" t="s">
        <v>8182</v>
      </c>
      <c r="P1777" s="6">
        <v>26000000</v>
      </c>
      <c r="Q1777" s="6">
        <v>43474578</v>
      </c>
      <c r="R1777">
        <v>17474578</v>
      </c>
      <c r="S1777" t="s">
        <v>8175</v>
      </c>
      <c r="T1777" s="7">
        <v>40139</v>
      </c>
      <c r="U1777" t="s">
        <v>1219</v>
      </c>
      <c r="V1777" s="7">
        <v>40139</v>
      </c>
      <c r="W1777" t="s">
        <v>8207</v>
      </c>
      <c r="X1777" t="s">
        <v>8200</v>
      </c>
      <c r="Y1777">
        <v>2009</v>
      </c>
      <c r="Z1777">
        <v>22</v>
      </c>
    </row>
    <row r="1778" spans="1:26" x14ac:dyDescent="0.25">
      <c r="A1778" t="s">
        <v>4420</v>
      </c>
      <c r="B1778" t="s">
        <v>4421</v>
      </c>
      <c r="C1778" t="s">
        <v>4421</v>
      </c>
      <c r="D1778">
        <v>0</v>
      </c>
      <c r="E1778">
        <v>95</v>
      </c>
      <c r="F1778">
        <v>1</v>
      </c>
      <c r="G1778">
        <v>35</v>
      </c>
      <c r="H1778" t="s">
        <v>8177</v>
      </c>
      <c r="I1778" t="s">
        <v>145</v>
      </c>
      <c r="J1778" t="s">
        <v>8157</v>
      </c>
      <c r="K1778" t="s">
        <v>5802</v>
      </c>
      <c r="L1778" s="5">
        <v>6.6</v>
      </c>
      <c r="M1778" t="s">
        <v>8178</v>
      </c>
      <c r="N1778" s="6">
        <v>56011</v>
      </c>
      <c r="O1778" t="s">
        <v>8179</v>
      </c>
      <c r="P1778" s="6">
        <v>10000000</v>
      </c>
      <c r="Q1778" s="6">
        <v>22007671</v>
      </c>
      <c r="R1778">
        <v>12007671</v>
      </c>
      <c r="S1778" t="s">
        <v>8175</v>
      </c>
      <c r="T1778" s="7">
        <v>39218</v>
      </c>
      <c r="U1778" t="s">
        <v>2492</v>
      </c>
      <c r="V1778" s="7">
        <v>39218</v>
      </c>
      <c r="W1778" t="s">
        <v>8213</v>
      </c>
      <c r="X1778" t="s">
        <v>8202</v>
      </c>
      <c r="Y1778">
        <v>2007</v>
      </c>
      <c r="Z1778">
        <v>16</v>
      </c>
    </row>
    <row r="1779" spans="1:26" x14ac:dyDescent="0.25">
      <c r="A1779" t="s">
        <v>4422</v>
      </c>
      <c r="B1779" t="s">
        <v>4423</v>
      </c>
      <c r="C1779" t="s">
        <v>4423</v>
      </c>
      <c r="D1779">
        <v>0</v>
      </c>
      <c r="E1779">
        <v>157</v>
      </c>
      <c r="F1779">
        <v>2</v>
      </c>
      <c r="G1779">
        <v>37</v>
      </c>
      <c r="H1779" t="s">
        <v>8183</v>
      </c>
      <c r="I1779" t="s">
        <v>8160</v>
      </c>
      <c r="J1779" t="s">
        <v>8162</v>
      </c>
      <c r="K1779" t="s">
        <v>145</v>
      </c>
      <c r="L1779" s="5">
        <v>7.8</v>
      </c>
      <c r="M1779" t="s">
        <v>8181</v>
      </c>
      <c r="N1779" s="6">
        <v>444311</v>
      </c>
      <c r="O1779" t="s">
        <v>8182</v>
      </c>
      <c r="P1779" s="6">
        <v>100000000</v>
      </c>
      <c r="Q1779" s="6">
        <v>269755430</v>
      </c>
      <c r="R1779">
        <v>169755430</v>
      </c>
      <c r="S1779" t="s">
        <v>8175</v>
      </c>
      <c r="T1779" s="7">
        <v>39374</v>
      </c>
      <c r="U1779" t="s">
        <v>236</v>
      </c>
      <c r="V1779" s="7">
        <v>39374</v>
      </c>
      <c r="W1779" t="s">
        <v>8204</v>
      </c>
      <c r="X1779" t="s">
        <v>1465</v>
      </c>
      <c r="Y1779">
        <v>2007</v>
      </c>
      <c r="Z1779">
        <v>19</v>
      </c>
    </row>
    <row r="1780" spans="1:26" x14ac:dyDescent="0.25">
      <c r="A1780" t="s">
        <v>4424</v>
      </c>
      <c r="B1780" t="s">
        <v>4425</v>
      </c>
      <c r="C1780" t="s">
        <v>4425</v>
      </c>
      <c r="D1780">
        <v>0</v>
      </c>
      <c r="E1780">
        <v>106</v>
      </c>
      <c r="F1780">
        <v>1</v>
      </c>
      <c r="G1780">
        <v>46</v>
      </c>
      <c r="H1780" t="s">
        <v>8177</v>
      </c>
      <c r="I1780" t="s">
        <v>132</v>
      </c>
      <c r="J1780" t="s">
        <v>8157</v>
      </c>
      <c r="K1780" t="s">
        <v>5802</v>
      </c>
      <c r="L1780" s="5">
        <v>6</v>
      </c>
      <c r="M1780" t="s">
        <v>8178</v>
      </c>
      <c r="N1780" s="6">
        <v>85645</v>
      </c>
      <c r="O1780" t="s">
        <v>8179</v>
      </c>
      <c r="P1780" s="6">
        <v>20000000</v>
      </c>
      <c r="Q1780" s="6">
        <v>30426096</v>
      </c>
      <c r="R1780">
        <v>10426096</v>
      </c>
      <c r="S1780" t="s">
        <v>8175</v>
      </c>
      <c r="T1780" s="7">
        <v>40805</v>
      </c>
      <c r="U1780" t="s">
        <v>4426</v>
      </c>
      <c r="V1780" s="7">
        <v>40805</v>
      </c>
      <c r="W1780" t="s">
        <v>8211</v>
      </c>
      <c r="X1780" t="s">
        <v>8205</v>
      </c>
      <c r="Y1780">
        <v>2011</v>
      </c>
      <c r="Z1780">
        <v>19</v>
      </c>
    </row>
    <row r="1781" spans="1:26" x14ac:dyDescent="0.25">
      <c r="A1781" t="s">
        <v>4427</v>
      </c>
      <c r="B1781" t="s">
        <v>4428</v>
      </c>
      <c r="C1781" t="s">
        <v>4428</v>
      </c>
      <c r="D1781">
        <v>0</v>
      </c>
      <c r="E1781">
        <v>112</v>
      </c>
      <c r="F1781">
        <v>1</v>
      </c>
      <c r="G1781">
        <v>52</v>
      </c>
      <c r="H1781" t="s">
        <v>8177</v>
      </c>
      <c r="I1781" t="s">
        <v>5529</v>
      </c>
      <c r="J1781" t="s">
        <v>8158</v>
      </c>
      <c r="K1781" t="s">
        <v>132</v>
      </c>
      <c r="L1781" s="5">
        <v>5.7</v>
      </c>
      <c r="M1781" t="s">
        <v>8178</v>
      </c>
      <c r="N1781" s="6">
        <v>83229</v>
      </c>
      <c r="O1781" t="s">
        <v>8179</v>
      </c>
      <c r="P1781" s="6">
        <v>70000000</v>
      </c>
      <c r="Q1781" s="6">
        <v>111231041</v>
      </c>
      <c r="R1781">
        <v>41231041</v>
      </c>
      <c r="S1781" t="s">
        <v>8175</v>
      </c>
      <c r="T1781" s="7">
        <v>39485</v>
      </c>
      <c r="U1781" t="s">
        <v>1902</v>
      </c>
      <c r="V1781" s="7">
        <v>39485</v>
      </c>
      <c r="W1781" t="s">
        <v>8201</v>
      </c>
      <c r="X1781" t="s">
        <v>8199</v>
      </c>
      <c r="Y1781">
        <v>2008</v>
      </c>
      <c r="Z1781">
        <v>7</v>
      </c>
    </row>
    <row r="1782" spans="1:26" x14ac:dyDescent="0.25">
      <c r="A1782" t="s">
        <v>4429</v>
      </c>
      <c r="B1782" t="s">
        <v>4430</v>
      </c>
      <c r="C1782" t="s">
        <v>4430</v>
      </c>
      <c r="D1782">
        <v>0</v>
      </c>
      <c r="E1782">
        <v>143</v>
      </c>
      <c r="F1782">
        <v>2</v>
      </c>
      <c r="G1782">
        <v>23</v>
      </c>
      <c r="H1782" t="s">
        <v>8183</v>
      </c>
      <c r="I1782" t="s">
        <v>5529</v>
      </c>
      <c r="J1782" t="s">
        <v>8158</v>
      </c>
      <c r="K1782" t="s">
        <v>8161</v>
      </c>
      <c r="L1782" s="5">
        <v>7.1</v>
      </c>
      <c r="M1782" t="s">
        <v>8181</v>
      </c>
      <c r="N1782" s="6">
        <v>799713</v>
      </c>
      <c r="O1782" t="s">
        <v>8184</v>
      </c>
      <c r="P1782" s="6">
        <v>225000000</v>
      </c>
      <c r="Q1782" s="6">
        <v>670145518</v>
      </c>
      <c r="R1782">
        <v>445145518</v>
      </c>
      <c r="S1782" t="s">
        <v>8175</v>
      </c>
      <c r="T1782" s="7">
        <v>41426</v>
      </c>
      <c r="U1782" t="s">
        <v>3353</v>
      </c>
      <c r="V1782" s="7">
        <v>41426</v>
      </c>
      <c r="W1782" t="s">
        <v>8208</v>
      </c>
      <c r="X1782" t="s">
        <v>8206</v>
      </c>
      <c r="Y1782">
        <v>2013</v>
      </c>
      <c r="Z1782">
        <v>1</v>
      </c>
    </row>
    <row r="1783" spans="1:26" x14ac:dyDescent="0.25">
      <c r="A1783" t="s">
        <v>4431</v>
      </c>
      <c r="B1783" t="s">
        <v>4432</v>
      </c>
      <c r="C1783" t="s">
        <v>4432</v>
      </c>
      <c r="D1783">
        <v>0</v>
      </c>
      <c r="E1783">
        <v>100</v>
      </c>
      <c r="F1783">
        <v>1</v>
      </c>
      <c r="G1783">
        <v>40</v>
      </c>
      <c r="H1783" t="s">
        <v>8177</v>
      </c>
      <c r="I1783" t="s">
        <v>5529</v>
      </c>
      <c r="J1783" t="s">
        <v>145</v>
      </c>
      <c r="K1783" t="s">
        <v>5802</v>
      </c>
      <c r="L1783" s="5">
        <v>7.8</v>
      </c>
      <c r="M1783" t="s">
        <v>8181</v>
      </c>
      <c r="N1783" s="6">
        <v>686500</v>
      </c>
      <c r="O1783" t="s">
        <v>8184</v>
      </c>
      <c r="P1783" s="6">
        <v>15000000</v>
      </c>
      <c r="Q1783" s="6">
        <v>78714970</v>
      </c>
      <c r="R1783">
        <v>63714970</v>
      </c>
      <c r="S1783" t="s">
        <v>8175</v>
      </c>
      <c r="T1783" s="7">
        <v>40683</v>
      </c>
      <c r="U1783" t="s">
        <v>4433</v>
      </c>
      <c r="V1783" s="7">
        <v>40683</v>
      </c>
      <c r="W1783" t="s">
        <v>8213</v>
      </c>
      <c r="X1783" t="s">
        <v>1465</v>
      </c>
      <c r="Y1783">
        <v>2011</v>
      </c>
      <c r="Z1783">
        <v>20</v>
      </c>
    </row>
    <row r="1784" spans="1:26" x14ac:dyDescent="0.25">
      <c r="A1784" t="s">
        <v>4434</v>
      </c>
      <c r="B1784" t="s">
        <v>4435</v>
      </c>
      <c r="C1784" t="s">
        <v>4435</v>
      </c>
      <c r="D1784">
        <v>0</v>
      </c>
      <c r="E1784">
        <v>100</v>
      </c>
      <c r="F1784">
        <v>1</v>
      </c>
      <c r="G1784">
        <v>40</v>
      </c>
      <c r="H1784" t="s">
        <v>8177</v>
      </c>
      <c r="I1784" t="s">
        <v>8158</v>
      </c>
      <c r="J1784" t="s">
        <v>145</v>
      </c>
      <c r="K1784" t="s">
        <v>5802</v>
      </c>
      <c r="L1784" s="5">
        <v>7.1</v>
      </c>
      <c r="M1784" t="s">
        <v>8181</v>
      </c>
      <c r="N1784" s="6">
        <v>63317</v>
      </c>
      <c r="O1784" t="s">
        <v>8179</v>
      </c>
      <c r="P1784" s="6">
        <v>21000000</v>
      </c>
      <c r="Q1784" s="6">
        <v>16443609</v>
      </c>
      <c r="R1784">
        <v>-4556391</v>
      </c>
      <c r="S1784" t="s">
        <v>8185</v>
      </c>
      <c r="T1784" s="7">
        <v>40120</v>
      </c>
      <c r="U1784" t="s">
        <v>3653</v>
      </c>
      <c r="V1784" s="7">
        <v>40120</v>
      </c>
      <c r="W1784" t="s">
        <v>8207</v>
      </c>
      <c r="X1784" t="s">
        <v>8197</v>
      </c>
      <c r="Y1784">
        <v>2009</v>
      </c>
      <c r="Z1784">
        <v>3</v>
      </c>
    </row>
    <row r="1785" spans="1:26" x14ac:dyDescent="0.25">
      <c r="A1785" t="s">
        <v>4436</v>
      </c>
      <c r="B1785" t="s">
        <v>4437</v>
      </c>
      <c r="C1785" t="s">
        <v>4437</v>
      </c>
      <c r="D1785">
        <v>0</v>
      </c>
      <c r="E1785">
        <v>97</v>
      </c>
      <c r="F1785">
        <v>1</v>
      </c>
      <c r="G1785">
        <v>37</v>
      </c>
      <c r="H1785" t="s">
        <v>8177</v>
      </c>
      <c r="I1785" t="s">
        <v>8158</v>
      </c>
      <c r="J1785" t="s">
        <v>8159</v>
      </c>
      <c r="K1785" t="s">
        <v>132</v>
      </c>
      <c r="L1785" s="5">
        <v>7.1</v>
      </c>
      <c r="M1785" t="s">
        <v>8181</v>
      </c>
      <c r="N1785" s="6">
        <v>161155</v>
      </c>
      <c r="O1785" t="s">
        <v>8182</v>
      </c>
      <c r="P1785" s="6">
        <v>105000000</v>
      </c>
      <c r="Q1785" s="6">
        <v>267045765</v>
      </c>
      <c r="R1785">
        <v>162045765</v>
      </c>
      <c r="S1785" t="s">
        <v>8175</v>
      </c>
      <c r="T1785" s="7">
        <v>40132</v>
      </c>
      <c r="U1785" t="s">
        <v>887</v>
      </c>
      <c r="V1785" s="7">
        <v>40132</v>
      </c>
      <c r="W1785" t="s">
        <v>8207</v>
      </c>
      <c r="X1785" t="s">
        <v>8200</v>
      </c>
      <c r="Y1785">
        <v>2009</v>
      </c>
      <c r="Z1785">
        <v>15</v>
      </c>
    </row>
    <row r="1786" spans="1:26" x14ac:dyDescent="0.25">
      <c r="A1786" t="s">
        <v>4438</v>
      </c>
      <c r="B1786" t="s">
        <v>4439</v>
      </c>
      <c r="C1786" t="s">
        <v>4439</v>
      </c>
      <c r="D1786">
        <v>0</v>
      </c>
      <c r="E1786">
        <v>107</v>
      </c>
      <c r="F1786">
        <v>1</v>
      </c>
      <c r="G1786">
        <v>47</v>
      </c>
      <c r="H1786" t="s">
        <v>8177</v>
      </c>
      <c r="I1786" t="s">
        <v>132</v>
      </c>
      <c r="J1786" t="s">
        <v>8162</v>
      </c>
      <c r="K1786" t="s">
        <v>145</v>
      </c>
      <c r="L1786" s="5">
        <v>7.9</v>
      </c>
      <c r="M1786" t="s">
        <v>8181</v>
      </c>
      <c r="N1786" s="6">
        <v>452822</v>
      </c>
      <c r="O1786" t="s">
        <v>8182</v>
      </c>
      <c r="P1786" s="6">
        <v>15000000</v>
      </c>
      <c r="Q1786" s="6">
        <v>38937018</v>
      </c>
      <c r="R1786">
        <v>23937018</v>
      </c>
      <c r="S1786" t="s">
        <v>8175</v>
      </c>
      <c r="T1786" s="7">
        <v>39464</v>
      </c>
      <c r="U1786" t="s">
        <v>4440</v>
      </c>
      <c r="V1786" s="7">
        <v>39464</v>
      </c>
      <c r="W1786" t="s">
        <v>8198</v>
      </c>
      <c r="X1786" t="s">
        <v>8199</v>
      </c>
      <c r="Y1786">
        <v>2008</v>
      </c>
      <c r="Z1786">
        <v>17</v>
      </c>
    </row>
    <row r="1787" spans="1:26" x14ac:dyDescent="0.25">
      <c r="A1787" t="s">
        <v>4441</v>
      </c>
      <c r="B1787" t="s">
        <v>4442</v>
      </c>
      <c r="C1787" t="s">
        <v>4442</v>
      </c>
      <c r="D1787">
        <v>0</v>
      </c>
      <c r="E1787">
        <v>120</v>
      </c>
      <c r="F1787">
        <v>2</v>
      </c>
      <c r="G1787">
        <v>0</v>
      </c>
      <c r="H1787" t="s">
        <v>8177</v>
      </c>
      <c r="I1787" t="s">
        <v>8162</v>
      </c>
      <c r="J1787" t="s">
        <v>145</v>
      </c>
      <c r="K1787" t="s">
        <v>8166</v>
      </c>
      <c r="L1787" s="5">
        <v>7.3</v>
      </c>
      <c r="M1787" t="s">
        <v>8181</v>
      </c>
      <c r="N1787" s="6">
        <v>154825</v>
      </c>
      <c r="O1787" t="s">
        <v>8182</v>
      </c>
      <c r="P1787" s="6">
        <v>20000000</v>
      </c>
      <c r="Q1787" s="6">
        <v>48443734</v>
      </c>
      <c r="R1787">
        <v>28443734</v>
      </c>
      <c r="S1787" t="s">
        <v>8175</v>
      </c>
      <c r="T1787" s="7">
        <v>39224</v>
      </c>
      <c r="U1787" t="s">
        <v>4443</v>
      </c>
      <c r="V1787" s="7">
        <v>39224</v>
      </c>
      <c r="W1787" t="s">
        <v>8213</v>
      </c>
      <c r="X1787" t="s">
        <v>8197</v>
      </c>
      <c r="Y1787">
        <v>2007</v>
      </c>
      <c r="Z1787">
        <v>22</v>
      </c>
    </row>
    <row r="1788" spans="1:26" x14ac:dyDescent="0.25">
      <c r="A1788" t="s">
        <v>4444</v>
      </c>
      <c r="B1788" t="s">
        <v>4445</v>
      </c>
      <c r="C1788" t="s">
        <v>4445</v>
      </c>
      <c r="D1788">
        <v>0</v>
      </c>
      <c r="E1788">
        <v>103</v>
      </c>
      <c r="F1788">
        <v>1</v>
      </c>
      <c r="G1788">
        <v>43</v>
      </c>
      <c r="H1788" t="s">
        <v>8177</v>
      </c>
      <c r="I1788" t="s">
        <v>145</v>
      </c>
      <c r="J1788" t="s">
        <v>8156</v>
      </c>
      <c r="K1788" t="s">
        <v>83</v>
      </c>
      <c r="L1788" s="5">
        <v>5.8</v>
      </c>
      <c r="M1788" t="s">
        <v>8178</v>
      </c>
      <c r="N1788" s="6">
        <v>110211</v>
      </c>
      <c r="O1788" t="s">
        <v>8182</v>
      </c>
      <c r="P1788" s="6">
        <v>150000000</v>
      </c>
      <c r="Q1788" s="6">
        <v>139789765</v>
      </c>
      <c r="R1788">
        <v>-10210235</v>
      </c>
      <c r="S1788" t="s">
        <v>8185</v>
      </c>
      <c r="T1788" s="7">
        <v>40205</v>
      </c>
      <c r="U1788" t="s">
        <v>875</v>
      </c>
      <c r="V1788" s="7">
        <v>40205</v>
      </c>
      <c r="W1788" t="s">
        <v>8198</v>
      </c>
      <c r="X1788" t="s">
        <v>8202</v>
      </c>
      <c r="Y1788">
        <v>2010</v>
      </c>
      <c r="Z1788">
        <v>27</v>
      </c>
    </row>
    <row r="1789" spans="1:26" x14ac:dyDescent="0.25">
      <c r="A1789" t="s">
        <v>4446</v>
      </c>
      <c r="B1789" t="s">
        <v>4447</v>
      </c>
      <c r="C1789" t="s">
        <v>4447</v>
      </c>
      <c r="D1789">
        <v>0</v>
      </c>
      <c r="E1789">
        <v>123</v>
      </c>
      <c r="F1789">
        <v>2</v>
      </c>
      <c r="G1789">
        <v>3</v>
      </c>
      <c r="H1789" t="s">
        <v>8183</v>
      </c>
      <c r="I1789" t="s">
        <v>145</v>
      </c>
      <c r="J1789" t="s">
        <v>8166</v>
      </c>
      <c r="K1789" t="s">
        <v>8157</v>
      </c>
      <c r="L1789" s="5">
        <v>7.8</v>
      </c>
      <c r="M1789" t="s">
        <v>8181</v>
      </c>
      <c r="N1789" s="6">
        <v>293503</v>
      </c>
      <c r="O1789" t="s">
        <v>8182</v>
      </c>
      <c r="P1789" s="6">
        <v>30000000</v>
      </c>
      <c r="Q1789" s="6">
        <v>129266061</v>
      </c>
      <c r="R1789">
        <v>99266061</v>
      </c>
      <c r="S1789" t="s">
        <v>8175</v>
      </c>
      <c r="T1789" s="7">
        <v>39322</v>
      </c>
      <c r="U1789" t="s">
        <v>3802</v>
      </c>
      <c r="V1789" s="7">
        <v>39322</v>
      </c>
      <c r="W1789" t="s">
        <v>8212</v>
      </c>
      <c r="X1789" t="s">
        <v>8197</v>
      </c>
      <c r="Y1789">
        <v>2007</v>
      </c>
      <c r="Z1789">
        <v>28</v>
      </c>
    </row>
    <row r="1790" spans="1:26" x14ac:dyDescent="0.25">
      <c r="A1790" t="s">
        <v>4448</v>
      </c>
      <c r="B1790" t="s">
        <v>4449</v>
      </c>
      <c r="C1790" t="s">
        <v>4449</v>
      </c>
      <c r="D1790">
        <v>0</v>
      </c>
      <c r="E1790">
        <v>96</v>
      </c>
      <c r="F1790">
        <v>1</v>
      </c>
      <c r="G1790">
        <v>36</v>
      </c>
      <c r="H1790" t="s">
        <v>8177</v>
      </c>
      <c r="I1790" t="s">
        <v>8158</v>
      </c>
      <c r="J1790" t="s">
        <v>8159</v>
      </c>
      <c r="K1790" t="s">
        <v>132</v>
      </c>
      <c r="L1790" s="5">
        <v>6.8</v>
      </c>
      <c r="M1790" t="s">
        <v>8178</v>
      </c>
      <c r="N1790" s="6">
        <v>60675</v>
      </c>
      <c r="O1790" t="s">
        <v>8179</v>
      </c>
      <c r="P1790" s="6">
        <v>60000000</v>
      </c>
      <c r="Q1790" s="6">
        <v>108255770</v>
      </c>
      <c r="R1790">
        <v>48255770</v>
      </c>
      <c r="S1790" t="s">
        <v>8175</v>
      </c>
      <c r="T1790" s="7">
        <v>41882</v>
      </c>
      <c r="U1790" t="s">
        <v>4450</v>
      </c>
      <c r="V1790" s="7">
        <v>41882</v>
      </c>
      <c r="W1790" t="s">
        <v>8212</v>
      </c>
      <c r="X1790" t="s">
        <v>8200</v>
      </c>
      <c r="Y1790">
        <v>2014</v>
      </c>
      <c r="Z1790">
        <v>31</v>
      </c>
    </row>
    <row r="1791" spans="1:26" x14ac:dyDescent="0.25">
      <c r="A1791" t="s">
        <v>4451</v>
      </c>
      <c r="B1791" t="s">
        <v>4452</v>
      </c>
      <c r="C1791" t="s">
        <v>4452</v>
      </c>
      <c r="D1791">
        <v>0</v>
      </c>
      <c r="E1791">
        <v>108</v>
      </c>
      <c r="F1791">
        <v>1</v>
      </c>
      <c r="G1791">
        <v>48</v>
      </c>
      <c r="H1791" t="s">
        <v>8177</v>
      </c>
      <c r="I1791" t="s">
        <v>8160</v>
      </c>
      <c r="J1791" t="s">
        <v>145</v>
      </c>
      <c r="K1791" t="s">
        <v>5802</v>
      </c>
      <c r="L1791" s="5">
        <v>7.2</v>
      </c>
      <c r="M1791" t="s">
        <v>8181</v>
      </c>
      <c r="N1791" s="6">
        <v>60746</v>
      </c>
      <c r="O1791" t="s">
        <v>8179</v>
      </c>
      <c r="P1791" s="6">
        <v>10000000</v>
      </c>
      <c r="Q1791" s="6">
        <v>12252684</v>
      </c>
      <c r="R1791">
        <v>2252684</v>
      </c>
      <c r="S1791" t="s">
        <v>8175</v>
      </c>
      <c r="T1791" s="7">
        <v>42264</v>
      </c>
      <c r="U1791" t="s">
        <v>4453</v>
      </c>
      <c r="V1791" s="7">
        <v>42264</v>
      </c>
      <c r="W1791" t="s">
        <v>8211</v>
      </c>
      <c r="X1791" t="s">
        <v>8199</v>
      </c>
      <c r="Y1791">
        <v>2015</v>
      </c>
      <c r="Z1791">
        <v>17</v>
      </c>
    </row>
    <row r="1792" spans="1:26" x14ac:dyDescent="0.25">
      <c r="A1792" t="s">
        <v>4454</v>
      </c>
      <c r="B1792" t="s">
        <v>4455</v>
      </c>
      <c r="C1792" t="s">
        <v>4455</v>
      </c>
      <c r="D1792">
        <v>0</v>
      </c>
      <c r="E1792">
        <v>100</v>
      </c>
      <c r="F1792">
        <v>1</v>
      </c>
      <c r="G1792">
        <v>40</v>
      </c>
      <c r="H1792" t="s">
        <v>8177</v>
      </c>
      <c r="I1792" t="s">
        <v>132</v>
      </c>
      <c r="J1792" t="s">
        <v>5802</v>
      </c>
      <c r="K1792" t="s">
        <v>5802</v>
      </c>
      <c r="L1792" s="5">
        <v>5.9</v>
      </c>
      <c r="M1792" t="s">
        <v>8178</v>
      </c>
      <c r="N1792" s="6">
        <v>75380</v>
      </c>
      <c r="O1792" t="s">
        <v>8179</v>
      </c>
      <c r="P1792" s="6">
        <v>30000000</v>
      </c>
      <c r="Q1792" s="6">
        <v>27437881</v>
      </c>
      <c r="R1792">
        <v>-2562119</v>
      </c>
      <c r="S1792" t="s">
        <v>8185</v>
      </c>
      <c r="T1792" s="7">
        <v>41341</v>
      </c>
      <c r="U1792" t="s">
        <v>4456</v>
      </c>
      <c r="V1792" s="7">
        <v>41341</v>
      </c>
      <c r="W1792" t="s">
        <v>8203</v>
      </c>
      <c r="X1792" t="s">
        <v>1465</v>
      </c>
      <c r="Y1792">
        <v>2013</v>
      </c>
      <c r="Z1792">
        <v>8</v>
      </c>
    </row>
    <row r="1793" spans="1:26" x14ac:dyDescent="0.25">
      <c r="A1793" t="s">
        <v>4457</v>
      </c>
      <c r="B1793" t="s">
        <v>4458</v>
      </c>
      <c r="C1793" t="s">
        <v>4458</v>
      </c>
      <c r="D1793">
        <v>0</v>
      </c>
      <c r="E1793">
        <v>117</v>
      </c>
      <c r="F1793">
        <v>1</v>
      </c>
      <c r="G1793">
        <v>57</v>
      </c>
      <c r="H1793" t="s">
        <v>8177</v>
      </c>
      <c r="I1793" t="s">
        <v>8160</v>
      </c>
      <c r="J1793" t="s">
        <v>145</v>
      </c>
      <c r="K1793" t="s">
        <v>5802</v>
      </c>
      <c r="L1793" s="5">
        <v>7.9</v>
      </c>
      <c r="M1793" t="s">
        <v>8181</v>
      </c>
      <c r="N1793" s="6">
        <v>509748</v>
      </c>
      <c r="O1793" t="s">
        <v>8184</v>
      </c>
      <c r="P1793" s="6">
        <v>5000000</v>
      </c>
      <c r="Q1793" s="6">
        <v>55198285</v>
      </c>
      <c r="R1793">
        <v>50198285</v>
      </c>
      <c r="S1793" t="s">
        <v>8175</v>
      </c>
      <c r="T1793" s="7">
        <v>41524</v>
      </c>
      <c r="U1793" t="s">
        <v>4459</v>
      </c>
      <c r="V1793" s="7">
        <v>41524</v>
      </c>
      <c r="W1793" t="s">
        <v>8211</v>
      </c>
      <c r="X1793" t="s">
        <v>8206</v>
      </c>
      <c r="Y1793">
        <v>2013</v>
      </c>
      <c r="Z1793">
        <v>7</v>
      </c>
    </row>
    <row r="1794" spans="1:26" x14ac:dyDescent="0.25">
      <c r="A1794" t="s">
        <v>4460</v>
      </c>
      <c r="B1794" t="s">
        <v>4461</v>
      </c>
      <c r="C1794" t="s">
        <v>4461</v>
      </c>
      <c r="D1794">
        <v>0</v>
      </c>
      <c r="E1794">
        <v>110</v>
      </c>
      <c r="F1794">
        <v>1</v>
      </c>
      <c r="G1794">
        <v>50</v>
      </c>
      <c r="H1794" t="s">
        <v>8177</v>
      </c>
      <c r="I1794" t="s">
        <v>83</v>
      </c>
      <c r="J1794" t="s">
        <v>8166</v>
      </c>
      <c r="K1794" t="s">
        <v>5802</v>
      </c>
      <c r="L1794" s="5">
        <v>6.1</v>
      </c>
      <c r="M1794" t="s">
        <v>8178</v>
      </c>
      <c r="N1794" s="6">
        <v>112348</v>
      </c>
      <c r="O1794" t="s">
        <v>8182</v>
      </c>
      <c r="P1794" s="6">
        <v>35000000</v>
      </c>
      <c r="Q1794" s="6">
        <v>78094714</v>
      </c>
      <c r="R1794">
        <v>43094714</v>
      </c>
      <c r="S1794" t="s">
        <v>8175</v>
      </c>
      <c r="T1794" s="7">
        <v>39674</v>
      </c>
      <c r="U1794" t="s">
        <v>4101</v>
      </c>
      <c r="V1794" s="7">
        <v>39674</v>
      </c>
      <c r="W1794" t="s">
        <v>8212</v>
      </c>
      <c r="X1794" t="s">
        <v>8199</v>
      </c>
      <c r="Y1794">
        <v>2008</v>
      </c>
      <c r="Z1794">
        <v>14</v>
      </c>
    </row>
    <row r="1795" spans="1:26" x14ac:dyDescent="0.25">
      <c r="A1795" t="s">
        <v>4462</v>
      </c>
      <c r="B1795" t="s">
        <v>4463</v>
      </c>
      <c r="C1795" t="s">
        <v>4463</v>
      </c>
      <c r="D1795">
        <v>0</v>
      </c>
      <c r="E1795">
        <v>130</v>
      </c>
      <c r="F1795">
        <v>2</v>
      </c>
      <c r="G1795">
        <v>10</v>
      </c>
      <c r="H1795" t="s">
        <v>8183</v>
      </c>
      <c r="I1795" t="s">
        <v>5529</v>
      </c>
      <c r="J1795" t="s">
        <v>8166</v>
      </c>
      <c r="K1795" t="s">
        <v>3857</v>
      </c>
      <c r="L1795" s="5">
        <v>7</v>
      </c>
      <c r="M1795" t="s">
        <v>8178</v>
      </c>
      <c r="N1795" s="6">
        <v>357412</v>
      </c>
      <c r="O1795" t="s">
        <v>8182</v>
      </c>
      <c r="P1795" s="6">
        <v>60000000</v>
      </c>
      <c r="Q1795" s="6">
        <v>218340595</v>
      </c>
      <c r="R1795">
        <v>158340595</v>
      </c>
      <c r="S1795" t="s">
        <v>8175</v>
      </c>
      <c r="T1795" s="7">
        <v>41253</v>
      </c>
      <c r="U1795" t="s">
        <v>4464</v>
      </c>
      <c r="V1795" s="7">
        <v>41253</v>
      </c>
      <c r="W1795" t="s">
        <v>8196</v>
      </c>
      <c r="X1795" t="s">
        <v>8205</v>
      </c>
      <c r="Y1795">
        <v>2012</v>
      </c>
      <c r="Z1795">
        <v>10</v>
      </c>
    </row>
    <row r="1796" spans="1:26" x14ac:dyDescent="0.25">
      <c r="A1796" t="s">
        <v>4465</v>
      </c>
      <c r="B1796" t="s">
        <v>4466</v>
      </c>
      <c r="C1796" t="s">
        <v>4466</v>
      </c>
      <c r="D1796">
        <v>0</v>
      </c>
      <c r="E1796">
        <v>96</v>
      </c>
      <c r="F1796">
        <v>1</v>
      </c>
      <c r="G1796">
        <v>36</v>
      </c>
      <c r="H1796" t="s">
        <v>8177</v>
      </c>
      <c r="I1796" t="s">
        <v>5529</v>
      </c>
      <c r="J1796" t="s">
        <v>8158</v>
      </c>
      <c r="K1796" t="s">
        <v>132</v>
      </c>
      <c r="L1796" s="5">
        <v>5.6</v>
      </c>
      <c r="M1796" t="s">
        <v>8178</v>
      </c>
      <c r="N1796" s="6">
        <v>141494</v>
      </c>
      <c r="O1796" t="s">
        <v>8182</v>
      </c>
      <c r="P1796" s="6">
        <v>130000000</v>
      </c>
      <c r="Q1796" s="6">
        <v>78324220</v>
      </c>
      <c r="R1796">
        <v>-51675780</v>
      </c>
      <c r="S1796" t="s">
        <v>8185</v>
      </c>
      <c r="T1796" s="7">
        <v>41472</v>
      </c>
      <c r="U1796" t="s">
        <v>3771</v>
      </c>
      <c r="V1796" s="7">
        <v>41472</v>
      </c>
      <c r="W1796" t="s">
        <v>8209</v>
      </c>
      <c r="X1796" t="s">
        <v>8202</v>
      </c>
      <c r="Y1796">
        <v>2013</v>
      </c>
      <c r="Z1796">
        <v>17</v>
      </c>
    </row>
    <row r="1797" spans="1:26" x14ac:dyDescent="0.25">
      <c r="A1797" t="s">
        <v>4467</v>
      </c>
      <c r="B1797" t="s">
        <v>4468</v>
      </c>
      <c r="C1797" t="s">
        <v>4468</v>
      </c>
      <c r="D1797">
        <v>0</v>
      </c>
      <c r="E1797">
        <v>109</v>
      </c>
      <c r="F1797">
        <v>1</v>
      </c>
      <c r="G1797">
        <v>49</v>
      </c>
      <c r="H1797" t="s">
        <v>8177</v>
      </c>
      <c r="I1797" t="s">
        <v>83</v>
      </c>
      <c r="J1797" t="s">
        <v>8166</v>
      </c>
      <c r="K1797" t="s">
        <v>3857</v>
      </c>
      <c r="L1797" s="5">
        <v>6.2</v>
      </c>
      <c r="M1797" t="s">
        <v>8178</v>
      </c>
      <c r="N1797" s="6">
        <v>91946</v>
      </c>
      <c r="O1797" t="s">
        <v>8179</v>
      </c>
      <c r="P1797" s="6">
        <v>26000000</v>
      </c>
      <c r="Q1797" s="6">
        <v>28190603</v>
      </c>
      <c r="R1797">
        <v>2190603</v>
      </c>
      <c r="S1797" t="s">
        <v>8175</v>
      </c>
      <c r="T1797" s="7">
        <v>40038</v>
      </c>
      <c r="U1797" t="s">
        <v>4469</v>
      </c>
      <c r="V1797" s="7">
        <v>40038</v>
      </c>
      <c r="W1797" t="s">
        <v>8212</v>
      </c>
      <c r="X1797" t="s">
        <v>8199</v>
      </c>
      <c r="Y1797">
        <v>2009</v>
      </c>
      <c r="Z1797">
        <v>13</v>
      </c>
    </row>
    <row r="1798" spans="1:26" x14ac:dyDescent="0.25">
      <c r="A1798" t="s">
        <v>4470</v>
      </c>
      <c r="B1798" t="s">
        <v>4471</v>
      </c>
      <c r="C1798" t="s">
        <v>4471</v>
      </c>
      <c r="D1798">
        <v>0</v>
      </c>
      <c r="E1798">
        <v>90</v>
      </c>
      <c r="F1798">
        <v>1</v>
      </c>
      <c r="G1798">
        <v>30</v>
      </c>
      <c r="H1798" t="s">
        <v>8177</v>
      </c>
      <c r="I1798" t="s">
        <v>132</v>
      </c>
      <c r="J1798" t="s">
        <v>5802</v>
      </c>
      <c r="K1798" t="s">
        <v>5802</v>
      </c>
      <c r="L1798" s="5">
        <v>7.3</v>
      </c>
      <c r="M1798" t="s">
        <v>8181</v>
      </c>
      <c r="N1798" s="6">
        <v>119506</v>
      </c>
      <c r="O1798" t="s">
        <v>8182</v>
      </c>
      <c r="P1798" s="6">
        <v>9000000</v>
      </c>
      <c r="Q1798" s="6">
        <v>46789413</v>
      </c>
      <c r="R1798">
        <v>37789413</v>
      </c>
      <c r="S1798" t="s">
        <v>8175</v>
      </c>
      <c r="T1798" s="7">
        <v>39122</v>
      </c>
      <c r="U1798" t="s">
        <v>648</v>
      </c>
      <c r="V1798" s="7">
        <v>39122</v>
      </c>
      <c r="W1798" t="s">
        <v>8201</v>
      </c>
      <c r="X1798" t="s">
        <v>1465</v>
      </c>
      <c r="Y1798">
        <v>2007</v>
      </c>
      <c r="Z1798">
        <v>9</v>
      </c>
    </row>
    <row r="1799" spans="1:26" x14ac:dyDescent="0.25">
      <c r="A1799" t="s">
        <v>4472</v>
      </c>
      <c r="B1799" t="s">
        <v>4473</v>
      </c>
      <c r="C1799" t="s">
        <v>4473</v>
      </c>
      <c r="D1799">
        <v>0</v>
      </c>
      <c r="E1799">
        <v>108</v>
      </c>
      <c r="F1799">
        <v>1</v>
      </c>
      <c r="G1799">
        <v>48</v>
      </c>
      <c r="H1799" t="s">
        <v>8177</v>
      </c>
      <c r="I1799" t="s">
        <v>132</v>
      </c>
      <c r="J1799" t="s">
        <v>8164</v>
      </c>
      <c r="K1799" t="s">
        <v>8157</v>
      </c>
      <c r="L1799" s="5">
        <v>6.5</v>
      </c>
      <c r="M1799" t="s">
        <v>8178</v>
      </c>
      <c r="N1799" s="6">
        <v>265200</v>
      </c>
      <c r="O1799" t="s">
        <v>8182</v>
      </c>
      <c r="P1799" s="6">
        <v>52000000</v>
      </c>
      <c r="Q1799" s="6">
        <v>694478392</v>
      </c>
      <c r="R1799">
        <v>642478392</v>
      </c>
      <c r="S1799" t="s">
        <v>8175</v>
      </c>
      <c r="T1799" s="7">
        <v>39629</v>
      </c>
      <c r="U1799" t="s">
        <v>4474</v>
      </c>
      <c r="V1799" s="7">
        <v>39629</v>
      </c>
      <c r="W1799" t="s">
        <v>8208</v>
      </c>
      <c r="X1799" t="s">
        <v>8205</v>
      </c>
      <c r="Y1799">
        <v>2008</v>
      </c>
      <c r="Z1799">
        <v>30</v>
      </c>
    </row>
    <row r="1800" spans="1:26" x14ac:dyDescent="0.25">
      <c r="A1800" t="s">
        <v>4475</v>
      </c>
      <c r="B1800" t="s">
        <v>4476</v>
      </c>
      <c r="C1800" t="s">
        <v>4477</v>
      </c>
      <c r="D1800">
        <v>0</v>
      </c>
      <c r="E1800">
        <v>88</v>
      </c>
      <c r="F1800">
        <v>1</v>
      </c>
      <c r="G1800">
        <v>28</v>
      </c>
      <c r="H1800" t="s">
        <v>8177</v>
      </c>
      <c r="I1800" t="s">
        <v>132</v>
      </c>
      <c r="J1800" t="s">
        <v>83</v>
      </c>
      <c r="K1800" t="s">
        <v>5802</v>
      </c>
      <c r="L1800" s="5">
        <v>3.5</v>
      </c>
      <c r="M1800" t="s">
        <v>8188</v>
      </c>
      <c r="N1800" s="6">
        <v>75822</v>
      </c>
      <c r="O1800" t="s">
        <v>8179</v>
      </c>
      <c r="P1800" s="6">
        <v>20000000</v>
      </c>
      <c r="Q1800" s="6">
        <v>78378744</v>
      </c>
      <c r="R1800">
        <v>58378744</v>
      </c>
      <c r="S1800" t="s">
        <v>8175</v>
      </c>
      <c r="T1800" s="7">
        <v>41375</v>
      </c>
      <c r="U1800" t="s">
        <v>4478</v>
      </c>
      <c r="V1800" s="7">
        <v>41375</v>
      </c>
      <c r="W1800" t="s">
        <v>8210</v>
      </c>
      <c r="X1800" t="s">
        <v>8199</v>
      </c>
      <c r="Y1800">
        <v>2013</v>
      </c>
      <c r="Z1800">
        <v>11</v>
      </c>
    </row>
    <row r="1801" spans="1:26" x14ac:dyDescent="0.25">
      <c r="A1801" t="s">
        <v>4479</v>
      </c>
      <c r="B1801" t="s">
        <v>4480</v>
      </c>
      <c r="C1801" t="s">
        <v>4480</v>
      </c>
      <c r="D1801">
        <v>0</v>
      </c>
      <c r="E1801">
        <v>127</v>
      </c>
      <c r="F1801">
        <v>2</v>
      </c>
      <c r="G1801">
        <v>7</v>
      </c>
      <c r="H1801" t="s">
        <v>8183</v>
      </c>
      <c r="I1801" t="s">
        <v>5529</v>
      </c>
      <c r="J1801" t="s">
        <v>8158</v>
      </c>
      <c r="K1801" t="s">
        <v>8161</v>
      </c>
      <c r="L1801" s="5">
        <v>7.9</v>
      </c>
      <c r="M1801" t="s">
        <v>8181</v>
      </c>
      <c r="N1801" s="6">
        <v>615406</v>
      </c>
      <c r="O1801" t="s">
        <v>8184</v>
      </c>
      <c r="P1801" s="6">
        <v>150000000</v>
      </c>
      <c r="Q1801" s="6">
        <v>385680446</v>
      </c>
      <c r="R1801">
        <v>235680446</v>
      </c>
      <c r="S1801" t="s">
        <v>8175</v>
      </c>
      <c r="T1801" s="7">
        <v>39909</v>
      </c>
      <c r="U1801" t="s">
        <v>3070</v>
      </c>
      <c r="V1801" s="7">
        <v>39909</v>
      </c>
      <c r="W1801" t="s">
        <v>8210</v>
      </c>
      <c r="X1801" t="s">
        <v>8205</v>
      </c>
      <c r="Y1801">
        <v>2009</v>
      </c>
      <c r="Z1801">
        <v>6</v>
      </c>
    </row>
    <row r="1802" spans="1:26" x14ac:dyDescent="0.25">
      <c r="A1802" t="s">
        <v>4481</v>
      </c>
      <c r="B1802" t="s">
        <v>4482</v>
      </c>
      <c r="C1802" t="s">
        <v>4482</v>
      </c>
      <c r="D1802">
        <v>0</v>
      </c>
      <c r="E1802">
        <v>102</v>
      </c>
      <c r="F1802">
        <v>1</v>
      </c>
      <c r="G1802">
        <v>42</v>
      </c>
      <c r="H1802" t="s">
        <v>8177</v>
      </c>
      <c r="I1802" t="s">
        <v>132</v>
      </c>
      <c r="J1802" t="s">
        <v>5802</v>
      </c>
      <c r="K1802" t="s">
        <v>5802</v>
      </c>
      <c r="L1802" s="5">
        <v>6.4</v>
      </c>
      <c r="M1802" t="s">
        <v>8178</v>
      </c>
      <c r="N1802" s="6">
        <v>93386</v>
      </c>
      <c r="O1802" t="s">
        <v>8179</v>
      </c>
      <c r="P1802" s="6">
        <v>20000000</v>
      </c>
      <c r="Q1802" s="6">
        <v>30579406</v>
      </c>
      <c r="R1802">
        <v>10579406</v>
      </c>
      <c r="S1802" t="s">
        <v>8175</v>
      </c>
      <c r="T1802" s="7">
        <v>39467</v>
      </c>
      <c r="U1802" t="s">
        <v>3196</v>
      </c>
      <c r="V1802" s="7">
        <v>39467</v>
      </c>
      <c r="W1802" t="s">
        <v>8198</v>
      </c>
      <c r="X1802" t="s">
        <v>8200</v>
      </c>
      <c r="Y1802">
        <v>2008</v>
      </c>
      <c r="Z1802">
        <v>20</v>
      </c>
    </row>
    <row r="1803" spans="1:26" x14ac:dyDescent="0.25">
      <c r="A1803" t="s">
        <v>4483</v>
      </c>
      <c r="B1803" t="s">
        <v>4484</v>
      </c>
      <c r="C1803" t="s">
        <v>4484</v>
      </c>
      <c r="D1803">
        <v>0</v>
      </c>
      <c r="E1803">
        <v>86</v>
      </c>
      <c r="F1803">
        <v>1</v>
      </c>
      <c r="G1803">
        <v>26</v>
      </c>
      <c r="H1803" t="s">
        <v>8177</v>
      </c>
      <c r="I1803" t="s">
        <v>8158</v>
      </c>
      <c r="J1803" t="s">
        <v>132</v>
      </c>
      <c r="K1803" t="s">
        <v>8156</v>
      </c>
      <c r="L1803" s="5">
        <v>2.4</v>
      </c>
      <c r="M1803" t="s">
        <v>8188</v>
      </c>
      <c r="N1803" s="6">
        <v>108506</v>
      </c>
      <c r="O1803" t="s">
        <v>8182</v>
      </c>
      <c r="P1803" s="6">
        <v>20000000</v>
      </c>
      <c r="Q1803" s="6">
        <v>87238158</v>
      </c>
      <c r="R1803">
        <v>67238158</v>
      </c>
      <c r="S1803" t="s">
        <v>8175</v>
      </c>
      <c r="T1803" s="7">
        <v>39083</v>
      </c>
      <c r="U1803" t="s">
        <v>4485</v>
      </c>
      <c r="V1803" s="7">
        <v>39083</v>
      </c>
      <c r="W1803" t="s">
        <v>8198</v>
      </c>
      <c r="X1803" t="s">
        <v>8205</v>
      </c>
      <c r="Y1803">
        <v>2007</v>
      </c>
      <c r="Z1803">
        <v>1</v>
      </c>
    </row>
    <row r="1804" spans="1:26" x14ac:dyDescent="0.25">
      <c r="A1804" t="s">
        <v>4486</v>
      </c>
      <c r="B1804" t="s">
        <v>4487</v>
      </c>
      <c r="C1804" t="s">
        <v>4487</v>
      </c>
      <c r="D1804">
        <v>0</v>
      </c>
      <c r="E1804">
        <v>111</v>
      </c>
      <c r="F1804">
        <v>1</v>
      </c>
      <c r="G1804">
        <v>51</v>
      </c>
      <c r="H1804" t="s">
        <v>8177</v>
      </c>
      <c r="I1804" t="s">
        <v>132</v>
      </c>
      <c r="J1804" t="s">
        <v>145</v>
      </c>
      <c r="K1804" t="s">
        <v>8157</v>
      </c>
      <c r="L1804" s="5">
        <v>7.1</v>
      </c>
      <c r="M1804" t="s">
        <v>8181</v>
      </c>
      <c r="N1804" s="6">
        <v>297777</v>
      </c>
      <c r="O1804" t="s">
        <v>8182</v>
      </c>
      <c r="P1804" s="6">
        <v>30000000</v>
      </c>
      <c r="Q1804" s="6">
        <v>105833257</v>
      </c>
      <c r="R1804">
        <v>75833257</v>
      </c>
      <c r="S1804" t="s">
        <v>8175</v>
      </c>
      <c r="T1804" s="7">
        <v>39517</v>
      </c>
      <c r="U1804" t="s">
        <v>4488</v>
      </c>
      <c r="V1804" s="7">
        <v>39517</v>
      </c>
      <c r="W1804" t="s">
        <v>8203</v>
      </c>
      <c r="X1804" t="s">
        <v>8205</v>
      </c>
      <c r="Y1804">
        <v>2008</v>
      </c>
      <c r="Z1804">
        <v>10</v>
      </c>
    </row>
    <row r="1805" spans="1:26" x14ac:dyDescent="0.25">
      <c r="A1805" t="s">
        <v>4489</v>
      </c>
      <c r="B1805" t="s">
        <v>4490</v>
      </c>
      <c r="C1805" t="s">
        <v>4491</v>
      </c>
      <c r="D1805">
        <v>0</v>
      </c>
      <c r="E1805">
        <v>89</v>
      </c>
      <c r="F1805">
        <v>1</v>
      </c>
      <c r="G1805">
        <v>29</v>
      </c>
      <c r="H1805" t="s">
        <v>8177</v>
      </c>
      <c r="I1805" t="s">
        <v>83</v>
      </c>
      <c r="J1805" t="s">
        <v>3857</v>
      </c>
      <c r="K1805" t="s">
        <v>5802</v>
      </c>
      <c r="L1805" s="5">
        <v>5.0999999999999996</v>
      </c>
      <c r="M1805" t="s">
        <v>8178</v>
      </c>
      <c r="N1805" s="6">
        <v>66838</v>
      </c>
      <c r="O1805" t="s">
        <v>8179</v>
      </c>
      <c r="P1805" s="6">
        <v>15000000</v>
      </c>
      <c r="Q1805" s="6">
        <v>37697773</v>
      </c>
      <c r="R1805">
        <v>22697773</v>
      </c>
      <c r="S1805" t="s">
        <v>8175</v>
      </c>
      <c r="T1805" s="7">
        <v>39157</v>
      </c>
      <c r="U1805" t="s">
        <v>4492</v>
      </c>
      <c r="V1805" s="7">
        <v>39157</v>
      </c>
      <c r="W1805" t="s">
        <v>8203</v>
      </c>
      <c r="X1805" t="s">
        <v>1465</v>
      </c>
      <c r="Y1805">
        <v>2007</v>
      </c>
      <c r="Z1805">
        <v>16</v>
      </c>
    </row>
    <row r="1806" spans="1:26" x14ac:dyDescent="0.25">
      <c r="A1806" t="s">
        <v>4493</v>
      </c>
      <c r="B1806" t="s">
        <v>4494</v>
      </c>
      <c r="C1806" t="s">
        <v>4494</v>
      </c>
      <c r="D1806">
        <v>0</v>
      </c>
      <c r="E1806">
        <v>112</v>
      </c>
      <c r="F1806">
        <v>1</v>
      </c>
      <c r="G1806">
        <v>52</v>
      </c>
      <c r="H1806" t="s">
        <v>8177</v>
      </c>
      <c r="I1806" t="s">
        <v>5529</v>
      </c>
      <c r="J1806" t="s">
        <v>8158</v>
      </c>
      <c r="K1806" t="s">
        <v>8161</v>
      </c>
      <c r="L1806" s="5">
        <v>6.6</v>
      </c>
      <c r="M1806" t="s">
        <v>8178</v>
      </c>
      <c r="N1806" s="6">
        <v>514773</v>
      </c>
      <c r="O1806" t="s">
        <v>8184</v>
      </c>
      <c r="P1806" s="6">
        <v>150000000</v>
      </c>
      <c r="Q1806" s="6">
        <v>264770996</v>
      </c>
      <c r="R1806">
        <v>114770996</v>
      </c>
      <c r="S1806" t="s">
        <v>8175</v>
      </c>
      <c r="T1806" s="7">
        <v>39605</v>
      </c>
      <c r="U1806" t="s">
        <v>3228</v>
      </c>
      <c r="V1806" s="7">
        <v>39605</v>
      </c>
      <c r="W1806" t="s">
        <v>8208</v>
      </c>
      <c r="X1806" t="s">
        <v>1465</v>
      </c>
      <c r="Y1806">
        <v>2008</v>
      </c>
      <c r="Z1806">
        <v>6</v>
      </c>
    </row>
    <row r="1807" spans="1:26" x14ac:dyDescent="0.25">
      <c r="A1807" t="s">
        <v>4495</v>
      </c>
      <c r="B1807" t="s">
        <v>4496</v>
      </c>
      <c r="C1807" t="s">
        <v>4496</v>
      </c>
      <c r="D1807">
        <v>0</v>
      </c>
      <c r="E1807">
        <v>111</v>
      </c>
      <c r="F1807">
        <v>1</v>
      </c>
      <c r="G1807">
        <v>51</v>
      </c>
      <c r="H1807" t="s">
        <v>8177</v>
      </c>
      <c r="I1807" t="s">
        <v>8162</v>
      </c>
      <c r="J1807" t="s">
        <v>145</v>
      </c>
      <c r="K1807" t="s">
        <v>8166</v>
      </c>
      <c r="L1807" s="5">
        <v>6.6</v>
      </c>
      <c r="M1807" t="s">
        <v>8178</v>
      </c>
      <c r="N1807" s="6">
        <v>54241</v>
      </c>
      <c r="O1807" t="s">
        <v>8179</v>
      </c>
      <c r="P1807" s="6">
        <v>15000000</v>
      </c>
      <c r="Q1807" s="6">
        <v>5926410</v>
      </c>
      <c r="R1807">
        <v>-9073590</v>
      </c>
      <c r="S1807" t="s">
        <v>8185</v>
      </c>
      <c r="T1807" s="7">
        <v>39465</v>
      </c>
      <c r="U1807" t="s">
        <v>2723</v>
      </c>
      <c r="V1807" s="7">
        <v>39465</v>
      </c>
      <c r="W1807" t="s">
        <v>8198</v>
      </c>
      <c r="X1807" t="s">
        <v>1465</v>
      </c>
      <c r="Y1807">
        <v>2008</v>
      </c>
      <c r="Z1807">
        <v>18</v>
      </c>
    </row>
    <row r="1808" spans="1:26" x14ac:dyDescent="0.25">
      <c r="A1808" t="s">
        <v>4497</v>
      </c>
      <c r="B1808" t="s">
        <v>4498</v>
      </c>
      <c r="C1808" t="s">
        <v>4498</v>
      </c>
      <c r="D1808">
        <v>0</v>
      </c>
      <c r="E1808">
        <v>115</v>
      </c>
      <c r="F1808">
        <v>1</v>
      </c>
      <c r="G1808">
        <v>55</v>
      </c>
      <c r="H1808" t="s">
        <v>8177</v>
      </c>
      <c r="I1808" t="s">
        <v>5529</v>
      </c>
      <c r="J1808" t="s">
        <v>8162</v>
      </c>
      <c r="K1808" t="s">
        <v>145</v>
      </c>
      <c r="L1808" s="5">
        <v>6.7</v>
      </c>
      <c r="M1808" t="s">
        <v>8178</v>
      </c>
      <c r="N1808" s="6">
        <v>63585</v>
      </c>
      <c r="O1808" t="s">
        <v>8179</v>
      </c>
      <c r="P1808" s="6">
        <v>20000000</v>
      </c>
      <c r="Q1808" s="6">
        <v>27712362</v>
      </c>
      <c r="R1808">
        <v>7712362</v>
      </c>
      <c r="S1808" t="s">
        <v>8175</v>
      </c>
      <c r="T1808" s="7">
        <v>39696</v>
      </c>
      <c r="U1808" t="s">
        <v>4499</v>
      </c>
      <c r="V1808" s="7">
        <v>39696</v>
      </c>
      <c r="W1808" t="s">
        <v>8211</v>
      </c>
      <c r="X1808" t="s">
        <v>1465</v>
      </c>
      <c r="Y1808">
        <v>2008</v>
      </c>
      <c r="Z1808">
        <v>5</v>
      </c>
    </row>
    <row r="1809" spans="1:26" x14ac:dyDescent="0.25">
      <c r="A1809" t="s">
        <v>4500</v>
      </c>
      <c r="B1809" t="s">
        <v>4501</v>
      </c>
      <c r="C1809" t="s">
        <v>4501</v>
      </c>
      <c r="D1809">
        <v>0</v>
      </c>
      <c r="E1809">
        <v>106</v>
      </c>
      <c r="F1809">
        <v>1</v>
      </c>
      <c r="G1809">
        <v>46</v>
      </c>
      <c r="H1809" t="s">
        <v>8177</v>
      </c>
      <c r="I1809" t="s">
        <v>5529</v>
      </c>
      <c r="J1809" t="s">
        <v>8158</v>
      </c>
      <c r="K1809" t="s">
        <v>8156</v>
      </c>
      <c r="L1809" s="5">
        <v>5.8</v>
      </c>
      <c r="M1809" t="s">
        <v>8178</v>
      </c>
      <c r="N1809" s="6">
        <v>289827</v>
      </c>
      <c r="O1809" t="s">
        <v>8182</v>
      </c>
      <c r="P1809" s="6">
        <v>125000000</v>
      </c>
      <c r="Q1809" s="6">
        <v>493214993</v>
      </c>
      <c r="R1809">
        <v>368214993</v>
      </c>
      <c r="S1809" t="s">
        <v>8175</v>
      </c>
      <c r="T1809" s="7">
        <v>40263</v>
      </c>
      <c r="U1809" t="s">
        <v>3228</v>
      </c>
      <c r="V1809" s="7">
        <v>40263</v>
      </c>
      <c r="W1809" t="s">
        <v>8203</v>
      </c>
      <c r="X1809" t="s">
        <v>1465</v>
      </c>
      <c r="Y1809">
        <v>2010</v>
      </c>
      <c r="Z1809">
        <v>26</v>
      </c>
    </row>
    <row r="1810" spans="1:26" x14ac:dyDescent="0.25">
      <c r="A1810" t="s">
        <v>4502</v>
      </c>
      <c r="B1810" t="s">
        <v>4503</v>
      </c>
      <c r="C1810" t="s">
        <v>4503</v>
      </c>
      <c r="D1810">
        <v>0</v>
      </c>
      <c r="E1810">
        <v>123</v>
      </c>
      <c r="F1810">
        <v>2</v>
      </c>
      <c r="G1810">
        <v>3</v>
      </c>
      <c r="H1810" t="s">
        <v>8183</v>
      </c>
      <c r="I1810" t="s">
        <v>5529</v>
      </c>
      <c r="J1810" t="s">
        <v>8158</v>
      </c>
      <c r="K1810" t="s">
        <v>8156</v>
      </c>
      <c r="L1810" s="5">
        <v>6.7</v>
      </c>
      <c r="M1810" t="s">
        <v>8178</v>
      </c>
      <c r="N1810" s="6">
        <v>274390</v>
      </c>
      <c r="O1810" t="s">
        <v>8182</v>
      </c>
      <c r="P1810" s="6">
        <v>160000000</v>
      </c>
      <c r="Q1810" s="6">
        <v>439048914</v>
      </c>
      <c r="R1810">
        <v>279048914</v>
      </c>
      <c r="S1810" t="s">
        <v>8175</v>
      </c>
      <c r="T1810" s="7">
        <v>42514</v>
      </c>
      <c r="U1810" t="s">
        <v>4504</v>
      </c>
      <c r="V1810" s="7">
        <v>42514</v>
      </c>
      <c r="W1810" t="s">
        <v>8213</v>
      </c>
      <c r="X1810" t="s">
        <v>8197</v>
      </c>
      <c r="Y1810">
        <v>2016</v>
      </c>
      <c r="Z1810">
        <v>24</v>
      </c>
    </row>
    <row r="1811" spans="1:26" x14ac:dyDescent="0.25">
      <c r="A1811" t="s">
        <v>4505</v>
      </c>
      <c r="B1811" t="s">
        <v>4506</v>
      </c>
      <c r="C1811" t="s">
        <v>4506</v>
      </c>
      <c r="D1811">
        <v>0</v>
      </c>
      <c r="E1811">
        <v>101</v>
      </c>
      <c r="F1811">
        <v>1</v>
      </c>
      <c r="G1811">
        <v>41</v>
      </c>
      <c r="H1811" t="s">
        <v>8177</v>
      </c>
      <c r="I1811" t="s">
        <v>132</v>
      </c>
      <c r="J1811" t="s">
        <v>145</v>
      </c>
      <c r="K1811" t="s">
        <v>8157</v>
      </c>
      <c r="L1811" s="5">
        <v>7.1</v>
      </c>
      <c r="M1811" t="s">
        <v>8181</v>
      </c>
      <c r="N1811" s="6">
        <v>146767</v>
      </c>
      <c r="O1811" t="s">
        <v>8182</v>
      </c>
      <c r="P1811" s="6">
        <v>8000000</v>
      </c>
      <c r="Q1811" s="6">
        <v>6491240</v>
      </c>
      <c r="R1811">
        <v>-1508760</v>
      </c>
      <c r="S1811" t="s">
        <v>8185</v>
      </c>
      <c r="T1811" s="7">
        <v>40361</v>
      </c>
      <c r="U1811" t="s">
        <v>4507</v>
      </c>
      <c r="V1811" s="7">
        <v>40361</v>
      </c>
      <c r="W1811" t="s">
        <v>8209</v>
      </c>
      <c r="X1811" t="s">
        <v>1465</v>
      </c>
      <c r="Y1811">
        <v>2010</v>
      </c>
      <c r="Z1811">
        <v>2</v>
      </c>
    </row>
    <row r="1812" spans="1:26" x14ac:dyDescent="0.25">
      <c r="A1812" t="s">
        <v>4508</v>
      </c>
      <c r="B1812" t="s">
        <v>4509</v>
      </c>
      <c r="C1812" t="s">
        <v>4509</v>
      </c>
      <c r="D1812">
        <v>0</v>
      </c>
      <c r="E1812">
        <v>122</v>
      </c>
      <c r="F1812">
        <v>2</v>
      </c>
      <c r="G1812">
        <v>2</v>
      </c>
      <c r="H1812" t="s">
        <v>8183</v>
      </c>
      <c r="I1812" t="s">
        <v>145</v>
      </c>
      <c r="J1812" t="s">
        <v>3857</v>
      </c>
      <c r="K1812" t="s">
        <v>5802</v>
      </c>
      <c r="L1812" s="5">
        <v>6.8</v>
      </c>
      <c r="M1812" t="s">
        <v>8178</v>
      </c>
      <c r="N1812" s="6">
        <v>57752</v>
      </c>
      <c r="O1812" t="s">
        <v>8179</v>
      </c>
      <c r="P1812" s="6">
        <v>27500000</v>
      </c>
      <c r="Q1812" s="6">
        <v>27066382</v>
      </c>
      <c r="R1812">
        <v>-433618</v>
      </c>
      <c r="S1812" t="s">
        <v>8185</v>
      </c>
      <c r="T1812" s="7">
        <v>39332</v>
      </c>
      <c r="U1812" t="s">
        <v>4151</v>
      </c>
      <c r="V1812" s="7">
        <v>39332</v>
      </c>
      <c r="W1812" t="s">
        <v>8211</v>
      </c>
      <c r="X1812" t="s">
        <v>1465</v>
      </c>
      <c r="Y1812">
        <v>2007</v>
      </c>
      <c r="Z1812">
        <v>7</v>
      </c>
    </row>
    <row r="1813" spans="1:26" x14ac:dyDescent="0.25">
      <c r="A1813" t="s">
        <v>4510</v>
      </c>
      <c r="B1813" t="s">
        <v>4511</v>
      </c>
      <c r="C1813" t="s">
        <v>4511</v>
      </c>
      <c r="D1813">
        <v>0</v>
      </c>
      <c r="E1813">
        <v>106</v>
      </c>
      <c r="F1813">
        <v>1</v>
      </c>
      <c r="G1813">
        <v>46</v>
      </c>
      <c r="H1813" t="s">
        <v>8177</v>
      </c>
      <c r="I1813" t="s">
        <v>132</v>
      </c>
      <c r="J1813" t="s">
        <v>145</v>
      </c>
      <c r="K1813" t="s">
        <v>8157</v>
      </c>
      <c r="L1813" s="5">
        <v>7.3</v>
      </c>
      <c r="M1813" t="s">
        <v>8181</v>
      </c>
      <c r="N1813" s="6">
        <v>152245</v>
      </c>
      <c r="O1813" t="s">
        <v>8182</v>
      </c>
      <c r="P1813" s="6">
        <v>12000000</v>
      </c>
      <c r="Q1813" s="6">
        <v>11293663</v>
      </c>
      <c r="R1813">
        <v>-706337</v>
      </c>
      <c r="S1813" t="s">
        <v>8185</v>
      </c>
      <c r="T1813" s="7">
        <v>39341</v>
      </c>
      <c r="U1813" t="s">
        <v>4512</v>
      </c>
      <c r="V1813" s="7">
        <v>39341</v>
      </c>
      <c r="W1813" t="s">
        <v>8211</v>
      </c>
      <c r="X1813" t="s">
        <v>8200</v>
      </c>
      <c r="Y1813">
        <v>2007</v>
      </c>
      <c r="Z1813">
        <v>16</v>
      </c>
    </row>
    <row r="1814" spans="1:26" x14ac:dyDescent="0.25">
      <c r="A1814" t="s">
        <v>4513</v>
      </c>
      <c r="B1814" t="s">
        <v>4514</v>
      </c>
      <c r="C1814" t="s">
        <v>4514</v>
      </c>
      <c r="D1814">
        <v>0</v>
      </c>
      <c r="E1814">
        <v>98</v>
      </c>
      <c r="F1814">
        <v>1</v>
      </c>
      <c r="G1814">
        <v>38</v>
      </c>
      <c r="H1814" t="s">
        <v>8177</v>
      </c>
      <c r="I1814" t="s">
        <v>83</v>
      </c>
      <c r="J1814" t="s">
        <v>8166</v>
      </c>
      <c r="K1814" t="s">
        <v>3857</v>
      </c>
      <c r="L1814" s="5">
        <v>6</v>
      </c>
      <c r="M1814" t="s">
        <v>8178</v>
      </c>
      <c r="N1814" s="6">
        <v>69658</v>
      </c>
      <c r="O1814" t="s">
        <v>8179</v>
      </c>
      <c r="P1814" s="6">
        <v>15000000</v>
      </c>
      <c r="Q1814" s="6">
        <v>3534313</v>
      </c>
      <c r="R1814">
        <v>-11465687</v>
      </c>
      <c r="S1814" t="s">
        <v>8185</v>
      </c>
      <c r="T1814" s="7">
        <v>39584</v>
      </c>
      <c r="U1814" t="s">
        <v>4515</v>
      </c>
      <c r="V1814" s="7">
        <v>39584</v>
      </c>
      <c r="W1814" t="s">
        <v>8213</v>
      </c>
      <c r="X1814" t="s">
        <v>1465</v>
      </c>
      <c r="Y1814">
        <v>2008</v>
      </c>
      <c r="Z1814">
        <v>16</v>
      </c>
    </row>
    <row r="1815" spans="1:26" x14ac:dyDescent="0.25">
      <c r="A1815" t="s">
        <v>4516</v>
      </c>
      <c r="B1815" t="s">
        <v>4517</v>
      </c>
      <c r="C1815" t="s">
        <v>4517</v>
      </c>
      <c r="D1815">
        <v>0</v>
      </c>
      <c r="E1815">
        <v>138</v>
      </c>
      <c r="F1815">
        <v>2</v>
      </c>
      <c r="G1815">
        <v>18</v>
      </c>
      <c r="H1815" t="s">
        <v>8183</v>
      </c>
      <c r="I1815" t="s">
        <v>5529</v>
      </c>
      <c r="J1815" t="s">
        <v>8166</v>
      </c>
      <c r="K1815" t="s">
        <v>3857</v>
      </c>
      <c r="L1815" s="5">
        <v>6.7</v>
      </c>
      <c r="M1815" t="s">
        <v>8178</v>
      </c>
      <c r="N1815" s="6">
        <v>305129</v>
      </c>
      <c r="O1815" t="s">
        <v>8182</v>
      </c>
      <c r="P1815" s="6">
        <v>150000000</v>
      </c>
      <c r="Q1815" s="6">
        <v>485930816</v>
      </c>
      <c r="R1815">
        <v>335930816</v>
      </c>
      <c r="S1815" t="s">
        <v>8175</v>
      </c>
      <c r="T1815" s="7">
        <v>39937</v>
      </c>
      <c r="U1815" t="s">
        <v>507</v>
      </c>
      <c r="V1815" s="7">
        <v>39937</v>
      </c>
      <c r="W1815" t="s">
        <v>8213</v>
      </c>
      <c r="X1815" t="s">
        <v>8205</v>
      </c>
      <c r="Y1815">
        <v>2009</v>
      </c>
      <c r="Z1815">
        <v>4</v>
      </c>
    </row>
    <row r="1816" spans="1:26" x14ac:dyDescent="0.25">
      <c r="A1816" t="s">
        <v>4518</v>
      </c>
      <c r="B1816" t="s">
        <v>4519</v>
      </c>
      <c r="C1816" t="s">
        <v>4519</v>
      </c>
      <c r="D1816">
        <v>0</v>
      </c>
      <c r="E1816">
        <v>111</v>
      </c>
      <c r="F1816">
        <v>1</v>
      </c>
      <c r="G1816">
        <v>51</v>
      </c>
      <c r="H1816" t="s">
        <v>8177</v>
      </c>
      <c r="I1816" t="s">
        <v>8162</v>
      </c>
      <c r="J1816" t="s">
        <v>145</v>
      </c>
      <c r="K1816" t="s">
        <v>3857</v>
      </c>
      <c r="L1816" s="5">
        <v>6.5</v>
      </c>
      <c r="M1816" t="s">
        <v>8178</v>
      </c>
      <c r="N1816" s="6">
        <v>102091</v>
      </c>
      <c r="O1816" t="s">
        <v>8182</v>
      </c>
      <c r="P1816" s="6">
        <v>15000000</v>
      </c>
      <c r="Q1816" s="6">
        <v>7947677</v>
      </c>
      <c r="R1816">
        <v>-7052323</v>
      </c>
      <c r="S1816" t="s">
        <v>8185</v>
      </c>
      <c r="T1816" s="7">
        <v>39375</v>
      </c>
      <c r="U1816" t="s">
        <v>4520</v>
      </c>
      <c r="V1816" s="7">
        <v>39375</v>
      </c>
      <c r="W1816" t="s">
        <v>8204</v>
      </c>
      <c r="X1816" t="s">
        <v>8206</v>
      </c>
      <c r="Y1816">
        <v>2007</v>
      </c>
      <c r="Z1816">
        <v>20</v>
      </c>
    </row>
    <row r="1817" spans="1:26" x14ac:dyDescent="0.25">
      <c r="A1817" t="s">
        <v>4521</v>
      </c>
      <c r="B1817" t="s">
        <v>4522</v>
      </c>
      <c r="C1817" t="s">
        <v>4522</v>
      </c>
      <c r="D1817">
        <v>0</v>
      </c>
      <c r="E1817">
        <v>96</v>
      </c>
      <c r="F1817">
        <v>1</v>
      </c>
      <c r="G1817">
        <v>36</v>
      </c>
      <c r="H1817" t="s">
        <v>8177</v>
      </c>
      <c r="I1817" t="s">
        <v>8159</v>
      </c>
      <c r="J1817" t="s">
        <v>8160</v>
      </c>
      <c r="K1817" t="s">
        <v>145</v>
      </c>
      <c r="L1817" s="5">
        <v>8</v>
      </c>
      <c r="M1817" t="s">
        <v>8181</v>
      </c>
      <c r="N1817" s="6">
        <v>98553</v>
      </c>
      <c r="O1817" t="s">
        <v>8179</v>
      </c>
      <c r="P1817" s="6">
        <v>7300000</v>
      </c>
      <c r="Q1817" s="6">
        <v>22783978</v>
      </c>
      <c r="R1817">
        <v>15483978</v>
      </c>
      <c r="S1817" t="s">
        <v>8175</v>
      </c>
      <c r="T1817" s="7">
        <v>39225</v>
      </c>
      <c r="U1817" t="s">
        <v>4523</v>
      </c>
      <c r="V1817" s="7">
        <v>39225</v>
      </c>
      <c r="W1817" t="s">
        <v>8213</v>
      </c>
      <c r="X1817" t="s">
        <v>8202</v>
      </c>
      <c r="Y1817">
        <v>2007</v>
      </c>
      <c r="Z1817">
        <v>23</v>
      </c>
    </row>
    <row r="1818" spans="1:26" x14ac:dyDescent="0.25">
      <c r="A1818" t="s">
        <v>4524</v>
      </c>
      <c r="B1818" t="s">
        <v>4525</v>
      </c>
      <c r="C1818" t="s">
        <v>4525</v>
      </c>
      <c r="D1818">
        <v>0</v>
      </c>
      <c r="E1818">
        <v>119</v>
      </c>
      <c r="F1818">
        <v>1</v>
      </c>
      <c r="G1818">
        <v>59</v>
      </c>
      <c r="H1818" t="s">
        <v>8177</v>
      </c>
      <c r="I1818" t="s">
        <v>8160</v>
      </c>
      <c r="J1818" t="s">
        <v>8162</v>
      </c>
      <c r="K1818" t="s">
        <v>145</v>
      </c>
      <c r="L1818" s="5">
        <v>7.1</v>
      </c>
      <c r="M1818" t="s">
        <v>8181</v>
      </c>
      <c r="N1818" s="6">
        <v>196168</v>
      </c>
      <c r="O1818" t="s">
        <v>8182</v>
      </c>
      <c r="P1818" s="6">
        <v>15000000</v>
      </c>
      <c r="Q1818" s="6">
        <v>64191523</v>
      </c>
      <c r="R1818">
        <v>49191523</v>
      </c>
      <c r="S1818" t="s">
        <v>8175</v>
      </c>
      <c r="T1818" s="7">
        <v>42252</v>
      </c>
      <c r="U1818" t="s">
        <v>4526</v>
      </c>
      <c r="V1818" s="7">
        <v>42252</v>
      </c>
      <c r="W1818" t="s">
        <v>8211</v>
      </c>
      <c r="X1818" t="s">
        <v>8206</v>
      </c>
      <c r="Y1818">
        <v>2015</v>
      </c>
      <c r="Z1818">
        <v>5</v>
      </c>
    </row>
    <row r="1819" spans="1:26" x14ac:dyDescent="0.25">
      <c r="A1819" t="s">
        <v>4527</v>
      </c>
      <c r="B1819" t="s">
        <v>4528</v>
      </c>
      <c r="C1819" t="s">
        <v>4528</v>
      </c>
      <c r="D1819">
        <v>0</v>
      </c>
      <c r="E1819">
        <v>91</v>
      </c>
      <c r="F1819">
        <v>1</v>
      </c>
      <c r="G1819">
        <v>31</v>
      </c>
      <c r="H1819" t="s">
        <v>8177</v>
      </c>
      <c r="I1819" t="s">
        <v>132</v>
      </c>
      <c r="J1819" t="s">
        <v>5802</v>
      </c>
      <c r="K1819" t="s">
        <v>5802</v>
      </c>
      <c r="L1819" s="5">
        <v>3.3</v>
      </c>
      <c r="M1819" t="s">
        <v>8188</v>
      </c>
      <c r="N1819" s="6">
        <v>88874</v>
      </c>
      <c r="O1819" t="s">
        <v>8179</v>
      </c>
      <c r="P1819" s="6">
        <v>79000000</v>
      </c>
      <c r="Q1819" s="6">
        <v>149673788</v>
      </c>
      <c r="R1819">
        <v>70673788</v>
      </c>
      <c r="S1819" t="s">
        <v>8175</v>
      </c>
      <c r="T1819" s="7">
        <v>40858</v>
      </c>
      <c r="U1819" t="s">
        <v>1600</v>
      </c>
      <c r="V1819" s="7">
        <v>40858</v>
      </c>
      <c r="W1819" t="s">
        <v>8207</v>
      </c>
      <c r="X1819" t="s">
        <v>1465</v>
      </c>
      <c r="Y1819">
        <v>2011</v>
      </c>
      <c r="Z1819">
        <v>11</v>
      </c>
    </row>
    <row r="1820" spans="1:26" x14ac:dyDescent="0.25">
      <c r="A1820" t="s">
        <v>4529</v>
      </c>
      <c r="B1820" t="s">
        <v>4530</v>
      </c>
      <c r="C1820" t="s">
        <v>4530</v>
      </c>
      <c r="D1820">
        <v>0</v>
      </c>
      <c r="E1820">
        <v>114</v>
      </c>
      <c r="F1820">
        <v>1</v>
      </c>
      <c r="G1820">
        <v>54</v>
      </c>
      <c r="H1820" t="s">
        <v>8177</v>
      </c>
      <c r="I1820" t="s">
        <v>132</v>
      </c>
      <c r="J1820" t="s">
        <v>145</v>
      </c>
      <c r="K1820" t="s">
        <v>8157</v>
      </c>
      <c r="L1820" s="5">
        <v>6.3</v>
      </c>
      <c r="M1820" t="s">
        <v>8178</v>
      </c>
      <c r="N1820" s="6">
        <v>54782</v>
      </c>
      <c r="O1820" t="s">
        <v>8179</v>
      </c>
      <c r="P1820" s="6">
        <v>23000000</v>
      </c>
      <c r="Q1820" s="6">
        <v>7550073</v>
      </c>
      <c r="R1820">
        <v>-15449927</v>
      </c>
      <c r="S1820" t="s">
        <v>8185</v>
      </c>
      <c r="T1820" s="7">
        <v>40604</v>
      </c>
      <c r="U1820" t="s">
        <v>4531</v>
      </c>
      <c r="V1820" s="7">
        <v>40604</v>
      </c>
      <c r="W1820" t="s">
        <v>8203</v>
      </c>
      <c r="X1820" t="s">
        <v>8202</v>
      </c>
      <c r="Y1820">
        <v>2011</v>
      </c>
      <c r="Z1820">
        <v>2</v>
      </c>
    </row>
    <row r="1821" spans="1:26" x14ac:dyDescent="0.25">
      <c r="A1821" t="s">
        <v>4532</v>
      </c>
      <c r="B1821" t="s">
        <v>4533</v>
      </c>
      <c r="C1821" t="s">
        <v>4533</v>
      </c>
      <c r="D1821">
        <v>0</v>
      </c>
      <c r="E1821">
        <v>135</v>
      </c>
      <c r="F1821">
        <v>2</v>
      </c>
      <c r="G1821">
        <v>15</v>
      </c>
      <c r="H1821" t="s">
        <v>8183</v>
      </c>
      <c r="I1821" t="s">
        <v>5529</v>
      </c>
      <c r="J1821" t="s">
        <v>8158</v>
      </c>
      <c r="K1821" t="s">
        <v>132</v>
      </c>
      <c r="L1821" s="5">
        <v>6.1</v>
      </c>
      <c r="M1821" t="s">
        <v>8178</v>
      </c>
      <c r="N1821" s="6">
        <v>77254</v>
      </c>
      <c r="O1821" t="s">
        <v>8179</v>
      </c>
      <c r="P1821" s="6">
        <v>120000000</v>
      </c>
      <c r="Q1821" s="6">
        <v>93945766</v>
      </c>
      <c r="R1821">
        <v>-26054234</v>
      </c>
      <c r="S1821" t="s">
        <v>8185</v>
      </c>
      <c r="T1821" s="7">
        <v>39566</v>
      </c>
      <c r="U1821" t="s">
        <v>1554</v>
      </c>
      <c r="V1821" s="7">
        <v>39566</v>
      </c>
      <c r="W1821" t="s">
        <v>8210</v>
      </c>
      <c r="X1821" t="s">
        <v>8205</v>
      </c>
      <c r="Y1821">
        <v>2008</v>
      </c>
      <c r="Z1821">
        <v>28</v>
      </c>
    </row>
    <row r="1822" spans="1:26" x14ac:dyDescent="0.25">
      <c r="A1822" t="s">
        <v>4534</v>
      </c>
      <c r="B1822" t="s">
        <v>4535</v>
      </c>
      <c r="C1822" t="s">
        <v>4535</v>
      </c>
      <c r="D1822">
        <v>0</v>
      </c>
      <c r="E1822">
        <v>87</v>
      </c>
      <c r="F1822">
        <v>1</v>
      </c>
      <c r="G1822">
        <v>27</v>
      </c>
      <c r="H1822" t="s">
        <v>8177</v>
      </c>
      <c r="I1822" t="s">
        <v>132</v>
      </c>
      <c r="J1822" t="s">
        <v>8157</v>
      </c>
      <c r="K1822" t="s">
        <v>8168</v>
      </c>
      <c r="L1822" s="5">
        <v>3.8</v>
      </c>
      <c r="M1822" t="s">
        <v>8188</v>
      </c>
      <c r="N1822" s="6">
        <v>54420</v>
      </c>
      <c r="O1822" t="s">
        <v>8179</v>
      </c>
      <c r="P1822" s="6">
        <v>62000000</v>
      </c>
      <c r="Q1822" s="6">
        <v>40877556</v>
      </c>
      <c r="R1822">
        <v>-21122444</v>
      </c>
      <c r="S1822" t="s">
        <v>8185</v>
      </c>
      <c r="T1822" s="7">
        <v>39619</v>
      </c>
      <c r="U1822" t="s">
        <v>4536</v>
      </c>
      <c r="V1822" s="7">
        <v>39619</v>
      </c>
      <c r="W1822" t="s">
        <v>8208</v>
      </c>
      <c r="X1822" t="s">
        <v>1465</v>
      </c>
      <c r="Y1822">
        <v>2008</v>
      </c>
      <c r="Z1822">
        <v>20</v>
      </c>
    </row>
    <row r="1823" spans="1:26" x14ac:dyDescent="0.25">
      <c r="A1823" t="s">
        <v>4537</v>
      </c>
      <c r="B1823" t="s">
        <v>4538</v>
      </c>
      <c r="C1823" t="s">
        <v>4538</v>
      </c>
      <c r="D1823">
        <v>0</v>
      </c>
      <c r="E1823">
        <v>99</v>
      </c>
      <c r="F1823">
        <v>1</v>
      </c>
      <c r="G1823">
        <v>39</v>
      </c>
      <c r="H1823" t="s">
        <v>8177</v>
      </c>
      <c r="I1823" t="s">
        <v>5529</v>
      </c>
      <c r="J1823" t="s">
        <v>8162</v>
      </c>
      <c r="K1823" t="s">
        <v>3857</v>
      </c>
      <c r="L1823" s="5">
        <v>5.3</v>
      </c>
      <c r="M1823" t="s">
        <v>8178</v>
      </c>
      <c r="N1823" s="6">
        <v>57878</v>
      </c>
      <c r="O1823" t="s">
        <v>8179</v>
      </c>
      <c r="P1823" s="6">
        <v>45000000</v>
      </c>
      <c r="Q1823" s="6">
        <v>42487390</v>
      </c>
      <c r="R1823">
        <v>-2512610</v>
      </c>
      <c r="S1823" t="s">
        <v>8185</v>
      </c>
      <c r="T1823" s="7">
        <v>39682</v>
      </c>
      <c r="U1823" t="s">
        <v>4539</v>
      </c>
      <c r="V1823" s="7">
        <v>39682</v>
      </c>
      <c r="W1823" t="s">
        <v>8212</v>
      </c>
      <c r="X1823" t="s">
        <v>1465</v>
      </c>
      <c r="Y1823">
        <v>2008</v>
      </c>
      <c r="Z1823">
        <v>22</v>
      </c>
    </row>
    <row r="1824" spans="1:26" x14ac:dyDescent="0.25">
      <c r="A1824" t="s">
        <v>4540</v>
      </c>
      <c r="B1824" t="s">
        <v>4541</v>
      </c>
      <c r="C1824" t="s">
        <v>4541</v>
      </c>
      <c r="D1824">
        <v>0</v>
      </c>
      <c r="E1824">
        <v>118</v>
      </c>
      <c r="F1824">
        <v>1</v>
      </c>
      <c r="G1824">
        <v>58</v>
      </c>
      <c r="H1824" t="s">
        <v>8177</v>
      </c>
      <c r="I1824" t="s">
        <v>8158</v>
      </c>
      <c r="J1824" t="s">
        <v>8163</v>
      </c>
      <c r="K1824" t="s">
        <v>8156</v>
      </c>
      <c r="L1824" s="5">
        <v>5.9</v>
      </c>
      <c r="M1824" t="s">
        <v>8178</v>
      </c>
      <c r="N1824" s="6">
        <v>197057</v>
      </c>
      <c r="O1824" t="s">
        <v>8182</v>
      </c>
      <c r="P1824" s="6">
        <v>95000000</v>
      </c>
      <c r="Q1824" s="6">
        <v>226497209</v>
      </c>
      <c r="R1824">
        <v>131497209</v>
      </c>
      <c r="S1824" t="s">
        <v>8175</v>
      </c>
      <c r="T1824" s="7">
        <v>40219</v>
      </c>
      <c r="U1824" t="s">
        <v>966</v>
      </c>
      <c r="V1824" s="7">
        <v>40219</v>
      </c>
      <c r="W1824" t="s">
        <v>8201</v>
      </c>
      <c r="X1824" t="s">
        <v>8202</v>
      </c>
      <c r="Y1824">
        <v>2010</v>
      </c>
      <c r="Z1824">
        <v>10</v>
      </c>
    </row>
    <row r="1825" spans="1:26" x14ac:dyDescent="0.25">
      <c r="A1825" t="s">
        <v>4542</v>
      </c>
      <c r="B1825" t="s">
        <v>4543</v>
      </c>
      <c r="C1825" t="s">
        <v>4543</v>
      </c>
      <c r="D1825">
        <v>0</v>
      </c>
      <c r="E1825">
        <v>123</v>
      </c>
      <c r="F1825">
        <v>2</v>
      </c>
      <c r="G1825">
        <v>3</v>
      </c>
      <c r="H1825" t="s">
        <v>8183</v>
      </c>
      <c r="I1825" t="s">
        <v>145</v>
      </c>
      <c r="J1825" t="s">
        <v>8166</v>
      </c>
      <c r="K1825" t="s">
        <v>3857</v>
      </c>
      <c r="L1825" s="5">
        <v>7.6</v>
      </c>
      <c r="M1825" t="s">
        <v>8181</v>
      </c>
      <c r="N1825" s="6">
        <v>312017</v>
      </c>
      <c r="O1825" t="s">
        <v>8182</v>
      </c>
      <c r="P1825" s="6">
        <v>55000000</v>
      </c>
      <c r="Q1825" s="6">
        <v>169748929</v>
      </c>
      <c r="R1825">
        <v>114748929</v>
      </c>
      <c r="S1825" t="s">
        <v>8175</v>
      </c>
      <c r="T1825" s="7">
        <v>39801</v>
      </c>
      <c r="U1825" t="s">
        <v>4108</v>
      </c>
      <c r="V1825" s="7">
        <v>39801</v>
      </c>
      <c r="W1825" t="s">
        <v>8196</v>
      </c>
      <c r="X1825" t="s">
        <v>1465</v>
      </c>
      <c r="Y1825">
        <v>2008</v>
      </c>
      <c r="Z1825">
        <v>19</v>
      </c>
    </row>
    <row r="1826" spans="1:26" x14ac:dyDescent="0.25">
      <c r="A1826" t="s">
        <v>4544</v>
      </c>
      <c r="B1826" t="s">
        <v>4545</v>
      </c>
      <c r="C1826" t="s">
        <v>4545</v>
      </c>
      <c r="D1826">
        <v>0</v>
      </c>
      <c r="E1826">
        <v>104</v>
      </c>
      <c r="F1826">
        <v>1</v>
      </c>
      <c r="G1826">
        <v>44</v>
      </c>
      <c r="H1826" t="s">
        <v>8177</v>
      </c>
      <c r="I1826" t="s">
        <v>132</v>
      </c>
      <c r="J1826" t="s">
        <v>8157</v>
      </c>
      <c r="K1826" t="s">
        <v>5802</v>
      </c>
      <c r="L1826" s="5">
        <v>6.4</v>
      </c>
      <c r="M1826" t="s">
        <v>8178</v>
      </c>
      <c r="N1826" s="6">
        <v>142103</v>
      </c>
      <c r="O1826" t="s">
        <v>8182</v>
      </c>
      <c r="P1826" s="6">
        <v>20000000</v>
      </c>
      <c r="Q1826" s="6">
        <v>49779728</v>
      </c>
      <c r="R1826">
        <v>29779728</v>
      </c>
      <c r="S1826" t="s">
        <v>8175</v>
      </c>
      <c r="T1826" s="7">
        <v>40248</v>
      </c>
      <c r="U1826" t="s">
        <v>4546</v>
      </c>
      <c r="V1826" s="7">
        <v>40248</v>
      </c>
      <c r="W1826" t="s">
        <v>8203</v>
      </c>
      <c r="X1826" t="s">
        <v>8199</v>
      </c>
      <c r="Y1826">
        <v>2010</v>
      </c>
      <c r="Z1826">
        <v>11</v>
      </c>
    </row>
    <row r="1827" spans="1:26" x14ac:dyDescent="0.25">
      <c r="A1827" t="s">
        <v>4547</v>
      </c>
      <c r="B1827" t="s">
        <v>4548</v>
      </c>
      <c r="C1827" t="s">
        <v>4548</v>
      </c>
      <c r="D1827">
        <v>0</v>
      </c>
      <c r="E1827">
        <v>101</v>
      </c>
      <c r="F1827">
        <v>1</v>
      </c>
      <c r="G1827">
        <v>41</v>
      </c>
      <c r="H1827" t="s">
        <v>8177</v>
      </c>
      <c r="I1827" t="s">
        <v>132</v>
      </c>
      <c r="J1827" t="s">
        <v>3623</v>
      </c>
      <c r="K1827" t="s">
        <v>4390</v>
      </c>
      <c r="L1827" s="5">
        <v>7.6</v>
      </c>
      <c r="M1827" t="s">
        <v>8181</v>
      </c>
      <c r="N1827" s="6">
        <v>59977</v>
      </c>
      <c r="O1827" t="s">
        <v>8179</v>
      </c>
      <c r="P1827" s="6">
        <v>2500000</v>
      </c>
      <c r="Q1827" s="6">
        <v>13639115</v>
      </c>
      <c r="R1827">
        <v>11139115</v>
      </c>
      <c r="S1827" t="s">
        <v>8175</v>
      </c>
      <c r="T1827" s="7">
        <v>39661</v>
      </c>
      <c r="U1827" t="s">
        <v>3992</v>
      </c>
      <c r="V1827" s="7">
        <v>39661</v>
      </c>
      <c r="W1827" t="s">
        <v>8212</v>
      </c>
      <c r="X1827" t="s">
        <v>1465</v>
      </c>
      <c r="Y1827">
        <v>2008</v>
      </c>
      <c r="Z1827">
        <v>1</v>
      </c>
    </row>
    <row r="1828" spans="1:26" x14ac:dyDescent="0.25">
      <c r="A1828" t="s">
        <v>4549</v>
      </c>
      <c r="B1828" t="s">
        <v>4550</v>
      </c>
      <c r="C1828" t="s">
        <v>4550</v>
      </c>
      <c r="D1828">
        <v>0</v>
      </c>
      <c r="E1828">
        <v>108</v>
      </c>
      <c r="F1828">
        <v>1</v>
      </c>
      <c r="G1828">
        <v>48</v>
      </c>
      <c r="H1828" t="s">
        <v>8177</v>
      </c>
      <c r="I1828" t="s">
        <v>132</v>
      </c>
      <c r="J1828" t="s">
        <v>145</v>
      </c>
      <c r="K1828" t="s">
        <v>8157</v>
      </c>
      <c r="L1828" s="5">
        <v>6.2</v>
      </c>
      <c r="M1828" t="s">
        <v>8178</v>
      </c>
      <c r="N1828" s="6">
        <v>50404</v>
      </c>
      <c r="O1828" t="s">
        <v>8179</v>
      </c>
      <c r="P1828" s="6">
        <v>16500000</v>
      </c>
      <c r="Q1828" s="6">
        <v>13620075</v>
      </c>
      <c r="R1828">
        <v>-2879925</v>
      </c>
      <c r="S1828" t="s">
        <v>8185</v>
      </c>
      <c r="T1828" s="7">
        <v>39346</v>
      </c>
      <c r="U1828" t="s">
        <v>4551</v>
      </c>
      <c r="V1828" s="7">
        <v>39346</v>
      </c>
      <c r="W1828" t="s">
        <v>8211</v>
      </c>
      <c r="X1828" t="s">
        <v>1465</v>
      </c>
      <c r="Y1828">
        <v>2007</v>
      </c>
      <c r="Z1828">
        <v>21</v>
      </c>
    </row>
    <row r="1829" spans="1:26" x14ac:dyDescent="0.25">
      <c r="A1829" t="s">
        <v>4552</v>
      </c>
      <c r="B1829" t="s">
        <v>4553</v>
      </c>
      <c r="C1829" t="s">
        <v>4553</v>
      </c>
      <c r="D1829">
        <v>0</v>
      </c>
      <c r="E1829">
        <v>131</v>
      </c>
      <c r="F1829">
        <v>2</v>
      </c>
      <c r="G1829">
        <v>11</v>
      </c>
      <c r="H1829" t="s">
        <v>8183</v>
      </c>
      <c r="I1829" t="s">
        <v>145</v>
      </c>
      <c r="J1829" t="s">
        <v>4390</v>
      </c>
      <c r="K1829" t="s">
        <v>5802</v>
      </c>
      <c r="L1829" s="5">
        <v>7.5</v>
      </c>
      <c r="M1829" t="s">
        <v>8181</v>
      </c>
      <c r="N1829" s="6">
        <v>140697</v>
      </c>
      <c r="O1829" t="s">
        <v>8182</v>
      </c>
      <c r="P1829" s="6">
        <v>19000000</v>
      </c>
      <c r="Q1829" s="6">
        <v>76586316</v>
      </c>
      <c r="R1829">
        <v>57586316</v>
      </c>
      <c r="S1829" t="s">
        <v>8175</v>
      </c>
      <c r="T1829" s="7">
        <v>41550</v>
      </c>
      <c r="U1829" t="s">
        <v>4554</v>
      </c>
      <c r="V1829" s="7">
        <v>41550</v>
      </c>
      <c r="W1829" t="s">
        <v>8204</v>
      </c>
      <c r="X1829" t="s">
        <v>8199</v>
      </c>
      <c r="Y1829">
        <v>2013</v>
      </c>
      <c r="Z1829">
        <v>3</v>
      </c>
    </row>
    <row r="1830" spans="1:26" x14ac:dyDescent="0.25">
      <c r="A1830" t="s">
        <v>4555</v>
      </c>
      <c r="B1830" t="s">
        <v>314</v>
      </c>
      <c r="C1830" t="s">
        <v>314</v>
      </c>
      <c r="D1830">
        <v>0</v>
      </c>
      <c r="E1830">
        <v>113</v>
      </c>
      <c r="F1830">
        <v>1</v>
      </c>
      <c r="G1830">
        <v>53</v>
      </c>
      <c r="H1830" t="s">
        <v>8177</v>
      </c>
      <c r="I1830" t="s">
        <v>5529</v>
      </c>
      <c r="J1830" t="s">
        <v>8158</v>
      </c>
      <c r="K1830" t="s">
        <v>8156</v>
      </c>
      <c r="L1830" s="5">
        <v>5.0999999999999996</v>
      </c>
      <c r="M1830" t="s">
        <v>8178</v>
      </c>
      <c r="N1830" s="6">
        <v>101850</v>
      </c>
      <c r="O1830" t="s">
        <v>8182</v>
      </c>
      <c r="P1830" s="6">
        <v>90000000</v>
      </c>
      <c r="Q1830" s="6">
        <v>63523283</v>
      </c>
      <c r="R1830">
        <v>-26476717</v>
      </c>
      <c r="S1830" t="s">
        <v>8185</v>
      </c>
      <c r="T1830" s="7">
        <v>40766</v>
      </c>
      <c r="U1830" t="s">
        <v>3099</v>
      </c>
      <c r="V1830" s="7">
        <v>40766</v>
      </c>
      <c r="W1830" t="s">
        <v>8212</v>
      </c>
      <c r="X1830" t="s">
        <v>8199</v>
      </c>
      <c r="Y1830">
        <v>2011</v>
      </c>
      <c r="Z1830">
        <v>11</v>
      </c>
    </row>
    <row r="1831" spans="1:26" x14ac:dyDescent="0.25">
      <c r="A1831" t="s">
        <v>4556</v>
      </c>
      <c r="B1831" t="s">
        <v>4557</v>
      </c>
      <c r="C1831" t="s">
        <v>4557</v>
      </c>
      <c r="D1831">
        <v>0</v>
      </c>
      <c r="E1831">
        <v>169</v>
      </c>
      <c r="F1831">
        <v>2</v>
      </c>
      <c r="G1831">
        <v>49</v>
      </c>
      <c r="H1831" t="s">
        <v>8183</v>
      </c>
      <c r="I1831" t="s">
        <v>8158</v>
      </c>
      <c r="J1831" t="s">
        <v>145</v>
      </c>
      <c r="K1831" t="s">
        <v>8161</v>
      </c>
      <c r="L1831" s="5">
        <v>8.6999999999999993</v>
      </c>
      <c r="M1831" t="s">
        <v>8181</v>
      </c>
      <c r="N1831" s="6">
        <v>2009279</v>
      </c>
      <c r="O1831" t="s">
        <v>8187</v>
      </c>
      <c r="P1831" s="6">
        <v>165000000</v>
      </c>
      <c r="Q1831" s="6">
        <v>703170837</v>
      </c>
      <c r="R1831">
        <v>538170837</v>
      </c>
      <c r="S1831" t="s">
        <v>8175</v>
      </c>
      <c r="T1831" s="7">
        <v>41938</v>
      </c>
      <c r="U1831" t="s">
        <v>2229</v>
      </c>
      <c r="V1831" s="7">
        <v>41938</v>
      </c>
      <c r="W1831" t="s">
        <v>8204</v>
      </c>
      <c r="X1831" t="s">
        <v>8200</v>
      </c>
      <c r="Y1831">
        <v>2014</v>
      </c>
      <c r="Z1831">
        <v>26</v>
      </c>
    </row>
    <row r="1832" spans="1:26" x14ac:dyDescent="0.25">
      <c r="A1832" t="s">
        <v>4558</v>
      </c>
      <c r="B1832" t="s">
        <v>4559</v>
      </c>
      <c r="C1832" t="s">
        <v>4559</v>
      </c>
      <c r="D1832">
        <v>0</v>
      </c>
      <c r="E1832">
        <v>116</v>
      </c>
      <c r="F1832">
        <v>1</v>
      </c>
      <c r="G1832">
        <v>56</v>
      </c>
      <c r="H1832" t="s">
        <v>8177</v>
      </c>
      <c r="I1832" t="s">
        <v>5529</v>
      </c>
      <c r="J1832" t="s">
        <v>8158</v>
      </c>
      <c r="K1832" t="s">
        <v>83</v>
      </c>
      <c r="L1832" s="5">
        <v>7</v>
      </c>
      <c r="M1832" t="s">
        <v>8178</v>
      </c>
      <c r="N1832" s="6">
        <v>702997</v>
      </c>
      <c r="O1832" t="s">
        <v>8184</v>
      </c>
      <c r="P1832" s="6">
        <v>190000000</v>
      </c>
      <c r="Q1832" s="6">
        <v>540455876</v>
      </c>
      <c r="R1832">
        <v>350455876</v>
      </c>
      <c r="S1832" t="s">
        <v>8175</v>
      </c>
      <c r="T1832" s="7">
        <v>41427</v>
      </c>
      <c r="U1832" t="s">
        <v>2862</v>
      </c>
      <c r="V1832" s="7">
        <v>41427</v>
      </c>
      <c r="W1832" t="s">
        <v>8208</v>
      </c>
      <c r="X1832" t="s">
        <v>8200</v>
      </c>
      <c r="Y1832">
        <v>2013</v>
      </c>
      <c r="Z1832">
        <v>2</v>
      </c>
    </row>
    <row r="1833" spans="1:26" x14ac:dyDescent="0.25">
      <c r="A1833" t="s">
        <v>4560</v>
      </c>
      <c r="B1833" t="s">
        <v>4561</v>
      </c>
      <c r="C1833" t="s">
        <v>4561</v>
      </c>
      <c r="D1833">
        <v>0</v>
      </c>
      <c r="E1833">
        <v>90</v>
      </c>
      <c r="F1833">
        <v>1</v>
      </c>
      <c r="G1833">
        <v>30</v>
      </c>
      <c r="H1833" t="s">
        <v>8177</v>
      </c>
      <c r="I1833" t="s">
        <v>132</v>
      </c>
      <c r="J1833" t="s">
        <v>145</v>
      </c>
      <c r="K1833" t="s">
        <v>8157</v>
      </c>
      <c r="L1833" s="5">
        <v>7.7</v>
      </c>
      <c r="M1833" t="s">
        <v>8181</v>
      </c>
      <c r="N1833" s="6">
        <v>95374</v>
      </c>
      <c r="O1833" t="s">
        <v>8179</v>
      </c>
      <c r="P1833" s="6">
        <v>14000000</v>
      </c>
      <c r="Q1833" s="6">
        <v>4324817</v>
      </c>
      <c r="R1833">
        <v>-9675183</v>
      </c>
      <c r="S1833" t="s">
        <v>8185</v>
      </c>
      <c r="T1833" s="7">
        <v>40385</v>
      </c>
      <c r="U1833" t="s">
        <v>518</v>
      </c>
      <c r="V1833" s="7">
        <v>40385</v>
      </c>
      <c r="W1833" t="s">
        <v>8209</v>
      </c>
      <c r="X1833" t="s">
        <v>8205</v>
      </c>
      <c r="Y1833">
        <v>2010</v>
      </c>
      <c r="Z1833">
        <v>26</v>
      </c>
    </row>
    <row r="1834" spans="1:26" x14ac:dyDescent="0.25">
      <c r="A1834" t="s">
        <v>4562</v>
      </c>
      <c r="B1834" t="s">
        <v>4563</v>
      </c>
      <c r="C1834" t="s">
        <v>4563</v>
      </c>
      <c r="D1834">
        <v>0</v>
      </c>
      <c r="E1834">
        <v>125</v>
      </c>
      <c r="F1834">
        <v>2</v>
      </c>
      <c r="G1834">
        <v>5</v>
      </c>
      <c r="H1834" t="s">
        <v>8183</v>
      </c>
      <c r="I1834" t="s">
        <v>132</v>
      </c>
      <c r="J1834" t="s">
        <v>8157</v>
      </c>
      <c r="K1834" t="s">
        <v>5802</v>
      </c>
      <c r="L1834" s="5">
        <v>5.7</v>
      </c>
      <c r="M1834" t="s">
        <v>8178</v>
      </c>
      <c r="N1834" s="6">
        <v>123510</v>
      </c>
      <c r="O1834" t="s">
        <v>8182</v>
      </c>
      <c r="P1834" s="6">
        <v>52000000</v>
      </c>
      <c r="Q1834" s="6">
        <v>216528528</v>
      </c>
      <c r="R1834">
        <v>164528528</v>
      </c>
      <c r="S1834" t="s">
        <v>8175</v>
      </c>
      <c r="T1834" s="7">
        <v>40214</v>
      </c>
      <c r="U1834" t="s">
        <v>720</v>
      </c>
      <c r="V1834" s="7">
        <v>40214</v>
      </c>
      <c r="W1834" t="s">
        <v>8201</v>
      </c>
      <c r="X1834" t="s">
        <v>1465</v>
      </c>
      <c r="Y1834">
        <v>2010</v>
      </c>
      <c r="Z1834">
        <v>5</v>
      </c>
    </row>
    <row r="1835" spans="1:26" x14ac:dyDescent="0.25">
      <c r="A1835" t="s">
        <v>4564</v>
      </c>
      <c r="B1835" t="s">
        <v>4565</v>
      </c>
      <c r="C1835" t="s">
        <v>4565</v>
      </c>
      <c r="D1835">
        <v>0</v>
      </c>
      <c r="E1835">
        <v>110</v>
      </c>
      <c r="F1835">
        <v>1</v>
      </c>
      <c r="G1835">
        <v>50</v>
      </c>
      <c r="H1835" t="s">
        <v>8177</v>
      </c>
      <c r="I1835" t="s">
        <v>5529</v>
      </c>
      <c r="J1835" t="s">
        <v>132</v>
      </c>
      <c r="K1835" t="s">
        <v>8162</v>
      </c>
      <c r="L1835" s="5">
        <v>5.7</v>
      </c>
      <c r="M1835" t="s">
        <v>8178</v>
      </c>
      <c r="N1835" s="6">
        <v>61903</v>
      </c>
      <c r="O1835" t="s">
        <v>8179</v>
      </c>
      <c r="P1835" s="6">
        <v>40000000</v>
      </c>
      <c r="Q1835" s="6">
        <v>49944325</v>
      </c>
      <c r="R1835">
        <v>9944325</v>
      </c>
      <c r="S1835" t="s">
        <v>8175</v>
      </c>
      <c r="T1835" s="7">
        <v>39527</v>
      </c>
      <c r="U1835" t="s">
        <v>2393</v>
      </c>
      <c r="V1835" s="7">
        <v>39527</v>
      </c>
      <c r="W1835" t="s">
        <v>8203</v>
      </c>
      <c r="X1835" t="s">
        <v>8199</v>
      </c>
      <c r="Y1835">
        <v>2008</v>
      </c>
      <c r="Z1835">
        <v>20</v>
      </c>
    </row>
    <row r="1836" spans="1:26" x14ac:dyDescent="0.25">
      <c r="A1836" t="s">
        <v>4566</v>
      </c>
      <c r="B1836" t="s">
        <v>4567</v>
      </c>
      <c r="C1836" t="s">
        <v>4567</v>
      </c>
      <c r="D1836">
        <v>0</v>
      </c>
      <c r="E1836">
        <v>115</v>
      </c>
      <c r="F1836">
        <v>1</v>
      </c>
      <c r="G1836">
        <v>55</v>
      </c>
      <c r="H1836" t="s">
        <v>8177</v>
      </c>
      <c r="I1836" t="s">
        <v>132</v>
      </c>
      <c r="J1836" t="s">
        <v>8156</v>
      </c>
      <c r="K1836" t="s">
        <v>8157</v>
      </c>
      <c r="L1836" s="5">
        <v>5.8</v>
      </c>
      <c r="M1836" t="s">
        <v>8178</v>
      </c>
      <c r="N1836" s="6">
        <v>93326</v>
      </c>
      <c r="O1836" t="s">
        <v>8179</v>
      </c>
      <c r="P1836" s="6">
        <v>37500000</v>
      </c>
      <c r="Q1836" s="6">
        <v>102366815</v>
      </c>
      <c r="R1836">
        <v>64866815</v>
      </c>
      <c r="S1836" t="s">
        <v>8175</v>
      </c>
      <c r="T1836" s="7">
        <v>39930</v>
      </c>
      <c r="U1836" t="s">
        <v>3093</v>
      </c>
      <c r="V1836" s="7">
        <v>39930</v>
      </c>
      <c r="W1836" t="s">
        <v>8210</v>
      </c>
      <c r="X1836" t="s">
        <v>8205</v>
      </c>
      <c r="Y1836">
        <v>2009</v>
      </c>
      <c r="Z1836">
        <v>27</v>
      </c>
    </row>
    <row r="1837" spans="1:26" x14ac:dyDescent="0.25">
      <c r="A1837" t="s">
        <v>4568</v>
      </c>
      <c r="B1837" t="s">
        <v>4569</v>
      </c>
      <c r="C1837" t="s">
        <v>4569</v>
      </c>
      <c r="D1837">
        <v>0</v>
      </c>
      <c r="E1837">
        <v>117</v>
      </c>
      <c r="F1837">
        <v>1</v>
      </c>
      <c r="G1837">
        <v>57</v>
      </c>
      <c r="H1837" t="s">
        <v>8177</v>
      </c>
      <c r="I1837" t="s">
        <v>8160</v>
      </c>
      <c r="J1837" t="s">
        <v>145</v>
      </c>
      <c r="K1837" t="s">
        <v>8165</v>
      </c>
      <c r="L1837" s="5">
        <v>6.7</v>
      </c>
      <c r="M1837" t="s">
        <v>8178</v>
      </c>
      <c r="N1837" s="6">
        <v>54969</v>
      </c>
      <c r="O1837" t="s">
        <v>8179</v>
      </c>
      <c r="P1837" s="6">
        <v>60000000</v>
      </c>
      <c r="Q1837" s="6">
        <v>38332994</v>
      </c>
      <c r="R1837">
        <v>-21667006</v>
      </c>
      <c r="S1837" t="s">
        <v>8185</v>
      </c>
      <c r="T1837" s="7">
        <v>39923</v>
      </c>
      <c r="U1837" t="s">
        <v>3802</v>
      </c>
      <c r="V1837" s="7">
        <v>39923</v>
      </c>
      <c r="W1837" t="s">
        <v>8210</v>
      </c>
      <c r="X1837" t="s">
        <v>8205</v>
      </c>
      <c r="Y1837">
        <v>2009</v>
      </c>
      <c r="Z1837">
        <v>20</v>
      </c>
    </row>
    <row r="1838" spans="1:26" x14ac:dyDescent="0.25">
      <c r="A1838" t="s">
        <v>4570</v>
      </c>
      <c r="B1838" t="s">
        <v>4571</v>
      </c>
      <c r="C1838" t="s">
        <v>4571</v>
      </c>
      <c r="D1838">
        <v>0</v>
      </c>
      <c r="E1838">
        <v>111</v>
      </c>
      <c r="F1838">
        <v>1</v>
      </c>
      <c r="G1838">
        <v>51</v>
      </c>
      <c r="H1838" t="s">
        <v>8177</v>
      </c>
      <c r="I1838" t="s">
        <v>145</v>
      </c>
      <c r="J1838" t="s">
        <v>8163</v>
      </c>
      <c r="K1838" t="s">
        <v>5802</v>
      </c>
      <c r="L1838" s="5">
        <v>7</v>
      </c>
      <c r="M1838" t="s">
        <v>8178</v>
      </c>
      <c r="N1838" s="6">
        <v>165098</v>
      </c>
      <c r="O1838" t="s">
        <v>8182</v>
      </c>
      <c r="P1838" s="6">
        <v>60000000</v>
      </c>
      <c r="Q1838" s="6">
        <v>255743093</v>
      </c>
      <c r="R1838">
        <v>195743093</v>
      </c>
      <c r="S1838" t="s">
        <v>8175</v>
      </c>
      <c r="T1838" s="7">
        <v>39807</v>
      </c>
      <c r="U1838" t="s">
        <v>4145</v>
      </c>
      <c r="V1838" s="7">
        <v>39807</v>
      </c>
      <c r="W1838" t="s">
        <v>8196</v>
      </c>
      <c r="X1838" t="s">
        <v>8199</v>
      </c>
      <c r="Y1838">
        <v>2008</v>
      </c>
      <c r="Z1838">
        <v>25</v>
      </c>
    </row>
    <row r="1839" spans="1:26" x14ac:dyDescent="0.25">
      <c r="A1839" t="s">
        <v>4572</v>
      </c>
      <c r="B1839" t="s">
        <v>4573</v>
      </c>
      <c r="C1839" t="s">
        <v>4573</v>
      </c>
      <c r="D1839">
        <v>0</v>
      </c>
      <c r="E1839">
        <v>87</v>
      </c>
      <c r="F1839">
        <v>1</v>
      </c>
      <c r="G1839">
        <v>27</v>
      </c>
      <c r="H1839" t="s">
        <v>8177</v>
      </c>
      <c r="I1839" t="s">
        <v>5529</v>
      </c>
      <c r="J1839" t="s">
        <v>8156</v>
      </c>
      <c r="K1839" t="s">
        <v>83</v>
      </c>
      <c r="L1839" s="5">
        <v>5.7</v>
      </c>
      <c r="M1839" t="s">
        <v>8178</v>
      </c>
      <c r="N1839" s="6">
        <v>123019</v>
      </c>
      <c r="O1839" t="s">
        <v>8182</v>
      </c>
      <c r="P1839" s="6">
        <v>60000000</v>
      </c>
      <c r="Q1839" s="6">
        <v>78309505</v>
      </c>
      <c r="R1839">
        <v>18309505</v>
      </c>
      <c r="S1839" t="s">
        <v>8175</v>
      </c>
      <c r="T1839" s="7">
        <v>2011</v>
      </c>
      <c r="U1839" t="s">
        <v>4574</v>
      </c>
      <c r="V1839" s="7">
        <v>2011</v>
      </c>
      <c r="W1839" t="s">
        <v>8209</v>
      </c>
      <c r="X1839" t="s">
        <v>8205</v>
      </c>
      <c r="Y1839">
        <v>1905</v>
      </c>
      <c r="Z1839">
        <v>3</v>
      </c>
    </row>
    <row r="1840" spans="1:26" x14ac:dyDescent="0.25">
      <c r="A1840" t="s">
        <v>4575</v>
      </c>
      <c r="B1840" t="s">
        <v>4576</v>
      </c>
      <c r="C1840" t="s">
        <v>4576</v>
      </c>
      <c r="D1840">
        <v>0</v>
      </c>
      <c r="E1840">
        <v>124</v>
      </c>
      <c r="F1840">
        <v>2</v>
      </c>
      <c r="G1840">
        <v>4</v>
      </c>
      <c r="H1840" t="s">
        <v>8183</v>
      </c>
      <c r="I1840" t="s">
        <v>5529</v>
      </c>
      <c r="J1840" t="s">
        <v>145</v>
      </c>
      <c r="K1840" t="s">
        <v>3857</v>
      </c>
      <c r="L1840" s="5">
        <v>7.1</v>
      </c>
      <c r="M1840" t="s">
        <v>8181</v>
      </c>
      <c r="N1840" s="6">
        <v>349177</v>
      </c>
      <c r="O1840" t="s">
        <v>8182</v>
      </c>
      <c r="P1840" s="6">
        <v>61000000</v>
      </c>
      <c r="Q1840" s="6">
        <v>95696996</v>
      </c>
      <c r="R1840">
        <v>34696996</v>
      </c>
      <c r="S1840" t="s">
        <v>8175</v>
      </c>
      <c r="T1840" s="7">
        <v>39149</v>
      </c>
      <c r="U1840" t="s">
        <v>2150</v>
      </c>
      <c r="V1840" s="7">
        <v>39149</v>
      </c>
      <c r="W1840" t="s">
        <v>8203</v>
      </c>
      <c r="X1840" t="s">
        <v>8199</v>
      </c>
      <c r="Y1840">
        <v>2007</v>
      </c>
      <c r="Z1840">
        <v>8</v>
      </c>
    </row>
    <row r="1841" spans="1:26" x14ac:dyDescent="0.25">
      <c r="A1841" t="s">
        <v>4577</v>
      </c>
      <c r="B1841" t="s">
        <v>4578</v>
      </c>
      <c r="C1841" t="s">
        <v>4578</v>
      </c>
      <c r="D1841">
        <v>0</v>
      </c>
      <c r="E1841">
        <v>141</v>
      </c>
      <c r="F1841">
        <v>2</v>
      </c>
      <c r="G1841">
        <v>21</v>
      </c>
      <c r="H1841" t="s">
        <v>8183</v>
      </c>
      <c r="I1841" t="s">
        <v>8160</v>
      </c>
      <c r="J1841" t="s">
        <v>8162</v>
      </c>
      <c r="K1841" t="s">
        <v>145</v>
      </c>
      <c r="L1841" s="5">
        <v>7.8</v>
      </c>
      <c r="M1841" t="s">
        <v>8181</v>
      </c>
      <c r="N1841" s="6">
        <v>262698</v>
      </c>
      <c r="O1841" t="s">
        <v>8182</v>
      </c>
      <c r="P1841" s="6">
        <v>55000000</v>
      </c>
      <c r="Q1841" s="6">
        <v>113398237</v>
      </c>
      <c r="R1841">
        <v>58398237</v>
      </c>
      <c r="S1841" t="s">
        <v>8175</v>
      </c>
      <c r="T1841" s="7">
        <v>39588</v>
      </c>
      <c r="U1841" t="s">
        <v>69</v>
      </c>
      <c r="V1841" s="7">
        <v>39588</v>
      </c>
      <c r="W1841" t="s">
        <v>8213</v>
      </c>
      <c r="X1841" t="s">
        <v>8197</v>
      </c>
      <c r="Y1841">
        <v>2008</v>
      </c>
      <c r="Z1841">
        <v>20</v>
      </c>
    </row>
    <row r="1842" spans="1:26" x14ac:dyDescent="0.25">
      <c r="A1842" t="s">
        <v>4579</v>
      </c>
      <c r="B1842" t="s">
        <v>4580</v>
      </c>
      <c r="C1842" t="s">
        <v>4580</v>
      </c>
      <c r="D1842">
        <v>0</v>
      </c>
      <c r="E1842">
        <v>97</v>
      </c>
      <c r="F1842">
        <v>1</v>
      </c>
      <c r="G1842">
        <v>37</v>
      </c>
      <c r="H1842" t="s">
        <v>8177</v>
      </c>
      <c r="I1842" t="s">
        <v>8158</v>
      </c>
      <c r="J1842" t="s">
        <v>132</v>
      </c>
      <c r="K1842" t="s">
        <v>145</v>
      </c>
      <c r="L1842" s="5">
        <v>7.4</v>
      </c>
      <c r="M1842" t="s">
        <v>8181</v>
      </c>
      <c r="N1842" s="6">
        <v>255878</v>
      </c>
      <c r="O1842" t="s">
        <v>8182</v>
      </c>
      <c r="P1842" s="6">
        <v>45000000</v>
      </c>
      <c r="Q1842" s="6">
        <v>175372502</v>
      </c>
      <c r="R1842">
        <v>130372502</v>
      </c>
      <c r="S1842" t="s">
        <v>8175</v>
      </c>
      <c r="T1842" s="7">
        <v>39432</v>
      </c>
      <c r="U1842" t="s">
        <v>518</v>
      </c>
      <c r="V1842" s="7">
        <v>39432</v>
      </c>
      <c r="W1842" t="s">
        <v>8196</v>
      </c>
      <c r="X1842" t="s">
        <v>8200</v>
      </c>
      <c r="Y1842">
        <v>2007</v>
      </c>
      <c r="Z1842">
        <v>16</v>
      </c>
    </row>
    <row r="1843" spans="1:26" x14ac:dyDescent="0.25">
      <c r="A1843" t="s">
        <v>4581</v>
      </c>
      <c r="B1843" t="s">
        <v>4582</v>
      </c>
      <c r="C1843" t="s">
        <v>4582</v>
      </c>
      <c r="D1843">
        <v>0</v>
      </c>
      <c r="E1843">
        <v>92</v>
      </c>
      <c r="F1843">
        <v>1</v>
      </c>
      <c r="G1843">
        <v>32</v>
      </c>
      <c r="H1843" t="s">
        <v>8177</v>
      </c>
      <c r="I1843" t="s">
        <v>5529</v>
      </c>
      <c r="J1843" t="s">
        <v>145</v>
      </c>
      <c r="K1843" t="s">
        <v>8156</v>
      </c>
      <c r="L1843" s="5">
        <v>6.2</v>
      </c>
      <c r="M1843" t="s">
        <v>8178</v>
      </c>
      <c r="N1843" s="6">
        <v>204518</v>
      </c>
      <c r="O1843" t="s">
        <v>8182</v>
      </c>
      <c r="P1843" s="6">
        <v>70000000</v>
      </c>
      <c r="Q1843" s="6">
        <v>217124280</v>
      </c>
      <c r="R1843">
        <v>147124280</v>
      </c>
      <c r="S1843" t="s">
        <v>8175</v>
      </c>
      <c r="T1843" s="7">
        <v>41912</v>
      </c>
      <c r="U1843" t="s">
        <v>4583</v>
      </c>
      <c r="V1843" s="7">
        <v>41912</v>
      </c>
      <c r="W1843" t="s">
        <v>8211</v>
      </c>
      <c r="X1843" t="s">
        <v>8197</v>
      </c>
      <c r="Y1843">
        <v>2014</v>
      </c>
      <c r="Z1843">
        <v>30</v>
      </c>
    </row>
    <row r="1844" spans="1:26" x14ac:dyDescent="0.25">
      <c r="A1844" t="s">
        <v>4584</v>
      </c>
      <c r="B1844" t="s">
        <v>4585</v>
      </c>
      <c r="C1844" t="s">
        <v>4585</v>
      </c>
      <c r="D1844">
        <v>0</v>
      </c>
      <c r="E1844">
        <v>113</v>
      </c>
      <c r="F1844">
        <v>1</v>
      </c>
      <c r="G1844">
        <v>53</v>
      </c>
      <c r="H1844" t="s">
        <v>8177</v>
      </c>
      <c r="I1844" t="s">
        <v>132</v>
      </c>
      <c r="J1844" t="s">
        <v>5802</v>
      </c>
      <c r="K1844" t="s">
        <v>5802</v>
      </c>
      <c r="L1844" s="5">
        <v>7.6</v>
      </c>
      <c r="M1844" t="s">
        <v>8181</v>
      </c>
      <c r="N1844" s="6">
        <v>616407</v>
      </c>
      <c r="O1844" t="s">
        <v>8184</v>
      </c>
      <c r="P1844" s="6">
        <v>20000000</v>
      </c>
      <c r="Q1844" s="6">
        <v>170812526</v>
      </c>
      <c r="R1844">
        <v>150812526</v>
      </c>
      <c r="S1844" t="s">
        <v>8175</v>
      </c>
      <c r="T1844" s="7">
        <v>39311</v>
      </c>
      <c r="U1844" t="s">
        <v>4586</v>
      </c>
      <c r="V1844" s="7">
        <v>39311</v>
      </c>
      <c r="W1844" t="s">
        <v>8212</v>
      </c>
      <c r="X1844" t="s">
        <v>1465</v>
      </c>
      <c r="Y1844">
        <v>2007</v>
      </c>
      <c r="Z1844">
        <v>17</v>
      </c>
    </row>
    <row r="1845" spans="1:26" x14ac:dyDescent="0.25">
      <c r="A1845" t="s">
        <v>4587</v>
      </c>
      <c r="B1845" t="s">
        <v>4588</v>
      </c>
      <c r="C1845" t="s">
        <v>4588</v>
      </c>
      <c r="D1845">
        <v>0</v>
      </c>
      <c r="E1845">
        <v>106</v>
      </c>
      <c r="F1845">
        <v>1</v>
      </c>
      <c r="G1845">
        <v>46</v>
      </c>
      <c r="H1845" t="s">
        <v>8177</v>
      </c>
      <c r="I1845" t="s">
        <v>5529</v>
      </c>
      <c r="J1845" t="s">
        <v>8158</v>
      </c>
      <c r="K1845" t="s">
        <v>8166</v>
      </c>
      <c r="L1845" s="5">
        <v>6.6</v>
      </c>
      <c r="M1845" t="s">
        <v>8178</v>
      </c>
      <c r="N1845" s="6">
        <v>464183</v>
      </c>
      <c r="O1845" t="s">
        <v>8182</v>
      </c>
      <c r="P1845" s="6">
        <v>200000000</v>
      </c>
      <c r="Q1845" s="6">
        <v>589580482</v>
      </c>
      <c r="R1845">
        <v>389580482</v>
      </c>
      <c r="S1845" t="s">
        <v>8175</v>
      </c>
      <c r="T1845" s="7">
        <v>39750</v>
      </c>
      <c r="U1845" t="s">
        <v>2862</v>
      </c>
      <c r="V1845" s="7">
        <v>39750</v>
      </c>
      <c r="W1845" t="s">
        <v>8204</v>
      </c>
      <c r="X1845" t="s">
        <v>8202</v>
      </c>
      <c r="Y1845">
        <v>2008</v>
      </c>
      <c r="Z1845">
        <v>29</v>
      </c>
    </row>
    <row r="1846" spans="1:26" x14ac:dyDescent="0.25">
      <c r="A1846" t="s">
        <v>4589</v>
      </c>
      <c r="B1846" t="s">
        <v>1927</v>
      </c>
      <c r="C1846" t="s">
        <v>1927</v>
      </c>
      <c r="D1846">
        <v>0</v>
      </c>
      <c r="E1846">
        <v>123</v>
      </c>
      <c r="F1846">
        <v>2</v>
      </c>
      <c r="G1846">
        <v>3</v>
      </c>
      <c r="H1846" t="s">
        <v>8183</v>
      </c>
      <c r="I1846" t="s">
        <v>5529</v>
      </c>
      <c r="J1846" t="s">
        <v>8158</v>
      </c>
      <c r="K1846" t="s">
        <v>8161</v>
      </c>
      <c r="L1846" s="5">
        <v>6.4</v>
      </c>
      <c r="M1846" t="s">
        <v>8178</v>
      </c>
      <c r="N1846" s="6">
        <v>429548</v>
      </c>
      <c r="O1846" t="s">
        <v>8182</v>
      </c>
      <c r="P1846" s="6">
        <v>160000000</v>
      </c>
      <c r="Q1846" s="6">
        <v>524976069</v>
      </c>
      <c r="R1846">
        <v>364976069</v>
      </c>
      <c r="S1846" t="s">
        <v>8175</v>
      </c>
      <c r="T1846" s="7">
        <v>41767</v>
      </c>
      <c r="U1846" t="s">
        <v>4590</v>
      </c>
      <c r="V1846" s="7">
        <v>41767</v>
      </c>
      <c r="W1846" t="s">
        <v>8213</v>
      </c>
      <c r="X1846" t="s">
        <v>8199</v>
      </c>
      <c r="Y1846">
        <v>2014</v>
      </c>
      <c r="Z1846">
        <v>8</v>
      </c>
    </row>
    <row r="1847" spans="1:26" x14ac:dyDescent="0.25">
      <c r="A1847" t="s">
        <v>4591</v>
      </c>
      <c r="B1847" t="s">
        <v>4592</v>
      </c>
      <c r="C1847" t="s">
        <v>4592</v>
      </c>
      <c r="D1847">
        <v>0</v>
      </c>
      <c r="E1847">
        <v>103</v>
      </c>
      <c r="F1847">
        <v>1</v>
      </c>
      <c r="G1847">
        <v>43</v>
      </c>
      <c r="H1847" t="s">
        <v>8177</v>
      </c>
      <c r="I1847" t="s">
        <v>5529</v>
      </c>
      <c r="J1847" t="s">
        <v>8162</v>
      </c>
      <c r="K1847" t="s">
        <v>8156</v>
      </c>
      <c r="L1847" s="5">
        <v>4.7</v>
      </c>
      <c r="M1847" t="s">
        <v>8188</v>
      </c>
      <c r="N1847" s="6">
        <v>62455</v>
      </c>
      <c r="O1847" t="s">
        <v>8179</v>
      </c>
      <c r="P1847" s="6">
        <v>60000000</v>
      </c>
      <c r="Q1847" s="6">
        <v>39164441</v>
      </c>
      <c r="R1847">
        <v>-20835559</v>
      </c>
      <c r="S1847" t="s">
        <v>8185</v>
      </c>
      <c r="T1847" s="7">
        <v>39807</v>
      </c>
      <c r="U1847" t="s">
        <v>4593</v>
      </c>
      <c r="V1847" s="7">
        <v>39807</v>
      </c>
      <c r="W1847" t="s">
        <v>8196</v>
      </c>
      <c r="X1847" t="s">
        <v>8199</v>
      </c>
      <c r="Y1847">
        <v>2008</v>
      </c>
      <c r="Z1847">
        <v>25</v>
      </c>
    </row>
    <row r="1848" spans="1:26" x14ac:dyDescent="0.25">
      <c r="A1848" t="s">
        <v>4594</v>
      </c>
      <c r="B1848" t="s">
        <v>4595</v>
      </c>
      <c r="C1848" t="s">
        <v>4595</v>
      </c>
      <c r="D1848">
        <v>0</v>
      </c>
      <c r="E1848">
        <v>92</v>
      </c>
      <c r="F1848">
        <v>1</v>
      </c>
      <c r="G1848">
        <v>32</v>
      </c>
      <c r="H1848" t="s">
        <v>8177</v>
      </c>
      <c r="I1848" t="s">
        <v>5529</v>
      </c>
      <c r="J1848" t="s">
        <v>8156</v>
      </c>
      <c r="K1848" t="s">
        <v>3857</v>
      </c>
      <c r="L1848" s="5">
        <v>6.5</v>
      </c>
      <c r="M1848" t="s">
        <v>8178</v>
      </c>
      <c r="N1848" s="6">
        <v>165888</v>
      </c>
      <c r="O1848" t="s">
        <v>8182</v>
      </c>
      <c r="P1848" s="6">
        <v>35000000</v>
      </c>
      <c r="Q1848" s="6">
        <v>92158961</v>
      </c>
      <c r="R1848">
        <v>57158961</v>
      </c>
      <c r="S1848" t="s">
        <v>8175</v>
      </c>
      <c r="T1848" s="7">
        <v>39835</v>
      </c>
      <c r="U1848" t="s">
        <v>4596</v>
      </c>
      <c r="V1848" s="7">
        <v>39835</v>
      </c>
      <c r="W1848" t="s">
        <v>8198</v>
      </c>
      <c r="X1848" t="s">
        <v>8199</v>
      </c>
      <c r="Y1848">
        <v>2009</v>
      </c>
      <c r="Z1848">
        <v>22</v>
      </c>
    </row>
    <row r="1849" spans="1:26" x14ac:dyDescent="0.25">
      <c r="A1849" t="s">
        <v>4597</v>
      </c>
      <c r="B1849" t="s">
        <v>4598</v>
      </c>
      <c r="C1849" t="s">
        <v>4598</v>
      </c>
      <c r="D1849">
        <v>0</v>
      </c>
      <c r="E1849">
        <v>91</v>
      </c>
      <c r="F1849">
        <v>1</v>
      </c>
      <c r="G1849">
        <v>31</v>
      </c>
      <c r="H1849" t="s">
        <v>8177</v>
      </c>
      <c r="I1849" t="s">
        <v>8158</v>
      </c>
      <c r="J1849" t="s">
        <v>8159</v>
      </c>
      <c r="K1849" t="s">
        <v>132</v>
      </c>
      <c r="L1849" s="5">
        <v>7</v>
      </c>
      <c r="M1849" t="s">
        <v>8178</v>
      </c>
      <c r="N1849" s="6">
        <v>273899</v>
      </c>
      <c r="O1849" t="s">
        <v>8182</v>
      </c>
      <c r="P1849" s="6">
        <v>85000000</v>
      </c>
      <c r="Q1849" s="6">
        <v>358375603</v>
      </c>
      <c r="R1849">
        <v>273375603</v>
      </c>
      <c r="S1849" t="s">
        <v>8175</v>
      </c>
      <c r="T1849" s="7">
        <v>41160</v>
      </c>
      <c r="U1849" t="s">
        <v>4599</v>
      </c>
      <c r="V1849" s="7">
        <v>41160</v>
      </c>
      <c r="W1849" t="s">
        <v>8211</v>
      </c>
      <c r="X1849" t="s">
        <v>8206</v>
      </c>
      <c r="Y1849">
        <v>2012</v>
      </c>
      <c r="Z1849">
        <v>8</v>
      </c>
    </row>
    <row r="1850" spans="1:26" x14ac:dyDescent="0.25">
      <c r="A1850" t="s">
        <v>4600</v>
      </c>
      <c r="B1850" t="s">
        <v>896</v>
      </c>
      <c r="C1850" t="s">
        <v>896</v>
      </c>
      <c r="D1850">
        <v>0</v>
      </c>
      <c r="E1850">
        <v>101</v>
      </c>
      <c r="F1850">
        <v>1</v>
      </c>
      <c r="G1850">
        <v>41</v>
      </c>
      <c r="H1850" t="s">
        <v>8177</v>
      </c>
      <c r="I1850" t="s">
        <v>83</v>
      </c>
      <c r="J1850" t="s">
        <v>8166</v>
      </c>
      <c r="K1850" t="s">
        <v>3857</v>
      </c>
      <c r="L1850" s="5">
        <v>5.7</v>
      </c>
      <c r="M1850" t="s">
        <v>8178</v>
      </c>
      <c r="N1850" s="6">
        <v>96929</v>
      </c>
      <c r="O1850" t="s">
        <v>8179</v>
      </c>
      <c r="P1850" s="6">
        <v>21000000</v>
      </c>
      <c r="Q1850" s="6">
        <v>113118226</v>
      </c>
      <c r="R1850">
        <v>92118226</v>
      </c>
      <c r="S1850" t="s">
        <v>8175</v>
      </c>
      <c r="T1850" s="7">
        <v>43540</v>
      </c>
      <c r="U1850" t="s">
        <v>4601</v>
      </c>
      <c r="V1850" s="7">
        <v>43540</v>
      </c>
      <c r="W1850" t="s">
        <v>8203</v>
      </c>
      <c r="X1850" t="s">
        <v>8206</v>
      </c>
      <c r="Y1850">
        <v>2019</v>
      </c>
      <c r="Z1850">
        <v>16</v>
      </c>
    </row>
    <row r="1851" spans="1:26" x14ac:dyDescent="0.25">
      <c r="A1851" t="s">
        <v>4602</v>
      </c>
      <c r="B1851" t="s">
        <v>4603</v>
      </c>
      <c r="C1851" t="s">
        <v>4603</v>
      </c>
      <c r="D1851">
        <v>0</v>
      </c>
      <c r="E1851">
        <v>91</v>
      </c>
      <c r="F1851">
        <v>1</v>
      </c>
      <c r="G1851">
        <v>31</v>
      </c>
      <c r="H1851" t="s">
        <v>8177</v>
      </c>
      <c r="I1851" t="s">
        <v>8158</v>
      </c>
      <c r="J1851" t="s">
        <v>132</v>
      </c>
      <c r="K1851" t="s">
        <v>145</v>
      </c>
      <c r="L1851" s="5">
        <v>7.2</v>
      </c>
      <c r="M1851" t="s">
        <v>8181</v>
      </c>
      <c r="N1851" s="6">
        <v>212811</v>
      </c>
      <c r="O1851" t="s">
        <v>8182</v>
      </c>
      <c r="P1851" s="6">
        <v>16000000</v>
      </c>
      <c r="Q1851" s="6">
        <v>35080988</v>
      </c>
      <c r="R1851">
        <v>19080988</v>
      </c>
      <c r="S1851" t="s">
        <v>8175</v>
      </c>
      <c r="T1851" s="7">
        <v>39295</v>
      </c>
      <c r="U1851" t="s">
        <v>1551</v>
      </c>
      <c r="V1851" s="7">
        <v>39295</v>
      </c>
      <c r="W1851" t="s">
        <v>8212</v>
      </c>
      <c r="X1851" t="s">
        <v>8202</v>
      </c>
      <c r="Y1851">
        <v>2007</v>
      </c>
      <c r="Z1851">
        <v>1</v>
      </c>
    </row>
    <row r="1852" spans="1:26" x14ac:dyDescent="0.25">
      <c r="A1852" t="s">
        <v>4604</v>
      </c>
      <c r="B1852" t="s">
        <v>4605</v>
      </c>
      <c r="C1852" t="s">
        <v>4605</v>
      </c>
      <c r="D1852">
        <v>0</v>
      </c>
      <c r="E1852">
        <v>98</v>
      </c>
      <c r="F1852">
        <v>1</v>
      </c>
      <c r="G1852">
        <v>38</v>
      </c>
      <c r="H1852" t="s">
        <v>8177</v>
      </c>
      <c r="I1852" t="s">
        <v>132</v>
      </c>
      <c r="J1852" t="s">
        <v>5802</v>
      </c>
      <c r="K1852" t="s">
        <v>5802</v>
      </c>
      <c r="L1852" s="5">
        <v>6.9</v>
      </c>
      <c r="M1852" t="s">
        <v>8178</v>
      </c>
      <c r="N1852" s="6">
        <v>311875</v>
      </c>
      <c r="O1852" t="s">
        <v>8182</v>
      </c>
      <c r="P1852" s="6">
        <v>65000000</v>
      </c>
      <c r="Q1852" s="6">
        <v>128108211</v>
      </c>
      <c r="R1852">
        <v>63108211</v>
      </c>
      <c r="S1852" t="s">
        <v>8175</v>
      </c>
      <c r="T1852" s="7">
        <v>39654</v>
      </c>
      <c r="U1852" t="s">
        <v>3314</v>
      </c>
      <c r="V1852" s="7">
        <v>39654</v>
      </c>
      <c r="W1852" t="s">
        <v>8209</v>
      </c>
      <c r="X1852" t="s">
        <v>1465</v>
      </c>
      <c r="Y1852">
        <v>2008</v>
      </c>
      <c r="Z1852">
        <v>25</v>
      </c>
    </row>
    <row r="1853" spans="1:26" x14ac:dyDescent="0.25">
      <c r="A1853" t="s">
        <v>4606</v>
      </c>
      <c r="B1853" t="s">
        <v>4607</v>
      </c>
      <c r="C1853" t="s">
        <v>4607</v>
      </c>
      <c r="D1853">
        <v>0</v>
      </c>
      <c r="E1853">
        <v>91</v>
      </c>
      <c r="F1853">
        <v>1</v>
      </c>
      <c r="G1853">
        <v>31</v>
      </c>
      <c r="H1853" t="s">
        <v>8177</v>
      </c>
      <c r="I1853" t="s">
        <v>132</v>
      </c>
      <c r="J1853" t="s">
        <v>8168</v>
      </c>
      <c r="K1853" t="s">
        <v>5802</v>
      </c>
      <c r="L1853" s="5">
        <v>5.8</v>
      </c>
      <c r="M1853" t="s">
        <v>8178</v>
      </c>
      <c r="N1853" s="6">
        <v>85027</v>
      </c>
      <c r="O1853" t="s">
        <v>8179</v>
      </c>
      <c r="P1853" s="6">
        <v>55000000</v>
      </c>
      <c r="Q1853" s="6">
        <v>44004502</v>
      </c>
      <c r="R1853">
        <v>-10995498</v>
      </c>
      <c r="S1853" t="s">
        <v>8185</v>
      </c>
      <c r="T1853" s="7">
        <v>39497</v>
      </c>
      <c r="U1853" t="s">
        <v>4608</v>
      </c>
      <c r="V1853" s="7">
        <v>39497</v>
      </c>
      <c r="W1853" t="s">
        <v>8201</v>
      </c>
      <c r="X1853" t="s">
        <v>8197</v>
      </c>
      <c r="Y1853">
        <v>2008</v>
      </c>
      <c r="Z1853">
        <v>19</v>
      </c>
    </row>
    <row r="1854" spans="1:26" x14ac:dyDescent="0.25">
      <c r="A1854" t="s">
        <v>4609</v>
      </c>
      <c r="B1854" t="s">
        <v>4610</v>
      </c>
      <c r="C1854" t="s">
        <v>4610</v>
      </c>
      <c r="D1854">
        <v>0</v>
      </c>
      <c r="E1854">
        <v>125</v>
      </c>
      <c r="F1854">
        <v>2</v>
      </c>
      <c r="G1854">
        <v>5</v>
      </c>
      <c r="H1854" t="s">
        <v>8183</v>
      </c>
      <c r="I1854" t="s">
        <v>8162</v>
      </c>
      <c r="J1854" t="s">
        <v>145</v>
      </c>
      <c r="K1854" t="s">
        <v>3857</v>
      </c>
      <c r="L1854" s="5">
        <v>7.5</v>
      </c>
      <c r="M1854" t="s">
        <v>8181</v>
      </c>
      <c r="N1854" s="6">
        <v>408089</v>
      </c>
      <c r="O1854" t="s">
        <v>8182</v>
      </c>
      <c r="P1854" s="6">
        <v>37000000</v>
      </c>
      <c r="Q1854" s="6">
        <v>154026136</v>
      </c>
      <c r="R1854">
        <v>117026136</v>
      </c>
      <c r="S1854" t="s">
        <v>8175</v>
      </c>
      <c r="T1854" s="7">
        <v>40429</v>
      </c>
      <c r="U1854" t="s">
        <v>4079</v>
      </c>
      <c r="V1854" s="7">
        <v>40429</v>
      </c>
      <c r="W1854" t="s">
        <v>8211</v>
      </c>
      <c r="X1854" t="s">
        <v>8202</v>
      </c>
      <c r="Y1854">
        <v>2010</v>
      </c>
      <c r="Z1854">
        <v>8</v>
      </c>
    </row>
    <row r="1855" spans="1:26" x14ac:dyDescent="0.25">
      <c r="A1855" t="s">
        <v>4611</v>
      </c>
      <c r="B1855" t="s">
        <v>4612</v>
      </c>
      <c r="C1855" t="s">
        <v>4612</v>
      </c>
      <c r="D1855">
        <v>0</v>
      </c>
      <c r="E1855">
        <v>96</v>
      </c>
      <c r="F1855">
        <v>1</v>
      </c>
      <c r="G1855">
        <v>36</v>
      </c>
      <c r="H1855" t="s">
        <v>8177</v>
      </c>
      <c r="I1855" t="s">
        <v>132</v>
      </c>
      <c r="J1855" t="s">
        <v>8165</v>
      </c>
      <c r="K1855" t="s">
        <v>5802</v>
      </c>
      <c r="L1855" s="5">
        <v>6.8</v>
      </c>
      <c r="M1855" t="s">
        <v>8178</v>
      </c>
      <c r="N1855" s="6">
        <v>76208</v>
      </c>
      <c r="O1855" t="s">
        <v>8179</v>
      </c>
      <c r="P1855" s="6">
        <v>35000000</v>
      </c>
      <c r="Q1855" s="6">
        <v>20576198</v>
      </c>
      <c r="R1855">
        <v>-14423802</v>
      </c>
      <c r="S1855" t="s">
        <v>8185</v>
      </c>
      <c r="T1855" s="7">
        <v>39437</v>
      </c>
      <c r="U1855" t="s">
        <v>2806</v>
      </c>
      <c r="V1855" s="7">
        <v>39437</v>
      </c>
      <c r="W1855" t="s">
        <v>8196</v>
      </c>
      <c r="X1855" t="s">
        <v>1465</v>
      </c>
      <c r="Y1855">
        <v>2007</v>
      </c>
      <c r="Z1855">
        <v>21</v>
      </c>
    </row>
    <row r="1856" spans="1:26" x14ac:dyDescent="0.25">
      <c r="A1856" t="s">
        <v>4613</v>
      </c>
      <c r="B1856" t="s">
        <v>4614</v>
      </c>
      <c r="C1856" t="s">
        <v>4614</v>
      </c>
      <c r="D1856">
        <v>0</v>
      </c>
      <c r="E1856">
        <v>106</v>
      </c>
      <c r="F1856">
        <v>1</v>
      </c>
      <c r="G1856">
        <v>46</v>
      </c>
      <c r="H1856" t="s">
        <v>8177</v>
      </c>
      <c r="I1856" t="s">
        <v>132</v>
      </c>
      <c r="J1856" t="s">
        <v>145</v>
      </c>
      <c r="K1856" t="s">
        <v>8157</v>
      </c>
      <c r="L1856" s="5">
        <v>7</v>
      </c>
      <c r="M1856" t="s">
        <v>8178</v>
      </c>
      <c r="N1856" s="6">
        <v>133453</v>
      </c>
      <c r="O1856" t="s">
        <v>8182</v>
      </c>
      <c r="P1856" s="6">
        <v>4000000</v>
      </c>
      <c r="Q1856" s="6">
        <v>34758951</v>
      </c>
      <c r="R1856">
        <v>30758951</v>
      </c>
      <c r="S1856" t="s">
        <v>8175</v>
      </c>
      <c r="T1856" s="7">
        <v>40203</v>
      </c>
      <c r="U1856" t="s">
        <v>4615</v>
      </c>
      <c r="V1856" s="7">
        <v>40203</v>
      </c>
      <c r="W1856" t="s">
        <v>8198</v>
      </c>
      <c r="X1856" t="s">
        <v>8205</v>
      </c>
      <c r="Y1856">
        <v>2010</v>
      </c>
      <c r="Z1856">
        <v>25</v>
      </c>
    </row>
    <row r="1857" spans="1:26" x14ac:dyDescent="0.25">
      <c r="A1857" t="s">
        <v>4616</v>
      </c>
      <c r="B1857" t="s">
        <v>4617</v>
      </c>
      <c r="C1857" t="s">
        <v>4617</v>
      </c>
      <c r="D1857">
        <v>0</v>
      </c>
      <c r="E1857">
        <v>114</v>
      </c>
      <c r="F1857">
        <v>1</v>
      </c>
      <c r="G1857">
        <v>54</v>
      </c>
      <c r="H1857" t="s">
        <v>8177</v>
      </c>
      <c r="I1857" t="s">
        <v>5529</v>
      </c>
      <c r="J1857" t="s">
        <v>8158</v>
      </c>
      <c r="K1857" t="s">
        <v>132</v>
      </c>
      <c r="L1857" s="5">
        <v>6.7</v>
      </c>
      <c r="M1857" t="s">
        <v>8178</v>
      </c>
      <c r="N1857" s="6">
        <v>52148</v>
      </c>
      <c r="O1857" t="s">
        <v>8179</v>
      </c>
      <c r="P1857" s="6">
        <v>20000000</v>
      </c>
      <c r="Q1857" s="6">
        <v>5530764</v>
      </c>
      <c r="R1857">
        <v>-14469236</v>
      </c>
      <c r="S1857" t="s">
        <v>8185</v>
      </c>
      <c r="T1857" s="7">
        <v>39700</v>
      </c>
      <c r="U1857" t="s">
        <v>3633</v>
      </c>
      <c r="V1857" s="7">
        <v>39700</v>
      </c>
      <c r="W1857" t="s">
        <v>8211</v>
      </c>
      <c r="X1857" t="s">
        <v>8197</v>
      </c>
      <c r="Y1857">
        <v>2008</v>
      </c>
      <c r="Z1857">
        <v>9</v>
      </c>
    </row>
    <row r="1858" spans="1:26" x14ac:dyDescent="0.25">
      <c r="A1858" t="s">
        <v>4618</v>
      </c>
      <c r="B1858" t="s">
        <v>4619</v>
      </c>
      <c r="C1858" t="s">
        <v>4619</v>
      </c>
      <c r="D1858">
        <v>0</v>
      </c>
      <c r="E1858">
        <v>90</v>
      </c>
      <c r="F1858">
        <v>1</v>
      </c>
      <c r="G1858">
        <v>30</v>
      </c>
      <c r="H1858" t="s">
        <v>8177</v>
      </c>
      <c r="I1858" t="s">
        <v>8158</v>
      </c>
      <c r="J1858" t="s">
        <v>8159</v>
      </c>
      <c r="K1858" t="s">
        <v>132</v>
      </c>
      <c r="L1858" s="5">
        <v>6.9</v>
      </c>
      <c r="M1858" t="s">
        <v>8178</v>
      </c>
      <c r="N1858" s="6">
        <v>250877</v>
      </c>
      <c r="O1858" t="s">
        <v>8182</v>
      </c>
      <c r="P1858" s="6">
        <v>100000000</v>
      </c>
      <c r="Q1858" s="6">
        <v>243006126</v>
      </c>
      <c r="R1858">
        <v>143006126</v>
      </c>
      <c r="S1858" t="s">
        <v>8175</v>
      </c>
      <c r="T1858" s="7">
        <v>40068</v>
      </c>
      <c r="U1858" t="s">
        <v>4620</v>
      </c>
      <c r="V1858" s="7">
        <v>40068</v>
      </c>
      <c r="W1858" t="s">
        <v>8211</v>
      </c>
      <c r="X1858" t="s">
        <v>8206</v>
      </c>
      <c r="Y1858">
        <v>2009</v>
      </c>
      <c r="Z1858">
        <v>12</v>
      </c>
    </row>
    <row r="1859" spans="1:26" x14ac:dyDescent="0.25">
      <c r="A1859" t="s">
        <v>4621</v>
      </c>
      <c r="B1859" t="s">
        <v>4622</v>
      </c>
      <c r="C1859" t="s">
        <v>4622</v>
      </c>
      <c r="D1859">
        <v>0</v>
      </c>
      <c r="E1859">
        <v>90</v>
      </c>
      <c r="F1859">
        <v>1</v>
      </c>
      <c r="G1859">
        <v>30</v>
      </c>
      <c r="H1859" t="s">
        <v>8177</v>
      </c>
      <c r="I1859" t="s">
        <v>83</v>
      </c>
      <c r="J1859" t="s">
        <v>3857</v>
      </c>
      <c r="K1859" t="s">
        <v>5802</v>
      </c>
      <c r="L1859" s="5">
        <v>6.3</v>
      </c>
      <c r="M1859" t="s">
        <v>8178</v>
      </c>
      <c r="N1859" s="6">
        <v>70555</v>
      </c>
      <c r="O1859" t="s">
        <v>8179</v>
      </c>
      <c r="P1859" s="6">
        <v>6000000</v>
      </c>
      <c r="Q1859" s="6">
        <v>10234475</v>
      </c>
      <c r="R1859">
        <v>4234475</v>
      </c>
      <c r="S1859" t="s">
        <v>8175</v>
      </c>
      <c r="T1859" s="7">
        <v>40025</v>
      </c>
      <c r="U1859" t="s">
        <v>4623</v>
      </c>
      <c r="V1859" s="7">
        <v>40025</v>
      </c>
      <c r="W1859" t="s">
        <v>8209</v>
      </c>
      <c r="X1859" t="s">
        <v>1465</v>
      </c>
      <c r="Y1859">
        <v>2009</v>
      </c>
      <c r="Z1859">
        <v>31</v>
      </c>
    </row>
    <row r="1860" spans="1:26" x14ac:dyDescent="0.25">
      <c r="A1860" t="s">
        <v>4624</v>
      </c>
      <c r="B1860" t="s">
        <v>4625</v>
      </c>
      <c r="C1860" t="s">
        <v>4625</v>
      </c>
      <c r="D1860">
        <v>0</v>
      </c>
      <c r="E1860">
        <v>110</v>
      </c>
      <c r="F1860">
        <v>1</v>
      </c>
      <c r="G1860">
        <v>50</v>
      </c>
      <c r="H1860" t="s">
        <v>8177</v>
      </c>
      <c r="I1860" t="s">
        <v>83</v>
      </c>
      <c r="J1860" t="s">
        <v>3857</v>
      </c>
      <c r="K1860" t="s">
        <v>5802</v>
      </c>
      <c r="L1860" s="5">
        <v>6.5</v>
      </c>
      <c r="M1860" t="s">
        <v>8178</v>
      </c>
      <c r="N1860" s="6">
        <v>98577</v>
      </c>
      <c r="O1860" t="s">
        <v>8179</v>
      </c>
      <c r="P1860" s="6">
        <v>15000000</v>
      </c>
      <c r="Q1860" s="6">
        <v>45995223</v>
      </c>
      <c r="R1860">
        <v>30995223</v>
      </c>
      <c r="S1860" t="s">
        <v>8175</v>
      </c>
      <c r="T1860" s="7">
        <v>39885</v>
      </c>
      <c r="U1860" t="s">
        <v>4626</v>
      </c>
      <c r="V1860" s="7">
        <v>39885</v>
      </c>
      <c r="W1860" t="s">
        <v>8203</v>
      </c>
      <c r="X1860" t="s">
        <v>1465</v>
      </c>
      <c r="Y1860">
        <v>2009</v>
      </c>
      <c r="Z1860">
        <v>13</v>
      </c>
    </row>
    <row r="1861" spans="1:26" x14ac:dyDescent="0.25">
      <c r="A1861" t="s">
        <v>4627</v>
      </c>
      <c r="B1861" t="s">
        <v>4628</v>
      </c>
      <c r="C1861" t="s">
        <v>4628</v>
      </c>
      <c r="D1861">
        <v>0</v>
      </c>
      <c r="E1861">
        <v>143</v>
      </c>
      <c r="F1861">
        <v>2</v>
      </c>
      <c r="G1861">
        <v>23</v>
      </c>
      <c r="H1861" t="s">
        <v>8183</v>
      </c>
      <c r="I1861" t="s">
        <v>5529</v>
      </c>
      <c r="J1861" t="s">
        <v>8161</v>
      </c>
      <c r="K1861" t="s">
        <v>5802</v>
      </c>
      <c r="L1861" s="5">
        <v>8</v>
      </c>
      <c r="M1861" t="s">
        <v>8181</v>
      </c>
      <c r="N1861" s="6">
        <v>1438396</v>
      </c>
      <c r="O1861" t="s">
        <v>8184</v>
      </c>
      <c r="P1861" s="6">
        <v>220000000</v>
      </c>
      <c r="Q1861" s="6">
        <v>1520538536</v>
      </c>
      <c r="R1861">
        <v>1300538536</v>
      </c>
      <c r="S1861" t="s">
        <v>8175</v>
      </c>
      <c r="T1861" s="7">
        <v>41010</v>
      </c>
      <c r="U1861" t="s">
        <v>3520</v>
      </c>
      <c r="V1861" s="7">
        <v>41010</v>
      </c>
      <c r="W1861" t="s">
        <v>8210</v>
      </c>
      <c r="X1861" t="s">
        <v>8202</v>
      </c>
      <c r="Y1861">
        <v>2012</v>
      </c>
      <c r="Z1861">
        <v>11</v>
      </c>
    </row>
    <row r="1862" spans="1:26" x14ac:dyDescent="0.25">
      <c r="A1862" t="s">
        <v>4629</v>
      </c>
      <c r="B1862" t="s">
        <v>4630</v>
      </c>
      <c r="C1862" t="s">
        <v>4630</v>
      </c>
      <c r="D1862">
        <v>0</v>
      </c>
      <c r="E1862">
        <v>102</v>
      </c>
      <c r="F1862">
        <v>1</v>
      </c>
      <c r="G1862">
        <v>42</v>
      </c>
      <c r="H1862" t="s">
        <v>8177</v>
      </c>
      <c r="I1862" t="s">
        <v>5529</v>
      </c>
      <c r="J1862" t="s">
        <v>8158</v>
      </c>
      <c r="K1862" t="s">
        <v>8159</v>
      </c>
      <c r="L1862" s="5">
        <v>6.6</v>
      </c>
      <c r="M1862" t="s">
        <v>8178</v>
      </c>
      <c r="N1862" s="6">
        <v>108738</v>
      </c>
      <c r="O1862" t="s">
        <v>8182</v>
      </c>
      <c r="P1862" s="6">
        <v>100000000</v>
      </c>
      <c r="Q1862" s="6">
        <v>268426634</v>
      </c>
      <c r="R1862">
        <v>168426634</v>
      </c>
      <c r="S1862" t="s">
        <v>8175</v>
      </c>
      <c r="T1862" s="7">
        <v>41395</v>
      </c>
      <c r="U1862" t="s">
        <v>4631</v>
      </c>
      <c r="V1862" s="7">
        <v>41395</v>
      </c>
      <c r="W1862" t="s">
        <v>8213</v>
      </c>
      <c r="X1862" t="s">
        <v>8202</v>
      </c>
      <c r="Y1862">
        <v>2013</v>
      </c>
      <c r="Z1862">
        <v>1</v>
      </c>
    </row>
    <row r="1863" spans="1:26" x14ac:dyDescent="0.25">
      <c r="A1863" t="s">
        <v>4632</v>
      </c>
      <c r="B1863" t="s">
        <v>4633</v>
      </c>
      <c r="C1863" t="s">
        <v>4633</v>
      </c>
      <c r="D1863">
        <v>0</v>
      </c>
      <c r="E1863">
        <v>97</v>
      </c>
      <c r="F1863">
        <v>1</v>
      </c>
      <c r="G1863">
        <v>37</v>
      </c>
      <c r="H1863" t="s">
        <v>8177</v>
      </c>
      <c r="I1863" t="s">
        <v>132</v>
      </c>
      <c r="J1863" t="s">
        <v>5802</v>
      </c>
      <c r="K1863" t="s">
        <v>5802</v>
      </c>
      <c r="L1863" s="5">
        <v>5.5</v>
      </c>
      <c r="M1863" t="s">
        <v>8178</v>
      </c>
      <c r="N1863" s="6">
        <v>88437</v>
      </c>
      <c r="O1863" t="s">
        <v>8179</v>
      </c>
      <c r="P1863" s="6">
        <v>25000000</v>
      </c>
      <c r="Q1863" s="6">
        <v>70439696</v>
      </c>
      <c r="R1863">
        <v>45439696</v>
      </c>
      <c r="S1863" t="s">
        <v>8175</v>
      </c>
      <c r="T1863" s="7">
        <v>39678</v>
      </c>
      <c r="U1863" t="s">
        <v>4634</v>
      </c>
      <c r="V1863" s="7">
        <v>39678</v>
      </c>
      <c r="W1863" t="s">
        <v>8212</v>
      </c>
      <c r="X1863" t="s">
        <v>8205</v>
      </c>
      <c r="Y1863">
        <v>2008</v>
      </c>
      <c r="Z1863">
        <v>18</v>
      </c>
    </row>
    <row r="1864" spans="1:26" x14ac:dyDescent="0.25">
      <c r="A1864" t="s">
        <v>4635</v>
      </c>
      <c r="B1864" t="s">
        <v>4636</v>
      </c>
      <c r="C1864" t="s">
        <v>4636</v>
      </c>
      <c r="D1864">
        <v>0</v>
      </c>
      <c r="E1864">
        <v>112</v>
      </c>
      <c r="F1864">
        <v>1</v>
      </c>
      <c r="G1864">
        <v>52</v>
      </c>
      <c r="H1864" t="s">
        <v>8177</v>
      </c>
      <c r="I1864" t="s">
        <v>5529</v>
      </c>
      <c r="J1864" t="s">
        <v>8158</v>
      </c>
      <c r="K1864" t="s">
        <v>8156</v>
      </c>
      <c r="L1864" s="5">
        <v>5.2</v>
      </c>
      <c r="M1864" t="s">
        <v>8178</v>
      </c>
      <c r="N1864" s="6">
        <v>168374</v>
      </c>
      <c r="O1864" t="s">
        <v>8182</v>
      </c>
      <c r="P1864" s="6">
        <v>145000000</v>
      </c>
      <c r="Q1864" s="6">
        <v>403449830</v>
      </c>
      <c r="R1864">
        <v>258449830</v>
      </c>
      <c r="S1864" t="s">
        <v>8175</v>
      </c>
      <c r="T1864" s="7">
        <v>39653</v>
      </c>
      <c r="U1864" t="s">
        <v>1570</v>
      </c>
      <c r="V1864" s="7">
        <v>39653</v>
      </c>
      <c r="W1864" t="s">
        <v>8209</v>
      </c>
      <c r="X1864" t="s">
        <v>8199</v>
      </c>
      <c r="Y1864">
        <v>2008</v>
      </c>
      <c r="Z1864">
        <v>24</v>
      </c>
    </row>
    <row r="1865" spans="1:26" x14ac:dyDescent="0.25">
      <c r="A1865" t="s">
        <v>4637</v>
      </c>
      <c r="B1865" t="s">
        <v>4638</v>
      </c>
      <c r="C1865" t="s">
        <v>4638</v>
      </c>
      <c r="D1865">
        <v>0</v>
      </c>
      <c r="E1865">
        <v>121</v>
      </c>
      <c r="F1865">
        <v>2</v>
      </c>
      <c r="G1865">
        <v>1</v>
      </c>
      <c r="H1865" t="s">
        <v>8183</v>
      </c>
      <c r="I1865" t="s">
        <v>145</v>
      </c>
      <c r="J1865" t="s">
        <v>8166</v>
      </c>
      <c r="K1865" t="s">
        <v>3857</v>
      </c>
      <c r="L1865" s="5">
        <v>6.5</v>
      </c>
      <c r="M1865" t="s">
        <v>8178</v>
      </c>
      <c r="N1865" s="6">
        <v>74580</v>
      </c>
      <c r="O1865" t="s">
        <v>8179</v>
      </c>
      <c r="P1865" s="6">
        <v>25000000</v>
      </c>
      <c r="Q1865" s="6">
        <v>19844979</v>
      </c>
      <c r="R1865">
        <v>-5155021</v>
      </c>
      <c r="S1865" t="s">
        <v>8185</v>
      </c>
      <c r="T1865" s="7">
        <v>39582</v>
      </c>
      <c r="U1865" t="s">
        <v>3591</v>
      </c>
      <c r="V1865" s="7">
        <v>39582</v>
      </c>
      <c r="W1865" t="s">
        <v>8213</v>
      </c>
      <c r="X1865" t="s">
        <v>8202</v>
      </c>
      <c r="Y1865">
        <v>2008</v>
      </c>
      <c r="Z1865">
        <v>14</v>
      </c>
    </row>
    <row r="1866" spans="1:26" x14ac:dyDescent="0.25">
      <c r="A1866" t="s">
        <v>4639</v>
      </c>
      <c r="B1866" t="s">
        <v>4640</v>
      </c>
      <c r="C1866" t="s">
        <v>4641</v>
      </c>
      <c r="D1866">
        <v>0</v>
      </c>
      <c r="E1866">
        <v>115</v>
      </c>
      <c r="F1866">
        <v>1</v>
      </c>
      <c r="G1866">
        <v>55</v>
      </c>
      <c r="H1866" t="s">
        <v>8177</v>
      </c>
      <c r="I1866" t="s">
        <v>5529</v>
      </c>
      <c r="J1866" t="s">
        <v>8162</v>
      </c>
      <c r="K1866" t="s">
        <v>145</v>
      </c>
      <c r="L1866" s="5">
        <v>8</v>
      </c>
      <c r="M1866" t="s">
        <v>8181</v>
      </c>
      <c r="N1866" s="6">
        <v>108290</v>
      </c>
      <c r="O1866" t="s">
        <v>8182</v>
      </c>
      <c r="P1866" s="6">
        <v>4000000</v>
      </c>
      <c r="Q1866" s="6">
        <v>14759148</v>
      </c>
      <c r="R1866">
        <v>10759148</v>
      </c>
      <c r="S1866" t="s">
        <v>8175</v>
      </c>
      <c r="T1866" s="7">
        <v>39311</v>
      </c>
      <c r="U1866" t="s">
        <v>4642</v>
      </c>
      <c r="V1866" s="7">
        <v>39311</v>
      </c>
      <c r="W1866" t="s">
        <v>8212</v>
      </c>
      <c r="X1866" t="s">
        <v>1465</v>
      </c>
      <c r="Y1866">
        <v>2007</v>
      </c>
      <c r="Z1866">
        <v>17</v>
      </c>
    </row>
    <row r="1867" spans="1:26" x14ac:dyDescent="0.25">
      <c r="A1867" t="s">
        <v>4643</v>
      </c>
      <c r="B1867" t="s">
        <v>4644</v>
      </c>
      <c r="C1867" t="s">
        <v>4644</v>
      </c>
      <c r="D1867">
        <v>0</v>
      </c>
      <c r="E1867">
        <v>91</v>
      </c>
      <c r="F1867">
        <v>1</v>
      </c>
      <c r="G1867">
        <v>31</v>
      </c>
      <c r="H1867" t="s">
        <v>8177</v>
      </c>
      <c r="I1867" t="s">
        <v>132</v>
      </c>
      <c r="J1867" t="s">
        <v>145</v>
      </c>
      <c r="K1867" t="s">
        <v>5802</v>
      </c>
      <c r="L1867" s="5">
        <v>6.8</v>
      </c>
      <c r="M1867" t="s">
        <v>8178</v>
      </c>
      <c r="N1867" s="6">
        <v>73446</v>
      </c>
      <c r="O1867" t="s">
        <v>8179</v>
      </c>
      <c r="P1867" s="6">
        <v>8000000</v>
      </c>
      <c r="Q1867" s="6">
        <v>16580250</v>
      </c>
      <c r="R1867">
        <v>8580250</v>
      </c>
      <c r="S1867" t="s">
        <v>8175</v>
      </c>
      <c r="T1867" s="7">
        <v>39465</v>
      </c>
      <c r="U1867" t="s">
        <v>4645</v>
      </c>
      <c r="V1867" s="7">
        <v>39465</v>
      </c>
      <c r="W1867" t="s">
        <v>8198</v>
      </c>
      <c r="X1867" t="s">
        <v>1465</v>
      </c>
      <c r="Y1867">
        <v>2008</v>
      </c>
      <c r="Z1867">
        <v>18</v>
      </c>
    </row>
    <row r="1868" spans="1:26" x14ac:dyDescent="0.25">
      <c r="A1868" t="s">
        <v>4646</v>
      </c>
      <c r="B1868" t="s">
        <v>4647</v>
      </c>
      <c r="C1868" t="s">
        <v>4647</v>
      </c>
      <c r="D1868">
        <v>0</v>
      </c>
      <c r="E1868">
        <v>82</v>
      </c>
      <c r="F1868">
        <v>1</v>
      </c>
      <c r="G1868">
        <v>22</v>
      </c>
      <c r="H1868" t="s">
        <v>8177</v>
      </c>
      <c r="I1868" t="s">
        <v>132</v>
      </c>
      <c r="J1868" t="s">
        <v>83</v>
      </c>
      <c r="K1868" t="s">
        <v>5802</v>
      </c>
      <c r="L1868" s="5">
        <v>6.8</v>
      </c>
      <c r="M1868" t="s">
        <v>8178</v>
      </c>
      <c r="N1868" s="6">
        <v>102976</v>
      </c>
      <c r="O1868" t="s">
        <v>8182</v>
      </c>
      <c r="P1868" s="6">
        <v>12000000</v>
      </c>
      <c r="Q1868" s="6">
        <v>0</v>
      </c>
      <c r="R1868">
        <v>-12000000</v>
      </c>
      <c r="S1868" t="s">
        <v>8185</v>
      </c>
      <c r="T1868" s="7">
        <v>39425</v>
      </c>
      <c r="U1868" t="s">
        <v>4648</v>
      </c>
      <c r="V1868" s="7">
        <v>39425</v>
      </c>
      <c r="W1868" t="s">
        <v>8196</v>
      </c>
      <c r="X1868" t="s">
        <v>8200</v>
      </c>
      <c r="Y1868">
        <v>2007</v>
      </c>
      <c r="Z1868">
        <v>9</v>
      </c>
    </row>
    <row r="1869" spans="1:26" x14ac:dyDescent="0.25">
      <c r="A1869" t="s">
        <v>4649</v>
      </c>
      <c r="B1869" t="s">
        <v>4650</v>
      </c>
      <c r="C1869" t="s">
        <v>4650</v>
      </c>
      <c r="D1869">
        <v>0</v>
      </c>
      <c r="E1869">
        <v>92</v>
      </c>
      <c r="F1869">
        <v>1</v>
      </c>
      <c r="G1869">
        <v>32</v>
      </c>
      <c r="H1869" t="s">
        <v>8177</v>
      </c>
      <c r="I1869" t="s">
        <v>8158</v>
      </c>
      <c r="J1869" t="s">
        <v>8159</v>
      </c>
      <c r="K1869" t="s">
        <v>132</v>
      </c>
      <c r="L1869" s="5">
        <v>6.8</v>
      </c>
      <c r="M1869" t="s">
        <v>8178</v>
      </c>
      <c r="N1869" s="6">
        <v>76039</v>
      </c>
      <c r="O1869" t="s">
        <v>8179</v>
      </c>
      <c r="P1869" s="6">
        <v>145000000</v>
      </c>
      <c r="Q1869" s="6">
        <v>275698039</v>
      </c>
      <c r="R1869">
        <v>130698039</v>
      </c>
      <c r="S1869" t="s">
        <v>8175</v>
      </c>
      <c r="T1869" s="7">
        <v>41677</v>
      </c>
      <c r="U1869" t="s">
        <v>2284</v>
      </c>
      <c r="V1869" s="7">
        <v>41677</v>
      </c>
      <c r="W1869" t="s">
        <v>8201</v>
      </c>
      <c r="X1869" t="s">
        <v>1465</v>
      </c>
      <c r="Y1869">
        <v>2014</v>
      </c>
      <c r="Z1869">
        <v>7</v>
      </c>
    </row>
    <row r="1870" spans="1:26" x14ac:dyDescent="0.25">
      <c r="A1870" t="s">
        <v>4651</v>
      </c>
      <c r="B1870" t="s">
        <v>4652</v>
      </c>
      <c r="C1870" t="s">
        <v>4652</v>
      </c>
      <c r="D1870">
        <v>0</v>
      </c>
      <c r="E1870">
        <v>104</v>
      </c>
      <c r="F1870">
        <v>1</v>
      </c>
      <c r="G1870">
        <v>44</v>
      </c>
      <c r="H1870" t="s">
        <v>8177</v>
      </c>
      <c r="I1870" t="s">
        <v>5529</v>
      </c>
      <c r="J1870" t="s">
        <v>8158</v>
      </c>
      <c r="K1870" t="s">
        <v>8156</v>
      </c>
      <c r="L1870" s="5">
        <v>6.5</v>
      </c>
      <c r="M1870" t="s">
        <v>8178</v>
      </c>
      <c r="N1870" s="6">
        <v>108625</v>
      </c>
      <c r="O1870" t="s">
        <v>8182</v>
      </c>
      <c r="P1870" s="6">
        <v>55000000</v>
      </c>
      <c r="Q1870" s="6">
        <v>128792411</v>
      </c>
      <c r="R1870">
        <v>73792411</v>
      </c>
      <c r="S1870" t="s">
        <v>8175</v>
      </c>
      <c r="T1870" s="7">
        <v>2008</v>
      </c>
      <c r="U1870" t="s">
        <v>2284</v>
      </c>
      <c r="V1870" s="7">
        <v>2008</v>
      </c>
      <c r="W1870" t="s">
        <v>8208</v>
      </c>
      <c r="X1870" t="s">
        <v>1465</v>
      </c>
      <c r="Y1870">
        <v>1905</v>
      </c>
      <c r="Z1870">
        <v>30</v>
      </c>
    </row>
    <row r="1871" spans="1:26" x14ac:dyDescent="0.25">
      <c r="A1871" t="s">
        <v>4653</v>
      </c>
      <c r="B1871" t="s">
        <v>4654</v>
      </c>
      <c r="C1871" t="s">
        <v>4654</v>
      </c>
      <c r="D1871">
        <v>0</v>
      </c>
      <c r="E1871">
        <v>101</v>
      </c>
      <c r="F1871">
        <v>1</v>
      </c>
      <c r="G1871">
        <v>41</v>
      </c>
      <c r="H1871" t="s">
        <v>8177</v>
      </c>
      <c r="I1871" t="s">
        <v>132</v>
      </c>
      <c r="J1871" t="s">
        <v>8157</v>
      </c>
      <c r="K1871" t="s">
        <v>5802</v>
      </c>
      <c r="L1871" s="5">
        <v>5.8</v>
      </c>
      <c r="M1871" t="s">
        <v>8178</v>
      </c>
      <c r="N1871" s="6">
        <v>74894</v>
      </c>
      <c r="O1871" t="s">
        <v>8179</v>
      </c>
      <c r="P1871" s="6">
        <v>40000000</v>
      </c>
      <c r="Q1871" s="6">
        <v>106407672</v>
      </c>
      <c r="R1871">
        <v>66407672</v>
      </c>
      <c r="S1871" t="s">
        <v>8175</v>
      </c>
      <c r="T1871" s="7">
        <v>39559</v>
      </c>
      <c r="U1871" t="s">
        <v>4655</v>
      </c>
      <c r="V1871" s="7">
        <v>39559</v>
      </c>
      <c r="W1871" t="s">
        <v>8210</v>
      </c>
      <c r="X1871" t="s">
        <v>8205</v>
      </c>
      <c r="Y1871">
        <v>2008</v>
      </c>
      <c r="Z1871">
        <v>21</v>
      </c>
    </row>
    <row r="1872" spans="1:26" x14ac:dyDescent="0.25">
      <c r="A1872" t="s">
        <v>4656</v>
      </c>
      <c r="B1872" t="s">
        <v>4657</v>
      </c>
      <c r="C1872" t="s">
        <v>4657</v>
      </c>
      <c r="D1872">
        <v>0</v>
      </c>
      <c r="E1872">
        <v>122</v>
      </c>
      <c r="F1872">
        <v>2</v>
      </c>
      <c r="G1872">
        <v>2</v>
      </c>
      <c r="H1872" t="s">
        <v>8183</v>
      </c>
      <c r="I1872" t="s">
        <v>8160</v>
      </c>
      <c r="J1872" t="s">
        <v>145</v>
      </c>
      <c r="K1872" t="s">
        <v>8167</v>
      </c>
      <c r="L1872" s="5">
        <v>7.7</v>
      </c>
      <c r="M1872" t="s">
        <v>8181</v>
      </c>
      <c r="N1872" s="6">
        <v>111303</v>
      </c>
      <c r="O1872" t="s">
        <v>8182</v>
      </c>
      <c r="P1872" s="6">
        <v>25000000</v>
      </c>
      <c r="Q1872" s="6">
        <v>27426335</v>
      </c>
      <c r="R1872">
        <v>2426335</v>
      </c>
      <c r="S1872" t="s">
        <v>8175</v>
      </c>
      <c r="T1872" s="7">
        <v>39736</v>
      </c>
      <c r="U1872" t="s">
        <v>507</v>
      </c>
      <c r="V1872" s="7">
        <v>39736</v>
      </c>
      <c r="W1872" t="s">
        <v>8204</v>
      </c>
      <c r="X1872" t="s">
        <v>8202</v>
      </c>
      <c r="Y1872">
        <v>2008</v>
      </c>
      <c r="Z1872">
        <v>15</v>
      </c>
    </row>
    <row r="1873" spans="1:26" x14ac:dyDescent="0.25">
      <c r="A1873" t="s">
        <v>4658</v>
      </c>
      <c r="B1873" t="s">
        <v>4659</v>
      </c>
      <c r="C1873" t="s">
        <v>4659</v>
      </c>
      <c r="D1873">
        <v>0</v>
      </c>
      <c r="E1873">
        <v>127</v>
      </c>
      <c r="F1873">
        <v>2</v>
      </c>
      <c r="G1873">
        <v>7</v>
      </c>
      <c r="H1873" t="s">
        <v>8183</v>
      </c>
      <c r="I1873" t="s">
        <v>5529</v>
      </c>
      <c r="J1873" t="s">
        <v>8158</v>
      </c>
      <c r="K1873" t="s">
        <v>132</v>
      </c>
      <c r="L1873" s="5">
        <v>6.6</v>
      </c>
      <c r="M1873" t="s">
        <v>8178</v>
      </c>
      <c r="N1873" s="6">
        <v>206427</v>
      </c>
      <c r="O1873" t="s">
        <v>8182</v>
      </c>
      <c r="P1873" s="6">
        <v>200000000</v>
      </c>
      <c r="Q1873" s="6">
        <v>220889446</v>
      </c>
      <c r="R1873">
        <v>20889446</v>
      </c>
      <c r="S1873" t="s">
        <v>8175</v>
      </c>
      <c r="T1873" s="7">
        <v>44401</v>
      </c>
      <c r="U1873" t="s">
        <v>3656</v>
      </c>
      <c r="V1873" s="7">
        <v>44401</v>
      </c>
      <c r="W1873" t="s">
        <v>8209</v>
      </c>
      <c r="X1873" t="s">
        <v>8206</v>
      </c>
      <c r="Y1873">
        <v>2021</v>
      </c>
      <c r="Z1873">
        <v>24</v>
      </c>
    </row>
    <row r="1874" spans="1:26" x14ac:dyDescent="0.25">
      <c r="A1874" t="s">
        <v>4660</v>
      </c>
      <c r="B1874" t="s">
        <v>4661</v>
      </c>
      <c r="C1874" t="s">
        <v>4661</v>
      </c>
      <c r="D1874">
        <v>0</v>
      </c>
      <c r="E1874">
        <v>108</v>
      </c>
      <c r="F1874">
        <v>1</v>
      </c>
      <c r="G1874">
        <v>48</v>
      </c>
      <c r="H1874" t="s">
        <v>8177</v>
      </c>
      <c r="I1874" t="s">
        <v>145</v>
      </c>
      <c r="J1874" t="s">
        <v>83</v>
      </c>
      <c r="K1874" t="s">
        <v>3857</v>
      </c>
      <c r="L1874" s="5">
        <v>6.5</v>
      </c>
      <c r="M1874" t="s">
        <v>8178</v>
      </c>
      <c r="N1874" s="6">
        <v>133713</v>
      </c>
      <c r="O1874" t="s">
        <v>8182</v>
      </c>
      <c r="P1874" s="6">
        <v>11000000</v>
      </c>
      <c r="Q1874" s="6">
        <v>7413863</v>
      </c>
      <c r="R1874">
        <v>-3586137</v>
      </c>
      <c r="S1874" t="s">
        <v>8185</v>
      </c>
      <c r="T1874" s="7">
        <v>39951</v>
      </c>
      <c r="U1874" t="s">
        <v>2310</v>
      </c>
      <c r="V1874" s="7">
        <v>39951</v>
      </c>
      <c r="W1874" t="s">
        <v>8213</v>
      </c>
      <c r="X1874" t="s">
        <v>8205</v>
      </c>
      <c r="Y1874">
        <v>2009</v>
      </c>
      <c r="Z1874">
        <v>18</v>
      </c>
    </row>
    <row r="1875" spans="1:26" x14ac:dyDescent="0.25">
      <c r="A1875" t="s">
        <v>4662</v>
      </c>
      <c r="B1875" t="s">
        <v>4663</v>
      </c>
      <c r="C1875" t="s">
        <v>4663</v>
      </c>
      <c r="D1875">
        <v>0</v>
      </c>
      <c r="E1875">
        <v>88</v>
      </c>
      <c r="F1875">
        <v>1</v>
      </c>
      <c r="G1875">
        <v>28</v>
      </c>
      <c r="H1875" t="s">
        <v>8177</v>
      </c>
      <c r="I1875" t="s">
        <v>5529</v>
      </c>
      <c r="J1875" t="s">
        <v>8162</v>
      </c>
      <c r="K1875" t="s">
        <v>83</v>
      </c>
      <c r="L1875" s="5">
        <v>6.1</v>
      </c>
      <c r="M1875" t="s">
        <v>8178</v>
      </c>
      <c r="N1875" s="6">
        <v>66356</v>
      </c>
      <c r="O1875" t="s">
        <v>8179</v>
      </c>
      <c r="P1875" s="6">
        <v>4000000</v>
      </c>
      <c r="Q1875" s="6">
        <v>1874460</v>
      </c>
      <c r="R1875">
        <v>-2125540</v>
      </c>
      <c r="S1875" t="s">
        <v>8185</v>
      </c>
      <c r="T1875" s="7">
        <v>40566</v>
      </c>
      <c r="U1875" t="s">
        <v>1299</v>
      </c>
      <c r="V1875" s="7">
        <v>40566</v>
      </c>
      <c r="W1875" t="s">
        <v>8198</v>
      </c>
      <c r="X1875" t="s">
        <v>8200</v>
      </c>
      <c r="Y1875">
        <v>2011</v>
      </c>
      <c r="Z1875">
        <v>23</v>
      </c>
    </row>
    <row r="1876" spans="1:26" x14ac:dyDescent="0.25">
      <c r="A1876" t="s">
        <v>4664</v>
      </c>
      <c r="B1876" t="s">
        <v>4665</v>
      </c>
      <c r="C1876" t="s">
        <v>4666</v>
      </c>
      <c r="D1876">
        <v>0</v>
      </c>
      <c r="E1876">
        <v>101</v>
      </c>
      <c r="F1876">
        <v>1</v>
      </c>
      <c r="G1876">
        <v>41</v>
      </c>
      <c r="H1876" t="s">
        <v>8177</v>
      </c>
      <c r="I1876" t="s">
        <v>8158</v>
      </c>
      <c r="J1876" t="s">
        <v>8159</v>
      </c>
      <c r="K1876" t="s">
        <v>132</v>
      </c>
      <c r="L1876" s="5">
        <v>7.6</v>
      </c>
      <c r="M1876" t="s">
        <v>8181</v>
      </c>
      <c r="N1876" s="6">
        <v>156243</v>
      </c>
      <c r="O1876" t="s">
        <v>8182</v>
      </c>
      <c r="P1876" s="6">
        <v>34000000</v>
      </c>
      <c r="Q1876" s="6">
        <v>204920882</v>
      </c>
      <c r="R1876">
        <v>170920882</v>
      </c>
      <c r="S1876" t="s">
        <v>8175</v>
      </c>
      <c r="T1876" s="7">
        <v>39648</v>
      </c>
      <c r="U1876" t="s">
        <v>478</v>
      </c>
      <c r="V1876" s="7">
        <v>39648</v>
      </c>
      <c r="W1876" t="s">
        <v>8209</v>
      </c>
      <c r="X1876" t="s">
        <v>8206</v>
      </c>
      <c r="Y1876">
        <v>2008</v>
      </c>
      <c r="Z1876">
        <v>19</v>
      </c>
    </row>
    <row r="1877" spans="1:26" x14ac:dyDescent="0.25">
      <c r="A1877" t="s">
        <v>4667</v>
      </c>
      <c r="B1877" t="s">
        <v>4668</v>
      </c>
      <c r="C1877" t="s">
        <v>4668</v>
      </c>
      <c r="D1877">
        <v>0</v>
      </c>
      <c r="E1877">
        <v>129</v>
      </c>
      <c r="F1877">
        <v>2</v>
      </c>
      <c r="G1877">
        <v>9</v>
      </c>
      <c r="H1877" t="s">
        <v>8183</v>
      </c>
      <c r="I1877" t="s">
        <v>8160</v>
      </c>
      <c r="J1877" t="s">
        <v>145</v>
      </c>
      <c r="K1877" t="s">
        <v>8168</v>
      </c>
      <c r="L1877" s="5">
        <v>7.6</v>
      </c>
      <c r="M1877" t="s">
        <v>8181</v>
      </c>
      <c r="N1877" s="6">
        <v>353429</v>
      </c>
      <c r="O1877" t="s">
        <v>8182</v>
      </c>
      <c r="P1877" s="6">
        <v>29000000</v>
      </c>
      <c r="Q1877" s="6">
        <v>309231694</v>
      </c>
      <c r="R1877">
        <v>280231694</v>
      </c>
      <c r="S1877" t="s">
        <v>8175</v>
      </c>
      <c r="T1877" s="7">
        <v>40134</v>
      </c>
      <c r="U1877" t="s">
        <v>4669</v>
      </c>
      <c r="V1877" s="7">
        <v>40134</v>
      </c>
      <c r="W1877" t="s">
        <v>8207</v>
      </c>
      <c r="X1877" t="s">
        <v>8197</v>
      </c>
      <c r="Y1877">
        <v>2009</v>
      </c>
      <c r="Z1877">
        <v>17</v>
      </c>
    </row>
    <row r="1878" spans="1:26" x14ac:dyDescent="0.25">
      <c r="A1878" t="s">
        <v>4670</v>
      </c>
      <c r="B1878" t="s">
        <v>4671</v>
      </c>
      <c r="C1878" t="s">
        <v>4671</v>
      </c>
      <c r="D1878">
        <v>0</v>
      </c>
      <c r="E1878">
        <v>133</v>
      </c>
      <c r="F1878">
        <v>2</v>
      </c>
      <c r="G1878">
        <v>13</v>
      </c>
      <c r="H1878" t="s">
        <v>8183</v>
      </c>
      <c r="I1878" t="s">
        <v>8160</v>
      </c>
      <c r="J1878" t="s">
        <v>145</v>
      </c>
      <c r="K1878" t="s">
        <v>8157</v>
      </c>
      <c r="L1878" s="5">
        <v>5.8</v>
      </c>
      <c r="M1878" t="s">
        <v>8178</v>
      </c>
      <c r="N1878" s="6">
        <v>103545</v>
      </c>
      <c r="O1878" t="s">
        <v>8182</v>
      </c>
      <c r="P1878" s="6">
        <v>60000000</v>
      </c>
      <c r="Q1878" s="6">
        <v>204594016</v>
      </c>
      <c r="R1878">
        <v>144594016</v>
      </c>
      <c r="S1878" t="s">
        <v>8175</v>
      </c>
      <c r="T1878" s="7">
        <v>40400</v>
      </c>
      <c r="U1878" t="s">
        <v>4672</v>
      </c>
      <c r="V1878" s="7">
        <v>40400</v>
      </c>
      <c r="W1878" t="s">
        <v>8212</v>
      </c>
      <c r="X1878" t="s">
        <v>8197</v>
      </c>
      <c r="Y1878">
        <v>2010</v>
      </c>
      <c r="Z1878">
        <v>10</v>
      </c>
    </row>
    <row r="1879" spans="1:26" x14ac:dyDescent="0.25">
      <c r="A1879" t="s">
        <v>4673</v>
      </c>
      <c r="B1879" t="s">
        <v>4674</v>
      </c>
      <c r="C1879" t="s">
        <v>4674</v>
      </c>
      <c r="D1879">
        <v>0</v>
      </c>
      <c r="E1879">
        <v>101</v>
      </c>
      <c r="F1879">
        <v>1</v>
      </c>
      <c r="G1879">
        <v>41</v>
      </c>
      <c r="H1879" t="s">
        <v>8177</v>
      </c>
      <c r="I1879" t="s">
        <v>8162</v>
      </c>
      <c r="J1879" t="s">
        <v>8166</v>
      </c>
      <c r="K1879" t="s">
        <v>3857</v>
      </c>
      <c r="L1879" s="5">
        <v>6.2</v>
      </c>
      <c r="M1879" t="s">
        <v>8178</v>
      </c>
      <c r="N1879" s="6">
        <v>52303</v>
      </c>
      <c r="O1879" t="s">
        <v>8179</v>
      </c>
      <c r="P1879" s="6">
        <v>35000000</v>
      </c>
      <c r="Q1879" s="6">
        <v>52933513</v>
      </c>
      <c r="R1879">
        <v>17933513</v>
      </c>
      <c r="S1879" t="s">
        <v>8175</v>
      </c>
      <c r="T1879" s="7">
        <v>39469</v>
      </c>
      <c r="U1879" t="s">
        <v>1638</v>
      </c>
      <c r="V1879" s="7">
        <v>39469</v>
      </c>
      <c r="W1879" t="s">
        <v>8198</v>
      </c>
      <c r="X1879" t="s">
        <v>8197</v>
      </c>
      <c r="Y1879">
        <v>2008</v>
      </c>
      <c r="Z1879">
        <v>22</v>
      </c>
    </row>
    <row r="1880" spans="1:26" x14ac:dyDescent="0.25">
      <c r="A1880" t="s">
        <v>4675</v>
      </c>
      <c r="B1880" t="s">
        <v>4676</v>
      </c>
      <c r="C1880" t="s">
        <v>4676</v>
      </c>
      <c r="D1880">
        <v>0</v>
      </c>
      <c r="E1880">
        <v>108</v>
      </c>
      <c r="F1880">
        <v>1</v>
      </c>
      <c r="G1880">
        <v>48</v>
      </c>
      <c r="H1880" t="s">
        <v>8177</v>
      </c>
      <c r="I1880" t="s">
        <v>5529</v>
      </c>
      <c r="J1880" t="s">
        <v>8158</v>
      </c>
      <c r="K1880" t="s">
        <v>145</v>
      </c>
      <c r="L1880" s="5">
        <v>5.9</v>
      </c>
      <c r="M1880" t="s">
        <v>8178</v>
      </c>
      <c r="N1880" s="6">
        <v>56847</v>
      </c>
      <c r="O1880" t="s">
        <v>8179</v>
      </c>
      <c r="P1880" s="6">
        <v>30000000</v>
      </c>
      <c r="Q1880" s="6">
        <v>108609310</v>
      </c>
      <c r="R1880">
        <v>78609310</v>
      </c>
      <c r="S1880" t="s">
        <v>8175</v>
      </c>
      <c r="T1880" s="7">
        <v>40577</v>
      </c>
      <c r="U1880" t="s">
        <v>4677</v>
      </c>
      <c r="V1880" s="7">
        <v>40577</v>
      </c>
      <c r="W1880" t="s">
        <v>8201</v>
      </c>
      <c r="X1880" t="s">
        <v>8199</v>
      </c>
      <c r="Y1880">
        <v>2011</v>
      </c>
      <c r="Z1880">
        <v>3</v>
      </c>
    </row>
    <row r="1881" spans="1:26" x14ac:dyDescent="0.25">
      <c r="A1881" t="s">
        <v>4678</v>
      </c>
      <c r="B1881" t="s">
        <v>4679</v>
      </c>
      <c r="C1881" t="s">
        <v>4679</v>
      </c>
      <c r="D1881">
        <v>0</v>
      </c>
      <c r="E1881">
        <v>112</v>
      </c>
      <c r="F1881">
        <v>1</v>
      </c>
      <c r="G1881">
        <v>52</v>
      </c>
      <c r="H1881" t="s">
        <v>8177</v>
      </c>
      <c r="I1881" t="s">
        <v>5529</v>
      </c>
      <c r="J1881" t="s">
        <v>145</v>
      </c>
      <c r="K1881" t="s">
        <v>3857</v>
      </c>
      <c r="L1881" s="5">
        <v>6.4</v>
      </c>
      <c r="M1881" t="s">
        <v>8178</v>
      </c>
      <c r="N1881" s="6">
        <v>91800</v>
      </c>
      <c r="O1881" t="s">
        <v>8179</v>
      </c>
      <c r="P1881" s="6">
        <v>15000000</v>
      </c>
      <c r="Q1881" s="6">
        <v>57824674</v>
      </c>
      <c r="R1881">
        <v>42824674</v>
      </c>
      <c r="S1881" t="s">
        <v>8175</v>
      </c>
      <c r="T1881" s="7">
        <v>41326</v>
      </c>
      <c r="U1881" t="s">
        <v>4680</v>
      </c>
      <c r="V1881" s="7">
        <v>41326</v>
      </c>
      <c r="W1881" t="s">
        <v>8201</v>
      </c>
      <c r="X1881" t="s">
        <v>8199</v>
      </c>
      <c r="Y1881">
        <v>2013</v>
      </c>
      <c r="Z1881">
        <v>21</v>
      </c>
    </row>
    <row r="1882" spans="1:26" x14ac:dyDescent="0.25">
      <c r="A1882" t="s">
        <v>4681</v>
      </c>
      <c r="B1882" t="s">
        <v>4682</v>
      </c>
      <c r="C1882" t="s">
        <v>4682</v>
      </c>
      <c r="D1882">
        <v>0</v>
      </c>
      <c r="E1882">
        <v>126</v>
      </c>
      <c r="F1882">
        <v>2</v>
      </c>
      <c r="G1882">
        <v>6</v>
      </c>
      <c r="H1882" t="s">
        <v>8183</v>
      </c>
      <c r="I1882" t="s">
        <v>83</v>
      </c>
      <c r="J1882" t="s">
        <v>8161</v>
      </c>
      <c r="K1882" t="s">
        <v>3857</v>
      </c>
      <c r="L1882" s="5">
        <v>7.1</v>
      </c>
      <c r="M1882" t="s">
        <v>8181</v>
      </c>
      <c r="N1882" s="6">
        <v>331460</v>
      </c>
      <c r="O1882" t="s">
        <v>8182</v>
      </c>
      <c r="P1882" s="6">
        <v>18000000</v>
      </c>
      <c r="Q1882" s="6">
        <v>57470220</v>
      </c>
      <c r="R1882">
        <v>39470220</v>
      </c>
      <c r="S1882" t="s">
        <v>8175</v>
      </c>
      <c r="T1882" s="7">
        <v>39211</v>
      </c>
      <c r="U1882" t="s">
        <v>1369</v>
      </c>
      <c r="V1882" s="7">
        <v>39211</v>
      </c>
      <c r="W1882" t="s">
        <v>8213</v>
      </c>
      <c r="X1882" t="s">
        <v>8202</v>
      </c>
      <c r="Y1882">
        <v>2007</v>
      </c>
      <c r="Z1882">
        <v>9</v>
      </c>
    </row>
    <row r="1883" spans="1:26" x14ac:dyDescent="0.25">
      <c r="A1883" t="s">
        <v>4683</v>
      </c>
      <c r="B1883" t="s">
        <v>4684</v>
      </c>
      <c r="C1883" t="s">
        <v>4684</v>
      </c>
      <c r="D1883">
        <v>0</v>
      </c>
      <c r="E1883">
        <v>101</v>
      </c>
      <c r="F1883">
        <v>1</v>
      </c>
      <c r="G1883">
        <v>41</v>
      </c>
      <c r="H1883" t="s">
        <v>8177</v>
      </c>
      <c r="I1883" t="s">
        <v>132</v>
      </c>
      <c r="J1883" t="s">
        <v>8157</v>
      </c>
      <c r="K1883" t="s">
        <v>5802</v>
      </c>
      <c r="L1883" s="5">
        <v>6.6</v>
      </c>
      <c r="M1883" t="s">
        <v>8178</v>
      </c>
      <c r="N1883" s="6">
        <v>79149</v>
      </c>
      <c r="O1883" t="s">
        <v>8179</v>
      </c>
      <c r="P1883" s="6">
        <v>23000000</v>
      </c>
      <c r="Q1883" s="6">
        <v>79799880</v>
      </c>
      <c r="R1883">
        <v>56799880</v>
      </c>
      <c r="S1883" t="s">
        <v>8175</v>
      </c>
      <c r="T1883" s="7">
        <v>2015</v>
      </c>
      <c r="U1883" t="s">
        <v>4685</v>
      </c>
      <c r="V1883" s="7">
        <v>2015</v>
      </c>
      <c r="W1883" t="s">
        <v>8209</v>
      </c>
      <c r="X1883" t="s">
        <v>1465</v>
      </c>
      <c r="Y1883">
        <v>1905</v>
      </c>
      <c r="Z1883">
        <v>7</v>
      </c>
    </row>
    <row r="1884" spans="1:26" x14ac:dyDescent="0.25">
      <c r="A1884" t="s">
        <v>4686</v>
      </c>
      <c r="B1884" t="s">
        <v>4687</v>
      </c>
      <c r="C1884" t="s">
        <v>4687</v>
      </c>
      <c r="D1884">
        <v>0</v>
      </c>
      <c r="E1884">
        <v>96</v>
      </c>
      <c r="F1884">
        <v>1</v>
      </c>
      <c r="G1884">
        <v>36</v>
      </c>
      <c r="H1884" t="s">
        <v>8177</v>
      </c>
      <c r="I1884" t="s">
        <v>132</v>
      </c>
      <c r="J1884" t="s">
        <v>8162</v>
      </c>
      <c r="K1884" t="s">
        <v>145</v>
      </c>
      <c r="L1884" s="5">
        <v>7</v>
      </c>
      <c r="M1884" t="s">
        <v>8178</v>
      </c>
      <c r="N1884" s="6">
        <v>346660</v>
      </c>
      <c r="O1884" t="s">
        <v>8182</v>
      </c>
      <c r="P1884" s="6">
        <v>37000000</v>
      </c>
      <c r="Q1884" s="6">
        <v>163728902</v>
      </c>
      <c r="R1884">
        <v>126728902</v>
      </c>
      <c r="S1884" t="s">
        <v>8175</v>
      </c>
      <c r="T1884" s="7">
        <v>39687</v>
      </c>
      <c r="U1884" t="s">
        <v>730</v>
      </c>
      <c r="V1884" s="7">
        <v>39687</v>
      </c>
      <c r="W1884" t="s">
        <v>8212</v>
      </c>
      <c r="X1884" t="s">
        <v>8202</v>
      </c>
      <c r="Y1884">
        <v>2008</v>
      </c>
      <c r="Z1884">
        <v>27</v>
      </c>
    </row>
    <row r="1885" spans="1:26" x14ac:dyDescent="0.25">
      <c r="A1885" t="s">
        <v>4688</v>
      </c>
      <c r="B1885" t="s">
        <v>4689</v>
      </c>
      <c r="C1885" t="s">
        <v>4689</v>
      </c>
      <c r="D1885">
        <v>0</v>
      </c>
      <c r="E1885">
        <v>131</v>
      </c>
      <c r="F1885">
        <v>2</v>
      </c>
      <c r="G1885">
        <v>11</v>
      </c>
      <c r="H1885" t="s">
        <v>8183</v>
      </c>
      <c r="I1885" t="s">
        <v>145</v>
      </c>
      <c r="J1885" t="s">
        <v>3857</v>
      </c>
      <c r="K1885" t="s">
        <v>4390</v>
      </c>
      <c r="L1885" s="5">
        <v>7.5</v>
      </c>
      <c r="M1885" t="s">
        <v>8181</v>
      </c>
      <c r="N1885" s="6">
        <v>467081</v>
      </c>
      <c r="O1885" t="s">
        <v>8182</v>
      </c>
      <c r="P1885" s="6">
        <v>15000000</v>
      </c>
      <c r="Q1885" s="6">
        <v>49259766</v>
      </c>
      <c r="R1885">
        <v>34259766</v>
      </c>
      <c r="S1885" t="s">
        <v>8175</v>
      </c>
      <c r="T1885" s="7">
        <v>39695</v>
      </c>
      <c r="U1885" t="s">
        <v>1054</v>
      </c>
      <c r="V1885" s="7">
        <v>39695</v>
      </c>
      <c r="W1885" t="s">
        <v>8211</v>
      </c>
      <c r="X1885" t="s">
        <v>8199</v>
      </c>
      <c r="Y1885">
        <v>2008</v>
      </c>
      <c r="Z1885">
        <v>4</v>
      </c>
    </row>
    <row r="1886" spans="1:26" x14ac:dyDescent="0.25">
      <c r="A1886" t="s">
        <v>4690</v>
      </c>
      <c r="B1886" t="s">
        <v>4691</v>
      </c>
      <c r="C1886" t="s">
        <v>4691</v>
      </c>
      <c r="D1886">
        <v>0</v>
      </c>
      <c r="E1886">
        <v>101</v>
      </c>
      <c r="F1886">
        <v>1</v>
      </c>
      <c r="G1886">
        <v>41</v>
      </c>
      <c r="H1886" t="s">
        <v>8177</v>
      </c>
      <c r="I1886" t="s">
        <v>132</v>
      </c>
      <c r="J1886" t="s">
        <v>145</v>
      </c>
      <c r="K1886" t="s">
        <v>8157</v>
      </c>
      <c r="L1886" s="5">
        <v>6.1</v>
      </c>
      <c r="M1886" t="s">
        <v>8178</v>
      </c>
      <c r="N1886" s="6">
        <v>110719</v>
      </c>
      <c r="O1886" t="s">
        <v>8182</v>
      </c>
      <c r="P1886" s="6">
        <v>19000000</v>
      </c>
      <c r="Q1886" s="6">
        <v>49843011</v>
      </c>
      <c r="R1886">
        <v>30843011</v>
      </c>
      <c r="S1886" t="s">
        <v>8175</v>
      </c>
      <c r="T1886" s="7">
        <v>40406</v>
      </c>
      <c r="U1886" t="s">
        <v>4018</v>
      </c>
      <c r="V1886" s="7">
        <v>40406</v>
      </c>
      <c r="W1886" t="s">
        <v>8212</v>
      </c>
      <c r="X1886" t="s">
        <v>8205</v>
      </c>
      <c r="Y1886">
        <v>2010</v>
      </c>
      <c r="Z1886">
        <v>16</v>
      </c>
    </row>
    <row r="1887" spans="1:26" x14ac:dyDescent="0.25">
      <c r="A1887" t="s">
        <v>4692</v>
      </c>
      <c r="B1887" t="s">
        <v>4693</v>
      </c>
      <c r="C1887" t="s">
        <v>4693</v>
      </c>
      <c r="D1887">
        <v>0</v>
      </c>
      <c r="E1887">
        <v>81</v>
      </c>
      <c r="F1887">
        <v>1</v>
      </c>
      <c r="G1887">
        <v>21</v>
      </c>
      <c r="H1887" t="s">
        <v>8177</v>
      </c>
      <c r="I1887" t="s">
        <v>132</v>
      </c>
      <c r="J1887" t="s">
        <v>5802</v>
      </c>
      <c r="K1887" t="s">
        <v>5802</v>
      </c>
      <c r="L1887" s="5">
        <v>5.9</v>
      </c>
      <c r="M1887" t="s">
        <v>8178</v>
      </c>
      <c r="N1887" s="6">
        <v>152481</v>
      </c>
      <c r="O1887" t="s">
        <v>8182</v>
      </c>
      <c r="P1887" s="6">
        <v>42000000</v>
      </c>
      <c r="Q1887" s="6">
        <v>138805831</v>
      </c>
      <c r="R1887">
        <v>96805831</v>
      </c>
      <c r="S1887" t="s">
        <v>8175</v>
      </c>
      <c r="T1887" s="7">
        <v>39989</v>
      </c>
      <c r="U1887" t="s">
        <v>3992</v>
      </c>
      <c r="V1887" s="7">
        <v>39989</v>
      </c>
      <c r="W1887" t="s">
        <v>8208</v>
      </c>
      <c r="X1887" t="s">
        <v>8199</v>
      </c>
      <c r="Y1887">
        <v>2009</v>
      </c>
      <c r="Z1887">
        <v>25</v>
      </c>
    </row>
    <row r="1888" spans="1:26" x14ac:dyDescent="0.25">
      <c r="A1888" t="s">
        <v>4694</v>
      </c>
      <c r="B1888" t="s">
        <v>4695</v>
      </c>
      <c r="C1888" t="s">
        <v>4695</v>
      </c>
      <c r="D1888">
        <v>0</v>
      </c>
      <c r="E1888">
        <v>93</v>
      </c>
      <c r="F1888">
        <v>1</v>
      </c>
      <c r="G1888">
        <v>33</v>
      </c>
      <c r="H1888" t="s">
        <v>8177</v>
      </c>
      <c r="I1888" t="s">
        <v>83</v>
      </c>
      <c r="J1888" t="s">
        <v>8166</v>
      </c>
      <c r="K1888" t="s">
        <v>3857</v>
      </c>
      <c r="L1888" s="5">
        <v>5.9</v>
      </c>
      <c r="M1888" t="s">
        <v>8178</v>
      </c>
      <c r="N1888" s="6">
        <v>161499</v>
      </c>
      <c r="O1888" t="s">
        <v>8182</v>
      </c>
      <c r="P1888" s="6">
        <v>10000000</v>
      </c>
      <c r="Q1888" s="6">
        <v>139352633</v>
      </c>
      <c r="R1888">
        <v>129352633</v>
      </c>
      <c r="S1888" t="s">
        <v>8175</v>
      </c>
      <c r="T1888" s="7">
        <v>39380</v>
      </c>
      <c r="U1888" t="s">
        <v>3940</v>
      </c>
      <c r="V1888" s="7">
        <v>39380</v>
      </c>
      <c r="W1888" t="s">
        <v>8204</v>
      </c>
      <c r="X1888" t="s">
        <v>8199</v>
      </c>
      <c r="Y1888">
        <v>2007</v>
      </c>
      <c r="Z1888">
        <v>25</v>
      </c>
    </row>
    <row r="1889" spans="1:26" x14ac:dyDescent="0.25">
      <c r="A1889" t="s">
        <v>4696</v>
      </c>
      <c r="B1889" t="s">
        <v>4697</v>
      </c>
      <c r="C1889" t="s">
        <v>4697</v>
      </c>
      <c r="D1889">
        <v>0</v>
      </c>
      <c r="E1889">
        <v>92</v>
      </c>
      <c r="F1889">
        <v>1</v>
      </c>
      <c r="G1889">
        <v>32</v>
      </c>
      <c r="H1889" t="s">
        <v>8177</v>
      </c>
      <c r="I1889" t="s">
        <v>8162</v>
      </c>
      <c r="J1889" t="s">
        <v>145</v>
      </c>
      <c r="K1889" t="s">
        <v>8166</v>
      </c>
      <c r="L1889" s="5">
        <v>6.2</v>
      </c>
      <c r="M1889" t="s">
        <v>8178</v>
      </c>
      <c r="N1889" s="6">
        <v>51846</v>
      </c>
      <c r="O1889" t="s">
        <v>8179</v>
      </c>
      <c r="P1889" s="6">
        <v>35000000</v>
      </c>
      <c r="Q1889" s="6">
        <v>64811540</v>
      </c>
      <c r="R1889">
        <v>29811540</v>
      </c>
      <c r="S1889" t="s">
        <v>8175</v>
      </c>
      <c r="T1889" s="7">
        <v>39373</v>
      </c>
      <c r="U1889" t="s">
        <v>295</v>
      </c>
      <c r="V1889" s="7">
        <v>39373</v>
      </c>
      <c r="W1889" t="s">
        <v>8204</v>
      </c>
      <c r="X1889" t="s">
        <v>8199</v>
      </c>
      <c r="Y1889">
        <v>2007</v>
      </c>
      <c r="Z1889">
        <v>18</v>
      </c>
    </row>
    <row r="1890" spans="1:26" x14ac:dyDescent="0.25">
      <c r="A1890" t="s">
        <v>4698</v>
      </c>
      <c r="B1890" t="s">
        <v>4699</v>
      </c>
      <c r="C1890" t="s">
        <v>4699</v>
      </c>
      <c r="D1890">
        <v>0</v>
      </c>
      <c r="E1890">
        <v>105</v>
      </c>
      <c r="F1890">
        <v>1</v>
      </c>
      <c r="G1890">
        <v>45</v>
      </c>
      <c r="H1890" t="s">
        <v>8177</v>
      </c>
      <c r="I1890" t="s">
        <v>8158</v>
      </c>
      <c r="J1890" t="s">
        <v>132</v>
      </c>
      <c r="K1890" t="s">
        <v>145</v>
      </c>
      <c r="L1890" s="5">
        <v>6.5</v>
      </c>
      <c r="M1890" t="s">
        <v>8178</v>
      </c>
      <c r="N1890" s="6">
        <v>105539</v>
      </c>
      <c r="O1890" t="s">
        <v>8182</v>
      </c>
      <c r="P1890" s="6">
        <v>30000000</v>
      </c>
      <c r="Q1890" s="6">
        <v>79293444</v>
      </c>
      <c r="R1890">
        <v>49293444</v>
      </c>
      <c r="S1890" t="s">
        <v>8175</v>
      </c>
      <c r="T1890" s="7">
        <v>40293</v>
      </c>
      <c r="U1890" t="s">
        <v>3187</v>
      </c>
      <c r="V1890" s="7">
        <v>40293</v>
      </c>
      <c r="W1890" t="s">
        <v>8210</v>
      </c>
      <c r="X1890" t="s">
        <v>8200</v>
      </c>
      <c r="Y1890">
        <v>2010</v>
      </c>
      <c r="Z1890">
        <v>25</v>
      </c>
    </row>
    <row r="1891" spans="1:26" x14ac:dyDescent="0.25">
      <c r="A1891" t="s">
        <v>4700</v>
      </c>
      <c r="B1891" t="s">
        <v>4701</v>
      </c>
      <c r="C1891" t="s">
        <v>4701</v>
      </c>
      <c r="D1891">
        <v>0</v>
      </c>
      <c r="E1891">
        <v>98</v>
      </c>
      <c r="F1891">
        <v>1</v>
      </c>
      <c r="G1891">
        <v>38</v>
      </c>
      <c r="H1891" t="s">
        <v>8177</v>
      </c>
      <c r="I1891" t="s">
        <v>5529</v>
      </c>
      <c r="J1891" t="s">
        <v>8158</v>
      </c>
      <c r="K1891" t="s">
        <v>8159</v>
      </c>
      <c r="L1891" s="5">
        <v>8.1</v>
      </c>
      <c r="M1891" t="s">
        <v>8181</v>
      </c>
      <c r="N1891" s="6">
        <v>780353</v>
      </c>
      <c r="O1891" t="s">
        <v>8184</v>
      </c>
      <c r="P1891" s="6">
        <v>165000000</v>
      </c>
      <c r="Q1891" s="6">
        <v>494879471</v>
      </c>
      <c r="R1891">
        <v>329879471</v>
      </c>
      <c r="S1891" t="s">
        <v>8175</v>
      </c>
      <c r="T1891" s="7">
        <v>40255</v>
      </c>
      <c r="U1891" t="s">
        <v>4702</v>
      </c>
      <c r="V1891" s="7">
        <v>40255</v>
      </c>
      <c r="W1891" t="s">
        <v>8203</v>
      </c>
      <c r="X1891" t="s">
        <v>8199</v>
      </c>
      <c r="Y1891">
        <v>2010</v>
      </c>
      <c r="Z1891">
        <v>18</v>
      </c>
    </row>
    <row r="1892" spans="1:26" x14ac:dyDescent="0.25">
      <c r="A1892" t="s">
        <v>4703</v>
      </c>
      <c r="B1892" t="s">
        <v>4704</v>
      </c>
      <c r="C1892" t="s">
        <v>4704</v>
      </c>
      <c r="D1892">
        <v>0</v>
      </c>
      <c r="E1892">
        <v>94</v>
      </c>
      <c r="F1892">
        <v>1</v>
      </c>
      <c r="G1892">
        <v>34</v>
      </c>
      <c r="H1892" t="s">
        <v>8177</v>
      </c>
      <c r="I1892" t="s">
        <v>5529</v>
      </c>
      <c r="J1892" t="s">
        <v>8158</v>
      </c>
      <c r="K1892" t="s">
        <v>8159</v>
      </c>
      <c r="L1892" s="5">
        <v>6.4</v>
      </c>
      <c r="M1892" t="s">
        <v>8178</v>
      </c>
      <c r="N1892" s="6">
        <v>172644</v>
      </c>
      <c r="O1892" t="s">
        <v>8182</v>
      </c>
      <c r="P1892" s="6">
        <v>175000000</v>
      </c>
      <c r="Q1892" s="6">
        <v>381509870</v>
      </c>
      <c r="R1892">
        <v>206509870</v>
      </c>
      <c r="S1892" t="s">
        <v>8175</v>
      </c>
      <c r="T1892" s="7">
        <v>39881</v>
      </c>
      <c r="U1892" t="s">
        <v>4705</v>
      </c>
      <c r="V1892" s="7">
        <v>39881</v>
      </c>
      <c r="W1892" t="s">
        <v>8203</v>
      </c>
      <c r="X1892" t="s">
        <v>8205</v>
      </c>
      <c r="Y1892">
        <v>2009</v>
      </c>
      <c r="Z1892">
        <v>9</v>
      </c>
    </row>
    <row r="1893" spans="1:26" x14ac:dyDescent="0.25">
      <c r="A1893" t="s">
        <v>4706</v>
      </c>
      <c r="B1893" t="s">
        <v>4707</v>
      </c>
      <c r="C1893" t="s">
        <v>4707</v>
      </c>
      <c r="D1893">
        <v>0</v>
      </c>
      <c r="E1893">
        <v>95</v>
      </c>
      <c r="F1893">
        <v>1</v>
      </c>
      <c r="G1893">
        <v>35</v>
      </c>
      <c r="H1893" t="s">
        <v>8177</v>
      </c>
      <c r="I1893" t="s">
        <v>8158</v>
      </c>
      <c r="J1893" t="s">
        <v>8159</v>
      </c>
      <c r="K1893" t="s">
        <v>132</v>
      </c>
      <c r="L1893" s="5">
        <v>6.3</v>
      </c>
      <c r="M1893" t="s">
        <v>8178</v>
      </c>
      <c r="N1893" s="6">
        <v>219545</v>
      </c>
      <c r="O1893" t="s">
        <v>8182</v>
      </c>
      <c r="P1893" s="6">
        <v>165000000</v>
      </c>
      <c r="Q1893" s="6">
        <v>752600867</v>
      </c>
      <c r="R1893">
        <v>587600867</v>
      </c>
      <c r="S1893" t="s">
        <v>8175</v>
      </c>
      <c r="T1893" s="7">
        <v>40289</v>
      </c>
      <c r="U1893" t="s">
        <v>2449</v>
      </c>
      <c r="V1893" s="7">
        <v>40289</v>
      </c>
      <c r="W1893" t="s">
        <v>8210</v>
      </c>
      <c r="X1893" t="s">
        <v>8202</v>
      </c>
      <c r="Y1893">
        <v>2010</v>
      </c>
      <c r="Z1893">
        <v>21</v>
      </c>
    </row>
    <row r="1894" spans="1:26" x14ac:dyDescent="0.25">
      <c r="A1894" t="s">
        <v>4708</v>
      </c>
      <c r="B1894" t="s">
        <v>4709</v>
      </c>
      <c r="C1894" t="s">
        <v>4709</v>
      </c>
      <c r="D1894">
        <v>0</v>
      </c>
      <c r="E1894">
        <v>111</v>
      </c>
      <c r="F1894">
        <v>1</v>
      </c>
      <c r="G1894">
        <v>51</v>
      </c>
      <c r="H1894" t="s">
        <v>8177</v>
      </c>
      <c r="I1894" t="s">
        <v>145</v>
      </c>
      <c r="J1894" t="s">
        <v>3857</v>
      </c>
      <c r="K1894" t="s">
        <v>5802</v>
      </c>
      <c r="L1894" s="5">
        <v>7.2</v>
      </c>
      <c r="M1894" t="s">
        <v>8181</v>
      </c>
      <c r="N1894" s="6">
        <v>249920</v>
      </c>
      <c r="O1894" t="s">
        <v>8182</v>
      </c>
      <c r="P1894" s="6">
        <v>25000000</v>
      </c>
      <c r="Q1894" s="6">
        <v>27639579</v>
      </c>
      <c r="R1894">
        <v>2639579</v>
      </c>
      <c r="S1894" t="s">
        <v>8175</v>
      </c>
      <c r="T1894" s="7">
        <v>40059</v>
      </c>
      <c r="U1894" t="s">
        <v>3854</v>
      </c>
      <c r="V1894" s="7">
        <v>40059</v>
      </c>
      <c r="W1894" t="s">
        <v>8211</v>
      </c>
      <c r="X1894" t="s">
        <v>8199</v>
      </c>
      <c r="Y1894">
        <v>2009</v>
      </c>
      <c r="Z1894">
        <v>3</v>
      </c>
    </row>
    <row r="1895" spans="1:26" x14ac:dyDescent="0.25">
      <c r="A1895" t="s">
        <v>4710</v>
      </c>
      <c r="B1895" t="s">
        <v>4711</v>
      </c>
      <c r="C1895" t="s">
        <v>4711</v>
      </c>
      <c r="D1895">
        <v>0</v>
      </c>
      <c r="E1895">
        <v>89</v>
      </c>
      <c r="F1895">
        <v>1</v>
      </c>
      <c r="G1895">
        <v>29</v>
      </c>
      <c r="H1895" t="s">
        <v>8177</v>
      </c>
      <c r="I1895" t="s">
        <v>132</v>
      </c>
      <c r="J1895" t="s">
        <v>8157</v>
      </c>
      <c r="K1895" t="s">
        <v>5802</v>
      </c>
      <c r="L1895" s="5">
        <v>5.5</v>
      </c>
      <c r="M1895" t="s">
        <v>8178</v>
      </c>
      <c r="N1895" s="6">
        <v>113289</v>
      </c>
      <c r="O1895" t="s">
        <v>8182</v>
      </c>
      <c r="P1895" s="6">
        <v>30000000</v>
      </c>
      <c r="Q1895" s="6">
        <v>115375850</v>
      </c>
      <c r="R1895">
        <v>85375850</v>
      </c>
      <c r="S1895" t="s">
        <v>8175</v>
      </c>
      <c r="T1895" s="7">
        <v>39818</v>
      </c>
      <c r="U1895" t="s">
        <v>3187</v>
      </c>
      <c r="V1895" s="7">
        <v>39818</v>
      </c>
      <c r="W1895" t="s">
        <v>8198</v>
      </c>
      <c r="X1895" t="s">
        <v>8205</v>
      </c>
      <c r="Y1895">
        <v>2009</v>
      </c>
      <c r="Z1895">
        <v>5</v>
      </c>
    </row>
    <row r="1896" spans="1:26" x14ac:dyDescent="0.25">
      <c r="A1896" t="s">
        <v>4712</v>
      </c>
      <c r="B1896" t="s">
        <v>4713</v>
      </c>
      <c r="C1896" t="s">
        <v>4713</v>
      </c>
      <c r="D1896">
        <v>0</v>
      </c>
      <c r="E1896">
        <v>169</v>
      </c>
      <c r="F1896">
        <v>2</v>
      </c>
      <c r="G1896">
        <v>49</v>
      </c>
      <c r="H1896" t="s">
        <v>8183</v>
      </c>
      <c r="I1896" t="s">
        <v>8158</v>
      </c>
      <c r="J1896" t="s">
        <v>8156</v>
      </c>
      <c r="K1896" t="s">
        <v>5802</v>
      </c>
      <c r="L1896" s="5">
        <v>7.8</v>
      </c>
      <c r="M1896" t="s">
        <v>8181</v>
      </c>
      <c r="N1896" s="6">
        <v>856631</v>
      </c>
      <c r="O1896" t="s">
        <v>8184</v>
      </c>
      <c r="P1896" s="6">
        <v>180000000</v>
      </c>
      <c r="Q1896" s="6">
        <v>1017030651</v>
      </c>
      <c r="R1896">
        <v>837030651</v>
      </c>
      <c r="S1896" t="s">
        <v>8175</v>
      </c>
      <c r="T1896" s="7">
        <v>41241</v>
      </c>
      <c r="U1896" t="s">
        <v>1092</v>
      </c>
      <c r="V1896" s="7">
        <v>41241</v>
      </c>
      <c r="W1896" t="s">
        <v>8207</v>
      </c>
      <c r="X1896" t="s">
        <v>8202</v>
      </c>
      <c r="Y1896">
        <v>2012</v>
      </c>
      <c r="Z1896">
        <v>28</v>
      </c>
    </row>
    <row r="1897" spans="1:26" x14ac:dyDescent="0.25">
      <c r="A1897" t="s">
        <v>4714</v>
      </c>
      <c r="B1897" t="s">
        <v>388</v>
      </c>
      <c r="C1897" t="s">
        <v>388</v>
      </c>
      <c r="D1897">
        <v>0</v>
      </c>
      <c r="E1897">
        <v>103</v>
      </c>
      <c r="F1897">
        <v>1</v>
      </c>
      <c r="G1897">
        <v>43</v>
      </c>
      <c r="H1897" t="s">
        <v>8177</v>
      </c>
      <c r="I1897" t="s">
        <v>83</v>
      </c>
      <c r="J1897" t="s">
        <v>8166</v>
      </c>
      <c r="K1897" t="s">
        <v>8161</v>
      </c>
      <c r="L1897" s="5">
        <v>6.2</v>
      </c>
      <c r="M1897" t="s">
        <v>8178</v>
      </c>
      <c r="N1897" s="6">
        <v>143024</v>
      </c>
      <c r="O1897" t="s">
        <v>8182</v>
      </c>
      <c r="P1897" s="6">
        <v>38000000</v>
      </c>
      <c r="Q1897" s="6">
        <v>31505287</v>
      </c>
      <c r="R1897">
        <v>-6494713</v>
      </c>
      <c r="S1897" t="s">
        <v>8185</v>
      </c>
      <c r="T1897" s="7">
        <v>40826</v>
      </c>
      <c r="U1897" t="s">
        <v>4715</v>
      </c>
      <c r="V1897" s="7">
        <v>40826</v>
      </c>
      <c r="W1897" t="s">
        <v>8204</v>
      </c>
      <c r="X1897" t="s">
        <v>8205</v>
      </c>
      <c r="Y1897">
        <v>2011</v>
      </c>
      <c r="Z1897">
        <v>10</v>
      </c>
    </row>
    <row r="1898" spans="1:26" x14ac:dyDescent="0.25">
      <c r="A1898" t="s">
        <v>4716</v>
      </c>
      <c r="B1898" t="s">
        <v>4717</v>
      </c>
      <c r="C1898" t="s">
        <v>4717</v>
      </c>
      <c r="D1898">
        <v>0</v>
      </c>
      <c r="E1898">
        <v>86</v>
      </c>
      <c r="F1898">
        <v>1</v>
      </c>
      <c r="G1898">
        <v>26</v>
      </c>
      <c r="H1898" t="s">
        <v>8177</v>
      </c>
      <c r="I1898" t="s">
        <v>145</v>
      </c>
      <c r="J1898" t="s">
        <v>8165</v>
      </c>
      <c r="K1898" t="s">
        <v>8157</v>
      </c>
      <c r="L1898" s="5">
        <v>7.8</v>
      </c>
      <c r="M1898" t="s">
        <v>8181</v>
      </c>
      <c r="N1898" s="6">
        <v>120072</v>
      </c>
      <c r="O1898" t="s">
        <v>8182</v>
      </c>
      <c r="P1898" s="6">
        <v>150000</v>
      </c>
      <c r="Q1898" s="6">
        <v>20936722</v>
      </c>
      <c r="R1898">
        <v>20786722</v>
      </c>
      <c r="S1898" t="s">
        <v>8175</v>
      </c>
      <c r="T1898" s="7">
        <v>39102</v>
      </c>
      <c r="U1898" t="s">
        <v>4718</v>
      </c>
      <c r="V1898" s="7">
        <v>39102</v>
      </c>
      <c r="W1898" t="s">
        <v>8198</v>
      </c>
      <c r="X1898" t="s">
        <v>8206</v>
      </c>
      <c r="Y1898">
        <v>2007</v>
      </c>
      <c r="Z1898">
        <v>20</v>
      </c>
    </row>
    <row r="1899" spans="1:26" x14ac:dyDescent="0.25">
      <c r="A1899" t="s">
        <v>4719</v>
      </c>
      <c r="B1899" t="s">
        <v>4720</v>
      </c>
      <c r="C1899" t="s">
        <v>4720</v>
      </c>
      <c r="D1899">
        <v>0</v>
      </c>
      <c r="E1899">
        <v>111</v>
      </c>
      <c r="F1899">
        <v>1</v>
      </c>
      <c r="G1899">
        <v>51</v>
      </c>
      <c r="H1899" t="s">
        <v>8177</v>
      </c>
      <c r="I1899" t="s">
        <v>5529</v>
      </c>
      <c r="J1899" t="s">
        <v>132</v>
      </c>
      <c r="K1899" t="s">
        <v>8162</v>
      </c>
      <c r="L1899" s="5">
        <v>6.9</v>
      </c>
      <c r="M1899" t="s">
        <v>8178</v>
      </c>
      <c r="N1899" s="6">
        <v>352424</v>
      </c>
      <c r="O1899" t="s">
        <v>8182</v>
      </c>
      <c r="P1899" s="6">
        <v>27000000</v>
      </c>
      <c r="Q1899" s="6">
        <v>101624843</v>
      </c>
      <c r="R1899">
        <v>74624843</v>
      </c>
      <c r="S1899" t="s">
        <v>8175</v>
      </c>
      <c r="T1899" s="7">
        <v>39660</v>
      </c>
      <c r="U1899" t="s">
        <v>4721</v>
      </c>
      <c r="V1899" s="7">
        <v>39660</v>
      </c>
      <c r="W1899" t="s">
        <v>8209</v>
      </c>
      <c r="X1899" t="s">
        <v>8199</v>
      </c>
      <c r="Y1899">
        <v>2008</v>
      </c>
      <c r="Z1899">
        <v>31</v>
      </c>
    </row>
    <row r="1900" spans="1:26" x14ac:dyDescent="0.25">
      <c r="A1900" t="s">
        <v>4722</v>
      </c>
      <c r="B1900" t="s">
        <v>4723</v>
      </c>
      <c r="C1900" t="s">
        <v>4723</v>
      </c>
      <c r="D1900">
        <v>0</v>
      </c>
      <c r="E1900">
        <v>98</v>
      </c>
      <c r="F1900">
        <v>1</v>
      </c>
      <c r="G1900">
        <v>38</v>
      </c>
      <c r="H1900" t="s">
        <v>8177</v>
      </c>
      <c r="I1900" t="s">
        <v>8158</v>
      </c>
      <c r="J1900" t="s">
        <v>8159</v>
      </c>
      <c r="K1900" t="s">
        <v>8163</v>
      </c>
      <c r="L1900" s="5">
        <v>8.4</v>
      </c>
      <c r="M1900" t="s">
        <v>8181</v>
      </c>
      <c r="N1900" s="6">
        <v>1171355</v>
      </c>
      <c r="O1900" t="s">
        <v>8184</v>
      </c>
      <c r="P1900" s="6">
        <v>180000000</v>
      </c>
      <c r="Q1900" s="6">
        <v>521311890</v>
      </c>
      <c r="R1900">
        <v>341311890</v>
      </c>
      <c r="S1900" t="s">
        <v>8175</v>
      </c>
      <c r="T1900" s="7">
        <v>39620</v>
      </c>
      <c r="U1900" t="s">
        <v>3702</v>
      </c>
      <c r="V1900" s="7">
        <v>39620</v>
      </c>
      <c r="W1900" t="s">
        <v>8208</v>
      </c>
      <c r="X1900" t="s">
        <v>8206</v>
      </c>
      <c r="Y1900">
        <v>2008</v>
      </c>
      <c r="Z1900">
        <v>21</v>
      </c>
    </row>
    <row r="1901" spans="1:26" x14ac:dyDescent="0.25">
      <c r="A1901" t="s">
        <v>4724</v>
      </c>
      <c r="B1901" t="s">
        <v>4725</v>
      </c>
      <c r="C1901" t="s">
        <v>4725</v>
      </c>
      <c r="D1901">
        <v>0</v>
      </c>
      <c r="E1901">
        <v>94</v>
      </c>
      <c r="F1901">
        <v>1</v>
      </c>
      <c r="G1901">
        <v>34</v>
      </c>
      <c r="H1901" t="s">
        <v>8177</v>
      </c>
      <c r="I1901" t="s">
        <v>145</v>
      </c>
      <c r="J1901" t="s">
        <v>4390</v>
      </c>
      <c r="K1901" t="s">
        <v>5802</v>
      </c>
      <c r="L1901" s="5">
        <v>7.7</v>
      </c>
      <c r="M1901" t="s">
        <v>8181</v>
      </c>
      <c r="N1901" s="6">
        <v>237227</v>
      </c>
      <c r="O1901" t="s">
        <v>8182</v>
      </c>
      <c r="P1901" s="6">
        <v>12500000</v>
      </c>
      <c r="Q1901" s="6">
        <v>40416563</v>
      </c>
      <c r="R1901">
        <v>27916563</v>
      </c>
      <c r="S1901" t="s">
        <v>8175</v>
      </c>
      <c r="T1901" s="7">
        <v>39688</v>
      </c>
      <c r="U1901" t="s">
        <v>4726</v>
      </c>
      <c r="V1901" s="7">
        <v>39688</v>
      </c>
      <c r="W1901" t="s">
        <v>8212</v>
      </c>
      <c r="X1901" t="s">
        <v>8199</v>
      </c>
      <c r="Y1901">
        <v>2008</v>
      </c>
      <c r="Z1901">
        <v>28</v>
      </c>
    </row>
    <row r="1902" spans="1:26" x14ac:dyDescent="0.25">
      <c r="A1902" t="s">
        <v>4727</v>
      </c>
      <c r="B1902" t="s">
        <v>4728</v>
      </c>
      <c r="C1902" t="s">
        <v>4728</v>
      </c>
      <c r="D1902">
        <v>0</v>
      </c>
      <c r="E1902">
        <v>97</v>
      </c>
      <c r="F1902">
        <v>1</v>
      </c>
      <c r="G1902">
        <v>37</v>
      </c>
      <c r="H1902" t="s">
        <v>8177</v>
      </c>
      <c r="I1902" t="s">
        <v>8162</v>
      </c>
      <c r="J1902" t="s">
        <v>145</v>
      </c>
      <c r="K1902" t="s">
        <v>3857</v>
      </c>
      <c r="L1902" s="5">
        <v>7</v>
      </c>
      <c r="M1902" t="s">
        <v>8178</v>
      </c>
      <c r="N1902" s="6">
        <v>91064</v>
      </c>
      <c r="O1902" t="s">
        <v>8179</v>
      </c>
      <c r="P1902" s="6">
        <v>15000000</v>
      </c>
      <c r="Q1902" s="6">
        <v>1669947</v>
      </c>
      <c r="R1902">
        <v>-13330053</v>
      </c>
      <c r="S1902" t="s">
        <v>8185</v>
      </c>
      <c r="T1902" s="7">
        <v>40324</v>
      </c>
      <c r="U1902" t="s">
        <v>4729</v>
      </c>
      <c r="V1902" s="7">
        <v>40324</v>
      </c>
      <c r="W1902" t="s">
        <v>8213</v>
      </c>
      <c r="X1902" t="s">
        <v>8202</v>
      </c>
      <c r="Y1902">
        <v>2010</v>
      </c>
      <c r="Z1902">
        <v>26</v>
      </c>
    </row>
    <row r="1903" spans="1:26" x14ac:dyDescent="0.25">
      <c r="A1903" t="s">
        <v>4730</v>
      </c>
      <c r="B1903" t="s">
        <v>4731</v>
      </c>
      <c r="C1903" t="s">
        <v>4731</v>
      </c>
      <c r="D1903">
        <v>0</v>
      </c>
      <c r="E1903">
        <v>104</v>
      </c>
      <c r="F1903">
        <v>1</v>
      </c>
      <c r="G1903">
        <v>44</v>
      </c>
      <c r="H1903" t="s">
        <v>8177</v>
      </c>
      <c r="I1903" t="s">
        <v>145</v>
      </c>
      <c r="J1903" t="s">
        <v>8166</v>
      </c>
      <c r="K1903" t="s">
        <v>5802</v>
      </c>
      <c r="L1903" s="5">
        <v>7.5</v>
      </c>
      <c r="M1903" t="s">
        <v>8181</v>
      </c>
      <c r="N1903" s="6">
        <v>134530</v>
      </c>
      <c r="O1903" t="s">
        <v>8182</v>
      </c>
      <c r="P1903" s="6">
        <v>20000000</v>
      </c>
      <c r="Q1903" s="6">
        <v>51699984</v>
      </c>
      <c r="R1903">
        <v>31699984</v>
      </c>
      <c r="S1903" t="s">
        <v>8175</v>
      </c>
      <c r="T1903" s="7">
        <v>39751</v>
      </c>
      <c r="U1903" t="s">
        <v>4732</v>
      </c>
      <c r="V1903" s="7">
        <v>39751</v>
      </c>
      <c r="W1903" t="s">
        <v>8204</v>
      </c>
      <c r="X1903" t="s">
        <v>8199</v>
      </c>
      <c r="Y1903">
        <v>2008</v>
      </c>
      <c r="Z1903">
        <v>30</v>
      </c>
    </row>
    <row r="1904" spans="1:26" x14ac:dyDescent="0.25">
      <c r="A1904" t="s">
        <v>4733</v>
      </c>
      <c r="B1904" t="s">
        <v>4734</v>
      </c>
      <c r="C1904" t="s">
        <v>4734</v>
      </c>
      <c r="D1904">
        <v>0</v>
      </c>
      <c r="E1904">
        <v>110</v>
      </c>
      <c r="F1904">
        <v>1</v>
      </c>
      <c r="G1904">
        <v>50</v>
      </c>
      <c r="H1904" t="s">
        <v>8177</v>
      </c>
      <c r="I1904" t="s">
        <v>5529</v>
      </c>
      <c r="J1904" t="s">
        <v>8158</v>
      </c>
      <c r="K1904" t="s">
        <v>145</v>
      </c>
      <c r="L1904" s="5">
        <v>6.2</v>
      </c>
      <c r="M1904" t="s">
        <v>8178</v>
      </c>
      <c r="N1904" s="6">
        <v>184225</v>
      </c>
      <c r="O1904" t="s">
        <v>8182</v>
      </c>
      <c r="P1904" s="6">
        <v>180000000</v>
      </c>
      <c r="Q1904" s="6">
        <v>357243061</v>
      </c>
      <c r="R1904">
        <v>177243061</v>
      </c>
      <c r="S1904" t="s">
        <v>8175</v>
      </c>
      <c r="T1904" s="7">
        <v>42548</v>
      </c>
      <c r="U1904" t="s">
        <v>3470</v>
      </c>
      <c r="V1904" s="7">
        <v>42548</v>
      </c>
      <c r="W1904" t="s">
        <v>8208</v>
      </c>
      <c r="X1904" t="s">
        <v>8205</v>
      </c>
      <c r="Y1904">
        <v>2016</v>
      </c>
      <c r="Z1904">
        <v>27</v>
      </c>
    </row>
    <row r="1905" spans="1:26" x14ac:dyDescent="0.25">
      <c r="A1905" t="s">
        <v>4735</v>
      </c>
      <c r="B1905" t="s">
        <v>4736</v>
      </c>
      <c r="C1905" t="s">
        <v>4737</v>
      </c>
      <c r="D1905">
        <v>0</v>
      </c>
      <c r="E1905">
        <v>146</v>
      </c>
      <c r="F1905">
        <v>2</v>
      </c>
      <c r="G1905">
        <v>26</v>
      </c>
      <c r="H1905" t="s">
        <v>8183</v>
      </c>
      <c r="I1905" t="s">
        <v>8158</v>
      </c>
      <c r="J1905" t="s">
        <v>8163</v>
      </c>
      <c r="K1905" t="s">
        <v>8156</v>
      </c>
      <c r="L1905" s="5">
        <v>7.7</v>
      </c>
      <c r="M1905" t="s">
        <v>8181</v>
      </c>
      <c r="N1905" s="6">
        <v>582119</v>
      </c>
      <c r="O1905" t="s">
        <v>8184</v>
      </c>
      <c r="P1905" s="6">
        <v>125000000</v>
      </c>
      <c r="Q1905" s="6">
        <v>972584232</v>
      </c>
      <c r="R1905">
        <v>847584232</v>
      </c>
      <c r="S1905" t="s">
        <v>8175</v>
      </c>
      <c r="T1905" s="7">
        <v>40493</v>
      </c>
      <c r="U1905" t="s">
        <v>3470</v>
      </c>
      <c r="V1905" s="7">
        <v>40493</v>
      </c>
      <c r="W1905" t="s">
        <v>8207</v>
      </c>
      <c r="X1905" t="s">
        <v>8199</v>
      </c>
      <c r="Y1905">
        <v>2010</v>
      </c>
      <c r="Z1905">
        <v>11</v>
      </c>
    </row>
    <row r="1906" spans="1:26" x14ac:dyDescent="0.25">
      <c r="A1906" t="s">
        <v>4738</v>
      </c>
      <c r="B1906" t="s">
        <v>4739</v>
      </c>
      <c r="C1906" t="s">
        <v>4739</v>
      </c>
      <c r="D1906">
        <v>0</v>
      </c>
      <c r="E1906">
        <v>110</v>
      </c>
      <c r="F1906">
        <v>1</v>
      </c>
      <c r="G1906">
        <v>50</v>
      </c>
      <c r="H1906" t="s">
        <v>8177</v>
      </c>
      <c r="I1906" t="s">
        <v>145</v>
      </c>
      <c r="J1906" t="s">
        <v>5802</v>
      </c>
      <c r="K1906" t="s">
        <v>5802</v>
      </c>
      <c r="L1906" s="5">
        <v>7.3</v>
      </c>
      <c r="M1906" t="s">
        <v>8181</v>
      </c>
      <c r="N1906" s="6">
        <v>114874</v>
      </c>
      <c r="O1906" t="s">
        <v>8182</v>
      </c>
      <c r="P1906" s="6">
        <v>10000000</v>
      </c>
      <c r="Q1906" s="6">
        <v>63649529</v>
      </c>
      <c r="R1906">
        <v>53649529</v>
      </c>
      <c r="S1906" t="s">
        <v>8175</v>
      </c>
      <c r="T1906" s="7">
        <v>39829</v>
      </c>
      <c r="U1906" t="s">
        <v>4740</v>
      </c>
      <c r="V1906" s="7">
        <v>39829</v>
      </c>
      <c r="W1906" t="s">
        <v>8198</v>
      </c>
      <c r="X1906" t="s">
        <v>1465</v>
      </c>
      <c r="Y1906">
        <v>2009</v>
      </c>
      <c r="Z1906">
        <v>16</v>
      </c>
    </row>
    <row r="1907" spans="1:26" x14ac:dyDescent="0.25">
      <c r="A1907" t="s">
        <v>4741</v>
      </c>
      <c r="B1907" t="s">
        <v>4742</v>
      </c>
      <c r="C1907" t="s">
        <v>4742</v>
      </c>
      <c r="D1907">
        <v>0</v>
      </c>
      <c r="E1907">
        <v>91</v>
      </c>
      <c r="F1907">
        <v>1</v>
      </c>
      <c r="G1907">
        <v>31</v>
      </c>
      <c r="H1907" t="s">
        <v>8177</v>
      </c>
      <c r="I1907" t="s">
        <v>145</v>
      </c>
      <c r="J1907" t="s">
        <v>5802</v>
      </c>
      <c r="K1907" t="s">
        <v>5802</v>
      </c>
      <c r="L1907" s="5">
        <v>7</v>
      </c>
      <c r="M1907" t="s">
        <v>8178</v>
      </c>
      <c r="N1907" s="6">
        <v>50720</v>
      </c>
      <c r="O1907" t="s">
        <v>8179</v>
      </c>
      <c r="P1907" s="6">
        <v>5000000</v>
      </c>
      <c r="Q1907" s="6">
        <v>5144717</v>
      </c>
      <c r="R1907">
        <v>144717</v>
      </c>
      <c r="S1907" t="s">
        <v>8175</v>
      </c>
      <c r="T1907" s="7">
        <v>40434</v>
      </c>
      <c r="U1907" t="s">
        <v>4743</v>
      </c>
      <c r="V1907" s="7">
        <v>40434</v>
      </c>
      <c r="W1907" t="s">
        <v>8211</v>
      </c>
      <c r="X1907" t="s">
        <v>8205</v>
      </c>
      <c r="Y1907">
        <v>2010</v>
      </c>
      <c r="Z1907">
        <v>13</v>
      </c>
    </row>
    <row r="1908" spans="1:26" x14ac:dyDescent="0.25">
      <c r="A1908" t="s">
        <v>4744</v>
      </c>
      <c r="B1908" t="s">
        <v>4745</v>
      </c>
      <c r="C1908" t="s">
        <v>4745</v>
      </c>
      <c r="D1908">
        <v>0</v>
      </c>
      <c r="E1908">
        <v>90</v>
      </c>
      <c r="F1908">
        <v>1</v>
      </c>
      <c r="G1908">
        <v>30</v>
      </c>
      <c r="H1908" t="s">
        <v>8177</v>
      </c>
      <c r="I1908" t="s">
        <v>5529</v>
      </c>
      <c r="J1908" t="s">
        <v>8162</v>
      </c>
      <c r="K1908" t="s">
        <v>3857</v>
      </c>
      <c r="L1908" s="5">
        <v>7.8</v>
      </c>
      <c r="M1908" t="s">
        <v>8181</v>
      </c>
      <c r="N1908" s="6">
        <v>623291</v>
      </c>
      <c r="O1908" t="s">
        <v>8184</v>
      </c>
      <c r="P1908" s="6">
        <v>25000000</v>
      </c>
      <c r="Q1908" s="6">
        <v>226837760</v>
      </c>
      <c r="R1908">
        <v>201837760</v>
      </c>
      <c r="S1908" t="s">
        <v>8175</v>
      </c>
      <c r="T1908" s="7">
        <v>39494</v>
      </c>
      <c r="U1908" t="s">
        <v>4746</v>
      </c>
      <c r="V1908" s="7">
        <v>39494</v>
      </c>
      <c r="W1908" t="s">
        <v>8201</v>
      </c>
      <c r="X1908" t="s">
        <v>8206</v>
      </c>
      <c r="Y1908">
        <v>2008</v>
      </c>
      <c r="Z1908">
        <v>16</v>
      </c>
    </row>
    <row r="1909" spans="1:26" x14ac:dyDescent="0.25">
      <c r="A1909" t="s">
        <v>4747</v>
      </c>
      <c r="B1909" t="s">
        <v>4748</v>
      </c>
      <c r="C1909" t="s">
        <v>4748</v>
      </c>
      <c r="D1909">
        <v>0</v>
      </c>
      <c r="E1909">
        <v>103</v>
      </c>
      <c r="F1909">
        <v>1</v>
      </c>
      <c r="G1909">
        <v>43</v>
      </c>
      <c r="H1909" t="s">
        <v>8177</v>
      </c>
      <c r="I1909" t="s">
        <v>5529</v>
      </c>
      <c r="J1909" t="s">
        <v>8158</v>
      </c>
      <c r="K1909" t="s">
        <v>8163</v>
      </c>
      <c r="L1909" s="5">
        <v>4</v>
      </c>
      <c r="M1909" t="s">
        <v>8188</v>
      </c>
      <c r="N1909" s="6">
        <v>169441</v>
      </c>
      <c r="O1909" t="s">
        <v>8182</v>
      </c>
      <c r="P1909" s="6">
        <v>150000000</v>
      </c>
      <c r="Q1909" s="6">
        <v>319713881</v>
      </c>
      <c r="R1909">
        <v>169713881</v>
      </c>
      <c r="S1909" t="s">
        <v>8175</v>
      </c>
      <c r="T1909" s="7">
        <v>40359</v>
      </c>
      <c r="U1909" t="s">
        <v>2307</v>
      </c>
      <c r="V1909" s="7">
        <v>40359</v>
      </c>
      <c r="W1909" t="s">
        <v>8208</v>
      </c>
      <c r="X1909" t="s">
        <v>8202</v>
      </c>
      <c r="Y1909">
        <v>2010</v>
      </c>
      <c r="Z1909">
        <v>30</v>
      </c>
    </row>
    <row r="1910" spans="1:26" x14ac:dyDescent="0.25">
      <c r="A1910" t="s">
        <v>4749</v>
      </c>
      <c r="B1910" t="s">
        <v>4750</v>
      </c>
      <c r="C1910" t="s">
        <v>4750</v>
      </c>
      <c r="D1910">
        <v>0</v>
      </c>
      <c r="E1910">
        <v>95</v>
      </c>
      <c r="F1910">
        <v>1</v>
      </c>
      <c r="G1910">
        <v>35</v>
      </c>
      <c r="H1910" t="s">
        <v>8177</v>
      </c>
      <c r="I1910" t="s">
        <v>83</v>
      </c>
      <c r="J1910" t="s">
        <v>8166</v>
      </c>
      <c r="K1910" t="s">
        <v>3857</v>
      </c>
      <c r="L1910" s="5">
        <v>4.9000000000000004</v>
      </c>
      <c r="M1910" t="s">
        <v>8188</v>
      </c>
      <c r="N1910" s="6">
        <v>65939</v>
      </c>
      <c r="O1910" t="s">
        <v>8179</v>
      </c>
      <c r="P1910" s="6">
        <v>20000000</v>
      </c>
      <c r="Q1910" s="6">
        <v>55362705</v>
      </c>
      <c r="R1910">
        <v>35362705</v>
      </c>
      <c r="S1910" t="s">
        <v>8175</v>
      </c>
      <c r="T1910" s="7">
        <v>41207</v>
      </c>
      <c r="U1910" t="s">
        <v>4751</v>
      </c>
      <c r="V1910" s="7">
        <v>41207</v>
      </c>
      <c r="W1910" t="s">
        <v>8204</v>
      </c>
      <c r="X1910" t="s">
        <v>8199</v>
      </c>
      <c r="Y1910">
        <v>2012</v>
      </c>
      <c r="Z1910">
        <v>25</v>
      </c>
    </row>
    <row r="1911" spans="1:26" x14ac:dyDescent="0.25">
      <c r="A1911" t="s">
        <v>4752</v>
      </c>
      <c r="B1911" t="s">
        <v>4753</v>
      </c>
      <c r="C1911" t="s">
        <v>4753</v>
      </c>
      <c r="D1911">
        <v>0</v>
      </c>
      <c r="E1911">
        <v>107</v>
      </c>
      <c r="F1911">
        <v>1</v>
      </c>
      <c r="G1911">
        <v>47</v>
      </c>
      <c r="H1911" t="s">
        <v>8177</v>
      </c>
      <c r="I1911" t="s">
        <v>5529</v>
      </c>
      <c r="J1911" t="s">
        <v>132</v>
      </c>
      <c r="K1911" t="s">
        <v>4390</v>
      </c>
      <c r="L1911" s="5">
        <v>7.1</v>
      </c>
      <c r="M1911" t="s">
        <v>8181</v>
      </c>
      <c r="N1911" s="6">
        <v>438291</v>
      </c>
      <c r="O1911" t="s">
        <v>8182</v>
      </c>
      <c r="P1911" s="6">
        <v>92000000</v>
      </c>
      <c r="Q1911" s="6">
        <v>195702963</v>
      </c>
      <c r="R1911">
        <v>103702963</v>
      </c>
      <c r="S1911" t="s">
        <v>8175</v>
      </c>
      <c r="T1911" s="7">
        <v>39671</v>
      </c>
      <c r="U1911" t="s">
        <v>1356</v>
      </c>
      <c r="V1911" s="7">
        <v>39671</v>
      </c>
      <c r="W1911" t="s">
        <v>8212</v>
      </c>
      <c r="X1911" t="s">
        <v>8205</v>
      </c>
      <c r="Y1911">
        <v>2008</v>
      </c>
      <c r="Z1911">
        <v>11</v>
      </c>
    </row>
    <row r="1912" spans="1:26" x14ac:dyDescent="0.25">
      <c r="A1912" t="s">
        <v>4754</v>
      </c>
      <c r="B1912" t="s">
        <v>4755</v>
      </c>
      <c r="C1912" t="s">
        <v>4755</v>
      </c>
      <c r="D1912">
        <v>0</v>
      </c>
      <c r="E1912">
        <v>100</v>
      </c>
      <c r="F1912">
        <v>1</v>
      </c>
      <c r="G1912">
        <v>40</v>
      </c>
      <c r="H1912" t="s">
        <v>8177</v>
      </c>
      <c r="I1912" t="s">
        <v>5529</v>
      </c>
      <c r="J1912" t="s">
        <v>3857</v>
      </c>
      <c r="K1912" t="s">
        <v>5802</v>
      </c>
      <c r="L1912" s="5">
        <v>6.4</v>
      </c>
      <c r="M1912" t="s">
        <v>8178</v>
      </c>
      <c r="N1912" s="6">
        <v>325885</v>
      </c>
      <c r="O1912" t="s">
        <v>8182</v>
      </c>
      <c r="P1912" s="6">
        <v>110000000</v>
      </c>
      <c r="Q1912" s="6">
        <v>293503354</v>
      </c>
      <c r="R1912">
        <v>183503354</v>
      </c>
      <c r="S1912" t="s">
        <v>8175</v>
      </c>
      <c r="T1912" s="7">
        <v>40378</v>
      </c>
      <c r="U1912" t="s">
        <v>1139</v>
      </c>
      <c r="V1912" s="7">
        <v>40378</v>
      </c>
      <c r="W1912" t="s">
        <v>8209</v>
      </c>
      <c r="X1912" t="s">
        <v>8205</v>
      </c>
      <c r="Y1912">
        <v>2010</v>
      </c>
      <c r="Z1912">
        <v>19</v>
      </c>
    </row>
    <row r="1913" spans="1:26" x14ac:dyDescent="0.25">
      <c r="A1913" t="s">
        <v>4756</v>
      </c>
      <c r="B1913" t="s">
        <v>4757</v>
      </c>
      <c r="C1913" t="s">
        <v>4757</v>
      </c>
      <c r="D1913">
        <v>0</v>
      </c>
      <c r="E1913">
        <v>93</v>
      </c>
      <c r="F1913">
        <v>1</v>
      </c>
      <c r="G1913">
        <v>33</v>
      </c>
      <c r="H1913" t="s">
        <v>8177</v>
      </c>
      <c r="I1913" t="s">
        <v>5529</v>
      </c>
      <c r="J1913" t="s">
        <v>145</v>
      </c>
      <c r="K1913" t="s">
        <v>8166</v>
      </c>
      <c r="L1913" s="5">
        <v>7.5</v>
      </c>
      <c r="M1913" t="s">
        <v>8181</v>
      </c>
      <c r="N1913" s="6">
        <v>540177</v>
      </c>
      <c r="O1913" t="s">
        <v>8184</v>
      </c>
      <c r="P1913" s="6">
        <v>32000000</v>
      </c>
      <c r="Q1913" s="6">
        <v>147332697</v>
      </c>
      <c r="R1913">
        <v>115332697</v>
      </c>
      <c r="S1913" t="s">
        <v>8175</v>
      </c>
      <c r="T1913" s="7">
        <v>40613</v>
      </c>
      <c r="U1913" t="s">
        <v>4504</v>
      </c>
      <c r="V1913" s="7">
        <v>40613</v>
      </c>
      <c r="W1913" t="s">
        <v>8203</v>
      </c>
      <c r="X1913" t="s">
        <v>1465</v>
      </c>
      <c r="Y1913">
        <v>2011</v>
      </c>
      <c r="Z1913">
        <v>11</v>
      </c>
    </row>
    <row r="1914" spans="1:26" x14ac:dyDescent="0.25">
      <c r="A1914" t="s">
        <v>4758</v>
      </c>
      <c r="B1914" t="s">
        <v>4759</v>
      </c>
      <c r="C1914" t="s">
        <v>4759</v>
      </c>
      <c r="D1914">
        <v>0</v>
      </c>
      <c r="E1914">
        <v>108</v>
      </c>
      <c r="F1914">
        <v>1</v>
      </c>
      <c r="G1914">
        <v>48</v>
      </c>
      <c r="H1914" t="s">
        <v>8177</v>
      </c>
      <c r="I1914" t="s">
        <v>145</v>
      </c>
      <c r="J1914" t="s">
        <v>3857</v>
      </c>
      <c r="K1914" t="s">
        <v>5802</v>
      </c>
      <c r="L1914" s="5">
        <v>8</v>
      </c>
      <c r="M1914" t="s">
        <v>8181</v>
      </c>
      <c r="N1914" s="6">
        <v>804835</v>
      </c>
      <c r="O1914" t="s">
        <v>8184</v>
      </c>
      <c r="P1914" s="6">
        <v>13000000</v>
      </c>
      <c r="Q1914" s="6">
        <v>329398046</v>
      </c>
      <c r="R1914">
        <v>316398046</v>
      </c>
      <c r="S1914" t="s">
        <v>8175</v>
      </c>
      <c r="T1914" s="7">
        <v>40422</v>
      </c>
      <c r="U1914" t="s">
        <v>2137</v>
      </c>
      <c r="V1914" s="7">
        <v>40422</v>
      </c>
      <c r="W1914" t="s">
        <v>8211</v>
      </c>
      <c r="X1914" t="s">
        <v>8202</v>
      </c>
      <c r="Y1914">
        <v>2010</v>
      </c>
      <c r="Z1914">
        <v>1</v>
      </c>
    </row>
    <row r="1915" spans="1:26" x14ac:dyDescent="0.25">
      <c r="A1915" t="s">
        <v>4760</v>
      </c>
      <c r="B1915" t="s">
        <v>4761</v>
      </c>
      <c r="C1915" t="s">
        <v>4761</v>
      </c>
      <c r="D1915">
        <v>0</v>
      </c>
      <c r="E1915">
        <v>110</v>
      </c>
      <c r="F1915">
        <v>1</v>
      </c>
      <c r="G1915">
        <v>50</v>
      </c>
      <c r="H1915" t="s">
        <v>8177</v>
      </c>
      <c r="I1915" t="s">
        <v>8162</v>
      </c>
      <c r="J1915" t="s">
        <v>145</v>
      </c>
      <c r="K1915" t="s">
        <v>3857</v>
      </c>
      <c r="L1915" s="5">
        <v>6.2</v>
      </c>
      <c r="M1915" t="s">
        <v>8178</v>
      </c>
      <c r="N1915" s="6">
        <v>54664</v>
      </c>
      <c r="O1915" t="s">
        <v>8179</v>
      </c>
      <c r="P1915" s="6">
        <v>20000000</v>
      </c>
      <c r="Q1915" s="6">
        <v>44655002</v>
      </c>
      <c r="R1915">
        <v>24655002</v>
      </c>
      <c r="S1915" t="s">
        <v>8175</v>
      </c>
      <c r="T1915" s="7">
        <v>39706</v>
      </c>
      <c r="U1915" t="s">
        <v>4064</v>
      </c>
      <c r="V1915" s="7">
        <v>39706</v>
      </c>
      <c r="W1915" t="s">
        <v>8211</v>
      </c>
      <c r="X1915" t="s">
        <v>8205</v>
      </c>
      <c r="Y1915">
        <v>2008</v>
      </c>
      <c r="Z1915">
        <v>15</v>
      </c>
    </row>
    <row r="1916" spans="1:26" x14ac:dyDescent="0.25">
      <c r="A1916" t="s">
        <v>4762</v>
      </c>
      <c r="B1916" t="s">
        <v>4763</v>
      </c>
      <c r="C1916" t="s">
        <v>4763</v>
      </c>
      <c r="D1916">
        <v>0</v>
      </c>
      <c r="E1916">
        <v>115</v>
      </c>
      <c r="F1916">
        <v>1</v>
      </c>
      <c r="G1916">
        <v>55</v>
      </c>
      <c r="H1916" t="s">
        <v>8177</v>
      </c>
      <c r="I1916" t="s">
        <v>5529</v>
      </c>
      <c r="J1916" t="s">
        <v>145</v>
      </c>
      <c r="K1916" t="s">
        <v>3857</v>
      </c>
      <c r="L1916" s="5">
        <v>6.8</v>
      </c>
      <c r="M1916" t="s">
        <v>8178</v>
      </c>
      <c r="N1916" s="6">
        <v>141434</v>
      </c>
      <c r="O1916" t="s">
        <v>8182</v>
      </c>
      <c r="P1916" s="6">
        <v>100000000</v>
      </c>
      <c r="Q1916" s="6">
        <v>113377594</v>
      </c>
      <c r="R1916">
        <v>13377594</v>
      </c>
      <c r="S1916" t="s">
        <v>8175</v>
      </c>
      <c r="T1916" s="7">
        <v>40235</v>
      </c>
      <c r="U1916" t="s">
        <v>3450</v>
      </c>
      <c r="V1916" s="7">
        <v>40235</v>
      </c>
      <c r="W1916" t="s">
        <v>8201</v>
      </c>
      <c r="X1916" t="s">
        <v>1465</v>
      </c>
      <c r="Y1916">
        <v>2010</v>
      </c>
      <c r="Z1916">
        <v>26</v>
      </c>
    </row>
    <row r="1917" spans="1:26" x14ac:dyDescent="0.25">
      <c r="A1917" t="s">
        <v>4764</v>
      </c>
      <c r="B1917" t="s">
        <v>4765</v>
      </c>
      <c r="C1917" t="s">
        <v>4765</v>
      </c>
      <c r="D1917">
        <v>0</v>
      </c>
      <c r="E1917">
        <v>136</v>
      </c>
      <c r="F1917">
        <v>2</v>
      </c>
      <c r="G1917">
        <v>16</v>
      </c>
      <c r="H1917" t="s">
        <v>8183</v>
      </c>
      <c r="I1917" t="s">
        <v>5529</v>
      </c>
      <c r="J1917" t="s">
        <v>8158</v>
      </c>
      <c r="K1917" t="s">
        <v>8161</v>
      </c>
      <c r="L1917" s="5">
        <v>6.9</v>
      </c>
      <c r="M1917" t="s">
        <v>8178</v>
      </c>
      <c r="N1917" s="6">
        <v>687648</v>
      </c>
      <c r="O1917" t="s">
        <v>8184</v>
      </c>
      <c r="P1917" s="6">
        <v>230000000</v>
      </c>
      <c r="Q1917" s="6">
        <v>757930663</v>
      </c>
      <c r="R1917">
        <v>527930663</v>
      </c>
      <c r="S1917" t="s">
        <v>8175</v>
      </c>
      <c r="T1917" s="7">
        <v>41073</v>
      </c>
      <c r="U1917" t="s">
        <v>4766</v>
      </c>
      <c r="V1917" s="7">
        <v>41073</v>
      </c>
      <c r="W1917" t="s">
        <v>8208</v>
      </c>
      <c r="X1917" t="s">
        <v>8202</v>
      </c>
      <c r="Y1917">
        <v>2012</v>
      </c>
      <c r="Z1917">
        <v>13</v>
      </c>
    </row>
    <row r="1918" spans="1:26" x14ac:dyDescent="0.25">
      <c r="A1918" t="s">
        <v>4767</v>
      </c>
      <c r="B1918" t="s">
        <v>4768</v>
      </c>
      <c r="C1918" t="s">
        <v>4768</v>
      </c>
      <c r="D1918">
        <v>0</v>
      </c>
      <c r="E1918">
        <v>91</v>
      </c>
      <c r="F1918">
        <v>1</v>
      </c>
      <c r="G1918">
        <v>31</v>
      </c>
      <c r="H1918" t="s">
        <v>8177</v>
      </c>
      <c r="I1918" t="s">
        <v>8158</v>
      </c>
      <c r="J1918" t="s">
        <v>145</v>
      </c>
      <c r="K1918" t="s">
        <v>8161</v>
      </c>
      <c r="L1918" s="5">
        <v>5</v>
      </c>
      <c r="M1918" t="s">
        <v>8188</v>
      </c>
      <c r="N1918" s="6">
        <v>214081</v>
      </c>
      <c r="O1918" t="s">
        <v>8182</v>
      </c>
      <c r="P1918" s="6">
        <v>48000000</v>
      </c>
      <c r="Q1918" s="6">
        <v>163403799</v>
      </c>
      <c r="R1918">
        <v>115403799</v>
      </c>
      <c r="S1918" t="s">
        <v>8175</v>
      </c>
      <c r="T1918" s="7">
        <v>39609</v>
      </c>
      <c r="U1918" t="s">
        <v>2307</v>
      </c>
      <c r="V1918" s="7">
        <v>39609</v>
      </c>
      <c r="W1918" t="s">
        <v>8208</v>
      </c>
      <c r="X1918" t="s">
        <v>8197</v>
      </c>
      <c r="Y1918">
        <v>2008</v>
      </c>
      <c r="Z1918">
        <v>10</v>
      </c>
    </row>
    <row r="1919" spans="1:26" x14ac:dyDescent="0.25">
      <c r="A1919" t="s">
        <v>4769</v>
      </c>
      <c r="B1919" t="s">
        <v>4770</v>
      </c>
      <c r="C1919" t="s">
        <v>4770</v>
      </c>
      <c r="D1919">
        <v>0</v>
      </c>
      <c r="E1919">
        <v>92</v>
      </c>
      <c r="F1919">
        <v>1</v>
      </c>
      <c r="G1919">
        <v>32</v>
      </c>
      <c r="H1919" t="s">
        <v>8177</v>
      </c>
      <c r="I1919" t="s">
        <v>8158</v>
      </c>
      <c r="J1919" t="s">
        <v>132</v>
      </c>
      <c r="K1919" t="s">
        <v>8163</v>
      </c>
      <c r="L1919" s="5">
        <v>5.2</v>
      </c>
      <c r="M1919" t="s">
        <v>8178</v>
      </c>
      <c r="N1919" s="6">
        <v>92353</v>
      </c>
      <c r="O1919" t="s">
        <v>8179</v>
      </c>
      <c r="P1919" s="6">
        <v>60000000</v>
      </c>
      <c r="Q1919" s="6">
        <v>365352546</v>
      </c>
      <c r="R1919">
        <v>305352546</v>
      </c>
      <c r="S1919" t="s">
        <v>8175</v>
      </c>
      <c r="T1919" s="7">
        <v>39429</v>
      </c>
      <c r="U1919" t="s">
        <v>4771</v>
      </c>
      <c r="V1919" s="7">
        <v>39429</v>
      </c>
      <c r="W1919" t="s">
        <v>8196</v>
      </c>
      <c r="X1919" t="s">
        <v>8199</v>
      </c>
      <c r="Y1919">
        <v>2007</v>
      </c>
      <c r="Z1919">
        <v>13</v>
      </c>
    </row>
    <row r="1920" spans="1:26" x14ac:dyDescent="0.25">
      <c r="A1920" t="s">
        <v>4772</v>
      </c>
      <c r="B1920" t="s">
        <v>94</v>
      </c>
      <c r="C1920" t="s">
        <v>94</v>
      </c>
      <c r="D1920">
        <v>0</v>
      </c>
      <c r="E1920">
        <v>140</v>
      </c>
      <c r="F1920">
        <v>2</v>
      </c>
      <c r="G1920">
        <v>20</v>
      </c>
      <c r="H1920" t="s">
        <v>8183</v>
      </c>
      <c r="I1920" t="s">
        <v>5529</v>
      </c>
      <c r="J1920" t="s">
        <v>8158</v>
      </c>
      <c r="K1920" t="s">
        <v>145</v>
      </c>
      <c r="L1920" s="5">
        <v>6.6</v>
      </c>
      <c r="M1920" t="s">
        <v>8178</v>
      </c>
      <c r="N1920" s="6">
        <v>278988</v>
      </c>
      <c r="O1920" t="s">
        <v>8182</v>
      </c>
      <c r="P1920" s="6">
        <v>200000000</v>
      </c>
      <c r="Q1920" s="6">
        <v>321669741</v>
      </c>
      <c r="R1920">
        <v>121669741</v>
      </c>
      <c r="S1920" t="s">
        <v>8175</v>
      </c>
      <c r="T1920" s="7">
        <v>40310</v>
      </c>
      <c r="U1920" t="s">
        <v>236</v>
      </c>
      <c r="V1920" s="7">
        <v>40310</v>
      </c>
      <c r="W1920" t="s">
        <v>8213</v>
      </c>
      <c r="X1920" t="s">
        <v>8202</v>
      </c>
      <c r="Y1920">
        <v>2010</v>
      </c>
      <c r="Z1920">
        <v>12</v>
      </c>
    </row>
    <row r="1921" spans="1:26" x14ac:dyDescent="0.25">
      <c r="A1921" t="s">
        <v>4773</v>
      </c>
      <c r="B1921" t="s">
        <v>4774</v>
      </c>
      <c r="C1921" t="s">
        <v>4774</v>
      </c>
      <c r="D1921">
        <v>0</v>
      </c>
      <c r="E1921">
        <v>119</v>
      </c>
      <c r="F1921">
        <v>1</v>
      </c>
      <c r="G1921">
        <v>59</v>
      </c>
      <c r="H1921" t="s">
        <v>8177</v>
      </c>
      <c r="I1921" t="s">
        <v>145</v>
      </c>
      <c r="J1921" t="s">
        <v>8157</v>
      </c>
      <c r="K1921" t="s">
        <v>5802</v>
      </c>
      <c r="L1921" s="5">
        <v>7.3</v>
      </c>
      <c r="M1921" t="s">
        <v>8181</v>
      </c>
      <c r="N1921" s="6">
        <v>221724</v>
      </c>
      <c r="O1921" t="s">
        <v>8182</v>
      </c>
      <c r="P1921" s="6">
        <v>35000000</v>
      </c>
      <c r="Q1921" s="6">
        <v>75981180</v>
      </c>
      <c r="R1921">
        <v>40981180</v>
      </c>
      <c r="S1921" t="s">
        <v>8175</v>
      </c>
      <c r="T1921" s="7">
        <v>39797</v>
      </c>
      <c r="U1921" t="s">
        <v>2313</v>
      </c>
      <c r="V1921" s="7">
        <v>39797</v>
      </c>
      <c r="W1921" t="s">
        <v>8196</v>
      </c>
      <c r="X1921" t="s">
        <v>8205</v>
      </c>
      <c r="Y1921">
        <v>2008</v>
      </c>
      <c r="Z1921">
        <v>15</v>
      </c>
    </row>
    <row r="1922" spans="1:26" x14ac:dyDescent="0.25">
      <c r="A1922" t="s">
        <v>4775</v>
      </c>
      <c r="B1922" t="s">
        <v>4776</v>
      </c>
      <c r="C1922" t="s">
        <v>4776</v>
      </c>
      <c r="D1922">
        <v>0</v>
      </c>
      <c r="E1922">
        <v>113</v>
      </c>
      <c r="F1922">
        <v>1</v>
      </c>
      <c r="G1922">
        <v>53</v>
      </c>
      <c r="H1922" t="s">
        <v>8177</v>
      </c>
      <c r="I1922" t="s">
        <v>5529</v>
      </c>
      <c r="J1922" t="s">
        <v>132</v>
      </c>
      <c r="K1922" t="s">
        <v>5802</v>
      </c>
      <c r="L1922" s="5">
        <v>5.6</v>
      </c>
      <c r="M1922" t="s">
        <v>8178</v>
      </c>
      <c r="N1922" s="6">
        <v>210823</v>
      </c>
      <c r="O1922" t="s">
        <v>8182</v>
      </c>
      <c r="P1922" s="6">
        <v>90000000</v>
      </c>
      <c r="Q1922" s="6">
        <v>204313400</v>
      </c>
      <c r="R1922">
        <v>114313400</v>
      </c>
      <c r="S1922" t="s">
        <v>8175</v>
      </c>
      <c r="T1922" s="7">
        <v>39605</v>
      </c>
      <c r="U1922" t="s">
        <v>1600</v>
      </c>
      <c r="V1922" s="7">
        <v>39605</v>
      </c>
      <c r="W1922" t="s">
        <v>8208</v>
      </c>
      <c r="X1922" t="s">
        <v>1465</v>
      </c>
      <c r="Y1922">
        <v>2008</v>
      </c>
      <c r="Z1922">
        <v>6</v>
      </c>
    </row>
    <row r="1923" spans="1:26" x14ac:dyDescent="0.25">
      <c r="A1923" t="s">
        <v>4777</v>
      </c>
      <c r="B1923" t="s">
        <v>4778</v>
      </c>
      <c r="C1923" t="s">
        <v>4778</v>
      </c>
      <c r="D1923">
        <v>0</v>
      </c>
      <c r="E1923">
        <v>99</v>
      </c>
      <c r="F1923">
        <v>1</v>
      </c>
      <c r="G1923">
        <v>39</v>
      </c>
      <c r="H1923" t="s">
        <v>8177</v>
      </c>
      <c r="I1923" t="s">
        <v>8158</v>
      </c>
      <c r="J1923" t="s">
        <v>132</v>
      </c>
      <c r="K1923" t="s">
        <v>8163</v>
      </c>
      <c r="L1923" s="5">
        <v>6</v>
      </c>
      <c r="M1923" t="s">
        <v>8178</v>
      </c>
      <c r="N1923" s="6">
        <v>99819</v>
      </c>
      <c r="O1923" t="s">
        <v>8179</v>
      </c>
      <c r="P1923" s="6">
        <v>80000000</v>
      </c>
      <c r="Q1923" s="6">
        <v>212874864</v>
      </c>
      <c r="R1923">
        <v>132874864</v>
      </c>
      <c r="S1923" t="s">
        <v>8175</v>
      </c>
      <c r="T1923" s="7">
        <v>39806</v>
      </c>
      <c r="U1923" t="s">
        <v>2468</v>
      </c>
      <c r="V1923" s="7">
        <v>39806</v>
      </c>
      <c r="W1923" t="s">
        <v>8196</v>
      </c>
      <c r="X1923" t="s">
        <v>8202</v>
      </c>
      <c r="Y1923">
        <v>2008</v>
      </c>
      <c r="Z1923">
        <v>24</v>
      </c>
    </row>
    <row r="1924" spans="1:26" x14ac:dyDescent="0.25">
      <c r="A1924" t="s">
        <v>4779</v>
      </c>
      <c r="B1924" t="s">
        <v>4780</v>
      </c>
      <c r="C1924" t="s">
        <v>4780</v>
      </c>
      <c r="D1924">
        <v>0</v>
      </c>
      <c r="E1924">
        <v>112</v>
      </c>
      <c r="F1924">
        <v>1</v>
      </c>
      <c r="G1924">
        <v>52</v>
      </c>
      <c r="H1924" t="s">
        <v>8177</v>
      </c>
      <c r="I1924" t="s">
        <v>132</v>
      </c>
      <c r="J1924" t="s">
        <v>145</v>
      </c>
      <c r="K1924" t="s">
        <v>8163</v>
      </c>
      <c r="L1924" s="5">
        <v>4.9000000000000004</v>
      </c>
      <c r="M1924" t="s">
        <v>8188</v>
      </c>
      <c r="N1924" s="6">
        <v>66253</v>
      </c>
      <c r="O1924" t="s">
        <v>8179</v>
      </c>
      <c r="P1924" s="6">
        <v>11000000</v>
      </c>
      <c r="Q1924" s="6">
        <v>252909177</v>
      </c>
      <c r="R1924">
        <v>241909177</v>
      </c>
      <c r="S1924" t="s">
        <v>8175</v>
      </c>
      <c r="T1924" s="7">
        <v>39719</v>
      </c>
      <c r="U1924" t="s">
        <v>1212</v>
      </c>
      <c r="V1924" s="7">
        <v>39719</v>
      </c>
      <c r="W1924" t="s">
        <v>8211</v>
      </c>
      <c r="X1924" t="s">
        <v>8200</v>
      </c>
      <c r="Y1924">
        <v>2008</v>
      </c>
      <c r="Z1924">
        <v>28</v>
      </c>
    </row>
    <row r="1925" spans="1:26" x14ac:dyDescent="0.25">
      <c r="A1925" t="s">
        <v>4781</v>
      </c>
      <c r="B1925" t="s">
        <v>4782</v>
      </c>
      <c r="C1925" t="s">
        <v>4782</v>
      </c>
      <c r="D1925">
        <v>0</v>
      </c>
      <c r="E1925">
        <v>105</v>
      </c>
      <c r="F1925">
        <v>1</v>
      </c>
      <c r="G1925">
        <v>45</v>
      </c>
      <c r="H1925" t="s">
        <v>8177</v>
      </c>
      <c r="I1925" t="s">
        <v>8160</v>
      </c>
      <c r="J1925" t="s">
        <v>145</v>
      </c>
      <c r="K1925" t="s">
        <v>8167</v>
      </c>
      <c r="L1925" s="5">
        <v>7.2</v>
      </c>
      <c r="M1925" t="s">
        <v>8181</v>
      </c>
      <c r="N1925" s="6">
        <v>65497</v>
      </c>
      <c r="O1925" t="s">
        <v>8179</v>
      </c>
      <c r="P1925" s="6">
        <v>35000000</v>
      </c>
      <c r="Q1925" s="6">
        <v>29196409</v>
      </c>
      <c r="R1925">
        <v>-5803591</v>
      </c>
      <c r="S1925" t="s">
        <v>8185</v>
      </c>
      <c r="T1925" s="7">
        <v>39878</v>
      </c>
      <c r="U1925" t="s">
        <v>4459</v>
      </c>
      <c r="V1925" s="7">
        <v>39878</v>
      </c>
      <c r="W1925" t="s">
        <v>8203</v>
      </c>
      <c r="X1925" t="s">
        <v>1465</v>
      </c>
      <c r="Y1925">
        <v>2009</v>
      </c>
      <c r="Z1925">
        <v>6</v>
      </c>
    </row>
    <row r="1926" spans="1:26" x14ac:dyDescent="0.25">
      <c r="A1926" t="s">
        <v>4783</v>
      </c>
      <c r="B1926" t="s">
        <v>4784</v>
      </c>
      <c r="C1926" t="s">
        <v>4784</v>
      </c>
      <c r="D1926">
        <v>0</v>
      </c>
      <c r="E1926">
        <v>118</v>
      </c>
      <c r="F1926">
        <v>1</v>
      </c>
      <c r="G1926">
        <v>58</v>
      </c>
      <c r="H1926" t="s">
        <v>8177</v>
      </c>
      <c r="I1926" t="s">
        <v>5529</v>
      </c>
      <c r="J1926" t="s">
        <v>8162</v>
      </c>
      <c r="K1926" t="s">
        <v>145</v>
      </c>
      <c r="L1926" s="5">
        <v>6.5</v>
      </c>
      <c r="M1926" t="s">
        <v>8178</v>
      </c>
      <c r="N1926" s="6">
        <v>98381</v>
      </c>
      <c r="O1926" t="s">
        <v>8179</v>
      </c>
      <c r="P1926" s="6">
        <v>50000000</v>
      </c>
      <c r="Q1926" s="6">
        <v>60253843</v>
      </c>
      <c r="R1926">
        <v>10253843</v>
      </c>
      <c r="S1926" t="s">
        <v>8175</v>
      </c>
      <c r="T1926" s="7">
        <v>39849</v>
      </c>
      <c r="U1926" t="s">
        <v>3645</v>
      </c>
      <c r="V1926" s="7">
        <v>39849</v>
      </c>
      <c r="W1926" t="s">
        <v>8201</v>
      </c>
      <c r="X1926" t="s">
        <v>8199</v>
      </c>
      <c r="Y1926">
        <v>2009</v>
      </c>
      <c r="Z1926">
        <v>5</v>
      </c>
    </row>
    <row r="1927" spans="1:26" x14ac:dyDescent="0.25">
      <c r="A1927" t="s">
        <v>4785</v>
      </c>
      <c r="B1927" t="s">
        <v>4786</v>
      </c>
      <c r="C1927" t="s">
        <v>4786</v>
      </c>
      <c r="D1927">
        <v>0</v>
      </c>
      <c r="E1927">
        <v>90</v>
      </c>
      <c r="F1927">
        <v>1</v>
      </c>
      <c r="G1927">
        <v>30</v>
      </c>
      <c r="H1927" t="s">
        <v>8177</v>
      </c>
      <c r="I1927" t="s">
        <v>8158</v>
      </c>
      <c r="J1927" t="s">
        <v>83</v>
      </c>
      <c r="K1927" t="s">
        <v>3857</v>
      </c>
      <c r="L1927" s="5">
        <v>5.9</v>
      </c>
      <c r="M1927" t="s">
        <v>8178</v>
      </c>
      <c r="N1927" s="6">
        <v>81350</v>
      </c>
      <c r="O1927" t="s">
        <v>8179</v>
      </c>
      <c r="P1927" s="6">
        <v>8000000</v>
      </c>
      <c r="Q1927" s="6">
        <v>22818256</v>
      </c>
      <c r="R1927">
        <v>14818256</v>
      </c>
      <c r="S1927" t="s">
        <v>8175</v>
      </c>
      <c r="T1927" s="7">
        <v>39540</v>
      </c>
      <c r="U1927" t="s">
        <v>4787</v>
      </c>
      <c r="V1927" s="7">
        <v>39540</v>
      </c>
      <c r="W1927" t="s">
        <v>8210</v>
      </c>
      <c r="X1927" t="s">
        <v>8202</v>
      </c>
      <c r="Y1927">
        <v>2008</v>
      </c>
      <c r="Z1927">
        <v>2</v>
      </c>
    </row>
    <row r="1928" spans="1:26" x14ac:dyDescent="0.25">
      <c r="A1928" t="s">
        <v>4788</v>
      </c>
      <c r="B1928" t="s">
        <v>4789</v>
      </c>
      <c r="C1928" t="s">
        <v>4789</v>
      </c>
      <c r="D1928">
        <v>0</v>
      </c>
      <c r="E1928">
        <v>109</v>
      </c>
      <c r="F1928">
        <v>1</v>
      </c>
      <c r="G1928">
        <v>49</v>
      </c>
      <c r="H1928" t="s">
        <v>8177</v>
      </c>
      <c r="I1928" t="s">
        <v>5529</v>
      </c>
      <c r="J1928" t="s">
        <v>8158</v>
      </c>
      <c r="K1928" t="s">
        <v>8163</v>
      </c>
      <c r="L1928" s="5">
        <v>6.1</v>
      </c>
      <c r="M1928" t="s">
        <v>8178</v>
      </c>
      <c r="N1928" s="6">
        <v>167950</v>
      </c>
      <c r="O1928" t="s">
        <v>8182</v>
      </c>
      <c r="P1928" s="6">
        <v>150000000</v>
      </c>
      <c r="Q1928" s="6">
        <v>215283742</v>
      </c>
      <c r="R1928">
        <v>65283742</v>
      </c>
      <c r="S1928" t="s">
        <v>8175</v>
      </c>
      <c r="T1928" s="7">
        <v>40365</v>
      </c>
      <c r="U1928" t="s">
        <v>1188</v>
      </c>
      <c r="V1928" s="7">
        <v>40365</v>
      </c>
      <c r="W1928" t="s">
        <v>8209</v>
      </c>
      <c r="X1928" t="s">
        <v>8197</v>
      </c>
      <c r="Y1928">
        <v>2010</v>
      </c>
      <c r="Z1928">
        <v>6</v>
      </c>
    </row>
    <row r="1929" spans="1:26" x14ac:dyDescent="0.25">
      <c r="A1929" t="s">
        <v>4790</v>
      </c>
      <c r="B1929" t="s">
        <v>4791</v>
      </c>
      <c r="C1929" t="s">
        <v>4791</v>
      </c>
      <c r="D1929">
        <v>0</v>
      </c>
      <c r="E1929">
        <v>116</v>
      </c>
      <c r="F1929">
        <v>1</v>
      </c>
      <c r="G1929">
        <v>56</v>
      </c>
      <c r="H1929" t="s">
        <v>8177</v>
      </c>
      <c r="I1929" t="s">
        <v>5529</v>
      </c>
      <c r="J1929" t="s">
        <v>8160</v>
      </c>
      <c r="K1929" t="s">
        <v>145</v>
      </c>
      <c r="L1929" s="5">
        <v>7.8</v>
      </c>
      <c r="M1929" t="s">
        <v>8181</v>
      </c>
      <c r="N1929" s="6">
        <v>383140</v>
      </c>
      <c r="O1929" t="s">
        <v>8182</v>
      </c>
      <c r="P1929" s="6">
        <v>25000000</v>
      </c>
      <c r="Q1929" s="6">
        <v>129190869</v>
      </c>
      <c r="R1929">
        <v>104190869</v>
      </c>
      <c r="S1929" t="s">
        <v>8175</v>
      </c>
      <c r="T1929" s="7">
        <v>40518</v>
      </c>
      <c r="U1929" t="s">
        <v>1852</v>
      </c>
      <c r="V1929" s="7">
        <v>40518</v>
      </c>
      <c r="W1929" t="s">
        <v>8196</v>
      </c>
      <c r="X1929" t="s">
        <v>8205</v>
      </c>
      <c r="Y1929">
        <v>2010</v>
      </c>
      <c r="Z1929">
        <v>6</v>
      </c>
    </row>
    <row r="1930" spans="1:26" x14ac:dyDescent="0.25">
      <c r="A1930" t="s">
        <v>4792</v>
      </c>
      <c r="B1930" t="s">
        <v>4793</v>
      </c>
      <c r="C1930" t="s">
        <v>4793</v>
      </c>
      <c r="D1930">
        <v>0</v>
      </c>
      <c r="E1930">
        <v>126</v>
      </c>
      <c r="F1930">
        <v>2</v>
      </c>
      <c r="G1930">
        <v>6</v>
      </c>
      <c r="H1930" t="s">
        <v>8183</v>
      </c>
      <c r="I1930" t="s">
        <v>8158</v>
      </c>
      <c r="J1930" t="s">
        <v>145</v>
      </c>
      <c r="K1930" t="s">
        <v>8163</v>
      </c>
      <c r="L1930" s="5">
        <v>7.5</v>
      </c>
      <c r="M1930" t="s">
        <v>8181</v>
      </c>
      <c r="N1930" s="6">
        <v>332863</v>
      </c>
      <c r="O1930" t="s">
        <v>8182</v>
      </c>
      <c r="P1930" s="6">
        <v>150000000</v>
      </c>
      <c r="Q1930" s="6">
        <v>185770310</v>
      </c>
      <c r="R1930">
        <v>35770310</v>
      </c>
      <c r="S1930" t="s">
        <v>8175</v>
      </c>
      <c r="T1930" s="7">
        <v>40826</v>
      </c>
      <c r="U1930" t="s">
        <v>88</v>
      </c>
      <c r="V1930" s="7">
        <v>40826</v>
      </c>
      <c r="W1930" t="s">
        <v>8204</v>
      </c>
      <c r="X1930" t="s">
        <v>8205</v>
      </c>
      <c r="Y1930">
        <v>2011</v>
      </c>
      <c r="Z1930">
        <v>10</v>
      </c>
    </row>
    <row r="1931" spans="1:26" x14ac:dyDescent="0.25">
      <c r="A1931" t="s">
        <v>4794</v>
      </c>
      <c r="B1931" t="s">
        <v>4795</v>
      </c>
      <c r="C1931" t="s">
        <v>4795</v>
      </c>
      <c r="D1931">
        <v>0</v>
      </c>
      <c r="E1931">
        <v>90</v>
      </c>
      <c r="F1931">
        <v>1</v>
      </c>
      <c r="G1931">
        <v>30</v>
      </c>
      <c r="H1931" t="s">
        <v>8177</v>
      </c>
      <c r="I1931" t="s">
        <v>8158</v>
      </c>
      <c r="J1931" t="s">
        <v>145</v>
      </c>
      <c r="K1931" t="s">
        <v>8163</v>
      </c>
      <c r="L1931" s="5">
        <v>6.4</v>
      </c>
      <c r="M1931" t="s">
        <v>8178</v>
      </c>
      <c r="N1931" s="6">
        <v>68861</v>
      </c>
      <c r="O1931" t="s">
        <v>8179</v>
      </c>
      <c r="P1931" s="6">
        <v>55000000</v>
      </c>
      <c r="Q1931" s="6">
        <v>17929684</v>
      </c>
      <c r="R1931">
        <v>-37070316</v>
      </c>
      <c r="S1931" t="s">
        <v>8185</v>
      </c>
      <c r="T1931" s="7">
        <v>39716</v>
      </c>
      <c r="U1931" t="s">
        <v>3578</v>
      </c>
      <c r="V1931" s="7">
        <v>39716</v>
      </c>
      <c r="W1931" t="s">
        <v>8211</v>
      </c>
      <c r="X1931" t="s">
        <v>8199</v>
      </c>
      <c r="Y1931">
        <v>2008</v>
      </c>
      <c r="Z1931">
        <v>25</v>
      </c>
    </row>
    <row r="1932" spans="1:26" x14ac:dyDescent="0.25">
      <c r="A1932" t="s">
        <v>4796</v>
      </c>
      <c r="B1932" t="s">
        <v>4797</v>
      </c>
      <c r="C1932" t="s">
        <v>4797</v>
      </c>
      <c r="D1932">
        <v>0</v>
      </c>
      <c r="E1932">
        <v>104</v>
      </c>
      <c r="F1932">
        <v>1</v>
      </c>
      <c r="G1932">
        <v>44</v>
      </c>
      <c r="H1932" t="s">
        <v>8177</v>
      </c>
      <c r="I1932" t="s">
        <v>8158</v>
      </c>
      <c r="J1932" t="s">
        <v>145</v>
      </c>
      <c r="K1932" t="s">
        <v>8161</v>
      </c>
      <c r="L1932" s="5">
        <v>5.5</v>
      </c>
      <c r="M1932" t="s">
        <v>8178</v>
      </c>
      <c r="N1932" s="6">
        <v>176570</v>
      </c>
      <c r="O1932" t="s">
        <v>8182</v>
      </c>
      <c r="P1932" s="6">
        <v>80000000</v>
      </c>
      <c r="Q1932" s="6">
        <v>233093859</v>
      </c>
      <c r="R1932">
        <v>153093859</v>
      </c>
      <c r="S1932" t="s">
        <v>8175</v>
      </c>
      <c r="T1932" s="7">
        <v>39792</v>
      </c>
      <c r="U1932" t="s">
        <v>3731</v>
      </c>
      <c r="V1932" s="7">
        <v>39792</v>
      </c>
      <c r="W1932" t="s">
        <v>8196</v>
      </c>
      <c r="X1932" t="s">
        <v>8202</v>
      </c>
      <c r="Y1932">
        <v>2008</v>
      </c>
      <c r="Z1932">
        <v>10</v>
      </c>
    </row>
    <row r="1933" spans="1:26" x14ac:dyDescent="0.25">
      <c r="A1933" t="s">
        <v>4798</v>
      </c>
      <c r="B1933" t="s">
        <v>4799</v>
      </c>
      <c r="C1933" t="s">
        <v>4799</v>
      </c>
      <c r="D1933">
        <v>0</v>
      </c>
      <c r="E1933">
        <v>104</v>
      </c>
      <c r="F1933">
        <v>1</v>
      </c>
      <c r="G1933">
        <v>44</v>
      </c>
      <c r="H1933" t="s">
        <v>8177</v>
      </c>
      <c r="I1933" t="s">
        <v>5529</v>
      </c>
      <c r="J1933" t="s">
        <v>8158</v>
      </c>
      <c r="K1933" t="s">
        <v>8156</v>
      </c>
      <c r="L1933" s="5">
        <v>6.1</v>
      </c>
      <c r="M1933" t="s">
        <v>8178</v>
      </c>
      <c r="N1933" s="6">
        <v>75576</v>
      </c>
      <c r="O1933" t="s">
        <v>8179</v>
      </c>
      <c r="P1933" s="6">
        <v>45000000</v>
      </c>
      <c r="Q1933" s="6">
        <v>19652185</v>
      </c>
      <c r="R1933">
        <v>-25347815</v>
      </c>
      <c r="S1933" t="s">
        <v>8185</v>
      </c>
      <c r="T1933" s="7">
        <v>40072</v>
      </c>
      <c r="U1933" t="s">
        <v>4751</v>
      </c>
      <c r="V1933" s="7">
        <v>40072</v>
      </c>
      <c r="W1933" t="s">
        <v>8211</v>
      </c>
      <c r="X1933" t="s">
        <v>8202</v>
      </c>
      <c r="Y1933">
        <v>2009</v>
      </c>
      <c r="Z1933">
        <v>16</v>
      </c>
    </row>
    <row r="1934" spans="1:26" x14ac:dyDescent="0.25">
      <c r="A1934" t="s">
        <v>4800</v>
      </c>
      <c r="B1934" t="s">
        <v>4801</v>
      </c>
      <c r="C1934" t="s">
        <v>4801</v>
      </c>
      <c r="D1934">
        <v>0</v>
      </c>
      <c r="E1934">
        <v>98</v>
      </c>
      <c r="F1934">
        <v>1</v>
      </c>
      <c r="G1934">
        <v>38</v>
      </c>
      <c r="H1934" t="s">
        <v>8177</v>
      </c>
      <c r="I1934" t="s">
        <v>132</v>
      </c>
      <c r="J1934" t="s">
        <v>8157</v>
      </c>
      <c r="K1934" t="s">
        <v>5802</v>
      </c>
      <c r="L1934" s="5">
        <v>5.5</v>
      </c>
      <c r="M1934" t="s">
        <v>8178</v>
      </c>
      <c r="N1934" s="6">
        <v>117221</v>
      </c>
      <c r="O1934" t="s">
        <v>8182</v>
      </c>
      <c r="P1934" s="6">
        <v>100000000</v>
      </c>
      <c r="Q1934" s="6">
        <v>310650585</v>
      </c>
      <c r="R1934">
        <v>210650585</v>
      </c>
      <c r="S1934" t="s">
        <v>8175</v>
      </c>
      <c r="T1934" s="7">
        <v>40534</v>
      </c>
      <c r="U1934" t="s">
        <v>3570</v>
      </c>
      <c r="V1934" s="7">
        <v>40534</v>
      </c>
      <c r="W1934" t="s">
        <v>8196</v>
      </c>
      <c r="X1934" t="s">
        <v>8202</v>
      </c>
      <c r="Y1934">
        <v>2010</v>
      </c>
      <c r="Z1934">
        <v>22</v>
      </c>
    </row>
    <row r="1935" spans="1:26" x14ac:dyDescent="0.25">
      <c r="A1935" t="s">
        <v>4802</v>
      </c>
      <c r="B1935" t="s">
        <v>4803</v>
      </c>
      <c r="C1935" t="s">
        <v>4803</v>
      </c>
      <c r="D1935">
        <v>0</v>
      </c>
      <c r="E1935">
        <v>98</v>
      </c>
      <c r="F1935">
        <v>1</v>
      </c>
      <c r="G1935">
        <v>38</v>
      </c>
      <c r="H1935" t="s">
        <v>8177</v>
      </c>
      <c r="I1935" t="s">
        <v>145</v>
      </c>
      <c r="J1935" t="s">
        <v>8166</v>
      </c>
      <c r="K1935" t="s">
        <v>3857</v>
      </c>
      <c r="L1935" s="5">
        <v>6.5</v>
      </c>
      <c r="M1935" t="s">
        <v>8178</v>
      </c>
      <c r="N1935" s="6">
        <v>75613</v>
      </c>
      <c r="O1935" t="s">
        <v>8179</v>
      </c>
      <c r="P1935" s="6">
        <v>14000000</v>
      </c>
      <c r="Q1935" s="6">
        <v>22955544</v>
      </c>
      <c r="R1935">
        <v>8955544</v>
      </c>
      <c r="S1935" t="s">
        <v>8175</v>
      </c>
      <c r="T1935" s="7">
        <v>40031</v>
      </c>
      <c r="U1935" t="s">
        <v>2119</v>
      </c>
      <c r="V1935" s="7">
        <v>40031</v>
      </c>
      <c r="W1935" t="s">
        <v>8212</v>
      </c>
      <c r="X1935" t="s">
        <v>8199</v>
      </c>
      <c r="Y1935">
        <v>2009</v>
      </c>
      <c r="Z1935">
        <v>6</v>
      </c>
    </row>
    <row r="1936" spans="1:26" x14ac:dyDescent="0.25">
      <c r="A1936" t="s">
        <v>4804</v>
      </c>
      <c r="B1936" t="s">
        <v>4805</v>
      </c>
      <c r="C1936" t="s">
        <v>4805</v>
      </c>
      <c r="D1936">
        <v>0</v>
      </c>
      <c r="E1936">
        <v>120</v>
      </c>
      <c r="F1936">
        <v>2</v>
      </c>
      <c r="G1936">
        <v>0</v>
      </c>
      <c r="H1936" t="s">
        <v>8177</v>
      </c>
      <c r="I1936" t="s">
        <v>5529</v>
      </c>
      <c r="J1936" t="s">
        <v>8158</v>
      </c>
      <c r="K1936" t="s">
        <v>8156</v>
      </c>
      <c r="L1936" s="5">
        <v>6.1</v>
      </c>
      <c r="M1936" t="s">
        <v>8178</v>
      </c>
      <c r="N1936" s="6">
        <v>471345</v>
      </c>
      <c r="O1936" t="s">
        <v>8182</v>
      </c>
      <c r="P1936" s="6">
        <v>300000000</v>
      </c>
      <c r="Q1936" s="6">
        <v>661326987</v>
      </c>
      <c r="R1936">
        <v>361326987</v>
      </c>
      <c r="S1936" t="s">
        <v>8175</v>
      </c>
      <c r="T1936" s="7">
        <v>43034</v>
      </c>
      <c r="U1936" t="s">
        <v>3353</v>
      </c>
      <c r="V1936" s="7">
        <v>43034</v>
      </c>
      <c r="W1936" t="s">
        <v>8204</v>
      </c>
      <c r="X1936" t="s">
        <v>8199</v>
      </c>
      <c r="Y1936">
        <v>2017</v>
      </c>
      <c r="Z1936">
        <v>26</v>
      </c>
    </row>
    <row r="1937" spans="1:26" x14ac:dyDescent="0.25">
      <c r="A1937" t="s">
        <v>4806</v>
      </c>
      <c r="B1937" t="s">
        <v>4807</v>
      </c>
      <c r="C1937" t="s">
        <v>4807</v>
      </c>
      <c r="D1937">
        <v>0</v>
      </c>
      <c r="E1937">
        <v>102</v>
      </c>
      <c r="F1937">
        <v>1</v>
      </c>
      <c r="G1937">
        <v>42</v>
      </c>
      <c r="H1937" t="s">
        <v>8177</v>
      </c>
      <c r="I1937" t="s">
        <v>132</v>
      </c>
      <c r="J1937" t="s">
        <v>145</v>
      </c>
      <c r="K1937" t="s">
        <v>8156</v>
      </c>
      <c r="L1937" s="5">
        <v>6.4</v>
      </c>
      <c r="M1937" t="s">
        <v>8178</v>
      </c>
      <c r="N1937" s="6">
        <v>212178</v>
      </c>
      <c r="O1937" t="s">
        <v>8182</v>
      </c>
      <c r="P1937" s="6">
        <v>20000000</v>
      </c>
      <c r="Q1937" s="6">
        <v>136316880</v>
      </c>
      <c r="R1937">
        <v>116316880</v>
      </c>
      <c r="S1937" t="s">
        <v>8175</v>
      </c>
      <c r="T1937" s="7">
        <v>39883</v>
      </c>
      <c r="U1937" t="s">
        <v>4808</v>
      </c>
      <c r="V1937" s="7">
        <v>39883</v>
      </c>
      <c r="W1937" t="s">
        <v>8203</v>
      </c>
      <c r="X1937" t="s">
        <v>8202</v>
      </c>
      <c r="Y1937">
        <v>2009</v>
      </c>
      <c r="Z1937">
        <v>11</v>
      </c>
    </row>
    <row r="1938" spans="1:26" x14ac:dyDescent="0.25">
      <c r="A1938" t="s">
        <v>4809</v>
      </c>
      <c r="B1938" t="s">
        <v>4810</v>
      </c>
      <c r="C1938" t="s">
        <v>4810</v>
      </c>
      <c r="D1938">
        <v>0</v>
      </c>
      <c r="E1938">
        <v>98</v>
      </c>
      <c r="F1938">
        <v>1</v>
      </c>
      <c r="G1938">
        <v>38</v>
      </c>
      <c r="H1938" t="s">
        <v>8177</v>
      </c>
      <c r="I1938" t="s">
        <v>8160</v>
      </c>
      <c r="J1938" t="s">
        <v>145</v>
      </c>
      <c r="K1938" t="s">
        <v>8157</v>
      </c>
      <c r="L1938" s="5">
        <v>6.8</v>
      </c>
      <c r="M1938" t="s">
        <v>8178</v>
      </c>
      <c r="N1938" s="6">
        <v>78422</v>
      </c>
      <c r="O1938" t="s">
        <v>8179</v>
      </c>
      <c r="P1938" s="6">
        <v>15700000</v>
      </c>
      <c r="Q1938" s="6">
        <v>27039669</v>
      </c>
      <c r="R1938">
        <v>11339669</v>
      </c>
      <c r="S1938" t="s">
        <v>8175</v>
      </c>
      <c r="T1938" s="7">
        <v>41214</v>
      </c>
      <c r="U1938" t="s">
        <v>4811</v>
      </c>
      <c r="V1938" s="7">
        <v>41214</v>
      </c>
      <c r="W1938" t="s">
        <v>8207</v>
      </c>
      <c r="X1938" t="s">
        <v>8199</v>
      </c>
      <c r="Y1938">
        <v>2012</v>
      </c>
      <c r="Z1938">
        <v>1</v>
      </c>
    </row>
    <row r="1939" spans="1:26" x14ac:dyDescent="0.25">
      <c r="A1939" t="s">
        <v>4812</v>
      </c>
      <c r="B1939" t="s">
        <v>4813</v>
      </c>
      <c r="C1939" t="s">
        <v>4813</v>
      </c>
      <c r="D1939">
        <v>0</v>
      </c>
      <c r="E1939">
        <v>124</v>
      </c>
      <c r="F1939">
        <v>2</v>
      </c>
      <c r="G1939">
        <v>4</v>
      </c>
      <c r="H1939" t="s">
        <v>8183</v>
      </c>
      <c r="I1939" t="s">
        <v>145</v>
      </c>
      <c r="J1939" t="s">
        <v>8166</v>
      </c>
      <c r="K1939" t="s">
        <v>8157</v>
      </c>
      <c r="L1939" s="5">
        <v>7.6</v>
      </c>
      <c r="M1939" t="s">
        <v>8181</v>
      </c>
      <c r="N1939" s="6">
        <v>254983</v>
      </c>
      <c r="O1939" t="s">
        <v>8182</v>
      </c>
      <c r="P1939" s="6">
        <v>32000000</v>
      </c>
      <c r="Q1939" s="6">
        <v>108902486</v>
      </c>
      <c r="R1939">
        <v>76902486</v>
      </c>
      <c r="S1939" t="s">
        <v>8175</v>
      </c>
      <c r="T1939" s="7">
        <v>39792</v>
      </c>
      <c r="U1939" t="s">
        <v>2650</v>
      </c>
      <c r="V1939" s="7">
        <v>39792</v>
      </c>
      <c r="W1939" t="s">
        <v>8196</v>
      </c>
      <c r="X1939" t="s">
        <v>8202</v>
      </c>
      <c r="Y1939">
        <v>2008</v>
      </c>
      <c r="Z1939">
        <v>10</v>
      </c>
    </row>
    <row r="1940" spans="1:26" x14ac:dyDescent="0.25">
      <c r="A1940" t="s">
        <v>4814</v>
      </c>
      <c r="B1940" t="s">
        <v>4815</v>
      </c>
      <c r="C1940" t="s">
        <v>4815</v>
      </c>
      <c r="D1940">
        <v>0</v>
      </c>
      <c r="E1940">
        <v>108</v>
      </c>
      <c r="F1940">
        <v>1</v>
      </c>
      <c r="G1940">
        <v>48</v>
      </c>
      <c r="H1940" t="s">
        <v>8177</v>
      </c>
      <c r="I1940" t="s">
        <v>8160</v>
      </c>
      <c r="J1940" t="s">
        <v>145</v>
      </c>
      <c r="K1940" t="s">
        <v>3857</v>
      </c>
      <c r="L1940" s="5">
        <v>6.8</v>
      </c>
      <c r="M1940" t="s">
        <v>8178</v>
      </c>
      <c r="N1940" s="6">
        <v>50597</v>
      </c>
      <c r="O1940" t="s">
        <v>8179</v>
      </c>
      <c r="P1940" s="6">
        <v>22000000</v>
      </c>
      <c r="Q1940" s="6">
        <v>25806953</v>
      </c>
      <c r="R1940">
        <v>3806953</v>
      </c>
      <c r="S1940" t="s">
        <v>8175</v>
      </c>
      <c r="T1940" s="7">
        <v>40318</v>
      </c>
      <c r="U1940" t="s">
        <v>1664</v>
      </c>
      <c r="V1940" s="7">
        <v>40318</v>
      </c>
      <c r="W1940" t="s">
        <v>8213</v>
      </c>
      <c r="X1940" t="s">
        <v>8199</v>
      </c>
      <c r="Y1940">
        <v>2010</v>
      </c>
      <c r="Z1940">
        <v>20</v>
      </c>
    </row>
    <row r="1941" spans="1:26" x14ac:dyDescent="0.25">
      <c r="A1941" t="s">
        <v>4816</v>
      </c>
      <c r="B1941" t="s">
        <v>4817</v>
      </c>
      <c r="C1941" t="s">
        <v>4817</v>
      </c>
      <c r="D1941">
        <v>0</v>
      </c>
      <c r="E1941">
        <v>110</v>
      </c>
      <c r="F1941">
        <v>1</v>
      </c>
      <c r="G1941">
        <v>50</v>
      </c>
      <c r="H1941" t="s">
        <v>8177</v>
      </c>
      <c r="I1941" t="s">
        <v>5529</v>
      </c>
      <c r="J1941" t="s">
        <v>8158</v>
      </c>
      <c r="K1941" t="s">
        <v>8156</v>
      </c>
      <c r="L1941" s="5">
        <v>6</v>
      </c>
      <c r="M1941" t="s">
        <v>8178</v>
      </c>
      <c r="N1941" s="6">
        <v>249076</v>
      </c>
      <c r="O1941" t="s">
        <v>8182</v>
      </c>
      <c r="P1941" s="6">
        <v>82000000</v>
      </c>
      <c r="Q1941" s="6">
        <v>89792502</v>
      </c>
      <c r="R1941">
        <v>7792502</v>
      </c>
      <c r="S1941" t="s">
        <v>8175</v>
      </c>
      <c r="T1941" s="7">
        <v>40623</v>
      </c>
      <c r="U1941" t="s">
        <v>3353</v>
      </c>
      <c r="V1941" s="7">
        <v>40623</v>
      </c>
      <c r="W1941" t="s">
        <v>8203</v>
      </c>
      <c r="X1941" t="s">
        <v>8205</v>
      </c>
      <c r="Y1941">
        <v>2011</v>
      </c>
      <c r="Z1941">
        <v>21</v>
      </c>
    </row>
    <row r="1942" spans="1:26" x14ac:dyDescent="0.25">
      <c r="A1942" t="s">
        <v>4818</v>
      </c>
      <c r="B1942" t="s">
        <v>4819</v>
      </c>
      <c r="C1942" t="s">
        <v>4819</v>
      </c>
      <c r="D1942">
        <v>0</v>
      </c>
      <c r="E1942">
        <v>113</v>
      </c>
      <c r="F1942">
        <v>1</v>
      </c>
      <c r="G1942">
        <v>53</v>
      </c>
      <c r="H1942" t="s">
        <v>8177</v>
      </c>
      <c r="I1942" t="s">
        <v>8158</v>
      </c>
      <c r="J1942" t="s">
        <v>8163</v>
      </c>
      <c r="K1942" t="s">
        <v>8156</v>
      </c>
      <c r="L1942" s="5">
        <v>6.3</v>
      </c>
      <c r="M1942" t="s">
        <v>8178</v>
      </c>
      <c r="N1942" s="6">
        <v>162857</v>
      </c>
      <c r="O1942" t="s">
        <v>8182</v>
      </c>
      <c r="P1942" s="6">
        <v>155000000</v>
      </c>
      <c r="Q1942" s="6">
        <v>415686217</v>
      </c>
      <c r="R1942">
        <v>260686217</v>
      </c>
      <c r="S1942" t="s">
        <v>8175</v>
      </c>
      <c r="T1942" s="7">
        <v>40514</v>
      </c>
      <c r="U1942" t="s">
        <v>2167</v>
      </c>
      <c r="V1942" s="7">
        <v>40514</v>
      </c>
      <c r="W1942" t="s">
        <v>8196</v>
      </c>
      <c r="X1942" t="s">
        <v>8199</v>
      </c>
      <c r="Y1942">
        <v>2010</v>
      </c>
      <c r="Z1942">
        <v>2</v>
      </c>
    </row>
    <row r="1943" spans="1:26" x14ac:dyDescent="0.25">
      <c r="A1943" t="s">
        <v>4820</v>
      </c>
      <c r="B1943" t="s">
        <v>4821</v>
      </c>
      <c r="C1943" t="s">
        <v>4821</v>
      </c>
      <c r="D1943">
        <v>0</v>
      </c>
      <c r="E1943">
        <v>90</v>
      </c>
      <c r="F1943">
        <v>1</v>
      </c>
      <c r="G1943">
        <v>30</v>
      </c>
      <c r="H1943" t="s">
        <v>8177</v>
      </c>
      <c r="I1943" t="s">
        <v>132</v>
      </c>
      <c r="J1943" t="s">
        <v>145</v>
      </c>
      <c r="K1943" t="s">
        <v>8165</v>
      </c>
      <c r="L1943" s="5">
        <v>6.6</v>
      </c>
      <c r="M1943" t="s">
        <v>8178</v>
      </c>
      <c r="N1943" s="6">
        <v>94759</v>
      </c>
      <c r="O1943" t="s">
        <v>8179</v>
      </c>
      <c r="P1943" s="6">
        <v>10000000</v>
      </c>
      <c r="Q1943" s="6">
        <v>33556631</v>
      </c>
      <c r="R1943">
        <v>23556631</v>
      </c>
      <c r="S1943" t="s">
        <v>8175</v>
      </c>
      <c r="T1943" s="7">
        <v>39697</v>
      </c>
      <c r="U1943" t="s">
        <v>4822</v>
      </c>
      <c r="V1943" s="7">
        <v>39697</v>
      </c>
      <c r="W1943" t="s">
        <v>8211</v>
      </c>
      <c r="X1943" t="s">
        <v>8206</v>
      </c>
      <c r="Y1943">
        <v>2008</v>
      </c>
      <c r="Z1943">
        <v>6</v>
      </c>
    </row>
    <row r="1944" spans="1:26" x14ac:dyDescent="0.25">
      <c r="A1944" t="s">
        <v>4823</v>
      </c>
      <c r="B1944" t="s">
        <v>4824</v>
      </c>
      <c r="C1944" t="s">
        <v>4824</v>
      </c>
      <c r="D1944">
        <v>0</v>
      </c>
      <c r="E1944">
        <v>107</v>
      </c>
      <c r="F1944">
        <v>1</v>
      </c>
      <c r="G1944">
        <v>47</v>
      </c>
      <c r="H1944" t="s">
        <v>8177</v>
      </c>
      <c r="I1944" t="s">
        <v>5529</v>
      </c>
      <c r="J1944" t="s">
        <v>8158</v>
      </c>
      <c r="K1944" t="s">
        <v>8159</v>
      </c>
      <c r="L1944" s="5">
        <v>7.3</v>
      </c>
      <c r="M1944" t="s">
        <v>8181</v>
      </c>
      <c r="N1944" s="6">
        <v>239886</v>
      </c>
      <c r="O1944" t="s">
        <v>8182</v>
      </c>
      <c r="P1944" s="6">
        <v>135000000</v>
      </c>
      <c r="Q1944" s="6">
        <v>373993951</v>
      </c>
      <c r="R1944">
        <v>238993951</v>
      </c>
      <c r="S1944" t="s">
        <v>8175</v>
      </c>
      <c r="T1944" s="7">
        <v>40839</v>
      </c>
      <c r="U1944" t="s">
        <v>139</v>
      </c>
      <c r="V1944" s="7">
        <v>40839</v>
      </c>
      <c r="W1944" t="s">
        <v>8204</v>
      </c>
      <c r="X1944" t="s">
        <v>8200</v>
      </c>
      <c r="Y1944">
        <v>2011</v>
      </c>
      <c r="Z1944">
        <v>23</v>
      </c>
    </row>
    <row r="1945" spans="1:26" x14ac:dyDescent="0.25">
      <c r="A1945" t="s">
        <v>4825</v>
      </c>
      <c r="B1945" t="s">
        <v>4826</v>
      </c>
      <c r="C1945" t="s">
        <v>4827</v>
      </c>
      <c r="D1945">
        <v>0</v>
      </c>
      <c r="E1945">
        <v>63</v>
      </c>
      <c r="F1945">
        <v>1</v>
      </c>
      <c r="G1945">
        <v>3</v>
      </c>
      <c r="H1945" t="s">
        <v>8180</v>
      </c>
      <c r="I1945" t="s">
        <v>8159</v>
      </c>
      <c r="J1945" t="s">
        <v>145</v>
      </c>
      <c r="K1945" t="s">
        <v>8163</v>
      </c>
      <c r="L1945" s="5">
        <v>7.5</v>
      </c>
      <c r="M1945" t="s">
        <v>8181</v>
      </c>
      <c r="N1945" s="6">
        <v>62032</v>
      </c>
      <c r="O1945" t="s">
        <v>8179</v>
      </c>
      <c r="P1945" s="6">
        <v>5000000</v>
      </c>
      <c r="Q1945" s="6">
        <v>493937</v>
      </c>
      <c r="R1945">
        <v>-4506063</v>
      </c>
      <c r="S1945" t="s">
        <v>8185</v>
      </c>
      <c r="T1945" s="7">
        <v>39144</v>
      </c>
      <c r="U1945" t="s">
        <v>4828</v>
      </c>
      <c r="V1945" s="7">
        <v>39144</v>
      </c>
      <c r="W1945" t="s">
        <v>8203</v>
      </c>
      <c r="X1945" t="s">
        <v>8206</v>
      </c>
      <c r="Y1945">
        <v>2007</v>
      </c>
      <c r="Z1945">
        <v>3</v>
      </c>
    </row>
    <row r="1946" spans="1:26" x14ac:dyDescent="0.25">
      <c r="A1946" t="s">
        <v>4829</v>
      </c>
      <c r="B1946" t="s">
        <v>4830</v>
      </c>
      <c r="C1946" t="s">
        <v>4830</v>
      </c>
      <c r="D1946">
        <v>0</v>
      </c>
      <c r="E1946">
        <v>109</v>
      </c>
      <c r="F1946">
        <v>1</v>
      </c>
      <c r="G1946">
        <v>49</v>
      </c>
      <c r="H1946" t="s">
        <v>8177</v>
      </c>
      <c r="I1946" t="s">
        <v>8156</v>
      </c>
      <c r="J1946" t="s">
        <v>83</v>
      </c>
      <c r="K1946" t="s">
        <v>8166</v>
      </c>
      <c r="L1946" s="5">
        <v>4.9000000000000004</v>
      </c>
      <c r="M1946" t="s">
        <v>8188</v>
      </c>
      <c r="N1946" s="6">
        <v>56517</v>
      </c>
      <c r="O1946" t="s">
        <v>8179</v>
      </c>
      <c r="P1946" s="6">
        <v>7000000</v>
      </c>
      <c r="Q1946" s="6">
        <v>49447308</v>
      </c>
      <c r="R1946">
        <v>42447308</v>
      </c>
      <c r="S1946" t="s">
        <v>8175</v>
      </c>
      <c r="T1946" s="7">
        <v>43872</v>
      </c>
      <c r="U1946" t="s">
        <v>4831</v>
      </c>
      <c r="V1946" s="7">
        <v>43872</v>
      </c>
      <c r="W1946" t="s">
        <v>8201</v>
      </c>
      <c r="X1946" t="s">
        <v>8197</v>
      </c>
      <c r="Y1946">
        <v>2020</v>
      </c>
      <c r="Z1946">
        <v>11</v>
      </c>
    </row>
    <row r="1947" spans="1:26" x14ac:dyDescent="0.25">
      <c r="A1947" t="s">
        <v>4832</v>
      </c>
      <c r="B1947" t="s">
        <v>4833</v>
      </c>
      <c r="C1947" t="s">
        <v>4833</v>
      </c>
      <c r="D1947">
        <v>0</v>
      </c>
      <c r="E1947">
        <v>105</v>
      </c>
      <c r="F1947">
        <v>1</v>
      </c>
      <c r="G1947">
        <v>45</v>
      </c>
      <c r="H1947" t="s">
        <v>8177</v>
      </c>
      <c r="I1947" t="s">
        <v>5529</v>
      </c>
      <c r="J1947" t="s">
        <v>8162</v>
      </c>
      <c r="K1947" t="s">
        <v>3857</v>
      </c>
      <c r="L1947" s="5">
        <v>6.6</v>
      </c>
      <c r="M1947" t="s">
        <v>8178</v>
      </c>
      <c r="N1947" s="6">
        <v>202238</v>
      </c>
      <c r="O1947" t="s">
        <v>8182</v>
      </c>
      <c r="P1947" s="6">
        <v>10500000</v>
      </c>
      <c r="Q1947" s="6">
        <v>45491656</v>
      </c>
      <c r="R1947">
        <v>34991656</v>
      </c>
      <c r="S1947" t="s">
        <v>8175</v>
      </c>
      <c r="T1947" s="7">
        <v>40422</v>
      </c>
      <c r="U1947" t="s">
        <v>4834</v>
      </c>
      <c r="V1947" s="7">
        <v>40422</v>
      </c>
      <c r="W1947" t="s">
        <v>8211</v>
      </c>
      <c r="X1947" t="s">
        <v>8202</v>
      </c>
      <c r="Y1947">
        <v>2010</v>
      </c>
      <c r="Z1947">
        <v>1</v>
      </c>
    </row>
    <row r="1948" spans="1:26" x14ac:dyDescent="0.25">
      <c r="A1948" t="s">
        <v>4835</v>
      </c>
      <c r="B1948" t="s">
        <v>4836</v>
      </c>
      <c r="C1948" t="s">
        <v>4836</v>
      </c>
      <c r="D1948">
        <v>0</v>
      </c>
      <c r="E1948">
        <v>121</v>
      </c>
      <c r="F1948">
        <v>2</v>
      </c>
      <c r="G1948">
        <v>1</v>
      </c>
      <c r="H1948" t="s">
        <v>8183</v>
      </c>
      <c r="I1948" t="s">
        <v>145</v>
      </c>
      <c r="J1948" t="s">
        <v>8167</v>
      </c>
      <c r="K1948" t="s">
        <v>3857</v>
      </c>
      <c r="L1948" s="5">
        <v>7.1</v>
      </c>
      <c r="M1948" t="s">
        <v>8181</v>
      </c>
      <c r="N1948" s="6">
        <v>255278</v>
      </c>
      <c r="O1948" t="s">
        <v>8182</v>
      </c>
      <c r="P1948" s="6">
        <v>75000000</v>
      </c>
      <c r="Q1948" s="6">
        <v>201545517</v>
      </c>
      <c r="R1948">
        <v>126545517</v>
      </c>
      <c r="S1948" t="s">
        <v>8175</v>
      </c>
      <c r="T1948" s="7">
        <v>39807</v>
      </c>
      <c r="U1948" t="s">
        <v>1537</v>
      </c>
      <c r="V1948" s="7">
        <v>39807</v>
      </c>
      <c r="W1948" t="s">
        <v>8196</v>
      </c>
      <c r="X1948" t="s">
        <v>8199</v>
      </c>
      <c r="Y1948">
        <v>2008</v>
      </c>
      <c r="Z1948">
        <v>25</v>
      </c>
    </row>
    <row r="1949" spans="1:26" x14ac:dyDescent="0.25">
      <c r="A1949" t="s">
        <v>4837</v>
      </c>
      <c r="B1949" t="s">
        <v>4838</v>
      </c>
      <c r="C1949" t="s">
        <v>4838</v>
      </c>
      <c r="D1949">
        <v>0</v>
      </c>
      <c r="E1949">
        <v>89</v>
      </c>
      <c r="F1949">
        <v>1</v>
      </c>
      <c r="G1949">
        <v>29</v>
      </c>
      <c r="H1949" t="s">
        <v>8177</v>
      </c>
      <c r="I1949" t="s">
        <v>5529</v>
      </c>
      <c r="J1949" t="s">
        <v>8161</v>
      </c>
      <c r="K1949" t="s">
        <v>3857</v>
      </c>
      <c r="L1949" s="5">
        <v>6.3</v>
      </c>
      <c r="M1949" t="s">
        <v>8178</v>
      </c>
      <c r="N1949" s="6">
        <v>178937</v>
      </c>
      <c r="O1949" t="s">
        <v>8182</v>
      </c>
      <c r="P1949" s="6">
        <v>80000000</v>
      </c>
      <c r="Q1949" s="6">
        <v>122444772</v>
      </c>
      <c r="R1949">
        <v>42444772</v>
      </c>
      <c r="S1949" t="s">
        <v>8175</v>
      </c>
      <c r="T1949" s="7">
        <v>40080</v>
      </c>
      <c r="U1949" t="s">
        <v>1704</v>
      </c>
      <c r="V1949" s="7">
        <v>40080</v>
      </c>
      <c r="W1949" t="s">
        <v>8211</v>
      </c>
      <c r="X1949" t="s">
        <v>8199</v>
      </c>
      <c r="Y1949">
        <v>2009</v>
      </c>
      <c r="Z1949">
        <v>24</v>
      </c>
    </row>
    <row r="1950" spans="1:26" x14ac:dyDescent="0.25">
      <c r="A1950" t="s">
        <v>4839</v>
      </c>
      <c r="B1950" t="s">
        <v>4840</v>
      </c>
      <c r="C1950" t="s">
        <v>4840</v>
      </c>
      <c r="D1950">
        <v>0</v>
      </c>
      <c r="E1950">
        <v>128</v>
      </c>
      <c r="F1950">
        <v>2</v>
      </c>
      <c r="G1950">
        <v>8</v>
      </c>
      <c r="H1950" t="s">
        <v>8183</v>
      </c>
      <c r="I1950" t="s">
        <v>5529</v>
      </c>
      <c r="J1950" t="s">
        <v>8158</v>
      </c>
      <c r="K1950" t="s">
        <v>8166</v>
      </c>
      <c r="L1950" s="5">
        <v>7.6</v>
      </c>
      <c r="M1950" t="s">
        <v>8181</v>
      </c>
      <c r="N1950" s="6">
        <v>658507</v>
      </c>
      <c r="O1950" t="s">
        <v>8184</v>
      </c>
      <c r="P1950" s="6">
        <v>90000000</v>
      </c>
      <c r="Q1950" s="6">
        <v>524028679</v>
      </c>
      <c r="R1950">
        <v>434028679</v>
      </c>
      <c r="S1950" t="s">
        <v>8175</v>
      </c>
      <c r="T1950" s="7">
        <v>40161</v>
      </c>
      <c r="U1950" t="s">
        <v>4841</v>
      </c>
      <c r="V1950" s="7">
        <v>40161</v>
      </c>
      <c r="W1950" t="s">
        <v>8196</v>
      </c>
      <c r="X1950" t="s">
        <v>8205</v>
      </c>
      <c r="Y1950">
        <v>2009</v>
      </c>
      <c r="Z1950">
        <v>14</v>
      </c>
    </row>
    <row r="1951" spans="1:26" x14ac:dyDescent="0.25">
      <c r="A1951" t="s">
        <v>4842</v>
      </c>
      <c r="B1951" t="s">
        <v>4843</v>
      </c>
      <c r="C1951" t="s">
        <v>4843</v>
      </c>
      <c r="D1951">
        <v>0</v>
      </c>
      <c r="E1951">
        <v>114</v>
      </c>
      <c r="F1951">
        <v>1</v>
      </c>
      <c r="G1951">
        <v>54</v>
      </c>
      <c r="H1951" t="s">
        <v>8177</v>
      </c>
      <c r="I1951" t="s">
        <v>5529</v>
      </c>
      <c r="J1951" t="s">
        <v>8162</v>
      </c>
      <c r="K1951" t="s">
        <v>145</v>
      </c>
      <c r="L1951" s="5">
        <v>6.9</v>
      </c>
      <c r="M1951" t="s">
        <v>8178</v>
      </c>
      <c r="N1951" s="6">
        <v>58760</v>
      </c>
      <c r="O1951" t="s">
        <v>8179</v>
      </c>
      <c r="P1951" s="6">
        <v>22000000</v>
      </c>
      <c r="Q1951" s="6">
        <v>27675014</v>
      </c>
      <c r="R1951">
        <v>5675014</v>
      </c>
      <c r="S1951" t="s">
        <v>8175</v>
      </c>
      <c r="T1951" s="7">
        <v>39681</v>
      </c>
      <c r="U1951" t="s">
        <v>4844</v>
      </c>
      <c r="V1951" s="7">
        <v>39681</v>
      </c>
      <c r="W1951" t="s">
        <v>8212</v>
      </c>
      <c r="X1951" t="s">
        <v>8199</v>
      </c>
      <c r="Y1951">
        <v>2008</v>
      </c>
      <c r="Z1951">
        <v>21</v>
      </c>
    </row>
    <row r="1952" spans="1:26" x14ac:dyDescent="0.25">
      <c r="A1952" t="s">
        <v>4845</v>
      </c>
      <c r="B1952" t="s">
        <v>4846</v>
      </c>
      <c r="C1952" t="s">
        <v>4846</v>
      </c>
      <c r="D1952">
        <v>0</v>
      </c>
      <c r="E1952">
        <v>111</v>
      </c>
      <c r="F1952">
        <v>1</v>
      </c>
      <c r="G1952">
        <v>51</v>
      </c>
      <c r="H1952" t="s">
        <v>8177</v>
      </c>
      <c r="I1952" t="s">
        <v>132</v>
      </c>
      <c r="J1952" t="s">
        <v>8157</v>
      </c>
      <c r="K1952" t="s">
        <v>5802</v>
      </c>
      <c r="L1952" s="5">
        <v>6.1</v>
      </c>
      <c r="M1952" t="s">
        <v>8178</v>
      </c>
      <c r="N1952" s="6">
        <v>171679</v>
      </c>
      <c r="O1952" t="s">
        <v>8182</v>
      </c>
      <c r="P1952" s="6">
        <v>30000000</v>
      </c>
      <c r="Q1952" s="6">
        <v>162655351</v>
      </c>
      <c r="R1952">
        <v>132655351</v>
      </c>
      <c r="S1952" t="s">
        <v>8175</v>
      </c>
      <c r="T1952" s="7">
        <v>39456</v>
      </c>
      <c r="U1952" t="s">
        <v>4177</v>
      </c>
      <c r="V1952" s="7">
        <v>39456</v>
      </c>
      <c r="W1952" t="s">
        <v>8198</v>
      </c>
      <c r="X1952" t="s">
        <v>8202</v>
      </c>
      <c r="Y1952">
        <v>2008</v>
      </c>
      <c r="Z1952">
        <v>9</v>
      </c>
    </row>
    <row r="1953" spans="1:26" x14ac:dyDescent="0.25">
      <c r="A1953" t="s">
        <v>4847</v>
      </c>
      <c r="B1953" t="s">
        <v>4848</v>
      </c>
      <c r="C1953" t="s">
        <v>4848</v>
      </c>
      <c r="D1953">
        <v>0</v>
      </c>
      <c r="E1953">
        <v>108</v>
      </c>
      <c r="F1953">
        <v>1</v>
      </c>
      <c r="G1953">
        <v>48</v>
      </c>
      <c r="H1953" t="s">
        <v>8177</v>
      </c>
      <c r="I1953" t="s">
        <v>145</v>
      </c>
      <c r="J1953" t="s">
        <v>8157</v>
      </c>
      <c r="K1953" t="s">
        <v>4390</v>
      </c>
      <c r="L1953" s="5">
        <v>6.3</v>
      </c>
      <c r="M1953" t="s">
        <v>8178</v>
      </c>
      <c r="N1953" s="6">
        <v>155677</v>
      </c>
      <c r="O1953" t="s">
        <v>8182</v>
      </c>
      <c r="P1953" s="6">
        <v>25000000</v>
      </c>
      <c r="Q1953" s="6">
        <v>114984666</v>
      </c>
      <c r="R1953">
        <v>89984666</v>
      </c>
      <c r="S1953" t="s">
        <v>8175</v>
      </c>
      <c r="T1953" s="7">
        <v>40202</v>
      </c>
      <c r="U1953" t="s">
        <v>1286</v>
      </c>
      <c r="V1953" s="7">
        <v>40202</v>
      </c>
      <c r="W1953" t="s">
        <v>8198</v>
      </c>
      <c r="X1953" t="s">
        <v>8200</v>
      </c>
      <c r="Y1953">
        <v>2010</v>
      </c>
      <c r="Z1953">
        <v>24</v>
      </c>
    </row>
    <row r="1954" spans="1:26" x14ac:dyDescent="0.25">
      <c r="A1954" t="s">
        <v>4849</v>
      </c>
      <c r="B1954" t="s">
        <v>4850</v>
      </c>
      <c r="C1954" t="s">
        <v>4850</v>
      </c>
      <c r="D1954">
        <v>0</v>
      </c>
      <c r="E1954">
        <v>119</v>
      </c>
      <c r="F1954">
        <v>1</v>
      </c>
      <c r="G1954">
        <v>59</v>
      </c>
      <c r="H1954" t="s">
        <v>8177</v>
      </c>
      <c r="I1954" t="s">
        <v>5529</v>
      </c>
      <c r="J1954" t="s">
        <v>132</v>
      </c>
      <c r="K1954" t="s">
        <v>8162</v>
      </c>
      <c r="L1954" s="5">
        <v>5.8</v>
      </c>
      <c r="M1954" t="s">
        <v>8178</v>
      </c>
      <c r="N1954" s="6">
        <v>163525</v>
      </c>
      <c r="O1954" t="s">
        <v>8182</v>
      </c>
      <c r="P1954" s="6">
        <v>120000000</v>
      </c>
      <c r="Q1954" s="6">
        <v>227817248</v>
      </c>
      <c r="R1954">
        <v>107817248</v>
      </c>
      <c r="S1954" t="s">
        <v>8175</v>
      </c>
      <c r="T1954" s="7">
        <v>40555</v>
      </c>
      <c r="U1954" t="s">
        <v>3196</v>
      </c>
      <c r="V1954" s="7">
        <v>40555</v>
      </c>
      <c r="W1954" t="s">
        <v>8198</v>
      </c>
      <c r="X1954" t="s">
        <v>8202</v>
      </c>
      <c r="Y1954">
        <v>2011</v>
      </c>
      <c r="Z1954">
        <v>12</v>
      </c>
    </row>
    <row r="1955" spans="1:26" x14ac:dyDescent="0.25">
      <c r="A1955" t="s">
        <v>4851</v>
      </c>
      <c r="B1955" t="s">
        <v>4852</v>
      </c>
      <c r="C1955" t="s">
        <v>4852</v>
      </c>
      <c r="D1955">
        <v>0</v>
      </c>
      <c r="E1955">
        <v>148</v>
      </c>
      <c r="F1955">
        <v>2</v>
      </c>
      <c r="G1955">
        <v>28</v>
      </c>
      <c r="H1955" t="s">
        <v>8183</v>
      </c>
      <c r="I1955" t="s">
        <v>5529</v>
      </c>
      <c r="J1955" t="s">
        <v>8162</v>
      </c>
      <c r="K1955" t="s">
        <v>145</v>
      </c>
      <c r="L1955" s="5">
        <v>5.8</v>
      </c>
      <c r="M1955" t="s">
        <v>8178</v>
      </c>
      <c r="N1955" s="6">
        <v>182315</v>
      </c>
      <c r="O1955" t="s">
        <v>8182</v>
      </c>
      <c r="P1955" s="6">
        <v>70000000</v>
      </c>
      <c r="Q1955" s="6">
        <v>0</v>
      </c>
      <c r="R1955">
        <v>-70000000</v>
      </c>
      <c r="S1955" t="s">
        <v>8185</v>
      </c>
      <c r="T1955" s="7">
        <v>44330</v>
      </c>
      <c r="U1955" t="s">
        <v>3353</v>
      </c>
      <c r="V1955" s="7">
        <v>44330</v>
      </c>
      <c r="W1955" t="s">
        <v>8213</v>
      </c>
      <c r="X1955" t="s">
        <v>1465</v>
      </c>
      <c r="Y1955">
        <v>2021</v>
      </c>
      <c r="Z1955">
        <v>14</v>
      </c>
    </row>
    <row r="1956" spans="1:26" x14ac:dyDescent="0.25">
      <c r="A1956" t="s">
        <v>4853</v>
      </c>
      <c r="B1956" t="s">
        <v>4854</v>
      </c>
      <c r="C1956" t="s">
        <v>4854</v>
      </c>
      <c r="D1956">
        <v>0</v>
      </c>
      <c r="E1956">
        <v>111</v>
      </c>
      <c r="F1956">
        <v>1</v>
      </c>
      <c r="G1956">
        <v>51</v>
      </c>
      <c r="H1956" t="s">
        <v>8177</v>
      </c>
      <c r="I1956" t="s">
        <v>5529</v>
      </c>
      <c r="J1956" t="s">
        <v>8158</v>
      </c>
      <c r="K1956" t="s">
        <v>145</v>
      </c>
      <c r="L1956" s="5">
        <v>6.8</v>
      </c>
      <c r="M1956" t="s">
        <v>8178</v>
      </c>
      <c r="N1956" s="6">
        <v>204961</v>
      </c>
      <c r="O1956" t="s">
        <v>8182</v>
      </c>
      <c r="P1956" s="6">
        <v>30000000</v>
      </c>
      <c r="Q1956" s="6">
        <v>63782078</v>
      </c>
      <c r="R1956">
        <v>33782078</v>
      </c>
      <c r="S1956" t="s">
        <v>8175</v>
      </c>
      <c r="T1956" s="7">
        <v>40640</v>
      </c>
      <c r="U1956" t="s">
        <v>3802</v>
      </c>
      <c r="V1956" s="7">
        <v>40640</v>
      </c>
      <c r="W1956" t="s">
        <v>8210</v>
      </c>
      <c r="X1956" t="s">
        <v>8199</v>
      </c>
      <c r="Y1956">
        <v>2011</v>
      </c>
      <c r="Z1956">
        <v>7</v>
      </c>
    </row>
    <row r="1957" spans="1:26" x14ac:dyDescent="0.25">
      <c r="A1957" t="s">
        <v>4855</v>
      </c>
      <c r="B1957" t="s">
        <v>4856</v>
      </c>
      <c r="C1957" t="s">
        <v>4856</v>
      </c>
      <c r="D1957">
        <v>0</v>
      </c>
      <c r="E1957">
        <v>180</v>
      </c>
      <c r="F1957">
        <v>3</v>
      </c>
      <c r="G1957">
        <v>0</v>
      </c>
      <c r="H1957" t="s">
        <v>8183</v>
      </c>
      <c r="I1957" t="s">
        <v>8160</v>
      </c>
      <c r="J1957" t="s">
        <v>132</v>
      </c>
      <c r="K1957" t="s">
        <v>8162</v>
      </c>
      <c r="L1957" s="5">
        <v>8.1999999999999993</v>
      </c>
      <c r="M1957" t="s">
        <v>8181</v>
      </c>
      <c r="N1957" s="6">
        <v>1524626</v>
      </c>
      <c r="O1957" t="s">
        <v>8187</v>
      </c>
      <c r="P1957" s="6">
        <v>100000000</v>
      </c>
      <c r="Q1957" s="6">
        <v>406878233</v>
      </c>
      <c r="R1957">
        <v>306878233</v>
      </c>
      <c r="S1957" t="s">
        <v>8175</v>
      </c>
      <c r="T1957" s="7">
        <v>41617</v>
      </c>
      <c r="U1957" t="s">
        <v>88</v>
      </c>
      <c r="V1957" s="7">
        <v>41617</v>
      </c>
      <c r="W1957" t="s">
        <v>8196</v>
      </c>
      <c r="X1957" t="s">
        <v>8205</v>
      </c>
      <c r="Y1957">
        <v>2013</v>
      </c>
      <c r="Z1957">
        <v>9</v>
      </c>
    </row>
    <row r="1958" spans="1:26" x14ac:dyDescent="0.25">
      <c r="A1958" t="s">
        <v>4857</v>
      </c>
      <c r="B1958" t="s">
        <v>4858</v>
      </c>
      <c r="C1958" t="s">
        <v>4858</v>
      </c>
      <c r="D1958">
        <v>0</v>
      </c>
      <c r="E1958">
        <v>102</v>
      </c>
      <c r="F1958">
        <v>1</v>
      </c>
      <c r="G1958">
        <v>42</v>
      </c>
      <c r="H1958" t="s">
        <v>8177</v>
      </c>
      <c r="I1958" t="s">
        <v>132</v>
      </c>
      <c r="J1958" t="s">
        <v>145</v>
      </c>
      <c r="K1958" t="s">
        <v>8156</v>
      </c>
      <c r="L1958" s="5">
        <v>6.7</v>
      </c>
      <c r="M1958" t="s">
        <v>8178</v>
      </c>
      <c r="N1958" s="6">
        <v>76897</v>
      </c>
      <c r="O1958" t="s">
        <v>8179</v>
      </c>
      <c r="P1958" s="6">
        <v>20000000</v>
      </c>
      <c r="Q1958" s="6">
        <v>27090159</v>
      </c>
      <c r="R1958">
        <v>7090159</v>
      </c>
      <c r="S1958" t="s">
        <v>8175</v>
      </c>
      <c r="T1958" s="7">
        <v>39696</v>
      </c>
      <c r="U1958" t="s">
        <v>2277</v>
      </c>
      <c r="V1958" s="7">
        <v>39696</v>
      </c>
      <c r="W1958" t="s">
        <v>8211</v>
      </c>
      <c r="X1958" t="s">
        <v>1465</v>
      </c>
      <c r="Y1958">
        <v>2008</v>
      </c>
      <c r="Z1958">
        <v>5</v>
      </c>
    </row>
    <row r="1959" spans="1:26" x14ac:dyDescent="0.25">
      <c r="A1959" t="s">
        <v>4859</v>
      </c>
      <c r="B1959" t="s">
        <v>4860</v>
      </c>
      <c r="C1959" t="s">
        <v>4860</v>
      </c>
      <c r="D1959">
        <v>0</v>
      </c>
      <c r="E1959">
        <v>96</v>
      </c>
      <c r="F1959">
        <v>1</v>
      </c>
      <c r="G1959">
        <v>36</v>
      </c>
      <c r="H1959" t="s">
        <v>8177</v>
      </c>
      <c r="I1959" t="s">
        <v>145</v>
      </c>
      <c r="J1959" t="s">
        <v>3857</v>
      </c>
      <c r="K1959" t="s">
        <v>5802</v>
      </c>
      <c r="L1959" s="5">
        <v>6.4</v>
      </c>
      <c r="M1959" t="s">
        <v>8178</v>
      </c>
      <c r="N1959" s="6">
        <v>56577</v>
      </c>
      <c r="O1959" t="s">
        <v>8179</v>
      </c>
      <c r="P1959" s="6">
        <v>21800000</v>
      </c>
      <c r="Q1959" s="6">
        <v>716580</v>
      </c>
      <c r="R1959">
        <v>-21083420</v>
      </c>
      <c r="S1959" t="s">
        <v>8185</v>
      </c>
      <c r="T1959" s="7">
        <v>40374</v>
      </c>
      <c r="U1959" t="s">
        <v>4861</v>
      </c>
      <c r="V1959" s="7">
        <v>40374</v>
      </c>
      <c r="W1959" t="s">
        <v>8209</v>
      </c>
      <c r="X1959" t="s">
        <v>8199</v>
      </c>
      <c r="Y1959">
        <v>2010</v>
      </c>
      <c r="Z1959">
        <v>15</v>
      </c>
    </row>
    <row r="1960" spans="1:26" x14ac:dyDescent="0.25">
      <c r="A1960" t="s">
        <v>4862</v>
      </c>
      <c r="B1960" t="s">
        <v>4863</v>
      </c>
      <c r="C1960" t="s">
        <v>4863</v>
      </c>
      <c r="D1960">
        <v>0</v>
      </c>
      <c r="E1960">
        <v>145</v>
      </c>
      <c r="F1960">
        <v>2</v>
      </c>
      <c r="G1960">
        <v>25</v>
      </c>
      <c r="H1960" t="s">
        <v>8183</v>
      </c>
      <c r="I1960" t="s">
        <v>132</v>
      </c>
      <c r="J1960" t="s">
        <v>145</v>
      </c>
      <c r="K1960" t="s">
        <v>8157</v>
      </c>
      <c r="L1960" s="5">
        <v>5.7</v>
      </c>
      <c r="M1960" t="s">
        <v>8178</v>
      </c>
      <c r="N1960" s="6">
        <v>125852</v>
      </c>
      <c r="O1960" t="s">
        <v>8182</v>
      </c>
      <c r="P1960" s="6">
        <v>65000000</v>
      </c>
      <c r="Q1960" s="6">
        <v>418765519</v>
      </c>
      <c r="R1960">
        <v>353765519</v>
      </c>
      <c r="S1960" t="s">
        <v>8175</v>
      </c>
      <c r="T1960" s="7">
        <v>39580</v>
      </c>
      <c r="U1960" t="s">
        <v>4864</v>
      </c>
      <c r="V1960" s="7">
        <v>39580</v>
      </c>
      <c r="W1960" t="s">
        <v>8213</v>
      </c>
      <c r="X1960" t="s">
        <v>8205</v>
      </c>
      <c r="Y1960">
        <v>2008</v>
      </c>
      <c r="Z1960">
        <v>12</v>
      </c>
    </row>
    <row r="1961" spans="1:26" x14ac:dyDescent="0.25">
      <c r="A1961" t="s">
        <v>4865</v>
      </c>
      <c r="B1961" t="s">
        <v>4866</v>
      </c>
      <c r="C1961" t="s">
        <v>4866</v>
      </c>
      <c r="D1961">
        <v>0</v>
      </c>
      <c r="E1961">
        <v>129</v>
      </c>
      <c r="F1961">
        <v>2</v>
      </c>
      <c r="G1961">
        <v>9</v>
      </c>
      <c r="H1961" t="s">
        <v>8183</v>
      </c>
      <c r="I1961" t="s">
        <v>132</v>
      </c>
      <c r="J1961" t="s">
        <v>145</v>
      </c>
      <c r="K1961" t="s">
        <v>8157</v>
      </c>
      <c r="L1961" s="5">
        <v>6.4</v>
      </c>
      <c r="M1961" t="s">
        <v>8178</v>
      </c>
      <c r="N1961" s="6">
        <v>179958</v>
      </c>
      <c r="O1961" t="s">
        <v>8182</v>
      </c>
      <c r="P1961" s="6">
        <v>40000000</v>
      </c>
      <c r="Q1961" s="6">
        <v>178866158</v>
      </c>
      <c r="R1961">
        <v>138866158</v>
      </c>
      <c r="S1961" t="s">
        <v>8175</v>
      </c>
      <c r="T1961" s="7">
        <v>39837</v>
      </c>
      <c r="U1961" t="s">
        <v>3722</v>
      </c>
      <c r="V1961" s="7">
        <v>39837</v>
      </c>
      <c r="W1961" t="s">
        <v>8198</v>
      </c>
      <c r="X1961" t="s">
        <v>8206</v>
      </c>
      <c r="Y1961">
        <v>2009</v>
      </c>
      <c r="Z1961">
        <v>24</v>
      </c>
    </row>
    <row r="1962" spans="1:26" x14ac:dyDescent="0.25">
      <c r="A1962" t="s">
        <v>4867</v>
      </c>
      <c r="B1962" t="s">
        <v>4868</v>
      </c>
      <c r="C1962" t="s">
        <v>4868</v>
      </c>
      <c r="D1962">
        <v>0</v>
      </c>
      <c r="E1962">
        <v>95</v>
      </c>
      <c r="F1962">
        <v>1</v>
      </c>
      <c r="G1962">
        <v>35</v>
      </c>
      <c r="H1962" t="s">
        <v>8177</v>
      </c>
      <c r="I1962" t="s">
        <v>5529</v>
      </c>
      <c r="J1962" t="s">
        <v>8159</v>
      </c>
      <c r="K1962" t="s">
        <v>132</v>
      </c>
      <c r="L1962" s="5">
        <v>7.3</v>
      </c>
      <c r="M1962" t="s">
        <v>8181</v>
      </c>
      <c r="N1962" s="6">
        <v>285669</v>
      </c>
      <c r="O1962" t="s">
        <v>8182</v>
      </c>
      <c r="P1962" s="6">
        <v>130000000</v>
      </c>
      <c r="Q1962" s="6">
        <v>321885765</v>
      </c>
      <c r="R1962">
        <v>191885765</v>
      </c>
      <c r="S1962" t="s">
        <v>8175</v>
      </c>
      <c r="T1962" s="7">
        <v>40479</v>
      </c>
      <c r="U1962" t="s">
        <v>4869</v>
      </c>
      <c r="V1962" s="7">
        <v>40479</v>
      </c>
      <c r="W1962" t="s">
        <v>8204</v>
      </c>
      <c r="X1962" t="s">
        <v>8199</v>
      </c>
      <c r="Y1962">
        <v>2010</v>
      </c>
      <c r="Z1962">
        <v>28</v>
      </c>
    </row>
    <row r="1963" spans="1:26" x14ac:dyDescent="0.25">
      <c r="A1963" t="s">
        <v>4870</v>
      </c>
      <c r="B1963" t="s">
        <v>4871</v>
      </c>
      <c r="C1963" t="s">
        <v>4871</v>
      </c>
      <c r="D1963">
        <v>0</v>
      </c>
      <c r="E1963">
        <v>128</v>
      </c>
      <c r="F1963">
        <v>2</v>
      </c>
      <c r="G1963">
        <v>8</v>
      </c>
      <c r="H1963" t="s">
        <v>8183</v>
      </c>
      <c r="I1963" t="s">
        <v>8162</v>
      </c>
      <c r="J1963" t="s">
        <v>145</v>
      </c>
      <c r="K1963" t="s">
        <v>8166</v>
      </c>
      <c r="L1963" s="5">
        <v>6.3</v>
      </c>
      <c r="M1963" t="s">
        <v>8178</v>
      </c>
      <c r="N1963" s="6">
        <v>119048</v>
      </c>
      <c r="O1963" t="s">
        <v>8182</v>
      </c>
      <c r="P1963" s="6">
        <v>30000000</v>
      </c>
      <c r="Q1963" s="6">
        <v>30842746</v>
      </c>
      <c r="R1963">
        <v>842746</v>
      </c>
      <c r="S1963" t="s">
        <v>8175</v>
      </c>
      <c r="T1963" s="7">
        <v>2021</v>
      </c>
      <c r="U1963" t="s">
        <v>4669</v>
      </c>
      <c r="V1963" s="7">
        <v>2021</v>
      </c>
      <c r="W1963" t="s">
        <v>8209</v>
      </c>
      <c r="X1963" t="s">
        <v>8199</v>
      </c>
      <c r="Y1963">
        <v>1905</v>
      </c>
      <c r="Z1963">
        <v>13</v>
      </c>
    </row>
    <row r="1964" spans="1:26" x14ac:dyDescent="0.25">
      <c r="A1964" t="s">
        <v>4872</v>
      </c>
      <c r="B1964" t="s">
        <v>4873</v>
      </c>
      <c r="C1964" t="s">
        <v>4873</v>
      </c>
      <c r="D1964">
        <v>0</v>
      </c>
      <c r="E1964">
        <v>90</v>
      </c>
      <c r="F1964">
        <v>1</v>
      </c>
      <c r="G1964">
        <v>30</v>
      </c>
      <c r="H1964" t="s">
        <v>8177</v>
      </c>
      <c r="I1964" t="s">
        <v>5529</v>
      </c>
      <c r="J1964" t="s">
        <v>3857</v>
      </c>
      <c r="K1964" t="s">
        <v>5802</v>
      </c>
      <c r="L1964" s="5">
        <v>6</v>
      </c>
      <c r="M1964" t="s">
        <v>8178</v>
      </c>
      <c r="N1964" s="6">
        <v>74619</v>
      </c>
      <c r="O1964" t="s">
        <v>8179</v>
      </c>
      <c r="P1964" s="6">
        <v>33000000</v>
      </c>
      <c r="Q1964" s="6">
        <v>44331465</v>
      </c>
      <c r="R1964">
        <v>11331465</v>
      </c>
      <c r="S1964" t="s">
        <v>8175</v>
      </c>
      <c r="T1964" s="7">
        <v>44028</v>
      </c>
      <c r="U1964" t="s">
        <v>4874</v>
      </c>
      <c r="V1964" s="7">
        <v>44028</v>
      </c>
      <c r="W1964" t="s">
        <v>8209</v>
      </c>
      <c r="X1964" t="s">
        <v>8199</v>
      </c>
      <c r="Y1964">
        <v>2020</v>
      </c>
      <c r="Z1964">
        <v>16</v>
      </c>
    </row>
    <row r="1965" spans="1:26" x14ac:dyDescent="0.25">
      <c r="A1965" t="s">
        <v>4875</v>
      </c>
      <c r="B1965" t="s">
        <v>4876</v>
      </c>
      <c r="C1965" t="s">
        <v>4876</v>
      </c>
      <c r="D1965">
        <v>0</v>
      </c>
      <c r="E1965">
        <v>101</v>
      </c>
      <c r="F1965">
        <v>1</v>
      </c>
      <c r="G1965">
        <v>41</v>
      </c>
      <c r="H1965" t="s">
        <v>8177</v>
      </c>
      <c r="I1965" t="s">
        <v>132</v>
      </c>
      <c r="J1965" t="s">
        <v>8157</v>
      </c>
      <c r="K1965" t="s">
        <v>5802</v>
      </c>
      <c r="L1965" s="5">
        <v>6.5</v>
      </c>
      <c r="M1965" t="s">
        <v>8178</v>
      </c>
      <c r="N1965" s="6">
        <v>181080</v>
      </c>
      <c r="O1965" t="s">
        <v>8182</v>
      </c>
      <c r="P1965" s="6">
        <v>24000000</v>
      </c>
      <c r="Q1965" s="6">
        <v>42784344</v>
      </c>
      <c r="R1965">
        <v>18784344</v>
      </c>
      <c r="S1965" t="s">
        <v>8175</v>
      </c>
      <c r="T1965" s="7">
        <v>39698</v>
      </c>
      <c r="U1965" t="s">
        <v>1299</v>
      </c>
      <c r="V1965" s="7">
        <v>39698</v>
      </c>
      <c r="W1965" t="s">
        <v>8211</v>
      </c>
      <c r="X1965" t="s">
        <v>8200</v>
      </c>
      <c r="Y1965">
        <v>2008</v>
      </c>
      <c r="Z1965">
        <v>7</v>
      </c>
    </row>
    <row r="1966" spans="1:26" x14ac:dyDescent="0.25">
      <c r="A1966" t="s">
        <v>4877</v>
      </c>
      <c r="B1966" t="s">
        <v>4878</v>
      </c>
      <c r="C1966" t="s">
        <v>4878</v>
      </c>
      <c r="D1966">
        <v>0</v>
      </c>
      <c r="E1966">
        <v>105</v>
      </c>
      <c r="F1966">
        <v>1</v>
      </c>
      <c r="G1966">
        <v>45</v>
      </c>
      <c r="H1966" t="s">
        <v>8177</v>
      </c>
      <c r="I1966" t="s">
        <v>8160</v>
      </c>
      <c r="J1966" t="s">
        <v>145</v>
      </c>
      <c r="K1966" t="s">
        <v>5802</v>
      </c>
      <c r="L1966" s="5">
        <v>6.4</v>
      </c>
      <c r="M1966" t="s">
        <v>8178</v>
      </c>
      <c r="N1966" s="6">
        <v>112571</v>
      </c>
      <c r="O1966" t="s">
        <v>8182</v>
      </c>
      <c r="P1966" s="6">
        <v>13000000</v>
      </c>
      <c r="Q1966" s="6">
        <v>115890699</v>
      </c>
      <c r="R1966">
        <v>102890699</v>
      </c>
      <c r="S1966" t="s">
        <v>8175</v>
      </c>
      <c r="T1966" s="7">
        <v>40903</v>
      </c>
      <c r="U1966" t="s">
        <v>4474</v>
      </c>
      <c r="V1966" s="7">
        <v>40903</v>
      </c>
      <c r="W1966" t="s">
        <v>8196</v>
      </c>
      <c r="X1966" t="s">
        <v>8205</v>
      </c>
      <c r="Y1966">
        <v>2011</v>
      </c>
      <c r="Z1966">
        <v>26</v>
      </c>
    </row>
    <row r="1967" spans="1:26" x14ac:dyDescent="0.25">
      <c r="A1967" t="s">
        <v>4879</v>
      </c>
      <c r="B1967" t="s">
        <v>4880</v>
      </c>
      <c r="C1967" t="s">
        <v>4880</v>
      </c>
      <c r="D1967">
        <v>0</v>
      </c>
      <c r="E1967">
        <v>120</v>
      </c>
      <c r="F1967">
        <v>2</v>
      </c>
      <c r="G1967">
        <v>0</v>
      </c>
      <c r="H1967" t="s">
        <v>8177</v>
      </c>
      <c r="I1967" t="s">
        <v>8162</v>
      </c>
      <c r="J1967" t="s">
        <v>145</v>
      </c>
      <c r="K1967" t="s">
        <v>8157</v>
      </c>
      <c r="L1967" s="5">
        <v>8</v>
      </c>
      <c r="M1967" t="s">
        <v>8181</v>
      </c>
      <c r="N1967" s="6">
        <v>867512</v>
      </c>
      <c r="O1967" t="s">
        <v>8184</v>
      </c>
      <c r="P1967" s="6">
        <v>15000000</v>
      </c>
      <c r="Q1967" s="6">
        <v>378410542</v>
      </c>
      <c r="R1967">
        <v>363410542</v>
      </c>
      <c r="S1967" t="s">
        <v>8175</v>
      </c>
      <c r="T1967" s="7">
        <v>39690</v>
      </c>
      <c r="U1967" t="s">
        <v>4881</v>
      </c>
      <c r="V1967" s="7">
        <v>39690</v>
      </c>
      <c r="W1967" t="s">
        <v>8212</v>
      </c>
      <c r="X1967" t="s">
        <v>8206</v>
      </c>
      <c r="Y1967">
        <v>2008</v>
      </c>
      <c r="Z1967">
        <v>30</v>
      </c>
    </row>
    <row r="1968" spans="1:26" x14ac:dyDescent="0.25">
      <c r="A1968" t="s">
        <v>4882</v>
      </c>
      <c r="B1968" t="s">
        <v>4883</v>
      </c>
      <c r="C1968" t="s">
        <v>4883</v>
      </c>
      <c r="D1968">
        <v>0</v>
      </c>
      <c r="E1968">
        <v>109</v>
      </c>
      <c r="F1968">
        <v>1</v>
      </c>
      <c r="G1968">
        <v>49</v>
      </c>
      <c r="H1968" t="s">
        <v>8177</v>
      </c>
      <c r="I1968" t="s">
        <v>5529</v>
      </c>
      <c r="J1968" t="s">
        <v>8158</v>
      </c>
      <c r="K1968" t="s">
        <v>132</v>
      </c>
      <c r="L1968" s="5">
        <v>6.3</v>
      </c>
      <c r="M1968" t="s">
        <v>8178</v>
      </c>
      <c r="N1968" s="6">
        <v>206919</v>
      </c>
      <c r="O1968" t="s">
        <v>8182</v>
      </c>
      <c r="P1968" s="6">
        <v>117000000</v>
      </c>
      <c r="Q1968" s="6">
        <v>261989769</v>
      </c>
      <c r="R1968">
        <v>144989769</v>
      </c>
      <c r="S1968" t="s">
        <v>8175</v>
      </c>
      <c r="T1968" s="7">
        <v>40345</v>
      </c>
      <c r="U1968" t="s">
        <v>13</v>
      </c>
      <c r="V1968" s="7">
        <v>40345</v>
      </c>
      <c r="W1968" t="s">
        <v>8208</v>
      </c>
      <c r="X1968" t="s">
        <v>8202</v>
      </c>
      <c r="Y1968">
        <v>2010</v>
      </c>
      <c r="Z1968">
        <v>16</v>
      </c>
    </row>
    <row r="1969" spans="1:26" x14ac:dyDescent="0.25">
      <c r="A1969" t="s">
        <v>4884</v>
      </c>
      <c r="B1969" t="s">
        <v>4885</v>
      </c>
      <c r="C1969" t="s">
        <v>4885</v>
      </c>
      <c r="D1969">
        <v>0</v>
      </c>
      <c r="E1969">
        <v>107</v>
      </c>
      <c r="F1969">
        <v>1</v>
      </c>
      <c r="G1969">
        <v>47</v>
      </c>
      <c r="H1969" t="s">
        <v>8177</v>
      </c>
      <c r="I1969" t="s">
        <v>5529</v>
      </c>
      <c r="J1969" t="s">
        <v>8162</v>
      </c>
      <c r="K1969" t="s">
        <v>3857</v>
      </c>
      <c r="L1969" s="5">
        <v>6.5</v>
      </c>
      <c r="M1969" t="s">
        <v>8178</v>
      </c>
      <c r="N1969" s="6">
        <v>304782</v>
      </c>
      <c r="O1969" t="s">
        <v>8182</v>
      </c>
      <c r="P1969" s="6">
        <v>85000000</v>
      </c>
      <c r="Q1969" s="6">
        <v>360366870</v>
      </c>
      <c r="R1969">
        <v>275366870</v>
      </c>
      <c r="S1969" t="s">
        <v>8175</v>
      </c>
      <c r="T1969" s="7">
        <v>39884</v>
      </c>
      <c r="U1969" t="s">
        <v>4186</v>
      </c>
      <c r="V1969" s="7">
        <v>39884</v>
      </c>
      <c r="W1969" t="s">
        <v>8203</v>
      </c>
      <c r="X1969" t="s">
        <v>8199</v>
      </c>
      <c r="Y1969">
        <v>2009</v>
      </c>
      <c r="Z1969">
        <v>12</v>
      </c>
    </row>
    <row r="1970" spans="1:26" x14ac:dyDescent="0.25">
      <c r="A1970" t="s">
        <v>4886</v>
      </c>
      <c r="B1970" t="s">
        <v>4887</v>
      </c>
      <c r="C1970" t="s">
        <v>4887</v>
      </c>
      <c r="D1970">
        <v>0</v>
      </c>
      <c r="E1970">
        <v>128</v>
      </c>
      <c r="F1970">
        <v>2</v>
      </c>
      <c r="G1970">
        <v>8</v>
      </c>
      <c r="H1970" t="s">
        <v>8183</v>
      </c>
      <c r="I1970" t="s">
        <v>8160</v>
      </c>
      <c r="J1970" t="s">
        <v>145</v>
      </c>
      <c r="K1970" t="s">
        <v>8167</v>
      </c>
      <c r="L1970" s="5">
        <v>7.5</v>
      </c>
      <c r="M1970" t="s">
        <v>8181</v>
      </c>
      <c r="N1970" s="6">
        <v>178156</v>
      </c>
      <c r="O1970" t="s">
        <v>8182</v>
      </c>
      <c r="P1970" s="6">
        <v>20000000</v>
      </c>
      <c r="Q1970" s="6">
        <v>54589558</v>
      </c>
      <c r="R1970">
        <v>34589558</v>
      </c>
      <c r="S1970" t="s">
        <v>8175</v>
      </c>
      <c r="T1970" s="7">
        <v>39749</v>
      </c>
      <c r="U1970" t="s">
        <v>1045</v>
      </c>
      <c r="V1970" s="7">
        <v>39749</v>
      </c>
      <c r="W1970" t="s">
        <v>8204</v>
      </c>
      <c r="X1970" t="s">
        <v>8197</v>
      </c>
      <c r="Y1970">
        <v>2008</v>
      </c>
      <c r="Z1970">
        <v>28</v>
      </c>
    </row>
    <row r="1971" spans="1:26" x14ac:dyDescent="0.25">
      <c r="A1971" t="s">
        <v>4888</v>
      </c>
      <c r="B1971" t="s">
        <v>4889</v>
      </c>
      <c r="C1971" t="s">
        <v>4889</v>
      </c>
      <c r="D1971">
        <v>0</v>
      </c>
      <c r="E1971">
        <v>108</v>
      </c>
      <c r="F1971">
        <v>1</v>
      </c>
      <c r="G1971">
        <v>48</v>
      </c>
      <c r="H1971" t="s">
        <v>8177</v>
      </c>
      <c r="I1971" t="s">
        <v>8158</v>
      </c>
      <c r="J1971" t="s">
        <v>8163</v>
      </c>
      <c r="K1971" t="s">
        <v>8156</v>
      </c>
      <c r="L1971" s="5">
        <v>6.4</v>
      </c>
      <c r="M1971" t="s">
        <v>8178</v>
      </c>
      <c r="N1971" s="6">
        <v>433131</v>
      </c>
      <c r="O1971" t="s">
        <v>8182</v>
      </c>
      <c r="P1971" s="6">
        <v>200000000</v>
      </c>
      <c r="Q1971" s="6">
        <v>1025468216</v>
      </c>
      <c r="R1971">
        <v>825468216</v>
      </c>
      <c r="S1971" t="s">
        <v>8175</v>
      </c>
      <c r="T1971" s="7">
        <v>40234</v>
      </c>
      <c r="U1971" t="s">
        <v>575</v>
      </c>
      <c r="V1971" s="7">
        <v>40234</v>
      </c>
      <c r="W1971" t="s">
        <v>8201</v>
      </c>
      <c r="X1971" t="s">
        <v>8199</v>
      </c>
      <c r="Y1971">
        <v>2010</v>
      </c>
      <c r="Z1971">
        <v>25</v>
      </c>
    </row>
    <row r="1972" spans="1:26" x14ac:dyDescent="0.25">
      <c r="A1972" t="s">
        <v>4890</v>
      </c>
      <c r="B1972" t="s">
        <v>4891</v>
      </c>
      <c r="C1972" t="s">
        <v>4891</v>
      </c>
      <c r="D1972">
        <v>0</v>
      </c>
      <c r="E1972">
        <v>137</v>
      </c>
      <c r="F1972">
        <v>2</v>
      </c>
      <c r="G1972">
        <v>17</v>
      </c>
      <c r="H1972" t="s">
        <v>8183</v>
      </c>
      <c r="I1972" t="s">
        <v>8162</v>
      </c>
      <c r="J1972" t="s">
        <v>145</v>
      </c>
      <c r="K1972" t="s">
        <v>8167</v>
      </c>
      <c r="L1972" s="5">
        <v>6.4</v>
      </c>
      <c r="M1972" t="s">
        <v>8178</v>
      </c>
      <c r="N1972" s="6">
        <v>74726</v>
      </c>
      <c r="O1972" t="s">
        <v>8179</v>
      </c>
      <c r="P1972" s="6">
        <v>50000000</v>
      </c>
      <c r="Q1972" s="6">
        <v>12951093</v>
      </c>
      <c r="R1972">
        <v>-37048907</v>
      </c>
      <c r="S1972" t="s">
        <v>8185</v>
      </c>
      <c r="T1972" s="7">
        <v>42109</v>
      </c>
      <c r="U1972" t="s">
        <v>4892</v>
      </c>
      <c r="V1972" s="7">
        <v>42109</v>
      </c>
      <c r="W1972" t="s">
        <v>8210</v>
      </c>
      <c r="X1972" t="s">
        <v>8202</v>
      </c>
      <c r="Y1972">
        <v>2015</v>
      </c>
      <c r="Z1972">
        <v>15</v>
      </c>
    </row>
    <row r="1973" spans="1:26" x14ac:dyDescent="0.25">
      <c r="A1973" t="s">
        <v>4893</v>
      </c>
      <c r="B1973" t="s">
        <v>4894</v>
      </c>
      <c r="C1973" t="s">
        <v>4894</v>
      </c>
      <c r="D1973">
        <v>0</v>
      </c>
      <c r="E1973">
        <v>130</v>
      </c>
      <c r="F1973">
        <v>2</v>
      </c>
      <c r="G1973">
        <v>10</v>
      </c>
      <c r="H1973" t="s">
        <v>8183</v>
      </c>
      <c r="I1973" t="s">
        <v>5529</v>
      </c>
      <c r="J1973" t="s">
        <v>8158</v>
      </c>
      <c r="K1973" t="s">
        <v>132</v>
      </c>
      <c r="L1973" s="5">
        <v>6</v>
      </c>
      <c r="M1973" t="s">
        <v>8178</v>
      </c>
      <c r="N1973" s="6">
        <v>112249</v>
      </c>
      <c r="O1973" t="s">
        <v>8182</v>
      </c>
      <c r="P1973" s="6">
        <v>125000000</v>
      </c>
      <c r="Q1973" s="6">
        <v>133838006</v>
      </c>
      <c r="R1973">
        <v>8838006</v>
      </c>
      <c r="S1973" t="s">
        <v>8175</v>
      </c>
      <c r="T1973" s="7">
        <v>44986</v>
      </c>
      <c r="U1973" t="s">
        <v>4032</v>
      </c>
      <c r="V1973" s="7">
        <v>44986</v>
      </c>
      <c r="W1973" t="s">
        <v>8203</v>
      </c>
      <c r="X1973" t="s">
        <v>8202</v>
      </c>
      <c r="Y1973">
        <v>2023</v>
      </c>
      <c r="Z1973">
        <v>1</v>
      </c>
    </row>
    <row r="1974" spans="1:26" x14ac:dyDescent="0.25">
      <c r="A1974" t="s">
        <v>4895</v>
      </c>
      <c r="B1974" t="s">
        <v>4896</v>
      </c>
      <c r="C1974" t="s">
        <v>4896</v>
      </c>
      <c r="D1974">
        <v>0</v>
      </c>
      <c r="E1974">
        <v>131</v>
      </c>
      <c r="F1974">
        <v>2</v>
      </c>
      <c r="G1974">
        <v>11</v>
      </c>
      <c r="H1974" t="s">
        <v>8183</v>
      </c>
      <c r="I1974" t="s">
        <v>145</v>
      </c>
      <c r="J1974" t="s">
        <v>83</v>
      </c>
      <c r="K1974" t="s">
        <v>8157</v>
      </c>
      <c r="L1974" s="5">
        <v>6.8</v>
      </c>
      <c r="M1974" t="s">
        <v>8178</v>
      </c>
      <c r="N1974" s="6">
        <v>52010</v>
      </c>
      <c r="O1974" t="s">
        <v>8179</v>
      </c>
      <c r="P1974" s="6">
        <v>16000000</v>
      </c>
      <c r="Q1974" s="6">
        <v>15134907</v>
      </c>
      <c r="R1974">
        <v>-865093</v>
      </c>
      <c r="S1974" t="s">
        <v>8185</v>
      </c>
      <c r="T1974" s="7">
        <v>44806</v>
      </c>
      <c r="U1974" t="s">
        <v>4897</v>
      </c>
      <c r="V1974" s="7">
        <v>44806</v>
      </c>
      <c r="W1974" t="s">
        <v>8211</v>
      </c>
      <c r="X1974" t="s">
        <v>1465</v>
      </c>
      <c r="Y1974">
        <v>2022</v>
      </c>
      <c r="Z1974">
        <v>2</v>
      </c>
    </row>
    <row r="1975" spans="1:26" x14ac:dyDescent="0.25">
      <c r="A1975" t="s">
        <v>4898</v>
      </c>
      <c r="B1975" t="s">
        <v>4899</v>
      </c>
      <c r="C1975" t="s">
        <v>4899</v>
      </c>
      <c r="D1975">
        <v>0</v>
      </c>
      <c r="E1975">
        <v>106</v>
      </c>
      <c r="F1975">
        <v>1</v>
      </c>
      <c r="G1975">
        <v>46</v>
      </c>
      <c r="H1975" t="s">
        <v>8177</v>
      </c>
      <c r="I1975" t="s">
        <v>8160</v>
      </c>
      <c r="J1975" t="s">
        <v>145</v>
      </c>
      <c r="K1975" t="s">
        <v>8165</v>
      </c>
      <c r="L1975" s="5">
        <v>6.5</v>
      </c>
      <c r="M1975" t="s">
        <v>8178</v>
      </c>
      <c r="N1975" s="6">
        <v>50491</v>
      </c>
      <c r="O1975" t="s">
        <v>8179</v>
      </c>
      <c r="P1975" s="6">
        <v>10000000</v>
      </c>
      <c r="Q1975" s="6">
        <v>4681651</v>
      </c>
      <c r="R1975">
        <v>-5318349</v>
      </c>
      <c r="S1975" t="s">
        <v>8185</v>
      </c>
      <c r="T1975" s="7">
        <v>40202</v>
      </c>
      <c r="U1975" t="s">
        <v>4900</v>
      </c>
      <c r="V1975" s="7">
        <v>40202</v>
      </c>
      <c r="W1975" t="s">
        <v>8198</v>
      </c>
      <c r="X1975" t="s">
        <v>8200</v>
      </c>
      <c r="Y1975">
        <v>2010</v>
      </c>
      <c r="Z1975">
        <v>24</v>
      </c>
    </row>
    <row r="1976" spans="1:26" x14ac:dyDescent="0.25">
      <c r="A1976" t="s">
        <v>4901</v>
      </c>
      <c r="B1976" t="s">
        <v>4902</v>
      </c>
      <c r="C1976" t="s">
        <v>4902</v>
      </c>
      <c r="D1976">
        <v>0</v>
      </c>
      <c r="E1976">
        <v>104</v>
      </c>
      <c r="F1976">
        <v>1</v>
      </c>
      <c r="G1976">
        <v>44</v>
      </c>
      <c r="H1976" t="s">
        <v>8177</v>
      </c>
      <c r="I1976" t="s">
        <v>83</v>
      </c>
      <c r="J1976" t="s">
        <v>8161</v>
      </c>
      <c r="K1976" t="s">
        <v>5802</v>
      </c>
      <c r="L1976" s="5">
        <v>5.8</v>
      </c>
      <c r="M1976" t="s">
        <v>8178</v>
      </c>
      <c r="N1976" s="6">
        <v>100779</v>
      </c>
      <c r="O1976" t="s">
        <v>8182</v>
      </c>
      <c r="P1976" s="6">
        <v>30000000</v>
      </c>
      <c r="Q1976" s="6">
        <v>27127620</v>
      </c>
      <c r="R1976">
        <v>-2872380</v>
      </c>
      <c r="S1976" t="s">
        <v>8185</v>
      </c>
      <c r="T1976" s="7">
        <v>40092</v>
      </c>
      <c r="U1976" t="s">
        <v>4903</v>
      </c>
      <c r="V1976" s="7">
        <v>40092</v>
      </c>
      <c r="W1976" t="s">
        <v>8204</v>
      </c>
      <c r="X1976" t="s">
        <v>8197</v>
      </c>
      <c r="Y1976">
        <v>2009</v>
      </c>
      <c r="Z1976">
        <v>6</v>
      </c>
    </row>
    <row r="1977" spans="1:26" x14ac:dyDescent="0.25">
      <c r="A1977" t="s">
        <v>4904</v>
      </c>
      <c r="B1977" t="s">
        <v>4905</v>
      </c>
      <c r="C1977" t="s">
        <v>4905</v>
      </c>
      <c r="D1977">
        <v>0</v>
      </c>
      <c r="E1977">
        <v>106</v>
      </c>
      <c r="F1977">
        <v>1</v>
      </c>
      <c r="G1977">
        <v>46</v>
      </c>
      <c r="H1977" t="s">
        <v>8177</v>
      </c>
      <c r="I1977" t="s">
        <v>132</v>
      </c>
      <c r="J1977" t="s">
        <v>145</v>
      </c>
      <c r="K1977" t="s">
        <v>5802</v>
      </c>
      <c r="L1977" s="5">
        <v>7</v>
      </c>
      <c r="M1977" t="s">
        <v>8178</v>
      </c>
      <c r="N1977" s="6">
        <v>147758</v>
      </c>
      <c r="O1977" t="s">
        <v>8182</v>
      </c>
      <c r="P1977" s="6">
        <v>7000000</v>
      </c>
      <c r="Q1977" s="6">
        <v>31430334</v>
      </c>
      <c r="R1977">
        <v>24430334</v>
      </c>
      <c r="S1977" t="s">
        <v>8175</v>
      </c>
      <c r="T1977" s="7">
        <v>40068</v>
      </c>
      <c r="U1977" t="s">
        <v>730</v>
      </c>
      <c r="V1977" s="7">
        <v>40068</v>
      </c>
      <c r="W1977" t="s">
        <v>8211</v>
      </c>
      <c r="X1977" t="s">
        <v>8206</v>
      </c>
      <c r="Y1977">
        <v>2009</v>
      </c>
      <c r="Z1977">
        <v>12</v>
      </c>
    </row>
    <row r="1978" spans="1:26" x14ac:dyDescent="0.25">
      <c r="A1978" t="s">
        <v>4906</v>
      </c>
      <c r="B1978" t="s">
        <v>4907</v>
      </c>
      <c r="C1978" t="s">
        <v>4907</v>
      </c>
      <c r="D1978">
        <v>0</v>
      </c>
      <c r="E1978">
        <v>128</v>
      </c>
      <c r="F1978">
        <v>2</v>
      </c>
      <c r="G1978">
        <v>8</v>
      </c>
      <c r="H1978" t="s">
        <v>8183</v>
      </c>
      <c r="I1978" t="s">
        <v>8160</v>
      </c>
      <c r="J1978" t="s">
        <v>145</v>
      </c>
      <c r="K1978" t="s">
        <v>8167</v>
      </c>
      <c r="L1978" s="5">
        <v>7.5</v>
      </c>
      <c r="M1978" t="s">
        <v>8181</v>
      </c>
      <c r="N1978" s="6">
        <v>94307</v>
      </c>
      <c r="O1978" t="s">
        <v>8179</v>
      </c>
      <c r="P1978" s="6">
        <v>20000000</v>
      </c>
      <c r="Q1978" s="6">
        <v>67782762</v>
      </c>
      <c r="R1978">
        <v>47782762</v>
      </c>
      <c r="S1978" t="s">
        <v>8175</v>
      </c>
      <c r="T1978" s="7">
        <v>41954</v>
      </c>
      <c r="U1978" t="s">
        <v>4908</v>
      </c>
      <c r="V1978" s="7">
        <v>41954</v>
      </c>
      <c r="W1978" t="s">
        <v>8207</v>
      </c>
      <c r="X1978" t="s">
        <v>8197</v>
      </c>
      <c r="Y1978">
        <v>2014</v>
      </c>
      <c r="Z1978">
        <v>11</v>
      </c>
    </row>
    <row r="1979" spans="1:26" x14ac:dyDescent="0.25">
      <c r="A1979" t="s">
        <v>4909</v>
      </c>
      <c r="B1979" t="s">
        <v>4910</v>
      </c>
      <c r="C1979" t="s">
        <v>4910</v>
      </c>
      <c r="D1979">
        <v>0</v>
      </c>
      <c r="E1979">
        <v>97</v>
      </c>
      <c r="F1979">
        <v>1</v>
      </c>
      <c r="G1979">
        <v>37</v>
      </c>
      <c r="H1979" t="s">
        <v>8177</v>
      </c>
      <c r="I1979" t="s">
        <v>5529</v>
      </c>
      <c r="J1979" t="s">
        <v>145</v>
      </c>
      <c r="K1979" t="s">
        <v>8167</v>
      </c>
      <c r="L1979" s="5">
        <v>6.3</v>
      </c>
      <c r="M1979" t="s">
        <v>8178</v>
      </c>
      <c r="N1979" s="6">
        <v>85292</v>
      </c>
      <c r="O1979" t="s">
        <v>8179</v>
      </c>
      <c r="P1979" s="6">
        <v>12000000</v>
      </c>
      <c r="Q1979" s="6">
        <v>6890432</v>
      </c>
      <c r="R1979">
        <v>-5109568</v>
      </c>
      <c r="S1979" t="s">
        <v>8185</v>
      </c>
      <c r="T1979" s="7">
        <v>40224</v>
      </c>
      <c r="U1979" t="s">
        <v>2845</v>
      </c>
      <c r="V1979" s="7">
        <v>40224</v>
      </c>
      <c r="W1979" t="s">
        <v>8201</v>
      </c>
      <c r="X1979" t="s">
        <v>8205</v>
      </c>
      <c r="Y1979">
        <v>2010</v>
      </c>
      <c r="Z1979">
        <v>15</v>
      </c>
    </row>
    <row r="1980" spans="1:26" x14ac:dyDescent="0.25">
      <c r="A1980" t="s">
        <v>4911</v>
      </c>
      <c r="B1980" t="s">
        <v>4912</v>
      </c>
      <c r="C1980" t="s">
        <v>4913</v>
      </c>
      <c r="D1980">
        <v>0</v>
      </c>
      <c r="E1980">
        <v>95</v>
      </c>
      <c r="F1980">
        <v>1</v>
      </c>
      <c r="G1980">
        <v>35</v>
      </c>
      <c r="H1980" t="s">
        <v>8177</v>
      </c>
      <c r="I1980" t="s">
        <v>132</v>
      </c>
      <c r="J1980" t="s">
        <v>145</v>
      </c>
      <c r="K1980" t="s">
        <v>8157</v>
      </c>
      <c r="L1980" s="5">
        <v>7.7</v>
      </c>
      <c r="M1980" t="s">
        <v>8181</v>
      </c>
      <c r="N1980" s="6">
        <v>543580</v>
      </c>
      <c r="O1980" t="s">
        <v>8184</v>
      </c>
      <c r="P1980" s="6">
        <v>7500000</v>
      </c>
      <c r="Q1980" s="6">
        <v>60800444</v>
      </c>
      <c r="R1980">
        <v>53300444</v>
      </c>
      <c r="S1980" t="s">
        <v>8175</v>
      </c>
      <c r="T1980" s="7">
        <v>39830</v>
      </c>
      <c r="U1980" t="s">
        <v>4766</v>
      </c>
      <c r="V1980" s="7">
        <v>39830</v>
      </c>
      <c r="W1980" t="s">
        <v>8198</v>
      </c>
      <c r="X1980" t="s">
        <v>8206</v>
      </c>
      <c r="Y1980">
        <v>2009</v>
      </c>
      <c r="Z1980">
        <v>17</v>
      </c>
    </row>
    <row r="1981" spans="1:26" x14ac:dyDescent="0.25">
      <c r="A1981" t="s">
        <v>4914</v>
      </c>
      <c r="B1981" t="s">
        <v>4915</v>
      </c>
      <c r="C1981" t="s">
        <v>4915</v>
      </c>
      <c r="D1981">
        <v>0</v>
      </c>
      <c r="E1981">
        <v>113</v>
      </c>
      <c r="F1981">
        <v>1</v>
      </c>
      <c r="G1981">
        <v>53</v>
      </c>
      <c r="H1981" t="s">
        <v>8177</v>
      </c>
      <c r="I1981" t="s">
        <v>5529</v>
      </c>
      <c r="J1981" t="s">
        <v>145</v>
      </c>
      <c r="K1981" t="s">
        <v>8168</v>
      </c>
      <c r="L1981" s="5">
        <v>6.5</v>
      </c>
      <c r="M1981" t="s">
        <v>8178</v>
      </c>
      <c r="N1981" s="6">
        <v>105113</v>
      </c>
      <c r="O1981" t="s">
        <v>8182</v>
      </c>
      <c r="P1981" s="6">
        <v>20000000</v>
      </c>
      <c r="Q1981" s="6">
        <v>41627431</v>
      </c>
      <c r="R1981">
        <v>21627431</v>
      </c>
      <c r="S1981" t="s">
        <v>8175</v>
      </c>
      <c r="T1981" s="7">
        <v>39511</v>
      </c>
      <c r="U1981" t="s">
        <v>4831</v>
      </c>
      <c r="V1981" s="7">
        <v>39511</v>
      </c>
      <c r="W1981" t="s">
        <v>8203</v>
      </c>
      <c r="X1981" t="s">
        <v>8197</v>
      </c>
      <c r="Y1981">
        <v>2008</v>
      </c>
      <c r="Z1981">
        <v>4</v>
      </c>
    </row>
    <row r="1982" spans="1:26" x14ac:dyDescent="0.25">
      <c r="A1982" t="s">
        <v>4916</v>
      </c>
      <c r="B1982" t="s">
        <v>4917</v>
      </c>
      <c r="C1982" t="s">
        <v>4917</v>
      </c>
      <c r="D1982">
        <v>0</v>
      </c>
      <c r="E1982">
        <v>133</v>
      </c>
      <c r="F1982">
        <v>2</v>
      </c>
      <c r="G1982">
        <v>13</v>
      </c>
      <c r="H1982" t="s">
        <v>8183</v>
      </c>
      <c r="I1982" t="s">
        <v>8158</v>
      </c>
      <c r="J1982" t="s">
        <v>145</v>
      </c>
      <c r="K1982" t="s">
        <v>8167</v>
      </c>
      <c r="L1982" s="5">
        <v>7.3</v>
      </c>
      <c r="M1982" t="s">
        <v>8181</v>
      </c>
      <c r="N1982" s="6">
        <v>120506</v>
      </c>
      <c r="O1982" t="s">
        <v>8182</v>
      </c>
      <c r="P1982" s="6">
        <v>30000000</v>
      </c>
      <c r="Q1982" s="6">
        <v>24172201</v>
      </c>
      <c r="R1982">
        <v>-5827799</v>
      </c>
      <c r="S1982" t="s">
        <v>8185</v>
      </c>
      <c r="T1982" s="7">
        <v>40424</v>
      </c>
      <c r="U1982" t="s">
        <v>603</v>
      </c>
      <c r="V1982" s="7">
        <v>40424</v>
      </c>
      <c r="W1982" t="s">
        <v>8211</v>
      </c>
      <c r="X1982" t="s">
        <v>1465</v>
      </c>
      <c r="Y1982">
        <v>2010</v>
      </c>
      <c r="Z1982">
        <v>3</v>
      </c>
    </row>
    <row r="1983" spans="1:26" x14ac:dyDescent="0.25">
      <c r="A1983" t="s">
        <v>4918</v>
      </c>
      <c r="B1983" t="s">
        <v>4919</v>
      </c>
      <c r="C1983" t="s">
        <v>4919</v>
      </c>
      <c r="D1983">
        <v>0</v>
      </c>
      <c r="E1983">
        <v>98</v>
      </c>
      <c r="F1983">
        <v>1</v>
      </c>
      <c r="G1983">
        <v>38</v>
      </c>
      <c r="H1983" t="s">
        <v>8177</v>
      </c>
      <c r="I1983" t="s">
        <v>145</v>
      </c>
      <c r="J1983" t="s">
        <v>8165</v>
      </c>
      <c r="K1983" t="s">
        <v>8157</v>
      </c>
      <c r="L1983" s="5">
        <v>6.2</v>
      </c>
      <c r="M1983" t="s">
        <v>8178</v>
      </c>
      <c r="N1983" s="6">
        <v>90166</v>
      </c>
      <c r="O1983" t="s">
        <v>8179</v>
      </c>
      <c r="P1983" s="6">
        <v>17500000</v>
      </c>
      <c r="Q1983" s="6">
        <v>150988382</v>
      </c>
      <c r="R1983">
        <v>133488382</v>
      </c>
      <c r="S1983" t="s">
        <v>8175</v>
      </c>
      <c r="T1983" s="7">
        <v>39492</v>
      </c>
      <c r="U1983" t="s">
        <v>4920</v>
      </c>
      <c r="V1983" s="7">
        <v>39492</v>
      </c>
      <c r="W1983" t="s">
        <v>8201</v>
      </c>
      <c r="X1983" t="s">
        <v>8199</v>
      </c>
      <c r="Y1983">
        <v>2008</v>
      </c>
      <c r="Z1983">
        <v>14</v>
      </c>
    </row>
    <row r="1984" spans="1:26" x14ac:dyDescent="0.25">
      <c r="A1984" t="s">
        <v>4921</v>
      </c>
      <c r="B1984" t="s">
        <v>4922</v>
      </c>
      <c r="C1984" t="s">
        <v>4922</v>
      </c>
      <c r="D1984">
        <v>0</v>
      </c>
      <c r="E1984">
        <v>98</v>
      </c>
      <c r="F1984">
        <v>1</v>
      </c>
      <c r="G1984">
        <v>38</v>
      </c>
      <c r="H1984" t="s">
        <v>8177</v>
      </c>
      <c r="I1984" t="s">
        <v>132</v>
      </c>
      <c r="J1984" t="s">
        <v>5802</v>
      </c>
      <c r="K1984" t="s">
        <v>5802</v>
      </c>
      <c r="L1984" s="5">
        <v>6.1</v>
      </c>
      <c r="M1984" t="s">
        <v>8178</v>
      </c>
      <c r="N1984" s="6">
        <v>62582</v>
      </c>
      <c r="O1984" t="s">
        <v>8179</v>
      </c>
      <c r="P1984" s="6">
        <v>20000000</v>
      </c>
      <c r="Q1984" s="6">
        <v>21972336</v>
      </c>
      <c r="R1984">
        <v>1972336</v>
      </c>
      <c r="S1984" t="s">
        <v>8175</v>
      </c>
      <c r="T1984" s="7">
        <v>39674</v>
      </c>
      <c r="U1984" t="s">
        <v>4923</v>
      </c>
      <c r="V1984" s="7">
        <v>39674</v>
      </c>
      <c r="W1984" t="s">
        <v>8212</v>
      </c>
      <c r="X1984" t="s">
        <v>8199</v>
      </c>
      <c r="Y1984">
        <v>2008</v>
      </c>
      <c r="Z1984">
        <v>14</v>
      </c>
    </row>
    <row r="1985" spans="1:26" x14ac:dyDescent="0.25">
      <c r="A1985" t="s">
        <v>4924</v>
      </c>
      <c r="B1985" t="s">
        <v>4925</v>
      </c>
      <c r="C1985" t="s">
        <v>4925</v>
      </c>
      <c r="D1985">
        <v>0</v>
      </c>
      <c r="E1985">
        <v>120</v>
      </c>
      <c r="F1985">
        <v>2</v>
      </c>
      <c r="G1985">
        <v>0</v>
      </c>
      <c r="H1985" t="s">
        <v>8177</v>
      </c>
      <c r="I1985" t="s">
        <v>8160</v>
      </c>
      <c r="J1985" t="s">
        <v>145</v>
      </c>
      <c r="K1985" t="s">
        <v>3857</v>
      </c>
      <c r="L1985" s="5">
        <v>7.7</v>
      </c>
      <c r="M1985" t="s">
        <v>8181</v>
      </c>
      <c r="N1985" s="6">
        <v>631397</v>
      </c>
      <c r="O1985" t="s">
        <v>8184</v>
      </c>
      <c r="P1985" s="6">
        <v>44500000</v>
      </c>
      <c r="Q1985" s="6">
        <v>232325503</v>
      </c>
      <c r="R1985">
        <v>187825503</v>
      </c>
      <c r="S1985" t="s">
        <v>8175</v>
      </c>
      <c r="T1985" s="7">
        <v>41152</v>
      </c>
      <c r="U1985" t="s">
        <v>4079</v>
      </c>
      <c r="V1985" s="7">
        <v>41152</v>
      </c>
      <c r="W1985" t="s">
        <v>8212</v>
      </c>
      <c r="X1985" t="s">
        <v>1465</v>
      </c>
      <c r="Y1985">
        <v>2012</v>
      </c>
      <c r="Z1985">
        <v>31</v>
      </c>
    </row>
    <row r="1986" spans="1:26" x14ac:dyDescent="0.25">
      <c r="A1986" t="s">
        <v>4926</v>
      </c>
      <c r="B1986" t="s">
        <v>4927</v>
      </c>
      <c r="C1986" t="s">
        <v>4927</v>
      </c>
      <c r="D1986">
        <v>0</v>
      </c>
      <c r="E1986">
        <v>117</v>
      </c>
      <c r="F1986">
        <v>1</v>
      </c>
      <c r="G1986">
        <v>57</v>
      </c>
      <c r="H1986" t="s">
        <v>8177</v>
      </c>
      <c r="I1986" t="s">
        <v>5529</v>
      </c>
      <c r="J1986" t="s">
        <v>8161</v>
      </c>
      <c r="K1986" t="s">
        <v>3857</v>
      </c>
      <c r="L1986" s="5">
        <v>5.7</v>
      </c>
      <c r="M1986" t="s">
        <v>8178</v>
      </c>
      <c r="N1986" s="6">
        <v>119600</v>
      </c>
      <c r="O1986" t="s">
        <v>8182</v>
      </c>
      <c r="P1986" s="6">
        <v>138000000</v>
      </c>
      <c r="Q1986" s="6">
        <v>173469516</v>
      </c>
      <c r="R1986">
        <v>35469516</v>
      </c>
      <c r="S1986" t="s">
        <v>8175</v>
      </c>
      <c r="T1986" s="7">
        <v>43733</v>
      </c>
      <c r="U1986" t="s">
        <v>1515</v>
      </c>
      <c r="V1986" s="7">
        <v>43733</v>
      </c>
      <c r="W1986" t="s">
        <v>8211</v>
      </c>
      <c r="X1986" t="s">
        <v>8202</v>
      </c>
      <c r="Y1986">
        <v>2019</v>
      </c>
      <c r="Z1986">
        <v>25</v>
      </c>
    </row>
    <row r="1987" spans="1:26" x14ac:dyDescent="0.25">
      <c r="A1987" t="s">
        <v>4928</v>
      </c>
      <c r="B1987" t="s">
        <v>4929</v>
      </c>
      <c r="C1987" t="s">
        <v>4929</v>
      </c>
      <c r="D1987">
        <v>0</v>
      </c>
      <c r="E1987">
        <v>97</v>
      </c>
      <c r="F1987">
        <v>1</v>
      </c>
      <c r="G1987">
        <v>37</v>
      </c>
      <c r="H1987" t="s">
        <v>8177</v>
      </c>
      <c r="I1987" t="s">
        <v>145</v>
      </c>
      <c r="J1987" t="s">
        <v>8166</v>
      </c>
      <c r="K1987" t="s">
        <v>5802</v>
      </c>
      <c r="L1987" s="5">
        <v>8.1999999999999993</v>
      </c>
      <c r="M1987" t="s">
        <v>8181</v>
      </c>
      <c r="N1987" s="6">
        <v>180196</v>
      </c>
      <c r="O1987" t="s">
        <v>8182</v>
      </c>
      <c r="P1987" s="6">
        <v>6000000</v>
      </c>
      <c r="Q1987" s="6">
        <v>24043318</v>
      </c>
      <c r="R1987">
        <v>18043318</v>
      </c>
      <c r="S1987" t="s">
        <v>8175</v>
      </c>
      <c r="T1987" s="7">
        <v>43857</v>
      </c>
      <c r="U1987" t="s">
        <v>4930</v>
      </c>
      <c r="V1987" s="7">
        <v>43857</v>
      </c>
      <c r="W1987" t="s">
        <v>8198</v>
      </c>
      <c r="X1987" t="s">
        <v>8205</v>
      </c>
      <c r="Y1987">
        <v>2020</v>
      </c>
      <c r="Z1987">
        <v>27</v>
      </c>
    </row>
    <row r="1988" spans="1:26" x14ac:dyDescent="0.25">
      <c r="A1988" t="s">
        <v>4931</v>
      </c>
      <c r="B1988" t="s">
        <v>4932</v>
      </c>
      <c r="C1988" t="s">
        <v>4932</v>
      </c>
      <c r="D1988">
        <v>0</v>
      </c>
      <c r="E1988">
        <v>133</v>
      </c>
      <c r="F1988">
        <v>2</v>
      </c>
      <c r="G1988">
        <v>13</v>
      </c>
      <c r="H1988" t="s">
        <v>8183</v>
      </c>
      <c r="I1988" t="s">
        <v>145</v>
      </c>
      <c r="J1988" t="s">
        <v>5802</v>
      </c>
      <c r="K1988" t="s">
        <v>5802</v>
      </c>
      <c r="L1988" s="5">
        <v>6.2</v>
      </c>
      <c r="M1988" t="s">
        <v>8178</v>
      </c>
      <c r="N1988" s="6">
        <v>105599</v>
      </c>
      <c r="O1988" t="s">
        <v>8182</v>
      </c>
      <c r="P1988" s="6">
        <v>70000000</v>
      </c>
      <c r="Q1988" s="6">
        <v>134748021</v>
      </c>
      <c r="R1988">
        <v>64748021</v>
      </c>
      <c r="S1988" t="s">
        <v>8175</v>
      </c>
      <c r="T1988" s="7">
        <v>40312</v>
      </c>
      <c r="U1988" t="s">
        <v>659</v>
      </c>
      <c r="V1988" s="7">
        <v>40312</v>
      </c>
      <c r="W1988" t="s">
        <v>8213</v>
      </c>
      <c r="X1988" t="s">
        <v>1465</v>
      </c>
      <c r="Y1988">
        <v>2010</v>
      </c>
      <c r="Z1988">
        <v>14</v>
      </c>
    </row>
    <row r="1989" spans="1:26" x14ac:dyDescent="0.25">
      <c r="A1989" t="s">
        <v>4933</v>
      </c>
      <c r="B1989" t="s">
        <v>4934</v>
      </c>
      <c r="C1989" t="s">
        <v>4934</v>
      </c>
      <c r="D1989">
        <v>0</v>
      </c>
      <c r="E1989">
        <v>93</v>
      </c>
      <c r="F1989">
        <v>1</v>
      </c>
      <c r="G1989">
        <v>33</v>
      </c>
      <c r="H1989" t="s">
        <v>8177</v>
      </c>
      <c r="I1989" t="s">
        <v>8160</v>
      </c>
      <c r="J1989" t="s">
        <v>145</v>
      </c>
      <c r="K1989" t="s">
        <v>8163</v>
      </c>
      <c r="L1989" s="5">
        <v>8.1</v>
      </c>
      <c r="M1989" t="s">
        <v>8181</v>
      </c>
      <c r="N1989" s="6">
        <v>302932</v>
      </c>
      <c r="O1989" t="s">
        <v>8182</v>
      </c>
      <c r="P1989" s="6">
        <v>16000000</v>
      </c>
      <c r="Q1989" s="6">
        <v>46749646</v>
      </c>
      <c r="R1989">
        <v>30749646</v>
      </c>
      <c r="S1989" t="s">
        <v>8175</v>
      </c>
      <c r="T1989" s="7">
        <v>39977</v>
      </c>
      <c r="U1989" t="s">
        <v>1286</v>
      </c>
      <c r="V1989" s="7">
        <v>39977</v>
      </c>
      <c r="W1989" t="s">
        <v>8208</v>
      </c>
      <c r="X1989" t="s">
        <v>8206</v>
      </c>
      <c r="Y1989">
        <v>2009</v>
      </c>
      <c r="Z1989">
        <v>13</v>
      </c>
    </row>
    <row r="1990" spans="1:26" x14ac:dyDescent="0.25">
      <c r="A1990" t="s">
        <v>4935</v>
      </c>
      <c r="B1990" t="s">
        <v>379</v>
      </c>
      <c r="C1990" t="s">
        <v>379</v>
      </c>
      <c r="D1990">
        <v>0</v>
      </c>
      <c r="E1990">
        <v>93</v>
      </c>
      <c r="F1990">
        <v>1</v>
      </c>
      <c r="G1990">
        <v>33</v>
      </c>
      <c r="H1990" t="s">
        <v>8177</v>
      </c>
      <c r="I1990" t="s">
        <v>83</v>
      </c>
      <c r="J1990" t="s">
        <v>3857</v>
      </c>
      <c r="K1990" t="s">
        <v>5802</v>
      </c>
      <c r="L1990" s="5">
        <v>4.9000000000000004</v>
      </c>
      <c r="M1990" t="s">
        <v>8188</v>
      </c>
      <c r="N1990" s="6">
        <v>60415</v>
      </c>
      <c r="O1990" t="s">
        <v>8179</v>
      </c>
      <c r="P1990" s="6">
        <v>35000000</v>
      </c>
      <c r="Q1990" s="6">
        <v>95437994</v>
      </c>
      <c r="R1990">
        <v>60437994</v>
      </c>
      <c r="S1990" t="s">
        <v>8175</v>
      </c>
      <c r="T1990" s="7">
        <v>42142</v>
      </c>
      <c r="U1990" t="s">
        <v>3578</v>
      </c>
      <c r="V1990" s="7">
        <v>42142</v>
      </c>
      <c r="W1990" t="s">
        <v>8213</v>
      </c>
      <c r="X1990" t="s">
        <v>8205</v>
      </c>
      <c r="Y1990">
        <v>2015</v>
      </c>
      <c r="Z1990">
        <v>18</v>
      </c>
    </row>
    <row r="1991" spans="1:26" x14ac:dyDescent="0.25">
      <c r="A1991" t="s">
        <v>4936</v>
      </c>
      <c r="B1991" t="s">
        <v>4937</v>
      </c>
      <c r="C1991" t="s">
        <v>4937</v>
      </c>
      <c r="D1991">
        <v>0</v>
      </c>
      <c r="E1991">
        <v>105</v>
      </c>
      <c r="F1991">
        <v>1</v>
      </c>
      <c r="G1991">
        <v>45</v>
      </c>
      <c r="H1991" t="s">
        <v>8177</v>
      </c>
      <c r="I1991" t="s">
        <v>5529</v>
      </c>
      <c r="J1991" t="s">
        <v>8158</v>
      </c>
      <c r="K1991" t="s">
        <v>8159</v>
      </c>
      <c r="L1991" s="5">
        <v>6.1</v>
      </c>
      <c r="M1991" t="s">
        <v>8178</v>
      </c>
      <c r="N1991" s="6">
        <v>119565</v>
      </c>
      <c r="O1991" t="s">
        <v>8182</v>
      </c>
      <c r="P1991" s="6">
        <v>200000000</v>
      </c>
      <c r="Q1991" s="6">
        <v>226425420</v>
      </c>
      <c r="R1991">
        <v>26425420</v>
      </c>
      <c r="S1991" t="s">
        <v>8175</v>
      </c>
      <c r="T1991" s="7">
        <v>44727</v>
      </c>
      <c r="U1991" t="s">
        <v>4938</v>
      </c>
      <c r="V1991" s="7">
        <v>44727</v>
      </c>
      <c r="W1991" t="s">
        <v>8208</v>
      </c>
      <c r="X1991" t="s">
        <v>8202</v>
      </c>
      <c r="Y1991">
        <v>2022</v>
      </c>
      <c r="Z1991">
        <v>15</v>
      </c>
    </row>
    <row r="1992" spans="1:26" x14ac:dyDescent="0.25">
      <c r="A1992" t="s">
        <v>4939</v>
      </c>
      <c r="B1992" t="s">
        <v>4940</v>
      </c>
      <c r="C1992" t="s">
        <v>4940</v>
      </c>
      <c r="D1992">
        <v>0</v>
      </c>
      <c r="E1992">
        <v>134</v>
      </c>
      <c r="F1992">
        <v>2</v>
      </c>
      <c r="G1992">
        <v>14</v>
      </c>
      <c r="H1992" t="s">
        <v>8183</v>
      </c>
      <c r="I1992" t="s">
        <v>132</v>
      </c>
      <c r="J1992" t="s">
        <v>145</v>
      </c>
      <c r="K1992" t="s">
        <v>8167</v>
      </c>
      <c r="L1992" s="5">
        <v>6.1</v>
      </c>
      <c r="M1992" t="s">
        <v>8178</v>
      </c>
      <c r="N1992" s="6">
        <v>85765</v>
      </c>
      <c r="O1992" t="s">
        <v>8179</v>
      </c>
      <c r="P1992" s="6">
        <v>80000000</v>
      </c>
      <c r="Q1992" s="6">
        <v>31245810</v>
      </c>
      <c r="R1992">
        <v>-48754190</v>
      </c>
      <c r="S1992" t="s">
        <v>8185</v>
      </c>
      <c r="T1992" s="7">
        <v>44822</v>
      </c>
      <c r="U1992" t="s">
        <v>1852</v>
      </c>
      <c r="V1992" s="7">
        <v>44822</v>
      </c>
      <c r="W1992" t="s">
        <v>8211</v>
      </c>
      <c r="X1992" t="s">
        <v>8200</v>
      </c>
      <c r="Y1992">
        <v>2022</v>
      </c>
      <c r="Z1992">
        <v>18</v>
      </c>
    </row>
    <row r="1993" spans="1:26" x14ac:dyDescent="0.25">
      <c r="A1993" t="s">
        <v>4941</v>
      </c>
      <c r="B1993" t="s">
        <v>4942</v>
      </c>
      <c r="C1993" t="s">
        <v>4942</v>
      </c>
      <c r="D1993">
        <v>0</v>
      </c>
      <c r="E1993">
        <v>114</v>
      </c>
      <c r="F1993">
        <v>1</v>
      </c>
      <c r="G1993">
        <v>54</v>
      </c>
      <c r="H1993" t="s">
        <v>8177</v>
      </c>
      <c r="I1993" t="s">
        <v>5529</v>
      </c>
      <c r="J1993" t="s">
        <v>8162</v>
      </c>
      <c r="K1993" t="s">
        <v>3857</v>
      </c>
      <c r="L1993" s="5">
        <v>7.2</v>
      </c>
      <c r="M1993" t="s">
        <v>8181</v>
      </c>
      <c r="N1993" s="6">
        <v>261689</v>
      </c>
      <c r="O1993" t="s">
        <v>8182</v>
      </c>
      <c r="P1993" s="6">
        <v>18000000</v>
      </c>
      <c r="Q1993" s="6">
        <v>25740863</v>
      </c>
      <c r="R1993">
        <v>7740863</v>
      </c>
      <c r="S1993" t="s">
        <v>8175</v>
      </c>
      <c r="T1993" s="7">
        <v>39695</v>
      </c>
      <c r="U1993" t="s">
        <v>4841</v>
      </c>
      <c r="V1993" s="7">
        <v>39695</v>
      </c>
      <c r="W1993" t="s">
        <v>8211</v>
      </c>
      <c r="X1993" t="s">
        <v>8199</v>
      </c>
      <c r="Y1993">
        <v>2008</v>
      </c>
      <c r="Z1993">
        <v>4</v>
      </c>
    </row>
    <row r="1994" spans="1:26" x14ac:dyDescent="0.25">
      <c r="A1994" t="s">
        <v>4943</v>
      </c>
      <c r="B1994" t="s">
        <v>4944</v>
      </c>
      <c r="C1994" t="s">
        <v>4944</v>
      </c>
      <c r="D1994">
        <v>0</v>
      </c>
      <c r="E1994">
        <v>115</v>
      </c>
      <c r="F1994">
        <v>1</v>
      </c>
      <c r="G1994">
        <v>55</v>
      </c>
      <c r="H1994" t="s">
        <v>8177</v>
      </c>
      <c r="I1994" t="s">
        <v>132</v>
      </c>
      <c r="J1994" t="s">
        <v>145</v>
      </c>
      <c r="K1994" t="s">
        <v>5802</v>
      </c>
      <c r="L1994" s="5">
        <v>7.3</v>
      </c>
      <c r="M1994" t="s">
        <v>8181</v>
      </c>
      <c r="N1994" s="6">
        <v>247740</v>
      </c>
      <c r="O1994" t="s">
        <v>8182</v>
      </c>
      <c r="P1994" s="6">
        <v>20000000</v>
      </c>
      <c r="Q1994" s="6">
        <v>177243185</v>
      </c>
      <c r="R1994">
        <v>157243185</v>
      </c>
      <c r="S1994" t="s">
        <v>8175</v>
      </c>
      <c r="T1994" s="7">
        <v>40788</v>
      </c>
      <c r="U1994" t="s">
        <v>2065</v>
      </c>
      <c r="V1994" s="7">
        <v>40788</v>
      </c>
      <c r="W1994" t="s">
        <v>8211</v>
      </c>
      <c r="X1994" t="s">
        <v>1465</v>
      </c>
      <c r="Y1994">
        <v>2011</v>
      </c>
      <c r="Z1994">
        <v>2</v>
      </c>
    </row>
    <row r="1995" spans="1:26" x14ac:dyDescent="0.25">
      <c r="A1995" t="s">
        <v>4945</v>
      </c>
      <c r="B1995" t="s">
        <v>4946</v>
      </c>
      <c r="C1995" t="s">
        <v>4946</v>
      </c>
      <c r="D1995">
        <v>0</v>
      </c>
      <c r="E1995">
        <v>99</v>
      </c>
      <c r="F1995">
        <v>1</v>
      </c>
      <c r="G1995">
        <v>39</v>
      </c>
      <c r="H1995" t="s">
        <v>8177</v>
      </c>
      <c r="I1995" t="s">
        <v>132</v>
      </c>
      <c r="J1995" t="s">
        <v>8157</v>
      </c>
      <c r="K1995" t="s">
        <v>5802</v>
      </c>
      <c r="L1995" s="5">
        <v>6.1</v>
      </c>
      <c r="M1995" t="s">
        <v>8178</v>
      </c>
      <c r="N1995" s="6">
        <v>184895</v>
      </c>
      <c r="O1995" t="s">
        <v>8182</v>
      </c>
      <c r="P1995" s="6">
        <v>35000000</v>
      </c>
      <c r="Q1995" s="6">
        <v>219375562</v>
      </c>
      <c r="R1995">
        <v>184375562</v>
      </c>
      <c r="S1995" t="s">
        <v>8175</v>
      </c>
      <c r="T1995" s="7">
        <v>39560</v>
      </c>
      <c r="U1995" t="s">
        <v>4947</v>
      </c>
      <c r="V1995" s="7">
        <v>39560</v>
      </c>
      <c r="W1995" t="s">
        <v>8210</v>
      </c>
      <c r="X1995" t="s">
        <v>8197</v>
      </c>
      <c r="Y1995">
        <v>2008</v>
      </c>
      <c r="Z1995">
        <v>22</v>
      </c>
    </row>
    <row r="1996" spans="1:26" x14ac:dyDescent="0.25">
      <c r="A1996" t="s">
        <v>4948</v>
      </c>
      <c r="B1996" t="s">
        <v>4949</v>
      </c>
      <c r="C1996" t="s">
        <v>4949</v>
      </c>
      <c r="D1996">
        <v>0</v>
      </c>
      <c r="E1996">
        <v>95</v>
      </c>
      <c r="F1996">
        <v>1</v>
      </c>
      <c r="G1996">
        <v>35</v>
      </c>
      <c r="H1996" t="s">
        <v>8177</v>
      </c>
      <c r="I1996" t="s">
        <v>5529</v>
      </c>
      <c r="J1996" t="s">
        <v>8161</v>
      </c>
      <c r="K1996" t="s">
        <v>3857</v>
      </c>
      <c r="L1996" s="5">
        <v>5.7</v>
      </c>
      <c r="M1996" t="s">
        <v>8178</v>
      </c>
      <c r="N1996" s="6">
        <v>138486</v>
      </c>
      <c r="O1996" t="s">
        <v>8182</v>
      </c>
      <c r="P1996" s="6">
        <v>50000000</v>
      </c>
      <c r="Q1996" s="6">
        <v>40828540</v>
      </c>
      <c r="R1996">
        <v>-9171460</v>
      </c>
      <c r="S1996" t="s">
        <v>8185</v>
      </c>
      <c r="T1996" s="7">
        <v>40059</v>
      </c>
      <c r="U1996" t="s">
        <v>4289</v>
      </c>
      <c r="V1996" s="7">
        <v>40059</v>
      </c>
      <c r="W1996" t="s">
        <v>8211</v>
      </c>
      <c r="X1996" t="s">
        <v>8199</v>
      </c>
      <c r="Y1996">
        <v>2009</v>
      </c>
      <c r="Z1996">
        <v>3</v>
      </c>
    </row>
    <row r="1997" spans="1:26" x14ac:dyDescent="0.25">
      <c r="A1997" t="s">
        <v>4950</v>
      </c>
      <c r="B1997" t="s">
        <v>4951</v>
      </c>
      <c r="C1997" t="s">
        <v>4952</v>
      </c>
      <c r="D1997">
        <v>0</v>
      </c>
      <c r="E1997">
        <v>93</v>
      </c>
      <c r="F1997">
        <v>1</v>
      </c>
      <c r="G1997">
        <v>33</v>
      </c>
      <c r="H1997" t="s">
        <v>8177</v>
      </c>
      <c r="I1997" t="s">
        <v>8162</v>
      </c>
      <c r="J1997" t="s">
        <v>83</v>
      </c>
      <c r="K1997" t="s">
        <v>8166</v>
      </c>
      <c r="L1997" s="5">
        <v>5.2</v>
      </c>
      <c r="M1997" t="s">
        <v>8178</v>
      </c>
      <c r="N1997" s="6">
        <v>64956</v>
      </c>
      <c r="O1997" t="s">
        <v>8179</v>
      </c>
      <c r="P1997" s="6">
        <v>20000000</v>
      </c>
      <c r="Q1997" s="6">
        <v>40618920</v>
      </c>
      <c r="R1997">
        <v>20618920</v>
      </c>
      <c r="S1997" t="s">
        <v>8175</v>
      </c>
      <c r="T1997" s="7">
        <v>44328</v>
      </c>
      <c r="U1997" t="s">
        <v>3940</v>
      </c>
      <c r="V1997" s="7">
        <v>44328</v>
      </c>
      <c r="W1997" t="s">
        <v>8213</v>
      </c>
      <c r="X1997" t="s">
        <v>8202</v>
      </c>
      <c r="Y1997">
        <v>2021</v>
      </c>
      <c r="Z1997">
        <v>12</v>
      </c>
    </row>
    <row r="1998" spans="1:26" x14ac:dyDescent="0.25">
      <c r="A1998" t="s">
        <v>4953</v>
      </c>
      <c r="B1998" t="s">
        <v>4954</v>
      </c>
      <c r="C1998" t="s">
        <v>4954</v>
      </c>
      <c r="D1998">
        <v>0</v>
      </c>
      <c r="E1998">
        <v>137</v>
      </c>
      <c r="F1998">
        <v>2</v>
      </c>
      <c r="G1998">
        <v>17</v>
      </c>
      <c r="H1998" t="s">
        <v>8183</v>
      </c>
      <c r="I1998" t="s">
        <v>5529</v>
      </c>
      <c r="J1998" t="s">
        <v>145</v>
      </c>
      <c r="K1998" t="s">
        <v>8167</v>
      </c>
      <c r="L1998" s="5">
        <v>7.1</v>
      </c>
      <c r="M1998" t="s">
        <v>8181</v>
      </c>
      <c r="N1998" s="6">
        <v>153830</v>
      </c>
      <c r="O1998" t="s">
        <v>8182</v>
      </c>
      <c r="P1998" s="6">
        <v>32000000</v>
      </c>
      <c r="Q1998" s="6">
        <v>51262751</v>
      </c>
      <c r="R1998">
        <v>19262751</v>
      </c>
      <c r="S1998" t="s">
        <v>8175</v>
      </c>
      <c r="T1998" s="7">
        <v>39813</v>
      </c>
      <c r="U1998" t="s">
        <v>869</v>
      </c>
      <c r="V1998" s="7">
        <v>39813</v>
      </c>
      <c r="W1998" t="s">
        <v>8196</v>
      </c>
      <c r="X1998" t="s">
        <v>8202</v>
      </c>
      <c r="Y1998">
        <v>2008</v>
      </c>
      <c r="Z1998">
        <v>31</v>
      </c>
    </row>
    <row r="1999" spans="1:26" x14ac:dyDescent="0.25">
      <c r="A1999" t="s">
        <v>4955</v>
      </c>
      <c r="B1999" t="s">
        <v>4956</v>
      </c>
      <c r="C1999" t="s">
        <v>4956</v>
      </c>
      <c r="D1999">
        <v>0</v>
      </c>
      <c r="E1999">
        <v>101</v>
      </c>
      <c r="F1999">
        <v>1</v>
      </c>
      <c r="G1999">
        <v>41</v>
      </c>
      <c r="H1999" t="s">
        <v>8177</v>
      </c>
      <c r="I1999" t="s">
        <v>8162</v>
      </c>
      <c r="J1999" t="s">
        <v>8166</v>
      </c>
      <c r="K1999" t="s">
        <v>3857</v>
      </c>
      <c r="L1999" s="5">
        <v>6</v>
      </c>
      <c r="M1999" t="s">
        <v>8178</v>
      </c>
      <c r="N1999" s="6">
        <v>91150</v>
      </c>
      <c r="O1999" t="s">
        <v>8179</v>
      </c>
      <c r="P1999" s="6">
        <v>60000000</v>
      </c>
      <c r="Q1999" s="6">
        <v>79498846</v>
      </c>
      <c r="R1999">
        <v>19498846</v>
      </c>
      <c r="S1999" t="s">
        <v>8175</v>
      </c>
      <c r="T1999" s="7">
        <v>39701</v>
      </c>
      <c r="U1999" t="s">
        <v>1028</v>
      </c>
      <c r="V1999" s="7">
        <v>39701</v>
      </c>
      <c r="W1999" t="s">
        <v>8211</v>
      </c>
      <c r="X1999" t="s">
        <v>8202</v>
      </c>
      <c r="Y1999">
        <v>2008</v>
      </c>
      <c r="Z1999">
        <v>10</v>
      </c>
    </row>
    <row r="2000" spans="1:26" x14ac:dyDescent="0.25">
      <c r="A2000" t="s">
        <v>4957</v>
      </c>
      <c r="B2000" t="s">
        <v>4958</v>
      </c>
      <c r="C2000" t="s">
        <v>4958</v>
      </c>
      <c r="D2000">
        <v>0</v>
      </c>
      <c r="E2000">
        <v>114</v>
      </c>
      <c r="F2000">
        <v>1</v>
      </c>
      <c r="G2000">
        <v>54</v>
      </c>
      <c r="H2000" t="s">
        <v>8177</v>
      </c>
      <c r="I2000" t="s">
        <v>5529</v>
      </c>
      <c r="J2000" t="s">
        <v>8158</v>
      </c>
      <c r="K2000" t="s">
        <v>145</v>
      </c>
      <c r="L2000" s="5">
        <v>6.2</v>
      </c>
      <c r="M2000" t="s">
        <v>8178</v>
      </c>
      <c r="N2000" s="6">
        <v>73093</v>
      </c>
      <c r="O2000" t="s">
        <v>8179</v>
      </c>
      <c r="P2000" s="6">
        <v>25000000</v>
      </c>
      <c r="Q2000" s="6">
        <v>37989684</v>
      </c>
      <c r="R2000">
        <v>12989684</v>
      </c>
      <c r="S2000" t="s">
        <v>8175</v>
      </c>
      <c r="T2000" s="7">
        <v>40583</v>
      </c>
      <c r="U2000" t="s">
        <v>4119</v>
      </c>
      <c r="V2000" s="7">
        <v>40583</v>
      </c>
      <c r="W2000" t="s">
        <v>8201</v>
      </c>
      <c r="X2000" t="s">
        <v>8202</v>
      </c>
      <c r="Y2000">
        <v>2011</v>
      </c>
      <c r="Z2000">
        <v>9</v>
      </c>
    </row>
    <row r="2001" spans="1:26" x14ac:dyDescent="0.25">
      <c r="A2001" t="s">
        <v>4959</v>
      </c>
      <c r="B2001" t="s">
        <v>4960</v>
      </c>
      <c r="C2001" t="s">
        <v>4960</v>
      </c>
      <c r="D2001">
        <v>0</v>
      </c>
      <c r="E2001">
        <v>152</v>
      </c>
      <c r="F2001">
        <v>2</v>
      </c>
      <c r="G2001">
        <v>32</v>
      </c>
      <c r="H2001" t="s">
        <v>8183</v>
      </c>
      <c r="I2001" t="s">
        <v>145</v>
      </c>
      <c r="J2001" t="s">
        <v>8156</v>
      </c>
      <c r="K2001" t="s">
        <v>83</v>
      </c>
      <c r="L2001" s="5">
        <v>6.7</v>
      </c>
      <c r="M2001" t="s">
        <v>8178</v>
      </c>
      <c r="N2001" s="6">
        <v>88537</v>
      </c>
      <c r="O2001" t="s">
        <v>8179</v>
      </c>
      <c r="P2001" s="6">
        <v>20000000</v>
      </c>
      <c r="Q2001" s="6">
        <v>7942093</v>
      </c>
      <c r="R2001">
        <v>-12057907</v>
      </c>
      <c r="S2001" t="s">
        <v>8185</v>
      </c>
      <c r="T2001" s="7">
        <v>43344</v>
      </c>
      <c r="U2001" t="s">
        <v>4897</v>
      </c>
      <c r="V2001" s="7">
        <v>43344</v>
      </c>
      <c r="W2001" t="s">
        <v>8211</v>
      </c>
      <c r="X2001" t="s">
        <v>8206</v>
      </c>
      <c r="Y2001">
        <v>2018</v>
      </c>
      <c r="Z2001">
        <v>1</v>
      </c>
    </row>
    <row r="2002" spans="1:26" x14ac:dyDescent="0.25">
      <c r="A2002" t="s">
        <v>4961</v>
      </c>
      <c r="B2002" t="s">
        <v>4962</v>
      </c>
      <c r="C2002" t="s">
        <v>4962</v>
      </c>
      <c r="D2002">
        <v>0</v>
      </c>
      <c r="E2002">
        <v>169</v>
      </c>
      <c r="F2002">
        <v>2</v>
      </c>
      <c r="G2002">
        <v>49</v>
      </c>
      <c r="H2002" t="s">
        <v>8183</v>
      </c>
      <c r="I2002" t="s">
        <v>5529</v>
      </c>
      <c r="J2002" t="s">
        <v>8162</v>
      </c>
      <c r="K2002" t="s">
        <v>3857</v>
      </c>
      <c r="L2002" s="5">
        <v>7.7</v>
      </c>
      <c r="M2002" t="s">
        <v>8181</v>
      </c>
      <c r="N2002" s="6">
        <v>295088</v>
      </c>
      <c r="O2002" t="s">
        <v>8182</v>
      </c>
      <c r="P2002" s="6">
        <v>100000000</v>
      </c>
      <c r="Q2002" s="6">
        <v>440146694</v>
      </c>
      <c r="R2002">
        <v>340146694</v>
      </c>
      <c r="S2002" t="s">
        <v>8175</v>
      </c>
      <c r="T2002" s="7">
        <v>44986</v>
      </c>
      <c r="U2002" t="s">
        <v>4963</v>
      </c>
      <c r="V2002" s="7">
        <v>44986</v>
      </c>
      <c r="W2002" t="s">
        <v>8203</v>
      </c>
      <c r="X2002" t="s">
        <v>8202</v>
      </c>
      <c r="Y2002">
        <v>2023</v>
      </c>
      <c r="Z2002">
        <v>1</v>
      </c>
    </row>
    <row r="2003" spans="1:26" x14ac:dyDescent="0.25">
      <c r="A2003" t="s">
        <v>4964</v>
      </c>
      <c r="B2003" t="s">
        <v>4965</v>
      </c>
      <c r="C2003" t="s">
        <v>4965</v>
      </c>
      <c r="D2003">
        <v>0</v>
      </c>
      <c r="E2003">
        <v>111</v>
      </c>
      <c r="F2003">
        <v>1</v>
      </c>
      <c r="G2003">
        <v>51</v>
      </c>
      <c r="H2003" t="s">
        <v>8177</v>
      </c>
      <c r="I2003" t="s">
        <v>132</v>
      </c>
      <c r="J2003" t="s">
        <v>145</v>
      </c>
      <c r="K2003" t="s">
        <v>8165</v>
      </c>
      <c r="L2003" s="5">
        <v>8</v>
      </c>
      <c r="M2003" t="s">
        <v>8181</v>
      </c>
      <c r="N2003" s="6">
        <v>155161</v>
      </c>
      <c r="O2003" t="s">
        <v>8182</v>
      </c>
      <c r="P2003" s="6">
        <v>10000000</v>
      </c>
      <c r="Q2003" s="6">
        <v>1905058</v>
      </c>
      <c r="R2003">
        <v>-8094942</v>
      </c>
      <c r="S2003" t="s">
        <v>8185</v>
      </c>
      <c r="T2003" s="7">
        <v>44225</v>
      </c>
      <c r="U2003" t="s">
        <v>4966</v>
      </c>
      <c r="V2003" s="7">
        <v>44225</v>
      </c>
      <c r="W2003" t="s">
        <v>8198</v>
      </c>
      <c r="X2003" t="s">
        <v>1465</v>
      </c>
      <c r="Y2003">
        <v>2021</v>
      </c>
      <c r="Z2003">
        <v>29</v>
      </c>
    </row>
    <row r="2004" spans="1:26" x14ac:dyDescent="0.25">
      <c r="A2004" t="s">
        <v>4967</v>
      </c>
      <c r="B2004" t="s">
        <v>4968</v>
      </c>
      <c r="C2004" t="s">
        <v>4968</v>
      </c>
      <c r="D2004">
        <v>0</v>
      </c>
      <c r="E2004">
        <v>118</v>
      </c>
      <c r="F2004">
        <v>1</v>
      </c>
      <c r="G2004">
        <v>58</v>
      </c>
      <c r="H2004" t="s">
        <v>8177</v>
      </c>
      <c r="I2004" t="s">
        <v>5529</v>
      </c>
      <c r="J2004" t="s">
        <v>8158</v>
      </c>
      <c r="K2004" t="s">
        <v>145</v>
      </c>
      <c r="L2004" s="5">
        <v>6.8</v>
      </c>
      <c r="M2004" t="s">
        <v>8178</v>
      </c>
      <c r="N2004" s="6">
        <v>333118</v>
      </c>
      <c r="O2004" t="s">
        <v>8182</v>
      </c>
      <c r="P2004" s="6">
        <v>80000000</v>
      </c>
      <c r="Q2004" s="6">
        <v>157107755</v>
      </c>
      <c r="R2004">
        <v>77107755</v>
      </c>
      <c r="S2004" t="s">
        <v>8175</v>
      </c>
      <c r="T2004" s="7">
        <v>40189</v>
      </c>
      <c r="U2004" t="s">
        <v>1231</v>
      </c>
      <c r="V2004" s="7">
        <v>40189</v>
      </c>
      <c r="W2004" t="s">
        <v>8198</v>
      </c>
      <c r="X2004" t="s">
        <v>8205</v>
      </c>
      <c r="Y2004">
        <v>2010</v>
      </c>
      <c r="Z2004">
        <v>11</v>
      </c>
    </row>
    <row r="2005" spans="1:26" x14ac:dyDescent="0.25">
      <c r="A2005" t="s">
        <v>4969</v>
      </c>
      <c r="B2005" t="s">
        <v>4970</v>
      </c>
      <c r="C2005" t="s">
        <v>4970</v>
      </c>
      <c r="D2005">
        <v>0</v>
      </c>
      <c r="E2005">
        <v>100</v>
      </c>
      <c r="F2005">
        <v>1</v>
      </c>
      <c r="G2005">
        <v>40</v>
      </c>
      <c r="H2005" t="s">
        <v>8177</v>
      </c>
      <c r="I2005" t="s">
        <v>5529</v>
      </c>
      <c r="J2005" t="s">
        <v>8156</v>
      </c>
      <c r="K2005" t="s">
        <v>83</v>
      </c>
      <c r="L2005" s="5">
        <v>5.3</v>
      </c>
      <c r="M2005" t="s">
        <v>8178</v>
      </c>
      <c r="N2005" s="6">
        <v>109767</v>
      </c>
      <c r="O2005" t="s">
        <v>8182</v>
      </c>
      <c r="P2005" s="6">
        <v>26000000</v>
      </c>
      <c r="Q2005" s="6">
        <v>67918658</v>
      </c>
      <c r="R2005">
        <v>41918658</v>
      </c>
      <c r="S2005" t="s">
        <v>8175</v>
      </c>
      <c r="T2005" s="7">
        <v>40199</v>
      </c>
      <c r="U2005" t="s">
        <v>4574</v>
      </c>
      <c r="V2005" s="7">
        <v>40199</v>
      </c>
      <c r="W2005" t="s">
        <v>8198</v>
      </c>
      <c r="X2005" t="s">
        <v>8199</v>
      </c>
      <c r="Y2005">
        <v>2010</v>
      </c>
      <c r="Z2005">
        <v>21</v>
      </c>
    </row>
    <row r="2006" spans="1:26" x14ac:dyDescent="0.25">
      <c r="A2006" t="s">
        <v>4971</v>
      </c>
      <c r="B2006" t="s">
        <v>4972</v>
      </c>
      <c r="C2006" t="s">
        <v>4972</v>
      </c>
      <c r="D2006">
        <v>0</v>
      </c>
      <c r="E2006">
        <v>110</v>
      </c>
      <c r="F2006">
        <v>1</v>
      </c>
      <c r="G2006">
        <v>50</v>
      </c>
      <c r="H2006" t="s">
        <v>8177</v>
      </c>
      <c r="I2006" t="s">
        <v>5529</v>
      </c>
      <c r="J2006" t="s">
        <v>132</v>
      </c>
      <c r="K2006" t="s">
        <v>8157</v>
      </c>
      <c r="L2006" s="5">
        <v>5.5</v>
      </c>
      <c r="M2006" t="s">
        <v>8178</v>
      </c>
      <c r="N2006" s="6">
        <v>132772</v>
      </c>
      <c r="O2006" t="s">
        <v>8182</v>
      </c>
      <c r="P2006" s="6">
        <v>40000000</v>
      </c>
      <c r="Q2006" s="6">
        <v>136333522</v>
      </c>
      <c r="R2006">
        <v>96333522</v>
      </c>
      <c r="S2006" t="s">
        <v>8175</v>
      </c>
      <c r="T2006" s="7">
        <v>40248</v>
      </c>
      <c r="U2006" t="s">
        <v>1902</v>
      </c>
      <c r="V2006" s="7">
        <v>40248</v>
      </c>
      <c r="W2006" t="s">
        <v>8203</v>
      </c>
      <c r="X2006" t="s">
        <v>8199</v>
      </c>
      <c r="Y2006">
        <v>2010</v>
      </c>
      <c r="Z2006">
        <v>11</v>
      </c>
    </row>
    <row r="2007" spans="1:26" x14ac:dyDescent="0.25">
      <c r="A2007" t="s">
        <v>4973</v>
      </c>
      <c r="B2007" t="s">
        <v>4974</v>
      </c>
      <c r="C2007" t="s">
        <v>4974</v>
      </c>
      <c r="D2007">
        <v>0</v>
      </c>
      <c r="E2007">
        <v>108</v>
      </c>
      <c r="F2007">
        <v>1</v>
      </c>
      <c r="G2007">
        <v>48</v>
      </c>
      <c r="H2007" t="s">
        <v>8177</v>
      </c>
      <c r="I2007" t="s">
        <v>132</v>
      </c>
      <c r="J2007" t="s">
        <v>145</v>
      </c>
      <c r="K2007" t="s">
        <v>8157</v>
      </c>
      <c r="L2007" s="5">
        <v>6.7</v>
      </c>
      <c r="M2007" t="s">
        <v>8178</v>
      </c>
      <c r="N2007" s="6">
        <v>347032</v>
      </c>
      <c r="O2007" t="s">
        <v>8182</v>
      </c>
      <c r="P2007" s="6">
        <v>40000000</v>
      </c>
      <c r="Q2007" s="6">
        <v>317375031</v>
      </c>
      <c r="R2007">
        <v>277375031</v>
      </c>
      <c r="S2007" t="s">
        <v>8175</v>
      </c>
      <c r="T2007" s="7">
        <v>39965</v>
      </c>
      <c r="U2007" t="s">
        <v>4177</v>
      </c>
      <c r="V2007" s="7">
        <v>39965</v>
      </c>
      <c r="W2007" t="s">
        <v>8208</v>
      </c>
      <c r="X2007" t="s">
        <v>8205</v>
      </c>
      <c r="Y2007">
        <v>2009</v>
      </c>
      <c r="Z2007">
        <v>1</v>
      </c>
    </row>
    <row r="2008" spans="1:26" x14ac:dyDescent="0.25">
      <c r="A2008" t="s">
        <v>4975</v>
      </c>
      <c r="B2008" t="s">
        <v>4976</v>
      </c>
      <c r="C2008" t="s">
        <v>4976</v>
      </c>
      <c r="D2008">
        <v>0</v>
      </c>
      <c r="E2008">
        <v>99</v>
      </c>
      <c r="F2008">
        <v>1</v>
      </c>
      <c r="G2008">
        <v>39</v>
      </c>
      <c r="H2008" t="s">
        <v>8177</v>
      </c>
      <c r="I2008" t="s">
        <v>5529</v>
      </c>
      <c r="J2008" t="s">
        <v>8158</v>
      </c>
      <c r="K2008" t="s">
        <v>8156</v>
      </c>
      <c r="L2008" s="5">
        <v>4.2</v>
      </c>
      <c r="M2008" t="s">
        <v>8188</v>
      </c>
      <c r="N2008" s="6">
        <v>55601</v>
      </c>
      <c r="O2008" t="s">
        <v>8179</v>
      </c>
      <c r="P2008" s="6">
        <v>70000000</v>
      </c>
      <c r="Q2008" s="6">
        <v>61279452</v>
      </c>
      <c r="R2008">
        <v>-8720548</v>
      </c>
      <c r="S2008" t="s">
        <v>8185</v>
      </c>
      <c r="T2008" s="7">
        <v>41645</v>
      </c>
      <c r="U2008" t="s">
        <v>801</v>
      </c>
      <c r="V2008" s="7">
        <v>41645</v>
      </c>
      <c r="W2008" t="s">
        <v>8198</v>
      </c>
      <c r="X2008" t="s">
        <v>8205</v>
      </c>
      <c r="Y2008">
        <v>2014</v>
      </c>
      <c r="Z2008">
        <v>6</v>
      </c>
    </row>
    <row r="2009" spans="1:26" x14ac:dyDescent="0.25">
      <c r="A2009" t="s">
        <v>4977</v>
      </c>
      <c r="B2009" t="s">
        <v>4978</v>
      </c>
      <c r="C2009" t="s">
        <v>4978</v>
      </c>
      <c r="D2009">
        <v>0</v>
      </c>
      <c r="E2009">
        <v>122</v>
      </c>
      <c r="F2009">
        <v>2</v>
      </c>
      <c r="G2009">
        <v>2</v>
      </c>
      <c r="H2009" t="s">
        <v>8183</v>
      </c>
      <c r="I2009" t="s">
        <v>132</v>
      </c>
      <c r="J2009" t="s">
        <v>145</v>
      </c>
      <c r="K2009" t="s">
        <v>8157</v>
      </c>
      <c r="L2009" s="5">
        <v>7.7</v>
      </c>
      <c r="M2009" t="s">
        <v>8181</v>
      </c>
      <c r="N2009" s="6">
        <v>731573</v>
      </c>
      <c r="O2009" t="s">
        <v>8184</v>
      </c>
      <c r="P2009" s="6">
        <v>21000000</v>
      </c>
      <c r="Q2009" s="6">
        <v>236412453</v>
      </c>
      <c r="R2009">
        <v>215412453</v>
      </c>
      <c r="S2009" t="s">
        <v>8175</v>
      </c>
      <c r="T2009" s="7">
        <v>41160</v>
      </c>
      <c r="U2009" t="s">
        <v>1852</v>
      </c>
      <c r="V2009" s="7">
        <v>41160</v>
      </c>
      <c r="W2009" t="s">
        <v>8211</v>
      </c>
      <c r="X2009" t="s">
        <v>8206</v>
      </c>
      <c r="Y2009">
        <v>2012</v>
      </c>
      <c r="Z2009">
        <v>8</v>
      </c>
    </row>
    <row r="2010" spans="1:26" x14ac:dyDescent="0.25">
      <c r="A2010" t="s">
        <v>4979</v>
      </c>
      <c r="B2010" t="s">
        <v>4980</v>
      </c>
      <c r="C2010" t="s">
        <v>4980</v>
      </c>
      <c r="D2010">
        <v>0</v>
      </c>
      <c r="E2010">
        <v>102</v>
      </c>
      <c r="F2010">
        <v>1</v>
      </c>
      <c r="G2010">
        <v>42</v>
      </c>
      <c r="H2010" t="s">
        <v>8177</v>
      </c>
      <c r="I2010" t="s">
        <v>8160</v>
      </c>
      <c r="J2010" t="s">
        <v>132</v>
      </c>
      <c r="K2010" t="s">
        <v>8162</v>
      </c>
      <c r="L2010" s="5">
        <v>6.6</v>
      </c>
      <c r="M2010" t="s">
        <v>8178</v>
      </c>
      <c r="N2010" s="6">
        <v>98804</v>
      </c>
      <c r="O2010" t="s">
        <v>8179</v>
      </c>
      <c r="P2010" s="6">
        <v>13000000</v>
      </c>
      <c r="Q2010" s="6">
        <v>20768906</v>
      </c>
      <c r="R2010">
        <v>7768906</v>
      </c>
      <c r="S2010" t="s">
        <v>8175</v>
      </c>
      <c r="T2010" s="7">
        <v>39831</v>
      </c>
      <c r="U2010" t="s">
        <v>4981</v>
      </c>
      <c r="V2010" s="7">
        <v>39831</v>
      </c>
      <c r="W2010" t="s">
        <v>8198</v>
      </c>
      <c r="X2010" t="s">
        <v>8200</v>
      </c>
      <c r="Y2010">
        <v>2009</v>
      </c>
      <c r="Z2010">
        <v>18</v>
      </c>
    </row>
    <row r="2011" spans="1:26" x14ac:dyDescent="0.25">
      <c r="A2011" t="s">
        <v>4982</v>
      </c>
      <c r="B2011" t="s">
        <v>4983</v>
      </c>
      <c r="C2011" t="s">
        <v>4983</v>
      </c>
      <c r="D2011">
        <v>0</v>
      </c>
      <c r="E2011">
        <v>97</v>
      </c>
      <c r="F2011">
        <v>1</v>
      </c>
      <c r="G2011">
        <v>37</v>
      </c>
      <c r="H2011" t="s">
        <v>8177</v>
      </c>
      <c r="I2011" t="s">
        <v>132</v>
      </c>
      <c r="J2011" t="s">
        <v>5802</v>
      </c>
      <c r="K2011" t="s">
        <v>5802</v>
      </c>
      <c r="L2011" s="5">
        <v>4.9000000000000004</v>
      </c>
      <c r="M2011" t="s">
        <v>8188</v>
      </c>
      <c r="N2011" s="6">
        <v>101972</v>
      </c>
      <c r="O2011" t="s">
        <v>8182</v>
      </c>
      <c r="P2011" s="6">
        <v>60000000</v>
      </c>
      <c r="Q2011" s="6">
        <v>62357900</v>
      </c>
      <c r="R2011">
        <v>2357900</v>
      </c>
      <c r="S2011" t="s">
        <v>8175</v>
      </c>
      <c r="T2011" s="7">
        <v>39982</v>
      </c>
      <c r="U2011" t="s">
        <v>276</v>
      </c>
      <c r="V2011" s="7">
        <v>39982</v>
      </c>
      <c r="W2011" t="s">
        <v>8208</v>
      </c>
      <c r="X2011" t="s">
        <v>8199</v>
      </c>
      <c r="Y2011">
        <v>2009</v>
      </c>
      <c r="Z2011">
        <v>18</v>
      </c>
    </row>
    <row r="2012" spans="1:26" x14ac:dyDescent="0.25">
      <c r="A2012" t="s">
        <v>4984</v>
      </c>
      <c r="B2012" t="s">
        <v>4985</v>
      </c>
      <c r="C2012" t="s">
        <v>4985</v>
      </c>
      <c r="D2012">
        <v>0</v>
      </c>
      <c r="E2012">
        <v>118</v>
      </c>
      <c r="F2012">
        <v>1</v>
      </c>
      <c r="G2012">
        <v>58</v>
      </c>
      <c r="H2012" t="s">
        <v>8177</v>
      </c>
      <c r="I2012" t="s">
        <v>5529</v>
      </c>
      <c r="J2012" t="s">
        <v>8158</v>
      </c>
      <c r="K2012" t="s">
        <v>8161</v>
      </c>
      <c r="L2012" s="5">
        <v>5.7</v>
      </c>
      <c r="M2012" t="s">
        <v>8178</v>
      </c>
      <c r="N2012" s="6">
        <v>213535</v>
      </c>
      <c r="O2012" t="s">
        <v>8182</v>
      </c>
      <c r="P2012" s="6">
        <v>175000000</v>
      </c>
      <c r="Q2012" s="6">
        <v>302469017</v>
      </c>
      <c r="R2012">
        <v>127469017</v>
      </c>
      <c r="S2012" t="s">
        <v>8175</v>
      </c>
      <c r="T2012" s="7">
        <v>40021</v>
      </c>
      <c r="U2012" t="s">
        <v>1892</v>
      </c>
      <c r="V2012" s="7">
        <v>40021</v>
      </c>
      <c r="W2012" t="s">
        <v>8209</v>
      </c>
      <c r="X2012" t="s">
        <v>8205</v>
      </c>
      <c r="Y2012">
        <v>2009</v>
      </c>
      <c r="Z2012">
        <v>27</v>
      </c>
    </row>
    <row r="2013" spans="1:26" x14ac:dyDescent="0.25">
      <c r="A2013" t="s">
        <v>4986</v>
      </c>
      <c r="B2013" t="s">
        <v>4987</v>
      </c>
      <c r="C2013" t="s">
        <v>4987</v>
      </c>
      <c r="D2013">
        <v>0</v>
      </c>
      <c r="E2013">
        <v>96</v>
      </c>
      <c r="F2013">
        <v>1</v>
      </c>
      <c r="G2013">
        <v>36</v>
      </c>
      <c r="H2013" t="s">
        <v>8177</v>
      </c>
      <c r="I2013" t="s">
        <v>8158</v>
      </c>
      <c r="J2013" t="s">
        <v>8159</v>
      </c>
      <c r="K2013" t="s">
        <v>132</v>
      </c>
      <c r="L2013" s="5">
        <v>8.3000000000000007</v>
      </c>
      <c r="M2013" t="s">
        <v>8181</v>
      </c>
      <c r="N2013" s="6">
        <v>1097334</v>
      </c>
      <c r="O2013" t="s">
        <v>8184</v>
      </c>
      <c r="P2013" s="6">
        <v>175000000</v>
      </c>
      <c r="Q2013" s="6">
        <v>735099102</v>
      </c>
      <c r="R2013">
        <v>560099102</v>
      </c>
      <c r="S2013" t="s">
        <v>8175</v>
      </c>
      <c r="T2013" s="7">
        <v>39946</v>
      </c>
      <c r="U2013" t="s">
        <v>4988</v>
      </c>
      <c r="V2013" s="7">
        <v>39946</v>
      </c>
      <c r="W2013" t="s">
        <v>8213</v>
      </c>
      <c r="X2013" t="s">
        <v>8202</v>
      </c>
      <c r="Y2013">
        <v>2009</v>
      </c>
      <c r="Z2013">
        <v>13</v>
      </c>
    </row>
    <row r="2014" spans="1:26" x14ac:dyDescent="0.25">
      <c r="A2014" t="s">
        <v>4989</v>
      </c>
      <c r="B2014" t="s">
        <v>4990</v>
      </c>
      <c r="C2014" t="s">
        <v>4990</v>
      </c>
      <c r="D2014">
        <v>0</v>
      </c>
      <c r="E2014">
        <v>103</v>
      </c>
      <c r="F2014">
        <v>1</v>
      </c>
      <c r="G2014">
        <v>43</v>
      </c>
      <c r="H2014" t="s">
        <v>8177</v>
      </c>
      <c r="I2014" t="s">
        <v>8158</v>
      </c>
      <c r="J2014" t="s">
        <v>132</v>
      </c>
      <c r="K2014" t="s">
        <v>8156</v>
      </c>
      <c r="L2014" s="5">
        <v>6.3</v>
      </c>
      <c r="M2014" t="s">
        <v>8178</v>
      </c>
      <c r="N2014" s="6">
        <v>93999</v>
      </c>
      <c r="O2014" t="s">
        <v>8179</v>
      </c>
      <c r="P2014" s="6">
        <v>58000000</v>
      </c>
      <c r="Q2014" s="6">
        <v>158261424</v>
      </c>
      <c r="R2014">
        <v>100261424</v>
      </c>
      <c r="S2014" t="s">
        <v>8175</v>
      </c>
      <c r="T2014" s="7">
        <v>42280</v>
      </c>
      <c r="U2014" t="s">
        <v>4991</v>
      </c>
      <c r="V2014" s="7">
        <v>42280</v>
      </c>
      <c r="W2014" t="s">
        <v>8204</v>
      </c>
      <c r="X2014" t="s">
        <v>8206</v>
      </c>
      <c r="Y2014">
        <v>2015</v>
      </c>
      <c r="Z2014">
        <v>3</v>
      </c>
    </row>
    <row r="2015" spans="1:26" x14ac:dyDescent="0.25">
      <c r="A2015" t="s">
        <v>4992</v>
      </c>
      <c r="B2015" t="s">
        <v>4993</v>
      </c>
      <c r="C2015" t="s">
        <v>4993</v>
      </c>
      <c r="D2015">
        <v>0</v>
      </c>
      <c r="E2015">
        <v>124</v>
      </c>
      <c r="F2015">
        <v>2</v>
      </c>
      <c r="G2015">
        <v>4</v>
      </c>
      <c r="H2015" t="s">
        <v>8183</v>
      </c>
      <c r="I2015" t="s">
        <v>145</v>
      </c>
      <c r="J2015" t="s">
        <v>83</v>
      </c>
      <c r="K2015" t="s">
        <v>8166</v>
      </c>
      <c r="L2015" s="5">
        <v>7.1</v>
      </c>
      <c r="M2015" t="s">
        <v>8181</v>
      </c>
      <c r="N2015" s="6">
        <v>246716</v>
      </c>
      <c r="O2015" t="s">
        <v>8182</v>
      </c>
      <c r="P2015" s="6">
        <v>7000000</v>
      </c>
      <c r="Q2015" s="6">
        <v>144492724</v>
      </c>
      <c r="R2015">
        <v>137492724</v>
      </c>
      <c r="S2015" t="s">
        <v>8175</v>
      </c>
      <c r="T2015" s="7">
        <v>43885</v>
      </c>
      <c r="U2015" t="s">
        <v>4994</v>
      </c>
      <c r="V2015" s="7">
        <v>43885</v>
      </c>
      <c r="W2015" t="s">
        <v>8201</v>
      </c>
      <c r="X2015" t="s">
        <v>8205</v>
      </c>
      <c r="Y2015">
        <v>2020</v>
      </c>
      <c r="Z2015">
        <v>24</v>
      </c>
    </row>
    <row r="2016" spans="1:26" x14ac:dyDescent="0.25">
      <c r="A2016" t="s">
        <v>4995</v>
      </c>
      <c r="B2016" t="s">
        <v>4996</v>
      </c>
      <c r="C2016" t="s">
        <v>4996</v>
      </c>
      <c r="D2016">
        <v>0</v>
      </c>
      <c r="E2016">
        <v>111</v>
      </c>
      <c r="F2016">
        <v>1</v>
      </c>
      <c r="G2016">
        <v>51</v>
      </c>
      <c r="H2016" t="s">
        <v>8177</v>
      </c>
      <c r="I2016" t="s">
        <v>5529</v>
      </c>
      <c r="J2016" t="s">
        <v>8161</v>
      </c>
      <c r="K2016" t="s">
        <v>3857</v>
      </c>
      <c r="L2016" s="5">
        <v>6.3</v>
      </c>
      <c r="M2016" t="s">
        <v>8178</v>
      </c>
      <c r="N2016" s="6">
        <v>109744</v>
      </c>
      <c r="O2016" t="s">
        <v>8182</v>
      </c>
      <c r="P2016" s="6">
        <v>32000000</v>
      </c>
      <c r="Q2016" s="6">
        <v>18409891</v>
      </c>
      <c r="R2016">
        <v>-13590109</v>
      </c>
      <c r="S2016" t="s">
        <v>8185</v>
      </c>
      <c r="T2016" s="7">
        <v>40179</v>
      </c>
      <c r="U2016" t="s">
        <v>4997</v>
      </c>
      <c r="V2016" s="7">
        <v>40179</v>
      </c>
      <c r="W2016" t="s">
        <v>8198</v>
      </c>
      <c r="X2016" t="s">
        <v>1465</v>
      </c>
      <c r="Y2016">
        <v>2010</v>
      </c>
      <c r="Z2016">
        <v>1</v>
      </c>
    </row>
    <row r="2017" spans="1:26" x14ac:dyDescent="0.25">
      <c r="A2017" t="s">
        <v>4998</v>
      </c>
      <c r="B2017" t="s">
        <v>4999</v>
      </c>
      <c r="C2017" t="s">
        <v>4999</v>
      </c>
      <c r="D2017">
        <v>0</v>
      </c>
      <c r="E2017">
        <v>123</v>
      </c>
      <c r="F2017">
        <v>2</v>
      </c>
      <c r="G2017">
        <v>3</v>
      </c>
      <c r="H2017" t="s">
        <v>8183</v>
      </c>
      <c r="I2017" t="s">
        <v>8158</v>
      </c>
      <c r="J2017" t="s">
        <v>132</v>
      </c>
      <c r="K2017" t="s">
        <v>8156</v>
      </c>
      <c r="L2017" s="5">
        <v>6.8</v>
      </c>
      <c r="M2017" t="s">
        <v>8178</v>
      </c>
      <c r="N2017" s="6">
        <v>152782</v>
      </c>
      <c r="O2017" t="s">
        <v>8182</v>
      </c>
      <c r="P2017" s="6">
        <v>30000000</v>
      </c>
      <c r="Q2017" s="6">
        <v>61808775</v>
      </c>
      <c r="R2017">
        <v>31808775</v>
      </c>
      <c r="S2017" t="s">
        <v>8175</v>
      </c>
      <c r="T2017" s="7">
        <v>39955</v>
      </c>
      <c r="U2017" t="s">
        <v>305</v>
      </c>
      <c r="V2017" s="7">
        <v>39955</v>
      </c>
      <c r="W2017" t="s">
        <v>8213</v>
      </c>
      <c r="X2017" t="s">
        <v>1465</v>
      </c>
      <c r="Y2017">
        <v>2009</v>
      </c>
      <c r="Z2017">
        <v>22</v>
      </c>
    </row>
    <row r="2018" spans="1:26" x14ac:dyDescent="0.25">
      <c r="A2018" t="s">
        <v>5000</v>
      </c>
      <c r="B2018" t="s">
        <v>5001</v>
      </c>
      <c r="C2018" t="s">
        <v>5001</v>
      </c>
      <c r="D2018">
        <v>0</v>
      </c>
      <c r="E2018">
        <v>115</v>
      </c>
      <c r="F2018">
        <v>1</v>
      </c>
      <c r="G2018">
        <v>55</v>
      </c>
      <c r="H2018" t="s">
        <v>8177</v>
      </c>
      <c r="I2018" t="s">
        <v>132</v>
      </c>
      <c r="J2018" t="s">
        <v>145</v>
      </c>
      <c r="K2018" t="s">
        <v>8157</v>
      </c>
      <c r="L2018" s="5">
        <v>6.5</v>
      </c>
      <c r="M2018" t="s">
        <v>8178</v>
      </c>
      <c r="N2018" s="6">
        <v>137150</v>
      </c>
      <c r="O2018" t="s">
        <v>8182</v>
      </c>
      <c r="P2018" s="6">
        <v>38000000</v>
      </c>
      <c r="Q2018" s="6">
        <v>105734416</v>
      </c>
      <c r="R2018">
        <v>67734416</v>
      </c>
      <c r="S2018" t="s">
        <v>8175</v>
      </c>
      <c r="T2018" s="7">
        <v>40453</v>
      </c>
      <c r="U2018" t="s">
        <v>5002</v>
      </c>
      <c r="V2018" s="7">
        <v>40453</v>
      </c>
      <c r="W2018" t="s">
        <v>8204</v>
      </c>
      <c r="X2018" t="s">
        <v>8206</v>
      </c>
      <c r="Y2018">
        <v>2010</v>
      </c>
      <c r="Z2018">
        <v>2</v>
      </c>
    </row>
    <row r="2019" spans="1:26" x14ac:dyDescent="0.25">
      <c r="A2019" t="s">
        <v>5003</v>
      </c>
      <c r="B2019" t="s">
        <v>5004</v>
      </c>
      <c r="C2019" t="s">
        <v>5004</v>
      </c>
      <c r="D2019">
        <v>0</v>
      </c>
      <c r="E2019">
        <v>149</v>
      </c>
      <c r="F2019">
        <v>2</v>
      </c>
      <c r="G2019">
        <v>29</v>
      </c>
      <c r="H2019" t="s">
        <v>8183</v>
      </c>
      <c r="I2019" t="s">
        <v>5529</v>
      </c>
      <c r="J2019" t="s">
        <v>8158</v>
      </c>
      <c r="K2019" t="s">
        <v>8161</v>
      </c>
      <c r="L2019" s="5">
        <v>6</v>
      </c>
      <c r="M2019" t="s">
        <v>8178</v>
      </c>
      <c r="N2019" s="6">
        <v>422577</v>
      </c>
      <c r="O2019" t="s">
        <v>8182</v>
      </c>
      <c r="P2019" s="6">
        <v>200000000</v>
      </c>
      <c r="Q2019" s="6">
        <v>836303693</v>
      </c>
      <c r="R2019">
        <v>636303693</v>
      </c>
      <c r="S2019" t="s">
        <v>8175</v>
      </c>
      <c r="T2019" s="7">
        <v>39972</v>
      </c>
      <c r="U2019" t="s">
        <v>1410</v>
      </c>
      <c r="V2019" s="7">
        <v>39972</v>
      </c>
      <c r="W2019" t="s">
        <v>8208</v>
      </c>
      <c r="X2019" t="s">
        <v>8205</v>
      </c>
      <c r="Y2019">
        <v>2009</v>
      </c>
      <c r="Z2019">
        <v>8</v>
      </c>
    </row>
    <row r="2020" spans="1:26" x14ac:dyDescent="0.25">
      <c r="A2020" t="s">
        <v>5005</v>
      </c>
      <c r="B2020" t="s">
        <v>5006</v>
      </c>
      <c r="C2020" t="s">
        <v>5007</v>
      </c>
      <c r="D2020">
        <v>0</v>
      </c>
      <c r="E2020">
        <v>130</v>
      </c>
      <c r="F2020">
        <v>2</v>
      </c>
      <c r="G2020">
        <v>10</v>
      </c>
      <c r="H2020" t="s">
        <v>8183</v>
      </c>
      <c r="I2020" t="s">
        <v>145</v>
      </c>
      <c r="J2020" t="s">
        <v>4390</v>
      </c>
      <c r="K2020" t="s">
        <v>5802</v>
      </c>
      <c r="L2020" s="5">
        <v>8.1</v>
      </c>
      <c r="M2020" t="s">
        <v>8181</v>
      </c>
      <c r="N2020" s="6">
        <v>81640</v>
      </c>
      <c r="O2020" t="s">
        <v>8179</v>
      </c>
      <c r="P2020" s="6">
        <v>3600000</v>
      </c>
      <c r="Q2020" s="6">
        <v>52786</v>
      </c>
      <c r="R2020">
        <v>-3547214</v>
      </c>
      <c r="S2020" t="s">
        <v>8185</v>
      </c>
      <c r="T2020" s="7">
        <v>44160</v>
      </c>
      <c r="U2020" t="s">
        <v>5008</v>
      </c>
      <c r="V2020" s="7">
        <v>44160</v>
      </c>
      <c r="W2020" t="s">
        <v>8207</v>
      </c>
      <c r="X2020" t="s">
        <v>8202</v>
      </c>
      <c r="Y2020">
        <v>2020</v>
      </c>
      <c r="Z2020">
        <v>25</v>
      </c>
    </row>
    <row r="2021" spans="1:26" x14ac:dyDescent="0.25">
      <c r="A2021" t="s">
        <v>5009</v>
      </c>
      <c r="B2021" t="s">
        <v>5010</v>
      </c>
      <c r="C2021" t="s">
        <v>5010</v>
      </c>
      <c r="D2021">
        <v>0</v>
      </c>
      <c r="E2021">
        <v>100</v>
      </c>
      <c r="F2021">
        <v>1</v>
      </c>
      <c r="G2021">
        <v>40</v>
      </c>
      <c r="H2021" t="s">
        <v>8177</v>
      </c>
      <c r="I2021" t="s">
        <v>132</v>
      </c>
      <c r="J2021" t="s">
        <v>8156</v>
      </c>
      <c r="K2021" t="s">
        <v>8157</v>
      </c>
      <c r="L2021" s="5">
        <v>6.3</v>
      </c>
      <c r="M2021" t="s">
        <v>8178</v>
      </c>
      <c r="N2021" s="6">
        <v>146944</v>
      </c>
      <c r="O2021" t="s">
        <v>8182</v>
      </c>
      <c r="P2021" s="6">
        <v>18500000</v>
      </c>
      <c r="Q2021" s="6">
        <v>32406507</v>
      </c>
      <c r="R2021">
        <v>13906507</v>
      </c>
      <c r="S2021" t="s">
        <v>8175</v>
      </c>
      <c r="T2021" s="7">
        <v>40070</v>
      </c>
      <c r="U2021" t="s">
        <v>5011</v>
      </c>
      <c r="V2021" s="7">
        <v>40070</v>
      </c>
      <c r="W2021" t="s">
        <v>8211</v>
      </c>
      <c r="X2021" t="s">
        <v>8205</v>
      </c>
      <c r="Y2021">
        <v>2009</v>
      </c>
      <c r="Z2021">
        <v>14</v>
      </c>
    </row>
    <row r="2022" spans="1:26" x14ac:dyDescent="0.25">
      <c r="A2022" t="s">
        <v>5012</v>
      </c>
      <c r="B2022" t="s">
        <v>5013</v>
      </c>
      <c r="C2022" t="s">
        <v>5013</v>
      </c>
      <c r="D2022">
        <v>0</v>
      </c>
      <c r="E2022">
        <v>118</v>
      </c>
      <c r="F2022">
        <v>1</v>
      </c>
      <c r="G2022">
        <v>58</v>
      </c>
      <c r="H2022" t="s">
        <v>8177</v>
      </c>
      <c r="I2022" t="s">
        <v>5529</v>
      </c>
      <c r="J2022" t="s">
        <v>8166</v>
      </c>
      <c r="K2022" t="s">
        <v>3857</v>
      </c>
      <c r="L2022" s="5">
        <v>6.6</v>
      </c>
      <c r="M2022" t="s">
        <v>8178</v>
      </c>
      <c r="N2022" s="6">
        <v>193260</v>
      </c>
      <c r="O2022" t="s">
        <v>8182</v>
      </c>
      <c r="P2022" s="6">
        <v>80000000</v>
      </c>
      <c r="Q2022" s="6">
        <v>178767383</v>
      </c>
      <c r="R2022">
        <v>98767383</v>
      </c>
      <c r="S2022" t="s">
        <v>8175</v>
      </c>
      <c r="T2022" s="7">
        <v>39707</v>
      </c>
      <c r="U2022" t="s">
        <v>3363</v>
      </c>
      <c r="V2022" s="7">
        <v>39707</v>
      </c>
      <c r="W2022" t="s">
        <v>8211</v>
      </c>
      <c r="X2022" t="s">
        <v>8197</v>
      </c>
      <c r="Y2022">
        <v>2008</v>
      </c>
      <c r="Z2022">
        <v>16</v>
      </c>
    </row>
    <row r="2023" spans="1:26" x14ac:dyDescent="0.25">
      <c r="A2023" t="s">
        <v>5014</v>
      </c>
      <c r="B2023" t="s">
        <v>5015</v>
      </c>
      <c r="C2023" t="s">
        <v>5015</v>
      </c>
      <c r="D2023">
        <v>0</v>
      </c>
      <c r="E2023">
        <v>85</v>
      </c>
      <c r="F2023">
        <v>1</v>
      </c>
      <c r="G2023">
        <v>25</v>
      </c>
      <c r="H2023" t="s">
        <v>8177</v>
      </c>
      <c r="I2023" t="s">
        <v>5529</v>
      </c>
      <c r="J2023" t="s">
        <v>8158</v>
      </c>
      <c r="K2023" t="s">
        <v>83</v>
      </c>
      <c r="L2023" s="5">
        <v>7</v>
      </c>
      <c r="M2023" t="s">
        <v>8178</v>
      </c>
      <c r="N2023" s="6">
        <v>414524</v>
      </c>
      <c r="O2023" t="s">
        <v>8182</v>
      </c>
      <c r="P2023" s="6">
        <v>25000000</v>
      </c>
      <c r="Q2023" s="6">
        <v>172394180</v>
      </c>
      <c r="R2023">
        <v>147394180</v>
      </c>
      <c r="S2023" t="s">
        <v>8175</v>
      </c>
      <c r="T2023" s="7">
        <v>39463</v>
      </c>
      <c r="U2023" t="s">
        <v>5016</v>
      </c>
      <c r="V2023" s="7">
        <v>39463</v>
      </c>
      <c r="W2023" t="s">
        <v>8198</v>
      </c>
      <c r="X2023" t="s">
        <v>8202</v>
      </c>
      <c r="Y2023">
        <v>2008</v>
      </c>
      <c r="Z2023">
        <v>16</v>
      </c>
    </row>
    <row r="2024" spans="1:26" x14ac:dyDescent="0.25">
      <c r="A2024" t="s">
        <v>5017</v>
      </c>
      <c r="B2024" t="s">
        <v>5018</v>
      </c>
      <c r="C2024" t="s">
        <v>5018</v>
      </c>
      <c r="D2024">
        <v>0</v>
      </c>
      <c r="E2024">
        <v>115</v>
      </c>
      <c r="F2024">
        <v>1</v>
      </c>
      <c r="G2024">
        <v>55</v>
      </c>
      <c r="H2024" t="s">
        <v>8177</v>
      </c>
      <c r="I2024" t="s">
        <v>145</v>
      </c>
      <c r="J2024" t="s">
        <v>5802</v>
      </c>
      <c r="K2024" t="s">
        <v>5802</v>
      </c>
      <c r="L2024" s="5">
        <v>7.4</v>
      </c>
      <c r="M2024" t="s">
        <v>8181</v>
      </c>
      <c r="N2024" s="6">
        <v>91684</v>
      </c>
      <c r="O2024" t="s">
        <v>8179</v>
      </c>
      <c r="P2024" s="6">
        <v>2000000</v>
      </c>
      <c r="Q2024" s="6">
        <v>15282731</v>
      </c>
      <c r="R2024">
        <v>13282731</v>
      </c>
      <c r="S2024" t="s">
        <v>8175</v>
      </c>
      <c r="T2024" s="7">
        <v>43856</v>
      </c>
      <c r="U2024" t="s">
        <v>5019</v>
      </c>
      <c r="V2024" s="7">
        <v>43856</v>
      </c>
      <c r="W2024" t="s">
        <v>8198</v>
      </c>
      <c r="X2024" t="s">
        <v>8200</v>
      </c>
      <c r="Y2024">
        <v>2020</v>
      </c>
      <c r="Z2024">
        <v>26</v>
      </c>
    </row>
    <row r="2025" spans="1:26" x14ac:dyDescent="0.25">
      <c r="A2025" t="s">
        <v>5020</v>
      </c>
      <c r="B2025" t="s">
        <v>5021</v>
      </c>
      <c r="C2025" t="s">
        <v>5021</v>
      </c>
      <c r="D2025">
        <v>0</v>
      </c>
      <c r="E2025">
        <v>95</v>
      </c>
      <c r="F2025">
        <v>1</v>
      </c>
      <c r="G2025">
        <v>35</v>
      </c>
      <c r="H2025" t="s">
        <v>8177</v>
      </c>
      <c r="I2025" t="s">
        <v>83</v>
      </c>
      <c r="J2025" t="s">
        <v>3857</v>
      </c>
      <c r="K2025" t="s">
        <v>5802</v>
      </c>
      <c r="L2025" s="5">
        <v>7.1</v>
      </c>
      <c r="M2025" t="s">
        <v>8181</v>
      </c>
      <c r="N2025" s="6">
        <v>97397</v>
      </c>
      <c r="O2025" t="s">
        <v>8179</v>
      </c>
      <c r="P2025" s="6">
        <v>4500000</v>
      </c>
      <c r="Q2025" s="6">
        <v>91392971</v>
      </c>
      <c r="R2025">
        <v>86892971</v>
      </c>
      <c r="S2025" t="s">
        <v>8175</v>
      </c>
      <c r="T2025" s="7">
        <v>44864</v>
      </c>
      <c r="U2025" t="s">
        <v>5022</v>
      </c>
      <c r="V2025" s="7">
        <v>44864</v>
      </c>
      <c r="W2025" t="s">
        <v>8204</v>
      </c>
      <c r="X2025" t="s">
        <v>8200</v>
      </c>
      <c r="Y2025">
        <v>2022</v>
      </c>
      <c r="Z2025">
        <v>30</v>
      </c>
    </row>
    <row r="2026" spans="1:26" x14ac:dyDescent="0.25">
      <c r="A2026" t="s">
        <v>5023</v>
      </c>
      <c r="B2026" t="s">
        <v>5024</v>
      </c>
      <c r="C2026" t="s">
        <v>5024</v>
      </c>
      <c r="D2026">
        <v>0</v>
      </c>
      <c r="E2026">
        <v>189</v>
      </c>
      <c r="F2026">
        <v>3</v>
      </c>
      <c r="G2026">
        <v>9</v>
      </c>
      <c r="H2026" t="s">
        <v>8183</v>
      </c>
      <c r="I2026" t="s">
        <v>132</v>
      </c>
      <c r="J2026" t="s">
        <v>145</v>
      </c>
      <c r="K2026" t="s">
        <v>8167</v>
      </c>
      <c r="L2026" s="5">
        <v>7.1</v>
      </c>
      <c r="M2026" t="s">
        <v>8181</v>
      </c>
      <c r="N2026" s="6">
        <v>151337</v>
      </c>
      <c r="O2026" t="s">
        <v>8182</v>
      </c>
      <c r="P2026" s="6">
        <v>110000000</v>
      </c>
      <c r="Q2026" s="6">
        <v>63351455</v>
      </c>
      <c r="R2026">
        <v>-46648545</v>
      </c>
      <c r="S2026" t="s">
        <v>8185</v>
      </c>
      <c r="T2026" s="7">
        <v>44910</v>
      </c>
      <c r="U2026" t="s">
        <v>5025</v>
      </c>
      <c r="V2026" s="7">
        <v>44910</v>
      </c>
      <c r="W2026" t="s">
        <v>8196</v>
      </c>
      <c r="X2026" t="s">
        <v>8199</v>
      </c>
      <c r="Y2026">
        <v>2022</v>
      </c>
      <c r="Z2026">
        <v>15</v>
      </c>
    </row>
    <row r="2027" spans="1:26" x14ac:dyDescent="0.25">
      <c r="A2027" t="s">
        <v>5026</v>
      </c>
      <c r="B2027" t="s">
        <v>5027</v>
      </c>
      <c r="C2027" t="s">
        <v>5027</v>
      </c>
      <c r="D2027">
        <v>0</v>
      </c>
      <c r="E2027">
        <v>118</v>
      </c>
      <c r="F2027">
        <v>1</v>
      </c>
      <c r="G2027">
        <v>58</v>
      </c>
      <c r="H2027" t="s">
        <v>8177</v>
      </c>
      <c r="I2027" t="s">
        <v>5529</v>
      </c>
      <c r="J2027" t="s">
        <v>8158</v>
      </c>
      <c r="K2027" t="s">
        <v>132</v>
      </c>
      <c r="L2027" s="5">
        <v>6.2</v>
      </c>
      <c r="M2027" t="s">
        <v>8178</v>
      </c>
      <c r="N2027" s="6">
        <v>382562</v>
      </c>
      <c r="O2027" t="s">
        <v>8182</v>
      </c>
      <c r="P2027" s="6">
        <v>250000000</v>
      </c>
      <c r="Q2027" s="6">
        <v>760928081</v>
      </c>
      <c r="R2027">
        <v>510928081</v>
      </c>
      <c r="S2027" t="s">
        <v>8175</v>
      </c>
      <c r="T2027" s="7">
        <v>44735</v>
      </c>
      <c r="U2027" t="s">
        <v>5028</v>
      </c>
      <c r="V2027" s="7">
        <v>44735</v>
      </c>
      <c r="W2027" t="s">
        <v>8208</v>
      </c>
      <c r="X2027" t="s">
        <v>8199</v>
      </c>
      <c r="Y2027">
        <v>2022</v>
      </c>
      <c r="Z2027">
        <v>23</v>
      </c>
    </row>
    <row r="2028" spans="1:26" x14ac:dyDescent="0.25">
      <c r="A2028" t="s">
        <v>5029</v>
      </c>
      <c r="B2028" t="s">
        <v>5030</v>
      </c>
      <c r="C2028" t="s">
        <v>5030</v>
      </c>
      <c r="D2028">
        <v>0</v>
      </c>
      <c r="E2028">
        <v>165</v>
      </c>
      <c r="F2028">
        <v>2</v>
      </c>
      <c r="G2028">
        <v>45</v>
      </c>
      <c r="H2028" t="s">
        <v>8183</v>
      </c>
      <c r="I2028" t="s">
        <v>145</v>
      </c>
      <c r="J2028" t="s">
        <v>5802</v>
      </c>
      <c r="K2028" t="s">
        <v>5802</v>
      </c>
      <c r="L2028" s="5">
        <v>7.9</v>
      </c>
      <c r="M2028" t="s">
        <v>8181</v>
      </c>
      <c r="N2028" s="6">
        <v>363686</v>
      </c>
      <c r="O2028" t="s">
        <v>8182</v>
      </c>
      <c r="P2028" s="6">
        <v>4000000</v>
      </c>
      <c r="Q2028" s="6">
        <v>48137666</v>
      </c>
      <c r="R2028">
        <v>44137666</v>
      </c>
      <c r="S2028" t="s">
        <v>8175</v>
      </c>
      <c r="T2028" s="7">
        <v>41658</v>
      </c>
      <c r="U2028" t="s">
        <v>1193</v>
      </c>
      <c r="V2028" s="7">
        <v>41658</v>
      </c>
      <c r="W2028" t="s">
        <v>8198</v>
      </c>
      <c r="X2028" t="s">
        <v>8200</v>
      </c>
      <c r="Y2028">
        <v>2014</v>
      </c>
      <c r="Z2028">
        <v>19</v>
      </c>
    </row>
    <row r="2029" spans="1:26" x14ac:dyDescent="0.25">
      <c r="A2029" t="s">
        <v>5031</v>
      </c>
      <c r="B2029" t="s">
        <v>5032</v>
      </c>
      <c r="C2029" t="s">
        <v>5032</v>
      </c>
      <c r="D2029">
        <v>0</v>
      </c>
      <c r="E2029">
        <v>105</v>
      </c>
      <c r="F2029">
        <v>1</v>
      </c>
      <c r="G2029">
        <v>45</v>
      </c>
      <c r="H2029" t="s">
        <v>8177</v>
      </c>
      <c r="I2029" t="s">
        <v>5529</v>
      </c>
      <c r="J2029" t="s">
        <v>83</v>
      </c>
      <c r="K2029" t="s">
        <v>3857</v>
      </c>
      <c r="L2029" s="5">
        <v>5.5</v>
      </c>
      <c r="M2029" t="s">
        <v>8178</v>
      </c>
      <c r="N2029" s="6">
        <v>95794</v>
      </c>
      <c r="O2029" t="s">
        <v>8179</v>
      </c>
      <c r="P2029" s="6">
        <v>20000000</v>
      </c>
      <c r="Q2029" s="6">
        <v>133423964</v>
      </c>
      <c r="R2029">
        <v>113423964</v>
      </c>
      <c r="S2029" t="s">
        <v>8175</v>
      </c>
      <c r="T2029" s="7">
        <v>44447</v>
      </c>
      <c r="U2029" t="s">
        <v>4721</v>
      </c>
      <c r="V2029" s="7">
        <v>44447</v>
      </c>
      <c r="W2029" t="s">
        <v>8211</v>
      </c>
      <c r="X2029" t="s">
        <v>8202</v>
      </c>
      <c r="Y2029">
        <v>2021</v>
      </c>
      <c r="Z2029">
        <v>8</v>
      </c>
    </row>
    <row r="2030" spans="1:26" x14ac:dyDescent="0.25">
      <c r="A2030" t="s">
        <v>5033</v>
      </c>
      <c r="B2030" t="s">
        <v>5034</v>
      </c>
      <c r="C2030" t="s">
        <v>5034</v>
      </c>
      <c r="D2030">
        <v>0</v>
      </c>
      <c r="E2030">
        <v>111</v>
      </c>
      <c r="F2030">
        <v>1</v>
      </c>
      <c r="G2030">
        <v>51</v>
      </c>
      <c r="H2030" t="s">
        <v>8177</v>
      </c>
      <c r="I2030" t="s">
        <v>83</v>
      </c>
      <c r="J2030" t="s">
        <v>3857</v>
      </c>
      <c r="K2030" t="s">
        <v>5802</v>
      </c>
      <c r="L2030" s="5">
        <v>5</v>
      </c>
      <c r="M2030" t="s">
        <v>8188</v>
      </c>
      <c r="N2030" s="6">
        <v>68387</v>
      </c>
      <c r="O2030" t="s">
        <v>8179</v>
      </c>
      <c r="P2030" s="6">
        <v>20000000</v>
      </c>
      <c r="Q2030" s="6">
        <v>104362940</v>
      </c>
      <c r="R2030">
        <v>84362940</v>
      </c>
      <c r="S2030" t="s">
        <v>8175</v>
      </c>
      <c r="T2030" s="7">
        <v>44840</v>
      </c>
      <c r="U2030" t="s">
        <v>4721</v>
      </c>
      <c r="V2030" s="7">
        <v>44840</v>
      </c>
      <c r="W2030" t="s">
        <v>8204</v>
      </c>
      <c r="X2030" t="s">
        <v>8199</v>
      </c>
      <c r="Y2030">
        <v>2022</v>
      </c>
      <c r="Z2030">
        <v>6</v>
      </c>
    </row>
    <row r="2031" spans="1:26" x14ac:dyDescent="0.25">
      <c r="A2031" t="s">
        <v>5035</v>
      </c>
      <c r="B2031" t="s">
        <v>5036</v>
      </c>
      <c r="C2031" t="s">
        <v>5036</v>
      </c>
      <c r="D2031">
        <v>0</v>
      </c>
      <c r="E2031">
        <v>96</v>
      </c>
      <c r="F2031">
        <v>1</v>
      </c>
      <c r="G2031">
        <v>36</v>
      </c>
      <c r="H2031" t="s">
        <v>8177</v>
      </c>
      <c r="I2031" t="s">
        <v>8158</v>
      </c>
      <c r="J2031" t="s">
        <v>8159</v>
      </c>
      <c r="K2031" t="s">
        <v>132</v>
      </c>
      <c r="L2031" s="5">
        <v>6.8</v>
      </c>
      <c r="M2031" t="s">
        <v>8178</v>
      </c>
      <c r="N2031" s="6">
        <v>124612</v>
      </c>
      <c r="O2031" t="s">
        <v>8182</v>
      </c>
      <c r="P2031" s="6">
        <v>200000000</v>
      </c>
      <c r="Q2031" s="6">
        <v>325286646</v>
      </c>
      <c r="R2031">
        <v>125286646</v>
      </c>
      <c r="S2031" t="s">
        <v>8175</v>
      </c>
      <c r="T2031" s="7">
        <v>40120</v>
      </c>
      <c r="U2031" t="s">
        <v>501</v>
      </c>
      <c r="V2031" s="7">
        <v>40120</v>
      </c>
      <c r="W2031" t="s">
        <v>8207</v>
      </c>
      <c r="X2031" t="s">
        <v>8197</v>
      </c>
      <c r="Y2031">
        <v>2009</v>
      </c>
      <c r="Z2031">
        <v>3</v>
      </c>
    </row>
    <row r="2032" spans="1:26" x14ac:dyDescent="0.25">
      <c r="A2032" t="s">
        <v>5037</v>
      </c>
      <c r="B2032" t="s">
        <v>5038</v>
      </c>
      <c r="C2032" t="s">
        <v>5038</v>
      </c>
      <c r="D2032">
        <v>0</v>
      </c>
      <c r="E2032">
        <v>122</v>
      </c>
      <c r="F2032">
        <v>2</v>
      </c>
      <c r="G2032">
        <v>2</v>
      </c>
      <c r="H2032" t="s">
        <v>8183</v>
      </c>
      <c r="I2032" t="s">
        <v>145</v>
      </c>
      <c r="J2032" t="s">
        <v>8157</v>
      </c>
      <c r="K2032" t="s">
        <v>5802</v>
      </c>
      <c r="L2032" s="5">
        <v>6.9</v>
      </c>
      <c r="M2032" t="s">
        <v>8178</v>
      </c>
      <c r="N2032" s="6">
        <v>119442</v>
      </c>
      <c r="O2032" t="s">
        <v>8182</v>
      </c>
      <c r="P2032" s="6">
        <v>38000000</v>
      </c>
      <c r="Q2032" s="6">
        <v>117094902</v>
      </c>
      <c r="R2032">
        <v>79094902</v>
      </c>
      <c r="S2032" t="s">
        <v>8175</v>
      </c>
      <c r="T2032" s="7">
        <v>40648</v>
      </c>
      <c r="U2032" t="s">
        <v>3330</v>
      </c>
      <c r="V2032" s="7">
        <v>40648</v>
      </c>
      <c r="W2032" t="s">
        <v>8210</v>
      </c>
      <c r="X2032" t="s">
        <v>1465</v>
      </c>
      <c r="Y2032">
        <v>2011</v>
      </c>
      <c r="Z2032">
        <v>15</v>
      </c>
    </row>
    <row r="2033" spans="1:26" x14ac:dyDescent="0.25">
      <c r="A2033" t="s">
        <v>5039</v>
      </c>
      <c r="B2033" t="s">
        <v>461</v>
      </c>
      <c r="C2033" t="s">
        <v>461</v>
      </c>
      <c r="D2033">
        <v>0</v>
      </c>
      <c r="E2033">
        <v>113</v>
      </c>
      <c r="F2033">
        <v>1</v>
      </c>
      <c r="G2033">
        <v>53</v>
      </c>
      <c r="H2033" t="s">
        <v>8177</v>
      </c>
      <c r="I2033" t="s">
        <v>132</v>
      </c>
      <c r="J2033" t="s">
        <v>145</v>
      </c>
      <c r="K2033" t="s">
        <v>8165</v>
      </c>
      <c r="L2033" s="5">
        <v>5.8</v>
      </c>
      <c r="M2033" t="s">
        <v>8178</v>
      </c>
      <c r="N2033" s="6">
        <v>52221</v>
      </c>
      <c r="O2033" t="s">
        <v>8179</v>
      </c>
      <c r="P2033" s="6">
        <v>24000000</v>
      </c>
      <c r="Q2033" s="6">
        <v>63543328</v>
      </c>
      <c r="R2033">
        <v>39543328</v>
      </c>
      <c r="S2033" t="s">
        <v>8175</v>
      </c>
      <c r="T2033" s="7">
        <v>40822</v>
      </c>
      <c r="U2033" t="s">
        <v>4161</v>
      </c>
      <c r="V2033" s="7">
        <v>40822</v>
      </c>
      <c r="W2033" t="s">
        <v>8204</v>
      </c>
      <c r="X2033" t="s">
        <v>8199</v>
      </c>
      <c r="Y2033">
        <v>2011</v>
      </c>
      <c r="Z2033">
        <v>6</v>
      </c>
    </row>
    <row r="2034" spans="1:26" x14ac:dyDescent="0.25">
      <c r="A2034" t="s">
        <v>5040</v>
      </c>
      <c r="B2034" t="s">
        <v>5041</v>
      </c>
      <c r="C2034" t="s">
        <v>5041</v>
      </c>
      <c r="D2034">
        <v>0</v>
      </c>
      <c r="E2034">
        <v>104</v>
      </c>
      <c r="F2034">
        <v>1</v>
      </c>
      <c r="G2034">
        <v>44</v>
      </c>
      <c r="H2034" t="s">
        <v>8177</v>
      </c>
      <c r="I2034" t="s">
        <v>132</v>
      </c>
      <c r="J2034" t="s">
        <v>8157</v>
      </c>
      <c r="K2034" t="s">
        <v>5802</v>
      </c>
      <c r="L2034" s="5">
        <v>6.8</v>
      </c>
      <c r="M2034" t="s">
        <v>8178</v>
      </c>
      <c r="N2034" s="6">
        <v>377092</v>
      </c>
      <c r="O2034" t="s">
        <v>8182</v>
      </c>
      <c r="P2034" s="6">
        <v>70000000</v>
      </c>
      <c r="Q2034" s="6">
        <v>223241637</v>
      </c>
      <c r="R2034">
        <v>153241637</v>
      </c>
      <c r="S2034" t="s">
        <v>8175</v>
      </c>
      <c r="T2034" s="7">
        <v>39791</v>
      </c>
      <c r="U2034" t="s">
        <v>2446</v>
      </c>
      <c r="V2034" s="7">
        <v>39791</v>
      </c>
      <c r="W2034" t="s">
        <v>8196</v>
      </c>
      <c r="X2034" t="s">
        <v>8197</v>
      </c>
      <c r="Y2034">
        <v>2008</v>
      </c>
      <c r="Z2034">
        <v>9</v>
      </c>
    </row>
    <row r="2035" spans="1:26" x14ac:dyDescent="0.25">
      <c r="A2035" t="s">
        <v>5042</v>
      </c>
      <c r="B2035" t="s">
        <v>5043</v>
      </c>
      <c r="C2035" t="s">
        <v>5043</v>
      </c>
      <c r="D2035">
        <v>0</v>
      </c>
      <c r="E2035">
        <v>129</v>
      </c>
      <c r="F2035">
        <v>2</v>
      </c>
      <c r="G2035">
        <v>9</v>
      </c>
      <c r="H2035" t="s">
        <v>8183</v>
      </c>
      <c r="I2035" t="s">
        <v>145</v>
      </c>
      <c r="J2035" t="s">
        <v>8167</v>
      </c>
      <c r="K2035" t="s">
        <v>3857</v>
      </c>
      <c r="L2035" s="5">
        <v>7.7</v>
      </c>
      <c r="M2035" t="s">
        <v>8181</v>
      </c>
      <c r="N2035" s="6">
        <v>188788</v>
      </c>
      <c r="O2035" t="s">
        <v>8182</v>
      </c>
      <c r="P2035" s="6">
        <v>35000000</v>
      </c>
      <c r="Q2035" s="6">
        <v>0</v>
      </c>
      <c r="R2035">
        <v>-35000000</v>
      </c>
      <c r="S2035" t="s">
        <v>8185</v>
      </c>
      <c r="T2035" s="7">
        <v>44099</v>
      </c>
      <c r="U2035" t="s">
        <v>5044</v>
      </c>
      <c r="V2035" s="7">
        <v>44099</v>
      </c>
      <c r="W2035" t="s">
        <v>8211</v>
      </c>
      <c r="X2035" t="s">
        <v>1465</v>
      </c>
      <c r="Y2035">
        <v>2020</v>
      </c>
      <c r="Z2035">
        <v>25</v>
      </c>
    </row>
    <row r="2036" spans="1:26" x14ac:dyDescent="0.25">
      <c r="A2036" t="s">
        <v>5045</v>
      </c>
      <c r="B2036" t="s">
        <v>5046</v>
      </c>
      <c r="C2036" t="s">
        <v>5046</v>
      </c>
      <c r="D2036">
        <v>0</v>
      </c>
      <c r="E2036">
        <v>96</v>
      </c>
      <c r="F2036">
        <v>1</v>
      </c>
      <c r="G2036">
        <v>36</v>
      </c>
      <c r="H2036" t="s">
        <v>8177</v>
      </c>
      <c r="I2036" t="s">
        <v>5529</v>
      </c>
      <c r="J2036" t="s">
        <v>8156</v>
      </c>
      <c r="K2036" t="s">
        <v>3857</v>
      </c>
      <c r="L2036" s="5">
        <v>4.3</v>
      </c>
      <c r="M2036" t="s">
        <v>8188</v>
      </c>
      <c r="N2036" s="6">
        <v>124522</v>
      </c>
      <c r="O2036" t="s">
        <v>8182</v>
      </c>
      <c r="P2036" s="6">
        <v>57000000</v>
      </c>
      <c r="Q2036" s="6">
        <v>132563930</v>
      </c>
      <c r="R2036">
        <v>75563930</v>
      </c>
      <c r="S2036" t="s">
        <v>8175</v>
      </c>
      <c r="T2036" s="7">
        <v>40888</v>
      </c>
      <c r="U2036" t="s">
        <v>4289</v>
      </c>
      <c r="V2036" s="7">
        <v>40888</v>
      </c>
      <c r="W2036" t="s">
        <v>8196</v>
      </c>
      <c r="X2036" t="s">
        <v>8200</v>
      </c>
      <c r="Y2036">
        <v>2011</v>
      </c>
      <c r="Z2036">
        <v>11</v>
      </c>
    </row>
    <row r="2037" spans="1:26" x14ac:dyDescent="0.25">
      <c r="A2037" t="s">
        <v>5047</v>
      </c>
      <c r="B2037" t="s">
        <v>5048</v>
      </c>
      <c r="C2037" t="s">
        <v>5048</v>
      </c>
      <c r="D2037">
        <v>0</v>
      </c>
      <c r="E2037">
        <v>123</v>
      </c>
      <c r="F2037">
        <v>2</v>
      </c>
      <c r="G2037">
        <v>3</v>
      </c>
      <c r="H2037" t="s">
        <v>8183</v>
      </c>
      <c r="I2037" t="s">
        <v>145</v>
      </c>
      <c r="J2037" t="s">
        <v>8166</v>
      </c>
      <c r="K2037" t="s">
        <v>3857</v>
      </c>
      <c r="L2037" s="5">
        <v>6.3</v>
      </c>
      <c r="M2037" t="s">
        <v>8178</v>
      </c>
      <c r="N2037" s="6">
        <v>132896</v>
      </c>
      <c r="O2037" t="s">
        <v>8182</v>
      </c>
      <c r="P2037" s="6">
        <v>20000000</v>
      </c>
      <c r="Q2037" s="6">
        <v>87609403</v>
      </c>
      <c r="R2037">
        <v>67609403</v>
      </c>
      <c r="S2037" t="s">
        <v>8175</v>
      </c>
      <c r="T2037" s="7">
        <v>44809</v>
      </c>
      <c r="U2037" t="s">
        <v>5049</v>
      </c>
      <c r="V2037" s="7">
        <v>44809</v>
      </c>
      <c r="W2037" t="s">
        <v>8211</v>
      </c>
      <c r="X2037" t="s">
        <v>8205</v>
      </c>
      <c r="Y2037">
        <v>2022</v>
      </c>
      <c r="Z2037">
        <v>5</v>
      </c>
    </row>
    <row r="2038" spans="1:26" x14ac:dyDescent="0.25">
      <c r="A2038" t="s">
        <v>5050</v>
      </c>
      <c r="B2038" t="s">
        <v>5051</v>
      </c>
      <c r="C2038" t="s">
        <v>5051</v>
      </c>
      <c r="D2038">
        <v>0</v>
      </c>
      <c r="E2038">
        <v>87</v>
      </c>
      <c r="F2038">
        <v>1</v>
      </c>
      <c r="G2038">
        <v>27</v>
      </c>
      <c r="H2038" t="s">
        <v>8177</v>
      </c>
      <c r="I2038" t="s">
        <v>132</v>
      </c>
      <c r="J2038" t="s">
        <v>8156</v>
      </c>
      <c r="K2038" t="s">
        <v>5802</v>
      </c>
      <c r="L2038" s="5">
        <v>2.8</v>
      </c>
      <c r="M2038" t="s">
        <v>8188</v>
      </c>
      <c r="N2038" s="6">
        <v>110745</v>
      </c>
      <c r="O2038" t="s">
        <v>8182</v>
      </c>
      <c r="P2038" s="6">
        <v>30000000</v>
      </c>
      <c r="Q2038" s="6">
        <v>85897593</v>
      </c>
      <c r="R2038">
        <v>55897593</v>
      </c>
      <c r="S2038" t="s">
        <v>8175</v>
      </c>
      <c r="T2038" s="7">
        <v>39471</v>
      </c>
      <c r="U2038" t="s">
        <v>4211</v>
      </c>
      <c r="V2038" s="7">
        <v>39471</v>
      </c>
      <c r="W2038" t="s">
        <v>8198</v>
      </c>
      <c r="X2038" t="s">
        <v>8199</v>
      </c>
      <c r="Y2038">
        <v>2008</v>
      </c>
      <c r="Z2038">
        <v>24</v>
      </c>
    </row>
    <row r="2039" spans="1:26" x14ac:dyDescent="0.25">
      <c r="A2039" t="s">
        <v>5052</v>
      </c>
      <c r="B2039" t="s">
        <v>5053</v>
      </c>
      <c r="C2039" t="s">
        <v>5053</v>
      </c>
      <c r="D2039">
        <v>0</v>
      </c>
      <c r="E2039">
        <v>143</v>
      </c>
      <c r="F2039">
        <v>2</v>
      </c>
      <c r="G2039">
        <v>23</v>
      </c>
      <c r="H2039" t="s">
        <v>8183</v>
      </c>
      <c r="I2039" t="s">
        <v>5529</v>
      </c>
      <c r="J2039" t="s">
        <v>8158</v>
      </c>
      <c r="K2039" t="s">
        <v>3857</v>
      </c>
      <c r="L2039" s="5">
        <v>7.8</v>
      </c>
      <c r="M2039" t="s">
        <v>8181</v>
      </c>
      <c r="N2039" s="6">
        <v>719912</v>
      </c>
      <c r="O2039" t="s">
        <v>8184</v>
      </c>
      <c r="P2039" s="6">
        <v>200000000</v>
      </c>
      <c r="Q2039" s="6">
        <v>1142471295</v>
      </c>
      <c r="R2039">
        <v>942471295</v>
      </c>
      <c r="S2039" t="s">
        <v>8175</v>
      </c>
      <c r="T2039" s="7">
        <v>41205</v>
      </c>
      <c r="U2039" t="s">
        <v>2313</v>
      </c>
      <c r="V2039" s="7">
        <v>41205</v>
      </c>
      <c r="W2039" t="s">
        <v>8204</v>
      </c>
      <c r="X2039" t="s">
        <v>8197</v>
      </c>
      <c r="Y2039">
        <v>2012</v>
      </c>
      <c r="Z2039">
        <v>23</v>
      </c>
    </row>
    <row r="2040" spans="1:26" x14ac:dyDescent="0.25">
      <c r="A2040" t="s">
        <v>5054</v>
      </c>
      <c r="B2040" t="s">
        <v>5055</v>
      </c>
      <c r="C2040" t="s">
        <v>5055</v>
      </c>
      <c r="D2040">
        <v>0</v>
      </c>
      <c r="E2040">
        <v>98</v>
      </c>
      <c r="F2040">
        <v>1</v>
      </c>
      <c r="G2040">
        <v>38</v>
      </c>
      <c r="H2040" t="s">
        <v>8177</v>
      </c>
      <c r="I2040" t="s">
        <v>5529</v>
      </c>
      <c r="J2040" t="s">
        <v>8158</v>
      </c>
      <c r="K2040" t="s">
        <v>8163</v>
      </c>
      <c r="L2040" s="5">
        <v>5.7</v>
      </c>
      <c r="M2040" t="s">
        <v>8178</v>
      </c>
      <c r="N2040" s="6">
        <v>62213</v>
      </c>
      <c r="O2040" t="s">
        <v>8179</v>
      </c>
      <c r="P2040" s="6">
        <v>65000000</v>
      </c>
      <c r="Q2040" s="6">
        <v>106387141</v>
      </c>
      <c r="R2040">
        <v>41387141</v>
      </c>
      <c r="S2040" t="s">
        <v>8175</v>
      </c>
      <c r="T2040" s="7">
        <v>39883</v>
      </c>
      <c r="U2040" t="s">
        <v>4111</v>
      </c>
      <c r="V2040" s="7">
        <v>39883</v>
      </c>
      <c r="W2040" t="s">
        <v>8203</v>
      </c>
      <c r="X2040" t="s">
        <v>8202</v>
      </c>
      <c r="Y2040">
        <v>2009</v>
      </c>
      <c r="Z2040">
        <v>11</v>
      </c>
    </row>
    <row r="2041" spans="1:26" x14ac:dyDescent="0.25">
      <c r="A2041" t="s">
        <v>5056</v>
      </c>
      <c r="B2041" t="s">
        <v>5057</v>
      </c>
      <c r="C2041" t="s">
        <v>5057</v>
      </c>
      <c r="D2041">
        <v>0</v>
      </c>
      <c r="E2041">
        <v>81</v>
      </c>
      <c r="F2041">
        <v>1</v>
      </c>
      <c r="G2041">
        <v>21</v>
      </c>
      <c r="H2041" t="s">
        <v>8177</v>
      </c>
      <c r="I2041" t="s">
        <v>5529</v>
      </c>
      <c r="J2041" t="s">
        <v>145</v>
      </c>
      <c r="K2041" t="s">
        <v>8156</v>
      </c>
      <c r="L2041" s="5">
        <v>4.7</v>
      </c>
      <c r="M2041" t="s">
        <v>8188</v>
      </c>
      <c r="N2041" s="6">
        <v>60976</v>
      </c>
      <c r="O2041" t="s">
        <v>8179</v>
      </c>
      <c r="P2041" s="6">
        <v>47000000</v>
      </c>
      <c r="Q2041" s="6">
        <v>10903312</v>
      </c>
      <c r="R2041">
        <v>-36096688</v>
      </c>
      <c r="S2041" t="s">
        <v>8185</v>
      </c>
      <c r="T2041" s="7">
        <v>40346</v>
      </c>
      <c r="U2041" t="s">
        <v>5058</v>
      </c>
      <c r="V2041" s="7">
        <v>40346</v>
      </c>
      <c r="W2041" t="s">
        <v>8208</v>
      </c>
      <c r="X2041" t="s">
        <v>8199</v>
      </c>
      <c r="Y2041">
        <v>2010</v>
      </c>
      <c r="Z2041">
        <v>17</v>
      </c>
    </row>
    <row r="2042" spans="1:26" x14ac:dyDescent="0.25">
      <c r="A2042" t="s">
        <v>5059</v>
      </c>
      <c r="B2042" t="s">
        <v>5060</v>
      </c>
      <c r="C2042" t="s">
        <v>5060</v>
      </c>
      <c r="D2042">
        <v>0</v>
      </c>
      <c r="E2042">
        <v>113</v>
      </c>
      <c r="F2042">
        <v>1</v>
      </c>
      <c r="G2042">
        <v>53</v>
      </c>
      <c r="H2042" t="s">
        <v>8177</v>
      </c>
      <c r="I2042" t="s">
        <v>132</v>
      </c>
      <c r="J2042" t="s">
        <v>8163</v>
      </c>
      <c r="K2042" t="s">
        <v>8156</v>
      </c>
      <c r="L2042" s="5">
        <v>6.2</v>
      </c>
      <c r="M2042" t="s">
        <v>8178</v>
      </c>
      <c r="N2042" s="6">
        <v>276846</v>
      </c>
      <c r="O2042" t="s">
        <v>8182</v>
      </c>
      <c r="P2042" s="6">
        <v>150000000</v>
      </c>
      <c r="Q2042" s="6">
        <v>245527149</v>
      </c>
      <c r="R2042">
        <v>95527149</v>
      </c>
      <c r="S2042" t="s">
        <v>8175</v>
      </c>
      <c r="T2042" s="7">
        <v>41038</v>
      </c>
      <c r="U2042" t="s">
        <v>575</v>
      </c>
      <c r="V2042" s="7">
        <v>41038</v>
      </c>
      <c r="W2042" t="s">
        <v>8213</v>
      </c>
      <c r="X2042" t="s">
        <v>8202</v>
      </c>
      <c r="Y2042">
        <v>2012</v>
      </c>
      <c r="Z2042">
        <v>9</v>
      </c>
    </row>
    <row r="2043" spans="1:26" x14ac:dyDescent="0.25">
      <c r="A2043" t="s">
        <v>5061</v>
      </c>
      <c r="B2043" t="s">
        <v>5062</v>
      </c>
      <c r="C2043" t="s">
        <v>5062</v>
      </c>
      <c r="D2043">
        <v>0</v>
      </c>
      <c r="E2043">
        <v>109</v>
      </c>
      <c r="F2043">
        <v>1</v>
      </c>
      <c r="G2043">
        <v>49</v>
      </c>
      <c r="H2043" t="s">
        <v>8177</v>
      </c>
      <c r="I2043" t="s">
        <v>145</v>
      </c>
      <c r="J2043" t="s">
        <v>8163</v>
      </c>
      <c r="K2043" t="s">
        <v>5802</v>
      </c>
      <c r="L2043" s="5">
        <v>7.3</v>
      </c>
      <c r="M2043" t="s">
        <v>8181</v>
      </c>
      <c r="N2043" s="6">
        <v>96883</v>
      </c>
      <c r="O2043" t="s">
        <v>8179</v>
      </c>
      <c r="P2043" s="6">
        <v>30000000</v>
      </c>
      <c r="Q2043" s="6">
        <v>95714875</v>
      </c>
      <c r="R2043">
        <v>65714875</v>
      </c>
      <c r="S2043" t="s">
        <v>8175</v>
      </c>
      <c r="T2043" s="7">
        <v>39990</v>
      </c>
      <c r="U2043" t="s">
        <v>2666</v>
      </c>
      <c r="V2043" s="7">
        <v>39990</v>
      </c>
      <c r="W2043" t="s">
        <v>8208</v>
      </c>
      <c r="X2043" t="s">
        <v>1465</v>
      </c>
      <c r="Y2043">
        <v>2009</v>
      </c>
      <c r="Z2043">
        <v>26</v>
      </c>
    </row>
    <row r="2044" spans="1:26" x14ac:dyDescent="0.25">
      <c r="A2044" t="s">
        <v>5063</v>
      </c>
      <c r="B2044" t="s">
        <v>5064</v>
      </c>
      <c r="C2044" t="s">
        <v>5064</v>
      </c>
      <c r="D2044">
        <v>0</v>
      </c>
      <c r="E2044">
        <v>105</v>
      </c>
      <c r="F2044">
        <v>1</v>
      </c>
      <c r="G2044">
        <v>45</v>
      </c>
      <c r="H2044" t="s">
        <v>8177</v>
      </c>
      <c r="I2044" t="s">
        <v>8158</v>
      </c>
      <c r="J2044" t="s">
        <v>132</v>
      </c>
      <c r="K2044" t="s">
        <v>8163</v>
      </c>
      <c r="L2044" s="5">
        <v>6</v>
      </c>
      <c r="M2044" t="s">
        <v>8178</v>
      </c>
      <c r="N2044" s="6">
        <v>208280</v>
      </c>
      <c r="O2044" t="s">
        <v>8182</v>
      </c>
      <c r="P2044" s="6">
        <v>150000000</v>
      </c>
      <c r="Q2044" s="6">
        <v>413106170</v>
      </c>
      <c r="R2044">
        <v>263106170</v>
      </c>
      <c r="S2044" t="s">
        <v>8175</v>
      </c>
      <c r="T2044" s="7">
        <v>39947</v>
      </c>
      <c r="U2044" t="s">
        <v>2986</v>
      </c>
      <c r="V2044" s="7">
        <v>39947</v>
      </c>
      <c r="W2044" t="s">
        <v>8213</v>
      </c>
      <c r="X2044" t="s">
        <v>8199</v>
      </c>
      <c r="Y2044">
        <v>2009</v>
      </c>
      <c r="Z2044">
        <v>14</v>
      </c>
    </row>
    <row r="2045" spans="1:26" x14ac:dyDescent="0.25">
      <c r="A2045" t="s">
        <v>5065</v>
      </c>
      <c r="B2045" t="s">
        <v>5066</v>
      </c>
      <c r="C2045" t="s">
        <v>5066</v>
      </c>
      <c r="D2045">
        <v>0</v>
      </c>
      <c r="E2045">
        <v>113</v>
      </c>
      <c r="F2045">
        <v>1</v>
      </c>
      <c r="G2045">
        <v>53</v>
      </c>
      <c r="H2045" t="s">
        <v>8177</v>
      </c>
      <c r="I2045" t="s">
        <v>132</v>
      </c>
      <c r="J2045" t="s">
        <v>5802</v>
      </c>
      <c r="K2045" t="s">
        <v>5802</v>
      </c>
      <c r="L2045" s="5">
        <v>5.5</v>
      </c>
      <c r="M2045" t="s">
        <v>8178</v>
      </c>
      <c r="N2045" s="6">
        <v>113357</v>
      </c>
      <c r="O2045" t="s">
        <v>8182</v>
      </c>
      <c r="P2045" s="6">
        <v>70000000</v>
      </c>
      <c r="Q2045" s="6">
        <v>171844840</v>
      </c>
      <c r="R2045">
        <v>101844840</v>
      </c>
      <c r="S2045" t="s">
        <v>8175</v>
      </c>
      <c r="T2045" s="7">
        <v>40091</v>
      </c>
      <c r="U2045" t="s">
        <v>5067</v>
      </c>
      <c r="V2045" s="7">
        <v>40091</v>
      </c>
      <c r="W2045" t="s">
        <v>8204</v>
      </c>
      <c r="X2045" t="s">
        <v>8205</v>
      </c>
      <c r="Y2045">
        <v>2009</v>
      </c>
      <c r="Z2045">
        <v>5</v>
      </c>
    </row>
    <row r="2046" spans="1:26" x14ac:dyDescent="0.25">
      <c r="A2046" t="s">
        <v>5068</v>
      </c>
      <c r="B2046" t="s">
        <v>5069</v>
      </c>
      <c r="C2046" t="s">
        <v>5069</v>
      </c>
      <c r="D2046">
        <v>0</v>
      </c>
      <c r="E2046">
        <v>94</v>
      </c>
      <c r="F2046">
        <v>1</v>
      </c>
      <c r="G2046">
        <v>34</v>
      </c>
      <c r="H2046" t="s">
        <v>8177</v>
      </c>
      <c r="I2046" t="s">
        <v>8158</v>
      </c>
      <c r="J2046" t="s">
        <v>8159</v>
      </c>
      <c r="K2046" t="s">
        <v>132</v>
      </c>
      <c r="L2046" s="5">
        <v>6.9</v>
      </c>
      <c r="M2046" t="s">
        <v>8178</v>
      </c>
      <c r="N2046" s="6">
        <v>258495</v>
      </c>
      <c r="O2046" t="s">
        <v>8182</v>
      </c>
      <c r="P2046" s="6">
        <v>90000000</v>
      </c>
      <c r="Q2046" s="6">
        <v>886686817</v>
      </c>
      <c r="R2046">
        <v>796686817</v>
      </c>
      <c r="S2046" t="s">
        <v>8175</v>
      </c>
      <c r="T2046" s="7">
        <v>39990</v>
      </c>
      <c r="U2046" t="s">
        <v>5070</v>
      </c>
      <c r="V2046" s="7">
        <v>39990</v>
      </c>
      <c r="W2046" t="s">
        <v>8208</v>
      </c>
      <c r="X2046" t="s">
        <v>1465</v>
      </c>
      <c r="Y2046">
        <v>2009</v>
      </c>
      <c r="Z2046">
        <v>26</v>
      </c>
    </row>
    <row r="2047" spans="1:26" x14ac:dyDescent="0.25">
      <c r="A2047" t="s">
        <v>5071</v>
      </c>
      <c r="B2047" t="s">
        <v>5072</v>
      </c>
      <c r="C2047" t="s">
        <v>5072</v>
      </c>
      <c r="D2047">
        <v>0</v>
      </c>
      <c r="E2047">
        <v>89</v>
      </c>
      <c r="F2047">
        <v>1</v>
      </c>
      <c r="G2047">
        <v>29</v>
      </c>
      <c r="H2047" t="s">
        <v>8177</v>
      </c>
      <c r="I2047" t="s">
        <v>83</v>
      </c>
      <c r="J2047" t="s">
        <v>3857</v>
      </c>
      <c r="K2047" t="s">
        <v>5802</v>
      </c>
      <c r="L2047" s="5">
        <v>6.1</v>
      </c>
      <c r="M2047" t="s">
        <v>8178</v>
      </c>
      <c r="N2047" s="6">
        <v>56360</v>
      </c>
      <c r="O2047" t="s">
        <v>8179</v>
      </c>
      <c r="P2047" s="6">
        <v>5000000</v>
      </c>
      <c r="Q2047" s="6">
        <v>11084630</v>
      </c>
      <c r="R2047">
        <v>6084630</v>
      </c>
      <c r="S2047" t="s">
        <v>8175</v>
      </c>
      <c r="T2047" s="7">
        <v>42623</v>
      </c>
      <c r="U2047" t="s">
        <v>3813</v>
      </c>
      <c r="V2047" s="7">
        <v>42623</v>
      </c>
      <c r="W2047" t="s">
        <v>8211</v>
      </c>
      <c r="X2047" t="s">
        <v>8206</v>
      </c>
      <c r="Y2047">
        <v>2016</v>
      </c>
      <c r="Z2047">
        <v>10</v>
      </c>
    </row>
    <row r="2048" spans="1:26" x14ac:dyDescent="0.25">
      <c r="A2048" t="s">
        <v>5073</v>
      </c>
      <c r="B2048" t="s">
        <v>5074</v>
      </c>
      <c r="C2048" t="s">
        <v>5074</v>
      </c>
      <c r="D2048">
        <v>0</v>
      </c>
      <c r="E2048">
        <v>89</v>
      </c>
      <c r="F2048">
        <v>1</v>
      </c>
      <c r="G2048">
        <v>29</v>
      </c>
      <c r="H2048" t="s">
        <v>8177</v>
      </c>
      <c r="I2048" t="s">
        <v>83</v>
      </c>
      <c r="J2048" t="s">
        <v>8161</v>
      </c>
      <c r="K2048" t="s">
        <v>3857</v>
      </c>
      <c r="L2048" s="5">
        <v>5.9</v>
      </c>
      <c r="M2048" t="s">
        <v>8178</v>
      </c>
      <c r="N2048" s="6">
        <v>76075</v>
      </c>
      <c r="O2048" t="s">
        <v>8179</v>
      </c>
      <c r="P2048" s="6">
        <v>12000000</v>
      </c>
      <c r="Q2048" s="6">
        <v>41319906</v>
      </c>
      <c r="R2048">
        <v>29319906</v>
      </c>
      <c r="S2048" t="s">
        <v>8175</v>
      </c>
      <c r="T2048" s="7">
        <v>39731</v>
      </c>
      <c r="U2048" t="s">
        <v>5075</v>
      </c>
      <c r="V2048" s="7">
        <v>39731</v>
      </c>
      <c r="W2048" t="s">
        <v>8204</v>
      </c>
      <c r="X2048" t="s">
        <v>1465</v>
      </c>
      <c r="Y2048">
        <v>2008</v>
      </c>
      <c r="Z2048">
        <v>10</v>
      </c>
    </row>
    <row r="2049" spans="1:26" x14ac:dyDescent="0.25">
      <c r="A2049" t="s">
        <v>5076</v>
      </c>
      <c r="B2049" t="s">
        <v>5077</v>
      </c>
      <c r="C2049" t="s">
        <v>5077</v>
      </c>
      <c r="D2049">
        <v>0</v>
      </c>
      <c r="E2049">
        <v>106</v>
      </c>
      <c r="F2049">
        <v>1</v>
      </c>
      <c r="G2049">
        <v>46</v>
      </c>
      <c r="H2049" t="s">
        <v>8177</v>
      </c>
      <c r="I2049" t="s">
        <v>8158</v>
      </c>
      <c r="J2049" t="s">
        <v>8160</v>
      </c>
      <c r="K2049" t="s">
        <v>132</v>
      </c>
      <c r="L2049" s="5">
        <v>7.3</v>
      </c>
      <c r="M2049" t="s">
        <v>8181</v>
      </c>
      <c r="N2049" s="6">
        <v>98469</v>
      </c>
      <c r="O2049" t="s">
        <v>8179</v>
      </c>
      <c r="P2049" s="6">
        <v>23000000</v>
      </c>
      <c r="Q2049" s="6">
        <v>46152800</v>
      </c>
      <c r="R2049">
        <v>23152800</v>
      </c>
      <c r="S2049" t="s">
        <v>8175</v>
      </c>
      <c r="T2049" s="7">
        <v>42350</v>
      </c>
      <c r="U2049" t="s">
        <v>5078</v>
      </c>
      <c r="V2049" s="7">
        <v>42350</v>
      </c>
      <c r="W2049" t="s">
        <v>8196</v>
      </c>
      <c r="X2049" t="s">
        <v>8206</v>
      </c>
      <c r="Y2049">
        <v>2015</v>
      </c>
      <c r="Z2049">
        <v>12</v>
      </c>
    </row>
    <row r="2050" spans="1:26" x14ac:dyDescent="0.25">
      <c r="A2050" t="s">
        <v>5079</v>
      </c>
      <c r="B2050" t="s">
        <v>5080</v>
      </c>
      <c r="C2050" t="s">
        <v>5080</v>
      </c>
      <c r="D2050">
        <v>0</v>
      </c>
      <c r="E2050">
        <v>148</v>
      </c>
      <c r="F2050">
        <v>2</v>
      </c>
      <c r="G2050">
        <v>28</v>
      </c>
      <c r="H2050" t="s">
        <v>8183</v>
      </c>
      <c r="I2050" t="s">
        <v>5529</v>
      </c>
      <c r="J2050" t="s">
        <v>8161</v>
      </c>
      <c r="K2050" t="s">
        <v>5802</v>
      </c>
      <c r="L2050" s="5">
        <v>5.7</v>
      </c>
      <c r="M2050" t="s">
        <v>8178</v>
      </c>
      <c r="N2050" s="6">
        <v>270870</v>
      </c>
      <c r="O2050" t="s">
        <v>8182</v>
      </c>
      <c r="P2050" s="6">
        <v>190000000</v>
      </c>
      <c r="Q2050" s="6">
        <v>157286805</v>
      </c>
      <c r="R2050">
        <v>-32713195</v>
      </c>
      <c r="S2050" t="s">
        <v>8185</v>
      </c>
      <c r="T2050" s="7">
        <v>44546</v>
      </c>
      <c r="U2050" t="s">
        <v>5081</v>
      </c>
      <c r="V2050" s="7">
        <v>44546</v>
      </c>
      <c r="W2050" t="s">
        <v>8196</v>
      </c>
      <c r="X2050" t="s">
        <v>8199</v>
      </c>
      <c r="Y2050">
        <v>2021</v>
      </c>
      <c r="Z2050">
        <v>16</v>
      </c>
    </row>
    <row r="2051" spans="1:26" x14ac:dyDescent="0.25">
      <c r="A2051" t="s">
        <v>5082</v>
      </c>
      <c r="B2051" t="s">
        <v>5083</v>
      </c>
      <c r="C2051" t="s">
        <v>5083</v>
      </c>
      <c r="D2051">
        <v>0</v>
      </c>
      <c r="E2051">
        <v>111</v>
      </c>
      <c r="F2051">
        <v>1</v>
      </c>
      <c r="G2051">
        <v>51</v>
      </c>
      <c r="H2051" t="s">
        <v>8177</v>
      </c>
      <c r="I2051" t="s">
        <v>145</v>
      </c>
      <c r="J2051" t="s">
        <v>8166</v>
      </c>
      <c r="K2051" t="s">
        <v>3857</v>
      </c>
      <c r="L2051" s="5">
        <v>7.1</v>
      </c>
      <c r="M2051" t="s">
        <v>8181</v>
      </c>
      <c r="N2051" s="6">
        <v>52479</v>
      </c>
      <c r="O2051" t="s">
        <v>8179</v>
      </c>
      <c r="P2051" s="6">
        <v>7000000</v>
      </c>
      <c r="Q2051" s="6">
        <v>48767848</v>
      </c>
      <c r="R2051">
        <v>41767848</v>
      </c>
      <c r="S2051" t="s">
        <v>8175</v>
      </c>
      <c r="T2051" s="7">
        <v>44946</v>
      </c>
      <c r="U2051" t="s">
        <v>5084</v>
      </c>
      <c r="V2051" s="7">
        <v>44946</v>
      </c>
      <c r="W2051" t="s">
        <v>8198</v>
      </c>
      <c r="X2051" t="s">
        <v>1465</v>
      </c>
      <c r="Y2051">
        <v>2023</v>
      </c>
      <c r="Z2051">
        <v>20</v>
      </c>
    </row>
    <row r="2052" spans="1:26" x14ac:dyDescent="0.25">
      <c r="A2052" t="s">
        <v>5085</v>
      </c>
      <c r="B2052" t="s">
        <v>5086</v>
      </c>
      <c r="C2052" t="s">
        <v>5086</v>
      </c>
      <c r="D2052">
        <v>0</v>
      </c>
      <c r="E2052">
        <v>117</v>
      </c>
      <c r="F2052">
        <v>1</v>
      </c>
      <c r="G2052">
        <v>57</v>
      </c>
      <c r="H2052" t="s">
        <v>8177</v>
      </c>
      <c r="I2052" t="s">
        <v>132</v>
      </c>
      <c r="J2052" t="s">
        <v>8157</v>
      </c>
      <c r="K2052" t="s">
        <v>5802</v>
      </c>
      <c r="L2052" s="5">
        <v>6.5</v>
      </c>
      <c r="M2052" t="s">
        <v>8178</v>
      </c>
      <c r="N2052" s="6">
        <v>140746</v>
      </c>
      <c r="O2052" t="s">
        <v>8182</v>
      </c>
      <c r="P2052" s="6">
        <v>40000000</v>
      </c>
      <c r="Q2052" s="6">
        <v>128006208</v>
      </c>
      <c r="R2052">
        <v>88006208</v>
      </c>
      <c r="S2052" t="s">
        <v>8175</v>
      </c>
      <c r="T2052" s="7">
        <v>41778</v>
      </c>
      <c r="U2052" t="s">
        <v>1875</v>
      </c>
      <c r="V2052" s="7">
        <v>41778</v>
      </c>
      <c r="W2052" t="s">
        <v>8213</v>
      </c>
      <c r="X2052" t="s">
        <v>8205</v>
      </c>
      <c r="Y2052">
        <v>2014</v>
      </c>
      <c r="Z2052">
        <v>19</v>
      </c>
    </row>
    <row r="2053" spans="1:26" x14ac:dyDescent="0.25">
      <c r="A2053" t="s">
        <v>5087</v>
      </c>
      <c r="B2053" t="s">
        <v>5088</v>
      </c>
      <c r="C2053" t="s">
        <v>5088</v>
      </c>
      <c r="D2053">
        <v>0</v>
      </c>
      <c r="E2053">
        <v>148</v>
      </c>
      <c r="F2053">
        <v>2</v>
      </c>
      <c r="G2053">
        <v>28</v>
      </c>
      <c r="H2053" t="s">
        <v>8183</v>
      </c>
      <c r="I2053" t="s">
        <v>5529</v>
      </c>
      <c r="J2053" t="s">
        <v>8158</v>
      </c>
      <c r="K2053" t="s">
        <v>8156</v>
      </c>
      <c r="L2053" s="5">
        <v>8.1999999999999993</v>
      </c>
      <c r="M2053" t="s">
        <v>8181</v>
      </c>
      <c r="N2053" s="6">
        <v>841498</v>
      </c>
      <c r="O2053" t="s">
        <v>8184</v>
      </c>
      <c r="P2053" s="6">
        <v>200000000</v>
      </c>
      <c r="Q2053" s="6">
        <v>1921847111</v>
      </c>
      <c r="R2053">
        <v>1721847111</v>
      </c>
      <c r="S2053" t="s">
        <v>8175</v>
      </c>
      <c r="T2053" s="7">
        <v>44543</v>
      </c>
      <c r="U2053" t="s">
        <v>5089</v>
      </c>
      <c r="V2053" s="7">
        <v>44543</v>
      </c>
      <c r="W2053" t="s">
        <v>8196</v>
      </c>
      <c r="X2053" t="s">
        <v>8205</v>
      </c>
      <c r="Y2053">
        <v>2021</v>
      </c>
      <c r="Z2053">
        <v>13</v>
      </c>
    </row>
    <row r="2054" spans="1:26" x14ac:dyDescent="0.25">
      <c r="A2054" t="s">
        <v>5090</v>
      </c>
      <c r="B2054" t="s">
        <v>5091</v>
      </c>
      <c r="C2054" t="s">
        <v>5091</v>
      </c>
      <c r="D2054">
        <v>0</v>
      </c>
      <c r="E2054">
        <v>121</v>
      </c>
      <c r="F2054">
        <v>2</v>
      </c>
      <c r="G2054">
        <v>1</v>
      </c>
      <c r="H2054" t="s">
        <v>8183</v>
      </c>
      <c r="I2054" t="s">
        <v>5529</v>
      </c>
      <c r="J2054" t="s">
        <v>8160</v>
      </c>
      <c r="K2054" t="s">
        <v>145</v>
      </c>
      <c r="L2054" s="5">
        <v>7.5</v>
      </c>
      <c r="M2054" t="s">
        <v>8181</v>
      </c>
      <c r="N2054" s="6">
        <v>300791</v>
      </c>
      <c r="O2054" t="s">
        <v>8182</v>
      </c>
      <c r="P2054" s="6">
        <v>40000000</v>
      </c>
      <c r="Q2054" s="6">
        <v>154802912</v>
      </c>
      <c r="R2054">
        <v>114802912</v>
      </c>
      <c r="S2054" t="s">
        <v>8175</v>
      </c>
      <c r="T2054" s="7">
        <v>41590</v>
      </c>
      <c r="U2054" t="s">
        <v>3135</v>
      </c>
      <c r="V2054" s="7">
        <v>41590</v>
      </c>
      <c r="W2054" t="s">
        <v>8207</v>
      </c>
      <c r="X2054" t="s">
        <v>8197</v>
      </c>
      <c r="Y2054">
        <v>2013</v>
      </c>
      <c r="Z2054">
        <v>12</v>
      </c>
    </row>
    <row r="2055" spans="1:26" x14ac:dyDescent="0.25">
      <c r="A2055" t="s">
        <v>5092</v>
      </c>
      <c r="B2055" t="s">
        <v>5093</v>
      </c>
      <c r="C2055" t="s">
        <v>5093</v>
      </c>
      <c r="D2055">
        <v>0</v>
      </c>
      <c r="E2055">
        <v>102</v>
      </c>
      <c r="F2055">
        <v>1</v>
      </c>
      <c r="G2055">
        <v>42</v>
      </c>
      <c r="H2055" t="s">
        <v>8177</v>
      </c>
      <c r="I2055" t="s">
        <v>132</v>
      </c>
      <c r="J2055" t="s">
        <v>83</v>
      </c>
      <c r="K2055" t="s">
        <v>3857</v>
      </c>
      <c r="L2055" s="5">
        <v>6.3</v>
      </c>
      <c r="M2055" t="s">
        <v>8178</v>
      </c>
      <c r="N2055" s="6">
        <v>69274</v>
      </c>
      <c r="O2055" t="s">
        <v>8179</v>
      </c>
      <c r="P2055" s="6">
        <v>5000000</v>
      </c>
      <c r="Q2055" s="6">
        <v>18073433</v>
      </c>
      <c r="R2055">
        <v>13073433</v>
      </c>
      <c r="S2055" t="s">
        <v>8175</v>
      </c>
      <c r="T2055" s="7">
        <v>44112</v>
      </c>
      <c r="U2055" t="s">
        <v>5094</v>
      </c>
      <c r="V2055" s="7">
        <v>44112</v>
      </c>
      <c r="W2055" t="s">
        <v>8204</v>
      </c>
      <c r="X2055" t="s">
        <v>8199</v>
      </c>
      <c r="Y2055">
        <v>2020</v>
      </c>
      <c r="Z2055">
        <v>8</v>
      </c>
    </row>
    <row r="2056" spans="1:26" x14ac:dyDescent="0.25">
      <c r="A2056" t="s">
        <v>5095</v>
      </c>
      <c r="B2056" t="s">
        <v>5096</v>
      </c>
      <c r="C2056" t="s">
        <v>5096</v>
      </c>
      <c r="D2056">
        <v>0</v>
      </c>
      <c r="E2056">
        <v>104</v>
      </c>
      <c r="F2056">
        <v>1</v>
      </c>
      <c r="G2056">
        <v>44</v>
      </c>
      <c r="H2056" t="s">
        <v>8177</v>
      </c>
      <c r="I2056" t="s">
        <v>8158</v>
      </c>
      <c r="J2056" t="s">
        <v>132</v>
      </c>
      <c r="K2056" t="s">
        <v>8161</v>
      </c>
      <c r="L2056" s="5">
        <v>6.9</v>
      </c>
      <c r="M2056" t="s">
        <v>8178</v>
      </c>
      <c r="N2056" s="6">
        <v>262836</v>
      </c>
      <c r="O2056" t="s">
        <v>8182</v>
      </c>
      <c r="P2056" s="6">
        <v>40000000</v>
      </c>
      <c r="Q2056" s="6">
        <v>97984015</v>
      </c>
      <c r="R2056">
        <v>57984015</v>
      </c>
      <c r="S2056" t="s">
        <v>8175</v>
      </c>
      <c r="T2056" s="7">
        <v>40581</v>
      </c>
      <c r="U2056" t="s">
        <v>4586</v>
      </c>
      <c r="V2056" s="7">
        <v>40581</v>
      </c>
      <c r="W2056" t="s">
        <v>8201</v>
      </c>
      <c r="X2056" t="s">
        <v>8205</v>
      </c>
      <c r="Y2056">
        <v>2011</v>
      </c>
      <c r="Z2056">
        <v>7</v>
      </c>
    </row>
    <row r="2057" spans="1:26" x14ac:dyDescent="0.25">
      <c r="A2057" t="s">
        <v>5097</v>
      </c>
      <c r="B2057" t="s">
        <v>5098</v>
      </c>
      <c r="C2057" t="s">
        <v>5098</v>
      </c>
      <c r="D2057">
        <v>0</v>
      </c>
      <c r="E2057">
        <v>89</v>
      </c>
      <c r="F2057">
        <v>1</v>
      </c>
      <c r="G2057">
        <v>29</v>
      </c>
      <c r="H2057" t="s">
        <v>8177</v>
      </c>
      <c r="I2057" t="s">
        <v>5529</v>
      </c>
      <c r="J2057" t="s">
        <v>8158</v>
      </c>
      <c r="K2057" t="s">
        <v>83</v>
      </c>
      <c r="L2057" s="5">
        <v>4.9000000000000004</v>
      </c>
      <c r="M2057" t="s">
        <v>8188</v>
      </c>
      <c r="N2057" s="6">
        <v>63121</v>
      </c>
      <c r="O2057" t="s">
        <v>8179</v>
      </c>
      <c r="P2057" s="6">
        <v>30000000</v>
      </c>
      <c r="Q2057" s="6">
        <v>64626786</v>
      </c>
      <c r="R2057">
        <v>34626786</v>
      </c>
      <c r="S2057" t="s">
        <v>8175</v>
      </c>
      <c r="T2057" s="7">
        <v>40899</v>
      </c>
      <c r="U2057" t="s">
        <v>5099</v>
      </c>
      <c r="V2057" s="7">
        <v>40899</v>
      </c>
      <c r="W2057" t="s">
        <v>8196</v>
      </c>
      <c r="X2057" t="s">
        <v>8199</v>
      </c>
      <c r="Y2057">
        <v>2011</v>
      </c>
      <c r="Z2057">
        <v>22</v>
      </c>
    </row>
    <row r="2058" spans="1:26" x14ac:dyDescent="0.25">
      <c r="A2058" t="s">
        <v>5100</v>
      </c>
      <c r="B2058" t="s">
        <v>5101</v>
      </c>
      <c r="C2058" t="s">
        <v>5102</v>
      </c>
      <c r="D2058">
        <v>0</v>
      </c>
      <c r="E2058">
        <v>122</v>
      </c>
      <c r="F2058">
        <v>2</v>
      </c>
      <c r="G2058">
        <v>2</v>
      </c>
      <c r="H2058" t="s">
        <v>8183</v>
      </c>
      <c r="I2058" t="s">
        <v>8162</v>
      </c>
      <c r="J2058" t="s">
        <v>145</v>
      </c>
      <c r="K2058" t="s">
        <v>5802</v>
      </c>
      <c r="L2058" s="5">
        <v>6.6</v>
      </c>
      <c r="M2058" t="s">
        <v>8178</v>
      </c>
      <c r="N2058" s="6">
        <v>80049</v>
      </c>
      <c r="O2058" t="s">
        <v>8179</v>
      </c>
      <c r="P2058" s="6">
        <v>25000000</v>
      </c>
      <c r="Q2058" s="6">
        <v>10606422</v>
      </c>
      <c r="R2058">
        <v>-14393578</v>
      </c>
      <c r="S2058" t="s">
        <v>8185</v>
      </c>
      <c r="T2058" s="7">
        <v>40060</v>
      </c>
      <c r="U2058" t="s">
        <v>57</v>
      </c>
      <c r="V2058" s="7">
        <v>40060</v>
      </c>
      <c r="W2058" t="s">
        <v>8211</v>
      </c>
      <c r="X2058" t="s">
        <v>1465</v>
      </c>
      <c r="Y2058">
        <v>2009</v>
      </c>
      <c r="Z2058">
        <v>4</v>
      </c>
    </row>
    <row r="2059" spans="1:26" x14ac:dyDescent="0.25">
      <c r="A2059" t="s">
        <v>5103</v>
      </c>
      <c r="B2059" t="s">
        <v>5104</v>
      </c>
      <c r="C2059" t="s">
        <v>5104</v>
      </c>
      <c r="D2059">
        <v>0</v>
      </c>
      <c r="E2059">
        <v>124</v>
      </c>
      <c r="F2059">
        <v>2</v>
      </c>
      <c r="G2059">
        <v>4</v>
      </c>
      <c r="H2059" t="s">
        <v>8183</v>
      </c>
      <c r="I2059" t="s">
        <v>5529</v>
      </c>
      <c r="J2059" t="s">
        <v>8158</v>
      </c>
      <c r="K2059" t="s">
        <v>132</v>
      </c>
      <c r="L2059" s="5">
        <v>6.1</v>
      </c>
      <c r="M2059" t="s">
        <v>8178</v>
      </c>
      <c r="N2059" s="6">
        <v>210143</v>
      </c>
      <c r="O2059" t="s">
        <v>8182</v>
      </c>
      <c r="P2059" s="6">
        <v>200000000</v>
      </c>
      <c r="Q2059" s="6">
        <v>476071180</v>
      </c>
      <c r="R2059">
        <v>276071180</v>
      </c>
      <c r="S2059" t="s">
        <v>8175</v>
      </c>
      <c r="T2059" s="7">
        <v>44972</v>
      </c>
      <c r="U2059" t="s">
        <v>2446</v>
      </c>
      <c r="V2059" s="7">
        <v>44972</v>
      </c>
      <c r="W2059" t="s">
        <v>8201</v>
      </c>
      <c r="X2059" t="s">
        <v>8202</v>
      </c>
      <c r="Y2059">
        <v>2023</v>
      </c>
      <c r="Z2059">
        <v>15</v>
      </c>
    </row>
    <row r="2060" spans="1:26" x14ac:dyDescent="0.25">
      <c r="A2060" t="s">
        <v>5105</v>
      </c>
      <c r="B2060" t="s">
        <v>5106</v>
      </c>
      <c r="C2060" t="s">
        <v>5106</v>
      </c>
      <c r="D2060">
        <v>0</v>
      </c>
      <c r="E2060">
        <v>108</v>
      </c>
      <c r="F2060">
        <v>1</v>
      </c>
      <c r="G2060">
        <v>48</v>
      </c>
      <c r="H2060" t="s">
        <v>8177</v>
      </c>
      <c r="I2060" t="s">
        <v>145</v>
      </c>
      <c r="J2060" t="s">
        <v>83</v>
      </c>
      <c r="K2060" t="s">
        <v>8166</v>
      </c>
      <c r="L2060" s="5">
        <v>5.8</v>
      </c>
      <c r="M2060" t="s">
        <v>8178</v>
      </c>
      <c r="N2060" s="6">
        <v>151986</v>
      </c>
      <c r="O2060" t="s">
        <v>8182</v>
      </c>
      <c r="P2060" s="6">
        <v>18000000</v>
      </c>
      <c r="Q2060" s="6">
        <v>90146510</v>
      </c>
      <c r="R2060">
        <v>72146510</v>
      </c>
      <c r="S2060" t="s">
        <v>8175</v>
      </c>
      <c r="T2060" s="7">
        <v>44398</v>
      </c>
      <c r="U2060" t="s">
        <v>2307</v>
      </c>
      <c r="V2060" s="7">
        <v>44398</v>
      </c>
      <c r="W2060" t="s">
        <v>8209</v>
      </c>
      <c r="X2060" t="s">
        <v>8202</v>
      </c>
      <c r="Y2060">
        <v>2021</v>
      </c>
      <c r="Z2060">
        <v>21</v>
      </c>
    </row>
    <row r="2061" spans="1:26" x14ac:dyDescent="0.25">
      <c r="A2061" t="s">
        <v>5107</v>
      </c>
      <c r="B2061" t="s">
        <v>5108</v>
      </c>
      <c r="C2061" t="s">
        <v>5108</v>
      </c>
      <c r="D2061">
        <v>0</v>
      </c>
      <c r="E2061">
        <v>130</v>
      </c>
      <c r="F2061">
        <v>2</v>
      </c>
      <c r="G2061">
        <v>10</v>
      </c>
      <c r="H2061" t="s">
        <v>8183</v>
      </c>
      <c r="I2061" t="s">
        <v>83</v>
      </c>
      <c r="J2061" t="s">
        <v>8166</v>
      </c>
      <c r="K2061" t="s">
        <v>8161</v>
      </c>
      <c r="L2061" s="5">
        <v>6.8</v>
      </c>
      <c r="M2061" t="s">
        <v>8178</v>
      </c>
      <c r="N2061" s="6">
        <v>248851</v>
      </c>
      <c r="O2061" t="s">
        <v>8182</v>
      </c>
      <c r="P2061" s="6">
        <v>68000000</v>
      </c>
      <c r="Q2061" s="6">
        <v>171235592</v>
      </c>
      <c r="R2061">
        <v>103235592</v>
      </c>
      <c r="S2061" t="s">
        <v>8175</v>
      </c>
      <c r="T2061" s="7">
        <v>44760</v>
      </c>
      <c r="U2061" t="s">
        <v>5109</v>
      </c>
      <c r="V2061" s="7">
        <v>44760</v>
      </c>
      <c r="W2061" t="s">
        <v>8209</v>
      </c>
      <c r="X2061" t="s">
        <v>8205</v>
      </c>
      <c r="Y2061">
        <v>2022</v>
      </c>
      <c r="Z2061">
        <v>18</v>
      </c>
    </row>
    <row r="2062" spans="1:26" x14ac:dyDescent="0.25">
      <c r="A2062" t="s">
        <v>5110</v>
      </c>
      <c r="B2062" t="s">
        <v>5111</v>
      </c>
      <c r="C2062" t="s">
        <v>5111</v>
      </c>
      <c r="D2062">
        <v>0</v>
      </c>
      <c r="E2062">
        <v>85</v>
      </c>
      <c r="F2062">
        <v>1</v>
      </c>
      <c r="G2062">
        <v>25</v>
      </c>
      <c r="H2062" t="s">
        <v>8177</v>
      </c>
      <c r="I2062" t="s">
        <v>5529</v>
      </c>
      <c r="J2062" t="s">
        <v>8158</v>
      </c>
      <c r="K2062" t="s">
        <v>8156</v>
      </c>
      <c r="L2062" s="5">
        <v>2.5</v>
      </c>
      <c r="M2062" t="s">
        <v>8188</v>
      </c>
      <c r="N2062" s="6">
        <v>78236</v>
      </c>
      <c r="O2062" t="s">
        <v>8179</v>
      </c>
      <c r="P2062" s="6">
        <v>30000000</v>
      </c>
      <c r="Q2062" s="6">
        <v>55720772</v>
      </c>
      <c r="R2062">
        <v>25720772</v>
      </c>
      <c r="S2062" t="s">
        <v>8175</v>
      </c>
      <c r="T2062" s="7">
        <v>39882</v>
      </c>
      <c r="U2062" t="s">
        <v>2425</v>
      </c>
      <c r="V2062" s="7">
        <v>39882</v>
      </c>
      <c r="W2062" t="s">
        <v>8203</v>
      </c>
      <c r="X2062" t="s">
        <v>8197</v>
      </c>
      <c r="Y2062">
        <v>2009</v>
      </c>
      <c r="Z2062">
        <v>10</v>
      </c>
    </row>
    <row r="2063" spans="1:26" x14ac:dyDescent="0.25">
      <c r="A2063" t="s">
        <v>5112</v>
      </c>
      <c r="B2063" t="s">
        <v>5113</v>
      </c>
      <c r="C2063" t="s">
        <v>5113</v>
      </c>
      <c r="D2063">
        <v>0</v>
      </c>
      <c r="E2063">
        <v>122</v>
      </c>
      <c r="F2063">
        <v>2</v>
      </c>
      <c r="G2063">
        <v>2</v>
      </c>
      <c r="H2063" t="s">
        <v>8183</v>
      </c>
      <c r="I2063" t="s">
        <v>145</v>
      </c>
      <c r="J2063" t="s">
        <v>8156</v>
      </c>
      <c r="K2063" t="s">
        <v>8157</v>
      </c>
      <c r="L2063" s="5">
        <v>5.3</v>
      </c>
      <c r="M2063" t="s">
        <v>8178</v>
      </c>
      <c r="N2063" s="6">
        <v>479209</v>
      </c>
      <c r="O2063" t="s">
        <v>8182</v>
      </c>
      <c r="P2063" s="6">
        <v>37000000</v>
      </c>
      <c r="Q2063" s="6">
        <v>408430415</v>
      </c>
      <c r="R2063">
        <v>371430415</v>
      </c>
      <c r="S2063" t="s">
        <v>8175</v>
      </c>
      <c r="T2063" s="7">
        <v>39769</v>
      </c>
      <c r="U2063" t="s">
        <v>3140</v>
      </c>
      <c r="V2063" s="7">
        <v>39769</v>
      </c>
      <c r="W2063" t="s">
        <v>8207</v>
      </c>
      <c r="X2063" t="s">
        <v>8205</v>
      </c>
      <c r="Y2063">
        <v>2008</v>
      </c>
      <c r="Z2063">
        <v>17</v>
      </c>
    </row>
    <row r="2064" spans="1:26" x14ac:dyDescent="0.25">
      <c r="A2064" t="s">
        <v>5114</v>
      </c>
      <c r="B2064" t="s">
        <v>5115</v>
      </c>
      <c r="C2064" t="s">
        <v>5115</v>
      </c>
      <c r="D2064">
        <v>0</v>
      </c>
      <c r="E2064">
        <v>134</v>
      </c>
      <c r="F2064">
        <v>2</v>
      </c>
      <c r="G2064">
        <v>14</v>
      </c>
      <c r="H2064" t="s">
        <v>8183</v>
      </c>
      <c r="I2064" t="s">
        <v>8160</v>
      </c>
      <c r="J2064" t="s">
        <v>145</v>
      </c>
      <c r="K2064" t="s">
        <v>8167</v>
      </c>
      <c r="L2064" s="5">
        <v>7</v>
      </c>
      <c r="M2064" t="s">
        <v>8178</v>
      </c>
      <c r="N2064" s="6">
        <v>147203</v>
      </c>
      <c r="O2064" t="s">
        <v>8182</v>
      </c>
      <c r="P2064" s="6">
        <v>24000000</v>
      </c>
      <c r="Q2064" s="6">
        <v>19206513</v>
      </c>
      <c r="R2064">
        <v>-4793487</v>
      </c>
      <c r="S2064" t="s">
        <v>8185</v>
      </c>
      <c r="T2064" s="7">
        <v>41778</v>
      </c>
      <c r="U2064" t="s">
        <v>3517</v>
      </c>
      <c r="V2064" s="7">
        <v>41778</v>
      </c>
      <c r="W2064" t="s">
        <v>8213</v>
      </c>
      <c r="X2064" t="s">
        <v>8205</v>
      </c>
      <c r="Y2064">
        <v>2014</v>
      </c>
      <c r="Z2064">
        <v>19</v>
      </c>
    </row>
    <row r="2065" spans="1:26" x14ac:dyDescent="0.25">
      <c r="A2065" t="s">
        <v>5116</v>
      </c>
      <c r="B2065" t="s">
        <v>5117</v>
      </c>
      <c r="C2065" t="s">
        <v>5117</v>
      </c>
      <c r="D2065">
        <v>0</v>
      </c>
      <c r="E2065">
        <v>100</v>
      </c>
      <c r="F2065">
        <v>1</v>
      </c>
      <c r="G2065">
        <v>40</v>
      </c>
      <c r="H2065" t="s">
        <v>8177</v>
      </c>
      <c r="I2065" t="s">
        <v>5529</v>
      </c>
      <c r="J2065" t="s">
        <v>132</v>
      </c>
      <c r="K2065" t="s">
        <v>8157</v>
      </c>
      <c r="L2065" s="5">
        <v>5.4</v>
      </c>
      <c r="M2065" t="s">
        <v>8178</v>
      </c>
      <c r="N2065" s="6">
        <v>95070</v>
      </c>
      <c r="O2065" t="s">
        <v>8179</v>
      </c>
      <c r="P2065" s="6">
        <v>75000000</v>
      </c>
      <c r="Q2065" s="6">
        <v>98159963</v>
      </c>
      <c r="R2065">
        <v>23159963</v>
      </c>
      <c r="S2065" t="s">
        <v>8175</v>
      </c>
      <c r="T2065" s="7">
        <v>40330</v>
      </c>
      <c r="U2065" t="s">
        <v>2653</v>
      </c>
      <c r="V2065" s="7">
        <v>40330</v>
      </c>
      <c r="W2065" t="s">
        <v>8208</v>
      </c>
      <c r="X2065" t="s">
        <v>8197</v>
      </c>
      <c r="Y2065">
        <v>2010</v>
      </c>
      <c r="Z2065">
        <v>1</v>
      </c>
    </row>
    <row r="2066" spans="1:26" x14ac:dyDescent="0.25">
      <c r="A2066" t="s">
        <v>5118</v>
      </c>
      <c r="B2066" t="s">
        <v>5119</v>
      </c>
      <c r="C2066" t="s">
        <v>5120</v>
      </c>
      <c r="D2066">
        <v>0</v>
      </c>
      <c r="E2066">
        <v>125</v>
      </c>
      <c r="F2066">
        <v>2</v>
      </c>
      <c r="G2066">
        <v>5</v>
      </c>
      <c r="H2066" t="s">
        <v>8183</v>
      </c>
      <c r="I2066" t="s">
        <v>5529</v>
      </c>
      <c r="J2066" t="s">
        <v>8158</v>
      </c>
      <c r="K2066" t="s">
        <v>8161</v>
      </c>
      <c r="L2066" s="5">
        <v>6.8</v>
      </c>
      <c r="M2066" t="s">
        <v>8178</v>
      </c>
      <c r="N2066" s="6">
        <v>350359</v>
      </c>
      <c r="O2066" t="s">
        <v>8182</v>
      </c>
      <c r="P2066" s="6">
        <v>170000000</v>
      </c>
      <c r="Q2066" s="6">
        <v>400063852</v>
      </c>
      <c r="R2066">
        <v>230063852</v>
      </c>
      <c r="S2066" t="s">
        <v>8175</v>
      </c>
      <c r="T2066" s="7">
        <v>40512</v>
      </c>
      <c r="U2066" t="s">
        <v>5121</v>
      </c>
      <c r="V2066" s="7">
        <v>40512</v>
      </c>
      <c r="W2066" t="s">
        <v>8207</v>
      </c>
      <c r="X2066" t="s">
        <v>8197</v>
      </c>
      <c r="Y2066">
        <v>2010</v>
      </c>
      <c r="Z2066">
        <v>30</v>
      </c>
    </row>
    <row r="2067" spans="1:26" x14ac:dyDescent="0.25">
      <c r="A2067" t="s">
        <v>5122</v>
      </c>
      <c r="B2067" t="s">
        <v>5123</v>
      </c>
      <c r="C2067" t="s">
        <v>5123</v>
      </c>
      <c r="D2067">
        <v>0</v>
      </c>
      <c r="E2067">
        <v>119</v>
      </c>
      <c r="F2067">
        <v>1</v>
      </c>
      <c r="G2067">
        <v>59</v>
      </c>
      <c r="H2067" t="s">
        <v>8177</v>
      </c>
      <c r="I2067" t="s">
        <v>5529</v>
      </c>
      <c r="J2067" t="s">
        <v>8162</v>
      </c>
      <c r="K2067" t="s">
        <v>3857</v>
      </c>
      <c r="L2067" s="5">
        <v>7.1</v>
      </c>
      <c r="M2067" t="s">
        <v>8181</v>
      </c>
      <c r="N2067" s="6">
        <v>198631</v>
      </c>
      <c r="O2067" t="s">
        <v>8182</v>
      </c>
      <c r="P2067" s="6">
        <v>40000000</v>
      </c>
      <c r="Q2067" s="6">
        <v>103966489</v>
      </c>
      <c r="R2067">
        <v>63966489</v>
      </c>
      <c r="S2067" t="s">
        <v>8175</v>
      </c>
      <c r="T2067" s="7">
        <v>44308</v>
      </c>
      <c r="U2067" t="s">
        <v>4841</v>
      </c>
      <c r="V2067" s="7">
        <v>44308</v>
      </c>
      <c r="W2067" t="s">
        <v>8210</v>
      </c>
      <c r="X2067" t="s">
        <v>8199</v>
      </c>
      <c r="Y2067">
        <v>2021</v>
      </c>
      <c r="Z2067">
        <v>22</v>
      </c>
    </row>
    <row r="2068" spans="1:26" x14ac:dyDescent="0.25">
      <c r="A2068" t="s">
        <v>5124</v>
      </c>
      <c r="B2068" t="s">
        <v>5125</v>
      </c>
      <c r="C2068" t="s">
        <v>5125</v>
      </c>
      <c r="D2068">
        <v>0</v>
      </c>
      <c r="E2068">
        <v>95</v>
      </c>
      <c r="F2068">
        <v>1</v>
      </c>
      <c r="G2068">
        <v>35</v>
      </c>
      <c r="H2068" t="s">
        <v>8177</v>
      </c>
      <c r="I2068" t="s">
        <v>8158</v>
      </c>
      <c r="J2068" t="s">
        <v>132</v>
      </c>
      <c r="K2068" t="s">
        <v>8163</v>
      </c>
      <c r="L2068" s="5">
        <v>7.3</v>
      </c>
      <c r="M2068" t="s">
        <v>8181</v>
      </c>
      <c r="N2068" s="6">
        <v>127624</v>
      </c>
      <c r="O2068" t="s">
        <v>8182</v>
      </c>
      <c r="P2068" s="6">
        <v>55000000</v>
      </c>
      <c r="Q2068" s="6">
        <v>282438834</v>
      </c>
      <c r="R2068">
        <v>227438834</v>
      </c>
      <c r="S2068" t="s">
        <v>8175</v>
      </c>
      <c r="T2068" s="7">
        <v>41966</v>
      </c>
      <c r="U2068" t="s">
        <v>5126</v>
      </c>
      <c r="V2068" s="7">
        <v>41966</v>
      </c>
      <c r="W2068" t="s">
        <v>8207</v>
      </c>
      <c r="X2068" t="s">
        <v>8200</v>
      </c>
      <c r="Y2068">
        <v>2014</v>
      </c>
      <c r="Z2068">
        <v>23</v>
      </c>
    </row>
    <row r="2069" spans="1:26" x14ac:dyDescent="0.25">
      <c r="A2069" t="s">
        <v>5127</v>
      </c>
      <c r="B2069" t="s">
        <v>5128</v>
      </c>
      <c r="C2069" t="s">
        <v>5128</v>
      </c>
      <c r="D2069">
        <v>0</v>
      </c>
      <c r="E2069">
        <v>106</v>
      </c>
      <c r="F2069">
        <v>1</v>
      </c>
      <c r="G2069">
        <v>46</v>
      </c>
      <c r="H2069" t="s">
        <v>8177</v>
      </c>
      <c r="I2069" t="s">
        <v>5529</v>
      </c>
      <c r="J2069" t="s">
        <v>8162</v>
      </c>
      <c r="K2069" t="s">
        <v>3857</v>
      </c>
      <c r="L2069" s="5">
        <v>6.4</v>
      </c>
      <c r="M2069" t="s">
        <v>8178</v>
      </c>
      <c r="N2069" s="6">
        <v>205170</v>
      </c>
      <c r="O2069" t="s">
        <v>8182</v>
      </c>
      <c r="P2069" s="6">
        <v>100000000</v>
      </c>
      <c r="Q2069" s="6">
        <v>150166126</v>
      </c>
      <c r="R2069">
        <v>50166126</v>
      </c>
      <c r="S2069" t="s">
        <v>8175</v>
      </c>
      <c r="T2069" s="7">
        <v>39968</v>
      </c>
      <c r="U2069" t="s">
        <v>676</v>
      </c>
      <c r="V2069" s="7">
        <v>39968</v>
      </c>
      <c r="W2069" t="s">
        <v>8208</v>
      </c>
      <c r="X2069" t="s">
        <v>8199</v>
      </c>
      <c r="Y2069">
        <v>2009</v>
      </c>
      <c r="Z2069">
        <v>4</v>
      </c>
    </row>
    <row r="2070" spans="1:26" x14ac:dyDescent="0.25">
      <c r="A2070" t="s">
        <v>5129</v>
      </c>
      <c r="B2070" t="s">
        <v>5130</v>
      </c>
      <c r="C2070" t="s">
        <v>5130</v>
      </c>
      <c r="D2070">
        <v>0</v>
      </c>
      <c r="E2070">
        <v>137</v>
      </c>
      <c r="F2070">
        <v>2</v>
      </c>
      <c r="G2070">
        <v>17</v>
      </c>
      <c r="H2070" t="s">
        <v>8183</v>
      </c>
      <c r="I2070" t="s">
        <v>5529</v>
      </c>
      <c r="J2070" t="s">
        <v>8158</v>
      </c>
      <c r="K2070" t="s">
        <v>145</v>
      </c>
      <c r="L2070" s="5">
        <v>7</v>
      </c>
      <c r="M2070" t="s">
        <v>8178</v>
      </c>
      <c r="N2070" s="6">
        <v>238999</v>
      </c>
      <c r="O2070" t="s">
        <v>8182</v>
      </c>
      <c r="P2070" s="6">
        <v>70000000</v>
      </c>
      <c r="Q2070" s="6">
        <v>69633110</v>
      </c>
      <c r="R2070">
        <v>-366890</v>
      </c>
      <c r="S2070" t="s">
        <v>8185</v>
      </c>
      <c r="T2070" s="7">
        <v>44652</v>
      </c>
      <c r="U2070" t="s">
        <v>5131</v>
      </c>
      <c r="V2070" s="7">
        <v>44652</v>
      </c>
      <c r="W2070" t="s">
        <v>8210</v>
      </c>
      <c r="X2070" t="s">
        <v>1465</v>
      </c>
      <c r="Y2070">
        <v>2022</v>
      </c>
      <c r="Z2070">
        <v>1</v>
      </c>
    </row>
    <row r="2071" spans="1:26" x14ac:dyDescent="0.25">
      <c r="A2071" t="s">
        <v>5132</v>
      </c>
      <c r="B2071" t="s">
        <v>5133</v>
      </c>
      <c r="C2071" t="s">
        <v>5133</v>
      </c>
      <c r="D2071">
        <v>0</v>
      </c>
      <c r="E2071">
        <v>116</v>
      </c>
      <c r="F2071">
        <v>1</v>
      </c>
      <c r="G2071">
        <v>56</v>
      </c>
      <c r="H2071" t="s">
        <v>8177</v>
      </c>
      <c r="I2071" t="s">
        <v>145</v>
      </c>
      <c r="J2071" t="s">
        <v>8168</v>
      </c>
      <c r="K2071" t="s">
        <v>5802</v>
      </c>
      <c r="L2071" s="5">
        <v>6.8</v>
      </c>
      <c r="M2071" t="s">
        <v>8178</v>
      </c>
      <c r="N2071" s="6">
        <v>85653</v>
      </c>
      <c r="O2071" t="s">
        <v>8179</v>
      </c>
      <c r="P2071" s="6">
        <v>75000000</v>
      </c>
      <c r="Q2071" s="6">
        <v>275248615</v>
      </c>
      <c r="R2071">
        <v>200248615</v>
      </c>
      <c r="S2071" t="s">
        <v>8175</v>
      </c>
      <c r="T2071" s="7">
        <v>44986</v>
      </c>
      <c r="U2071" t="s">
        <v>5134</v>
      </c>
      <c r="V2071" s="7">
        <v>44986</v>
      </c>
      <c r="W2071" t="s">
        <v>8203</v>
      </c>
      <c r="X2071" t="s">
        <v>8202</v>
      </c>
      <c r="Y2071">
        <v>2023</v>
      </c>
      <c r="Z2071">
        <v>1</v>
      </c>
    </row>
    <row r="2072" spans="1:26" x14ac:dyDescent="0.25">
      <c r="A2072" t="s">
        <v>5135</v>
      </c>
      <c r="B2072" t="s">
        <v>5136</v>
      </c>
      <c r="C2072" t="s">
        <v>5136</v>
      </c>
      <c r="D2072">
        <v>0</v>
      </c>
      <c r="E2072">
        <v>91</v>
      </c>
      <c r="F2072">
        <v>1</v>
      </c>
      <c r="G2072">
        <v>31</v>
      </c>
      <c r="H2072" t="s">
        <v>8177</v>
      </c>
      <c r="I2072" t="s">
        <v>5529</v>
      </c>
      <c r="J2072" t="s">
        <v>132</v>
      </c>
      <c r="K2072" t="s">
        <v>8162</v>
      </c>
      <c r="L2072" s="5">
        <v>5.3</v>
      </c>
      <c r="M2072" t="s">
        <v>8178</v>
      </c>
      <c r="N2072" s="6">
        <v>115383</v>
      </c>
      <c r="O2072" t="s">
        <v>8182</v>
      </c>
      <c r="P2072" s="6">
        <v>26000000</v>
      </c>
      <c r="Q2072" s="6">
        <v>183348429</v>
      </c>
      <c r="R2072">
        <v>157348429</v>
      </c>
      <c r="S2072" t="s">
        <v>8175</v>
      </c>
      <c r="T2072" s="7">
        <v>39819</v>
      </c>
      <c r="U2072" t="s">
        <v>3061</v>
      </c>
      <c r="V2072" s="7">
        <v>39819</v>
      </c>
      <c r="W2072" t="s">
        <v>8198</v>
      </c>
      <c r="X2072" t="s">
        <v>8197</v>
      </c>
      <c r="Y2072">
        <v>2009</v>
      </c>
      <c r="Z2072">
        <v>6</v>
      </c>
    </row>
    <row r="2073" spans="1:26" x14ac:dyDescent="0.25">
      <c r="A2073" t="s">
        <v>5137</v>
      </c>
      <c r="B2073" t="s">
        <v>5138</v>
      </c>
      <c r="C2073" t="s">
        <v>5138</v>
      </c>
      <c r="D2073">
        <v>0</v>
      </c>
      <c r="E2073">
        <v>94</v>
      </c>
      <c r="F2073">
        <v>1</v>
      </c>
      <c r="G2073">
        <v>34</v>
      </c>
      <c r="H2073" t="s">
        <v>8177</v>
      </c>
      <c r="I2073" t="s">
        <v>5529</v>
      </c>
      <c r="J2073" t="s">
        <v>132</v>
      </c>
      <c r="K2073" t="s">
        <v>3623</v>
      </c>
      <c r="L2073" s="5">
        <v>7</v>
      </c>
      <c r="M2073" t="s">
        <v>8178</v>
      </c>
      <c r="N2073" s="6">
        <v>68024</v>
      </c>
      <c r="O2073" t="s">
        <v>8179</v>
      </c>
      <c r="P2073" s="6">
        <v>20000000</v>
      </c>
      <c r="Q2073" s="6">
        <v>171685792</v>
      </c>
      <c r="R2073">
        <v>151685792</v>
      </c>
      <c r="S2073" t="s">
        <v>8175</v>
      </c>
      <c r="T2073" s="7">
        <v>40462</v>
      </c>
      <c r="U2073" t="s">
        <v>3096</v>
      </c>
      <c r="V2073" s="7">
        <v>40462</v>
      </c>
      <c r="W2073" t="s">
        <v>8204</v>
      </c>
      <c r="X2073" t="s">
        <v>8205</v>
      </c>
      <c r="Y2073">
        <v>2010</v>
      </c>
      <c r="Z2073">
        <v>11</v>
      </c>
    </row>
    <row r="2074" spans="1:26" x14ac:dyDescent="0.25">
      <c r="A2074" t="s">
        <v>5139</v>
      </c>
      <c r="B2074" t="s">
        <v>5140</v>
      </c>
      <c r="C2074" t="s">
        <v>5140</v>
      </c>
      <c r="D2074">
        <v>0</v>
      </c>
      <c r="E2074">
        <v>104</v>
      </c>
      <c r="F2074">
        <v>1</v>
      </c>
      <c r="G2074">
        <v>44</v>
      </c>
      <c r="H2074" t="s">
        <v>8177</v>
      </c>
      <c r="I2074" t="s">
        <v>8162</v>
      </c>
      <c r="J2074" t="s">
        <v>3857</v>
      </c>
      <c r="K2074" t="s">
        <v>5802</v>
      </c>
      <c r="L2074" s="5">
        <v>7.4</v>
      </c>
      <c r="M2074" t="s">
        <v>8181</v>
      </c>
      <c r="N2074" s="6">
        <v>82698</v>
      </c>
      <c r="O2074" t="s">
        <v>8179</v>
      </c>
      <c r="P2074" s="6">
        <v>2900000</v>
      </c>
      <c r="Q2074" s="6">
        <v>0</v>
      </c>
      <c r="R2074">
        <v>-2900000</v>
      </c>
      <c r="S2074" t="s">
        <v>8185</v>
      </c>
      <c r="T2074" s="7">
        <v>39642</v>
      </c>
      <c r="U2074" t="s">
        <v>4680</v>
      </c>
      <c r="V2074" s="7">
        <v>39642</v>
      </c>
      <c r="W2074" t="s">
        <v>8209</v>
      </c>
      <c r="X2074" t="s">
        <v>8200</v>
      </c>
      <c r="Y2074">
        <v>2008</v>
      </c>
      <c r="Z2074">
        <v>13</v>
      </c>
    </row>
    <row r="2075" spans="1:26" x14ac:dyDescent="0.25">
      <c r="A2075" t="s">
        <v>5141</v>
      </c>
      <c r="B2075" t="s">
        <v>5142</v>
      </c>
      <c r="C2075" t="s">
        <v>5142</v>
      </c>
      <c r="D2075">
        <v>0</v>
      </c>
      <c r="E2075">
        <v>100</v>
      </c>
      <c r="F2075">
        <v>1</v>
      </c>
      <c r="G2075">
        <v>40</v>
      </c>
      <c r="H2075" t="s">
        <v>8177</v>
      </c>
      <c r="I2075" t="s">
        <v>132</v>
      </c>
      <c r="J2075" t="s">
        <v>5802</v>
      </c>
      <c r="K2075" t="s">
        <v>5802</v>
      </c>
      <c r="L2075" s="5">
        <v>7.7</v>
      </c>
      <c r="M2075" t="s">
        <v>8181</v>
      </c>
      <c r="N2075" s="6">
        <v>825771</v>
      </c>
      <c r="O2075" t="s">
        <v>8184</v>
      </c>
      <c r="P2075" s="6">
        <v>35000000</v>
      </c>
      <c r="Q2075" s="6">
        <v>469328079</v>
      </c>
      <c r="R2075">
        <v>434328079</v>
      </c>
      <c r="S2075" t="s">
        <v>8175</v>
      </c>
      <c r="T2075" s="7">
        <v>39963</v>
      </c>
      <c r="U2075" t="s">
        <v>2501</v>
      </c>
      <c r="V2075" s="7">
        <v>39963</v>
      </c>
      <c r="W2075" t="s">
        <v>8213</v>
      </c>
      <c r="X2075" t="s">
        <v>8206</v>
      </c>
      <c r="Y2075">
        <v>2009</v>
      </c>
      <c r="Z2075">
        <v>30</v>
      </c>
    </row>
    <row r="2076" spans="1:26" x14ac:dyDescent="0.25">
      <c r="A2076" t="s">
        <v>5143</v>
      </c>
      <c r="B2076" t="s">
        <v>5144</v>
      </c>
      <c r="C2076" t="s">
        <v>5144</v>
      </c>
      <c r="D2076">
        <v>0</v>
      </c>
      <c r="E2076">
        <v>112</v>
      </c>
      <c r="F2076">
        <v>1</v>
      </c>
      <c r="G2076">
        <v>52</v>
      </c>
      <c r="H2076" t="s">
        <v>8177</v>
      </c>
      <c r="I2076" t="s">
        <v>145</v>
      </c>
      <c r="J2076" t="s">
        <v>8157</v>
      </c>
      <c r="K2076" t="s">
        <v>5802</v>
      </c>
      <c r="L2076" s="5">
        <v>7.3</v>
      </c>
      <c r="M2076" t="s">
        <v>8181</v>
      </c>
      <c r="N2076" s="6">
        <v>207451</v>
      </c>
      <c r="O2076" t="s">
        <v>8182</v>
      </c>
      <c r="P2076" s="6">
        <v>1000000</v>
      </c>
      <c r="Q2076" s="6">
        <v>15440333</v>
      </c>
      <c r="R2076">
        <v>14440333</v>
      </c>
      <c r="S2076" t="s">
        <v>8175</v>
      </c>
      <c r="T2076" s="7">
        <v>40202</v>
      </c>
      <c r="U2076" t="s">
        <v>5145</v>
      </c>
      <c r="V2076" s="7">
        <v>40202</v>
      </c>
      <c r="W2076" t="s">
        <v>8198</v>
      </c>
      <c r="X2076" t="s">
        <v>8200</v>
      </c>
      <c r="Y2076">
        <v>2010</v>
      </c>
      <c r="Z2076">
        <v>24</v>
      </c>
    </row>
    <row r="2077" spans="1:26" x14ac:dyDescent="0.25">
      <c r="A2077" t="s">
        <v>5146</v>
      </c>
      <c r="B2077" t="s">
        <v>5147</v>
      </c>
      <c r="C2077" t="s">
        <v>5147</v>
      </c>
      <c r="D2077">
        <v>0</v>
      </c>
      <c r="E2077">
        <v>102</v>
      </c>
      <c r="F2077">
        <v>1</v>
      </c>
      <c r="G2077">
        <v>42</v>
      </c>
      <c r="H2077" t="s">
        <v>8177</v>
      </c>
      <c r="I2077" t="s">
        <v>5529</v>
      </c>
      <c r="J2077" t="s">
        <v>8158</v>
      </c>
      <c r="K2077" t="s">
        <v>8156</v>
      </c>
      <c r="L2077" s="5">
        <v>5.5</v>
      </c>
      <c r="M2077" t="s">
        <v>8178</v>
      </c>
      <c r="N2077" s="6">
        <v>79715</v>
      </c>
      <c r="O2077" t="s">
        <v>8179</v>
      </c>
      <c r="P2077" s="6">
        <v>95000000</v>
      </c>
      <c r="Q2077" s="6">
        <v>114178613</v>
      </c>
      <c r="R2077">
        <v>19178613</v>
      </c>
      <c r="S2077" t="s">
        <v>8175</v>
      </c>
      <c r="T2077" s="7">
        <v>41990</v>
      </c>
      <c r="U2077" t="s">
        <v>5148</v>
      </c>
      <c r="V2077" s="7">
        <v>41990</v>
      </c>
      <c r="W2077" t="s">
        <v>8196</v>
      </c>
      <c r="X2077" t="s">
        <v>8202</v>
      </c>
      <c r="Y2077">
        <v>2014</v>
      </c>
      <c r="Z2077">
        <v>17</v>
      </c>
    </row>
    <row r="2078" spans="1:26" x14ac:dyDescent="0.25">
      <c r="A2078" t="s">
        <v>5149</v>
      </c>
      <c r="B2078" t="s">
        <v>5150</v>
      </c>
      <c r="C2078" t="s">
        <v>5150</v>
      </c>
      <c r="D2078">
        <v>0</v>
      </c>
      <c r="E2078">
        <v>158</v>
      </c>
      <c r="F2078">
        <v>2</v>
      </c>
      <c r="G2078">
        <v>38</v>
      </c>
      <c r="H2078" t="s">
        <v>8183</v>
      </c>
      <c r="I2078" t="s">
        <v>8160</v>
      </c>
      <c r="J2078" t="s">
        <v>8162</v>
      </c>
      <c r="K2078" t="s">
        <v>145</v>
      </c>
      <c r="L2078" s="5">
        <v>6.6</v>
      </c>
      <c r="M2078" t="s">
        <v>8178</v>
      </c>
      <c r="N2078" s="6">
        <v>152511</v>
      </c>
      <c r="O2078" t="s">
        <v>8182</v>
      </c>
      <c r="P2078" s="6">
        <v>75000000</v>
      </c>
      <c r="Q2078" s="6">
        <v>153269161</v>
      </c>
      <c r="R2078">
        <v>78269161</v>
      </c>
      <c r="S2078" t="s">
        <v>8175</v>
      </c>
      <c r="T2078" s="7">
        <v>44509</v>
      </c>
      <c r="U2078" t="s">
        <v>236</v>
      </c>
      <c r="V2078" s="7">
        <v>44509</v>
      </c>
      <c r="W2078" t="s">
        <v>8207</v>
      </c>
      <c r="X2078" t="s">
        <v>8197</v>
      </c>
      <c r="Y2078">
        <v>2021</v>
      </c>
      <c r="Z2078">
        <v>9</v>
      </c>
    </row>
    <row r="2079" spans="1:26" x14ac:dyDescent="0.25">
      <c r="A2079" t="s">
        <v>5151</v>
      </c>
      <c r="B2079" t="s">
        <v>5152</v>
      </c>
      <c r="C2079" t="s">
        <v>5152</v>
      </c>
      <c r="D2079">
        <v>0</v>
      </c>
      <c r="E2079">
        <v>96</v>
      </c>
      <c r="F2079">
        <v>1</v>
      </c>
      <c r="G2079">
        <v>36</v>
      </c>
      <c r="H2079" t="s">
        <v>8177</v>
      </c>
      <c r="I2079" t="s">
        <v>5529</v>
      </c>
      <c r="J2079" t="s">
        <v>8162</v>
      </c>
      <c r="K2079" t="s">
        <v>3857</v>
      </c>
      <c r="L2079" s="5">
        <v>6.1</v>
      </c>
      <c r="M2079" t="s">
        <v>8178</v>
      </c>
      <c r="N2079" s="6">
        <v>156511</v>
      </c>
      <c r="O2079" t="s">
        <v>8182</v>
      </c>
      <c r="P2079" s="6">
        <v>20000000</v>
      </c>
      <c r="Q2079" s="6">
        <v>34572541</v>
      </c>
      <c r="R2079">
        <v>14572541</v>
      </c>
      <c r="S2079" t="s">
        <v>8175</v>
      </c>
      <c r="T2079" s="7">
        <v>39919</v>
      </c>
      <c r="U2079" t="s">
        <v>5153</v>
      </c>
      <c r="V2079" s="7">
        <v>39919</v>
      </c>
      <c r="W2079" t="s">
        <v>8210</v>
      </c>
      <c r="X2079" t="s">
        <v>8199</v>
      </c>
      <c r="Y2079">
        <v>2009</v>
      </c>
      <c r="Z2079">
        <v>16</v>
      </c>
    </row>
    <row r="2080" spans="1:26" x14ac:dyDescent="0.25">
      <c r="A2080" t="s">
        <v>5154</v>
      </c>
      <c r="B2080" t="s">
        <v>5155</v>
      </c>
      <c r="C2080" t="s">
        <v>5155</v>
      </c>
      <c r="D2080">
        <v>0</v>
      </c>
      <c r="E2080">
        <v>101</v>
      </c>
      <c r="F2080">
        <v>1</v>
      </c>
      <c r="G2080">
        <v>41</v>
      </c>
      <c r="H2080" t="s">
        <v>8177</v>
      </c>
      <c r="I2080" t="s">
        <v>145</v>
      </c>
      <c r="J2080" t="s">
        <v>3857</v>
      </c>
      <c r="K2080" t="s">
        <v>5802</v>
      </c>
      <c r="L2080" s="5">
        <v>7.1</v>
      </c>
      <c r="M2080" t="s">
        <v>8181</v>
      </c>
      <c r="N2080" s="6">
        <v>228282</v>
      </c>
      <c r="O2080" t="s">
        <v>8182</v>
      </c>
      <c r="P2080" s="6">
        <v>12500000</v>
      </c>
      <c r="Q2080" s="6">
        <v>76338111</v>
      </c>
      <c r="R2080">
        <v>63838111</v>
      </c>
      <c r="S2080" t="s">
        <v>8175</v>
      </c>
      <c r="T2080" s="7">
        <v>40786</v>
      </c>
      <c r="U2080" t="s">
        <v>2790</v>
      </c>
      <c r="V2080" s="7">
        <v>40786</v>
      </c>
      <c r="W2080" t="s">
        <v>8212</v>
      </c>
      <c r="X2080" t="s">
        <v>8202</v>
      </c>
      <c r="Y2080">
        <v>2011</v>
      </c>
      <c r="Z2080">
        <v>31</v>
      </c>
    </row>
    <row r="2081" spans="1:26" x14ac:dyDescent="0.25">
      <c r="A2081" t="s">
        <v>5156</v>
      </c>
      <c r="B2081" t="s">
        <v>5157</v>
      </c>
      <c r="C2081" t="s">
        <v>5157</v>
      </c>
      <c r="D2081">
        <v>0</v>
      </c>
      <c r="E2081">
        <v>139</v>
      </c>
      <c r="F2081">
        <v>2</v>
      </c>
      <c r="G2081">
        <v>19</v>
      </c>
      <c r="H2081" t="s">
        <v>8183</v>
      </c>
      <c r="I2081" t="s">
        <v>5529</v>
      </c>
      <c r="J2081" t="s">
        <v>8160</v>
      </c>
      <c r="K2081" t="s">
        <v>145</v>
      </c>
      <c r="L2081" s="5">
        <v>6.9</v>
      </c>
      <c r="M2081" t="s">
        <v>8178</v>
      </c>
      <c r="N2081" s="6">
        <v>61026</v>
      </c>
      <c r="O2081" t="s">
        <v>8179</v>
      </c>
      <c r="P2081" s="6">
        <v>50000000</v>
      </c>
      <c r="Q2081" s="6">
        <v>25035950</v>
      </c>
      <c r="R2081">
        <v>-24964050</v>
      </c>
      <c r="S2081" t="s">
        <v>8185</v>
      </c>
      <c r="T2081" s="7">
        <v>42545</v>
      </c>
      <c r="U2081" t="s">
        <v>1970</v>
      </c>
      <c r="V2081" s="7">
        <v>42545</v>
      </c>
      <c r="W2081" t="s">
        <v>8208</v>
      </c>
      <c r="X2081" t="s">
        <v>1465</v>
      </c>
      <c r="Y2081">
        <v>2016</v>
      </c>
      <c r="Z2081">
        <v>24</v>
      </c>
    </row>
    <row r="2082" spans="1:26" x14ac:dyDescent="0.25">
      <c r="A2082" t="s">
        <v>5158</v>
      </c>
      <c r="B2082" t="s">
        <v>1647</v>
      </c>
      <c r="C2082" t="s">
        <v>1647</v>
      </c>
      <c r="D2082">
        <v>0</v>
      </c>
      <c r="E2082">
        <v>114</v>
      </c>
      <c r="F2082">
        <v>1</v>
      </c>
      <c r="G2082">
        <v>54</v>
      </c>
      <c r="H2082" t="s">
        <v>8177</v>
      </c>
      <c r="I2082" t="s">
        <v>83</v>
      </c>
      <c r="J2082" t="s">
        <v>8166</v>
      </c>
      <c r="K2082" t="s">
        <v>3857</v>
      </c>
      <c r="L2082" s="5">
        <v>6.3</v>
      </c>
      <c r="M2082" t="s">
        <v>8178</v>
      </c>
      <c r="N2082" s="6">
        <v>151031</v>
      </c>
      <c r="O2082" t="s">
        <v>8182</v>
      </c>
      <c r="P2082" s="6">
        <v>24000000</v>
      </c>
      <c r="Q2082" s="6">
        <v>137743924</v>
      </c>
      <c r="R2082">
        <v>113743924</v>
      </c>
      <c r="S2082" t="s">
        <v>8175</v>
      </c>
      <c r="T2082" s="7">
        <v>44573</v>
      </c>
      <c r="U2082" t="s">
        <v>5159</v>
      </c>
      <c r="V2082" s="7">
        <v>44573</v>
      </c>
      <c r="W2082" t="s">
        <v>8198</v>
      </c>
      <c r="X2082" t="s">
        <v>8202</v>
      </c>
      <c r="Y2082">
        <v>2022</v>
      </c>
      <c r="Z2082">
        <v>12</v>
      </c>
    </row>
    <row r="2083" spans="1:26" x14ac:dyDescent="0.25">
      <c r="A2083" t="s">
        <v>5160</v>
      </c>
      <c r="B2083" t="s">
        <v>5161</v>
      </c>
      <c r="C2083" t="s">
        <v>5161</v>
      </c>
      <c r="D2083">
        <v>0</v>
      </c>
      <c r="E2083">
        <v>109</v>
      </c>
      <c r="F2083">
        <v>1</v>
      </c>
      <c r="G2083">
        <v>49</v>
      </c>
      <c r="H2083" t="s">
        <v>8177</v>
      </c>
      <c r="I2083" t="s">
        <v>145</v>
      </c>
      <c r="J2083" t="s">
        <v>8168</v>
      </c>
      <c r="K2083" t="s">
        <v>5802</v>
      </c>
      <c r="L2083" s="5">
        <v>7.9</v>
      </c>
      <c r="M2083" t="s">
        <v>8181</v>
      </c>
      <c r="N2083" s="6">
        <v>316245</v>
      </c>
      <c r="O2083" t="s">
        <v>8182</v>
      </c>
      <c r="P2083" s="6">
        <v>6000000</v>
      </c>
      <c r="Q2083" s="6">
        <v>44734660</v>
      </c>
      <c r="R2083">
        <v>38734660</v>
      </c>
      <c r="S2083" t="s">
        <v>8175</v>
      </c>
      <c r="T2083" s="7">
        <v>39696</v>
      </c>
      <c r="U2083" t="s">
        <v>2137</v>
      </c>
      <c r="V2083" s="7">
        <v>39696</v>
      </c>
      <c r="W2083" t="s">
        <v>8211</v>
      </c>
      <c r="X2083" t="s">
        <v>1465</v>
      </c>
      <c r="Y2083">
        <v>2008</v>
      </c>
      <c r="Z2083">
        <v>5</v>
      </c>
    </row>
    <row r="2084" spans="1:26" x14ac:dyDescent="0.25">
      <c r="A2084" t="s">
        <v>5162</v>
      </c>
      <c r="B2084" t="s">
        <v>5163</v>
      </c>
      <c r="C2084" t="s">
        <v>5163</v>
      </c>
      <c r="D2084">
        <v>0</v>
      </c>
      <c r="E2084">
        <v>106</v>
      </c>
      <c r="F2084">
        <v>1</v>
      </c>
      <c r="G2084">
        <v>46</v>
      </c>
      <c r="H2084" t="s">
        <v>8177</v>
      </c>
      <c r="I2084" t="s">
        <v>8160</v>
      </c>
      <c r="J2084" t="s">
        <v>8162</v>
      </c>
      <c r="K2084" t="s">
        <v>145</v>
      </c>
      <c r="L2084" s="5">
        <v>7</v>
      </c>
      <c r="M2084" t="s">
        <v>8178</v>
      </c>
      <c r="N2084" s="6">
        <v>97551</v>
      </c>
      <c r="O2084" t="s">
        <v>8179</v>
      </c>
      <c r="P2084" s="6">
        <v>10000000</v>
      </c>
      <c r="Q2084" s="6">
        <v>29261617</v>
      </c>
      <c r="R2084">
        <v>19261617</v>
      </c>
      <c r="S2084" t="s">
        <v>8175</v>
      </c>
      <c r="T2084" s="7">
        <v>41956</v>
      </c>
      <c r="U2084" t="s">
        <v>575</v>
      </c>
      <c r="V2084" s="7">
        <v>41956</v>
      </c>
      <c r="W2084" t="s">
        <v>8207</v>
      </c>
      <c r="X2084" t="s">
        <v>8199</v>
      </c>
      <c r="Y2084">
        <v>2014</v>
      </c>
      <c r="Z2084">
        <v>13</v>
      </c>
    </row>
    <row r="2085" spans="1:26" x14ac:dyDescent="0.25">
      <c r="A2085" t="s">
        <v>5164</v>
      </c>
      <c r="B2085" t="s">
        <v>5165</v>
      </c>
      <c r="C2085" t="s">
        <v>5165</v>
      </c>
      <c r="D2085">
        <v>0</v>
      </c>
      <c r="E2085">
        <v>119</v>
      </c>
      <c r="F2085">
        <v>1</v>
      </c>
      <c r="G2085">
        <v>59</v>
      </c>
      <c r="H2085" t="s">
        <v>8177</v>
      </c>
      <c r="I2085" t="s">
        <v>145</v>
      </c>
      <c r="J2085" t="s">
        <v>8165</v>
      </c>
      <c r="K2085" t="s">
        <v>8164</v>
      </c>
      <c r="L2085" s="5">
        <v>6.4</v>
      </c>
      <c r="M2085" t="s">
        <v>8178</v>
      </c>
      <c r="N2085" s="6">
        <v>91196</v>
      </c>
      <c r="O2085" t="s">
        <v>8179</v>
      </c>
      <c r="P2085" s="6">
        <v>55000000</v>
      </c>
      <c r="Q2085" s="6">
        <v>89520336</v>
      </c>
      <c r="R2085">
        <v>34520336</v>
      </c>
      <c r="S2085" t="s">
        <v>8175</v>
      </c>
      <c r="T2085" s="7">
        <v>40506</v>
      </c>
      <c r="U2085" t="s">
        <v>5166</v>
      </c>
      <c r="V2085" s="7">
        <v>40506</v>
      </c>
      <c r="W2085" t="s">
        <v>8207</v>
      </c>
      <c r="X2085" t="s">
        <v>8202</v>
      </c>
      <c r="Y2085">
        <v>2010</v>
      </c>
      <c r="Z2085">
        <v>24</v>
      </c>
    </row>
    <row r="2086" spans="1:26" x14ac:dyDescent="0.25">
      <c r="A2086" t="s">
        <v>5167</v>
      </c>
      <c r="B2086" t="s">
        <v>5168</v>
      </c>
      <c r="C2086" t="s">
        <v>5168</v>
      </c>
      <c r="D2086">
        <v>0</v>
      </c>
      <c r="E2086">
        <v>107</v>
      </c>
      <c r="F2086">
        <v>1</v>
      </c>
      <c r="G2086">
        <v>47</v>
      </c>
      <c r="H2086" t="s">
        <v>8177</v>
      </c>
      <c r="I2086" t="s">
        <v>132</v>
      </c>
      <c r="J2086" t="s">
        <v>145</v>
      </c>
      <c r="K2086" t="s">
        <v>8157</v>
      </c>
      <c r="L2086" s="5">
        <v>6.5</v>
      </c>
      <c r="M2086" t="s">
        <v>8178</v>
      </c>
      <c r="N2086" s="6">
        <v>81573</v>
      </c>
      <c r="O2086" t="s">
        <v>8179</v>
      </c>
      <c r="P2086" s="6">
        <v>40000000</v>
      </c>
      <c r="Q2086" s="6">
        <v>60040976</v>
      </c>
      <c r="R2086">
        <v>20040976</v>
      </c>
      <c r="S2086" t="s">
        <v>8175</v>
      </c>
      <c r="T2086" s="7">
        <v>40489</v>
      </c>
      <c r="U2086" t="s">
        <v>2057</v>
      </c>
      <c r="V2086" s="7">
        <v>40489</v>
      </c>
      <c r="W2086" t="s">
        <v>8207</v>
      </c>
      <c r="X2086" t="s">
        <v>8200</v>
      </c>
      <c r="Y2086">
        <v>2010</v>
      </c>
      <c r="Z2086">
        <v>7</v>
      </c>
    </row>
    <row r="2087" spans="1:26" x14ac:dyDescent="0.25">
      <c r="A2087" t="s">
        <v>5169</v>
      </c>
      <c r="B2087" t="s">
        <v>5170</v>
      </c>
      <c r="C2087" t="s">
        <v>5170</v>
      </c>
      <c r="D2087">
        <v>0</v>
      </c>
      <c r="E2087">
        <v>133</v>
      </c>
      <c r="F2087">
        <v>2</v>
      </c>
      <c r="G2087">
        <v>13</v>
      </c>
      <c r="H2087" t="s">
        <v>8183</v>
      </c>
      <c r="I2087" t="s">
        <v>132</v>
      </c>
      <c r="J2087" t="s">
        <v>145</v>
      </c>
      <c r="K2087" t="s">
        <v>8157</v>
      </c>
      <c r="L2087" s="5">
        <v>7.1</v>
      </c>
      <c r="M2087" t="s">
        <v>8181</v>
      </c>
      <c r="N2087" s="6">
        <v>134724</v>
      </c>
      <c r="O2087" t="s">
        <v>8182</v>
      </c>
      <c r="P2087" s="6">
        <v>40000000</v>
      </c>
      <c r="Q2087" s="6">
        <v>33273940</v>
      </c>
      <c r="R2087">
        <v>-6726060</v>
      </c>
      <c r="S2087" t="s">
        <v>8185</v>
      </c>
      <c r="T2087" s="7">
        <v>44520</v>
      </c>
      <c r="U2087" t="s">
        <v>1701</v>
      </c>
      <c r="V2087" s="7">
        <v>44520</v>
      </c>
      <c r="W2087" t="s">
        <v>8207</v>
      </c>
      <c r="X2087" t="s">
        <v>8206</v>
      </c>
      <c r="Y2087">
        <v>2021</v>
      </c>
      <c r="Z2087">
        <v>20</v>
      </c>
    </row>
    <row r="2088" spans="1:26" x14ac:dyDescent="0.25">
      <c r="A2088" t="s">
        <v>5171</v>
      </c>
      <c r="B2088" t="s">
        <v>5172</v>
      </c>
      <c r="C2088" t="s">
        <v>5172</v>
      </c>
      <c r="D2088">
        <v>0</v>
      </c>
      <c r="E2088">
        <v>99</v>
      </c>
      <c r="F2088">
        <v>1</v>
      </c>
      <c r="G2088">
        <v>39</v>
      </c>
      <c r="H2088" t="s">
        <v>8177</v>
      </c>
      <c r="I2088" t="s">
        <v>83</v>
      </c>
      <c r="J2088" t="s">
        <v>5802</v>
      </c>
      <c r="K2088" t="s">
        <v>5802</v>
      </c>
      <c r="L2088" s="5">
        <v>6.6</v>
      </c>
      <c r="M2088" t="s">
        <v>8178</v>
      </c>
      <c r="N2088" s="6">
        <v>214225</v>
      </c>
      <c r="O2088" t="s">
        <v>8182</v>
      </c>
      <c r="P2088" s="6">
        <v>30000000</v>
      </c>
      <c r="Q2088" s="6">
        <v>90842646</v>
      </c>
      <c r="R2088">
        <v>60842646</v>
      </c>
      <c r="S2088" t="s">
        <v>8175</v>
      </c>
      <c r="T2088" s="7">
        <v>39887</v>
      </c>
      <c r="U2088" t="s">
        <v>359</v>
      </c>
      <c r="V2088" s="7">
        <v>39887</v>
      </c>
      <c r="W2088" t="s">
        <v>8203</v>
      </c>
      <c r="X2088" t="s">
        <v>8200</v>
      </c>
      <c r="Y2088">
        <v>2009</v>
      </c>
      <c r="Z2088">
        <v>15</v>
      </c>
    </row>
    <row r="2089" spans="1:26" x14ac:dyDescent="0.25">
      <c r="A2089" t="s">
        <v>5173</v>
      </c>
      <c r="B2089" t="s">
        <v>5174</v>
      </c>
      <c r="C2089" t="s">
        <v>5174</v>
      </c>
      <c r="D2089">
        <v>0</v>
      </c>
      <c r="E2089">
        <v>138</v>
      </c>
      <c r="F2089">
        <v>2</v>
      </c>
      <c r="G2089">
        <v>18</v>
      </c>
      <c r="H2089" t="s">
        <v>8183</v>
      </c>
      <c r="I2089" t="s">
        <v>132</v>
      </c>
      <c r="J2089" t="s">
        <v>145</v>
      </c>
      <c r="K2089" t="s">
        <v>8161</v>
      </c>
      <c r="L2089" s="5">
        <v>7.2</v>
      </c>
      <c r="M2089" t="s">
        <v>8181</v>
      </c>
      <c r="N2089" s="6">
        <v>575946</v>
      </c>
      <c r="O2089" t="s">
        <v>8184</v>
      </c>
      <c r="P2089" s="6">
        <v>75000000</v>
      </c>
      <c r="Q2089" s="6">
        <v>791863</v>
      </c>
      <c r="R2089">
        <v>-74208137</v>
      </c>
      <c r="S2089" t="s">
        <v>8185</v>
      </c>
      <c r="T2089" s="7">
        <v>44535</v>
      </c>
      <c r="U2089" t="s">
        <v>3314</v>
      </c>
      <c r="V2089" s="7">
        <v>44535</v>
      </c>
      <c r="W2089" t="s">
        <v>8196</v>
      </c>
      <c r="X2089" t="s">
        <v>8200</v>
      </c>
      <c r="Y2089">
        <v>2021</v>
      </c>
      <c r="Z2089">
        <v>5</v>
      </c>
    </row>
    <row r="2090" spans="1:26" x14ac:dyDescent="0.25">
      <c r="A2090" t="s">
        <v>5175</v>
      </c>
      <c r="B2090" t="s">
        <v>5176</v>
      </c>
      <c r="C2090" t="s">
        <v>5176</v>
      </c>
      <c r="D2090">
        <v>0</v>
      </c>
      <c r="E2090">
        <v>107</v>
      </c>
      <c r="F2090">
        <v>1</v>
      </c>
      <c r="G2090">
        <v>47</v>
      </c>
      <c r="H2090" t="s">
        <v>8177</v>
      </c>
      <c r="I2090" t="s">
        <v>5529</v>
      </c>
      <c r="J2090" t="s">
        <v>132</v>
      </c>
      <c r="K2090" t="s">
        <v>8162</v>
      </c>
      <c r="L2090" s="5">
        <v>7</v>
      </c>
      <c r="M2090" t="s">
        <v>8178</v>
      </c>
      <c r="N2090" s="6">
        <v>137762</v>
      </c>
      <c r="O2090" t="s">
        <v>8182</v>
      </c>
      <c r="P2090" s="6">
        <v>30000000</v>
      </c>
      <c r="Q2090" s="6">
        <v>29116320</v>
      </c>
      <c r="R2090">
        <v>-883680</v>
      </c>
      <c r="S2090" t="s">
        <v>8185</v>
      </c>
      <c r="T2090" s="7">
        <v>44632</v>
      </c>
      <c r="U2090" t="s">
        <v>5177</v>
      </c>
      <c r="V2090" s="7">
        <v>44632</v>
      </c>
      <c r="W2090" t="s">
        <v>8203</v>
      </c>
      <c r="X2090" t="s">
        <v>8206</v>
      </c>
      <c r="Y2090">
        <v>2022</v>
      </c>
      <c r="Z2090">
        <v>12</v>
      </c>
    </row>
    <row r="2091" spans="1:26" x14ac:dyDescent="0.25">
      <c r="A2091" t="s">
        <v>5178</v>
      </c>
      <c r="B2091" t="s">
        <v>5179</v>
      </c>
      <c r="C2091" t="s">
        <v>5179</v>
      </c>
      <c r="D2091">
        <v>0</v>
      </c>
      <c r="E2091">
        <v>104</v>
      </c>
      <c r="F2091">
        <v>1</v>
      </c>
      <c r="G2091">
        <v>44</v>
      </c>
      <c r="H2091" t="s">
        <v>8177</v>
      </c>
      <c r="I2091" t="s">
        <v>5529</v>
      </c>
      <c r="J2091" t="s">
        <v>8158</v>
      </c>
      <c r="K2091" t="s">
        <v>3857</v>
      </c>
      <c r="L2091" s="5">
        <v>6.1</v>
      </c>
      <c r="M2091" t="s">
        <v>8178</v>
      </c>
      <c r="N2091" s="6">
        <v>174248</v>
      </c>
      <c r="O2091" t="s">
        <v>8182</v>
      </c>
      <c r="P2091" s="6">
        <v>30000000</v>
      </c>
      <c r="Q2091" s="6">
        <v>108979549</v>
      </c>
      <c r="R2091">
        <v>78979549</v>
      </c>
      <c r="S2091" t="s">
        <v>8175</v>
      </c>
      <c r="T2091" s="7">
        <v>39778</v>
      </c>
      <c r="U2091" t="s">
        <v>5180</v>
      </c>
      <c r="V2091" s="7">
        <v>39778</v>
      </c>
      <c r="W2091" t="s">
        <v>8207</v>
      </c>
      <c r="X2091" t="s">
        <v>8202</v>
      </c>
      <c r="Y2091">
        <v>2008</v>
      </c>
      <c r="Z2091">
        <v>26</v>
      </c>
    </row>
    <row r="2092" spans="1:26" x14ac:dyDescent="0.25">
      <c r="A2092" t="s">
        <v>5181</v>
      </c>
      <c r="B2092" t="s">
        <v>5182</v>
      </c>
      <c r="C2092" t="s">
        <v>5182</v>
      </c>
      <c r="D2092">
        <v>0</v>
      </c>
      <c r="E2092">
        <v>108</v>
      </c>
      <c r="F2092">
        <v>1</v>
      </c>
      <c r="G2092">
        <v>48</v>
      </c>
      <c r="H2092" t="s">
        <v>8177</v>
      </c>
      <c r="I2092" t="s">
        <v>8160</v>
      </c>
      <c r="J2092" t="s">
        <v>132</v>
      </c>
      <c r="K2092" t="s">
        <v>8162</v>
      </c>
      <c r="L2092" s="5">
        <v>6.5</v>
      </c>
      <c r="M2092" t="s">
        <v>8178</v>
      </c>
      <c r="N2092" s="6">
        <v>66623</v>
      </c>
      <c r="O2092" t="s">
        <v>8179</v>
      </c>
      <c r="P2092" s="6">
        <v>22000000</v>
      </c>
      <c r="Q2092" s="6">
        <v>41771168</v>
      </c>
      <c r="R2092">
        <v>19771168</v>
      </c>
      <c r="S2092" t="s">
        <v>8175</v>
      </c>
      <c r="T2092" s="7">
        <v>40063</v>
      </c>
      <c r="U2092" t="s">
        <v>924</v>
      </c>
      <c r="V2092" s="7">
        <v>40063</v>
      </c>
      <c r="W2092" t="s">
        <v>8211</v>
      </c>
      <c r="X2092" t="s">
        <v>8205</v>
      </c>
      <c r="Y2092">
        <v>2009</v>
      </c>
      <c r="Z2092">
        <v>7</v>
      </c>
    </row>
    <row r="2093" spans="1:26" x14ac:dyDescent="0.25">
      <c r="A2093" t="s">
        <v>5183</v>
      </c>
      <c r="B2093" t="s">
        <v>5184</v>
      </c>
      <c r="C2093" t="s">
        <v>5184</v>
      </c>
      <c r="D2093">
        <v>0</v>
      </c>
      <c r="E2093">
        <v>138</v>
      </c>
      <c r="F2093">
        <v>2</v>
      </c>
      <c r="G2093">
        <v>18</v>
      </c>
      <c r="H2093" t="s">
        <v>8183</v>
      </c>
      <c r="I2093" t="s">
        <v>8166</v>
      </c>
      <c r="J2093" t="s">
        <v>3857</v>
      </c>
      <c r="K2093" t="s">
        <v>5802</v>
      </c>
      <c r="L2093" s="5">
        <v>8.1999999999999993</v>
      </c>
      <c r="M2093" t="s">
        <v>8181</v>
      </c>
      <c r="N2093" s="6">
        <v>1407542</v>
      </c>
      <c r="O2093" t="s">
        <v>8184</v>
      </c>
      <c r="P2093" s="6">
        <v>80000000</v>
      </c>
      <c r="Q2093" s="6">
        <v>294805697</v>
      </c>
      <c r="R2093">
        <v>214805697</v>
      </c>
      <c r="S2093" t="s">
        <v>8175</v>
      </c>
      <c r="T2093" s="7">
        <v>40222</v>
      </c>
      <c r="U2093" t="s">
        <v>88</v>
      </c>
      <c r="V2093" s="7">
        <v>40222</v>
      </c>
      <c r="W2093" t="s">
        <v>8201</v>
      </c>
      <c r="X2093" t="s">
        <v>8206</v>
      </c>
      <c r="Y2093">
        <v>2010</v>
      </c>
      <c r="Z2093">
        <v>13</v>
      </c>
    </row>
    <row r="2094" spans="1:26" x14ac:dyDescent="0.25">
      <c r="A2094" t="s">
        <v>5185</v>
      </c>
      <c r="B2094" t="s">
        <v>5186</v>
      </c>
      <c r="C2094" t="s">
        <v>5186</v>
      </c>
      <c r="D2094">
        <v>0</v>
      </c>
      <c r="E2094">
        <v>135</v>
      </c>
      <c r="F2094">
        <v>2</v>
      </c>
      <c r="G2094">
        <v>15</v>
      </c>
      <c r="H2094" t="s">
        <v>8183</v>
      </c>
      <c r="I2094" t="s">
        <v>132</v>
      </c>
      <c r="J2094" t="s">
        <v>145</v>
      </c>
      <c r="K2094" t="s">
        <v>8165</v>
      </c>
      <c r="L2094" s="5">
        <v>7.3</v>
      </c>
      <c r="M2094" t="s">
        <v>8181</v>
      </c>
      <c r="N2094" s="6">
        <v>114730</v>
      </c>
      <c r="O2094" t="s">
        <v>8182</v>
      </c>
      <c r="P2094" s="6">
        <v>50000000</v>
      </c>
      <c r="Q2094" s="6">
        <v>36348784</v>
      </c>
      <c r="R2094">
        <v>-13651216</v>
      </c>
      <c r="S2094" t="s">
        <v>8185</v>
      </c>
      <c r="T2094" s="7">
        <v>39904</v>
      </c>
      <c r="U2094" t="s">
        <v>3037</v>
      </c>
      <c r="V2094" s="7">
        <v>39904</v>
      </c>
      <c r="W2094" t="s">
        <v>8210</v>
      </c>
      <c r="X2094" t="s">
        <v>8202</v>
      </c>
      <c r="Y2094">
        <v>2009</v>
      </c>
      <c r="Z2094">
        <v>1</v>
      </c>
    </row>
    <row r="2095" spans="1:26" x14ac:dyDescent="0.25">
      <c r="A2095" t="s">
        <v>5187</v>
      </c>
      <c r="B2095" t="s">
        <v>5188</v>
      </c>
      <c r="C2095" t="s">
        <v>5188</v>
      </c>
      <c r="D2095">
        <v>0</v>
      </c>
      <c r="E2095">
        <v>102</v>
      </c>
      <c r="F2095">
        <v>1</v>
      </c>
      <c r="G2095">
        <v>42</v>
      </c>
      <c r="H2095" t="s">
        <v>8177</v>
      </c>
      <c r="I2095" t="s">
        <v>132</v>
      </c>
      <c r="J2095" t="s">
        <v>83</v>
      </c>
      <c r="K2095" t="s">
        <v>5802</v>
      </c>
      <c r="L2095" s="5">
        <v>5.5</v>
      </c>
      <c r="M2095" t="s">
        <v>8178</v>
      </c>
      <c r="N2095" s="6">
        <v>146826</v>
      </c>
      <c r="O2095" t="s">
        <v>8182</v>
      </c>
      <c r="P2095" s="6">
        <v>16000000</v>
      </c>
      <c r="Q2095" s="6">
        <v>31556061</v>
      </c>
      <c r="R2095">
        <v>15556061</v>
      </c>
      <c r="S2095" t="s">
        <v>8175</v>
      </c>
      <c r="T2095" s="7">
        <v>40066</v>
      </c>
      <c r="U2095" t="s">
        <v>3710</v>
      </c>
      <c r="V2095" s="7">
        <v>40066</v>
      </c>
      <c r="W2095" t="s">
        <v>8211</v>
      </c>
      <c r="X2095" t="s">
        <v>8199</v>
      </c>
      <c r="Y2095">
        <v>2009</v>
      </c>
      <c r="Z2095">
        <v>10</v>
      </c>
    </row>
    <row r="2096" spans="1:26" x14ac:dyDescent="0.25">
      <c r="A2096" t="s">
        <v>5189</v>
      </c>
      <c r="B2096" t="s">
        <v>5190</v>
      </c>
      <c r="C2096" t="s">
        <v>5191</v>
      </c>
      <c r="D2096">
        <v>0</v>
      </c>
      <c r="E2096">
        <v>152</v>
      </c>
      <c r="F2096">
        <v>2</v>
      </c>
      <c r="G2096">
        <v>32</v>
      </c>
      <c r="H2096" t="s">
        <v>8183</v>
      </c>
      <c r="I2096" t="s">
        <v>8162</v>
      </c>
      <c r="J2096" t="s">
        <v>145</v>
      </c>
      <c r="K2096" t="s">
        <v>8166</v>
      </c>
      <c r="L2096" s="5">
        <v>7.8</v>
      </c>
      <c r="M2096" t="s">
        <v>8181</v>
      </c>
      <c r="N2096" s="6">
        <v>221298</v>
      </c>
      <c r="O2096" t="s">
        <v>8182</v>
      </c>
      <c r="P2096" s="6">
        <v>13000000</v>
      </c>
      <c r="Q2096" s="6">
        <v>104414200</v>
      </c>
      <c r="R2096">
        <v>91414200</v>
      </c>
      <c r="S2096" t="s">
        <v>8175</v>
      </c>
      <c r="T2096" s="7">
        <v>39871</v>
      </c>
      <c r="U2096" t="s">
        <v>5192</v>
      </c>
      <c r="V2096" s="7">
        <v>39871</v>
      </c>
      <c r="W2096" t="s">
        <v>8201</v>
      </c>
      <c r="X2096" t="s">
        <v>1465</v>
      </c>
      <c r="Y2096">
        <v>2009</v>
      </c>
      <c r="Z2096">
        <v>27</v>
      </c>
    </row>
    <row r="2097" spans="1:26" x14ac:dyDescent="0.25">
      <c r="A2097" t="s">
        <v>5193</v>
      </c>
      <c r="B2097" t="s">
        <v>5194</v>
      </c>
      <c r="C2097" t="s">
        <v>5194</v>
      </c>
      <c r="D2097">
        <v>0</v>
      </c>
      <c r="E2097">
        <v>92</v>
      </c>
      <c r="F2097">
        <v>1</v>
      </c>
      <c r="G2097">
        <v>32</v>
      </c>
      <c r="H2097" t="s">
        <v>8177</v>
      </c>
      <c r="I2097" t="s">
        <v>83</v>
      </c>
      <c r="J2097" t="s">
        <v>3857</v>
      </c>
      <c r="K2097" t="s">
        <v>5802</v>
      </c>
      <c r="L2097" s="5">
        <v>5.8</v>
      </c>
      <c r="M2097" t="s">
        <v>8178</v>
      </c>
      <c r="N2097" s="6">
        <v>134558</v>
      </c>
      <c r="O2097" t="s">
        <v>8182</v>
      </c>
      <c r="P2097" s="6">
        <v>10800000</v>
      </c>
      <c r="Q2097" s="6">
        <v>113864059</v>
      </c>
      <c r="R2097">
        <v>103064059</v>
      </c>
      <c r="S2097" t="s">
        <v>8175</v>
      </c>
      <c r="T2097" s="7">
        <v>39744</v>
      </c>
      <c r="U2097" t="s">
        <v>5195</v>
      </c>
      <c r="V2097" s="7">
        <v>39744</v>
      </c>
      <c r="W2097" t="s">
        <v>8204</v>
      </c>
      <c r="X2097" t="s">
        <v>8199</v>
      </c>
      <c r="Y2097">
        <v>2008</v>
      </c>
      <c r="Z2097">
        <v>23</v>
      </c>
    </row>
    <row r="2098" spans="1:26" x14ac:dyDescent="0.25">
      <c r="A2098" t="s">
        <v>5196</v>
      </c>
      <c r="B2098" t="s">
        <v>5197</v>
      </c>
      <c r="C2098" t="s">
        <v>5197</v>
      </c>
      <c r="D2098">
        <v>0</v>
      </c>
      <c r="E2098">
        <v>114</v>
      </c>
      <c r="F2098">
        <v>1</v>
      </c>
      <c r="G2098">
        <v>54</v>
      </c>
      <c r="H2098" t="s">
        <v>8177</v>
      </c>
      <c r="I2098" t="s">
        <v>5529</v>
      </c>
      <c r="J2098" t="s">
        <v>8158</v>
      </c>
      <c r="K2098" t="s">
        <v>8161</v>
      </c>
      <c r="L2098" s="5">
        <v>5.5</v>
      </c>
      <c r="M2098" t="s">
        <v>8178</v>
      </c>
      <c r="N2098" s="6">
        <v>292725</v>
      </c>
      <c r="O2098" t="s">
        <v>8182</v>
      </c>
      <c r="P2098" s="6">
        <v>200000000</v>
      </c>
      <c r="Q2098" s="6">
        <v>237201172</v>
      </c>
      <c r="R2098">
        <v>37201172</v>
      </c>
      <c r="S2098" t="s">
        <v>8175</v>
      </c>
      <c r="T2098" s="7">
        <v>40708</v>
      </c>
      <c r="U2098" t="s">
        <v>1471</v>
      </c>
      <c r="V2098" s="7">
        <v>40708</v>
      </c>
      <c r="W2098" t="s">
        <v>8208</v>
      </c>
      <c r="X2098" t="s">
        <v>8197</v>
      </c>
      <c r="Y2098">
        <v>2011</v>
      </c>
      <c r="Z2098">
        <v>14</v>
      </c>
    </row>
    <row r="2099" spans="1:26" x14ac:dyDescent="0.25">
      <c r="A2099" t="s">
        <v>5198</v>
      </c>
      <c r="B2099" t="s">
        <v>5199</v>
      </c>
      <c r="C2099" t="s">
        <v>5199</v>
      </c>
      <c r="D2099">
        <v>0</v>
      </c>
      <c r="E2099">
        <v>107</v>
      </c>
      <c r="F2099">
        <v>1</v>
      </c>
      <c r="G2099">
        <v>47</v>
      </c>
      <c r="H2099" t="s">
        <v>8177</v>
      </c>
      <c r="I2099" t="s">
        <v>5529</v>
      </c>
      <c r="J2099" t="s">
        <v>8162</v>
      </c>
      <c r="K2099" t="s">
        <v>145</v>
      </c>
      <c r="L2099" s="5">
        <v>6.2</v>
      </c>
      <c r="M2099" t="s">
        <v>8178</v>
      </c>
      <c r="N2099" s="6">
        <v>65034</v>
      </c>
      <c r="O2099" t="s">
        <v>8179</v>
      </c>
      <c r="P2099" s="6">
        <v>32000000</v>
      </c>
      <c r="Q2099" s="6">
        <v>80205382</v>
      </c>
      <c r="R2099">
        <v>48205382</v>
      </c>
      <c r="S2099" t="s">
        <v>8175</v>
      </c>
      <c r="T2099" s="7">
        <v>40394</v>
      </c>
      <c r="U2099" t="s">
        <v>5200</v>
      </c>
      <c r="V2099" s="7">
        <v>40394</v>
      </c>
      <c r="W2099" t="s">
        <v>8212</v>
      </c>
      <c r="X2099" t="s">
        <v>8202</v>
      </c>
      <c r="Y2099">
        <v>2010</v>
      </c>
      <c r="Z2099">
        <v>4</v>
      </c>
    </row>
    <row r="2100" spans="1:26" x14ac:dyDescent="0.25">
      <c r="A2100" t="s">
        <v>5201</v>
      </c>
      <c r="B2100" t="s">
        <v>5202</v>
      </c>
      <c r="C2100" t="s">
        <v>5202</v>
      </c>
      <c r="D2100">
        <v>0</v>
      </c>
      <c r="E2100">
        <v>125</v>
      </c>
      <c r="F2100">
        <v>2</v>
      </c>
      <c r="G2100">
        <v>5</v>
      </c>
      <c r="H2100" t="s">
        <v>8183</v>
      </c>
      <c r="I2100" t="s">
        <v>132</v>
      </c>
      <c r="J2100" t="s">
        <v>8162</v>
      </c>
      <c r="K2100" t="s">
        <v>8157</v>
      </c>
      <c r="L2100" s="5">
        <v>6.1</v>
      </c>
      <c r="M2100" t="s">
        <v>8178</v>
      </c>
      <c r="N2100" s="6">
        <v>51850</v>
      </c>
      <c r="O2100" t="s">
        <v>8179</v>
      </c>
      <c r="P2100" s="6">
        <v>60000000</v>
      </c>
      <c r="Q2100" s="6">
        <v>78176181</v>
      </c>
      <c r="R2100">
        <v>18176181</v>
      </c>
      <c r="S2100" t="s">
        <v>8175</v>
      </c>
      <c r="T2100" s="7">
        <v>39882</v>
      </c>
      <c r="U2100" t="s">
        <v>4198</v>
      </c>
      <c r="V2100" s="7">
        <v>39882</v>
      </c>
      <c r="W2100" t="s">
        <v>8203</v>
      </c>
      <c r="X2100" t="s">
        <v>8197</v>
      </c>
      <c r="Y2100">
        <v>2009</v>
      </c>
      <c r="Z2100">
        <v>10</v>
      </c>
    </row>
    <row r="2101" spans="1:26" x14ac:dyDescent="0.25">
      <c r="A2101" t="s">
        <v>5203</v>
      </c>
      <c r="B2101" t="s">
        <v>5204</v>
      </c>
      <c r="C2101" t="s">
        <v>5204</v>
      </c>
      <c r="D2101">
        <v>0</v>
      </c>
      <c r="E2101">
        <v>123</v>
      </c>
      <c r="F2101">
        <v>2</v>
      </c>
      <c r="G2101">
        <v>3</v>
      </c>
      <c r="H2101" t="s">
        <v>8183</v>
      </c>
      <c r="I2101" t="s">
        <v>8160</v>
      </c>
      <c r="J2101" t="s">
        <v>145</v>
      </c>
      <c r="K2101" t="s">
        <v>8157</v>
      </c>
      <c r="L2101" s="5">
        <v>7</v>
      </c>
      <c r="M2101" t="s">
        <v>8178</v>
      </c>
      <c r="N2101" s="6">
        <v>126608</v>
      </c>
      <c r="O2101" t="s">
        <v>8182</v>
      </c>
      <c r="P2101" s="6">
        <v>40000000</v>
      </c>
      <c r="Q2101" s="6">
        <v>129540522</v>
      </c>
      <c r="R2101">
        <v>89540522</v>
      </c>
      <c r="S2101" t="s">
        <v>8175</v>
      </c>
      <c r="T2101" s="7">
        <v>40024</v>
      </c>
      <c r="U2101" t="s">
        <v>1270</v>
      </c>
      <c r="V2101" s="7">
        <v>40024</v>
      </c>
      <c r="W2101" t="s">
        <v>8209</v>
      </c>
      <c r="X2101" t="s">
        <v>8199</v>
      </c>
      <c r="Y2101">
        <v>2009</v>
      </c>
      <c r="Z2101">
        <v>30</v>
      </c>
    </row>
    <row r="2102" spans="1:26" x14ac:dyDescent="0.25">
      <c r="A2102" t="s">
        <v>5205</v>
      </c>
      <c r="B2102" t="s">
        <v>5206</v>
      </c>
      <c r="C2102" t="s">
        <v>5206</v>
      </c>
      <c r="D2102">
        <v>0</v>
      </c>
      <c r="E2102">
        <v>93</v>
      </c>
      <c r="F2102">
        <v>1</v>
      </c>
      <c r="G2102">
        <v>33</v>
      </c>
      <c r="H2102" t="s">
        <v>8177</v>
      </c>
      <c r="I2102" t="s">
        <v>132</v>
      </c>
      <c r="J2102" t="s">
        <v>8156</v>
      </c>
      <c r="K2102" t="s">
        <v>83</v>
      </c>
      <c r="L2102" s="5">
        <v>6.4</v>
      </c>
      <c r="M2102" t="s">
        <v>8178</v>
      </c>
      <c r="N2102" s="6">
        <v>78830</v>
      </c>
      <c r="O2102" t="s">
        <v>8179</v>
      </c>
      <c r="P2102" s="6">
        <v>65000000</v>
      </c>
      <c r="Q2102" s="6">
        <v>26348651</v>
      </c>
      <c r="R2102">
        <v>-38651349</v>
      </c>
      <c r="S2102" t="s">
        <v>8185</v>
      </c>
      <c r="T2102" s="7">
        <v>2023</v>
      </c>
      <c r="U2102" t="s">
        <v>5207</v>
      </c>
      <c r="V2102" s="7">
        <v>2023</v>
      </c>
      <c r="W2102" t="s">
        <v>8209</v>
      </c>
      <c r="X2102" t="s">
        <v>8206</v>
      </c>
      <c r="Y2102">
        <v>1905</v>
      </c>
      <c r="Z2102">
        <v>15</v>
      </c>
    </row>
    <row r="2103" spans="1:26" x14ac:dyDescent="0.25">
      <c r="A2103" t="s">
        <v>5208</v>
      </c>
      <c r="B2103" t="s">
        <v>5209</v>
      </c>
      <c r="C2103" t="s">
        <v>5209</v>
      </c>
      <c r="D2103">
        <v>0</v>
      </c>
      <c r="E2103">
        <v>109</v>
      </c>
      <c r="F2103">
        <v>1</v>
      </c>
      <c r="G2103">
        <v>49</v>
      </c>
      <c r="H2103" t="s">
        <v>8177</v>
      </c>
      <c r="I2103" t="s">
        <v>132</v>
      </c>
      <c r="J2103" t="s">
        <v>8157</v>
      </c>
      <c r="K2103" t="s">
        <v>5802</v>
      </c>
      <c r="L2103" s="5">
        <v>6.5</v>
      </c>
      <c r="M2103" t="s">
        <v>8178</v>
      </c>
      <c r="N2103" s="6">
        <v>90639</v>
      </c>
      <c r="O2103" t="s">
        <v>8179</v>
      </c>
      <c r="P2103" s="6">
        <v>19000000</v>
      </c>
      <c r="Q2103" s="6">
        <v>18755936</v>
      </c>
      <c r="R2103">
        <v>-244064</v>
      </c>
      <c r="S2103" t="s">
        <v>8185</v>
      </c>
      <c r="T2103" s="7">
        <v>39737</v>
      </c>
      <c r="U2103" t="s">
        <v>5210</v>
      </c>
      <c r="V2103" s="7">
        <v>39737</v>
      </c>
      <c r="W2103" t="s">
        <v>8204</v>
      </c>
      <c r="X2103" t="s">
        <v>8199</v>
      </c>
      <c r="Y2103">
        <v>2008</v>
      </c>
      <c r="Z2103">
        <v>16</v>
      </c>
    </row>
    <row r="2104" spans="1:26" x14ac:dyDescent="0.25">
      <c r="A2104" t="s">
        <v>5211</v>
      </c>
      <c r="B2104" t="s">
        <v>5212</v>
      </c>
      <c r="C2104" t="s">
        <v>5212</v>
      </c>
      <c r="D2104">
        <v>0</v>
      </c>
      <c r="E2104">
        <v>112</v>
      </c>
      <c r="F2104">
        <v>1</v>
      </c>
      <c r="G2104">
        <v>52</v>
      </c>
      <c r="H2104" t="s">
        <v>8177</v>
      </c>
      <c r="I2104" t="s">
        <v>5529</v>
      </c>
      <c r="J2104" t="s">
        <v>8161</v>
      </c>
      <c r="K2104" t="s">
        <v>3857</v>
      </c>
      <c r="L2104" s="5">
        <v>7.9</v>
      </c>
      <c r="M2104" t="s">
        <v>8181</v>
      </c>
      <c r="N2104" s="6">
        <v>705687</v>
      </c>
      <c r="O2104" t="s">
        <v>8184</v>
      </c>
      <c r="P2104" s="6">
        <v>30000000</v>
      </c>
      <c r="Q2104" s="6">
        <v>210888950</v>
      </c>
      <c r="R2104">
        <v>180888950</v>
      </c>
      <c r="S2104" t="s">
        <v>8175</v>
      </c>
      <c r="T2104" s="7">
        <v>40038</v>
      </c>
      <c r="U2104" t="s">
        <v>5213</v>
      </c>
      <c r="V2104" s="7">
        <v>40038</v>
      </c>
      <c r="W2104" t="s">
        <v>8212</v>
      </c>
      <c r="X2104" t="s">
        <v>8199</v>
      </c>
      <c r="Y2104">
        <v>2009</v>
      </c>
      <c r="Z2104">
        <v>13</v>
      </c>
    </row>
    <row r="2105" spans="1:26" x14ac:dyDescent="0.25">
      <c r="A2105" t="s">
        <v>5214</v>
      </c>
      <c r="B2105" t="s">
        <v>5215</v>
      </c>
      <c r="C2105" t="s">
        <v>5215</v>
      </c>
      <c r="D2105">
        <v>0</v>
      </c>
      <c r="E2105">
        <v>107</v>
      </c>
      <c r="F2105">
        <v>1</v>
      </c>
      <c r="G2105">
        <v>47</v>
      </c>
      <c r="H2105" t="s">
        <v>8177</v>
      </c>
      <c r="I2105" t="s">
        <v>5529</v>
      </c>
      <c r="J2105" t="s">
        <v>8162</v>
      </c>
      <c r="K2105" t="s">
        <v>145</v>
      </c>
      <c r="L2105" s="5">
        <v>6.3</v>
      </c>
      <c r="M2105" t="s">
        <v>8178</v>
      </c>
      <c r="N2105" s="6">
        <v>75052</v>
      </c>
      <c r="O2105" t="s">
        <v>8179</v>
      </c>
      <c r="P2105" s="6">
        <v>30000000</v>
      </c>
      <c r="Q2105" s="6">
        <v>49562710</v>
      </c>
      <c r="R2105">
        <v>19562710</v>
      </c>
      <c r="S2105" t="s">
        <v>8175</v>
      </c>
      <c r="T2105" s="7">
        <v>43160</v>
      </c>
      <c r="U2105" t="s">
        <v>2972</v>
      </c>
      <c r="V2105" s="7">
        <v>43160</v>
      </c>
      <c r="W2105" t="s">
        <v>8203</v>
      </c>
      <c r="X2105" t="s">
        <v>8199</v>
      </c>
      <c r="Y2105">
        <v>2018</v>
      </c>
      <c r="Z2105">
        <v>1</v>
      </c>
    </row>
    <row r="2106" spans="1:26" x14ac:dyDescent="0.25">
      <c r="A2106" t="s">
        <v>5216</v>
      </c>
      <c r="B2106" t="s">
        <v>5217</v>
      </c>
      <c r="C2106" t="s">
        <v>5217</v>
      </c>
      <c r="D2106">
        <v>0</v>
      </c>
      <c r="E2106">
        <v>128</v>
      </c>
      <c r="F2106">
        <v>2</v>
      </c>
      <c r="G2106">
        <v>8</v>
      </c>
      <c r="H2106" t="s">
        <v>8183</v>
      </c>
      <c r="I2106" t="s">
        <v>8162</v>
      </c>
      <c r="J2106" t="s">
        <v>145</v>
      </c>
      <c r="K2106" t="s">
        <v>8166</v>
      </c>
      <c r="L2106" s="5">
        <v>7.2</v>
      </c>
      <c r="M2106" t="s">
        <v>8181</v>
      </c>
      <c r="N2106" s="6">
        <v>169046</v>
      </c>
      <c r="O2106" t="s">
        <v>8182</v>
      </c>
      <c r="P2106" s="6">
        <v>45000000</v>
      </c>
      <c r="Q2106" s="6">
        <v>60331447</v>
      </c>
      <c r="R2106">
        <v>15331447</v>
      </c>
      <c r="S2106" t="s">
        <v>8175</v>
      </c>
      <c r="T2106" s="7">
        <v>40221</v>
      </c>
      <c r="U2106" t="s">
        <v>120</v>
      </c>
      <c r="V2106" s="7">
        <v>40221</v>
      </c>
      <c r="W2106" t="s">
        <v>8201</v>
      </c>
      <c r="X2106" t="s">
        <v>1465</v>
      </c>
      <c r="Y2106">
        <v>2010</v>
      </c>
      <c r="Z2106">
        <v>12</v>
      </c>
    </row>
    <row r="2107" spans="1:26" x14ac:dyDescent="0.25">
      <c r="A2107" t="s">
        <v>5218</v>
      </c>
      <c r="B2107" t="s">
        <v>5219</v>
      </c>
      <c r="C2107" t="s">
        <v>5219</v>
      </c>
      <c r="D2107">
        <v>0</v>
      </c>
      <c r="E2107">
        <v>88</v>
      </c>
      <c r="F2107">
        <v>1</v>
      </c>
      <c r="G2107">
        <v>28</v>
      </c>
      <c r="H2107" t="s">
        <v>8177</v>
      </c>
      <c r="I2107" t="s">
        <v>83</v>
      </c>
      <c r="J2107" t="s">
        <v>8166</v>
      </c>
      <c r="K2107" t="s">
        <v>3857</v>
      </c>
      <c r="L2107" s="5">
        <v>4.7</v>
      </c>
      <c r="M2107" t="s">
        <v>8188</v>
      </c>
      <c r="N2107" s="6">
        <v>52982</v>
      </c>
      <c r="O2107" t="s">
        <v>8179</v>
      </c>
      <c r="P2107" s="6">
        <v>16000000</v>
      </c>
      <c r="Q2107" s="6">
        <v>76514050</v>
      </c>
      <c r="R2107">
        <v>60514050</v>
      </c>
      <c r="S2107" t="s">
        <v>8175</v>
      </c>
      <c r="T2107" s="7">
        <v>39822</v>
      </c>
      <c r="U2107" t="s">
        <v>3322</v>
      </c>
      <c r="V2107" s="7">
        <v>39822</v>
      </c>
      <c r="W2107" t="s">
        <v>8198</v>
      </c>
      <c r="X2107" t="s">
        <v>1465</v>
      </c>
      <c r="Y2107">
        <v>2009</v>
      </c>
      <c r="Z2107">
        <v>9</v>
      </c>
    </row>
    <row r="2108" spans="1:26" x14ac:dyDescent="0.25">
      <c r="A2108" t="s">
        <v>5220</v>
      </c>
      <c r="B2108" t="s">
        <v>5221</v>
      </c>
      <c r="C2108" t="s">
        <v>5222</v>
      </c>
      <c r="D2108">
        <v>0</v>
      </c>
      <c r="E2108">
        <v>114</v>
      </c>
      <c r="F2108">
        <v>1</v>
      </c>
      <c r="G2108">
        <v>54</v>
      </c>
      <c r="H2108" t="s">
        <v>8177</v>
      </c>
      <c r="I2108" t="s">
        <v>145</v>
      </c>
      <c r="J2108" t="s">
        <v>8156</v>
      </c>
      <c r="K2108" t="s">
        <v>83</v>
      </c>
      <c r="L2108" s="5">
        <v>7.8</v>
      </c>
      <c r="M2108" t="s">
        <v>8181</v>
      </c>
      <c r="N2108" s="6">
        <v>224141</v>
      </c>
      <c r="O2108" t="s">
        <v>8182</v>
      </c>
      <c r="P2108" s="6">
        <v>4000000</v>
      </c>
      <c r="Q2108" s="6">
        <v>11227336</v>
      </c>
      <c r="R2108">
        <v>7227336</v>
      </c>
      <c r="S2108" t="s">
        <v>8175</v>
      </c>
      <c r="T2108" s="7">
        <v>39473</v>
      </c>
      <c r="U2108" t="s">
        <v>5223</v>
      </c>
      <c r="V2108" s="7">
        <v>39473</v>
      </c>
      <c r="W2108" t="s">
        <v>8198</v>
      </c>
      <c r="X2108" t="s">
        <v>8206</v>
      </c>
      <c r="Y2108">
        <v>2008</v>
      </c>
      <c r="Z2108">
        <v>26</v>
      </c>
    </row>
    <row r="2109" spans="1:26" x14ac:dyDescent="0.25">
      <c r="A2109" t="s">
        <v>5224</v>
      </c>
      <c r="B2109" t="s">
        <v>5225</v>
      </c>
      <c r="C2109" t="s">
        <v>5225</v>
      </c>
      <c r="D2109">
        <v>0</v>
      </c>
      <c r="E2109">
        <v>87</v>
      </c>
      <c r="F2109">
        <v>1</v>
      </c>
      <c r="G2109">
        <v>27</v>
      </c>
      <c r="H2109" t="s">
        <v>8177</v>
      </c>
      <c r="I2109" t="s">
        <v>8159</v>
      </c>
      <c r="J2109" t="s">
        <v>132</v>
      </c>
      <c r="K2109" t="s">
        <v>145</v>
      </c>
      <c r="L2109" s="5">
        <v>6.9</v>
      </c>
      <c r="M2109" t="s">
        <v>8178</v>
      </c>
      <c r="N2109" s="6">
        <v>115165</v>
      </c>
      <c r="O2109" t="s">
        <v>8182</v>
      </c>
      <c r="P2109" s="6">
        <v>39000000</v>
      </c>
      <c r="Q2109" s="6">
        <v>84247681</v>
      </c>
      <c r="R2109">
        <v>45247681</v>
      </c>
      <c r="S2109" t="s">
        <v>8175</v>
      </c>
      <c r="T2109" s="7">
        <v>41172</v>
      </c>
      <c r="U2109" t="s">
        <v>575</v>
      </c>
      <c r="V2109" s="7">
        <v>41172</v>
      </c>
      <c r="W2109" t="s">
        <v>8211</v>
      </c>
      <c r="X2109" t="s">
        <v>8199</v>
      </c>
      <c r="Y2109">
        <v>2012</v>
      </c>
      <c r="Z2109">
        <v>20</v>
      </c>
    </row>
    <row r="2110" spans="1:26" x14ac:dyDescent="0.25">
      <c r="A2110" t="s">
        <v>5226</v>
      </c>
      <c r="B2110" t="s">
        <v>5227</v>
      </c>
      <c r="C2110" t="s">
        <v>5227</v>
      </c>
      <c r="D2110">
        <v>0</v>
      </c>
      <c r="E2110">
        <v>96</v>
      </c>
      <c r="F2110">
        <v>1</v>
      </c>
      <c r="G2110">
        <v>36</v>
      </c>
      <c r="H2110" t="s">
        <v>8177</v>
      </c>
      <c r="I2110" t="s">
        <v>132</v>
      </c>
      <c r="J2110" t="s">
        <v>8157</v>
      </c>
      <c r="K2110" t="s">
        <v>5802</v>
      </c>
      <c r="L2110" s="5">
        <v>6.4</v>
      </c>
      <c r="M2110" t="s">
        <v>8178</v>
      </c>
      <c r="N2110" s="6">
        <v>227194</v>
      </c>
      <c r="O2110" t="s">
        <v>8182</v>
      </c>
      <c r="P2110" s="6">
        <v>38000000</v>
      </c>
      <c r="Q2110" s="6">
        <v>205599393</v>
      </c>
      <c r="R2110">
        <v>167599393</v>
      </c>
      <c r="S2110" t="s">
        <v>8175</v>
      </c>
      <c r="T2110" s="7">
        <v>40010</v>
      </c>
      <c r="U2110" t="s">
        <v>2653</v>
      </c>
      <c r="V2110" s="7">
        <v>40010</v>
      </c>
      <c r="W2110" t="s">
        <v>8209</v>
      </c>
      <c r="X2110" t="s">
        <v>8199</v>
      </c>
      <c r="Y2110">
        <v>2009</v>
      </c>
      <c r="Z2110">
        <v>16</v>
      </c>
    </row>
    <row r="2111" spans="1:26" x14ac:dyDescent="0.25">
      <c r="A2111" t="s">
        <v>5228</v>
      </c>
      <c r="B2111" t="s">
        <v>5229</v>
      </c>
      <c r="C2111" t="s">
        <v>5229</v>
      </c>
      <c r="D2111">
        <v>0</v>
      </c>
      <c r="E2111">
        <v>82</v>
      </c>
      <c r="F2111">
        <v>1</v>
      </c>
      <c r="G2111">
        <v>22</v>
      </c>
      <c r="H2111" t="s">
        <v>8177</v>
      </c>
      <c r="I2111" t="s">
        <v>83</v>
      </c>
      <c r="J2111" t="s">
        <v>3857</v>
      </c>
      <c r="K2111" t="s">
        <v>5802</v>
      </c>
      <c r="L2111" s="5">
        <v>5.0999999999999996</v>
      </c>
      <c r="M2111" t="s">
        <v>8178</v>
      </c>
      <c r="N2111" s="6">
        <v>112853</v>
      </c>
      <c r="O2111" t="s">
        <v>8182</v>
      </c>
      <c r="P2111" s="6">
        <v>40000000</v>
      </c>
      <c r="Q2111" s="6">
        <v>186167139</v>
      </c>
      <c r="R2111">
        <v>146167139</v>
      </c>
      <c r="S2111" t="s">
        <v>8175</v>
      </c>
      <c r="T2111" s="7">
        <v>40051</v>
      </c>
      <c r="U2111" t="s">
        <v>3002</v>
      </c>
      <c r="V2111" s="7">
        <v>40051</v>
      </c>
      <c r="W2111" t="s">
        <v>8212</v>
      </c>
      <c r="X2111" t="s">
        <v>8202</v>
      </c>
      <c r="Y2111">
        <v>2009</v>
      </c>
      <c r="Z2111">
        <v>26</v>
      </c>
    </row>
    <row r="2112" spans="1:26" x14ac:dyDescent="0.25">
      <c r="A2112" t="s">
        <v>5230</v>
      </c>
      <c r="B2112" t="s">
        <v>5231</v>
      </c>
      <c r="C2112" t="s">
        <v>5231</v>
      </c>
      <c r="D2112">
        <v>0</v>
      </c>
      <c r="E2112">
        <v>123</v>
      </c>
      <c r="F2112">
        <v>2</v>
      </c>
      <c r="G2112">
        <v>3</v>
      </c>
      <c r="H2112" t="s">
        <v>8183</v>
      </c>
      <c r="I2112" t="s">
        <v>83</v>
      </c>
      <c r="J2112" t="s">
        <v>8166</v>
      </c>
      <c r="K2112" t="s">
        <v>3857</v>
      </c>
      <c r="L2112" s="5">
        <v>7</v>
      </c>
      <c r="M2112" t="s">
        <v>8178</v>
      </c>
      <c r="N2112" s="6">
        <v>246112</v>
      </c>
      <c r="O2112" t="s">
        <v>8182</v>
      </c>
      <c r="P2112" s="6">
        <v>20000000</v>
      </c>
      <c r="Q2112" s="6">
        <v>77912251</v>
      </c>
      <c r="R2112">
        <v>57912251</v>
      </c>
      <c r="S2112" t="s">
        <v>8175</v>
      </c>
      <c r="T2112" s="7">
        <v>40015</v>
      </c>
      <c r="U2112" t="s">
        <v>3656</v>
      </c>
      <c r="V2112" s="7">
        <v>40015</v>
      </c>
      <c r="W2112" t="s">
        <v>8209</v>
      </c>
      <c r="X2112" t="s">
        <v>8197</v>
      </c>
      <c r="Y2112">
        <v>2009</v>
      </c>
      <c r="Z2112">
        <v>21</v>
      </c>
    </row>
    <row r="2113" spans="1:26" x14ac:dyDescent="0.25">
      <c r="A2113" t="s">
        <v>5232</v>
      </c>
      <c r="B2113" t="s">
        <v>5233</v>
      </c>
      <c r="C2113" t="s">
        <v>5234</v>
      </c>
      <c r="D2113">
        <v>0</v>
      </c>
      <c r="E2113">
        <v>144</v>
      </c>
      <c r="F2113">
        <v>2</v>
      </c>
      <c r="G2113">
        <v>24</v>
      </c>
      <c r="H2113" t="s">
        <v>8183</v>
      </c>
      <c r="I2113" t="s">
        <v>145</v>
      </c>
      <c r="J2113" t="s">
        <v>8166</v>
      </c>
      <c r="K2113" t="s">
        <v>3857</v>
      </c>
      <c r="L2113" s="5">
        <v>7.8</v>
      </c>
      <c r="M2113" t="s">
        <v>8181</v>
      </c>
      <c r="N2113" s="6">
        <v>76514</v>
      </c>
      <c r="O2113" t="s">
        <v>8179</v>
      </c>
      <c r="P2113" s="6">
        <v>18000000</v>
      </c>
      <c r="Q2113" s="6">
        <v>19319671</v>
      </c>
      <c r="R2113">
        <v>1319671</v>
      </c>
      <c r="S2113" t="s">
        <v>8175</v>
      </c>
      <c r="T2113" s="7">
        <v>39954</v>
      </c>
      <c r="U2113" t="s">
        <v>4520</v>
      </c>
      <c r="V2113" s="7">
        <v>39954</v>
      </c>
      <c r="W2113" t="s">
        <v>8213</v>
      </c>
      <c r="X2113" t="s">
        <v>8199</v>
      </c>
      <c r="Y2113">
        <v>2009</v>
      </c>
      <c r="Z2113">
        <v>21</v>
      </c>
    </row>
    <row r="2114" spans="1:26" x14ac:dyDescent="0.25">
      <c r="A2114" t="s">
        <v>5235</v>
      </c>
      <c r="B2114" t="s">
        <v>5236</v>
      </c>
      <c r="C2114" t="s">
        <v>5236</v>
      </c>
      <c r="D2114">
        <v>0</v>
      </c>
      <c r="E2114">
        <v>86</v>
      </c>
      <c r="F2114">
        <v>1</v>
      </c>
      <c r="G2114">
        <v>26</v>
      </c>
      <c r="H2114" t="s">
        <v>8177</v>
      </c>
      <c r="I2114" t="s">
        <v>145</v>
      </c>
      <c r="J2114" t="s">
        <v>8156</v>
      </c>
      <c r="K2114" t="s">
        <v>8157</v>
      </c>
      <c r="L2114" s="5">
        <v>5.5</v>
      </c>
      <c r="M2114" t="s">
        <v>8178</v>
      </c>
      <c r="N2114" s="6">
        <v>79265</v>
      </c>
      <c r="O2114" t="s">
        <v>8179</v>
      </c>
      <c r="P2114" s="6">
        <v>17000000</v>
      </c>
      <c r="Q2114" s="6">
        <v>43202283</v>
      </c>
      <c r="R2114">
        <v>26202283</v>
      </c>
      <c r="S2114" t="s">
        <v>8175</v>
      </c>
      <c r="T2114" s="7">
        <v>40605</v>
      </c>
      <c r="U2114" t="s">
        <v>5237</v>
      </c>
      <c r="V2114" s="7">
        <v>40605</v>
      </c>
      <c r="W2114" t="s">
        <v>8203</v>
      </c>
      <c r="X2114" t="s">
        <v>8199</v>
      </c>
      <c r="Y2114">
        <v>2011</v>
      </c>
      <c r="Z2114">
        <v>3</v>
      </c>
    </row>
    <row r="2115" spans="1:26" x14ac:dyDescent="0.25">
      <c r="A2115" t="s">
        <v>5238</v>
      </c>
      <c r="B2115" t="s">
        <v>5239</v>
      </c>
      <c r="C2115" t="s">
        <v>5239</v>
      </c>
      <c r="D2115">
        <v>0</v>
      </c>
      <c r="E2115">
        <v>140</v>
      </c>
      <c r="F2115">
        <v>2</v>
      </c>
      <c r="G2115">
        <v>20</v>
      </c>
      <c r="H2115" t="s">
        <v>8183</v>
      </c>
      <c r="I2115" t="s">
        <v>5529</v>
      </c>
      <c r="J2115" t="s">
        <v>8160</v>
      </c>
      <c r="K2115" t="s">
        <v>8162</v>
      </c>
      <c r="L2115" s="5">
        <v>7</v>
      </c>
      <c r="M2115" t="s">
        <v>8178</v>
      </c>
      <c r="N2115" s="6">
        <v>314147</v>
      </c>
      <c r="O2115" t="s">
        <v>8182</v>
      </c>
      <c r="P2115" s="6">
        <v>100000000</v>
      </c>
      <c r="Q2115" s="6">
        <v>214104620</v>
      </c>
      <c r="R2115">
        <v>114104620</v>
      </c>
      <c r="S2115" t="s">
        <v>8175</v>
      </c>
      <c r="T2115" s="7">
        <v>39982</v>
      </c>
      <c r="U2115" t="s">
        <v>651</v>
      </c>
      <c r="V2115" s="7">
        <v>39982</v>
      </c>
      <c r="W2115" t="s">
        <v>8208</v>
      </c>
      <c r="X2115" t="s">
        <v>8199</v>
      </c>
      <c r="Y2115">
        <v>2009</v>
      </c>
      <c r="Z2115">
        <v>18</v>
      </c>
    </row>
    <row r="2116" spans="1:26" x14ac:dyDescent="0.25">
      <c r="A2116" t="s">
        <v>5240</v>
      </c>
      <c r="B2116" t="s">
        <v>5241</v>
      </c>
      <c r="C2116" t="s">
        <v>5241</v>
      </c>
      <c r="D2116">
        <v>0</v>
      </c>
      <c r="E2116">
        <v>105</v>
      </c>
      <c r="F2116">
        <v>1</v>
      </c>
      <c r="G2116">
        <v>45</v>
      </c>
      <c r="H2116" t="s">
        <v>8177</v>
      </c>
      <c r="I2116" t="s">
        <v>132</v>
      </c>
      <c r="J2116" t="s">
        <v>8157</v>
      </c>
      <c r="K2116" t="s">
        <v>5802</v>
      </c>
      <c r="L2116" s="5">
        <v>7</v>
      </c>
      <c r="M2116" t="s">
        <v>8178</v>
      </c>
      <c r="N2116" s="6">
        <v>214409</v>
      </c>
      <c r="O2116" t="s">
        <v>8182</v>
      </c>
      <c r="P2116" s="6">
        <v>40000000</v>
      </c>
      <c r="Q2116" s="6">
        <v>91980359</v>
      </c>
      <c r="R2116">
        <v>51980359</v>
      </c>
      <c r="S2116" t="s">
        <v>8175</v>
      </c>
      <c r="T2116" s="7">
        <v>39885</v>
      </c>
      <c r="U2116" t="s">
        <v>3231</v>
      </c>
      <c r="V2116" s="7">
        <v>39885</v>
      </c>
      <c r="W2116" t="s">
        <v>8203</v>
      </c>
      <c r="X2116" t="s">
        <v>1465</v>
      </c>
      <c r="Y2116">
        <v>2009</v>
      </c>
      <c r="Z2116">
        <v>13</v>
      </c>
    </row>
    <row r="2117" spans="1:26" x14ac:dyDescent="0.25">
      <c r="A2117" t="s">
        <v>5242</v>
      </c>
      <c r="B2117" t="s">
        <v>474</v>
      </c>
      <c r="C2117" t="s">
        <v>474</v>
      </c>
      <c r="D2117">
        <v>0</v>
      </c>
      <c r="E2117">
        <v>140</v>
      </c>
      <c r="F2117">
        <v>2</v>
      </c>
      <c r="G2117">
        <v>20</v>
      </c>
      <c r="H2117" t="s">
        <v>8183</v>
      </c>
      <c r="I2117" t="s">
        <v>5529</v>
      </c>
      <c r="J2117" t="s">
        <v>145</v>
      </c>
      <c r="K2117" t="s">
        <v>8163</v>
      </c>
      <c r="L2117" s="5">
        <v>6.2</v>
      </c>
      <c r="M2117" t="s">
        <v>8178</v>
      </c>
      <c r="N2117" s="6">
        <v>199792</v>
      </c>
      <c r="O2117" t="s">
        <v>8182</v>
      </c>
      <c r="P2117" s="6">
        <v>40000000</v>
      </c>
      <c r="Q2117" s="6">
        <v>359126022</v>
      </c>
      <c r="R2117">
        <v>319126022</v>
      </c>
      <c r="S2117" t="s">
        <v>8175</v>
      </c>
      <c r="T2117" s="7">
        <v>40336</v>
      </c>
      <c r="U2117" t="s">
        <v>5243</v>
      </c>
      <c r="V2117" s="7">
        <v>40336</v>
      </c>
      <c r="W2117" t="s">
        <v>8208</v>
      </c>
      <c r="X2117" t="s">
        <v>8205</v>
      </c>
      <c r="Y2117">
        <v>2010</v>
      </c>
      <c r="Z2117">
        <v>7</v>
      </c>
    </row>
    <row r="2118" spans="1:26" x14ac:dyDescent="0.25">
      <c r="A2118" t="s">
        <v>5244</v>
      </c>
      <c r="B2118" t="s">
        <v>5245</v>
      </c>
      <c r="C2118" t="s">
        <v>5245</v>
      </c>
      <c r="D2118">
        <v>0</v>
      </c>
      <c r="E2118">
        <v>88</v>
      </c>
      <c r="F2118">
        <v>1</v>
      </c>
      <c r="G2118">
        <v>28</v>
      </c>
      <c r="H2118" t="s">
        <v>8177</v>
      </c>
      <c r="I2118" t="s">
        <v>5529</v>
      </c>
      <c r="J2118" t="s">
        <v>132</v>
      </c>
      <c r="K2118" t="s">
        <v>83</v>
      </c>
      <c r="L2118" s="5">
        <v>7.6</v>
      </c>
      <c r="M2118" t="s">
        <v>8181</v>
      </c>
      <c r="N2118" s="6">
        <v>607637</v>
      </c>
      <c r="O2118" t="s">
        <v>8184</v>
      </c>
      <c r="P2118" s="6">
        <v>23600000</v>
      </c>
      <c r="Q2118" s="6">
        <v>102392080</v>
      </c>
      <c r="R2118">
        <v>78792080</v>
      </c>
      <c r="S2118" t="s">
        <v>8175</v>
      </c>
      <c r="T2118" s="7">
        <v>40081</v>
      </c>
      <c r="U2118" t="s">
        <v>5246</v>
      </c>
      <c r="V2118" s="7">
        <v>40081</v>
      </c>
      <c r="W2118" t="s">
        <v>8211</v>
      </c>
      <c r="X2118" t="s">
        <v>1465</v>
      </c>
      <c r="Y2118">
        <v>2009</v>
      </c>
      <c r="Z2118">
        <v>25</v>
      </c>
    </row>
    <row r="2119" spans="1:26" x14ac:dyDescent="0.25">
      <c r="A2119" t="s">
        <v>5247</v>
      </c>
      <c r="B2119" t="s">
        <v>5248</v>
      </c>
      <c r="C2119" t="s">
        <v>5248</v>
      </c>
      <c r="D2119">
        <v>0</v>
      </c>
      <c r="E2119">
        <v>139</v>
      </c>
      <c r="F2119">
        <v>2</v>
      </c>
      <c r="G2119">
        <v>19</v>
      </c>
      <c r="H2119" t="s">
        <v>8183</v>
      </c>
      <c r="I2119" t="s">
        <v>132</v>
      </c>
      <c r="J2119" t="s">
        <v>8162</v>
      </c>
      <c r="K2119" t="s">
        <v>145</v>
      </c>
      <c r="L2119" s="5">
        <v>7.1</v>
      </c>
      <c r="M2119" t="s">
        <v>8181</v>
      </c>
      <c r="N2119" s="6">
        <v>416045</v>
      </c>
      <c r="O2119" t="s">
        <v>8182</v>
      </c>
      <c r="P2119" s="6">
        <v>40000000</v>
      </c>
      <c r="Q2119" s="6">
        <v>13280000</v>
      </c>
      <c r="R2119">
        <v>-26720000</v>
      </c>
      <c r="S2119" t="s">
        <v>8185</v>
      </c>
      <c r="T2119" s="7">
        <v>44817</v>
      </c>
      <c r="U2119" t="s">
        <v>3633</v>
      </c>
      <c r="V2119" s="7">
        <v>44817</v>
      </c>
      <c r="W2119" t="s">
        <v>8211</v>
      </c>
      <c r="X2119" t="s">
        <v>8197</v>
      </c>
      <c r="Y2119">
        <v>2022</v>
      </c>
      <c r="Z2119">
        <v>13</v>
      </c>
    </row>
    <row r="2120" spans="1:26" x14ac:dyDescent="0.25">
      <c r="A2120" t="s">
        <v>5249</v>
      </c>
      <c r="B2120" t="s">
        <v>459</v>
      </c>
      <c r="C2120" t="s">
        <v>5250</v>
      </c>
      <c r="D2120">
        <v>0</v>
      </c>
      <c r="E2120">
        <v>155</v>
      </c>
      <c r="F2120">
        <v>2</v>
      </c>
      <c r="G2120">
        <v>35</v>
      </c>
      <c r="H2120" t="s">
        <v>8183</v>
      </c>
      <c r="I2120" t="s">
        <v>5529</v>
      </c>
      <c r="J2120" t="s">
        <v>8158</v>
      </c>
      <c r="K2120" t="s">
        <v>145</v>
      </c>
      <c r="L2120" s="5">
        <v>8</v>
      </c>
      <c r="M2120" t="s">
        <v>8181</v>
      </c>
      <c r="N2120" s="6">
        <v>724950</v>
      </c>
      <c r="O2120" t="s">
        <v>8184</v>
      </c>
      <c r="P2120" s="6">
        <v>165000000</v>
      </c>
      <c r="Q2120" s="6">
        <v>402027830</v>
      </c>
      <c r="R2120">
        <v>237027830</v>
      </c>
      <c r="S2120" t="s">
        <v>8175</v>
      </c>
      <c r="T2120" s="7">
        <v>44442</v>
      </c>
      <c r="U2120" t="s">
        <v>5251</v>
      </c>
      <c r="V2120" s="7">
        <v>44442</v>
      </c>
      <c r="W2120" t="s">
        <v>8211</v>
      </c>
      <c r="X2120" t="s">
        <v>1465</v>
      </c>
      <c r="Y2120">
        <v>2021</v>
      </c>
      <c r="Z2120">
        <v>3</v>
      </c>
    </row>
    <row r="2121" spans="1:26" x14ac:dyDescent="0.25">
      <c r="A2121" t="s">
        <v>5252</v>
      </c>
      <c r="B2121" t="s">
        <v>5253</v>
      </c>
      <c r="C2121" t="s">
        <v>5253</v>
      </c>
      <c r="D2121">
        <v>0</v>
      </c>
      <c r="E2121">
        <v>114</v>
      </c>
      <c r="F2121">
        <v>1</v>
      </c>
      <c r="G2121">
        <v>54</v>
      </c>
      <c r="H2121" t="s">
        <v>8177</v>
      </c>
      <c r="I2121" t="s">
        <v>145</v>
      </c>
      <c r="J2121" t="s">
        <v>83</v>
      </c>
      <c r="K2121" t="s">
        <v>8166</v>
      </c>
      <c r="L2121" s="5">
        <v>6</v>
      </c>
      <c r="M2121" t="s">
        <v>8178</v>
      </c>
      <c r="N2121" s="6">
        <v>101761</v>
      </c>
      <c r="O2121" t="s">
        <v>8182</v>
      </c>
      <c r="P2121" s="6">
        <v>37000000</v>
      </c>
      <c r="Q2121" s="6">
        <v>96560591</v>
      </c>
      <c r="R2121">
        <v>59560591</v>
      </c>
      <c r="S2121" t="s">
        <v>8175</v>
      </c>
      <c r="T2121" s="7">
        <v>40569</v>
      </c>
      <c r="U2121" t="s">
        <v>3670</v>
      </c>
      <c r="V2121" s="7">
        <v>40569</v>
      </c>
      <c r="W2121" t="s">
        <v>8198</v>
      </c>
      <c r="X2121" t="s">
        <v>8202</v>
      </c>
      <c r="Y2121">
        <v>2011</v>
      </c>
      <c r="Z2121">
        <v>26</v>
      </c>
    </row>
    <row r="2122" spans="1:26" x14ac:dyDescent="0.25">
      <c r="A2122" t="s">
        <v>5254</v>
      </c>
      <c r="B2122" t="s">
        <v>5255</v>
      </c>
      <c r="C2122" t="s">
        <v>5256</v>
      </c>
      <c r="D2122">
        <v>0</v>
      </c>
      <c r="E2122">
        <v>116</v>
      </c>
      <c r="F2122">
        <v>1</v>
      </c>
      <c r="G2122">
        <v>56</v>
      </c>
      <c r="H2122" t="s">
        <v>8177</v>
      </c>
      <c r="I2122" t="s">
        <v>5529</v>
      </c>
      <c r="J2122" t="s">
        <v>132</v>
      </c>
      <c r="K2122" t="s">
        <v>145</v>
      </c>
      <c r="L2122" s="5">
        <v>7.5</v>
      </c>
      <c r="M2122" t="s">
        <v>8181</v>
      </c>
      <c r="N2122" s="6">
        <v>59219</v>
      </c>
      <c r="O2122" t="s">
        <v>8179</v>
      </c>
      <c r="P2122" s="6">
        <v>5300000</v>
      </c>
      <c r="Q2122" s="6">
        <v>2000861</v>
      </c>
      <c r="R2122">
        <v>-3299139</v>
      </c>
      <c r="S2122" t="s">
        <v>8185</v>
      </c>
      <c r="T2122" s="7">
        <v>44154</v>
      </c>
      <c r="U2122" t="s">
        <v>5257</v>
      </c>
      <c r="V2122" s="7">
        <v>44154</v>
      </c>
      <c r="W2122" t="s">
        <v>8207</v>
      </c>
      <c r="X2122" t="s">
        <v>8199</v>
      </c>
      <c r="Y2122">
        <v>2020</v>
      </c>
      <c r="Z2122">
        <v>19</v>
      </c>
    </row>
    <row r="2123" spans="1:26" x14ac:dyDescent="0.25">
      <c r="A2123" t="s">
        <v>5258</v>
      </c>
      <c r="B2123" t="s">
        <v>5259</v>
      </c>
      <c r="C2123" t="s">
        <v>5259</v>
      </c>
      <c r="D2123">
        <v>0</v>
      </c>
      <c r="E2123">
        <v>110</v>
      </c>
      <c r="F2123">
        <v>1</v>
      </c>
      <c r="G2123">
        <v>50</v>
      </c>
      <c r="H2123" t="s">
        <v>8177</v>
      </c>
      <c r="I2123" t="s">
        <v>5529</v>
      </c>
      <c r="J2123" t="s">
        <v>8158</v>
      </c>
      <c r="K2123" t="s">
        <v>132</v>
      </c>
      <c r="L2123" s="5">
        <v>5.8</v>
      </c>
      <c r="M2123" t="s">
        <v>8178</v>
      </c>
      <c r="N2123" s="6">
        <v>56929</v>
      </c>
      <c r="O2123" t="s">
        <v>8179</v>
      </c>
      <c r="P2123" s="6">
        <v>75000000</v>
      </c>
      <c r="Q2123" s="6">
        <v>0</v>
      </c>
      <c r="R2123">
        <v>-75000000</v>
      </c>
      <c r="S2123" t="s">
        <v>8185</v>
      </c>
      <c r="T2123" s="7">
        <v>44736</v>
      </c>
      <c r="U2123" t="s">
        <v>5260</v>
      </c>
      <c r="V2123" s="7">
        <v>44736</v>
      </c>
      <c r="W2123" t="s">
        <v>8208</v>
      </c>
      <c r="X2123" t="s">
        <v>1465</v>
      </c>
      <c r="Y2123">
        <v>2022</v>
      </c>
      <c r="Z2123">
        <v>24</v>
      </c>
    </row>
    <row r="2124" spans="1:26" x14ac:dyDescent="0.25">
      <c r="A2124" t="s">
        <v>5261</v>
      </c>
      <c r="B2124" t="s">
        <v>5262</v>
      </c>
      <c r="C2124" t="s">
        <v>5262</v>
      </c>
      <c r="D2124">
        <v>0</v>
      </c>
      <c r="E2124">
        <v>161</v>
      </c>
      <c r="F2124">
        <v>2</v>
      </c>
      <c r="G2124">
        <v>41</v>
      </c>
      <c r="H2124" t="s">
        <v>8183</v>
      </c>
      <c r="I2124" t="s">
        <v>8158</v>
      </c>
      <c r="J2124" t="s">
        <v>145</v>
      </c>
      <c r="K2124" t="s">
        <v>8156</v>
      </c>
      <c r="L2124" s="5">
        <v>7.8</v>
      </c>
      <c r="M2124" t="s">
        <v>8181</v>
      </c>
      <c r="N2124" s="6">
        <v>690751</v>
      </c>
      <c r="O2124" t="s">
        <v>8184</v>
      </c>
      <c r="P2124" s="6">
        <v>225000000</v>
      </c>
      <c r="Q2124" s="6">
        <v>959027992</v>
      </c>
      <c r="R2124">
        <v>734027992</v>
      </c>
      <c r="S2124" t="s">
        <v>8175</v>
      </c>
      <c r="T2124" s="7">
        <v>41610</v>
      </c>
      <c r="U2124" t="s">
        <v>1092</v>
      </c>
      <c r="V2124" s="7">
        <v>41610</v>
      </c>
      <c r="W2124" t="s">
        <v>8196</v>
      </c>
      <c r="X2124" t="s">
        <v>8205</v>
      </c>
      <c r="Y2124">
        <v>2013</v>
      </c>
      <c r="Z2124">
        <v>2</v>
      </c>
    </row>
    <row r="2125" spans="1:26" x14ac:dyDescent="0.25">
      <c r="A2125" t="s">
        <v>5263</v>
      </c>
      <c r="B2125" t="s">
        <v>5264</v>
      </c>
      <c r="C2125" t="s">
        <v>5264</v>
      </c>
      <c r="D2125">
        <v>0</v>
      </c>
      <c r="E2125">
        <v>101</v>
      </c>
      <c r="F2125">
        <v>1</v>
      </c>
      <c r="G2125">
        <v>41</v>
      </c>
      <c r="H2125" t="s">
        <v>8177</v>
      </c>
      <c r="I2125" t="s">
        <v>132</v>
      </c>
      <c r="J2125" t="s">
        <v>145</v>
      </c>
      <c r="K2125" t="s">
        <v>5802</v>
      </c>
      <c r="L2125" s="5">
        <v>7</v>
      </c>
      <c r="M2125" t="s">
        <v>8178</v>
      </c>
      <c r="N2125" s="6">
        <v>107538</v>
      </c>
      <c r="O2125" t="s">
        <v>8182</v>
      </c>
      <c r="P2125" s="6">
        <v>10000000</v>
      </c>
      <c r="Q2125" s="6">
        <v>4366460</v>
      </c>
      <c r="R2125">
        <v>-5633540</v>
      </c>
      <c r="S2125" t="s">
        <v>8185</v>
      </c>
      <c r="T2125" s="7">
        <v>42257</v>
      </c>
      <c r="U2125" t="s">
        <v>4459</v>
      </c>
      <c r="V2125" s="7">
        <v>42257</v>
      </c>
      <c r="W2125" t="s">
        <v>8211</v>
      </c>
      <c r="X2125" t="s">
        <v>8199</v>
      </c>
      <c r="Y2125">
        <v>2015</v>
      </c>
      <c r="Z2125">
        <v>10</v>
      </c>
    </row>
    <row r="2126" spans="1:26" x14ac:dyDescent="0.25">
      <c r="A2126" t="s">
        <v>5265</v>
      </c>
      <c r="B2126" t="s">
        <v>5266</v>
      </c>
      <c r="C2126" t="s">
        <v>5266</v>
      </c>
      <c r="D2126">
        <v>0</v>
      </c>
      <c r="E2126">
        <v>111</v>
      </c>
      <c r="F2126">
        <v>1</v>
      </c>
      <c r="G2126">
        <v>51</v>
      </c>
      <c r="H2126" t="s">
        <v>8177</v>
      </c>
      <c r="I2126" t="s">
        <v>145</v>
      </c>
      <c r="J2126" t="s">
        <v>8168</v>
      </c>
      <c r="K2126" t="s">
        <v>5802</v>
      </c>
      <c r="L2126" s="5">
        <v>6.9</v>
      </c>
      <c r="M2126" t="s">
        <v>8178</v>
      </c>
      <c r="N2126" s="6">
        <v>69632</v>
      </c>
      <c r="O2126" t="s">
        <v>8179</v>
      </c>
      <c r="P2126" s="6">
        <v>15000000</v>
      </c>
      <c r="Q2126" s="6">
        <v>16691303</v>
      </c>
      <c r="R2126">
        <v>1691303</v>
      </c>
      <c r="S2126" t="s">
        <v>8175</v>
      </c>
      <c r="T2126" s="7">
        <v>40069</v>
      </c>
      <c r="U2126" t="s">
        <v>5267</v>
      </c>
      <c r="V2126" s="7">
        <v>40069</v>
      </c>
      <c r="W2126" t="s">
        <v>8211</v>
      </c>
      <c r="X2126" t="s">
        <v>8200</v>
      </c>
      <c r="Y2126">
        <v>2009</v>
      </c>
      <c r="Z2126">
        <v>13</v>
      </c>
    </row>
    <row r="2127" spans="1:26" x14ac:dyDescent="0.25">
      <c r="A2127" t="s">
        <v>5268</v>
      </c>
      <c r="B2127" t="s">
        <v>5269</v>
      </c>
      <c r="C2127" t="s">
        <v>5269</v>
      </c>
      <c r="D2127">
        <v>0</v>
      </c>
      <c r="E2127">
        <v>92</v>
      </c>
      <c r="F2127">
        <v>1</v>
      </c>
      <c r="G2127">
        <v>32</v>
      </c>
      <c r="H2127" t="s">
        <v>8177</v>
      </c>
      <c r="I2127" t="s">
        <v>5529</v>
      </c>
      <c r="J2127" t="s">
        <v>8162</v>
      </c>
      <c r="K2127" t="s">
        <v>145</v>
      </c>
      <c r="L2127" s="5">
        <v>7</v>
      </c>
      <c r="M2127" t="s">
        <v>8178</v>
      </c>
      <c r="N2127" s="6">
        <v>138524</v>
      </c>
      <c r="O2127" t="s">
        <v>8182</v>
      </c>
      <c r="P2127" s="6">
        <v>230000</v>
      </c>
      <c r="Q2127" s="6">
        <v>2260712</v>
      </c>
      <c r="R2127">
        <v>2030712</v>
      </c>
      <c r="S2127" t="s">
        <v>8175</v>
      </c>
      <c r="T2127" s="7">
        <v>39722</v>
      </c>
      <c r="U2127" t="s">
        <v>4433</v>
      </c>
      <c r="V2127" s="7">
        <v>39722</v>
      </c>
      <c r="W2127" t="s">
        <v>8204</v>
      </c>
      <c r="X2127" t="s">
        <v>8202</v>
      </c>
      <c r="Y2127">
        <v>2008</v>
      </c>
      <c r="Z2127">
        <v>1</v>
      </c>
    </row>
    <row r="2128" spans="1:26" x14ac:dyDescent="0.25">
      <c r="A2128" t="s">
        <v>5270</v>
      </c>
      <c r="B2128" t="s">
        <v>5271</v>
      </c>
      <c r="C2128" t="s">
        <v>5271</v>
      </c>
      <c r="D2128">
        <v>0</v>
      </c>
      <c r="E2128">
        <v>95</v>
      </c>
      <c r="F2128">
        <v>1</v>
      </c>
      <c r="G2128">
        <v>35</v>
      </c>
      <c r="H2128" t="s">
        <v>8177</v>
      </c>
      <c r="I2128" t="s">
        <v>83</v>
      </c>
      <c r="J2128" t="s">
        <v>8166</v>
      </c>
      <c r="K2128" t="s">
        <v>5802</v>
      </c>
      <c r="L2128" s="5">
        <v>6.3</v>
      </c>
      <c r="M2128" t="s">
        <v>8178</v>
      </c>
      <c r="N2128" s="6">
        <v>50288</v>
      </c>
      <c r="O2128" t="s">
        <v>8179</v>
      </c>
      <c r="P2128" s="6">
        <v>900000</v>
      </c>
      <c r="Q2128" s="6">
        <v>101215</v>
      </c>
      <c r="R2128">
        <v>-798785</v>
      </c>
      <c r="S2128" t="s">
        <v>8185</v>
      </c>
      <c r="T2128" s="7">
        <v>39928</v>
      </c>
      <c r="U2128" t="s">
        <v>5272</v>
      </c>
      <c r="V2128" s="7">
        <v>39928</v>
      </c>
      <c r="W2128" t="s">
        <v>8210</v>
      </c>
      <c r="X2128" t="s">
        <v>8206</v>
      </c>
      <c r="Y2128">
        <v>2009</v>
      </c>
      <c r="Z2128">
        <v>25</v>
      </c>
    </row>
    <row r="2129" spans="1:26" x14ac:dyDescent="0.25">
      <c r="A2129" t="s">
        <v>5273</v>
      </c>
      <c r="B2129" t="s">
        <v>5274</v>
      </c>
      <c r="C2129" t="s">
        <v>5274</v>
      </c>
      <c r="D2129">
        <v>0</v>
      </c>
      <c r="E2129">
        <v>100</v>
      </c>
      <c r="F2129">
        <v>1</v>
      </c>
      <c r="G2129">
        <v>40</v>
      </c>
      <c r="H2129" t="s">
        <v>8177</v>
      </c>
      <c r="I2129" t="s">
        <v>145</v>
      </c>
      <c r="J2129" t="s">
        <v>5802</v>
      </c>
      <c r="K2129" t="s">
        <v>5802</v>
      </c>
      <c r="L2129" s="5">
        <v>7.3</v>
      </c>
      <c r="M2129" t="s">
        <v>8181</v>
      </c>
      <c r="N2129" s="6">
        <v>137236</v>
      </c>
      <c r="O2129" t="s">
        <v>8182</v>
      </c>
      <c r="P2129" s="6">
        <v>7500000</v>
      </c>
      <c r="Q2129" s="6">
        <v>26096852</v>
      </c>
      <c r="R2129">
        <v>18596852</v>
      </c>
      <c r="S2129" t="s">
        <v>8175</v>
      </c>
      <c r="T2129" s="7">
        <v>39831</v>
      </c>
      <c r="U2129" t="s">
        <v>5275</v>
      </c>
      <c r="V2129" s="7">
        <v>39831</v>
      </c>
      <c r="W2129" t="s">
        <v>8198</v>
      </c>
      <c r="X2129" t="s">
        <v>8200</v>
      </c>
      <c r="Y2129">
        <v>2009</v>
      </c>
      <c r="Z2129">
        <v>18</v>
      </c>
    </row>
    <row r="2130" spans="1:26" x14ac:dyDescent="0.25">
      <c r="A2130" t="s">
        <v>5276</v>
      </c>
      <c r="B2130" t="s">
        <v>5277</v>
      </c>
      <c r="C2130" t="s">
        <v>5277</v>
      </c>
      <c r="D2130">
        <v>0</v>
      </c>
      <c r="E2130">
        <v>83</v>
      </c>
      <c r="F2130">
        <v>1</v>
      </c>
      <c r="G2130">
        <v>23</v>
      </c>
      <c r="H2130" t="s">
        <v>8177</v>
      </c>
      <c r="I2130" t="s">
        <v>8162</v>
      </c>
      <c r="J2130" t="s">
        <v>83</v>
      </c>
      <c r="K2130" t="s">
        <v>3857</v>
      </c>
      <c r="L2130" s="5">
        <v>4.7</v>
      </c>
      <c r="M2130" t="s">
        <v>8188</v>
      </c>
      <c r="N2130" s="6">
        <v>59786</v>
      </c>
      <c r="O2130" t="s">
        <v>8179</v>
      </c>
      <c r="P2130" s="6">
        <v>20000000</v>
      </c>
      <c r="Q2130" s="6">
        <v>0</v>
      </c>
      <c r="R2130">
        <v>-20000000</v>
      </c>
      <c r="S2130" t="s">
        <v>8185</v>
      </c>
      <c r="T2130" s="7">
        <v>44610</v>
      </c>
      <c r="U2130" t="s">
        <v>5278</v>
      </c>
      <c r="V2130" s="7">
        <v>44610</v>
      </c>
      <c r="W2130" t="s">
        <v>8201</v>
      </c>
      <c r="X2130" t="s">
        <v>1465</v>
      </c>
      <c r="Y2130">
        <v>2022</v>
      </c>
      <c r="Z2130">
        <v>18</v>
      </c>
    </row>
    <row r="2131" spans="1:26" x14ac:dyDescent="0.25">
      <c r="A2131" t="s">
        <v>5279</v>
      </c>
      <c r="B2131" t="s">
        <v>5280</v>
      </c>
      <c r="C2131" t="s">
        <v>5280</v>
      </c>
      <c r="D2131">
        <v>0</v>
      </c>
      <c r="E2131">
        <v>98</v>
      </c>
      <c r="F2131">
        <v>1</v>
      </c>
      <c r="G2131">
        <v>38</v>
      </c>
      <c r="H2131" t="s">
        <v>8177</v>
      </c>
      <c r="I2131" t="s">
        <v>132</v>
      </c>
      <c r="J2131" t="s">
        <v>145</v>
      </c>
      <c r="K2131" t="s">
        <v>8157</v>
      </c>
      <c r="L2131" s="5">
        <v>7</v>
      </c>
      <c r="M2131" t="s">
        <v>8178</v>
      </c>
      <c r="N2131" s="6">
        <v>54745</v>
      </c>
      <c r="O2131" t="s">
        <v>8179</v>
      </c>
      <c r="P2131" s="6">
        <v>17000000</v>
      </c>
      <c r="Q2131" s="6">
        <v>15779455</v>
      </c>
      <c r="R2131">
        <v>-1220545</v>
      </c>
      <c r="S2131" t="s">
        <v>8185</v>
      </c>
      <c r="T2131" s="7">
        <v>39969</v>
      </c>
      <c r="U2131" t="s">
        <v>2313</v>
      </c>
      <c r="V2131" s="7">
        <v>39969</v>
      </c>
      <c r="W2131" t="s">
        <v>8208</v>
      </c>
      <c r="X2131" t="s">
        <v>1465</v>
      </c>
      <c r="Y2131">
        <v>2009</v>
      </c>
      <c r="Z2131">
        <v>5</v>
      </c>
    </row>
    <row r="2132" spans="1:26" x14ac:dyDescent="0.25">
      <c r="A2132" t="s">
        <v>5281</v>
      </c>
      <c r="B2132" t="s">
        <v>5282</v>
      </c>
      <c r="C2132" t="s">
        <v>5282</v>
      </c>
      <c r="D2132">
        <v>0</v>
      </c>
      <c r="E2132">
        <v>93</v>
      </c>
      <c r="F2132">
        <v>1</v>
      </c>
      <c r="G2132">
        <v>33</v>
      </c>
      <c r="H2132" t="s">
        <v>8177</v>
      </c>
      <c r="I2132" t="s">
        <v>132</v>
      </c>
      <c r="J2132" t="s">
        <v>8157</v>
      </c>
      <c r="K2132" t="s">
        <v>5802</v>
      </c>
      <c r="L2132" s="5">
        <v>7.1</v>
      </c>
      <c r="M2132" t="s">
        <v>8181</v>
      </c>
      <c r="N2132" s="6">
        <v>76201</v>
      </c>
      <c r="O2132" t="s">
        <v>8179</v>
      </c>
      <c r="P2132" s="6">
        <v>15000000</v>
      </c>
      <c r="Q2132" s="6">
        <v>36020534</v>
      </c>
      <c r="R2132">
        <v>21020534</v>
      </c>
      <c r="S2132" t="s">
        <v>8175</v>
      </c>
      <c r="T2132" s="7">
        <v>39925</v>
      </c>
      <c r="U2132" t="s">
        <v>186</v>
      </c>
      <c r="V2132" s="7">
        <v>39925</v>
      </c>
      <c r="W2132" t="s">
        <v>8210</v>
      </c>
      <c r="X2132" t="s">
        <v>8202</v>
      </c>
      <c r="Y2132">
        <v>2009</v>
      </c>
      <c r="Z2132">
        <v>22</v>
      </c>
    </row>
    <row r="2133" spans="1:26" x14ac:dyDescent="0.25">
      <c r="A2133" t="s">
        <v>5283</v>
      </c>
      <c r="B2133" t="s">
        <v>5284</v>
      </c>
      <c r="C2133" t="s">
        <v>5284</v>
      </c>
      <c r="D2133">
        <v>0</v>
      </c>
      <c r="E2133">
        <v>92</v>
      </c>
      <c r="F2133">
        <v>1</v>
      </c>
      <c r="G2133">
        <v>32</v>
      </c>
      <c r="H2133" t="s">
        <v>8177</v>
      </c>
      <c r="I2133" t="s">
        <v>5529</v>
      </c>
      <c r="J2133" t="s">
        <v>8162</v>
      </c>
      <c r="K2133" t="s">
        <v>3857</v>
      </c>
      <c r="L2133" s="5">
        <v>6.4</v>
      </c>
      <c r="M2133" t="s">
        <v>8178</v>
      </c>
      <c r="N2133" s="6">
        <v>120526</v>
      </c>
      <c r="O2133" t="s">
        <v>8182</v>
      </c>
      <c r="P2133" s="6">
        <v>52000000</v>
      </c>
      <c r="Q2133" s="6">
        <v>52844496</v>
      </c>
      <c r="R2133">
        <v>844496</v>
      </c>
      <c r="S2133" t="s">
        <v>8175</v>
      </c>
      <c r="T2133" s="7">
        <v>40213</v>
      </c>
      <c r="U2133" t="s">
        <v>4746</v>
      </c>
      <c r="V2133" s="7">
        <v>40213</v>
      </c>
      <c r="W2133" t="s">
        <v>8201</v>
      </c>
      <c r="X2133" t="s">
        <v>8199</v>
      </c>
      <c r="Y2133">
        <v>2010</v>
      </c>
      <c r="Z2133">
        <v>4</v>
      </c>
    </row>
    <row r="2134" spans="1:26" x14ac:dyDescent="0.25">
      <c r="A2134" t="s">
        <v>5285</v>
      </c>
      <c r="B2134" t="s">
        <v>486</v>
      </c>
      <c r="C2134" t="s">
        <v>486</v>
      </c>
      <c r="D2134">
        <v>0</v>
      </c>
      <c r="E2134">
        <v>95</v>
      </c>
      <c r="F2134">
        <v>1</v>
      </c>
      <c r="G2134">
        <v>35</v>
      </c>
      <c r="H2134" t="s">
        <v>8177</v>
      </c>
      <c r="I2134" t="s">
        <v>8162</v>
      </c>
      <c r="J2134" t="s">
        <v>145</v>
      </c>
      <c r="K2134" t="s">
        <v>83</v>
      </c>
      <c r="L2134" s="5">
        <v>5.2</v>
      </c>
      <c r="M2134" t="s">
        <v>8178</v>
      </c>
      <c r="N2134" s="6">
        <v>106029</v>
      </c>
      <c r="O2134" t="s">
        <v>8182</v>
      </c>
      <c r="P2134" s="6">
        <v>35000000</v>
      </c>
      <c r="Q2134" s="6">
        <v>115695339</v>
      </c>
      <c r="R2134">
        <v>80695339</v>
      </c>
      <c r="S2134" t="s">
        <v>8175</v>
      </c>
      <c r="T2134" s="7">
        <v>40295</v>
      </c>
      <c r="U2134" t="s">
        <v>5286</v>
      </c>
      <c r="V2134" s="7">
        <v>40295</v>
      </c>
      <c r="W2134" t="s">
        <v>8210</v>
      </c>
      <c r="X2134" t="s">
        <v>8197</v>
      </c>
      <c r="Y2134">
        <v>2010</v>
      </c>
      <c r="Z2134">
        <v>27</v>
      </c>
    </row>
    <row r="2135" spans="1:26" x14ac:dyDescent="0.25">
      <c r="A2135" t="s">
        <v>5287</v>
      </c>
      <c r="B2135" t="s">
        <v>5288</v>
      </c>
      <c r="C2135" t="s">
        <v>5288</v>
      </c>
      <c r="D2135">
        <v>0</v>
      </c>
      <c r="E2135">
        <v>101</v>
      </c>
      <c r="F2135">
        <v>1</v>
      </c>
      <c r="G2135">
        <v>41</v>
      </c>
      <c r="H2135" t="s">
        <v>8177</v>
      </c>
      <c r="I2135" t="s">
        <v>83</v>
      </c>
      <c r="J2135" t="s">
        <v>8166</v>
      </c>
      <c r="K2135" t="s">
        <v>3857</v>
      </c>
      <c r="L2135" s="5">
        <v>5.4</v>
      </c>
      <c r="M2135" t="s">
        <v>8178</v>
      </c>
      <c r="N2135" s="6">
        <v>59311</v>
      </c>
      <c r="O2135" t="s">
        <v>8179</v>
      </c>
      <c r="P2135" s="6">
        <v>15000000</v>
      </c>
      <c r="Q2135" s="6">
        <v>100734718</v>
      </c>
      <c r="R2135">
        <v>85734718</v>
      </c>
      <c r="S2135" t="s">
        <v>8175</v>
      </c>
      <c r="T2135" s="7">
        <v>39821</v>
      </c>
      <c r="U2135" t="s">
        <v>5289</v>
      </c>
      <c r="V2135" s="7">
        <v>39821</v>
      </c>
      <c r="W2135" t="s">
        <v>8198</v>
      </c>
      <c r="X2135" t="s">
        <v>8199</v>
      </c>
      <c r="Y2135">
        <v>2009</v>
      </c>
      <c r="Z2135">
        <v>8</v>
      </c>
    </row>
    <row r="2136" spans="1:26" x14ac:dyDescent="0.25">
      <c r="A2136" t="s">
        <v>5290</v>
      </c>
      <c r="B2136" t="s">
        <v>5291</v>
      </c>
      <c r="C2136" t="s">
        <v>5291</v>
      </c>
      <c r="D2136">
        <v>0</v>
      </c>
      <c r="E2136">
        <v>86</v>
      </c>
      <c r="F2136">
        <v>1</v>
      </c>
      <c r="G2136">
        <v>26</v>
      </c>
      <c r="H2136" t="s">
        <v>8177</v>
      </c>
      <c r="I2136" t="s">
        <v>83</v>
      </c>
      <c r="J2136" t="s">
        <v>8166</v>
      </c>
      <c r="K2136" t="s">
        <v>5802</v>
      </c>
      <c r="L2136" s="5">
        <v>6.3</v>
      </c>
      <c r="M2136" t="s">
        <v>8178</v>
      </c>
      <c r="N2136" s="6">
        <v>252198</v>
      </c>
      <c r="O2136" t="s">
        <v>8182</v>
      </c>
      <c r="P2136" s="6">
        <v>15000</v>
      </c>
      <c r="Q2136" s="6">
        <v>193355800</v>
      </c>
      <c r="R2136">
        <v>193340800</v>
      </c>
      <c r="S2136" t="s">
        <v>8175</v>
      </c>
      <c r="T2136" s="7">
        <v>39369</v>
      </c>
      <c r="U2136" t="s">
        <v>5292</v>
      </c>
      <c r="V2136" s="7">
        <v>39369</v>
      </c>
      <c r="W2136" t="s">
        <v>8204</v>
      </c>
      <c r="X2136" t="s">
        <v>8200</v>
      </c>
      <c r="Y2136">
        <v>2007</v>
      </c>
      <c r="Z2136">
        <v>14</v>
      </c>
    </row>
    <row r="2137" spans="1:26" x14ac:dyDescent="0.25">
      <c r="A2137" t="s">
        <v>5293</v>
      </c>
      <c r="B2137" t="s">
        <v>5294</v>
      </c>
      <c r="C2137" t="s">
        <v>5294</v>
      </c>
      <c r="D2137">
        <v>0</v>
      </c>
      <c r="E2137">
        <v>103</v>
      </c>
      <c r="F2137">
        <v>1</v>
      </c>
      <c r="G2137">
        <v>43</v>
      </c>
      <c r="H2137" t="s">
        <v>8177</v>
      </c>
      <c r="I2137" t="s">
        <v>145</v>
      </c>
      <c r="J2137" t="s">
        <v>83</v>
      </c>
      <c r="K2137" t="s">
        <v>8166</v>
      </c>
      <c r="L2137" s="5">
        <v>7.2</v>
      </c>
      <c r="M2137" t="s">
        <v>8181</v>
      </c>
      <c r="N2137" s="6">
        <v>347033</v>
      </c>
      <c r="O2137" t="s">
        <v>8182</v>
      </c>
      <c r="P2137" s="6">
        <v>15000000</v>
      </c>
      <c r="Q2137" s="6">
        <v>110216998</v>
      </c>
      <c r="R2137">
        <v>95216998</v>
      </c>
      <c r="S2137" t="s">
        <v>8175</v>
      </c>
      <c r="T2137" s="7">
        <v>42437</v>
      </c>
      <c r="U2137" t="s">
        <v>5295</v>
      </c>
      <c r="V2137" s="7">
        <v>42437</v>
      </c>
      <c r="W2137" t="s">
        <v>8203</v>
      </c>
      <c r="X2137" t="s">
        <v>8197</v>
      </c>
      <c r="Y2137">
        <v>2016</v>
      </c>
      <c r="Z2137">
        <v>8</v>
      </c>
    </row>
    <row r="2138" spans="1:26" x14ac:dyDescent="0.25">
      <c r="A2138" t="s">
        <v>5296</v>
      </c>
      <c r="B2138" t="s">
        <v>5297</v>
      </c>
      <c r="C2138" t="s">
        <v>5297</v>
      </c>
      <c r="D2138">
        <v>0</v>
      </c>
      <c r="E2138">
        <v>97</v>
      </c>
      <c r="F2138">
        <v>1</v>
      </c>
      <c r="G2138">
        <v>37</v>
      </c>
      <c r="H2138" t="s">
        <v>8177</v>
      </c>
      <c r="I2138" t="s">
        <v>145</v>
      </c>
      <c r="J2138" t="s">
        <v>8166</v>
      </c>
      <c r="K2138" t="s">
        <v>8161</v>
      </c>
      <c r="L2138" s="5">
        <v>7.8</v>
      </c>
      <c r="M2138" t="s">
        <v>8181</v>
      </c>
      <c r="N2138" s="6">
        <v>371366</v>
      </c>
      <c r="O2138" t="s">
        <v>8182</v>
      </c>
      <c r="P2138" s="6">
        <v>5000000</v>
      </c>
      <c r="Q2138" s="6">
        <v>9760107</v>
      </c>
      <c r="R2138">
        <v>4760107</v>
      </c>
      <c r="S2138" t="s">
        <v>8175</v>
      </c>
      <c r="T2138" s="7">
        <v>39836</v>
      </c>
      <c r="U2138" t="s">
        <v>4504</v>
      </c>
      <c r="V2138" s="7">
        <v>39836</v>
      </c>
      <c r="W2138" t="s">
        <v>8198</v>
      </c>
      <c r="X2138" t="s">
        <v>1465</v>
      </c>
      <c r="Y2138">
        <v>2009</v>
      </c>
      <c r="Z2138">
        <v>23</v>
      </c>
    </row>
    <row r="2139" spans="1:26" x14ac:dyDescent="0.25">
      <c r="A2139" t="s">
        <v>5298</v>
      </c>
      <c r="B2139" t="s">
        <v>5299</v>
      </c>
      <c r="C2139" t="s">
        <v>5299</v>
      </c>
      <c r="D2139">
        <v>0</v>
      </c>
      <c r="E2139">
        <v>91</v>
      </c>
      <c r="F2139">
        <v>1</v>
      </c>
      <c r="G2139">
        <v>31</v>
      </c>
      <c r="H2139" t="s">
        <v>8177</v>
      </c>
      <c r="I2139" t="s">
        <v>132</v>
      </c>
      <c r="J2139" t="s">
        <v>8157</v>
      </c>
      <c r="K2139" t="s">
        <v>5802</v>
      </c>
      <c r="L2139" s="5">
        <v>5.5</v>
      </c>
      <c r="M2139" t="s">
        <v>8178</v>
      </c>
      <c r="N2139" s="6">
        <v>63944</v>
      </c>
      <c r="O2139" t="s">
        <v>8179</v>
      </c>
      <c r="P2139" s="6">
        <v>55000000</v>
      </c>
      <c r="Q2139" s="6">
        <v>43053376</v>
      </c>
      <c r="R2139">
        <v>-11946624</v>
      </c>
      <c r="S2139" t="s">
        <v>8185</v>
      </c>
      <c r="T2139" s="7">
        <v>40207</v>
      </c>
      <c r="U2139" t="s">
        <v>2711</v>
      </c>
      <c r="V2139" s="7">
        <v>40207</v>
      </c>
      <c r="W2139" t="s">
        <v>8198</v>
      </c>
      <c r="X2139" t="s">
        <v>1465</v>
      </c>
      <c r="Y2139">
        <v>2010</v>
      </c>
      <c r="Z2139">
        <v>29</v>
      </c>
    </row>
    <row r="2140" spans="1:26" x14ac:dyDescent="0.25">
      <c r="A2140" t="s">
        <v>5300</v>
      </c>
      <c r="B2140" t="s">
        <v>5301</v>
      </c>
      <c r="C2140" t="s">
        <v>5302</v>
      </c>
      <c r="D2140">
        <v>0</v>
      </c>
      <c r="E2140">
        <v>90</v>
      </c>
      <c r="F2140">
        <v>1</v>
      </c>
      <c r="G2140">
        <v>30</v>
      </c>
      <c r="H2140" t="s">
        <v>8177</v>
      </c>
      <c r="I2140" t="s">
        <v>8159</v>
      </c>
      <c r="J2140" t="s">
        <v>8160</v>
      </c>
      <c r="K2140" t="s">
        <v>3623</v>
      </c>
      <c r="L2140" s="5">
        <v>8</v>
      </c>
      <c r="M2140" t="s">
        <v>8181</v>
      </c>
      <c r="N2140" s="6">
        <v>59712</v>
      </c>
      <c r="O2140" t="s">
        <v>8179</v>
      </c>
      <c r="P2140" s="6">
        <v>1500000</v>
      </c>
      <c r="Q2140" s="6">
        <v>11179372</v>
      </c>
      <c r="R2140">
        <v>9679372</v>
      </c>
      <c r="S2140" t="s">
        <v>8175</v>
      </c>
      <c r="T2140" s="7">
        <v>39583</v>
      </c>
      <c r="U2140" t="s">
        <v>5303</v>
      </c>
      <c r="V2140" s="7">
        <v>39583</v>
      </c>
      <c r="W2140" t="s">
        <v>8213</v>
      </c>
      <c r="X2140" t="s">
        <v>8199</v>
      </c>
      <c r="Y2140">
        <v>2008</v>
      </c>
      <c r="Z2140">
        <v>15</v>
      </c>
    </row>
    <row r="2141" spans="1:26" x14ac:dyDescent="0.25">
      <c r="A2141" t="s">
        <v>5304</v>
      </c>
      <c r="B2141" t="s">
        <v>5305</v>
      </c>
      <c r="C2141" t="s">
        <v>5305</v>
      </c>
      <c r="D2141">
        <v>0</v>
      </c>
      <c r="E2141">
        <v>98</v>
      </c>
      <c r="F2141">
        <v>1</v>
      </c>
      <c r="G2141">
        <v>38</v>
      </c>
      <c r="H2141" t="s">
        <v>8177</v>
      </c>
      <c r="I2141" t="s">
        <v>5529</v>
      </c>
      <c r="J2141" t="s">
        <v>8158</v>
      </c>
      <c r="K2141" t="s">
        <v>8159</v>
      </c>
      <c r="L2141" s="5">
        <v>5.9</v>
      </c>
      <c r="M2141" t="s">
        <v>8178</v>
      </c>
      <c r="N2141" s="6">
        <v>71467</v>
      </c>
      <c r="O2141" t="s">
        <v>8179</v>
      </c>
      <c r="P2141" s="6">
        <v>8500000</v>
      </c>
      <c r="Q2141" s="6">
        <v>68282844</v>
      </c>
      <c r="R2141">
        <v>59782844</v>
      </c>
      <c r="S2141" t="s">
        <v>8175</v>
      </c>
      <c r="T2141" s="7">
        <v>39670</v>
      </c>
      <c r="U2141" t="s">
        <v>5306</v>
      </c>
      <c r="V2141" s="7">
        <v>39670</v>
      </c>
      <c r="W2141" t="s">
        <v>8212</v>
      </c>
      <c r="X2141" t="s">
        <v>8200</v>
      </c>
      <c r="Y2141">
        <v>2008</v>
      </c>
      <c r="Z2141">
        <v>10</v>
      </c>
    </row>
    <row r="2142" spans="1:26" x14ac:dyDescent="0.25">
      <c r="A2142" t="s">
        <v>5307</v>
      </c>
      <c r="B2142" t="s">
        <v>5308</v>
      </c>
      <c r="C2142" t="s">
        <v>5308</v>
      </c>
      <c r="D2142">
        <v>0</v>
      </c>
      <c r="E2142">
        <v>99</v>
      </c>
      <c r="F2142">
        <v>1</v>
      </c>
      <c r="G2142">
        <v>39</v>
      </c>
      <c r="H2142" t="s">
        <v>8177</v>
      </c>
      <c r="I2142" t="s">
        <v>5529</v>
      </c>
      <c r="J2142" t="s">
        <v>3857</v>
      </c>
      <c r="K2142" t="s">
        <v>5802</v>
      </c>
      <c r="L2142" s="5">
        <v>6.3</v>
      </c>
      <c r="M2142" t="s">
        <v>8178</v>
      </c>
      <c r="N2142" s="6">
        <v>74582</v>
      </c>
      <c r="O2142" t="s">
        <v>8179</v>
      </c>
      <c r="P2142" s="6">
        <v>40000000</v>
      </c>
      <c r="Q2142" s="6">
        <v>61601280</v>
      </c>
      <c r="R2142">
        <v>21601280</v>
      </c>
      <c r="S2142" t="s">
        <v>8175</v>
      </c>
      <c r="T2142" s="7">
        <v>40085</v>
      </c>
      <c r="U2142" t="s">
        <v>3954</v>
      </c>
      <c r="V2142" s="7">
        <v>40085</v>
      </c>
      <c r="W2142" t="s">
        <v>8211</v>
      </c>
      <c r="X2142" t="s">
        <v>8197</v>
      </c>
      <c r="Y2142">
        <v>2009</v>
      </c>
      <c r="Z2142">
        <v>29</v>
      </c>
    </row>
    <row r="2143" spans="1:26" x14ac:dyDescent="0.25">
      <c r="A2143" t="s">
        <v>5309</v>
      </c>
      <c r="B2143" t="s">
        <v>5310</v>
      </c>
      <c r="C2143" t="s">
        <v>5310</v>
      </c>
      <c r="D2143">
        <v>0</v>
      </c>
      <c r="E2143">
        <v>100</v>
      </c>
      <c r="F2143">
        <v>1</v>
      </c>
      <c r="G2143">
        <v>40</v>
      </c>
      <c r="H2143" t="s">
        <v>8177</v>
      </c>
      <c r="I2143" t="s">
        <v>5529</v>
      </c>
      <c r="J2143" t="s">
        <v>8158</v>
      </c>
      <c r="K2143" t="s">
        <v>145</v>
      </c>
      <c r="L2143" s="5">
        <v>7.1</v>
      </c>
      <c r="M2143" t="s">
        <v>8181</v>
      </c>
      <c r="N2143" s="6">
        <v>217209</v>
      </c>
      <c r="O2143" t="s">
        <v>8182</v>
      </c>
      <c r="P2143" s="6">
        <v>65000000</v>
      </c>
      <c r="Q2143" s="6">
        <v>0</v>
      </c>
      <c r="R2143">
        <v>-65000000</v>
      </c>
      <c r="S2143" t="s">
        <v>8185</v>
      </c>
      <c r="T2143" s="7">
        <v>44763</v>
      </c>
      <c r="U2143" t="s">
        <v>5295</v>
      </c>
      <c r="V2143" s="7">
        <v>44763</v>
      </c>
      <c r="W2143" t="s">
        <v>8209</v>
      </c>
      <c r="X2143" t="s">
        <v>8199</v>
      </c>
      <c r="Y2143">
        <v>2022</v>
      </c>
      <c r="Z2143">
        <v>21</v>
      </c>
    </row>
    <row r="2144" spans="1:26" x14ac:dyDescent="0.25">
      <c r="A2144" t="s">
        <v>5311</v>
      </c>
      <c r="B2144" t="s">
        <v>5312</v>
      </c>
      <c r="C2144" t="s">
        <v>5312</v>
      </c>
      <c r="D2144">
        <v>0</v>
      </c>
      <c r="E2144">
        <v>127</v>
      </c>
      <c r="F2144">
        <v>2</v>
      </c>
      <c r="G2144">
        <v>7</v>
      </c>
      <c r="H2144" t="s">
        <v>8183</v>
      </c>
      <c r="I2144" t="s">
        <v>8158</v>
      </c>
      <c r="J2144" t="s">
        <v>8160</v>
      </c>
      <c r="K2144" t="s">
        <v>145</v>
      </c>
      <c r="L2144" s="5">
        <v>7.1</v>
      </c>
      <c r="M2144" t="s">
        <v>8181</v>
      </c>
      <c r="N2144" s="6">
        <v>72219</v>
      </c>
      <c r="O2144" t="s">
        <v>8179</v>
      </c>
      <c r="P2144" s="6">
        <v>70000000</v>
      </c>
      <c r="Q2144" s="6">
        <v>39457342</v>
      </c>
      <c r="R2144">
        <v>-30542658</v>
      </c>
      <c r="S2144" t="s">
        <v>8185</v>
      </c>
      <c r="T2144" s="7">
        <v>39950</v>
      </c>
      <c r="U2144" t="s">
        <v>2547</v>
      </c>
      <c r="V2144" s="7">
        <v>39950</v>
      </c>
      <c r="W2144" t="s">
        <v>8213</v>
      </c>
      <c r="X2144" t="s">
        <v>8200</v>
      </c>
      <c r="Y2144">
        <v>2009</v>
      </c>
      <c r="Z2144">
        <v>17</v>
      </c>
    </row>
    <row r="2145" spans="1:26" x14ac:dyDescent="0.25">
      <c r="A2145" t="s">
        <v>5313</v>
      </c>
      <c r="B2145" t="s">
        <v>5314</v>
      </c>
      <c r="C2145" t="s">
        <v>5314</v>
      </c>
      <c r="D2145">
        <v>0</v>
      </c>
      <c r="E2145">
        <v>99</v>
      </c>
      <c r="F2145">
        <v>1</v>
      </c>
      <c r="G2145">
        <v>39</v>
      </c>
      <c r="H2145" t="s">
        <v>8177</v>
      </c>
      <c r="I2145" t="s">
        <v>8156</v>
      </c>
      <c r="J2145" t="s">
        <v>8166</v>
      </c>
      <c r="K2145" t="s">
        <v>8161</v>
      </c>
      <c r="L2145" s="5">
        <v>6.9</v>
      </c>
      <c r="M2145" t="s">
        <v>8178</v>
      </c>
      <c r="N2145" s="6">
        <v>125923</v>
      </c>
      <c r="O2145" t="s">
        <v>8182</v>
      </c>
      <c r="P2145" s="6">
        <v>12000000</v>
      </c>
      <c r="Q2145" s="6">
        <v>1333377</v>
      </c>
      <c r="R2145">
        <v>-10666623</v>
      </c>
      <c r="S2145" t="s">
        <v>8185</v>
      </c>
      <c r="T2145" s="7">
        <v>40052</v>
      </c>
      <c r="U2145" t="s">
        <v>5315</v>
      </c>
      <c r="V2145" s="7">
        <v>40052</v>
      </c>
      <c r="W2145" t="s">
        <v>8212</v>
      </c>
      <c r="X2145" t="s">
        <v>8199</v>
      </c>
      <c r="Y2145">
        <v>2009</v>
      </c>
      <c r="Z2145">
        <v>27</v>
      </c>
    </row>
    <row r="2146" spans="1:26" x14ac:dyDescent="0.25">
      <c r="A2146" t="s">
        <v>5316</v>
      </c>
      <c r="B2146" t="s">
        <v>5317</v>
      </c>
      <c r="C2146" t="s">
        <v>5317</v>
      </c>
      <c r="D2146">
        <v>0</v>
      </c>
      <c r="E2146">
        <v>108</v>
      </c>
      <c r="F2146">
        <v>1</v>
      </c>
      <c r="G2146">
        <v>48</v>
      </c>
      <c r="H2146" t="s">
        <v>8177</v>
      </c>
      <c r="I2146" t="s">
        <v>5529</v>
      </c>
      <c r="J2146" t="s">
        <v>83</v>
      </c>
      <c r="K2146" t="s">
        <v>8166</v>
      </c>
      <c r="L2146" s="5">
        <v>6.7</v>
      </c>
      <c r="M2146" t="s">
        <v>8178</v>
      </c>
      <c r="N2146" s="6">
        <v>157211</v>
      </c>
      <c r="O2146" t="s">
        <v>8182</v>
      </c>
      <c r="P2146" s="6">
        <v>33000000</v>
      </c>
      <c r="Q2146" s="6">
        <v>20648328</v>
      </c>
      <c r="R2146">
        <v>-12351672</v>
      </c>
      <c r="S2146" t="s">
        <v>8185</v>
      </c>
      <c r="T2146" s="7">
        <v>40081</v>
      </c>
      <c r="U2146" t="s">
        <v>4469</v>
      </c>
      <c r="V2146" s="7">
        <v>40081</v>
      </c>
      <c r="W2146" t="s">
        <v>8211</v>
      </c>
      <c r="X2146" t="s">
        <v>1465</v>
      </c>
      <c r="Y2146">
        <v>2009</v>
      </c>
      <c r="Z2146">
        <v>25</v>
      </c>
    </row>
    <row r="2147" spans="1:26" x14ac:dyDescent="0.25">
      <c r="A2147" t="s">
        <v>5318</v>
      </c>
      <c r="B2147" t="s">
        <v>5319</v>
      </c>
      <c r="C2147" t="s">
        <v>5319</v>
      </c>
      <c r="D2147">
        <v>0</v>
      </c>
      <c r="E2147">
        <v>165</v>
      </c>
      <c r="F2147">
        <v>2</v>
      </c>
      <c r="G2147">
        <v>45</v>
      </c>
      <c r="H2147" t="s">
        <v>8183</v>
      </c>
      <c r="I2147" t="s">
        <v>8158</v>
      </c>
      <c r="J2147" t="s">
        <v>145</v>
      </c>
      <c r="K2147" t="s">
        <v>8157</v>
      </c>
      <c r="L2147" s="5">
        <v>7.9</v>
      </c>
      <c r="M2147" t="s">
        <v>8181</v>
      </c>
      <c r="N2147" s="6">
        <v>113263</v>
      </c>
      <c r="O2147" t="s">
        <v>8182</v>
      </c>
      <c r="P2147" s="6">
        <v>12000000</v>
      </c>
      <c r="Q2147" s="6">
        <v>42345360</v>
      </c>
      <c r="R2147">
        <v>30345360</v>
      </c>
      <c r="S2147" t="s">
        <v>8175</v>
      </c>
      <c r="T2147" s="7">
        <v>40220</v>
      </c>
      <c r="U2147" t="s">
        <v>2645</v>
      </c>
      <c r="V2147" s="7">
        <v>40220</v>
      </c>
      <c r="W2147" t="s">
        <v>8201</v>
      </c>
      <c r="X2147" t="s">
        <v>8199</v>
      </c>
      <c r="Y2147">
        <v>2010</v>
      </c>
      <c r="Z2147">
        <v>11</v>
      </c>
    </row>
    <row r="2148" spans="1:26" x14ac:dyDescent="0.25">
      <c r="A2148" t="s">
        <v>5320</v>
      </c>
      <c r="B2148" t="s">
        <v>5321</v>
      </c>
      <c r="C2148" t="s">
        <v>5321</v>
      </c>
      <c r="D2148">
        <v>0</v>
      </c>
      <c r="E2148">
        <v>118</v>
      </c>
      <c r="F2148">
        <v>1</v>
      </c>
      <c r="G2148">
        <v>58</v>
      </c>
      <c r="H2148" t="s">
        <v>8177</v>
      </c>
      <c r="I2148" t="s">
        <v>8162</v>
      </c>
      <c r="J2148" t="s">
        <v>145</v>
      </c>
      <c r="K2148" t="s">
        <v>8166</v>
      </c>
      <c r="L2148" s="5">
        <v>7.3</v>
      </c>
      <c r="M2148" t="s">
        <v>8181</v>
      </c>
      <c r="N2148" s="6">
        <v>249793</v>
      </c>
      <c r="O2148" t="s">
        <v>8182</v>
      </c>
      <c r="P2148" s="6">
        <v>40000000</v>
      </c>
      <c r="Q2148" s="6">
        <v>86752352</v>
      </c>
      <c r="R2148">
        <v>46752352</v>
      </c>
      <c r="S2148" t="s">
        <v>8175</v>
      </c>
      <c r="T2148" s="7">
        <v>40612</v>
      </c>
      <c r="U2148" t="s">
        <v>5322</v>
      </c>
      <c r="V2148" s="7">
        <v>40612</v>
      </c>
      <c r="W2148" t="s">
        <v>8203</v>
      </c>
      <c r="X2148" t="s">
        <v>8199</v>
      </c>
      <c r="Y2148">
        <v>2011</v>
      </c>
      <c r="Z2148">
        <v>10</v>
      </c>
    </row>
    <row r="2149" spans="1:26" x14ac:dyDescent="0.25">
      <c r="A2149" t="s">
        <v>5323</v>
      </c>
      <c r="B2149">
        <v>2012</v>
      </c>
      <c r="C2149">
        <v>2012</v>
      </c>
      <c r="D2149">
        <v>0</v>
      </c>
      <c r="E2149">
        <v>158</v>
      </c>
      <c r="F2149">
        <v>2</v>
      </c>
      <c r="G2149">
        <v>38</v>
      </c>
      <c r="H2149" t="s">
        <v>8183</v>
      </c>
      <c r="I2149" t="s">
        <v>5529</v>
      </c>
      <c r="J2149" t="s">
        <v>8158</v>
      </c>
      <c r="K2149" t="s">
        <v>8161</v>
      </c>
      <c r="L2149" s="5">
        <v>5.8</v>
      </c>
      <c r="M2149" t="s">
        <v>8178</v>
      </c>
      <c r="N2149" s="6">
        <v>391485</v>
      </c>
      <c r="O2149" t="s">
        <v>8182</v>
      </c>
      <c r="P2149" s="6">
        <v>200000000</v>
      </c>
      <c r="Q2149" s="6">
        <v>791217826</v>
      </c>
      <c r="R2149">
        <v>591217826</v>
      </c>
      <c r="S2149" t="s">
        <v>8175</v>
      </c>
      <c r="T2149" s="7">
        <v>40128</v>
      </c>
      <c r="U2149" t="s">
        <v>1162</v>
      </c>
      <c r="V2149" s="7">
        <v>40128</v>
      </c>
      <c r="W2149" t="s">
        <v>8207</v>
      </c>
      <c r="X2149" t="s">
        <v>8202</v>
      </c>
      <c r="Y2149">
        <v>2009</v>
      </c>
      <c r="Z2149">
        <v>11</v>
      </c>
    </row>
    <row r="2150" spans="1:26" x14ac:dyDescent="0.25">
      <c r="A2150" t="s">
        <v>5324</v>
      </c>
      <c r="B2150" t="s">
        <v>5325</v>
      </c>
      <c r="C2150" t="s">
        <v>5325</v>
      </c>
      <c r="D2150">
        <v>0</v>
      </c>
      <c r="E2150">
        <v>84</v>
      </c>
      <c r="F2150">
        <v>1</v>
      </c>
      <c r="G2150">
        <v>24</v>
      </c>
      <c r="H2150" t="s">
        <v>8177</v>
      </c>
      <c r="I2150" t="s">
        <v>5529</v>
      </c>
      <c r="J2150" t="s">
        <v>132</v>
      </c>
      <c r="K2150" t="s">
        <v>5802</v>
      </c>
      <c r="L2150" s="5">
        <v>7.4</v>
      </c>
      <c r="M2150" t="s">
        <v>8181</v>
      </c>
      <c r="N2150" s="6">
        <v>51104</v>
      </c>
      <c r="O2150" t="s">
        <v>8179</v>
      </c>
      <c r="P2150" s="6">
        <v>2900000</v>
      </c>
      <c r="Q2150" s="6">
        <v>296557</v>
      </c>
      <c r="R2150">
        <v>-2603443</v>
      </c>
      <c r="S2150" t="s">
        <v>8185</v>
      </c>
      <c r="T2150" s="7">
        <v>39831</v>
      </c>
      <c r="U2150" t="s">
        <v>5326</v>
      </c>
      <c r="V2150" s="7">
        <v>39831</v>
      </c>
      <c r="W2150" t="s">
        <v>8198</v>
      </c>
      <c r="X2150" t="s">
        <v>8200</v>
      </c>
      <c r="Y2150">
        <v>2009</v>
      </c>
      <c r="Z2150">
        <v>18</v>
      </c>
    </row>
    <row r="2151" spans="1:26" x14ac:dyDescent="0.25">
      <c r="A2151" t="s">
        <v>5327</v>
      </c>
      <c r="B2151" t="s">
        <v>5328</v>
      </c>
      <c r="C2151" t="s">
        <v>5329</v>
      </c>
      <c r="D2151">
        <v>0</v>
      </c>
      <c r="E2151">
        <v>125</v>
      </c>
      <c r="F2151">
        <v>2</v>
      </c>
      <c r="G2151">
        <v>5</v>
      </c>
      <c r="H2151" t="s">
        <v>8183</v>
      </c>
      <c r="I2151" t="s">
        <v>5529</v>
      </c>
      <c r="J2151" t="s">
        <v>8162</v>
      </c>
      <c r="K2151" t="s">
        <v>145</v>
      </c>
      <c r="L2151" s="5">
        <v>7.8</v>
      </c>
      <c r="M2151" t="s">
        <v>8181</v>
      </c>
      <c r="N2151" s="6">
        <v>70922</v>
      </c>
      <c r="O2151" t="s">
        <v>8179</v>
      </c>
      <c r="P2151" s="6">
        <v>2650000</v>
      </c>
      <c r="Q2151" s="6">
        <v>36495748</v>
      </c>
      <c r="R2151">
        <v>33845748</v>
      </c>
      <c r="S2151" t="s">
        <v>8175</v>
      </c>
      <c r="T2151" s="7">
        <v>39492</v>
      </c>
      <c r="U2151" t="s">
        <v>5330</v>
      </c>
      <c r="V2151" s="7">
        <v>39492</v>
      </c>
      <c r="W2151" t="s">
        <v>8201</v>
      </c>
      <c r="X2151" t="s">
        <v>8199</v>
      </c>
      <c r="Y2151">
        <v>2008</v>
      </c>
      <c r="Z2151">
        <v>14</v>
      </c>
    </row>
    <row r="2152" spans="1:26" x14ac:dyDescent="0.25">
      <c r="A2152" t="s">
        <v>5331</v>
      </c>
      <c r="B2152" t="s">
        <v>5332</v>
      </c>
      <c r="C2152" t="s">
        <v>5332</v>
      </c>
      <c r="D2152">
        <v>0</v>
      </c>
      <c r="E2152">
        <v>103</v>
      </c>
      <c r="F2152">
        <v>1</v>
      </c>
      <c r="G2152">
        <v>43</v>
      </c>
      <c r="H2152" t="s">
        <v>8177</v>
      </c>
      <c r="I2152" t="s">
        <v>132</v>
      </c>
      <c r="J2152" t="s">
        <v>8163</v>
      </c>
      <c r="K2152" t="s">
        <v>8156</v>
      </c>
      <c r="L2152" s="5">
        <v>6</v>
      </c>
      <c r="M2152" t="s">
        <v>8178</v>
      </c>
      <c r="N2152" s="6">
        <v>51279</v>
      </c>
      <c r="O2152" t="s">
        <v>8179</v>
      </c>
      <c r="P2152" s="6">
        <v>100000000</v>
      </c>
      <c r="Q2152" s="6">
        <v>0</v>
      </c>
      <c r="R2152">
        <v>-100000000</v>
      </c>
      <c r="S2152" t="s">
        <v>8185</v>
      </c>
      <c r="T2152" s="7">
        <v>44834</v>
      </c>
      <c r="U2152" t="s">
        <v>4177</v>
      </c>
      <c r="V2152" s="7">
        <v>44834</v>
      </c>
      <c r="W2152" t="s">
        <v>8211</v>
      </c>
      <c r="X2152" t="s">
        <v>1465</v>
      </c>
      <c r="Y2152">
        <v>2022</v>
      </c>
      <c r="Z2152">
        <v>30</v>
      </c>
    </row>
    <row r="2153" spans="1:26" x14ac:dyDescent="0.25">
      <c r="A2153" t="s">
        <v>5333</v>
      </c>
      <c r="B2153" t="s">
        <v>5334</v>
      </c>
      <c r="C2153" t="s">
        <v>5334</v>
      </c>
      <c r="D2153">
        <v>0</v>
      </c>
      <c r="E2153">
        <v>161</v>
      </c>
      <c r="F2153">
        <v>2</v>
      </c>
      <c r="G2153">
        <v>41</v>
      </c>
      <c r="H2153" t="s">
        <v>8183</v>
      </c>
      <c r="I2153" t="s">
        <v>145</v>
      </c>
      <c r="J2153" t="s">
        <v>8156</v>
      </c>
      <c r="K2153" t="s">
        <v>5802</v>
      </c>
      <c r="L2153" s="5">
        <v>7.2</v>
      </c>
      <c r="M2153" t="s">
        <v>8181</v>
      </c>
      <c r="N2153" s="6">
        <v>86062</v>
      </c>
      <c r="O2153" t="s">
        <v>8179</v>
      </c>
      <c r="P2153" s="6">
        <v>16000000</v>
      </c>
      <c r="Q2153" s="6">
        <v>775385</v>
      </c>
      <c r="R2153">
        <v>-15224615</v>
      </c>
      <c r="S2153" t="s">
        <v>8185</v>
      </c>
      <c r="T2153" s="7">
        <v>39955</v>
      </c>
      <c r="U2153" t="s">
        <v>5335</v>
      </c>
      <c r="V2153" s="7">
        <v>39955</v>
      </c>
      <c r="W2153" t="s">
        <v>8213</v>
      </c>
      <c r="X2153" t="s">
        <v>1465</v>
      </c>
      <c r="Y2153">
        <v>2009</v>
      </c>
      <c r="Z2153">
        <v>22</v>
      </c>
    </row>
    <row r="2154" spans="1:26" x14ac:dyDescent="0.25">
      <c r="A2154" t="s">
        <v>5336</v>
      </c>
      <c r="B2154" t="s">
        <v>5337</v>
      </c>
      <c r="C2154" t="s">
        <v>5337</v>
      </c>
      <c r="D2154">
        <v>0</v>
      </c>
      <c r="E2154">
        <v>107</v>
      </c>
      <c r="F2154">
        <v>1</v>
      </c>
      <c r="G2154">
        <v>47</v>
      </c>
      <c r="H2154" t="s">
        <v>8177</v>
      </c>
      <c r="I2154" t="s">
        <v>5529</v>
      </c>
      <c r="J2154" t="s">
        <v>8158</v>
      </c>
      <c r="K2154" t="s">
        <v>8159</v>
      </c>
      <c r="L2154" s="5">
        <v>7.2</v>
      </c>
      <c r="M2154" t="s">
        <v>8181</v>
      </c>
      <c r="N2154" s="6">
        <v>286460</v>
      </c>
      <c r="O2154" t="s">
        <v>8182</v>
      </c>
      <c r="P2154" s="6">
        <v>135000000</v>
      </c>
      <c r="Q2154" s="6">
        <v>245724603</v>
      </c>
      <c r="R2154">
        <v>110724603</v>
      </c>
      <c r="S2154" t="s">
        <v>8175</v>
      </c>
      <c r="T2154" s="7">
        <v>40588</v>
      </c>
      <c r="U2154" t="s">
        <v>1818</v>
      </c>
      <c r="V2154" s="7">
        <v>40588</v>
      </c>
      <c r="W2154" t="s">
        <v>8201</v>
      </c>
      <c r="X2154" t="s">
        <v>8205</v>
      </c>
      <c r="Y2154">
        <v>2011</v>
      </c>
      <c r="Z2154">
        <v>14</v>
      </c>
    </row>
    <row r="2155" spans="1:26" x14ac:dyDescent="0.25">
      <c r="A2155" t="s">
        <v>5338</v>
      </c>
      <c r="B2155" t="s">
        <v>5339</v>
      </c>
      <c r="C2155" t="s">
        <v>5339</v>
      </c>
      <c r="D2155">
        <v>0</v>
      </c>
      <c r="E2155">
        <v>109</v>
      </c>
      <c r="F2155">
        <v>1</v>
      </c>
      <c r="G2155">
        <v>49</v>
      </c>
      <c r="H2155" t="s">
        <v>8177</v>
      </c>
      <c r="I2155" t="s">
        <v>132</v>
      </c>
      <c r="J2155" t="s">
        <v>145</v>
      </c>
      <c r="K2155" t="s">
        <v>8157</v>
      </c>
      <c r="L2155" s="5">
        <v>7.4</v>
      </c>
      <c r="M2155" t="s">
        <v>8181</v>
      </c>
      <c r="N2155" s="6">
        <v>345955</v>
      </c>
      <c r="O2155" t="s">
        <v>8182</v>
      </c>
      <c r="P2155" s="6">
        <v>25000000</v>
      </c>
      <c r="Q2155" s="6">
        <v>166842739</v>
      </c>
      <c r="R2155">
        <v>141842739</v>
      </c>
      <c r="S2155" t="s">
        <v>8175</v>
      </c>
      <c r="T2155" s="7">
        <v>40061</v>
      </c>
      <c r="U2155" t="s">
        <v>3910</v>
      </c>
      <c r="V2155" s="7">
        <v>40061</v>
      </c>
      <c r="W2155" t="s">
        <v>8211</v>
      </c>
      <c r="X2155" t="s">
        <v>8206</v>
      </c>
      <c r="Y2155">
        <v>2009</v>
      </c>
      <c r="Z2155">
        <v>5</v>
      </c>
    </row>
    <row r="2156" spans="1:26" x14ac:dyDescent="0.25">
      <c r="A2156" t="s">
        <v>5340</v>
      </c>
      <c r="B2156" t="s">
        <v>5341</v>
      </c>
      <c r="C2156" t="s">
        <v>5341</v>
      </c>
      <c r="D2156">
        <v>0</v>
      </c>
      <c r="E2156">
        <v>107</v>
      </c>
      <c r="F2156">
        <v>1</v>
      </c>
      <c r="G2156">
        <v>47</v>
      </c>
      <c r="H2156" t="s">
        <v>8177</v>
      </c>
      <c r="I2156" t="s">
        <v>145</v>
      </c>
      <c r="J2156" t="s">
        <v>8165</v>
      </c>
      <c r="K2156" t="s">
        <v>8157</v>
      </c>
      <c r="L2156" s="5">
        <v>6.2</v>
      </c>
      <c r="M2156" t="s">
        <v>8178</v>
      </c>
      <c r="N2156" s="6">
        <v>59708</v>
      </c>
      <c r="O2156" t="s">
        <v>8179</v>
      </c>
      <c r="P2156" s="6">
        <v>30000000</v>
      </c>
      <c r="Q2156" s="6">
        <v>159291809</v>
      </c>
      <c r="R2156">
        <v>129291809</v>
      </c>
      <c r="S2156" t="s">
        <v>8175</v>
      </c>
      <c r="T2156" s="7">
        <v>40394</v>
      </c>
      <c r="U2156" t="s">
        <v>4920</v>
      </c>
      <c r="V2156" s="7">
        <v>40394</v>
      </c>
      <c r="W2156" t="s">
        <v>8212</v>
      </c>
      <c r="X2156" t="s">
        <v>8202</v>
      </c>
      <c r="Y2156">
        <v>2010</v>
      </c>
      <c r="Z2156">
        <v>4</v>
      </c>
    </row>
    <row r="2157" spans="1:26" x14ac:dyDescent="0.25">
      <c r="A2157" t="s">
        <v>5342</v>
      </c>
      <c r="B2157" t="s">
        <v>5343</v>
      </c>
      <c r="C2157" t="s">
        <v>5343</v>
      </c>
      <c r="D2157">
        <v>0</v>
      </c>
      <c r="E2157">
        <v>135</v>
      </c>
      <c r="F2157">
        <v>2</v>
      </c>
      <c r="G2157">
        <v>15</v>
      </c>
      <c r="H2157" t="s">
        <v>8183</v>
      </c>
      <c r="I2157" t="s">
        <v>5529</v>
      </c>
      <c r="J2157" t="s">
        <v>8158</v>
      </c>
      <c r="K2157" t="s">
        <v>3857</v>
      </c>
      <c r="L2157" s="5">
        <v>6.6</v>
      </c>
      <c r="M2157" t="s">
        <v>8178</v>
      </c>
      <c r="N2157" s="6">
        <v>312060</v>
      </c>
      <c r="O2157" t="s">
        <v>8182</v>
      </c>
      <c r="P2157" s="6">
        <v>125000000</v>
      </c>
      <c r="Q2157" s="6">
        <v>276144750</v>
      </c>
      <c r="R2157">
        <v>151144750</v>
      </c>
      <c r="S2157" t="s">
        <v>8175</v>
      </c>
      <c r="T2157" s="7">
        <v>41120</v>
      </c>
      <c r="U2157" t="s">
        <v>4198</v>
      </c>
      <c r="V2157" s="7">
        <v>41120</v>
      </c>
      <c r="W2157" t="s">
        <v>8209</v>
      </c>
      <c r="X2157" t="s">
        <v>8205</v>
      </c>
      <c r="Y2157">
        <v>2012</v>
      </c>
      <c r="Z2157">
        <v>30</v>
      </c>
    </row>
    <row r="2158" spans="1:26" x14ac:dyDescent="0.25">
      <c r="A2158" t="s">
        <v>5344</v>
      </c>
      <c r="B2158" t="s">
        <v>5345</v>
      </c>
      <c r="C2158" t="s">
        <v>5345</v>
      </c>
      <c r="D2158">
        <v>0</v>
      </c>
      <c r="E2158">
        <v>124</v>
      </c>
      <c r="F2158">
        <v>2</v>
      </c>
      <c r="G2158">
        <v>4</v>
      </c>
      <c r="H2158" t="s">
        <v>8183</v>
      </c>
      <c r="I2158" t="s">
        <v>132</v>
      </c>
      <c r="J2158" t="s">
        <v>145</v>
      </c>
      <c r="K2158" t="s">
        <v>8157</v>
      </c>
      <c r="L2158" s="5">
        <v>6.2</v>
      </c>
      <c r="M2158" t="s">
        <v>8178</v>
      </c>
      <c r="N2158" s="6">
        <v>101744</v>
      </c>
      <c r="O2158" t="s">
        <v>8182</v>
      </c>
      <c r="P2158" s="6">
        <v>30000000</v>
      </c>
      <c r="Q2158" s="6">
        <v>54169363</v>
      </c>
      <c r="R2158">
        <v>24169363</v>
      </c>
      <c r="S2158" t="s">
        <v>8175</v>
      </c>
      <c r="T2158" s="7">
        <v>41017</v>
      </c>
      <c r="U2158" t="s">
        <v>4488</v>
      </c>
      <c r="V2158" s="7">
        <v>41017</v>
      </c>
      <c r="W2158" t="s">
        <v>8210</v>
      </c>
      <c r="X2158" t="s">
        <v>8202</v>
      </c>
      <c r="Y2158">
        <v>2012</v>
      </c>
      <c r="Z2158">
        <v>18</v>
      </c>
    </row>
    <row r="2159" spans="1:26" x14ac:dyDescent="0.25">
      <c r="A2159" t="s">
        <v>5346</v>
      </c>
      <c r="B2159" t="s">
        <v>5347</v>
      </c>
      <c r="C2159" t="s">
        <v>5347</v>
      </c>
      <c r="D2159">
        <v>0</v>
      </c>
      <c r="E2159">
        <v>94</v>
      </c>
      <c r="F2159">
        <v>1</v>
      </c>
      <c r="G2159">
        <v>34</v>
      </c>
      <c r="H2159" t="s">
        <v>8177</v>
      </c>
      <c r="I2159" t="s">
        <v>132</v>
      </c>
      <c r="J2159" t="s">
        <v>145</v>
      </c>
      <c r="K2159" t="s">
        <v>8163</v>
      </c>
      <c r="L2159" s="5">
        <v>6.2</v>
      </c>
      <c r="M2159" t="s">
        <v>8178</v>
      </c>
      <c r="N2159" s="6">
        <v>56197</v>
      </c>
      <c r="O2159" t="s">
        <v>8179</v>
      </c>
      <c r="P2159" s="6">
        <v>15000000</v>
      </c>
      <c r="Q2159" s="6">
        <v>76196538</v>
      </c>
      <c r="R2159">
        <v>61196538</v>
      </c>
      <c r="S2159" t="s">
        <v>8175</v>
      </c>
      <c r="T2159" s="7">
        <v>40255</v>
      </c>
      <c r="U2159" t="s">
        <v>5348</v>
      </c>
      <c r="V2159" s="7">
        <v>40255</v>
      </c>
      <c r="W2159" t="s">
        <v>8203</v>
      </c>
      <c r="X2159" t="s">
        <v>8199</v>
      </c>
      <c r="Y2159">
        <v>2010</v>
      </c>
      <c r="Z2159">
        <v>18</v>
      </c>
    </row>
    <row r="2160" spans="1:26" x14ac:dyDescent="0.25">
      <c r="A2160" t="s">
        <v>5349</v>
      </c>
      <c r="B2160" t="s">
        <v>5350</v>
      </c>
      <c r="C2160" t="s">
        <v>5350</v>
      </c>
      <c r="D2160">
        <v>0</v>
      </c>
      <c r="E2160">
        <v>109</v>
      </c>
      <c r="F2160">
        <v>1</v>
      </c>
      <c r="G2160">
        <v>49</v>
      </c>
      <c r="H2160" t="s">
        <v>8177</v>
      </c>
      <c r="I2160" t="s">
        <v>5529</v>
      </c>
      <c r="J2160" t="s">
        <v>8162</v>
      </c>
      <c r="K2160" t="s">
        <v>145</v>
      </c>
      <c r="L2160" s="5">
        <v>7.4</v>
      </c>
      <c r="M2160" t="s">
        <v>8181</v>
      </c>
      <c r="N2160" s="6">
        <v>312465</v>
      </c>
      <c r="O2160" t="s">
        <v>8182</v>
      </c>
      <c r="P2160" s="6">
        <v>50000000</v>
      </c>
      <c r="Q2160" s="6">
        <v>127944208</v>
      </c>
      <c r="R2160">
        <v>77944208</v>
      </c>
      <c r="S2160" t="s">
        <v>8175</v>
      </c>
      <c r="T2160" s="7">
        <v>40079</v>
      </c>
      <c r="U2160" t="s">
        <v>1466</v>
      </c>
      <c r="V2160" s="7">
        <v>40079</v>
      </c>
      <c r="W2160" t="s">
        <v>8211</v>
      </c>
      <c r="X2160" t="s">
        <v>8202</v>
      </c>
      <c r="Y2160">
        <v>2009</v>
      </c>
      <c r="Z2160">
        <v>23</v>
      </c>
    </row>
    <row r="2161" spans="1:26" x14ac:dyDescent="0.25">
      <c r="A2161" t="s">
        <v>5351</v>
      </c>
      <c r="B2161" t="s">
        <v>5352</v>
      </c>
      <c r="C2161" t="s">
        <v>5352</v>
      </c>
      <c r="D2161">
        <v>0</v>
      </c>
      <c r="E2161">
        <v>86</v>
      </c>
      <c r="F2161">
        <v>1</v>
      </c>
      <c r="G2161">
        <v>26</v>
      </c>
      <c r="H2161" t="s">
        <v>8177</v>
      </c>
      <c r="I2161" t="s">
        <v>132</v>
      </c>
      <c r="J2161" t="s">
        <v>8162</v>
      </c>
      <c r="K2161" t="s">
        <v>145</v>
      </c>
      <c r="L2161" s="5">
        <v>5.7</v>
      </c>
      <c r="M2161" t="s">
        <v>8178</v>
      </c>
      <c r="N2161" s="6">
        <v>64670</v>
      </c>
      <c r="O2161" t="s">
        <v>8179</v>
      </c>
      <c r="P2161" s="6">
        <v>18000000</v>
      </c>
      <c r="Q2161" s="6">
        <v>26973554</v>
      </c>
      <c r="R2161">
        <v>8973554</v>
      </c>
      <c r="S2161" t="s">
        <v>8175</v>
      </c>
      <c r="T2161" s="7">
        <v>39888</v>
      </c>
      <c r="U2161" t="s">
        <v>5353</v>
      </c>
      <c r="V2161" s="7">
        <v>39888</v>
      </c>
      <c r="W2161" t="s">
        <v>8203</v>
      </c>
      <c r="X2161" t="s">
        <v>8205</v>
      </c>
      <c r="Y2161">
        <v>2009</v>
      </c>
      <c r="Z2161">
        <v>16</v>
      </c>
    </row>
    <row r="2162" spans="1:26" x14ac:dyDescent="0.25">
      <c r="A2162" t="s">
        <v>5354</v>
      </c>
      <c r="B2162" t="s">
        <v>5355</v>
      </c>
      <c r="C2162" t="s">
        <v>5355</v>
      </c>
      <c r="D2162">
        <v>0</v>
      </c>
      <c r="E2162">
        <v>112</v>
      </c>
      <c r="F2162">
        <v>1</v>
      </c>
      <c r="G2162">
        <v>52</v>
      </c>
      <c r="H2162" t="s">
        <v>8177</v>
      </c>
      <c r="I2162" t="s">
        <v>5529</v>
      </c>
      <c r="J2162" t="s">
        <v>132</v>
      </c>
      <c r="K2162" t="s">
        <v>3857</v>
      </c>
      <c r="L2162" s="5">
        <v>6.7</v>
      </c>
      <c r="M2162" t="s">
        <v>8178</v>
      </c>
      <c r="N2162" s="6">
        <v>79143</v>
      </c>
      <c r="O2162" t="s">
        <v>8179</v>
      </c>
      <c r="P2162" s="6">
        <v>20000000</v>
      </c>
      <c r="Q2162" s="6">
        <v>76004405</v>
      </c>
      <c r="R2162">
        <v>56004405</v>
      </c>
      <c r="S2162" t="s">
        <v>8175</v>
      </c>
      <c r="T2162" s="7">
        <v>44877</v>
      </c>
      <c r="U2162" t="s">
        <v>5356</v>
      </c>
      <c r="V2162" s="7">
        <v>44877</v>
      </c>
      <c r="W2162" t="s">
        <v>8207</v>
      </c>
      <c r="X2162" t="s">
        <v>8206</v>
      </c>
      <c r="Y2162">
        <v>2022</v>
      </c>
      <c r="Z2162">
        <v>12</v>
      </c>
    </row>
    <row r="2163" spans="1:26" x14ac:dyDescent="0.25">
      <c r="A2163" t="s">
        <v>5357</v>
      </c>
      <c r="B2163" t="s">
        <v>5358</v>
      </c>
      <c r="C2163" t="s">
        <v>5358</v>
      </c>
      <c r="D2163">
        <v>0</v>
      </c>
      <c r="E2163">
        <v>146</v>
      </c>
      <c r="F2163">
        <v>2</v>
      </c>
      <c r="G2163">
        <v>26</v>
      </c>
      <c r="H2163" t="s">
        <v>8183</v>
      </c>
      <c r="I2163" t="s">
        <v>132</v>
      </c>
      <c r="J2163" t="s">
        <v>145</v>
      </c>
      <c r="K2163" t="s">
        <v>5802</v>
      </c>
      <c r="L2163" s="5">
        <v>6.3</v>
      </c>
      <c r="M2163" t="s">
        <v>8178</v>
      </c>
      <c r="N2163" s="6">
        <v>122724</v>
      </c>
      <c r="O2163" t="s">
        <v>8182</v>
      </c>
      <c r="P2163" s="6">
        <v>75000000</v>
      </c>
      <c r="Q2163" s="6">
        <v>71585235</v>
      </c>
      <c r="R2163">
        <v>-3414765</v>
      </c>
      <c r="S2163" t="s">
        <v>8185</v>
      </c>
      <c r="T2163" s="7">
        <v>40014</v>
      </c>
      <c r="U2163" t="s">
        <v>3751</v>
      </c>
      <c r="V2163" s="7">
        <v>40014</v>
      </c>
      <c r="W2163" t="s">
        <v>8209</v>
      </c>
      <c r="X2163" t="s">
        <v>8205</v>
      </c>
      <c r="Y2163">
        <v>2009</v>
      </c>
      <c r="Z2163">
        <v>20</v>
      </c>
    </row>
    <row r="2164" spans="1:26" x14ac:dyDescent="0.25">
      <c r="A2164" t="s">
        <v>5359</v>
      </c>
      <c r="B2164" t="s">
        <v>5360</v>
      </c>
      <c r="C2164" t="s">
        <v>5361</v>
      </c>
      <c r="D2164">
        <v>0</v>
      </c>
      <c r="E2164">
        <v>130</v>
      </c>
      <c r="F2164">
        <v>2</v>
      </c>
      <c r="G2164">
        <v>10</v>
      </c>
      <c r="H2164" t="s">
        <v>8183</v>
      </c>
      <c r="I2164" t="s">
        <v>8158</v>
      </c>
      <c r="J2164" t="s">
        <v>8163</v>
      </c>
      <c r="K2164" t="s">
        <v>8156</v>
      </c>
      <c r="L2164" s="5">
        <v>8.1</v>
      </c>
      <c r="M2164" t="s">
        <v>8181</v>
      </c>
      <c r="N2164" s="6">
        <v>923495</v>
      </c>
      <c r="O2164" t="s">
        <v>8184</v>
      </c>
      <c r="P2164" s="6">
        <v>125000000</v>
      </c>
      <c r="Q2164" s="6">
        <v>1342360114</v>
      </c>
      <c r="R2164">
        <v>1217360114</v>
      </c>
      <c r="S2164" t="s">
        <v>8175</v>
      </c>
      <c r="T2164" s="7">
        <v>40731</v>
      </c>
      <c r="U2164" t="s">
        <v>3470</v>
      </c>
      <c r="V2164" s="7">
        <v>40731</v>
      </c>
      <c r="W2164" t="s">
        <v>8209</v>
      </c>
      <c r="X2164" t="s">
        <v>8199</v>
      </c>
      <c r="Y2164">
        <v>2011</v>
      </c>
      <c r="Z2164">
        <v>7</v>
      </c>
    </row>
    <row r="2165" spans="1:26" x14ac:dyDescent="0.25">
      <c r="A2165" t="s">
        <v>5362</v>
      </c>
      <c r="B2165" t="s">
        <v>5363</v>
      </c>
      <c r="C2165" t="s">
        <v>5363</v>
      </c>
      <c r="D2165">
        <v>0</v>
      </c>
      <c r="E2165">
        <v>120</v>
      </c>
      <c r="F2165">
        <v>2</v>
      </c>
      <c r="G2165">
        <v>0</v>
      </c>
      <c r="H2165" t="s">
        <v>8177</v>
      </c>
      <c r="I2165" t="s">
        <v>8158</v>
      </c>
      <c r="J2165" t="s">
        <v>132</v>
      </c>
      <c r="K2165" t="s">
        <v>8163</v>
      </c>
      <c r="L2165" s="5">
        <v>7.1</v>
      </c>
      <c r="M2165" t="s">
        <v>8181</v>
      </c>
      <c r="N2165" s="6">
        <v>95784</v>
      </c>
      <c r="O2165" t="s">
        <v>8179</v>
      </c>
      <c r="P2165" s="6">
        <v>45000000</v>
      </c>
      <c r="Q2165" s="6">
        <v>165184237</v>
      </c>
      <c r="R2165">
        <v>120184237</v>
      </c>
      <c r="S2165" t="s">
        <v>8175</v>
      </c>
      <c r="T2165" s="7">
        <v>40851</v>
      </c>
      <c r="U2165" t="s">
        <v>5364</v>
      </c>
      <c r="V2165" s="7">
        <v>40851</v>
      </c>
      <c r="W2165" t="s">
        <v>8207</v>
      </c>
      <c r="X2165" t="s">
        <v>1465</v>
      </c>
      <c r="Y2165">
        <v>2011</v>
      </c>
      <c r="Z2165">
        <v>4</v>
      </c>
    </row>
    <row r="2166" spans="1:26" x14ac:dyDescent="0.25">
      <c r="A2166" t="s">
        <v>5365</v>
      </c>
      <c r="B2166" t="s">
        <v>5366</v>
      </c>
      <c r="C2166" t="s">
        <v>5366</v>
      </c>
      <c r="D2166">
        <v>0</v>
      </c>
      <c r="E2166">
        <v>105</v>
      </c>
      <c r="F2166">
        <v>1</v>
      </c>
      <c r="G2166">
        <v>45</v>
      </c>
      <c r="H2166" t="s">
        <v>8177</v>
      </c>
      <c r="I2166" t="s">
        <v>132</v>
      </c>
      <c r="J2166" t="s">
        <v>5802</v>
      </c>
      <c r="K2166" t="s">
        <v>5802</v>
      </c>
      <c r="L2166" s="5">
        <v>6.6</v>
      </c>
      <c r="M2166" t="s">
        <v>8178</v>
      </c>
      <c r="N2166" s="6">
        <v>135771</v>
      </c>
      <c r="O2166" t="s">
        <v>8182</v>
      </c>
      <c r="P2166" s="6">
        <v>28000000</v>
      </c>
      <c r="Q2166" s="6">
        <v>134409025</v>
      </c>
      <c r="R2166">
        <v>106409025</v>
      </c>
      <c r="S2166" t="s">
        <v>8175</v>
      </c>
      <c r="T2166" s="7">
        <v>41578</v>
      </c>
      <c r="U2166" t="s">
        <v>1188</v>
      </c>
      <c r="V2166" s="7">
        <v>41578</v>
      </c>
      <c r="W2166" t="s">
        <v>8204</v>
      </c>
      <c r="X2166" t="s">
        <v>8199</v>
      </c>
      <c r="Y2166">
        <v>2013</v>
      </c>
      <c r="Z2166">
        <v>31</v>
      </c>
    </row>
    <row r="2167" spans="1:26" x14ac:dyDescent="0.25">
      <c r="A2167" t="s">
        <v>5367</v>
      </c>
      <c r="B2167" t="s">
        <v>5368</v>
      </c>
      <c r="C2167" t="s">
        <v>5368</v>
      </c>
      <c r="D2167">
        <v>0</v>
      </c>
      <c r="E2167">
        <v>89</v>
      </c>
      <c r="F2167">
        <v>1</v>
      </c>
      <c r="G2167">
        <v>29</v>
      </c>
      <c r="H2167" t="s">
        <v>8177</v>
      </c>
      <c r="I2167" t="s">
        <v>83</v>
      </c>
      <c r="J2167" t="s">
        <v>8166</v>
      </c>
      <c r="K2167" t="s">
        <v>3857</v>
      </c>
      <c r="L2167" s="5">
        <v>4.5</v>
      </c>
      <c r="M2167" t="s">
        <v>8188</v>
      </c>
      <c r="N2167" s="6">
        <v>56066</v>
      </c>
      <c r="O2167" t="s">
        <v>8179</v>
      </c>
      <c r="P2167" s="6">
        <v>5000000</v>
      </c>
      <c r="Q2167" s="6">
        <v>103687316</v>
      </c>
      <c r="R2167">
        <v>98687316</v>
      </c>
      <c r="S2167" t="s">
        <v>8175</v>
      </c>
      <c r="T2167" s="7">
        <v>41935</v>
      </c>
      <c r="U2167" t="s">
        <v>5369</v>
      </c>
      <c r="V2167" s="7">
        <v>41935</v>
      </c>
      <c r="W2167" t="s">
        <v>8204</v>
      </c>
      <c r="X2167" t="s">
        <v>8199</v>
      </c>
      <c r="Y2167">
        <v>2014</v>
      </c>
      <c r="Z2167">
        <v>23</v>
      </c>
    </row>
    <row r="2168" spans="1:26" x14ac:dyDescent="0.25">
      <c r="A2168" t="s">
        <v>5370</v>
      </c>
      <c r="B2168" t="s">
        <v>5371</v>
      </c>
      <c r="C2168" t="s">
        <v>5371</v>
      </c>
      <c r="D2168">
        <v>0</v>
      </c>
      <c r="E2168">
        <v>116</v>
      </c>
      <c r="F2168">
        <v>1</v>
      </c>
      <c r="G2168">
        <v>56</v>
      </c>
      <c r="H2168" t="s">
        <v>8177</v>
      </c>
      <c r="I2168" t="s">
        <v>145</v>
      </c>
      <c r="J2168" t="s">
        <v>5802</v>
      </c>
      <c r="K2168" t="s">
        <v>5802</v>
      </c>
      <c r="L2168" s="5">
        <v>8.1</v>
      </c>
      <c r="M2168" t="s">
        <v>8181</v>
      </c>
      <c r="N2168" s="6">
        <v>801745</v>
      </c>
      <c r="O2168" t="s">
        <v>8184</v>
      </c>
      <c r="P2168" s="6">
        <v>33000000</v>
      </c>
      <c r="Q2168" s="6">
        <v>269958228</v>
      </c>
      <c r="R2168">
        <v>236958228</v>
      </c>
      <c r="S2168" t="s">
        <v>8175</v>
      </c>
      <c r="T2168" s="7">
        <v>39791</v>
      </c>
      <c r="U2168" t="s">
        <v>69</v>
      </c>
      <c r="V2168" s="7">
        <v>39791</v>
      </c>
      <c r="W2168" t="s">
        <v>8196</v>
      </c>
      <c r="X2168" t="s">
        <v>8197</v>
      </c>
      <c r="Y2168">
        <v>2008</v>
      </c>
      <c r="Z2168">
        <v>9</v>
      </c>
    </row>
    <row r="2169" spans="1:26" x14ac:dyDescent="0.25">
      <c r="A2169" t="s">
        <v>5372</v>
      </c>
      <c r="B2169" t="s">
        <v>5373</v>
      </c>
      <c r="C2169" t="s">
        <v>5373</v>
      </c>
      <c r="D2169">
        <v>0</v>
      </c>
      <c r="E2169">
        <v>105</v>
      </c>
      <c r="F2169">
        <v>1</v>
      </c>
      <c r="G2169">
        <v>45</v>
      </c>
      <c r="H2169" t="s">
        <v>8177</v>
      </c>
      <c r="I2169" t="s">
        <v>5529</v>
      </c>
      <c r="J2169" t="s">
        <v>145</v>
      </c>
      <c r="K2169" t="s">
        <v>3857</v>
      </c>
      <c r="L2169" s="5">
        <v>6.2</v>
      </c>
      <c r="M2169" t="s">
        <v>8178</v>
      </c>
      <c r="N2169" s="6">
        <v>136706</v>
      </c>
      <c r="O2169" t="s">
        <v>8182</v>
      </c>
      <c r="P2169" s="6">
        <v>60000000</v>
      </c>
      <c r="Q2169" s="6">
        <v>135503748</v>
      </c>
      <c r="R2169">
        <v>75503748</v>
      </c>
      <c r="S2169" t="s">
        <v>8175</v>
      </c>
      <c r="T2169" s="7">
        <v>41654</v>
      </c>
      <c r="U2169" t="s">
        <v>1236</v>
      </c>
      <c r="V2169" s="7">
        <v>41654</v>
      </c>
      <c r="W2169" t="s">
        <v>8198</v>
      </c>
      <c r="X2169" t="s">
        <v>8202</v>
      </c>
      <c r="Y2169">
        <v>2014</v>
      </c>
      <c r="Z2169">
        <v>15</v>
      </c>
    </row>
    <row r="2170" spans="1:26" x14ac:dyDescent="0.25">
      <c r="A2170" t="s">
        <v>5374</v>
      </c>
      <c r="B2170" t="s">
        <v>5375</v>
      </c>
      <c r="C2170" t="s">
        <v>5375</v>
      </c>
      <c r="D2170">
        <v>0</v>
      </c>
      <c r="E2170">
        <v>116</v>
      </c>
      <c r="F2170">
        <v>1</v>
      </c>
      <c r="G2170">
        <v>56</v>
      </c>
      <c r="H2170" t="s">
        <v>8177</v>
      </c>
      <c r="I2170" t="s">
        <v>5529</v>
      </c>
      <c r="J2170" t="s">
        <v>8162</v>
      </c>
      <c r="K2170" t="s">
        <v>145</v>
      </c>
      <c r="L2170" s="5">
        <v>6.7</v>
      </c>
      <c r="M2170" t="s">
        <v>8178</v>
      </c>
      <c r="N2170" s="6">
        <v>122646</v>
      </c>
      <c r="O2170" t="s">
        <v>8182</v>
      </c>
      <c r="P2170" s="6">
        <v>22000000</v>
      </c>
      <c r="Q2170" s="6">
        <v>15661554</v>
      </c>
      <c r="R2170">
        <v>-6338446</v>
      </c>
      <c r="S2170" t="s">
        <v>8185</v>
      </c>
      <c r="T2170" s="7">
        <v>41587</v>
      </c>
      <c r="U2170" t="s">
        <v>5376</v>
      </c>
      <c r="V2170" s="7">
        <v>41587</v>
      </c>
      <c r="W2170" t="s">
        <v>8207</v>
      </c>
      <c r="X2170" t="s">
        <v>8206</v>
      </c>
      <c r="Y2170">
        <v>2013</v>
      </c>
      <c r="Z2170">
        <v>9</v>
      </c>
    </row>
    <row r="2171" spans="1:26" x14ac:dyDescent="0.25">
      <c r="A2171" t="s">
        <v>5377</v>
      </c>
      <c r="B2171" t="s">
        <v>5378</v>
      </c>
      <c r="C2171" t="s">
        <v>5378</v>
      </c>
      <c r="D2171">
        <v>0</v>
      </c>
      <c r="E2171">
        <v>89</v>
      </c>
      <c r="F2171">
        <v>1</v>
      </c>
      <c r="G2171">
        <v>29</v>
      </c>
      <c r="H2171" t="s">
        <v>8177</v>
      </c>
      <c r="I2171" t="s">
        <v>5529</v>
      </c>
      <c r="J2171" t="s">
        <v>8162</v>
      </c>
      <c r="K2171" t="s">
        <v>3857</v>
      </c>
      <c r="L2171" s="5">
        <v>6.1</v>
      </c>
      <c r="M2171" t="s">
        <v>8178</v>
      </c>
      <c r="N2171" s="6">
        <v>106625</v>
      </c>
      <c r="O2171" t="s">
        <v>8182</v>
      </c>
      <c r="P2171" s="6">
        <v>50000000</v>
      </c>
      <c r="Q2171" s="6">
        <v>91490353</v>
      </c>
      <c r="R2171">
        <v>41490353</v>
      </c>
      <c r="S2171" t="s">
        <v>8175</v>
      </c>
      <c r="T2171" s="7">
        <v>43726</v>
      </c>
      <c r="U2171" t="s">
        <v>5379</v>
      </c>
      <c r="V2171" s="7">
        <v>43726</v>
      </c>
      <c r="W2171" t="s">
        <v>8211</v>
      </c>
      <c r="X2171" t="s">
        <v>8202</v>
      </c>
      <c r="Y2171">
        <v>2019</v>
      </c>
      <c r="Z2171">
        <v>18</v>
      </c>
    </row>
    <row r="2172" spans="1:26" x14ac:dyDescent="0.25">
      <c r="A2172" t="s">
        <v>5380</v>
      </c>
      <c r="B2172" t="s">
        <v>5381</v>
      </c>
      <c r="C2172" t="s">
        <v>5381</v>
      </c>
      <c r="D2172">
        <v>0</v>
      </c>
      <c r="E2172">
        <v>132</v>
      </c>
      <c r="F2172">
        <v>2</v>
      </c>
      <c r="G2172">
        <v>12</v>
      </c>
      <c r="H2172" t="s">
        <v>8183</v>
      </c>
      <c r="I2172" t="s">
        <v>5529</v>
      </c>
      <c r="J2172" t="s">
        <v>8162</v>
      </c>
      <c r="K2172" t="s">
        <v>145</v>
      </c>
      <c r="L2172" s="5">
        <v>6.7</v>
      </c>
      <c r="M2172" t="s">
        <v>8178</v>
      </c>
      <c r="N2172" s="6">
        <v>65745</v>
      </c>
      <c r="O2172" t="s">
        <v>8179</v>
      </c>
      <c r="P2172" s="6">
        <v>17000000</v>
      </c>
      <c r="Q2172" s="6">
        <v>44027682</v>
      </c>
      <c r="R2172">
        <v>27027682</v>
      </c>
      <c r="S2172" t="s">
        <v>8175</v>
      </c>
      <c r="T2172" s="7">
        <v>39829</v>
      </c>
      <c r="U2172" t="s">
        <v>2150</v>
      </c>
      <c r="V2172" s="7">
        <v>39829</v>
      </c>
      <c r="W2172" t="s">
        <v>8198</v>
      </c>
      <c r="X2172" t="s">
        <v>1465</v>
      </c>
      <c r="Y2172">
        <v>2009</v>
      </c>
      <c r="Z2172">
        <v>16</v>
      </c>
    </row>
    <row r="2173" spans="1:26" x14ac:dyDescent="0.25">
      <c r="A2173" t="s">
        <v>5382</v>
      </c>
      <c r="B2173" t="s">
        <v>5383</v>
      </c>
      <c r="C2173" t="s">
        <v>5383</v>
      </c>
      <c r="D2173">
        <v>0</v>
      </c>
      <c r="E2173">
        <v>133</v>
      </c>
      <c r="F2173">
        <v>2</v>
      </c>
      <c r="G2173">
        <v>13</v>
      </c>
      <c r="H2173" t="s">
        <v>8183</v>
      </c>
      <c r="I2173" t="s">
        <v>8160</v>
      </c>
      <c r="J2173" t="s">
        <v>145</v>
      </c>
      <c r="K2173" t="s">
        <v>8168</v>
      </c>
      <c r="L2173" s="5">
        <v>7.6</v>
      </c>
      <c r="M2173" t="s">
        <v>8181</v>
      </c>
      <c r="N2173" s="6">
        <v>452380</v>
      </c>
      <c r="O2173" t="s">
        <v>8182</v>
      </c>
      <c r="P2173" s="6">
        <v>50000000</v>
      </c>
      <c r="Q2173" s="6">
        <v>110206216</v>
      </c>
      <c r="R2173">
        <v>60206216</v>
      </c>
      <c r="S2173" t="s">
        <v>8175</v>
      </c>
      <c r="T2173" s="7">
        <v>40795</v>
      </c>
      <c r="U2173" t="s">
        <v>3517</v>
      </c>
      <c r="V2173" s="7">
        <v>40795</v>
      </c>
      <c r="W2173" t="s">
        <v>8211</v>
      </c>
      <c r="X2173" t="s">
        <v>1465</v>
      </c>
      <c r="Y2173">
        <v>2011</v>
      </c>
      <c r="Z2173">
        <v>9</v>
      </c>
    </row>
    <row r="2174" spans="1:26" x14ac:dyDescent="0.25">
      <c r="A2174" t="s">
        <v>5384</v>
      </c>
      <c r="B2174" t="s">
        <v>5385</v>
      </c>
      <c r="C2174" t="s">
        <v>5385</v>
      </c>
      <c r="D2174">
        <v>0</v>
      </c>
      <c r="E2174">
        <v>150</v>
      </c>
      <c r="F2174">
        <v>2</v>
      </c>
      <c r="G2174">
        <v>30</v>
      </c>
      <c r="H2174" t="s">
        <v>8183</v>
      </c>
      <c r="I2174" t="s">
        <v>5529</v>
      </c>
      <c r="J2174" t="s">
        <v>8158</v>
      </c>
      <c r="K2174" t="s">
        <v>178</v>
      </c>
      <c r="L2174" s="5">
        <v>6.4</v>
      </c>
      <c r="M2174" t="s">
        <v>8178</v>
      </c>
      <c r="N2174" s="6">
        <v>241870</v>
      </c>
      <c r="O2174" t="s">
        <v>8182</v>
      </c>
      <c r="P2174" s="6">
        <v>215000000</v>
      </c>
      <c r="Q2174" s="6">
        <v>260502115</v>
      </c>
      <c r="R2174">
        <v>45502115</v>
      </c>
      <c r="S2174" t="s">
        <v>8175</v>
      </c>
      <c r="T2174" s="7">
        <v>41447</v>
      </c>
      <c r="U2174" t="s">
        <v>1818</v>
      </c>
      <c r="V2174" s="7">
        <v>41447</v>
      </c>
      <c r="W2174" t="s">
        <v>8208</v>
      </c>
      <c r="X2174" t="s">
        <v>8206</v>
      </c>
      <c r="Y2174">
        <v>2013</v>
      </c>
      <c r="Z2174">
        <v>22</v>
      </c>
    </row>
    <row r="2175" spans="1:26" x14ac:dyDescent="0.25">
      <c r="A2175" t="s">
        <v>5386</v>
      </c>
      <c r="B2175" t="s">
        <v>5387</v>
      </c>
      <c r="C2175" t="s">
        <v>5387</v>
      </c>
      <c r="D2175">
        <v>0</v>
      </c>
      <c r="E2175">
        <v>115</v>
      </c>
      <c r="F2175">
        <v>1</v>
      </c>
      <c r="G2175">
        <v>55</v>
      </c>
      <c r="H2175" t="s">
        <v>8177</v>
      </c>
      <c r="I2175" t="s">
        <v>5529</v>
      </c>
      <c r="J2175" t="s">
        <v>8158</v>
      </c>
      <c r="K2175" t="s">
        <v>8156</v>
      </c>
      <c r="L2175" s="5">
        <v>7.5</v>
      </c>
      <c r="M2175" t="s">
        <v>8181</v>
      </c>
      <c r="N2175" s="6">
        <v>785019</v>
      </c>
      <c r="O2175" t="s">
        <v>8184</v>
      </c>
      <c r="P2175" s="6">
        <v>165000000</v>
      </c>
      <c r="Q2175" s="6">
        <v>677796076</v>
      </c>
      <c r="R2175">
        <v>512796076</v>
      </c>
      <c r="S2175" t="s">
        <v>8175</v>
      </c>
      <c r="T2175" s="7">
        <v>42656</v>
      </c>
      <c r="U2175" t="s">
        <v>3731</v>
      </c>
      <c r="V2175" s="7">
        <v>42656</v>
      </c>
      <c r="W2175" t="s">
        <v>8204</v>
      </c>
      <c r="X2175" t="s">
        <v>8199</v>
      </c>
      <c r="Y2175">
        <v>2016</v>
      </c>
      <c r="Z2175">
        <v>13</v>
      </c>
    </row>
    <row r="2176" spans="1:26" x14ac:dyDescent="0.25">
      <c r="A2176" t="s">
        <v>5388</v>
      </c>
      <c r="B2176" t="s">
        <v>5389</v>
      </c>
      <c r="C2176" t="s">
        <v>5389</v>
      </c>
      <c r="D2176">
        <v>0</v>
      </c>
      <c r="E2176">
        <v>115</v>
      </c>
      <c r="F2176">
        <v>1</v>
      </c>
      <c r="G2176">
        <v>55</v>
      </c>
      <c r="H2176" t="s">
        <v>8177</v>
      </c>
      <c r="I2176" t="s">
        <v>5529</v>
      </c>
      <c r="J2176" t="s">
        <v>3857</v>
      </c>
      <c r="K2176" t="s">
        <v>5802</v>
      </c>
      <c r="L2176" s="5">
        <v>6.7</v>
      </c>
      <c r="M2176" t="s">
        <v>8178</v>
      </c>
      <c r="N2176" s="6">
        <v>253871</v>
      </c>
      <c r="O2176" t="s">
        <v>8182</v>
      </c>
      <c r="P2176" s="6">
        <v>50000000</v>
      </c>
      <c r="Q2176" s="6">
        <v>137328301</v>
      </c>
      <c r="R2176">
        <v>87328301</v>
      </c>
      <c r="S2176" t="s">
        <v>8175</v>
      </c>
      <c r="T2176" s="7">
        <v>41473</v>
      </c>
      <c r="U2176" t="s">
        <v>3670</v>
      </c>
      <c r="V2176" s="7">
        <v>41473</v>
      </c>
      <c r="W2176" t="s">
        <v>8209</v>
      </c>
      <c r="X2176" t="s">
        <v>8199</v>
      </c>
      <c r="Y2176">
        <v>2013</v>
      </c>
      <c r="Z2176">
        <v>18</v>
      </c>
    </row>
    <row r="2177" spans="1:26" x14ac:dyDescent="0.25">
      <c r="A2177" t="s">
        <v>5390</v>
      </c>
      <c r="B2177" t="s">
        <v>5391</v>
      </c>
      <c r="C2177" t="s">
        <v>5391</v>
      </c>
      <c r="D2177">
        <v>0</v>
      </c>
      <c r="E2177">
        <v>129</v>
      </c>
      <c r="F2177">
        <v>2</v>
      </c>
      <c r="G2177">
        <v>9</v>
      </c>
      <c r="H2177" t="s">
        <v>8183</v>
      </c>
      <c r="I2177" t="s">
        <v>145</v>
      </c>
      <c r="J2177" t="s">
        <v>8156</v>
      </c>
      <c r="K2177" t="s">
        <v>8157</v>
      </c>
      <c r="L2177" s="5">
        <v>6.5</v>
      </c>
      <c r="M2177" t="s">
        <v>8178</v>
      </c>
      <c r="N2177" s="6">
        <v>94624</v>
      </c>
      <c r="O2177" t="s">
        <v>8179</v>
      </c>
      <c r="P2177" s="6">
        <v>50000000</v>
      </c>
      <c r="Q2177" s="6">
        <v>106956330</v>
      </c>
      <c r="R2177">
        <v>56956330</v>
      </c>
      <c r="S2177" t="s">
        <v>8175</v>
      </c>
      <c r="T2177" s="7">
        <v>40433</v>
      </c>
      <c r="U2177" t="s">
        <v>69</v>
      </c>
      <c r="V2177" s="7">
        <v>40433</v>
      </c>
      <c r="W2177" t="s">
        <v>8211</v>
      </c>
      <c r="X2177" t="s">
        <v>8200</v>
      </c>
      <c r="Y2177">
        <v>2010</v>
      </c>
      <c r="Z2177">
        <v>12</v>
      </c>
    </row>
    <row r="2178" spans="1:26" x14ac:dyDescent="0.25">
      <c r="A2178" t="s">
        <v>5392</v>
      </c>
      <c r="B2178" t="s">
        <v>5393</v>
      </c>
      <c r="C2178" t="s">
        <v>5393</v>
      </c>
      <c r="D2178">
        <v>0</v>
      </c>
      <c r="E2178">
        <v>141</v>
      </c>
      <c r="F2178">
        <v>2</v>
      </c>
      <c r="G2178">
        <v>21</v>
      </c>
      <c r="H2178" t="s">
        <v>8183</v>
      </c>
      <c r="I2178" t="s">
        <v>8158</v>
      </c>
      <c r="J2178" t="s">
        <v>8160</v>
      </c>
      <c r="K2178" t="s">
        <v>145</v>
      </c>
      <c r="L2178" s="5">
        <v>6.6</v>
      </c>
      <c r="M2178" t="s">
        <v>8178</v>
      </c>
      <c r="N2178" s="6">
        <v>97204</v>
      </c>
      <c r="O2178" t="s">
        <v>8179</v>
      </c>
      <c r="P2178" s="6">
        <v>30000000</v>
      </c>
      <c r="Q2178" s="6">
        <v>19263938</v>
      </c>
      <c r="R2178">
        <v>-10736062</v>
      </c>
      <c r="S2178" t="s">
        <v>8185</v>
      </c>
      <c r="T2178" s="7">
        <v>42658</v>
      </c>
      <c r="U2178" t="s">
        <v>4384</v>
      </c>
      <c r="V2178" s="7">
        <v>42658</v>
      </c>
      <c r="W2178" t="s">
        <v>8204</v>
      </c>
      <c r="X2178" t="s">
        <v>8206</v>
      </c>
      <c r="Y2178">
        <v>2016</v>
      </c>
      <c r="Z2178">
        <v>15</v>
      </c>
    </row>
    <row r="2179" spans="1:26" x14ac:dyDescent="0.25">
      <c r="A2179" t="s">
        <v>5394</v>
      </c>
      <c r="B2179" t="s">
        <v>5395</v>
      </c>
      <c r="C2179" t="s">
        <v>5395</v>
      </c>
      <c r="D2179">
        <v>0</v>
      </c>
      <c r="E2179">
        <v>104</v>
      </c>
      <c r="F2179">
        <v>1</v>
      </c>
      <c r="G2179">
        <v>44</v>
      </c>
      <c r="H2179" t="s">
        <v>8177</v>
      </c>
      <c r="I2179" t="s">
        <v>132</v>
      </c>
      <c r="J2179" t="s">
        <v>8157</v>
      </c>
      <c r="K2179" t="s">
        <v>5802</v>
      </c>
      <c r="L2179" s="5">
        <v>5.3</v>
      </c>
      <c r="M2179" t="s">
        <v>8178</v>
      </c>
      <c r="N2179" s="6">
        <v>51525</v>
      </c>
      <c r="O2179" t="s">
        <v>8179</v>
      </c>
      <c r="P2179" s="6">
        <v>35000000</v>
      </c>
      <c r="Q2179" s="6">
        <v>77477008</v>
      </c>
      <c r="R2179">
        <v>42477008</v>
      </c>
      <c r="S2179" t="s">
        <v>8175</v>
      </c>
      <c r="T2179" s="7">
        <v>40291</v>
      </c>
      <c r="U2179" t="s">
        <v>5396</v>
      </c>
      <c r="V2179" s="7">
        <v>40291</v>
      </c>
      <c r="W2179" t="s">
        <v>8210</v>
      </c>
      <c r="X2179" t="s">
        <v>1465</v>
      </c>
      <c r="Y2179">
        <v>2010</v>
      </c>
      <c r="Z2179">
        <v>23</v>
      </c>
    </row>
    <row r="2180" spans="1:26" x14ac:dyDescent="0.25">
      <c r="A2180" t="s">
        <v>5397</v>
      </c>
      <c r="B2180" t="s">
        <v>5398</v>
      </c>
      <c r="C2180" t="s">
        <v>5398</v>
      </c>
      <c r="D2180">
        <v>0</v>
      </c>
      <c r="E2180">
        <v>116</v>
      </c>
      <c r="F2180">
        <v>1</v>
      </c>
      <c r="G2180">
        <v>56</v>
      </c>
      <c r="H2180" t="s">
        <v>8177</v>
      </c>
      <c r="I2180" t="s">
        <v>8160</v>
      </c>
      <c r="J2180" t="s">
        <v>8162</v>
      </c>
      <c r="K2180" t="s">
        <v>145</v>
      </c>
      <c r="L2180" s="5">
        <v>7.2</v>
      </c>
      <c r="M2180" t="s">
        <v>8181</v>
      </c>
      <c r="N2180" s="6">
        <v>250430</v>
      </c>
      <c r="O2180" t="s">
        <v>8182</v>
      </c>
      <c r="P2180" s="6">
        <v>26000000</v>
      </c>
      <c r="Q2180" s="6">
        <v>55404207</v>
      </c>
      <c r="R2180">
        <v>29404207</v>
      </c>
      <c r="S2180" t="s">
        <v>8175</v>
      </c>
      <c r="T2180" s="7">
        <v>41048</v>
      </c>
      <c r="U2180" t="s">
        <v>3854</v>
      </c>
      <c r="V2180" s="7">
        <v>41048</v>
      </c>
      <c r="W2180" t="s">
        <v>8213</v>
      </c>
      <c r="X2180" t="s">
        <v>8206</v>
      </c>
      <c r="Y2180">
        <v>2012</v>
      </c>
      <c r="Z2180">
        <v>19</v>
      </c>
    </row>
    <row r="2181" spans="1:26" x14ac:dyDescent="0.25">
      <c r="A2181" t="s">
        <v>5399</v>
      </c>
      <c r="B2181" t="s">
        <v>5400</v>
      </c>
      <c r="C2181" t="s">
        <v>5400</v>
      </c>
      <c r="D2181">
        <v>0</v>
      </c>
      <c r="E2181">
        <v>141</v>
      </c>
      <c r="F2181">
        <v>2</v>
      </c>
      <c r="G2181">
        <v>21</v>
      </c>
      <c r="H2181" t="s">
        <v>8183</v>
      </c>
      <c r="I2181" t="s">
        <v>8160</v>
      </c>
      <c r="J2181" t="s">
        <v>145</v>
      </c>
      <c r="K2181" t="s">
        <v>8167</v>
      </c>
      <c r="L2181" s="5">
        <v>7.3</v>
      </c>
      <c r="M2181" t="s">
        <v>8181</v>
      </c>
      <c r="N2181" s="6">
        <v>198131</v>
      </c>
      <c r="O2181" t="s">
        <v>8182</v>
      </c>
      <c r="P2181" s="6">
        <v>59000000</v>
      </c>
      <c r="Q2181" s="6">
        <v>105713218</v>
      </c>
      <c r="R2181">
        <v>46713218</v>
      </c>
      <c r="S2181" t="s">
        <v>8175</v>
      </c>
      <c r="T2181" s="7">
        <v>43341</v>
      </c>
      <c r="U2181" t="s">
        <v>5025</v>
      </c>
      <c r="V2181" s="7">
        <v>43341</v>
      </c>
      <c r="W2181" t="s">
        <v>8212</v>
      </c>
      <c r="X2181" t="s">
        <v>8202</v>
      </c>
      <c r="Y2181">
        <v>2018</v>
      </c>
      <c r="Z2181">
        <v>29</v>
      </c>
    </row>
    <row r="2182" spans="1:26" x14ac:dyDescent="0.25">
      <c r="A2182" t="s">
        <v>5401</v>
      </c>
      <c r="B2182" t="s">
        <v>5402</v>
      </c>
      <c r="C2182" t="s">
        <v>5402</v>
      </c>
      <c r="D2182">
        <v>0</v>
      </c>
      <c r="E2182">
        <v>87</v>
      </c>
      <c r="F2182">
        <v>1</v>
      </c>
      <c r="G2182">
        <v>27</v>
      </c>
      <c r="H2182" t="s">
        <v>8177</v>
      </c>
      <c r="I2182" t="s">
        <v>132</v>
      </c>
      <c r="J2182" t="s">
        <v>8161</v>
      </c>
      <c r="K2182" t="s">
        <v>5802</v>
      </c>
      <c r="L2182" s="5">
        <v>1.9</v>
      </c>
      <c r="M2182" t="s">
        <v>8189</v>
      </c>
      <c r="N2182" s="6">
        <v>93840</v>
      </c>
      <c r="O2182" t="s">
        <v>8179</v>
      </c>
      <c r="P2182" s="6">
        <v>20000000</v>
      </c>
      <c r="Q2182" s="6">
        <v>34816824</v>
      </c>
      <c r="R2182">
        <v>14816824</v>
      </c>
      <c r="S2182" t="s">
        <v>8175</v>
      </c>
      <c r="T2182" s="7">
        <v>39689</v>
      </c>
      <c r="U2182" t="s">
        <v>4485</v>
      </c>
      <c r="V2182" s="7">
        <v>39689</v>
      </c>
      <c r="W2182" t="s">
        <v>8212</v>
      </c>
      <c r="X2182" t="s">
        <v>1465</v>
      </c>
      <c r="Y2182">
        <v>2008</v>
      </c>
      <c r="Z2182">
        <v>29</v>
      </c>
    </row>
    <row r="2183" spans="1:26" x14ac:dyDescent="0.25">
      <c r="A2183" t="s">
        <v>5403</v>
      </c>
      <c r="B2183" t="s">
        <v>5404</v>
      </c>
      <c r="C2183" t="s">
        <v>5404</v>
      </c>
      <c r="D2183">
        <v>0</v>
      </c>
      <c r="E2183">
        <v>109</v>
      </c>
      <c r="F2183">
        <v>1</v>
      </c>
      <c r="G2183">
        <v>49</v>
      </c>
      <c r="H2183" t="s">
        <v>8177</v>
      </c>
      <c r="I2183" t="s">
        <v>5529</v>
      </c>
      <c r="J2183" t="s">
        <v>132</v>
      </c>
      <c r="K2183" t="s">
        <v>8161</v>
      </c>
      <c r="L2183" s="5">
        <v>6.9</v>
      </c>
      <c r="M2183" t="s">
        <v>8178</v>
      </c>
      <c r="N2183" s="6">
        <v>294040</v>
      </c>
      <c r="O2183" t="s">
        <v>8182</v>
      </c>
      <c r="P2183" s="6">
        <v>20000000</v>
      </c>
      <c r="Q2183" s="6">
        <v>46091271</v>
      </c>
      <c r="R2183">
        <v>26091271</v>
      </c>
      <c r="S2183" t="s">
        <v>8175</v>
      </c>
      <c r="T2183" s="7">
        <v>41465</v>
      </c>
      <c r="U2183" t="s">
        <v>4024</v>
      </c>
      <c r="V2183" s="7">
        <v>41465</v>
      </c>
      <c r="W2183" t="s">
        <v>8209</v>
      </c>
      <c r="X2183" t="s">
        <v>8202</v>
      </c>
      <c r="Y2183">
        <v>2013</v>
      </c>
      <c r="Z2183">
        <v>10</v>
      </c>
    </row>
    <row r="2184" spans="1:26" x14ac:dyDescent="0.25">
      <c r="A2184" t="s">
        <v>5405</v>
      </c>
      <c r="B2184" t="s">
        <v>5406</v>
      </c>
      <c r="C2184" t="s">
        <v>5406</v>
      </c>
      <c r="D2184">
        <v>0</v>
      </c>
      <c r="E2184">
        <v>106</v>
      </c>
      <c r="F2184">
        <v>1</v>
      </c>
      <c r="G2184">
        <v>46</v>
      </c>
      <c r="H2184" t="s">
        <v>8177</v>
      </c>
      <c r="I2184" t="s">
        <v>8158</v>
      </c>
      <c r="J2184" t="s">
        <v>8159</v>
      </c>
      <c r="K2184" t="s">
        <v>132</v>
      </c>
      <c r="L2184" s="5">
        <v>6.2</v>
      </c>
      <c r="M2184" t="s">
        <v>8178</v>
      </c>
      <c r="N2184" s="6">
        <v>209297</v>
      </c>
      <c r="O2184" t="s">
        <v>8182</v>
      </c>
      <c r="P2184" s="6">
        <v>200000000</v>
      </c>
      <c r="Q2184" s="6">
        <v>559852396</v>
      </c>
      <c r="R2184">
        <v>359852396</v>
      </c>
      <c r="S2184" t="s">
        <v>8175</v>
      </c>
      <c r="T2184" s="7">
        <v>40712</v>
      </c>
      <c r="U2184" t="s">
        <v>5407</v>
      </c>
      <c r="V2184" s="7">
        <v>40712</v>
      </c>
      <c r="W2184" t="s">
        <v>8208</v>
      </c>
      <c r="X2184" t="s">
        <v>8206</v>
      </c>
      <c r="Y2184">
        <v>2011</v>
      </c>
      <c r="Z2184">
        <v>18</v>
      </c>
    </row>
    <row r="2185" spans="1:26" x14ac:dyDescent="0.25">
      <c r="A2185" t="s">
        <v>5408</v>
      </c>
      <c r="B2185" t="s">
        <v>5409</v>
      </c>
      <c r="C2185" t="s">
        <v>5409</v>
      </c>
      <c r="D2185">
        <v>0</v>
      </c>
      <c r="E2185">
        <v>100</v>
      </c>
      <c r="F2185">
        <v>1</v>
      </c>
      <c r="G2185">
        <v>40</v>
      </c>
      <c r="H2185" t="s">
        <v>8177</v>
      </c>
      <c r="I2185" t="s">
        <v>132</v>
      </c>
      <c r="J2185" t="s">
        <v>8157</v>
      </c>
      <c r="K2185" t="s">
        <v>5802</v>
      </c>
      <c r="L2185" s="5">
        <v>6.4</v>
      </c>
      <c r="M2185" t="s">
        <v>8178</v>
      </c>
      <c r="N2185" s="6">
        <v>109071</v>
      </c>
      <c r="O2185" t="s">
        <v>8182</v>
      </c>
      <c r="P2185" s="6">
        <v>19000000</v>
      </c>
      <c r="Q2185" s="6">
        <v>32686500</v>
      </c>
      <c r="R2185">
        <v>13686500</v>
      </c>
      <c r="S2185" t="s">
        <v>8175</v>
      </c>
      <c r="T2185" s="7">
        <v>40184</v>
      </c>
      <c r="U2185" t="s">
        <v>5410</v>
      </c>
      <c r="V2185" s="7">
        <v>40184</v>
      </c>
      <c r="W2185" t="s">
        <v>8198</v>
      </c>
      <c r="X2185" t="s">
        <v>8202</v>
      </c>
      <c r="Y2185">
        <v>2010</v>
      </c>
      <c r="Z2185">
        <v>6</v>
      </c>
    </row>
    <row r="2186" spans="1:26" x14ac:dyDescent="0.25">
      <c r="A2186" t="s">
        <v>5411</v>
      </c>
      <c r="B2186" t="s">
        <v>5412</v>
      </c>
      <c r="C2186" t="s">
        <v>5413</v>
      </c>
      <c r="D2186">
        <v>0</v>
      </c>
      <c r="E2186">
        <v>129</v>
      </c>
      <c r="F2186">
        <v>2</v>
      </c>
      <c r="G2186">
        <v>9</v>
      </c>
      <c r="H2186" t="s">
        <v>8183</v>
      </c>
      <c r="I2186" t="s">
        <v>8162</v>
      </c>
      <c r="J2186" t="s">
        <v>145</v>
      </c>
      <c r="K2186" t="s">
        <v>8166</v>
      </c>
      <c r="L2186" s="5">
        <v>7.7</v>
      </c>
      <c r="M2186" t="s">
        <v>8181</v>
      </c>
      <c r="N2186" s="6">
        <v>69613</v>
      </c>
      <c r="O2186" t="s">
        <v>8179</v>
      </c>
      <c r="P2186" s="6">
        <v>5000000</v>
      </c>
      <c r="Q2186" s="6">
        <v>17267324</v>
      </c>
      <c r="R2186">
        <v>12267324</v>
      </c>
      <c r="S2186" t="s">
        <v>8175</v>
      </c>
      <c r="T2186" s="7">
        <v>39949</v>
      </c>
      <c r="U2186" t="s">
        <v>3284</v>
      </c>
      <c r="V2186" s="7">
        <v>39949</v>
      </c>
      <c r="W2186" t="s">
        <v>8213</v>
      </c>
      <c r="X2186" t="s">
        <v>8206</v>
      </c>
      <c r="Y2186">
        <v>2009</v>
      </c>
      <c r="Z2186">
        <v>16</v>
      </c>
    </row>
    <row r="2187" spans="1:26" x14ac:dyDescent="0.25">
      <c r="A2187" t="s">
        <v>5414</v>
      </c>
      <c r="B2187" t="s">
        <v>5415</v>
      </c>
      <c r="C2187" t="s">
        <v>5415</v>
      </c>
      <c r="D2187">
        <v>0</v>
      </c>
      <c r="E2187">
        <v>93</v>
      </c>
      <c r="F2187">
        <v>1</v>
      </c>
      <c r="G2187">
        <v>33</v>
      </c>
      <c r="H2187" t="s">
        <v>8177</v>
      </c>
      <c r="I2187" t="s">
        <v>5529</v>
      </c>
      <c r="J2187" t="s">
        <v>8158</v>
      </c>
      <c r="K2187" t="s">
        <v>8159</v>
      </c>
      <c r="L2187" s="5">
        <v>7.1</v>
      </c>
      <c r="M2187" t="s">
        <v>8181</v>
      </c>
      <c r="N2187" s="6">
        <v>432416</v>
      </c>
      <c r="O2187" t="s">
        <v>8182</v>
      </c>
      <c r="P2187" s="6">
        <v>185000000</v>
      </c>
      <c r="Q2187" s="6">
        <v>538983207</v>
      </c>
      <c r="R2187">
        <v>353983207</v>
      </c>
      <c r="S2187" t="s">
        <v>8175</v>
      </c>
      <c r="T2187" s="7">
        <v>41070</v>
      </c>
      <c r="U2187" t="s">
        <v>5416</v>
      </c>
      <c r="V2187" s="7">
        <v>41070</v>
      </c>
      <c r="W2187" t="s">
        <v>8208</v>
      </c>
      <c r="X2187" t="s">
        <v>8200</v>
      </c>
      <c r="Y2187">
        <v>2012</v>
      </c>
      <c r="Z2187">
        <v>10</v>
      </c>
    </row>
    <row r="2188" spans="1:26" x14ac:dyDescent="0.25">
      <c r="A2188" t="s">
        <v>5417</v>
      </c>
      <c r="B2188" t="s">
        <v>5418</v>
      </c>
      <c r="C2188" t="s">
        <v>5419</v>
      </c>
      <c r="D2188">
        <v>0</v>
      </c>
      <c r="E2188">
        <v>116</v>
      </c>
      <c r="F2188">
        <v>1</v>
      </c>
      <c r="G2188">
        <v>56</v>
      </c>
      <c r="H2188" t="s">
        <v>8177</v>
      </c>
      <c r="I2188" t="s">
        <v>5529</v>
      </c>
      <c r="J2188" t="s">
        <v>8158</v>
      </c>
      <c r="K2188" t="s">
        <v>8161</v>
      </c>
      <c r="L2188" s="5">
        <v>5.7</v>
      </c>
      <c r="M2188" t="s">
        <v>8178</v>
      </c>
      <c r="N2188" s="6">
        <v>183784</v>
      </c>
      <c r="O2188" t="s">
        <v>8182</v>
      </c>
      <c r="P2188" s="6">
        <v>70000000</v>
      </c>
      <c r="Q2188" s="6">
        <v>211819354</v>
      </c>
      <c r="R2188">
        <v>141819354</v>
      </c>
      <c r="S2188" t="s">
        <v>8175</v>
      </c>
      <c r="T2188" s="7">
        <v>40610</v>
      </c>
      <c r="U2188" t="s">
        <v>3840</v>
      </c>
      <c r="V2188" s="7">
        <v>40610</v>
      </c>
      <c r="W2188" t="s">
        <v>8203</v>
      </c>
      <c r="X2188" t="s">
        <v>8197</v>
      </c>
      <c r="Y2188">
        <v>2011</v>
      </c>
      <c r="Z2188">
        <v>8</v>
      </c>
    </row>
    <row r="2189" spans="1:26" x14ac:dyDescent="0.25">
      <c r="A2189" t="s">
        <v>5420</v>
      </c>
      <c r="B2189" t="s">
        <v>5421</v>
      </c>
      <c r="C2189" t="s">
        <v>5421</v>
      </c>
      <c r="D2189">
        <v>0</v>
      </c>
      <c r="E2189">
        <v>105</v>
      </c>
      <c r="F2189">
        <v>1</v>
      </c>
      <c r="G2189">
        <v>45</v>
      </c>
      <c r="H2189" t="s">
        <v>8177</v>
      </c>
      <c r="I2189" t="s">
        <v>8161</v>
      </c>
      <c r="J2189" t="s">
        <v>3857</v>
      </c>
      <c r="K2189" t="s">
        <v>5802</v>
      </c>
      <c r="L2189" s="5">
        <v>7.4</v>
      </c>
      <c r="M2189" t="s">
        <v>8181</v>
      </c>
      <c r="N2189" s="6">
        <v>600371</v>
      </c>
      <c r="O2189" t="s">
        <v>8184</v>
      </c>
      <c r="P2189" s="6">
        <v>27000000</v>
      </c>
      <c r="Q2189" s="6">
        <v>161849455</v>
      </c>
      <c r="R2189">
        <v>134849455</v>
      </c>
      <c r="S2189" t="s">
        <v>8175</v>
      </c>
      <c r="T2189" s="7">
        <v>40610</v>
      </c>
      <c r="U2189" t="s">
        <v>4001</v>
      </c>
      <c r="V2189" s="7">
        <v>40610</v>
      </c>
      <c r="W2189" t="s">
        <v>8203</v>
      </c>
      <c r="X2189" t="s">
        <v>8197</v>
      </c>
      <c r="Y2189">
        <v>2011</v>
      </c>
      <c r="Z2189">
        <v>8</v>
      </c>
    </row>
    <row r="2190" spans="1:26" x14ac:dyDescent="0.25">
      <c r="A2190" t="s">
        <v>5422</v>
      </c>
      <c r="B2190" t="s">
        <v>5423</v>
      </c>
      <c r="C2190" t="s">
        <v>5423</v>
      </c>
      <c r="D2190">
        <v>0</v>
      </c>
      <c r="E2190">
        <v>97</v>
      </c>
      <c r="F2190">
        <v>1</v>
      </c>
      <c r="G2190">
        <v>37</v>
      </c>
      <c r="H2190" t="s">
        <v>8177</v>
      </c>
      <c r="I2190" t="s">
        <v>5529</v>
      </c>
      <c r="J2190" t="s">
        <v>8158</v>
      </c>
      <c r="K2190" t="s">
        <v>8159</v>
      </c>
      <c r="L2190" s="5">
        <v>6.9</v>
      </c>
      <c r="M2190" t="s">
        <v>8178</v>
      </c>
      <c r="N2190" s="6">
        <v>86225</v>
      </c>
      <c r="O2190" t="s">
        <v>8179</v>
      </c>
      <c r="P2190" s="6">
        <v>80000000</v>
      </c>
      <c r="Q2190" s="6">
        <v>140073390</v>
      </c>
      <c r="R2190">
        <v>60073390</v>
      </c>
      <c r="S2190" t="s">
        <v>8175</v>
      </c>
      <c r="T2190" s="7">
        <v>40444</v>
      </c>
      <c r="U2190" t="s">
        <v>3353</v>
      </c>
      <c r="V2190" s="7">
        <v>40444</v>
      </c>
      <c r="W2190" t="s">
        <v>8211</v>
      </c>
      <c r="X2190" t="s">
        <v>8199</v>
      </c>
      <c r="Y2190">
        <v>2010</v>
      </c>
      <c r="Z2190">
        <v>23</v>
      </c>
    </row>
    <row r="2191" spans="1:26" x14ac:dyDescent="0.25">
      <c r="A2191" t="s">
        <v>5424</v>
      </c>
      <c r="B2191" t="s">
        <v>5425</v>
      </c>
      <c r="C2191" t="s">
        <v>5425</v>
      </c>
      <c r="D2191">
        <v>0</v>
      </c>
      <c r="E2191">
        <v>107</v>
      </c>
      <c r="F2191">
        <v>1</v>
      </c>
      <c r="G2191">
        <v>47</v>
      </c>
      <c r="H2191" t="s">
        <v>8177</v>
      </c>
      <c r="I2191" t="s">
        <v>5529</v>
      </c>
      <c r="J2191" t="s">
        <v>8162</v>
      </c>
      <c r="K2191" t="s">
        <v>145</v>
      </c>
      <c r="L2191" s="5">
        <v>6.3</v>
      </c>
      <c r="M2191" t="s">
        <v>8178</v>
      </c>
      <c r="N2191" s="6">
        <v>224309</v>
      </c>
      <c r="O2191" t="s">
        <v>8182</v>
      </c>
      <c r="P2191" s="6">
        <v>110000000</v>
      </c>
      <c r="Q2191" s="6">
        <v>169846945</v>
      </c>
      <c r="R2191">
        <v>59846945</v>
      </c>
      <c r="S2191" t="s">
        <v>8175</v>
      </c>
      <c r="T2191" s="7">
        <v>42810</v>
      </c>
      <c r="U2191" t="s">
        <v>5426</v>
      </c>
      <c r="V2191" s="7">
        <v>42810</v>
      </c>
      <c r="W2191" t="s">
        <v>8203</v>
      </c>
      <c r="X2191" t="s">
        <v>8199</v>
      </c>
      <c r="Y2191">
        <v>2017</v>
      </c>
      <c r="Z2191">
        <v>16</v>
      </c>
    </row>
    <row r="2192" spans="1:26" x14ac:dyDescent="0.25">
      <c r="A2192" t="s">
        <v>5427</v>
      </c>
      <c r="B2192" t="s">
        <v>5428</v>
      </c>
      <c r="C2192" t="s">
        <v>5428</v>
      </c>
      <c r="D2192">
        <v>0</v>
      </c>
      <c r="E2192">
        <v>98</v>
      </c>
      <c r="F2192">
        <v>1</v>
      </c>
      <c r="G2192">
        <v>38</v>
      </c>
      <c r="H2192" t="s">
        <v>8177</v>
      </c>
      <c r="I2192" t="s">
        <v>83</v>
      </c>
      <c r="J2192" t="s">
        <v>8166</v>
      </c>
      <c r="K2192" t="s">
        <v>8161</v>
      </c>
      <c r="L2192" s="5">
        <v>5.9</v>
      </c>
      <c r="M2192" t="s">
        <v>8178</v>
      </c>
      <c r="N2192" s="6">
        <v>80835</v>
      </c>
      <c r="O2192" t="s">
        <v>8179</v>
      </c>
      <c r="P2192" s="6">
        <v>10000000</v>
      </c>
      <c r="Q2192" s="6">
        <v>47719794</v>
      </c>
      <c r="R2192">
        <v>37719794</v>
      </c>
      <c r="S2192" t="s">
        <v>8175</v>
      </c>
      <c r="T2192" s="7">
        <v>40110</v>
      </c>
      <c r="U2192" t="s">
        <v>5429</v>
      </c>
      <c r="V2192" s="7">
        <v>40110</v>
      </c>
      <c r="W2192" t="s">
        <v>8204</v>
      </c>
      <c r="X2192" t="s">
        <v>8206</v>
      </c>
      <c r="Y2192">
        <v>2009</v>
      </c>
      <c r="Z2192">
        <v>24</v>
      </c>
    </row>
    <row r="2193" spans="1:26" x14ac:dyDescent="0.25">
      <c r="A2193" t="s">
        <v>5430</v>
      </c>
      <c r="B2193" t="s">
        <v>5431</v>
      </c>
      <c r="C2193" t="s">
        <v>5431</v>
      </c>
      <c r="D2193">
        <v>0</v>
      </c>
      <c r="E2193">
        <v>96</v>
      </c>
      <c r="F2193">
        <v>1</v>
      </c>
      <c r="G2193">
        <v>36</v>
      </c>
      <c r="H2193" t="s">
        <v>8177</v>
      </c>
      <c r="I2193" t="s">
        <v>5529</v>
      </c>
      <c r="J2193" t="s">
        <v>83</v>
      </c>
      <c r="K2193" t="s">
        <v>8161</v>
      </c>
      <c r="L2193" s="5">
        <v>5.8</v>
      </c>
      <c r="M2193" t="s">
        <v>8178</v>
      </c>
      <c r="N2193" s="6">
        <v>177036</v>
      </c>
      <c r="O2193" t="s">
        <v>8182</v>
      </c>
      <c r="P2193" s="6">
        <v>60000000</v>
      </c>
      <c r="Q2193" s="6">
        <v>300228084</v>
      </c>
      <c r="R2193">
        <v>240228084</v>
      </c>
      <c r="S2193" t="s">
        <v>8175</v>
      </c>
      <c r="T2193" s="7">
        <v>40423</v>
      </c>
      <c r="U2193" t="s">
        <v>1500</v>
      </c>
      <c r="V2193" s="7">
        <v>40423</v>
      </c>
      <c r="W2193" t="s">
        <v>8211</v>
      </c>
      <c r="X2193" t="s">
        <v>8199</v>
      </c>
      <c r="Y2193">
        <v>2010</v>
      </c>
      <c r="Z2193">
        <v>2</v>
      </c>
    </row>
    <row r="2194" spans="1:26" x14ac:dyDescent="0.25">
      <c r="A2194" t="s">
        <v>5432</v>
      </c>
      <c r="B2194" t="s">
        <v>5433</v>
      </c>
      <c r="C2194" t="s">
        <v>5433</v>
      </c>
      <c r="D2194">
        <v>0</v>
      </c>
      <c r="E2194">
        <v>106</v>
      </c>
      <c r="F2194">
        <v>1</v>
      </c>
      <c r="G2194">
        <v>46</v>
      </c>
      <c r="H2194" t="s">
        <v>8177</v>
      </c>
      <c r="I2194" t="s">
        <v>5529</v>
      </c>
      <c r="J2194" t="s">
        <v>8160</v>
      </c>
      <c r="K2194" t="s">
        <v>145</v>
      </c>
      <c r="L2194" s="5">
        <v>8</v>
      </c>
      <c r="M2194" t="s">
        <v>8181</v>
      </c>
      <c r="N2194" s="6">
        <v>231090</v>
      </c>
      <c r="O2194" t="s">
        <v>8182</v>
      </c>
      <c r="P2194" s="6">
        <v>11715578</v>
      </c>
      <c r="Q2194" s="6">
        <v>22108789</v>
      </c>
      <c r="R2194">
        <v>10393211</v>
      </c>
      <c r="S2194" t="s">
        <v>8175</v>
      </c>
      <c r="T2194" s="7">
        <v>39794</v>
      </c>
      <c r="U2194" t="s">
        <v>5434</v>
      </c>
      <c r="V2194" s="7">
        <v>39794</v>
      </c>
      <c r="W2194" t="s">
        <v>8196</v>
      </c>
      <c r="X2194" t="s">
        <v>1465</v>
      </c>
      <c r="Y2194">
        <v>2008</v>
      </c>
      <c r="Z2194">
        <v>12</v>
      </c>
    </row>
    <row r="2195" spans="1:26" x14ac:dyDescent="0.25">
      <c r="A2195" t="s">
        <v>5435</v>
      </c>
      <c r="B2195" t="s">
        <v>5436</v>
      </c>
      <c r="C2195" t="s">
        <v>5436</v>
      </c>
      <c r="D2195">
        <v>0</v>
      </c>
      <c r="E2195">
        <v>102</v>
      </c>
      <c r="F2195">
        <v>1</v>
      </c>
      <c r="G2195">
        <v>42</v>
      </c>
      <c r="H2195" t="s">
        <v>8177</v>
      </c>
      <c r="I2195" t="s">
        <v>132</v>
      </c>
      <c r="J2195" t="s">
        <v>8163</v>
      </c>
      <c r="K2195" t="s">
        <v>8156</v>
      </c>
      <c r="L2195" s="5">
        <v>5.2</v>
      </c>
      <c r="M2195" t="s">
        <v>8178</v>
      </c>
      <c r="N2195" s="6">
        <v>64172</v>
      </c>
      <c r="O2195" t="s">
        <v>8179</v>
      </c>
      <c r="P2195" s="6">
        <v>80000000</v>
      </c>
      <c r="Q2195" s="6">
        <v>169852759</v>
      </c>
      <c r="R2195">
        <v>89852759</v>
      </c>
      <c r="S2195" t="s">
        <v>8175</v>
      </c>
      <c r="T2195" s="7">
        <v>40730</v>
      </c>
      <c r="U2195" t="s">
        <v>1875</v>
      </c>
      <c r="V2195" s="7">
        <v>40730</v>
      </c>
      <c r="W2195" t="s">
        <v>8209</v>
      </c>
      <c r="X2195" t="s">
        <v>8202</v>
      </c>
      <c r="Y2195">
        <v>2011</v>
      </c>
      <c r="Z2195">
        <v>6</v>
      </c>
    </row>
    <row r="2196" spans="1:26" x14ac:dyDescent="0.25">
      <c r="A2196" t="s">
        <v>5437</v>
      </c>
      <c r="B2196">
        <v>65</v>
      </c>
      <c r="C2196">
        <v>65</v>
      </c>
      <c r="D2196">
        <v>0</v>
      </c>
      <c r="E2196">
        <v>93</v>
      </c>
      <c r="F2196">
        <v>1</v>
      </c>
      <c r="G2196">
        <v>33</v>
      </c>
      <c r="H2196" t="s">
        <v>8177</v>
      </c>
      <c r="I2196" t="s">
        <v>5529</v>
      </c>
      <c r="J2196" t="s">
        <v>8158</v>
      </c>
      <c r="K2196" t="s">
        <v>145</v>
      </c>
      <c r="L2196" s="5">
        <v>5.4</v>
      </c>
      <c r="M2196" t="s">
        <v>8178</v>
      </c>
      <c r="N2196" s="6">
        <v>76738</v>
      </c>
      <c r="O2196" t="s">
        <v>8179</v>
      </c>
      <c r="P2196" s="6">
        <v>45000000</v>
      </c>
      <c r="Q2196" s="6">
        <v>60730568</v>
      </c>
      <c r="R2196">
        <v>15730568</v>
      </c>
      <c r="S2196" t="s">
        <v>8175</v>
      </c>
      <c r="T2196" s="7">
        <v>2023</v>
      </c>
      <c r="U2196" t="s">
        <v>5438</v>
      </c>
      <c r="V2196" s="7">
        <v>2023</v>
      </c>
      <c r="W2196" t="s">
        <v>8209</v>
      </c>
      <c r="X2196" t="s">
        <v>8206</v>
      </c>
      <c r="Y2196">
        <v>1905</v>
      </c>
      <c r="Z2196">
        <v>15</v>
      </c>
    </row>
    <row r="2197" spans="1:26" x14ac:dyDescent="0.25">
      <c r="A2197" t="s">
        <v>5439</v>
      </c>
      <c r="B2197" t="s">
        <v>5440</v>
      </c>
      <c r="C2197" t="s">
        <v>5440</v>
      </c>
      <c r="D2197">
        <v>0</v>
      </c>
      <c r="E2197">
        <v>109</v>
      </c>
      <c r="F2197">
        <v>1</v>
      </c>
      <c r="G2197">
        <v>49</v>
      </c>
      <c r="H2197" t="s">
        <v>8177</v>
      </c>
      <c r="I2197" t="s">
        <v>132</v>
      </c>
      <c r="J2197" t="s">
        <v>8165</v>
      </c>
      <c r="K2197" t="s">
        <v>5802</v>
      </c>
      <c r="L2197" s="5">
        <v>6.3</v>
      </c>
      <c r="M2197" t="s">
        <v>8178</v>
      </c>
      <c r="N2197" s="6">
        <v>184127</v>
      </c>
      <c r="O2197" t="s">
        <v>8182</v>
      </c>
      <c r="P2197" s="6">
        <v>40000000</v>
      </c>
      <c r="Q2197" s="6">
        <v>91720255</v>
      </c>
      <c r="R2197">
        <v>51720255</v>
      </c>
      <c r="S2197" t="s">
        <v>8175</v>
      </c>
      <c r="T2197" s="7">
        <v>40323</v>
      </c>
      <c r="U2197" t="s">
        <v>4488</v>
      </c>
      <c r="V2197" s="7">
        <v>40323</v>
      </c>
      <c r="W2197" t="s">
        <v>8213</v>
      </c>
      <c r="X2197" t="s">
        <v>8197</v>
      </c>
      <c r="Y2197">
        <v>2010</v>
      </c>
      <c r="Z2197">
        <v>25</v>
      </c>
    </row>
    <row r="2198" spans="1:26" x14ac:dyDescent="0.25">
      <c r="A2198" t="s">
        <v>5441</v>
      </c>
      <c r="B2198" t="s">
        <v>5442</v>
      </c>
      <c r="C2198" t="s">
        <v>5442</v>
      </c>
      <c r="D2198">
        <v>0</v>
      </c>
      <c r="E2198">
        <v>117</v>
      </c>
      <c r="F2198">
        <v>1</v>
      </c>
      <c r="G2198">
        <v>57</v>
      </c>
      <c r="H2198" t="s">
        <v>8177</v>
      </c>
      <c r="I2198" t="s">
        <v>5529</v>
      </c>
      <c r="J2198" t="s">
        <v>8158</v>
      </c>
      <c r="K2198" t="s">
        <v>145</v>
      </c>
      <c r="L2198" s="5">
        <v>6.6</v>
      </c>
      <c r="M2198" t="s">
        <v>8178</v>
      </c>
      <c r="N2198" s="6">
        <v>97656</v>
      </c>
      <c r="O2198" t="s">
        <v>8179</v>
      </c>
      <c r="P2198" s="6">
        <v>80000000</v>
      </c>
      <c r="Q2198" s="6">
        <v>81126522</v>
      </c>
      <c r="R2198">
        <v>1126522</v>
      </c>
      <c r="S2198" t="s">
        <v>8175</v>
      </c>
      <c r="T2198" s="7">
        <v>40206</v>
      </c>
      <c r="U2198" t="s">
        <v>1471</v>
      </c>
      <c r="V2198" s="7">
        <v>40206</v>
      </c>
      <c r="W2198" t="s">
        <v>8198</v>
      </c>
      <c r="X2198" t="s">
        <v>8199</v>
      </c>
      <c r="Y2198">
        <v>2010</v>
      </c>
      <c r="Z2198">
        <v>28</v>
      </c>
    </row>
    <row r="2199" spans="1:26" x14ac:dyDescent="0.25">
      <c r="A2199" t="s">
        <v>5443</v>
      </c>
      <c r="B2199" t="s">
        <v>5444</v>
      </c>
      <c r="C2199" t="s">
        <v>5444</v>
      </c>
      <c r="D2199">
        <v>0</v>
      </c>
      <c r="E2199">
        <v>113</v>
      </c>
      <c r="F2199">
        <v>1</v>
      </c>
      <c r="G2199">
        <v>53</v>
      </c>
      <c r="H2199" t="s">
        <v>8177</v>
      </c>
      <c r="I2199" t="s">
        <v>145</v>
      </c>
      <c r="J2199" t="s">
        <v>3857</v>
      </c>
      <c r="K2199" t="s">
        <v>5802</v>
      </c>
      <c r="L2199" s="5">
        <v>6.8</v>
      </c>
      <c r="M2199" t="s">
        <v>8178</v>
      </c>
      <c r="N2199" s="6">
        <v>71237</v>
      </c>
      <c r="O2199" t="s">
        <v>8179</v>
      </c>
      <c r="P2199" s="6">
        <v>20000000</v>
      </c>
      <c r="Q2199" s="6">
        <v>45636368</v>
      </c>
      <c r="R2199">
        <v>25636368</v>
      </c>
      <c r="S2199" t="s">
        <v>8175</v>
      </c>
      <c r="T2199" s="7">
        <v>40425</v>
      </c>
      <c r="U2199" t="s">
        <v>2129</v>
      </c>
      <c r="V2199" s="7">
        <v>40425</v>
      </c>
      <c r="W2199" t="s">
        <v>8211</v>
      </c>
      <c r="X2199" t="s">
        <v>8206</v>
      </c>
      <c r="Y2199">
        <v>2010</v>
      </c>
      <c r="Z2199">
        <v>4</v>
      </c>
    </row>
    <row r="2200" spans="1:26" x14ac:dyDescent="0.25">
      <c r="A2200" t="s">
        <v>5445</v>
      </c>
      <c r="B2200" t="s">
        <v>5446</v>
      </c>
      <c r="C2200" t="s">
        <v>5446</v>
      </c>
      <c r="D2200">
        <v>0</v>
      </c>
      <c r="E2200">
        <v>120</v>
      </c>
      <c r="F2200">
        <v>2</v>
      </c>
      <c r="G2200">
        <v>0</v>
      </c>
      <c r="H2200" t="s">
        <v>8177</v>
      </c>
      <c r="I2200" t="s">
        <v>8160</v>
      </c>
      <c r="J2200" t="s">
        <v>145</v>
      </c>
      <c r="K2200" t="s">
        <v>5802</v>
      </c>
      <c r="L2200" s="5">
        <v>7.4</v>
      </c>
      <c r="M2200" t="s">
        <v>8181</v>
      </c>
      <c r="N2200" s="6">
        <v>92429</v>
      </c>
      <c r="O2200" t="s">
        <v>8179</v>
      </c>
      <c r="P2200" s="6">
        <v>25000000</v>
      </c>
      <c r="Q2200" s="6">
        <v>31748913</v>
      </c>
      <c r="R2200">
        <v>6748913</v>
      </c>
      <c r="S2200" t="s">
        <v>8175</v>
      </c>
      <c r="T2200" s="7">
        <v>43350</v>
      </c>
      <c r="U2200" t="s">
        <v>5447</v>
      </c>
      <c r="V2200" s="7">
        <v>43350</v>
      </c>
      <c r="W2200" t="s">
        <v>8211</v>
      </c>
      <c r="X2200" t="s">
        <v>1465</v>
      </c>
      <c r="Y2200">
        <v>2018</v>
      </c>
      <c r="Z2200">
        <v>7</v>
      </c>
    </row>
    <row r="2201" spans="1:26" x14ac:dyDescent="0.25">
      <c r="A2201" t="s">
        <v>5448</v>
      </c>
      <c r="B2201" t="s">
        <v>5449</v>
      </c>
      <c r="C2201" t="s">
        <v>5449</v>
      </c>
      <c r="D2201">
        <v>0</v>
      </c>
      <c r="E2201">
        <v>124</v>
      </c>
      <c r="F2201">
        <v>2</v>
      </c>
      <c r="G2201">
        <v>4</v>
      </c>
      <c r="H2201" t="s">
        <v>8183</v>
      </c>
      <c r="I2201" t="s">
        <v>5529</v>
      </c>
      <c r="J2201" t="s">
        <v>8161</v>
      </c>
      <c r="K2201" t="s">
        <v>5802</v>
      </c>
      <c r="L2201" s="5">
        <v>6.9</v>
      </c>
      <c r="M2201" t="s">
        <v>8178</v>
      </c>
      <c r="N2201" s="6">
        <v>852337</v>
      </c>
      <c r="O2201" t="s">
        <v>8184</v>
      </c>
      <c r="P2201" s="6">
        <v>200000000</v>
      </c>
      <c r="Q2201" s="6">
        <v>623933331</v>
      </c>
      <c r="R2201">
        <v>423933331</v>
      </c>
      <c r="S2201" t="s">
        <v>8175</v>
      </c>
      <c r="T2201" s="7">
        <v>40294</v>
      </c>
      <c r="U2201" t="s">
        <v>3083</v>
      </c>
      <c r="V2201" s="7">
        <v>40294</v>
      </c>
      <c r="W2201" t="s">
        <v>8210</v>
      </c>
      <c r="X2201" t="s">
        <v>8205</v>
      </c>
      <c r="Y2201">
        <v>2010</v>
      </c>
      <c r="Z2201">
        <v>26</v>
      </c>
    </row>
    <row r="2202" spans="1:26" x14ac:dyDescent="0.25">
      <c r="A2202" t="s">
        <v>5450</v>
      </c>
      <c r="B2202" t="s">
        <v>5451</v>
      </c>
      <c r="C2202" t="s">
        <v>5451</v>
      </c>
      <c r="D2202">
        <v>0</v>
      </c>
      <c r="E2202">
        <v>116</v>
      </c>
      <c r="F2202">
        <v>1</v>
      </c>
      <c r="G2202">
        <v>56</v>
      </c>
      <c r="H2202" t="s">
        <v>8177</v>
      </c>
      <c r="I2202" t="s">
        <v>145</v>
      </c>
      <c r="J2202" t="s">
        <v>8156</v>
      </c>
      <c r="K2202" t="s">
        <v>83</v>
      </c>
      <c r="L2202" s="5">
        <v>7.1</v>
      </c>
      <c r="M2202" t="s">
        <v>8181</v>
      </c>
      <c r="N2202" s="6">
        <v>125951</v>
      </c>
      <c r="O2202" t="s">
        <v>8182</v>
      </c>
      <c r="P2202" s="6">
        <v>20000000</v>
      </c>
      <c r="Q2202" s="6">
        <v>27093592</v>
      </c>
      <c r="R2202">
        <v>7093592</v>
      </c>
      <c r="S2202" t="s">
        <v>8175</v>
      </c>
      <c r="T2202" s="7">
        <v>40434</v>
      </c>
      <c r="U2202" t="s">
        <v>5016</v>
      </c>
      <c r="V2202" s="7">
        <v>40434</v>
      </c>
      <c r="W2202" t="s">
        <v>8211</v>
      </c>
      <c r="X2202" t="s">
        <v>8205</v>
      </c>
      <c r="Y2202">
        <v>2010</v>
      </c>
      <c r="Z2202">
        <v>13</v>
      </c>
    </row>
    <row r="2203" spans="1:26" x14ac:dyDescent="0.25">
      <c r="A2203" t="s">
        <v>5452</v>
      </c>
      <c r="B2203" t="s">
        <v>5453</v>
      </c>
      <c r="C2203" t="s">
        <v>5453</v>
      </c>
      <c r="D2203">
        <v>0</v>
      </c>
      <c r="E2203">
        <v>132</v>
      </c>
      <c r="F2203">
        <v>2</v>
      </c>
      <c r="G2203">
        <v>12</v>
      </c>
      <c r="H2203" t="s">
        <v>8183</v>
      </c>
      <c r="I2203" t="s">
        <v>5529</v>
      </c>
      <c r="J2203" t="s">
        <v>8158</v>
      </c>
      <c r="K2203" t="s">
        <v>3857</v>
      </c>
      <c r="L2203" s="5">
        <v>7.4</v>
      </c>
      <c r="M2203" t="s">
        <v>8181</v>
      </c>
      <c r="N2203" s="6">
        <v>519751</v>
      </c>
      <c r="O2203" t="s">
        <v>8184</v>
      </c>
      <c r="P2203" s="6">
        <v>145000000</v>
      </c>
      <c r="Q2203" s="6">
        <v>694713380</v>
      </c>
      <c r="R2203">
        <v>549713380</v>
      </c>
      <c r="S2203" t="s">
        <v>8175</v>
      </c>
      <c r="T2203" s="7">
        <v>40884</v>
      </c>
      <c r="U2203" t="s">
        <v>2081</v>
      </c>
      <c r="V2203" s="7">
        <v>40884</v>
      </c>
      <c r="W2203" t="s">
        <v>8196</v>
      </c>
      <c r="X2203" t="s">
        <v>8202</v>
      </c>
      <c r="Y2203">
        <v>2011</v>
      </c>
      <c r="Z2203">
        <v>7</v>
      </c>
    </row>
    <row r="2204" spans="1:26" x14ac:dyDescent="0.25">
      <c r="A2204" t="s">
        <v>5454</v>
      </c>
      <c r="B2204" t="s">
        <v>5455</v>
      </c>
      <c r="C2204" t="s">
        <v>5455</v>
      </c>
      <c r="D2204">
        <v>0</v>
      </c>
      <c r="E2204">
        <v>119</v>
      </c>
      <c r="F2204">
        <v>1</v>
      </c>
      <c r="G2204">
        <v>59</v>
      </c>
      <c r="H2204" t="s">
        <v>8177</v>
      </c>
      <c r="I2204" t="s">
        <v>132</v>
      </c>
      <c r="J2204" t="s">
        <v>5802</v>
      </c>
      <c r="K2204" t="s">
        <v>5802</v>
      </c>
      <c r="L2204" s="5">
        <v>6.3</v>
      </c>
      <c r="M2204" t="s">
        <v>8178</v>
      </c>
      <c r="N2204" s="6">
        <v>189774</v>
      </c>
      <c r="O2204" t="s">
        <v>8182</v>
      </c>
      <c r="P2204" s="6">
        <v>50000000</v>
      </c>
      <c r="Q2204" s="6">
        <v>173649931</v>
      </c>
      <c r="R2204">
        <v>123649931</v>
      </c>
      <c r="S2204" t="s">
        <v>8175</v>
      </c>
      <c r="T2204" s="7">
        <v>41602</v>
      </c>
      <c r="U2204" t="s">
        <v>3314</v>
      </c>
      <c r="V2204" s="7">
        <v>41602</v>
      </c>
      <c r="W2204" t="s">
        <v>8207</v>
      </c>
      <c r="X2204" t="s">
        <v>8200</v>
      </c>
      <c r="Y2204">
        <v>2013</v>
      </c>
      <c r="Z2204">
        <v>24</v>
      </c>
    </row>
    <row r="2205" spans="1:26" x14ac:dyDescent="0.25">
      <c r="A2205" t="s">
        <v>5456</v>
      </c>
      <c r="B2205" t="s">
        <v>5457</v>
      </c>
      <c r="C2205" t="s">
        <v>5457</v>
      </c>
      <c r="D2205">
        <v>0</v>
      </c>
      <c r="E2205">
        <v>121</v>
      </c>
      <c r="F2205">
        <v>2</v>
      </c>
      <c r="G2205">
        <v>1</v>
      </c>
      <c r="H2205" t="s">
        <v>8183</v>
      </c>
      <c r="I2205" t="s">
        <v>132</v>
      </c>
      <c r="J2205" t="s">
        <v>145</v>
      </c>
      <c r="K2205" t="s">
        <v>8157</v>
      </c>
      <c r="L2205" s="5">
        <v>6.5</v>
      </c>
      <c r="M2205" t="s">
        <v>8178</v>
      </c>
      <c r="N2205" s="6">
        <v>96989</v>
      </c>
      <c r="O2205" t="s">
        <v>8179</v>
      </c>
      <c r="P2205" s="6">
        <v>85000000</v>
      </c>
      <c r="Q2205" s="6">
        <v>219103655</v>
      </c>
      <c r="R2205">
        <v>134103655</v>
      </c>
      <c r="S2205" t="s">
        <v>8175</v>
      </c>
      <c r="T2205" s="7">
        <v>40157</v>
      </c>
      <c r="U2205" t="s">
        <v>2459</v>
      </c>
      <c r="V2205" s="7">
        <v>40157</v>
      </c>
      <c r="W2205" t="s">
        <v>8196</v>
      </c>
      <c r="X2205" t="s">
        <v>8199</v>
      </c>
      <c r="Y2205">
        <v>2009</v>
      </c>
      <c r="Z2205">
        <v>10</v>
      </c>
    </row>
    <row r="2206" spans="1:26" x14ac:dyDescent="0.25">
      <c r="A2206" t="s">
        <v>5458</v>
      </c>
      <c r="B2206" t="s">
        <v>5459</v>
      </c>
      <c r="C2206" t="s">
        <v>5459</v>
      </c>
      <c r="D2206">
        <v>0</v>
      </c>
      <c r="E2206">
        <v>88</v>
      </c>
      <c r="F2206">
        <v>1</v>
      </c>
      <c r="G2206">
        <v>28</v>
      </c>
      <c r="H2206" t="s">
        <v>8177</v>
      </c>
      <c r="I2206" t="s">
        <v>8158</v>
      </c>
      <c r="J2206" t="s">
        <v>132</v>
      </c>
      <c r="K2206" t="s">
        <v>8163</v>
      </c>
      <c r="L2206" s="5">
        <v>4.5</v>
      </c>
      <c r="M2206" t="s">
        <v>8188</v>
      </c>
      <c r="N2206" s="6">
        <v>53012</v>
      </c>
      <c r="O2206" t="s">
        <v>8179</v>
      </c>
      <c r="P2206" s="6">
        <v>75000000</v>
      </c>
      <c r="Q2206" s="6">
        <v>443140005</v>
      </c>
      <c r="R2206">
        <v>368140005</v>
      </c>
      <c r="S2206" t="s">
        <v>8175</v>
      </c>
      <c r="T2206" s="7">
        <v>40158</v>
      </c>
      <c r="U2206" t="s">
        <v>1737</v>
      </c>
      <c r="V2206" s="7">
        <v>40158</v>
      </c>
      <c r="W2206" t="s">
        <v>8196</v>
      </c>
      <c r="X2206" t="s">
        <v>1465</v>
      </c>
      <c r="Y2206">
        <v>2009</v>
      </c>
      <c r="Z2206">
        <v>11</v>
      </c>
    </row>
    <row r="2207" spans="1:26" x14ac:dyDescent="0.25">
      <c r="A2207" t="s">
        <v>5460</v>
      </c>
      <c r="B2207" t="s">
        <v>5461</v>
      </c>
      <c r="C2207" t="s">
        <v>5461</v>
      </c>
      <c r="D2207">
        <v>0</v>
      </c>
      <c r="E2207">
        <v>95</v>
      </c>
      <c r="F2207">
        <v>1</v>
      </c>
      <c r="G2207">
        <v>35</v>
      </c>
      <c r="H2207" t="s">
        <v>8177</v>
      </c>
      <c r="I2207" t="s">
        <v>132</v>
      </c>
      <c r="J2207" t="s">
        <v>145</v>
      </c>
      <c r="K2207" t="s">
        <v>5802</v>
      </c>
      <c r="L2207" s="5">
        <v>6.5</v>
      </c>
      <c r="M2207" t="s">
        <v>8178</v>
      </c>
      <c r="N2207" s="6">
        <v>354085</v>
      </c>
      <c r="O2207" t="s">
        <v>8182</v>
      </c>
      <c r="P2207" s="6">
        <v>65000000</v>
      </c>
      <c r="Q2207" s="6">
        <v>211780824</v>
      </c>
      <c r="R2207">
        <v>146780824</v>
      </c>
      <c r="S2207" t="s">
        <v>8175</v>
      </c>
      <c r="T2207" s="7">
        <v>40482</v>
      </c>
      <c r="U2207" t="s">
        <v>2501</v>
      </c>
      <c r="V2207" s="7">
        <v>40482</v>
      </c>
      <c r="W2207" t="s">
        <v>8204</v>
      </c>
      <c r="X2207" t="s">
        <v>8200</v>
      </c>
      <c r="Y2207">
        <v>2010</v>
      </c>
      <c r="Z2207">
        <v>31</v>
      </c>
    </row>
    <row r="2208" spans="1:26" x14ac:dyDescent="0.25">
      <c r="A2208" t="s">
        <v>5462</v>
      </c>
      <c r="B2208" t="s">
        <v>5463</v>
      </c>
      <c r="C2208" t="s">
        <v>5463</v>
      </c>
      <c r="D2208">
        <v>0</v>
      </c>
      <c r="E2208">
        <v>99</v>
      </c>
      <c r="F2208">
        <v>1</v>
      </c>
      <c r="G2208">
        <v>39</v>
      </c>
      <c r="H2208" t="s">
        <v>8177</v>
      </c>
      <c r="I2208" t="s">
        <v>132</v>
      </c>
      <c r="J2208" t="s">
        <v>8161</v>
      </c>
      <c r="K2208" t="s">
        <v>5802</v>
      </c>
      <c r="L2208" s="5">
        <v>6.4</v>
      </c>
      <c r="M2208" t="s">
        <v>8178</v>
      </c>
      <c r="N2208" s="6">
        <v>183112</v>
      </c>
      <c r="O2208" t="s">
        <v>8182</v>
      </c>
      <c r="P2208" s="6">
        <v>36000000</v>
      </c>
      <c r="Q2208" s="6">
        <v>64780213</v>
      </c>
      <c r="R2208">
        <v>28780213</v>
      </c>
      <c r="S2208" t="s">
        <v>8175</v>
      </c>
      <c r="T2208" s="7">
        <v>40254</v>
      </c>
      <c r="U2208" t="s">
        <v>3564</v>
      </c>
      <c r="V2208" s="7">
        <v>40254</v>
      </c>
      <c r="W2208" t="s">
        <v>8203</v>
      </c>
      <c r="X2208" t="s">
        <v>8202</v>
      </c>
      <c r="Y2208">
        <v>2010</v>
      </c>
      <c r="Z2208">
        <v>17</v>
      </c>
    </row>
    <row r="2209" spans="1:26" x14ac:dyDescent="0.25">
      <c r="A2209" t="s">
        <v>5464</v>
      </c>
      <c r="B2209" t="s">
        <v>5465</v>
      </c>
      <c r="C2209" t="s">
        <v>5465</v>
      </c>
      <c r="D2209">
        <v>0</v>
      </c>
      <c r="E2209">
        <v>116</v>
      </c>
      <c r="F2209">
        <v>1</v>
      </c>
      <c r="G2209">
        <v>56</v>
      </c>
      <c r="H2209" t="s">
        <v>8177</v>
      </c>
      <c r="I2209" t="s">
        <v>132</v>
      </c>
      <c r="J2209" t="s">
        <v>5802</v>
      </c>
      <c r="K2209" t="s">
        <v>5802</v>
      </c>
      <c r="L2209" s="5">
        <v>5.5</v>
      </c>
      <c r="M2209" t="s">
        <v>8178</v>
      </c>
      <c r="N2209" s="6">
        <v>106523</v>
      </c>
      <c r="O2209" t="s">
        <v>8182</v>
      </c>
      <c r="P2209" s="6">
        <v>70000000</v>
      </c>
      <c r="Q2209" s="6">
        <v>57719093</v>
      </c>
      <c r="R2209">
        <v>-12280907</v>
      </c>
      <c r="S2209" t="s">
        <v>8185</v>
      </c>
      <c r="T2209" s="7">
        <v>41064</v>
      </c>
      <c r="U2209" t="s">
        <v>5210</v>
      </c>
      <c r="V2209" s="7">
        <v>41064</v>
      </c>
      <c r="W2209" t="s">
        <v>8208</v>
      </c>
      <c r="X2209" t="s">
        <v>8205</v>
      </c>
      <c r="Y2209">
        <v>2012</v>
      </c>
      <c r="Z2209">
        <v>4</v>
      </c>
    </row>
    <row r="2210" spans="1:26" x14ac:dyDescent="0.25">
      <c r="A2210" t="s">
        <v>5466</v>
      </c>
      <c r="B2210" t="s">
        <v>5467</v>
      </c>
      <c r="C2210" t="s">
        <v>5467</v>
      </c>
      <c r="D2210">
        <v>0</v>
      </c>
      <c r="E2210">
        <v>123</v>
      </c>
      <c r="F2210">
        <v>2</v>
      </c>
      <c r="G2210">
        <v>3</v>
      </c>
      <c r="H2210" t="s">
        <v>8183</v>
      </c>
      <c r="I2210" t="s">
        <v>145</v>
      </c>
      <c r="J2210" t="s">
        <v>5802</v>
      </c>
      <c r="K2210" t="s">
        <v>5802</v>
      </c>
      <c r="L2210" s="5">
        <v>7.3</v>
      </c>
      <c r="M2210" t="s">
        <v>8181</v>
      </c>
      <c r="N2210" s="6">
        <v>64368</v>
      </c>
      <c r="O2210" t="s">
        <v>8179</v>
      </c>
      <c r="P2210" s="6">
        <v>3000000</v>
      </c>
      <c r="Q2210" s="6">
        <v>2404300</v>
      </c>
      <c r="R2210">
        <v>-595700</v>
      </c>
      <c r="S2210" t="s">
        <v>8185</v>
      </c>
      <c r="T2210" s="7">
        <v>39947</v>
      </c>
      <c r="U2210" t="s">
        <v>5468</v>
      </c>
      <c r="V2210" s="7">
        <v>39947</v>
      </c>
      <c r="W2210" t="s">
        <v>8213</v>
      </c>
      <c r="X2210" t="s">
        <v>8199</v>
      </c>
      <c r="Y2210">
        <v>2009</v>
      </c>
      <c r="Z2210">
        <v>14</v>
      </c>
    </row>
    <row r="2211" spans="1:26" x14ac:dyDescent="0.25">
      <c r="A2211" t="s">
        <v>5469</v>
      </c>
      <c r="B2211" t="s">
        <v>5470</v>
      </c>
      <c r="C2211" t="s">
        <v>5470</v>
      </c>
      <c r="D2211">
        <v>0</v>
      </c>
      <c r="E2211">
        <v>109</v>
      </c>
      <c r="F2211">
        <v>1</v>
      </c>
      <c r="G2211">
        <v>49</v>
      </c>
      <c r="H2211" t="s">
        <v>8177</v>
      </c>
      <c r="I2211" t="s">
        <v>5529</v>
      </c>
      <c r="J2211" t="s">
        <v>132</v>
      </c>
      <c r="K2211" t="s">
        <v>8162</v>
      </c>
      <c r="L2211" s="5">
        <v>7.2</v>
      </c>
      <c r="M2211" t="s">
        <v>8181</v>
      </c>
      <c r="N2211" s="6">
        <v>586563</v>
      </c>
      <c r="O2211" t="s">
        <v>8184</v>
      </c>
      <c r="P2211" s="6">
        <v>42000000</v>
      </c>
      <c r="Q2211" s="6">
        <v>201585328</v>
      </c>
      <c r="R2211">
        <v>159585328</v>
      </c>
      <c r="S2211" t="s">
        <v>8175</v>
      </c>
      <c r="T2211" s="7">
        <v>40980</v>
      </c>
      <c r="U2211" t="s">
        <v>4620</v>
      </c>
      <c r="V2211" s="7">
        <v>40980</v>
      </c>
      <c r="W2211" t="s">
        <v>8203</v>
      </c>
      <c r="X2211" t="s">
        <v>8205</v>
      </c>
      <c r="Y2211">
        <v>2012</v>
      </c>
      <c r="Z2211">
        <v>12</v>
      </c>
    </row>
    <row r="2212" spans="1:26" x14ac:dyDescent="0.25">
      <c r="A2212" t="s">
        <v>5471</v>
      </c>
      <c r="B2212" t="s">
        <v>5472</v>
      </c>
      <c r="C2212" t="s">
        <v>5472</v>
      </c>
      <c r="D2212">
        <v>0</v>
      </c>
      <c r="E2212">
        <v>90</v>
      </c>
      <c r="F2212">
        <v>1</v>
      </c>
      <c r="G2212">
        <v>30</v>
      </c>
      <c r="H2212" t="s">
        <v>8177</v>
      </c>
      <c r="I2212" t="s">
        <v>83</v>
      </c>
      <c r="J2212" t="s">
        <v>8166</v>
      </c>
      <c r="K2212" t="s">
        <v>3857</v>
      </c>
      <c r="L2212" s="5">
        <v>6</v>
      </c>
      <c r="M2212" t="s">
        <v>8178</v>
      </c>
      <c r="N2212" s="6">
        <v>122104</v>
      </c>
      <c r="O2212" t="s">
        <v>8182</v>
      </c>
      <c r="P2212" s="6">
        <v>11000000</v>
      </c>
      <c r="Q2212" s="6">
        <v>68234154</v>
      </c>
      <c r="R2212">
        <v>57234154</v>
      </c>
      <c r="S2212" t="s">
        <v>8175</v>
      </c>
      <c r="T2212" s="7">
        <v>40108</v>
      </c>
      <c r="U2212" t="s">
        <v>5473</v>
      </c>
      <c r="V2212" s="7">
        <v>40108</v>
      </c>
      <c r="W2212" t="s">
        <v>8204</v>
      </c>
      <c r="X2212" t="s">
        <v>8199</v>
      </c>
      <c r="Y2212">
        <v>2009</v>
      </c>
      <c r="Z2212">
        <v>22</v>
      </c>
    </row>
    <row r="2213" spans="1:26" x14ac:dyDescent="0.25">
      <c r="A2213" t="s">
        <v>5474</v>
      </c>
      <c r="B2213" t="s">
        <v>5475</v>
      </c>
      <c r="C2213" t="s">
        <v>5475</v>
      </c>
      <c r="D2213">
        <v>0</v>
      </c>
      <c r="E2213">
        <v>94</v>
      </c>
      <c r="F2213">
        <v>1</v>
      </c>
      <c r="G2213">
        <v>34</v>
      </c>
      <c r="H2213" t="s">
        <v>8177</v>
      </c>
      <c r="I2213" t="s">
        <v>132</v>
      </c>
      <c r="J2213" t="s">
        <v>4390</v>
      </c>
      <c r="K2213" t="s">
        <v>5802</v>
      </c>
      <c r="L2213" s="5">
        <v>6.2</v>
      </c>
      <c r="M2213" t="s">
        <v>8178</v>
      </c>
      <c r="N2213" s="6">
        <v>136288</v>
      </c>
      <c r="O2213" t="s">
        <v>8182</v>
      </c>
      <c r="P2213" s="6">
        <v>25000000</v>
      </c>
      <c r="Q2213" s="6">
        <v>69095771</v>
      </c>
      <c r="R2213">
        <v>44095771</v>
      </c>
      <c r="S2213" t="s">
        <v>8175</v>
      </c>
      <c r="T2213" s="7">
        <v>40064</v>
      </c>
      <c r="U2213" t="s">
        <v>5476</v>
      </c>
      <c r="V2213" s="7">
        <v>40064</v>
      </c>
      <c r="W2213" t="s">
        <v>8211</v>
      </c>
      <c r="X2213" t="s">
        <v>8197</v>
      </c>
      <c r="Y2213">
        <v>2009</v>
      </c>
      <c r="Z2213">
        <v>8</v>
      </c>
    </row>
    <row r="2214" spans="1:26" x14ac:dyDescent="0.25">
      <c r="A2214" t="s">
        <v>5477</v>
      </c>
      <c r="B2214" t="s">
        <v>495</v>
      </c>
      <c r="C2214" t="s">
        <v>495</v>
      </c>
      <c r="D2214">
        <v>0</v>
      </c>
      <c r="E2214">
        <v>93</v>
      </c>
      <c r="F2214">
        <v>1</v>
      </c>
      <c r="G2214">
        <v>33</v>
      </c>
      <c r="H2214" t="s">
        <v>8177</v>
      </c>
      <c r="I2214" t="s">
        <v>5529</v>
      </c>
      <c r="J2214" t="s">
        <v>145</v>
      </c>
      <c r="K2214" t="s">
        <v>4390</v>
      </c>
      <c r="L2214" s="5">
        <v>5.3</v>
      </c>
      <c r="M2214" t="s">
        <v>8178</v>
      </c>
      <c r="N2214" s="6">
        <v>79661</v>
      </c>
      <c r="O2214" t="s">
        <v>8179</v>
      </c>
      <c r="P2214" s="6">
        <v>65000000</v>
      </c>
      <c r="Q2214" s="6">
        <v>50950296</v>
      </c>
      <c r="R2214">
        <v>-14049704</v>
      </c>
      <c r="S2214" t="s">
        <v>8185</v>
      </c>
      <c r="T2214" s="7">
        <v>41179</v>
      </c>
      <c r="U2214" t="s">
        <v>5478</v>
      </c>
      <c r="V2214" s="7">
        <v>41179</v>
      </c>
      <c r="W2214" t="s">
        <v>8211</v>
      </c>
      <c r="X2214" t="s">
        <v>8199</v>
      </c>
      <c r="Y2214">
        <v>2012</v>
      </c>
      <c r="Z2214">
        <v>27</v>
      </c>
    </row>
    <row r="2215" spans="1:26" x14ac:dyDescent="0.25">
      <c r="A2215" t="s">
        <v>5479</v>
      </c>
      <c r="B2215" t="s">
        <v>732</v>
      </c>
      <c r="C2215" t="s">
        <v>732</v>
      </c>
      <c r="D2215">
        <v>0</v>
      </c>
      <c r="E2215">
        <v>117</v>
      </c>
      <c r="F2215">
        <v>1</v>
      </c>
      <c r="G2215">
        <v>57</v>
      </c>
      <c r="H2215" t="s">
        <v>8177</v>
      </c>
      <c r="I2215" t="s">
        <v>5529</v>
      </c>
      <c r="J2215" t="s">
        <v>8162</v>
      </c>
      <c r="K2215" t="s">
        <v>8161</v>
      </c>
      <c r="L2215" s="5">
        <v>6.1</v>
      </c>
      <c r="M2215" t="s">
        <v>8178</v>
      </c>
      <c r="N2215" s="6">
        <v>236560</v>
      </c>
      <c r="O2215" t="s">
        <v>8182</v>
      </c>
      <c r="P2215" s="6">
        <v>100000000</v>
      </c>
      <c r="Q2215" s="6">
        <v>242688965</v>
      </c>
      <c r="R2215">
        <v>142688965</v>
      </c>
      <c r="S2215" t="s">
        <v>8175</v>
      </c>
      <c r="T2215" s="7">
        <v>41669</v>
      </c>
      <c r="U2215" t="s">
        <v>4642</v>
      </c>
      <c r="V2215" s="7">
        <v>41669</v>
      </c>
      <c r="W2215" t="s">
        <v>8198</v>
      </c>
      <c r="X2215" t="s">
        <v>8199</v>
      </c>
      <c r="Y2215">
        <v>2014</v>
      </c>
      <c r="Z2215">
        <v>30</v>
      </c>
    </row>
    <row r="2216" spans="1:26" x14ac:dyDescent="0.25">
      <c r="A2216" t="s">
        <v>5480</v>
      </c>
      <c r="B2216" t="s">
        <v>5481</v>
      </c>
      <c r="C2216" t="s">
        <v>5482</v>
      </c>
      <c r="D2216">
        <v>0</v>
      </c>
      <c r="E2216">
        <v>155</v>
      </c>
      <c r="F2216">
        <v>2</v>
      </c>
      <c r="G2216">
        <v>35</v>
      </c>
      <c r="H2216" t="s">
        <v>8183</v>
      </c>
      <c r="I2216" t="s">
        <v>8162</v>
      </c>
      <c r="J2216" t="s">
        <v>145</v>
      </c>
      <c r="K2216" t="s">
        <v>5802</v>
      </c>
      <c r="L2216" s="5">
        <v>7.8</v>
      </c>
      <c r="M2216" t="s">
        <v>8181</v>
      </c>
      <c r="N2216" s="6">
        <v>101162</v>
      </c>
      <c r="O2216" t="s">
        <v>8182</v>
      </c>
      <c r="P2216" s="6">
        <v>13000000</v>
      </c>
      <c r="Q2216" s="6">
        <v>17874044</v>
      </c>
      <c r="R2216">
        <v>4874044</v>
      </c>
      <c r="S2216" t="s">
        <v>8175</v>
      </c>
      <c r="T2216" s="7">
        <v>39949</v>
      </c>
      <c r="U2216" t="s">
        <v>5483</v>
      </c>
      <c r="V2216" s="7">
        <v>39949</v>
      </c>
      <c r="W2216" t="s">
        <v>8213</v>
      </c>
      <c r="X2216" t="s">
        <v>8206</v>
      </c>
      <c r="Y2216">
        <v>2009</v>
      </c>
      <c r="Z2216">
        <v>16</v>
      </c>
    </row>
    <row r="2217" spans="1:26" x14ac:dyDescent="0.25">
      <c r="A2217" t="s">
        <v>5484</v>
      </c>
      <c r="B2217" t="s">
        <v>5485</v>
      </c>
      <c r="C2217" t="s">
        <v>5485</v>
      </c>
      <c r="D2217">
        <v>0</v>
      </c>
      <c r="E2217">
        <v>109</v>
      </c>
      <c r="F2217">
        <v>1</v>
      </c>
      <c r="G2217">
        <v>49</v>
      </c>
      <c r="H2217" t="s">
        <v>8177</v>
      </c>
      <c r="I2217" t="s">
        <v>5529</v>
      </c>
      <c r="J2217" t="s">
        <v>8162</v>
      </c>
      <c r="K2217" t="s">
        <v>145</v>
      </c>
      <c r="L2217" s="5">
        <v>6.1</v>
      </c>
      <c r="M2217" t="s">
        <v>8178</v>
      </c>
      <c r="N2217" s="6">
        <v>82698</v>
      </c>
      <c r="O2217" t="s">
        <v>8179</v>
      </c>
      <c r="P2217" s="6">
        <v>35000000</v>
      </c>
      <c r="Q2217" s="6">
        <v>34737199</v>
      </c>
      <c r="R2217">
        <v>-262801</v>
      </c>
      <c r="S2217" t="s">
        <v>8185</v>
      </c>
      <c r="T2217" s="7">
        <v>41292</v>
      </c>
      <c r="U2217" t="s">
        <v>5486</v>
      </c>
      <c r="V2217" s="7">
        <v>41292</v>
      </c>
      <c r="W2217" t="s">
        <v>8198</v>
      </c>
      <c r="X2217" t="s">
        <v>1465</v>
      </c>
      <c r="Y2217">
        <v>2013</v>
      </c>
      <c r="Z2217">
        <v>18</v>
      </c>
    </row>
    <row r="2218" spans="1:26" x14ac:dyDescent="0.25">
      <c r="A2218" t="s">
        <v>5487</v>
      </c>
      <c r="B2218" t="s">
        <v>5488</v>
      </c>
      <c r="C2218" t="s">
        <v>5488</v>
      </c>
      <c r="D2218">
        <v>0</v>
      </c>
      <c r="E2218">
        <v>242</v>
      </c>
      <c r="F2218">
        <v>4</v>
      </c>
      <c r="G2218">
        <v>2</v>
      </c>
      <c r="H2218" t="s">
        <v>8183</v>
      </c>
      <c r="I2218" t="s">
        <v>5529</v>
      </c>
      <c r="J2218" t="s">
        <v>8158</v>
      </c>
      <c r="K2218" t="s">
        <v>8156</v>
      </c>
      <c r="L2218" s="5">
        <v>7.9</v>
      </c>
      <c r="M2218" t="s">
        <v>8181</v>
      </c>
      <c r="N2218" s="6">
        <v>426667</v>
      </c>
      <c r="O2218" t="s">
        <v>8182</v>
      </c>
      <c r="P2218" s="6">
        <v>300000000</v>
      </c>
      <c r="Q2218" s="6">
        <v>0</v>
      </c>
      <c r="R2218">
        <v>-300000000</v>
      </c>
      <c r="S2218" t="s">
        <v>8185</v>
      </c>
      <c r="T2218" s="7">
        <v>44273</v>
      </c>
      <c r="U2218" t="s">
        <v>3353</v>
      </c>
      <c r="V2218" s="7">
        <v>44273</v>
      </c>
      <c r="W2218" t="s">
        <v>8203</v>
      </c>
      <c r="X2218" t="s">
        <v>8199</v>
      </c>
      <c r="Y2218">
        <v>2021</v>
      </c>
      <c r="Z2218">
        <v>18</v>
      </c>
    </row>
    <row r="2219" spans="1:26" x14ac:dyDescent="0.25">
      <c r="A2219" t="s">
        <v>5489</v>
      </c>
      <c r="B2219" t="s">
        <v>5490</v>
      </c>
      <c r="C2219" t="s">
        <v>5490</v>
      </c>
      <c r="D2219">
        <v>0</v>
      </c>
      <c r="E2219">
        <v>102</v>
      </c>
      <c r="F2219">
        <v>1</v>
      </c>
      <c r="G2219">
        <v>42</v>
      </c>
      <c r="H2219" t="s">
        <v>8177</v>
      </c>
      <c r="I2219" t="s">
        <v>5529</v>
      </c>
      <c r="J2219" t="s">
        <v>8158</v>
      </c>
      <c r="K2219" t="s">
        <v>132</v>
      </c>
      <c r="L2219" s="5">
        <v>5.5</v>
      </c>
      <c r="M2219" t="s">
        <v>8178</v>
      </c>
      <c r="N2219" s="6">
        <v>103648</v>
      </c>
      <c r="O2219" t="s">
        <v>8182</v>
      </c>
      <c r="P2219" s="6">
        <v>49900000</v>
      </c>
      <c r="Q2219" s="6">
        <v>28013733</v>
      </c>
      <c r="R2219">
        <v>-21886267</v>
      </c>
      <c r="S2219" t="s">
        <v>8185</v>
      </c>
      <c r="T2219" s="7">
        <v>40641</v>
      </c>
      <c r="U2219" t="s">
        <v>4721</v>
      </c>
      <c r="V2219" s="7">
        <v>40641</v>
      </c>
      <c r="W2219" t="s">
        <v>8210</v>
      </c>
      <c r="X2219" t="s">
        <v>1465</v>
      </c>
      <c r="Y2219">
        <v>2011</v>
      </c>
      <c r="Z2219">
        <v>8</v>
      </c>
    </row>
    <row r="2220" spans="1:26" x14ac:dyDescent="0.25">
      <c r="A2220" t="s">
        <v>5491</v>
      </c>
      <c r="B2220" t="s">
        <v>5492</v>
      </c>
      <c r="C2220" t="s">
        <v>5492</v>
      </c>
      <c r="D2220">
        <v>0</v>
      </c>
      <c r="E2220">
        <v>122</v>
      </c>
      <c r="F2220">
        <v>2</v>
      </c>
      <c r="G2220">
        <v>2</v>
      </c>
      <c r="H2220" t="s">
        <v>8183</v>
      </c>
      <c r="I2220" t="s">
        <v>5529</v>
      </c>
      <c r="J2220" t="s">
        <v>8158</v>
      </c>
      <c r="K2220" t="s">
        <v>132</v>
      </c>
      <c r="L2220" s="5">
        <v>6.5</v>
      </c>
      <c r="M2220" t="s">
        <v>8178</v>
      </c>
      <c r="N2220" s="6">
        <v>81515</v>
      </c>
      <c r="O2220" t="s">
        <v>8179</v>
      </c>
      <c r="P2220" s="6">
        <v>110000000</v>
      </c>
      <c r="Q2220" s="6">
        <v>405421518</v>
      </c>
      <c r="R2220">
        <v>295421518</v>
      </c>
      <c r="S2220" t="s">
        <v>8175</v>
      </c>
      <c r="T2220" s="7">
        <v>44647</v>
      </c>
      <c r="U2220" t="s">
        <v>5493</v>
      </c>
      <c r="V2220" s="7">
        <v>44647</v>
      </c>
      <c r="W2220" t="s">
        <v>8203</v>
      </c>
      <c r="X2220" t="s">
        <v>8200</v>
      </c>
      <c r="Y2220">
        <v>2022</v>
      </c>
      <c r="Z2220">
        <v>27</v>
      </c>
    </row>
    <row r="2221" spans="1:26" x14ac:dyDescent="0.25">
      <c r="A2221" t="s">
        <v>5494</v>
      </c>
      <c r="B2221" t="s">
        <v>5495</v>
      </c>
      <c r="C2221" t="s">
        <v>5495</v>
      </c>
      <c r="D2221">
        <v>0</v>
      </c>
      <c r="E2221">
        <v>101</v>
      </c>
      <c r="F2221">
        <v>1</v>
      </c>
      <c r="G2221">
        <v>41</v>
      </c>
      <c r="H2221" t="s">
        <v>8177</v>
      </c>
      <c r="I2221" t="s">
        <v>8162</v>
      </c>
      <c r="J2221" t="s">
        <v>145</v>
      </c>
      <c r="K2221" t="s">
        <v>8156</v>
      </c>
      <c r="L2221" s="5">
        <v>4.5999999999999996</v>
      </c>
      <c r="M2221" t="s">
        <v>8188</v>
      </c>
      <c r="N2221" s="6">
        <v>89150</v>
      </c>
      <c r="O2221" t="s">
        <v>8179</v>
      </c>
      <c r="P2221" s="6">
        <v>50000000</v>
      </c>
      <c r="Q2221" s="6">
        <v>0</v>
      </c>
      <c r="R2221">
        <v>-50000000</v>
      </c>
      <c r="S2221" t="s">
        <v>8185</v>
      </c>
      <c r="T2221" s="7">
        <v>42971</v>
      </c>
      <c r="U2221" t="s">
        <v>5496</v>
      </c>
      <c r="V2221" s="7">
        <v>42971</v>
      </c>
      <c r="W2221" t="s">
        <v>8212</v>
      </c>
      <c r="X2221" t="s">
        <v>8199</v>
      </c>
      <c r="Y2221">
        <v>2017</v>
      </c>
      <c r="Z2221">
        <v>24</v>
      </c>
    </row>
    <row r="2222" spans="1:26" x14ac:dyDescent="0.25">
      <c r="A2222" t="s">
        <v>5497</v>
      </c>
      <c r="B2222" t="s">
        <v>5498</v>
      </c>
      <c r="C2222" t="s">
        <v>5498</v>
      </c>
      <c r="D2222">
        <v>0</v>
      </c>
      <c r="E2222">
        <v>108</v>
      </c>
      <c r="F2222">
        <v>1</v>
      </c>
      <c r="G2222">
        <v>48</v>
      </c>
      <c r="H2222" t="s">
        <v>8177</v>
      </c>
      <c r="I2222" t="s">
        <v>83</v>
      </c>
      <c r="J2222" t="s">
        <v>3857</v>
      </c>
      <c r="K2222" t="s">
        <v>5802</v>
      </c>
      <c r="L2222" s="5">
        <v>6.2</v>
      </c>
      <c r="M2222" t="s">
        <v>8178</v>
      </c>
      <c r="N2222" s="6">
        <v>90759</v>
      </c>
      <c r="O2222" t="s">
        <v>8179</v>
      </c>
      <c r="P2222" s="6">
        <v>2000000</v>
      </c>
      <c r="Q2222" s="6">
        <v>1278650</v>
      </c>
      <c r="R2222">
        <v>-721350</v>
      </c>
      <c r="S2222" t="s">
        <v>8185</v>
      </c>
      <c r="T2222" s="7">
        <v>40299</v>
      </c>
      <c r="U2222" t="s">
        <v>5499</v>
      </c>
      <c r="V2222" s="7">
        <v>40299</v>
      </c>
      <c r="W2222" t="s">
        <v>8213</v>
      </c>
      <c r="X2222" t="s">
        <v>8206</v>
      </c>
      <c r="Y2222">
        <v>2010</v>
      </c>
      <c r="Z2222">
        <v>1</v>
      </c>
    </row>
    <row r="2223" spans="1:26" x14ac:dyDescent="0.25">
      <c r="A2223" t="s">
        <v>5500</v>
      </c>
      <c r="B2223" t="s">
        <v>5501</v>
      </c>
      <c r="C2223" t="s">
        <v>5501</v>
      </c>
      <c r="D2223">
        <v>0</v>
      </c>
      <c r="E2223">
        <v>112</v>
      </c>
      <c r="F2223">
        <v>1</v>
      </c>
      <c r="G2223">
        <v>52</v>
      </c>
      <c r="H2223" t="s">
        <v>8177</v>
      </c>
      <c r="I2223" t="s">
        <v>145</v>
      </c>
      <c r="J2223" t="s">
        <v>8166</v>
      </c>
      <c r="K2223" t="s">
        <v>3857</v>
      </c>
      <c r="L2223" s="5">
        <v>7.5</v>
      </c>
      <c r="M2223" t="s">
        <v>8181</v>
      </c>
      <c r="N2223" s="6">
        <v>164424</v>
      </c>
      <c r="O2223" t="s">
        <v>8182</v>
      </c>
      <c r="P2223" s="6">
        <v>7000000</v>
      </c>
      <c r="Q2223" s="6">
        <v>9232318</v>
      </c>
      <c r="R2223">
        <v>2232318</v>
      </c>
      <c r="S2223" t="s">
        <v>8175</v>
      </c>
      <c r="T2223" s="7">
        <v>40675</v>
      </c>
      <c r="U2223" t="s">
        <v>5502</v>
      </c>
      <c r="V2223" s="7">
        <v>40675</v>
      </c>
      <c r="W2223" t="s">
        <v>8213</v>
      </c>
      <c r="X2223" t="s">
        <v>8199</v>
      </c>
      <c r="Y2223">
        <v>2011</v>
      </c>
      <c r="Z2223">
        <v>12</v>
      </c>
    </row>
    <row r="2224" spans="1:26" x14ac:dyDescent="0.25">
      <c r="A2224" t="s">
        <v>5503</v>
      </c>
      <c r="B2224" t="s">
        <v>5504</v>
      </c>
      <c r="C2224" t="s">
        <v>5504</v>
      </c>
      <c r="D2224">
        <v>0</v>
      </c>
      <c r="E2224">
        <v>103</v>
      </c>
      <c r="F2224">
        <v>1</v>
      </c>
      <c r="G2224">
        <v>43</v>
      </c>
      <c r="H2224" t="s">
        <v>8177</v>
      </c>
      <c r="I2224" t="s">
        <v>5529</v>
      </c>
      <c r="J2224" t="s">
        <v>3857</v>
      </c>
      <c r="K2224" t="s">
        <v>5802</v>
      </c>
      <c r="L2224" s="5">
        <v>6</v>
      </c>
      <c r="M2224" t="s">
        <v>8178</v>
      </c>
      <c r="N2224" s="6">
        <v>252837</v>
      </c>
      <c r="O2224" t="s">
        <v>8182</v>
      </c>
      <c r="P2224" s="6">
        <v>100000000</v>
      </c>
      <c r="Q2224" s="6">
        <v>278780441</v>
      </c>
      <c r="R2224">
        <v>178780441</v>
      </c>
      <c r="S2224" t="s">
        <v>8175</v>
      </c>
      <c r="T2224" s="7">
        <v>40518</v>
      </c>
      <c r="U2224" t="s">
        <v>3741</v>
      </c>
      <c r="V2224" s="7">
        <v>40518</v>
      </c>
      <c r="W2224" t="s">
        <v>8196</v>
      </c>
      <c r="X2224" t="s">
        <v>8205</v>
      </c>
      <c r="Y2224">
        <v>2010</v>
      </c>
      <c r="Z2224">
        <v>6</v>
      </c>
    </row>
    <row r="2225" spans="1:26" x14ac:dyDescent="0.25">
      <c r="A2225" t="s">
        <v>5505</v>
      </c>
      <c r="B2225" t="s">
        <v>5506</v>
      </c>
      <c r="C2225" t="s">
        <v>5506</v>
      </c>
      <c r="D2225">
        <v>0</v>
      </c>
      <c r="E2225">
        <v>105</v>
      </c>
      <c r="F2225">
        <v>1</v>
      </c>
      <c r="G2225">
        <v>45</v>
      </c>
      <c r="H2225" t="s">
        <v>8177</v>
      </c>
      <c r="I2225" t="s">
        <v>132</v>
      </c>
      <c r="J2225" t="s">
        <v>145</v>
      </c>
      <c r="K2225" t="s">
        <v>8157</v>
      </c>
      <c r="L2225" s="5">
        <v>5.4</v>
      </c>
      <c r="M2225" t="s">
        <v>8178</v>
      </c>
      <c r="N2225" s="6">
        <v>69888</v>
      </c>
      <c r="O2225" t="s">
        <v>8179</v>
      </c>
      <c r="P2225" s="6">
        <v>37000000</v>
      </c>
      <c r="Q2225" s="6">
        <v>26250020</v>
      </c>
      <c r="R2225">
        <v>-10749980</v>
      </c>
      <c r="S2225" t="s">
        <v>8185</v>
      </c>
      <c r="T2225" s="7">
        <v>42151</v>
      </c>
      <c r="U2225" t="s">
        <v>1612</v>
      </c>
      <c r="V2225" s="7">
        <v>42151</v>
      </c>
      <c r="W2225" t="s">
        <v>8213</v>
      </c>
      <c r="X2225" t="s">
        <v>8202</v>
      </c>
      <c r="Y2225">
        <v>2015</v>
      </c>
      <c r="Z2225">
        <v>27</v>
      </c>
    </row>
    <row r="2226" spans="1:26" x14ac:dyDescent="0.25">
      <c r="A2226" t="s">
        <v>5507</v>
      </c>
      <c r="B2226" t="s">
        <v>5508</v>
      </c>
      <c r="C2226" t="s">
        <v>5508</v>
      </c>
      <c r="D2226">
        <v>0</v>
      </c>
      <c r="E2226">
        <v>85</v>
      </c>
      <c r="F2226">
        <v>1</v>
      </c>
      <c r="G2226">
        <v>25</v>
      </c>
      <c r="H2226" t="s">
        <v>8177</v>
      </c>
      <c r="I2226" t="s">
        <v>83</v>
      </c>
      <c r="J2226" t="s">
        <v>3857</v>
      </c>
      <c r="K2226" t="s">
        <v>5802</v>
      </c>
      <c r="L2226" s="5">
        <v>6.5</v>
      </c>
      <c r="M2226" t="s">
        <v>8178</v>
      </c>
      <c r="N2226" s="6">
        <v>77313</v>
      </c>
      <c r="O2226" t="s">
        <v>8179</v>
      </c>
      <c r="P2226" s="6">
        <v>5600000</v>
      </c>
      <c r="Q2226" s="6">
        <v>18853164</v>
      </c>
      <c r="R2226">
        <v>13253164</v>
      </c>
      <c r="S2226" t="s">
        <v>8175</v>
      </c>
      <c r="T2226" s="7">
        <v>40058</v>
      </c>
      <c r="U2226" t="s">
        <v>5509</v>
      </c>
      <c r="V2226" s="7">
        <v>40058</v>
      </c>
      <c r="W2226" t="s">
        <v>8211</v>
      </c>
      <c r="X2226" t="s">
        <v>8202</v>
      </c>
      <c r="Y2226">
        <v>2009</v>
      </c>
      <c r="Z2226">
        <v>2</v>
      </c>
    </row>
    <row r="2227" spans="1:26" x14ac:dyDescent="0.25">
      <c r="A2227" t="s">
        <v>5510</v>
      </c>
      <c r="B2227" t="s">
        <v>5511</v>
      </c>
      <c r="C2227" t="s">
        <v>5511</v>
      </c>
      <c r="D2227">
        <v>0</v>
      </c>
      <c r="E2227">
        <v>107</v>
      </c>
      <c r="F2227">
        <v>1</v>
      </c>
      <c r="G2227">
        <v>47</v>
      </c>
      <c r="H2227" t="s">
        <v>8177</v>
      </c>
      <c r="I2227" t="s">
        <v>132</v>
      </c>
      <c r="J2227" t="s">
        <v>8156</v>
      </c>
      <c r="K2227" t="s">
        <v>5802</v>
      </c>
      <c r="L2227" s="5">
        <v>6.6</v>
      </c>
      <c r="M2227" t="s">
        <v>8178</v>
      </c>
      <c r="N2227" s="6">
        <v>428655</v>
      </c>
      <c r="O2227" t="s">
        <v>8182</v>
      </c>
      <c r="P2227" s="6">
        <v>32000000</v>
      </c>
      <c r="Q2227" s="6">
        <v>126041322</v>
      </c>
      <c r="R2227">
        <v>94041322</v>
      </c>
      <c r="S2227" t="s">
        <v>8175</v>
      </c>
      <c r="T2227" s="7">
        <v>41428</v>
      </c>
      <c r="U2227" t="s">
        <v>5512</v>
      </c>
      <c r="V2227" s="7">
        <v>41428</v>
      </c>
      <c r="W2227" t="s">
        <v>8208</v>
      </c>
      <c r="X2227" t="s">
        <v>8205</v>
      </c>
      <c r="Y2227">
        <v>2013</v>
      </c>
      <c r="Z2227">
        <v>3</v>
      </c>
    </row>
    <row r="2228" spans="1:26" x14ac:dyDescent="0.25">
      <c r="A2228" t="s">
        <v>5513</v>
      </c>
      <c r="B2228" t="s">
        <v>5514</v>
      </c>
      <c r="C2228" t="s">
        <v>5514</v>
      </c>
      <c r="D2228">
        <v>0</v>
      </c>
      <c r="E2228">
        <v>111</v>
      </c>
      <c r="F2228">
        <v>1</v>
      </c>
      <c r="G2228">
        <v>51</v>
      </c>
      <c r="H2228" t="s">
        <v>8177</v>
      </c>
      <c r="I2228" t="s">
        <v>5529</v>
      </c>
      <c r="J2228" t="s">
        <v>132</v>
      </c>
      <c r="K2228" t="s">
        <v>8162</v>
      </c>
      <c r="L2228" s="5">
        <v>7</v>
      </c>
      <c r="M2228" t="s">
        <v>8178</v>
      </c>
      <c r="N2228" s="6">
        <v>319631</v>
      </c>
      <c r="O2228" t="s">
        <v>8182</v>
      </c>
      <c r="P2228" s="6">
        <v>58000000</v>
      </c>
      <c r="Q2228" s="6">
        <v>199006387</v>
      </c>
      <c r="R2228">
        <v>141006387</v>
      </c>
      <c r="S2228" t="s">
        <v>8175</v>
      </c>
      <c r="T2228" s="7">
        <v>40450</v>
      </c>
      <c r="U2228" t="s">
        <v>3771</v>
      </c>
      <c r="V2228" s="7">
        <v>40450</v>
      </c>
      <c r="W2228" t="s">
        <v>8211</v>
      </c>
      <c r="X2228" t="s">
        <v>8202</v>
      </c>
      <c r="Y2228">
        <v>2010</v>
      </c>
      <c r="Z2228">
        <v>29</v>
      </c>
    </row>
    <row r="2229" spans="1:26" x14ac:dyDescent="0.25">
      <c r="A2229" t="s">
        <v>5515</v>
      </c>
      <c r="B2229" t="s">
        <v>5516</v>
      </c>
      <c r="C2229" t="s">
        <v>5516</v>
      </c>
      <c r="D2229">
        <v>0</v>
      </c>
      <c r="E2229">
        <v>117</v>
      </c>
      <c r="F2229">
        <v>1</v>
      </c>
      <c r="G2229">
        <v>57</v>
      </c>
      <c r="H2229" t="s">
        <v>8177</v>
      </c>
      <c r="I2229" t="s">
        <v>5529</v>
      </c>
      <c r="J2229" t="s">
        <v>132</v>
      </c>
      <c r="K2229" t="s">
        <v>8162</v>
      </c>
      <c r="L2229" s="5">
        <v>7.6</v>
      </c>
      <c r="M2229" t="s">
        <v>8181</v>
      </c>
      <c r="N2229" s="6">
        <v>584109</v>
      </c>
      <c r="O2229" t="s">
        <v>8184</v>
      </c>
      <c r="P2229" s="6">
        <v>30000000</v>
      </c>
      <c r="Q2229" s="6">
        <v>96188903</v>
      </c>
      <c r="R2229">
        <v>66188903</v>
      </c>
      <c r="S2229" t="s">
        <v>8175</v>
      </c>
      <c r="T2229" s="7">
        <v>40249</v>
      </c>
      <c r="U2229" t="s">
        <v>4337</v>
      </c>
      <c r="V2229" s="7">
        <v>40249</v>
      </c>
      <c r="W2229" t="s">
        <v>8203</v>
      </c>
      <c r="X2229" t="s">
        <v>1465</v>
      </c>
      <c r="Y2229">
        <v>2010</v>
      </c>
      <c r="Z2229">
        <v>12</v>
      </c>
    </row>
    <row r="2230" spans="1:26" x14ac:dyDescent="0.25">
      <c r="A2230" t="s">
        <v>5517</v>
      </c>
      <c r="B2230" t="s">
        <v>5518</v>
      </c>
      <c r="C2230" t="s">
        <v>5518</v>
      </c>
      <c r="D2230">
        <v>0</v>
      </c>
      <c r="E2230">
        <v>117</v>
      </c>
      <c r="F2230">
        <v>1</v>
      </c>
      <c r="G2230">
        <v>57</v>
      </c>
      <c r="H2230" t="s">
        <v>8177</v>
      </c>
      <c r="I2230" t="s">
        <v>8160</v>
      </c>
      <c r="J2230" t="s">
        <v>145</v>
      </c>
      <c r="K2230" t="s">
        <v>5802</v>
      </c>
      <c r="L2230" s="5">
        <v>6.6</v>
      </c>
      <c r="M2230" t="s">
        <v>8178</v>
      </c>
      <c r="N2230" s="6">
        <v>74481</v>
      </c>
      <c r="O2230" t="s">
        <v>8179</v>
      </c>
      <c r="P2230" s="6">
        <v>18000000</v>
      </c>
      <c r="Q2230" s="6">
        <v>25246967</v>
      </c>
      <c r="R2230">
        <v>7246967</v>
      </c>
      <c r="S2230" t="s">
        <v>8175</v>
      </c>
      <c r="T2230" s="7">
        <v>44442</v>
      </c>
      <c r="U2230" t="s">
        <v>5519</v>
      </c>
      <c r="V2230" s="7">
        <v>44442</v>
      </c>
      <c r="W2230" t="s">
        <v>8211</v>
      </c>
      <c r="X2230" t="s">
        <v>1465</v>
      </c>
      <c r="Y2230">
        <v>2021</v>
      </c>
      <c r="Z2230">
        <v>3</v>
      </c>
    </row>
    <row r="2231" spans="1:26" x14ac:dyDescent="0.25">
      <c r="A2231" t="s">
        <v>5520</v>
      </c>
      <c r="B2231" t="s">
        <v>5521</v>
      </c>
      <c r="C2231" t="s">
        <v>5521</v>
      </c>
      <c r="D2231">
        <v>0</v>
      </c>
      <c r="E2231">
        <v>102</v>
      </c>
      <c r="F2231">
        <v>1</v>
      </c>
      <c r="G2231">
        <v>42</v>
      </c>
      <c r="H2231" t="s">
        <v>8177</v>
      </c>
      <c r="I2231" t="s">
        <v>5529</v>
      </c>
      <c r="J2231" t="s">
        <v>145</v>
      </c>
      <c r="K2231" t="s">
        <v>4390</v>
      </c>
      <c r="L2231" s="5">
        <v>6.2</v>
      </c>
      <c r="M2231" t="s">
        <v>8178</v>
      </c>
      <c r="N2231" s="6">
        <v>311823</v>
      </c>
      <c r="O2231" t="s">
        <v>8182</v>
      </c>
      <c r="P2231" s="6">
        <v>110000000</v>
      </c>
      <c r="Q2231" s="6">
        <v>337580051</v>
      </c>
      <c r="R2231">
        <v>227580051</v>
      </c>
      <c r="S2231" t="s">
        <v>8175</v>
      </c>
      <c r="T2231" s="7">
        <v>41702</v>
      </c>
      <c r="U2231" t="s">
        <v>5522</v>
      </c>
      <c r="V2231" s="7">
        <v>41702</v>
      </c>
      <c r="W2231" t="s">
        <v>8203</v>
      </c>
      <c r="X2231" t="s">
        <v>8197</v>
      </c>
      <c r="Y2231">
        <v>2014</v>
      </c>
      <c r="Z2231">
        <v>4</v>
      </c>
    </row>
    <row r="2232" spans="1:26" x14ac:dyDescent="0.25">
      <c r="A2232" t="s">
        <v>5523</v>
      </c>
      <c r="B2232" t="s">
        <v>5524</v>
      </c>
      <c r="C2232" t="s">
        <v>5524</v>
      </c>
      <c r="D2232">
        <v>0</v>
      </c>
      <c r="E2232">
        <v>110</v>
      </c>
      <c r="F2232">
        <v>1</v>
      </c>
      <c r="G2232">
        <v>50</v>
      </c>
      <c r="H2232" t="s">
        <v>8177</v>
      </c>
      <c r="I2232" t="s">
        <v>5529</v>
      </c>
      <c r="J2232" t="s">
        <v>145</v>
      </c>
      <c r="K2232" t="s">
        <v>8156</v>
      </c>
      <c r="L2232" s="5">
        <v>6</v>
      </c>
      <c r="M2232" t="s">
        <v>8178</v>
      </c>
      <c r="N2232" s="6">
        <v>174506</v>
      </c>
      <c r="O2232" t="s">
        <v>8182</v>
      </c>
      <c r="P2232" s="6">
        <v>75000000</v>
      </c>
      <c r="Q2232" s="6">
        <v>226904017</v>
      </c>
      <c r="R2232">
        <v>151904017</v>
      </c>
      <c r="S2232" t="s">
        <v>8175</v>
      </c>
      <c r="T2232" s="7">
        <v>40857</v>
      </c>
      <c r="U2232" t="s">
        <v>2471</v>
      </c>
      <c r="V2232" s="7">
        <v>40857</v>
      </c>
      <c r="W2232" t="s">
        <v>8207</v>
      </c>
      <c r="X2232" t="s">
        <v>8199</v>
      </c>
      <c r="Y2232">
        <v>2011</v>
      </c>
      <c r="Z2232">
        <v>10</v>
      </c>
    </row>
    <row r="2233" spans="1:26" x14ac:dyDescent="0.25">
      <c r="A2233" t="s">
        <v>5525</v>
      </c>
      <c r="B2233" t="s">
        <v>5526</v>
      </c>
      <c r="C2233" t="s">
        <v>5526</v>
      </c>
      <c r="D2233">
        <v>0</v>
      </c>
      <c r="E2233">
        <v>131</v>
      </c>
      <c r="F2233">
        <v>2</v>
      </c>
      <c r="G2233">
        <v>11</v>
      </c>
      <c r="H2233" t="s">
        <v>8183</v>
      </c>
      <c r="I2233" t="s">
        <v>145</v>
      </c>
      <c r="J2233" t="s">
        <v>8166</v>
      </c>
      <c r="K2233" t="s">
        <v>4390</v>
      </c>
      <c r="L2233" s="5">
        <v>8.3000000000000007</v>
      </c>
      <c r="M2233" t="s">
        <v>8181</v>
      </c>
      <c r="N2233" s="6">
        <v>191106</v>
      </c>
      <c r="O2233" t="s">
        <v>8182</v>
      </c>
      <c r="P2233" s="6">
        <v>6800000</v>
      </c>
      <c r="Q2233" s="6">
        <v>6797861</v>
      </c>
      <c r="R2233">
        <v>-2139</v>
      </c>
      <c r="S2233" t="s">
        <v>8185</v>
      </c>
      <c r="T2233" s="7">
        <v>40424</v>
      </c>
      <c r="U2233" t="s">
        <v>5251</v>
      </c>
      <c r="V2233" s="7">
        <v>40424</v>
      </c>
      <c r="W2233" t="s">
        <v>8211</v>
      </c>
      <c r="X2233" t="s">
        <v>1465</v>
      </c>
      <c r="Y2233">
        <v>2010</v>
      </c>
      <c r="Z2233">
        <v>3</v>
      </c>
    </row>
    <row r="2234" spans="1:26" x14ac:dyDescent="0.25">
      <c r="A2234" t="s">
        <v>5527</v>
      </c>
      <c r="B2234" t="s">
        <v>5528</v>
      </c>
      <c r="C2234" t="s">
        <v>5528</v>
      </c>
      <c r="D2234">
        <v>0</v>
      </c>
      <c r="E2234">
        <v>95</v>
      </c>
      <c r="F2234">
        <v>1</v>
      </c>
      <c r="G2234">
        <v>35</v>
      </c>
      <c r="H2234" t="s">
        <v>8177</v>
      </c>
      <c r="I2234" t="s">
        <v>5529</v>
      </c>
      <c r="J2234" t="s">
        <v>5802</v>
      </c>
      <c r="K2234" t="s">
        <v>5802</v>
      </c>
      <c r="L2234" s="5">
        <v>5.4</v>
      </c>
      <c r="M2234" t="s">
        <v>8178</v>
      </c>
      <c r="N2234" s="6">
        <v>63876</v>
      </c>
      <c r="O2234" t="s">
        <v>8179</v>
      </c>
      <c r="P2234" s="6">
        <v>15000000</v>
      </c>
      <c r="Q2234" s="6">
        <v>20546518</v>
      </c>
      <c r="R2234">
        <v>5546518</v>
      </c>
      <c r="S2234" t="s">
        <v>8175</v>
      </c>
      <c r="T2234" s="7">
        <v>41207</v>
      </c>
      <c r="U2234" t="s">
        <v>5530</v>
      </c>
      <c r="V2234" s="7">
        <v>41207</v>
      </c>
      <c r="W2234" t="s">
        <v>8204</v>
      </c>
      <c r="X2234" t="s">
        <v>8199</v>
      </c>
      <c r="Y2234">
        <v>2012</v>
      </c>
      <c r="Z2234">
        <v>25</v>
      </c>
    </row>
    <row r="2235" spans="1:26" x14ac:dyDescent="0.25">
      <c r="A2235" t="s">
        <v>5531</v>
      </c>
      <c r="B2235" t="s">
        <v>5532</v>
      </c>
      <c r="C2235" t="s">
        <v>5532</v>
      </c>
      <c r="D2235">
        <v>0</v>
      </c>
      <c r="E2235">
        <v>127</v>
      </c>
      <c r="F2235">
        <v>2</v>
      </c>
      <c r="G2235">
        <v>7</v>
      </c>
      <c r="H2235" t="s">
        <v>8183</v>
      </c>
      <c r="I2235" t="s">
        <v>5529</v>
      </c>
      <c r="J2235" t="s">
        <v>132</v>
      </c>
      <c r="K2235" t="s">
        <v>3857</v>
      </c>
      <c r="L2235" s="5">
        <v>7.3</v>
      </c>
      <c r="M2235" t="s">
        <v>8181</v>
      </c>
      <c r="N2235" s="6">
        <v>392277</v>
      </c>
      <c r="O2235" t="s">
        <v>8182</v>
      </c>
      <c r="P2235" s="6">
        <v>85900000</v>
      </c>
      <c r="Q2235" s="6">
        <v>239268602</v>
      </c>
      <c r="R2235">
        <v>153368602</v>
      </c>
      <c r="S2235" t="s">
        <v>8175</v>
      </c>
      <c r="T2235" s="7">
        <v>44760</v>
      </c>
      <c r="U2235" t="s">
        <v>5533</v>
      </c>
      <c r="V2235" s="7">
        <v>44760</v>
      </c>
      <c r="W2235" t="s">
        <v>8209</v>
      </c>
      <c r="X2235" t="s">
        <v>8205</v>
      </c>
      <c r="Y2235">
        <v>2022</v>
      </c>
      <c r="Z2235">
        <v>18</v>
      </c>
    </row>
    <row r="2236" spans="1:26" x14ac:dyDescent="0.25">
      <c r="A2236" t="s">
        <v>5534</v>
      </c>
      <c r="B2236" t="s">
        <v>5535</v>
      </c>
      <c r="C2236" t="s">
        <v>5535</v>
      </c>
      <c r="D2236">
        <v>0</v>
      </c>
      <c r="E2236">
        <v>95</v>
      </c>
      <c r="F2236">
        <v>1</v>
      </c>
      <c r="G2236">
        <v>35</v>
      </c>
      <c r="H2236" t="s">
        <v>8177</v>
      </c>
      <c r="I2236" t="s">
        <v>83</v>
      </c>
      <c r="J2236" t="s">
        <v>8166</v>
      </c>
      <c r="K2236" t="s">
        <v>3857</v>
      </c>
      <c r="L2236" s="5">
        <v>7</v>
      </c>
      <c r="M2236" t="s">
        <v>8178</v>
      </c>
      <c r="N2236" s="6">
        <v>441473</v>
      </c>
      <c r="O2236" t="s">
        <v>8182</v>
      </c>
      <c r="P2236" s="6">
        <v>30000000</v>
      </c>
      <c r="Q2236" s="6">
        <v>70038838</v>
      </c>
      <c r="R2236">
        <v>40038838</v>
      </c>
      <c r="S2236" t="s">
        <v>8175</v>
      </c>
      <c r="T2236" s="7">
        <v>40888</v>
      </c>
      <c r="U2236" t="s">
        <v>5536</v>
      </c>
      <c r="V2236" s="7">
        <v>40888</v>
      </c>
      <c r="W2236" t="s">
        <v>8196</v>
      </c>
      <c r="X2236" t="s">
        <v>8200</v>
      </c>
      <c r="Y2236">
        <v>2011</v>
      </c>
      <c r="Z2236">
        <v>11</v>
      </c>
    </row>
    <row r="2237" spans="1:26" x14ac:dyDescent="0.25">
      <c r="A2237" t="s">
        <v>5537</v>
      </c>
      <c r="B2237" t="s">
        <v>5538</v>
      </c>
      <c r="C2237" t="s">
        <v>5538</v>
      </c>
      <c r="D2237">
        <v>0</v>
      </c>
      <c r="E2237">
        <v>140</v>
      </c>
      <c r="F2237">
        <v>2</v>
      </c>
      <c r="G2237">
        <v>20</v>
      </c>
      <c r="H2237" t="s">
        <v>8183</v>
      </c>
      <c r="I2237" t="s">
        <v>5529</v>
      </c>
      <c r="J2237" t="s">
        <v>8162</v>
      </c>
      <c r="K2237" t="s">
        <v>145</v>
      </c>
      <c r="L2237" s="5">
        <v>7</v>
      </c>
      <c r="M2237" t="s">
        <v>8178</v>
      </c>
      <c r="N2237" s="6">
        <v>120380</v>
      </c>
      <c r="O2237" t="s">
        <v>8182</v>
      </c>
      <c r="P2237" s="6">
        <v>30000000</v>
      </c>
      <c r="Q2237" s="6">
        <v>80509622</v>
      </c>
      <c r="R2237">
        <v>50509622</v>
      </c>
      <c r="S2237" t="s">
        <v>8175</v>
      </c>
      <c r="T2237" s="7">
        <v>43118</v>
      </c>
      <c r="U2237" t="s">
        <v>5539</v>
      </c>
      <c r="V2237" s="7">
        <v>43118</v>
      </c>
      <c r="W2237" t="s">
        <v>8198</v>
      </c>
      <c r="X2237" t="s">
        <v>8199</v>
      </c>
      <c r="Y2237">
        <v>2018</v>
      </c>
      <c r="Z2237">
        <v>18</v>
      </c>
    </row>
    <row r="2238" spans="1:26" x14ac:dyDescent="0.25">
      <c r="A2238" t="s">
        <v>5540</v>
      </c>
      <c r="B2238" t="s">
        <v>5541</v>
      </c>
      <c r="C2238" t="s">
        <v>5541</v>
      </c>
      <c r="D2238">
        <v>0</v>
      </c>
      <c r="E2238">
        <v>130</v>
      </c>
      <c r="F2238">
        <v>2</v>
      </c>
      <c r="G2238">
        <v>10</v>
      </c>
      <c r="H2238" t="s">
        <v>8183</v>
      </c>
      <c r="I2238" t="s">
        <v>8158</v>
      </c>
      <c r="J2238" t="s">
        <v>145</v>
      </c>
      <c r="K2238" t="s">
        <v>8156</v>
      </c>
      <c r="L2238" s="5">
        <v>4.8</v>
      </c>
      <c r="M2238" t="s">
        <v>8188</v>
      </c>
      <c r="N2238" s="6">
        <v>295308</v>
      </c>
      <c r="O2238" t="s">
        <v>8182</v>
      </c>
      <c r="P2238" s="6">
        <v>50000000</v>
      </c>
      <c r="Q2238" s="6">
        <v>711025481</v>
      </c>
      <c r="R2238">
        <v>661025481</v>
      </c>
      <c r="S2238" t="s">
        <v>8175</v>
      </c>
      <c r="T2238" s="7">
        <v>40133</v>
      </c>
      <c r="U2238" t="s">
        <v>3575</v>
      </c>
      <c r="V2238" s="7">
        <v>40133</v>
      </c>
      <c r="W2238" t="s">
        <v>8207</v>
      </c>
      <c r="X2238" t="s">
        <v>8205</v>
      </c>
      <c r="Y2238">
        <v>2009</v>
      </c>
      <c r="Z2238">
        <v>16</v>
      </c>
    </row>
    <row r="2239" spans="1:26" x14ac:dyDescent="0.25">
      <c r="A2239" t="s">
        <v>5542</v>
      </c>
      <c r="B2239" t="s">
        <v>5543</v>
      </c>
      <c r="C2239" t="s">
        <v>5543</v>
      </c>
      <c r="D2239">
        <v>0</v>
      </c>
      <c r="E2239">
        <v>146</v>
      </c>
      <c r="F2239">
        <v>2</v>
      </c>
      <c r="G2239">
        <v>26</v>
      </c>
      <c r="H2239" t="s">
        <v>8183</v>
      </c>
      <c r="I2239" t="s">
        <v>132</v>
      </c>
      <c r="J2239" t="s">
        <v>145</v>
      </c>
      <c r="K2239" t="s">
        <v>8157</v>
      </c>
      <c r="L2239" s="5">
        <v>4.5</v>
      </c>
      <c r="M2239" t="s">
        <v>8188</v>
      </c>
      <c r="N2239" s="6">
        <v>82969</v>
      </c>
      <c r="O2239" t="s">
        <v>8179</v>
      </c>
      <c r="P2239" s="6">
        <v>100000000</v>
      </c>
      <c r="Q2239" s="6">
        <v>290745055</v>
      </c>
      <c r="R2239">
        <v>190745055</v>
      </c>
      <c r="S2239" t="s">
        <v>8175</v>
      </c>
      <c r="T2239" s="7">
        <v>40325</v>
      </c>
      <c r="U2239" t="s">
        <v>4864</v>
      </c>
      <c r="V2239" s="7">
        <v>40325</v>
      </c>
      <c r="W2239" t="s">
        <v>8213</v>
      </c>
      <c r="X2239" t="s">
        <v>8199</v>
      </c>
      <c r="Y2239">
        <v>2010</v>
      </c>
      <c r="Z2239">
        <v>27</v>
      </c>
    </row>
    <row r="2240" spans="1:26" x14ac:dyDescent="0.25">
      <c r="A2240" t="s">
        <v>5544</v>
      </c>
      <c r="B2240" t="s">
        <v>5545</v>
      </c>
      <c r="C2240" t="s">
        <v>5545</v>
      </c>
      <c r="D2240">
        <v>0</v>
      </c>
      <c r="E2240">
        <v>111</v>
      </c>
      <c r="F2240">
        <v>1</v>
      </c>
      <c r="G2240">
        <v>51</v>
      </c>
      <c r="H2240" t="s">
        <v>8177</v>
      </c>
      <c r="I2240" t="s">
        <v>132</v>
      </c>
      <c r="J2240" t="s">
        <v>83</v>
      </c>
      <c r="K2240" t="s">
        <v>8166</v>
      </c>
      <c r="L2240" s="5">
        <v>6.2</v>
      </c>
      <c r="M2240" t="s">
        <v>8178</v>
      </c>
      <c r="N2240" s="6">
        <v>167450</v>
      </c>
      <c r="O2240" t="s">
        <v>8182</v>
      </c>
      <c r="P2240" s="6">
        <v>40000000</v>
      </c>
      <c r="Q2240" s="6">
        <v>97231420</v>
      </c>
      <c r="R2240">
        <v>57231420</v>
      </c>
      <c r="S2240" t="s">
        <v>8175</v>
      </c>
      <c r="T2240" s="7">
        <v>40644</v>
      </c>
      <c r="U2240" t="s">
        <v>487</v>
      </c>
      <c r="V2240" s="7">
        <v>40644</v>
      </c>
      <c r="W2240" t="s">
        <v>8210</v>
      </c>
      <c r="X2240" t="s">
        <v>8205</v>
      </c>
      <c r="Y2240">
        <v>2011</v>
      </c>
      <c r="Z2240">
        <v>11</v>
      </c>
    </row>
    <row r="2241" spans="1:26" x14ac:dyDescent="0.25">
      <c r="A2241" t="s">
        <v>5546</v>
      </c>
      <c r="B2241" t="s">
        <v>5547</v>
      </c>
      <c r="C2241" t="s">
        <v>5547</v>
      </c>
      <c r="D2241">
        <v>0</v>
      </c>
      <c r="E2241">
        <v>112</v>
      </c>
      <c r="F2241">
        <v>1</v>
      </c>
      <c r="G2241">
        <v>52</v>
      </c>
      <c r="H2241" t="s">
        <v>8177</v>
      </c>
      <c r="I2241" t="s">
        <v>145</v>
      </c>
      <c r="J2241" t="s">
        <v>8165</v>
      </c>
      <c r="K2241" t="s">
        <v>8157</v>
      </c>
      <c r="L2241" s="5">
        <v>7.2</v>
      </c>
      <c r="M2241" t="s">
        <v>8181</v>
      </c>
      <c r="N2241" s="6">
        <v>93415</v>
      </c>
      <c r="O2241" t="s">
        <v>8179</v>
      </c>
      <c r="P2241" s="6">
        <v>7000000</v>
      </c>
      <c r="Q2241" s="6">
        <v>47405566</v>
      </c>
      <c r="R2241">
        <v>40405566</v>
      </c>
      <c r="S2241" t="s">
        <v>8175</v>
      </c>
      <c r="T2241" s="7">
        <v>40153</v>
      </c>
      <c r="U2241" t="s">
        <v>5376</v>
      </c>
      <c r="V2241" s="7">
        <v>40153</v>
      </c>
      <c r="W2241" t="s">
        <v>8196</v>
      </c>
      <c r="X2241" t="s">
        <v>8200</v>
      </c>
      <c r="Y2241">
        <v>2009</v>
      </c>
      <c r="Z2241">
        <v>6</v>
      </c>
    </row>
    <row r="2242" spans="1:26" x14ac:dyDescent="0.25">
      <c r="A2242" t="s">
        <v>5548</v>
      </c>
      <c r="B2242" t="s">
        <v>1779</v>
      </c>
      <c r="C2242" t="s">
        <v>1779</v>
      </c>
      <c r="D2242">
        <v>0</v>
      </c>
      <c r="E2242">
        <v>98</v>
      </c>
      <c r="F2242">
        <v>1</v>
      </c>
      <c r="G2242">
        <v>38</v>
      </c>
      <c r="H2242" t="s">
        <v>8177</v>
      </c>
      <c r="I2242" t="s">
        <v>5529</v>
      </c>
      <c r="J2242" t="s">
        <v>8158</v>
      </c>
      <c r="K2242" t="s">
        <v>8156</v>
      </c>
      <c r="L2242" s="5">
        <v>6</v>
      </c>
      <c r="M2242" t="s">
        <v>8178</v>
      </c>
      <c r="N2242" s="6">
        <v>162391</v>
      </c>
      <c r="O2242" t="s">
        <v>8182</v>
      </c>
      <c r="P2242" s="6">
        <v>100000000</v>
      </c>
      <c r="Q2242" s="6">
        <v>244819862</v>
      </c>
      <c r="R2242">
        <v>144819862</v>
      </c>
      <c r="S2242" t="s">
        <v>8175</v>
      </c>
      <c r="T2242" s="7">
        <v>41843</v>
      </c>
      <c r="U2242" t="s">
        <v>1981</v>
      </c>
      <c r="V2242" s="7">
        <v>41843</v>
      </c>
      <c r="W2242" t="s">
        <v>8209</v>
      </c>
      <c r="X2242" t="s">
        <v>8202</v>
      </c>
      <c r="Y2242">
        <v>2014</v>
      </c>
      <c r="Z2242">
        <v>23</v>
      </c>
    </row>
    <row r="2243" spans="1:26" x14ac:dyDescent="0.25">
      <c r="A2243" t="s">
        <v>5549</v>
      </c>
      <c r="B2243" t="s">
        <v>5550</v>
      </c>
      <c r="C2243" t="s">
        <v>5551</v>
      </c>
      <c r="D2243">
        <v>0</v>
      </c>
      <c r="E2243">
        <v>90</v>
      </c>
      <c r="F2243">
        <v>1</v>
      </c>
      <c r="G2243">
        <v>30</v>
      </c>
      <c r="H2243" t="s">
        <v>8177</v>
      </c>
      <c r="I2243" t="s">
        <v>8158</v>
      </c>
      <c r="J2243" t="s">
        <v>132</v>
      </c>
      <c r="K2243" t="s">
        <v>5802</v>
      </c>
      <c r="L2243" s="5">
        <v>6.2</v>
      </c>
      <c r="M2243" t="s">
        <v>8178</v>
      </c>
      <c r="N2243" s="6">
        <v>71729</v>
      </c>
      <c r="O2243" t="s">
        <v>8179</v>
      </c>
      <c r="P2243" s="6">
        <v>19000000</v>
      </c>
      <c r="Q2243" s="6">
        <v>36192775</v>
      </c>
      <c r="R2243">
        <v>17192775</v>
      </c>
      <c r="S2243" t="s">
        <v>8175</v>
      </c>
      <c r="T2243" s="7">
        <v>40851</v>
      </c>
      <c r="U2243" t="s">
        <v>5552</v>
      </c>
      <c r="V2243" s="7">
        <v>40851</v>
      </c>
      <c r="W2243" t="s">
        <v>8207</v>
      </c>
      <c r="X2243" t="s">
        <v>1465</v>
      </c>
      <c r="Y2243">
        <v>2011</v>
      </c>
      <c r="Z2243">
        <v>4</v>
      </c>
    </row>
    <row r="2244" spans="1:26" x14ac:dyDescent="0.25">
      <c r="A2244" t="s">
        <v>5553</v>
      </c>
      <c r="B2244" t="s">
        <v>5554</v>
      </c>
      <c r="C2244" t="s">
        <v>5554</v>
      </c>
      <c r="D2244">
        <v>0</v>
      </c>
      <c r="E2244">
        <v>109</v>
      </c>
      <c r="F2244">
        <v>1</v>
      </c>
      <c r="G2244">
        <v>49</v>
      </c>
      <c r="H2244" t="s">
        <v>8177</v>
      </c>
      <c r="I2244" t="s">
        <v>8160</v>
      </c>
      <c r="J2244" t="s">
        <v>145</v>
      </c>
      <c r="K2244" t="s">
        <v>3857</v>
      </c>
      <c r="L2244" s="5">
        <v>7.1</v>
      </c>
      <c r="M2244" t="s">
        <v>8181</v>
      </c>
      <c r="N2244" s="6">
        <v>63509</v>
      </c>
      <c r="O2244" t="s">
        <v>8179</v>
      </c>
      <c r="P2244" s="6">
        <v>19100000</v>
      </c>
      <c r="Q2244" s="6">
        <v>5728213</v>
      </c>
      <c r="R2244">
        <v>-13371787</v>
      </c>
      <c r="S2244" t="s">
        <v>8185</v>
      </c>
      <c r="T2244" s="7">
        <v>40565</v>
      </c>
      <c r="U2244" t="s">
        <v>1742</v>
      </c>
      <c r="V2244" s="7">
        <v>40565</v>
      </c>
      <c r="W2244" t="s">
        <v>8198</v>
      </c>
      <c r="X2244" t="s">
        <v>8206</v>
      </c>
      <c r="Y2244">
        <v>2011</v>
      </c>
      <c r="Z2244">
        <v>22</v>
      </c>
    </row>
    <row r="2245" spans="1:26" x14ac:dyDescent="0.25">
      <c r="A2245" t="s">
        <v>5555</v>
      </c>
      <c r="B2245" t="s">
        <v>5556</v>
      </c>
      <c r="C2245" t="s">
        <v>5556</v>
      </c>
      <c r="D2245">
        <v>0</v>
      </c>
      <c r="E2245">
        <v>99</v>
      </c>
      <c r="F2245">
        <v>1</v>
      </c>
      <c r="G2245">
        <v>39</v>
      </c>
      <c r="H2245" t="s">
        <v>8177</v>
      </c>
      <c r="I2245" t="s">
        <v>8156</v>
      </c>
      <c r="J2245" t="s">
        <v>83</v>
      </c>
      <c r="K2245" t="s">
        <v>3857</v>
      </c>
      <c r="L2245" s="5">
        <v>5.5</v>
      </c>
      <c r="M2245" t="s">
        <v>8178</v>
      </c>
      <c r="N2245" s="6">
        <v>50255</v>
      </c>
      <c r="O2245" t="s">
        <v>8179</v>
      </c>
      <c r="P2245" s="6">
        <v>25000000</v>
      </c>
      <c r="Q2245" s="6">
        <v>38269529</v>
      </c>
      <c r="R2245">
        <v>13269529</v>
      </c>
      <c r="S2245" t="s">
        <v>8175</v>
      </c>
      <c r="T2245" s="7">
        <v>40488</v>
      </c>
      <c r="U2245" t="s">
        <v>5557</v>
      </c>
      <c r="V2245" s="7">
        <v>40488</v>
      </c>
      <c r="W2245" t="s">
        <v>8207</v>
      </c>
      <c r="X2245" t="s">
        <v>8206</v>
      </c>
      <c r="Y2245">
        <v>2010</v>
      </c>
      <c r="Z2245">
        <v>6</v>
      </c>
    </row>
    <row r="2246" spans="1:26" x14ac:dyDescent="0.25">
      <c r="A2246" t="s">
        <v>5558</v>
      </c>
      <c r="B2246" t="s">
        <v>5559</v>
      </c>
      <c r="C2246" t="s">
        <v>5559</v>
      </c>
      <c r="D2246">
        <v>0</v>
      </c>
      <c r="E2246">
        <v>112</v>
      </c>
      <c r="F2246">
        <v>1</v>
      </c>
      <c r="G2246">
        <v>52</v>
      </c>
      <c r="H2246" t="s">
        <v>8177</v>
      </c>
      <c r="I2246" t="s">
        <v>5529</v>
      </c>
      <c r="J2246" t="s">
        <v>8158</v>
      </c>
      <c r="K2246" t="s">
        <v>8161</v>
      </c>
      <c r="L2246" s="5">
        <v>6.6</v>
      </c>
      <c r="M2246" t="s">
        <v>8178</v>
      </c>
      <c r="N2246" s="6">
        <v>522423</v>
      </c>
      <c r="O2246" t="s">
        <v>8184</v>
      </c>
      <c r="P2246" s="6">
        <v>100000000</v>
      </c>
      <c r="Q2246" s="6">
        <v>856085151</v>
      </c>
      <c r="R2246">
        <v>756085151</v>
      </c>
      <c r="S2246" t="s">
        <v>8175</v>
      </c>
      <c r="T2246" s="7">
        <v>43374</v>
      </c>
      <c r="U2246" t="s">
        <v>5246</v>
      </c>
      <c r="V2246" s="7">
        <v>43374</v>
      </c>
      <c r="W2246" t="s">
        <v>8204</v>
      </c>
      <c r="X2246" t="s">
        <v>8205</v>
      </c>
      <c r="Y2246">
        <v>2018</v>
      </c>
      <c r="Z2246">
        <v>1</v>
      </c>
    </row>
    <row r="2247" spans="1:26" x14ac:dyDescent="0.25">
      <c r="A2247" t="s">
        <v>5560</v>
      </c>
      <c r="B2247" t="s">
        <v>5561</v>
      </c>
      <c r="C2247" t="s">
        <v>5562</v>
      </c>
      <c r="D2247">
        <v>0</v>
      </c>
      <c r="E2247">
        <v>131</v>
      </c>
      <c r="F2247">
        <v>2</v>
      </c>
      <c r="G2247">
        <v>11</v>
      </c>
      <c r="H2247" t="s">
        <v>8183</v>
      </c>
      <c r="I2247" t="s">
        <v>5529</v>
      </c>
      <c r="J2247" t="s">
        <v>8161</v>
      </c>
      <c r="K2247" t="s">
        <v>5802</v>
      </c>
      <c r="L2247" s="5">
        <v>7.7</v>
      </c>
      <c r="M2247" t="s">
        <v>8181</v>
      </c>
      <c r="N2247" s="6">
        <v>713685</v>
      </c>
      <c r="O2247" t="s">
        <v>8184</v>
      </c>
      <c r="P2247" s="6">
        <v>160000000</v>
      </c>
      <c r="Q2247" s="6">
        <v>352616690</v>
      </c>
      <c r="R2247">
        <v>192616690</v>
      </c>
      <c r="S2247" t="s">
        <v>8175</v>
      </c>
      <c r="T2247" s="7">
        <v>40688</v>
      </c>
      <c r="U2247" t="s">
        <v>4337</v>
      </c>
      <c r="V2247" s="7">
        <v>40688</v>
      </c>
      <c r="W2247" t="s">
        <v>8213</v>
      </c>
      <c r="X2247" t="s">
        <v>8202</v>
      </c>
      <c r="Y2247">
        <v>2011</v>
      </c>
      <c r="Z2247">
        <v>25</v>
      </c>
    </row>
    <row r="2248" spans="1:26" x14ac:dyDescent="0.25">
      <c r="A2248" t="s">
        <v>5563</v>
      </c>
      <c r="B2248" t="s">
        <v>5564</v>
      </c>
      <c r="C2248" t="s">
        <v>5564</v>
      </c>
      <c r="D2248">
        <v>0</v>
      </c>
      <c r="E2248">
        <v>109</v>
      </c>
      <c r="F2248">
        <v>1</v>
      </c>
      <c r="G2248">
        <v>49</v>
      </c>
      <c r="H2248" t="s">
        <v>8177</v>
      </c>
      <c r="I2248" t="s">
        <v>5529</v>
      </c>
      <c r="J2248" t="s">
        <v>132</v>
      </c>
      <c r="K2248" t="s">
        <v>3857</v>
      </c>
      <c r="L2248" s="5">
        <v>6.7</v>
      </c>
      <c r="M2248" t="s">
        <v>8178</v>
      </c>
      <c r="N2248" s="6">
        <v>222041</v>
      </c>
      <c r="O2248" t="s">
        <v>8182</v>
      </c>
      <c r="P2248" s="6">
        <v>61000000</v>
      </c>
      <c r="Q2248" s="6">
        <v>131940411</v>
      </c>
      <c r="R2248">
        <v>70940411</v>
      </c>
      <c r="S2248" t="s">
        <v>8175</v>
      </c>
      <c r="T2248" s="7">
        <v>41485</v>
      </c>
      <c r="U2248" t="s">
        <v>5565</v>
      </c>
      <c r="V2248" s="7">
        <v>41485</v>
      </c>
      <c r="W2248" t="s">
        <v>8209</v>
      </c>
      <c r="X2248" t="s">
        <v>8197</v>
      </c>
      <c r="Y2248">
        <v>2013</v>
      </c>
      <c r="Z2248">
        <v>30</v>
      </c>
    </row>
    <row r="2249" spans="1:26" x14ac:dyDescent="0.25">
      <c r="A2249" t="s">
        <v>5566</v>
      </c>
      <c r="B2249" t="s">
        <v>5567</v>
      </c>
      <c r="C2249" t="s">
        <v>5567</v>
      </c>
      <c r="D2249">
        <v>0</v>
      </c>
      <c r="E2249">
        <v>119</v>
      </c>
      <c r="F2249">
        <v>1</v>
      </c>
      <c r="G2249">
        <v>59</v>
      </c>
      <c r="H2249" t="s">
        <v>8177</v>
      </c>
      <c r="I2249" t="s">
        <v>5529</v>
      </c>
      <c r="J2249" t="s">
        <v>145</v>
      </c>
      <c r="K2249" t="s">
        <v>8161</v>
      </c>
      <c r="L2249" s="5">
        <v>7.4</v>
      </c>
      <c r="M2249" t="s">
        <v>8181</v>
      </c>
      <c r="N2249" s="6">
        <v>594344</v>
      </c>
      <c r="O2249" t="s">
        <v>8184</v>
      </c>
      <c r="P2249" s="6">
        <v>30000000</v>
      </c>
      <c r="Q2249" s="6">
        <v>176506819</v>
      </c>
      <c r="R2249">
        <v>146506819</v>
      </c>
      <c r="S2249" t="s">
        <v>8175</v>
      </c>
      <c r="T2249" s="7">
        <v>41158</v>
      </c>
      <c r="U2249" t="s">
        <v>3633</v>
      </c>
      <c r="V2249" s="7">
        <v>41158</v>
      </c>
      <c r="W2249" t="s">
        <v>8211</v>
      </c>
      <c r="X2249" t="s">
        <v>8199</v>
      </c>
      <c r="Y2249">
        <v>2012</v>
      </c>
      <c r="Z2249">
        <v>6</v>
      </c>
    </row>
    <row r="2250" spans="1:26" x14ac:dyDescent="0.25">
      <c r="A2250" t="s">
        <v>5568</v>
      </c>
      <c r="B2250" t="s">
        <v>5569</v>
      </c>
      <c r="C2250" t="s">
        <v>5569</v>
      </c>
      <c r="D2250">
        <v>0</v>
      </c>
      <c r="E2250">
        <v>95</v>
      </c>
      <c r="F2250">
        <v>1</v>
      </c>
      <c r="G2250">
        <v>35</v>
      </c>
      <c r="H2250" t="s">
        <v>8177</v>
      </c>
      <c r="I2250" t="s">
        <v>8158</v>
      </c>
      <c r="J2250" t="s">
        <v>8159</v>
      </c>
      <c r="K2250" t="s">
        <v>132</v>
      </c>
      <c r="L2250" s="5">
        <v>6.8</v>
      </c>
      <c r="M2250" t="s">
        <v>8178</v>
      </c>
      <c r="N2250" s="6">
        <v>193322</v>
      </c>
      <c r="O2250" t="s">
        <v>8182</v>
      </c>
      <c r="P2250" s="6">
        <v>145000000</v>
      </c>
      <c r="Q2250" s="6">
        <v>746921274</v>
      </c>
      <c r="R2250">
        <v>601921274</v>
      </c>
      <c r="S2250" t="s">
        <v>8175</v>
      </c>
      <c r="T2250" s="7">
        <v>41047</v>
      </c>
      <c r="U2250" t="s">
        <v>5570</v>
      </c>
      <c r="V2250" s="7">
        <v>41047</v>
      </c>
      <c r="W2250" t="s">
        <v>8213</v>
      </c>
      <c r="X2250" t="s">
        <v>1465</v>
      </c>
      <c r="Y2250">
        <v>2012</v>
      </c>
      <c r="Z2250">
        <v>18</v>
      </c>
    </row>
    <row r="2251" spans="1:26" x14ac:dyDescent="0.25">
      <c r="A2251" t="s">
        <v>5571</v>
      </c>
      <c r="B2251" t="s">
        <v>5572</v>
      </c>
      <c r="C2251" t="s">
        <v>5573</v>
      </c>
      <c r="D2251">
        <v>0</v>
      </c>
      <c r="E2251">
        <v>92</v>
      </c>
      <c r="F2251">
        <v>1</v>
      </c>
      <c r="G2251">
        <v>32</v>
      </c>
      <c r="H2251" t="s">
        <v>8177</v>
      </c>
      <c r="I2251" t="s">
        <v>132</v>
      </c>
      <c r="J2251" t="s">
        <v>8156</v>
      </c>
      <c r="K2251" t="s">
        <v>83</v>
      </c>
      <c r="L2251" s="5">
        <v>6.3</v>
      </c>
      <c r="M2251" t="s">
        <v>8178</v>
      </c>
      <c r="N2251" s="6">
        <v>69239</v>
      </c>
      <c r="O2251" t="s">
        <v>8179</v>
      </c>
      <c r="P2251" s="6">
        <v>800000</v>
      </c>
      <c r="Q2251" s="6">
        <v>2166797</v>
      </c>
      <c r="R2251">
        <v>1366797</v>
      </c>
      <c r="S2251" t="s">
        <v>8175</v>
      </c>
      <c r="T2251" s="7">
        <v>39822</v>
      </c>
      <c r="U2251" t="s">
        <v>5356</v>
      </c>
      <c r="V2251" s="7">
        <v>39822</v>
      </c>
      <c r="W2251" t="s">
        <v>8198</v>
      </c>
      <c r="X2251" t="s">
        <v>1465</v>
      </c>
      <c r="Y2251">
        <v>2009</v>
      </c>
      <c r="Z2251">
        <v>9</v>
      </c>
    </row>
    <row r="2252" spans="1:26" x14ac:dyDescent="0.25">
      <c r="A2252" t="s">
        <v>5574</v>
      </c>
      <c r="B2252" t="s">
        <v>5575</v>
      </c>
      <c r="C2252" t="s">
        <v>5575</v>
      </c>
      <c r="D2252">
        <v>0</v>
      </c>
      <c r="E2252">
        <v>98</v>
      </c>
      <c r="F2252">
        <v>1</v>
      </c>
      <c r="G2252">
        <v>38</v>
      </c>
      <c r="H2252" t="s">
        <v>8177</v>
      </c>
      <c r="I2252" t="s">
        <v>8160</v>
      </c>
      <c r="J2252" t="s">
        <v>145</v>
      </c>
      <c r="K2252" t="s">
        <v>8157</v>
      </c>
      <c r="L2252" s="5">
        <v>7.2</v>
      </c>
      <c r="M2252" t="s">
        <v>8181</v>
      </c>
      <c r="N2252" s="6">
        <v>85124</v>
      </c>
      <c r="O2252" t="s">
        <v>8179</v>
      </c>
      <c r="P2252" s="6">
        <v>11000000</v>
      </c>
      <c r="Q2252" s="6">
        <v>49158343</v>
      </c>
      <c r="R2252">
        <v>38158343</v>
      </c>
      <c r="S2252" t="s">
        <v>8175</v>
      </c>
      <c r="T2252" s="7">
        <v>44441</v>
      </c>
      <c r="U2252" t="s">
        <v>1236</v>
      </c>
      <c r="V2252" s="7">
        <v>44441</v>
      </c>
      <c r="W2252" t="s">
        <v>8211</v>
      </c>
      <c r="X2252" t="s">
        <v>8199</v>
      </c>
      <c r="Y2252">
        <v>2021</v>
      </c>
      <c r="Z2252">
        <v>2</v>
      </c>
    </row>
    <row r="2253" spans="1:26" x14ac:dyDescent="0.25">
      <c r="A2253" t="s">
        <v>5576</v>
      </c>
      <c r="B2253" t="s">
        <v>5577</v>
      </c>
      <c r="C2253" t="s">
        <v>5577</v>
      </c>
      <c r="D2253">
        <v>0</v>
      </c>
      <c r="E2253">
        <v>88</v>
      </c>
      <c r="F2253">
        <v>1</v>
      </c>
      <c r="G2253">
        <v>28</v>
      </c>
      <c r="H2253" t="s">
        <v>8177</v>
      </c>
      <c r="I2253" t="s">
        <v>132</v>
      </c>
      <c r="J2253" t="s">
        <v>8162</v>
      </c>
      <c r="K2253" t="s">
        <v>8157</v>
      </c>
      <c r="L2253" s="5">
        <v>6.3</v>
      </c>
      <c r="M2253" t="s">
        <v>8178</v>
      </c>
      <c r="N2253" s="6">
        <v>169572</v>
      </c>
      <c r="O2253" t="s">
        <v>8182</v>
      </c>
      <c r="P2253" s="6">
        <v>55000000</v>
      </c>
      <c r="Q2253" s="6">
        <v>152263880</v>
      </c>
      <c r="R2253">
        <v>97263880</v>
      </c>
      <c r="S2253" t="s">
        <v>8175</v>
      </c>
      <c r="T2253" s="7">
        <v>40274</v>
      </c>
      <c r="U2253" t="s">
        <v>2986</v>
      </c>
      <c r="V2253" s="7">
        <v>40274</v>
      </c>
      <c r="W2253" t="s">
        <v>8210</v>
      </c>
      <c r="X2253" t="s">
        <v>8197</v>
      </c>
      <c r="Y2253">
        <v>2010</v>
      </c>
      <c r="Z2253">
        <v>6</v>
      </c>
    </row>
    <row r="2254" spans="1:26" x14ac:dyDescent="0.25">
      <c r="A2254" t="s">
        <v>5578</v>
      </c>
      <c r="B2254" t="s">
        <v>5579</v>
      </c>
      <c r="C2254" t="s">
        <v>5579</v>
      </c>
      <c r="D2254">
        <v>0</v>
      </c>
      <c r="E2254">
        <v>92</v>
      </c>
      <c r="F2254">
        <v>1</v>
      </c>
      <c r="G2254">
        <v>32</v>
      </c>
      <c r="H2254" t="s">
        <v>8177</v>
      </c>
      <c r="I2254" t="s">
        <v>132</v>
      </c>
      <c r="J2254" t="s">
        <v>145</v>
      </c>
      <c r="K2254" t="s">
        <v>8157</v>
      </c>
      <c r="L2254" s="5">
        <v>7</v>
      </c>
      <c r="M2254" t="s">
        <v>8178</v>
      </c>
      <c r="N2254" s="6">
        <v>409068</v>
      </c>
      <c r="O2254" t="s">
        <v>8182</v>
      </c>
      <c r="P2254" s="6">
        <v>8000000</v>
      </c>
      <c r="Q2254" s="6">
        <v>75026327</v>
      </c>
      <c r="R2254">
        <v>67026327</v>
      </c>
      <c r="S2254" t="s">
        <v>8175</v>
      </c>
      <c r="T2254" s="7">
        <v>40432</v>
      </c>
      <c r="U2254" t="s">
        <v>5580</v>
      </c>
      <c r="V2254" s="7">
        <v>40432</v>
      </c>
      <c r="W2254" t="s">
        <v>8211</v>
      </c>
      <c r="X2254" t="s">
        <v>8206</v>
      </c>
      <c r="Y2254">
        <v>2010</v>
      </c>
      <c r="Z2254">
        <v>11</v>
      </c>
    </row>
    <row r="2255" spans="1:26" x14ac:dyDescent="0.25">
      <c r="A2255" t="s">
        <v>5581</v>
      </c>
      <c r="B2255" t="s">
        <v>5582</v>
      </c>
      <c r="C2255" t="s">
        <v>5582</v>
      </c>
      <c r="D2255">
        <v>0</v>
      </c>
      <c r="E2255">
        <v>92</v>
      </c>
      <c r="F2255">
        <v>1</v>
      </c>
      <c r="G2255">
        <v>32</v>
      </c>
      <c r="H2255" t="s">
        <v>8177</v>
      </c>
      <c r="I2255" t="s">
        <v>132</v>
      </c>
      <c r="J2255" t="s">
        <v>8157</v>
      </c>
      <c r="K2255" t="s">
        <v>5802</v>
      </c>
      <c r="L2255" s="5">
        <v>5.6</v>
      </c>
      <c r="M2255" t="s">
        <v>8178</v>
      </c>
      <c r="N2255" s="6">
        <v>210039</v>
      </c>
      <c r="O2255" t="s">
        <v>8182</v>
      </c>
      <c r="P2255" s="6">
        <v>20000000</v>
      </c>
      <c r="Q2255" s="6">
        <v>216197492</v>
      </c>
      <c r="R2255">
        <v>196197492</v>
      </c>
      <c r="S2255" t="s">
        <v>8175</v>
      </c>
      <c r="T2255" s="7">
        <v>40711</v>
      </c>
      <c r="U2255" t="s">
        <v>2806</v>
      </c>
      <c r="V2255" s="7">
        <v>40711</v>
      </c>
      <c r="W2255" t="s">
        <v>8208</v>
      </c>
      <c r="X2255" t="s">
        <v>1465</v>
      </c>
      <c r="Y2255">
        <v>2011</v>
      </c>
      <c r="Z2255">
        <v>17</v>
      </c>
    </row>
    <row r="2256" spans="1:26" x14ac:dyDescent="0.25">
      <c r="A2256" t="s">
        <v>5583</v>
      </c>
      <c r="B2256" t="s">
        <v>5584</v>
      </c>
      <c r="C2256" t="s">
        <v>5584</v>
      </c>
      <c r="D2256">
        <v>0</v>
      </c>
      <c r="E2256">
        <v>120</v>
      </c>
      <c r="F2256">
        <v>2</v>
      </c>
      <c r="G2256">
        <v>0</v>
      </c>
      <c r="H2256" t="s">
        <v>8177</v>
      </c>
      <c r="I2256" t="s">
        <v>8160</v>
      </c>
      <c r="J2256" t="s">
        <v>145</v>
      </c>
      <c r="K2256" t="s">
        <v>5802</v>
      </c>
      <c r="L2256" s="5">
        <v>7.8</v>
      </c>
      <c r="M2256" t="s">
        <v>8181</v>
      </c>
      <c r="N2256" s="6">
        <v>740185</v>
      </c>
      <c r="O2256" t="s">
        <v>8184</v>
      </c>
      <c r="P2256" s="6">
        <v>40000000</v>
      </c>
      <c r="Q2256" s="6">
        <v>224920375</v>
      </c>
      <c r="R2256">
        <v>184920375</v>
      </c>
      <c r="S2256" t="s">
        <v>8175</v>
      </c>
      <c r="T2256" s="7">
        <v>40445</v>
      </c>
      <c r="U2256" t="s">
        <v>1081</v>
      </c>
      <c r="V2256" s="7">
        <v>40445</v>
      </c>
      <c r="W2256" t="s">
        <v>8211</v>
      </c>
      <c r="X2256" t="s">
        <v>1465</v>
      </c>
      <c r="Y2256">
        <v>2010</v>
      </c>
      <c r="Z2256">
        <v>24</v>
      </c>
    </row>
    <row r="2257" spans="1:26" x14ac:dyDescent="0.25">
      <c r="A2257" t="s">
        <v>5585</v>
      </c>
      <c r="B2257" t="s">
        <v>5586</v>
      </c>
      <c r="C2257" t="s">
        <v>5586</v>
      </c>
      <c r="D2257">
        <v>0</v>
      </c>
      <c r="E2257">
        <v>148</v>
      </c>
      <c r="F2257">
        <v>2</v>
      </c>
      <c r="G2257">
        <v>28</v>
      </c>
      <c r="H2257" t="s">
        <v>8183</v>
      </c>
      <c r="I2257" t="s">
        <v>5529</v>
      </c>
      <c r="J2257" t="s">
        <v>8162</v>
      </c>
      <c r="K2257" t="s">
        <v>3857</v>
      </c>
      <c r="L2257" s="5">
        <v>7.1</v>
      </c>
      <c r="M2257" t="s">
        <v>8181</v>
      </c>
      <c r="N2257" s="6">
        <v>56851</v>
      </c>
      <c r="O2257" t="s">
        <v>8179</v>
      </c>
      <c r="P2257" s="6">
        <v>16700000</v>
      </c>
      <c r="Q2257" s="6">
        <v>6913518</v>
      </c>
      <c r="R2257">
        <v>-9786482</v>
      </c>
      <c r="S2257" t="s">
        <v>8185</v>
      </c>
      <c r="T2257" s="7">
        <v>40899</v>
      </c>
      <c r="U2257" t="s">
        <v>5587</v>
      </c>
      <c r="V2257" s="7">
        <v>40899</v>
      </c>
      <c r="W2257" t="s">
        <v>8196</v>
      </c>
      <c r="X2257" t="s">
        <v>8199</v>
      </c>
      <c r="Y2257">
        <v>2011</v>
      </c>
      <c r="Z2257">
        <v>22</v>
      </c>
    </row>
    <row r="2258" spans="1:26" x14ac:dyDescent="0.25">
      <c r="A2258" t="s">
        <v>5588</v>
      </c>
      <c r="B2258" t="s">
        <v>5589</v>
      </c>
      <c r="C2258" t="s">
        <v>5589</v>
      </c>
      <c r="D2258">
        <v>0</v>
      </c>
      <c r="E2258">
        <v>91</v>
      </c>
      <c r="F2258">
        <v>1</v>
      </c>
      <c r="G2258">
        <v>31</v>
      </c>
      <c r="H2258" t="s">
        <v>8177</v>
      </c>
      <c r="I2258" t="s">
        <v>83</v>
      </c>
      <c r="J2258" t="s">
        <v>5802</v>
      </c>
      <c r="K2258" t="s">
        <v>5802</v>
      </c>
      <c r="L2258" s="5">
        <v>6.5</v>
      </c>
      <c r="M2258" t="s">
        <v>8178</v>
      </c>
      <c r="N2258" s="6">
        <v>193811</v>
      </c>
      <c r="O2258" t="s">
        <v>8182</v>
      </c>
      <c r="P2258" s="6">
        <v>17000000</v>
      </c>
      <c r="Q2258" s="6">
        <v>97542952</v>
      </c>
      <c r="R2258">
        <v>80542952</v>
      </c>
      <c r="S2258" t="s">
        <v>8175</v>
      </c>
      <c r="T2258" s="7">
        <v>41341</v>
      </c>
      <c r="U2258" t="s">
        <v>5590</v>
      </c>
      <c r="V2258" s="7">
        <v>41341</v>
      </c>
      <c r="W2258" t="s">
        <v>8203</v>
      </c>
      <c r="X2258" t="s">
        <v>1465</v>
      </c>
      <c r="Y2258">
        <v>2013</v>
      </c>
      <c r="Z2258">
        <v>8</v>
      </c>
    </row>
    <row r="2259" spans="1:26" x14ac:dyDescent="0.25">
      <c r="A2259" t="s">
        <v>5591</v>
      </c>
      <c r="B2259" t="s">
        <v>467</v>
      </c>
      <c r="C2259" t="s">
        <v>467</v>
      </c>
      <c r="D2259">
        <v>0</v>
      </c>
      <c r="E2259">
        <v>117</v>
      </c>
      <c r="F2259">
        <v>1</v>
      </c>
      <c r="G2259">
        <v>57</v>
      </c>
      <c r="H2259" t="s">
        <v>8177</v>
      </c>
      <c r="I2259" t="s">
        <v>5529</v>
      </c>
      <c r="J2259" t="s">
        <v>132</v>
      </c>
      <c r="K2259" t="s">
        <v>8156</v>
      </c>
      <c r="L2259" s="5">
        <v>6.8</v>
      </c>
      <c r="M2259" t="s">
        <v>8178</v>
      </c>
      <c r="N2259" s="6">
        <v>240919</v>
      </c>
      <c r="O2259" t="s">
        <v>8182</v>
      </c>
      <c r="P2259" s="6">
        <v>144000000</v>
      </c>
      <c r="Q2259" s="6">
        <v>229147509</v>
      </c>
      <c r="R2259">
        <v>85147509</v>
      </c>
      <c r="S2259" t="s">
        <v>8175</v>
      </c>
      <c r="T2259" s="7">
        <v>42560</v>
      </c>
      <c r="U2259" t="s">
        <v>5592</v>
      </c>
      <c r="V2259" s="7">
        <v>42560</v>
      </c>
      <c r="W2259" t="s">
        <v>8209</v>
      </c>
      <c r="X2259" t="s">
        <v>8206</v>
      </c>
      <c r="Y2259">
        <v>2016</v>
      </c>
      <c r="Z2259">
        <v>9</v>
      </c>
    </row>
    <row r="2260" spans="1:26" x14ac:dyDescent="0.25">
      <c r="A2260" t="s">
        <v>5593</v>
      </c>
      <c r="B2260" t="s">
        <v>5594</v>
      </c>
      <c r="C2260" t="s">
        <v>5594</v>
      </c>
      <c r="D2260">
        <v>0</v>
      </c>
      <c r="E2260">
        <v>103</v>
      </c>
      <c r="F2260">
        <v>1</v>
      </c>
      <c r="G2260">
        <v>43</v>
      </c>
      <c r="H2260" t="s">
        <v>8177</v>
      </c>
      <c r="I2260" t="s">
        <v>5529</v>
      </c>
      <c r="J2260" t="s">
        <v>8162</v>
      </c>
      <c r="K2260" t="s">
        <v>145</v>
      </c>
      <c r="L2260" s="5">
        <v>7.2</v>
      </c>
      <c r="M2260" t="s">
        <v>8181</v>
      </c>
      <c r="N2260" s="6">
        <v>90311</v>
      </c>
      <c r="O2260" t="s">
        <v>8179</v>
      </c>
      <c r="P2260" s="6">
        <v>7300000</v>
      </c>
      <c r="Q2260" s="6">
        <v>10371451</v>
      </c>
      <c r="R2260">
        <v>3071451</v>
      </c>
      <c r="S2260" t="s">
        <v>8175</v>
      </c>
      <c r="T2260" s="7">
        <v>40068</v>
      </c>
      <c r="U2260" t="s">
        <v>5595</v>
      </c>
      <c r="V2260" s="7">
        <v>40068</v>
      </c>
      <c r="W2260" t="s">
        <v>8211</v>
      </c>
      <c r="X2260" t="s">
        <v>8206</v>
      </c>
      <c r="Y2260">
        <v>2009</v>
      </c>
      <c r="Z2260">
        <v>12</v>
      </c>
    </row>
    <row r="2261" spans="1:26" x14ac:dyDescent="0.25">
      <c r="A2261" t="s">
        <v>5596</v>
      </c>
      <c r="B2261" t="s">
        <v>987</v>
      </c>
      <c r="C2261" t="s">
        <v>987</v>
      </c>
      <c r="D2261">
        <v>0</v>
      </c>
      <c r="E2261">
        <v>101</v>
      </c>
      <c r="F2261">
        <v>1</v>
      </c>
      <c r="G2261">
        <v>41</v>
      </c>
      <c r="H2261" t="s">
        <v>8177</v>
      </c>
      <c r="I2261" t="s">
        <v>5529</v>
      </c>
      <c r="J2261" t="s">
        <v>8158</v>
      </c>
      <c r="K2261" t="s">
        <v>132</v>
      </c>
      <c r="L2261" s="5">
        <v>5.8</v>
      </c>
      <c r="M2261" t="s">
        <v>8178</v>
      </c>
      <c r="N2261" s="6">
        <v>217729</v>
      </c>
      <c r="O2261" t="s">
        <v>8182</v>
      </c>
      <c r="P2261" s="6">
        <v>125000000</v>
      </c>
      <c r="Q2261" s="6">
        <v>485004754</v>
      </c>
      <c r="R2261">
        <v>360004754</v>
      </c>
      <c r="S2261" t="s">
        <v>8175</v>
      </c>
      <c r="T2261" s="7">
        <v>41854</v>
      </c>
      <c r="U2261" t="s">
        <v>3840</v>
      </c>
      <c r="V2261" s="7">
        <v>41854</v>
      </c>
      <c r="W2261" t="s">
        <v>8212</v>
      </c>
      <c r="X2261" t="s">
        <v>8200</v>
      </c>
      <c r="Y2261">
        <v>2014</v>
      </c>
      <c r="Z2261">
        <v>3</v>
      </c>
    </row>
    <row r="2262" spans="1:26" x14ac:dyDescent="0.25">
      <c r="A2262" t="s">
        <v>5597</v>
      </c>
      <c r="B2262" t="s">
        <v>5598</v>
      </c>
      <c r="C2262" t="s">
        <v>5598</v>
      </c>
      <c r="D2262">
        <v>0</v>
      </c>
      <c r="E2262">
        <v>140</v>
      </c>
      <c r="F2262">
        <v>2</v>
      </c>
      <c r="G2262">
        <v>20</v>
      </c>
      <c r="H2262" t="s">
        <v>8183</v>
      </c>
      <c r="I2262" t="s">
        <v>5529</v>
      </c>
      <c r="J2262" t="s">
        <v>145</v>
      </c>
      <c r="K2262" t="s">
        <v>8168</v>
      </c>
      <c r="L2262" s="5">
        <v>8.1</v>
      </c>
      <c r="M2262" t="s">
        <v>8181</v>
      </c>
      <c r="N2262" s="6">
        <v>489717</v>
      </c>
      <c r="O2262" t="s">
        <v>8182</v>
      </c>
      <c r="P2262" s="6">
        <v>25000000</v>
      </c>
      <c r="Q2262" s="6">
        <v>23308615</v>
      </c>
      <c r="R2262">
        <v>-1691385</v>
      </c>
      <c r="S2262" t="s">
        <v>8185</v>
      </c>
      <c r="T2262" s="7">
        <v>40795</v>
      </c>
      <c r="U2262" t="s">
        <v>3268</v>
      </c>
      <c r="V2262" s="7">
        <v>40795</v>
      </c>
      <c r="W2262" t="s">
        <v>8211</v>
      </c>
      <c r="X2262" t="s">
        <v>1465</v>
      </c>
      <c r="Y2262">
        <v>2011</v>
      </c>
      <c r="Z2262">
        <v>9</v>
      </c>
    </row>
    <row r="2263" spans="1:26" x14ac:dyDescent="0.25">
      <c r="A2263" t="s">
        <v>5599</v>
      </c>
      <c r="B2263" t="s">
        <v>5600</v>
      </c>
      <c r="C2263" t="s">
        <v>5600</v>
      </c>
      <c r="D2263">
        <v>0</v>
      </c>
      <c r="E2263">
        <v>110</v>
      </c>
      <c r="F2263">
        <v>1</v>
      </c>
      <c r="G2263">
        <v>50</v>
      </c>
      <c r="H2263" t="s">
        <v>8177</v>
      </c>
      <c r="I2263" t="s">
        <v>132</v>
      </c>
      <c r="J2263" t="s">
        <v>145</v>
      </c>
      <c r="K2263" t="s">
        <v>8157</v>
      </c>
      <c r="L2263" s="5">
        <v>6.1</v>
      </c>
      <c r="M2263" t="s">
        <v>8178</v>
      </c>
      <c r="N2263" s="6">
        <v>92428</v>
      </c>
      <c r="O2263" t="s">
        <v>8179</v>
      </c>
      <c r="P2263" s="6">
        <v>38000000</v>
      </c>
      <c r="Q2263" s="6">
        <v>112543513</v>
      </c>
      <c r="R2263">
        <v>74543513</v>
      </c>
      <c r="S2263" t="s">
        <v>8175</v>
      </c>
      <c r="T2263" s="7">
        <v>42403</v>
      </c>
      <c r="U2263" t="s">
        <v>5601</v>
      </c>
      <c r="V2263" s="7">
        <v>42403</v>
      </c>
      <c r="W2263" t="s">
        <v>8201</v>
      </c>
      <c r="X2263" t="s">
        <v>8202</v>
      </c>
      <c r="Y2263">
        <v>2016</v>
      </c>
      <c r="Z2263">
        <v>3</v>
      </c>
    </row>
    <row r="2264" spans="1:26" x14ac:dyDescent="0.25">
      <c r="A2264" t="s">
        <v>5602</v>
      </c>
      <c r="B2264" t="s">
        <v>5603</v>
      </c>
      <c r="C2264" t="s">
        <v>5603</v>
      </c>
      <c r="D2264">
        <v>0</v>
      </c>
      <c r="E2264">
        <v>107</v>
      </c>
      <c r="F2264">
        <v>1</v>
      </c>
      <c r="G2264">
        <v>47</v>
      </c>
      <c r="H2264" t="s">
        <v>8177</v>
      </c>
      <c r="I2264" t="s">
        <v>5529</v>
      </c>
      <c r="J2264" t="s">
        <v>8158</v>
      </c>
      <c r="K2264" t="s">
        <v>3857</v>
      </c>
      <c r="L2264" s="5">
        <v>5.2</v>
      </c>
      <c r="M2264" t="s">
        <v>8178</v>
      </c>
      <c r="N2264" s="6">
        <v>95985</v>
      </c>
      <c r="O2264" t="s">
        <v>8179</v>
      </c>
      <c r="P2264" s="6">
        <v>85000000</v>
      </c>
      <c r="Q2264" s="6">
        <v>346118277</v>
      </c>
      <c r="R2264">
        <v>261118277</v>
      </c>
      <c r="S2264" t="s">
        <v>8175</v>
      </c>
      <c r="T2264" s="7">
        <v>42740</v>
      </c>
      <c r="U2264" t="s">
        <v>3363</v>
      </c>
      <c r="V2264" s="7">
        <v>42740</v>
      </c>
      <c r="W2264" t="s">
        <v>8198</v>
      </c>
      <c r="X2264" t="s">
        <v>8199</v>
      </c>
      <c r="Y2264">
        <v>2017</v>
      </c>
      <c r="Z2264">
        <v>5</v>
      </c>
    </row>
    <row r="2265" spans="1:26" x14ac:dyDescent="0.25">
      <c r="A2265" t="s">
        <v>5604</v>
      </c>
      <c r="B2265" t="s">
        <v>5605</v>
      </c>
      <c r="C2265" t="s">
        <v>5605</v>
      </c>
      <c r="D2265">
        <v>0</v>
      </c>
      <c r="E2265">
        <v>108</v>
      </c>
      <c r="F2265">
        <v>1</v>
      </c>
      <c r="G2265">
        <v>48</v>
      </c>
      <c r="H2265" t="s">
        <v>8177</v>
      </c>
      <c r="I2265" t="s">
        <v>145</v>
      </c>
      <c r="J2265" t="s">
        <v>8165</v>
      </c>
      <c r="K2265" t="s">
        <v>8157</v>
      </c>
      <c r="L2265" s="5">
        <v>6</v>
      </c>
      <c r="M2265" t="s">
        <v>8178</v>
      </c>
      <c r="N2265" s="6">
        <v>91318</v>
      </c>
      <c r="O2265" t="s">
        <v>8179</v>
      </c>
      <c r="P2265" s="6">
        <v>20000000</v>
      </c>
      <c r="Q2265" s="6">
        <v>89137047</v>
      </c>
      <c r="R2265">
        <v>69137047</v>
      </c>
      <c r="S2265" t="s">
        <v>8175</v>
      </c>
      <c r="T2265" s="7">
        <v>40268</v>
      </c>
      <c r="U2265" t="s">
        <v>5606</v>
      </c>
      <c r="V2265" s="7">
        <v>40268</v>
      </c>
      <c r="W2265" t="s">
        <v>8203</v>
      </c>
      <c r="X2265" t="s">
        <v>8202</v>
      </c>
      <c r="Y2265">
        <v>2010</v>
      </c>
      <c r="Z2265">
        <v>31</v>
      </c>
    </row>
    <row r="2266" spans="1:26" x14ac:dyDescent="0.25">
      <c r="A2266" t="s">
        <v>5607</v>
      </c>
      <c r="B2266" t="s">
        <v>5608</v>
      </c>
      <c r="C2266" t="s">
        <v>5608</v>
      </c>
      <c r="D2266">
        <v>0</v>
      </c>
      <c r="E2266">
        <v>93</v>
      </c>
      <c r="F2266">
        <v>1</v>
      </c>
      <c r="G2266">
        <v>33</v>
      </c>
      <c r="H2266" t="s">
        <v>8177</v>
      </c>
      <c r="I2266" t="s">
        <v>132</v>
      </c>
      <c r="J2266" t="s">
        <v>8162</v>
      </c>
      <c r="K2266" t="s">
        <v>5802</v>
      </c>
      <c r="L2266" s="5">
        <v>5.4</v>
      </c>
      <c r="M2266" t="s">
        <v>8178</v>
      </c>
      <c r="N2266" s="6">
        <v>64002</v>
      </c>
      <c r="O2266" t="s">
        <v>8179</v>
      </c>
      <c r="P2266" s="6">
        <v>21000000</v>
      </c>
      <c r="Q2266" s="6">
        <v>97409779</v>
      </c>
      <c r="R2266">
        <v>76409779</v>
      </c>
      <c r="S2266" t="s">
        <v>8175</v>
      </c>
      <c r="T2266" s="7">
        <v>43593</v>
      </c>
      <c r="U2266" t="s">
        <v>5609</v>
      </c>
      <c r="V2266" s="7">
        <v>43593</v>
      </c>
      <c r="W2266" t="s">
        <v>8213</v>
      </c>
      <c r="X2266" t="s">
        <v>8202</v>
      </c>
      <c r="Y2266">
        <v>2019</v>
      </c>
      <c r="Z2266">
        <v>8</v>
      </c>
    </row>
    <row r="2267" spans="1:26" x14ac:dyDescent="0.25">
      <c r="A2267" t="s">
        <v>5610</v>
      </c>
      <c r="B2267" t="s">
        <v>5611</v>
      </c>
      <c r="C2267" t="s">
        <v>5611</v>
      </c>
      <c r="D2267">
        <v>0</v>
      </c>
      <c r="E2267">
        <v>102</v>
      </c>
      <c r="F2267">
        <v>1</v>
      </c>
      <c r="G2267">
        <v>42</v>
      </c>
      <c r="H2267" t="s">
        <v>8177</v>
      </c>
      <c r="I2267" t="s">
        <v>132</v>
      </c>
      <c r="J2267" t="s">
        <v>8161</v>
      </c>
      <c r="K2267" t="s">
        <v>5802</v>
      </c>
      <c r="L2267" s="5">
        <v>5.7</v>
      </c>
      <c r="M2267" t="s">
        <v>8178</v>
      </c>
      <c r="N2267" s="6">
        <v>131721</v>
      </c>
      <c r="O2267" t="s">
        <v>8182</v>
      </c>
      <c r="P2267" s="6">
        <v>68000000</v>
      </c>
      <c r="Q2267" s="6">
        <v>68267862</v>
      </c>
      <c r="R2267">
        <v>267862</v>
      </c>
      <c r="S2267" t="s">
        <v>8175</v>
      </c>
      <c r="T2267" s="7">
        <v>41117</v>
      </c>
      <c r="U2267" t="s">
        <v>5612</v>
      </c>
      <c r="V2267" s="7">
        <v>41117</v>
      </c>
      <c r="W2267" t="s">
        <v>8209</v>
      </c>
      <c r="X2267" t="s">
        <v>1465</v>
      </c>
      <c r="Y2267">
        <v>2012</v>
      </c>
      <c r="Z2267">
        <v>27</v>
      </c>
    </row>
    <row r="2268" spans="1:26" x14ac:dyDescent="0.25">
      <c r="A2268" t="s">
        <v>5613</v>
      </c>
      <c r="B2268" t="s">
        <v>5614</v>
      </c>
      <c r="C2268" t="s">
        <v>5614</v>
      </c>
      <c r="D2268">
        <v>0</v>
      </c>
      <c r="E2268">
        <v>137</v>
      </c>
      <c r="F2268">
        <v>2</v>
      </c>
      <c r="G2268">
        <v>17</v>
      </c>
      <c r="H2268" t="s">
        <v>8183</v>
      </c>
      <c r="I2268" t="s">
        <v>5529</v>
      </c>
      <c r="J2268" t="s">
        <v>8158</v>
      </c>
      <c r="K2268" t="s">
        <v>8156</v>
      </c>
      <c r="L2268" s="5">
        <v>6.6</v>
      </c>
      <c r="M2268" t="s">
        <v>8178</v>
      </c>
      <c r="N2268" s="6">
        <v>552425</v>
      </c>
      <c r="O2268" t="s">
        <v>8184</v>
      </c>
      <c r="P2268" s="6">
        <v>250000000</v>
      </c>
      <c r="Q2268" s="6">
        <v>1046721266</v>
      </c>
      <c r="R2268">
        <v>796721266</v>
      </c>
      <c r="S2268" t="s">
        <v>8175</v>
      </c>
      <c r="T2268" s="7">
        <v>40670</v>
      </c>
      <c r="U2268" t="s">
        <v>2952</v>
      </c>
      <c r="V2268" s="7">
        <v>40670</v>
      </c>
      <c r="W2268" t="s">
        <v>8213</v>
      </c>
      <c r="X2268" t="s">
        <v>8206</v>
      </c>
      <c r="Y2268">
        <v>2011</v>
      </c>
      <c r="Z2268">
        <v>7</v>
      </c>
    </row>
    <row r="2269" spans="1:26" x14ac:dyDescent="0.25">
      <c r="A2269" t="s">
        <v>5615</v>
      </c>
      <c r="B2269" t="s">
        <v>5616</v>
      </c>
      <c r="C2269" t="s">
        <v>5616</v>
      </c>
      <c r="D2269">
        <v>0</v>
      </c>
      <c r="E2269">
        <v>118</v>
      </c>
      <c r="F2269">
        <v>1</v>
      </c>
      <c r="G2269">
        <v>58</v>
      </c>
      <c r="H2269" t="s">
        <v>8177</v>
      </c>
      <c r="I2269" t="s">
        <v>5529</v>
      </c>
      <c r="J2269" t="s">
        <v>8162</v>
      </c>
      <c r="K2269" t="s">
        <v>3857</v>
      </c>
      <c r="L2269" s="5">
        <v>6.2</v>
      </c>
      <c r="M2269" t="s">
        <v>8178</v>
      </c>
      <c r="N2269" s="6">
        <v>66256</v>
      </c>
      <c r="O2269" t="s">
        <v>8179</v>
      </c>
      <c r="P2269" s="6">
        <v>8000000</v>
      </c>
      <c r="Q2269" s="6">
        <v>10629321</v>
      </c>
      <c r="R2269">
        <v>2629321</v>
      </c>
      <c r="S2269" t="s">
        <v>8175</v>
      </c>
      <c r="T2269" s="7">
        <v>40105</v>
      </c>
      <c r="U2269" t="s">
        <v>2173</v>
      </c>
      <c r="V2269" s="7">
        <v>40105</v>
      </c>
      <c r="W2269" t="s">
        <v>8204</v>
      </c>
      <c r="X2269" t="s">
        <v>8205</v>
      </c>
      <c r="Y2269">
        <v>2009</v>
      </c>
      <c r="Z2269">
        <v>19</v>
      </c>
    </row>
    <row r="2270" spans="1:26" x14ac:dyDescent="0.25">
      <c r="A2270" t="s">
        <v>5617</v>
      </c>
      <c r="B2270" t="s">
        <v>5618</v>
      </c>
      <c r="C2270" t="s">
        <v>5619</v>
      </c>
      <c r="D2270">
        <v>0</v>
      </c>
      <c r="E2270">
        <v>130</v>
      </c>
      <c r="F2270">
        <v>2</v>
      </c>
      <c r="G2270">
        <v>10</v>
      </c>
      <c r="H2270" t="s">
        <v>8183</v>
      </c>
      <c r="I2270" t="s">
        <v>5529</v>
      </c>
      <c r="J2270" t="s">
        <v>8158</v>
      </c>
      <c r="K2270" t="s">
        <v>8161</v>
      </c>
      <c r="L2270" s="5">
        <v>7.1</v>
      </c>
      <c r="M2270" t="s">
        <v>8181</v>
      </c>
      <c r="N2270" s="6">
        <v>884221</v>
      </c>
      <c r="O2270" t="s">
        <v>8184</v>
      </c>
      <c r="P2270" s="6">
        <v>200000000</v>
      </c>
      <c r="Q2270" s="6">
        <v>1215577205</v>
      </c>
      <c r="R2270">
        <v>1015577205</v>
      </c>
      <c r="S2270" t="s">
        <v>8175</v>
      </c>
      <c r="T2270" s="7">
        <v>41378</v>
      </c>
      <c r="U2270" t="s">
        <v>3466</v>
      </c>
      <c r="V2270" s="7">
        <v>41378</v>
      </c>
      <c r="W2270" t="s">
        <v>8210</v>
      </c>
      <c r="X2270" t="s">
        <v>8200</v>
      </c>
      <c r="Y2270">
        <v>2013</v>
      </c>
      <c r="Z2270">
        <v>14</v>
      </c>
    </row>
    <row r="2271" spans="1:26" x14ac:dyDescent="0.25">
      <c r="A2271" t="s">
        <v>5620</v>
      </c>
      <c r="B2271" t="s">
        <v>5621</v>
      </c>
      <c r="C2271" t="s">
        <v>5621</v>
      </c>
      <c r="D2271">
        <v>0</v>
      </c>
      <c r="E2271">
        <v>209</v>
      </c>
      <c r="F2271">
        <v>3</v>
      </c>
      <c r="G2271">
        <v>29</v>
      </c>
      <c r="H2271" t="s">
        <v>8183</v>
      </c>
      <c r="I2271" t="s">
        <v>8160</v>
      </c>
      <c r="J2271" t="s">
        <v>8162</v>
      </c>
      <c r="K2271" t="s">
        <v>145</v>
      </c>
      <c r="L2271" s="5">
        <v>7.8</v>
      </c>
      <c r="M2271" t="s">
        <v>8181</v>
      </c>
      <c r="N2271" s="6">
        <v>417627</v>
      </c>
      <c r="O2271" t="s">
        <v>8182</v>
      </c>
      <c r="P2271" s="6">
        <v>159000000</v>
      </c>
      <c r="Q2271" s="6">
        <v>968853</v>
      </c>
      <c r="R2271">
        <v>-158031147</v>
      </c>
      <c r="S2271" t="s">
        <v>8185</v>
      </c>
      <c r="T2271" s="7">
        <v>43735</v>
      </c>
      <c r="U2271" t="s">
        <v>88</v>
      </c>
      <c r="V2271" s="7">
        <v>43735</v>
      </c>
      <c r="W2271" t="s">
        <v>8211</v>
      </c>
      <c r="X2271" t="s">
        <v>1465</v>
      </c>
      <c r="Y2271">
        <v>2019</v>
      </c>
      <c r="Z2271">
        <v>27</v>
      </c>
    </row>
    <row r="2272" spans="1:26" x14ac:dyDescent="0.25">
      <c r="A2272" t="s">
        <v>5622</v>
      </c>
      <c r="B2272" t="s">
        <v>5623</v>
      </c>
      <c r="C2272" t="s">
        <v>5623</v>
      </c>
      <c r="D2272">
        <v>0</v>
      </c>
      <c r="E2272">
        <v>90</v>
      </c>
      <c r="F2272">
        <v>1</v>
      </c>
      <c r="G2272">
        <v>30</v>
      </c>
      <c r="H2272" t="s">
        <v>8177</v>
      </c>
      <c r="I2272" t="s">
        <v>5529</v>
      </c>
      <c r="J2272" t="s">
        <v>8158</v>
      </c>
      <c r="K2272" t="s">
        <v>8159</v>
      </c>
      <c r="L2272" s="5">
        <v>7.2</v>
      </c>
      <c r="M2272" t="s">
        <v>8181</v>
      </c>
      <c r="N2272" s="6">
        <v>307265</v>
      </c>
      <c r="O2272" t="s">
        <v>8182</v>
      </c>
      <c r="P2272" s="6">
        <v>150000000</v>
      </c>
      <c r="Q2272" s="6">
        <v>665692281</v>
      </c>
      <c r="R2272">
        <v>515692281</v>
      </c>
      <c r="S2272" t="s">
        <v>8175</v>
      </c>
      <c r="T2272" s="7">
        <v>40685</v>
      </c>
      <c r="U2272" t="s">
        <v>5624</v>
      </c>
      <c r="V2272" s="7">
        <v>40685</v>
      </c>
      <c r="W2272" t="s">
        <v>8213</v>
      </c>
      <c r="X2272" t="s">
        <v>8200</v>
      </c>
      <c r="Y2272">
        <v>2011</v>
      </c>
      <c r="Z2272">
        <v>22</v>
      </c>
    </row>
    <row r="2273" spans="1:26" x14ac:dyDescent="0.25">
      <c r="A2273" t="s">
        <v>5625</v>
      </c>
      <c r="B2273" t="s">
        <v>5626</v>
      </c>
      <c r="C2273" t="s">
        <v>5627</v>
      </c>
      <c r="D2273">
        <v>0</v>
      </c>
      <c r="E2273">
        <v>129</v>
      </c>
      <c r="F2273">
        <v>2</v>
      </c>
      <c r="G2273">
        <v>9</v>
      </c>
      <c r="H2273" t="s">
        <v>8183</v>
      </c>
      <c r="I2273" t="s">
        <v>145</v>
      </c>
      <c r="J2273" t="s">
        <v>8166</v>
      </c>
      <c r="K2273" t="s">
        <v>8157</v>
      </c>
      <c r="L2273" s="5">
        <v>8.1999999999999993</v>
      </c>
      <c r="M2273" t="s">
        <v>8181</v>
      </c>
      <c r="N2273" s="6">
        <v>218340</v>
      </c>
      <c r="O2273" t="s">
        <v>8182</v>
      </c>
      <c r="P2273" s="6">
        <v>2000000</v>
      </c>
      <c r="Q2273" s="6">
        <v>35079650</v>
      </c>
      <c r="R2273">
        <v>33079650</v>
      </c>
      <c r="S2273" t="s">
        <v>8175</v>
      </c>
      <c r="T2273" s="7">
        <v>40038</v>
      </c>
      <c r="U2273" t="s">
        <v>5628</v>
      </c>
      <c r="V2273" s="7">
        <v>40038</v>
      </c>
      <c r="W2273" t="s">
        <v>8212</v>
      </c>
      <c r="X2273" t="s">
        <v>8199</v>
      </c>
      <c r="Y2273">
        <v>2009</v>
      </c>
      <c r="Z2273">
        <v>13</v>
      </c>
    </row>
    <row r="2274" spans="1:26" x14ac:dyDescent="0.25">
      <c r="A2274" t="s">
        <v>5629</v>
      </c>
      <c r="B2274" t="s">
        <v>5630</v>
      </c>
      <c r="C2274" t="s">
        <v>5630</v>
      </c>
      <c r="D2274">
        <v>0</v>
      </c>
      <c r="E2274">
        <v>100</v>
      </c>
      <c r="F2274">
        <v>1</v>
      </c>
      <c r="G2274">
        <v>40</v>
      </c>
      <c r="H2274" t="s">
        <v>8177</v>
      </c>
      <c r="I2274" t="s">
        <v>132</v>
      </c>
      <c r="J2274" t="s">
        <v>145</v>
      </c>
      <c r="K2274" t="s">
        <v>8157</v>
      </c>
      <c r="L2274" s="5">
        <v>7.6</v>
      </c>
      <c r="M2274" t="s">
        <v>8181</v>
      </c>
      <c r="N2274" s="6">
        <v>339930</v>
      </c>
      <c r="O2274" t="s">
        <v>8182</v>
      </c>
      <c r="P2274" s="6">
        <v>8000000</v>
      </c>
      <c r="Q2274" s="6">
        <v>41097853</v>
      </c>
      <c r="R2274">
        <v>33097853</v>
      </c>
      <c r="S2274" t="s">
        <v>8175</v>
      </c>
      <c r="T2274" s="7">
        <v>40798</v>
      </c>
      <c r="U2274" t="s">
        <v>5631</v>
      </c>
      <c r="V2274" s="7">
        <v>40798</v>
      </c>
      <c r="W2274" t="s">
        <v>8211</v>
      </c>
      <c r="X2274" t="s">
        <v>8205</v>
      </c>
      <c r="Y2274">
        <v>2011</v>
      </c>
      <c r="Z2274">
        <v>12</v>
      </c>
    </row>
    <row r="2275" spans="1:26" x14ac:dyDescent="0.25">
      <c r="A2275" t="s">
        <v>5632</v>
      </c>
      <c r="B2275" t="s">
        <v>5633</v>
      </c>
      <c r="C2275" t="s">
        <v>5633</v>
      </c>
      <c r="D2275">
        <v>0</v>
      </c>
      <c r="E2275">
        <v>101</v>
      </c>
      <c r="F2275">
        <v>1</v>
      </c>
      <c r="G2275">
        <v>41</v>
      </c>
      <c r="H2275" t="s">
        <v>8177</v>
      </c>
      <c r="I2275" t="s">
        <v>8158</v>
      </c>
      <c r="J2275" t="s">
        <v>132</v>
      </c>
      <c r="K2275" t="s">
        <v>145</v>
      </c>
      <c r="L2275" s="5">
        <v>6.7</v>
      </c>
      <c r="M2275" t="s">
        <v>8178</v>
      </c>
      <c r="N2275" s="6">
        <v>117789</v>
      </c>
      <c r="O2275" t="s">
        <v>8182</v>
      </c>
      <c r="P2275" s="6">
        <v>10000000</v>
      </c>
      <c r="Q2275" s="6">
        <v>11681781</v>
      </c>
      <c r="R2275">
        <v>1681781</v>
      </c>
      <c r="S2275" t="s">
        <v>8175</v>
      </c>
      <c r="T2275" s="7">
        <v>41078</v>
      </c>
      <c r="U2275" t="s">
        <v>5634</v>
      </c>
      <c r="V2275" s="7">
        <v>41078</v>
      </c>
      <c r="W2275" t="s">
        <v>8208</v>
      </c>
      <c r="X2275" t="s">
        <v>8205</v>
      </c>
      <c r="Y2275">
        <v>2012</v>
      </c>
      <c r="Z2275">
        <v>18</v>
      </c>
    </row>
    <row r="2276" spans="1:26" x14ac:dyDescent="0.25">
      <c r="A2276" t="s">
        <v>5635</v>
      </c>
      <c r="B2276" t="s">
        <v>5636</v>
      </c>
      <c r="C2276" t="s">
        <v>5636</v>
      </c>
      <c r="D2276">
        <v>0</v>
      </c>
      <c r="E2276">
        <v>92</v>
      </c>
      <c r="F2276">
        <v>1</v>
      </c>
      <c r="G2276">
        <v>32</v>
      </c>
      <c r="H2276" t="s">
        <v>8177</v>
      </c>
      <c r="I2276" t="s">
        <v>5529</v>
      </c>
      <c r="J2276" t="s">
        <v>8162</v>
      </c>
      <c r="K2276" t="s">
        <v>3857</v>
      </c>
      <c r="L2276" s="5">
        <v>5.7</v>
      </c>
      <c r="M2276" t="s">
        <v>8178</v>
      </c>
      <c r="N2276" s="6">
        <v>51755</v>
      </c>
      <c r="O2276" t="s">
        <v>8179</v>
      </c>
      <c r="P2276" s="6">
        <v>45000000</v>
      </c>
      <c r="Q2276" s="6">
        <v>21947209</v>
      </c>
      <c r="R2276">
        <v>-23052791</v>
      </c>
      <c r="S2276" t="s">
        <v>8185</v>
      </c>
      <c r="T2276" s="7">
        <v>41227</v>
      </c>
      <c r="U2276" t="s">
        <v>266</v>
      </c>
      <c r="V2276" s="7">
        <v>41227</v>
      </c>
      <c r="W2276" t="s">
        <v>8207</v>
      </c>
      <c r="X2276" t="s">
        <v>8202</v>
      </c>
      <c r="Y2276">
        <v>2012</v>
      </c>
      <c r="Z2276">
        <v>14</v>
      </c>
    </row>
    <row r="2277" spans="1:26" x14ac:dyDescent="0.25">
      <c r="A2277" t="s">
        <v>5637</v>
      </c>
      <c r="B2277" t="s">
        <v>331</v>
      </c>
      <c r="C2277" t="s">
        <v>331</v>
      </c>
      <c r="D2277">
        <v>0</v>
      </c>
      <c r="E2277">
        <v>105</v>
      </c>
      <c r="F2277">
        <v>1</v>
      </c>
      <c r="G2277">
        <v>45</v>
      </c>
      <c r="H2277" t="s">
        <v>8177</v>
      </c>
      <c r="I2277" t="s">
        <v>83</v>
      </c>
      <c r="J2277" t="s">
        <v>5802</v>
      </c>
      <c r="K2277" t="s">
        <v>5802</v>
      </c>
      <c r="L2277" s="5">
        <v>4.8</v>
      </c>
      <c r="M2277" t="s">
        <v>8188</v>
      </c>
      <c r="N2277" s="6">
        <v>58881</v>
      </c>
      <c r="O2277" t="s">
        <v>8179</v>
      </c>
      <c r="P2277" s="6">
        <v>15000000</v>
      </c>
      <c r="Q2277" s="6">
        <v>39421467</v>
      </c>
      <c r="R2277">
        <v>24421467</v>
      </c>
      <c r="S2277" t="s">
        <v>8175</v>
      </c>
      <c r="T2277" s="7">
        <v>40053</v>
      </c>
      <c r="U2277" t="s">
        <v>2669</v>
      </c>
      <c r="V2277" s="7">
        <v>40053</v>
      </c>
      <c r="W2277" t="s">
        <v>8212</v>
      </c>
      <c r="X2277" t="s">
        <v>1465</v>
      </c>
      <c r="Y2277">
        <v>2009</v>
      </c>
      <c r="Z2277">
        <v>28</v>
      </c>
    </row>
    <row r="2278" spans="1:26" x14ac:dyDescent="0.25">
      <c r="A2278" t="s">
        <v>5638</v>
      </c>
      <c r="B2278" t="s">
        <v>5639</v>
      </c>
      <c r="C2278" t="s">
        <v>5639</v>
      </c>
      <c r="D2278">
        <v>0</v>
      </c>
      <c r="E2278">
        <v>80</v>
      </c>
      <c r="F2278">
        <v>1</v>
      </c>
      <c r="G2278">
        <v>20</v>
      </c>
      <c r="H2278" t="s">
        <v>8180</v>
      </c>
      <c r="I2278" t="s">
        <v>83</v>
      </c>
      <c r="J2278" t="s">
        <v>8166</v>
      </c>
      <c r="K2278" t="s">
        <v>3857</v>
      </c>
      <c r="L2278" s="5">
        <v>6.3</v>
      </c>
      <c r="M2278" t="s">
        <v>8178</v>
      </c>
      <c r="N2278" s="6">
        <v>154843</v>
      </c>
      <c r="O2278" t="s">
        <v>8182</v>
      </c>
      <c r="P2278" s="6">
        <v>10000000</v>
      </c>
      <c r="Q2278" s="6">
        <v>62695489</v>
      </c>
      <c r="R2278">
        <v>52695489</v>
      </c>
      <c r="S2278" t="s">
        <v>8175</v>
      </c>
      <c r="T2278" s="7">
        <v>40437</v>
      </c>
      <c r="U2278" t="s">
        <v>5075</v>
      </c>
      <c r="V2278" s="7">
        <v>40437</v>
      </c>
      <c r="W2278" t="s">
        <v>8211</v>
      </c>
      <c r="X2278" t="s">
        <v>8199</v>
      </c>
      <c r="Y2278">
        <v>2010</v>
      </c>
      <c r="Z2278">
        <v>16</v>
      </c>
    </row>
    <row r="2279" spans="1:26" x14ac:dyDescent="0.25">
      <c r="A2279" t="s">
        <v>5640</v>
      </c>
      <c r="B2279" t="s">
        <v>5641</v>
      </c>
      <c r="C2279" t="s">
        <v>5641</v>
      </c>
      <c r="D2279">
        <v>0</v>
      </c>
      <c r="E2279">
        <v>99</v>
      </c>
      <c r="F2279">
        <v>1</v>
      </c>
      <c r="G2279">
        <v>39</v>
      </c>
      <c r="H2279" t="s">
        <v>8177</v>
      </c>
      <c r="I2279" t="s">
        <v>8162</v>
      </c>
      <c r="J2279" t="s">
        <v>145</v>
      </c>
      <c r="K2279" t="s">
        <v>8157</v>
      </c>
      <c r="L2279" s="5">
        <v>7.5</v>
      </c>
      <c r="M2279" t="s">
        <v>8181</v>
      </c>
      <c r="N2279" s="6">
        <v>116411</v>
      </c>
      <c r="O2279" t="s">
        <v>8182</v>
      </c>
      <c r="P2279" s="6">
        <v>7000000</v>
      </c>
      <c r="Q2279" s="6">
        <v>24964890</v>
      </c>
      <c r="R2279">
        <v>17964890</v>
      </c>
      <c r="S2279" t="s">
        <v>8175</v>
      </c>
      <c r="T2279" s="7">
        <v>40067</v>
      </c>
      <c r="U2279" t="s">
        <v>5642</v>
      </c>
      <c r="V2279" s="7">
        <v>40067</v>
      </c>
      <c r="W2279" t="s">
        <v>8211</v>
      </c>
      <c r="X2279" t="s">
        <v>1465</v>
      </c>
      <c r="Y2279">
        <v>2009</v>
      </c>
      <c r="Z2279">
        <v>11</v>
      </c>
    </row>
    <row r="2280" spans="1:26" x14ac:dyDescent="0.25">
      <c r="A2280" t="s">
        <v>5643</v>
      </c>
      <c r="B2280" t="s">
        <v>5644</v>
      </c>
      <c r="C2280" t="s">
        <v>5644</v>
      </c>
      <c r="D2280">
        <v>0</v>
      </c>
      <c r="E2280">
        <v>105</v>
      </c>
      <c r="F2280">
        <v>1</v>
      </c>
      <c r="G2280">
        <v>45</v>
      </c>
      <c r="H2280" t="s">
        <v>8177</v>
      </c>
      <c r="I2280" t="s">
        <v>5529</v>
      </c>
      <c r="J2280" t="s">
        <v>145</v>
      </c>
      <c r="K2280" t="s">
        <v>8161</v>
      </c>
      <c r="L2280" s="5">
        <v>7.6</v>
      </c>
      <c r="M2280" t="s">
        <v>8181</v>
      </c>
      <c r="N2280" s="6">
        <v>548299</v>
      </c>
      <c r="O2280" t="s">
        <v>8184</v>
      </c>
      <c r="P2280" s="6">
        <v>93000000</v>
      </c>
      <c r="Q2280" s="6">
        <v>481800873</v>
      </c>
      <c r="R2280">
        <v>388800873</v>
      </c>
      <c r="S2280" t="s">
        <v>8175</v>
      </c>
      <c r="T2280" s="7">
        <v>40752</v>
      </c>
      <c r="U2280" t="s">
        <v>5645</v>
      </c>
      <c r="V2280" s="7">
        <v>40752</v>
      </c>
      <c r="W2280" t="s">
        <v>8209</v>
      </c>
      <c r="X2280" t="s">
        <v>8199</v>
      </c>
      <c r="Y2280">
        <v>2011</v>
      </c>
      <c r="Z2280">
        <v>28</v>
      </c>
    </row>
    <row r="2281" spans="1:26" x14ac:dyDescent="0.25">
      <c r="A2281" t="s">
        <v>5646</v>
      </c>
      <c r="B2281" t="s">
        <v>5647</v>
      </c>
      <c r="C2281" t="s">
        <v>5647</v>
      </c>
      <c r="D2281">
        <v>0</v>
      </c>
      <c r="E2281">
        <v>87</v>
      </c>
      <c r="F2281">
        <v>1</v>
      </c>
      <c r="G2281">
        <v>27</v>
      </c>
      <c r="H2281" t="s">
        <v>8177</v>
      </c>
      <c r="I2281" t="s">
        <v>83</v>
      </c>
      <c r="J2281" t="s">
        <v>8166</v>
      </c>
      <c r="K2281" t="s">
        <v>3857</v>
      </c>
      <c r="L2281" s="5">
        <v>5.7</v>
      </c>
      <c r="M2281" t="s">
        <v>8178</v>
      </c>
      <c r="N2281" s="6">
        <v>51633</v>
      </c>
      <c r="O2281" t="s">
        <v>8179</v>
      </c>
      <c r="P2281" s="6">
        <v>1800000</v>
      </c>
      <c r="Q2281" s="6">
        <v>69432527</v>
      </c>
      <c r="R2281">
        <v>67632527</v>
      </c>
      <c r="S2281" t="s">
        <v>8175</v>
      </c>
      <c r="T2281" s="7">
        <v>40353</v>
      </c>
      <c r="U2281" t="s">
        <v>5648</v>
      </c>
      <c r="V2281" s="7">
        <v>40353</v>
      </c>
      <c r="W2281" t="s">
        <v>8208</v>
      </c>
      <c r="X2281" t="s">
        <v>8199</v>
      </c>
      <c r="Y2281">
        <v>2010</v>
      </c>
      <c r="Z2281">
        <v>24</v>
      </c>
    </row>
    <row r="2282" spans="1:26" x14ac:dyDescent="0.25">
      <c r="A2282" t="s">
        <v>5649</v>
      </c>
      <c r="B2282" t="s">
        <v>5650</v>
      </c>
      <c r="C2282" t="s">
        <v>5650</v>
      </c>
      <c r="D2282">
        <v>0</v>
      </c>
      <c r="E2282">
        <v>103</v>
      </c>
      <c r="F2282">
        <v>1</v>
      </c>
      <c r="G2282">
        <v>43</v>
      </c>
      <c r="H2282" t="s">
        <v>8177</v>
      </c>
      <c r="I2282" t="s">
        <v>5529</v>
      </c>
      <c r="J2282" t="s">
        <v>8158</v>
      </c>
      <c r="K2282" t="s">
        <v>3857</v>
      </c>
      <c r="L2282" s="5">
        <v>6.4</v>
      </c>
      <c r="M2282" t="s">
        <v>8178</v>
      </c>
      <c r="N2282" s="6">
        <v>360165</v>
      </c>
      <c r="O2282" t="s">
        <v>8182</v>
      </c>
      <c r="P2282" s="6">
        <v>80000000</v>
      </c>
      <c r="Q2282" s="6">
        <v>274470394</v>
      </c>
      <c r="R2282">
        <v>194470394</v>
      </c>
      <c r="S2282" t="s">
        <v>8175</v>
      </c>
      <c r="T2282" s="7">
        <v>40393</v>
      </c>
      <c r="U2282" t="s">
        <v>260</v>
      </c>
      <c r="V2282" s="7">
        <v>40393</v>
      </c>
      <c r="W2282" t="s">
        <v>8212</v>
      </c>
      <c r="X2282" t="s">
        <v>8197</v>
      </c>
      <c r="Y2282">
        <v>2010</v>
      </c>
      <c r="Z2282">
        <v>3</v>
      </c>
    </row>
    <row r="2283" spans="1:26" x14ac:dyDescent="0.25">
      <c r="A2283" t="s">
        <v>5651</v>
      </c>
      <c r="B2283" t="s">
        <v>5652</v>
      </c>
      <c r="C2283" t="s">
        <v>5652</v>
      </c>
      <c r="D2283">
        <v>0</v>
      </c>
      <c r="E2283">
        <v>85</v>
      </c>
      <c r="F2283">
        <v>1</v>
      </c>
      <c r="G2283">
        <v>25</v>
      </c>
      <c r="H2283" t="s">
        <v>8177</v>
      </c>
      <c r="I2283" t="s">
        <v>8158</v>
      </c>
      <c r="J2283" t="s">
        <v>132</v>
      </c>
      <c r="K2283" t="s">
        <v>8163</v>
      </c>
      <c r="L2283" s="5">
        <v>4.9000000000000004</v>
      </c>
      <c r="M2283" t="s">
        <v>8188</v>
      </c>
      <c r="N2283" s="6">
        <v>72462</v>
      </c>
      <c r="O2283" t="s">
        <v>8179</v>
      </c>
      <c r="P2283" s="6">
        <v>112000000</v>
      </c>
      <c r="Q2283" s="6">
        <v>237382724</v>
      </c>
      <c r="R2283">
        <v>125382724</v>
      </c>
      <c r="S2283" t="s">
        <v>8175</v>
      </c>
      <c r="T2283" s="7">
        <v>40534</v>
      </c>
      <c r="U2283" t="s">
        <v>4991</v>
      </c>
      <c r="V2283" s="7">
        <v>40534</v>
      </c>
      <c r="W2283" t="s">
        <v>8196</v>
      </c>
      <c r="X2283" t="s">
        <v>8202</v>
      </c>
      <c r="Y2283">
        <v>2010</v>
      </c>
      <c r="Z2283">
        <v>22</v>
      </c>
    </row>
    <row r="2284" spans="1:26" x14ac:dyDescent="0.25">
      <c r="A2284" t="s">
        <v>5653</v>
      </c>
      <c r="B2284" t="s">
        <v>4471</v>
      </c>
      <c r="C2284" t="s">
        <v>4471</v>
      </c>
      <c r="D2284">
        <v>0</v>
      </c>
      <c r="E2284">
        <v>92</v>
      </c>
      <c r="F2284">
        <v>1</v>
      </c>
      <c r="G2284">
        <v>32</v>
      </c>
      <c r="H2284" t="s">
        <v>8177</v>
      </c>
      <c r="I2284" t="s">
        <v>132</v>
      </c>
      <c r="J2284" t="s">
        <v>145</v>
      </c>
      <c r="K2284" t="s">
        <v>5802</v>
      </c>
      <c r="L2284" s="5">
        <v>5.7</v>
      </c>
      <c r="M2284" t="s">
        <v>8178</v>
      </c>
      <c r="N2284" s="6">
        <v>52843</v>
      </c>
      <c r="O2284" t="s">
        <v>8179</v>
      </c>
      <c r="P2284" s="6">
        <v>21000000</v>
      </c>
      <c r="Q2284" s="6">
        <v>49050886</v>
      </c>
      <c r="R2284">
        <v>28050886</v>
      </c>
      <c r="S2284" t="s">
        <v>8175</v>
      </c>
      <c r="T2284" s="7">
        <v>40280</v>
      </c>
      <c r="U2284" t="s">
        <v>4064</v>
      </c>
      <c r="V2284" s="7">
        <v>40280</v>
      </c>
      <c r="W2284" t="s">
        <v>8210</v>
      </c>
      <c r="X2284" t="s">
        <v>8205</v>
      </c>
      <c r="Y2284">
        <v>2010</v>
      </c>
      <c r="Z2284">
        <v>12</v>
      </c>
    </row>
    <row r="2285" spans="1:26" x14ac:dyDescent="0.25">
      <c r="A2285" t="s">
        <v>5654</v>
      </c>
      <c r="B2285" t="s">
        <v>5655</v>
      </c>
      <c r="C2285" t="s">
        <v>5655</v>
      </c>
      <c r="D2285">
        <v>0</v>
      </c>
      <c r="E2285">
        <v>143</v>
      </c>
      <c r="F2285">
        <v>2</v>
      </c>
      <c r="G2285">
        <v>23</v>
      </c>
      <c r="H2285" t="s">
        <v>8183</v>
      </c>
      <c r="I2285" t="s">
        <v>145</v>
      </c>
      <c r="J2285" t="s">
        <v>8164</v>
      </c>
      <c r="K2285" t="s">
        <v>8157</v>
      </c>
      <c r="L2285" s="5">
        <v>7.3</v>
      </c>
      <c r="M2285" t="s">
        <v>8181</v>
      </c>
      <c r="N2285" s="6">
        <v>50903</v>
      </c>
      <c r="O2285" t="s">
        <v>8179</v>
      </c>
      <c r="P2285" s="6">
        <v>55000000</v>
      </c>
      <c r="Q2285" s="6">
        <v>45175167</v>
      </c>
      <c r="R2285">
        <v>-9824833</v>
      </c>
      <c r="S2285" t="s">
        <v>8185</v>
      </c>
      <c r="T2285" s="7">
        <v>44356</v>
      </c>
      <c r="U2285" t="s">
        <v>4920</v>
      </c>
      <c r="V2285" s="7">
        <v>44356</v>
      </c>
      <c r="W2285" t="s">
        <v>8208</v>
      </c>
      <c r="X2285" t="s">
        <v>8202</v>
      </c>
      <c r="Y2285">
        <v>2021</v>
      </c>
      <c r="Z2285">
        <v>9</v>
      </c>
    </row>
    <row r="2286" spans="1:26" x14ac:dyDescent="0.25">
      <c r="A2286" t="s">
        <v>5656</v>
      </c>
      <c r="B2286" t="s">
        <v>3365</v>
      </c>
      <c r="C2286" t="s">
        <v>3365</v>
      </c>
      <c r="D2286">
        <v>0</v>
      </c>
      <c r="E2286">
        <v>104</v>
      </c>
      <c r="F2286">
        <v>1</v>
      </c>
      <c r="G2286">
        <v>44</v>
      </c>
      <c r="H2286" t="s">
        <v>8177</v>
      </c>
      <c r="I2286" t="s">
        <v>5529</v>
      </c>
      <c r="J2286" t="s">
        <v>145</v>
      </c>
      <c r="K2286" t="s">
        <v>8166</v>
      </c>
      <c r="L2286" s="5">
        <v>5.8</v>
      </c>
      <c r="M2286" t="s">
        <v>8178</v>
      </c>
      <c r="N2286" s="6">
        <v>79505</v>
      </c>
      <c r="O2286" t="s">
        <v>8179</v>
      </c>
      <c r="P2286" s="6">
        <v>30000000</v>
      </c>
      <c r="Q2286" s="6">
        <v>5186767</v>
      </c>
      <c r="R2286">
        <v>-24813233</v>
      </c>
      <c r="S2286" t="s">
        <v>8185</v>
      </c>
      <c r="T2286" s="7">
        <v>41589</v>
      </c>
      <c r="U2286" t="s">
        <v>858</v>
      </c>
      <c r="V2286" s="7">
        <v>41589</v>
      </c>
      <c r="W2286" t="s">
        <v>8207</v>
      </c>
      <c r="X2286" t="s">
        <v>8205</v>
      </c>
      <c r="Y2286">
        <v>2013</v>
      </c>
      <c r="Z2286">
        <v>11</v>
      </c>
    </row>
    <row r="2287" spans="1:26" x14ac:dyDescent="0.25">
      <c r="A2287" t="s">
        <v>5657</v>
      </c>
      <c r="B2287" t="s">
        <v>5658</v>
      </c>
      <c r="C2287" t="s">
        <v>5658</v>
      </c>
      <c r="D2287">
        <v>0</v>
      </c>
      <c r="E2287">
        <v>91</v>
      </c>
      <c r="F2287">
        <v>1</v>
      </c>
      <c r="G2287">
        <v>31</v>
      </c>
      <c r="H2287" t="s">
        <v>8177</v>
      </c>
      <c r="I2287" t="s">
        <v>145</v>
      </c>
      <c r="J2287" t="s">
        <v>5802</v>
      </c>
      <c r="K2287" t="s">
        <v>5802</v>
      </c>
      <c r="L2287" s="5">
        <v>6.6</v>
      </c>
      <c r="M2287" t="s">
        <v>8178</v>
      </c>
      <c r="N2287" s="6">
        <v>50273</v>
      </c>
      <c r="O2287" t="s">
        <v>8179</v>
      </c>
      <c r="P2287" s="6">
        <v>21000000</v>
      </c>
      <c r="Q2287" s="6">
        <v>7294800</v>
      </c>
      <c r="R2287">
        <v>-13705200</v>
      </c>
      <c r="S2287" t="s">
        <v>8185</v>
      </c>
      <c r="T2287" s="7">
        <v>40618</v>
      </c>
      <c r="U2287" t="s">
        <v>5659</v>
      </c>
      <c r="V2287" s="7">
        <v>40618</v>
      </c>
      <c r="W2287" t="s">
        <v>8203</v>
      </c>
      <c r="X2287" t="s">
        <v>8202</v>
      </c>
      <c r="Y2287">
        <v>2011</v>
      </c>
      <c r="Z2287">
        <v>16</v>
      </c>
    </row>
    <row r="2288" spans="1:26" x14ac:dyDescent="0.25">
      <c r="A2288" t="s">
        <v>5660</v>
      </c>
      <c r="B2288" t="s">
        <v>5661</v>
      </c>
      <c r="C2288" t="s">
        <v>5661</v>
      </c>
      <c r="D2288">
        <v>0</v>
      </c>
      <c r="E2288">
        <v>113</v>
      </c>
      <c r="F2288">
        <v>1</v>
      </c>
      <c r="G2288">
        <v>53</v>
      </c>
      <c r="H2288" t="s">
        <v>8177</v>
      </c>
      <c r="I2288" t="s">
        <v>5529</v>
      </c>
      <c r="J2288" t="s">
        <v>8162</v>
      </c>
      <c r="K2288" t="s">
        <v>145</v>
      </c>
      <c r="L2288" s="5">
        <v>6.7</v>
      </c>
      <c r="M2288" t="s">
        <v>8178</v>
      </c>
      <c r="N2288" s="6">
        <v>220849</v>
      </c>
      <c r="O2288" t="s">
        <v>8182</v>
      </c>
      <c r="P2288" s="6">
        <v>60000000</v>
      </c>
      <c r="Q2288" s="6">
        <v>105200903</v>
      </c>
      <c r="R2288">
        <v>45200903</v>
      </c>
      <c r="S2288" t="s">
        <v>8175</v>
      </c>
      <c r="T2288" s="7">
        <v>41281</v>
      </c>
      <c r="U2288" t="s">
        <v>5246</v>
      </c>
      <c r="V2288" s="7">
        <v>41281</v>
      </c>
      <c r="W2288" t="s">
        <v>8198</v>
      </c>
      <c r="X2288" t="s">
        <v>8205</v>
      </c>
      <c r="Y2288">
        <v>2013</v>
      </c>
      <c r="Z2288">
        <v>7</v>
      </c>
    </row>
    <row r="2289" spans="1:26" x14ac:dyDescent="0.25">
      <c r="A2289" t="s">
        <v>5662</v>
      </c>
      <c r="B2289" t="s">
        <v>5663</v>
      </c>
      <c r="C2289" t="s">
        <v>5663</v>
      </c>
      <c r="D2289">
        <v>0</v>
      </c>
      <c r="E2289">
        <v>121</v>
      </c>
      <c r="F2289">
        <v>2</v>
      </c>
      <c r="G2289">
        <v>1</v>
      </c>
      <c r="H2289" t="s">
        <v>8183</v>
      </c>
      <c r="I2289" t="s">
        <v>132</v>
      </c>
      <c r="J2289" t="s">
        <v>145</v>
      </c>
      <c r="K2289" t="s">
        <v>5802</v>
      </c>
      <c r="L2289" s="5">
        <v>7.2</v>
      </c>
      <c r="M2289" t="s">
        <v>8181</v>
      </c>
      <c r="N2289" s="6">
        <v>94070</v>
      </c>
      <c r="O2289" t="s">
        <v>8179</v>
      </c>
      <c r="P2289" s="6">
        <v>25000000</v>
      </c>
      <c r="Q2289" s="6">
        <v>74188937</v>
      </c>
      <c r="R2289">
        <v>49188937</v>
      </c>
      <c r="S2289" t="s">
        <v>8175</v>
      </c>
      <c r="T2289" s="7">
        <v>41526</v>
      </c>
      <c r="U2289" t="s">
        <v>5664</v>
      </c>
      <c r="V2289" s="7">
        <v>41526</v>
      </c>
      <c r="W2289" t="s">
        <v>8211</v>
      </c>
      <c r="X2289" t="s">
        <v>8205</v>
      </c>
      <c r="Y2289">
        <v>2013</v>
      </c>
      <c r="Z2289">
        <v>9</v>
      </c>
    </row>
    <row r="2290" spans="1:26" x14ac:dyDescent="0.25">
      <c r="A2290" t="s">
        <v>5665</v>
      </c>
      <c r="B2290" t="s">
        <v>5666</v>
      </c>
      <c r="C2290" t="s">
        <v>5666</v>
      </c>
      <c r="D2290">
        <v>0</v>
      </c>
      <c r="E2290">
        <v>103</v>
      </c>
      <c r="F2290">
        <v>1</v>
      </c>
      <c r="G2290">
        <v>43</v>
      </c>
      <c r="H2290" t="s">
        <v>8177</v>
      </c>
      <c r="I2290" t="s">
        <v>132</v>
      </c>
      <c r="J2290" t="s">
        <v>8157</v>
      </c>
      <c r="K2290" t="s">
        <v>5802</v>
      </c>
      <c r="L2290" s="5">
        <v>6.3</v>
      </c>
      <c r="M2290" t="s">
        <v>8178</v>
      </c>
      <c r="N2290" s="6">
        <v>59648</v>
      </c>
      <c r="O2290" t="s">
        <v>8179</v>
      </c>
      <c r="P2290" s="6">
        <v>32000000</v>
      </c>
      <c r="Q2290" s="6">
        <v>42059111</v>
      </c>
      <c r="R2290">
        <v>10059111</v>
      </c>
      <c r="S2290" t="s">
        <v>8175</v>
      </c>
      <c r="T2290" s="7">
        <v>40417</v>
      </c>
      <c r="U2290" t="s">
        <v>5667</v>
      </c>
      <c r="V2290" s="7">
        <v>40417</v>
      </c>
      <c r="W2290" t="s">
        <v>8212</v>
      </c>
      <c r="X2290" t="s">
        <v>1465</v>
      </c>
      <c r="Y2290">
        <v>2010</v>
      </c>
      <c r="Z2290">
        <v>27</v>
      </c>
    </row>
    <row r="2291" spans="1:26" x14ac:dyDescent="0.25">
      <c r="A2291" t="s">
        <v>5668</v>
      </c>
      <c r="B2291" t="s">
        <v>5669</v>
      </c>
      <c r="C2291" t="s">
        <v>5669</v>
      </c>
      <c r="D2291">
        <v>0</v>
      </c>
      <c r="E2291">
        <v>95</v>
      </c>
      <c r="F2291">
        <v>1</v>
      </c>
      <c r="G2291">
        <v>35</v>
      </c>
      <c r="H2291" t="s">
        <v>8177</v>
      </c>
      <c r="I2291" t="s">
        <v>8158</v>
      </c>
      <c r="J2291" t="s">
        <v>8159</v>
      </c>
      <c r="K2291" t="s">
        <v>132</v>
      </c>
      <c r="L2291" s="5">
        <v>7.6</v>
      </c>
      <c r="M2291" t="s">
        <v>8181</v>
      </c>
      <c r="N2291" s="6">
        <v>571276</v>
      </c>
      <c r="O2291" t="s">
        <v>8184</v>
      </c>
      <c r="P2291" s="6">
        <v>69000000</v>
      </c>
      <c r="Q2291" s="6">
        <v>543157985</v>
      </c>
      <c r="R2291">
        <v>474157985</v>
      </c>
      <c r="S2291" t="s">
        <v>8175</v>
      </c>
      <c r="T2291" s="7">
        <v>40349</v>
      </c>
      <c r="U2291" t="s">
        <v>5670</v>
      </c>
      <c r="V2291" s="7">
        <v>40349</v>
      </c>
      <c r="W2291" t="s">
        <v>8208</v>
      </c>
      <c r="X2291" t="s">
        <v>8200</v>
      </c>
      <c r="Y2291">
        <v>2010</v>
      </c>
      <c r="Z2291">
        <v>20</v>
      </c>
    </row>
    <row r="2292" spans="1:26" x14ac:dyDescent="0.25">
      <c r="A2292" t="s">
        <v>5671</v>
      </c>
      <c r="B2292" t="s">
        <v>5672</v>
      </c>
      <c r="C2292" t="s">
        <v>5672</v>
      </c>
      <c r="D2292">
        <v>0</v>
      </c>
      <c r="E2292">
        <v>117</v>
      </c>
      <c r="F2292">
        <v>1</v>
      </c>
      <c r="G2292">
        <v>57</v>
      </c>
      <c r="H2292" t="s">
        <v>8177</v>
      </c>
      <c r="I2292" t="s">
        <v>8158</v>
      </c>
      <c r="J2292" t="s">
        <v>145</v>
      </c>
      <c r="K2292" t="s">
        <v>8156</v>
      </c>
      <c r="L2292" s="5">
        <v>4.9000000000000004</v>
      </c>
      <c r="M2292" t="s">
        <v>8188</v>
      </c>
      <c r="N2292" s="6">
        <v>250239</v>
      </c>
      <c r="O2292" t="s">
        <v>8182</v>
      </c>
      <c r="P2292" s="6">
        <v>110000000</v>
      </c>
      <c r="Q2292" s="6">
        <v>712205856</v>
      </c>
      <c r="R2292">
        <v>602205856</v>
      </c>
      <c r="S2292" t="s">
        <v>8175</v>
      </c>
      <c r="T2292" s="7">
        <v>40846</v>
      </c>
      <c r="U2292" t="s">
        <v>3347</v>
      </c>
      <c r="V2292" s="7">
        <v>40846</v>
      </c>
      <c r="W2292" t="s">
        <v>8204</v>
      </c>
      <c r="X2292" t="s">
        <v>8200</v>
      </c>
      <c r="Y2292">
        <v>2011</v>
      </c>
      <c r="Z2292">
        <v>30</v>
      </c>
    </row>
    <row r="2293" spans="1:26" x14ac:dyDescent="0.25">
      <c r="A2293" t="s">
        <v>5673</v>
      </c>
      <c r="B2293" t="s">
        <v>5674</v>
      </c>
      <c r="C2293" t="s">
        <v>5674</v>
      </c>
      <c r="D2293">
        <v>0</v>
      </c>
      <c r="E2293">
        <v>124</v>
      </c>
      <c r="F2293">
        <v>2</v>
      </c>
      <c r="G2293">
        <v>4</v>
      </c>
      <c r="H2293" t="s">
        <v>8183</v>
      </c>
      <c r="I2293" t="s">
        <v>5529</v>
      </c>
      <c r="J2293" t="s">
        <v>8158</v>
      </c>
      <c r="K2293" t="s">
        <v>145</v>
      </c>
      <c r="L2293" s="5">
        <v>5.0999999999999996</v>
      </c>
      <c r="M2293" t="s">
        <v>8178</v>
      </c>
      <c r="N2293" s="6">
        <v>256265</v>
      </c>
      <c r="O2293" t="s">
        <v>8182</v>
      </c>
      <c r="P2293" s="6">
        <v>68000000</v>
      </c>
      <c r="Q2293" s="6">
        <v>698509825</v>
      </c>
      <c r="R2293">
        <v>630509825</v>
      </c>
      <c r="S2293" t="s">
        <v>8175</v>
      </c>
      <c r="T2293" s="7">
        <v>40359</v>
      </c>
      <c r="U2293" t="s">
        <v>3610</v>
      </c>
      <c r="V2293" s="7">
        <v>40359</v>
      </c>
      <c r="W2293" t="s">
        <v>8208</v>
      </c>
      <c r="X2293" t="s">
        <v>8202</v>
      </c>
      <c r="Y2293">
        <v>2010</v>
      </c>
      <c r="Z2293">
        <v>30</v>
      </c>
    </row>
    <row r="2294" spans="1:26" x14ac:dyDescent="0.25">
      <c r="A2294" t="s">
        <v>5675</v>
      </c>
      <c r="B2294" t="s">
        <v>5676</v>
      </c>
      <c r="C2294" t="s">
        <v>5676</v>
      </c>
      <c r="D2294">
        <v>0</v>
      </c>
      <c r="E2294">
        <v>101</v>
      </c>
      <c r="F2294">
        <v>1</v>
      </c>
      <c r="G2294">
        <v>41</v>
      </c>
      <c r="H2294" t="s">
        <v>8177</v>
      </c>
      <c r="I2294" t="s">
        <v>145</v>
      </c>
      <c r="J2294" t="s">
        <v>8166</v>
      </c>
      <c r="K2294" t="s">
        <v>8157</v>
      </c>
      <c r="L2294" s="5">
        <v>6.4</v>
      </c>
      <c r="M2294" t="s">
        <v>8178</v>
      </c>
      <c r="N2294" s="6">
        <v>112483</v>
      </c>
      <c r="O2294" t="s">
        <v>8182</v>
      </c>
      <c r="P2294" s="6">
        <v>25000000</v>
      </c>
      <c r="Q2294" s="6">
        <v>99357138</v>
      </c>
      <c r="R2294">
        <v>74357138</v>
      </c>
      <c r="S2294" t="s">
        <v>8175</v>
      </c>
      <c r="T2294" s="7">
        <v>41018</v>
      </c>
      <c r="U2294" t="s">
        <v>1650</v>
      </c>
      <c r="V2294" s="7">
        <v>41018</v>
      </c>
      <c r="W2294" t="s">
        <v>8210</v>
      </c>
      <c r="X2294" t="s">
        <v>8199</v>
      </c>
      <c r="Y2294">
        <v>2012</v>
      </c>
      <c r="Z2294">
        <v>19</v>
      </c>
    </row>
    <row r="2295" spans="1:26" x14ac:dyDescent="0.25">
      <c r="A2295" t="s">
        <v>5677</v>
      </c>
      <c r="B2295" t="s">
        <v>5678</v>
      </c>
      <c r="C2295" t="s">
        <v>5679</v>
      </c>
      <c r="D2295">
        <v>0</v>
      </c>
      <c r="E2295">
        <v>132</v>
      </c>
      <c r="F2295">
        <v>2</v>
      </c>
      <c r="G2295">
        <v>12</v>
      </c>
      <c r="H2295" t="s">
        <v>8183</v>
      </c>
      <c r="I2295" t="s">
        <v>8160</v>
      </c>
      <c r="J2295" t="s">
        <v>145</v>
      </c>
      <c r="K2295" t="s">
        <v>5802</v>
      </c>
      <c r="L2295" s="5">
        <v>7.2</v>
      </c>
      <c r="M2295" t="s">
        <v>8181</v>
      </c>
      <c r="N2295" s="6">
        <v>118581</v>
      </c>
      <c r="O2295" t="s">
        <v>8182</v>
      </c>
      <c r="P2295" s="6">
        <v>30000000</v>
      </c>
      <c r="Q2295" s="6">
        <v>177313795</v>
      </c>
      <c r="R2295">
        <v>147313795</v>
      </c>
      <c r="S2295" t="s">
        <v>8175</v>
      </c>
      <c r="T2295" s="7">
        <v>41491</v>
      </c>
      <c r="U2295" t="s">
        <v>4740</v>
      </c>
      <c r="V2295" s="7">
        <v>41491</v>
      </c>
      <c r="W2295" t="s">
        <v>8212</v>
      </c>
      <c r="X2295" t="s">
        <v>8205</v>
      </c>
      <c r="Y2295">
        <v>2013</v>
      </c>
      <c r="Z2295">
        <v>5</v>
      </c>
    </row>
    <row r="2296" spans="1:26" x14ac:dyDescent="0.25">
      <c r="A2296" t="s">
        <v>5680</v>
      </c>
      <c r="B2296" t="s">
        <v>5681</v>
      </c>
      <c r="C2296" t="s">
        <v>5681</v>
      </c>
      <c r="D2296">
        <v>0</v>
      </c>
      <c r="E2296">
        <v>113</v>
      </c>
      <c r="F2296">
        <v>1</v>
      </c>
      <c r="G2296">
        <v>53</v>
      </c>
      <c r="H2296" t="s">
        <v>8177</v>
      </c>
      <c r="I2296" t="s">
        <v>5529</v>
      </c>
      <c r="J2296" t="s">
        <v>132</v>
      </c>
      <c r="K2296" t="s">
        <v>8156</v>
      </c>
      <c r="L2296" s="5">
        <v>6.1</v>
      </c>
      <c r="M2296" t="s">
        <v>8178</v>
      </c>
      <c r="N2296" s="6">
        <v>86991</v>
      </c>
      <c r="O2296" t="s">
        <v>8179</v>
      </c>
      <c r="P2296" s="6">
        <v>100000000</v>
      </c>
      <c r="Q2296" s="6">
        <v>0</v>
      </c>
      <c r="R2296">
        <v>-100000000</v>
      </c>
      <c r="S2296" t="s">
        <v>8185</v>
      </c>
      <c r="T2296" s="7">
        <v>44785</v>
      </c>
      <c r="U2296" t="s">
        <v>5682</v>
      </c>
      <c r="V2296" s="7">
        <v>44785</v>
      </c>
      <c r="W2296" t="s">
        <v>8212</v>
      </c>
      <c r="X2296" t="s">
        <v>1465</v>
      </c>
      <c r="Y2296">
        <v>2022</v>
      </c>
      <c r="Z2296">
        <v>12</v>
      </c>
    </row>
    <row r="2297" spans="1:26" x14ac:dyDescent="0.25">
      <c r="A2297" t="s">
        <v>5683</v>
      </c>
      <c r="B2297" t="s">
        <v>5684</v>
      </c>
      <c r="C2297" t="s">
        <v>5684</v>
      </c>
      <c r="D2297">
        <v>0</v>
      </c>
      <c r="E2297">
        <v>112</v>
      </c>
      <c r="F2297">
        <v>1</v>
      </c>
      <c r="G2297">
        <v>52</v>
      </c>
      <c r="H2297" t="s">
        <v>8177</v>
      </c>
      <c r="I2297" t="s">
        <v>5529</v>
      </c>
      <c r="J2297" t="s">
        <v>8158</v>
      </c>
      <c r="K2297" t="s">
        <v>132</v>
      </c>
      <c r="L2297" s="5">
        <v>6.1</v>
      </c>
      <c r="M2297" t="s">
        <v>8178</v>
      </c>
      <c r="N2297" s="6">
        <v>145390</v>
      </c>
      <c r="O2297" t="s">
        <v>8182</v>
      </c>
      <c r="P2297" s="6">
        <v>68000000</v>
      </c>
      <c r="Q2297" s="6">
        <v>192907684</v>
      </c>
      <c r="R2297">
        <v>124907684</v>
      </c>
      <c r="S2297" t="s">
        <v>8175</v>
      </c>
      <c r="T2297" s="7">
        <v>44632</v>
      </c>
      <c r="U2297" t="s">
        <v>5685</v>
      </c>
      <c r="V2297" s="7">
        <v>44632</v>
      </c>
      <c r="W2297" t="s">
        <v>8203</v>
      </c>
      <c r="X2297" t="s">
        <v>8206</v>
      </c>
      <c r="Y2297">
        <v>2022</v>
      </c>
      <c r="Z2297">
        <v>12</v>
      </c>
    </row>
    <row r="2298" spans="1:26" x14ac:dyDescent="0.25">
      <c r="A2298" t="s">
        <v>5686</v>
      </c>
      <c r="B2298" t="s">
        <v>5687</v>
      </c>
      <c r="C2298" t="s">
        <v>5687</v>
      </c>
      <c r="D2298">
        <v>0</v>
      </c>
      <c r="E2298">
        <v>94</v>
      </c>
      <c r="F2298">
        <v>1</v>
      </c>
      <c r="G2298">
        <v>34</v>
      </c>
      <c r="H2298" t="s">
        <v>8177</v>
      </c>
      <c r="I2298" t="s">
        <v>132</v>
      </c>
      <c r="J2298" t="s">
        <v>5802</v>
      </c>
      <c r="K2298" t="s">
        <v>5802</v>
      </c>
      <c r="L2298" s="5">
        <v>4.3</v>
      </c>
      <c r="M2298" t="s">
        <v>8188</v>
      </c>
      <c r="N2298" s="6">
        <v>110451</v>
      </c>
      <c r="O2298" t="s">
        <v>8182</v>
      </c>
      <c r="P2298" s="6">
        <v>6000000</v>
      </c>
      <c r="Q2298" s="6">
        <v>32443111</v>
      </c>
      <c r="R2298">
        <v>26443111</v>
      </c>
      <c r="S2298" t="s">
        <v>8175</v>
      </c>
      <c r="T2298" s="7">
        <v>41275</v>
      </c>
      <c r="U2298" t="s">
        <v>5688</v>
      </c>
      <c r="V2298" s="7">
        <v>41275</v>
      </c>
      <c r="W2298" t="s">
        <v>8198</v>
      </c>
      <c r="X2298" t="s">
        <v>8197</v>
      </c>
      <c r="Y2298">
        <v>2013</v>
      </c>
      <c r="Z2298">
        <v>1</v>
      </c>
    </row>
    <row r="2299" spans="1:26" x14ac:dyDescent="0.25">
      <c r="A2299" t="s">
        <v>5689</v>
      </c>
      <c r="B2299" t="s">
        <v>5690</v>
      </c>
      <c r="C2299" t="s">
        <v>5690</v>
      </c>
      <c r="D2299">
        <v>0</v>
      </c>
      <c r="E2299">
        <v>103</v>
      </c>
      <c r="F2299">
        <v>1</v>
      </c>
      <c r="G2299">
        <v>43</v>
      </c>
      <c r="H2299" t="s">
        <v>8177</v>
      </c>
      <c r="I2299" t="s">
        <v>145</v>
      </c>
      <c r="J2299" t="s">
        <v>8157</v>
      </c>
      <c r="K2299" t="s">
        <v>8161</v>
      </c>
      <c r="L2299" s="5">
        <v>7.1</v>
      </c>
      <c r="M2299" t="s">
        <v>8181</v>
      </c>
      <c r="N2299" s="6">
        <v>150997</v>
      </c>
      <c r="O2299" t="s">
        <v>8182</v>
      </c>
      <c r="P2299" s="6">
        <v>15000000</v>
      </c>
      <c r="Q2299" s="6">
        <v>9918093</v>
      </c>
      <c r="R2299">
        <v>-5081907</v>
      </c>
      <c r="S2299" t="s">
        <v>8185</v>
      </c>
      <c r="T2299" s="7">
        <v>40424</v>
      </c>
      <c r="U2299" t="s">
        <v>2750</v>
      </c>
      <c r="V2299" s="7">
        <v>40424</v>
      </c>
      <c r="W2299" t="s">
        <v>8211</v>
      </c>
      <c r="X2299" t="s">
        <v>1465</v>
      </c>
      <c r="Y2299">
        <v>2010</v>
      </c>
      <c r="Z2299">
        <v>3</v>
      </c>
    </row>
    <row r="2300" spans="1:26" x14ac:dyDescent="0.25">
      <c r="A2300" t="s">
        <v>5691</v>
      </c>
      <c r="B2300" t="s">
        <v>5692</v>
      </c>
      <c r="C2300" t="s">
        <v>5692</v>
      </c>
      <c r="D2300">
        <v>0</v>
      </c>
      <c r="E2300">
        <v>110</v>
      </c>
      <c r="F2300">
        <v>1</v>
      </c>
      <c r="G2300">
        <v>50</v>
      </c>
      <c r="H2300" t="s">
        <v>8177</v>
      </c>
      <c r="I2300" t="s">
        <v>132</v>
      </c>
      <c r="J2300" t="s">
        <v>8157</v>
      </c>
      <c r="K2300" t="s">
        <v>5802</v>
      </c>
      <c r="L2300" s="5">
        <v>5.7</v>
      </c>
      <c r="M2300" t="s">
        <v>8178</v>
      </c>
      <c r="N2300" s="6">
        <v>52752</v>
      </c>
      <c r="O2300" t="s">
        <v>8179</v>
      </c>
      <c r="P2300" s="6">
        <v>40000000</v>
      </c>
      <c r="Q2300" s="6">
        <v>48147945</v>
      </c>
      <c r="R2300">
        <v>8147945</v>
      </c>
      <c r="S2300" t="s">
        <v>8175</v>
      </c>
      <c r="T2300" s="7">
        <v>40641</v>
      </c>
      <c r="U2300" t="s">
        <v>5693</v>
      </c>
      <c r="V2300" s="7">
        <v>40641</v>
      </c>
      <c r="W2300" t="s">
        <v>8210</v>
      </c>
      <c r="X2300" t="s">
        <v>1465</v>
      </c>
      <c r="Y2300">
        <v>2011</v>
      </c>
      <c r="Z2300">
        <v>8</v>
      </c>
    </row>
    <row r="2301" spans="1:26" x14ac:dyDescent="0.25">
      <c r="A2301" t="s">
        <v>5694</v>
      </c>
      <c r="B2301" t="s">
        <v>5695</v>
      </c>
      <c r="C2301" t="s">
        <v>5695</v>
      </c>
      <c r="D2301">
        <v>0</v>
      </c>
      <c r="E2301">
        <v>96</v>
      </c>
      <c r="F2301">
        <v>1</v>
      </c>
      <c r="G2301">
        <v>36</v>
      </c>
      <c r="H2301" t="s">
        <v>8177</v>
      </c>
      <c r="I2301" t="s">
        <v>83</v>
      </c>
      <c r="J2301" t="s">
        <v>5802</v>
      </c>
      <c r="K2301" t="s">
        <v>5802</v>
      </c>
      <c r="L2301" s="5">
        <v>6.5</v>
      </c>
      <c r="M2301" t="s">
        <v>8178</v>
      </c>
      <c r="N2301" s="6">
        <v>123315</v>
      </c>
      <c r="O2301" t="s">
        <v>8182</v>
      </c>
      <c r="P2301" s="6">
        <v>12000000</v>
      </c>
      <c r="Q2301" s="6">
        <v>146733054</v>
      </c>
      <c r="R2301">
        <v>134733054</v>
      </c>
      <c r="S2301" t="s">
        <v>8175</v>
      </c>
      <c r="T2301" s="7">
        <v>45000</v>
      </c>
      <c r="U2301" t="s">
        <v>5696</v>
      </c>
      <c r="V2301" s="7">
        <v>45000</v>
      </c>
      <c r="W2301" t="s">
        <v>8203</v>
      </c>
      <c r="X2301" t="s">
        <v>8202</v>
      </c>
      <c r="Y2301">
        <v>2023</v>
      </c>
      <c r="Z2301">
        <v>15</v>
      </c>
    </row>
    <row r="2302" spans="1:26" x14ac:dyDescent="0.25">
      <c r="A2302" t="s">
        <v>5697</v>
      </c>
      <c r="B2302" t="s">
        <v>5698</v>
      </c>
      <c r="C2302" t="s">
        <v>5698</v>
      </c>
      <c r="D2302">
        <v>0</v>
      </c>
      <c r="E2302">
        <v>128</v>
      </c>
      <c r="F2302">
        <v>2</v>
      </c>
      <c r="G2302">
        <v>8</v>
      </c>
      <c r="H2302" t="s">
        <v>8183</v>
      </c>
      <c r="I2302" t="s">
        <v>5529</v>
      </c>
      <c r="J2302" t="s">
        <v>145</v>
      </c>
      <c r="K2302" t="s">
        <v>8156</v>
      </c>
      <c r="L2302" s="5">
        <v>6.2</v>
      </c>
      <c r="M2302" t="s">
        <v>8178</v>
      </c>
      <c r="N2302" s="6">
        <v>168369</v>
      </c>
      <c r="O2302" t="s">
        <v>8182</v>
      </c>
      <c r="P2302" s="6">
        <v>175000000</v>
      </c>
      <c r="Q2302" s="6">
        <v>151783839</v>
      </c>
      <c r="R2302">
        <v>-23216161</v>
      </c>
      <c r="S2302" t="s">
        <v>8185</v>
      </c>
      <c r="T2302" s="7">
        <v>41614</v>
      </c>
      <c r="U2302" t="s">
        <v>5699</v>
      </c>
      <c r="V2302" s="7">
        <v>41614</v>
      </c>
      <c r="W2302" t="s">
        <v>8196</v>
      </c>
      <c r="X2302" t="s">
        <v>1465</v>
      </c>
      <c r="Y2302">
        <v>2013</v>
      </c>
      <c r="Z2302">
        <v>6</v>
      </c>
    </row>
    <row r="2303" spans="1:26" x14ac:dyDescent="0.25">
      <c r="A2303" t="s">
        <v>5700</v>
      </c>
      <c r="B2303" t="s">
        <v>5701</v>
      </c>
      <c r="C2303" t="s">
        <v>5701</v>
      </c>
      <c r="D2303">
        <v>0</v>
      </c>
      <c r="E2303">
        <v>123</v>
      </c>
      <c r="F2303">
        <v>2</v>
      </c>
      <c r="G2303">
        <v>3</v>
      </c>
      <c r="H2303" t="s">
        <v>8183</v>
      </c>
      <c r="I2303" t="s">
        <v>132</v>
      </c>
      <c r="J2303" t="s">
        <v>145</v>
      </c>
      <c r="K2303" t="s">
        <v>8164</v>
      </c>
      <c r="L2303" s="5">
        <v>5.9</v>
      </c>
      <c r="M2303" t="s">
        <v>8178</v>
      </c>
      <c r="N2303" s="6">
        <v>80822</v>
      </c>
      <c r="O2303" t="s">
        <v>8179</v>
      </c>
      <c r="P2303" s="6">
        <v>75000000</v>
      </c>
      <c r="Q2303" s="6">
        <v>59418613</v>
      </c>
      <c r="R2303">
        <v>-15581387</v>
      </c>
      <c r="S2303" t="s">
        <v>8185</v>
      </c>
      <c r="T2303" s="7">
        <v>41073</v>
      </c>
      <c r="U2303" t="s">
        <v>2468</v>
      </c>
      <c r="V2303" s="7">
        <v>41073</v>
      </c>
      <c r="W2303" t="s">
        <v>8208</v>
      </c>
      <c r="X2303" t="s">
        <v>8202</v>
      </c>
      <c r="Y2303">
        <v>2012</v>
      </c>
      <c r="Z2303">
        <v>13</v>
      </c>
    </row>
    <row r="2304" spans="1:26" x14ac:dyDescent="0.25">
      <c r="A2304" t="s">
        <v>5702</v>
      </c>
      <c r="B2304" t="s">
        <v>5703</v>
      </c>
      <c r="C2304" t="s">
        <v>5703</v>
      </c>
      <c r="D2304">
        <v>0</v>
      </c>
      <c r="E2304">
        <v>103</v>
      </c>
      <c r="F2304">
        <v>1</v>
      </c>
      <c r="G2304">
        <v>43</v>
      </c>
      <c r="H2304" t="s">
        <v>8177</v>
      </c>
      <c r="I2304" t="s">
        <v>83</v>
      </c>
      <c r="J2304" t="s">
        <v>3857</v>
      </c>
      <c r="K2304" t="s">
        <v>5802</v>
      </c>
      <c r="L2304" s="5">
        <v>6.1</v>
      </c>
      <c r="M2304" t="s">
        <v>8178</v>
      </c>
      <c r="N2304" s="6">
        <v>72970</v>
      </c>
      <c r="O2304" t="s">
        <v>8179</v>
      </c>
      <c r="P2304" s="6">
        <v>18000000</v>
      </c>
      <c r="Q2304" s="6">
        <v>76987621</v>
      </c>
      <c r="R2304">
        <v>58987621</v>
      </c>
      <c r="S2304" t="s">
        <v>8175</v>
      </c>
      <c r="T2304" s="7">
        <v>45021</v>
      </c>
      <c r="U2304" t="s">
        <v>5704</v>
      </c>
      <c r="V2304" s="7">
        <v>45021</v>
      </c>
      <c r="W2304" t="s">
        <v>8210</v>
      </c>
      <c r="X2304" t="s">
        <v>8202</v>
      </c>
      <c r="Y2304">
        <v>2023</v>
      </c>
      <c r="Z2304">
        <v>5</v>
      </c>
    </row>
    <row r="2305" spans="1:26" x14ac:dyDescent="0.25">
      <c r="A2305" t="s">
        <v>5705</v>
      </c>
      <c r="B2305" t="s">
        <v>5706</v>
      </c>
      <c r="C2305" t="s">
        <v>5706</v>
      </c>
      <c r="D2305">
        <v>0</v>
      </c>
      <c r="E2305">
        <v>126</v>
      </c>
      <c r="F2305">
        <v>2</v>
      </c>
      <c r="G2305">
        <v>6</v>
      </c>
      <c r="H2305" t="s">
        <v>8183</v>
      </c>
      <c r="I2305" t="s">
        <v>5529</v>
      </c>
      <c r="J2305" t="s">
        <v>8158</v>
      </c>
      <c r="K2305" t="s">
        <v>8161</v>
      </c>
      <c r="L2305" s="5">
        <v>6.3</v>
      </c>
      <c r="M2305" t="s">
        <v>8178</v>
      </c>
      <c r="N2305" s="6">
        <v>288955</v>
      </c>
      <c r="O2305" t="s">
        <v>8182</v>
      </c>
      <c r="P2305" s="6">
        <v>155000000</v>
      </c>
      <c r="Q2305" s="6">
        <v>440603537</v>
      </c>
      <c r="R2305">
        <v>285603537</v>
      </c>
      <c r="S2305" t="s">
        <v>8175</v>
      </c>
      <c r="T2305" s="7">
        <v>42176</v>
      </c>
      <c r="U2305" t="s">
        <v>5707</v>
      </c>
      <c r="V2305" s="7">
        <v>42176</v>
      </c>
      <c r="W2305" t="s">
        <v>8208</v>
      </c>
      <c r="X2305" t="s">
        <v>8200</v>
      </c>
      <c r="Y2305">
        <v>2015</v>
      </c>
      <c r="Z2305">
        <v>21</v>
      </c>
    </row>
    <row r="2306" spans="1:26" x14ac:dyDescent="0.25">
      <c r="A2306" t="s">
        <v>5708</v>
      </c>
      <c r="B2306" t="s">
        <v>5709</v>
      </c>
      <c r="C2306" t="s">
        <v>5709</v>
      </c>
      <c r="D2306">
        <v>0</v>
      </c>
      <c r="E2306">
        <v>121</v>
      </c>
      <c r="F2306">
        <v>2</v>
      </c>
      <c r="G2306">
        <v>1</v>
      </c>
      <c r="H2306" t="s">
        <v>8183</v>
      </c>
      <c r="I2306" t="s">
        <v>132</v>
      </c>
      <c r="J2306" t="s">
        <v>145</v>
      </c>
      <c r="K2306" t="s">
        <v>8157</v>
      </c>
      <c r="L2306" s="5">
        <v>5.4</v>
      </c>
      <c r="M2306" t="s">
        <v>8178</v>
      </c>
      <c r="N2306" s="6">
        <v>53793</v>
      </c>
      <c r="O2306" t="s">
        <v>8179</v>
      </c>
      <c r="P2306" s="6">
        <v>120000000</v>
      </c>
      <c r="Q2306" s="6">
        <v>48668907</v>
      </c>
      <c r="R2306">
        <v>-71331093</v>
      </c>
      <c r="S2306" t="s">
        <v>8185</v>
      </c>
      <c r="T2306" s="7">
        <v>40525</v>
      </c>
      <c r="U2306" t="s">
        <v>435</v>
      </c>
      <c r="V2306" s="7">
        <v>40525</v>
      </c>
      <c r="W2306" t="s">
        <v>8196</v>
      </c>
      <c r="X2306" t="s">
        <v>8205</v>
      </c>
      <c r="Y2306">
        <v>2010</v>
      </c>
      <c r="Z2306">
        <v>13</v>
      </c>
    </row>
    <row r="2307" spans="1:26" x14ac:dyDescent="0.25">
      <c r="A2307" t="s">
        <v>5710</v>
      </c>
      <c r="B2307" t="s">
        <v>5711</v>
      </c>
      <c r="C2307" t="s">
        <v>5711</v>
      </c>
      <c r="D2307">
        <v>0</v>
      </c>
      <c r="E2307">
        <v>143</v>
      </c>
      <c r="F2307">
        <v>2</v>
      </c>
      <c r="G2307">
        <v>23</v>
      </c>
      <c r="H2307" t="s">
        <v>8183</v>
      </c>
      <c r="I2307" t="s">
        <v>145</v>
      </c>
      <c r="J2307" t="s">
        <v>8157</v>
      </c>
      <c r="K2307" t="s">
        <v>5802</v>
      </c>
      <c r="L2307" s="5">
        <v>7.2</v>
      </c>
      <c r="M2307" t="s">
        <v>8181</v>
      </c>
      <c r="N2307" s="6">
        <v>580234</v>
      </c>
      <c r="O2307" t="s">
        <v>8184</v>
      </c>
      <c r="P2307" s="6">
        <v>105000000</v>
      </c>
      <c r="Q2307" s="6">
        <v>353659851</v>
      </c>
      <c r="R2307">
        <v>248659851</v>
      </c>
      <c r="S2307" t="s">
        <v>8175</v>
      </c>
      <c r="T2307" s="7">
        <v>41395</v>
      </c>
      <c r="U2307" t="s">
        <v>1645</v>
      </c>
      <c r="V2307" s="7">
        <v>41395</v>
      </c>
      <c r="W2307" t="s">
        <v>8213</v>
      </c>
      <c r="X2307" t="s">
        <v>8202</v>
      </c>
      <c r="Y2307">
        <v>2013</v>
      </c>
      <c r="Z2307">
        <v>1</v>
      </c>
    </row>
    <row r="2308" spans="1:26" x14ac:dyDescent="0.25">
      <c r="A2308" t="s">
        <v>5712</v>
      </c>
      <c r="B2308" t="s">
        <v>5713</v>
      </c>
      <c r="C2308" t="s">
        <v>5713</v>
      </c>
      <c r="D2308">
        <v>0</v>
      </c>
      <c r="E2308">
        <v>95</v>
      </c>
      <c r="F2308">
        <v>1</v>
      </c>
      <c r="G2308">
        <v>35</v>
      </c>
      <c r="H2308" t="s">
        <v>8177</v>
      </c>
      <c r="I2308" t="s">
        <v>5529</v>
      </c>
      <c r="J2308" t="s">
        <v>8162</v>
      </c>
      <c r="K2308" t="s">
        <v>8161</v>
      </c>
      <c r="L2308" s="5">
        <v>7.1</v>
      </c>
      <c r="M2308" t="s">
        <v>8181</v>
      </c>
      <c r="N2308" s="6">
        <v>288791</v>
      </c>
      <c r="O2308" t="s">
        <v>8182</v>
      </c>
      <c r="P2308" s="6">
        <v>50000000</v>
      </c>
      <c r="Q2308" s="6">
        <v>41037742</v>
      </c>
      <c r="R2308">
        <v>-8962258</v>
      </c>
      <c r="S2308" t="s">
        <v>8185</v>
      </c>
      <c r="T2308" s="7">
        <v>41101</v>
      </c>
      <c r="U2308" t="s">
        <v>3988</v>
      </c>
      <c r="V2308" s="7">
        <v>41101</v>
      </c>
      <c r="W2308" t="s">
        <v>8209</v>
      </c>
      <c r="X2308" t="s">
        <v>8202</v>
      </c>
      <c r="Y2308">
        <v>2012</v>
      </c>
      <c r="Z2308">
        <v>11</v>
      </c>
    </row>
    <row r="2309" spans="1:26" x14ac:dyDescent="0.25">
      <c r="A2309" t="s">
        <v>5714</v>
      </c>
      <c r="B2309" t="s">
        <v>5715</v>
      </c>
      <c r="C2309" t="s">
        <v>5715</v>
      </c>
      <c r="D2309">
        <v>0</v>
      </c>
      <c r="E2309">
        <v>164</v>
      </c>
      <c r="F2309">
        <v>2</v>
      </c>
      <c r="G2309">
        <v>44</v>
      </c>
      <c r="H2309" t="s">
        <v>8183</v>
      </c>
      <c r="I2309" t="s">
        <v>5529</v>
      </c>
      <c r="J2309" t="s">
        <v>145</v>
      </c>
      <c r="K2309" t="s">
        <v>3857</v>
      </c>
      <c r="L2309" s="5">
        <v>8.4</v>
      </c>
      <c r="M2309" t="s">
        <v>8181</v>
      </c>
      <c r="N2309" s="6">
        <v>1786040</v>
      </c>
      <c r="O2309" t="s">
        <v>8187</v>
      </c>
      <c r="P2309" s="6">
        <v>250000000</v>
      </c>
      <c r="Q2309" s="6">
        <v>1085067637</v>
      </c>
      <c r="R2309">
        <v>835067637</v>
      </c>
      <c r="S2309" t="s">
        <v>8175</v>
      </c>
      <c r="T2309" s="7">
        <v>41106</v>
      </c>
      <c r="U2309" t="s">
        <v>2229</v>
      </c>
      <c r="V2309" s="7">
        <v>41106</v>
      </c>
      <c r="W2309" t="s">
        <v>8209</v>
      </c>
      <c r="X2309" t="s">
        <v>8205</v>
      </c>
      <c r="Y2309">
        <v>2012</v>
      </c>
      <c r="Z2309">
        <v>16</v>
      </c>
    </row>
    <row r="2310" spans="1:26" x14ac:dyDescent="0.25">
      <c r="A2310" t="s">
        <v>5716</v>
      </c>
      <c r="B2310" t="s">
        <v>5717</v>
      </c>
      <c r="C2310" t="s">
        <v>5717</v>
      </c>
      <c r="D2310">
        <v>0</v>
      </c>
      <c r="E2310">
        <v>114</v>
      </c>
      <c r="F2310">
        <v>1</v>
      </c>
      <c r="G2310">
        <v>54</v>
      </c>
      <c r="H2310" t="s">
        <v>8177</v>
      </c>
      <c r="I2310" t="s">
        <v>5529</v>
      </c>
      <c r="J2310" t="s">
        <v>8158</v>
      </c>
      <c r="K2310" t="s">
        <v>8156</v>
      </c>
      <c r="L2310" s="5">
        <v>6.3</v>
      </c>
      <c r="M2310" t="s">
        <v>8178</v>
      </c>
      <c r="N2310" s="6">
        <v>144927</v>
      </c>
      <c r="O2310" t="s">
        <v>8182</v>
      </c>
      <c r="P2310" s="6">
        <v>195000000</v>
      </c>
      <c r="Q2310" s="6">
        <v>197687603</v>
      </c>
      <c r="R2310">
        <v>2687603</v>
      </c>
      <c r="S2310" t="s">
        <v>8175</v>
      </c>
      <c r="T2310" s="7">
        <v>41332</v>
      </c>
      <c r="U2310" t="s">
        <v>1537</v>
      </c>
      <c r="V2310" s="7">
        <v>41332</v>
      </c>
      <c r="W2310" t="s">
        <v>8201</v>
      </c>
      <c r="X2310" t="s">
        <v>8202</v>
      </c>
      <c r="Y2310">
        <v>2013</v>
      </c>
      <c r="Z2310">
        <v>27</v>
      </c>
    </row>
    <row r="2311" spans="1:26" x14ac:dyDescent="0.25">
      <c r="A2311" t="s">
        <v>5718</v>
      </c>
      <c r="B2311" t="s">
        <v>5719</v>
      </c>
      <c r="C2311" t="s">
        <v>5719</v>
      </c>
      <c r="D2311">
        <v>0</v>
      </c>
      <c r="E2311">
        <v>96</v>
      </c>
      <c r="F2311">
        <v>1</v>
      </c>
      <c r="G2311">
        <v>36</v>
      </c>
      <c r="H2311" t="s">
        <v>8177</v>
      </c>
      <c r="I2311" t="s">
        <v>145</v>
      </c>
      <c r="J2311" t="s">
        <v>8166</v>
      </c>
      <c r="K2311" t="s">
        <v>3857</v>
      </c>
      <c r="L2311" s="5">
        <v>6.3</v>
      </c>
      <c r="M2311" t="s">
        <v>8178</v>
      </c>
      <c r="N2311" s="6">
        <v>76656</v>
      </c>
      <c r="O2311" t="s">
        <v>8179</v>
      </c>
      <c r="P2311" s="6">
        <v>14000000</v>
      </c>
      <c r="Q2311" s="6">
        <v>13657649</v>
      </c>
      <c r="R2311">
        <v>-342351</v>
      </c>
      <c r="S2311" t="s">
        <v>8185</v>
      </c>
      <c r="T2311" s="7">
        <v>40069</v>
      </c>
      <c r="U2311" t="s">
        <v>5720</v>
      </c>
      <c r="V2311" s="7">
        <v>40069</v>
      </c>
      <c r="W2311" t="s">
        <v>8211</v>
      </c>
      <c r="X2311" t="s">
        <v>8200</v>
      </c>
      <c r="Y2311">
        <v>2009</v>
      </c>
      <c r="Z2311">
        <v>13</v>
      </c>
    </row>
    <row r="2312" spans="1:26" x14ac:dyDescent="0.25">
      <c r="A2312" t="s">
        <v>5721</v>
      </c>
      <c r="B2312" t="s">
        <v>5722</v>
      </c>
      <c r="C2312" t="s">
        <v>5722</v>
      </c>
      <c r="D2312">
        <v>0</v>
      </c>
      <c r="E2312">
        <v>107</v>
      </c>
      <c r="F2312">
        <v>1</v>
      </c>
      <c r="G2312">
        <v>47</v>
      </c>
      <c r="H2312" t="s">
        <v>8177</v>
      </c>
      <c r="I2312" t="s">
        <v>145</v>
      </c>
      <c r="J2312" t="s">
        <v>8156</v>
      </c>
      <c r="K2312" t="s">
        <v>8165</v>
      </c>
      <c r="L2312" s="5">
        <v>6.7</v>
      </c>
      <c r="M2312" t="s">
        <v>8178</v>
      </c>
      <c r="N2312" s="6">
        <v>127186</v>
      </c>
      <c r="O2312" t="s">
        <v>8182</v>
      </c>
      <c r="P2312" s="6">
        <v>11000000</v>
      </c>
      <c r="Q2312" s="6">
        <v>78274843</v>
      </c>
      <c r="R2312">
        <v>67274843</v>
      </c>
      <c r="S2312" t="s">
        <v>8175</v>
      </c>
      <c r="T2312" s="7">
        <v>41869</v>
      </c>
      <c r="U2312" t="s">
        <v>5723</v>
      </c>
      <c r="V2312" s="7">
        <v>41869</v>
      </c>
      <c r="W2312" t="s">
        <v>8212</v>
      </c>
      <c r="X2312" t="s">
        <v>8205</v>
      </c>
      <c r="Y2312">
        <v>2014</v>
      </c>
      <c r="Z2312">
        <v>18</v>
      </c>
    </row>
    <row r="2313" spans="1:26" x14ac:dyDescent="0.25">
      <c r="A2313" t="s">
        <v>5724</v>
      </c>
      <c r="B2313" t="s">
        <v>5725</v>
      </c>
      <c r="C2313" t="s">
        <v>5725</v>
      </c>
      <c r="D2313">
        <v>0</v>
      </c>
      <c r="E2313">
        <v>127</v>
      </c>
      <c r="F2313">
        <v>2</v>
      </c>
      <c r="G2313">
        <v>7</v>
      </c>
      <c r="H2313" t="s">
        <v>8183</v>
      </c>
      <c r="I2313" t="s">
        <v>8160</v>
      </c>
      <c r="J2313" t="s">
        <v>8162</v>
      </c>
      <c r="K2313" t="s">
        <v>145</v>
      </c>
      <c r="L2313" s="5">
        <v>7</v>
      </c>
      <c r="M2313" t="s">
        <v>8178</v>
      </c>
      <c r="N2313" s="6">
        <v>77441</v>
      </c>
      <c r="O2313" t="s">
        <v>8179</v>
      </c>
      <c r="P2313" s="6">
        <v>28000000</v>
      </c>
      <c r="Q2313" s="6">
        <v>21011110</v>
      </c>
      <c r="R2313">
        <v>-6988890</v>
      </c>
      <c r="S2313" t="s">
        <v>8185</v>
      </c>
      <c r="T2313" s="7">
        <v>42557</v>
      </c>
      <c r="U2313" t="s">
        <v>5322</v>
      </c>
      <c r="V2313" s="7">
        <v>42557</v>
      </c>
      <c r="W2313" t="s">
        <v>8209</v>
      </c>
      <c r="X2313" t="s">
        <v>8202</v>
      </c>
      <c r="Y2313">
        <v>2016</v>
      </c>
      <c r="Z2313">
        <v>6</v>
      </c>
    </row>
    <row r="2314" spans="1:26" x14ac:dyDescent="0.25">
      <c r="A2314" t="s">
        <v>5726</v>
      </c>
      <c r="B2314" t="s">
        <v>5727</v>
      </c>
      <c r="C2314" t="s">
        <v>5727</v>
      </c>
      <c r="D2314">
        <v>0</v>
      </c>
      <c r="E2314">
        <v>116</v>
      </c>
      <c r="F2314">
        <v>1</v>
      </c>
      <c r="G2314">
        <v>56</v>
      </c>
      <c r="H2314" t="s">
        <v>8177</v>
      </c>
      <c r="I2314" t="s">
        <v>145</v>
      </c>
      <c r="J2314" t="s">
        <v>8157</v>
      </c>
      <c r="K2314" t="s">
        <v>8161</v>
      </c>
      <c r="L2314" s="5">
        <v>7</v>
      </c>
      <c r="M2314" t="s">
        <v>8178</v>
      </c>
      <c r="N2314" s="6">
        <v>432963</v>
      </c>
      <c r="O2314" t="s">
        <v>8182</v>
      </c>
      <c r="P2314" s="6">
        <v>110000000</v>
      </c>
      <c r="Q2314" s="6">
        <v>303144152</v>
      </c>
      <c r="R2314">
        <v>193144152</v>
      </c>
      <c r="S2314" t="s">
        <v>8175</v>
      </c>
      <c r="T2314" s="7">
        <v>42718</v>
      </c>
      <c r="U2314" t="s">
        <v>5728</v>
      </c>
      <c r="V2314" s="7">
        <v>42718</v>
      </c>
      <c r="W2314" t="s">
        <v>8196</v>
      </c>
      <c r="X2314" t="s">
        <v>8202</v>
      </c>
      <c r="Y2314">
        <v>2016</v>
      </c>
      <c r="Z2314">
        <v>14</v>
      </c>
    </row>
    <row r="2315" spans="1:26" x14ac:dyDescent="0.25">
      <c r="A2315" t="s">
        <v>5729</v>
      </c>
      <c r="B2315" t="s">
        <v>5730</v>
      </c>
      <c r="C2315" t="s">
        <v>5730</v>
      </c>
      <c r="D2315">
        <v>0</v>
      </c>
      <c r="E2315">
        <v>123</v>
      </c>
      <c r="F2315">
        <v>2</v>
      </c>
      <c r="G2315">
        <v>3</v>
      </c>
      <c r="H2315" t="s">
        <v>8183</v>
      </c>
      <c r="I2315" t="s">
        <v>8160</v>
      </c>
      <c r="J2315" t="s">
        <v>8162</v>
      </c>
      <c r="K2315" t="s">
        <v>145</v>
      </c>
      <c r="L2315" s="5">
        <v>6.9</v>
      </c>
      <c r="M2315" t="s">
        <v>8178</v>
      </c>
      <c r="N2315" s="6">
        <v>189387</v>
      </c>
      <c r="O2315" t="s">
        <v>8182</v>
      </c>
      <c r="P2315" s="6">
        <v>53000000</v>
      </c>
      <c r="Q2315" s="6">
        <v>99975678</v>
      </c>
      <c r="R2315">
        <v>46975678</v>
      </c>
      <c r="S2315" t="s">
        <v>8175</v>
      </c>
      <c r="T2315" s="7">
        <v>42251</v>
      </c>
      <c r="U2315" t="s">
        <v>5376</v>
      </c>
      <c r="V2315" s="7">
        <v>42251</v>
      </c>
      <c r="W2315" t="s">
        <v>8211</v>
      </c>
      <c r="X2315" t="s">
        <v>1465</v>
      </c>
      <c r="Y2315">
        <v>2015</v>
      </c>
      <c r="Z2315">
        <v>4</v>
      </c>
    </row>
    <row r="2316" spans="1:26" x14ac:dyDescent="0.25">
      <c r="A2316" t="s">
        <v>5731</v>
      </c>
      <c r="B2316" t="s">
        <v>5732</v>
      </c>
      <c r="C2316" t="s">
        <v>5732</v>
      </c>
      <c r="D2316">
        <v>0</v>
      </c>
      <c r="E2316">
        <v>105</v>
      </c>
      <c r="F2316">
        <v>1</v>
      </c>
      <c r="G2316">
        <v>45</v>
      </c>
      <c r="H2316" t="s">
        <v>8177</v>
      </c>
      <c r="I2316" t="s">
        <v>83</v>
      </c>
      <c r="J2316" t="s">
        <v>8166</v>
      </c>
      <c r="K2316" t="s">
        <v>3857</v>
      </c>
      <c r="L2316" s="5">
        <v>6.6</v>
      </c>
      <c r="M2316" t="s">
        <v>8178</v>
      </c>
      <c r="N2316" s="6">
        <v>151595</v>
      </c>
      <c r="O2316" t="s">
        <v>8182</v>
      </c>
      <c r="P2316" s="6">
        <v>1000000</v>
      </c>
      <c r="Q2316" s="6">
        <v>14740889</v>
      </c>
      <c r="R2316">
        <v>13740889</v>
      </c>
      <c r="S2316" t="s">
        <v>8175</v>
      </c>
      <c r="T2316" s="7">
        <v>44633</v>
      </c>
      <c r="U2316" t="s">
        <v>5272</v>
      </c>
      <c r="V2316" s="7">
        <v>44633</v>
      </c>
      <c r="W2316" t="s">
        <v>8203</v>
      </c>
      <c r="X2316" t="s">
        <v>8200</v>
      </c>
      <c r="Y2316">
        <v>2022</v>
      </c>
      <c r="Z2316">
        <v>13</v>
      </c>
    </row>
    <row r="2317" spans="1:26" x14ac:dyDescent="0.25">
      <c r="A2317" t="s">
        <v>5733</v>
      </c>
      <c r="B2317" t="s">
        <v>5734</v>
      </c>
      <c r="C2317" t="s">
        <v>5734</v>
      </c>
      <c r="D2317">
        <v>0</v>
      </c>
      <c r="E2317">
        <v>98</v>
      </c>
      <c r="F2317">
        <v>1</v>
      </c>
      <c r="G2317">
        <v>38</v>
      </c>
      <c r="H2317" t="s">
        <v>8177</v>
      </c>
      <c r="I2317" t="s">
        <v>132</v>
      </c>
      <c r="J2317" t="s">
        <v>8162</v>
      </c>
      <c r="K2317" t="s">
        <v>8166</v>
      </c>
      <c r="L2317" s="5">
        <v>6.5</v>
      </c>
      <c r="M2317" t="s">
        <v>8178</v>
      </c>
      <c r="N2317" s="6">
        <v>60305</v>
      </c>
      <c r="O2317" t="s">
        <v>8179</v>
      </c>
      <c r="P2317" s="6">
        <v>40000000</v>
      </c>
      <c r="Q2317" s="6">
        <v>21966634</v>
      </c>
      <c r="R2317">
        <v>-18033366</v>
      </c>
      <c r="S2317" t="s">
        <v>8185</v>
      </c>
      <c r="T2317" s="7">
        <v>44812</v>
      </c>
      <c r="U2317" t="s">
        <v>5735</v>
      </c>
      <c r="V2317" s="7">
        <v>44812</v>
      </c>
      <c r="W2317" t="s">
        <v>8211</v>
      </c>
      <c r="X2317" t="s">
        <v>8199</v>
      </c>
      <c r="Y2317">
        <v>2022</v>
      </c>
      <c r="Z2317">
        <v>8</v>
      </c>
    </row>
    <row r="2318" spans="1:26" x14ac:dyDescent="0.25">
      <c r="A2318" t="s">
        <v>5736</v>
      </c>
      <c r="B2318" t="s">
        <v>5737</v>
      </c>
      <c r="C2318" t="s">
        <v>5737</v>
      </c>
      <c r="D2318">
        <v>0</v>
      </c>
      <c r="E2318">
        <v>137</v>
      </c>
      <c r="F2318">
        <v>2</v>
      </c>
      <c r="G2318">
        <v>17</v>
      </c>
      <c r="H2318" t="s">
        <v>8183</v>
      </c>
      <c r="I2318" t="s">
        <v>145</v>
      </c>
      <c r="J2318" t="s">
        <v>4390</v>
      </c>
      <c r="K2318" t="s">
        <v>5802</v>
      </c>
      <c r="L2318" s="5">
        <v>7.7</v>
      </c>
      <c r="M2318" t="s">
        <v>8181</v>
      </c>
      <c r="N2318" s="6">
        <v>85413</v>
      </c>
      <c r="O2318" t="s">
        <v>8179</v>
      </c>
      <c r="P2318" s="6">
        <v>6000000</v>
      </c>
      <c r="Q2318" s="6">
        <v>90777</v>
      </c>
      <c r="R2318">
        <v>-5909223</v>
      </c>
      <c r="S2318" t="s">
        <v>8185</v>
      </c>
      <c r="T2318" s="7">
        <v>42250</v>
      </c>
      <c r="U2318" t="s">
        <v>5738</v>
      </c>
      <c r="V2318" s="7">
        <v>42250</v>
      </c>
      <c r="W2318" t="s">
        <v>8211</v>
      </c>
      <c r="X2318" t="s">
        <v>8199</v>
      </c>
      <c r="Y2318">
        <v>2015</v>
      </c>
      <c r="Z2318">
        <v>3</v>
      </c>
    </row>
    <row r="2319" spans="1:26" x14ac:dyDescent="0.25">
      <c r="A2319" t="s">
        <v>5739</v>
      </c>
      <c r="B2319" t="s">
        <v>5740</v>
      </c>
      <c r="C2319" t="s">
        <v>5740</v>
      </c>
      <c r="D2319">
        <v>0</v>
      </c>
      <c r="E2319">
        <v>119</v>
      </c>
      <c r="F2319">
        <v>1</v>
      </c>
      <c r="G2319">
        <v>59</v>
      </c>
      <c r="H2319" t="s">
        <v>8177</v>
      </c>
      <c r="I2319" t="s">
        <v>5529</v>
      </c>
      <c r="J2319" t="s">
        <v>8158</v>
      </c>
      <c r="K2319" t="s">
        <v>8156</v>
      </c>
      <c r="L2319" s="5">
        <v>6.3</v>
      </c>
      <c r="M2319" t="s">
        <v>8178</v>
      </c>
      <c r="N2319" s="6">
        <v>223196</v>
      </c>
      <c r="O2319" t="s">
        <v>8182</v>
      </c>
      <c r="P2319" s="6">
        <v>94000000</v>
      </c>
      <c r="Q2319" s="6">
        <v>274950803</v>
      </c>
      <c r="R2319">
        <v>180950803</v>
      </c>
      <c r="S2319" t="s">
        <v>8175</v>
      </c>
      <c r="T2319" s="7">
        <v>43161</v>
      </c>
      <c r="U2319" t="s">
        <v>5741</v>
      </c>
      <c r="V2319" s="7">
        <v>43161</v>
      </c>
      <c r="W2319" t="s">
        <v>8203</v>
      </c>
      <c r="X2319" t="s">
        <v>1465</v>
      </c>
      <c r="Y2319">
        <v>2018</v>
      </c>
      <c r="Z2319">
        <v>2</v>
      </c>
    </row>
    <row r="2320" spans="1:26" x14ac:dyDescent="0.25">
      <c r="A2320" t="s">
        <v>5742</v>
      </c>
      <c r="B2320" t="s">
        <v>5743</v>
      </c>
      <c r="C2320" t="s">
        <v>5743</v>
      </c>
      <c r="D2320">
        <v>0</v>
      </c>
      <c r="E2320">
        <v>81</v>
      </c>
      <c r="F2320">
        <v>1</v>
      </c>
      <c r="G2320">
        <v>21</v>
      </c>
      <c r="H2320" t="s">
        <v>8177</v>
      </c>
      <c r="I2320" t="s">
        <v>132</v>
      </c>
      <c r="J2320" t="s">
        <v>5802</v>
      </c>
      <c r="K2320" t="s">
        <v>5802</v>
      </c>
      <c r="L2320" s="5">
        <v>5.6</v>
      </c>
      <c r="M2320" t="s">
        <v>8178</v>
      </c>
      <c r="N2320" s="6">
        <v>72058</v>
      </c>
      <c r="O2320" t="s">
        <v>8179</v>
      </c>
      <c r="P2320" s="6">
        <v>25000000</v>
      </c>
      <c r="Q2320" s="6">
        <v>34942188</v>
      </c>
      <c r="R2320">
        <v>9942188</v>
      </c>
      <c r="S2320" t="s">
        <v>8175</v>
      </c>
      <c r="T2320" s="7">
        <v>40886</v>
      </c>
      <c r="U2320" t="s">
        <v>4721</v>
      </c>
      <c r="V2320" s="7">
        <v>40886</v>
      </c>
      <c r="W2320" t="s">
        <v>8196</v>
      </c>
      <c r="X2320" t="s">
        <v>1465</v>
      </c>
      <c r="Y2320">
        <v>2011</v>
      </c>
      <c r="Z2320">
        <v>9</v>
      </c>
    </row>
    <row r="2321" spans="1:26" x14ac:dyDescent="0.25">
      <c r="A2321" t="s">
        <v>5744</v>
      </c>
      <c r="B2321" t="s">
        <v>5745</v>
      </c>
      <c r="C2321" t="s">
        <v>5745</v>
      </c>
      <c r="D2321">
        <v>0</v>
      </c>
      <c r="E2321">
        <v>172</v>
      </c>
      <c r="F2321">
        <v>2</v>
      </c>
      <c r="G2321">
        <v>52</v>
      </c>
      <c r="H2321" t="s">
        <v>8183</v>
      </c>
      <c r="I2321" t="s">
        <v>145</v>
      </c>
      <c r="J2321" t="s">
        <v>8166</v>
      </c>
      <c r="K2321" t="s">
        <v>8161</v>
      </c>
      <c r="L2321" s="5">
        <v>7.4</v>
      </c>
      <c r="M2321" t="s">
        <v>8181</v>
      </c>
      <c r="N2321" s="6">
        <v>370560</v>
      </c>
      <c r="O2321" t="s">
        <v>8182</v>
      </c>
      <c r="P2321" s="6">
        <v>102000000</v>
      </c>
      <c r="Q2321" s="6">
        <v>130516424</v>
      </c>
      <c r="R2321">
        <v>28516424</v>
      </c>
      <c r="S2321" t="s">
        <v>8175</v>
      </c>
      <c r="T2321" s="7">
        <v>41160</v>
      </c>
      <c r="U2321" t="s">
        <v>5746</v>
      </c>
      <c r="V2321" s="7">
        <v>41160</v>
      </c>
      <c r="W2321" t="s">
        <v>8211</v>
      </c>
      <c r="X2321" t="s">
        <v>8206</v>
      </c>
      <c r="Y2321">
        <v>2012</v>
      </c>
      <c r="Z2321">
        <v>8</v>
      </c>
    </row>
    <row r="2322" spans="1:26" x14ac:dyDescent="0.25">
      <c r="A2322" t="s">
        <v>5747</v>
      </c>
      <c r="B2322" t="s">
        <v>5748</v>
      </c>
      <c r="C2322" t="s">
        <v>5748</v>
      </c>
      <c r="D2322">
        <v>0</v>
      </c>
      <c r="E2322">
        <v>103</v>
      </c>
      <c r="F2322">
        <v>1</v>
      </c>
      <c r="G2322">
        <v>43</v>
      </c>
      <c r="H2322" t="s">
        <v>8177</v>
      </c>
      <c r="I2322" t="s">
        <v>132</v>
      </c>
      <c r="J2322" t="s">
        <v>145</v>
      </c>
      <c r="K2322" t="s">
        <v>5802</v>
      </c>
      <c r="L2322" s="5">
        <v>6.6</v>
      </c>
      <c r="M2322" t="s">
        <v>8178</v>
      </c>
      <c r="N2322" s="6">
        <v>87167</v>
      </c>
      <c r="O2322" t="s">
        <v>8179</v>
      </c>
      <c r="P2322" s="6">
        <v>19800000</v>
      </c>
      <c r="Q2322" s="6">
        <v>41296320</v>
      </c>
      <c r="R2322">
        <v>21496320</v>
      </c>
      <c r="S2322" t="s">
        <v>8175</v>
      </c>
      <c r="T2322" s="7">
        <v>41889</v>
      </c>
      <c r="U2322" t="s">
        <v>2986</v>
      </c>
      <c r="V2322" s="7">
        <v>41889</v>
      </c>
      <c r="W2322" t="s">
        <v>8211</v>
      </c>
      <c r="X2322" t="s">
        <v>8200</v>
      </c>
      <c r="Y2322">
        <v>2014</v>
      </c>
      <c r="Z2322">
        <v>7</v>
      </c>
    </row>
    <row r="2323" spans="1:26" x14ac:dyDescent="0.25">
      <c r="A2323" t="s">
        <v>5749</v>
      </c>
      <c r="B2323" t="s">
        <v>5750</v>
      </c>
      <c r="C2323" t="s">
        <v>5750</v>
      </c>
      <c r="D2323">
        <v>0</v>
      </c>
      <c r="E2323">
        <v>108</v>
      </c>
      <c r="F2323">
        <v>1</v>
      </c>
      <c r="G2323">
        <v>48</v>
      </c>
      <c r="H2323" t="s">
        <v>8177</v>
      </c>
      <c r="I2323" t="s">
        <v>5529</v>
      </c>
      <c r="J2323" t="s">
        <v>132</v>
      </c>
      <c r="K2323" t="s">
        <v>8156</v>
      </c>
      <c r="L2323" s="5">
        <v>5.8</v>
      </c>
      <c r="M2323" t="s">
        <v>8178</v>
      </c>
      <c r="N2323" s="6">
        <v>59327</v>
      </c>
      <c r="O2323" t="s">
        <v>8179</v>
      </c>
      <c r="P2323" s="6">
        <v>28000000</v>
      </c>
      <c r="Q2323" s="6">
        <v>16457494</v>
      </c>
      <c r="R2323">
        <v>-11542506</v>
      </c>
      <c r="S2323" t="s">
        <v>8185</v>
      </c>
      <c r="T2323" s="7">
        <v>42390</v>
      </c>
      <c r="U2323" t="s">
        <v>4808</v>
      </c>
      <c r="V2323" s="7">
        <v>42390</v>
      </c>
      <c r="W2323" t="s">
        <v>8198</v>
      </c>
      <c r="X2323" t="s">
        <v>8199</v>
      </c>
      <c r="Y2323">
        <v>2016</v>
      </c>
      <c r="Z2323">
        <v>21</v>
      </c>
    </row>
    <row r="2324" spans="1:26" x14ac:dyDescent="0.25">
      <c r="A2324" t="s">
        <v>5751</v>
      </c>
      <c r="B2324" t="s">
        <v>5752</v>
      </c>
      <c r="C2324" t="s">
        <v>5752</v>
      </c>
      <c r="D2324">
        <v>0</v>
      </c>
      <c r="E2324">
        <v>109</v>
      </c>
      <c r="F2324">
        <v>1</v>
      </c>
      <c r="G2324">
        <v>49</v>
      </c>
      <c r="H2324" t="s">
        <v>8177</v>
      </c>
      <c r="I2324" t="s">
        <v>145</v>
      </c>
      <c r="J2324" t="s">
        <v>8156</v>
      </c>
      <c r="K2324" t="s">
        <v>8157</v>
      </c>
      <c r="L2324" s="5">
        <v>6.3</v>
      </c>
      <c r="M2324" t="s">
        <v>8178</v>
      </c>
      <c r="N2324" s="6">
        <v>73383</v>
      </c>
      <c r="O2324" t="s">
        <v>8179</v>
      </c>
      <c r="P2324" s="6">
        <v>60000000</v>
      </c>
      <c r="Q2324" s="6">
        <v>22187813</v>
      </c>
      <c r="R2324">
        <v>-37812187</v>
      </c>
      <c r="S2324" t="s">
        <v>8185</v>
      </c>
      <c r="T2324" s="7">
        <v>41143</v>
      </c>
      <c r="U2324" t="s">
        <v>5753</v>
      </c>
      <c r="V2324" s="7">
        <v>41143</v>
      </c>
      <c r="W2324" t="s">
        <v>8212</v>
      </c>
      <c r="X2324" t="s">
        <v>8202</v>
      </c>
      <c r="Y2324">
        <v>2012</v>
      </c>
      <c r="Z2324">
        <v>22</v>
      </c>
    </row>
    <row r="2325" spans="1:26" x14ac:dyDescent="0.25">
      <c r="A2325" t="s">
        <v>5754</v>
      </c>
      <c r="B2325" t="s">
        <v>5755</v>
      </c>
      <c r="C2325" t="s">
        <v>5755</v>
      </c>
      <c r="D2325">
        <v>0</v>
      </c>
      <c r="E2325">
        <v>148</v>
      </c>
      <c r="F2325">
        <v>2</v>
      </c>
      <c r="G2325">
        <v>28</v>
      </c>
      <c r="H2325" t="s">
        <v>8183</v>
      </c>
      <c r="I2325" t="s">
        <v>5529</v>
      </c>
      <c r="J2325" t="s">
        <v>8158</v>
      </c>
      <c r="K2325" t="s">
        <v>8161</v>
      </c>
      <c r="L2325" s="5">
        <v>8.8000000000000007</v>
      </c>
      <c r="M2325" t="s">
        <v>8181</v>
      </c>
      <c r="N2325" s="6">
        <v>2484142</v>
      </c>
      <c r="O2325" t="s">
        <v>8187</v>
      </c>
      <c r="P2325" s="6">
        <v>160000000</v>
      </c>
      <c r="Q2325" s="6">
        <v>839030630</v>
      </c>
      <c r="R2325">
        <v>679030630</v>
      </c>
      <c r="S2325" t="s">
        <v>8175</v>
      </c>
      <c r="T2325" s="7">
        <v>40367</v>
      </c>
      <c r="U2325" t="s">
        <v>2229</v>
      </c>
      <c r="V2325" s="7">
        <v>40367</v>
      </c>
      <c r="W2325" t="s">
        <v>8209</v>
      </c>
      <c r="X2325" t="s">
        <v>8199</v>
      </c>
      <c r="Y2325">
        <v>2010</v>
      </c>
      <c r="Z2325">
        <v>8</v>
      </c>
    </row>
    <row r="2326" spans="1:26" x14ac:dyDescent="0.25">
      <c r="A2326" t="s">
        <v>5756</v>
      </c>
      <c r="B2326" t="s">
        <v>5757</v>
      </c>
      <c r="C2326" t="s">
        <v>5757</v>
      </c>
      <c r="D2326">
        <v>0</v>
      </c>
      <c r="E2326">
        <v>102</v>
      </c>
      <c r="F2326">
        <v>1</v>
      </c>
      <c r="G2326">
        <v>42</v>
      </c>
      <c r="H2326" t="s">
        <v>8177</v>
      </c>
      <c r="I2326" t="s">
        <v>132</v>
      </c>
      <c r="J2326" t="s">
        <v>5802</v>
      </c>
      <c r="K2326" t="s">
        <v>5802</v>
      </c>
      <c r="L2326" s="5">
        <v>6</v>
      </c>
      <c r="M2326" t="s">
        <v>8178</v>
      </c>
      <c r="N2326" s="6">
        <v>267722</v>
      </c>
      <c r="O2326" t="s">
        <v>8182</v>
      </c>
      <c r="P2326" s="6">
        <v>80000000</v>
      </c>
      <c r="Q2326" s="6">
        <v>271457301</v>
      </c>
      <c r="R2326">
        <v>191457301</v>
      </c>
      <c r="S2326" t="s">
        <v>8175</v>
      </c>
      <c r="T2326" s="7">
        <v>40353</v>
      </c>
      <c r="U2326" t="s">
        <v>1600</v>
      </c>
      <c r="V2326" s="7">
        <v>40353</v>
      </c>
      <c r="W2326" t="s">
        <v>8208</v>
      </c>
      <c r="X2326" t="s">
        <v>8199</v>
      </c>
      <c r="Y2326">
        <v>2010</v>
      </c>
      <c r="Z2326">
        <v>24</v>
      </c>
    </row>
    <row r="2327" spans="1:26" x14ac:dyDescent="0.25">
      <c r="A2327" t="s">
        <v>5758</v>
      </c>
      <c r="B2327" t="s">
        <v>5759</v>
      </c>
      <c r="C2327" t="s">
        <v>5759</v>
      </c>
      <c r="D2327">
        <v>0</v>
      </c>
      <c r="E2327">
        <v>117</v>
      </c>
      <c r="F2327">
        <v>1</v>
      </c>
      <c r="G2327">
        <v>57</v>
      </c>
      <c r="H2327" t="s">
        <v>8177</v>
      </c>
      <c r="I2327" t="s">
        <v>145</v>
      </c>
      <c r="J2327" t="s">
        <v>5802</v>
      </c>
      <c r="K2327" t="s">
        <v>5802</v>
      </c>
      <c r="L2327" s="5">
        <v>7.7</v>
      </c>
      <c r="M2327" t="s">
        <v>8181</v>
      </c>
      <c r="N2327" s="6">
        <v>186864</v>
      </c>
      <c r="O2327" t="s">
        <v>8182</v>
      </c>
      <c r="P2327" s="6">
        <v>10000000</v>
      </c>
      <c r="Q2327" s="6">
        <v>54883206</v>
      </c>
      <c r="R2327">
        <v>44883206</v>
      </c>
      <c r="S2327" t="s">
        <v>8175</v>
      </c>
      <c r="T2327" s="7">
        <v>44808</v>
      </c>
      <c r="U2327" t="s">
        <v>2137</v>
      </c>
      <c r="V2327" s="7">
        <v>44808</v>
      </c>
      <c r="W2327" t="s">
        <v>8211</v>
      </c>
      <c r="X2327" t="s">
        <v>8200</v>
      </c>
      <c r="Y2327">
        <v>2022</v>
      </c>
      <c r="Z2327">
        <v>4</v>
      </c>
    </row>
    <row r="2328" spans="1:26" x14ac:dyDescent="0.25">
      <c r="A2328" t="s">
        <v>5760</v>
      </c>
      <c r="B2328" t="s">
        <v>5761</v>
      </c>
      <c r="C2328" t="s">
        <v>5761</v>
      </c>
      <c r="D2328">
        <v>0</v>
      </c>
      <c r="E2328">
        <v>106</v>
      </c>
      <c r="F2328">
        <v>1</v>
      </c>
      <c r="G2328">
        <v>46</v>
      </c>
      <c r="H2328" t="s">
        <v>8177</v>
      </c>
      <c r="I2328" t="s">
        <v>8162</v>
      </c>
      <c r="J2328" t="s">
        <v>8166</v>
      </c>
      <c r="K2328" t="s">
        <v>8157</v>
      </c>
      <c r="L2328" s="5">
        <v>7</v>
      </c>
      <c r="M2328" t="s">
        <v>8178</v>
      </c>
      <c r="N2328" s="6">
        <v>266695</v>
      </c>
      <c r="O2328" t="s">
        <v>8182</v>
      </c>
      <c r="P2328" s="6">
        <v>50200000</v>
      </c>
      <c r="Q2328" s="6">
        <v>127869379</v>
      </c>
      <c r="R2328">
        <v>77669379</v>
      </c>
      <c r="S2328" t="s">
        <v>8175</v>
      </c>
      <c r="T2328" s="7">
        <v>40588</v>
      </c>
      <c r="U2328" t="s">
        <v>5762</v>
      </c>
      <c r="V2328" s="7">
        <v>40588</v>
      </c>
      <c r="W2328" t="s">
        <v>8201</v>
      </c>
      <c r="X2328" t="s">
        <v>8205</v>
      </c>
      <c r="Y2328">
        <v>2011</v>
      </c>
      <c r="Z2328">
        <v>14</v>
      </c>
    </row>
    <row r="2329" spans="1:26" x14ac:dyDescent="0.25">
      <c r="A2329" t="s">
        <v>5763</v>
      </c>
      <c r="B2329" t="s">
        <v>5764</v>
      </c>
      <c r="C2329" t="s">
        <v>5764</v>
      </c>
      <c r="D2329">
        <v>0</v>
      </c>
      <c r="E2329">
        <v>107</v>
      </c>
      <c r="F2329">
        <v>1</v>
      </c>
      <c r="G2329">
        <v>47</v>
      </c>
      <c r="H2329" t="s">
        <v>8177</v>
      </c>
      <c r="I2329" t="s">
        <v>5529</v>
      </c>
      <c r="J2329" t="s">
        <v>132</v>
      </c>
      <c r="K2329" t="s">
        <v>8162</v>
      </c>
      <c r="L2329" s="5">
        <v>5.5</v>
      </c>
      <c r="M2329" t="s">
        <v>8178</v>
      </c>
      <c r="N2329" s="6">
        <v>89800</v>
      </c>
      <c r="O2329" t="s">
        <v>8179</v>
      </c>
      <c r="P2329" s="6">
        <v>30000000</v>
      </c>
      <c r="Q2329" s="6">
        <v>55611001</v>
      </c>
      <c r="R2329">
        <v>25611001</v>
      </c>
      <c r="S2329" t="s">
        <v>8175</v>
      </c>
      <c r="T2329" s="7">
        <v>40231</v>
      </c>
      <c r="U2329" t="s">
        <v>1299</v>
      </c>
      <c r="V2329" s="7">
        <v>40231</v>
      </c>
      <c r="W2329" t="s">
        <v>8201</v>
      </c>
      <c r="X2329" t="s">
        <v>8205</v>
      </c>
      <c r="Y2329">
        <v>2010</v>
      </c>
      <c r="Z2329">
        <v>22</v>
      </c>
    </row>
    <row r="2330" spans="1:26" x14ac:dyDescent="0.25">
      <c r="A2330" t="s">
        <v>5765</v>
      </c>
      <c r="B2330" t="s">
        <v>5766</v>
      </c>
      <c r="C2330" t="s">
        <v>5766</v>
      </c>
      <c r="D2330">
        <v>0</v>
      </c>
      <c r="E2330">
        <v>107</v>
      </c>
      <c r="F2330">
        <v>1</v>
      </c>
      <c r="G2330">
        <v>47</v>
      </c>
      <c r="H2330" t="s">
        <v>8177</v>
      </c>
      <c r="I2330" t="s">
        <v>5529</v>
      </c>
      <c r="J2330" t="s">
        <v>132</v>
      </c>
      <c r="K2330" t="s">
        <v>8162</v>
      </c>
      <c r="L2330" s="5">
        <v>6.6</v>
      </c>
      <c r="M2330" t="s">
        <v>8178</v>
      </c>
      <c r="N2330" s="6">
        <v>282431</v>
      </c>
      <c r="O2330" t="s">
        <v>8182</v>
      </c>
      <c r="P2330" s="6">
        <v>100000000</v>
      </c>
      <c r="Q2330" s="6">
        <v>170458922</v>
      </c>
      <c r="R2330">
        <v>70458922</v>
      </c>
      <c r="S2330" t="s">
        <v>8175</v>
      </c>
      <c r="T2330" s="7">
        <v>40392</v>
      </c>
      <c r="U2330" t="s">
        <v>3314</v>
      </c>
      <c r="V2330" s="7">
        <v>40392</v>
      </c>
      <c r="W2330" t="s">
        <v>8212</v>
      </c>
      <c r="X2330" t="s">
        <v>8205</v>
      </c>
      <c r="Y2330">
        <v>2010</v>
      </c>
      <c r="Z2330">
        <v>2</v>
      </c>
    </row>
    <row r="2331" spans="1:26" x14ac:dyDescent="0.25">
      <c r="A2331" t="s">
        <v>5767</v>
      </c>
      <c r="B2331" t="s">
        <v>5768</v>
      </c>
      <c r="C2331" t="s">
        <v>5768</v>
      </c>
      <c r="D2331">
        <v>0</v>
      </c>
      <c r="E2331">
        <v>123</v>
      </c>
      <c r="F2331">
        <v>2</v>
      </c>
      <c r="G2331">
        <v>3</v>
      </c>
      <c r="H2331" t="s">
        <v>8183</v>
      </c>
      <c r="I2331" t="s">
        <v>5529</v>
      </c>
      <c r="J2331" t="s">
        <v>8158</v>
      </c>
      <c r="K2331" t="s">
        <v>8156</v>
      </c>
      <c r="L2331" s="5">
        <v>5.9</v>
      </c>
      <c r="M2331" t="s">
        <v>8178</v>
      </c>
      <c r="N2331" s="6">
        <v>710828</v>
      </c>
      <c r="O2331" t="s">
        <v>8184</v>
      </c>
      <c r="P2331" s="6">
        <v>175000000</v>
      </c>
      <c r="Q2331" s="6">
        <v>749200054</v>
      </c>
      <c r="R2331">
        <v>574200054</v>
      </c>
      <c r="S2331" t="s">
        <v>8175</v>
      </c>
      <c r="T2331" s="7">
        <v>42583</v>
      </c>
      <c r="U2331" t="s">
        <v>3848</v>
      </c>
      <c r="V2331" s="7">
        <v>42583</v>
      </c>
      <c r="W2331" t="s">
        <v>8212</v>
      </c>
      <c r="X2331" t="s">
        <v>8205</v>
      </c>
      <c r="Y2331">
        <v>2016</v>
      </c>
      <c r="Z2331">
        <v>1</v>
      </c>
    </row>
    <row r="2332" spans="1:26" x14ac:dyDescent="0.25">
      <c r="A2332" t="s">
        <v>5769</v>
      </c>
      <c r="B2332" t="s">
        <v>990</v>
      </c>
      <c r="C2332" t="s">
        <v>990</v>
      </c>
      <c r="D2332">
        <v>0</v>
      </c>
      <c r="E2332">
        <v>118</v>
      </c>
      <c r="F2332">
        <v>1</v>
      </c>
      <c r="G2332">
        <v>58</v>
      </c>
      <c r="H2332" t="s">
        <v>8177</v>
      </c>
      <c r="I2332" t="s">
        <v>5529</v>
      </c>
      <c r="J2332" t="s">
        <v>8158</v>
      </c>
      <c r="K2332" t="s">
        <v>8161</v>
      </c>
      <c r="L2332" s="5">
        <v>6.2</v>
      </c>
      <c r="M2332" t="s">
        <v>8178</v>
      </c>
      <c r="N2332" s="6">
        <v>263123</v>
      </c>
      <c r="O2332" t="s">
        <v>8182</v>
      </c>
      <c r="P2332" s="6">
        <v>125000000</v>
      </c>
      <c r="Q2332" s="6">
        <v>198467168</v>
      </c>
      <c r="R2332">
        <v>73467168</v>
      </c>
      <c r="S2332" t="s">
        <v>8175</v>
      </c>
      <c r="T2332" s="7">
        <v>41123</v>
      </c>
      <c r="U2332" t="s">
        <v>3088</v>
      </c>
      <c r="V2332" s="7">
        <v>41123</v>
      </c>
      <c r="W2332" t="s">
        <v>8212</v>
      </c>
      <c r="X2332" t="s">
        <v>8199</v>
      </c>
      <c r="Y2332">
        <v>2012</v>
      </c>
      <c r="Z2332">
        <v>2</v>
      </c>
    </row>
    <row r="2333" spans="1:26" x14ac:dyDescent="0.25">
      <c r="A2333" t="s">
        <v>5770</v>
      </c>
      <c r="B2333" t="s">
        <v>5771</v>
      </c>
      <c r="C2333" t="s">
        <v>5771</v>
      </c>
      <c r="D2333">
        <v>0</v>
      </c>
      <c r="E2333">
        <v>135</v>
      </c>
      <c r="F2333">
        <v>2</v>
      </c>
      <c r="G2333">
        <v>15</v>
      </c>
      <c r="H2333" t="s">
        <v>8183</v>
      </c>
      <c r="I2333" t="s">
        <v>145</v>
      </c>
      <c r="J2333" t="s">
        <v>8156</v>
      </c>
      <c r="K2333" t="s">
        <v>8161</v>
      </c>
      <c r="L2333" s="5">
        <v>5.8</v>
      </c>
      <c r="M2333" t="s">
        <v>8178</v>
      </c>
      <c r="N2333" s="6">
        <v>118983</v>
      </c>
      <c r="O2333" t="s">
        <v>8182</v>
      </c>
      <c r="P2333" s="6">
        <v>68000000</v>
      </c>
      <c r="Q2333" s="6">
        <v>55003890</v>
      </c>
      <c r="R2333">
        <v>-12996110</v>
      </c>
      <c r="S2333" t="s">
        <v>8185</v>
      </c>
      <c r="T2333" s="7">
        <v>42977</v>
      </c>
      <c r="U2333" t="s">
        <v>2065</v>
      </c>
      <c r="V2333" s="7">
        <v>42977</v>
      </c>
      <c r="W2333" t="s">
        <v>8212</v>
      </c>
      <c r="X2333" t="s">
        <v>8202</v>
      </c>
      <c r="Y2333">
        <v>2017</v>
      </c>
      <c r="Z2333">
        <v>30</v>
      </c>
    </row>
    <row r="2334" spans="1:26" x14ac:dyDescent="0.25">
      <c r="A2334" t="s">
        <v>5772</v>
      </c>
      <c r="B2334" t="s">
        <v>5773</v>
      </c>
      <c r="C2334" t="s">
        <v>5773</v>
      </c>
      <c r="D2334">
        <v>0</v>
      </c>
      <c r="E2334">
        <v>95</v>
      </c>
      <c r="F2334">
        <v>1</v>
      </c>
      <c r="G2334">
        <v>35</v>
      </c>
      <c r="H2334" t="s">
        <v>8177</v>
      </c>
      <c r="I2334" t="s">
        <v>132</v>
      </c>
      <c r="J2334" t="s">
        <v>8162</v>
      </c>
      <c r="K2334" t="s">
        <v>3857</v>
      </c>
      <c r="L2334" s="5">
        <v>6.4</v>
      </c>
      <c r="M2334" t="s">
        <v>8178</v>
      </c>
      <c r="N2334" s="6">
        <v>57250</v>
      </c>
      <c r="O2334" t="s">
        <v>8179</v>
      </c>
      <c r="P2334" s="6">
        <v>15000000</v>
      </c>
      <c r="Q2334" s="6">
        <v>5072654</v>
      </c>
      <c r="R2334">
        <v>-9927346</v>
      </c>
      <c r="S2334" t="s">
        <v>8185</v>
      </c>
      <c r="T2334" s="7">
        <v>41153</v>
      </c>
      <c r="U2334" t="s">
        <v>5774</v>
      </c>
      <c r="V2334" s="7">
        <v>41153</v>
      </c>
      <c r="W2334" t="s">
        <v>8211</v>
      </c>
      <c r="X2334" t="s">
        <v>8206</v>
      </c>
      <c r="Y2334">
        <v>2012</v>
      </c>
      <c r="Z2334">
        <v>1</v>
      </c>
    </row>
    <row r="2335" spans="1:26" x14ac:dyDescent="0.25">
      <c r="A2335" t="s">
        <v>5775</v>
      </c>
      <c r="B2335" t="s">
        <v>5776</v>
      </c>
      <c r="C2335" t="s">
        <v>5776</v>
      </c>
      <c r="D2335">
        <v>0</v>
      </c>
      <c r="E2335">
        <v>124</v>
      </c>
      <c r="F2335">
        <v>2</v>
      </c>
      <c r="G2335">
        <v>4</v>
      </c>
      <c r="H2335" t="s">
        <v>8183</v>
      </c>
      <c r="I2335" t="s">
        <v>132</v>
      </c>
      <c r="J2335" t="s">
        <v>145</v>
      </c>
      <c r="K2335" t="s">
        <v>8163</v>
      </c>
      <c r="L2335" s="5">
        <v>7.1</v>
      </c>
      <c r="M2335" t="s">
        <v>8181</v>
      </c>
      <c r="N2335" s="6">
        <v>149468</v>
      </c>
      <c r="O2335" t="s">
        <v>8182</v>
      </c>
      <c r="P2335" s="6">
        <v>50000000</v>
      </c>
      <c r="Q2335" s="6">
        <v>120081841</v>
      </c>
      <c r="R2335">
        <v>70081841</v>
      </c>
      <c r="S2335" t="s">
        <v>8175</v>
      </c>
      <c r="T2335" s="7">
        <v>40873</v>
      </c>
      <c r="U2335" t="s">
        <v>1612</v>
      </c>
      <c r="V2335" s="7">
        <v>40873</v>
      </c>
      <c r="W2335" t="s">
        <v>8207</v>
      </c>
      <c r="X2335" t="s">
        <v>8206</v>
      </c>
      <c r="Y2335">
        <v>2011</v>
      </c>
      <c r="Z2335">
        <v>26</v>
      </c>
    </row>
    <row r="2336" spans="1:26" x14ac:dyDescent="0.25">
      <c r="A2336" t="s">
        <v>5777</v>
      </c>
      <c r="B2336" t="s">
        <v>5778</v>
      </c>
      <c r="C2336" t="s">
        <v>5778</v>
      </c>
      <c r="D2336">
        <v>0</v>
      </c>
      <c r="E2336">
        <v>122</v>
      </c>
      <c r="F2336">
        <v>2</v>
      </c>
      <c r="G2336">
        <v>2</v>
      </c>
      <c r="H2336" t="s">
        <v>8183</v>
      </c>
      <c r="I2336" t="s">
        <v>5529</v>
      </c>
      <c r="J2336" t="s">
        <v>8158</v>
      </c>
      <c r="K2336" t="s">
        <v>8160</v>
      </c>
      <c r="L2336" s="5">
        <v>6.9</v>
      </c>
      <c r="M2336" t="s">
        <v>8178</v>
      </c>
      <c r="N2336" s="6">
        <v>146145</v>
      </c>
      <c r="O2336" t="s">
        <v>8182</v>
      </c>
      <c r="P2336" s="6">
        <v>100000000</v>
      </c>
      <c r="Q2336" s="6">
        <v>94320758</v>
      </c>
      <c r="R2336">
        <v>-5679242</v>
      </c>
      <c r="S2336" t="s">
        <v>8185</v>
      </c>
      <c r="T2336" s="7">
        <v>42340</v>
      </c>
      <c r="U2336" t="s">
        <v>507</v>
      </c>
      <c r="V2336" s="7">
        <v>42340</v>
      </c>
      <c r="W2336" t="s">
        <v>8196</v>
      </c>
      <c r="X2336" t="s">
        <v>8202</v>
      </c>
      <c r="Y2336">
        <v>2015</v>
      </c>
      <c r="Z2336">
        <v>2</v>
      </c>
    </row>
    <row r="2337" spans="1:26" x14ac:dyDescent="0.25">
      <c r="A2337" t="s">
        <v>5779</v>
      </c>
      <c r="B2337" t="s">
        <v>5780</v>
      </c>
      <c r="C2337" t="s">
        <v>5780</v>
      </c>
      <c r="D2337">
        <v>0</v>
      </c>
      <c r="E2337">
        <v>142</v>
      </c>
      <c r="F2337">
        <v>2</v>
      </c>
      <c r="G2337">
        <v>22</v>
      </c>
      <c r="H2337" t="s">
        <v>8183</v>
      </c>
      <c r="I2337" t="s">
        <v>5529</v>
      </c>
      <c r="J2337" t="s">
        <v>8158</v>
      </c>
      <c r="K2337" t="s">
        <v>8161</v>
      </c>
      <c r="L2337" s="5">
        <v>7.2</v>
      </c>
      <c r="M2337" t="s">
        <v>8181</v>
      </c>
      <c r="N2337" s="6">
        <v>967187</v>
      </c>
      <c r="O2337" t="s">
        <v>8184</v>
      </c>
      <c r="P2337" s="6">
        <v>78000000</v>
      </c>
      <c r="Q2337" s="6">
        <v>695220619</v>
      </c>
      <c r="R2337">
        <v>617220619</v>
      </c>
      <c r="S2337" t="s">
        <v>8175</v>
      </c>
      <c r="T2337" s="7">
        <v>40980</v>
      </c>
      <c r="U2337" t="s">
        <v>1970</v>
      </c>
      <c r="V2337" s="7">
        <v>40980</v>
      </c>
      <c r="W2337" t="s">
        <v>8203</v>
      </c>
      <c r="X2337" t="s">
        <v>8205</v>
      </c>
      <c r="Y2337">
        <v>2012</v>
      </c>
      <c r="Z2337">
        <v>12</v>
      </c>
    </row>
    <row r="2338" spans="1:26" x14ac:dyDescent="0.25">
      <c r="A2338" t="s">
        <v>5781</v>
      </c>
      <c r="B2338" t="s">
        <v>5782</v>
      </c>
      <c r="C2338" t="s">
        <v>5782</v>
      </c>
      <c r="D2338">
        <v>0</v>
      </c>
      <c r="E2338">
        <v>120</v>
      </c>
      <c r="F2338">
        <v>2</v>
      </c>
      <c r="G2338">
        <v>0</v>
      </c>
      <c r="H2338" t="s">
        <v>8177</v>
      </c>
      <c r="I2338" t="s">
        <v>5529</v>
      </c>
      <c r="J2338" t="s">
        <v>8158</v>
      </c>
      <c r="K2338" t="s">
        <v>8161</v>
      </c>
      <c r="L2338" s="5">
        <v>8.1</v>
      </c>
      <c r="M2338" t="s">
        <v>8181</v>
      </c>
      <c r="N2338" s="6">
        <v>1055055</v>
      </c>
      <c r="O2338" t="s">
        <v>8184</v>
      </c>
      <c r="P2338" s="6">
        <v>150000000</v>
      </c>
      <c r="Q2338" s="6">
        <v>380418444</v>
      </c>
      <c r="R2338">
        <v>230418444</v>
      </c>
      <c r="S2338" t="s">
        <v>8175</v>
      </c>
      <c r="T2338" s="7">
        <v>42131</v>
      </c>
      <c r="U2338" t="s">
        <v>253</v>
      </c>
      <c r="V2338" s="7">
        <v>42131</v>
      </c>
      <c r="W2338" t="s">
        <v>8213</v>
      </c>
      <c r="X2338" t="s">
        <v>8199</v>
      </c>
      <c r="Y2338">
        <v>2015</v>
      </c>
      <c r="Z2338">
        <v>7</v>
      </c>
    </row>
    <row r="2339" spans="1:26" x14ac:dyDescent="0.25">
      <c r="A2339" t="s">
        <v>5783</v>
      </c>
      <c r="B2339" t="s">
        <v>5784</v>
      </c>
      <c r="C2339" t="s">
        <v>5784</v>
      </c>
      <c r="D2339">
        <v>0</v>
      </c>
      <c r="E2339">
        <v>153</v>
      </c>
      <c r="F2339">
        <v>2</v>
      </c>
      <c r="G2339">
        <v>33</v>
      </c>
      <c r="H2339" t="s">
        <v>8183</v>
      </c>
      <c r="I2339" t="s">
        <v>8162</v>
      </c>
      <c r="J2339" t="s">
        <v>145</v>
      </c>
      <c r="K2339" t="s">
        <v>8166</v>
      </c>
      <c r="L2339" s="5">
        <v>8.1</v>
      </c>
      <c r="M2339" t="s">
        <v>8181</v>
      </c>
      <c r="N2339" s="6">
        <v>778452</v>
      </c>
      <c r="O2339" t="s">
        <v>8184</v>
      </c>
      <c r="P2339" s="6">
        <v>46000000</v>
      </c>
      <c r="Q2339" s="6">
        <v>122126687</v>
      </c>
      <c r="R2339">
        <v>76126687</v>
      </c>
      <c r="S2339" t="s">
        <v>8175</v>
      </c>
      <c r="T2339" s="7">
        <v>41516</v>
      </c>
      <c r="U2339" t="s">
        <v>5251</v>
      </c>
      <c r="V2339" s="7">
        <v>41516</v>
      </c>
      <c r="W2339" t="s">
        <v>8212</v>
      </c>
      <c r="X2339" t="s">
        <v>1465</v>
      </c>
      <c r="Y2339">
        <v>2013</v>
      </c>
      <c r="Z2339">
        <v>30</v>
      </c>
    </row>
    <row r="2340" spans="1:26" x14ac:dyDescent="0.25">
      <c r="A2340" t="s">
        <v>5785</v>
      </c>
      <c r="B2340" t="s">
        <v>5786</v>
      </c>
      <c r="C2340" t="s">
        <v>5786</v>
      </c>
      <c r="D2340">
        <v>0</v>
      </c>
      <c r="E2340">
        <v>94</v>
      </c>
      <c r="F2340">
        <v>1</v>
      </c>
      <c r="G2340">
        <v>34</v>
      </c>
      <c r="H2340" t="s">
        <v>8177</v>
      </c>
      <c r="I2340" t="s">
        <v>132</v>
      </c>
      <c r="J2340" t="s">
        <v>8163</v>
      </c>
      <c r="K2340" t="s">
        <v>8156</v>
      </c>
      <c r="L2340" s="5">
        <v>6</v>
      </c>
      <c r="M2340" t="s">
        <v>8178</v>
      </c>
      <c r="N2340" s="6">
        <v>103591</v>
      </c>
      <c r="O2340" t="s">
        <v>8182</v>
      </c>
      <c r="P2340" s="6">
        <v>55000000</v>
      </c>
      <c r="Q2340" s="6">
        <v>187361754</v>
      </c>
      <c r="R2340">
        <v>132361754</v>
      </c>
      <c r="S2340" t="s">
        <v>8175</v>
      </c>
      <c r="T2340" s="7">
        <v>40710</v>
      </c>
      <c r="U2340" t="s">
        <v>3093</v>
      </c>
      <c r="V2340" s="7">
        <v>40710</v>
      </c>
      <c r="W2340" t="s">
        <v>8208</v>
      </c>
      <c r="X2340" t="s">
        <v>8199</v>
      </c>
      <c r="Y2340">
        <v>2011</v>
      </c>
      <c r="Z2340">
        <v>16</v>
      </c>
    </row>
    <row r="2341" spans="1:26" x14ac:dyDescent="0.25">
      <c r="A2341" t="s">
        <v>5787</v>
      </c>
      <c r="B2341" t="s">
        <v>5788</v>
      </c>
      <c r="C2341" t="s">
        <v>5788</v>
      </c>
      <c r="D2341">
        <v>0</v>
      </c>
      <c r="E2341">
        <v>135</v>
      </c>
      <c r="F2341">
        <v>2</v>
      </c>
      <c r="G2341">
        <v>15</v>
      </c>
      <c r="H2341" t="s">
        <v>8183</v>
      </c>
      <c r="I2341" t="s">
        <v>83</v>
      </c>
      <c r="J2341" t="s">
        <v>5802</v>
      </c>
      <c r="K2341" t="s">
        <v>5802</v>
      </c>
      <c r="L2341" s="5">
        <v>7.3</v>
      </c>
      <c r="M2341" t="s">
        <v>8181</v>
      </c>
      <c r="N2341" s="6">
        <v>589020</v>
      </c>
      <c r="O2341" t="s">
        <v>8184</v>
      </c>
      <c r="P2341" s="6">
        <v>35000000</v>
      </c>
      <c r="Q2341" s="6">
        <v>704242551</v>
      </c>
      <c r="R2341">
        <v>669242551</v>
      </c>
      <c r="S2341" t="s">
        <v>8175</v>
      </c>
      <c r="T2341" s="7">
        <v>42983</v>
      </c>
      <c r="U2341" t="s">
        <v>3973</v>
      </c>
      <c r="V2341" s="7">
        <v>42983</v>
      </c>
      <c r="W2341" t="s">
        <v>8211</v>
      </c>
      <c r="X2341" t="s">
        <v>8197</v>
      </c>
      <c r="Y2341">
        <v>2017</v>
      </c>
      <c r="Z2341">
        <v>5</v>
      </c>
    </row>
    <row r="2342" spans="1:26" x14ac:dyDescent="0.25">
      <c r="A2342" t="s">
        <v>5789</v>
      </c>
      <c r="B2342" t="s">
        <v>5790</v>
      </c>
      <c r="C2342" t="s">
        <v>5790</v>
      </c>
      <c r="D2342">
        <v>0</v>
      </c>
      <c r="E2342">
        <v>92</v>
      </c>
      <c r="F2342">
        <v>1</v>
      </c>
      <c r="G2342">
        <v>32</v>
      </c>
      <c r="H2342" t="s">
        <v>8177</v>
      </c>
      <c r="I2342" t="s">
        <v>5529</v>
      </c>
      <c r="J2342" t="s">
        <v>8162</v>
      </c>
      <c r="K2342" t="s">
        <v>3857</v>
      </c>
      <c r="L2342" s="5">
        <v>6.2</v>
      </c>
      <c r="M2342" t="s">
        <v>8178</v>
      </c>
      <c r="N2342" s="6">
        <v>317931</v>
      </c>
      <c r="O2342" t="s">
        <v>8182</v>
      </c>
      <c r="P2342" s="6">
        <v>45000000</v>
      </c>
      <c r="Q2342" s="6">
        <v>376152455</v>
      </c>
      <c r="R2342">
        <v>331152455</v>
      </c>
      <c r="S2342" t="s">
        <v>8175</v>
      </c>
      <c r="T2342" s="7">
        <v>41159</v>
      </c>
      <c r="U2342" t="s">
        <v>5180</v>
      </c>
      <c r="V2342" s="7">
        <v>41159</v>
      </c>
      <c r="W2342" t="s">
        <v>8211</v>
      </c>
      <c r="X2342" t="s">
        <v>1465</v>
      </c>
      <c r="Y2342">
        <v>2012</v>
      </c>
      <c r="Z2342">
        <v>7</v>
      </c>
    </row>
    <row r="2343" spans="1:26" x14ac:dyDescent="0.25">
      <c r="A2343" t="s">
        <v>5791</v>
      </c>
      <c r="B2343" t="s">
        <v>5792</v>
      </c>
      <c r="C2343" t="s">
        <v>5792</v>
      </c>
      <c r="D2343">
        <v>0</v>
      </c>
      <c r="E2343">
        <v>94</v>
      </c>
      <c r="F2343">
        <v>1</v>
      </c>
      <c r="G2343">
        <v>34</v>
      </c>
      <c r="H2343" t="s">
        <v>8177</v>
      </c>
      <c r="I2343" t="s">
        <v>5529</v>
      </c>
      <c r="J2343" t="s">
        <v>8158</v>
      </c>
      <c r="K2343" t="s">
        <v>132</v>
      </c>
      <c r="L2343" s="5">
        <v>5.7</v>
      </c>
      <c r="M2343" t="s">
        <v>8178</v>
      </c>
      <c r="N2343" s="6">
        <v>109953</v>
      </c>
      <c r="O2343" t="s">
        <v>8182</v>
      </c>
      <c r="P2343" s="6">
        <v>79000000</v>
      </c>
      <c r="Q2343" s="6">
        <v>335287748</v>
      </c>
      <c r="R2343">
        <v>256287748</v>
      </c>
      <c r="S2343" t="s">
        <v>8175</v>
      </c>
      <c r="T2343" s="7">
        <v>40927</v>
      </c>
      <c r="U2343" t="s">
        <v>5793</v>
      </c>
      <c r="V2343" s="7">
        <v>40927</v>
      </c>
      <c r="W2343" t="s">
        <v>8198</v>
      </c>
      <c r="X2343" t="s">
        <v>8199</v>
      </c>
      <c r="Y2343">
        <v>2012</v>
      </c>
      <c r="Z2343">
        <v>19</v>
      </c>
    </row>
    <row r="2344" spans="1:26" x14ac:dyDescent="0.25">
      <c r="A2344" t="s">
        <v>5794</v>
      </c>
      <c r="B2344" t="s">
        <v>5795</v>
      </c>
      <c r="C2344" t="s">
        <v>5795</v>
      </c>
      <c r="D2344">
        <v>0</v>
      </c>
      <c r="E2344">
        <v>147</v>
      </c>
      <c r="F2344">
        <v>2</v>
      </c>
      <c r="G2344">
        <v>27</v>
      </c>
      <c r="H2344" t="s">
        <v>8183</v>
      </c>
      <c r="I2344" t="s">
        <v>8160</v>
      </c>
      <c r="J2344" t="s">
        <v>145</v>
      </c>
      <c r="K2344" t="s">
        <v>8167</v>
      </c>
      <c r="L2344" s="5">
        <v>7.8</v>
      </c>
      <c r="M2344" t="s">
        <v>8181</v>
      </c>
      <c r="N2344" s="6">
        <v>213674</v>
      </c>
      <c r="O2344" t="s">
        <v>8182</v>
      </c>
      <c r="P2344" s="6">
        <v>28000000</v>
      </c>
      <c r="Q2344" s="6">
        <v>201634991</v>
      </c>
      <c r="R2344">
        <v>173634991</v>
      </c>
      <c r="S2344" t="s">
        <v>8175</v>
      </c>
      <c r="T2344" s="7">
        <v>42227</v>
      </c>
      <c r="U2344" t="s">
        <v>1466</v>
      </c>
      <c r="V2344" s="7">
        <v>42227</v>
      </c>
      <c r="W2344" t="s">
        <v>8212</v>
      </c>
      <c r="X2344" t="s">
        <v>8197</v>
      </c>
      <c r="Y2344">
        <v>2015</v>
      </c>
      <c r="Z2344">
        <v>11</v>
      </c>
    </row>
    <row r="2345" spans="1:26" x14ac:dyDescent="0.25">
      <c r="A2345" t="s">
        <v>5796</v>
      </c>
      <c r="B2345" t="s">
        <v>5797</v>
      </c>
      <c r="C2345" t="s">
        <v>5797</v>
      </c>
      <c r="D2345">
        <v>0</v>
      </c>
      <c r="E2345">
        <v>154</v>
      </c>
      <c r="F2345">
        <v>2</v>
      </c>
      <c r="G2345">
        <v>34</v>
      </c>
      <c r="H2345" t="s">
        <v>8183</v>
      </c>
      <c r="I2345" t="s">
        <v>5529</v>
      </c>
      <c r="J2345" t="s">
        <v>8158</v>
      </c>
      <c r="K2345" t="s">
        <v>8161</v>
      </c>
      <c r="L2345" s="5">
        <v>6.2</v>
      </c>
      <c r="M2345" t="s">
        <v>8178</v>
      </c>
      <c r="N2345" s="6">
        <v>426514</v>
      </c>
      <c r="O2345" t="s">
        <v>8182</v>
      </c>
      <c r="P2345" s="6">
        <v>195000000</v>
      </c>
      <c r="Q2345" s="6">
        <v>1123794079</v>
      </c>
      <c r="R2345">
        <v>928794079</v>
      </c>
      <c r="S2345" t="s">
        <v>8175</v>
      </c>
      <c r="T2345" s="7">
        <v>40717</v>
      </c>
      <c r="U2345" t="s">
        <v>1410</v>
      </c>
      <c r="V2345" s="7">
        <v>40717</v>
      </c>
      <c r="W2345" t="s">
        <v>8208</v>
      </c>
      <c r="X2345" t="s">
        <v>8199</v>
      </c>
      <c r="Y2345">
        <v>2011</v>
      </c>
      <c r="Z2345">
        <v>23</v>
      </c>
    </row>
    <row r="2346" spans="1:26" x14ac:dyDescent="0.25">
      <c r="A2346" t="s">
        <v>5798</v>
      </c>
      <c r="B2346" t="s">
        <v>5799</v>
      </c>
      <c r="C2346" t="s">
        <v>5799</v>
      </c>
      <c r="D2346">
        <v>0</v>
      </c>
      <c r="E2346">
        <v>100</v>
      </c>
      <c r="F2346">
        <v>1</v>
      </c>
      <c r="G2346">
        <v>40</v>
      </c>
      <c r="H2346" t="s">
        <v>8177</v>
      </c>
      <c r="I2346" t="s">
        <v>145</v>
      </c>
      <c r="J2346" t="s">
        <v>8166</v>
      </c>
      <c r="K2346" t="s">
        <v>5802</v>
      </c>
      <c r="L2346" s="5">
        <v>7.1</v>
      </c>
      <c r="M2346" t="s">
        <v>8181</v>
      </c>
      <c r="N2346" s="6">
        <v>147830</v>
      </c>
      <c r="O2346" t="s">
        <v>8182</v>
      </c>
      <c r="P2346" s="6">
        <v>2000000</v>
      </c>
      <c r="Q2346" s="6">
        <v>13796834</v>
      </c>
      <c r="R2346">
        <v>11796834</v>
      </c>
      <c r="S2346" t="s">
        <v>8175</v>
      </c>
      <c r="T2346" s="7">
        <v>40199</v>
      </c>
      <c r="U2346" t="s">
        <v>5800</v>
      </c>
      <c r="V2346" s="7">
        <v>40199</v>
      </c>
      <c r="W2346" t="s">
        <v>8198</v>
      </c>
      <c r="X2346" t="s">
        <v>8199</v>
      </c>
      <c r="Y2346">
        <v>2010</v>
      </c>
      <c r="Z2346">
        <v>21</v>
      </c>
    </row>
    <row r="2347" spans="1:26" x14ac:dyDescent="0.25">
      <c r="A2347" t="s">
        <v>5801</v>
      </c>
      <c r="B2347" t="s">
        <v>5802</v>
      </c>
      <c r="C2347" t="s">
        <v>5802</v>
      </c>
      <c r="D2347">
        <v>0</v>
      </c>
      <c r="E2347">
        <v>113</v>
      </c>
      <c r="F2347">
        <v>1</v>
      </c>
      <c r="G2347">
        <v>53</v>
      </c>
      <c r="H2347" t="s">
        <v>8177</v>
      </c>
      <c r="I2347" t="s">
        <v>5529</v>
      </c>
      <c r="J2347" t="s">
        <v>8166</v>
      </c>
      <c r="K2347" t="s">
        <v>3857</v>
      </c>
      <c r="L2347" s="5">
        <v>6.8</v>
      </c>
      <c r="M2347" t="s">
        <v>8178</v>
      </c>
      <c r="N2347" s="6">
        <v>267440</v>
      </c>
      <c r="O2347" t="s">
        <v>8182</v>
      </c>
      <c r="P2347" s="6">
        <v>30000000</v>
      </c>
      <c r="Q2347" s="6">
        <v>135710029</v>
      </c>
      <c r="R2347">
        <v>105710029</v>
      </c>
      <c r="S2347" t="s">
        <v>8175</v>
      </c>
      <c r="T2347" s="7">
        <v>40590</v>
      </c>
      <c r="U2347" t="s">
        <v>3656</v>
      </c>
      <c r="V2347" s="7">
        <v>40590</v>
      </c>
      <c r="W2347" t="s">
        <v>8201</v>
      </c>
      <c r="X2347" t="s">
        <v>8202</v>
      </c>
      <c r="Y2347">
        <v>2011</v>
      </c>
      <c r="Z2347">
        <v>16</v>
      </c>
    </row>
    <row r="2348" spans="1:26" x14ac:dyDescent="0.25">
      <c r="A2348" t="s">
        <v>5803</v>
      </c>
      <c r="B2348" t="s">
        <v>5804</v>
      </c>
      <c r="C2348" t="s">
        <v>5804</v>
      </c>
      <c r="D2348">
        <v>0</v>
      </c>
      <c r="E2348">
        <v>106</v>
      </c>
      <c r="F2348">
        <v>1</v>
      </c>
      <c r="G2348">
        <v>46</v>
      </c>
      <c r="H2348" t="s">
        <v>8177</v>
      </c>
      <c r="I2348" t="s">
        <v>132</v>
      </c>
      <c r="J2348" t="s">
        <v>145</v>
      </c>
      <c r="K2348" t="s">
        <v>5802</v>
      </c>
      <c r="L2348" s="5">
        <v>6.9</v>
      </c>
      <c r="M2348" t="s">
        <v>8178</v>
      </c>
      <c r="N2348" s="6">
        <v>53698</v>
      </c>
      <c r="O2348" t="s">
        <v>8179</v>
      </c>
      <c r="P2348" s="6">
        <v>7000000</v>
      </c>
      <c r="Q2348" s="6">
        <v>449702</v>
      </c>
      <c r="R2348">
        <v>-6550298</v>
      </c>
      <c r="S2348" t="s">
        <v>8185</v>
      </c>
      <c r="T2348" s="7">
        <v>40200</v>
      </c>
      <c r="U2348" t="s">
        <v>5805</v>
      </c>
      <c r="V2348" s="7">
        <v>40200</v>
      </c>
      <c r="W2348" t="s">
        <v>8198</v>
      </c>
      <c r="X2348" t="s">
        <v>1465</v>
      </c>
      <c r="Y2348">
        <v>2010</v>
      </c>
      <c r="Z2348">
        <v>22</v>
      </c>
    </row>
    <row r="2349" spans="1:26" x14ac:dyDescent="0.25">
      <c r="A2349" t="s">
        <v>5806</v>
      </c>
      <c r="B2349" t="s">
        <v>5807</v>
      </c>
      <c r="C2349" t="s">
        <v>5807</v>
      </c>
      <c r="D2349">
        <v>0</v>
      </c>
      <c r="E2349">
        <v>110</v>
      </c>
      <c r="F2349">
        <v>1</v>
      </c>
      <c r="G2349">
        <v>50</v>
      </c>
      <c r="H2349" t="s">
        <v>8177</v>
      </c>
      <c r="I2349" t="s">
        <v>145</v>
      </c>
      <c r="J2349" t="s">
        <v>178</v>
      </c>
      <c r="K2349" t="s">
        <v>5802</v>
      </c>
      <c r="L2349" s="5">
        <v>7.6</v>
      </c>
      <c r="M2349" t="s">
        <v>8181</v>
      </c>
      <c r="N2349" s="6">
        <v>352257</v>
      </c>
      <c r="O2349" t="s">
        <v>8182</v>
      </c>
      <c r="P2349" s="6">
        <v>38000000</v>
      </c>
      <c r="Q2349" s="6">
        <v>252276927</v>
      </c>
      <c r="R2349">
        <v>214276927</v>
      </c>
      <c r="S2349" t="s">
        <v>8175</v>
      </c>
      <c r="T2349" s="7">
        <v>40526</v>
      </c>
      <c r="U2349" t="s">
        <v>730</v>
      </c>
      <c r="V2349" s="7">
        <v>40526</v>
      </c>
      <c r="W2349" t="s">
        <v>8196</v>
      </c>
      <c r="X2349" t="s">
        <v>8197</v>
      </c>
      <c r="Y2349">
        <v>2010</v>
      </c>
      <c r="Z2349">
        <v>14</v>
      </c>
    </row>
    <row r="2350" spans="1:26" x14ac:dyDescent="0.25">
      <c r="A2350" t="s">
        <v>5808</v>
      </c>
      <c r="B2350" t="s">
        <v>5809</v>
      </c>
      <c r="C2350" t="s">
        <v>5809</v>
      </c>
      <c r="D2350">
        <v>0</v>
      </c>
      <c r="E2350">
        <v>113</v>
      </c>
      <c r="F2350">
        <v>1</v>
      </c>
      <c r="G2350">
        <v>53</v>
      </c>
      <c r="H2350" t="s">
        <v>8177</v>
      </c>
      <c r="I2350" t="s">
        <v>145</v>
      </c>
      <c r="J2350" t="s">
        <v>8157</v>
      </c>
      <c r="K2350" t="s">
        <v>5802</v>
      </c>
      <c r="L2350" s="5">
        <v>7.1</v>
      </c>
      <c r="M2350" t="s">
        <v>8181</v>
      </c>
      <c r="N2350" s="6">
        <v>153745</v>
      </c>
      <c r="O2350" t="s">
        <v>8182</v>
      </c>
      <c r="P2350" s="6">
        <v>16000000</v>
      </c>
      <c r="Q2350" s="6">
        <v>56032889</v>
      </c>
      <c r="R2350">
        <v>40032889</v>
      </c>
      <c r="S2350" t="s">
        <v>8175</v>
      </c>
      <c r="T2350" s="7">
        <v>40238</v>
      </c>
      <c r="U2350" t="s">
        <v>5810</v>
      </c>
      <c r="V2350" s="7">
        <v>40238</v>
      </c>
      <c r="W2350" t="s">
        <v>8203</v>
      </c>
      <c r="X2350" t="s">
        <v>8205</v>
      </c>
      <c r="Y2350">
        <v>2010</v>
      </c>
      <c r="Z2350">
        <v>1</v>
      </c>
    </row>
    <row r="2351" spans="1:26" x14ac:dyDescent="0.25">
      <c r="A2351" t="s">
        <v>5811</v>
      </c>
      <c r="B2351" t="s">
        <v>5812</v>
      </c>
      <c r="C2351" t="s">
        <v>5812</v>
      </c>
      <c r="D2351">
        <v>0</v>
      </c>
      <c r="E2351">
        <v>132</v>
      </c>
      <c r="F2351">
        <v>2</v>
      </c>
      <c r="G2351">
        <v>12</v>
      </c>
      <c r="H2351" t="s">
        <v>8183</v>
      </c>
      <c r="I2351" t="s">
        <v>5529</v>
      </c>
      <c r="J2351" t="s">
        <v>8158</v>
      </c>
      <c r="K2351" t="s">
        <v>8161</v>
      </c>
      <c r="L2351" s="5">
        <v>7.7</v>
      </c>
      <c r="M2351" t="s">
        <v>8181</v>
      </c>
      <c r="N2351" s="6">
        <v>493363</v>
      </c>
      <c r="O2351" t="s">
        <v>8182</v>
      </c>
      <c r="P2351" s="6">
        <v>190000000</v>
      </c>
      <c r="Q2351" s="6">
        <v>467365246</v>
      </c>
      <c r="R2351">
        <v>277365246</v>
      </c>
      <c r="S2351" t="s">
        <v>8175</v>
      </c>
      <c r="T2351" s="7">
        <v>41396</v>
      </c>
      <c r="U2351" t="s">
        <v>3070</v>
      </c>
      <c r="V2351" s="7">
        <v>41396</v>
      </c>
      <c r="W2351" t="s">
        <v>8213</v>
      </c>
      <c r="X2351" t="s">
        <v>8199</v>
      </c>
      <c r="Y2351">
        <v>2013</v>
      </c>
      <c r="Z2351">
        <v>2</v>
      </c>
    </row>
    <row r="2352" spans="1:26" x14ac:dyDescent="0.25">
      <c r="A2352" t="s">
        <v>5813</v>
      </c>
      <c r="B2352" t="s">
        <v>5814</v>
      </c>
      <c r="C2352" t="s">
        <v>5814</v>
      </c>
      <c r="D2352">
        <v>0</v>
      </c>
      <c r="E2352">
        <v>99</v>
      </c>
      <c r="F2352">
        <v>1</v>
      </c>
      <c r="G2352">
        <v>39</v>
      </c>
      <c r="H2352" t="s">
        <v>8177</v>
      </c>
      <c r="I2352" t="s">
        <v>5529</v>
      </c>
      <c r="J2352" t="s">
        <v>132</v>
      </c>
      <c r="K2352" t="s">
        <v>8162</v>
      </c>
      <c r="L2352" s="5">
        <v>6.1</v>
      </c>
      <c r="M2352" t="s">
        <v>8178</v>
      </c>
      <c r="N2352" s="6">
        <v>120870</v>
      </c>
      <c r="O2352" t="s">
        <v>8182</v>
      </c>
      <c r="P2352" s="6">
        <v>25000000</v>
      </c>
      <c r="Q2352" s="6">
        <v>154468902</v>
      </c>
      <c r="R2352">
        <v>129468902</v>
      </c>
      <c r="S2352" t="s">
        <v>8175</v>
      </c>
      <c r="T2352" s="7">
        <v>41656</v>
      </c>
      <c r="U2352" t="s">
        <v>1918</v>
      </c>
      <c r="V2352" s="7">
        <v>41656</v>
      </c>
      <c r="W2352" t="s">
        <v>8198</v>
      </c>
      <c r="X2352" t="s">
        <v>1465</v>
      </c>
      <c r="Y2352">
        <v>2014</v>
      </c>
      <c r="Z2352">
        <v>17</v>
      </c>
    </row>
    <row r="2353" spans="1:26" x14ac:dyDescent="0.25">
      <c r="A2353" t="s">
        <v>5815</v>
      </c>
      <c r="B2353" t="s">
        <v>5816</v>
      </c>
      <c r="C2353" t="s">
        <v>5816</v>
      </c>
      <c r="D2353">
        <v>0</v>
      </c>
      <c r="E2353">
        <v>106</v>
      </c>
      <c r="F2353">
        <v>1</v>
      </c>
      <c r="G2353">
        <v>46</v>
      </c>
      <c r="H2353" t="s">
        <v>8177</v>
      </c>
      <c r="I2353" t="s">
        <v>5529</v>
      </c>
      <c r="J2353" t="s">
        <v>8158</v>
      </c>
      <c r="K2353" t="s">
        <v>132</v>
      </c>
      <c r="L2353" s="5">
        <v>6.8</v>
      </c>
      <c r="M2353" t="s">
        <v>8178</v>
      </c>
      <c r="N2353" s="6">
        <v>380253</v>
      </c>
      <c r="O2353" t="s">
        <v>8182</v>
      </c>
      <c r="P2353" s="6">
        <v>225000000</v>
      </c>
      <c r="Q2353" s="6">
        <v>654213485</v>
      </c>
      <c r="R2353">
        <v>429213485</v>
      </c>
      <c r="S2353" t="s">
        <v>8175</v>
      </c>
      <c r="T2353" s="7">
        <v>41043</v>
      </c>
      <c r="U2353" t="s">
        <v>998</v>
      </c>
      <c r="V2353" s="7">
        <v>41043</v>
      </c>
      <c r="W2353" t="s">
        <v>8213</v>
      </c>
      <c r="X2353" t="s">
        <v>8205</v>
      </c>
      <c r="Y2353">
        <v>2012</v>
      </c>
      <c r="Z2353">
        <v>14</v>
      </c>
    </row>
    <row r="2354" spans="1:26" x14ac:dyDescent="0.25">
      <c r="A2354" t="s">
        <v>5817</v>
      </c>
      <c r="B2354" t="s">
        <v>5818</v>
      </c>
      <c r="C2354" t="s">
        <v>5819</v>
      </c>
      <c r="D2354">
        <v>0</v>
      </c>
      <c r="E2354">
        <v>146</v>
      </c>
      <c r="F2354">
        <v>2</v>
      </c>
      <c r="G2354">
        <v>26</v>
      </c>
      <c r="H2354" t="s">
        <v>8183</v>
      </c>
      <c r="I2354" t="s">
        <v>145</v>
      </c>
      <c r="J2354" t="s">
        <v>8167</v>
      </c>
      <c r="K2354" t="s">
        <v>8157</v>
      </c>
      <c r="L2354" s="5">
        <v>7.5</v>
      </c>
      <c r="M2354" t="s">
        <v>8181</v>
      </c>
      <c r="N2354" s="6">
        <v>54947</v>
      </c>
      <c r="O2354" t="s">
        <v>8179</v>
      </c>
      <c r="P2354" s="6">
        <v>94000000</v>
      </c>
      <c r="Q2354" s="6">
        <v>2855644</v>
      </c>
      <c r="R2354">
        <v>-91144356</v>
      </c>
      <c r="S2354" t="s">
        <v>8185</v>
      </c>
      <c r="T2354" s="7">
        <v>40888</v>
      </c>
      <c r="U2354" t="s">
        <v>2958</v>
      </c>
      <c r="V2354" s="7">
        <v>40888</v>
      </c>
      <c r="W2354" t="s">
        <v>8196</v>
      </c>
      <c r="X2354" t="s">
        <v>8200</v>
      </c>
      <c r="Y2354">
        <v>2011</v>
      </c>
      <c r="Z2354">
        <v>11</v>
      </c>
    </row>
    <row r="2355" spans="1:26" x14ac:dyDescent="0.25">
      <c r="A2355" t="s">
        <v>5820</v>
      </c>
      <c r="B2355" t="s">
        <v>5821</v>
      </c>
      <c r="C2355" t="s">
        <v>5821</v>
      </c>
      <c r="D2355">
        <v>0</v>
      </c>
      <c r="E2355">
        <v>104</v>
      </c>
      <c r="F2355">
        <v>1</v>
      </c>
      <c r="G2355">
        <v>44</v>
      </c>
      <c r="H2355" t="s">
        <v>8177</v>
      </c>
      <c r="I2355" t="s">
        <v>132</v>
      </c>
      <c r="J2355" t="s">
        <v>8157</v>
      </c>
      <c r="K2355" t="s">
        <v>5802</v>
      </c>
      <c r="L2355" s="5">
        <v>6.1</v>
      </c>
      <c r="M2355" t="s">
        <v>8178</v>
      </c>
      <c r="N2355" s="6">
        <v>59707</v>
      </c>
      <c r="O2355" t="s">
        <v>8179</v>
      </c>
      <c r="P2355" s="6">
        <v>60000000</v>
      </c>
      <c r="Q2355" s="6">
        <v>168767479</v>
      </c>
      <c r="R2355">
        <v>108767479</v>
      </c>
      <c r="S2355" t="s">
        <v>8175</v>
      </c>
      <c r="T2355" s="7">
        <v>44812</v>
      </c>
      <c r="U2355" t="s">
        <v>5822</v>
      </c>
      <c r="V2355" s="7">
        <v>44812</v>
      </c>
      <c r="W2355" t="s">
        <v>8211</v>
      </c>
      <c r="X2355" t="s">
        <v>8199</v>
      </c>
      <c r="Y2355">
        <v>2022</v>
      </c>
      <c r="Z2355">
        <v>8</v>
      </c>
    </row>
    <row r="2356" spans="1:26" x14ac:dyDescent="0.25">
      <c r="A2356" t="s">
        <v>5823</v>
      </c>
      <c r="B2356" t="s">
        <v>5824</v>
      </c>
      <c r="C2356" t="s">
        <v>5824</v>
      </c>
      <c r="D2356">
        <v>0</v>
      </c>
      <c r="E2356">
        <v>108</v>
      </c>
      <c r="F2356">
        <v>1</v>
      </c>
      <c r="G2356">
        <v>48</v>
      </c>
      <c r="H2356" t="s">
        <v>8177</v>
      </c>
      <c r="I2356" t="s">
        <v>132</v>
      </c>
      <c r="J2356" t="s">
        <v>8157</v>
      </c>
      <c r="K2356" t="s">
        <v>5802</v>
      </c>
      <c r="L2356" s="5">
        <v>6.2</v>
      </c>
      <c r="M2356" t="s">
        <v>8178</v>
      </c>
      <c r="N2356" s="6">
        <v>240566</v>
      </c>
      <c r="O2356" t="s">
        <v>8182</v>
      </c>
      <c r="P2356" s="6">
        <v>25000000</v>
      </c>
      <c r="Q2356" s="6">
        <v>149228077</v>
      </c>
      <c r="R2356">
        <v>124228077</v>
      </c>
      <c r="S2356" t="s">
        <v>8175</v>
      </c>
      <c r="T2356" s="7">
        <v>40554</v>
      </c>
      <c r="U2356" t="s">
        <v>342</v>
      </c>
      <c r="V2356" s="7">
        <v>40554</v>
      </c>
      <c r="W2356" t="s">
        <v>8198</v>
      </c>
      <c r="X2356" t="s">
        <v>8197</v>
      </c>
      <c r="Y2356">
        <v>2011</v>
      </c>
      <c r="Z2356">
        <v>11</v>
      </c>
    </row>
    <row r="2357" spans="1:26" x14ac:dyDescent="0.25">
      <c r="A2357" t="s">
        <v>5825</v>
      </c>
      <c r="B2357" t="s">
        <v>5826</v>
      </c>
      <c r="C2357" t="s">
        <v>5826</v>
      </c>
      <c r="D2357">
        <v>0</v>
      </c>
      <c r="E2357">
        <v>119</v>
      </c>
      <c r="F2357">
        <v>1</v>
      </c>
      <c r="G2357">
        <v>59</v>
      </c>
      <c r="H2357" t="s">
        <v>8177</v>
      </c>
      <c r="I2357" t="s">
        <v>5529</v>
      </c>
      <c r="J2357" t="s">
        <v>8158</v>
      </c>
      <c r="K2357" t="s">
        <v>8161</v>
      </c>
      <c r="L2357" s="5">
        <v>6.4</v>
      </c>
      <c r="M2357" t="s">
        <v>8178</v>
      </c>
      <c r="N2357" s="6">
        <v>175319</v>
      </c>
      <c r="O2357" t="s">
        <v>8182</v>
      </c>
      <c r="P2357" s="6">
        <v>38000000</v>
      </c>
      <c r="Q2357" s="6">
        <v>98337295</v>
      </c>
      <c r="R2357">
        <v>60337295</v>
      </c>
      <c r="S2357" t="s">
        <v>8175</v>
      </c>
      <c r="T2357" s="7">
        <v>41514</v>
      </c>
      <c r="U2357" t="s">
        <v>2119</v>
      </c>
      <c r="V2357" s="7">
        <v>41514</v>
      </c>
      <c r="W2357" t="s">
        <v>8212</v>
      </c>
      <c r="X2357" t="s">
        <v>8202</v>
      </c>
      <c r="Y2357">
        <v>2013</v>
      </c>
      <c r="Z2357">
        <v>28</v>
      </c>
    </row>
    <row r="2358" spans="1:26" x14ac:dyDescent="0.25">
      <c r="A2358" t="s">
        <v>5827</v>
      </c>
      <c r="B2358" t="s">
        <v>5828</v>
      </c>
      <c r="C2358" t="s">
        <v>5828</v>
      </c>
      <c r="D2358">
        <v>0</v>
      </c>
      <c r="E2358">
        <v>102</v>
      </c>
      <c r="F2358">
        <v>1</v>
      </c>
      <c r="G2358">
        <v>42</v>
      </c>
      <c r="H2358" t="s">
        <v>8177</v>
      </c>
      <c r="I2358" t="s">
        <v>132</v>
      </c>
      <c r="J2358" t="s">
        <v>5802</v>
      </c>
      <c r="K2358" t="s">
        <v>5802</v>
      </c>
      <c r="L2358" s="5">
        <v>6.5</v>
      </c>
      <c r="M2358" t="s">
        <v>8178</v>
      </c>
      <c r="N2358" s="6">
        <v>524034</v>
      </c>
      <c r="O2358" t="s">
        <v>8184</v>
      </c>
      <c r="P2358" s="6">
        <v>80000000</v>
      </c>
      <c r="Q2358" s="6">
        <v>586764305</v>
      </c>
      <c r="R2358">
        <v>506764305</v>
      </c>
      <c r="S2358" t="s">
        <v>8175</v>
      </c>
      <c r="T2358" s="7">
        <v>40682</v>
      </c>
      <c r="U2358" t="s">
        <v>2501</v>
      </c>
      <c r="V2358" s="7">
        <v>40682</v>
      </c>
      <c r="W2358" t="s">
        <v>8213</v>
      </c>
      <c r="X2358" t="s">
        <v>8199</v>
      </c>
      <c r="Y2358">
        <v>2011</v>
      </c>
      <c r="Z2358">
        <v>19</v>
      </c>
    </row>
    <row r="2359" spans="1:26" x14ac:dyDescent="0.25">
      <c r="A2359" t="s">
        <v>5829</v>
      </c>
      <c r="B2359" t="s">
        <v>5830</v>
      </c>
      <c r="C2359" t="s">
        <v>5830</v>
      </c>
      <c r="D2359">
        <v>0</v>
      </c>
      <c r="E2359">
        <v>124</v>
      </c>
      <c r="F2359">
        <v>2</v>
      </c>
      <c r="G2359">
        <v>4</v>
      </c>
      <c r="H2359" t="s">
        <v>8183</v>
      </c>
      <c r="I2359" t="s">
        <v>132</v>
      </c>
      <c r="J2359" t="s">
        <v>145</v>
      </c>
      <c r="K2359" t="s">
        <v>8157</v>
      </c>
      <c r="L2359" s="5">
        <v>7.2</v>
      </c>
      <c r="M2359" t="s">
        <v>8181</v>
      </c>
      <c r="N2359" s="6">
        <v>98344</v>
      </c>
      <c r="O2359" t="s">
        <v>8179</v>
      </c>
      <c r="P2359" s="6">
        <v>10000000</v>
      </c>
      <c r="Q2359" s="6">
        <v>150501815</v>
      </c>
      <c r="R2359">
        <v>140501815</v>
      </c>
      <c r="S2359" t="s">
        <v>8175</v>
      </c>
      <c r="T2359" s="7">
        <v>40877</v>
      </c>
      <c r="U2359" t="s">
        <v>2129</v>
      </c>
      <c r="V2359" s="7">
        <v>40877</v>
      </c>
      <c r="W2359" t="s">
        <v>8207</v>
      </c>
      <c r="X2359" t="s">
        <v>8202</v>
      </c>
      <c r="Y2359">
        <v>2011</v>
      </c>
      <c r="Z2359">
        <v>30</v>
      </c>
    </row>
    <row r="2360" spans="1:26" x14ac:dyDescent="0.25">
      <c r="A2360" t="s">
        <v>5831</v>
      </c>
      <c r="B2360" t="s">
        <v>5832</v>
      </c>
      <c r="C2360" t="s">
        <v>5832</v>
      </c>
      <c r="D2360">
        <v>0</v>
      </c>
      <c r="E2360">
        <v>130</v>
      </c>
      <c r="F2360">
        <v>2</v>
      </c>
      <c r="G2360">
        <v>10</v>
      </c>
      <c r="H2360" t="s">
        <v>8183</v>
      </c>
      <c r="I2360" t="s">
        <v>5529</v>
      </c>
      <c r="J2360" t="s">
        <v>145</v>
      </c>
      <c r="K2360" t="s">
        <v>8167</v>
      </c>
      <c r="L2360" s="5">
        <v>6.5</v>
      </c>
      <c r="M2360" t="s">
        <v>8178</v>
      </c>
      <c r="N2360" s="6">
        <v>89488</v>
      </c>
      <c r="O2360" t="s">
        <v>8179</v>
      </c>
      <c r="P2360" s="6">
        <v>35000000</v>
      </c>
      <c r="Q2360" s="6">
        <v>67359190</v>
      </c>
      <c r="R2360">
        <v>32359190</v>
      </c>
      <c r="S2360" t="s">
        <v>8175</v>
      </c>
      <c r="T2360" s="7">
        <v>43116</v>
      </c>
      <c r="U2360" t="s">
        <v>5833</v>
      </c>
      <c r="V2360" s="7">
        <v>43116</v>
      </c>
      <c r="W2360" t="s">
        <v>8198</v>
      </c>
      <c r="X2360" t="s">
        <v>8197</v>
      </c>
      <c r="Y2360">
        <v>2018</v>
      </c>
      <c r="Z2360">
        <v>16</v>
      </c>
    </row>
    <row r="2361" spans="1:26" x14ac:dyDescent="0.25">
      <c r="A2361" t="s">
        <v>5834</v>
      </c>
      <c r="B2361" t="s">
        <v>5835</v>
      </c>
      <c r="C2361" t="s">
        <v>5835</v>
      </c>
      <c r="D2361">
        <v>0</v>
      </c>
      <c r="E2361">
        <v>128</v>
      </c>
      <c r="F2361">
        <v>2</v>
      </c>
      <c r="G2361">
        <v>8</v>
      </c>
      <c r="H2361" t="s">
        <v>8183</v>
      </c>
      <c r="I2361" t="s">
        <v>8162</v>
      </c>
      <c r="J2361" t="s">
        <v>83</v>
      </c>
      <c r="K2361" t="s">
        <v>8166</v>
      </c>
      <c r="L2361" s="5">
        <v>6.6</v>
      </c>
      <c r="M2361" t="s">
        <v>8178</v>
      </c>
      <c r="N2361" s="6">
        <v>116777</v>
      </c>
      <c r="O2361" t="s">
        <v>8182</v>
      </c>
      <c r="P2361" s="6">
        <v>72000000</v>
      </c>
      <c r="Q2361" s="6">
        <v>0</v>
      </c>
      <c r="R2361">
        <v>-72000000</v>
      </c>
      <c r="S2361" t="s">
        <v>8185</v>
      </c>
      <c r="T2361" s="7">
        <v>44909</v>
      </c>
      <c r="U2361" t="s">
        <v>5376</v>
      </c>
      <c r="V2361" s="7">
        <v>44909</v>
      </c>
      <c r="W2361" t="s">
        <v>8196</v>
      </c>
      <c r="X2361" t="s">
        <v>8202</v>
      </c>
      <c r="Y2361">
        <v>2022</v>
      </c>
      <c r="Z2361">
        <v>14</v>
      </c>
    </row>
    <row r="2362" spans="1:26" x14ac:dyDescent="0.25">
      <c r="A2362" t="s">
        <v>5836</v>
      </c>
      <c r="B2362" t="s">
        <v>5837</v>
      </c>
      <c r="C2362" t="s">
        <v>5837</v>
      </c>
      <c r="D2362">
        <v>0</v>
      </c>
      <c r="E2362">
        <v>105</v>
      </c>
      <c r="F2362">
        <v>1</v>
      </c>
      <c r="G2362">
        <v>45</v>
      </c>
      <c r="H2362" t="s">
        <v>8177</v>
      </c>
      <c r="I2362" t="s">
        <v>132</v>
      </c>
      <c r="J2362" t="s">
        <v>8157</v>
      </c>
      <c r="K2362" t="s">
        <v>5802</v>
      </c>
      <c r="L2362" s="5">
        <v>5.7</v>
      </c>
      <c r="M2362" t="s">
        <v>8178</v>
      </c>
      <c r="N2362" s="6">
        <v>53749</v>
      </c>
      <c r="O2362" t="s">
        <v>8179</v>
      </c>
      <c r="P2362" s="6">
        <v>20000000</v>
      </c>
      <c r="Q2362" s="6">
        <v>32054369</v>
      </c>
      <c r="R2362">
        <v>12054369</v>
      </c>
      <c r="S2362" t="s">
        <v>8175</v>
      </c>
      <c r="T2362" s="7">
        <v>40444</v>
      </c>
      <c r="U2362" t="s">
        <v>4111</v>
      </c>
      <c r="V2362" s="7">
        <v>40444</v>
      </c>
      <c r="W2362" t="s">
        <v>8211</v>
      </c>
      <c r="X2362" t="s">
        <v>8199</v>
      </c>
      <c r="Y2362">
        <v>2010</v>
      </c>
      <c r="Z2362">
        <v>23</v>
      </c>
    </row>
    <row r="2363" spans="1:26" x14ac:dyDescent="0.25">
      <c r="A2363" t="s">
        <v>5838</v>
      </c>
      <c r="B2363" t="s">
        <v>5839</v>
      </c>
      <c r="C2363" t="s">
        <v>5839</v>
      </c>
      <c r="D2363">
        <v>0</v>
      </c>
      <c r="E2363">
        <v>106</v>
      </c>
      <c r="F2363">
        <v>1</v>
      </c>
      <c r="G2363">
        <v>46</v>
      </c>
      <c r="H2363" t="s">
        <v>8177</v>
      </c>
      <c r="I2363" t="s">
        <v>8160</v>
      </c>
      <c r="J2363" t="s">
        <v>8162</v>
      </c>
      <c r="K2363" t="s">
        <v>145</v>
      </c>
      <c r="L2363" s="5">
        <v>7</v>
      </c>
      <c r="M2363" t="s">
        <v>8178</v>
      </c>
      <c r="N2363" s="6">
        <v>50447</v>
      </c>
      <c r="O2363" t="s">
        <v>8179</v>
      </c>
      <c r="P2363" s="6">
        <v>12000000</v>
      </c>
      <c r="Q2363" s="6">
        <v>1188194</v>
      </c>
      <c r="R2363">
        <v>-10811806</v>
      </c>
      <c r="S2363" t="s">
        <v>8185</v>
      </c>
      <c r="T2363" s="7">
        <v>40613</v>
      </c>
      <c r="U2363" t="s">
        <v>3159</v>
      </c>
      <c r="V2363" s="7">
        <v>40613</v>
      </c>
      <c r="W2363" t="s">
        <v>8203</v>
      </c>
      <c r="X2363" t="s">
        <v>1465</v>
      </c>
      <c r="Y2363">
        <v>2011</v>
      </c>
      <c r="Z2363">
        <v>11</v>
      </c>
    </row>
    <row r="2364" spans="1:26" x14ac:dyDescent="0.25">
      <c r="A2364" t="s">
        <v>5840</v>
      </c>
      <c r="B2364" t="s">
        <v>5841</v>
      </c>
      <c r="C2364" t="s">
        <v>5841</v>
      </c>
      <c r="D2364">
        <v>0</v>
      </c>
      <c r="E2364">
        <v>92</v>
      </c>
      <c r="F2364">
        <v>1</v>
      </c>
      <c r="G2364">
        <v>32</v>
      </c>
      <c r="H2364" t="s">
        <v>8177</v>
      </c>
      <c r="I2364" t="s">
        <v>5529</v>
      </c>
      <c r="J2364" t="s">
        <v>8156</v>
      </c>
      <c r="K2364" t="s">
        <v>8161</v>
      </c>
      <c r="L2364" s="5">
        <v>5.0999999999999996</v>
      </c>
      <c r="M2364" t="s">
        <v>8178</v>
      </c>
      <c r="N2364" s="6">
        <v>83150</v>
      </c>
      <c r="O2364" t="s">
        <v>8179</v>
      </c>
      <c r="P2364" s="6">
        <v>65000000</v>
      </c>
      <c r="Q2364" s="6">
        <v>76801179</v>
      </c>
      <c r="R2364">
        <v>11801179</v>
      </c>
      <c r="S2364" t="s">
        <v>8175</v>
      </c>
      <c r="T2364" s="7">
        <v>41659</v>
      </c>
      <c r="U2364" t="s">
        <v>5842</v>
      </c>
      <c r="V2364" s="7">
        <v>41659</v>
      </c>
      <c r="W2364" t="s">
        <v>8198</v>
      </c>
      <c r="X2364" t="s">
        <v>8205</v>
      </c>
      <c r="Y2364">
        <v>2014</v>
      </c>
      <c r="Z2364">
        <v>20</v>
      </c>
    </row>
    <row r="2365" spans="1:26" x14ac:dyDescent="0.25">
      <c r="A2365" t="s">
        <v>5843</v>
      </c>
      <c r="B2365" t="s">
        <v>5844</v>
      </c>
      <c r="C2365" t="s">
        <v>5844</v>
      </c>
      <c r="D2365">
        <v>0</v>
      </c>
      <c r="E2365">
        <v>151</v>
      </c>
      <c r="F2365">
        <v>2</v>
      </c>
      <c r="G2365">
        <v>31</v>
      </c>
      <c r="H2365" t="s">
        <v>8183</v>
      </c>
      <c r="I2365" t="s">
        <v>145</v>
      </c>
      <c r="J2365" t="s">
        <v>5802</v>
      </c>
      <c r="K2365" t="s">
        <v>5802</v>
      </c>
      <c r="L2365" s="5">
        <v>7.5</v>
      </c>
      <c r="M2365" t="s">
        <v>8181</v>
      </c>
      <c r="N2365" s="6">
        <v>106390</v>
      </c>
      <c r="O2365" t="s">
        <v>8182</v>
      </c>
      <c r="P2365" s="6">
        <v>40000000</v>
      </c>
      <c r="Q2365" s="6">
        <v>45629909</v>
      </c>
      <c r="R2365">
        <v>5629909</v>
      </c>
      <c r="S2365" t="s">
        <v>8175</v>
      </c>
      <c r="T2365" s="7">
        <v>44814</v>
      </c>
      <c r="U2365" t="s">
        <v>139</v>
      </c>
      <c r="V2365" s="7">
        <v>44814</v>
      </c>
      <c r="W2365" t="s">
        <v>8211</v>
      </c>
      <c r="X2365" t="s">
        <v>8206</v>
      </c>
      <c r="Y2365">
        <v>2022</v>
      </c>
      <c r="Z2365">
        <v>10</v>
      </c>
    </row>
    <row r="2366" spans="1:26" x14ac:dyDescent="0.25">
      <c r="A2366" t="s">
        <v>5845</v>
      </c>
      <c r="B2366" t="s">
        <v>5846</v>
      </c>
      <c r="C2366" t="s">
        <v>5846</v>
      </c>
      <c r="D2366">
        <v>0</v>
      </c>
      <c r="E2366">
        <v>95</v>
      </c>
      <c r="F2366">
        <v>1</v>
      </c>
      <c r="G2366">
        <v>35</v>
      </c>
      <c r="H2366" t="s">
        <v>8177</v>
      </c>
      <c r="I2366" t="s">
        <v>132</v>
      </c>
      <c r="J2366" t="s">
        <v>3857</v>
      </c>
      <c r="K2366" t="s">
        <v>5802</v>
      </c>
      <c r="L2366" s="5">
        <v>5.9</v>
      </c>
      <c r="M2366" t="s">
        <v>8178</v>
      </c>
      <c r="N2366" s="6">
        <v>96953</v>
      </c>
      <c r="O2366" t="s">
        <v>8179</v>
      </c>
      <c r="P2366" s="6">
        <v>35000000</v>
      </c>
      <c r="Q2366" s="6">
        <v>88029117</v>
      </c>
      <c r="R2366">
        <v>53029117</v>
      </c>
      <c r="S2366" t="s">
        <v>8175</v>
      </c>
      <c r="T2366" s="7">
        <v>44979</v>
      </c>
      <c r="U2366" t="s">
        <v>5847</v>
      </c>
      <c r="V2366" s="7">
        <v>44979</v>
      </c>
      <c r="W2366" t="s">
        <v>8201</v>
      </c>
      <c r="X2366" t="s">
        <v>8202</v>
      </c>
      <c r="Y2366">
        <v>2023</v>
      </c>
      <c r="Z2366">
        <v>22</v>
      </c>
    </row>
    <row r="2367" spans="1:26" x14ac:dyDescent="0.25">
      <c r="A2367" t="s">
        <v>5848</v>
      </c>
      <c r="B2367" t="s">
        <v>5849</v>
      </c>
      <c r="C2367" t="s">
        <v>5849</v>
      </c>
      <c r="D2367">
        <v>0</v>
      </c>
      <c r="E2367">
        <v>105</v>
      </c>
      <c r="F2367">
        <v>1</v>
      </c>
      <c r="G2367">
        <v>45</v>
      </c>
      <c r="H2367" t="s">
        <v>8177</v>
      </c>
      <c r="I2367" t="s">
        <v>132</v>
      </c>
      <c r="J2367" t="s">
        <v>145</v>
      </c>
      <c r="K2367" t="s">
        <v>8157</v>
      </c>
      <c r="L2367" s="5">
        <v>6.6</v>
      </c>
      <c r="M2367" t="s">
        <v>8178</v>
      </c>
      <c r="N2367" s="6">
        <v>84495</v>
      </c>
      <c r="O2367" t="s">
        <v>8179</v>
      </c>
      <c r="P2367" s="6">
        <v>25000000</v>
      </c>
      <c r="Q2367" s="6">
        <v>53753419</v>
      </c>
      <c r="R2367">
        <v>28753419</v>
      </c>
      <c r="S2367" t="s">
        <v>8175</v>
      </c>
      <c r="T2367" s="7">
        <v>45069</v>
      </c>
      <c r="U2367" t="s">
        <v>1551</v>
      </c>
      <c r="V2367" s="7">
        <v>45069</v>
      </c>
      <c r="W2367" t="s">
        <v>8213</v>
      </c>
      <c r="X2367" t="s">
        <v>8197</v>
      </c>
      <c r="Y2367">
        <v>2023</v>
      </c>
      <c r="Z2367">
        <v>23</v>
      </c>
    </row>
    <row r="2368" spans="1:26" x14ac:dyDescent="0.25">
      <c r="A2368" t="s">
        <v>5850</v>
      </c>
      <c r="B2368" t="s">
        <v>5851</v>
      </c>
      <c r="C2368" t="s">
        <v>5851</v>
      </c>
      <c r="D2368">
        <v>0</v>
      </c>
      <c r="E2368">
        <v>107</v>
      </c>
      <c r="F2368">
        <v>1</v>
      </c>
      <c r="G2368">
        <v>47</v>
      </c>
      <c r="H2368" t="s">
        <v>8177</v>
      </c>
      <c r="I2368" t="s">
        <v>5529</v>
      </c>
      <c r="J2368" t="s">
        <v>8158</v>
      </c>
      <c r="K2368" t="s">
        <v>8156</v>
      </c>
      <c r="L2368" s="5">
        <v>6.4</v>
      </c>
      <c r="M2368" t="s">
        <v>8178</v>
      </c>
      <c r="N2368" s="6">
        <v>240370</v>
      </c>
      <c r="O2368" t="s">
        <v>8182</v>
      </c>
      <c r="P2368" s="6">
        <v>40000000</v>
      </c>
      <c r="Q2368" s="6">
        <v>127233108</v>
      </c>
      <c r="R2368">
        <v>87233108</v>
      </c>
      <c r="S2368" t="s">
        <v>8175</v>
      </c>
      <c r="T2368" s="7">
        <v>40366</v>
      </c>
      <c r="U2368" t="s">
        <v>4089</v>
      </c>
      <c r="V2368" s="7">
        <v>40366</v>
      </c>
      <c r="W2368" t="s">
        <v>8209</v>
      </c>
      <c r="X2368" t="s">
        <v>8202</v>
      </c>
      <c r="Y2368">
        <v>2010</v>
      </c>
      <c r="Z2368">
        <v>7</v>
      </c>
    </row>
    <row r="2369" spans="1:26" x14ac:dyDescent="0.25">
      <c r="A2369" t="s">
        <v>5852</v>
      </c>
      <c r="B2369" t="s">
        <v>5853</v>
      </c>
      <c r="C2369" t="s">
        <v>5853</v>
      </c>
      <c r="D2369">
        <v>0</v>
      </c>
      <c r="E2369">
        <v>88</v>
      </c>
      <c r="F2369">
        <v>1</v>
      </c>
      <c r="G2369">
        <v>28</v>
      </c>
      <c r="H2369" t="s">
        <v>8177</v>
      </c>
      <c r="I2369" t="s">
        <v>5529</v>
      </c>
      <c r="J2369" t="s">
        <v>8156</v>
      </c>
      <c r="K2369" t="s">
        <v>83</v>
      </c>
      <c r="L2369" s="5">
        <v>6.1</v>
      </c>
      <c r="M2369" t="s">
        <v>8178</v>
      </c>
      <c r="N2369" s="6">
        <v>214091</v>
      </c>
      <c r="O2369" t="s">
        <v>8182</v>
      </c>
      <c r="P2369" s="6">
        <v>50000000</v>
      </c>
      <c r="Q2369" s="6">
        <v>226349749</v>
      </c>
      <c r="R2369">
        <v>176349749</v>
      </c>
      <c r="S2369" t="s">
        <v>8175</v>
      </c>
      <c r="T2369" s="7">
        <v>41291</v>
      </c>
      <c r="U2369" t="s">
        <v>5356</v>
      </c>
      <c r="V2369" s="7">
        <v>41291</v>
      </c>
      <c r="W2369" t="s">
        <v>8198</v>
      </c>
      <c r="X2369" t="s">
        <v>8199</v>
      </c>
      <c r="Y2369">
        <v>2013</v>
      </c>
      <c r="Z2369">
        <v>17</v>
      </c>
    </row>
    <row r="2370" spans="1:26" x14ac:dyDescent="0.25">
      <c r="A2370" t="s">
        <v>5854</v>
      </c>
      <c r="B2370" t="s">
        <v>5855</v>
      </c>
      <c r="C2370" t="s">
        <v>5855</v>
      </c>
      <c r="D2370">
        <v>0</v>
      </c>
      <c r="E2370">
        <v>126</v>
      </c>
      <c r="F2370">
        <v>2</v>
      </c>
      <c r="G2370">
        <v>6</v>
      </c>
      <c r="H2370" t="s">
        <v>8183</v>
      </c>
      <c r="I2370" t="s">
        <v>5529</v>
      </c>
      <c r="J2370" t="s">
        <v>8161</v>
      </c>
      <c r="K2370" t="s">
        <v>5802</v>
      </c>
      <c r="L2370" s="5">
        <v>6.7</v>
      </c>
      <c r="M2370" t="s">
        <v>8178</v>
      </c>
      <c r="N2370" s="6">
        <v>484676</v>
      </c>
      <c r="O2370" t="s">
        <v>8182</v>
      </c>
      <c r="P2370" s="6">
        <v>120000000</v>
      </c>
      <c r="Q2370" s="6">
        <v>414828246</v>
      </c>
      <c r="R2370">
        <v>294828246</v>
      </c>
      <c r="S2370" t="s">
        <v>8175</v>
      </c>
      <c r="T2370" s="7">
        <v>41471</v>
      </c>
      <c r="U2370" t="s">
        <v>13</v>
      </c>
      <c r="V2370" s="7">
        <v>41471</v>
      </c>
      <c r="W2370" t="s">
        <v>8209</v>
      </c>
      <c r="X2370" t="s">
        <v>8197</v>
      </c>
      <c r="Y2370">
        <v>2013</v>
      </c>
      <c r="Z2370">
        <v>16</v>
      </c>
    </row>
    <row r="2371" spans="1:26" x14ac:dyDescent="0.25">
      <c r="A2371" t="s">
        <v>5856</v>
      </c>
      <c r="B2371" t="s">
        <v>5857</v>
      </c>
      <c r="C2371" t="s">
        <v>5857</v>
      </c>
      <c r="D2371">
        <v>0</v>
      </c>
      <c r="E2371">
        <v>97</v>
      </c>
      <c r="F2371">
        <v>1</v>
      </c>
      <c r="G2371">
        <v>37</v>
      </c>
      <c r="H2371" t="s">
        <v>8177</v>
      </c>
      <c r="I2371" t="s">
        <v>8158</v>
      </c>
      <c r="J2371" t="s">
        <v>8159</v>
      </c>
      <c r="K2371" t="s">
        <v>132</v>
      </c>
      <c r="L2371" s="5">
        <v>7.1</v>
      </c>
      <c r="M2371" t="s">
        <v>8181</v>
      </c>
      <c r="N2371" s="6">
        <v>64198</v>
      </c>
      <c r="O2371" t="s">
        <v>8179</v>
      </c>
      <c r="P2371" s="6">
        <v>100000000</v>
      </c>
      <c r="Q2371" s="6">
        <v>151257160</v>
      </c>
      <c r="R2371">
        <v>51257160</v>
      </c>
      <c r="S2371" t="s">
        <v>8175</v>
      </c>
      <c r="T2371" s="7">
        <v>40858</v>
      </c>
      <c r="U2371" t="s">
        <v>5858</v>
      </c>
      <c r="V2371" s="7">
        <v>40858</v>
      </c>
      <c r="W2371" t="s">
        <v>8207</v>
      </c>
      <c r="X2371" t="s">
        <v>1465</v>
      </c>
      <c r="Y2371">
        <v>2011</v>
      </c>
      <c r="Z2371">
        <v>11</v>
      </c>
    </row>
    <row r="2372" spans="1:26" x14ac:dyDescent="0.25">
      <c r="A2372" t="s">
        <v>5859</v>
      </c>
      <c r="B2372" t="s">
        <v>5860</v>
      </c>
      <c r="C2372" t="s">
        <v>5861</v>
      </c>
      <c r="D2372">
        <v>0</v>
      </c>
      <c r="E2372">
        <v>88</v>
      </c>
      <c r="F2372">
        <v>1</v>
      </c>
      <c r="G2372">
        <v>28</v>
      </c>
      <c r="H2372" t="s">
        <v>8177</v>
      </c>
      <c r="I2372" t="s">
        <v>8158</v>
      </c>
      <c r="J2372" t="s">
        <v>8159</v>
      </c>
      <c r="K2372" t="s">
        <v>132</v>
      </c>
      <c r="L2372" s="5">
        <v>6.7</v>
      </c>
      <c r="M2372" t="s">
        <v>8178</v>
      </c>
      <c r="N2372" s="6">
        <v>50701</v>
      </c>
      <c r="O2372" t="s">
        <v>8179</v>
      </c>
      <c r="P2372" s="6">
        <v>55000000</v>
      </c>
      <c r="Q2372" s="6">
        <v>123066041</v>
      </c>
      <c r="R2372">
        <v>68066041</v>
      </c>
      <c r="S2372" t="s">
        <v>8175</v>
      </c>
      <c r="T2372" s="7">
        <v>40996</v>
      </c>
      <c r="U2372" t="s">
        <v>5862</v>
      </c>
      <c r="V2372" s="7">
        <v>40996</v>
      </c>
      <c r="W2372" t="s">
        <v>8203</v>
      </c>
      <c r="X2372" t="s">
        <v>8202</v>
      </c>
      <c r="Y2372">
        <v>2012</v>
      </c>
      <c r="Z2372">
        <v>28</v>
      </c>
    </row>
    <row r="2373" spans="1:26" x14ac:dyDescent="0.25">
      <c r="A2373" t="s">
        <v>5863</v>
      </c>
      <c r="B2373" t="s">
        <v>5864</v>
      </c>
      <c r="C2373" t="s">
        <v>5864</v>
      </c>
      <c r="D2373">
        <v>0</v>
      </c>
      <c r="E2373">
        <v>108</v>
      </c>
      <c r="F2373">
        <v>1</v>
      </c>
      <c r="G2373">
        <v>48</v>
      </c>
      <c r="H2373" t="s">
        <v>8177</v>
      </c>
      <c r="I2373" t="s">
        <v>5529</v>
      </c>
      <c r="J2373" t="s">
        <v>132</v>
      </c>
      <c r="K2373" t="s">
        <v>5802</v>
      </c>
      <c r="L2373" s="5">
        <v>8</v>
      </c>
      <c r="M2373" t="s">
        <v>8181</v>
      </c>
      <c r="N2373" s="6">
        <v>1094693</v>
      </c>
      <c r="O2373" t="s">
        <v>8184</v>
      </c>
      <c r="P2373" s="6">
        <v>58000000</v>
      </c>
      <c r="Q2373" s="6">
        <v>782836791</v>
      </c>
      <c r="R2373">
        <v>724836791</v>
      </c>
      <c r="S2373" t="s">
        <v>8175</v>
      </c>
      <c r="T2373" s="7">
        <v>42390</v>
      </c>
      <c r="U2373" t="s">
        <v>5865</v>
      </c>
      <c r="V2373" s="7">
        <v>42390</v>
      </c>
      <c r="W2373" t="s">
        <v>8198</v>
      </c>
      <c r="X2373" t="s">
        <v>8199</v>
      </c>
      <c r="Y2373">
        <v>2016</v>
      </c>
      <c r="Z2373">
        <v>21</v>
      </c>
    </row>
    <row r="2374" spans="1:26" x14ac:dyDescent="0.25">
      <c r="A2374" t="s">
        <v>5866</v>
      </c>
      <c r="B2374" t="s">
        <v>5867</v>
      </c>
      <c r="C2374" t="s">
        <v>5867</v>
      </c>
      <c r="D2374">
        <v>0</v>
      </c>
      <c r="E2374">
        <v>98</v>
      </c>
      <c r="F2374">
        <v>1</v>
      </c>
      <c r="G2374">
        <v>38</v>
      </c>
      <c r="H2374" t="s">
        <v>8177</v>
      </c>
      <c r="I2374" t="s">
        <v>5529</v>
      </c>
      <c r="J2374" t="s">
        <v>8162</v>
      </c>
      <c r="K2374" t="s">
        <v>145</v>
      </c>
      <c r="L2374" s="5">
        <v>6.4</v>
      </c>
      <c r="M2374" t="s">
        <v>8178</v>
      </c>
      <c r="N2374" s="6">
        <v>111031</v>
      </c>
      <c r="O2374" t="s">
        <v>8182</v>
      </c>
      <c r="P2374" s="6">
        <v>24000000</v>
      </c>
      <c r="Q2374" s="6">
        <v>35626958</v>
      </c>
      <c r="R2374">
        <v>11626958</v>
      </c>
      <c r="S2374" t="s">
        <v>8175</v>
      </c>
      <c r="T2374" s="7">
        <v>40506</v>
      </c>
      <c r="U2374" t="s">
        <v>2443</v>
      </c>
      <c r="V2374" s="7">
        <v>40506</v>
      </c>
      <c r="W2374" t="s">
        <v>8207</v>
      </c>
      <c r="X2374" t="s">
        <v>8202</v>
      </c>
      <c r="Y2374">
        <v>2010</v>
      </c>
      <c r="Z2374">
        <v>24</v>
      </c>
    </row>
    <row r="2375" spans="1:26" x14ac:dyDescent="0.25">
      <c r="A2375" t="s">
        <v>5868</v>
      </c>
      <c r="B2375" t="s">
        <v>5869</v>
      </c>
      <c r="C2375" t="s">
        <v>5869</v>
      </c>
      <c r="D2375">
        <v>0</v>
      </c>
      <c r="E2375">
        <v>115</v>
      </c>
      <c r="F2375">
        <v>1</v>
      </c>
      <c r="G2375">
        <v>55</v>
      </c>
      <c r="H2375" t="s">
        <v>8177</v>
      </c>
      <c r="I2375" t="s">
        <v>8162</v>
      </c>
      <c r="J2375" t="s">
        <v>145</v>
      </c>
      <c r="K2375" t="s">
        <v>8166</v>
      </c>
      <c r="L2375" s="5">
        <v>7.5</v>
      </c>
      <c r="M2375" t="s">
        <v>8181</v>
      </c>
      <c r="N2375" s="6">
        <v>77601</v>
      </c>
      <c r="O2375" t="s">
        <v>8179</v>
      </c>
      <c r="P2375" s="6">
        <v>10000000</v>
      </c>
      <c r="Q2375" s="6">
        <v>3428048</v>
      </c>
      <c r="R2375">
        <v>-6571952</v>
      </c>
      <c r="S2375" t="s">
        <v>8185</v>
      </c>
      <c r="T2375" s="7">
        <v>41153</v>
      </c>
      <c r="U2375" t="s">
        <v>5870</v>
      </c>
      <c r="V2375" s="7">
        <v>41153</v>
      </c>
      <c r="W2375" t="s">
        <v>8211</v>
      </c>
      <c r="X2375" t="s">
        <v>8206</v>
      </c>
      <c r="Y2375">
        <v>2012</v>
      </c>
      <c r="Z2375">
        <v>1</v>
      </c>
    </row>
    <row r="2376" spans="1:26" x14ac:dyDescent="0.25">
      <c r="A2376" t="s">
        <v>5871</v>
      </c>
      <c r="B2376" t="s">
        <v>5872</v>
      </c>
      <c r="C2376" t="s">
        <v>5873</v>
      </c>
      <c r="D2376">
        <v>0</v>
      </c>
      <c r="E2376">
        <v>141</v>
      </c>
      <c r="F2376">
        <v>2</v>
      </c>
      <c r="G2376">
        <v>21</v>
      </c>
      <c r="H2376" t="s">
        <v>8183</v>
      </c>
      <c r="I2376" t="s">
        <v>5529</v>
      </c>
      <c r="J2376" t="s">
        <v>8158</v>
      </c>
      <c r="K2376" t="s">
        <v>145</v>
      </c>
      <c r="L2376" s="5">
        <v>7.5</v>
      </c>
      <c r="M2376" t="s">
        <v>8181</v>
      </c>
      <c r="N2376" s="6">
        <v>67715</v>
      </c>
      <c r="O2376" t="s">
        <v>8179</v>
      </c>
      <c r="P2376" s="6">
        <v>6000000</v>
      </c>
      <c r="Q2376" s="6">
        <v>18689058</v>
      </c>
      <c r="R2376">
        <v>12689058</v>
      </c>
      <c r="S2376" t="s">
        <v>8175</v>
      </c>
      <c r="T2376" s="7">
        <v>40430</v>
      </c>
      <c r="U2376" t="s">
        <v>2934</v>
      </c>
      <c r="V2376" s="7">
        <v>40430</v>
      </c>
      <c r="W2376" t="s">
        <v>8211</v>
      </c>
      <c r="X2376" t="s">
        <v>8199</v>
      </c>
      <c r="Y2376">
        <v>2010</v>
      </c>
      <c r="Z2376">
        <v>9</v>
      </c>
    </row>
    <row r="2377" spans="1:26" x14ac:dyDescent="0.25">
      <c r="A2377" t="s">
        <v>5874</v>
      </c>
      <c r="B2377" t="s">
        <v>5875</v>
      </c>
      <c r="C2377" t="s">
        <v>5875</v>
      </c>
      <c r="D2377">
        <v>0</v>
      </c>
      <c r="E2377">
        <v>96</v>
      </c>
      <c r="F2377">
        <v>1</v>
      </c>
      <c r="G2377">
        <v>36</v>
      </c>
      <c r="H2377" t="s">
        <v>8177</v>
      </c>
      <c r="I2377" t="s">
        <v>8158</v>
      </c>
      <c r="J2377" t="s">
        <v>8159</v>
      </c>
      <c r="K2377" t="s">
        <v>132</v>
      </c>
      <c r="L2377" s="5">
        <v>6.9</v>
      </c>
      <c r="M2377" t="s">
        <v>8178</v>
      </c>
      <c r="N2377" s="6">
        <v>242713</v>
      </c>
      <c r="O2377" t="s">
        <v>8182</v>
      </c>
      <c r="P2377" s="6">
        <v>90000000</v>
      </c>
      <c r="Q2377" s="6">
        <v>483866772</v>
      </c>
      <c r="R2377">
        <v>393866772</v>
      </c>
      <c r="S2377" t="s">
        <v>8175</v>
      </c>
      <c r="T2377" s="7">
        <v>40624</v>
      </c>
      <c r="U2377" t="s">
        <v>3968</v>
      </c>
      <c r="V2377" s="7">
        <v>40624</v>
      </c>
      <c r="W2377" t="s">
        <v>8203</v>
      </c>
      <c r="X2377" t="s">
        <v>8197</v>
      </c>
      <c r="Y2377">
        <v>2011</v>
      </c>
      <c r="Z2377">
        <v>22</v>
      </c>
    </row>
    <row r="2378" spans="1:26" x14ac:dyDescent="0.25">
      <c r="A2378" t="s">
        <v>5876</v>
      </c>
      <c r="B2378" t="s">
        <v>551</v>
      </c>
      <c r="C2378" t="s">
        <v>551</v>
      </c>
      <c r="D2378">
        <v>0</v>
      </c>
      <c r="E2378">
        <v>106</v>
      </c>
      <c r="F2378">
        <v>1</v>
      </c>
      <c r="G2378">
        <v>46</v>
      </c>
      <c r="H2378" t="s">
        <v>8177</v>
      </c>
      <c r="I2378" t="s">
        <v>132</v>
      </c>
      <c r="J2378" t="s">
        <v>83</v>
      </c>
      <c r="K2378" t="s">
        <v>5802</v>
      </c>
      <c r="L2378" s="5">
        <v>6.4</v>
      </c>
      <c r="M2378" t="s">
        <v>8178</v>
      </c>
      <c r="N2378" s="6">
        <v>111739</v>
      </c>
      <c r="O2378" t="s">
        <v>8182</v>
      </c>
      <c r="P2378" s="6">
        <v>30000000</v>
      </c>
      <c r="Q2378" s="6">
        <v>41002607</v>
      </c>
      <c r="R2378">
        <v>11002607</v>
      </c>
      <c r="S2378" t="s">
        <v>8175</v>
      </c>
      <c r="T2378" s="7">
        <v>40769</v>
      </c>
      <c r="U2378" t="s">
        <v>4512</v>
      </c>
      <c r="V2378" s="7">
        <v>40769</v>
      </c>
      <c r="W2378" t="s">
        <v>8212</v>
      </c>
      <c r="X2378" t="s">
        <v>8200</v>
      </c>
      <c r="Y2378">
        <v>2011</v>
      </c>
      <c r="Z2378">
        <v>14</v>
      </c>
    </row>
    <row r="2379" spans="1:26" x14ac:dyDescent="0.25">
      <c r="A2379" t="s">
        <v>5877</v>
      </c>
      <c r="B2379" t="s">
        <v>5878</v>
      </c>
      <c r="C2379" t="s">
        <v>5878</v>
      </c>
      <c r="D2379">
        <v>0</v>
      </c>
      <c r="E2379">
        <v>100</v>
      </c>
      <c r="F2379">
        <v>1</v>
      </c>
      <c r="G2379">
        <v>40</v>
      </c>
      <c r="H2379" t="s">
        <v>8177</v>
      </c>
      <c r="I2379" t="s">
        <v>145</v>
      </c>
      <c r="J2379" t="s">
        <v>8156</v>
      </c>
      <c r="K2379" t="s">
        <v>8157</v>
      </c>
      <c r="L2379" s="5">
        <v>6.4</v>
      </c>
      <c r="M2379" t="s">
        <v>8178</v>
      </c>
      <c r="N2379" s="6">
        <v>64149</v>
      </c>
      <c r="O2379" t="s">
        <v>8179</v>
      </c>
      <c r="P2379" s="6">
        <v>44000000</v>
      </c>
      <c r="Q2379" s="6">
        <v>48190704</v>
      </c>
      <c r="R2379">
        <v>4190704</v>
      </c>
      <c r="S2379" t="s">
        <v>8175</v>
      </c>
      <c r="T2379" s="7">
        <v>40389</v>
      </c>
      <c r="U2379" t="s">
        <v>4808</v>
      </c>
      <c r="V2379" s="7">
        <v>40389</v>
      </c>
      <c r="W2379" t="s">
        <v>8209</v>
      </c>
      <c r="X2379" t="s">
        <v>1465</v>
      </c>
      <c r="Y2379">
        <v>2010</v>
      </c>
      <c r="Z2379">
        <v>30</v>
      </c>
    </row>
    <row r="2380" spans="1:26" x14ac:dyDescent="0.25">
      <c r="A2380" t="s">
        <v>5879</v>
      </c>
      <c r="B2380" t="s">
        <v>5880</v>
      </c>
      <c r="C2380" t="s">
        <v>5880</v>
      </c>
      <c r="D2380">
        <v>0</v>
      </c>
      <c r="E2380">
        <v>131</v>
      </c>
      <c r="F2380">
        <v>2</v>
      </c>
      <c r="G2380">
        <v>11</v>
      </c>
      <c r="H2380" t="s">
        <v>8183</v>
      </c>
      <c r="I2380" t="s">
        <v>5529</v>
      </c>
      <c r="J2380" t="s">
        <v>8158</v>
      </c>
      <c r="K2380" t="s">
        <v>8161</v>
      </c>
      <c r="L2380" s="5">
        <v>5.8</v>
      </c>
      <c r="M2380" t="s">
        <v>8178</v>
      </c>
      <c r="N2380" s="6">
        <v>254791</v>
      </c>
      <c r="O2380" t="s">
        <v>8182</v>
      </c>
      <c r="P2380" s="6">
        <v>209000000</v>
      </c>
      <c r="Q2380" s="6">
        <v>303025485</v>
      </c>
      <c r="R2380">
        <v>94025485</v>
      </c>
      <c r="S2380" t="s">
        <v>8175</v>
      </c>
      <c r="T2380" s="7">
        <v>41002</v>
      </c>
      <c r="U2380" t="s">
        <v>3135</v>
      </c>
      <c r="V2380" s="7">
        <v>41002</v>
      </c>
      <c r="W2380" t="s">
        <v>8210</v>
      </c>
      <c r="X2380" t="s">
        <v>8197</v>
      </c>
      <c r="Y2380">
        <v>2012</v>
      </c>
      <c r="Z2380">
        <v>3</v>
      </c>
    </row>
    <row r="2381" spans="1:26" x14ac:dyDescent="0.25">
      <c r="A2381" t="s">
        <v>5881</v>
      </c>
      <c r="B2381" t="s">
        <v>5882</v>
      </c>
      <c r="C2381" t="s">
        <v>5882</v>
      </c>
      <c r="D2381">
        <v>0</v>
      </c>
      <c r="E2381">
        <v>105</v>
      </c>
      <c r="F2381">
        <v>1</v>
      </c>
      <c r="G2381">
        <v>45</v>
      </c>
      <c r="H2381" t="s">
        <v>8177</v>
      </c>
      <c r="I2381" t="s">
        <v>5529</v>
      </c>
      <c r="J2381" t="s">
        <v>8162</v>
      </c>
      <c r="K2381" t="s">
        <v>145</v>
      </c>
      <c r="L2381" s="5">
        <v>6.3</v>
      </c>
      <c r="M2381" t="s">
        <v>8178</v>
      </c>
      <c r="N2381" s="6">
        <v>100886</v>
      </c>
      <c r="O2381" t="s">
        <v>8182</v>
      </c>
      <c r="P2381" s="6">
        <v>20000000</v>
      </c>
      <c r="Q2381" s="6">
        <v>67876281</v>
      </c>
      <c r="R2381">
        <v>47876281</v>
      </c>
      <c r="S2381" t="s">
        <v>8175</v>
      </c>
      <c r="T2381" s="7">
        <v>40422</v>
      </c>
      <c r="U2381" t="s">
        <v>5883</v>
      </c>
      <c r="V2381" s="7">
        <v>40422</v>
      </c>
      <c r="W2381" t="s">
        <v>8211</v>
      </c>
      <c r="X2381" t="s">
        <v>8202</v>
      </c>
      <c r="Y2381">
        <v>2010</v>
      </c>
      <c r="Z2381">
        <v>1</v>
      </c>
    </row>
    <row r="2382" spans="1:26" x14ac:dyDescent="0.25">
      <c r="A2382" t="s">
        <v>5884</v>
      </c>
      <c r="B2382" t="s">
        <v>5885</v>
      </c>
      <c r="C2382" t="s">
        <v>5885</v>
      </c>
      <c r="D2382">
        <v>0</v>
      </c>
      <c r="E2382">
        <v>108</v>
      </c>
      <c r="F2382">
        <v>1</v>
      </c>
      <c r="G2382">
        <v>48</v>
      </c>
      <c r="H2382" t="s">
        <v>8177</v>
      </c>
      <c r="I2382" t="s">
        <v>145</v>
      </c>
      <c r="J2382" t="s">
        <v>83</v>
      </c>
      <c r="K2382" t="s">
        <v>8166</v>
      </c>
      <c r="L2382" s="5">
        <v>6.3</v>
      </c>
      <c r="M2382" t="s">
        <v>8178</v>
      </c>
      <c r="N2382" s="6">
        <v>153182</v>
      </c>
      <c r="O2382" t="s">
        <v>8182</v>
      </c>
      <c r="P2382" s="6">
        <v>13300000</v>
      </c>
      <c r="Q2382" s="6">
        <v>5968016</v>
      </c>
      <c r="R2382">
        <v>-7331984</v>
      </c>
      <c r="S2382" t="s">
        <v>8185</v>
      </c>
      <c r="T2382" s="7">
        <v>41515</v>
      </c>
      <c r="U2382" t="s">
        <v>5886</v>
      </c>
      <c r="V2382" s="7">
        <v>41515</v>
      </c>
      <c r="W2382" t="s">
        <v>8212</v>
      </c>
      <c r="X2382" t="s">
        <v>8199</v>
      </c>
      <c r="Y2382">
        <v>2013</v>
      </c>
      <c r="Z2382">
        <v>29</v>
      </c>
    </row>
    <row r="2383" spans="1:26" x14ac:dyDescent="0.25">
      <c r="A2383" t="s">
        <v>5887</v>
      </c>
      <c r="B2383" t="s">
        <v>5888</v>
      </c>
      <c r="C2383" t="s">
        <v>5888</v>
      </c>
      <c r="D2383">
        <v>0</v>
      </c>
      <c r="E2383">
        <v>158</v>
      </c>
      <c r="F2383">
        <v>2</v>
      </c>
      <c r="G2383">
        <v>38</v>
      </c>
      <c r="H2383" t="s">
        <v>8183</v>
      </c>
      <c r="I2383" t="s">
        <v>145</v>
      </c>
      <c r="J2383" t="s">
        <v>8165</v>
      </c>
      <c r="K2383" t="s">
        <v>5802</v>
      </c>
      <c r="L2383" s="5">
        <v>7.4</v>
      </c>
      <c r="M2383" t="s">
        <v>8181</v>
      </c>
      <c r="N2383" s="6">
        <v>84814</v>
      </c>
      <c r="O2383" t="s">
        <v>8179</v>
      </c>
      <c r="P2383" s="6">
        <v>25000000</v>
      </c>
      <c r="Q2383" s="6">
        <v>29032484</v>
      </c>
      <c r="R2383">
        <v>4032484</v>
      </c>
      <c r="S2383" t="s">
        <v>8175</v>
      </c>
      <c r="T2383" s="7">
        <v>44805</v>
      </c>
      <c r="U2383" t="s">
        <v>3734</v>
      </c>
      <c r="V2383" s="7">
        <v>44805</v>
      </c>
      <c r="W2383" t="s">
        <v>8211</v>
      </c>
      <c r="X2383" t="s">
        <v>8199</v>
      </c>
      <c r="Y2383">
        <v>2022</v>
      </c>
      <c r="Z2383">
        <v>1</v>
      </c>
    </row>
    <row r="2384" spans="1:26" x14ac:dyDescent="0.25">
      <c r="A2384" t="s">
        <v>5889</v>
      </c>
      <c r="B2384" t="s">
        <v>5890</v>
      </c>
      <c r="C2384" t="s">
        <v>5890</v>
      </c>
      <c r="D2384">
        <v>0</v>
      </c>
      <c r="E2384">
        <v>97</v>
      </c>
      <c r="F2384">
        <v>1</v>
      </c>
      <c r="G2384">
        <v>37</v>
      </c>
      <c r="H2384" t="s">
        <v>8177</v>
      </c>
      <c r="I2384" t="s">
        <v>5529</v>
      </c>
      <c r="J2384" t="s">
        <v>8158</v>
      </c>
      <c r="K2384" t="s">
        <v>8159</v>
      </c>
      <c r="L2384" s="5">
        <v>7.2</v>
      </c>
      <c r="M2384" t="s">
        <v>8181</v>
      </c>
      <c r="N2384" s="6">
        <v>188082</v>
      </c>
      <c r="O2384" t="s">
        <v>8182</v>
      </c>
      <c r="P2384" s="6">
        <v>145000000</v>
      </c>
      <c r="Q2384" s="6">
        <v>306941670</v>
      </c>
      <c r="R2384">
        <v>161941670</v>
      </c>
      <c r="S2384" t="s">
        <v>8175</v>
      </c>
      <c r="T2384" s="7">
        <v>41192</v>
      </c>
      <c r="U2384" t="s">
        <v>5891</v>
      </c>
      <c r="V2384" s="7">
        <v>41192</v>
      </c>
      <c r="W2384" t="s">
        <v>8204</v>
      </c>
      <c r="X2384" t="s">
        <v>8202</v>
      </c>
      <c r="Y2384">
        <v>2012</v>
      </c>
      <c r="Z2384">
        <v>10</v>
      </c>
    </row>
    <row r="2385" spans="1:26" x14ac:dyDescent="0.25">
      <c r="A2385" t="s">
        <v>5892</v>
      </c>
      <c r="B2385" t="s">
        <v>5893</v>
      </c>
      <c r="C2385" t="s">
        <v>5893</v>
      </c>
      <c r="D2385">
        <v>0</v>
      </c>
      <c r="E2385">
        <v>124</v>
      </c>
      <c r="F2385">
        <v>2</v>
      </c>
      <c r="G2385">
        <v>4</v>
      </c>
      <c r="H2385" t="s">
        <v>8183</v>
      </c>
      <c r="I2385" t="s">
        <v>8158</v>
      </c>
      <c r="J2385" t="s">
        <v>8166</v>
      </c>
      <c r="K2385" t="s">
        <v>8161</v>
      </c>
      <c r="L2385" s="5">
        <v>7</v>
      </c>
      <c r="M2385" t="s">
        <v>8178</v>
      </c>
      <c r="N2385" s="6">
        <v>631342</v>
      </c>
      <c r="O2385" t="s">
        <v>8184</v>
      </c>
      <c r="P2385" s="6">
        <v>130000000</v>
      </c>
      <c r="Q2385" s="6">
        <v>403354469</v>
      </c>
      <c r="R2385">
        <v>273354469</v>
      </c>
      <c r="S2385" t="s">
        <v>8175</v>
      </c>
      <c r="T2385" s="7">
        <v>41010</v>
      </c>
      <c r="U2385" t="s">
        <v>236</v>
      </c>
      <c r="V2385" s="7">
        <v>41010</v>
      </c>
      <c r="W2385" t="s">
        <v>8210</v>
      </c>
      <c r="X2385" t="s">
        <v>8202</v>
      </c>
      <c r="Y2385">
        <v>2012</v>
      </c>
      <c r="Z2385">
        <v>11</v>
      </c>
    </row>
    <row r="2386" spans="1:26" x14ac:dyDescent="0.25">
      <c r="A2386" t="s">
        <v>5894</v>
      </c>
      <c r="B2386" t="s">
        <v>5895</v>
      </c>
      <c r="C2386" t="s">
        <v>5895</v>
      </c>
      <c r="D2386">
        <v>0</v>
      </c>
      <c r="E2386">
        <v>116</v>
      </c>
      <c r="F2386">
        <v>1</v>
      </c>
      <c r="G2386">
        <v>56</v>
      </c>
      <c r="H2386" t="s">
        <v>8177</v>
      </c>
      <c r="I2386" t="s">
        <v>5529</v>
      </c>
      <c r="J2386" t="s">
        <v>8162</v>
      </c>
      <c r="K2386" t="s">
        <v>3857</v>
      </c>
      <c r="L2386" s="5">
        <v>6.4</v>
      </c>
      <c r="M2386" t="s">
        <v>8178</v>
      </c>
      <c r="N2386" s="6">
        <v>134161</v>
      </c>
      <c r="O2386" t="s">
        <v>8182</v>
      </c>
      <c r="P2386" s="6">
        <v>70000000</v>
      </c>
      <c r="Q2386" s="6">
        <v>57084522</v>
      </c>
      <c r="R2386">
        <v>-12915478</v>
      </c>
      <c r="S2386" t="s">
        <v>8185</v>
      </c>
      <c r="T2386" s="7">
        <v>40796</v>
      </c>
      <c r="U2386" t="s">
        <v>5896</v>
      </c>
      <c r="V2386" s="7">
        <v>40796</v>
      </c>
      <c r="W2386" t="s">
        <v>8211</v>
      </c>
      <c r="X2386" t="s">
        <v>8206</v>
      </c>
      <c r="Y2386">
        <v>2011</v>
      </c>
      <c r="Z2386">
        <v>10</v>
      </c>
    </row>
    <row r="2387" spans="1:26" x14ac:dyDescent="0.25">
      <c r="A2387" t="s">
        <v>5897</v>
      </c>
      <c r="B2387" t="s">
        <v>5898</v>
      </c>
      <c r="C2387" t="s">
        <v>5898</v>
      </c>
      <c r="D2387">
        <v>0</v>
      </c>
      <c r="E2387">
        <v>97</v>
      </c>
      <c r="F2387">
        <v>1</v>
      </c>
      <c r="G2387">
        <v>37</v>
      </c>
      <c r="H2387" t="s">
        <v>8177</v>
      </c>
      <c r="I2387" t="s">
        <v>5529</v>
      </c>
      <c r="J2387" t="s">
        <v>132</v>
      </c>
      <c r="K2387" t="s">
        <v>8162</v>
      </c>
      <c r="L2387" s="5">
        <v>7</v>
      </c>
      <c r="M2387" t="s">
        <v>8178</v>
      </c>
      <c r="N2387" s="6">
        <v>114028</v>
      </c>
      <c r="O2387" t="s">
        <v>8182</v>
      </c>
      <c r="P2387" s="6">
        <v>5000000</v>
      </c>
      <c r="Q2387" s="6">
        <v>8490396</v>
      </c>
      <c r="R2387">
        <v>3490396</v>
      </c>
      <c r="S2387" t="s">
        <v>8175</v>
      </c>
      <c r="T2387" s="7">
        <v>41533</v>
      </c>
      <c r="U2387" t="s">
        <v>5899</v>
      </c>
      <c r="V2387" s="7">
        <v>41533</v>
      </c>
      <c r="W2387" t="s">
        <v>8211</v>
      </c>
      <c r="X2387" t="s">
        <v>8205</v>
      </c>
      <c r="Y2387">
        <v>2013</v>
      </c>
      <c r="Z2387">
        <v>16</v>
      </c>
    </row>
    <row r="2388" spans="1:26" x14ac:dyDescent="0.25">
      <c r="A2388" t="s">
        <v>5900</v>
      </c>
      <c r="B2388" t="s">
        <v>5901</v>
      </c>
      <c r="C2388" t="s">
        <v>5901</v>
      </c>
      <c r="D2388">
        <v>0</v>
      </c>
      <c r="E2388">
        <v>104</v>
      </c>
      <c r="F2388">
        <v>1</v>
      </c>
      <c r="G2388">
        <v>44</v>
      </c>
      <c r="H2388" t="s">
        <v>8177</v>
      </c>
      <c r="I2388" t="s">
        <v>8158</v>
      </c>
      <c r="J2388" t="s">
        <v>8159</v>
      </c>
      <c r="K2388" t="s">
        <v>132</v>
      </c>
      <c r="L2388" s="5">
        <v>7.2</v>
      </c>
      <c r="M2388" t="s">
        <v>8181</v>
      </c>
      <c r="N2388" s="6">
        <v>380491</v>
      </c>
      <c r="O2388" t="s">
        <v>8182</v>
      </c>
      <c r="P2388" s="6">
        <v>200000000</v>
      </c>
      <c r="Q2388" s="6">
        <v>743559645</v>
      </c>
      <c r="R2388">
        <v>543559645</v>
      </c>
      <c r="S2388" t="s">
        <v>8175</v>
      </c>
      <c r="T2388" s="7">
        <v>41430</v>
      </c>
      <c r="U2388" t="s">
        <v>5902</v>
      </c>
      <c r="V2388" s="7">
        <v>41430</v>
      </c>
      <c r="W2388" t="s">
        <v>8208</v>
      </c>
      <c r="X2388" t="s">
        <v>8202</v>
      </c>
      <c r="Y2388">
        <v>2013</v>
      </c>
      <c r="Z2388">
        <v>5</v>
      </c>
    </row>
    <row r="2389" spans="1:26" x14ac:dyDescent="0.25">
      <c r="A2389" t="s">
        <v>5903</v>
      </c>
      <c r="B2389" t="s">
        <v>5904</v>
      </c>
      <c r="C2389" t="s">
        <v>5904</v>
      </c>
      <c r="D2389">
        <v>0</v>
      </c>
      <c r="E2389">
        <v>146</v>
      </c>
      <c r="F2389">
        <v>2</v>
      </c>
      <c r="G2389">
        <v>26</v>
      </c>
      <c r="H2389" t="s">
        <v>8183</v>
      </c>
      <c r="I2389" t="s">
        <v>145</v>
      </c>
      <c r="J2389" t="s">
        <v>5802</v>
      </c>
      <c r="K2389" t="s">
        <v>5802</v>
      </c>
      <c r="L2389" s="5">
        <v>8.1</v>
      </c>
      <c r="M2389" t="s">
        <v>8181</v>
      </c>
      <c r="N2389" s="6">
        <v>482233</v>
      </c>
      <c r="O2389" t="s">
        <v>8182</v>
      </c>
      <c r="P2389" s="6">
        <v>25000000</v>
      </c>
      <c r="Q2389" s="6">
        <v>216639112</v>
      </c>
      <c r="R2389">
        <v>191639112</v>
      </c>
      <c r="S2389" t="s">
        <v>8175</v>
      </c>
      <c r="T2389" s="7">
        <v>40764</v>
      </c>
      <c r="U2389" t="s">
        <v>5905</v>
      </c>
      <c r="V2389" s="7">
        <v>40764</v>
      </c>
      <c r="W2389" t="s">
        <v>8212</v>
      </c>
      <c r="X2389" t="s">
        <v>8197</v>
      </c>
      <c r="Y2389">
        <v>2011</v>
      </c>
      <c r="Z2389">
        <v>9</v>
      </c>
    </row>
    <row r="2390" spans="1:26" x14ac:dyDescent="0.25">
      <c r="A2390" t="s">
        <v>5906</v>
      </c>
      <c r="B2390" t="s">
        <v>5907</v>
      </c>
      <c r="C2390" t="s">
        <v>5907</v>
      </c>
      <c r="D2390">
        <v>0</v>
      </c>
      <c r="E2390">
        <v>91</v>
      </c>
      <c r="F2390">
        <v>1</v>
      </c>
      <c r="G2390">
        <v>31</v>
      </c>
      <c r="H2390" t="s">
        <v>8177</v>
      </c>
      <c r="I2390" t="s">
        <v>145</v>
      </c>
      <c r="J2390" t="s">
        <v>8161</v>
      </c>
      <c r="K2390" t="s">
        <v>3857</v>
      </c>
      <c r="L2390" s="5">
        <v>7.7</v>
      </c>
      <c r="M2390" t="s">
        <v>8181</v>
      </c>
      <c r="N2390" s="6">
        <v>850937</v>
      </c>
      <c r="O2390" t="s">
        <v>8184</v>
      </c>
      <c r="P2390" s="6">
        <v>100000000</v>
      </c>
      <c r="Q2390" s="6">
        <v>773031583</v>
      </c>
      <c r="R2390">
        <v>673031583</v>
      </c>
      <c r="S2390" t="s">
        <v>8175</v>
      </c>
      <c r="T2390" s="7">
        <v>41514</v>
      </c>
      <c r="U2390" t="s">
        <v>1771</v>
      </c>
      <c r="V2390" s="7">
        <v>41514</v>
      </c>
      <c r="W2390" t="s">
        <v>8212</v>
      </c>
      <c r="X2390" t="s">
        <v>8202</v>
      </c>
      <c r="Y2390">
        <v>2013</v>
      </c>
      <c r="Z2390">
        <v>28</v>
      </c>
    </row>
    <row r="2391" spans="1:26" x14ac:dyDescent="0.25">
      <c r="A2391" t="s">
        <v>5908</v>
      </c>
      <c r="B2391" t="s">
        <v>5909</v>
      </c>
      <c r="C2391" t="s">
        <v>5909</v>
      </c>
      <c r="D2391">
        <v>0</v>
      </c>
      <c r="E2391">
        <v>112</v>
      </c>
      <c r="F2391">
        <v>1</v>
      </c>
      <c r="G2391">
        <v>52</v>
      </c>
      <c r="H2391" t="s">
        <v>8177</v>
      </c>
      <c r="I2391" t="s">
        <v>83</v>
      </c>
      <c r="J2391" t="s">
        <v>8166</v>
      </c>
      <c r="K2391" t="s">
        <v>3857</v>
      </c>
      <c r="L2391" s="5">
        <v>7.5</v>
      </c>
      <c r="M2391" t="s">
        <v>8181</v>
      </c>
      <c r="N2391" s="6">
        <v>542411</v>
      </c>
      <c r="O2391" t="s">
        <v>8184</v>
      </c>
      <c r="P2391" s="6">
        <v>20000000</v>
      </c>
      <c r="Q2391" s="6">
        <v>320406242</v>
      </c>
      <c r="R2391">
        <v>300406242</v>
      </c>
      <c r="S2391" t="s">
        <v>8175</v>
      </c>
      <c r="T2391" s="7">
        <v>41433</v>
      </c>
      <c r="U2391" t="s">
        <v>3594</v>
      </c>
      <c r="V2391" s="7">
        <v>41433</v>
      </c>
      <c r="W2391" t="s">
        <v>8208</v>
      </c>
      <c r="X2391" t="s">
        <v>8206</v>
      </c>
      <c r="Y2391">
        <v>2013</v>
      </c>
      <c r="Z2391">
        <v>8</v>
      </c>
    </row>
    <row r="2392" spans="1:26" x14ac:dyDescent="0.25">
      <c r="A2392" t="s">
        <v>5910</v>
      </c>
      <c r="B2392" t="s">
        <v>5911</v>
      </c>
      <c r="C2392" t="s">
        <v>5911</v>
      </c>
      <c r="D2392">
        <v>0</v>
      </c>
      <c r="E2392">
        <v>133</v>
      </c>
      <c r="F2392">
        <v>2</v>
      </c>
      <c r="G2392">
        <v>13</v>
      </c>
      <c r="H2392" t="s">
        <v>8183</v>
      </c>
      <c r="I2392" t="s">
        <v>5529</v>
      </c>
      <c r="J2392" t="s">
        <v>8162</v>
      </c>
      <c r="K2392" t="s">
        <v>145</v>
      </c>
      <c r="L2392" s="5">
        <v>7.3</v>
      </c>
      <c r="M2392" t="s">
        <v>8181</v>
      </c>
      <c r="N2392" s="6">
        <v>203328</v>
      </c>
      <c r="O2392" t="s">
        <v>8182</v>
      </c>
      <c r="P2392" s="6">
        <v>30000000</v>
      </c>
      <c r="Q2392" s="6">
        <v>67448651</v>
      </c>
      <c r="R2392">
        <v>37448651</v>
      </c>
      <c r="S2392" t="s">
        <v>8175</v>
      </c>
      <c r="T2392" s="7">
        <v>40491</v>
      </c>
      <c r="U2392" t="s">
        <v>3489</v>
      </c>
      <c r="V2392" s="7">
        <v>40491</v>
      </c>
      <c r="W2392" t="s">
        <v>8207</v>
      </c>
      <c r="X2392" t="s">
        <v>8197</v>
      </c>
      <c r="Y2392">
        <v>2010</v>
      </c>
      <c r="Z2392">
        <v>9</v>
      </c>
    </row>
    <row r="2393" spans="1:26" x14ac:dyDescent="0.25">
      <c r="A2393" t="s">
        <v>5912</v>
      </c>
      <c r="B2393" t="s">
        <v>5913</v>
      </c>
      <c r="C2393" t="s">
        <v>5913</v>
      </c>
      <c r="D2393">
        <v>0</v>
      </c>
      <c r="E2393">
        <v>92</v>
      </c>
      <c r="F2393">
        <v>1</v>
      </c>
      <c r="G2393">
        <v>32</v>
      </c>
      <c r="H2393" t="s">
        <v>8177</v>
      </c>
      <c r="I2393" t="s">
        <v>145</v>
      </c>
      <c r="J2393" t="s">
        <v>8166</v>
      </c>
      <c r="K2393" t="s">
        <v>3857</v>
      </c>
      <c r="L2393" s="5">
        <v>6</v>
      </c>
      <c r="M2393" t="s">
        <v>8178</v>
      </c>
      <c r="N2393" s="6">
        <v>68606</v>
      </c>
      <c r="O2393" t="s">
        <v>8179</v>
      </c>
      <c r="P2393" s="6">
        <v>50000000</v>
      </c>
      <c r="Q2393" s="6">
        <v>39984400</v>
      </c>
      <c r="R2393">
        <v>-10015600</v>
      </c>
      <c r="S2393" t="s">
        <v>8185</v>
      </c>
      <c r="T2393" s="7">
        <v>40815</v>
      </c>
      <c r="U2393" t="s">
        <v>1219</v>
      </c>
      <c r="V2393" s="7">
        <v>40815</v>
      </c>
      <c r="W2393" t="s">
        <v>8211</v>
      </c>
      <c r="X2393" t="s">
        <v>8199</v>
      </c>
      <c r="Y2393">
        <v>2011</v>
      </c>
      <c r="Z2393">
        <v>29</v>
      </c>
    </row>
    <row r="2394" spans="1:26" x14ac:dyDescent="0.25">
      <c r="A2394" t="s">
        <v>5914</v>
      </c>
      <c r="B2394" t="s">
        <v>5915</v>
      </c>
      <c r="C2394" t="s">
        <v>5915</v>
      </c>
      <c r="D2394">
        <v>0</v>
      </c>
      <c r="E2394">
        <v>95</v>
      </c>
      <c r="F2394">
        <v>1</v>
      </c>
      <c r="G2394">
        <v>35</v>
      </c>
      <c r="H2394" t="s">
        <v>8177</v>
      </c>
      <c r="I2394" t="s">
        <v>145</v>
      </c>
      <c r="J2394" t="s">
        <v>8166</v>
      </c>
      <c r="K2394" t="s">
        <v>3857</v>
      </c>
      <c r="L2394" s="5">
        <v>7</v>
      </c>
      <c r="M2394" t="s">
        <v>8178</v>
      </c>
      <c r="N2394" s="6">
        <v>166578</v>
      </c>
      <c r="O2394" t="s">
        <v>8182</v>
      </c>
      <c r="P2394" s="6">
        <v>3000000</v>
      </c>
      <c r="Q2394" s="6">
        <v>19439764</v>
      </c>
      <c r="R2394">
        <v>16439764</v>
      </c>
      <c r="S2394" t="s">
        <v>8175</v>
      </c>
      <c r="T2394" s="7">
        <v>40201</v>
      </c>
      <c r="U2394" t="s">
        <v>5916</v>
      </c>
      <c r="V2394" s="7">
        <v>40201</v>
      </c>
      <c r="W2394" t="s">
        <v>8198</v>
      </c>
      <c r="X2394" t="s">
        <v>8206</v>
      </c>
      <c r="Y2394">
        <v>2010</v>
      </c>
      <c r="Z2394">
        <v>23</v>
      </c>
    </row>
    <row r="2395" spans="1:26" x14ac:dyDescent="0.25">
      <c r="A2395" t="s">
        <v>5917</v>
      </c>
      <c r="B2395" t="s">
        <v>5918</v>
      </c>
      <c r="C2395" t="s">
        <v>5918</v>
      </c>
      <c r="D2395">
        <v>0</v>
      </c>
      <c r="E2395">
        <v>154</v>
      </c>
      <c r="F2395">
        <v>2</v>
      </c>
      <c r="G2395">
        <v>34</v>
      </c>
      <c r="H2395" t="s">
        <v>8183</v>
      </c>
      <c r="I2395" t="s">
        <v>5529</v>
      </c>
      <c r="J2395" t="s">
        <v>8158</v>
      </c>
      <c r="K2395" t="s">
        <v>8161</v>
      </c>
      <c r="L2395" s="5">
        <v>6.6</v>
      </c>
      <c r="M2395" t="s">
        <v>8178</v>
      </c>
      <c r="N2395" s="6">
        <v>139391</v>
      </c>
      <c r="O2395" t="s">
        <v>8182</v>
      </c>
      <c r="P2395" s="6">
        <v>294700000</v>
      </c>
      <c r="Q2395" s="6">
        <v>383963057</v>
      </c>
      <c r="R2395">
        <v>89263057</v>
      </c>
      <c r="S2395" t="s">
        <v>8175</v>
      </c>
      <c r="T2395" s="7">
        <v>45064</v>
      </c>
      <c r="U2395" t="s">
        <v>13</v>
      </c>
      <c r="V2395" s="7">
        <v>45064</v>
      </c>
      <c r="W2395" t="s">
        <v>8213</v>
      </c>
      <c r="X2395" t="s">
        <v>8199</v>
      </c>
      <c r="Y2395">
        <v>2023</v>
      </c>
      <c r="Z2395">
        <v>18</v>
      </c>
    </row>
    <row r="2396" spans="1:26" x14ac:dyDescent="0.25">
      <c r="A2396" t="s">
        <v>5919</v>
      </c>
      <c r="B2396" t="s">
        <v>5920</v>
      </c>
      <c r="C2396" t="s">
        <v>5920</v>
      </c>
      <c r="D2396">
        <v>0</v>
      </c>
      <c r="E2396">
        <v>116</v>
      </c>
      <c r="F2396">
        <v>1</v>
      </c>
      <c r="G2396">
        <v>56</v>
      </c>
      <c r="H2396" t="s">
        <v>8177</v>
      </c>
      <c r="I2396" t="s">
        <v>5529</v>
      </c>
      <c r="J2396" t="s">
        <v>8158</v>
      </c>
      <c r="K2396" t="s">
        <v>5802</v>
      </c>
      <c r="L2396" s="5">
        <v>6.3</v>
      </c>
      <c r="M2396" t="s">
        <v>8178</v>
      </c>
      <c r="N2396" s="6">
        <v>240781</v>
      </c>
      <c r="O2396" t="s">
        <v>8182</v>
      </c>
      <c r="P2396" s="6">
        <v>120000000</v>
      </c>
      <c r="Q2396" s="6">
        <v>407141258</v>
      </c>
      <c r="R2396">
        <v>287141258</v>
      </c>
      <c r="S2396" t="s">
        <v>8175</v>
      </c>
      <c r="T2396" s="7">
        <v>44600</v>
      </c>
      <c r="U2396" t="s">
        <v>5246</v>
      </c>
      <c r="V2396" s="7">
        <v>44600</v>
      </c>
      <c r="W2396" t="s">
        <v>8201</v>
      </c>
      <c r="X2396" t="s">
        <v>8197</v>
      </c>
      <c r="Y2396">
        <v>2022</v>
      </c>
      <c r="Z2396">
        <v>8</v>
      </c>
    </row>
    <row r="2397" spans="1:26" x14ac:dyDescent="0.25">
      <c r="A2397" t="s">
        <v>5921</v>
      </c>
      <c r="B2397" t="s">
        <v>5922</v>
      </c>
      <c r="C2397" t="s">
        <v>5922</v>
      </c>
      <c r="D2397">
        <v>0</v>
      </c>
      <c r="E2397">
        <v>111</v>
      </c>
      <c r="F2397">
        <v>1</v>
      </c>
      <c r="G2397">
        <v>51</v>
      </c>
      <c r="H2397" t="s">
        <v>8177</v>
      </c>
      <c r="I2397" t="s">
        <v>5529</v>
      </c>
      <c r="J2397" t="s">
        <v>8158</v>
      </c>
      <c r="K2397" t="s">
        <v>8161</v>
      </c>
      <c r="L2397" s="5">
        <v>6.1</v>
      </c>
      <c r="M2397" t="s">
        <v>8178</v>
      </c>
      <c r="N2397" s="6">
        <v>243954</v>
      </c>
      <c r="O2397" t="s">
        <v>8182</v>
      </c>
      <c r="P2397" s="6">
        <v>60000000</v>
      </c>
      <c r="Q2397" s="6">
        <v>149878437</v>
      </c>
      <c r="R2397">
        <v>89878437</v>
      </c>
      <c r="S2397" t="s">
        <v>8175</v>
      </c>
      <c r="T2397" s="7">
        <v>40583</v>
      </c>
      <c r="U2397" t="s">
        <v>3363</v>
      </c>
      <c r="V2397" s="7">
        <v>40583</v>
      </c>
      <c r="W2397" t="s">
        <v>8201</v>
      </c>
      <c r="X2397" t="s">
        <v>8202</v>
      </c>
      <c r="Y2397">
        <v>2011</v>
      </c>
      <c r="Z2397">
        <v>9</v>
      </c>
    </row>
    <row r="2398" spans="1:26" x14ac:dyDescent="0.25">
      <c r="A2398" t="s">
        <v>5923</v>
      </c>
      <c r="B2398" t="s">
        <v>5924</v>
      </c>
      <c r="C2398" t="s">
        <v>5924</v>
      </c>
      <c r="D2398">
        <v>0</v>
      </c>
      <c r="E2398">
        <v>116</v>
      </c>
      <c r="F2398">
        <v>1</v>
      </c>
      <c r="G2398">
        <v>56</v>
      </c>
      <c r="H2398" t="s">
        <v>8177</v>
      </c>
      <c r="I2398" t="s">
        <v>5529</v>
      </c>
      <c r="J2398" t="s">
        <v>132</v>
      </c>
      <c r="K2398" t="s">
        <v>8162</v>
      </c>
      <c r="L2398" s="5">
        <v>5.5</v>
      </c>
      <c r="M2398" t="s">
        <v>8178</v>
      </c>
      <c r="N2398" s="6">
        <v>197715</v>
      </c>
      <c r="O2398" t="s">
        <v>8182</v>
      </c>
      <c r="P2398" s="6">
        <v>69000000</v>
      </c>
      <c r="Q2398" s="6">
        <v>177856751</v>
      </c>
      <c r="R2398">
        <v>108856751</v>
      </c>
      <c r="S2398" t="s">
        <v>8175</v>
      </c>
      <c r="T2398" s="7">
        <v>42867</v>
      </c>
      <c r="U2398" t="s">
        <v>3424</v>
      </c>
      <c r="V2398" s="7">
        <v>42867</v>
      </c>
      <c r="W2398" t="s">
        <v>8213</v>
      </c>
      <c r="X2398" t="s">
        <v>1465</v>
      </c>
      <c r="Y2398">
        <v>2017</v>
      </c>
      <c r="Z2398">
        <v>12</v>
      </c>
    </row>
    <row r="2399" spans="1:26" x14ac:dyDescent="0.25">
      <c r="A2399" t="s">
        <v>5925</v>
      </c>
      <c r="B2399" t="s">
        <v>5926</v>
      </c>
      <c r="C2399" t="s">
        <v>5926</v>
      </c>
      <c r="D2399">
        <v>0</v>
      </c>
      <c r="E2399">
        <v>94</v>
      </c>
      <c r="F2399">
        <v>1</v>
      </c>
      <c r="G2399">
        <v>34</v>
      </c>
      <c r="H2399" t="s">
        <v>8177</v>
      </c>
      <c r="I2399" t="s">
        <v>8158</v>
      </c>
      <c r="J2399" t="s">
        <v>145</v>
      </c>
      <c r="K2399" t="s">
        <v>8157</v>
      </c>
      <c r="L2399" s="5">
        <v>6.4</v>
      </c>
      <c r="M2399" t="s">
        <v>8178</v>
      </c>
      <c r="N2399" s="6">
        <v>95965</v>
      </c>
      <c r="O2399" t="s">
        <v>8179</v>
      </c>
      <c r="P2399" s="6">
        <v>500000</v>
      </c>
      <c r="Q2399" s="6">
        <v>5060438</v>
      </c>
      <c r="R2399">
        <v>4560438</v>
      </c>
      <c r="S2399" t="s">
        <v>8175</v>
      </c>
      <c r="T2399" s="7">
        <v>40250</v>
      </c>
      <c r="U2399" t="s">
        <v>4590</v>
      </c>
      <c r="V2399" s="7">
        <v>40250</v>
      </c>
      <c r="W2399" t="s">
        <v>8203</v>
      </c>
      <c r="X2399" t="s">
        <v>8206</v>
      </c>
      <c r="Y2399">
        <v>2010</v>
      </c>
      <c r="Z2399">
        <v>13</v>
      </c>
    </row>
    <row r="2400" spans="1:26" x14ac:dyDescent="0.25">
      <c r="A2400" t="s">
        <v>5927</v>
      </c>
      <c r="B2400" t="s">
        <v>5928</v>
      </c>
      <c r="C2400" t="s">
        <v>5928</v>
      </c>
      <c r="D2400">
        <v>0</v>
      </c>
      <c r="E2400">
        <v>123</v>
      </c>
      <c r="F2400">
        <v>2</v>
      </c>
      <c r="G2400">
        <v>3</v>
      </c>
      <c r="H2400" t="s">
        <v>8183</v>
      </c>
      <c r="I2400" t="s">
        <v>132</v>
      </c>
      <c r="J2400" t="s">
        <v>145</v>
      </c>
      <c r="K2400" t="s">
        <v>8157</v>
      </c>
      <c r="L2400" s="5">
        <v>6.5</v>
      </c>
      <c r="M2400" t="s">
        <v>8178</v>
      </c>
      <c r="N2400" s="6">
        <v>80326</v>
      </c>
      <c r="O2400" t="s">
        <v>8179</v>
      </c>
      <c r="P2400" s="6">
        <v>35000000</v>
      </c>
      <c r="Q2400" s="6">
        <v>211952420</v>
      </c>
      <c r="R2400">
        <v>176952420</v>
      </c>
      <c r="S2400" t="s">
        <v>8175</v>
      </c>
      <c r="T2400" s="7">
        <v>42618</v>
      </c>
      <c r="U2400" t="s">
        <v>2597</v>
      </c>
      <c r="V2400" s="7">
        <v>42618</v>
      </c>
      <c r="W2400" t="s">
        <v>8211</v>
      </c>
      <c r="X2400" t="s">
        <v>8205</v>
      </c>
      <c r="Y2400">
        <v>2016</v>
      </c>
      <c r="Z2400">
        <v>5</v>
      </c>
    </row>
    <row r="2401" spans="1:26" x14ac:dyDescent="0.25">
      <c r="A2401" t="s">
        <v>5929</v>
      </c>
      <c r="B2401" t="s">
        <v>5930</v>
      </c>
      <c r="C2401" t="s">
        <v>5930</v>
      </c>
      <c r="D2401">
        <v>0</v>
      </c>
      <c r="E2401">
        <v>90</v>
      </c>
      <c r="F2401">
        <v>1</v>
      </c>
      <c r="G2401">
        <v>30</v>
      </c>
      <c r="H2401" t="s">
        <v>8177</v>
      </c>
      <c r="I2401" t="s">
        <v>83</v>
      </c>
      <c r="J2401" t="s">
        <v>8166</v>
      </c>
      <c r="K2401" t="s">
        <v>5802</v>
      </c>
      <c r="L2401" s="5">
        <v>5.5</v>
      </c>
      <c r="M2401" t="s">
        <v>8178</v>
      </c>
      <c r="N2401" s="6">
        <v>107034</v>
      </c>
      <c r="O2401" t="s">
        <v>8182</v>
      </c>
      <c r="P2401" s="6">
        <v>20000000</v>
      </c>
      <c r="Q2401" s="6">
        <v>136151680</v>
      </c>
      <c r="R2401">
        <v>116151680</v>
      </c>
      <c r="S2401" t="s">
        <v>8175</v>
      </c>
      <c r="T2401" s="7">
        <v>40473</v>
      </c>
      <c r="U2401" t="s">
        <v>5473</v>
      </c>
      <c r="V2401" s="7">
        <v>40473</v>
      </c>
      <c r="W2401" t="s">
        <v>8204</v>
      </c>
      <c r="X2401" t="s">
        <v>1465</v>
      </c>
      <c r="Y2401">
        <v>2010</v>
      </c>
      <c r="Z2401">
        <v>22</v>
      </c>
    </row>
    <row r="2402" spans="1:26" x14ac:dyDescent="0.25">
      <c r="A2402" t="s">
        <v>5931</v>
      </c>
      <c r="B2402" t="s">
        <v>5932</v>
      </c>
      <c r="C2402" t="s">
        <v>5932</v>
      </c>
      <c r="D2402">
        <v>0</v>
      </c>
      <c r="E2402">
        <v>143</v>
      </c>
      <c r="F2402">
        <v>2</v>
      </c>
      <c r="G2402">
        <v>23</v>
      </c>
      <c r="H2402" t="s">
        <v>8183</v>
      </c>
      <c r="I2402" t="s">
        <v>5529</v>
      </c>
      <c r="J2402" t="s">
        <v>8158</v>
      </c>
      <c r="K2402" t="s">
        <v>8156</v>
      </c>
      <c r="L2402" s="5">
        <v>6.8</v>
      </c>
      <c r="M2402" t="s">
        <v>8178</v>
      </c>
      <c r="N2402" s="6">
        <v>504653</v>
      </c>
      <c r="O2402" t="s">
        <v>8184</v>
      </c>
      <c r="P2402" s="6">
        <v>160000000</v>
      </c>
      <c r="Q2402" s="6">
        <v>1152028393</v>
      </c>
      <c r="R2402">
        <v>992028393</v>
      </c>
      <c r="S2402" t="s">
        <v>8175</v>
      </c>
      <c r="T2402" s="7">
        <v>43430</v>
      </c>
      <c r="U2402" t="s">
        <v>3594</v>
      </c>
      <c r="V2402" s="7">
        <v>43430</v>
      </c>
      <c r="W2402" t="s">
        <v>8207</v>
      </c>
      <c r="X2402" t="s">
        <v>8205</v>
      </c>
      <c r="Y2402">
        <v>2018</v>
      </c>
      <c r="Z2402">
        <v>26</v>
      </c>
    </row>
    <row r="2403" spans="1:26" x14ac:dyDescent="0.25">
      <c r="A2403" t="s">
        <v>5933</v>
      </c>
      <c r="B2403" t="s">
        <v>5934</v>
      </c>
      <c r="C2403" t="s">
        <v>5934</v>
      </c>
      <c r="D2403">
        <v>0</v>
      </c>
      <c r="E2403">
        <v>125</v>
      </c>
      <c r="F2403">
        <v>2</v>
      </c>
      <c r="G2403">
        <v>5</v>
      </c>
      <c r="H2403" t="s">
        <v>8183</v>
      </c>
      <c r="I2403" t="s">
        <v>132</v>
      </c>
      <c r="J2403" t="s">
        <v>5802</v>
      </c>
      <c r="K2403" t="s">
        <v>5802</v>
      </c>
      <c r="L2403" s="5">
        <v>6.8</v>
      </c>
      <c r="M2403" t="s">
        <v>8178</v>
      </c>
      <c r="N2403" s="6">
        <v>304772</v>
      </c>
      <c r="O2403" t="s">
        <v>8182</v>
      </c>
      <c r="P2403" s="6">
        <v>32500000</v>
      </c>
      <c r="Q2403" s="6">
        <v>306442085</v>
      </c>
      <c r="R2403">
        <v>273942085</v>
      </c>
      <c r="S2403" t="s">
        <v>8175</v>
      </c>
      <c r="T2403" s="7">
        <v>40661</v>
      </c>
      <c r="U2403" t="s">
        <v>5592</v>
      </c>
      <c r="V2403" s="7">
        <v>40661</v>
      </c>
      <c r="W2403" t="s">
        <v>8210</v>
      </c>
      <c r="X2403" t="s">
        <v>8199</v>
      </c>
      <c r="Y2403">
        <v>2011</v>
      </c>
      <c r="Z2403">
        <v>28</v>
      </c>
    </row>
    <row r="2404" spans="1:26" x14ac:dyDescent="0.25">
      <c r="A2404" t="s">
        <v>5935</v>
      </c>
      <c r="B2404" t="s">
        <v>5936</v>
      </c>
      <c r="C2404" t="s">
        <v>5936</v>
      </c>
      <c r="D2404">
        <v>0</v>
      </c>
      <c r="E2404">
        <v>88</v>
      </c>
      <c r="F2404">
        <v>1</v>
      </c>
      <c r="G2404">
        <v>28</v>
      </c>
      <c r="H2404" t="s">
        <v>8177</v>
      </c>
      <c r="I2404" t="s">
        <v>5529</v>
      </c>
      <c r="J2404" t="s">
        <v>8158</v>
      </c>
      <c r="K2404" t="s">
        <v>132</v>
      </c>
      <c r="L2404" s="5">
        <v>6.7</v>
      </c>
      <c r="M2404" t="s">
        <v>8178</v>
      </c>
      <c r="N2404" s="6">
        <v>110493</v>
      </c>
      <c r="O2404" t="s">
        <v>8182</v>
      </c>
      <c r="P2404" s="6">
        <v>13000000</v>
      </c>
      <c r="Q2404" s="6">
        <v>6206022</v>
      </c>
      <c r="R2404">
        <v>-6793978</v>
      </c>
      <c r="S2404" t="s">
        <v>8185</v>
      </c>
      <c r="T2404" s="7">
        <v>40614</v>
      </c>
      <c r="U2404" t="s">
        <v>5937</v>
      </c>
      <c r="V2404" s="7">
        <v>40614</v>
      </c>
      <c r="W2404" t="s">
        <v>8203</v>
      </c>
      <c r="X2404" t="s">
        <v>8206</v>
      </c>
      <c r="Y2404">
        <v>2011</v>
      </c>
      <c r="Z2404">
        <v>12</v>
      </c>
    </row>
    <row r="2405" spans="1:26" x14ac:dyDescent="0.25">
      <c r="A2405" t="s">
        <v>5938</v>
      </c>
      <c r="B2405" t="s">
        <v>5939</v>
      </c>
      <c r="C2405" t="s">
        <v>5939</v>
      </c>
      <c r="D2405">
        <v>0</v>
      </c>
      <c r="E2405">
        <v>86</v>
      </c>
      <c r="F2405">
        <v>1</v>
      </c>
      <c r="G2405">
        <v>26</v>
      </c>
      <c r="H2405" t="s">
        <v>8177</v>
      </c>
      <c r="I2405" t="s">
        <v>8158</v>
      </c>
      <c r="J2405" t="s">
        <v>8159</v>
      </c>
      <c r="K2405" t="s">
        <v>132</v>
      </c>
      <c r="L2405" s="5">
        <v>6.4</v>
      </c>
      <c r="M2405" t="s">
        <v>8178</v>
      </c>
      <c r="N2405" s="6">
        <v>125908</v>
      </c>
      <c r="O2405" t="s">
        <v>8182</v>
      </c>
      <c r="P2405" s="6">
        <v>70000000</v>
      </c>
      <c r="Q2405" s="6">
        <v>349183316</v>
      </c>
      <c r="R2405">
        <v>279183316</v>
      </c>
      <c r="S2405" t="s">
        <v>8175</v>
      </c>
      <c r="T2405" s="7">
        <v>40958</v>
      </c>
      <c r="U2405" t="s">
        <v>5940</v>
      </c>
      <c r="V2405" s="7">
        <v>40958</v>
      </c>
      <c r="W2405" t="s">
        <v>8201</v>
      </c>
      <c r="X2405" t="s">
        <v>8200</v>
      </c>
      <c r="Y2405">
        <v>2012</v>
      </c>
      <c r="Z2405">
        <v>19</v>
      </c>
    </row>
    <row r="2406" spans="1:26" x14ac:dyDescent="0.25">
      <c r="A2406" t="s">
        <v>5941</v>
      </c>
      <c r="B2406" t="s">
        <v>5942</v>
      </c>
      <c r="C2406" t="s">
        <v>5942</v>
      </c>
      <c r="D2406">
        <v>0</v>
      </c>
      <c r="E2406">
        <v>124</v>
      </c>
      <c r="F2406">
        <v>2</v>
      </c>
      <c r="G2406">
        <v>4</v>
      </c>
      <c r="H2406" t="s">
        <v>8183</v>
      </c>
      <c r="I2406" t="s">
        <v>5529</v>
      </c>
      <c r="J2406" t="s">
        <v>8158</v>
      </c>
      <c r="K2406" t="s">
        <v>8161</v>
      </c>
      <c r="L2406" s="5">
        <v>7</v>
      </c>
      <c r="M2406" t="s">
        <v>8178</v>
      </c>
      <c r="N2406" s="6">
        <v>544945</v>
      </c>
      <c r="O2406" t="s">
        <v>8184</v>
      </c>
      <c r="P2406" s="6">
        <v>120000000</v>
      </c>
      <c r="Q2406" s="6">
        <v>286168572</v>
      </c>
      <c r="R2406">
        <v>166168572</v>
      </c>
      <c r="S2406" t="s">
        <v>8175</v>
      </c>
      <c r="T2406" s="7">
        <v>41359</v>
      </c>
      <c r="U2406" t="s">
        <v>5121</v>
      </c>
      <c r="V2406" s="7">
        <v>41359</v>
      </c>
      <c r="W2406" t="s">
        <v>8203</v>
      </c>
      <c r="X2406" t="s">
        <v>8197</v>
      </c>
      <c r="Y2406">
        <v>2013</v>
      </c>
      <c r="Z2406">
        <v>26</v>
      </c>
    </row>
    <row r="2407" spans="1:26" x14ac:dyDescent="0.25">
      <c r="A2407" t="s">
        <v>5943</v>
      </c>
      <c r="B2407" t="s">
        <v>5944</v>
      </c>
      <c r="C2407" t="s">
        <v>5944</v>
      </c>
      <c r="D2407">
        <v>0</v>
      </c>
      <c r="E2407">
        <v>105</v>
      </c>
      <c r="F2407">
        <v>1</v>
      </c>
      <c r="G2407">
        <v>45</v>
      </c>
      <c r="H2407" t="s">
        <v>8177</v>
      </c>
      <c r="I2407" t="s">
        <v>8160</v>
      </c>
      <c r="J2407" t="s">
        <v>145</v>
      </c>
      <c r="K2407" t="s">
        <v>8164</v>
      </c>
      <c r="L2407" s="5">
        <v>7.5</v>
      </c>
      <c r="M2407" t="s">
        <v>8181</v>
      </c>
      <c r="N2407" s="6">
        <v>301691</v>
      </c>
      <c r="O2407" t="s">
        <v>8182</v>
      </c>
      <c r="P2407" s="6">
        <v>84000000</v>
      </c>
      <c r="Q2407" s="6">
        <v>435732529</v>
      </c>
      <c r="R2407">
        <v>351732529</v>
      </c>
      <c r="S2407" t="s">
        <v>8175</v>
      </c>
      <c r="T2407" s="7">
        <v>43089</v>
      </c>
      <c r="U2407" t="s">
        <v>5945</v>
      </c>
      <c r="V2407" s="7">
        <v>43089</v>
      </c>
      <c r="W2407" t="s">
        <v>8196</v>
      </c>
      <c r="X2407" t="s">
        <v>8202</v>
      </c>
      <c r="Y2407">
        <v>2017</v>
      </c>
      <c r="Z2407">
        <v>20</v>
      </c>
    </row>
    <row r="2408" spans="1:26" x14ac:dyDescent="0.25">
      <c r="A2408" t="s">
        <v>5946</v>
      </c>
      <c r="B2408" t="s">
        <v>5947</v>
      </c>
      <c r="C2408" t="s">
        <v>5947</v>
      </c>
      <c r="D2408">
        <v>0</v>
      </c>
      <c r="E2408">
        <v>100</v>
      </c>
      <c r="F2408">
        <v>1</v>
      </c>
      <c r="G2408">
        <v>40</v>
      </c>
      <c r="H2408" t="s">
        <v>8177</v>
      </c>
      <c r="I2408" t="s">
        <v>8156</v>
      </c>
      <c r="J2408" t="s">
        <v>83</v>
      </c>
      <c r="K2408" t="s">
        <v>8166</v>
      </c>
      <c r="L2408" s="5">
        <v>5.4</v>
      </c>
      <c r="M2408" t="s">
        <v>8178</v>
      </c>
      <c r="N2408" s="6">
        <v>114848</v>
      </c>
      <c r="O2408" t="s">
        <v>8182</v>
      </c>
      <c r="P2408" s="6">
        <v>42000000</v>
      </c>
      <c r="Q2408" s="6">
        <v>90260376</v>
      </c>
      <c r="R2408">
        <v>48260376</v>
      </c>
      <c r="S2408" t="s">
        <v>8175</v>
      </c>
      <c r="T2408" s="7">
        <v>40609</v>
      </c>
      <c r="U2408" t="s">
        <v>3140</v>
      </c>
      <c r="V2408" s="7">
        <v>40609</v>
      </c>
      <c r="W2408" t="s">
        <v>8203</v>
      </c>
      <c r="X2408" t="s">
        <v>8205</v>
      </c>
      <c r="Y2408">
        <v>2011</v>
      </c>
      <c r="Z2408">
        <v>7</v>
      </c>
    </row>
    <row r="2409" spans="1:26" x14ac:dyDescent="0.25">
      <c r="A2409" t="s">
        <v>5948</v>
      </c>
      <c r="B2409" t="s">
        <v>5949</v>
      </c>
      <c r="C2409" t="s">
        <v>5949</v>
      </c>
      <c r="D2409">
        <v>0</v>
      </c>
      <c r="E2409">
        <v>110</v>
      </c>
      <c r="F2409">
        <v>1</v>
      </c>
      <c r="G2409">
        <v>50</v>
      </c>
      <c r="H2409" t="s">
        <v>8177</v>
      </c>
      <c r="I2409" t="s">
        <v>8162</v>
      </c>
      <c r="J2409" t="s">
        <v>8166</v>
      </c>
      <c r="K2409" t="s">
        <v>3857</v>
      </c>
      <c r="L2409" s="5">
        <v>6.4</v>
      </c>
      <c r="M2409" t="s">
        <v>8178</v>
      </c>
      <c r="N2409" s="6">
        <v>87775</v>
      </c>
      <c r="O2409" t="s">
        <v>8179</v>
      </c>
      <c r="P2409" s="6">
        <v>26000000</v>
      </c>
      <c r="Q2409" s="6">
        <v>29699345</v>
      </c>
      <c r="R2409">
        <v>3699345</v>
      </c>
      <c r="S2409" t="s">
        <v>8175</v>
      </c>
      <c r="T2409" s="7">
        <v>40977</v>
      </c>
      <c r="U2409" t="s">
        <v>3954</v>
      </c>
      <c r="V2409" s="7">
        <v>40977</v>
      </c>
      <c r="W2409" t="s">
        <v>8203</v>
      </c>
      <c r="X2409" t="s">
        <v>1465</v>
      </c>
      <c r="Y2409">
        <v>2012</v>
      </c>
      <c r="Z2409">
        <v>9</v>
      </c>
    </row>
    <row r="2410" spans="1:26" x14ac:dyDescent="0.25">
      <c r="A2410" t="s">
        <v>5950</v>
      </c>
      <c r="B2410" t="s">
        <v>5951</v>
      </c>
      <c r="C2410" t="s">
        <v>5952</v>
      </c>
      <c r="D2410">
        <v>0</v>
      </c>
      <c r="E2410">
        <v>98</v>
      </c>
      <c r="F2410">
        <v>1</v>
      </c>
      <c r="G2410">
        <v>38</v>
      </c>
      <c r="H2410" t="s">
        <v>8177</v>
      </c>
      <c r="I2410" t="s">
        <v>132</v>
      </c>
      <c r="J2410" t="s">
        <v>8157</v>
      </c>
      <c r="K2410" t="s">
        <v>5802</v>
      </c>
      <c r="L2410" s="5">
        <v>6.8</v>
      </c>
      <c r="M2410" t="s">
        <v>8178</v>
      </c>
      <c r="N2410" s="6">
        <v>80735</v>
      </c>
      <c r="O2410" t="s">
        <v>8179</v>
      </c>
      <c r="P2410" s="6">
        <v>11000000</v>
      </c>
      <c r="Q2410" s="6">
        <v>8526288</v>
      </c>
      <c r="R2410">
        <v>-2473712</v>
      </c>
      <c r="S2410" t="s">
        <v>8185</v>
      </c>
      <c r="T2410" s="7">
        <v>41524</v>
      </c>
      <c r="U2410" t="s">
        <v>4531</v>
      </c>
      <c r="V2410" s="7">
        <v>41524</v>
      </c>
      <c r="W2410" t="s">
        <v>8211</v>
      </c>
      <c r="X2410" t="s">
        <v>8206</v>
      </c>
      <c r="Y2410">
        <v>2013</v>
      </c>
      <c r="Z2410">
        <v>7</v>
      </c>
    </row>
    <row r="2411" spans="1:26" x14ac:dyDescent="0.25">
      <c r="A2411" t="s">
        <v>5953</v>
      </c>
      <c r="B2411" t="s">
        <v>5954</v>
      </c>
      <c r="C2411" t="s">
        <v>5954</v>
      </c>
      <c r="D2411">
        <v>0</v>
      </c>
      <c r="E2411">
        <v>112</v>
      </c>
      <c r="F2411">
        <v>1</v>
      </c>
      <c r="G2411">
        <v>52</v>
      </c>
      <c r="H2411" t="s">
        <v>8177</v>
      </c>
      <c r="I2411" t="s">
        <v>132</v>
      </c>
      <c r="J2411" t="s">
        <v>8156</v>
      </c>
      <c r="K2411" t="s">
        <v>5802</v>
      </c>
      <c r="L2411" s="5">
        <v>6.3</v>
      </c>
      <c r="M2411" t="s">
        <v>8178</v>
      </c>
      <c r="N2411" s="6">
        <v>192260</v>
      </c>
      <c r="O2411" t="s">
        <v>8182</v>
      </c>
      <c r="P2411" s="6">
        <v>52000000</v>
      </c>
      <c r="Q2411" s="6">
        <v>75450437</v>
      </c>
      <c r="R2411">
        <v>23450437</v>
      </c>
      <c r="S2411" t="s">
        <v>8175</v>
      </c>
      <c r="T2411" s="7">
        <v>40756</v>
      </c>
      <c r="U2411" t="s">
        <v>2963</v>
      </c>
      <c r="V2411" s="7">
        <v>40756</v>
      </c>
      <c r="W2411" t="s">
        <v>8212</v>
      </c>
      <c r="X2411" t="s">
        <v>8205</v>
      </c>
      <c r="Y2411">
        <v>2011</v>
      </c>
      <c r="Z2411">
        <v>1</v>
      </c>
    </row>
    <row r="2412" spans="1:26" x14ac:dyDescent="0.25">
      <c r="A2412" t="s">
        <v>5955</v>
      </c>
      <c r="B2412" t="s">
        <v>5956</v>
      </c>
      <c r="C2412" t="s">
        <v>5956</v>
      </c>
      <c r="D2412">
        <v>0</v>
      </c>
      <c r="E2412">
        <v>117</v>
      </c>
      <c r="F2412">
        <v>1</v>
      </c>
      <c r="G2412">
        <v>57</v>
      </c>
      <c r="H2412" t="s">
        <v>8177</v>
      </c>
      <c r="I2412" t="s">
        <v>8159</v>
      </c>
      <c r="J2412" t="s">
        <v>145</v>
      </c>
      <c r="K2412" t="s">
        <v>8163</v>
      </c>
      <c r="L2412" s="5">
        <v>7.6</v>
      </c>
      <c r="M2412" t="s">
        <v>8181</v>
      </c>
      <c r="N2412" s="6">
        <v>106496</v>
      </c>
      <c r="O2412" t="s">
        <v>8182</v>
      </c>
      <c r="P2412" s="6">
        <v>35000000</v>
      </c>
      <c r="Q2412" s="6">
        <v>109846</v>
      </c>
      <c r="R2412">
        <v>-34890154</v>
      </c>
      <c r="S2412" t="s">
        <v>8185</v>
      </c>
      <c r="T2412" s="7">
        <v>44849</v>
      </c>
      <c r="U2412" t="s">
        <v>5957</v>
      </c>
      <c r="V2412" s="7">
        <v>44849</v>
      </c>
      <c r="W2412" t="s">
        <v>8204</v>
      </c>
      <c r="X2412" t="s">
        <v>8206</v>
      </c>
      <c r="Y2412">
        <v>2022</v>
      </c>
      <c r="Z2412">
        <v>15</v>
      </c>
    </row>
    <row r="2413" spans="1:26" x14ac:dyDescent="0.25">
      <c r="A2413" t="s">
        <v>5958</v>
      </c>
      <c r="B2413" t="s">
        <v>5959</v>
      </c>
      <c r="C2413" t="s">
        <v>5959</v>
      </c>
      <c r="D2413">
        <v>0</v>
      </c>
      <c r="E2413">
        <v>125</v>
      </c>
      <c r="F2413">
        <v>2</v>
      </c>
      <c r="G2413">
        <v>5</v>
      </c>
      <c r="H2413" t="s">
        <v>8183</v>
      </c>
      <c r="I2413" t="s">
        <v>5529</v>
      </c>
      <c r="J2413" t="s">
        <v>3857</v>
      </c>
      <c r="K2413" t="s">
        <v>5802</v>
      </c>
      <c r="L2413" s="5">
        <v>6.5</v>
      </c>
      <c r="M2413" t="s">
        <v>8178</v>
      </c>
      <c r="N2413" s="6">
        <v>140458</v>
      </c>
      <c r="O2413" t="s">
        <v>8182</v>
      </c>
      <c r="P2413" s="6">
        <v>115000000</v>
      </c>
      <c r="Q2413" s="6">
        <v>0</v>
      </c>
      <c r="R2413">
        <v>-115000000</v>
      </c>
      <c r="S2413" t="s">
        <v>8185</v>
      </c>
      <c r="T2413" s="7">
        <v>43530</v>
      </c>
      <c r="U2413" t="s">
        <v>5960</v>
      </c>
      <c r="V2413" s="7">
        <v>43530</v>
      </c>
      <c r="W2413" t="s">
        <v>8203</v>
      </c>
      <c r="X2413" t="s">
        <v>8202</v>
      </c>
      <c r="Y2413">
        <v>2019</v>
      </c>
      <c r="Z2413">
        <v>6</v>
      </c>
    </row>
    <row r="2414" spans="1:26" x14ac:dyDescent="0.25">
      <c r="A2414" t="s">
        <v>5961</v>
      </c>
      <c r="B2414" t="s">
        <v>5962</v>
      </c>
      <c r="C2414" t="s">
        <v>5962</v>
      </c>
      <c r="D2414">
        <v>0</v>
      </c>
      <c r="E2414">
        <v>102</v>
      </c>
      <c r="F2414">
        <v>1</v>
      </c>
      <c r="G2414">
        <v>42</v>
      </c>
      <c r="H2414" t="s">
        <v>8177</v>
      </c>
      <c r="I2414" t="s">
        <v>132</v>
      </c>
      <c r="J2414" t="s">
        <v>5802</v>
      </c>
      <c r="K2414" t="s">
        <v>5802</v>
      </c>
      <c r="L2414" s="5">
        <v>7.1</v>
      </c>
      <c r="M2414" t="s">
        <v>8181</v>
      </c>
      <c r="N2414" s="6">
        <v>127808</v>
      </c>
      <c r="O2414" t="s">
        <v>8182</v>
      </c>
      <c r="P2414" s="6">
        <v>6000000</v>
      </c>
      <c r="Q2414" s="6">
        <v>24959607</v>
      </c>
      <c r="R2414">
        <v>18959607</v>
      </c>
      <c r="S2414" t="s">
        <v>8175</v>
      </c>
      <c r="T2414" s="7">
        <v>43534</v>
      </c>
      <c r="U2414" t="s">
        <v>5049</v>
      </c>
      <c r="V2414" s="7">
        <v>43534</v>
      </c>
      <c r="W2414" t="s">
        <v>8203</v>
      </c>
      <c r="X2414" t="s">
        <v>8200</v>
      </c>
      <c r="Y2414">
        <v>2019</v>
      </c>
      <c r="Z2414">
        <v>10</v>
      </c>
    </row>
    <row r="2415" spans="1:26" x14ac:dyDescent="0.25">
      <c r="A2415" t="s">
        <v>5963</v>
      </c>
      <c r="B2415" t="s">
        <v>5964</v>
      </c>
      <c r="C2415" t="s">
        <v>5964</v>
      </c>
      <c r="D2415">
        <v>0</v>
      </c>
      <c r="E2415">
        <v>107</v>
      </c>
      <c r="F2415">
        <v>1</v>
      </c>
      <c r="G2415">
        <v>47</v>
      </c>
      <c r="H2415" t="s">
        <v>8177</v>
      </c>
      <c r="I2415" t="s">
        <v>5529</v>
      </c>
      <c r="J2415" t="s">
        <v>132</v>
      </c>
      <c r="K2415" t="s">
        <v>8162</v>
      </c>
      <c r="L2415" s="5">
        <v>6.3</v>
      </c>
      <c r="M2415" t="s">
        <v>8178</v>
      </c>
      <c r="N2415" s="6">
        <v>206804</v>
      </c>
      <c r="O2415" t="s">
        <v>8182</v>
      </c>
      <c r="P2415" s="6">
        <v>50000000</v>
      </c>
      <c r="Q2415" s="6">
        <v>216940871</v>
      </c>
      <c r="R2415">
        <v>166940871</v>
      </c>
      <c r="S2415" t="s">
        <v>8175</v>
      </c>
      <c r="T2415" s="7">
        <v>42531</v>
      </c>
      <c r="U2415" t="s">
        <v>3369</v>
      </c>
      <c r="V2415" s="7">
        <v>42531</v>
      </c>
      <c r="W2415" t="s">
        <v>8208</v>
      </c>
      <c r="X2415" t="s">
        <v>1465</v>
      </c>
      <c r="Y2415">
        <v>2016</v>
      </c>
      <c r="Z2415">
        <v>10</v>
      </c>
    </row>
    <row r="2416" spans="1:26" x14ac:dyDescent="0.25">
      <c r="A2416" t="s">
        <v>5965</v>
      </c>
      <c r="B2416" t="s">
        <v>5966</v>
      </c>
      <c r="C2416" t="s">
        <v>5966</v>
      </c>
      <c r="D2416">
        <v>0</v>
      </c>
      <c r="E2416">
        <v>100</v>
      </c>
      <c r="F2416">
        <v>1</v>
      </c>
      <c r="G2416">
        <v>40</v>
      </c>
      <c r="H2416" t="s">
        <v>8177</v>
      </c>
      <c r="I2416" t="s">
        <v>5529</v>
      </c>
      <c r="J2416" t="s">
        <v>8158</v>
      </c>
      <c r="K2416" t="s">
        <v>8159</v>
      </c>
      <c r="L2416" s="5">
        <v>7.7</v>
      </c>
      <c r="M2416" t="s">
        <v>8181</v>
      </c>
      <c r="N2416" s="6">
        <v>380233</v>
      </c>
      <c r="O2416" t="s">
        <v>8182</v>
      </c>
      <c r="P2416" s="6">
        <v>60000000</v>
      </c>
      <c r="Q2416" s="6">
        <v>468266122</v>
      </c>
      <c r="R2416">
        <v>408266122</v>
      </c>
      <c r="S2416" t="s">
        <v>8175</v>
      </c>
      <c r="T2416" s="7">
        <v>41671</v>
      </c>
      <c r="U2416" t="s">
        <v>4620</v>
      </c>
      <c r="V2416" s="7">
        <v>41671</v>
      </c>
      <c r="W2416" t="s">
        <v>8201</v>
      </c>
      <c r="X2416" t="s">
        <v>8206</v>
      </c>
      <c r="Y2416">
        <v>2014</v>
      </c>
      <c r="Z2416">
        <v>1</v>
      </c>
    </row>
    <row r="2417" spans="1:26" x14ac:dyDescent="0.25">
      <c r="A2417" t="s">
        <v>5967</v>
      </c>
      <c r="B2417" t="s">
        <v>5968</v>
      </c>
      <c r="C2417" t="s">
        <v>5968</v>
      </c>
      <c r="D2417">
        <v>0</v>
      </c>
      <c r="E2417">
        <v>106</v>
      </c>
      <c r="F2417">
        <v>1</v>
      </c>
      <c r="G2417">
        <v>46</v>
      </c>
      <c r="H2417" t="s">
        <v>8177</v>
      </c>
      <c r="I2417" t="s">
        <v>8160</v>
      </c>
      <c r="J2417" t="s">
        <v>8162</v>
      </c>
      <c r="K2417" t="s">
        <v>145</v>
      </c>
      <c r="L2417" s="5">
        <v>6.8</v>
      </c>
      <c r="M2417" t="s">
        <v>8178</v>
      </c>
      <c r="N2417" s="6">
        <v>78016</v>
      </c>
      <c r="O2417" t="s">
        <v>8179</v>
      </c>
      <c r="P2417" s="6">
        <v>10000000</v>
      </c>
      <c r="Q2417" s="6">
        <v>4552970</v>
      </c>
      <c r="R2417">
        <v>-5447030</v>
      </c>
      <c r="S2417" t="s">
        <v>8185</v>
      </c>
      <c r="T2417" s="7">
        <v>41151</v>
      </c>
      <c r="U2417" t="s">
        <v>5969</v>
      </c>
      <c r="V2417" s="7">
        <v>41151</v>
      </c>
      <c r="W2417" t="s">
        <v>8212</v>
      </c>
      <c r="X2417" t="s">
        <v>8199</v>
      </c>
      <c r="Y2417">
        <v>2012</v>
      </c>
      <c r="Z2417">
        <v>30</v>
      </c>
    </row>
    <row r="2418" spans="1:26" x14ac:dyDescent="0.25">
      <c r="A2418" t="s">
        <v>5970</v>
      </c>
      <c r="B2418" t="s">
        <v>5971</v>
      </c>
      <c r="C2418" t="s">
        <v>5971</v>
      </c>
      <c r="D2418">
        <v>0</v>
      </c>
      <c r="E2418">
        <v>88</v>
      </c>
      <c r="F2418">
        <v>1</v>
      </c>
      <c r="G2418">
        <v>28</v>
      </c>
      <c r="H2418" t="s">
        <v>8177</v>
      </c>
      <c r="I2418" t="s">
        <v>5529</v>
      </c>
      <c r="J2418" t="s">
        <v>8156</v>
      </c>
      <c r="K2418" t="s">
        <v>83</v>
      </c>
      <c r="L2418" s="5">
        <v>6.3</v>
      </c>
      <c r="M2418" t="s">
        <v>8178</v>
      </c>
      <c r="N2418" s="6">
        <v>159498</v>
      </c>
      <c r="O2418" t="s">
        <v>8182</v>
      </c>
      <c r="P2418" s="6">
        <v>70000000</v>
      </c>
      <c r="Q2418" s="6">
        <v>160112671</v>
      </c>
      <c r="R2418">
        <v>90112671</v>
      </c>
      <c r="S2418" t="s">
        <v>8175</v>
      </c>
      <c r="T2418" s="7">
        <v>40927</v>
      </c>
      <c r="U2418" t="s">
        <v>5972</v>
      </c>
      <c r="V2418" s="7">
        <v>40927</v>
      </c>
      <c r="W2418" t="s">
        <v>8198</v>
      </c>
      <c r="X2418" t="s">
        <v>8199</v>
      </c>
      <c r="Y2418">
        <v>2012</v>
      </c>
      <c r="Z2418">
        <v>19</v>
      </c>
    </row>
    <row r="2419" spans="1:26" x14ac:dyDescent="0.25">
      <c r="A2419" t="s">
        <v>5973</v>
      </c>
      <c r="B2419" t="s">
        <v>5974</v>
      </c>
      <c r="C2419" t="s">
        <v>5974</v>
      </c>
      <c r="D2419">
        <v>0</v>
      </c>
      <c r="E2419">
        <v>98</v>
      </c>
      <c r="F2419">
        <v>1</v>
      </c>
      <c r="G2419">
        <v>38</v>
      </c>
      <c r="H2419" t="s">
        <v>8177</v>
      </c>
      <c r="I2419" t="s">
        <v>132</v>
      </c>
      <c r="J2419" t="s">
        <v>8162</v>
      </c>
      <c r="K2419" t="s">
        <v>5802</v>
      </c>
      <c r="L2419" s="5">
        <v>6.9</v>
      </c>
      <c r="M2419" t="s">
        <v>8178</v>
      </c>
      <c r="N2419" s="6">
        <v>463703</v>
      </c>
      <c r="O2419" t="s">
        <v>8182</v>
      </c>
      <c r="P2419" s="6">
        <v>35000000</v>
      </c>
      <c r="Q2419" s="6">
        <v>209838559</v>
      </c>
      <c r="R2419">
        <v>174838559</v>
      </c>
      <c r="S2419" t="s">
        <v>8175</v>
      </c>
      <c r="T2419" s="7">
        <v>40724</v>
      </c>
      <c r="U2419" t="s">
        <v>3424</v>
      </c>
      <c r="V2419" s="7">
        <v>40724</v>
      </c>
      <c r="W2419" t="s">
        <v>8208</v>
      </c>
      <c r="X2419" t="s">
        <v>8199</v>
      </c>
      <c r="Y2419">
        <v>2011</v>
      </c>
      <c r="Z2419">
        <v>30</v>
      </c>
    </row>
    <row r="2420" spans="1:26" x14ac:dyDescent="0.25">
      <c r="A2420" t="s">
        <v>5975</v>
      </c>
      <c r="B2420" t="s">
        <v>5976</v>
      </c>
      <c r="C2420" t="s">
        <v>5976</v>
      </c>
      <c r="D2420">
        <v>0</v>
      </c>
      <c r="E2420">
        <v>124</v>
      </c>
      <c r="F2420">
        <v>2</v>
      </c>
      <c r="G2420">
        <v>4</v>
      </c>
      <c r="H2420" t="s">
        <v>8183</v>
      </c>
      <c r="I2420" t="s">
        <v>5529</v>
      </c>
      <c r="J2420" t="s">
        <v>132</v>
      </c>
      <c r="K2420" t="s">
        <v>8162</v>
      </c>
      <c r="L2420" s="5">
        <v>6.5</v>
      </c>
      <c r="M2420" t="s">
        <v>8178</v>
      </c>
      <c r="N2420" s="6">
        <v>170943</v>
      </c>
      <c r="O2420" t="s">
        <v>8182</v>
      </c>
      <c r="P2420" s="6">
        <v>90000000</v>
      </c>
      <c r="Q2420" s="6">
        <v>426505244</v>
      </c>
      <c r="R2420">
        <v>336505244</v>
      </c>
      <c r="S2420" t="s">
        <v>8175</v>
      </c>
      <c r="T2420" s="7">
        <v>43837</v>
      </c>
      <c r="U2420" t="s">
        <v>5977</v>
      </c>
      <c r="V2420" s="7">
        <v>43837</v>
      </c>
      <c r="W2420" t="s">
        <v>8198</v>
      </c>
      <c r="X2420" t="s">
        <v>8197</v>
      </c>
      <c r="Y2420">
        <v>2020</v>
      </c>
      <c r="Z2420">
        <v>7</v>
      </c>
    </row>
    <row r="2421" spans="1:26" x14ac:dyDescent="0.25">
      <c r="A2421" t="s">
        <v>5978</v>
      </c>
      <c r="B2421" t="s">
        <v>219</v>
      </c>
      <c r="C2421" t="s">
        <v>219</v>
      </c>
      <c r="D2421">
        <v>0</v>
      </c>
      <c r="E2421">
        <v>106</v>
      </c>
      <c r="F2421">
        <v>1</v>
      </c>
      <c r="G2421">
        <v>46</v>
      </c>
      <c r="H2421" t="s">
        <v>8177</v>
      </c>
      <c r="I2421" t="s">
        <v>8162</v>
      </c>
      <c r="J2421" t="s">
        <v>83</v>
      </c>
      <c r="K2421" t="s">
        <v>3857</v>
      </c>
      <c r="L2421" s="5">
        <v>6.5</v>
      </c>
      <c r="M2421" t="s">
        <v>8178</v>
      </c>
      <c r="N2421" s="6">
        <v>166021</v>
      </c>
      <c r="O2421" t="s">
        <v>8182</v>
      </c>
      <c r="P2421" s="6">
        <v>10000000</v>
      </c>
      <c r="Q2421" s="6">
        <v>259939835</v>
      </c>
      <c r="R2421">
        <v>249939835</v>
      </c>
      <c r="S2421" t="s">
        <v>8175</v>
      </c>
      <c r="T2421" s="7">
        <v>43351</v>
      </c>
      <c r="U2421" t="s">
        <v>4721</v>
      </c>
      <c r="V2421" s="7">
        <v>43351</v>
      </c>
      <c r="W2421" t="s">
        <v>8211</v>
      </c>
      <c r="X2421" t="s">
        <v>8206</v>
      </c>
      <c r="Y2421">
        <v>2018</v>
      </c>
      <c r="Z2421">
        <v>8</v>
      </c>
    </row>
    <row r="2422" spans="1:26" x14ac:dyDescent="0.25">
      <c r="A2422" t="s">
        <v>5979</v>
      </c>
      <c r="B2422" t="s">
        <v>1917</v>
      </c>
      <c r="C2422" t="s">
        <v>1917</v>
      </c>
      <c r="D2422">
        <v>0</v>
      </c>
      <c r="E2422">
        <v>100</v>
      </c>
      <c r="F2422">
        <v>1</v>
      </c>
      <c r="G2422">
        <v>40</v>
      </c>
      <c r="H2422" t="s">
        <v>8177</v>
      </c>
      <c r="I2422" t="s">
        <v>5529</v>
      </c>
      <c r="J2422" t="s">
        <v>8158</v>
      </c>
      <c r="K2422" t="s">
        <v>8161</v>
      </c>
      <c r="L2422" s="5">
        <v>4.3</v>
      </c>
      <c r="M2422" t="s">
        <v>8188</v>
      </c>
      <c r="N2422" s="6">
        <v>173694</v>
      </c>
      <c r="O2422" t="s">
        <v>8182</v>
      </c>
      <c r="P2422" s="6">
        <v>120000000</v>
      </c>
      <c r="Q2422" s="6">
        <v>167882881</v>
      </c>
      <c r="R2422">
        <v>47882881</v>
      </c>
      <c r="S2422" t="s">
        <v>8175</v>
      </c>
      <c r="T2422" s="7">
        <v>42220</v>
      </c>
      <c r="U2422" t="s">
        <v>5980</v>
      </c>
      <c r="V2422" s="7">
        <v>42220</v>
      </c>
      <c r="W2422" t="s">
        <v>8212</v>
      </c>
      <c r="X2422" t="s">
        <v>8197</v>
      </c>
      <c r="Y2422">
        <v>2015</v>
      </c>
      <c r="Z2422">
        <v>4</v>
      </c>
    </row>
    <row r="2423" spans="1:26" x14ac:dyDescent="0.25">
      <c r="A2423" t="s">
        <v>5981</v>
      </c>
      <c r="B2423" t="s">
        <v>5982</v>
      </c>
      <c r="C2423" t="s">
        <v>5982</v>
      </c>
      <c r="D2423">
        <v>0</v>
      </c>
      <c r="E2423">
        <v>118</v>
      </c>
      <c r="F2423">
        <v>1</v>
      </c>
      <c r="G2423">
        <v>58</v>
      </c>
      <c r="H2423" t="s">
        <v>8177</v>
      </c>
      <c r="I2423" t="s">
        <v>8160</v>
      </c>
      <c r="J2423" t="s">
        <v>145</v>
      </c>
      <c r="K2423" t="s">
        <v>8167</v>
      </c>
      <c r="L2423" s="5">
        <v>8</v>
      </c>
      <c r="M2423" t="s">
        <v>8181</v>
      </c>
      <c r="N2423" s="6">
        <v>699659</v>
      </c>
      <c r="O2423" t="s">
        <v>8184</v>
      </c>
      <c r="P2423" s="6">
        <v>15000000</v>
      </c>
      <c r="Q2423" s="6">
        <v>484068861</v>
      </c>
      <c r="R2423">
        <v>469068861</v>
      </c>
      <c r="S2423" t="s">
        <v>8175</v>
      </c>
      <c r="T2423" s="7">
        <v>40427</v>
      </c>
      <c r="U2423" t="s">
        <v>4526</v>
      </c>
      <c r="V2423" s="7">
        <v>40427</v>
      </c>
      <c r="W2423" t="s">
        <v>8211</v>
      </c>
      <c r="X2423" t="s">
        <v>8205</v>
      </c>
      <c r="Y2423">
        <v>2010</v>
      </c>
      <c r="Z2423">
        <v>6</v>
      </c>
    </row>
    <row r="2424" spans="1:26" x14ac:dyDescent="0.25">
      <c r="A2424" t="s">
        <v>5983</v>
      </c>
      <c r="B2424" t="s">
        <v>5984</v>
      </c>
      <c r="C2424" t="s">
        <v>5984</v>
      </c>
      <c r="D2424">
        <v>0</v>
      </c>
      <c r="E2424">
        <v>93</v>
      </c>
      <c r="F2424">
        <v>1</v>
      </c>
      <c r="G2424">
        <v>33</v>
      </c>
      <c r="H2424" t="s">
        <v>8177</v>
      </c>
      <c r="I2424" t="s">
        <v>5529</v>
      </c>
      <c r="J2424" t="s">
        <v>145</v>
      </c>
      <c r="K2424" t="s">
        <v>3857</v>
      </c>
      <c r="L2424" s="5">
        <v>5.8</v>
      </c>
      <c r="M2424" t="s">
        <v>8178</v>
      </c>
      <c r="N2424" s="6">
        <v>89046</v>
      </c>
      <c r="O2424" t="s">
        <v>8179</v>
      </c>
      <c r="P2424" s="6">
        <v>23000000</v>
      </c>
      <c r="Q2424" s="6">
        <v>34513760</v>
      </c>
      <c r="R2424">
        <v>11513760</v>
      </c>
      <c r="S2424" t="s">
        <v>8175</v>
      </c>
      <c r="T2424" s="7">
        <v>40853</v>
      </c>
      <c r="U2424" t="s">
        <v>924</v>
      </c>
      <c r="V2424" s="7">
        <v>40853</v>
      </c>
      <c r="W2424" t="s">
        <v>8207</v>
      </c>
      <c r="X2424" t="s">
        <v>8200</v>
      </c>
      <c r="Y2424">
        <v>2011</v>
      </c>
      <c r="Z2424">
        <v>6</v>
      </c>
    </row>
    <row r="2425" spans="1:26" x14ac:dyDescent="0.25">
      <c r="A2425" t="s">
        <v>5985</v>
      </c>
      <c r="B2425" t="s">
        <v>1275</v>
      </c>
      <c r="C2425" t="s">
        <v>1275</v>
      </c>
      <c r="D2425">
        <v>0</v>
      </c>
      <c r="E2425">
        <v>110</v>
      </c>
      <c r="F2425">
        <v>1</v>
      </c>
      <c r="G2425">
        <v>50</v>
      </c>
      <c r="H2425" t="s">
        <v>8177</v>
      </c>
      <c r="I2425" t="s">
        <v>5529</v>
      </c>
      <c r="J2425" t="s">
        <v>8158</v>
      </c>
      <c r="K2425" t="s">
        <v>8156</v>
      </c>
      <c r="L2425" s="5">
        <v>5.7</v>
      </c>
      <c r="M2425" t="s">
        <v>8178</v>
      </c>
      <c r="N2425" s="6">
        <v>110969</v>
      </c>
      <c r="O2425" t="s">
        <v>8182</v>
      </c>
      <c r="P2425" s="6">
        <v>75000000</v>
      </c>
      <c r="Q2425" s="6">
        <v>132274484</v>
      </c>
      <c r="R2425">
        <v>57274484</v>
      </c>
      <c r="S2425" t="s">
        <v>8175</v>
      </c>
      <c r="T2425" s="7">
        <v>40787</v>
      </c>
      <c r="U2425" t="s">
        <v>1500</v>
      </c>
      <c r="V2425" s="7">
        <v>40787</v>
      </c>
      <c r="W2425" t="s">
        <v>8211</v>
      </c>
      <c r="X2425" t="s">
        <v>8199</v>
      </c>
      <c r="Y2425">
        <v>2011</v>
      </c>
      <c r="Z2425">
        <v>1</v>
      </c>
    </row>
    <row r="2426" spans="1:26" x14ac:dyDescent="0.25">
      <c r="A2426" t="s">
        <v>5986</v>
      </c>
      <c r="B2426" t="s">
        <v>5987</v>
      </c>
      <c r="C2426" t="s">
        <v>5987</v>
      </c>
      <c r="D2426">
        <v>0</v>
      </c>
      <c r="E2426">
        <v>96</v>
      </c>
      <c r="F2426">
        <v>1</v>
      </c>
      <c r="G2426">
        <v>36</v>
      </c>
      <c r="H2426" t="s">
        <v>8177</v>
      </c>
      <c r="I2426" t="s">
        <v>5529</v>
      </c>
      <c r="J2426" t="s">
        <v>132</v>
      </c>
      <c r="K2426" t="s">
        <v>8162</v>
      </c>
      <c r="L2426" s="5">
        <v>6.7</v>
      </c>
      <c r="M2426" t="s">
        <v>8178</v>
      </c>
      <c r="N2426" s="6">
        <v>82939</v>
      </c>
      <c r="O2426" t="s">
        <v>8179</v>
      </c>
      <c r="P2426" s="6">
        <v>2500000</v>
      </c>
      <c r="Q2426" s="6">
        <v>422618</v>
      </c>
      <c r="R2426">
        <v>-2077382</v>
      </c>
      <c r="S2426" t="s">
        <v>8185</v>
      </c>
      <c r="T2426" s="7">
        <v>40431</v>
      </c>
      <c r="U2426" t="s">
        <v>3976</v>
      </c>
      <c r="V2426" s="7">
        <v>40431</v>
      </c>
      <c r="W2426" t="s">
        <v>8211</v>
      </c>
      <c r="X2426" t="s">
        <v>1465</v>
      </c>
      <c r="Y2426">
        <v>2010</v>
      </c>
      <c r="Z2426">
        <v>10</v>
      </c>
    </row>
    <row r="2427" spans="1:26" x14ac:dyDescent="0.25">
      <c r="A2427" t="s">
        <v>5988</v>
      </c>
      <c r="B2427" t="s">
        <v>5989</v>
      </c>
      <c r="C2427" t="s">
        <v>5989</v>
      </c>
      <c r="D2427">
        <v>0</v>
      </c>
      <c r="E2427">
        <v>129</v>
      </c>
      <c r="F2427">
        <v>2</v>
      </c>
      <c r="G2427">
        <v>9</v>
      </c>
      <c r="H2427" t="s">
        <v>8183</v>
      </c>
      <c r="I2427" t="s">
        <v>5529</v>
      </c>
      <c r="J2427" t="s">
        <v>8158</v>
      </c>
      <c r="K2427" t="s">
        <v>8166</v>
      </c>
      <c r="L2427" s="5">
        <v>7.4</v>
      </c>
      <c r="M2427" t="s">
        <v>8181</v>
      </c>
      <c r="N2427" s="6">
        <v>473187</v>
      </c>
      <c r="O2427" t="s">
        <v>8182</v>
      </c>
      <c r="P2427" s="6">
        <v>125000000</v>
      </c>
      <c r="Q2427" s="6">
        <v>543848418</v>
      </c>
      <c r="R2427">
        <v>418848418</v>
      </c>
      <c r="S2427" t="s">
        <v>8175</v>
      </c>
      <c r="T2427" s="7">
        <v>40887</v>
      </c>
      <c r="U2427" t="s">
        <v>4841</v>
      </c>
      <c r="V2427" s="7">
        <v>40887</v>
      </c>
      <c r="W2427" t="s">
        <v>8196</v>
      </c>
      <c r="X2427" t="s">
        <v>8206</v>
      </c>
      <c r="Y2427">
        <v>2011</v>
      </c>
      <c r="Z2427">
        <v>10</v>
      </c>
    </row>
    <row r="2428" spans="1:26" x14ac:dyDescent="0.25">
      <c r="A2428" t="s">
        <v>5990</v>
      </c>
      <c r="B2428" t="s">
        <v>5991</v>
      </c>
      <c r="C2428" t="s">
        <v>5991</v>
      </c>
      <c r="D2428">
        <v>0</v>
      </c>
      <c r="E2428">
        <v>125</v>
      </c>
      <c r="F2428">
        <v>2</v>
      </c>
      <c r="G2428">
        <v>5</v>
      </c>
      <c r="H2428" t="s">
        <v>8183</v>
      </c>
      <c r="I2428" t="s">
        <v>5529</v>
      </c>
      <c r="J2428" t="s">
        <v>8158</v>
      </c>
      <c r="K2428" t="s">
        <v>145</v>
      </c>
      <c r="L2428" s="5">
        <v>5.8</v>
      </c>
      <c r="M2428" t="s">
        <v>8178</v>
      </c>
      <c r="N2428" s="6">
        <v>117690</v>
      </c>
      <c r="O2428" t="s">
        <v>8182</v>
      </c>
      <c r="P2428" s="6">
        <v>40000000</v>
      </c>
      <c r="Q2428" s="6">
        <v>63365859</v>
      </c>
      <c r="R2428">
        <v>23365859</v>
      </c>
      <c r="S2428" t="s">
        <v>8175</v>
      </c>
      <c r="T2428" s="7">
        <v>41355</v>
      </c>
      <c r="U2428" t="s">
        <v>1763</v>
      </c>
      <c r="V2428" s="7">
        <v>41355</v>
      </c>
      <c r="W2428" t="s">
        <v>8203</v>
      </c>
      <c r="X2428" t="s">
        <v>1465</v>
      </c>
      <c r="Y2428">
        <v>2013</v>
      </c>
      <c r="Z2428">
        <v>22</v>
      </c>
    </row>
    <row r="2429" spans="1:26" x14ac:dyDescent="0.25">
      <c r="A2429" t="s">
        <v>5992</v>
      </c>
      <c r="B2429" t="s">
        <v>5993</v>
      </c>
      <c r="C2429" t="s">
        <v>5993</v>
      </c>
      <c r="D2429">
        <v>0</v>
      </c>
      <c r="E2429">
        <v>114</v>
      </c>
      <c r="F2429">
        <v>1</v>
      </c>
      <c r="G2429">
        <v>54</v>
      </c>
      <c r="H2429" t="s">
        <v>8177</v>
      </c>
      <c r="I2429" t="s">
        <v>8158</v>
      </c>
      <c r="J2429" t="s">
        <v>132</v>
      </c>
      <c r="K2429" t="s">
        <v>8156</v>
      </c>
      <c r="L2429" s="5">
        <v>7</v>
      </c>
      <c r="M2429" t="s">
        <v>8178</v>
      </c>
      <c r="N2429" s="6">
        <v>376979</v>
      </c>
      <c r="O2429" t="s">
        <v>8182</v>
      </c>
      <c r="P2429" s="6">
        <v>100000000</v>
      </c>
      <c r="Q2429" s="6">
        <v>1441659588</v>
      </c>
      <c r="R2429">
        <v>1341659588</v>
      </c>
      <c r="S2429" t="s">
        <v>8175</v>
      </c>
      <c r="T2429" s="7">
        <v>45116</v>
      </c>
      <c r="U2429" t="s">
        <v>5994</v>
      </c>
      <c r="V2429" s="7">
        <v>45116</v>
      </c>
      <c r="W2429" t="s">
        <v>8209</v>
      </c>
      <c r="X2429" t="s">
        <v>8200</v>
      </c>
      <c r="Y2429">
        <v>2023</v>
      </c>
      <c r="Z2429">
        <v>9</v>
      </c>
    </row>
    <row r="2430" spans="1:26" x14ac:dyDescent="0.25">
      <c r="A2430" t="s">
        <v>5995</v>
      </c>
      <c r="B2430" t="s">
        <v>5996</v>
      </c>
      <c r="C2430" t="s">
        <v>5996</v>
      </c>
      <c r="D2430">
        <v>0</v>
      </c>
      <c r="E2430">
        <v>136</v>
      </c>
      <c r="F2430">
        <v>2</v>
      </c>
      <c r="G2430">
        <v>16</v>
      </c>
      <c r="H2430" t="s">
        <v>8183</v>
      </c>
      <c r="I2430" t="s">
        <v>145</v>
      </c>
      <c r="J2430" t="s">
        <v>8165</v>
      </c>
      <c r="K2430" t="s">
        <v>8157</v>
      </c>
      <c r="L2430" s="5">
        <v>7.6</v>
      </c>
      <c r="M2430" t="s">
        <v>8181</v>
      </c>
      <c r="N2430" s="6">
        <v>407805</v>
      </c>
      <c r="O2430" t="s">
        <v>8182</v>
      </c>
      <c r="P2430" s="6">
        <v>36000000</v>
      </c>
      <c r="Q2430" s="6">
        <v>436433122</v>
      </c>
      <c r="R2430">
        <v>400433122</v>
      </c>
      <c r="S2430" t="s">
        <v>8175</v>
      </c>
      <c r="T2430" s="7">
        <v>43343</v>
      </c>
      <c r="U2430" t="s">
        <v>5997</v>
      </c>
      <c r="V2430" s="7">
        <v>43343</v>
      </c>
      <c r="W2430" t="s">
        <v>8212</v>
      </c>
      <c r="X2430" t="s">
        <v>1465</v>
      </c>
      <c r="Y2430">
        <v>2018</v>
      </c>
      <c r="Z2430">
        <v>31</v>
      </c>
    </row>
    <row r="2431" spans="1:26" x14ac:dyDescent="0.25">
      <c r="A2431" t="s">
        <v>5998</v>
      </c>
      <c r="B2431" t="s">
        <v>5999</v>
      </c>
      <c r="C2431" t="s">
        <v>5999</v>
      </c>
      <c r="D2431">
        <v>0</v>
      </c>
      <c r="E2431">
        <v>109</v>
      </c>
      <c r="F2431">
        <v>1</v>
      </c>
      <c r="G2431">
        <v>49</v>
      </c>
      <c r="H2431" t="s">
        <v>8177</v>
      </c>
      <c r="I2431" t="s">
        <v>5529</v>
      </c>
      <c r="J2431" t="s">
        <v>8158</v>
      </c>
      <c r="K2431" t="s">
        <v>8162</v>
      </c>
      <c r="L2431" s="5">
        <v>6.4</v>
      </c>
      <c r="M2431" t="s">
        <v>8178</v>
      </c>
      <c r="N2431" s="6">
        <v>125396</v>
      </c>
      <c r="O2431" t="s">
        <v>8182</v>
      </c>
      <c r="P2431" s="6">
        <v>25000000</v>
      </c>
      <c r="Q2431" s="6">
        <v>96262212</v>
      </c>
      <c r="R2431">
        <v>71262212</v>
      </c>
      <c r="S2431" t="s">
        <v>8175</v>
      </c>
      <c r="T2431" s="7">
        <v>40920</v>
      </c>
      <c r="U2431" t="s">
        <v>5565</v>
      </c>
      <c r="V2431" s="7">
        <v>40920</v>
      </c>
      <c r="W2431" t="s">
        <v>8198</v>
      </c>
      <c r="X2431" t="s">
        <v>8199</v>
      </c>
      <c r="Y2431">
        <v>2012</v>
      </c>
      <c r="Z2431">
        <v>12</v>
      </c>
    </row>
    <row r="2432" spans="1:26" x14ac:dyDescent="0.25">
      <c r="A2432" t="s">
        <v>6000</v>
      </c>
      <c r="B2432" t="s">
        <v>6001</v>
      </c>
      <c r="C2432" t="s">
        <v>6001</v>
      </c>
      <c r="D2432">
        <v>0</v>
      </c>
      <c r="E2432">
        <v>99</v>
      </c>
      <c r="F2432">
        <v>1</v>
      </c>
      <c r="G2432">
        <v>39</v>
      </c>
      <c r="H2432" t="s">
        <v>8177</v>
      </c>
      <c r="I2432" t="s">
        <v>8158</v>
      </c>
      <c r="J2432" t="s">
        <v>132</v>
      </c>
      <c r="K2432" t="s">
        <v>5802</v>
      </c>
      <c r="L2432" s="5">
        <v>6.1</v>
      </c>
      <c r="M2432" t="s">
        <v>8178</v>
      </c>
      <c r="N2432" s="6">
        <v>119319</v>
      </c>
      <c r="O2432" t="s">
        <v>8182</v>
      </c>
      <c r="P2432" s="6">
        <v>31000000</v>
      </c>
      <c r="Q2432" s="6">
        <v>107228221</v>
      </c>
      <c r="R2432">
        <v>76228221</v>
      </c>
      <c r="S2432" t="s">
        <v>8175</v>
      </c>
      <c r="T2432" s="7">
        <v>42214</v>
      </c>
      <c r="U2432" t="s">
        <v>6002</v>
      </c>
      <c r="V2432" s="7">
        <v>42214</v>
      </c>
      <c r="W2432" t="s">
        <v>8209</v>
      </c>
      <c r="X2432" t="s">
        <v>8202</v>
      </c>
      <c r="Y2432">
        <v>2015</v>
      </c>
      <c r="Z2432">
        <v>29</v>
      </c>
    </row>
    <row r="2433" spans="1:26" x14ac:dyDescent="0.25">
      <c r="A2433" t="s">
        <v>6003</v>
      </c>
      <c r="B2433" t="s">
        <v>6004</v>
      </c>
      <c r="C2433" t="s">
        <v>6004</v>
      </c>
      <c r="D2433">
        <v>0</v>
      </c>
      <c r="E2433">
        <v>135</v>
      </c>
      <c r="F2433">
        <v>2</v>
      </c>
      <c r="G2433">
        <v>15</v>
      </c>
      <c r="H2433" t="s">
        <v>8183</v>
      </c>
      <c r="I2433" t="s">
        <v>145</v>
      </c>
      <c r="J2433" t="s">
        <v>8161</v>
      </c>
      <c r="K2433" t="s">
        <v>5802</v>
      </c>
      <c r="L2433" s="5">
        <v>7.1</v>
      </c>
      <c r="M2433" t="s">
        <v>8181</v>
      </c>
      <c r="N2433" s="6">
        <v>191971</v>
      </c>
      <c r="O2433" t="s">
        <v>8182</v>
      </c>
      <c r="P2433" s="6">
        <v>7400000</v>
      </c>
      <c r="Q2433" s="6">
        <v>17505548</v>
      </c>
      <c r="R2433">
        <v>10105548</v>
      </c>
      <c r="S2433" t="s">
        <v>8175</v>
      </c>
      <c r="T2433" s="7">
        <v>40681</v>
      </c>
      <c r="U2433" t="s">
        <v>2310</v>
      </c>
      <c r="V2433" s="7">
        <v>40681</v>
      </c>
      <c r="W2433" t="s">
        <v>8213</v>
      </c>
      <c r="X2433" t="s">
        <v>8202</v>
      </c>
      <c r="Y2433">
        <v>2011</v>
      </c>
      <c r="Z2433">
        <v>18</v>
      </c>
    </row>
    <row r="2434" spans="1:26" x14ac:dyDescent="0.25">
      <c r="A2434" t="s">
        <v>6005</v>
      </c>
      <c r="B2434" t="s">
        <v>6006</v>
      </c>
      <c r="C2434" t="s">
        <v>6006</v>
      </c>
      <c r="D2434">
        <v>0</v>
      </c>
      <c r="E2434">
        <v>150</v>
      </c>
      <c r="F2434">
        <v>2</v>
      </c>
      <c r="G2434">
        <v>30</v>
      </c>
      <c r="H2434" t="s">
        <v>8183</v>
      </c>
      <c r="I2434" t="s">
        <v>5529</v>
      </c>
      <c r="J2434" t="s">
        <v>8158</v>
      </c>
      <c r="K2434" t="s">
        <v>145</v>
      </c>
      <c r="L2434" s="5">
        <v>6</v>
      </c>
      <c r="M2434" t="s">
        <v>8178</v>
      </c>
      <c r="N2434" s="6">
        <v>175114</v>
      </c>
      <c r="O2434" t="s">
        <v>8182</v>
      </c>
      <c r="P2434" s="6">
        <v>140000000</v>
      </c>
      <c r="Q2434" s="6">
        <v>268175631</v>
      </c>
      <c r="R2434">
        <v>128175631</v>
      </c>
      <c r="S2434" t="s">
        <v>8175</v>
      </c>
      <c r="T2434" s="7">
        <v>41976</v>
      </c>
      <c r="U2434" t="s">
        <v>236</v>
      </c>
      <c r="V2434" s="7">
        <v>41976</v>
      </c>
      <c r="W2434" t="s">
        <v>8196</v>
      </c>
      <c r="X2434" t="s">
        <v>8202</v>
      </c>
      <c r="Y2434">
        <v>2014</v>
      </c>
      <c r="Z2434">
        <v>3</v>
      </c>
    </row>
    <row r="2435" spans="1:26" x14ac:dyDescent="0.25">
      <c r="A2435" t="s">
        <v>6007</v>
      </c>
      <c r="B2435" t="s">
        <v>6008</v>
      </c>
      <c r="C2435" t="s">
        <v>6008</v>
      </c>
      <c r="D2435">
        <v>0</v>
      </c>
      <c r="E2435">
        <v>96</v>
      </c>
      <c r="F2435">
        <v>1</v>
      </c>
      <c r="G2435">
        <v>36</v>
      </c>
      <c r="H2435" t="s">
        <v>8177</v>
      </c>
      <c r="I2435" t="s">
        <v>132</v>
      </c>
      <c r="J2435" t="s">
        <v>8163</v>
      </c>
      <c r="K2435" t="s">
        <v>5802</v>
      </c>
      <c r="L2435" s="5">
        <v>6.2</v>
      </c>
      <c r="M2435" t="s">
        <v>8178</v>
      </c>
      <c r="N2435" s="6">
        <v>126352</v>
      </c>
      <c r="O2435" t="s">
        <v>8182</v>
      </c>
      <c r="P2435" s="6">
        <v>50000000</v>
      </c>
      <c r="Q2435" s="6">
        <v>242786137</v>
      </c>
      <c r="R2435">
        <v>192786137</v>
      </c>
      <c r="S2435" t="s">
        <v>8175</v>
      </c>
      <c r="T2435" s="7">
        <v>42347</v>
      </c>
      <c r="U2435" t="s">
        <v>5210</v>
      </c>
      <c r="V2435" s="7">
        <v>42347</v>
      </c>
      <c r="W2435" t="s">
        <v>8196</v>
      </c>
      <c r="X2435" t="s">
        <v>8202</v>
      </c>
      <c r="Y2435">
        <v>2015</v>
      </c>
      <c r="Z2435">
        <v>9</v>
      </c>
    </row>
    <row r="2436" spans="1:26" x14ac:dyDescent="0.25">
      <c r="A2436" t="s">
        <v>6009</v>
      </c>
      <c r="B2436" t="s">
        <v>6010</v>
      </c>
      <c r="C2436" t="s">
        <v>6010</v>
      </c>
      <c r="D2436">
        <v>0</v>
      </c>
      <c r="E2436">
        <v>97</v>
      </c>
      <c r="F2436">
        <v>1</v>
      </c>
      <c r="G2436">
        <v>37</v>
      </c>
      <c r="H2436" t="s">
        <v>8177</v>
      </c>
      <c r="I2436" t="s">
        <v>145</v>
      </c>
      <c r="J2436" t="s">
        <v>5802</v>
      </c>
      <c r="K2436" t="s">
        <v>5802</v>
      </c>
      <c r="L2436" s="5">
        <v>6.4</v>
      </c>
      <c r="M2436" t="s">
        <v>8178</v>
      </c>
      <c r="N2436" s="6">
        <v>52565</v>
      </c>
      <c r="O2436" t="s">
        <v>8179</v>
      </c>
      <c r="P2436" s="6">
        <v>5000000</v>
      </c>
      <c r="Q2436" s="6">
        <v>2820490</v>
      </c>
      <c r="R2436">
        <v>-2179510</v>
      </c>
      <c r="S2436" t="s">
        <v>8185</v>
      </c>
      <c r="T2436" s="7">
        <v>40431</v>
      </c>
      <c r="U2436" t="s">
        <v>6011</v>
      </c>
      <c r="V2436" s="7">
        <v>40431</v>
      </c>
      <c r="W2436" t="s">
        <v>8211</v>
      </c>
      <c r="X2436" t="s">
        <v>1465</v>
      </c>
      <c r="Y2436">
        <v>2010</v>
      </c>
      <c r="Z2436">
        <v>10</v>
      </c>
    </row>
    <row r="2437" spans="1:26" x14ac:dyDescent="0.25">
      <c r="A2437" t="s">
        <v>6012</v>
      </c>
      <c r="B2437" t="s">
        <v>6013</v>
      </c>
      <c r="C2437" t="s">
        <v>6013</v>
      </c>
      <c r="D2437">
        <v>0</v>
      </c>
      <c r="E2437">
        <v>105</v>
      </c>
      <c r="F2437">
        <v>1</v>
      </c>
      <c r="G2437">
        <v>45</v>
      </c>
      <c r="H2437" t="s">
        <v>8177</v>
      </c>
      <c r="I2437" t="s">
        <v>132</v>
      </c>
      <c r="J2437" t="s">
        <v>145</v>
      </c>
      <c r="K2437" t="s">
        <v>8157</v>
      </c>
      <c r="L2437" s="5">
        <v>7.2</v>
      </c>
      <c r="M2437" t="s">
        <v>8181</v>
      </c>
      <c r="N2437" s="6">
        <v>94120</v>
      </c>
      <c r="O2437" t="s">
        <v>8179</v>
      </c>
      <c r="P2437" s="6">
        <v>3200000</v>
      </c>
      <c r="Q2437" s="6">
        <v>14311701</v>
      </c>
      <c r="R2437">
        <v>11111701</v>
      </c>
      <c r="S2437" t="s">
        <v>8175</v>
      </c>
      <c r="T2437" s="7">
        <v>40432</v>
      </c>
      <c r="U2437" t="s">
        <v>6014</v>
      </c>
      <c r="V2437" s="7">
        <v>40432</v>
      </c>
      <c r="W2437" t="s">
        <v>8211</v>
      </c>
      <c r="X2437" t="s">
        <v>8206</v>
      </c>
      <c r="Y2437">
        <v>2010</v>
      </c>
      <c r="Z2437">
        <v>11</v>
      </c>
    </row>
    <row r="2438" spans="1:26" x14ac:dyDescent="0.25">
      <c r="A2438" t="s">
        <v>6015</v>
      </c>
      <c r="B2438" t="s">
        <v>6016</v>
      </c>
      <c r="C2438" t="s">
        <v>6016</v>
      </c>
      <c r="D2438">
        <v>0</v>
      </c>
      <c r="E2438">
        <v>107</v>
      </c>
      <c r="F2438">
        <v>1</v>
      </c>
      <c r="G2438">
        <v>47</v>
      </c>
      <c r="H2438" t="s">
        <v>8177</v>
      </c>
      <c r="I2438" t="s">
        <v>5529</v>
      </c>
      <c r="J2438" t="s">
        <v>3857</v>
      </c>
      <c r="K2438" t="s">
        <v>5802</v>
      </c>
      <c r="L2438" s="5">
        <v>6.4</v>
      </c>
      <c r="M2438" t="s">
        <v>8178</v>
      </c>
      <c r="N2438" s="6">
        <v>95356</v>
      </c>
      <c r="O2438" t="s">
        <v>8179</v>
      </c>
      <c r="P2438" s="6">
        <v>3000000</v>
      </c>
      <c r="Q2438" s="6">
        <v>17363261</v>
      </c>
      <c r="R2438">
        <v>14363261</v>
      </c>
      <c r="S2438" t="s">
        <v>8175</v>
      </c>
      <c r="T2438" s="7">
        <v>44783</v>
      </c>
      <c r="U2438" t="s">
        <v>6017</v>
      </c>
      <c r="V2438" s="7">
        <v>44783</v>
      </c>
      <c r="W2438" t="s">
        <v>8212</v>
      </c>
      <c r="X2438" t="s">
        <v>8202</v>
      </c>
      <c r="Y2438">
        <v>2022</v>
      </c>
      <c r="Z2438">
        <v>10</v>
      </c>
    </row>
    <row r="2439" spans="1:26" x14ac:dyDescent="0.25">
      <c r="A2439" t="s">
        <v>6018</v>
      </c>
      <c r="B2439" t="s">
        <v>6019</v>
      </c>
      <c r="C2439" t="s">
        <v>6019</v>
      </c>
      <c r="D2439">
        <v>0</v>
      </c>
      <c r="E2439">
        <v>148</v>
      </c>
      <c r="F2439">
        <v>2</v>
      </c>
      <c r="G2439">
        <v>28</v>
      </c>
      <c r="H2439" t="s">
        <v>8183</v>
      </c>
      <c r="I2439" t="s">
        <v>5529</v>
      </c>
      <c r="J2439" t="s">
        <v>8158</v>
      </c>
      <c r="K2439" t="s">
        <v>145</v>
      </c>
      <c r="L2439" s="5">
        <v>8.1999999999999993</v>
      </c>
      <c r="M2439" t="s">
        <v>8181</v>
      </c>
      <c r="N2439" s="6">
        <v>98969</v>
      </c>
      <c r="O2439" t="s">
        <v>8179</v>
      </c>
      <c r="P2439" s="6">
        <v>2000000</v>
      </c>
      <c r="Q2439" s="6">
        <v>2406221</v>
      </c>
      <c r="R2439">
        <v>406221</v>
      </c>
      <c r="S2439" t="s">
        <v>8175</v>
      </c>
      <c r="T2439" s="7">
        <v>44834</v>
      </c>
      <c r="U2439" t="s">
        <v>6020</v>
      </c>
      <c r="V2439" s="7">
        <v>44834</v>
      </c>
      <c r="W2439" t="s">
        <v>8211</v>
      </c>
      <c r="X2439" t="s">
        <v>1465</v>
      </c>
      <c r="Y2439">
        <v>2022</v>
      </c>
      <c r="Z2439">
        <v>30</v>
      </c>
    </row>
    <row r="2440" spans="1:26" x14ac:dyDescent="0.25">
      <c r="A2440" t="s">
        <v>6021</v>
      </c>
      <c r="B2440" t="s">
        <v>6022</v>
      </c>
      <c r="C2440" t="s">
        <v>6022</v>
      </c>
      <c r="D2440">
        <v>0</v>
      </c>
      <c r="E2440">
        <v>109</v>
      </c>
      <c r="F2440">
        <v>1</v>
      </c>
      <c r="G2440">
        <v>49</v>
      </c>
      <c r="H2440" t="s">
        <v>8177</v>
      </c>
      <c r="I2440" t="s">
        <v>5529</v>
      </c>
      <c r="J2440" t="s">
        <v>145</v>
      </c>
      <c r="K2440" t="s">
        <v>8161</v>
      </c>
      <c r="L2440" s="5">
        <v>6.6</v>
      </c>
      <c r="M2440" t="s">
        <v>8178</v>
      </c>
      <c r="N2440" s="6">
        <v>464198</v>
      </c>
      <c r="O2440" t="s">
        <v>8182</v>
      </c>
      <c r="P2440" s="6">
        <v>115000000</v>
      </c>
      <c r="Q2440" s="6">
        <v>286140700</v>
      </c>
      <c r="R2440">
        <v>171140700</v>
      </c>
      <c r="S2440" t="s">
        <v>8175</v>
      </c>
      <c r="T2440" s="7">
        <v>41493</v>
      </c>
      <c r="U2440" t="s">
        <v>5213</v>
      </c>
      <c r="V2440" s="7">
        <v>41493</v>
      </c>
      <c r="W2440" t="s">
        <v>8212</v>
      </c>
      <c r="X2440" t="s">
        <v>8202</v>
      </c>
      <c r="Y2440">
        <v>2013</v>
      </c>
      <c r="Z2440">
        <v>7</v>
      </c>
    </row>
    <row r="2441" spans="1:26" x14ac:dyDescent="0.25">
      <c r="A2441" t="s">
        <v>6023</v>
      </c>
      <c r="B2441" t="s">
        <v>6024</v>
      </c>
      <c r="C2441" t="s">
        <v>6024</v>
      </c>
      <c r="D2441">
        <v>0</v>
      </c>
      <c r="E2441">
        <v>134</v>
      </c>
      <c r="F2441">
        <v>2</v>
      </c>
      <c r="G2441">
        <v>14</v>
      </c>
      <c r="H2441" t="s">
        <v>8183</v>
      </c>
      <c r="I2441" t="s">
        <v>5529</v>
      </c>
      <c r="J2441" t="s">
        <v>8160</v>
      </c>
      <c r="K2441" t="s">
        <v>8162</v>
      </c>
      <c r="L2441" s="5">
        <v>7.8</v>
      </c>
      <c r="M2441" t="s">
        <v>8181</v>
      </c>
      <c r="N2441" s="6">
        <v>483169</v>
      </c>
      <c r="O2441" t="s">
        <v>8182</v>
      </c>
      <c r="P2441" s="6">
        <v>55000000</v>
      </c>
      <c r="Q2441" s="6">
        <v>218791811</v>
      </c>
      <c r="R2441">
        <v>163791811</v>
      </c>
      <c r="S2441" t="s">
        <v>8175</v>
      </c>
      <c r="T2441" s="7">
        <v>41544</v>
      </c>
      <c r="U2441" t="s">
        <v>3450</v>
      </c>
      <c r="V2441" s="7">
        <v>41544</v>
      </c>
      <c r="W2441" t="s">
        <v>8211</v>
      </c>
      <c r="X2441" t="s">
        <v>1465</v>
      </c>
      <c r="Y2441">
        <v>2013</v>
      </c>
      <c r="Z2441">
        <v>27</v>
      </c>
    </row>
    <row r="2442" spans="1:26" x14ac:dyDescent="0.25">
      <c r="A2442" t="s">
        <v>6025</v>
      </c>
      <c r="B2442" t="s">
        <v>6026</v>
      </c>
      <c r="C2442" t="s">
        <v>6026</v>
      </c>
      <c r="D2442">
        <v>0</v>
      </c>
      <c r="E2442">
        <v>91</v>
      </c>
      <c r="F2442">
        <v>1</v>
      </c>
      <c r="G2442">
        <v>31</v>
      </c>
      <c r="H2442" t="s">
        <v>8177</v>
      </c>
      <c r="I2442" t="s">
        <v>83</v>
      </c>
      <c r="J2442" t="s">
        <v>8166</v>
      </c>
      <c r="K2442" t="s">
        <v>5802</v>
      </c>
      <c r="L2442" s="5">
        <v>5.7</v>
      </c>
      <c r="M2442" t="s">
        <v>8178</v>
      </c>
      <c r="N2442" s="6">
        <v>108548</v>
      </c>
      <c r="O2442" t="s">
        <v>8182</v>
      </c>
      <c r="P2442" s="6">
        <v>3000000</v>
      </c>
      <c r="Q2442" s="6">
        <v>177512032</v>
      </c>
      <c r="R2442">
        <v>174512032</v>
      </c>
      <c r="S2442" t="s">
        <v>8175</v>
      </c>
      <c r="T2442" s="7">
        <v>40471</v>
      </c>
      <c r="U2442" t="s">
        <v>6027</v>
      </c>
      <c r="V2442" s="7">
        <v>40471</v>
      </c>
      <c r="W2442" t="s">
        <v>8204</v>
      </c>
      <c r="X2442" t="s">
        <v>8202</v>
      </c>
      <c r="Y2442">
        <v>2010</v>
      </c>
      <c r="Z2442">
        <v>20</v>
      </c>
    </row>
    <row r="2443" spans="1:26" x14ac:dyDescent="0.25">
      <c r="A2443" t="s">
        <v>6028</v>
      </c>
      <c r="B2443" t="s">
        <v>6029</v>
      </c>
      <c r="C2443" t="s">
        <v>6029</v>
      </c>
      <c r="D2443">
        <v>0</v>
      </c>
      <c r="E2443">
        <v>130</v>
      </c>
      <c r="F2443">
        <v>2</v>
      </c>
      <c r="G2443">
        <v>10</v>
      </c>
      <c r="H2443" t="s">
        <v>8183</v>
      </c>
      <c r="I2443" t="s">
        <v>5529</v>
      </c>
      <c r="J2443" t="s">
        <v>8158</v>
      </c>
      <c r="K2443" t="s">
        <v>8156</v>
      </c>
      <c r="L2443" s="5">
        <v>5.8</v>
      </c>
      <c r="M2443" t="s">
        <v>8178</v>
      </c>
      <c r="N2443" s="6">
        <v>137677</v>
      </c>
      <c r="O2443" t="s">
        <v>8182</v>
      </c>
      <c r="P2443" s="6">
        <v>60000000</v>
      </c>
      <c r="Q2443" s="6">
        <v>95396573</v>
      </c>
      <c r="R2443">
        <v>35396573</v>
      </c>
      <c r="S2443" t="s">
        <v>8175</v>
      </c>
      <c r="T2443" s="7">
        <v>41498</v>
      </c>
      <c r="U2443" t="s">
        <v>5243</v>
      </c>
      <c r="V2443" s="7">
        <v>41498</v>
      </c>
      <c r="W2443" t="s">
        <v>8212</v>
      </c>
      <c r="X2443" t="s">
        <v>8205</v>
      </c>
      <c r="Y2443">
        <v>2013</v>
      </c>
      <c r="Z2443">
        <v>12</v>
      </c>
    </row>
    <row r="2444" spans="1:26" x14ac:dyDescent="0.25">
      <c r="A2444" t="s">
        <v>6030</v>
      </c>
      <c r="B2444" t="s">
        <v>6031</v>
      </c>
      <c r="C2444" t="s">
        <v>6031</v>
      </c>
      <c r="D2444">
        <v>0</v>
      </c>
      <c r="E2444">
        <v>180</v>
      </c>
      <c r="F2444">
        <v>3</v>
      </c>
      <c r="G2444">
        <v>0</v>
      </c>
      <c r="H2444" t="s">
        <v>8183</v>
      </c>
      <c r="I2444" t="s">
        <v>8160</v>
      </c>
      <c r="J2444" t="s">
        <v>145</v>
      </c>
      <c r="K2444" t="s">
        <v>8167</v>
      </c>
      <c r="L2444" s="5">
        <v>8.5</v>
      </c>
      <c r="M2444" t="s">
        <v>8181</v>
      </c>
      <c r="N2444" s="6">
        <v>479266</v>
      </c>
      <c r="O2444" t="s">
        <v>8182</v>
      </c>
      <c r="P2444" s="6">
        <v>100000000</v>
      </c>
      <c r="Q2444" s="6">
        <v>948986785</v>
      </c>
      <c r="R2444">
        <v>848986785</v>
      </c>
      <c r="S2444" t="s">
        <v>8175</v>
      </c>
      <c r="T2444" s="7">
        <v>45118</v>
      </c>
      <c r="U2444" t="s">
        <v>2229</v>
      </c>
      <c r="V2444" s="7">
        <v>45118</v>
      </c>
      <c r="W2444" t="s">
        <v>8209</v>
      </c>
      <c r="X2444" t="s">
        <v>8197</v>
      </c>
      <c r="Y2444">
        <v>2023</v>
      </c>
      <c r="Z2444">
        <v>11</v>
      </c>
    </row>
    <row r="2445" spans="1:26" x14ac:dyDescent="0.25">
      <c r="A2445" t="s">
        <v>6032</v>
      </c>
      <c r="B2445" t="s">
        <v>6033</v>
      </c>
      <c r="C2445" t="s">
        <v>6033</v>
      </c>
      <c r="D2445">
        <v>0</v>
      </c>
      <c r="E2445">
        <v>96</v>
      </c>
      <c r="F2445">
        <v>1</v>
      </c>
      <c r="G2445">
        <v>36</v>
      </c>
      <c r="H2445" t="s">
        <v>8177</v>
      </c>
      <c r="I2445" t="s">
        <v>132</v>
      </c>
      <c r="J2445" t="s">
        <v>8162</v>
      </c>
      <c r="K2445" t="s">
        <v>3857</v>
      </c>
      <c r="L2445" s="5">
        <v>7.3</v>
      </c>
      <c r="M2445" t="s">
        <v>8181</v>
      </c>
      <c r="N2445" s="6">
        <v>93839</v>
      </c>
      <c r="O2445" t="s">
        <v>8179</v>
      </c>
      <c r="P2445" s="6">
        <v>6000000</v>
      </c>
      <c r="Q2445" s="6">
        <v>19561904</v>
      </c>
      <c r="R2445">
        <v>13561904</v>
      </c>
      <c r="S2445" t="s">
        <v>8175</v>
      </c>
      <c r="T2445" s="7">
        <v>40563</v>
      </c>
      <c r="U2445" t="s">
        <v>6034</v>
      </c>
      <c r="V2445" s="7">
        <v>40563</v>
      </c>
      <c r="W2445" t="s">
        <v>8198</v>
      </c>
      <c r="X2445" t="s">
        <v>8199</v>
      </c>
      <c r="Y2445">
        <v>2011</v>
      </c>
      <c r="Z2445">
        <v>20</v>
      </c>
    </row>
    <row r="2446" spans="1:26" x14ac:dyDescent="0.25">
      <c r="A2446" t="s">
        <v>6035</v>
      </c>
      <c r="B2446" t="s">
        <v>6036</v>
      </c>
      <c r="C2446" t="s">
        <v>6036</v>
      </c>
      <c r="D2446">
        <v>0</v>
      </c>
      <c r="E2446">
        <v>94</v>
      </c>
      <c r="F2446">
        <v>1</v>
      </c>
      <c r="G2446">
        <v>34</v>
      </c>
      <c r="H2446" t="s">
        <v>8177</v>
      </c>
      <c r="I2446" t="s">
        <v>8160</v>
      </c>
      <c r="J2446" t="s">
        <v>145</v>
      </c>
      <c r="K2446" t="s">
        <v>5802</v>
      </c>
      <c r="L2446" s="5">
        <v>7.5</v>
      </c>
      <c r="M2446" t="s">
        <v>8181</v>
      </c>
      <c r="N2446" s="6">
        <v>393860</v>
      </c>
      <c r="O2446" t="s">
        <v>8182</v>
      </c>
      <c r="P2446" s="6">
        <v>18000000</v>
      </c>
      <c r="Q2446" s="6">
        <v>60738797</v>
      </c>
      <c r="R2446">
        <v>42738797</v>
      </c>
      <c r="S2446" t="s">
        <v>8175</v>
      </c>
      <c r="T2446" s="7">
        <v>40425</v>
      </c>
      <c r="U2446" t="s">
        <v>1366</v>
      </c>
      <c r="V2446" s="7">
        <v>40425</v>
      </c>
      <c r="W2446" t="s">
        <v>8211</v>
      </c>
      <c r="X2446" t="s">
        <v>8206</v>
      </c>
      <c r="Y2446">
        <v>2010</v>
      </c>
      <c r="Z2446">
        <v>4</v>
      </c>
    </row>
    <row r="2447" spans="1:26" x14ac:dyDescent="0.25">
      <c r="A2447" t="s">
        <v>6037</v>
      </c>
      <c r="B2447" t="s">
        <v>6038</v>
      </c>
      <c r="C2447" t="s">
        <v>6038</v>
      </c>
      <c r="D2447">
        <v>0</v>
      </c>
      <c r="E2447">
        <v>91</v>
      </c>
      <c r="F2447">
        <v>1</v>
      </c>
      <c r="G2447">
        <v>31</v>
      </c>
      <c r="H2447" t="s">
        <v>8177</v>
      </c>
      <c r="I2447" t="s">
        <v>5529</v>
      </c>
      <c r="J2447" t="s">
        <v>8162</v>
      </c>
      <c r="K2447" t="s">
        <v>3857</v>
      </c>
      <c r="L2447" s="5">
        <v>6.5</v>
      </c>
      <c r="M2447" t="s">
        <v>8178</v>
      </c>
      <c r="N2447" s="6">
        <v>117350</v>
      </c>
      <c r="O2447" t="s">
        <v>8182</v>
      </c>
      <c r="P2447" s="6">
        <v>35000000</v>
      </c>
      <c r="Q2447" s="6">
        <v>31083599</v>
      </c>
      <c r="R2447">
        <v>-3916401</v>
      </c>
      <c r="S2447" t="s">
        <v>8185</v>
      </c>
      <c r="T2447" s="7">
        <v>41143</v>
      </c>
      <c r="U2447" t="s">
        <v>2277</v>
      </c>
      <c r="V2447" s="7">
        <v>41143</v>
      </c>
      <c r="W2447" t="s">
        <v>8212</v>
      </c>
      <c r="X2447" t="s">
        <v>8202</v>
      </c>
      <c r="Y2447">
        <v>2012</v>
      </c>
      <c r="Z2447">
        <v>22</v>
      </c>
    </row>
    <row r="2448" spans="1:26" x14ac:dyDescent="0.25">
      <c r="A2448" t="s">
        <v>6039</v>
      </c>
      <c r="B2448" t="s">
        <v>6040</v>
      </c>
      <c r="C2448" t="s">
        <v>6040</v>
      </c>
      <c r="D2448">
        <v>0</v>
      </c>
      <c r="E2448">
        <v>115</v>
      </c>
      <c r="F2448">
        <v>1</v>
      </c>
      <c r="G2448">
        <v>55</v>
      </c>
      <c r="H2448" t="s">
        <v>8177</v>
      </c>
      <c r="I2448" t="s">
        <v>83</v>
      </c>
      <c r="J2448" t="s">
        <v>8166</v>
      </c>
      <c r="K2448" t="s">
        <v>3857</v>
      </c>
      <c r="L2448" s="5">
        <v>6.5</v>
      </c>
      <c r="M2448" t="s">
        <v>8178</v>
      </c>
      <c r="N2448" s="6">
        <v>145484</v>
      </c>
      <c r="O2448" t="s">
        <v>8182</v>
      </c>
      <c r="P2448" s="6">
        <v>17000000</v>
      </c>
      <c r="Q2448" s="6">
        <v>217408513</v>
      </c>
      <c r="R2448">
        <v>200408513</v>
      </c>
      <c r="S2448" t="s">
        <v>8175</v>
      </c>
      <c r="T2448" s="7">
        <v>44826</v>
      </c>
      <c r="U2448" t="s">
        <v>6041</v>
      </c>
      <c r="V2448" s="7">
        <v>44826</v>
      </c>
      <c r="W2448" t="s">
        <v>8211</v>
      </c>
      <c r="X2448" t="s">
        <v>8199</v>
      </c>
      <c r="Y2448">
        <v>2022</v>
      </c>
      <c r="Z2448">
        <v>22</v>
      </c>
    </row>
    <row r="2449" spans="1:26" x14ac:dyDescent="0.25">
      <c r="A2449" t="s">
        <v>6042</v>
      </c>
      <c r="B2449" t="s">
        <v>6043</v>
      </c>
      <c r="C2449" t="s">
        <v>6043</v>
      </c>
      <c r="D2449">
        <v>0</v>
      </c>
      <c r="E2449">
        <v>92</v>
      </c>
      <c r="F2449">
        <v>1</v>
      </c>
      <c r="G2449">
        <v>32</v>
      </c>
      <c r="H2449" t="s">
        <v>8177</v>
      </c>
      <c r="I2449" t="s">
        <v>145</v>
      </c>
      <c r="J2449" t="s">
        <v>8166</v>
      </c>
      <c r="K2449" t="s">
        <v>8157</v>
      </c>
      <c r="L2449" s="5">
        <v>6.9</v>
      </c>
      <c r="M2449" t="s">
        <v>8178</v>
      </c>
      <c r="N2449" s="6">
        <v>98682</v>
      </c>
      <c r="O2449" t="s">
        <v>8179</v>
      </c>
      <c r="P2449" s="6">
        <v>100000</v>
      </c>
      <c r="Q2449" s="6">
        <v>1938783</v>
      </c>
      <c r="R2449">
        <v>1838783</v>
      </c>
      <c r="S2449" t="s">
        <v>8175</v>
      </c>
      <c r="T2449" s="7">
        <v>40567</v>
      </c>
      <c r="U2449" t="s">
        <v>6044</v>
      </c>
      <c r="V2449" s="7">
        <v>40567</v>
      </c>
      <c r="W2449" t="s">
        <v>8198</v>
      </c>
      <c r="X2449" t="s">
        <v>8205</v>
      </c>
      <c r="Y2449">
        <v>2011</v>
      </c>
      <c r="Z2449">
        <v>24</v>
      </c>
    </row>
    <row r="2450" spans="1:26" x14ac:dyDescent="0.25">
      <c r="A2450" t="s">
        <v>6045</v>
      </c>
      <c r="B2450" t="s">
        <v>6046</v>
      </c>
      <c r="C2450" t="s">
        <v>6046</v>
      </c>
      <c r="D2450">
        <v>0</v>
      </c>
      <c r="E2450">
        <v>107</v>
      </c>
      <c r="F2450">
        <v>1</v>
      </c>
      <c r="G2450">
        <v>47</v>
      </c>
      <c r="H2450" t="s">
        <v>8177</v>
      </c>
      <c r="I2450" t="s">
        <v>5529</v>
      </c>
      <c r="J2450" t="s">
        <v>3857</v>
      </c>
      <c r="K2450" t="s">
        <v>178</v>
      </c>
      <c r="L2450" s="5">
        <v>6.3</v>
      </c>
      <c r="M2450" t="s">
        <v>8178</v>
      </c>
      <c r="N2450" s="6">
        <v>143985</v>
      </c>
      <c r="O2450" t="s">
        <v>8182</v>
      </c>
      <c r="P2450" s="6">
        <v>45000000</v>
      </c>
      <c r="Q2450" s="6">
        <v>48330757</v>
      </c>
      <c r="R2450">
        <v>3330757</v>
      </c>
      <c r="S2450" t="s">
        <v>8175</v>
      </c>
      <c r="T2450" s="7">
        <v>41286</v>
      </c>
      <c r="U2450" t="s">
        <v>6047</v>
      </c>
      <c r="V2450" s="7">
        <v>41286</v>
      </c>
      <c r="W2450" t="s">
        <v>8198</v>
      </c>
      <c r="X2450" t="s">
        <v>8206</v>
      </c>
      <c r="Y2450">
        <v>2013</v>
      </c>
      <c r="Z2450">
        <v>12</v>
      </c>
    </row>
    <row r="2451" spans="1:26" x14ac:dyDescent="0.25">
      <c r="A2451" t="s">
        <v>6048</v>
      </c>
      <c r="B2451" t="s">
        <v>6049</v>
      </c>
      <c r="C2451" t="s">
        <v>6049</v>
      </c>
      <c r="D2451">
        <v>0</v>
      </c>
      <c r="E2451">
        <v>124</v>
      </c>
      <c r="F2451">
        <v>2</v>
      </c>
      <c r="G2451">
        <v>4</v>
      </c>
      <c r="H2451" t="s">
        <v>8183</v>
      </c>
      <c r="I2451" t="s">
        <v>145</v>
      </c>
      <c r="J2451" t="s">
        <v>8156</v>
      </c>
      <c r="K2451" t="s">
        <v>8157</v>
      </c>
      <c r="L2451" s="5">
        <v>6.1</v>
      </c>
      <c r="M2451" t="s">
        <v>8178</v>
      </c>
      <c r="N2451" s="6">
        <v>90307</v>
      </c>
      <c r="O2451" t="s">
        <v>8179</v>
      </c>
      <c r="P2451" s="6">
        <v>60000000</v>
      </c>
      <c r="Q2451" s="6">
        <v>60052138</v>
      </c>
      <c r="R2451">
        <v>52138</v>
      </c>
      <c r="S2451" t="s">
        <v>8175</v>
      </c>
      <c r="T2451" s="7">
        <v>41293</v>
      </c>
      <c r="U2451" t="s">
        <v>3933</v>
      </c>
      <c r="V2451" s="7">
        <v>41293</v>
      </c>
      <c r="W2451" t="s">
        <v>8198</v>
      </c>
      <c r="X2451" t="s">
        <v>8206</v>
      </c>
      <c r="Y2451">
        <v>2013</v>
      </c>
      <c r="Z2451">
        <v>19</v>
      </c>
    </row>
    <row r="2452" spans="1:26" x14ac:dyDescent="0.25">
      <c r="A2452" t="s">
        <v>6050</v>
      </c>
      <c r="B2452" t="s">
        <v>6051</v>
      </c>
      <c r="C2452" t="s">
        <v>6051</v>
      </c>
      <c r="D2452">
        <v>0</v>
      </c>
      <c r="E2452">
        <v>99</v>
      </c>
      <c r="F2452">
        <v>1</v>
      </c>
      <c r="G2452">
        <v>39</v>
      </c>
      <c r="H2452" t="s">
        <v>8177</v>
      </c>
      <c r="I2452" t="s">
        <v>5529</v>
      </c>
      <c r="J2452" t="s">
        <v>132</v>
      </c>
      <c r="K2452" t="s">
        <v>83</v>
      </c>
      <c r="L2452" s="5">
        <v>6.7</v>
      </c>
      <c r="M2452" t="s">
        <v>8178</v>
      </c>
      <c r="N2452" s="6">
        <v>194763</v>
      </c>
      <c r="O2452" t="s">
        <v>8182</v>
      </c>
      <c r="P2452" s="6">
        <v>42000000</v>
      </c>
      <c r="Q2452" s="6">
        <v>122810399</v>
      </c>
      <c r="R2452">
        <v>80810399</v>
      </c>
      <c r="S2452" t="s">
        <v>8175</v>
      </c>
      <c r="T2452" s="7">
        <v>43747</v>
      </c>
      <c r="U2452" t="s">
        <v>5246</v>
      </c>
      <c r="V2452" s="7">
        <v>43747</v>
      </c>
      <c r="W2452" t="s">
        <v>8204</v>
      </c>
      <c r="X2452" t="s">
        <v>8202</v>
      </c>
      <c r="Y2452">
        <v>2019</v>
      </c>
      <c r="Z2452">
        <v>9</v>
      </c>
    </row>
    <row r="2453" spans="1:26" x14ac:dyDescent="0.25">
      <c r="A2453" t="s">
        <v>6052</v>
      </c>
      <c r="B2453" t="s">
        <v>6053</v>
      </c>
      <c r="C2453" t="s">
        <v>6053</v>
      </c>
      <c r="D2453">
        <v>0</v>
      </c>
      <c r="E2453">
        <v>138</v>
      </c>
      <c r="F2453">
        <v>2</v>
      </c>
      <c r="G2453">
        <v>18</v>
      </c>
      <c r="H2453" t="s">
        <v>8183</v>
      </c>
      <c r="I2453" t="s">
        <v>145</v>
      </c>
      <c r="J2453" t="s">
        <v>8167</v>
      </c>
      <c r="K2453" t="s">
        <v>5802</v>
      </c>
      <c r="L2453" s="5">
        <v>7.1</v>
      </c>
      <c r="M2453" t="s">
        <v>8181</v>
      </c>
      <c r="N2453" s="6">
        <v>182991</v>
      </c>
      <c r="O2453" t="s">
        <v>8182</v>
      </c>
      <c r="P2453" s="6">
        <v>32000000</v>
      </c>
      <c r="Q2453" s="6">
        <v>28288071</v>
      </c>
      <c r="R2453">
        <v>-3711929</v>
      </c>
      <c r="S2453" t="s">
        <v>8185</v>
      </c>
      <c r="T2453" s="7">
        <v>41153</v>
      </c>
      <c r="U2453" t="s">
        <v>1701</v>
      </c>
      <c r="V2453" s="7">
        <v>41153</v>
      </c>
      <c r="W2453" t="s">
        <v>8211</v>
      </c>
      <c r="X2453" t="s">
        <v>8206</v>
      </c>
      <c r="Y2453">
        <v>2012</v>
      </c>
      <c r="Z2453">
        <v>1</v>
      </c>
    </row>
    <row r="2454" spans="1:26" x14ac:dyDescent="0.25">
      <c r="A2454" t="s">
        <v>6054</v>
      </c>
      <c r="B2454" t="s">
        <v>6055</v>
      </c>
      <c r="C2454" t="s">
        <v>6055</v>
      </c>
      <c r="D2454">
        <v>0</v>
      </c>
      <c r="E2454">
        <v>107</v>
      </c>
      <c r="F2454">
        <v>1</v>
      </c>
      <c r="G2454">
        <v>47</v>
      </c>
      <c r="H2454" t="s">
        <v>8177</v>
      </c>
      <c r="I2454" t="s">
        <v>145</v>
      </c>
      <c r="J2454" t="s">
        <v>8157</v>
      </c>
      <c r="K2454" t="s">
        <v>5802</v>
      </c>
      <c r="L2454" s="5">
        <v>7</v>
      </c>
      <c r="M2454" t="s">
        <v>8178</v>
      </c>
      <c r="N2454" s="6">
        <v>160877</v>
      </c>
      <c r="O2454" t="s">
        <v>8182</v>
      </c>
      <c r="P2454" s="6">
        <v>15000000</v>
      </c>
      <c r="Q2454" s="6">
        <v>59389433</v>
      </c>
      <c r="R2454">
        <v>44389433</v>
      </c>
      <c r="S2454" t="s">
        <v>8175</v>
      </c>
      <c r="T2454" s="7">
        <v>40763</v>
      </c>
      <c r="U2454" t="s">
        <v>5275</v>
      </c>
      <c r="V2454" s="7">
        <v>40763</v>
      </c>
      <c r="W2454" t="s">
        <v>8212</v>
      </c>
      <c r="X2454" t="s">
        <v>8205</v>
      </c>
      <c r="Y2454">
        <v>2011</v>
      </c>
      <c r="Z2454">
        <v>8</v>
      </c>
    </row>
    <row r="2455" spans="1:26" x14ac:dyDescent="0.25">
      <c r="A2455" t="s">
        <v>6056</v>
      </c>
      <c r="B2455" t="s">
        <v>6057</v>
      </c>
      <c r="C2455" t="s">
        <v>6057</v>
      </c>
      <c r="D2455">
        <v>0</v>
      </c>
      <c r="E2455">
        <v>117</v>
      </c>
      <c r="F2455">
        <v>1</v>
      </c>
      <c r="G2455">
        <v>57</v>
      </c>
      <c r="H2455" t="s">
        <v>8177</v>
      </c>
      <c r="I2455" t="s">
        <v>132</v>
      </c>
      <c r="J2455" t="s">
        <v>8157</v>
      </c>
      <c r="K2455" t="s">
        <v>5802</v>
      </c>
      <c r="L2455" s="5">
        <v>6.4</v>
      </c>
      <c r="M2455" t="s">
        <v>8178</v>
      </c>
      <c r="N2455" s="6">
        <v>259595</v>
      </c>
      <c r="O2455" t="s">
        <v>8182</v>
      </c>
      <c r="P2455" s="6">
        <v>80000000</v>
      </c>
      <c r="Q2455" s="6">
        <v>214945591</v>
      </c>
      <c r="R2455">
        <v>134945591</v>
      </c>
      <c r="S2455" t="s">
        <v>8175</v>
      </c>
      <c r="T2455" s="7">
        <v>40582</v>
      </c>
      <c r="U2455" t="s">
        <v>1600</v>
      </c>
      <c r="V2455" s="7">
        <v>40582</v>
      </c>
      <c r="W2455" t="s">
        <v>8201</v>
      </c>
      <c r="X2455" t="s">
        <v>8197</v>
      </c>
      <c r="Y2455">
        <v>2011</v>
      </c>
      <c r="Z2455">
        <v>8</v>
      </c>
    </row>
    <row r="2456" spans="1:26" x14ac:dyDescent="0.25">
      <c r="A2456" t="s">
        <v>6058</v>
      </c>
      <c r="B2456" t="s">
        <v>6059</v>
      </c>
      <c r="C2456" t="s">
        <v>6059</v>
      </c>
      <c r="D2456">
        <v>0</v>
      </c>
      <c r="E2456">
        <v>92</v>
      </c>
      <c r="F2456">
        <v>1</v>
      </c>
      <c r="G2456">
        <v>32</v>
      </c>
      <c r="H2456" t="s">
        <v>8177</v>
      </c>
      <c r="I2456" t="s">
        <v>5529</v>
      </c>
      <c r="J2456" t="s">
        <v>8161</v>
      </c>
      <c r="K2456" t="s">
        <v>3857</v>
      </c>
      <c r="L2456" s="5">
        <v>4.5</v>
      </c>
      <c r="M2456" t="s">
        <v>8188</v>
      </c>
      <c r="N2456" s="6">
        <v>91582</v>
      </c>
      <c r="O2456" t="s">
        <v>8179</v>
      </c>
      <c r="P2456" s="6">
        <v>10000000</v>
      </c>
      <c r="Q2456" s="6">
        <v>66984887</v>
      </c>
      <c r="R2456">
        <v>56984887</v>
      </c>
      <c r="S2456" t="s">
        <v>8175</v>
      </c>
      <c r="T2456" s="7">
        <v>40493</v>
      </c>
      <c r="U2456" t="s">
        <v>4398</v>
      </c>
      <c r="V2456" s="7">
        <v>40493</v>
      </c>
      <c r="W2456" t="s">
        <v>8207</v>
      </c>
      <c r="X2456" t="s">
        <v>8199</v>
      </c>
      <c r="Y2456">
        <v>2010</v>
      </c>
      <c r="Z2456">
        <v>11</v>
      </c>
    </row>
    <row r="2457" spans="1:26" x14ac:dyDescent="0.25">
      <c r="A2457" t="s">
        <v>6060</v>
      </c>
      <c r="B2457" t="s">
        <v>6061</v>
      </c>
      <c r="C2457" t="s">
        <v>6061</v>
      </c>
      <c r="D2457">
        <v>0</v>
      </c>
      <c r="E2457">
        <v>103</v>
      </c>
      <c r="F2457">
        <v>1</v>
      </c>
      <c r="G2457">
        <v>43</v>
      </c>
      <c r="H2457" t="s">
        <v>8177</v>
      </c>
      <c r="I2457" t="s">
        <v>132</v>
      </c>
      <c r="J2457" t="s">
        <v>8157</v>
      </c>
      <c r="K2457" t="s">
        <v>5802</v>
      </c>
      <c r="L2457" s="5">
        <v>6.4</v>
      </c>
      <c r="M2457" t="s">
        <v>8178</v>
      </c>
      <c r="N2457" s="6">
        <v>101071</v>
      </c>
      <c r="O2457" t="s">
        <v>8182</v>
      </c>
      <c r="P2457" s="6">
        <v>45000000</v>
      </c>
      <c r="Q2457" s="6">
        <v>87241576</v>
      </c>
      <c r="R2457">
        <v>42241576</v>
      </c>
      <c r="S2457" t="s">
        <v>8175</v>
      </c>
      <c r="T2457" s="7">
        <v>45092</v>
      </c>
      <c r="U2457" t="s">
        <v>6062</v>
      </c>
      <c r="V2457" s="7">
        <v>45092</v>
      </c>
      <c r="W2457" t="s">
        <v>8208</v>
      </c>
      <c r="X2457" t="s">
        <v>8199</v>
      </c>
      <c r="Y2457">
        <v>2023</v>
      </c>
      <c r="Z2457">
        <v>15</v>
      </c>
    </row>
    <row r="2458" spans="1:26" x14ac:dyDescent="0.25">
      <c r="A2458" t="s">
        <v>6063</v>
      </c>
      <c r="B2458" t="s">
        <v>6064</v>
      </c>
      <c r="C2458" t="s">
        <v>6064</v>
      </c>
      <c r="D2458">
        <v>0</v>
      </c>
      <c r="E2458">
        <v>96</v>
      </c>
      <c r="F2458">
        <v>1</v>
      </c>
      <c r="G2458">
        <v>36</v>
      </c>
      <c r="H2458" t="s">
        <v>8177</v>
      </c>
      <c r="I2458" t="s">
        <v>5529</v>
      </c>
      <c r="J2458" t="s">
        <v>145</v>
      </c>
      <c r="K2458" t="s">
        <v>3857</v>
      </c>
      <c r="L2458" s="5">
        <v>6.9</v>
      </c>
      <c r="M2458" t="s">
        <v>8178</v>
      </c>
      <c r="N2458" s="6">
        <v>110686</v>
      </c>
      <c r="O2458" t="s">
        <v>8182</v>
      </c>
      <c r="P2458" s="6">
        <v>20000000</v>
      </c>
      <c r="Q2458" s="6">
        <v>8826837</v>
      </c>
      <c r="R2458">
        <v>-11173163</v>
      </c>
      <c r="S2458" t="s">
        <v>8185</v>
      </c>
      <c r="T2458" s="7">
        <v>40983</v>
      </c>
      <c r="U2458" t="s">
        <v>5379</v>
      </c>
      <c r="V2458" s="7">
        <v>40983</v>
      </c>
      <c r="W2458" t="s">
        <v>8203</v>
      </c>
      <c r="X2458" t="s">
        <v>8199</v>
      </c>
      <c r="Y2458">
        <v>2012</v>
      </c>
      <c r="Z2458">
        <v>15</v>
      </c>
    </row>
    <row r="2459" spans="1:26" x14ac:dyDescent="0.25">
      <c r="A2459" t="s">
        <v>6065</v>
      </c>
      <c r="B2459" t="s">
        <v>6066</v>
      </c>
      <c r="C2459" t="s">
        <v>6066</v>
      </c>
      <c r="D2459">
        <v>0</v>
      </c>
      <c r="E2459">
        <v>100</v>
      </c>
      <c r="F2459">
        <v>1</v>
      </c>
      <c r="G2459">
        <v>40</v>
      </c>
      <c r="H2459" t="s">
        <v>8177</v>
      </c>
      <c r="I2459" t="s">
        <v>83</v>
      </c>
      <c r="J2459" t="s">
        <v>8166</v>
      </c>
      <c r="K2459" t="s">
        <v>3857</v>
      </c>
      <c r="L2459" s="5">
        <v>6.1</v>
      </c>
      <c r="M2459" t="s">
        <v>8178</v>
      </c>
      <c r="N2459" s="6">
        <v>103857</v>
      </c>
      <c r="O2459" t="s">
        <v>8182</v>
      </c>
      <c r="P2459" s="6">
        <v>20000000</v>
      </c>
      <c r="Q2459" s="6">
        <v>54760947</v>
      </c>
      <c r="R2459">
        <v>34760947</v>
      </c>
      <c r="S2459" t="s">
        <v>8175</v>
      </c>
      <c r="T2459" s="7">
        <v>44950</v>
      </c>
      <c r="U2459" t="s">
        <v>2307</v>
      </c>
      <c r="V2459" s="7">
        <v>44950</v>
      </c>
      <c r="W2459" t="s">
        <v>8198</v>
      </c>
      <c r="X2459" t="s">
        <v>8197</v>
      </c>
      <c r="Y2459">
        <v>2023</v>
      </c>
      <c r="Z2459">
        <v>24</v>
      </c>
    </row>
    <row r="2460" spans="1:26" x14ac:dyDescent="0.25">
      <c r="A2460" t="s">
        <v>6067</v>
      </c>
      <c r="B2460" t="s">
        <v>6068</v>
      </c>
      <c r="C2460" t="s">
        <v>6068</v>
      </c>
      <c r="D2460">
        <v>0</v>
      </c>
      <c r="E2460">
        <v>102</v>
      </c>
      <c r="F2460">
        <v>1</v>
      </c>
      <c r="G2460">
        <v>42</v>
      </c>
      <c r="H2460" t="s">
        <v>8177</v>
      </c>
      <c r="I2460" t="s">
        <v>5529</v>
      </c>
      <c r="J2460" t="s">
        <v>8162</v>
      </c>
      <c r="K2460" t="s">
        <v>3857</v>
      </c>
      <c r="L2460" s="5">
        <v>6.6</v>
      </c>
      <c r="M2460" t="s">
        <v>8178</v>
      </c>
      <c r="N2460" s="6">
        <v>157168</v>
      </c>
      <c r="O2460" t="s">
        <v>8182</v>
      </c>
      <c r="P2460" s="6">
        <v>42000000</v>
      </c>
      <c r="Q2460" s="6">
        <v>47636031</v>
      </c>
      <c r="R2460">
        <v>5636031</v>
      </c>
      <c r="S2460" t="s">
        <v>8175</v>
      </c>
      <c r="T2460" s="7">
        <v>40934</v>
      </c>
      <c r="U2460" t="s">
        <v>6069</v>
      </c>
      <c r="V2460" s="7">
        <v>40934</v>
      </c>
      <c r="W2460" t="s">
        <v>8198</v>
      </c>
      <c r="X2460" t="s">
        <v>8199</v>
      </c>
      <c r="Y2460">
        <v>2012</v>
      </c>
      <c r="Z2460">
        <v>26</v>
      </c>
    </row>
    <row r="2461" spans="1:26" x14ac:dyDescent="0.25">
      <c r="A2461" t="s">
        <v>6070</v>
      </c>
      <c r="B2461" t="s">
        <v>5190</v>
      </c>
      <c r="C2461" t="s">
        <v>5190</v>
      </c>
      <c r="D2461">
        <v>0</v>
      </c>
      <c r="E2461">
        <v>158</v>
      </c>
      <c r="F2461">
        <v>2</v>
      </c>
      <c r="G2461">
        <v>38</v>
      </c>
      <c r="H2461" t="s">
        <v>8183</v>
      </c>
      <c r="I2461" t="s">
        <v>8162</v>
      </c>
      <c r="J2461" t="s">
        <v>145</v>
      </c>
      <c r="K2461" t="s">
        <v>8166</v>
      </c>
      <c r="L2461" s="5">
        <v>7.8</v>
      </c>
      <c r="M2461" t="s">
        <v>8181</v>
      </c>
      <c r="N2461" s="6">
        <v>483943</v>
      </c>
      <c r="O2461" t="s">
        <v>8182</v>
      </c>
      <c r="P2461" s="6">
        <v>90000000</v>
      </c>
      <c r="Q2461" s="6">
        <v>232617430</v>
      </c>
      <c r="R2461">
        <v>142617430</v>
      </c>
      <c r="S2461" t="s">
        <v>8175</v>
      </c>
      <c r="T2461" s="7">
        <v>40889</v>
      </c>
      <c r="U2461" t="s">
        <v>1081</v>
      </c>
      <c r="V2461" s="7">
        <v>40889</v>
      </c>
      <c r="W2461" t="s">
        <v>8196</v>
      </c>
      <c r="X2461" t="s">
        <v>8205</v>
      </c>
      <c r="Y2461">
        <v>2011</v>
      </c>
      <c r="Z2461">
        <v>12</v>
      </c>
    </row>
    <row r="2462" spans="1:26" x14ac:dyDescent="0.25">
      <c r="A2462" t="s">
        <v>6071</v>
      </c>
      <c r="B2462" t="s">
        <v>6072</v>
      </c>
      <c r="C2462" t="s">
        <v>6072</v>
      </c>
      <c r="D2462">
        <v>0</v>
      </c>
      <c r="E2462">
        <v>146</v>
      </c>
      <c r="F2462">
        <v>2</v>
      </c>
      <c r="G2462">
        <v>26</v>
      </c>
      <c r="H2462" t="s">
        <v>8183</v>
      </c>
      <c r="I2462" t="s">
        <v>5529</v>
      </c>
      <c r="J2462" t="s">
        <v>8158</v>
      </c>
      <c r="K2462" t="s">
        <v>145</v>
      </c>
      <c r="L2462" s="5">
        <v>7.2</v>
      </c>
      <c r="M2462" t="s">
        <v>8181</v>
      </c>
      <c r="N2462" s="6">
        <v>163349</v>
      </c>
      <c r="O2462" t="s">
        <v>8182</v>
      </c>
      <c r="P2462" s="6">
        <v>66000000</v>
      </c>
      <c r="Q2462" s="6">
        <v>177584879</v>
      </c>
      <c r="R2462">
        <v>111584879</v>
      </c>
      <c r="S2462" t="s">
        <v>8175</v>
      </c>
      <c r="T2462" s="7">
        <v>40881</v>
      </c>
      <c r="U2462" t="s">
        <v>139</v>
      </c>
      <c r="V2462" s="7">
        <v>40881</v>
      </c>
      <c r="W2462" t="s">
        <v>8196</v>
      </c>
      <c r="X2462" t="s">
        <v>8200</v>
      </c>
      <c r="Y2462">
        <v>2011</v>
      </c>
      <c r="Z2462">
        <v>4</v>
      </c>
    </row>
    <row r="2463" spans="1:26" x14ac:dyDescent="0.25">
      <c r="A2463" t="s">
        <v>6073</v>
      </c>
      <c r="B2463" t="s">
        <v>6074</v>
      </c>
      <c r="C2463" t="s">
        <v>6075</v>
      </c>
      <c r="D2463">
        <v>0</v>
      </c>
      <c r="E2463">
        <v>94</v>
      </c>
      <c r="F2463">
        <v>1</v>
      </c>
      <c r="G2463">
        <v>34</v>
      </c>
      <c r="H2463" t="s">
        <v>8177</v>
      </c>
      <c r="I2463" t="s">
        <v>8158</v>
      </c>
      <c r="J2463" t="s">
        <v>8159</v>
      </c>
      <c r="K2463" t="s">
        <v>145</v>
      </c>
      <c r="L2463" s="5">
        <v>7.6</v>
      </c>
      <c r="M2463" t="s">
        <v>8181</v>
      </c>
      <c r="N2463" s="6">
        <v>100060</v>
      </c>
      <c r="O2463" t="s">
        <v>8182</v>
      </c>
      <c r="P2463" s="6">
        <v>23000000</v>
      </c>
      <c r="Q2463" s="6">
        <v>149480483</v>
      </c>
      <c r="R2463">
        <v>126480483</v>
      </c>
      <c r="S2463" t="s">
        <v>8175</v>
      </c>
      <c r="T2463" s="7">
        <v>40376</v>
      </c>
      <c r="U2463" t="s">
        <v>6076</v>
      </c>
      <c r="V2463" s="7">
        <v>40376</v>
      </c>
      <c r="W2463" t="s">
        <v>8209</v>
      </c>
      <c r="X2463" t="s">
        <v>8206</v>
      </c>
      <c r="Y2463">
        <v>2010</v>
      </c>
      <c r="Z2463">
        <v>17</v>
      </c>
    </row>
    <row r="2464" spans="1:26" x14ac:dyDescent="0.25">
      <c r="A2464" t="s">
        <v>6077</v>
      </c>
      <c r="B2464" t="s">
        <v>6078</v>
      </c>
      <c r="C2464" t="s">
        <v>6078</v>
      </c>
      <c r="D2464">
        <v>0</v>
      </c>
      <c r="E2464">
        <v>118</v>
      </c>
      <c r="F2464">
        <v>1</v>
      </c>
      <c r="G2464">
        <v>58</v>
      </c>
      <c r="H2464" t="s">
        <v>8177</v>
      </c>
      <c r="I2464" t="s">
        <v>132</v>
      </c>
      <c r="J2464" t="s">
        <v>145</v>
      </c>
      <c r="K2464" t="s">
        <v>8157</v>
      </c>
      <c r="L2464" s="5">
        <v>7.4</v>
      </c>
      <c r="M2464" t="s">
        <v>8181</v>
      </c>
      <c r="N2464" s="6">
        <v>548962</v>
      </c>
      <c r="O2464" t="s">
        <v>8184</v>
      </c>
      <c r="P2464" s="6">
        <v>50000000</v>
      </c>
      <c r="Q2464" s="6">
        <v>145079584</v>
      </c>
      <c r="R2464">
        <v>95079584</v>
      </c>
      <c r="S2464" t="s">
        <v>8175</v>
      </c>
      <c r="T2464" s="7">
        <v>40743</v>
      </c>
      <c r="U2464" t="s">
        <v>4981</v>
      </c>
      <c r="V2464" s="7">
        <v>40743</v>
      </c>
      <c r="W2464" t="s">
        <v>8209</v>
      </c>
      <c r="X2464" t="s">
        <v>8197</v>
      </c>
      <c r="Y2464">
        <v>2011</v>
      </c>
      <c r="Z2464">
        <v>19</v>
      </c>
    </row>
    <row r="2465" spans="1:26" x14ac:dyDescent="0.25">
      <c r="A2465" t="s">
        <v>6079</v>
      </c>
      <c r="B2465" t="s">
        <v>6080</v>
      </c>
      <c r="C2465" t="s">
        <v>6080</v>
      </c>
      <c r="D2465">
        <v>0</v>
      </c>
      <c r="E2465">
        <v>128</v>
      </c>
      <c r="F2465">
        <v>2</v>
      </c>
      <c r="G2465">
        <v>8</v>
      </c>
      <c r="H2465" t="s">
        <v>8183</v>
      </c>
      <c r="I2465" t="s">
        <v>5529</v>
      </c>
      <c r="J2465" t="s">
        <v>8158</v>
      </c>
      <c r="K2465" t="s">
        <v>8156</v>
      </c>
      <c r="L2465" s="5">
        <v>6.1</v>
      </c>
      <c r="M2465" t="s">
        <v>8178</v>
      </c>
      <c r="N2465" s="6">
        <v>135504</v>
      </c>
      <c r="O2465" t="s">
        <v>8182</v>
      </c>
      <c r="P2465" s="6">
        <v>100000000</v>
      </c>
      <c r="Q2465" s="6">
        <v>83869818</v>
      </c>
      <c r="R2465">
        <v>-16130182</v>
      </c>
      <c r="S2465" t="s">
        <v>8185</v>
      </c>
      <c r="T2465" s="7">
        <v>43439</v>
      </c>
      <c r="U2465" t="s">
        <v>6081</v>
      </c>
      <c r="V2465" s="7">
        <v>43439</v>
      </c>
      <c r="W2465" t="s">
        <v>8196</v>
      </c>
      <c r="X2465" t="s">
        <v>8202</v>
      </c>
      <c r="Y2465">
        <v>2018</v>
      </c>
      <c r="Z2465">
        <v>5</v>
      </c>
    </row>
    <row r="2466" spans="1:26" x14ac:dyDescent="0.25">
      <c r="A2466" t="s">
        <v>6082</v>
      </c>
      <c r="B2466" t="s">
        <v>6083</v>
      </c>
      <c r="C2466" t="s">
        <v>6084</v>
      </c>
      <c r="D2466">
        <v>0</v>
      </c>
      <c r="E2466">
        <v>92</v>
      </c>
      <c r="F2466">
        <v>1</v>
      </c>
      <c r="G2466">
        <v>32</v>
      </c>
      <c r="H2466" t="s">
        <v>8177</v>
      </c>
      <c r="I2466" t="s">
        <v>83</v>
      </c>
      <c r="J2466" t="s">
        <v>3857</v>
      </c>
      <c r="K2466" t="s">
        <v>5802</v>
      </c>
      <c r="L2466" s="5">
        <v>4.8</v>
      </c>
      <c r="M2466" t="s">
        <v>8188</v>
      </c>
      <c r="N2466" s="6">
        <v>55003</v>
      </c>
      <c r="O2466" t="s">
        <v>8179</v>
      </c>
      <c r="P2466" s="6">
        <v>20000000</v>
      </c>
      <c r="Q2466" s="6">
        <v>47340586</v>
      </c>
      <c r="R2466">
        <v>27340586</v>
      </c>
      <c r="S2466" t="s">
        <v>8175</v>
      </c>
      <c r="T2466" s="7">
        <v>41277</v>
      </c>
      <c r="U2466" t="s">
        <v>5200</v>
      </c>
      <c r="V2466" s="7">
        <v>41277</v>
      </c>
      <c r="W2466" t="s">
        <v>8198</v>
      </c>
      <c r="X2466" t="s">
        <v>8199</v>
      </c>
      <c r="Y2466">
        <v>2013</v>
      </c>
      <c r="Z2466">
        <v>3</v>
      </c>
    </row>
    <row r="2467" spans="1:26" x14ac:dyDescent="0.25">
      <c r="A2467" t="s">
        <v>6085</v>
      </c>
      <c r="B2467" t="s">
        <v>6086</v>
      </c>
      <c r="C2467" t="s">
        <v>6086</v>
      </c>
      <c r="D2467">
        <v>0</v>
      </c>
      <c r="E2467">
        <v>111</v>
      </c>
      <c r="F2467">
        <v>1</v>
      </c>
      <c r="G2467">
        <v>51</v>
      </c>
      <c r="H2467" t="s">
        <v>8177</v>
      </c>
      <c r="I2467" t="s">
        <v>132</v>
      </c>
      <c r="J2467" t="s">
        <v>145</v>
      </c>
      <c r="K2467" t="s">
        <v>5802</v>
      </c>
      <c r="L2467" s="5">
        <v>5.3</v>
      </c>
      <c r="M2467" t="s">
        <v>8178</v>
      </c>
      <c r="N2467" s="6">
        <v>56442</v>
      </c>
      <c r="O2467" t="s">
        <v>8179</v>
      </c>
      <c r="P2467" s="6">
        <v>70000000</v>
      </c>
      <c r="Q2467" s="6">
        <v>69721966</v>
      </c>
      <c r="R2467">
        <v>-278034</v>
      </c>
      <c r="S2467" t="s">
        <v>8185</v>
      </c>
      <c r="T2467" s="7">
        <v>40556</v>
      </c>
      <c r="U2467" t="s">
        <v>507</v>
      </c>
      <c r="V2467" s="7">
        <v>40556</v>
      </c>
      <c r="W2467" t="s">
        <v>8198</v>
      </c>
      <c r="X2467" t="s">
        <v>8199</v>
      </c>
      <c r="Y2467">
        <v>2011</v>
      </c>
      <c r="Z2467">
        <v>13</v>
      </c>
    </row>
    <row r="2468" spans="1:26" x14ac:dyDescent="0.25">
      <c r="A2468" t="s">
        <v>6087</v>
      </c>
      <c r="B2468" t="s">
        <v>6088</v>
      </c>
      <c r="C2468" t="s">
        <v>6088</v>
      </c>
      <c r="D2468">
        <v>0</v>
      </c>
      <c r="E2468">
        <v>101</v>
      </c>
      <c r="F2468">
        <v>1</v>
      </c>
      <c r="G2468">
        <v>41</v>
      </c>
      <c r="H2468" t="s">
        <v>8177</v>
      </c>
      <c r="I2468" t="s">
        <v>8158</v>
      </c>
      <c r="J2468" t="s">
        <v>8159</v>
      </c>
      <c r="K2468" t="s">
        <v>132</v>
      </c>
      <c r="L2468" s="5">
        <v>7</v>
      </c>
      <c r="M2468" t="s">
        <v>8178</v>
      </c>
      <c r="N2468" s="6">
        <v>93215</v>
      </c>
      <c r="O2468" t="s">
        <v>8179</v>
      </c>
      <c r="P2468" s="6">
        <v>200000000</v>
      </c>
      <c r="Q2468" s="6">
        <v>495488990</v>
      </c>
      <c r="R2468">
        <v>295488990</v>
      </c>
      <c r="S2468" t="s">
        <v>8175</v>
      </c>
      <c r="T2468" s="7">
        <v>45073</v>
      </c>
      <c r="U2468" t="s">
        <v>6089</v>
      </c>
      <c r="V2468" s="7">
        <v>45073</v>
      </c>
      <c r="W2468" t="s">
        <v>8213</v>
      </c>
      <c r="X2468" t="s">
        <v>8206</v>
      </c>
      <c r="Y2468">
        <v>2023</v>
      </c>
      <c r="Z2468">
        <v>27</v>
      </c>
    </row>
    <row r="2469" spans="1:26" x14ac:dyDescent="0.25">
      <c r="A2469" t="s">
        <v>6090</v>
      </c>
      <c r="B2469" t="s">
        <v>6091</v>
      </c>
      <c r="C2469" t="s">
        <v>6091</v>
      </c>
      <c r="D2469">
        <v>0</v>
      </c>
      <c r="E2469">
        <v>102</v>
      </c>
      <c r="F2469">
        <v>1</v>
      </c>
      <c r="G2469">
        <v>42</v>
      </c>
      <c r="H2469" t="s">
        <v>8177</v>
      </c>
      <c r="I2469" t="s">
        <v>83</v>
      </c>
      <c r="J2469" t="s">
        <v>8166</v>
      </c>
      <c r="K2469" t="s">
        <v>3857</v>
      </c>
      <c r="L2469" s="5">
        <v>7</v>
      </c>
      <c r="M2469" t="s">
        <v>8178</v>
      </c>
      <c r="N2469" s="6">
        <v>165756</v>
      </c>
      <c r="O2469" t="s">
        <v>8182</v>
      </c>
      <c r="P2469" s="6">
        <v>4500000</v>
      </c>
      <c r="Q2469" s="6">
        <v>45352337</v>
      </c>
      <c r="R2469">
        <v>40852337</v>
      </c>
      <c r="S2469" t="s">
        <v>8175</v>
      </c>
      <c r="T2469" s="7">
        <v>44802</v>
      </c>
      <c r="U2469" t="s">
        <v>6092</v>
      </c>
      <c r="V2469" s="7">
        <v>44802</v>
      </c>
      <c r="W2469" t="s">
        <v>8212</v>
      </c>
      <c r="X2469" t="s">
        <v>8205</v>
      </c>
      <c r="Y2469">
        <v>2022</v>
      </c>
      <c r="Z2469">
        <v>29</v>
      </c>
    </row>
    <row r="2470" spans="1:26" x14ac:dyDescent="0.25">
      <c r="A2470" t="s">
        <v>6093</v>
      </c>
      <c r="B2470" t="s">
        <v>6094</v>
      </c>
      <c r="C2470" t="s">
        <v>6094</v>
      </c>
      <c r="D2470">
        <v>0</v>
      </c>
      <c r="E2470">
        <v>101</v>
      </c>
      <c r="F2470">
        <v>1</v>
      </c>
      <c r="G2470">
        <v>41</v>
      </c>
      <c r="H2470" t="s">
        <v>8177</v>
      </c>
      <c r="I2470" t="s">
        <v>145</v>
      </c>
      <c r="J2470" t="s">
        <v>83</v>
      </c>
      <c r="K2470" t="s">
        <v>3857</v>
      </c>
      <c r="L2470" s="5">
        <v>5.5</v>
      </c>
      <c r="M2470" t="s">
        <v>8178</v>
      </c>
      <c r="N2470" s="6">
        <v>80221</v>
      </c>
      <c r="O2470" t="s">
        <v>8179</v>
      </c>
      <c r="P2470" s="6">
        <v>10000000</v>
      </c>
      <c r="Q2470" s="6">
        <v>44287131</v>
      </c>
      <c r="R2470">
        <v>34287131</v>
      </c>
      <c r="S2470" t="s">
        <v>8175</v>
      </c>
      <c r="T2470" s="7">
        <v>41173</v>
      </c>
      <c r="U2470" t="s">
        <v>6095</v>
      </c>
      <c r="V2470" s="7">
        <v>41173</v>
      </c>
      <c r="W2470" t="s">
        <v>8211</v>
      </c>
      <c r="X2470" t="s">
        <v>1465</v>
      </c>
      <c r="Y2470">
        <v>2012</v>
      </c>
      <c r="Z2470">
        <v>21</v>
      </c>
    </row>
    <row r="2471" spans="1:26" x14ac:dyDescent="0.25">
      <c r="A2471" t="s">
        <v>6096</v>
      </c>
      <c r="B2471" t="s">
        <v>6097</v>
      </c>
      <c r="C2471" t="s">
        <v>6097</v>
      </c>
      <c r="D2471">
        <v>0</v>
      </c>
      <c r="E2471">
        <v>98</v>
      </c>
      <c r="F2471">
        <v>1</v>
      </c>
      <c r="G2471">
        <v>38</v>
      </c>
      <c r="H2471" t="s">
        <v>8177</v>
      </c>
      <c r="I2471" t="s">
        <v>132</v>
      </c>
      <c r="J2471" t="s">
        <v>145</v>
      </c>
      <c r="K2471" t="s">
        <v>8157</v>
      </c>
      <c r="L2471" s="5">
        <v>6.1</v>
      </c>
      <c r="M2471" t="s">
        <v>8178</v>
      </c>
      <c r="N2471" s="6">
        <v>70008</v>
      </c>
      <c r="O2471" t="s">
        <v>8179</v>
      </c>
      <c r="P2471" s="6">
        <v>30000000</v>
      </c>
      <c r="Q2471" s="6">
        <v>75055070</v>
      </c>
      <c r="R2471">
        <v>45055070</v>
      </c>
      <c r="S2471" t="s">
        <v>8175</v>
      </c>
      <c r="T2471" s="7">
        <v>40721</v>
      </c>
      <c r="U2471" t="s">
        <v>1667</v>
      </c>
      <c r="V2471" s="7">
        <v>40721</v>
      </c>
      <c r="W2471" t="s">
        <v>8208</v>
      </c>
      <c r="X2471" t="s">
        <v>8205</v>
      </c>
      <c r="Y2471">
        <v>2011</v>
      </c>
      <c r="Z2471">
        <v>27</v>
      </c>
    </row>
    <row r="2472" spans="1:26" x14ac:dyDescent="0.25">
      <c r="A2472" t="s">
        <v>6098</v>
      </c>
      <c r="B2472" t="s">
        <v>6099</v>
      </c>
      <c r="C2472" t="s">
        <v>6099</v>
      </c>
      <c r="D2472">
        <v>0</v>
      </c>
      <c r="E2472">
        <v>110</v>
      </c>
      <c r="F2472">
        <v>1</v>
      </c>
      <c r="G2472">
        <v>50</v>
      </c>
      <c r="H2472" t="s">
        <v>8177</v>
      </c>
      <c r="I2472" t="s">
        <v>5529</v>
      </c>
      <c r="J2472" t="s">
        <v>8158</v>
      </c>
      <c r="K2472" t="s">
        <v>8161</v>
      </c>
      <c r="L2472" s="5">
        <v>5.7</v>
      </c>
      <c r="M2472" t="s">
        <v>8178</v>
      </c>
      <c r="N2472" s="6">
        <v>185918</v>
      </c>
      <c r="O2472" t="s">
        <v>8182</v>
      </c>
      <c r="P2472" s="6">
        <v>130000000</v>
      </c>
      <c r="Q2472" s="6">
        <v>375740705</v>
      </c>
      <c r="R2472">
        <v>245740705</v>
      </c>
      <c r="S2472" t="s">
        <v>8175</v>
      </c>
      <c r="T2472" s="7">
        <v>41344</v>
      </c>
      <c r="U2472" t="s">
        <v>4920</v>
      </c>
      <c r="V2472" s="7">
        <v>41344</v>
      </c>
      <c r="W2472" t="s">
        <v>8203</v>
      </c>
      <c r="X2472" t="s">
        <v>8205</v>
      </c>
      <c r="Y2472">
        <v>2013</v>
      </c>
      <c r="Z2472">
        <v>11</v>
      </c>
    </row>
    <row r="2473" spans="1:26" x14ac:dyDescent="0.25">
      <c r="A2473" t="s">
        <v>6100</v>
      </c>
      <c r="B2473" t="s">
        <v>6101</v>
      </c>
      <c r="C2473" t="s">
        <v>6101</v>
      </c>
      <c r="D2473">
        <v>0</v>
      </c>
      <c r="E2473">
        <v>110</v>
      </c>
      <c r="F2473">
        <v>1</v>
      </c>
      <c r="G2473">
        <v>50</v>
      </c>
      <c r="H2473" t="s">
        <v>8177</v>
      </c>
      <c r="I2473" t="s">
        <v>132</v>
      </c>
      <c r="J2473" t="s">
        <v>145</v>
      </c>
      <c r="K2473" t="s">
        <v>8157</v>
      </c>
      <c r="L2473" s="5">
        <v>5.7</v>
      </c>
      <c r="M2473" t="s">
        <v>8178</v>
      </c>
      <c r="N2473" s="6">
        <v>75026</v>
      </c>
      <c r="O2473" t="s">
        <v>8179</v>
      </c>
      <c r="P2473" s="6">
        <v>40000000</v>
      </c>
      <c r="Q2473" s="6">
        <v>84384002</v>
      </c>
      <c r="R2473">
        <v>44384002</v>
      </c>
      <c r="S2473" t="s">
        <v>8175</v>
      </c>
      <c r="T2473" s="7">
        <v>41046</v>
      </c>
      <c r="U2473" t="s">
        <v>3653</v>
      </c>
      <c r="V2473" s="7">
        <v>41046</v>
      </c>
      <c r="W2473" t="s">
        <v>8213</v>
      </c>
      <c r="X2473" t="s">
        <v>8199</v>
      </c>
      <c r="Y2473">
        <v>2012</v>
      </c>
      <c r="Z2473">
        <v>17</v>
      </c>
    </row>
    <row r="2474" spans="1:26" x14ac:dyDescent="0.25">
      <c r="A2474" t="s">
        <v>6102</v>
      </c>
      <c r="B2474" t="s">
        <v>6103</v>
      </c>
      <c r="C2474" t="s">
        <v>6103</v>
      </c>
      <c r="D2474">
        <v>0</v>
      </c>
      <c r="E2474">
        <v>129</v>
      </c>
      <c r="F2474">
        <v>2</v>
      </c>
      <c r="G2474">
        <v>9</v>
      </c>
      <c r="H2474" t="s">
        <v>8183</v>
      </c>
      <c r="I2474" t="s">
        <v>5529</v>
      </c>
      <c r="J2474" t="s">
        <v>8160</v>
      </c>
      <c r="K2474" t="s">
        <v>8162</v>
      </c>
      <c r="L2474" s="5">
        <v>6.7</v>
      </c>
      <c r="M2474" t="s">
        <v>8178</v>
      </c>
      <c r="N2474" s="6">
        <v>68295</v>
      </c>
      <c r="O2474" t="s">
        <v>8179</v>
      </c>
      <c r="P2474" s="6">
        <v>30000000</v>
      </c>
      <c r="Q2474" s="6">
        <v>3338690</v>
      </c>
      <c r="R2474">
        <v>-26661310</v>
      </c>
      <c r="S2474" t="s">
        <v>8185</v>
      </c>
      <c r="T2474" s="7">
        <v>40797</v>
      </c>
      <c r="U2474" t="s">
        <v>2862</v>
      </c>
      <c r="V2474" s="7">
        <v>40797</v>
      </c>
      <c r="W2474" t="s">
        <v>8211</v>
      </c>
      <c r="X2474" t="s">
        <v>8200</v>
      </c>
      <c r="Y2474">
        <v>2011</v>
      </c>
      <c r="Z2474">
        <v>11</v>
      </c>
    </row>
    <row r="2475" spans="1:26" x14ac:dyDescent="0.25">
      <c r="A2475" t="s">
        <v>6104</v>
      </c>
      <c r="B2475" t="s">
        <v>6105</v>
      </c>
      <c r="C2475" t="s">
        <v>6105</v>
      </c>
      <c r="D2475">
        <v>0</v>
      </c>
      <c r="E2475">
        <v>97</v>
      </c>
      <c r="F2475">
        <v>1</v>
      </c>
      <c r="G2475">
        <v>37</v>
      </c>
      <c r="H2475" t="s">
        <v>8177</v>
      </c>
      <c r="I2475" t="s">
        <v>8158</v>
      </c>
      <c r="J2475" t="s">
        <v>8163</v>
      </c>
      <c r="K2475" t="s">
        <v>8156</v>
      </c>
      <c r="L2475" s="5">
        <v>6.9</v>
      </c>
      <c r="M2475" t="s">
        <v>8178</v>
      </c>
      <c r="N2475" s="6">
        <v>393701</v>
      </c>
      <c r="O2475" t="s">
        <v>8182</v>
      </c>
      <c r="P2475" s="6">
        <v>180000000</v>
      </c>
      <c r="Q2475" s="6">
        <v>759853685</v>
      </c>
      <c r="R2475">
        <v>579853685</v>
      </c>
      <c r="S2475" t="s">
        <v>8175</v>
      </c>
      <c r="T2475" s="7">
        <v>41787</v>
      </c>
      <c r="U2475" t="s">
        <v>6106</v>
      </c>
      <c r="V2475" s="7">
        <v>41787</v>
      </c>
      <c r="W2475" t="s">
        <v>8213</v>
      </c>
      <c r="X2475" t="s">
        <v>8202</v>
      </c>
      <c r="Y2475">
        <v>2014</v>
      </c>
      <c r="Z2475">
        <v>28</v>
      </c>
    </row>
    <row r="2476" spans="1:26" x14ac:dyDescent="0.25">
      <c r="A2476" t="s">
        <v>6107</v>
      </c>
      <c r="B2476" t="s">
        <v>6108</v>
      </c>
      <c r="C2476" t="s">
        <v>6108</v>
      </c>
      <c r="D2476">
        <v>0</v>
      </c>
      <c r="E2476">
        <v>98</v>
      </c>
      <c r="F2476">
        <v>1</v>
      </c>
      <c r="G2476">
        <v>38</v>
      </c>
      <c r="H2476" t="s">
        <v>8177</v>
      </c>
      <c r="I2476" t="s">
        <v>132</v>
      </c>
      <c r="J2476" t="s">
        <v>83</v>
      </c>
      <c r="K2476" t="s">
        <v>8157</v>
      </c>
      <c r="L2476" s="5">
        <v>6.8</v>
      </c>
      <c r="M2476" t="s">
        <v>8178</v>
      </c>
      <c r="N2476" s="6">
        <v>239935</v>
      </c>
      <c r="O2476" t="s">
        <v>8182</v>
      </c>
      <c r="P2476" s="6">
        <v>35000000</v>
      </c>
      <c r="Q2476" s="6">
        <v>116980662</v>
      </c>
      <c r="R2476">
        <v>81980662</v>
      </c>
      <c r="S2476" t="s">
        <v>8175</v>
      </c>
      <c r="T2476" s="7">
        <v>41290</v>
      </c>
      <c r="U2476" t="s">
        <v>5631</v>
      </c>
      <c r="V2476" s="7">
        <v>41290</v>
      </c>
      <c r="W2476" t="s">
        <v>8198</v>
      </c>
      <c r="X2476" t="s">
        <v>8202</v>
      </c>
      <c r="Y2476">
        <v>2013</v>
      </c>
      <c r="Z2476">
        <v>16</v>
      </c>
    </row>
    <row r="2477" spans="1:26" x14ac:dyDescent="0.25">
      <c r="A2477" t="s">
        <v>6109</v>
      </c>
      <c r="B2477" t="s">
        <v>6110</v>
      </c>
      <c r="C2477" t="s">
        <v>6110</v>
      </c>
      <c r="D2477">
        <v>0</v>
      </c>
      <c r="E2477">
        <v>83</v>
      </c>
      <c r="F2477">
        <v>1</v>
      </c>
      <c r="G2477">
        <v>23</v>
      </c>
      <c r="H2477" t="s">
        <v>8177</v>
      </c>
      <c r="I2477" t="s">
        <v>132</v>
      </c>
      <c r="J2477" t="s">
        <v>145</v>
      </c>
      <c r="K2477" t="s">
        <v>5802</v>
      </c>
      <c r="L2477" s="5">
        <v>6.4</v>
      </c>
      <c r="M2477" t="s">
        <v>8178</v>
      </c>
      <c r="N2477" s="6">
        <v>65175</v>
      </c>
      <c r="O2477" t="s">
        <v>8179</v>
      </c>
      <c r="P2477" s="6">
        <v>10000000</v>
      </c>
      <c r="Q2477" s="6">
        <v>4704757</v>
      </c>
      <c r="R2477">
        <v>-5295243</v>
      </c>
      <c r="S2477" t="s">
        <v>8185</v>
      </c>
      <c r="T2477" s="7">
        <v>40800</v>
      </c>
      <c r="U2477" t="s">
        <v>6111</v>
      </c>
      <c r="V2477" s="7">
        <v>40800</v>
      </c>
      <c r="W2477" t="s">
        <v>8211</v>
      </c>
      <c r="X2477" t="s">
        <v>8202</v>
      </c>
      <c r="Y2477">
        <v>2011</v>
      </c>
      <c r="Z2477">
        <v>14</v>
      </c>
    </row>
    <row r="2478" spans="1:26" x14ac:dyDescent="0.25">
      <c r="A2478" t="s">
        <v>6112</v>
      </c>
      <c r="B2478" t="s">
        <v>6113</v>
      </c>
      <c r="C2478" t="s">
        <v>6113</v>
      </c>
      <c r="D2478">
        <v>0</v>
      </c>
      <c r="E2478">
        <v>104</v>
      </c>
      <c r="F2478">
        <v>1</v>
      </c>
      <c r="G2478">
        <v>44</v>
      </c>
      <c r="H2478" t="s">
        <v>8177</v>
      </c>
      <c r="I2478" t="s">
        <v>5529</v>
      </c>
      <c r="J2478" t="s">
        <v>8166</v>
      </c>
      <c r="K2478" t="s">
        <v>3857</v>
      </c>
      <c r="L2478" s="5">
        <v>6.3</v>
      </c>
      <c r="M2478" t="s">
        <v>8178</v>
      </c>
      <c r="N2478" s="6">
        <v>122629</v>
      </c>
      <c r="O2478" t="s">
        <v>8182</v>
      </c>
      <c r="P2478" s="6">
        <v>30000000</v>
      </c>
      <c r="Q2478" s="6">
        <v>119942387</v>
      </c>
      <c r="R2478">
        <v>89942387</v>
      </c>
      <c r="S2478" t="s">
        <v>8175</v>
      </c>
      <c r="T2478" s="7">
        <v>43108</v>
      </c>
      <c r="U2478" t="s">
        <v>3656</v>
      </c>
      <c r="V2478" s="7">
        <v>43108</v>
      </c>
      <c r="W2478" t="s">
        <v>8198</v>
      </c>
      <c r="X2478" t="s">
        <v>8205</v>
      </c>
      <c r="Y2478">
        <v>2018</v>
      </c>
      <c r="Z2478">
        <v>8</v>
      </c>
    </row>
    <row r="2479" spans="1:26" x14ac:dyDescent="0.25">
      <c r="A2479" t="s">
        <v>6114</v>
      </c>
      <c r="B2479" t="s">
        <v>6115</v>
      </c>
      <c r="C2479" t="s">
        <v>6115</v>
      </c>
      <c r="D2479">
        <v>0</v>
      </c>
      <c r="E2479">
        <v>103</v>
      </c>
      <c r="F2479">
        <v>1</v>
      </c>
      <c r="G2479">
        <v>43</v>
      </c>
      <c r="H2479" t="s">
        <v>8177</v>
      </c>
      <c r="I2479" t="s">
        <v>83</v>
      </c>
      <c r="J2479" t="s">
        <v>8166</v>
      </c>
      <c r="K2479" t="s">
        <v>3857</v>
      </c>
      <c r="L2479" s="5">
        <v>6.8</v>
      </c>
      <c r="M2479" t="s">
        <v>8178</v>
      </c>
      <c r="N2479" s="6">
        <v>332529</v>
      </c>
      <c r="O2479" t="s">
        <v>8182</v>
      </c>
      <c r="P2479" s="6">
        <v>1500000</v>
      </c>
      <c r="Q2479" s="6">
        <v>100106454</v>
      </c>
      <c r="R2479">
        <v>98606454</v>
      </c>
      <c r="S2479" t="s">
        <v>8175</v>
      </c>
      <c r="T2479" s="7">
        <v>40435</v>
      </c>
      <c r="U2479" t="s">
        <v>3594</v>
      </c>
      <c r="V2479" s="7">
        <v>40435</v>
      </c>
      <c r="W2479" t="s">
        <v>8211</v>
      </c>
      <c r="X2479" t="s">
        <v>8197</v>
      </c>
      <c r="Y2479">
        <v>2010</v>
      </c>
      <c r="Z2479">
        <v>14</v>
      </c>
    </row>
    <row r="2480" spans="1:26" x14ac:dyDescent="0.25">
      <c r="A2480" t="s">
        <v>6116</v>
      </c>
      <c r="B2480" t="s">
        <v>6117</v>
      </c>
      <c r="C2480" t="s">
        <v>6117</v>
      </c>
      <c r="D2480">
        <v>0</v>
      </c>
      <c r="E2480">
        <v>110</v>
      </c>
      <c r="F2480">
        <v>1</v>
      </c>
      <c r="G2480">
        <v>50</v>
      </c>
      <c r="H2480" t="s">
        <v>8177</v>
      </c>
      <c r="I2480" t="s">
        <v>5529</v>
      </c>
      <c r="J2480" t="s">
        <v>8158</v>
      </c>
      <c r="K2480" t="s">
        <v>3857</v>
      </c>
      <c r="L2480" s="5">
        <v>6.4</v>
      </c>
      <c r="M2480" t="s">
        <v>8178</v>
      </c>
      <c r="N2480" s="6">
        <v>71122</v>
      </c>
      <c r="O2480" t="s">
        <v>8179</v>
      </c>
      <c r="P2480" s="6">
        <v>12000000</v>
      </c>
      <c r="Q2480" s="6">
        <v>82499399</v>
      </c>
      <c r="R2480">
        <v>70499399</v>
      </c>
      <c r="S2480" t="s">
        <v>8175</v>
      </c>
      <c r="T2480" s="7">
        <v>40946</v>
      </c>
      <c r="U2480" t="s">
        <v>6118</v>
      </c>
      <c r="V2480" s="7">
        <v>40946</v>
      </c>
      <c r="W2480" t="s">
        <v>8201</v>
      </c>
      <c r="X2480" t="s">
        <v>8197</v>
      </c>
      <c r="Y2480">
        <v>2012</v>
      </c>
      <c r="Z2480">
        <v>7</v>
      </c>
    </row>
    <row r="2481" spans="1:26" x14ac:dyDescent="0.25">
      <c r="A2481" t="s">
        <v>6119</v>
      </c>
      <c r="B2481" t="s">
        <v>6120</v>
      </c>
      <c r="C2481" t="s">
        <v>6120</v>
      </c>
      <c r="D2481">
        <v>0</v>
      </c>
      <c r="E2481">
        <v>95</v>
      </c>
      <c r="F2481">
        <v>1</v>
      </c>
      <c r="G2481">
        <v>35</v>
      </c>
      <c r="H2481" t="s">
        <v>8177</v>
      </c>
      <c r="I2481" t="s">
        <v>5529</v>
      </c>
      <c r="J2481" t="s">
        <v>8161</v>
      </c>
      <c r="K2481" t="s">
        <v>3857</v>
      </c>
      <c r="L2481" s="5">
        <v>6</v>
      </c>
      <c r="M2481" t="s">
        <v>8178</v>
      </c>
      <c r="N2481" s="6">
        <v>100372</v>
      </c>
      <c r="O2481" t="s">
        <v>8182</v>
      </c>
      <c r="P2481" s="6">
        <v>20000000</v>
      </c>
      <c r="Q2481" s="6">
        <v>32948113</v>
      </c>
      <c r="R2481">
        <v>12948113</v>
      </c>
      <c r="S2481" t="s">
        <v>8175</v>
      </c>
      <c r="T2481" s="7">
        <v>41006</v>
      </c>
      <c r="U2481" t="s">
        <v>6121</v>
      </c>
      <c r="V2481" s="7">
        <v>41006</v>
      </c>
      <c r="W2481" t="s">
        <v>8210</v>
      </c>
      <c r="X2481" t="s">
        <v>8206</v>
      </c>
      <c r="Y2481">
        <v>2012</v>
      </c>
      <c r="Z2481">
        <v>7</v>
      </c>
    </row>
    <row r="2482" spans="1:26" x14ac:dyDescent="0.25">
      <c r="A2482" t="s">
        <v>6122</v>
      </c>
      <c r="B2482" t="s">
        <v>6123</v>
      </c>
      <c r="C2482" t="s">
        <v>6123</v>
      </c>
      <c r="D2482">
        <v>0</v>
      </c>
      <c r="E2482">
        <v>97</v>
      </c>
      <c r="F2482">
        <v>1</v>
      </c>
      <c r="G2482">
        <v>37</v>
      </c>
      <c r="H2482" t="s">
        <v>8177</v>
      </c>
      <c r="I2482" t="s">
        <v>132</v>
      </c>
      <c r="J2482" t="s">
        <v>145</v>
      </c>
      <c r="K2482" t="s">
        <v>8157</v>
      </c>
      <c r="L2482" s="5">
        <v>4.4000000000000004</v>
      </c>
      <c r="M2482" t="s">
        <v>8188</v>
      </c>
      <c r="N2482" s="6">
        <v>57644</v>
      </c>
      <c r="O2482" t="s">
        <v>8179</v>
      </c>
      <c r="P2482" s="6">
        <v>11000000</v>
      </c>
      <c r="Q2482" s="6">
        <v>10578643</v>
      </c>
      <c r="R2482">
        <v>-421357</v>
      </c>
      <c r="S2482" t="s">
        <v>8185</v>
      </c>
      <c r="T2482" s="7">
        <v>40949</v>
      </c>
      <c r="U2482" t="s">
        <v>6124</v>
      </c>
      <c r="V2482" s="7">
        <v>40949</v>
      </c>
      <c r="W2482" t="s">
        <v>8201</v>
      </c>
      <c r="X2482" t="s">
        <v>1465</v>
      </c>
      <c r="Y2482">
        <v>2012</v>
      </c>
      <c r="Z2482">
        <v>10</v>
      </c>
    </row>
    <row r="2483" spans="1:26" x14ac:dyDescent="0.25">
      <c r="A2483" t="s">
        <v>6125</v>
      </c>
      <c r="B2483" t="s">
        <v>6126</v>
      </c>
      <c r="C2483" t="s">
        <v>6126</v>
      </c>
      <c r="D2483">
        <v>0</v>
      </c>
      <c r="E2483">
        <v>130</v>
      </c>
      <c r="F2483">
        <v>2</v>
      </c>
      <c r="G2483">
        <v>10</v>
      </c>
      <c r="H2483" t="s">
        <v>8183</v>
      </c>
      <c r="I2483" t="s">
        <v>5529</v>
      </c>
      <c r="J2483" t="s">
        <v>8162</v>
      </c>
      <c r="K2483" t="s">
        <v>3857</v>
      </c>
      <c r="L2483" s="5">
        <v>7.3</v>
      </c>
      <c r="M2483" t="s">
        <v>8181</v>
      </c>
      <c r="N2483" s="6">
        <v>400401</v>
      </c>
      <c r="O2483" t="s">
        <v>8182</v>
      </c>
      <c r="P2483" s="6">
        <v>125000000</v>
      </c>
      <c r="Q2483" s="6">
        <v>626137675</v>
      </c>
      <c r="R2483">
        <v>501137675</v>
      </c>
      <c r="S2483" t="s">
        <v>8175</v>
      </c>
      <c r="T2483" s="7">
        <v>40648</v>
      </c>
      <c r="U2483" t="s">
        <v>4186</v>
      </c>
      <c r="V2483" s="7">
        <v>40648</v>
      </c>
      <c r="W2483" t="s">
        <v>8210</v>
      </c>
      <c r="X2483" t="s">
        <v>1465</v>
      </c>
      <c r="Y2483">
        <v>2011</v>
      </c>
      <c r="Z2483">
        <v>15</v>
      </c>
    </row>
    <row r="2484" spans="1:26" x14ac:dyDescent="0.25">
      <c r="A2484" t="s">
        <v>6127</v>
      </c>
      <c r="B2484" t="s">
        <v>6128</v>
      </c>
      <c r="C2484" t="s">
        <v>6128</v>
      </c>
      <c r="D2484">
        <v>0</v>
      </c>
      <c r="E2484">
        <v>112</v>
      </c>
      <c r="F2484">
        <v>1</v>
      </c>
      <c r="G2484">
        <v>52</v>
      </c>
      <c r="H2484" t="s">
        <v>8177</v>
      </c>
      <c r="I2484" t="s">
        <v>8160</v>
      </c>
      <c r="J2484" t="s">
        <v>145</v>
      </c>
      <c r="K2484" t="s">
        <v>8163</v>
      </c>
      <c r="L2484" s="5">
        <v>7</v>
      </c>
      <c r="M2484" t="s">
        <v>8178</v>
      </c>
      <c r="N2484" s="6">
        <v>51973</v>
      </c>
      <c r="O2484" t="s">
        <v>8179</v>
      </c>
      <c r="P2484" s="6">
        <v>18000000</v>
      </c>
      <c r="Q2484" s="6">
        <v>47121159</v>
      </c>
      <c r="R2484">
        <v>29121159</v>
      </c>
      <c r="S2484" t="s">
        <v>8175</v>
      </c>
      <c r="T2484" s="7">
        <v>40641</v>
      </c>
      <c r="U2484" t="s">
        <v>6129</v>
      </c>
      <c r="V2484" s="7">
        <v>40641</v>
      </c>
      <c r="W2484" t="s">
        <v>8210</v>
      </c>
      <c r="X2484" t="s">
        <v>1465</v>
      </c>
      <c r="Y2484">
        <v>2011</v>
      </c>
      <c r="Z2484">
        <v>8</v>
      </c>
    </row>
    <row r="2485" spans="1:26" x14ac:dyDescent="0.25">
      <c r="A2485" t="s">
        <v>6130</v>
      </c>
      <c r="B2485" t="s">
        <v>6131</v>
      </c>
      <c r="C2485" t="s">
        <v>6131</v>
      </c>
      <c r="D2485">
        <v>0</v>
      </c>
      <c r="E2485">
        <v>103</v>
      </c>
      <c r="F2485">
        <v>1</v>
      </c>
      <c r="G2485">
        <v>43</v>
      </c>
      <c r="H2485" t="s">
        <v>8177</v>
      </c>
      <c r="I2485" t="s">
        <v>5529</v>
      </c>
      <c r="J2485" t="s">
        <v>132</v>
      </c>
      <c r="K2485" t="s">
        <v>8157</v>
      </c>
      <c r="L2485" s="5">
        <v>6.3</v>
      </c>
      <c r="M2485" t="s">
        <v>8178</v>
      </c>
      <c r="N2485" s="6">
        <v>192534</v>
      </c>
      <c r="O2485" t="s">
        <v>8182</v>
      </c>
      <c r="P2485" s="6">
        <v>65000000</v>
      </c>
      <c r="Q2485" s="6">
        <v>156491279</v>
      </c>
      <c r="R2485">
        <v>91491279</v>
      </c>
      <c r="S2485" t="s">
        <v>8175</v>
      </c>
      <c r="T2485" s="7">
        <v>40938</v>
      </c>
      <c r="U2485" t="s">
        <v>2247</v>
      </c>
      <c r="V2485" s="7">
        <v>40938</v>
      </c>
      <c r="W2485" t="s">
        <v>8198</v>
      </c>
      <c r="X2485" t="s">
        <v>8205</v>
      </c>
      <c r="Y2485">
        <v>2012</v>
      </c>
      <c r="Z2485">
        <v>30</v>
      </c>
    </row>
    <row r="2486" spans="1:26" x14ac:dyDescent="0.25">
      <c r="A2486" t="s">
        <v>6132</v>
      </c>
      <c r="B2486" t="s">
        <v>6133</v>
      </c>
      <c r="C2486" t="s">
        <v>6133</v>
      </c>
      <c r="D2486">
        <v>0</v>
      </c>
      <c r="E2486">
        <v>130</v>
      </c>
      <c r="F2486">
        <v>2</v>
      </c>
      <c r="G2486">
        <v>10</v>
      </c>
      <c r="H2486" t="s">
        <v>8183</v>
      </c>
      <c r="I2486" t="s">
        <v>8160</v>
      </c>
      <c r="J2486" t="s">
        <v>132</v>
      </c>
      <c r="K2486" t="s">
        <v>145</v>
      </c>
      <c r="L2486" s="5">
        <v>7.8</v>
      </c>
      <c r="M2486" t="s">
        <v>8181</v>
      </c>
      <c r="N2486" s="6">
        <v>468247</v>
      </c>
      <c r="O2486" t="s">
        <v>8182</v>
      </c>
      <c r="P2486" s="6">
        <v>28000000</v>
      </c>
      <c r="Q2486" s="6">
        <v>133440870</v>
      </c>
      <c r="R2486">
        <v>105440870</v>
      </c>
      <c r="S2486" t="s">
        <v>8175</v>
      </c>
      <c r="T2486" s="7">
        <v>42320</v>
      </c>
      <c r="U2486" t="s">
        <v>3314</v>
      </c>
      <c r="V2486" s="7">
        <v>42320</v>
      </c>
      <c r="W2486" t="s">
        <v>8207</v>
      </c>
      <c r="X2486" t="s">
        <v>8199</v>
      </c>
      <c r="Y2486">
        <v>2015</v>
      </c>
      <c r="Z2486">
        <v>12</v>
      </c>
    </row>
    <row r="2487" spans="1:26" x14ac:dyDescent="0.25">
      <c r="A2487" t="s">
        <v>6134</v>
      </c>
      <c r="B2487" t="s">
        <v>6135</v>
      </c>
      <c r="C2487" t="s">
        <v>6135</v>
      </c>
      <c r="D2487">
        <v>0</v>
      </c>
      <c r="E2487">
        <v>95</v>
      </c>
      <c r="F2487">
        <v>1</v>
      </c>
      <c r="G2487">
        <v>35</v>
      </c>
      <c r="H2487" t="s">
        <v>8177</v>
      </c>
      <c r="I2487" t="s">
        <v>145</v>
      </c>
      <c r="J2487" t="s">
        <v>8156</v>
      </c>
      <c r="K2487" t="s">
        <v>83</v>
      </c>
      <c r="L2487" s="5">
        <v>6.4</v>
      </c>
      <c r="M2487" t="s">
        <v>8178</v>
      </c>
      <c r="N2487" s="6">
        <v>190540</v>
      </c>
      <c r="O2487" t="s">
        <v>8182</v>
      </c>
      <c r="P2487" s="6">
        <v>17000000</v>
      </c>
      <c r="Q2487" s="6">
        <v>128955898</v>
      </c>
      <c r="R2487">
        <v>111955898</v>
      </c>
      <c r="S2487" t="s">
        <v>8175</v>
      </c>
      <c r="T2487" s="7">
        <v>40932</v>
      </c>
      <c r="U2487" t="s">
        <v>6136</v>
      </c>
      <c r="V2487" s="7">
        <v>40932</v>
      </c>
      <c r="W2487" t="s">
        <v>8198</v>
      </c>
      <c r="X2487" t="s">
        <v>8197</v>
      </c>
      <c r="Y2487">
        <v>2012</v>
      </c>
      <c r="Z2487">
        <v>24</v>
      </c>
    </row>
    <row r="2488" spans="1:26" x14ac:dyDescent="0.25">
      <c r="A2488" t="s">
        <v>6137</v>
      </c>
      <c r="B2488" t="s">
        <v>6138</v>
      </c>
      <c r="C2488" t="s">
        <v>6138</v>
      </c>
      <c r="D2488">
        <v>0</v>
      </c>
      <c r="E2488">
        <v>106</v>
      </c>
      <c r="F2488">
        <v>1</v>
      </c>
      <c r="G2488">
        <v>46</v>
      </c>
      <c r="H2488" t="s">
        <v>8177</v>
      </c>
      <c r="I2488" t="s">
        <v>145</v>
      </c>
      <c r="J2488" t="s">
        <v>3857</v>
      </c>
      <c r="K2488" t="s">
        <v>5802</v>
      </c>
      <c r="L2488" s="5">
        <v>6.8</v>
      </c>
      <c r="M2488" t="s">
        <v>8178</v>
      </c>
      <c r="N2488" s="6">
        <v>311976</v>
      </c>
      <c r="O2488" t="s">
        <v>8182</v>
      </c>
      <c r="P2488" s="6">
        <v>60000000</v>
      </c>
      <c r="Q2488" s="6">
        <v>136515867</v>
      </c>
      <c r="R2488">
        <v>76515867</v>
      </c>
      <c r="S2488" t="s">
        <v>8175</v>
      </c>
      <c r="T2488" s="7">
        <v>40789</v>
      </c>
      <c r="U2488" t="s">
        <v>924</v>
      </c>
      <c r="V2488" s="7">
        <v>40789</v>
      </c>
      <c r="W2488" t="s">
        <v>8211</v>
      </c>
      <c r="X2488" t="s">
        <v>8206</v>
      </c>
      <c r="Y2488">
        <v>2011</v>
      </c>
      <c r="Z2488">
        <v>3</v>
      </c>
    </row>
    <row r="2489" spans="1:26" x14ac:dyDescent="0.25">
      <c r="A2489" t="s">
        <v>6139</v>
      </c>
      <c r="B2489" t="s">
        <v>6140</v>
      </c>
      <c r="C2489" t="s">
        <v>6140</v>
      </c>
      <c r="D2489">
        <v>0</v>
      </c>
      <c r="E2489">
        <v>118</v>
      </c>
      <c r="F2489">
        <v>1</v>
      </c>
      <c r="G2489">
        <v>58</v>
      </c>
      <c r="H2489" t="s">
        <v>8177</v>
      </c>
      <c r="I2489" t="s">
        <v>132</v>
      </c>
      <c r="J2489" t="s">
        <v>8157</v>
      </c>
      <c r="K2489" t="s">
        <v>5802</v>
      </c>
      <c r="L2489" s="5">
        <v>5.6</v>
      </c>
      <c r="M2489" t="s">
        <v>8178</v>
      </c>
      <c r="N2489" s="6">
        <v>88595</v>
      </c>
      <c r="O2489" t="s">
        <v>8179</v>
      </c>
      <c r="P2489" s="6">
        <v>56000000</v>
      </c>
      <c r="Q2489" s="6">
        <v>142044638</v>
      </c>
      <c r="R2489">
        <v>86044638</v>
      </c>
      <c r="S2489" t="s">
        <v>8175</v>
      </c>
      <c r="T2489" s="7">
        <v>40882</v>
      </c>
      <c r="U2489" t="s">
        <v>720</v>
      </c>
      <c r="V2489" s="7">
        <v>40882</v>
      </c>
      <c r="W2489" t="s">
        <v>8196</v>
      </c>
      <c r="X2489" t="s">
        <v>8205</v>
      </c>
      <c r="Y2489">
        <v>2011</v>
      </c>
      <c r="Z2489">
        <v>5</v>
      </c>
    </row>
    <row r="2490" spans="1:26" x14ac:dyDescent="0.25">
      <c r="A2490" t="s">
        <v>6141</v>
      </c>
      <c r="B2490" t="s">
        <v>6142</v>
      </c>
      <c r="C2490" t="s">
        <v>6142</v>
      </c>
      <c r="D2490">
        <v>0</v>
      </c>
      <c r="E2490">
        <v>115</v>
      </c>
      <c r="F2490">
        <v>1</v>
      </c>
      <c r="G2490">
        <v>55</v>
      </c>
      <c r="H2490" t="s">
        <v>8177</v>
      </c>
      <c r="I2490" t="s">
        <v>5529</v>
      </c>
      <c r="J2490" t="s">
        <v>3857</v>
      </c>
      <c r="K2490" t="s">
        <v>5802</v>
      </c>
      <c r="L2490" s="5">
        <v>6.7</v>
      </c>
      <c r="M2490" t="s">
        <v>8178</v>
      </c>
      <c r="N2490" s="6">
        <v>232166</v>
      </c>
      <c r="O2490" t="s">
        <v>8182</v>
      </c>
      <c r="P2490" s="6">
        <v>85000000</v>
      </c>
      <c r="Q2490" s="6">
        <v>208076205</v>
      </c>
      <c r="R2490">
        <v>123076205</v>
      </c>
      <c r="S2490" t="s">
        <v>8175</v>
      </c>
      <c r="T2490" s="7">
        <v>40946</v>
      </c>
      <c r="U2490" t="s">
        <v>4892</v>
      </c>
      <c r="V2490" s="7">
        <v>40946</v>
      </c>
      <c r="W2490" t="s">
        <v>8201</v>
      </c>
      <c r="X2490" t="s">
        <v>8197</v>
      </c>
      <c r="Y2490">
        <v>2012</v>
      </c>
      <c r="Z2490">
        <v>7</v>
      </c>
    </row>
    <row r="2491" spans="1:26" x14ac:dyDescent="0.25">
      <c r="A2491" t="s">
        <v>6143</v>
      </c>
      <c r="B2491" t="s">
        <v>6144</v>
      </c>
      <c r="C2491" t="s">
        <v>6144</v>
      </c>
      <c r="D2491">
        <v>0</v>
      </c>
      <c r="E2491">
        <v>106</v>
      </c>
      <c r="F2491">
        <v>1</v>
      </c>
      <c r="G2491">
        <v>46</v>
      </c>
      <c r="H2491" t="s">
        <v>8177</v>
      </c>
      <c r="I2491" t="s">
        <v>5529</v>
      </c>
      <c r="J2491" t="s">
        <v>8166</v>
      </c>
      <c r="K2491" t="s">
        <v>3857</v>
      </c>
      <c r="L2491" s="5">
        <v>5.0999999999999996</v>
      </c>
      <c r="M2491" t="s">
        <v>8178</v>
      </c>
      <c r="N2491" s="6">
        <v>82719</v>
      </c>
      <c r="O2491" t="s">
        <v>8179</v>
      </c>
      <c r="P2491" s="6">
        <v>35000000</v>
      </c>
      <c r="Q2491" s="6">
        <v>82087155</v>
      </c>
      <c r="R2491">
        <v>47087155</v>
      </c>
      <c r="S2491" t="s">
        <v>8175</v>
      </c>
      <c r="T2491" s="7">
        <v>40778</v>
      </c>
      <c r="U2491" t="s">
        <v>1011</v>
      </c>
      <c r="V2491" s="7">
        <v>40778</v>
      </c>
      <c r="W2491" t="s">
        <v>8212</v>
      </c>
      <c r="X2491" t="s">
        <v>8197</v>
      </c>
      <c r="Y2491">
        <v>2011</v>
      </c>
      <c r="Z2491">
        <v>23</v>
      </c>
    </row>
    <row r="2492" spans="1:26" x14ac:dyDescent="0.25">
      <c r="A2492" t="s">
        <v>6145</v>
      </c>
      <c r="B2492" t="s">
        <v>6146</v>
      </c>
      <c r="C2492" t="s">
        <v>6146</v>
      </c>
      <c r="D2492">
        <v>0</v>
      </c>
      <c r="E2492">
        <v>106</v>
      </c>
      <c r="F2492">
        <v>1</v>
      </c>
      <c r="G2492">
        <v>46</v>
      </c>
      <c r="H2492" t="s">
        <v>8177</v>
      </c>
      <c r="I2492" t="s">
        <v>8162</v>
      </c>
      <c r="J2492" t="s">
        <v>145</v>
      </c>
      <c r="K2492" t="s">
        <v>3857</v>
      </c>
      <c r="L2492" s="5">
        <v>7</v>
      </c>
      <c r="M2492" t="s">
        <v>8178</v>
      </c>
      <c r="N2492" s="6">
        <v>159477</v>
      </c>
      <c r="O2492" t="s">
        <v>8182</v>
      </c>
      <c r="P2492" s="6">
        <v>12600000</v>
      </c>
      <c r="Q2492" s="6">
        <v>18658381</v>
      </c>
      <c r="R2492">
        <v>6058381</v>
      </c>
      <c r="S2492" t="s">
        <v>8175</v>
      </c>
      <c r="T2492" s="7">
        <v>41887</v>
      </c>
      <c r="U2492" t="s">
        <v>6147</v>
      </c>
      <c r="V2492" s="7">
        <v>41887</v>
      </c>
      <c r="W2492" t="s">
        <v>8211</v>
      </c>
      <c r="X2492" t="s">
        <v>1465</v>
      </c>
      <c r="Y2492">
        <v>2014</v>
      </c>
      <c r="Z2492">
        <v>5</v>
      </c>
    </row>
    <row r="2493" spans="1:26" x14ac:dyDescent="0.25">
      <c r="A2493" t="s">
        <v>6148</v>
      </c>
      <c r="B2493" t="s">
        <v>6149</v>
      </c>
      <c r="C2493" t="s">
        <v>6149</v>
      </c>
      <c r="D2493">
        <v>0</v>
      </c>
      <c r="E2493">
        <v>117</v>
      </c>
      <c r="F2493">
        <v>1</v>
      </c>
      <c r="G2493">
        <v>57</v>
      </c>
      <c r="H2493" t="s">
        <v>8177</v>
      </c>
      <c r="I2493" t="s">
        <v>5529</v>
      </c>
      <c r="J2493" t="s">
        <v>8158</v>
      </c>
      <c r="K2493" t="s">
        <v>145</v>
      </c>
      <c r="L2493" s="5">
        <v>6.7</v>
      </c>
      <c r="M2493" t="s">
        <v>8178</v>
      </c>
      <c r="N2493" s="6">
        <v>260169</v>
      </c>
      <c r="O2493" t="s">
        <v>8182</v>
      </c>
      <c r="P2493" s="6">
        <v>25000000</v>
      </c>
      <c r="Q2493" s="6">
        <v>79781695</v>
      </c>
      <c r="R2493">
        <v>54781695</v>
      </c>
      <c r="S2493" t="s">
        <v>8175</v>
      </c>
      <c r="T2493" s="7">
        <v>40888</v>
      </c>
      <c r="U2493" t="s">
        <v>3917</v>
      </c>
      <c r="V2493" s="7">
        <v>40888</v>
      </c>
      <c r="W2493" t="s">
        <v>8196</v>
      </c>
      <c r="X2493" t="s">
        <v>8200</v>
      </c>
      <c r="Y2493">
        <v>2011</v>
      </c>
      <c r="Z2493">
        <v>11</v>
      </c>
    </row>
    <row r="2494" spans="1:26" x14ac:dyDescent="0.25">
      <c r="A2494" t="s">
        <v>6150</v>
      </c>
      <c r="B2494" t="s">
        <v>6151</v>
      </c>
      <c r="C2494" t="s">
        <v>6151</v>
      </c>
      <c r="D2494">
        <v>0</v>
      </c>
      <c r="E2494">
        <v>90</v>
      </c>
      <c r="F2494">
        <v>1</v>
      </c>
      <c r="G2494">
        <v>30</v>
      </c>
      <c r="H2494" t="s">
        <v>8177</v>
      </c>
      <c r="I2494" t="s">
        <v>5529</v>
      </c>
      <c r="J2494" t="s">
        <v>8162</v>
      </c>
      <c r="K2494" t="s">
        <v>145</v>
      </c>
      <c r="L2494" s="5">
        <v>5.7</v>
      </c>
      <c r="M2494" t="s">
        <v>8178</v>
      </c>
      <c r="N2494" s="6">
        <v>116595</v>
      </c>
      <c r="O2494" t="s">
        <v>8182</v>
      </c>
      <c r="P2494" s="6">
        <v>4800000</v>
      </c>
      <c r="Q2494" s="6">
        <v>10658332</v>
      </c>
      <c r="R2494">
        <v>5858332</v>
      </c>
      <c r="S2494" t="s">
        <v>8175</v>
      </c>
      <c r="T2494" s="7">
        <v>41416</v>
      </c>
      <c r="U2494" t="s">
        <v>4433</v>
      </c>
      <c r="V2494" s="7">
        <v>41416</v>
      </c>
      <c r="W2494" t="s">
        <v>8213</v>
      </c>
      <c r="X2494" t="s">
        <v>8202</v>
      </c>
      <c r="Y2494">
        <v>2013</v>
      </c>
      <c r="Z2494">
        <v>22</v>
      </c>
    </row>
    <row r="2495" spans="1:26" x14ac:dyDescent="0.25">
      <c r="A2495" t="s">
        <v>6152</v>
      </c>
      <c r="B2495" t="s">
        <v>6153</v>
      </c>
      <c r="C2495" t="s">
        <v>6153</v>
      </c>
      <c r="D2495">
        <v>0</v>
      </c>
      <c r="E2495">
        <v>127</v>
      </c>
      <c r="F2495">
        <v>2</v>
      </c>
      <c r="G2495">
        <v>7</v>
      </c>
      <c r="H2495" t="s">
        <v>8183</v>
      </c>
      <c r="I2495" t="s">
        <v>145</v>
      </c>
      <c r="J2495" t="s">
        <v>5802</v>
      </c>
      <c r="K2495" t="s">
        <v>5802</v>
      </c>
      <c r="L2495" s="5">
        <v>7.9</v>
      </c>
      <c r="M2495" t="s">
        <v>8181</v>
      </c>
      <c r="N2495" s="6">
        <v>104266</v>
      </c>
      <c r="O2495" t="s">
        <v>8182</v>
      </c>
      <c r="P2495" s="6">
        <v>8900000</v>
      </c>
      <c r="Q2495" s="6">
        <v>29664140</v>
      </c>
      <c r="R2495">
        <v>20764140</v>
      </c>
      <c r="S2495" t="s">
        <v>8175</v>
      </c>
      <c r="T2495" s="7">
        <v>41049</v>
      </c>
      <c r="U2495" t="s">
        <v>4520</v>
      </c>
      <c r="V2495" s="7">
        <v>41049</v>
      </c>
      <c r="W2495" t="s">
        <v>8213</v>
      </c>
      <c r="X2495" t="s">
        <v>8200</v>
      </c>
      <c r="Y2495">
        <v>2012</v>
      </c>
      <c r="Z2495">
        <v>20</v>
      </c>
    </row>
    <row r="2496" spans="1:26" x14ac:dyDescent="0.25">
      <c r="A2496" t="s">
        <v>6154</v>
      </c>
      <c r="B2496" t="s">
        <v>6155</v>
      </c>
      <c r="C2496" t="s">
        <v>6155</v>
      </c>
      <c r="D2496">
        <v>0</v>
      </c>
      <c r="E2496">
        <v>113</v>
      </c>
      <c r="F2496">
        <v>1</v>
      </c>
      <c r="G2496">
        <v>53</v>
      </c>
      <c r="H2496" t="s">
        <v>8177</v>
      </c>
      <c r="I2496" t="s">
        <v>132</v>
      </c>
      <c r="J2496" t="s">
        <v>5802</v>
      </c>
      <c r="K2496" t="s">
        <v>5802</v>
      </c>
      <c r="L2496" s="5">
        <v>6.7</v>
      </c>
      <c r="M2496" t="s">
        <v>8178</v>
      </c>
      <c r="N2496" s="6">
        <v>221482</v>
      </c>
      <c r="O2496" t="s">
        <v>8182</v>
      </c>
      <c r="P2496" s="6">
        <v>50000000</v>
      </c>
      <c r="Q2496" s="6">
        <v>234989584</v>
      </c>
      <c r="R2496">
        <v>184989584</v>
      </c>
      <c r="S2496" t="s">
        <v>8175</v>
      </c>
      <c r="T2496" s="7">
        <v>41003</v>
      </c>
      <c r="U2496" t="s">
        <v>4317</v>
      </c>
      <c r="V2496" s="7">
        <v>41003</v>
      </c>
      <c r="W2496" t="s">
        <v>8210</v>
      </c>
      <c r="X2496" t="s">
        <v>8202</v>
      </c>
      <c r="Y2496">
        <v>2012</v>
      </c>
      <c r="Z2496">
        <v>4</v>
      </c>
    </row>
    <row r="2497" spans="1:26" x14ac:dyDescent="0.25">
      <c r="A2497" t="s">
        <v>6156</v>
      </c>
      <c r="B2497" t="s">
        <v>6157</v>
      </c>
      <c r="C2497" t="s">
        <v>6157</v>
      </c>
      <c r="D2497">
        <v>0</v>
      </c>
      <c r="E2497">
        <v>94</v>
      </c>
      <c r="F2497">
        <v>1</v>
      </c>
      <c r="G2497">
        <v>34</v>
      </c>
      <c r="H2497" t="s">
        <v>8177</v>
      </c>
      <c r="I2497" t="s">
        <v>132</v>
      </c>
      <c r="J2497" t="s">
        <v>8156</v>
      </c>
      <c r="K2497" t="s">
        <v>8157</v>
      </c>
      <c r="L2497" s="5">
        <v>7.6</v>
      </c>
      <c r="M2497" t="s">
        <v>8181</v>
      </c>
      <c r="N2497" s="6">
        <v>442824</v>
      </c>
      <c r="O2497" t="s">
        <v>8182</v>
      </c>
      <c r="P2497" s="6">
        <v>17000000</v>
      </c>
      <c r="Q2497" s="6">
        <v>151672318</v>
      </c>
      <c r="R2497">
        <v>134672318</v>
      </c>
      <c r="S2497" t="s">
        <v>8175</v>
      </c>
      <c r="T2497" s="7">
        <v>40674</v>
      </c>
      <c r="U2497" t="s">
        <v>186</v>
      </c>
      <c r="V2497" s="7">
        <v>40674</v>
      </c>
      <c r="W2497" t="s">
        <v>8213</v>
      </c>
      <c r="X2497" t="s">
        <v>8202</v>
      </c>
      <c r="Y2497">
        <v>2011</v>
      </c>
      <c r="Z2497">
        <v>11</v>
      </c>
    </row>
    <row r="2498" spans="1:26" x14ac:dyDescent="0.25">
      <c r="A2498" t="s">
        <v>6158</v>
      </c>
      <c r="B2498" t="s">
        <v>6159</v>
      </c>
      <c r="C2498" t="s">
        <v>6159</v>
      </c>
      <c r="D2498">
        <v>0</v>
      </c>
      <c r="E2498">
        <v>98</v>
      </c>
      <c r="F2498">
        <v>1</v>
      </c>
      <c r="G2498">
        <v>38</v>
      </c>
      <c r="H2498" t="s">
        <v>8177</v>
      </c>
      <c r="I2498" t="s">
        <v>5529</v>
      </c>
      <c r="J2498" t="s">
        <v>3857</v>
      </c>
      <c r="K2498" t="s">
        <v>5802</v>
      </c>
      <c r="L2498" s="5">
        <v>5.2</v>
      </c>
      <c r="M2498" t="s">
        <v>8178</v>
      </c>
      <c r="N2498" s="6">
        <v>212684</v>
      </c>
      <c r="O2498" t="s">
        <v>8182</v>
      </c>
      <c r="P2498" s="6">
        <v>92000000</v>
      </c>
      <c r="Q2498" s="6">
        <v>304654182</v>
      </c>
      <c r="R2498">
        <v>212654182</v>
      </c>
      <c r="S2498" t="s">
        <v>8175</v>
      </c>
      <c r="T2498" s="7">
        <v>41311</v>
      </c>
      <c r="U2498" t="s">
        <v>2242</v>
      </c>
      <c r="V2498" s="7">
        <v>41311</v>
      </c>
      <c r="W2498" t="s">
        <v>8201</v>
      </c>
      <c r="X2498" t="s">
        <v>8202</v>
      </c>
      <c r="Y2498">
        <v>2013</v>
      </c>
      <c r="Z2498">
        <v>6</v>
      </c>
    </row>
    <row r="2499" spans="1:26" x14ac:dyDescent="0.25">
      <c r="A2499" t="s">
        <v>6160</v>
      </c>
      <c r="B2499" t="s">
        <v>6161</v>
      </c>
      <c r="C2499" t="s">
        <v>6161</v>
      </c>
      <c r="D2499">
        <v>0</v>
      </c>
      <c r="E2499">
        <v>104</v>
      </c>
      <c r="F2499">
        <v>1</v>
      </c>
      <c r="G2499">
        <v>44</v>
      </c>
      <c r="H2499" t="s">
        <v>8177</v>
      </c>
      <c r="I2499" t="s">
        <v>145</v>
      </c>
      <c r="J2499" t="s">
        <v>8157</v>
      </c>
      <c r="K2499" t="s">
        <v>5802</v>
      </c>
      <c r="L2499" s="5">
        <v>6.8</v>
      </c>
      <c r="M2499" t="s">
        <v>8178</v>
      </c>
      <c r="N2499" s="6">
        <v>201429</v>
      </c>
      <c r="O2499" t="s">
        <v>8182</v>
      </c>
      <c r="P2499" s="6">
        <v>30000000</v>
      </c>
      <c r="Q2499" s="6">
        <v>196114570</v>
      </c>
      <c r="R2499">
        <v>166114570</v>
      </c>
      <c r="S2499" t="s">
        <v>8175</v>
      </c>
      <c r="T2499" s="7">
        <v>40945</v>
      </c>
      <c r="U2499" t="s">
        <v>6162</v>
      </c>
      <c r="V2499" s="7">
        <v>40945</v>
      </c>
      <c r="W2499" t="s">
        <v>8201</v>
      </c>
      <c r="X2499" t="s">
        <v>8205</v>
      </c>
      <c r="Y2499">
        <v>2012</v>
      </c>
      <c r="Z2499">
        <v>6</v>
      </c>
    </row>
    <row r="2500" spans="1:26" x14ac:dyDescent="0.25">
      <c r="A2500" t="s">
        <v>6163</v>
      </c>
      <c r="B2500" t="s">
        <v>6164</v>
      </c>
      <c r="C2500" t="s">
        <v>6164</v>
      </c>
      <c r="D2500">
        <v>0</v>
      </c>
      <c r="E2500">
        <v>101</v>
      </c>
      <c r="F2500">
        <v>1</v>
      </c>
      <c r="G2500">
        <v>41</v>
      </c>
      <c r="H2500" t="s">
        <v>8177</v>
      </c>
      <c r="I2500" t="s">
        <v>5529</v>
      </c>
      <c r="J2500" t="s">
        <v>8158</v>
      </c>
      <c r="K2500" t="s">
        <v>132</v>
      </c>
      <c r="L2500" s="5">
        <v>4.7</v>
      </c>
      <c r="M2500" t="s">
        <v>8188</v>
      </c>
      <c r="N2500" s="6">
        <v>74177</v>
      </c>
      <c r="O2500" t="s">
        <v>8179</v>
      </c>
      <c r="P2500" s="6">
        <v>50000000</v>
      </c>
      <c r="Q2500" s="6">
        <v>56722693</v>
      </c>
      <c r="R2500">
        <v>6722693</v>
      </c>
      <c r="S2500" t="s">
        <v>8175</v>
      </c>
      <c r="T2500" s="7">
        <v>42401</v>
      </c>
      <c r="U2500" t="s">
        <v>1356</v>
      </c>
      <c r="V2500" s="7">
        <v>42401</v>
      </c>
      <c r="W2500" t="s">
        <v>8201</v>
      </c>
      <c r="X2500" t="s">
        <v>8205</v>
      </c>
      <c r="Y2500">
        <v>2016</v>
      </c>
      <c r="Z2500">
        <v>1</v>
      </c>
    </row>
    <row r="2501" spans="1:26" x14ac:dyDescent="0.25">
      <c r="A2501" t="s">
        <v>6165</v>
      </c>
      <c r="B2501" t="s">
        <v>6166</v>
      </c>
      <c r="C2501" t="s">
        <v>6166</v>
      </c>
      <c r="D2501">
        <v>0</v>
      </c>
      <c r="E2501">
        <v>105</v>
      </c>
      <c r="F2501">
        <v>1</v>
      </c>
      <c r="G2501">
        <v>45</v>
      </c>
      <c r="H2501" t="s">
        <v>8177</v>
      </c>
      <c r="I2501" t="s">
        <v>5529</v>
      </c>
      <c r="J2501" t="s">
        <v>8156</v>
      </c>
      <c r="K2501" t="s">
        <v>83</v>
      </c>
      <c r="L2501" s="5">
        <v>5.9</v>
      </c>
      <c r="M2501" t="s">
        <v>8178</v>
      </c>
      <c r="N2501" s="6">
        <v>160181</v>
      </c>
      <c r="O2501" t="s">
        <v>8182</v>
      </c>
      <c r="P2501" s="6">
        <v>69000000</v>
      </c>
      <c r="Q2501" s="6">
        <v>116471580</v>
      </c>
      <c r="R2501">
        <v>47471580</v>
      </c>
      <c r="S2501" t="s">
        <v>8175</v>
      </c>
      <c r="T2501" s="7">
        <v>41078</v>
      </c>
      <c r="U2501" t="s">
        <v>3719</v>
      </c>
      <c r="V2501" s="7">
        <v>41078</v>
      </c>
      <c r="W2501" t="s">
        <v>8208</v>
      </c>
      <c r="X2501" t="s">
        <v>8205</v>
      </c>
      <c r="Y2501">
        <v>2012</v>
      </c>
      <c r="Z2501">
        <v>18</v>
      </c>
    </row>
    <row r="2502" spans="1:26" x14ac:dyDescent="0.25">
      <c r="A2502" t="s">
        <v>6167</v>
      </c>
      <c r="B2502" t="s">
        <v>6168</v>
      </c>
      <c r="C2502" t="s">
        <v>6168</v>
      </c>
      <c r="D2502">
        <v>0</v>
      </c>
      <c r="E2502">
        <v>118</v>
      </c>
      <c r="F2502">
        <v>1</v>
      </c>
      <c r="G2502">
        <v>58</v>
      </c>
      <c r="H2502" t="s">
        <v>8177</v>
      </c>
      <c r="I2502" t="s">
        <v>5529</v>
      </c>
      <c r="J2502" t="s">
        <v>8158</v>
      </c>
      <c r="K2502" t="s">
        <v>8160</v>
      </c>
      <c r="L2502" s="5">
        <v>7.1</v>
      </c>
      <c r="M2502" t="s">
        <v>8181</v>
      </c>
      <c r="N2502" s="6">
        <v>51240</v>
      </c>
      <c r="O2502" t="s">
        <v>8179</v>
      </c>
      <c r="P2502" s="6">
        <v>16600000</v>
      </c>
      <c r="Q2502" s="6">
        <v>22842887</v>
      </c>
      <c r="R2502">
        <v>6242887</v>
      </c>
      <c r="S2502" t="s">
        <v>8175</v>
      </c>
      <c r="T2502" s="7">
        <v>41139</v>
      </c>
      <c r="U2502" t="s">
        <v>6169</v>
      </c>
      <c r="V2502" s="7">
        <v>41139</v>
      </c>
      <c r="W2502" t="s">
        <v>8212</v>
      </c>
      <c r="X2502" t="s">
        <v>8206</v>
      </c>
      <c r="Y2502">
        <v>2012</v>
      </c>
      <c r="Z2502">
        <v>18</v>
      </c>
    </row>
    <row r="2503" spans="1:26" x14ac:dyDescent="0.25">
      <c r="A2503" t="s">
        <v>6170</v>
      </c>
      <c r="B2503" t="s">
        <v>6171</v>
      </c>
      <c r="C2503" t="s">
        <v>6171</v>
      </c>
      <c r="D2503">
        <v>0</v>
      </c>
      <c r="E2503">
        <v>131</v>
      </c>
      <c r="F2503">
        <v>2</v>
      </c>
      <c r="G2503">
        <v>11</v>
      </c>
      <c r="H2503" t="s">
        <v>8183</v>
      </c>
      <c r="I2503" t="s">
        <v>5529</v>
      </c>
      <c r="J2503" t="s">
        <v>8162</v>
      </c>
      <c r="K2503" t="s">
        <v>145</v>
      </c>
      <c r="L2503" s="5">
        <v>6.4</v>
      </c>
      <c r="M2503" t="s">
        <v>8178</v>
      </c>
      <c r="N2503" s="6">
        <v>133332</v>
      </c>
      <c r="O2503" t="s">
        <v>8182</v>
      </c>
      <c r="P2503" s="6">
        <v>45000000</v>
      </c>
      <c r="Q2503" s="6">
        <v>82966152</v>
      </c>
      <c r="R2503">
        <v>37966152</v>
      </c>
      <c r="S2503" t="s">
        <v>8175</v>
      </c>
      <c r="T2503" s="7">
        <v>41085</v>
      </c>
      <c r="U2503" t="s">
        <v>659</v>
      </c>
      <c r="V2503" s="7">
        <v>41085</v>
      </c>
      <c r="W2503" t="s">
        <v>8208</v>
      </c>
      <c r="X2503" t="s">
        <v>8205</v>
      </c>
      <c r="Y2503">
        <v>2012</v>
      </c>
      <c r="Z2503">
        <v>25</v>
      </c>
    </row>
    <row r="2504" spans="1:26" x14ac:dyDescent="0.25">
      <c r="A2504" t="s">
        <v>6172</v>
      </c>
      <c r="B2504" t="s">
        <v>6173</v>
      </c>
      <c r="C2504" t="s">
        <v>6173</v>
      </c>
      <c r="D2504">
        <v>0</v>
      </c>
      <c r="E2504">
        <v>107</v>
      </c>
      <c r="F2504">
        <v>1</v>
      </c>
      <c r="G2504">
        <v>47</v>
      </c>
      <c r="H2504" t="s">
        <v>8177</v>
      </c>
      <c r="I2504" t="s">
        <v>145</v>
      </c>
      <c r="J2504" t="s">
        <v>3857</v>
      </c>
      <c r="K2504" t="s">
        <v>5802</v>
      </c>
      <c r="L2504" s="5">
        <v>7.1</v>
      </c>
      <c r="M2504" t="s">
        <v>8181</v>
      </c>
      <c r="N2504" s="6">
        <v>140680</v>
      </c>
      <c r="O2504" t="s">
        <v>8182</v>
      </c>
      <c r="P2504" s="6">
        <v>3500000</v>
      </c>
      <c r="Q2504" s="6">
        <v>19504039</v>
      </c>
      <c r="R2504">
        <v>16004039</v>
      </c>
      <c r="S2504" t="s">
        <v>8175</v>
      </c>
      <c r="T2504" s="7">
        <v>40568</v>
      </c>
      <c r="U2504" t="s">
        <v>5960</v>
      </c>
      <c r="V2504" s="7">
        <v>40568</v>
      </c>
      <c r="W2504" t="s">
        <v>8198</v>
      </c>
      <c r="X2504" t="s">
        <v>8197</v>
      </c>
      <c r="Y2504">
        <v>2011</v>
      </c>
      <c r="Z2504">
        <v>25</v>
      </c>
    </row>
    <row r="2505" spans="1:26" x14ac:dyDescent="0.25">
      <c r="A2505" t="s">
        <v>6174</v>
      </c>
      <c r="B2505" t="s">
        <v>6175</v>
      </c>
      <c r="C2505" t="s">
        <v>6175</v>
      </c>
      <c r="D2505">
        <v>0</v>
      </c>
      <c r="E2505">
        <v>113</v>
      </c>
      <c r="F2505">
        <v>1</v>
      </c>
      <c r="G2505">
        <v>53</v>
      </c>
      <c r="H2505" t="s">
        <v>8177</v>
      </c>
      <c r="I2505" t="s">
        <v>5529</v>
      </c>
      <c r="J2505" t="s">
        <v>3857</v>
      </c>
      <c r="K2505" t="s">
        <v>5802</v>
      </c>
      <c r="L2505" s="5">
        <v>7</v>
      </c>
      <c r="M2505" t="s">
        <v>8178</v>
      </c>
      <c r="N2505" s="6">
        <v>120990</v>
      </c>
      <c r="O2505" t="s">
        <v>8182</v>
      </c>
      <c r="P2505" s="6">
        <v>35000000</v>
      </c>
      <c r="Q2505" s="6">
        <v>145418070</v>
      </c>
      <c r="R2505">
        <v>110418070</v>
      </c>
      <c r="S2505" t="s">
        <v>8175</v>
      </c>
      <c r="T2505" s="7">
        <v>43002</v>
      </c>
      <c r="U2505" t="s">
        <v>1471</v>
      </c>
      <c r="V2505" s="7">
        <v>43002</v>
      </c>
      <c r="W2505" t="s">
        <v>8211</v>
      </c>
      <c r="X2505" t="s">
        <v>8200</v>
      </c>
      <c r="Y2505">
        <v>2017</v>
      </c>
      <c r="Z2505">
        <v>24</v>
      </c>
    </row>
    <row r="2506" spans="1:26" x14ac:dyDescent="0.25">
      <c r="A2506" t="s">
        <v>6176</v>
      </c>
      <c r="B2506" t="s">
        <v>6177</v>
      </c>
      <c r="C2506" t="s">
        <v>6177</v>
      </c>
      <c r="D2506">
        <v>0</v>
      </c>
      <c r="E2506">
        <v>137</v>
      </c>
      <c r="F2506">
        <v>2</v>
      </c>
      <c r="G2506">
        <v>17</v>
      </c>
      <c r="H2506" t="s">
        <v>8183</v>
      </c>
      <c r="I2506" t="s">
        <v>8160</v>
      </c>
      <c r="J2506" t="s">
        <v>145</v>
      </c>
      <c r="K2506" t="s">
        <v>8157</v>
      </c>
      <c r="L2506" s="5">
        <v>6.5</v>
      </c>
      <c r="M2506" t="s">
        <v>8178</v>
      </c>
      <c r="N2506" s="6">
        <v>132259</v>
      </c>
      <c r="O2506" t="s">
        <v>8182</v>
      </c>
      <c r="P2506" s="6">
        <v>35000000</v>
      </c>
      <c r="Q2506" s="6">
        <v>84920539</v>
      </c>
      <c r="R2506">
        <v>49920539</v>
      </c>
      <c r="S2506" t="s">
        <v>8175</v>
      </c>
      <c r="T2506" s="7">
        <v>40850</v>
      </c>
      <c r="U2506" t="s">
        <v>69</v>
      </c>
      <c r="V2506" s="7">
        <v>40850</v>
      </c>
      <c r="W2506" t="s">
        <v>8207</v>
      </c>
      <c r="X2506" t="s">
        <v>8199</v>
      </c>
      <c r="Y2506">
        <v>2011</v>
      </c>
      <c r="Z2506">
        <v>3</v>
      </c>
    </row>
    <row r="2507" spans="1:26" x14ac:dyDescent="0.25">
      <c r="A2507" t="s">
        <v>6178</v>
      </c>
      <c r="B2507" t="s">
        <v>6179</v>
      </c>
      <c r="C2507" t="s">
        <v>6179</v>
      </c>
      <c r="D2507">
        <v>0</v>
      </c>
      <c r="E2507">
        <v>127</v>
      </c>
      <c r="F2507">
        <v>2</v>
      </c>
      <c r="G2507">
        <v>7</v>
      </c>
      <c r="H2507" t="s">
        <v>8183</v>
      </c>
      <c r="I2507" t="s">
        <v>5529</v>
      </c>
      <c r="J2507" t="s">
        <v>8158</v>
      </c>
      <c r="K2507" t="s">
        <v>8161</v>
      </c>
      <c r="L2507" s="5">
        <v>5.3</v>
      </c>
      <c r="M2507" t="s">
        <v>8178</v>
      </c>
      <c r="N2507" s="6">
        <v>192792</v>
      </c>
      <c r="O2507" t="s">
        <v>8182</v>
      </c>
      <c r="P2507" s="6">
        <v>176000000</v>
      </c>
      <c r="Q2507" s="6">
        <v>184287723</v>
      </c>
      <c r="R2507">
        <v>8287723</v>
      </c>
      <c r="S2507" t="s">
        <v>8175</v>
      </c>
      <c r="T2507" s="7">
        <v>42031</v>
      </c>
      <c r="U2507" t="s">
        <v>1554</v>
      </c>
      <c r="V2507" s="7">
        <v>42031</v>
      </c>
      <c r="W2507" t="s">
        <v>8198</v>
      </c>
      <c r="X2507" t="s">
        <v>8197</v>
      </c>
      <c r="Y2507">
        <v>2015</v>
      </c>
      <c r="Z2507">
        <v>27</v>
      </c>
    </row>
    <row r="2508" spans="1:26" x14ac:dyDescent="0.25">
      <c r="A2508" t="s">
        <v>6180</v>
      </c>
      <c r="B2508" t="s">
        <v>6181</v>
      </c>
      <c r="C2508" t="s">
        <v>6181</v>
      </c>
      <c r="D2508">
        <v>0</v>
      </c>
      <c r="E2508">
        <v>106</v>
      </c>
      <c r="F2508">
        <v>1</v>
      </c>
      <c r="G2508">
        <v>46</v>
      </c>
      <c r="H2508" t="s">
        <v>8177</v>
      </c>
      <c r="I2508" t="s">
        <v>5529</v>
      </c>
      <c r="J2508" t="s">
        <v>8158</v>
      </c>
      <c r="K2508" t="s">
        <v>8156</v>
      </c>
      <c r="L2508" s="5">
        <v>5.9</v>
      </c>
      <c r="M2508" t="s">
        <v>8178</v>
      </c>
      <c r="N2508" s="6">
        <v>108109</v>
      </c>
      <c r="O2508" t="s">
        <v>8182</v>
      </c>
      <c r="P2508" s="6">
        <v>90000000</v>
      </c>
      <c r="Q2508" s="6">
        <v>146936910</v>
      </c>
      <c r="R2508">
        <v>56936910</v>
      </c>
      <c r="S2508" t="s">
        <v>8175</v>
      </c>
      <c r="T2508" s="7">
        <v>42290</v>
      </c>
      <c r="U2508" t="s">
        <v>3076</v>
      </c>
      <c r="V2508" s="7">
        <v>42290</v>
      </c>
      <c r="W2508" t="s">
        <v>8204</v>
      </c>
      <c r="X2508" t="s">
        <v>8197</v>
      </c>
      <c r="Y2508">
        <v>2015</v>
      </c>
      <c r="Z2508">
        <v>13</v>
      </c>
    </row>
    <row r="2509" spans="1:26" x14ac:dyDescent="0.25">
      <c r="A2509" t="s">
        <v>6182</v>
      </c>
      <c r="B2509" t="s">
        <v>6183</v>
      </c>
      <c r="C2509" t="s">
        <v>6183</v>
      </c>
      <c r="D2509">
        <v>0</v>
      </c>
      <c r="E2509">
        <v>100</v>
      </c>
      <c r="F2509">
        <v>1</v>
      </c>
      <c r="G2509">
        <v>40</v>
      </c>
      <c r="H2509" t="s">
        <v>8177</v>
      </c>
      <c r="I2509" t="s">
        <v>8160</v>
      </c>
      <c r="J2509" t="s">
        <v>145</v>
      </c>
      <c r="K2509" t="s">
        <v>5802</v>
      </c>
      <c r="L2509" s="5">
        <v>6.7</v>
      </c>
      <c r="M2509" t="s">
        <v>8178</v>
      </c>
      <c r="N2509" s="6">
        <v>82469</v>
      </c>
      <c r="O2509" t="s">
        <v>8179</v>
      </c>
      <c r="P2509" s="6">
        <v>9000000</v>
      </c>
      <c r="Q2509" s="6">
        <v>29777777</v>
      </c>
      <c r="R2509">
        <v>20777777</v>
      </c>
      <c r="S2509" t="s">
        <v>8175</v>
      </c>
      <c r="T2509" s="7">
        <v>42620</v>
      </c>
      <c r="U2509" t="s">
        <v>5519</v>
      </c>
      <c r="V2509" s="7">
        <v>42620</v>
      </c>
      <c r="W2509" t="s">
        <v>8211</v>
      </c>
      <c r="X2509" t="s">
        <v>8202</v>
      </c>
      <c r="Y2509">
        <v>2016</v>
      </c>
      <c r="Z2509">
        <v>7</v>
      </c>
    </row>
    <row r="2510" spans="1:26" x14ac:dyDescent="0.25">
      <c r="A2510" t="s">
        <v>6184</v>
      </c>
      <c r="B2510" t="s">
        <v>6185</v>
      </c>
      <c r="C2510" t="s">
        <v>6185</v>
      </c>
      <c r="D2510">
        <v>0</v>
      </c>
      <c r="E2510">
        <v>83</v>
      </c>
      <c r="F2510">
        <v>1</v>
      </c>
      <c r="G2510">
        <v>23</v>
      </c>
      <c r="H2510" t="s">
        <v>8177</v>
      </c>
      <c r="I2510" t="s">
        <v>5529</v>
      </c>
      <c r="J2510" t="s">
        <v>132</v>
      </c>
      <c r="K2510" t="s">
        <v>8162</v>
      </c>
      <c r="L2510" s="5">
        <v>6.1</v>
      </c>
      <c r="M2510" t="s">
        <v>8178</v>
      </c>
      <c r="N2510" s="6">
        <v>105591</v>
      </c>
      <c r="O2510" t="s">
        <v>8182</v>
      </c>
      <c r="P2510" s="6">
        <v>28000000</v>
      </c>
      <c r="Q2510" s="6">
        <v>40662632</v>
      </c>
      <c r="R2510">
        <v>12662632</v>
      </c>
      <c r="S2510" t="s">
        <v>8175</v>
      </c>
      <c r="T2510" s="7">
        <v>40766</v>
      </c>
      <c r="U2510" t="s">
        <v>5246</v>
      </c>
      <c r="V2510" s="7">
        <v>40766</v>
      </c>
      <c r="W2510" t="s">
        <v>8212</v>
      </c>
      <c r="X2510" t="s">
        <v>8199</v>
      </c>
      <c r="Y2510">
        <v>2011</v>
      </c>
      <c r="Z2510">
        <v>11</v>
      </c>
    </row>
    <row r="2511" spans="1:26" x14ac:dyDescent="0.25">
      <c r="A2511" t="s">
        <v>6186</v>
      </c>
      <c r="B2511" t="s">
        <v>6187</v>
      </c>
      <c r="C2511" t="s">
        <v>6187</v>
      </c>
      <c r="D2511">
        <v>0</v>
      </c>
      <c r="E2511">
        <v>92</v>
      </c>
      <c r="F2511">
        <v>1</v>
      </c>
      <c r="G2511">
        <v>32</v>
      </c>
      <c r="H2511" t="s">
        <v>8177</v>
      </c>
      <c r="I2511" t="s">
        <v>83</v>
      </c>
      <c r="J2511" t="s">
        <v>3857</v>
      </c>
      <c r="K2511" t="s">
        <v>5802</v>
      </c>
      <c r="L2511" s="5">
        <v>5.9</v>
      </c>
      <c r="M2511" t="s">
        <v>8178</v>
      </c>
      <c r="N2511" s="6">
        <v>122836</v>
      </c>
      <c r="O2511" t="s">
        <v>8182</v>
      </c>
      <c r="P2511" s="6">
        <v>40000000</v>
      </c>
      <c r="Q2511" s="6">
        <v>157887643</v>
      </c>
      <c r="R2511">
        <v>117887643</v>
      </c>
      <c r="S2511" t="s">
        <v>8175</v>
      </c>
      <c r="T2511" s="7">
        <v>40759</v>
      </c>
      <c r="U2511" t="s">
        <v>6188</v>
      </c>
      <c r="V2511" s="7">
        <v>40759</v>
      </c>
      <c r="W2511" t="s">
        <v>8212</v>
      </c>
      <c r="X2511" t="s">
        <v>8199</v>
      </c>
      <c r="Y2511">
        <v>2011</v>
      </c>
      <c r="Z2511">
        <v>4</v>
      </c>
    </row>
    <row r="2512" spans="1:26" x14ac:dyDescent="0.25">
      <c r="A2512" t="s">
        <v>6189</v>
      </c>
      <c r="B2512" t="s">
        <v>6190</v>
      </c>
      <c r="C2512" t="s">
        <v>6190</v>
      </c>
      <c r="D2512">
        <v>0</v>
      </c>
      <c r="E2512">
        <v>130</v>
      </c>
      <c r="F2512">
        <v>2</v>
      </c>
      <c r="G2512">
        <v>10</v>
      </c>
      <c r="H2512" t="s">
        <v>8183</v>
      </c>
      <c r="I2512" t="s">
        <v>8158</v>
      </c>
      <c r="J2512" t="s">
        <v>8163</v>
      </c>
      <c r="K2512" t="s">
        <v>8156</v>
      </c>
      <c r="L2512" s="5">
        <v>6.3</v>
      </c>
      <c r="M2512" t="s">
        <v>8178</v>
      </c>
      <c r="N2512" s="6">
        <v>212689</v>
      </c>
      <c r="O2512" t="s">
        <v>8182</v>
      </c>
      <c r="P2512" s="6">
        <v>215000000</v>
      </c>
      <c r="Q2512" s="6">
        <v>493311825</v>
      </c>
      <c r="R2512">
        <v>278311825</v>
      </c>
      <c r="S2512" t="s">
        <v>8175</v>
      </c>
      <c r="T2512" s="7">
        <v>41319</v>
      </c>
      <c r="U2512" t="s">
        <v>359</v>
      </c>
      <c r="V2512" s="7">
        <v>41319</v>
      </c>
      <c r="W2512" t="s">
        <v>8201</v>
      </c>
      <c r="X2512" t="s">
        <v>8199</v>
      </c>
      <c r="Y2512">
        <v>2013</v>
      </c>
      <c r="Z2512">
        <v>14</v>
      </c>
    </row>
    <row r="2513" spans="1:26" x14ac:dyDescent="0.25">
      <c r="A2513" t="s">
        <v>6191</v>
      </c>
      <c r="B2513" t="s">
        <v>6192</v>
      </c>
      <c r="C2513" t="s">
        <v>6192</v>
      </c>
      <c r="D2513">
        <v>0</v>
      </c>
      <c r="E2513">
        <v>92</v>
      </c>
      <c r="F2513">
        <v>1</v>
      </c>
      <c r="G2513">
        <v>32</v>
      </c>
      <c r="H2513" t="s">
        <v>8177</v>
      </c>
      <c r="I2513" t="s">
        <v>8158</v>
      </c>
      <c r="J2513" t="s">
        <v>8159</v>
      </c>
      <c r="K2513" t="s">
        <v>132</v>
      </c>
      <c r="L2513" s="5">
        <v>7</v>
      </c>
      <c r="M2513" t="s">
        <v>8178</v>
      </c>
      <c r="N2513" s="6">
        <v>108485</v>
      </c>
      <c r="O2513" t="s">
        <v>8182</v>
      </c>
      <c r="P2513" s="6">
        <v>60000000</v>
      </c>
      <c r="Q2513" s="6">
        <v>107139399</v>
      </c>
      <c r="R2513">
        <v>47139399</v>
      </c>
      <c r="S2513" t="s">
        <v>8175</v>
      </c>
      <c r="T2513" s="7">
        <v>41124</v>
      </c>
      <c r="U2513" t="s">
        <v>6193</v>
      </c>
      <c r="V2513" s="7">
        <v>41124</v>
      </c>
      <c r="W2513" t="s">
        <v>8212</v>
      </c>
      <c r="X2513" t="s">
        <v>1465</v>
      </c>
      <c r="Y2513">
        <v>2012</v>
      </c>
      <c r="Z2513">
        <v>3</v>
      </c>
    </row>
    <row r="2514" spans="1:26" x14ac:dyDescent="0.25">
      <c r="A2514" t="s">
        <v>6194</v>
      </c>
      <c r="B2514" t="s">
        <v>6195</v>
      </c>
      <c r="C2514" t="s">
        <v>6195</v>
      </c>
      <c r="D2514">
        <v>0</v>
      </c>
      <c r="E2514">
        <v>94</v>
      </c>
      <c r="F2514">
        <v>1</v>
      </c>
      <c r="G2514">
        <v>34</v>
      </c>
      <c r="H2514" t="s">
        <v>8177</v>
      </c>
      <c r="I2514" t="s">
        <v>132</v>
      </c>
      <c r="J2514" t="s">
        <v>145</v>
      </c>
      <c r="K2514" t="s">
        <v>5802</v>
      </c>
      <c r="L2514" s="5">
        <v>6.3</v>
      </c>
      <c r="M2514" t="s">
        <v>8178</v>
      </c>
      <c r="N2514" s="6">
        <v>86535</v>
      </c>
      <c r="O2514" t="s">
        <v>8179</v>
      </c>
      <c r="P2514" s="6">
        <v>12000000</v>
      </c>
      <c r="Q2514" s="6">
        <v>22939027</v>
      </c>
      <c r="R2514">
        <v>10939027</v>
      </c>
      <c r="S2514" t="s">
        <v>8175</v>
      </c>
      <c r="T2514" s="7">
        <v>40886</v>
      </c>
      <c r="U2514" t="s">
        <v>3910</v>
      </c>
      <c r="V2514" s="7">
        <v>40886</v>
      </c>
      <c r="W2514" t="s">
        <v>8196</v>
      </c>
      <c r="X2514" t="s">
        <v>1465</v>
      </c>
      <c r="Y2514">
        <v>2011</v>
      </c>
      <c r="Z2514">
        <v>9</v>
      </c>
    </row>
    <row r="2515" spans="1:26" x14ac:dyDescent="0.25">
      <c r="A2515" t="s">
        <v>6196</v>
      </c>
      <c r="B2515" t="s">
        <v>6197</v>
      </c>
      <c r="C2515" t="s">
        <v>6197</v>
      </c>
      <c r="D2515">
        <v>0</v>
      </c>
      <c r="E2515">
        <v>120</v>
      </c>
      <c r="F2515">
        <v>2</v>
      </c>
      <c r="G2515">
        <v>0</v>
      </c>
      <c r="H2515" t="s">
        <v>8177</v>
      </c>
      <c r="I2515" t="s">
        <v>5529</v>
      </c>
      <c r="J2515" t="s">
        <v>8158</v>
      </c>
      <c r="K2515" t="s">
        <v>8161</v>
      </c>
      <c r="L2515" s="5">
        <v>5.2</v>
      </c>
      <c r="M2515" t="s">
        <v>8178</v>
      </c>
      <c r="N2515" s="6">
        <v>186266</v>
      </c>
      <c r="O2515" t="s">
        <v>8182</v>
      </c>
      <c r="P2515" s="6">
        <v>165000000</v>
      </c>
      <c r="Q2515" s="6">
        <v>389681935</v>
      </c>
      <c r="R2515">
        <v>224681935</v>
      </c>
      <c r="S2515" t="s">
        <v>8175</v>
      </c>
      <c r="T2515" s="7">
        <v>42541</v>
      </c>
      <c r="U2515" t="s">
        <v>1162</v>
      </c>
      <c r="V2515" s="7">
        <v>42541</v>
      </c>
      <c r="W2515" t="s">
        <v>8208</v>
      </c>
      <c r="X2515" t="s">
        <v>8205</v>
      </c>
      <c r="Y2515">
        <v>2016</v>
      </c>
      <c r="Z2515">
        <v>20</v>
      </c>
    </row>
    <row r="2516" spans="1:26" x14ac:dyDescent="0.25">
      <c r="A2516" t="s">
        <v>6198</v>
      </c>
      <c r="B2516" t="s">
        <v>6199</v>
      </c>
      <c r="C2516" t="s">
        <v>6199</v>
      </c>
      <c r="D2516">
        <v>0</v>
      </c>
      <c r="E2516">
        <v>192</v>
      </c>
      <c r="F2516">
        <v>3</v>
      </c>
      <c r="G2516">
        <v>12</v>
      </c>
      <c r="H2516" t="s">
        <v>8183</v>
      </c>
      <c r="I2516" t="s">
        <v>5529</v>
      </c>
      <c r="J2516" t="s">
        <v>8158</v>
      </c>
      <c r="K2516" t="s">
        <v>8156</v>
      </c>
      <c r="L2516" s="5">
        <v>7.6</v>
      </c>
      <c r="M2516" t="s">
        <v>8181</v>
      </c>
      <c r="N2516" s="6">
        <v>466743</v>
      </c>
      <c r="O2516" t="s">
        <v>8182</v>
      </c>
      <c r="P2516" s="6">
        <v>350000000</v>
      </c>
      <c r="Q2516" s="6">
        <v>2320250281</v>
      </c>
      <c r="R2516">
        <v>1970250281</v>
      </c>
      <c r="S2516" t="s">
        <v>8175</v>
      </c>
      <c r="T2516" s="7">
        <v>44901</v>
      </c>
      <c r="U2516" t="s">
        <v>515</v>
      </c>
      <c r="V2516" s="7">
        <v>44901</v>
      </c>
      <c r="W2516" t="s">
        <v>8196</v>
      </c>
      <c r="X2516" t="s">
        <v>8197</v>
      </c>
      <c r="Y2516">
        <v>2022</v>
      </c>
      <c r="Z2516">
        <v>6</v>
      </c>
    </row>
    <row r="2517" spans="1:26" x14ac:dyDescent="0.25">
      <c r="A2517" t="s">
        <v>6200</v>
      </c>
      <c r="B2517" t="s">
        <v>6201</v>
      </c>
      <c r="C2517" t="s">
        <v>6201</v>
      </c>
      <c r="D2517">
        <v>0</v>
      </c>
      <c r="E2517">
        <v>113</v>
      </c>
      <c r="F2517">
        <v>1</v>
      </c>
      <c r="G2517">
        <v>53</v>
      </c>
      <c r="H2517" t="s">
        <v>8177</v>
      </c>
      <c r="I2517" t="s">
        <v>5529</v>
      </c>
      <c r="J2517" t="s">
        <v>8158</v>
      </c>
      <c r="K2517" t="s">
        <v>8161</v>
      </c>
      <c r="L2517" s="5">
        <v>7.9</v>
      </c>
      <c r="M2517" t="s">
        <v>8181</v>
      </c>
      <c r="N2517" s="6">
        <v>717897</v>
      </c>
      <c r="O2517" t="s">
        <v>8184</v>
      </c>
      <c r="P2517" s="6">
        <v>178000000</v>
      </c>
      <c r="Q2517" s="6">
        <v>370541256</v>
      </c>
      <c r="R2517">
        <v>192541256</v>
      </c>
      <c r="S2517" t="s">
        <v>8175</v>
      </c>
      <c r="T2517" s="7">
        <v>41787</v>
      </c>
      <c r="U2517" t="s">
        <v>1664</v>
      </c>
      <c r="V2517" s="7">
        <v>41787</v>
      </c>
      <c r="W2517" t="s">
        <v>8213</v>
      </c>
      <c r="X2517" t="s">
        <v>8202</v>
      </c>
      <c r="Y2517">
        <v>2014</v>
      </c>
      <c r="Z2517">
        <v>28</v>
      </c>
    </row>
    <row r="2518" spans="1:26" x14ac:dyDescent="0.25">
      <c r="A2518" t="s">
        <v>6202</v>
      </c>
      <c r="B2518" t="s">
        <v>6203</v>
      </c>
      <c r="C2518" t="s">
        <v>6203</v>
      </c>
      <c r="D2518">
        <v>0</v>
      </c>
      <c r="E2518">
        <v>109</v>
      </c>
      <c r="F2518">
        <v>1</v>
      </c>
      <c r="G2518">
        <v>49</v>
      </c>
      <c r="H2518" t="s">
        <v>8177</v>
      </c>
      <c r="I2518" t="s">
        <v>132</v>
      </c>
      <c r="J2518" t="s">
        <v>8157</v>
      </c>
      <c r="K2518" t="s">
        <v>5802</v>
      </c>
      <c r="L2518" s="5">
        <v>6.5</v>
      </c>
      <c r="M2518" t="s">
        <v>8178</v>
      </c>
      <c r="N2518" s="6">
        <v>387395</v>
      </c>
      <c r="O2518" t="s">
        <v>8182</v>
      </c>
      <c r="P2518" s="6">
        <v>35000000</v>
      </c>
      <c r="Q2518" s="6">
        <v>149542245</v>
      </c>
      <c r="R2518">
        <v>114542245</v>
      </c>
      <c r="S2518" t="s">
        <v>8175</v>
      </c>
      <c r="T2518" s="7">
        <v>40742</v>
      </c>
      <c r="U2518" t="s">
        <v>5580</v>
      </c>
      <c r="V2518" s="7">
        <v>40742</v>
      </c>
      <c r="W2518" t="s">
        <v>8209</v>
      </c>
      <c r="X2518" t="s">
        <v>8205</v>
      </c>
      <c r="Y2518">
        <v>2011</v>
      </c>
      <c r="Z2518">
        <v>18</v>
      </c>
    </row>
    <row r="2519" spans="1:26" x14ac:dyDescent="0.25">
      <c r="A2519" t="s">
        <v>6204</v>
      </c>
      <c r="B2519" t="s">
        <v>6205</v>
      </c>
      <c r="C2519" t="s">
        <v>6205</v>
      </c>
      <c r="D2519">
        <v>0</v>
      </c>
      <c r="E2519">
        <v>109</v>
      </c>
      <c r="F2519">
        <v>1</v>
      </c>
      <c r="G2519">
        <v>49</v>
      </c>
      <c r="H2519" t="s">
        <v>8177</v>
      </c>
      <c r="I2519" t="s">
        <v>5529</v>
      </c>
      <c r="J2519" t="s">
        <v>8158</v>
      </c>
      <c r="K2519" t="s">
        <v>8161</v>
      </c>
      <c r="L2519" s="5">
        <v>5.7</v>
      </c>
      <c r="M2519" t="s">
        <v>8178</v>
      </c>
      <c r="N2519" s="6">
        <v>82878</v>
      </c>
      <c r="O2519" t="s">
        <v>8179</v>
      </c>
      <c r="P2519" s="6">
        <v>45000000</v>
      </c>
      <c r="Q2519" s="6">
        <v>39861118</v>
      </c>
      <c r="R2519">
        <v>-5138882</v>
      </c>
      <c r="S2519" t="s">
        <v>8185</v>
      </c>
      <c r="T2519" s="7">
        <v>43895</v>
      </c>
      <c r="U2519" t="s">
        <v>6206</v>
      </c>
      <c r="V2519" s="7">
        <v>43895</v>
      </c>
      <c r="W2519" t="s">
        <v>8203</v>
      </c>
      <c r="X2519" t="s">
        <v>8199</v>
      </c>
      <c r="Y2519">
        <v>2020</v>
      </c>
      <c r="Z2519">
        <v>5</v>
      </c>
    </row>
    <row r="2520" spans="1:26" x14ac:dyDescent="0.25">
      <c r="A2520" t="s">
        <v>6207</v>
      </c>
      <c r="B2520" t="s">
        <v>6208</v>
      </c>
      <c r="C2520" t="s">
        <v>6208</v>
      </c>
      <c r="D2520">
        <v>0</v>
      </c>
      <c r="E2520">
        <v>101</v>
      </c>
      <c r="F2520">
        <v>1</v>
      </c>
      <c r="G2520">
        <v>41</v>
      </c>
      <c r="H2520" t="s">
        <v>8177</v>
      </c>
      <c r="I2520" t="s">
        <v>5529</v>
      </c>
      <c r="J2520" t="s">
        <v>8158</v>
      </c>
      <c r="K2520" t="s">
        <v>132</v>
      </c>
      <c r="L2520" s="5">
        <v>6.3</v>
      </c>
      <c r="M2520" t="s">
        <v>8178</v>
      </c>
      <c r="N2520" s="6">
        <v>138273</v>
      </c>
      <c r="O2520" t="s">
        <v>8182</v>
      </c>
      <c r="P2520" s="6">
        <v>45000000</v>
      </c>
      <c r="Q2520" s="6">
        <v>160078586</v>
      </c>
      <c r="R2520">
        <v>115078586</v>
      </c>
      <c r="S2520" t="s">
        <v>8175</v>
      </c>
      <c r="T2520" s="7">
        <v>40801</v>
      </c>
      <c r="U2520" t="s">
        <v>6209</v>
      </c>
      <c r="V2520" s="7">
        <v>40801</v>
      </c>
      <c r="W2520" t="s">
        <v>8211</v>
      </c>
      <c r="X2520" t="s">
        <v>8199</v>
      </c>
      <c r="Y2520">
        <v>2011</v>
      </c>
      <c r="Z2520">
        <v>15</v>
      </c>
    </row>
    <row r="2521" spans="1:26" x14ac:dyDescent="0.25">
      <c r="A2521" t="s">
        <v>6210</v>
      </c>
      <c r="B2521" t="s">
        <v>6211</v>
      </c>
      <c r="C2521" t="s">
        <v>6211</v>
      </c>
      <c r="D2521">
        <v>0</v>
      </c>
      <c r="E2521">
        <v>88</v>
      </c>
      <c r="F2521">
        <v>1</v>
      </c>
      <c r="G2521">
        <v>28</v>
      </c>
      <c r="H2521" t="s">
        <v>8177</v>
      </c>
      <c r="I2521" t="s">
        <v>132</v>
      </c>
      <c r="J2521" t="s">
        <v>5802</v>
      </c>
      <c r="K2521" t="s">
        <v>5802</v>
      </c>
      <c r="L2521" s="5">
        <v>6.6</v>
      </c>
      <c r="M2521" t="s">
        <v>8178</v>
      </c>
      <c r="N2521" s="6">
        <v>226749</v>
      </c>
      <c r="O2521" t="s">
        <v>8182</v>
      </c>
      <c r="P2521" s="6">
        <v>12000000</v>
      </c>
      <c r="Q2521" s="6">
        <v>102731865</v>
      </c>
      <c r="R2521">
        <v>90731865</v>
      </c>
      <c r="S2521" t="s">
        <v>8175</v>
      </c>
      <c r="T2521" s="7">
        <v>40969</v>
      </c>
      <c r="U2521" t="s">
        <v>6212</v>
      </c>
      <c r="V2521" s="7">
        <v>40969</v>
      </c>
      <c r="W2521" t="s">
        <v>8203</v>
      </c>
      <c r="X2521" t="s">
        <v>8199</v>
      </c>
      <c r="Y2521">
        <v>2012</v>
      </c>
      <c r="Z2521">
        <v>1</v>
      </c>
    </row>
    <row r="2522" spans="1:26" x14ac:dyDescent="0.25">
      <c r="A2522" t="s">
        <v>6213</v>
      </c>
      <c r="B2522" t="s">
        <v>6214</v>
      </c>
      <c r="C2522" t="s">
        <v>6214</v>
      </c>
      <c r="D2522">
        <v>0</v>
      </c>
      <c r="E2522">
        <v>109</v>
      </c>
      <c r="F2522">
        <v>1</v>
      </c>
      <c r="G2522">
        <v>49</v>
      </c>
      <c r="H2522" t="s">
        <v>8177</v>
      </c>
      <c r="I2522" t="s">
        <v>5529</v>
      </c>
      <c r="J2522" t="s">
        <v>8161</v>
      </c>
      <c r="K2522" t="s">
        <v>3857</v>
      </c>
      <c r="L2522" s="5">
        <v>6.7</v>
      </c>
      <c r="M2522" t="s">
        <v>8178</v>
      </c>
      <c r="N2522" s="6">
        <v>435756</v>
      </c>
      <c r="O2522" t="s">
        <v>8182</v>
      </c>
      <c r="P2522" s="6">
        <v>40000000</v>
      </c>
      <c r="Q2522" s="6">
        <v>173930596</v>
      </c>
      <c r="R2522">
        <v>133930596</v>
      </c>
      <c r="S2522" t="s">
        <v>8175</v>
      </c>
      <c r="T2522" s="7">
        <v>40836</v>
      </c>
      <c r="U2522" t="s">
        <v>1763</v>
      </c>
      <c r="V2522" s="7">
        <v>40836</v>
      </c>
      <c r="W2522" t="s">
        <v>8204</v>
      </c>
      <c r="X2522" t="s">
        <v>8199</v>
      </c>
      <c r="Y2522">
        <v>2011</v>
      </c>
      <c r="Z2522">
        <v>20</v>
      </c>
    </row>
    <row r="2523" spans="1:26" x14ac:dyDescent="0.25">
      <c r="A2523" t="s">
        <v>6215</v>
      </c>
      <c r="B2523" t="s">
        <v>6216</v>
      </c>
      <c r="C2523" t="s">
        <v>6216</v>
      </c>
      <c r="D2523">
        <v>0</v>
      </c>
      <c r="E2523">
        <v>90</v>
      </c>
      <c r="F2523">
        <v>1</v>
      </c>
      <c r="G2523">
        <v>30</v>
      </c>
      <c r="H2523" t="s">
        <v>8177</v>
      </c>
      <c r="I2523" t="s">
        <v>132</v>
      </c>
      <c r="J2523" t="s">
        <v>145</v>
      </c>
      <c r="K2523" t="s">
        <v>5802</v>
      </c>
      <c r="L2523" s="5">
        <v>6.4</v>
      </c>
      <c r="M2523" t="s">
        <v>8178</v>
      </c>
      <c r="N2523" s="6">
        <v>89945</v>
      </c>
      <c r="O2523" t="s">
        <v>8179</v>
      </c>
      <c r="P2523" s="6">
        <v>5000000</v>
      </c>
      <c r="Q2523" s="6">
        <v>25804448</v>
      </c>
      <c r="R2523">
        <v>20804448</v>
      </c>
      <c r="S2523" t="s">
        <v>8175</v>
      </c>
      <c r="T2523" s="7">
        <v>40565</v>
      </c>
      <c r="U2523" t="s">
        <v>6217</v>
      </c>
      <c r="V2523" s="7">
        <v>40565</v>
      </c>
      <c r="W2523" t="s">
        <v>8198</v>
      </c>
      <c r="X2523" t="s">
        <v>8206</v>
      </c>
      <c r="Y2523">
        <v>2011</v>
      </c>
      <c r="Z2523">
        <v>22</v>
      </c>
    </row>
    <row r="2524" spans="1:26" x14ac:dyDescent="0.25">
      <c r="A2524" t="s">
        <v>6218</v>
      </c>
      <c r="B2524" t="s">
        <v>6219</v>
      </c>
      <c r="C2524" t="s">
        <v>6219</v>
      </c>
      <c r="D2524">
        <v>0</v>
      </c>
      <c r="E2524">
        <v>106</v>
      </c>
      <c r="F2524">
        <v>1</v>
      </c>
      <c r="G2524">
        <v>46</v>
      </c>
      <c r="H2524" t="s">
        <v>8177</v>
      </c>
      <c r="I2524" t="s">
        <v>132</v>
      </c>
      <c r="J2524" t="s">
        <v>5802</v>
      </c>
      <c r="K2524" t="s">
        <v>5802</v>
      </c>
      <c r="L2524" s="5">
        <v>6.9</v>
      </c>
      <c r="M2524" t="s">
        <v>8178</v>
      </c>
      <c r="N2524" s="6">
        <v>641702</v>
      </c>
      <c r="O2524" t="s">
        <v>8184</v>
      </c>
      <c r="P2524" s="6">
        <v>50000000</v>
      </c>
      <c r="Q2524" s="6">
        <v>549368315</v>
      </c>
      <c r="R2524">
        <v>499368315</v>
      </c>
      <c r="S2524" t="s">
        <v>8175</v>
      </c>
      <c r="T2524" s="7">
        <v>41089</v>
      </c>
      <c r="U2524" t="s">
        <v>6220</v>
      </c>
      <c r="V2524" s="7">
        <v>41089</v>
      </c>
      <c r="W2524" t="s">
        <v>8208</v>
      </c>
      <c r="X2524" t="s">
        <v>1465</v>
      </c>
      <c r="Y2524">
        <v>2012</v>
      </c>
      <c r="Z2524">
        <v>29</v>
      </c>
    </row>
    <row r="2525" spans="1:26" x14ac:dyDescent="0.25">
      <c r="A2525" t="s">
        <v>6221</v>
      </c>
      <c r="B2525" t="s">
        <v>6222</v>
      </c>
      <c r="C2525" t="s">
        <v>6222</v>
      </c>
      <c r="D2525">
        <v>0</v>
      </c>
      <c r="E2525">
        <v>116</v>
      </c>
      <c r="F2525">
        <v>1</v>
      </c>
      <c r="G2525">
        <v>56</v>
      </c>
      <c r="H2525" t="s">
        <v>8177</v>
      </c>
      <c r="I2525" t="s">
        <v>5529</v>
      </c>
      <c r="J2525" t="s">
        <v>8158</v>
      </c>
      <c r="K2525" t="s">
        <v>132</v>
      </c>
      <c r="L2525" s="5">
        <v>7.2</v>
      </c>
      <c r="M2525" t="s">
        <v>8181</v>
      </c>
      <c r="N2525" s="6">
        <v>326069</v>
      </c>
      <c r="O2525" t="s">
        <v>8182</v>
      </c>
      <c r="P2525" s="6">
        <v>75000000</v>
      </c>
      <c r="Q2525" s="6">
        <v>110045109</v>
      </c>
      <c r="R2525">
        <v>35045109</v>
      </c>
      <c r="S2525" t="s">
        <v>8175</v>
      </c>
      <c r="T2525" s="7">
        <v>42218</v>
      </c>
      <c r="U2525" t="s">
        <v>4841</v>
      </c>
      <c r="V2525" s="7">
        <v>42218</v>
      </c>
      <c r="W2525" t="s">
        <v>8212</v>
      </c>
      <c r="X2525" t="s">
        <v>8200</v>
      </c>
      <c r="Y2525">
        <v>2015</v>
      </c>
      <c r="Z2525">
        <v>2</v>
      </c>
    </row>
    <row r="2526" spans="1:26" x14ac:dyDescent="0.25">
      <c r="A2526" t="s">
        <v>6223</v>
      </c>
      <c r="B2526" t="s">
        <v>6224</v>
      </c>
      <c r="C2526" t="s">
        <v>6224</v>
      </c>
      <c r="D2526">
        <v>0</v>
      </c>
      <c r="E2526">
        <v>111</v>
      </c>
      <c r="F2526">
        <v>1</v>
      </c>
      <c r="G2526">
        <v>51</v>
      </c>
      <c r="H2526" t="s">
        <v>8177</v>
      </c>
      <c r="I2526" t="s">
        <v>145</v>
      </c>
      <c r="J2526" t="s">
        <v>8168</v>
      </c>
      <c r="K2526" t="s">
        <v>5802</v>
      </c>
      <c r="L2526" s="5">
        <v>7.4</v>
      </c>
      <c r="M2526" t="s">
        <v>8181</v>
      </c>
      <c r="N2526" s="6">
        <v>149211</v>
      </c>
      <c r="O2526" t="s">
        <v>8182</v>
      </c>
      <c r="P2526" s="6">
        <v>90000000</v>
      </c>
      <c r="Q2526" s="6">
        <v>90060106</v>
      </c>
      <c r="R2526">
        <v>60106</v>
      </c>
      <c r="S2526" t="s">
        <v>8175</v>
      </c>
      <c r="T2526" s="7">
        <v>45003</v>
      </c>
      <c r="U2526" t="s">
        <v>4079</v>
      </c>
      <c r="V2526" s="7">
        <v>45003</v>
      </c>
      <c r="W2526" t="s">
        <v>8203</v>
      </c>
      <c r="X2526" t="s">
        <v>8206</v>
      </c>
      <c r="Y2526">
        <v>2023</v>
      </c>
      <c r="Z2526">
        <v>18</v>
      </c>
    </row>
    <row r="2527" spans="1:26" x14ac:dyDescent="0.25">
      <c r="A2527" t="s">
        <v>6225</v>
      </c>
      <c r="B2527" t="s">
        <v>6226</v>
      </c>
      <c r="C2527" t="s">
        <v>6226</v>
      </c>
      <c r="D2527">
        <v>0</v>
      </c>
      <c r="E2527">
        <v>109</v>
      </c>
      <c r="F2527">
        <v>1</v>
      </c>
      <c r="G2527">
        <v>49</v>
      </c>
      <c r="H2527" t="s">
        <v>8177</v>
      </c>
      <c r="I2527" t="s">
        <v>8162</v>
      </c>
      <c r="J2527" t="s">
        <v>3623</v>
      </c>
      <c r="K2527" t="s">
        <v>5802</v>
      </c>
      <c r="L2527" s="5">
        <v>8.1999999999999993</v>
      </c>
      <c r="M2527" t="s">
        <v>8181</v>
      </c>
      <c r="N2527" s="6">
        <v>78009</v>
      </c>
      <c r="O2527" t="s">
        <v>8179</v>
      </c>
      <c r="P2527" s="6">
        <v>2000000</v>
      </c>
      <c r="Q2527" s="6">
        <v>7871522</v>
      </c>
      <c r="R2527">
        <v>5871522</v>
      </c>
      <c r="S2527" t="s">
        <v>8175</v>
      </c>
      <c r="T2527" s="7">
        <v>40211</v>
      </c>
      <c r="U2527" t="s">
        <v>6227</v>
      </c>
      <c r="V2527" s="7">
        <v>40211</v>
      </c>
      <c r="W2527" t="s">
        <v>8201</v>
      </c>
      <c r="X2527" t="s">
        <v>8197</v>
      </c>
      <c r="Y2527">
        <v>2010</v>
      </c>
      <c r="Z2527">
        <v>2</v>
      </c>
    </row>
    <row r="2528" spans="1:26" x14ac:dyDescent="0.25">
      <c r="A2528" t="s">
        <v>6228</v>
      </c>
      <c r="B2528" t="s">
        <v>6229</v>
      </c>
      <c r="C2528" t="s">
        <v>6229</v>
      </c>
      <c r="D2528">
        <v>0</v>
      </c>
      <c r="E2528">
        <v>83</v>
      </c>
      <c r="F2528">
        <v>1</v>
      </c>
      <c r="G2528">
        <v>23</v>
      </c>
      <c r="H2528" t="s">
        <v>8177</v>
      </c>
      <c r="I2528" t="s">
        <v>132</v>
      </c>
      <c r="J2528" t="s">
        <v>5802</v>
      </c>
      <c r="K2528" t="s">
        <v>5802</v>
      </c>
      <c r="L2528" s="5">
        <v>6.4</v>
      </c>
      <c r="M2528" t="s">
        <v>8178</v>
      </c>
      <c r="N2528" s="6">
        <v>326725</v>
      </c>
      <c r="O2528" t="s">
        <v>8182</v>
      </c>
      <c r="P2528" s="6">
        <v>65000000</v>
      </c>
      <c r="Q2528" s="6">
        <v>179379533</v>
      </c>
      <c r="R2528">
        <v>114379533</v>
      </c>
      <c r="S2528" t="s">
        <v>8175</v>
      </c>
      <c r="T2528" s="7">
        <v>41045</v>
      </c>
      <c r="U2528" t="s">
        <v>3992</v>
      </c>
      <c r="V2528" s="7">
        <v>41045</v>
      </c>
      <c r="W2528" t="s">
        <v>8213</v>
      </c>
      <c r="X2528" t="s">
        <v>8202</v>
      </c>
      <c r="Y2528">
        <v>2012</v>
      </c>
      <c r="Z2528">
        <v>16</v>
      </c>
    </row>
    <row r="2529" spans="1:26" x14ac:dyDescent="0.25">
      <c r="A2529" t="s">
        <v>6230</v>
      </c>
      <c r="B2529" t="s">
        <v>6231</v>
      </c>
      <c r="C2529" t="s">
        <v>6231</v>
      </c>
      <c r="D2529">
        <v>0</v>
      </c>
      <c r="E2529">
        <v>102</v>
      </c>
      <c r="F2529">
        <v>1</v>
      </c>
      <c r="G2529">
        <v>42</v>
      </c>
      <c r="H2529" t="s">
        <v>8177</v>
      </c>
      <c r="I2529" t="s">
        <v>5529</v>
      </c>
      <c r="J2529" t="s">
        <v>8158</v>
      </c>
      <c r="K2529" t="s">
        <v>8159</v>
      </c>
      <c r="L2529" s="5">
        <v>7.8</v>
      </c>
      <c r="M2529" t="s">
        <v>8181</v>
      </c>
      <c r="N2529" s="6">
        <v>355411</v>
      </c>
      <c r="O2529" t="s">
        <v>8182</v>
      </c>
      <c r="P2529" s="6">
        <v>145000000</v>
      </c>
      <c r="Q2529" s="6">
        <v>621537519</v>
      </c>
      <c r="R2529">
        <v>476537519</v>
      </c>
      <c r="S2529" t="s">
        <v>8175</v>
      </c>
      <c r="T2529" s="7">
        <v>41775</v>
      </c>
      <c r="U2529" t="s">
        <v>6232</v>
      </c>
      <c r="V2529" s="7">
        <v>41775</v>
      </c>
      <c r="W2529" t="s">
        <v>8213</v>
      </c>
      <c r="X2529" t="s">
        <v>1465</v>
      </c>
      <c r="Y2529">
        <v>2014</v>
      </c>
      <c r="Z2529">
        <v>16</v>
      </c>
    </row>
    <row r="2530" spans="1:26" x14ac:dyDescent="0.25">
      <c r="A2530" t="s">
        <v>6233</v>
      </c>
      <c r="B2530" t="s">
        <v>6234</v>
      </c>
      <c r="C2530" t="s">
        <v>6234</v>
      </c>
      <c r="D2530">
        <v>0</v>
      </c>
      <c r="E2530">
        <v>99</v>
      </c>
      <c r="F2530">
        <v>1</v>
      </c>
      <c r="G2530">
        <v>39</v>
      </c>
      <c r="H2530" t="s">
        <v>8177</v>
      </c>
      <c r="I2530" t="s">
        <v>5529</v>
      </c>
      <c r="J2530" t="s">
        <v>8158</v>
      </c>
      <c r="K2530" t="s">
        <v>8156</v>
      </c>
      <c r="L2530" s="5">
        <v>5.7</v>
      </c>
      <c r="M2530" t="s">
        <v>8178</v>
      </c>
      <c r="N2530" s="6">
        <v>193787</v>
      </c>
      <c r="O2530" t="s">
        <v>8182</v>
      </c>
      <c r="P2530" s="6">
        <v>150000000</v>
      </c>
      <c r="Q2530" s="6">
        <v>301970083</v>
      </c>
      <c r="R2530">
        <v>151970083</v>
      </c>
      <c r="S2530" t="s">
        <v>8175</v>
      </c>
      <c r="T2530" s="7">
        <v>40996</v>
      </c>
      <c r="U2530" t="s">
        <v>3840</v>
      </c>
      <c r="V2530" s="7">
        <v>40996</v>
      </c>
      <c r="W2530" t="s">
        <v>8203</v>
      </c>
      <c r="X2530" t="s">
        <v>8202</v>
      </c>
      <c r="Y2530">
        <v>2012</v>
      </c>
      <c r="Z2530">
        <v>28</v>
      </c>
    </row>
    <row r="2531" spans="1:26" x14ac:dyDescent="0.25">
      <c r="A2531" t="s">
        <v>6235</v>
      </c>
      <c r="B2531" t="s">
        <v>6236</v>
      </c>
      <c r="C2531" t="s">
        <v>6236</v>
      </c>
      <c r="D2531">
        <v>0</v>
      </c>
      <c r="E2531">
        <v>105</v>
      </c>
      <c r="F2531">
        <v>1</v>
      </c>
      <c r="G2531">
        <v>45</v>
      </c>
      <c r="H2531" t="s">
        <v>8177</v>
      </c>
      <c r="I2531" t="s">
        <v>5529</v>
      </c>
      <c r="J2531" t="s">
        <v>132</v>
      </c>
      <c r="K2531" t="s">
        <v>8168</v>
      </c>
      <c r="L2531" s="5">
        <v>6.4</v>
      </c>
      <c r="M2531" t="s">
        <v>8178</v>
      </c>
      <c r="N2531" s="6">
        <v>94509</v>
      </c>
      <c r="O2531" t="s">
        <v>8179</v>
      </c>
      <c r="P2531" s="6">
        <v>42000000</v>
      </c>
      <c r="Q2531" s="6">
        <v>73100172</v>
      </c>
      <c r="R2531">
        <v>31100172</v>
      </c>
      <c r="S2531" t="s">
        <v>8175</v>
      </c>
      <c r="T2531" s="7">
        <v>41192</v>
      </c>
      <c r="U2531" t="s">
        <v>1875</v>
      </c>
      <c r="V2531" s="7">
        <v>41192</v>
      </c>
      <c r="W2531" t="s">
        <v>8204</v>
      </c>
      <c r="X2531" t="s">
        <v>8202</v>
      </c>
      <c r="Y2531">
        <v>2012</v>
      </c>
      <c r="Z2531">
        <v>10</v>
      </c>
    </row>
    <row r="2532" spans="1:26" x14ac:dyDescent="0.25">
      <c r="A2532" t="s">
        <v>6237</v>
      </c>
      <c r="B2532" t="s">
        <v>6238</v>
      </c>
      <c r="C2532" t="s">
        <v>6238</v>
      </c>
      <c r="D2532">
        <v>0</v>
      </c>
      <c r="E2532">
        <v>95</v>
      </c>
      <c r="F2532">
        <v>1</v>
      </c>
      <c r="G2532">
        <v>35</v>
      </c>
      <c r="H2532" t="s">
        <v>8177</v>
      </c>
      <c r="I2532" t="s">
        <v>5529</v>
      </c>
      <c r="J2532" t="s">
        <v>8158</v>
      </c>
      <c r="K2532" t="s">
        <v>8156</v>
      </c>
      <c r="L2532" s="5">
        <v>5.6</v>
      </c>
      <c r="M2532" t="s">
        <v>8178</v>
      </c>
      <c r="N2532" s="6">
        <v>143908</v>
      </c>
      <c r="O2532" t="s">
        <v>8182</v>
      </c>
      <c r="P2532" s="6">
        <v>60000000</v>
      </c>
      <c r="Q2532" s="6">
        <v>113231078</v>
      </c>
      <c r="R2532">
        <v>53231078</v>
      </c>
      <c r="S2532" t="s">
        <v>8175</v>
      </c>
      <c r="T2532" s="7">
        <v>42947</v>
      </c>
      <c r="U2532" t="s">
        <v>6239</v>
      </c>
      <c r="V2532" s="7">
        <v>42947</v>
      </c>
      <c r="W2532" t="s">
        <v>8209</v>
      </c>
      <c r="X2532" t="s">
        <v>8205</v>
      </c>
      <c r="Y2532">
        <v>2017</v>
      </c>
      <c r="Z2532">
        <v>31</v>
      </c>
    </row>
    <row r="2533" spans="1:26" x14ac:dyDescent="0.25">
      <c r="A2533" t="s">
        <v>6240</v>
      </c>
      <c r="B2533" t="s">
        <v>6241</v>
      </c>
      <c r="C2533" t="s">
        <v>6241</v>
      </c>
      <c r="D2533">
        <v>0</v>
      </c>
      <c r="E2533">
        <v>122</v>
      </c>
      <c r="F2533">
        <v>2</v>
      </c>
      <c r="G2533">
        <v>2</v>
      </c>
      <c r="H2533" t="s">
        <v>8183</v>
      </c>
      <c r="I2533" t="s">
        <v>5529</v>
      </c>
      <c r="J2533" t="s">
        <v>3857</v>
      </c>
      <c r="K2533" t="s">
        <v>5802</v>
      </c>
      <c r="L2533" s="5">
        <v>6.5</v>
      </c>
      <c r="M2533" t="s">
        <v>8178</v>
      </c>
      <c r="N2533" s="6">
        <v>227591</v>
      </c>
      <c r="O2533" t="s">
        <v>8182</v>
      </c>
      <c r="P2533" s="6">
        <v>200000000</v>
      </c>
      <c r="Q2533" s="6">
        <v>454023</v>
      </c>
      <c r="R2533">
        <v>-199545977</v>
      </c>
      <c r="S2533" t="s">
        <v>8185</v>
      </c>
      <c r="T2533" s="7">
        <v>44755</v>
      </c>
      <c r="U2533" t="s">
        <v>6242</v>
      </c>
      <c r="V2533" s="7">
        <v>44755</v>
      </c>
      <c r="W2533" t="s">
        <v>8209</v>
      </c>
      <c r="X2533" t="s">
        <v>8202</v>
      </c>
      <c r="Y2533">
        <v>2022</v>
      </c>
      <c r="Z2533">
        <v>13</v>
      </c>
    </row>
    <row r="2534" spans="1:26" x14ac:dyDescent="0.25">
      <c r="A2534" t="s">
        <v>6243</v>
      </c>
      <c r="B2534" t="s">
        <v>6244</v>
      </c>
      <c r="C2534" t="s">
        <v>6245</v>
      </c>
      <c r="D2534">
        <v>0</v>
      </c>
      <c r="E2534">
        <v>114</v>
      </c>
      <c r="F2534">
        <v>1</v>
      </c>
      <c r="G2534">
        <v>54</v>
      </c>
      <c r="H2534" t="s">
        <v>8177</v>
      </c>
      <c r="I2534" t="s">
        <v>145</v>
      </c>
      <c r="J2534" t="s">
        <v>8167</v>
      </c>
      <c r="K2534" t="s">
        <v>3857</v>
      </c>
      <c r="L2534" s="5">
        <v>7.5</v>
      </c>
      <c r="M2534" t="s">
        <v>8181</v>
      </c>
      <c r="N2534" s="6">
        <v>236006</v>
      </c>
      <c r="O2534" t="s">
        <v>8182</v>
      </c>
      <c r="P2534" s="6">
        <v>45000000</v>
      </c>
      <c r="Q2534" s="6">
        <v>198087212</v>
      </c>
      <c r="R2534">
        <v>153087212</v>
      </c>
      <c r="S2534" t="s">
        <v>8175</v>
      </c>
      <c r="T2534" s="7">
        <v>41161</v>
      </c>
      <c r="U2534" t="s">
        <v>6246</v>
      </c>
      <c r="V2534" s="7">
        <v>41161</v>
      </c>
      <c r="W2534" t="s">
        <v>8211</v>
      </c>
      <c r="X2534" t="s">
        <v>8200</v>
      </c>
      <c r="Y2534">
        <v>2012</v>
      </c>
      <c r="Z2534">
        <v>9</v>
      </c>
    </row>
    <row r="2535" spans="1:26" x14ac:dyDescent="0.25">
      <c r="A2535" t="s">
        <v>6247</v>
      </c>
      <c r="B2535" t="s">
        <v>6248</v>
      </c>
      <c r="C2535" t="s">
        <v>6248</v>
      </c>
      <c r="D2535">
        <v>0</v>
      </c>
      <c r="E2535">
        <v>112</v>
      </c>
      <c r="F2535">
        <v>1</v>
      </c>
      <c r="G2535">
        <v>52</v>
      </c>
      <c r="H2535" t="s">
        <v>8177</v>
      </c>
      <c r="I2535" t="s">
        <v>5529</v>
      </c>
      <c r="J2535" t="s">
        <v>8166</v>
      </c>
      <c r="K2535" t="s">
        <v>8161</v>
      </c>
      <c r="L2535" s="5">
        <v>7</v>
      </c>
      <c r="M2535" t="s">
        <v>8178</v>
      </c>
      <c r="N2535" s="6">
        <v>364059</v>
      </c>
      <c r="O2535" t="s">
        <v>8182</v>
      </c>
      <c r="P2535" s="6">
        <v>50000000</v>
      </c>
      <c r="Q2535" s="6">
        <v>260095986</v>
      </c>
      <c r="R2535">
        <v>210095986</v>
      </c>
      <c r="S2535" t="s">
        <v>8175</v>
      </c>
      <c r="T2535" s="7">
        <v>40703</v>
      </c>
      <c r="U2535" t="s">
        <v>3070</v>
      </c>
      <c r="V2535" s="7">
        <v>40703</v>
      </c>
      <c r="W2535" t="s">
        <v>8208</v>
      </c>
      <c r="X2535" t="s">
        <v>8199</v>
      </c>
      <c r="Y2535">
        <v>2011</v>
      </c>
      <c r="Z2535">
        <v>9</v>
      </c>
    </row>
    <row r="2536" spans="1:26" x14ac:dyDescent="0.25">
      <c r="A2536" t="s">
        <v>6249</v>
      </c>
      <c r="B2536" t="s">
        <v>6250</v>
      </c>
      <c r="C2536" t="s">
        <v>6250</v>
      </c>
      <c r="D2536">
        <v>0</v>
      </c>
      <c r="E2536">
        <v>103</v>
      </c>
      <c r="F2536">
        <v>1</v>
      </c>
      <c r="G2536">
        <v>43</v>
      </c>
      <c r="H2536" t="s">
        <v>8177</v>
      </c>
      <c r="I2536" t="s">
        <v>5529</v>
      </c>
      <c r="J2536" t="s">
        <v>132</v>
      </c>
      <c r="K2536" t="s">
        <v>8162</v>
      </c>
      <c r="L2536" s="5">
        <v>6.5</v>
      </c>
      <c r="M2536" t="s">
        <v>8178</v>
      </c>
      <c r="N2536" s="6">
        <v>284159</v>
      </c>
      <c r="O2536" t="s">
        <v>8182</v>
      </c>
      <c r="P2536" s="6">
        <v>28000000</v>
      </c>
      <c r="Q2536" s="6">
        <v>60795985</v>
      </c>
      <c r="R2536">
        <v>32795985</v>
      </c>
      <c r="S2536" t="s">
        <v>8175</v>
      </c>
      <c r="T2536" s="7">
        <v>41500</v>
      </c>
      <c r="U2536" t="s">
        <v>4831</v>
      </c>
      <c r="V2536" s="7">
        <v>41500</v>
      </c>
      <c r="W2536" t="s">
        <v>8212</v>
      </c>
      <c r="X2536" t="s">
        <v>8202</v>
      </c>
      <c r="Y2536">
        <v>2013</v>
      </c>
      <c r="Z2536">
        <v>14</v>
      </c>
    </row>
    <row r="2537" spans="1:26" x14ac:dyDescent="0.25">
      <c r="A2537" t="s">
        <v>6251</v>
      </c>
      <c r="B2537" t="s">
        <v>6252</v>
      </c>
      <c r="C2537" t="s">
        <v>6252</v>
      </c>
      <c r="D2537">
        <v>0</v>
      </c>
      <c r="E2537">
        <v>167</v>
      </c>
      <c r="F2537">
        <v>2</v>
      </c>
      <c r="G2537">
        <v>47</v>
      </c>
      <c r="H2537" t="s">
        <v>8183</v>
      </c>
      <c r="I2537" t="s">
        <v>145</v>
      </c>
      <c r="J2537" t="s">
        <v>8167</v>
      </c>
      <c r="K2537" t="s">
        <v>5802</v>
      </c>
      <c r="L2537" s="5">
        <v>5.5</v>
      </c>
      <c r="M2537" t="s">
        <v>8178</v>
      </c>
      <c r="N2537" s="6">
        <v>69281</v>
      </c>
      <c r="O2537" t="s">
        <v>8179</v>
      </c>
      <c r="P2537" s="6">
        <v>22000000</v>
      </c>
      <c r="Q2537" s="6">
        <v>0</v>
      </c>
      <c r="R2537">
        <v>-22000000</v>
      </c>
      <c r="S2537" t="s">
        <v>8185</v>
      </c>
      <c r="T2537" s="7">
        <v>44812</v>
      </c>
      <c r="U2537" t="s">
        <v>4008</v>
      </c>
      <c r="V2537" s="7">
        <v>44812</v>
      </c>
      <c r="W2537" t="s">
        <v>8211</v>
      </c>
      <c r="X2537" t="s">
        <v>8199</v>
      </c>
      <c r="Y2537">
        <v>2022</v>
      </c>
      <c r="Z2537">
        <v>8</v>
      </c>
    </row>
    <row r="2538" spans="1:26" x14ac:dyDescent="0.25">
      <c r="A2538" t="s">
        <v>6253</v>
      </c>
      <c r="B2538" t="s">
        <v>6254</v>
      </c>
      <c r="C2538" t="s">
        <v>6254</v>
      </c>
      <c r="D2538">
        <v>0</v>
      </c>
      <c r="E2538">
        <v>112</v>
      </c>
      <c r="F2538">
        <v>1</v>
      </c>
      <c r="G2538">
        <v>52</v>
      </c>
      <c r="H2538" t="s">
        <v>8177</v>
      </c>
      <c r="I2538" t="s">
        <v>145</v>
      </c>
      <c r="J2538" t="s">
        <v>8156</v>
      </c>
      <c r="K2538" t="s">
        <v>8157</v>
      </c>
      <c r="L2538" s="5">
        <v>7.2</v>
      </c>
      <c r="M2538" t="s">
        <v>8181</v>
      </c>
      <c r="N2538" s="6">
        <v>196094</v>
      </c>
      <c r="O2538" t="s">
        <v>8182</v>
      </c>
      <c r="P2538" s="6">
        <v>25000000</v>
      </c>
      <c r="Q2538" s="6">
        <v>65663276</v>
      </c>
      <c r="R2538">
        <v>40663276</v>
      </c>
      <c r="S2538" t="s">
        <v>8175</v>
      </c>
      <c r="T2538" s="7">
        <v>42102</v>
      </c>
      <c r="U2538" t="s">
        <v>6255</v>
      </c>
      <c r="V2538" s="7">
        <v>42102</v>
      </c>
      <c r="W2538" t="s">
        <v>8210</v>
      </c>
      <c r="X2538" t="s">
        <v>8202</v>
      </c>
      <c r="Y2538">
        <v>2015</v>
      </c>
      <c r="Z2538">
        <v>8</v>
      </c>
    </row>
    <row r="2539" spans="1:26" x14ac:dyDescent="0.25">
      <c r="A2539" t="s">
        <v>6256</v>
      </c>
      <c r="B2539" t="s">
        <v>6257</v>
      </c>
      <c r="C2539" t="s">
        <v>6257</v>
      </c>
      <c r="D2539">
        <v>0</v>
      </c>
      <c r="E2539">
        <v>100</v>
      </c>
      <c r="F2539">
        <v>1</v>
      </c>
      <c r="G2539">
        <v>40</v>
      </c>
      <c r="H2539" t="s">
        <v>8177</v>
      </c>
      <c r="I2539" t="s">
        <v>132</v>
      </c>
      <c r="J2539" t="s">
        <v>145</v>
      </c>
      <c r="K2539" t="s">
        <v>8157</v>
      </c>
      <c r="L2539" s="5">
        <v>7.9</v>
      </c>
      <c r="M2539" t="s">
        <v>8181</v>
      </c>
      <c r="N2539" s="6">
        <v>246652</v>
      </c>
      <c r="O2539" t="s">
        <v>8182</v>
      </c>
      <c r="P2539" s="6">
        <v>15000000</v>
      </c>
      <c r="Q2539" s="6">
        <v>133471171</v>
      </c>
      <c r="R2539">
        <v>118471171</v>
      </c>
      <c r="S2539" t="s">
        <v>8175</v>
      </c>
      <c r="T2539" s="7">
        <v>40678</v>
      </c>
      <c r="U2539" t="s">
        <v>6258</v>
      </c>
      <c r="V2539" s="7">
        <v>40678</v>
      </c>
      <c r="W2539" t="s">
        <v>8213</v>
      </c>
      <c r="X2539" t="s">
        <v>8200</v>
      </c>
      <c r="Y2539">
        <v>2011</v>
      </c>
      <c r="Z2539">
        <v>15</v>
      </c>
    </row>
    <row r="2540" spans="1:26" x14ac:dyDescent="0.25">
      <c r="A2540" t="s">
        <v>6259</v>
      </c>
      <c r="B2540" t="s">
        <v>6260</v>
      </c>
      <c r="C2540" t="s">
        <v>6260</v>
      </c>
      <c r="D2540">
        <v>0</v>
      </c>
      <c r="E2540">
        <v>94</v>
      </c>
      <c r="F2540">
        <v>1</v>
      </c>
      <c r="G2540">
        <v>34</v>
      </c>
      <c r="H2540" t="s">
        <v>8177</v>
      </c>
      <c r="I2540" t="s">
        <v>5529</v>
      </c>
      <c r="J2540" t="s">
        <v>8162</v>
      </c>
      <c r="K2540" t="s">
        <v>3857</v>
      </c>
      <c r="L2540" s="5">
        <v>6.5</v>
      </c>
      <c r="M2540" t="s">
        <v>8178</v>
      </c>
      <c r="N2540" s="6">
        <v>115596</v>
      </c>
      <c r="O2540" t="s">
        <v>8182</v>
      </c>
      <c r="P2540" s="6">
        <v>30000000</v>
      </c>
      <c r="Q2540" s="6">
        <v>41564670</v>
      </c>
      <c r="R2540">
        <v>11564670</v>
      </c>
      <c r="S2540" t="s">
        <v>8175</v>
      </c>
      <c r="T2540" s="7">
        <v>41015</v>
      </c>
      <c r="U2540" t="s">
        <v>2477</v>
      </c>
      <c r="V2540" s="7">
        <v>41015</v>
      </c>
      <c r="W2540" t="s">
        <v>8210</v>
      </c>
      <c r="X2540" t="s">
        <v>8205</v>
      </c>
      <c r="Y2540">
        <v>2012</v>
      </c>
      <c r="Z2540">
        <v>16</v>
      </c>
    </row>
    <row r="2541" spans="1:26" x14ac:dyDescent="0.25">
      <c r="A2541" t="s">
        <v>6261</v>
      </c>
      <c r="B2541" t="s">
        <v>6262</v>
      </c>
      <c r="C2541" t="s">
        <v>6262</v>
      </c>
      <c r="D2541">
        <v>0</v>
      </c>
      <c r="E2541">
        <v>108</v>
      </c>
      <c r="F2541">
        <v>1</v>
      </c>
      <c r="G2541">
        <v>48</v>
      </c>
      <c r="H2541" t="s">
        <v>8177</v>
      </c>
      <c r="I2541" t="s">
        <v>5529</v>
      </c>
      <c r="J2541" t="s">
        <v>145</v>
      </c>
      <c r="K2541" t="s">
        <v>3857</v>
      </c>
      <c r="L2541" s="5">
        <v>6.4</v>
      </c>
      <c r="M2541" t="s">
        <v>8178</v>
      </c>
      <c r="N2541" s="6">
        <v>105927</v>
      </c>
      <c r="O2541" t="s">
        <v>8182</v>
      </c>
      <c r="P2541" s="6">
        <v>40000000</v>
      </c>
      <c r="Q2541" s="6">
        <v>71508440</v>
      </c>
      <c r="R2541">
        <v>31508440</v>
      </c>
      <c r="S2541" t="s">
        <v>8175</v>
      </c>
      <c r="T2541" s="7">
        <v>40719</v>
      </c>
      <c r="U2541" t="s">
        <v>5180</v>
      </c>
      <c r="V2541" s="7">
        <v>40719</v>
      </c>
      <c r="W2541" t="s">
        <v>8208</v>
      </c>
      <c r="X2541" t="s">
        <v>8206</v>
      </c>
      <c r="Y2541">
        <v>2011</v>
      </c>
      <c r="Z2541">
        <v>25</v>
      </c>
    </row>
    <row r="2542" spans="1:26" x14ac:dyDescent="0.25">
      <c r="A2542" t="s">
        <v>6263</v>
      </c>
      <c r="B2542" t="s">
        <v>6264</v>
      </c>
      <c r="C2542" t="s">
        <v>6264</v>
      </c>
      <c r="D2542">
        <v>0</v>
      </c>
      <c r="E2542">
        <v>103</v>
      </c>
      <c r="F2542">
        <v>1</v>
      </c>
      <c r="G2542">
        <v>43</v>
      </c>
      <c r="H2542" t="s">
        <v>8177</v>
      </c>
      <c r="I2542" t="s">
        <v>145</v>
      </c>
      <c r="J2542" t="s">
        <v>5802</v>
      </c>
      <c r="K2542" t="s">
        <v>5802</v>
      </c>
      <c r="L2542" s="5">
        <v>7.9</v>
      </c>
      <c r="M2542" t="s">
        <v>8181</v>
      </c>
      <c r="N2542" s="6">
        <v>537232</v>
      </c>
      <c r="O2542" t="s">
        <v>8184</v>
      </c>
      <c r="P2542" s="6">
        <v>13000000</v>
      </c>
      <c r="Q2542" s="6">
        <v>33384127</v>
      </c>
      <c r="R2542">
        <v>20384127</v>
      </c>
      <c r="S2542" t="s">
        <v>8175</v>
      </c>
      <c r="T2542" s="7">
        <v>41160</v>
      </c>
      <c r="U2542" t="s">
        <v>6265</v>
      </c>
      <c r="V2542" s="7">
        <v>41160</v>
      </c>
      <c r="W2542" t="s">
        <v>8211</v>
      </c>
      <c r="X2542" t="s">
        <v>8206</v>
      </c>
      <c r="Y2542">
        <v>2012</v>
      </c>
      <c r="Z2542">
        <v>8</v>
      </c>
    </row>
    <row r="2543" spans="1:26" x14ac:dyDescent="0.25">
      <c r="A2543" t="s">
        <v>6266</v>
      </c>
      <c r="B2543" t="s">
        <v>6267</v>
      </c>
      <c r="C2543" t="s">
        <v>6267</v>
      </c>
      <c r="D2543">
        <v>0</v>
      </c>
      <c r="E2543">
        <v>105</v>
      </c>
      <c r="F2543">
        <v>1</v>
      </c>
      <c r="G2543">
        <v>45</v>
      </c>
      <c r="H2543" t="s">
        <v>8177</v>
      </c>
      <c r="I2543" t="s">
        <v>8158</v>
      </c>
      <c r="J2543" t="s">
        <v>145</v>
      </c>
      <c r="K2543" t="s">
        <v>8163</v>
      </c>
      <c r="L2543" s="5">
        <v>6.9</v>
      </c>
      <c r="M2543" t="s">
        <v>8178</v>
      </c>
      <c r="N2543" s="6">
        <v>186822</v>
      </c>
      <c r="O2543" t="s">
        <v>8182</v>
      </c>
      <c r="P2543" s="6">
        <v>95000000</v>
      </c>
      <c r="Q2543" s="6">
        <v>542358331</v>
      </c>
      <c r="R2543">
        <v>447358331</v>
      </c>
      <c r="S2543" t="s">
        <v>8175</v>
      </c>
      <c r="T2543" s="7">
        <v>42048</v>
      </c>
      <c r="U2543" t="s">
        <v>1236</v>
      </c>
      <c r="V2543" s="7">
        <v>42048</v>
      </c>
      <c r="W2543" t="s">
        <v>8201</v>
      </c>
      <c r="X2543" t="s">
        <v>1465</v>
      </c>
      <c r="Y2543">
        <v>2015</v>
      </c>
      <c r="Z2543">
        <v>13</v>
      </c>
    </row>
    <row r="2544" spans="1:26" x14ac:dyDescent="0.25">
      <c r="A2544" t="s">
        <v>6268</v>
      </c>
      <c r="B2544" t="s">
        <v>6269</v>
      </c>
      <c r="C2544" t="s">
        <v>6269</v>
      </c>
      <c r="D2544">
        <v>0</v>
      </c>
      <c r="E2544">
        <v>113</v>
      </c>
      <c r="F2544">
        <v>1</v>
      </c>
      <c r="G2544">
        <v>53</v>
      </c>
      <c r="H2544" t="s">
        <v>8177</v>
      </c>
      <c r="I2544" t="s">
        <v>132</v>
      </c>
      <c r="J2544" t="s">
        <v>145</v>
      </c>
      <c r="K2544" t="s">
        <v>8168</v>
      </c>
      <c r="L2544" s="5">
        <v>6.4</v>
      </c>
      <c r="M2544" t="s">
        <v>8178</v>
      </c>
      <c r="N2544" s="6">
        <v>62274</v>
      </c>
      <c r="O2544" t="s">
        <v>8179</v>
      </c>
      <c r="P2544" s="6">
        <v>40000000</v>
      </c>
      <c r="Q2544" s="6">
        <v>44907260</v>
      </c>
      <c r="R2544">
        <v>4907260</v>
      </c>
      <c r="S2544" t="s">
        <v>8175</v>
      </c>
      <c r="T2544" s="7">
        <v>41624</v>
      </c>
      <c r="U2544" t="s">
        <v>1347</v>
      </c>
      <c r="V2544" s="7">
        <v>41624</v>
      </c>
      <c r="W2544" t="s">
        <v>8196</v>
      </c>
      <c r="X2544" t="s">
        <v>8205</v>
      </c>
      <c r="Y2544">
        <v>2013</v>
      </c>
      <c r="Z2544">
        <v>16</v>
      </c>
    </row>
    <row r="2545" spans="1:26" x14ac:dyDescent="0.25">
      <c r="A2545" t="s">
        <v>6270</v>
      </c>
      <c r="B2545" t="s">
        <v>6271</v>
      </c>
      <c r="C2545" t="s">
        <v>6271</v>
      </c>
      <c r="D2545">
        <v>0</v>
      </c>
      <c r="E2545">
        <v>156</v>
      </c>
      <c r="F2545">
        <v>2</v>
      </c>
      <c r="G2545">
        <v>36</v>
      </c>
      <c r="H2545" t="s">
        <v>8183</v>
      </c>
      <c r="I2545" t="s">
        <v>5529</v>
      </c>
      <c r="J2545" t="s">
        <v>8158</v>
      </c>
      <c r="K2545" t="s">
        <v>145</v>
      </c>
      <c r="L2545" s="5">
        <v>8</v>
      </c>
      <c r="M2545" t="s">
        <v>8181</v>
      </c>
      <c r="N2545" s="6">
        <v>849639</v>
      </c>
      <c r="O2545" t="s">
        <v>8184</v>
      </c>
      <c r="P2545" s="6">
        <v>135000000</v>
      </c>
      <c r="Q2545" s="6">
        <v>532950503</v>
      </c>
      <c r="R2545">
        <v>397950503</v>
      </c>
      <c r="S2545" t="s">
        <v>8175</v>
      </c>
      <c r="T2545" s="7">
        <v>42354</v>
      </c>
      <c r="U2545" t="s">
        <v>2623</v>
      </c>
      <c r="V2545" s="7">
        <v>42354</v>
      </c>
      <c r="W2545" t="s">
        <v>8196</v>
      </c>
      <c r="X2545" t="s">
        <v>8202</v>
      </c>
      <c r="Y2545">
        <v>2015</v>
      </c>
      <c r="Z2545">
        <v>16</v>
      </c>
    </row>
    <row r="2546" spans="1:26" x14ac:dyDescent="0.25">
      <c r="A2546" t="s">
        <v>6272</v>
      </c>
      <c r="B2546" t="s">
        <v>6273</v>
      </c>
      <c r="C2546" t="s">
        <v>6273</v>
      </c>
      <c r="D2546">
        <v>0</v>
      </c>
      <c r="E2546">
        <v>131</v>
      </c>
      <c r="F2546">
        <v>2</v>
      </c>
      <c r="G2546">
        <v>11</v>
      </c>
      <c r="H2546" t="s">
        <v>8183</v>
      </c>
      <c r="I2546" t="s">
        <v>5529</v>
      </c>
      <c r="J2546" t="s">
        <v>8158</v>
      </c>
      <c r="K2546" t="s">
        <v>8161</v>
      </c>
      <c r="L2546" s="5">
        <v>6.9</v>
      </c>
      <c r="M2546" t="s">
        <v>8178</v>
      </c>
      <c r="N2546" s="6">
        <v>521377</v>
      </c>
      <c r="O2546" t="s">
        <v>8184</v>
      </c>
      <c r="P2546" s="6">
        <v>190000000</v>
      </c>
      <c r="Q2546" s="6">
        <v>411002906</v>
      </c>
      <c r="R2546">
        <v>221002906</v>
      </c>
      <c r="S2546" t="s">
        <v>8175</v>
      </c>
      <c r="T2546" s="7">
        <v>41456</v>
      </c>
      <c r="U2546" t="s">
        <v>1811</v>
      </c>
      <c r="V2546" s="7">
        <v>41456</v>
      </c>
      <c r="W2546" t="s">
        <v>8209</v>
      </c>
      <c r="X2546" t="s">
        <v>8205</v>
      </c>
      <c r="Y2546">
        <v>2013</v>
      </c>
      <c r="Z2546">
        <v>1</v>
      </c>
    </row>
    <row r="2547" spans="1:26" x14ac:dyDescent="0.25">
      <c r="A2547" t="s">
        <v>6274</v>
      </c>
      <c r="B2547" t="s">
        <v>6275</v>
      </c>
      <c r="C2547" t="s">
        <v>6275</v>
      </c>
      <c r="D2547">
        <v>0</v>
      </c>
      <c r="E2547">
        <v>82</v>
      </c>
      <c r="F2547">
        <v>1</v>
      </c>
      <c r="G2547">
        <v>22</v>
      </c>
      <c r="H2547" t="s">
        <v>8177</v>
      </c>
      <c r="I2547" t="s">
        <v>132</v>
      </c>
      <c r="J2547" t="s">
        <v>83</v>
      </c>
      <c r="K2547" t="s">
        <v>5802</v>
      </c>
      <c r="L2547" s="5">
        <v>3.4</v>
      </c>
      <c r="M2547" t="s">
        <v>8188</v>
      </c>
      <c r="N2547" s="6">
        <v>50869</v>
      </c>
      <c r="O2547" t="s">
        <v>8179</v>
      </c>
      <c r="P2547" s="6">
        <v>20000000</v>
      </c>
      <c r="Q2547" s="6">
        <v>80547866</v>
      </c>
      <c r="R2547">
        <v>60547866</v>
      </c>
      <c r="S2547" t="s">
        <v>8175</v>
      </c>
      <c r="T2547" s="7">
        <v>40408</v>
      </c>
      <c r="U2547" t="s">
        <v>4485</v>
      </c>
      <c r="V2547" s="7">
        <v>40408</v>
      </c>
      <c r="W2547" t="s">
        <v>8212</v>
      </c>
      <c r="X2547" t="s">
        <v>8202</v>
      </c>
      <c r="Y2547">
        <v>2010</v>
      </c>
      <c r="Z2547">
        <v>18</v>
      </c>
    </row>
    <row r="2548" spans="1:26" x14ac:dyDescent="0.25">
      <c r="A2548" t="s">
        <v>6276</v>
      </c>
      <c r="B2548" t="s">
        <v>6277</v>
      </c>
      <c r="C2548" t="s">
        <v>6278</v>
      </c>
      <c r="D2548">
        <v>0</v>
      </c>
      <c r="E2548">
        <v>101</v>
      </c>
      <c r="F2548">
        <v>1</v>
      </c>
      <c r="G2548">
        <v>41</v>
      </c>
      <c r="H2548" t="s">
        <v>8177</v>
      </c>
      <c r="I2548" t="s">
        <v>132</v>
      </c>
      <c r="J2548" t="s">
        <v>8157</v>
      </c>
      <c r="K2548" t="s">
        <v>5802</v>
      </c>
      <c r="L2548" s="5">
        <v>6.4</v>
      </c>
      <c r="M2548" t="s">
        <v>8178</v>
      </c>
      <c r="N2548" s="6">
        <v>99849</v>
      </c>
      <c r="O2548" t="s">
        <v>8179</v>
      </c>
      <c r="P2548" s="6">
        <v>8500000</v>
      </c>
      <c r="Q2548" s="6">
        <v>43709744</v>
      </c>
      <c r="R2548">
        <v>35209744</v>
      </c>
      <c r="S2548" t="s">
        <v>8175</v>
      </c>
      <c r="T2548" s="7">
        <v>42047</v>
      </c>
      <c r="U2548" t="s">
        <v>6279</v>
      </c>
      <c r="V2548" s="7">
        <v>42047</v>
      </c>
      <c r="W2548" t="s">
        <v>8201</v>
      </c>
      <c r="X2548" t="s">
        <v>8199</v>
      </c>
      <c r="Y2548">
        <v>2015</v>
      </c>
      <c r="Z2548">
        <v>12</v>
      </c>
    </row>
    <row r="2549" spans="1:26" x14ac:dyDescent="0.25">
      <c r="A2549" t="s">
        <v>6280</v>
      </c>
      <c r="B2549" t="s">
        <v>6281</v>
      </c>
      <c r="C2549" t="s">
        <v>6281</v>
      </c>
      <c r="D2549">
        <v>0</v>
      </c>
      <c r="E2549">
        <v>106</v>
      </c>
      <c r="F2549">
        <v>1</v>
      </c>
      <c r="G2549">
        <v>46</v>
      </c>
      <c r="H2549" t="s">
        <v>8177</v>
      </c>
      <c r="I2549" t="s">
        <v>8158</v>
      </c>
      <c r="J2549" t="s">
        <v>132</v>
      </c>
      <c r="K2549" t="s">
        <v>145</v>
      </c>
      <c r="L2549" s="5">
        <v>5.6</v>
      </c>
      <c r="M2549" t="s">
        <v>8178</v>
      </c>
      <c r="N2549" s="6">
        <v>90192</v>
      </c>
      <c r="O2549" t="s">
        <v>8179</v>
      </c>
      <c r="P2549" s="6">
        <v>85000000</v>
      </c>
      <c r="Q2549" s="6">
        <v>183018522</v>
      </c>
      <c r="R2549">
        <v>98018522</v>
      </c>
      <c r="S2549" t="s">
        <v>8175</v>
      </c>
      <c r="T2549" s="7">
        <v>40983</v>
      </c>
      <c r="U2549" t="s">
        <v>2471</v>
      </c>
      <c r="V2549" s="7">
        <v>40983</v>
      </c>
      <c r="W2549" t="s">
        <v>8203</v>
      </c>
      <c r="X2549" t="s">
        <v>8199</v>
      </c>
      <c r="Y2549">
        <v>2012</v>
      </c>
      <c r="Z2549">
        <v>15</v>
      </c>
    </row>
    <row r="2550" spans="1:26" x14ac:dyDescent="0.25">
      <c r="A2550" t="s">
        <v>6282</v>
      </c>
      <c r="B2550" t="s">
        <v>6283</v>
      </c>
      <c r="C2550" t="s">
        <v>6283</v>
      </c>
      <c r="D2550">
        <v>0</v>
      </c>
      <c r="E2550">
        <v>88</v>
      </c>
      <c r="F2550">
        <v>1</v>
      </c>
      <c r="G2550">
        <v>28</v>
      </c>
      <c r="H2550" t="s">
        <v>8177</v>
      </c>
      <c r="I2550" t="s">
        <v>8158</v>
      </c>
      <c r="J2550" t="s">
        <v>8159</v>
      </c>
      <c r="K2550" t="s">
        <v>132</v>
      </c>
      <c r="L2550" s="5">
        <v>6.5</v>
      </c>
      <c r="M2550" t="s">
        <v>8178</v>
      </c>
      <c r="N2550" s="6">
        <v>220085</v>
      </c>
      <c r="O2550" t="s">
        <v>8182</v>
      </c>
      <c r="P2550" s="6">
        <v>95000000</v>
      </c>
      <c r="Q2550" s="6">
        <v>877244782</v>
      </c>
      <c r="R2550">
        <v>782244782</v>
      </c>
      <c r="S2550" t="s">
        <v>8175</v>
      </c>
      <c r="T2550" s="7">
        <v>41086</v>
      </c>
      <c r="U2550" t="s">
        <v>6284</v>
      </c>
      <c r="V2550" s="7">
        <v>41086</v>
      </c>
      <c r="W2550" t="s">
        <v>8208</v>
      </c>
      <c r="X2550" t="s">
        <v>8197</v>
      </c>
      <c r="Y2550">
        <v>2012</v>
      </c>
      <c r="Z2550">
        <v>26</v>
      </c>
    </row>
    <row r="2551" spans="1:26" x14ac:dyDescent="0.25">
      <c r="A2551" t="s">
        <v>6285</v>
      </c>
      <c r="B2551" t="s">
        <v>6286</v>
      </c>
      <c r="C2551" t="s">
        <v>6286</v>
      </c>
      <c r="D2551">
        <v>0</v>
      </c>
      <c r="E2551">
        <v>115</v>
      </c>
      <c r="F2551">
        <v>1</v>
      </c>
      <c r="G2551">
        <v>55</v>
      </c>
      <c r="H2551" t="s">
        <v>8177</v>
      </c>
      <c r="I2551" t="s">
        <v>8162</v>
      </c>
      <c r="J2551" t="s">
        <v>8166</v>
      </c>
      <c r="K2551" t="s">
        <v>3857</v>
      </c>
      <c r="L2551" s="5">
        <v>7.2</v>
      </c>
      <c r="M2551" t="s">
        <v>8181</v>
      </c>
      <c r="N2551" s="6">
        <v>692117</v>
      </c>
      <c r="O2551" t="s">
        <v>8184</v>
      </c>
      <c r="P2551" s="6">
        <v>75000000</v>
      </c>
      <c r="Q2551" s="6">
        <v>351723989</v>
      </c>
      <c r="R2551">
        <v>276723989</v>
      </c>
      <c r="S2551" t="s">
        <v>8175</v>
      </c>
      <c r="T2551" s="7">
        <v>41415</v>
      </c>
      <c r="U2551" t="s">
        <v>3228</v>
      </c>
      <c r="V2551" s="7">
        <v>41415</v>
      </c>
      <c r="W2551" t="s">
        <v>8213</v>
      </c>
      <c r="X2551" t="s">
        <v>8197</v>
      </c>
      <c r="Y2551">
        <v>2013</v>
      </c>
      <c r="Z2551">
        <v>21</v>
      </c>
    </row>
    <row r="2552" spans="1:26" x14ac:dyDescent="0.25">
      <c r="A2552" t="s">
        <v>6287</v>
      </c>
      <c r="B2552" t="s">
        <v>6288</v>
      </c>
      <c r="C2552" t="s">
        <v>6288</v>
      </c>
      <c r="D2552">
        <v>0</v>
      </c>
      <c r="E2552">
        <v>115</v>
      </c>
      <c r="F2552">
        <v>1</v>
      </c>
      <c r="G2552">
        <v>55</v>
      </c>
      <c r="H2552" t="s">
        <v>8177</v>
      </c>
      <c r="I2552" t="s">
        <v>8158</v>
      </c>
      <c r="J2552" t="s">
        <v>145</v>
      </c>
      <c r="K2552" t="s">
        <v>8156</v>
      </c>
      <c r="L2552" s="5">
        <v>5.5</v>
      </c>
      <c r="M2552" t="s">
        <v>8178</v>
      </c>
      <c r="N2552" s="6">
        <v>258657</v>
      </c>
      <c r="O2552" t="s">
        <v>8182</v>
      </c>
      <c r="P2552" s="6">
        <v>120000000</v>
      </c>
      <c r="Q2552" s="6">
        <v>848593948</v>
      </c>
      <c r="R2552">
        <v>728593948</v>
      </c>
      <c r="S2552" t="s">
        <v>8175</v>
      </c>
      <c r="T2552" s="7">
        <v>41225</v>
      </c>
      <c r="U2552" t="s">
        <v>3347</v>
      </c>
      <c r="V2552" s="7">
        <v>41225</v>
      </c>
      <c r="W2552" t="s">
        <v>8207</v>
      </c>
      <c r="X2552" t="s">
        <v>8205</v>
      </c>
      <c r="Y2552">
        <v>2012</v>
      </c>
      <c r="Z2552">
        <v>12</v>
      </c>
    </row>
    <row r="2553" spans="1:26" x14ac:dyDescent="0.25">
      <c r="A2553" t="s">
        <v>6289</v>
      </c>
      <c r="B2553" t="s">
        <v>6290</v>
      </c>
      <c r="C2553" t="s">
        <v>6290</v>
      </c>
      <c r="D2553">
        <v>0</v>
      </c>
      <c r="E2553">
        <v>104</v>
      </c>
      <c r="F2553">
        <v>1</v>
      </c>
      <c r="G2553">
        <v>44</v>
      </c>
      <c r="H2553" t="s">
        <v>8177</v>
      </c>
      <c r="I2553" t="s">
        <v>132</v>
      </c>
      <c r="J2553" t="s">
        <v>145</v>
      </c>
      <c r="K2553" t="s">
        <v>5802</v>
      </c>
      <c r="L2553" s="5">
        <v>6.5</v>
      </c>
      <c r="M2553" t="s">
        <v>8178</v>
      </c>
      <c r="N2553" s="6">
        <v>82281</v>
      </c>
      <c r="O2553" t="s">
        <v>8179</v>
      </c>
      <c r="P2553" s="6">
        <v>30000000</v>
      </c>
      <c r="Q2553" s="6">
        <v>49263404</v>
      </c>
      <c r="R2553">
        <v>19263404</v>
      </c>
      <c r="S2553" t="s">
        <v>8175</v>
      </c>
      <c r="T2553" s="7">
        <v>42151</v>
      </c>
      <c r="U2553" t="s">
        <v>6291</v>
      </c>
      <c r="V2553" s="7">
        <v>42151</v>
      </c>
      <c r="W2553" t="s">
        <v>8213</v>
      </c>
      <c r="X2553" t="s">
        <v>8202</v>
      </c>
      <c r="Y2553">
        <v>2015</v>
      </c>
      <c r="Z2553">
        <v>27</v>
      </c>
    </row>
    <row r="2554" spans="1:26" x14ac:dyDescent="0.25">
      <c r="A2554" t="s">
        <v>6292</v>
      </c>
      <c r="B2554" t="s">
        <v>6293</v>
      </c>
      <c r="C2554" t="s">
        <v>6293</v>
      </c>
      <c r="D2554">
        <v>0</v>
      </c>
      <c r="E2554">
        <v>121</v>
      </c>
      <c r="F2554">
        <v>2</v>
      </c>
      <c r="G2554">
        <v>1</v>
      </c>
      <c r="H2554" t="s">
        <v>8183</v>
      </c>
      <c r="I2554" t="s">
        <v>145</v>
      </c>
      <c r="J2554" t="s">
        <v>83</v>
      </c>
      <c r="K2554" t="s">
        <v>8161</v>
      </c>
      <c r="L2554" s="5">
        <v>7.3</v>
      </c>
      <c r="M2554" t="s">
        <v>8181</v>
      </c>
      <c r="N2554" s="6">
        <v>105790</v>
      </c>
      <c r="O2554" t="s">
        <v>8182</v>
      </c>
      <c r="P2554" s="6">
        <v>5000000</v>
      </c>
      <c r="Q2554" s="6">
        <v>3741098</v>
      </c>
      <c r="R2554">
        <v>-1258902</v>
      </c>
      <c r="S2554" t="s">
        <v>8185</v>
      </c>
      <c r="T2554" s="7">
        <v>40567</v>
      </c>
      <c r="U2554" t="s">
        <v>6294</v>
      </c>
      <c r="V2554" s="7">
        <v>40567</v>
      </c>
      <c r="W2554" t="s">
        <v>8198</v>
      </c>
      <c r="X2554" t="s">
        <v>8205</v>
      </c>
      <c r="Y2554">
        <v>2011</v>
      </c>
      <c r="Z2554">
        <v>24</v>
      </c>
    </row>
    <row r="2555" spans="1:26" x14ac:dyDescent="0.25">
      <c r="A2555" t="s">
        <v>6295</v>
      </c>
      <c r="B2555" t="s">
        <v>6296</v>
      </c>
      <c r="C2555" t="s">
        <v>6296</v>
      </c>
      <c r="D2555">
        <v>0</v>
      </c>
      <c r="E2555">
        <v>140</v>
      </c>
      <c r="F2555">
        <v>2</v>
      </c>
      <c r="G2555">
        <v>20</v>
      </c>
      <c r="H2555" t="s">
        <v>8183</v>
      </c>
      <c r="I2555" t="s">
        <v>5529</v>
      </c>
      <c r="J2555" t="s">
        <v>8158</v>
      </c>
      <c r="K2555" t="s">
        <v>8161</v>
      </c>
      <c r="L2555" s="5">
        <v>7.4</v>
      </c>
      <c r="M2555" t="s">
        <v>8181</v>
      </c>
      <c r="N2555" s="6">
        <v>468023</v>
      </c>
      <c r="O2555" t="s">
        <v>8182</v>
      </c>
      <c r="P2555" s="6">
        <v>175000000</v>
      </c>
      <c r="Q2555" s="6">
        <v>607874134</v>
      </c>
      <c r="R2555">
        <v>432874134</v>
      </c>
      <c r="S2555" t="s">
        <v>8175</v>
      </c>
      <c r="T2555" s="7">
        <v>43170</v>
      </c>
      <c r="U2555" t="s">
        <v>139</v>
      </c>
      <c r="V2555" s="7">
        <v>43170</v>
      </c>
      <c r="W2555" t="s">
        <v>8203</v>
      </c>
      <c r="X2555" t="s">
        <v>8200</v>
      </c>
      <c r="Y2555">
        <v>2018</v>
      </c>
      <c r="Z2555">
        <v>11</v>
      </c>
    </row>
    <row r="2556" spans="1:26" x14ac:dyDescent="0.25">
      <c r="A2556" t="s">
        <v>6297</v>
      </c>
      <c r="B2556" t="s">
        <v>6298</v>
      </c>
      <c r="C2556" t="s">
        <v>6298</v>
      </c>
      <c r="D2556">
        <v>0</v>
      </c>
      <c r="E2556">
        <v>92</v>
      </c>
      <c r="F2556">
        <v>1</v>
      </c>
      <c r="G2556">
        <v>32</v>
      </c>
      <c r="H2556" t="s">
        <v>8177</v>
      </c>
      <c r="I2556" t="s">
        <v>8158</v>
      </c>
      <c r="J2556" t="s">
        <v>8159</v>
      </c>
      <c r="K2556" t="s">
        <v>132</v>
      </c>
      <c r="L2556" s="5">
        <v>6.4</v>
      </c>
      <c r="M2556" t="s">
        <v>8178</v>
      </c>
      <c r="N2556" s="6">
        <v>88523</v>
      </c>
      <c r="O2556" t="s">
        <v>8179</v>
      </c>
      <c r="P2556" s="6">
        <v>125000000</v>
      </c>
      <c r="Q2556" s="6">
        <v>347182886</v>
      </c>
      <c r="R2556">
        <v>222182886</v>
      </c>
      <c r="S2556" t="s">
        <v>8175</v>
      </c>
      <c r="T2556" s="7">
        <v>42651</v>
      </c>
      <c r="U2556" t="s">
        <v>6299</v>
      </c>
      <c r="V2556" s="7">
        <v>42651</v>
      </c>
      <c r="W2556" t="s">
        <v>8204</v>
      </c>
      <c r="X2556" t="s">
        <v>8206</v>
      </c>
      <c r="Y2556">
        <v>2016</v>
      </c>
      <c r="Z2556">
        <v>8</v>
      </c>
    </row>
    <row r="2557" spans="1:26" x14ac:dyDescent="0.25">
      <c r="A2557" t="s">
        <v>6300</v>
      </c>
      <c r="B2557" t="s">
        <v>6301</v>
      </c>
      <c r="C2557" t="s">
        <v>6301</v>
      </c>
      <c r="D2557">
        <v>0</v>
      </c>
      <c r="E2557">
        <v>99</v>
      </c>
      <c r="F2557">
        <v>1</v>
      </c>
      <c r="G2557">
        <v>39</v>
      </c>
      <c r="H2557" t="s">
        <v>8177</v>
      </c>
      <c r="I2557" t="s">
        <v>145</v>
      </c>
      <c r="J2557" t="s">
        <v>3857</v>
      </c>
      <c r="K2557" t="s">
        <v>5802</v>
      </c>
      <c r="L2557" s="5">
        <v>6.7</v>
      </c>
      <c r="M2557" t="s">
        <v>8178</v>
      </c>
      <c r="N2557" s="6">
        <v>113156</v>
      </c>
      <c r="O2557" t="s">
        <v>8182</v>
      </c>
      <c r="P2557" s="6">
        <v>12000000</v>
      </c>
      <c r="Q2557" s="6">
        <v>12077441</v>
      </c>
      <c r="R2557">
        <v>77441</v>
      </c>
      <c r="S2557" t="s">
        <v>8175</v>
      </c>
      <c r="T2557" s="7">
        <v>2013</v>
      </c>
      <c r="U2557" t="s">
        <v>3010</v>
      </c>
      <c r="V2557" s="7">
        <v>2013</v>
      </c>
      <c r="W2557" t="s">
        <v>8209</v>
      </c>
      <c r="X2557" t="s">
        <v>8202</v>
      </c>
      <c r="Y2557">
        <v>1905</v>
      </c>
      <c r="Z2557">
        <v>5</v>
      </c>
    </row>
    <row r="2558" spans="1:26" x14ac:dyDescent="0.25">
      <c r="A2558" t="s">
        <v>6302</v>
      </c>
      <c r="B2558" t="s">
        <v>6303</v>
      </c>
      <c r="C2558" t="s">
        <v>6303</v>
      </c>
      <c r="D2558">
        <v>0</v>
      </c>
      <c r="E2558">
        <v>104</v>
      </c>
      <c r="F2558">
        <v>1</v>
      </c>
      <c r="G2558">
        <v>44</v>
      </c>
      <c r="H2558" t="s">
        <v>8177</v>
      </c>
      <c r="I2558" t="s">
        <v>5529</v>
      </c>
      <c r="J2558" t="s">
        <v>132</v>
      </c>
      <c r="K2558" t="s">
        <v>145</v>
      </c>
      <c r="L2558" s="5">
        <v>5.4</v>
      </c>
      <c r="M2558" t="s">
        <v>8178</v>
      </c>
      <c r="N2558" s="6">
        <v>56361</v>
      </c>
      <c r="O2558" t="s">
        <v>8179</v>
      </c>
      <c r="P2558" s="6">
        <v>30000000</v>
      </c>
      <c r="Q2558" s="6">
        <v>15642346</v>
      </c>
      <c r="R2558">
        <v>-14357654</v>
      </c>
      <c r="S2558" t="s">
        <v>8185</v>
      </c>
      <c r="T2558" s="7">
        <v>41677</v>
      </c>
      <c r="U2558" t="s">
        <v>3093</v>
      </c>
      <c r="V2558" s="7">
        <v>41677</v>
      </c>
      <c r="W2558" t="s">
        <v>8201</v>
      </c>
      <c r="X2558" t="s">
        <v>1465</v>
      </c>
      <c r="Y2558">
        <v>2014</v>
      </c>
      <c r="Z2558">
        <v>7</v>
      </c>
    </row>
    <row r="2559" spans="1:26" x14ac:dyDescent="0.25">
      <c r="A2559" t="s">
        <v>6304</v>
      </c>
      <c r="B2559" t="s">
        <v>6305</v>
      </c>
      <c r="C2559" t="s">
        <v>6305</v>
      </c>
      <c r="D2559">
        <v>0</v>
      </c>
      <c r="E2559">
        <v>98</v>
      </c>
      <c r="F2559">
        <v>1</v>
      </c>
      <c r="G2559">
        <v>38</v>
      </c>
      <c r="H2559" t="s">
        <v>8177</v>
      </c>
      <c r="I2559" t="s">
        <v>8158</v>
      </c>
      <c r="J2559" t="s">
        <v>8159</v>
      </c>
      <c r="K2559" t="s">
        <v>132</v>
      </c>
      <c r="L2559" s="5">
        <v>7.3</v>
      </c>
      <c r="M2559" t="s">
        <v>8181</v>
      </c>
      <c r="N2559" s="6">
        <v>417584</v>
      </c>
      <c r="O2559" t="s">
        <v>8182</v>
      </c>
      <c r="P2559" s="6">
        <v>76000000</v>
      </c>
      <c r="Q2559" s="6">
        <v>970766005</v>
      </c>
      <c r="R2559">
        <v>894766005</v>
      </c>
      <c r="S2559" t="s">
        <v>8175</v>
      </c>
      <c r="T2559" s="7">
        <v>41441</v>
      </c>
      <c r="U2559" t="s">
        <v>6306</v>
      </c>
      <c r="V2559" s="7">
        <v>41441</v>
      </c>
      <c r="W2559" t="s">
        <v>8208</v>
      </c>
      <c r="X2559" t="s">
        <v>8200</v>
      </c>
      <c r="Y2559">
        <v>2013</v>
      </c>
      <c r="Z2559">
        <v>16</v>
      </c>
    </row>
    <row r="2560" spans="1:26" x14ac:dyDescent="0.25">
      <c r="A2560" t="s">
        <v>6307</v>
      </c>
      <c r="B2560" t="s">
        <v>6308</v>
      </c>
      <c r="C2560" t="s">
        <v>6308</v>
      </c>
      <c r="D2560">
        <v>0</v>
      </c>
      <c r="E2560">
        <v>98</v>
      </c>
      <c r="F2560">
        <v>1</v>
      </c>
      <c r="G2560">
        <v>38</v>
      </c>
      <c r="H2560" t="s">
        <v>8177</v>
      </c>
      <c r="I2560" t="s">
        <v>145</v>
      </c>
      <c r="J2560" t="s">
        <v>8156</v>
      </c>
      <c r="K2560" t="s">
        <v>8166</v>
      </c>
      <c r="L2560" s="5">
        <v>6.4</v>
      </c>
      <c r="M2560" t="s">
        <v>8178</v>
      </c>
      <c r="N2560" s="6">
        <v>55615</v>
      </c>
      <c r="O2560" t="s">
        <v>8179</v>
      </c>
      <c r="P2560" s="6">
        <v>5000000</v>
      </c>
      <c r="Q2560" s="6">
        <v>16373843</v>
      </c>
      <c r="R2560">
        <v>11373843</v>
      </c>
      <c r="S2560" t="s">
        <v>8175</v>
      </c>
      <c r="T2560" s="7">
        <v>42756</v>
      </c>
      <c r="U2560" t="s">
        <v>6309</v>
      </c>
      <c r="V2560" s="7">
        <v>42756</v>
      </c>
      <c r="W2560" t="s">
        <v>8198</v>
      </c>
      <c r="X2560" t="s">
        <v>8206</v>
      </c>
      <c r="Y2560">
        <v>2017</v>
      </c>
      <c r="Z2560">
        <v>21</v>
      </c>
    </row>
    <row r="2561" spans="1:26" x14ac:dyDescent="0.25">
      <c r="A2561" t="s">
        <v>6310</v>
      </c>
      <c r="B2561" t="s">
        <v>6311</v>
      </c>
      <c r="C2561" t="s">
        <v>6311</v>
      </c>
      <c r="D2561">
        <v>0</v>
      </c>
      <c r="E2561">
        <v>80</v>
      </c>
      <c r="F2561">
        <v>1</v>
      </c>
      <c r="G2561">
        <v>20</v>
      </c>
      <c r="H2561" t="s">
        <v>8180</v>
      </c>
      <c r="I2561" t="s">
        <v>132</v>
      </c>
      <c r="J2561" t="s">
        <v>145</v>
      </c>
      <c r="K2561" t="s">
        <v>5802</v>
      </c>
      <c r="L2561" s="5">
        <v>7.1</v>
      </c>
      <c r="M2561" t="s">
        <v>8181</v>
      </c>
      <c r="N2561" s="6">
        <v>131299</v>
      </c>
      <c r="O2561" t="s">
        <v>8182</v>
      </c>
      <c r="P2561" s="6">
        <v>25000000</v>
      </c>
      <c r="Q2561" s="6">
        <v>30722632</v>
      </c>
      <c r="R2561">
        <v>5722632</v>
      </c>
      <c r="S2561" t="s">
        <v>8175</v>
      </c>
      <c r="T2561" s="7">
        <v>40787</v>
      </c>
      <c r="U2561" t="s">
        <v>120</v>
      </c>
      <c r="V2561" s="7">
        <v>40787</v>
      </c>
      <c r="W2561" t="s">
        <v>8211</v>
      </c>
      <c r="X2561" t="s">
        <v>8199</v>
      </c>
      <c r="Y2561">
        <v>2011</v>
      </c>
      <c r="Z2561">
        <v>1</v>
      </c>
    </row>
    <row r="2562" spans="1:26" x14ac:dyDescent="0.25">
      <c r="A2562" t="s">
        <v>6312</v>
      </c>
      <c r="B2562" t="s">
        <v>6313</v>
      </c>
      <c r="C2562" t="s">
        <v>6313</v>
      </c>
      <c r="D2562">
        <v>0</v>
      </c>
      <c r="E2562">
        <v>89</v>
      </c>
      <c r="F2562">
        <v>1</v>
      </c>
      <c r="G2562">
        <v>29</v>
      </c>
      <c r="H2562" t="s">
        <v>8177</v>
      </c>
      <c r="I2562" t="s">
        <v>8158</v>
      </c>
      <c r="J2562" t="s">
        <v>8159</v>
      </c>
      <c r="K2562" t="s">
        <v>132</v>
      </c>
      <c r="L2562" s="5">
        <v>6.1</v>
      </c>
      <c r="M2562" t="s">
        <v>8178</v>
      </c>
      <c r="N2562" s="6">
        <v>205762</v>
      </c>
      <c r="O2562" t="s">
        <v>8182</v>
      </c>
      <c r="P2562" s="6">
        <v>19000000</v>
      </c>
      <c r="Q2562" s="6">
        <v>140705322</v>
      </c>
      <c r="R2562">
        <v>121705322</v>
      </c>
      <c r="S2562" t="s">
        <v>8175</v>
      </c>
      <c r="T2562" s="7">
        <v>42443</v>
      </c>
      <c r="U2562" t="s">
        <v>6314</v>
      </c>
      <c r="V2562" s="7">
        <v>42443</v>
      </c>
      <c r="W2562" t="s">
        <v>8203</v>
      </c>
      <c r="X2562" t="s">
        <v>8205</v>
      </c>
      <c r="Y2562">
        <v>2016</v>
      </c>
      <c r="Z2562">
        <v>14</v>
      </c>
    </row>
    <row r="2563" spans="1:26" x14ac:dyDescent="0.25">
      <c r="A2563" t="s">
        <v>6315</v>
      </c>
      <c r="B2563" t="s">
        <v>6316</v>
      </c>
      <c r="C2563" t="s">
        <v>6316</v>
      </c>
      <c r="D2563">
        <v>0</v>
      </c>
      <c r="E2563">
        <v>115</v>
      </c>
      <c r="F2563">
        <v>1</v>
      </c>
      <c r="G2563">
        <v>55</v>
      </c>
      <c r="H2563" t="s">
        <v>8177</v>
      </c>
      <c r="I2563" t="s">
        <v>145</v>
      </c>
      <c r="J2563" t="s">
        <v>8157</v>
      </c>
      <c r="K2563" t="s">
        <v>3857</v>
      </c>
      <c r="L2563" s="5">
        <v>6.6</v>
      </c>
      <c r="M2563" t="s">
        <v>8178</v>
      </c>
      <c r="N2563" s="6">
        <v>114828</v>
      </c>
      <c r="O2563" t="s">
        <v>8182</v>
      </c>
      <c r="P2563" s="6">
        <v>28000000</v>
      </c>
      <c r="Q2563" s="6">
        <v>97594140</v>
      </c>
      <c r="R2563">
        <v>69594140</v>
      </c>
      <c r="S2563" t="s">
        <v>8175</v>
      </c>
      <c r="T2563" s="7">
        <v>41318</v>
      </c>
      <c r="U2563" t="s">
        <v>1286</v>
      </c>
      <c r="V2563" s="7">
        <v>41318</v>
      </c>
      <c r="W2563" t="s">
        <v>8201</v>
      </c>
      <c r="X2563" t="s">
        <v>8202</v>
      </c>
      <c r="Y2563">
        <v>2013</v>
      </c>
      <c r="Z2563">
        <v>13</v>
      </c>
    </row>
    <row r="2564" spans="1:26" x14ac:dyDescent="0.25">
      <c r="A2564" t="s">
        <v>6317</v>
      </c>
      <c r="B2564" t="s">
        <v>6318</v>
      </c>
      <c r="C2564" t="s">
        <v>6318</v>
      </c>
      <c r="D2564">
        <v>0</v>
      </c>
      <c r="E2564">
        <v>105</v>
      </c>
      <c r="F2564">
        <v>1</v>
      </c>
      <c r="G2564">
        <v>45</v>
      </c>
      <c r="H2564" t="s">
        <v>8177</v>
      </c>
      <c r="I2564" t="s">
        <v>3623</v>
      </c>
      <c r="J2564" t="s">
        <v>8165</v>
      </c>
      <c r="K2564" t="s">
        <v>5802</v>
      </c>
      <c r="L2564" s="5">
        <v>1.7</v>
      </c>
      <c r="M2564" t="s">
        <v>8189</v>
      </c>
      <c r="N2564" s="6">
        <v>76394</v>
      </c>
      <c r="O2564" t="s">
        <v>8179</v>
      </c>
      <c r="P2564" s="6">
        <v>13000000</v>
      </c>
      <c r="Q2564" s="6">
        <v>99036827</v>
      </c>
      <c r="R2564">
        <v>86036827</v>
      </c>
      <c r="S2564" t="s">
        <v>8175</v>
      </c>
      <c r="T2564" s="7">
        <v>40583</v>
      </c>
      <c r="U2564" t="s">
        <v>4920</v>
      </c>
      <c r="V2564" s="7">
        <v>40583</v>
      </c>
      <c r="W2564" t="s">
        <v>8201</v>
      </c>
      <c r="X2564" t="s">
        <v>8202</v>
      </c>
      <c r="Y2564">
        <v>2011</v>
      </c>
      <c r="Z2564">
        <v>9</v>
      </c>
    </row>
    <row r="2565" spans="1:26" x14ac:dyDescent="0.25">
      <c r="A2565" t="s">
        <v>6319</v>
      </c>
      <c r="B2565" t="s">
        <v>6320</v>
      </c>
      <c r="C2565" t="s">
        <v>6320</v>
      </c>
      <c r="D2565">
        <v>0</v>
      </c>
      <c r="E2565">
        <v>109</v>
      </c>
      <c r="F2565">
        <v>1</v>
      </c>
      <c r="G2565">
        <v>49</v>
      </c>
      <c r="H2565" t="s">
        <v>8177</v>
      </c>
      <c r="I2565" t="s">
        <v>5529</v>
      </c>
      <c r="J2565" t="s">
        <v>8162</v>
      </c>
      <c r="K2565" t="s">
        <v>3857</v>
      </c>
      <c r="L2565" s="5">
        <v>6.9</v>
      </c>
      <c r="M2565" t="s">
        <v>8178</v>
      </c>
      <c r="N2565" s="6">
        <v>62580</v>
      </c>
      <c r="O2565" t="s">
        <v>8179</v>
      </c>
      <c r="P2565" s="6">
        <v>70000000</v>
      </c>
      <c r="Q2565" s="6">
        <v>187684322</v>
      </c>
      <c r="R2565">
        <v>117684322</v>
      </c>
      <c r="S2565" t="s">
        <v>8175</v>
      </c>
      <c r="T2565" s="7">
        <v>45168</v>
      </c>
      <c r="U2565" t="s">
        <v>2150</v>
      </c>
      <c r="V2565" s="7">
        <v>45168</v>
      </c>
      <c r="W2565" t="s">
        <v>8212</v>
      </c>
      <c r="X2565" t="s">
        <v>8202</v>
      </c>
      <c r="Y2565">
        <v>2023</v>
      </c>
      <c r="Z2565">
        <v>30</v>
      </c>
    </row>
    <row r="2566" spans="1:26" x14ac:dyDescent="0.25">
      <c r="A2566" t="s">
        <v>6321</v>
      </c>
      <c r="B2566" t="s">
        <v>6322</v>
      </c>
      <c r="C2566" t="s">
        <v>6322</v>
      </c>
      <c r="D2566">
        <v>0</v>
      </c>
      <c r="E2566">
        <v>99</v>
      </c>
      <c r="F2566">
        <v>1</v>
      </c>
      <c r="G2566">
        <v>39</v>
      </c>
      <c r="H2566" t="s">
        <v>8177</v>
      </c>
      <c r="I2566" t="s">
        <v>8160</v>
      </c>
      <c r="J2566" t="s">
        <v>132</v>
      </c>
      <c r="K2566" t="s">
        <v>8162</v>
      </c>
      <c r="L2566" s="5">
        <v>6.8</v>
      </c>
      <c r="M2566" t="s">
        <v>8178</v>
      </c>
      <c r="N2566" s="6">
        <v>62485</v>
      </c>
      <c r="O2566" t="s">
        <v>8179</v>
      </c>
      <c r="P2566" s="6">
        <v>5000000</v>
      </c>
      <c r="Q2566" s="6">
        <v>10173061</v>
      </c>
      <c r="R2566">
        <v>5173061</v>
      </c>
      <c r="S2566" t="s">
        <v>8175</v>
      </c>
      <c r="T2566" s="7">
        <v>40710</v>
      </c>
      <c r="U2566" t="s">
        <v>1193</v>
      </c>
      <c r="V2566" s="7">
        <v>40710</v>
      </c>
      <c r="W2566" t="s">
        <v>8208</v>
      </c>
      <c r="X2566" t="s">
        <v>8199</v>
      </c>
      <c r="Y2566">
        <v>2011</v>
      </c>
      <c r="Z2566">
        <v>16</v>
      </c>
    </row>
    <row r="2567" spans="1:26" x14ac:dyDescent="0.25">
      <c r="A2567" t="s">
        <v>6323</v>
      </c>
      <c r="B2567" t="s">
        <v>6324</v>
      </c>
      <c r="C2567" t="s">
        <v>6324</v>
      </c>
      <c r="D2567">
        <v>0</v>
      </c>
      <c r="E2567">
        <v>89</v>
      </c>
      <c r="F2567">
        <v>1</v>
      </c>
      <c r="G2567">
        <v>29</v>
      </c>
      <c r="H2567" t="s">
        <v>8177</v>
      </c>
      <c r="I2567" t="s">
        <v>5529</v>
      </c>
      <c r="J2567" t="s">
        <v>145</v>
      </c>
      <c r="K2567" t="s">
        <v>8161</v>
      </c>
      <c r="L2567" s="5">
        <v>7</v>
      </c>
      <c r="M2567" t="s">
        <v>8178</v>
      </c>
      <c r="N2567" s="6">
        <v>260061</v>
      </c>
      <c r="O2567" t="s">
        <v>8182</v>
      </c>
      <c r="P2567" s="6">
        <v>12000000</v>
      </c>
      <c r="Q2567" s="6">
        <v>126636097</v>
      </c>
      <c r="R2567">
        <v>114636097</v>
      </c>
      <c r="S2567" t="s">
        <v>8175</v>
      </c>
      <c r="T2567" s="7">
        <v>40936</v>
      </c>
      <c r="U2567" t="s">
        <v>5980</v>
      </c>
      <c r="V2567" s="7">
        <v>40936</v>
      </c>
      <c r="W2567" t="s">
        <v>8198</v>
      </c>
      <c r="X2567" t="s">
        <v>8206</v>
      </c>
      <c r="Y2567">
        <v>2012</v>
      </c>
      <c r="Z2567">
        <v>28</v>
      </c>
    </row>
    <row r="2568" spans="1:26" x14ac:dyDescent="0.25">
      <c r="A2568" t="s">
        <v>6325</v>
      </c>
      <c r="B2568" t="s">
        <v>6326</v>
      </c>
      <c r="C2568" t="s">
        <v>6326</v>
      </c>
      <c r="D2568">
        <v>0</v>
      </c>
      <c r="E2568">
        <v>126</v>
      </c>
      <c r="F2568">
        <v>2</v>
      </c>
      <c r="G2568">
        <v>6</v>
      </c>
      <c r="H2568" t="s">
        <v>8183</v>
      </c>
      <c r="I2568" t="s">
        <v>5529</v>
      </c>
      <c r="J2568" t="s">
        <v>145</v>
      </c>
      <c r="K2568" t="s">
        <v>8161</v>
      </c>
      <c r="L2568" s="5">
        <v>7.1</v>
      </c>
      <c r="M2568" t="s">
        <v>8181</v>
      </c>
      <c r="N2568" s="6">
        <v>380218</v>
      </c>
      <c r="O2568" t="s">
        <v>8182</v>
      </c>
      <c r="P2568" s="6">
        <v>39200000</v>
      </c>
      <c r="Q2568" s="6">
        <v>86758912</v>
      </c>
      <c r="R2568">
        <v>47558912</v>
      </c>
      <c r="S2568" t="s">
        <v>8175</v>
      </c>
      <c r="T2568" s="7">
        <v>41484</v>
      </c>
      <c r="U2568" t="s">
        <v>3284</v>
      </c>
      <c r="V2568" s="7">
        <v>41484</v>
      </c>
      <c r="W2568" t="s">
        <v>8209</v>
      </c>
      <c r="X2568" t="s">
        <v>8205</v>
      </c>
      <c r="Y2568">
        <v>2013</v>
      </c>
      <c r="Z2568">
        <v>29</v>
      </c>
    </row>
    <row r="2569" spans="1:26" x14ac:dyDescent="0.25">
      <c r="A2569" t="s">
        <v>6327</v>
      </c>
      <c r="B2569" t="s">
        <v>6328</v>
      </c>
      <c r="C2569" t="s">
        <v>6328</v>
      </c>
      <c r="D2569">
        <v>0</v>
      </c>
      <c r="E2569">
        <v>158</v>
      </c>
      <c r="F2569">
        <v>2</v>
      </c>
      <c r="G2569">
        <v>38</v>
      </c>
      <c r="H2569" t="s">
        <v>8183</v>
      </c>
      <c r="I2569" t="s">
        <v>145</v>
      </c>
      <c r="J2569" t="s">
        <v>8164</v>
      </c>
      <c r="K2569" t="s">
        <v>8157</v>
      </c>
      <c r="L2569" s="5">
        <v>7.5</v>
      </c>
      <c r="M2569" t="s">
        <v>8181</v>
      </c>
      <c r="N2569" s="6">
        <v>341150</v>
      </c>
      <c r="O2569" t="s">
        <v>8182</v>
      </c>
      <c r="P2569" s="6">
        <v>61000000</v>
      </c>
      <c r="Q2569" s="6">
        <v>442299309</v>
      </c>
      <c r="R2569">
        <v>381299309</v>
      </c>
      <c r="S2569" t="s">
        <v>8175</v>
      </c>
      <c r="T2569" s="7">
        <v>41248</v>
      </c>
      <c r="U2569" t="s">
        <v>4526</v>
      </c>
      <c r="V2569" s="7">
        <v>41248</v>
      </c>
      <c r="W2569" t="s">
        <v>8196</v>
      </c>
      <c r="X2569" t="s">
        <v>8202</v>
      </c>
      <c r="Y2569">
        <v>2012</v>
      </c>
      <c r="Z2569">
        <v>5</v>
      </c>
    </row>
    <row r="2570" spans="1:26" x14ac:dyDescent="0.25">
      <c r="A2570" t="s">
        <v>6329</v>
      </c>
      <c r="B2570" t="s">
        <v>6330</v>
      </c>
      <c r="C2570" t="s">
        <v>6330</v>
      </c>
      <c r="D2570">
        <v>0</v>
      </c>
      <c r="E2570">
        <v>93</v>
      </c>
      <c r="F2570">
        <v>1</v>
      </c>
      <c r="G2570">
        <v>33</v>
      </c>
      <c r="H2570" t="s">
        <v>8177</v>
      </c>
      <c r="I2570" t="s">
        <v>132</v>
      </c>
      <c r="J2570" t="s">
        <v>5802</v>
      </c>
      <c r="K2570" t="s">
        <v>5802</v>
      </c>
      <c r="L2570" s="5">
        <v>5.8</v>
      </c>
      <c r="M2570" t="s">
        <v>8178</v>
      </c>
      <c r="N2570" s="6">
        <v>76635</v>
      </c>
      <c r="O2570" t="s">
        <v>8179</v>
      </c>
      <c r="P2570" s="6">
        <v>13000000</v>
      </c>
      <c r="Q2570" s="6">
        <v>48065672</v>
      </c>
      <c r="R2570">
        <v>35065672</v>
      </c>
      <c r="S2570" t="s">
        <v>8175</v>
      </c>
      <c r="T2570" s="7">
        <v>41333</v>
      </c>
      <c r="U2570" t="s">
        <v>6331</v>
      </c>
      <c r="V2570" s="7">
        <v>41333</v>
      </c>
      <c r="W2570" t="s">
        <v>8201</v>
      </c>
      <c r="X2570" t="s">
        <v>8199</v>
      </c>
      <c r="Y2570">
        <v>2013</v>
      </c>
      <c r="Z2570">
        <v>28</v>
      </c>
    </row>
    <row r="2571" spans="1:26" x14ac:dyDescent="0.25">
      <c r="A2571" t="s">
        <v>6332</v>
      </c>
      <c r="B2571" t="s">
        <v>6333</v>
      </c>
      <c r="C2571" t="s">
        <v>6333</v>
      </c>
      <c r="D2571">
        <v>0</v>
      </c>
      <c r="E2571">
        <v>105</v>
      </c>
      <c r="F2571">
        <v>1</v>
      </c>
      <c r="G2571">
        <v>45</v>
      </c>
      <c r="H2571" t="s">
        <v>8177</v>
      </c>
      <c r="I2571" t="s">
        <v>132</v>
      </c>
      <c r="J2571" t="s">
        <v>5802</v>
      </c>
      <c r="K2571" t="s">
        <v>5802</v>
      </c>
      <c r="L2571" s="5">
        <v>5.9</v>
      </c>
      <c r="M2571" t="s">
        <v>8178</v>
      </c>
      <c r="N2571" s="6">
        <v>84645</v>
      </c>
      <c r="O2571" t="s">
        <v>8179</v>
      </c>
      <c r="P2571" s="6">
        <v>45000000</v>
      </c>
      <c r="Q2571" s="6">
        <v>114501299</v>
      </c>
      <c r="R2571">
        <v>69501299</v>
      </c>
      <c r="S2571" t="s">
        <v>8175</v>
      </c>
      <c r="T2571" s="7">
        <v>42711</v>
      </c>
      <c r="U2571" t="s">
        <v>4018</v>
      </c>
      <c r="V2571" s="7">
        <v>42711</v>
      </c>
      <c r="W2571" t="s">
        <v>8196</v>
      </c>
      <c r="X2571" t="s">
        <v>8202</v>
      </c>
      <c r="Y2571">
        <v>2016</v>
      </c>
      <c r="Z2571">
        <v>7</v>
      </c>
    </row>
    <row r="2572" spans="1:26" x14ac:dyDescent="0.25">
      <c r="A2572" t="s">
        <v>6334</v>
      </c>
      <c r="B2572" t="s">
        <v>6335</v>
      </c>
      <c r="C2572" t="s">
        <v>6335</v>
      </c>
      <c r="D2572">
        <v>0</v>
      </c>
      <c r="E2572">
        <v>115</v>
      </c>
      <c r="F2572">
        <v>1</v>
      </c>
      <c r="G2572">
        <v>55</v>
      </c>
      <c r="H2572" t="s">
        <v>8177</v>
      </c>
      <c r="I2572" t="s">
        <v>5529</v>
      </c>
      <c r="J2572" t="s">
        <v>8162</v>
      </c>
      <c r="K2572" t="s">
        <v>3857</v>
      </c>
      <c r="L2572" s="5">
        <v>6.3</v>
      </c>
      <c r="M2572" t="s">
        <v>8178</v>
      </c>
      <c r="N2572" s="6">
        <v>75403</v>
      </c>
      <c r="O2572" t="s">
        <v>8179</v>
      </c>
      <c r="P2572" s="6">
        <v>20000000</v>
      </c>
      <c r="Q2572" s="6">
        <v>23177948</v>
      </c>
      <c r="R2572">
        <v>3177948</v>
      </c>
      <c r="S2572" t="s">
        <v>8175</v>
      </c>
      <c r="T2572" s="7">
        <v>42416</v>
      </c>
      <c r="U2572" t="s">
        <v>3854</v>
      </c>
      <c r="V2572" s="7">
        <v>42416</v>
      </c>
      <c r="W2572" t="s">
        <v>8201</v>
      </c>
      <c r="X2572" t="s">
        <v>8197</v>
      </c>
      <c r="Y2572">
        <v>2016</v>
      </c>
      <c r="Z2572">
        <v>16</v>
      </c>
    </row>
    <row r="2573" spans="1:26" x14ac:dyDescent="0.25">
      <c r="A2573" t="s">
        <v>6336</v>
      </c>
      <c r="B2573" t="s">
        <v>6337</v>
      </c>
      <c r="C2573" t="s">
        <v>6337</v>
      </c>
      <c r="D2573">
        <v>0</v>
      </c>
      <c r="E2573">
        <v>95</v>
      </c>
      <c r="F2573">
        <v>1</v>
      </c>
      <c r="G2573">
        <v>35</v>
      </c>
      <c r="H2573" t="s">
        <v>8177</v>
      </c>
      <c r="I2573" t="s">
        <v>145</v>
      </c>
      <c r="J2573" t="s">
        <v>8157</v>
      </c>
      <c r="K2573" t="s">
        <v>5802</v>
      </c>
      <c r="L2573" s="5">
        <v>7.1</v>
      </c>
      <c r="M2573" t="s">
        <v>8181</v>
      </c>
      <c r="N2573" s="6">
        <v>159542</v>
      </c>
      <c r="O2573" t="s">
        <v>8182</v>
      </c>
      <c r="P2573" s="6">
        <v>2500000</v>
      </c>
      <c r="Q2573" s="6">
        <v>6918591</v>
      </c>
      <c r="R2573">
        <v>4418591</v>
      </c>
      <c r="S2573" t="s">
        <v>8175</v>
      </c>
      <c r="T2573" s="7">
        <v>41292</v>
      </c>
      <c r="U2573" t="s">
        <v>6338</v>
      </c>
      <c r="V2573" s="7">
        <v>41292</v>
      </c>
      <c r="W2573" t="s">
        <v>8198</v>
      </c>
      <c r="X2573" t="s">
        <v>1465</v>
      </c>
      <c r="Y2573">
        <v>2013</v>
      </c>
      <c r="Z2573">
        <v>18</v>
      </c>
    </row>
    <row r="2574" spans="1:26" x14ac:dyDescent="0.25">
      <c r="A2574" t="s">
        <v>6339</v>
      </c>
      <c r="B2574" t="s">
        <v>6340</v>
      </c>
      <c r="C2574" t="s">
        <v>6340</v>
      </c>
      <c r="D2574">
        <v>0</v>
      </c>
      <c r="E2574">
        <v>123</v>
      </c>
      <c r="F2574">
        <v>2</v>
      </c>
      <c r="G2574">
        <v>3</v>
      </c>
      <c r="H2574" t="s">
        <v>8183</v>
      </c>
      <c r="I2574" t="s">
        <v>132</v>
      </c>
      <c r="J2574" t="s">
        <v>145</v>
      </c>
      <c r="K2574" t="s">
        <v>8156</v>
      </c>
      <c r="L2574" s="5">
        <v>7.2</v>
      </c>
      <c r="M2574" t="s">
        <v>8181</v>
      </c>
      <c r="N2574" s="6">
        <v>105994</v>
      </c>
      <c r="O2574" t="s">
        <v>8182</v>
      </c>
      <c r="P2574" s="6">
        <v>7000000</v>
      </c>
      <c r="Q2574" s="6">
        <v>7609187</v>
      </c>
      <c r="R2574">
        <v>609187</v>
      </c>
      <c r="S2574" t="s">
        <v>8175</v>
      </c>
      <c r="T2574" s="7">
        <v>41419</v>
      </c>
      <c r="U2574" t="s">
        <v>619</v>
      </c>
      <c r="V2574" s="7">
        <v>41419</v>
      </c>
      <c r="W2574" t="s">
        <v>8213</v>
      </c>
      <c r="X2574" t="s">
        <v>8206</v>
      </c>
      <c r="Y2574">
        <v>2013</v>
      </c>
      <c r="Z2574">
        <v>25</v>
      </c>
    </row>
    <row r="2575" spans="1:26" x14ac:dyDescent="0.25">
      <c r="A2575" t="s">
        <v>6341</v>
      </c>
      <c r="B2575" t="s">
        <v>6342</v>
      </c>
      <c r="C2575" t="s">
        <v>6342</v>
      </c>
      <c r="D2575">
        <v>0</v>
      </c>
      <c r="E2575">
        <v>110</v>
      </c>
      <c r="F2575">
        <v>1</v>
      </c>
      <c r="G2575">
        <v>50</v>
      </c>
      <c r="H2575" t="s">
        <v>8177</v>
      </c>
      <c r="I2575" t="s">
        <v>132</v>
      </c>
      <c r="J2575" t="s">
        <v>8162</v>
      </c>
      <c r="K2575" t="s">
        <v>5802</v>
      </c>
      <c r="L2575" s="5">
        <v>7</v>
      </c>
      <c r="M2575" t="s">
        <v>8178</v>
      </c>
      <c r="N2575" s="6">
        <v>476314</v>
      </c>
      <c r="O2575" t="s">
        <v>8182</v>
      </c>
      <c r="P2575" s="6">
        <v>37000000</v>
      </c>
      <c r="Q2575" s="6">
        <v>269994119</v>
      </c>
      <c r="R2575">
        <v>232994119</v>
      </c>
      <c r="S2575" t="s">
        <v>8175</v>
      </c>
      <c r="T2575" s="7">
        <v>41489</v>
      </c>
      <c r="U2575" t="s">
        <v>3369</v>
      </c>
      <c r="V2575" s="7">
        <v>41489</v>
      </c>
      <c r="W2575" t="s">
        <v>8212</v>
      </c>
      <c r="X2575" t="s">
        <v>8206</v>
      </c>
      <c r="Y2575">
        <v>2013</v>
      </c>
      <c r="Z2575">
        <v>3</v>
      </c>
    </row>
    <row r="2576" spans="1:26" x14ac:dyDescent="0.25">
      <c r="A2576" t="s">
        <v>6343</v>
      </c>
      <c r="B2576" t="s">
        <v>6344</v>
      </c>
      <c r="C2576" t="s">
        <v>6344</v>
      </c>
      <c r="D2576">
        <v>0</v>
      </c>
      <c r="E2576">
        <v>101</v>
      </c>
      <c r="F2576">
        <v>1</v>
      </c>
      <c r="G2576">
        <v>41</v>
      </c>
      <c r="H2576" t="s">
        <v>8177</v>
      </c>
      <c r="I2576" t="s">
        <v>145</v>
      </c>
      <c r="J2576" t="s">
        <v>5802</v>
      </c>
      <c r="K2576" t="s">
        <v>5802</v>
      </c>
      <c r="L2576" s="5">
        <v>7.2</v>
      </c>
      <c r="M2576" t="s">
        <v>8181</v>
      </c>
      <c r="N2576" s="6">
        <v>203137</v>
      </c>
      <c r="O2576" t="s">
        <v>8182</v>
      </c>
      <c r="P2576" s="6">
        <v>6500000</v>
      </c>
      <c r="Q2576" s="6">
        <v>19123767</v>
      </c>
      <c r="R2576">
        <v>12623767</v>
      </c>
      <c r="S2576" t="s">
        <v>8175</v>
      </c>
      <c r="T2576" s="7">
        <v>40790</v>
      </c>
      <c r="U2576" t="s">
        <v>6345</v>
      </c>
      <c r="V2576" s="7">
        <v>40790</v>
      </c>
      <c r="W2576" t="s">
        <v>8211</v>
      </c>
      <c r="X2576" t="s">
        <v>8200</v>
      </c>
      <c r="Y2576">
        <v>2011</v>
      </c>
      <c r="Z2576">
        <v>4</v>
      </c>
    </row>
    <row r="2577" spans="1:26" x14ac:dyDescent="0.25">
      <c r="A2577" t="s">
        <v>6346</v>
      </c>
      <c r="B2577" t="s">
        <v>6347</v>
      </c>
      <c r="C2577" t="s">
        <v>6347</v>
      </c>
      <c r="D2577">
        <v>0</v>
      </c>
      <c r="E2577">
        <v>92</v>
      </c>
      <c r="F2577">
        <v>1</v>
      </c>
      <c r="G2577">
        <v>32</v>
      </c>
      <c r="H2577" t="s">
        <v>8177</v>
      </c>
      <c r="I2577" t="s">
        <v>145</v>
      </c>
      <c r="J2577" t="s">
        <v>8166</v>
      </c>
      <c r="K2577" t="s">
        <v>3857</v>
      </c>
      <c r="L2577" s="5">
        <v>6.3</v>
      </c>
      <c r="M2577" t="s">
        <v>8178</v>
      </c>
      <c r="N2577" s="6">
        <v>82850</v>
      </c>
      <c r="O2577" t="s">
        <v>8179</v>
      </c>
      <c r="P2577" s="6">
        <v>22000000</v>
      </c>
      <c r="Q2577" s="6">
        <v>17669776</v>
      </c>
      <c r="R2577">
        <v>-4330224</v>
      </c>
      <c r="S2577" t="s">
        <v>8185</v>
      </c>
      <c r="T2577" s="7">
        <v>41886</v>
      </c>
      <c r="U2577" t="s">
        <v>6348</v>
      </c>
      <c r="V2577" s="7">
        <v>41886</v>
      </c>
      <c r="W2577" t="s">
        <v>8211</v>
      </c>
      <c r="X2577" t="s">
        <v>8199</v>
      </c>
      <c r="Y2577">
        <v>2014</v>
      </c>
      <c r="Z2577">
        <v>4</v>
      </c>
    </row>
    <row r="2578" spans="1:26" x14ac:dyDescent="0.25">
      <c r="A2578" t="s">
        <v>6349</v>
      </c>
      <c r="B2578" t="s">
        <v>6350</v>
      </c>
      <c r="C2578" t="s">
        <v>6350</v>
      </c>
      <c r="D2578">
        <v>0</v>
      </c>
      <c r="E2578">
        <v>102</v>
      </c>
      <c r="F2578">
        <v>1</v>
      </c>
      <c r="G2578">
        <v>42</v>
      </c>
      <c r="H2578" t="s">
        <v>8177</v>
      </c>
      <c r="I2578" t="s">
        <v>8162</v>
      </c>
      <c r="J2578" t="s">
        <v>145</v>
      </c>
      <c r="K2578" t="s">
        <v>3857</v>
      </c>
      <c r="L2578" s="5">
        <v>6.7</v>
      </c>
      <c r="M2578" t="s">
        <v>8178</v>
      </c>
      <c r="N2578" s="6">
        <v>81950</v>
      </c>
      <c r="O2578" t="s">
        <v>8179</v>
      </c>
      <c r="P2578" s="6">
        <v>11000000</v>
      </c>
      <c r="Q2578" s="6">
        <v>4633668</v>
      </c>
      <c r="R2578">
        <v>-6366332</v>
      </c>
      <c r="S2578" t="s">
        <v>8185</v>
      </c>
      <c r="T2578" s="7">
        <v>40794</v>
      </c>
      <c r="U2578" t="s">
        <v>41</v>
      </c>
      <c r="V2578" s="7">
        <v>40794</v>
      </c>
      <c r="W2578" t="s">
        <v>8211</v>
      </c>
      <c r="X2578" t="s">
        <v>8199</v>
      </c>
      <c r="Y2578">
        <v>2011</v>
      </c>
      <c r="Z2578">
        <v>8</v>
      </c>
    </row>
    <row r="2579" spans="1:26" x14ac:dyDescent="0.25">
      <c r="A2579" t="s">
        <v>6351</v>
      </c>
      <c r="B2579" t="s">
        <v>6352</v>
      </c>
      <c r="C2579" t="s">
        <v>6352</v>
      </c>
      <c r="D2579">
        <v>0</v>
      </c>
      <c r="E2579">
        <v>103</v>
      </c>
      <c r="F2579">
        <v>1</v>
      </c>
      <c r="G2579">
        <v>43</v>
      </c>
      <c r="H2579" t="s">
        <v>8177</v>
      </c>
      <c r="I2579" t="s">
        <v>132</v>
      </c>
      <c r="J2579" t="s">
        <v>145</v>
      </c>
      <c r="K2579" t="s">
        <v>5802</v>
      </c>
      <c r="L2579" s="5">
        <v>7.4</v>
      </c>
      <c r="M2579" t="s">
        <v>8181</v>
      </c>
      <c r="N2579" s="6">
        <v>155112</v>
      </c>
      <c r="O2579" t="s">
        <v>8182</v>
      </c>
      <c r="P2579" s="6">
        <v>5000000</v>
      </c>
      <c r="Q2579" s="6">
        <v>26474920</v>
      </c>
      <c r="R2579">
        <v>21474920</v>
      </c>
      <c r="S2579" t="s">
        <v>8175</v>
      </c>
      <c r="T2579" s="7">
        <v>41295</v>
      </c>
      <c r="U2579" t="s">
        <v>6353</v>
      </c>
      <c r="V2579" s="7">
        <v>41295</v>
      </c>
      <c r="W2579" t="s">
        <v>8198</v>
      </c>
      <c r="X2579" t="s">
        <v>8205</v>
      </c>
      <c r="Y2579">
        <v>2013</v>
      </c>
      <c r="Z2579">
        <v>21</v>
      </c>
    </row>
    <row r="2580" spans="1:26" x14ac:dyDescent="0.25">
      <c r="A2580" t="s">
        <v>6354</v>
      </c>
      <c r="B2580" t="s">
        <v>6355</v>
      </c>
      <c r="C2580" t="s">
        <v>6355</v>
      </c>
      <c r="D2580">
        <v>0</v>
      </c>
      <c r="E2580">
        <v>93</v>
      </c>
      <c r="F2580">
        <v>1</v>
      </c>
      <c r="G2580">
        <v>33</v>
      </c>
      <c r="H2580" t="s">
        <v>8177</v>
      </c>
      <c r="I2580" t="s">
        <v>5529</v>
      </c>
      <c r="J2580" t="s">
        <v>132</v>
      </c>
      <c r="K2580" t="s">
        <v>83</v>
      </c>
      <c r="L2580" s="5">
        <v>6.3</v>
      </c>
      <c r="M2580" t="s">
        <v>8178</v>
      </c>
      <c r="N2580" s="6">
        <v>53676</v>
      </c>
      <c r="O2580" t="s">
        <v>8179</v>
      </c>
      <c r="P2580" s="6">
        <v>15000000</v>
      </c>
      <c r="Q2580" s="6">
        <v>16137046</v>
      </c>
      <c r="R2580">
        <v>1137046</v>
      </c>
      <c r="S2580" t="s">
        <v>8175</v>
      </c>
      <c r="T2580" s="7">
        <v>42300</v>
      </c>
      <c r="U2580" t="s">
        <v>5094</v>
      </c>
      <c r="V2580" s="7">
        <v>42300</v>
      </c>
      <c r="W2580" t="s">
        <v>8204</v>
      </c>
      <c r="X2580" t="s">
        <v>1465</v>
      </c>
      <c r="Y2580">
        <v>2015</v>
      </c>
      <c r="Z2580">
        <v>23</v>
      </c>
    </row>
    <row r="2581" spans="1:26" x14ac:dyDescent="0.25">
      <c r="A2581" t="s">
        <v>6356</v>
      </c>
      <c r="B2581" t="s">
        <v>6357</v>
      </c>
      <c r="C2581" t="s">
        <v>6357</v>
      </c>
      <c r="D2581">
        <v>0</v>
      </c>
      <c r="E2581">
        <v>134</v>
      </c>
      <c r="F2581">
        <v>2</v>
      </c>
      <c r="G2581">
        <v>14</v>
      </c>
      <c r="H2581" t="s">
        <v>8183</v>
      </c>
      <c r="I2581" t="s">
        <v>8160</v>
      </c>
      <c r="J2581" t="s">
        <v>145</v>
      </c>
      <c r="K2581" t="s">
        <v>8165</v>
      </c>
      <c r="L2581" s="5">
        <v>7.9</v>
      </c>
      <c r="M2581" t="s">
        <v>8181</v>
      </c>
      <c r="N2581" s="6">
        <v>572952</v>
      </c>
      <c r="O2581" t="s">
        <v>8184</v>
      </c>
      <c r="P2581" s="6">
        <v>52000000</v>
      </c>
      <c r="Q2581" s="6">
        <v>910809311</v>
      </c>
      <c r="R2581">
        <v>858809311</v>
      </c>
      <c r="S2581" t="s">
        <v>8175</v>
      </c>
      <c r="T2581" s="7">
        <v>43396</v>
      </c>
      <c r="U2581" t="s">
        <v>1537</v>
      </c>
      <c r="V2581" s="7">
        <v>43396</v>
      </c>
      <c r="W2581" t="s">
        <v>8204</v>
      </c>
      <c r="X2581" t="s">
        <v>8197</v>
      </c>
      <c r="Y2581">
        <v>2018</v>
      </c>
      <c r="Z2581">
        <v>23</v>
      </c>
    </row>
    <row r="2582" spans="1:26" x14ac:dyDescent="0.25">
      <c r="A2582" t="s">
        <v>6358</v>
      </c>
      <c r="B2582" t="s">
        <v>6359</v>
      </c>
      <c r="C2582" t="s">
        <v>6359</v>
      </c>
      <c r="D2582">
        <v>0</v>
      </c>
      <c r="E2582">
        <v>114</v>
      </c>
      <c r="F2582">
        <v>1</v>
      </c>
      <c r="G2582">
        <v>54</v>
      </c>
      <c r="H2582" t="s">
        <v>8177</v>
      </c>
      <c r="I2582" t="s">
        <v>5529</v>
      </c>
      <c r="J2582" t="s">
        <v>8158</v>
      </c>
      <c r="K2582" t="s">
        <v>8161</v>
      </c>
      <c r="L2582" s="5">
        <v>6.6</v>
      </c>
      <c r="M2582" t="s">
        <v>8178</v>
      </c>
      <c r="N2582" s="6">
        <v>250269</v>
      </c>
      <c r="O2582" t="s">
        <v>8182</v>
      </c>
      <c r="P2582" s="6">
        <v>110000000</v>
      </c>
      <c r="Q2582" s="6">
        <v>125544024</v>
      </c>
      <c r="R2582">
        <v>15544024</v>
      </c>
      <c r="S2582" t="s">
        <v>8175</v>
      </c>
      <c r="T2582" s="7">
        <v>41571</v>
      </c>
      <c r="U2582" t="s">
        <v>4151</v>
      </c>
      <c r="V2582" s="7">
        <v>41571</v>
      </c>
      <c r="W2582" t="s">
        <v>8204</v>
      </c>
      <c r="X2582" t="s">
        <v>8199</v>
      </c>
      <c r="Y2582">
        <v>2013</v>
      </c>
      <c r="Z2582">
        <v>24</v>
      </c>
    </row>
    <row r="2583" spans="1:26" x14ac:dyDescent="0.25">
      <c r="A2583" t="s">
        <v>6360</v>
      </c>
      <c r="B2583" t="s">
        <v>6361</v>
      </c>
      <c r="C2583" t="s">
        <v>6361</v>
      </c>
      <c r="D2583">
        <v>0</v>
      </c>
      <c r="E2583">
        <v>127</v>
      </c>
      <c r="F2583">
        <v>2</v>
      </c>
      <c r="G2583">
        <v>7</v>
      </c>
      <c r="H2583" t="s">
        <v>8183</v>
      </c>
      <c r="I2583" t="s">
        <v>5529</v>
      </c>
      <c r="J2583" t="s">
        <v>8158</v>
      </c>
      <c r="K2583" t="s">
        <v>145</v>
      </c>
      <c r="L2583" s="5">
        <v>6.1</v>
      </c>
      <c r="M2583" t="s">
        <v>8178</v>
      </c>
      <c r="N2583" s="6">
        <v>298862</v>
      </c>
      <c r="O2583" t="s">
        <v>8182</v>
      </c>
      <c r="P2583" s="6">
        <v>170000000</v>
      </c>
      <c r="Q2583" s="6">
        <v>396592829</v>
      </c>
      <c r="R2583">
        <v>226592829</v>
      </c>
      <c r="S2583" t="s">
        <v>8175</v>
      </c>
      <c r="T2583" s="7">
        <v>41043</v>
      </c>
      <c r="U2583" t="s">
        <v>5426</v>
      </c>
      <c r="V2583" s="7">
        <v>41043</v>
      </c>
      <c r="W2583" t="s">
        <v>8213</v>
      </c>
      <c r="X2583" t="s">
        <v>8205</v>
      </c>
      <c r="Y2583">
        <v>2012</v>
      </c>
      <c r="Z2583">
        <v>14</v>
      </c>
    </row>
    <row r="2584" spans="1:26" x14ac:dyDescent="0.25">
      <c r="A2584" t="s">
        <v>6362</v>
      </c>
      <c r="B2584" t="s">
        <v>6363</v>
      </c>
      <c r="C2584" t="s">
        <v>6363</v>
      </c>
      <c r="D2584">
        <v>0</v>
      </c>
      <c r="E2584">
        <v>111</v>
      </c>
      <c r="F2584">
        <v>1</v>
      </c>
      <c r="G2584">
        <v>51</v>
      </c>
      <c r="H2584" t="s">
        <v>8177</v>
      </c>
      <c r="I2584" t="s">
        <v>8162</v>
      </c>
      <c r="J2584" t="s">
        <v>145</v>
      </c>
      <c r="K2584" t="s">
        <v>8166</v>
      </c>
      <c r="L2584" s="5">
        <v>6.3</v>
      </c>
      <c r="M2584" t="s">
        <v>8178</v>
      </c>
      <c r="N2584" s="6">
        <v>50439</v>
      </c>
      <c r="O2584" t="s">
        <v>8179</v>
      </c>
      <c r="P2584" s="6">
        <v>19500000</v>
      </c>
      <c r="Q2584" s="6">
        <v>34854990</v>
      </c>
      <c r="R2584">
        <v>15354990</v>
      </c>
      <c r="S2584" t="s">
        <v>8175</v>
      </c>
      <c r="T2584" s="7">
        <v>42319</v>
      </c>
      <c r="U2584" t="s">
        <v>6364</v>
      </c>
      <c r="V2584" s="7">
        <v>42319</v>
      </c>
      <c r="W2584" t="s">
        <v>8207</v>
      </c>
      <c r="X2584" t="s">
        <v>8202</v>
      </c>
      <c r="Y2584">
        <v>2015</v>
      </c>
      <c r="Z2584">
        <v>11</v>
      </c>
    </row>
    <row r="2585" spans="1:26" x14ac:dyDescent="0.25">
      <c r="A2585" t="s">
        <v>6365</v>
      </c>
      <c r="B2585" t="s">
        <v>6366</v>
      </c>
      <c r="C2585" t="s">
        <v>6366</v>
      </c>
      <c r="D2585">
        <v>0</v>
      </c>
      <c r="E2585">
        <v>109</v>
      </c>
      <c r="F2585">
        <v>1</v>
      </c>
      <c r="G2585">
        <v>49</v>
      </c>
      <c r="H2585" t="s">
        <v>8177</v>
      </c>
      <c r="I2585" t="s">
        <v>5529</v>
      </c>
      <c r="J2585" t="s">
        <v>8162</v>
      </c>
      <c r="K2585" t="s">
        <v>145</v>
      </c>
      <c r="L2585" s="5">
        <v>5.7</v>
      </c>
      <c r="M2585" t="s">
        <v>8178</v>
      </c>
      <c r="N2585" s="6">
        <v>65548</v>
      </c>
      <c r="O2585" t="s">
        <v>8179</v>
      </c>
      <c r="P2585" s="6">
        <v>35000000</v>
      </c>
      <c r="Q2585" s="6">
        <v>22126842</v>
      </c>
      <c r="R2585">
        <v>-12873158</v>
      </c>
      <c r="S2585" t="s">
        <v>8185</v>
      </c>
      <c r="T2585" s="7">
        <v>41717</v>
      </c>
      <c r="U2585" t="s">
        <v>3848</v>
      </c>
      <c r="V2585" s="7">
        <v>41717</v>
      </c>
      <c r="W2585" t="s">
        <v>8203</v>
      </c>
      <c r="X2585" t="s">
        <v>8202</v>
      </c>
      <c r="Y2585">
        <v>2014</v>
      </c>
      <c r="Z2585">
        <v>19</v>
      </c>
    </row>
    <row r="2586" spans="1:26" x14ac:dyDescent="0.25">
      <c r="A2586" t="s">
        <v>6367</v>
      </c>
      <c r="B2586" t="s">
        <v>6368</v>
      </c>
      <c r="C2586" t="s">
        <v>6368</v>
      </c>
      <c r="D2586">
        <v>0</v>
      </c>
      <c r="E2586">
        <v>130</v>
      </c>
      <c r="F2586">
        <v>2</v>
      </c>
      <c r="G2586">
        <v>10</v>
      </c>
      <c r="H2586" t="s">
        <v>8183</v>
      </c>
      <c r="I2586" t="s">
        <v>5529</v>
      </c>
      <c r="J2586" t="s">
        <v>145</v>
      </c>
      <c r="K2586" t="s">
        <v>5802</v>
      </c>
      <c r="L2586" s="5">
        <v>8.3000000000000007</v>
      </c>
      <c r="M2586" t="s">
        <v>8181</v>
      </c>
      <c r="N2586" s="6">
        <v>639555</v>
      </c>
      <c r="O2586" t="s">
        <v>8184</v>
      </c>
      <c r="P2586" s="6">
        <v>170000000</v>
      </c>
      <c r="Q2586" s="6">
        <v>1495696292</v>
      </c>
      <c r="R2586">
        <v>1325696292</v>
      </c>
      <c r="S2586" t="s">
        <v>8175</v>
      </c>
      <c r="T2586" s="7">
        <v>44699</v>
      </c>
      <c r="U2586" t="s">
        <v>5121</v>
      </c>
      <c r="V2586" s="7">
        <v>44699</v>
      </c>
      <c r="W2586" t="s">
        <v>8213</v>
      </c>
      <c r="X2586" t="s">
        <v>8202</v>
      </c>
      <c r="Y2586">
        <v>2022</v>
      </c>
      <c r="Z2586">
        <v>18</v>
      </c>
    </row>
    <row r="2587" spans="1:26" x14ac:dyDescent="0.25">
      <c r="A2587" t="s">
        <v>6369</v>
      </c>
      <c r="B2587" t="s">
        <v>6370</v>
      </c>
      <c r="C2587" t="s">
        <v>6370</v>
      </c>
      <c r="D2587">
        <v>0</v>
      </c>
      <c r="E2587">
        <v>94</v>
      </c>
      <c r="F2587">
        <v>1</v>
      </c>
      <c r="G2587">
        <v>34</v>
      </c>
      <c r="H2587" t="s">
        <v>8177</v>
      </c>
      <c r="I2587" t="s">
        <v>132</v>
      </c>
      <c r="J2587" t="s">
        <v>145</v>
      </c>
      <c r="K2587" t="s">
        <v>8163</v>
      </c>
      <c r="L2587" s="5">
        <v>7.8</v>
      </c>
      <c r="M2587" t="s">
        <v>8181</v>
      </c>
      <c r="N2587" s="6">
        <v>362807</v>
      </c>
      <c r="O2587" t="s">
        <v>8182</v>
      </c>
      <c r="P2587" s="6">
        <v>16000000</v>
      </c>
      <c r="Q2587" s="6">
        <v>68264022</v>
      </c>
      <c r="R2587">
        <v>52264022</v>
      </c>
      <c r="S2587" t="s">
        <v>8175</v>
      </c>
      <c r="T2587" s="7">
        <v>41045</v>
      </c>
      <c r="U2587" t="s">
        <v>1551</v>
      </c>
      <c r="V2587" s="7">
        <v>41045</v>
      </c>
      <c r="W2587" t="s">
        <v>8213</v>
      </c>
      <c r="X2587" t="s">
        <v>8202</v>
      </c>
      <c r="Y2587">
        <v>2012</v>
      </c>
      <c r="Z2587">
        <v>16</v>
      </c>
    </row>
    <row r="2588" spans="1:26" x14ac:dyDescent="0.25">
      <c r="A2588" t="s">
        <v>6371</v>
      </c>
      <c r="B2588" t="s">
        <v>6372</v>
      </c>
      <c r="C2588" t="s">
        <v>6372</v>
      </c>
      <c r="D2588">
        <v>0</v>
      </c>
      <c r="E2588">
        <v>82</v>
      </c>
      <c r="F2588">
        <v>1</v>
      </c>
      <c r="G2588">
        <v>22</v>
      </c>
      <c r="H2588" t="s">
        <v>8177</v>
      </c>
      <c r="I2588" t="s">
        <v>83</v>
      </c>
      <c r="J2588" t="s">
        <v>3857</v>
      </c>
      <c r="K2588" t="s">
        <v>5802</v>
      </c>
      <c r="L2588" s="5">
        <v>6.1</v>
      </c>
      <c r="M2588" t="s">
        <v>8178</v>
      </c>
      <c r="N2588" s="6">
        <v>53085</v>
      </c>
      <c r="O2588" t="s">
        <v>8179</v>
      </c>
      <c r="P2588" s="6">
        <v>7500000</v>
      </c>
      <c r="Q2588" s="6">
        <v>9929706</v>
      </c>
      <c r="R2588">
        <v>2429706</v>
      </c>
      <c r="S2588" t="s">
        <v>8175</v>
      </c>
      <c r="T2588" s="7">
        <v>41173</v>
      </c>
      <c r="U2588" t="s">
        <v>4623</v>
      </c>
      <c r="V2588" s="7">
        <v>41173</v>
      </c>
      <c r="W2588" t="s">
        <v>8211</v>
      </c>
      <c r="X2588" t="s">
        <v>1465</v>
      </c>
      <c r="Y2588">
        <v>2012</v>
      </c>
      <c r="Z2588">
        <v>21</v>
      </c>
    </row>
    <row r="2589" spans="1:26" x14ac:dyDescent="0.25">
      <c r="A2589" t="s">
        <v>6373</v>
      </c>
      <c r="B2589" t="s">
        <v>6374</v>
      </c>
      <c r="C2589" t="s">
        <v>6374</v>
      </c>
      <c r="D2589">
        <v>0</v>
      </c>
      <c r="E2589">
        <v>100</v>
      </c>
      <c r="F2589">
        <v>1</v>
      </c>
      <c r="G2589">
        <v>40</v>
      </c>
      <c r="H2589" t="s">
        <v>8177</v>
      </c>
      <c r="I2589" t="s">
        <v>8158</v>
      </c>
      <c r="J2589" t="s">
        <v>132</v>
      </c>
      <c r="K2589" t="s">
        <v>145</v>
      </c>
      <c r="L2589" s="5">
        <v>7.2</v>
      </c>
      <c r="M2589" t="s">
        <v>8181</v>
      </c>
      <c r="N2589" s="6">
        <v>77140</v>
      </c>
      <c r="O2589" t="s">
        <v>8179</v>
      </c>
      <c r="P2589" s="6">
        <v>22000000</v>
      </c>
      <c r="Q2589" s="6">
        <v>205035819</v>
      </c>
      <c r="R2589">
        <v>183035819</v>
      </c>
      <c r="S2589" t="s">
        <v>8175</v>
      </c>
      <c r="T2589" s="7">
        <v>42754</v>
      </c>
      <c r="U2589" t="s">
        <v>1286</v>
      </c>
      <c r="V2589" s="7">
        <v>42754</v>
      </c>
      <c r="W2589" t="s">
        <v>8198</v>
      </c>
      <c r="X2589" t="s">
        <v>8199</v>
      </c>
      <c r="Y2589">
        <v>2017</v>
      </c>
      <c r="Z2589">
        <v>19</v>
      </c>
    </row>
    <row r="2590" spans="1:26" x14ac:dyDescent="0.25">
      <c r="A2590" t="s">
        <v>6375</v>
      </c>
      <c r="B2590" t="s">
        <v>6376</v>
      </c>
      <c r="C2590" t="s">
        <v>6377</v>
      </c>
      <c r="D2590">
        <v>0</v>
      </c>
      <c r="E2590">
        <v>108</v>
      </c>
      <c r="F2590">
        <v>1</v>
      </c>
      <c r="G2590">
        <v>48</v>
      </c>
      <c r="H2590" t="s">
        <v>8177</v>
      </c>
      <c r="I2590" t="s">
        <v>8158</v>
      </c>
      <c r="J2590" t="s">
        <v>8159</v>
      </c>
      <c r="K2590" t="s">
        <v>145</v>
      </c>
      <c r="L2590" s="5">
        <v>7.7</v>
      </c>
      <c r="M2590" t="s">
        <v>8181</v>
      </c>
      <c r="N2590" s="6">
        <v>65377</v>
      </c>
      <c r="O2590" t="s">
        <v>8179</v>
      </c>
      <c r="P2590" s="6">
        <v>81200000</v>
      </c>
      <c r="Q2590" s="6">
        <v>97571250</v>
      </c>
      <c r="R2590">
        <v>16371250</v>
      </c>
      <c r="S2590" t="s">
        <v>8175</v>
      </c>
      <c r="T2590" s="7">
        <v>42146</v>
      </c>
      <c r="U2590" t="s">
        <v>6378</v>
      </c>
      <c r="V2590" s="7">
        <v>42146</v>
      </c>
      <c r="W2590" t="s">
        <v>8213</v>
      </c>
      <c r="X2590" t="s">
        <v>1465</v>
      </c>
      <c r="Y2590">
        <v>2015</v>
      </c>
      <c r="Z2590">
        <v>22</v>
      </c>
    </row>
    <row r="2591" spans="1:26" x14ac:dyDescent="0.25">
      <c r="A2591" t="s">
        <v>6379</v>
      </c>
      <c r="B2591" t="s">
        <v>6380</v>
      </c>
      <c r="C2591" t="s">
        <v>6380</v>
      </c>
      <c r="D2591">
        <v>0</v>
      </c>
      <c r="E2591">
        <v>86</v>
      </c>
      <c r="F2591">
        <v>1</v>
      </c>
      <c r="G2591">
        <v>26</v>
      </c>
      <c r="H2591" t="s">
        <v>8177</v>
      </c>
      <c r="I2591" t="s">
        <v>145</v>
      </c>
      <c r="J2591" t="s">
        <v>8157</v>
      </c>
      <c r="K2591" t="s">
        <v>5802</v>
      </c>
      <c r="L2591" s="5">
        <v>6.6</v>
      </c>
      <c r="M2591" t="s">
        <v>8178</v>
      </c>
      <c r="N2591" s="6">
        <v>62925</v>
      </c>
      <c r="O2591" t="s">
        <v>8179</v>
      </c>
      <c r="P2591" s="6">
        <v>250000</v>
      </c>
      <c r="Q2591" s="6">
        <v>3852774</v>
      </c>
      <c r="R2591">
        <v>3602774</v>
      </c>
      <c r="S2591" t="s">
        <v>8175</v>
      </c>
      <c r="T2591" s="7">
        <v>40565</v>
      </c>
      <c r="U2591" t="s">
        <v>6381</v>
      </c>
      <c r="V2591" s="7">
        <v>40565</v>
      </c>
      <c r="W2591" t="s">
        <v>8198</v>
      </c>
      <c r="X2591" t="s">
        <v>8206</v>
      </c>
      <c r="Y2591">
        <v>2011</v>
      </c>
      <c r="Z2591">
        <v>22</v>
      </c>
    </row>
    <row r="2592" spans="1:26" x14ac:dyDescent="0.25">
      <c r="A2592" t="s">
        <v>6382</v>
      </c>
      <c r="B2592" t="s">
        <v>6383</v>
      </c>
      <c r="C2592" t="s">
        <v>6383</v>
      </c>
      <c r="D2592">
        <v>0</v>
      </c>
      <c r="E2592">
        <v>119</v>
      </c>
      <c r="F2592">
        <v>1</v>
      </c>
      <c r="G2592">
        <v>59</v>
      </c>
      <c r="H2592" t="s">
        <v>8177</v>
      </c>
      <c r="I2592" t="s">
        <v>8162</v>
      </c>
      <c r="J2592" t="s">
        <v>145</v>
      </c>
      <c r="K2592" t="s">
        <v>8166</v>
      </c>
      <c r="L2592" s="5">
        <v>5.0999999999999996</v>
      </c>
      <c r="M2592" t="s">
        <v>8178</v>
      </c>
      <c r="N2592" s="6">
        <v>69976</v>
      </c>
      <c r="O2592" t="s">
        <v>8179</v>
      </c>
      <c r="P2592" s="6">
        <v>35000000</v>
      </c>
      <c r="Q2592" s="6">
        <v>43155261</v>
      </c>
      <c r="R2592">
        <v>8155261</v>
      </c>
      <c r="S2592" t="s">
        <v>8175</v>
      </c>
      <c r="T2592" s="7">
        <v>43015</v>
      </c>
      <c r="U2592" t="s">
        <v>5223</v>
      </c>
      <c r="V2592" s="7">
        <v>43015</v>
      </c>
      <c r="W2592" t="s">
        <v>8204</v>
      </c>
      <c r="X2592" t="s">
        <v>8206</v>
      </c>
      <c r="Y2592">
        <v>2017</v>
      </c>
      <c r="Z2592">
        <v>7</v>
      </c>
    </row>
    <row r="2593" spans="1:26" x14ac:dyDescent="0.25">
      <c r="A2593" t="s">
        <v>6384</v>
      </c>
      <c r="B2593" t="s">
        <v>6385</v>
      </c>
      <c r="C2593" t="s">
        <v>6385</v>
      </c>
      <c r="D2593">
        <v>0</v>
      </c>
      <c r="E2593">
        <v>134</v>
      </c>
      <c r="F2593">
        <v>2</v>
      </c>
      <c r="G2593">
        <v>14</v>
      </c>
      <c r="H2593" t="s">
        <v>8183</v>
      </c>
      <c r="I2593" t="s">
        <v>132</v>
      </c>
      <c r="J2593" t="s">
        <v>145</v>
      </c>
      <c r="K2593" t="s">
        <v>8157</v>
      </c>
      <c r="L2593" s="5">
        <v>6.2</v>
      </c>
      <c r="M2593" t="s">
        <v>8178</v>
      </c>
      <c r="N2593" s="6">
        <v>148182</v>
      </c>
      <c r="O2593" t="s">
        <v>8182</v>
      </c>
      <c r="P2593" s="6">
        <v>35000000</v>
      </c>
      <c r="Q2593" s="6">
        <v>88215156</v>
      </c>
      <c r="R2593">
        <v>53215156</v>
      </c>
      <c r="S2593" t="s">
        <v>8175</v>
      </c>
      <c r="T2593" s="7">
        <v>41263</v>
      </c>
      <c r="U2593" t="s">
        <v>3751</v>
      </c>
      <c r="V2593" s="7">
        <v>41263</v>
      </c>
      <c r="W2593" t="s">
        <v>8196</v>
      </c>
      <c r="X2593" t="s">
        <v>8199</v>
      </c>
      <c r="Y2593">
        <v>2012</v>
      </c>
      <c r="Z2593">
        <v>20</v>
      </c>
    </row>
    <row r="2594" spans="1:26" x14ac:dyDescent="0.25">
      <c r="A2594" t="s">
        <v>6386</v>
      </c>
      <c r="B2594" t="s">
        <v>6387</v>
      </c>
      <c r="C2594" t="s">
        <v>6387</v>
      </c>
      <c r="D2594">
        <v>0</v>
      </c>
      <c r="E2594">
        <v>95</v>
      </c>
      <c r="F2594">
        <v>1</v>
      </c>
      <c r="G2594">
        <v>35</v>
      </c>
      <c r="H2594" t="s">
        <v>8177</v>
      </c>
      <c r="I2594" t="s">
        <v>132</v>
      </c>
      <c r="J2594" t="s">
        <v>145</v>
      </c>
      <c r="K2594" t="s">
        <v>8157</v>
      </c>
      <c r="L2594" s="5">
        <v>6.8</v>
      </c>
      <c r="M2594" t="s">
        <v>8178</v>
      </c>
      <c r="N2594" s="6">
        <v>72957</v>
      </c>
      <c r="O2594" t="s">
        <v>8179</v>
      </c>
      <c r="P2594" s="6">
        <v>2000000</v>
      </c>
      <c r="Q2594" s="6">
        <v>92654</v>
      </c>
      <c r="R2594">
        <v>-1907346</v>
      </c>
      <c r="S2594" t="s">
        <v>8185</v>
      </c>
      <c r="T2594" s="7">
        <v>40929</v>
      </c>
      <c r="U2594" t="s">
        <v>6388</v>
      </c>
      <c r="V2594" s="7">
        <v>40929</v>
      </c>
      <c r="W2594" t="s">
        <v>8198</v>
      </c>
      <c r="X2594" t="s">
        <v>8206</v>
      </c>
      <c r="Y2594">
        <v>2012</v>
      </c>
      <c r="Z2594">
        <v>21</v>
      </c>
    </row>
    <row r="2595" spans="1:26" x14ac:dyDescent="0.25">
      <c r="A2595" t="s">
        <v>6389</v>
      </c>
      <c r="B2595" t="s">
        <v>6390</v>
      </c>
      <c r="C2595" t="s">
        <v>6390</v>
      </c>
      <c r="D2595">
        <v>0</v>
      </c>
      <c r="E2595">
        <v>107</v>
      </c>
      <c r="F2595">
        <v>1</v>
      </c>
      <c r="G2595">
        <v>47</v>
      </c>
      <c r="H2595" t="s">
        <v>8177</v>
      </c>
      <c r="I2595" t="s">
        <v>145</v>
      </c>
      <c r="J2595" t="s">
        <v>3857</v>
      </c>
      <c r="K2595" t="s">
        <v>5802</v>
      </c>
      <c r="L2595" s="5">
        <v>6.6</v>
      </c>
      <c r="M2595" t="s">
        <v>8178</v>
      </c>
      <c r="N2595" s="6">
        <v>54280</v>
      </c>
      <c r="O2595" t="s">
        <v>8179</v>
      </c>
      <c r="P2595" s="6">
        <v>12000000</v>
      </c>
      <c r="Q2595" s="6">
        <v>35485056</v>
      </c>
      <c r="R2595">
        <v>23485056</v>
      </c>
      <c r="S2595" t="s">
        <v>8175</v>
      </c>
      <c r="T2595" s="7">
        <v>40929</v>
      </c>
      <c r="U2595" t="s">
        <v>6391</v>
      </c>
      <c r="V2595" s="7">
        <v>40929</v>
      </c>
      <c r="W2595" t="s">
        <v>8198</v>
      </c>
      <c r="X2595" t="s">
        <v>8206</v>
      </c>
      <c r="Y2595">
        <v>2012</v>
      </c>
      <c r="Z2595">
        <v>21</v>
      </c>
    </row>
    <row r="2596" spans="1:26" x14ac:dyDescent="0.25">
      <c r="A2596" t="s">
        <v>6392</v>
      </c>
      <c r="B2596" t="s">
        <v>6393</v>
      </c>
      <c r="C2596" t="s">
        <v>6393</v>
      </c>
      <c r="D2596">
        <v>0</v>
      </c>
      <c r="E2596">
        <v>97</v>
      </c>
      <c r="F2596">
        <v>1</v>
      </c>
      <c r="G2596">
        <v>37</v>
      </c>
      <c r="H2596" t="s">
        <v>8177</v>
      </c>
      <c r="I2596" t="s">
        <v>8162</v>
      </c>
      <c r="J2596" t="s">
        <v>145</v>
      </c>
      <c r="K2596" t="s">
        <v>3857</v>
      </c>
      <c r="L2596" s="5">
        <v>6.2</v>
      </c>
      <c r="M2596" t="s">
        <v>8178</v>
      </c>
      <c r="N2596" s="6">
        <v>150293</v>
      </c>
      <c r="O2596" t="s">
        <v>8182</v>
      </c>
      <c r="P2596" s="6">
        <v>15000000</v>
      </c>
      <c r="Q2596" s="6">
        <v>37930465</v>
      </c>
      <c r="R2596">
        <v>22930465</v>
      </c>
      <c r="S2596" t="s">
        <v>8175</v>
      </c>
      <c r="T2596" s="7">
        <v>41051</v>
      </c>
      <c r="U2596" t="s">
        <v>4008</v>
      </c>
      <c r="V2596" s="7">
        <v>41051</v>
      </c>
      <c r="W2596" t="s">
        <v>8213</v>
      </c>
      <c r="X2596" t="s">
        <v>8197</v>
      </c>
      <c r="Y2596">
        <v>2012</v>
      </c>
      <c r="Z2596">
        <v>22</v>
      </c>
    </row>
    <row r="2597" spans="1:26" x14ac:dyDescent="0.25">
      <c r="A2597" t="s">
        <v>6394</v>
      </c>
      <c r="B2597" t="s">
        <v>6395</v>
      </c>
      <c r="C2597" t="s">
        <v>6395</v>
      </c>
      <c r="D2597">
        <v>0</v>
      </c>
      <c r="E2597">
        <v>103</v>
      </c>
      <c r="F2597">
        <v>1</v>
      </c>
      <c r="G2597">
        <v>43</v>
      </c>
      <c r="H2597" t="s">
        <v>8177</v>
      </c>
      <c r="I2597" t="s">
        <v>5529</v>
      </c>
      <c r="J2597" t="s">
        <v>8158</v>
      </c>
      <c r="K2597" t="s">
        <v>3857</v>
      </c>
      <c r="L2597" s="5">
        <v>6.6</v>
      </c>
      <c r="M2597" t="s">
        <v>8178</v>
      </c>
      <c r="N2597" s="6">
        <v>318717</v>
      </c>
      <c r="O2597" t="s">
        <v>8182</v>
      </c>
      <c r="P2597" s="6">
        <v>100000000</v>
      </c>
      <c r="Q2597" s="6">
        <v>314975955</v>
      </c>
      <c r="R2597">
        <v>214975955</v>
      </c>
      <c r="S2597" t="s">
        <v>8175</v>
      </c>
      <c r="T2597" s="7">
        <v>41129</v>
      </c>
      <c r="U2597" t="s">
        <v>1720</v>
      </c>
      <c r="V2597" s="7">
        <v>41129</v>
      </c>
      <c r="W2597" t="s">
        <v>8212</v>
      </c>
      <c r="X2597" t="s">
        <v>8202</v>
      </c>
      <c r="Y2597">
        <v>2012</v>
      </c>
      <c r="Z2597">
        <v>8</v>
      </c>
    </row>
    <row r="2598" spans="1:26" x14ac:dyDescent="0.25">
      <c r="A2598" t="s">
        <v>6396</v>
      </c>
      <c r="B2598" t="s">
        <v>6397</v>
      </c>
      <c r="C2598" t="s">
        <v>6397</v>
      </c>
      <c r="D2598">
        <v>0</v>
      </c>
      <c r="E2598">
        <v>122</v>
      </c>
      <c r="F2598">
        <v>2</v>
      </c>
      <c r="G2598">
        <v>2</v>
      </c>
      <c r="H2598" t="s">
        <v>8183</v>
      </c>
      <c r="I2598" t="s">
        <v>83</v>
      </c>
      <c r="J2598" t="s">
        <v>8166</v>
      </c>
      <c r="K2598" t="s">
        <v>3857</v>
      </c>
      <c r="L2598" s="5">
        <v>6.5</v>
      </c>
      <c r="M2598" t="s">
        <v>8178</v>
      </c>
      <c r="N2598" s="6">
        <v>109098</v>
      </c>
      <c r="O2598" t="s">
        <v>8182</v>
      </c>
      <c r="P2598" s="6">
        <v>35000000</v>
      </c>
      <c r="Q2598" s="6">
        <v>168961389</v>
      </c>
      <c r="R2598">
        <v>133961389</v>
      </c>
      <c r="S2598" t="s">
        <v>8175</v>
      </c>
      <c r="T2598" s="7">
        <v>44993</v>
      </c>
      <c r="U2598" t="s">
        <v>5159</v>
      </c>
      <c r="V2598" s="7">
        <v>44993</v>
      </c>
      <c r="W2598" t="s">
        <v>8203</v>
      </c>
      <c r="X2598" t="s">
        <v>8202</v>
      </c>
      <c r="Y2598">
        <v>2023</v>
      </c>
      <c r="Z2598">
        <v>8</v>
      </c>
    </row>
    <row r="2599" spans="1:26" x14ac:dyDescent="0.25">
      <c r="A2599" t="s">
        <v>6398</v>
      </c>
      <c r="B2599" t="s">
        <v>6399</v>
      </c>
      <c r="C2599" t="s">
        <v>6399</v>
      </c>
      <c r="D2599">
        <v>0</v>
      </c>
      <c r="E2599">
        <v>100</v>
      </c>
      <c r="F2599">
        <v>1</v>
      </c>
      <c r="G2599">
        <v>40</v>
      </c>
      <c r="H2599" t="s">
        <v>8177</v>
      </c>
      <c r="I2599" t="s">
        <v>132</v>
      </c>
      <c r="J2599" t="s">
        <v>8156</v>
      </c>
      <c r="K2599" t="s">
        <v>83</v>
      </c>
      <c r="L2599" s="5">
        <v>6.8</v>
      </c>
      <c r="M2599" t="s">
        <v>8178</v>
      </c>
      <c r="N2599" s="6">
        <v>56459</v>
      </c>
      <c r="O2599" t="s">
        <v>8179</v>
      </c>
      <c r="P2599" s="6">
        <v>27000000</v>
      </c>
      <c r="Q2599" s="6">
        <v>1149267</v>
      </c>
      <c r="R2599">
        <v>-25850733</v>
      </c>
      <c r="S2599" t="s">
        <v>8185</v>
      </c>
      <c r="T2599" s="7">
        <v>41370</v>
      </c>
      <c r="U2599" t="s">
        <v>1892</v>
      </c>
      <c r="V2599" s="7">
        <v>41370</v>
      </c>
      <c r="W2599" t="s">
        <v>8210</v>
      </c>
      <c r="X2599" t="s">
        <v>8206</v>
      </c>
      <c r="Y2599">
        <v>2013</v>
      </c>
      <c r="Z2599">
        <v>6</v>
      </c>
    </row>
    <row r="2600" spans="1:26" x14ac:dyDescent="0.25">
      <c r="A2600" t="s">
        <v>6400</v>
      </c>
      <c r="B2600" t="s">
        <v>6401</v>
      </c>
      <c r="C2600" t="s">
        <v>6401</v>
      </c>
      <c r="D2600">
        <v>0</v>
      </c>
      <c r="E2600">
        <v>86</v>
      </c>
      <c r="F2600">
        <v>1</v>
      </c>
      <c r="G2600">
        <v>26</v>
      </c>
      <c r="H2600" t="s">
        <v>8177</v>
      </c>
      <c r="I2600" t="s">
        <v>83</v>
      </c>
      <c r="J2600" t="s">
        <v>8166</v>
      </c>
      <c r="K2600" t="s">
        <v>8161</v>
      </c>
      <c r="L2600" s="5">
        <v>5.2</v>
      </c>
      <c r="M2600" t="s">
        <v>8178</v>
      </c>
      <c r="N2600" s="6">
        <v>57313</v>
      </c>
      <c r="O2600" t="s">
        <v>8179</v>
      </c>
      <c r="P2600" s="6">
        <v>5000000</v>
      </c>
      <c r="Q2600" s="6">
        <v>26236153</v>
      </c>
      <c r="R2600">
        <v>21236153</v>
      </c>
      <c r="S2600" t="s">
        <v>8175</v>
      </c>
      <c r="T2600" s="7">
        <v>40787</v>
      </c>
      <c r="U2600" t="s">
        <v>6402</v>
      </c>
      <c r="V2600" s="7">
        <v>40787</v>
      </c>
      <c r="W2600" t="s">
        <v>8211</v>
      </c>
      <c r="X2600" t="s">
        <v>8199</v>
      </c>
      <c r="Y2600">
        <v>2011</v>
      </c>
      <c r="Z2600">
        <v>1</v>
      </c>
    </row>
    <row r="2601" spans="1:26" x14ac:dyDescent="0.25">
      <c r="A2601" t="s">
        <v>6403</v>
      </c>
      <c r="B2601" t="s">
        <v>6404</v>
      </c>
      <c r="C2601" t="s">
        <v>6404</v>
      </c>
      <c r="D2601">
        <v>0</v>
      </c>
      <c r="E2601">
        <v>101</v>
      </c>
      <c r="F2601">
        <v>1</v>
      </c>
      <c r="G2601">
        <v>41</v>
      </c>
      <c r="H2601" t="s">
        <v>8177</v>
      </c>
      <c r="I2601" t="s">
        <v>8158</v>
      </c>
      <c r="J2601" t="s">
        <v>8159</v>
      </c>
      <c r="K2601" t="s">
        <v>132</v>
      </c>
      <c r="L2601" s="5">
        <v>7.7</v>
      </c>
      <c r="M2601" t="s">
        <v>8181</v>
      </c>
      <c r="N2601" s="6">
        <v>447620</v>
      </c>
      <c r="O2601" t="s">
        <v>8182</v>
      </c>
      <c r="P2601" s="6">
        <v>165000000</v>
      </c>
      <c r="Q2601" s="6">
        <v>471222889</v>
      </c>
      <c r="R2601">
        <v>306222889</v>
      </c>
      <c r="S2601" t="s">
        <v>8175</v>
      </c>
      <c r="T2601" s="7">
        <v>41214</v>
      </c>
      <c r="U2601" t="s">
        <v>6405</v>
      </c>
      <c r="V2601" s="7">
        <v>41214</v>
      </c>
      <c r="W2601" t="s">
        <v>8207</v>
      </c>
      <c r="X2601" t="s">
        <v>8199</v>
      </c>
      <c r="Y2601">
        <v>2012</v>
      </c>
      <c r="Z2601">
        <v>1</v>
      </c>
    </row>
    <row r="2602" spans="1:26" x14ac:dyDescent="0.25">
      <c r="A2602" t="s">
        <v>6406</v>
      </c>
      <c r="B2602" t="s">
        <v>6407</v>
      </c>
      <c r="C2602" t="s">
        <v>6407</v>
      </c>
      <c r="D2602">
        <v>0</v>
      </c>
      <c r="E2602">
        <v>83</v>
      </c>
      <c r="F2602">
        <v>1</v>
      </c>
      <c r="G2602">
        <v>23</v>
      </c>
      <c r="H2602" t="s">
        <v>8177</v>
      </c>
      <c r="I2602" t="s">
        <v>83</v>
      </c>
      <c r="J2602" t="s">
        <v>8166</v>
      </c>
      <c r="K2602" t="s">
        <v>3857</v>
      </c>
      <c r="L2602" s="5">
        <v>5.8</v>
      </c>
      <c r="M2602" t="s">
        <v>8178</v>
      </c>
      <c r="N2602" s="6">
        <v>98668</v>
      </c>
      <c r="O2602" t="s">
        <v>8179</v>
      </c>
      <c r="P2602" s="6">
        <v>5000000</v>
      </c>
      <c r="Q2602" s="6">
        <v>207039844</v>
      </c>
      <c r="R2602">
        <v>202039844</v>
      </c>
      <c r="S2602" t="s">
        <v>8175</v>
      </c>
      <c r="T2602" s="7">
        <v>40830</v>
      </c>
      <c r="U2602" t="s">
        <v>6408</v>
      </c>
      <c r="V2602" s="7">
        <v>40830</v>
      </c>
      <c r="W2602" t="s">
        <v>8204</v>
      </c>
      <c r="X2602" t="s">
        <v>1465</v>
      </c>
      <c r="Y2602">
        <v>2011</v>
      </c>
      <c r="Z2602">
        <v>14</v>
      </c>
    </row>
    <row r="2603" spans="1:26" x14ac:dyDescent="0.25">
      <c r="A2603" t="s">
        <v>6409</v>
      </c>
      <c r="B2603" t="s">
        <v>6410</v>
      </c>
      <c r="C2603" t="s">
        <v>6410</v>
      </c>
      <c r="D2603">
        <v>0</v>
      </c>
      <c r="E2603">
        <v>129</v>
      </c>
      <c r="F2603">
        <v>2</v>
      </c>
      <c r="G2603">
        <v>9</v>
      </c>
      <c r="H2603" t="s">
        <v>8183</v>
      </c>
      <c r="I2603" t="s">
        <v>145</v>
      </c>
      <c r="J2603" t="s">
        <v>8157</v>
      </c>
      <c r="K2603" t="s">
        <v>5802</v>
      </c>
      <c r="L2603" s="5">
        <v>6.6</v>
      </c>
      <c r="M2603" t="s">
        <v>8178</v>
      </c>
      <c r="N2603" s="6">
        <v>104834</v>
      </c>
      <c r="O2603" t="s">
        <v>8182</v>
      </c>
      <c r="P2603" s="6">
        <v>40600000</v>
      </c>
      <c r="Q2603" s="6">
        <v>68929150</v>
      </c>
      <c r="R2603">
        <v>28329150</v>
      </c>
      <c r="S2603" t="s">
        <v>8175</v>
      </c>
      <c r="T2603" s="7">
        <v>41156</v>
      </c>
      <c r="U2603" t="s">
        <v>3802</v>
      </c>
      <c r="V2603" s="7">
        <v>41156</v>
      </c>
      <c r="W2603" t="s">
        <v>8211</v>
      </c>
      <c r="X2603" t="s">
        <v>8197</v>
      </c>
      <c r="Y2603">
        <v>2012</v>
      </c>
      <c r="Z2603">
        <v>4</v>
      </c>
    </row>
    <row r="2604" spans="1:26" x14ac:dyDescent="0.25">
      <c r="A2604" t="s">
        <v>6411</v>
      </c>
      <c r="B2604" t="s">
        <v>6412</v>
      </c>
      <c r="C2604" t="s">
        <v>6412</v>
      </c>
      <c r="D2604">
        <v>0</v>
      </c>
      <c r="E2604">
        <v>103</v>
      </c>
      <c r="F2604">
        <v>1</v>
      </c>
      <c r="G2604">
        <v>43</v>
      </c>
      <c r="H2604" t="s">
        <v>8177</v>
      </c>
      <c r="I2604" t="s">
        <v>5529</v>
      </c>
      <c r="J2604" t="s">
        <v>3857</v>
      </c>
      <c r="K2604" t="s">
        <v>5802</v>
      </c>
      <c r="L2604" s="5">
        <v>6.7</v>
      </c>
      <c r="M2604" t="s">
        <v>8178</v>
      </c>
      <c r="N2604" s="6">
        <v>91138</v>
      </c>
      <c r="O2604" t="s">
        <v>8179</v>
      </c>
      <c r="P2604" s="6">
        <v>16200000</v>
      </c>
      <c r="Q2604" s="6">
        <v>54418872</v>
      </c>
      <c r="R2604">
        <v>38218872</v>
      </c>
      <c r="S2604" t="s">
        <v>8175</v>
      </c>
      <c r="T2604" s="7">
        <v>42242</v>
      </c>
      <c r="U2604" t="s">
        <v>5075</v>
      </c>
      <c r="V2604" s="7">
        <v>42242</v>
      </c>
      <c r="W2604" t="s">
        <v>8212</v>
      </c>
      <c r="X2604" t="s">
        <v>8202</v>
      </c>
      <c r="Y2604">
        <v>2015</v>
      </c>
      <c r="Z2604">
        <v>26</v>
      </c>
    </row>
    <row r="2605" spans="1:26" x14ac:dyDescent="0.25">
      <c r="A2605" t="s">
        <v>6413</v>
      </c>
      <c r="B2605" t="s">
        <v>6414</v>
      </c>
      <c r="C2605" t="s">
        <v>6415</v>
      </c>
      <c r="D2605">
        <v>0</v>
      </c>
      <c r="E2605">
        <v>162</v>
      </c>
      <c r="F2605">
        <v>2</v>
      </c>
      <c r="G2605">
        <v>42</v>
      </c>
      <c r="H2605" t="s">
        <v>8183</v>
      </c>
      <c r="I2605" t="s">
        <v>5529</v>
      </c>
      <c r="J2605" t="s">
        <v>145</v>
      </c>
      <c r="K2605" t="s">
        <v>8167</v>
      </c>
      <c r="L2605" s="5">
        <v>6.5</v>
      </c>
      <c r="M2605" t="s">
        <v>8178</v>
      </c>
      <c r="N2605" s="6">
        <v>58820</v>
      </c>
      <c r="O2605" t="s">
        <v>8179</v>
      </c>
      <c r="P2605" s="6">
        <v>18</v>
      </c>
      <c r="Q2605" s="6">
        <v>35797045</v>
      </c>
      <c r="R2605">
        <v>35797027</v>
      </c>
      <c r="S2605" t="s">
        <v>8175</v>
      </c>
      <c r="T2605" s="7">
        <v>40955</v>
      </c>
      <c r="U2605" t="s">
        <v>6416</v>
      </c>
      <c r="V2605" s="7">
        <v>40955</v>
      </c>
      <c r="W2605" t="s">
        <v>8201</v>
      </c>
      <c r="X2605" t="s">
        <v>8199</v>
      </c>
      <c r="Y2605">
        <v>2012</v>
      </c>
      <c r="Z2605">
        <v>16</v>
      </c>
    </row>
    <row r="2606" spans="1:26" x14ac:dyDescent="0.25">
      <c r="A2606" t="s">
        <v>6417</v>
      </c>
      <c r="B2606" t="s">
        <v>6418</v>
      </c>
      <c r="C2606" t="s">
        <v>6418</v>
      </c>
      <c r="D2606">
        <v>0</v>
      </c>
      <c r="E2606">
        <v>129</v>
      </c>
      <c r="F2606">
        <v>2</v>
      </c>
      <c r="G2606">
        <v>9</v>
      </c>
      <c r="H2606" t="s">
        <v>8183</v>
      </c>
      <c r="I2606" t="s">
        <v>5529</v>
      </c>
      <c r="J2606" t="s">
        <v>8158</v>
      </c>
      <c r="K2606" t="s">
        <v>8156</v>
      </c>
      <c r="L2606" s="5">
        <v>6.5</v>
      </c>
      <c r="M2606" t="s">
        <v>8178</v>
      </c>
      <c r="N2606" s="6">
        <v>335073</v>
      </c>
      <c r="O2606" t="s">
        <v>8182</v>
      </c>
      <c r="P2606" s="6">
        <v>230000000</v>
      </c>
      <c r="Q2606" s="6">
        <v>795922298</v>
      </c>
      <c r="R2606">
        <v>565922298</v>
      </c>
      <c r="S2606" t="s">
        <v>8175</v>
      </c>
      <c r="T2606" s="7">
        <v>42866</v>
      </c>
      <c r="U2606" t="s">
        <v>6419</v>
      </c>
      <c r="V2606" s="7">
        <v>42866</v>
      </c>
      <c r="W2606" t="s">
        <v>8213</v>
      </c>
      <c r="X2606" t="s">
        <v>8199</v>
      </c>
      <c r="Y2606">
        <v>2017</v>
      </c>
      <c r="Z2606">
        <v>11</v>
      </c>
    </row>
    <row r="2607" spans="1:26" x14ac:dyDescent="0.25">
      <c r="A2607" t="s">
        <v>6420</v>
      </c>
      <c r="B2607" t="s">
        <v>6421</v>
      </c>
      <c r="C2607" t="s">
        <v>6421</v>
      </c>
      <c r="D2607">
        <v>0</v>
      </c>
      <c r="E2607">
        <v>113</v>
      </c>
      <c r="F2607">
        <v>1</v>
      </c>
      <c r="G2607">
        <v>53</v>
      </c>
      <c r="H2607" t="s">
        <v>8177</v>
      </c>
      <c r="I2607" t="s">
        <v>5529</v>
      </c>
      <c r="J2607" t="s">
        <v>8166</v>
      </c>
      <c r="K2607" t="s">
        <v>8161</v>
      </c>
      <c r="L2607" s="5">
        <v>6.8</v>
      </c>
      <c r="M2607" t="s">
        <v>8178</v>
      </c>
      <c r="N2607" s="6">
        <v>495167</v>
      </c>
      <c r="O2607" t="s">
        <v>8182</v>
      </c>
      <c r="P2607" s="6">
        <v>34000000</v>
      </c>
      <c r="Q2607" s="6">
        <v>348319861</v>
      </c>
      <c r="R2607">
        <v>314319861</v>
      </c>
      <c r="S2607" t="s">
        <v>8175</v>
      </c>
      <c r="T2607" s="7">
        <v>41893</v>
      </c>
      <c r="U2607" t="s">
        <v>6422</v>
      </c>
      <c r="V2607" s="7">
        <v>41893</v>
      </c>
      <c r="W2607" t="s">
        <v>8211</v>
      </c>
      <c r="X2607" t="s">
        <v>8199</v>
      </c>
      <c r="Y2607">
        <v>2014</v>
      </c>
      <c r="Z2607">
        <v>11</v>
      </c>
    </row>
    <row r="2608" spans="1:26" x14ac:dyDescent="0.25">
      <c r="A2608" t="s">
        <v>6423</v>
      </c>
      <c r="B2608" t="s">
        <v>6424</v>
      </c>
      <c r="C2608" t="s">
        <v>6424</v>
      </c>
      <c r="D2608">
        <v>0</v>
      </c>
      <c r="E2608">
        <v>157</v>
      </c>
      <c r="F2608">
        <v>2</v>
      </c>
      <c r="G2608">
        <v>37</v>
      </c>
      <c r="H2608" t="s">
        <v>8183</v>
      </c>
      <c r="I2608" t="s">
        <v>145</v>
      </c>
      <c r="J2608" t="s">
        <v>8167</v>
      </c>
      <c r="K2608" t="s">
        <v>3857</v>
      </c>
      <c r="L2608" s="5">
        <v>7.4</v>
      </c>
      <c r="M2608" t="s">
        <v>8181</v>
      </c>
      <c r="N2608" s="6">
        <v>313819</v>
      </c>
      <c r="O2608" t="s">
        <v>8182</v>
      </c>
      <c r="P2608" s="6">
        <v>40000000</v>
      </c>
      <c r="Q2608" s="6">
        <v>132820716</v>
      </c>
      <c r="R2608">
        <v>92820716</v>
      </c>
      <c r="S2608" t="s">
        <v>8175</v>
      </c>
      <c r="T2608" s="7">
        <v>41253</v>
      </c>
      <c r="U2608" t="s">
        <v>1054</v>
      </c>
      <c r="V2608" s="7">
        <v>41253</v>
      </c>
      <c r="W2608" t="s">
        <v>8196</v>
      </c>
      <c r="X2608" t="s">
        <v>8205</v>
      </c>
      <c r="Y2608">
        <v>2012</v>
      </c>
      <c r="Z2608">
        <v>10</v>
      </c>
    </row>
    <row r="2609" spans="1:26" x14ac:dyDescent="0.25">
      <c r="A2609" t="s">
        <v>6425</v>
      </c>
      <c r="B2609" t="s">
        <v>6426</v>
      </c>
      <c r="C2609" t="s">
        <v>6426</v>
      </c>
      <c r="D2609">
        <v>0</v>
      </c>
      <c r="E2609">
        <v>85</v>
      </c>
      <c r="F2609">
        <v>1</v>
      </c>
      <c r="G2609">
        <v>25</v>
      </c>
      <c r="H2609" t="s">
        <v>8177</v>
      </c>
      <c r="I2609" t="s">
        <v>132</v>
      </c>
      <c r="J2609" t="s">
        <v>5802</v>
      </c>
      <c r="K2609" t="s">
        <v>5802</v>
      </c>
      <c r="L2609" s="5">
        <v>6.1</v>
      </c>
      <c r="M2609" t="s">
        <v>8178</v>
      </c>
      <c r="N2609" s="6">
        <v>135589</v>
      </c>
      <c r="O2609" t="s">
        <v>8182</v>
      </c>
      <c r="P2609" s="6">
        <v>95000000</v>
      </c>
      <c r="Q2609" s="6">
        <v>104907746</v>
      </c>
      <c r="R2609">
        <v>9907746</v>
      </c>
      <c r="S2609" t="s">
        <v>8175</v>
      </c>
      <c r="T2609" s="7">
        <v>41125</v>
      </c>
      <c r="U2609" t="s">
        <v>1691</v>
      </c>
      <c r="V2609" s="7">
        <v>41125</v>
      </c>
      <c r="W2609" t="s">
        <v>8212</v>
      </c>
      <c r="X2609" t="s">
        <v>8206</v>
      </c>
      <c r="Y2609">
        <v>2012</v>
      </c>
      <c r="Z2609">
        <v>4</v>
      </c>
    </row>
    <row r="2610" spans="1:26" x14ac:dyDescent="0.25">
      <c r="A2610" t="s">
        <v>6427</v>
      </c>
      <c r="B2610" t="s">
        <v>6428</v>
      </c>
      <c r="C2610" t="s">
        <v>6428</v>
      </c>
      <c r="D2610">
        <v>0</v>
      </c>
      <c r="E2610">
        <v>148</v>
      </c>
      <c r="F2610">
        <v>2</v>
      </c>
      <c r="G2610">
        <v>28</v>
      </c>
      <c r="H2610" t="s">
        <v>8183</v>
      </c>
      <c r="I2610" t="s">
        <v>132</v>
      </c>
      <c r="J2610" t="s">
        <v>8162</v>
      </c>
      <c r="K2610" t="s">
        <v>145</v>
      </c>
      <c r="L2610" s="5">
        <v>6.6</v>
      </c>
      <c r="M2610" t="s">
        <v>8178</v>
      </c>
      <c r="N2610" s="6">
        <v>109045</v>
      </c>
      <c r="O2610" t="s">
        <v>8182</v>
      </c>
      <c r="P2610" s="6">
        <v>20000000</v>
      </c>
      <c r="Q2610" s="6">
        <v>14810975</v>
      </c>
      <c r="R2610">
        <v>-5189025</v>
      </c>
      <c r="S2610" t="s">
        <v>8185</v>
      </c>
      <c r="T2610" s="7">
        <v>41916</v>
      </c>
      <c r="U2610" t="s">
        <v>1701</v>
      </c>
      <c r="V2610" s="7">
        <v>41916</v>
      </c>
      <c r="W2610" t="s">
        <v>8204</v>
      </c>
      <c r="X2610" t="s">
        <v>8206</v>
      </c>
      <c r="Y2610">
        <v>2014</v>
      </c>
      <c r="Z2610">
        <v>4</v>
      </c>
    </row>
    <row r="2611" spans="1:26" x14ac:dyDescent="0.25">
      <c r="A2611" t="s">
        <v>6429</v>
      </c>
      <c r="B2611" t="s">
        <v>6430</v>
      </c>
      <c r="C2611" t="s">
        <v>6430</v>
      </c>
      <c r="D2611">
        <v>0</v>
      </c>
      <c r="E2611">
        <v>97</v>
      </c>
      <c r="F2611">
        <v>1</v>
      </c>
      <c r="G2611">
        <v>37</v>
      </c>
      <c r="H2611" t="s">
        <v>8177</v>
      </c>
      <c r="I2611" t="s">
        <v>132</v>
      </c>
      <c r="J2611" t="s">
        <v>145</v>
      </c>
      <c r="K2611" t="s">
        <v>5802</v>
      </c>
      <c r="L2611" s="5">
        <v>6.3</v>
      </c>
      <c r="M2611" t="s">
        <v>8178</v>
      </c>
      <c r="N2611" s="6">
        <v>52684</v>
      </c>
      <c r="O2611" t="s">
        <v>8179</v>
      </c>
      <c r="P2611" s="6">
        <v>10000000</v>
      </c>
      <c r="Q2611" s="6">
        <v>18117839</v>
      </c>
      <c r="R2611">
        <v>8117839</v>
      </c>
      <c r="S2611" t="s">
        <v>8175</v>
      </c>
      <c r="T2611" s="7">
        <v>41888</v>
      </c>
      <c r="U2611" t="s">
        <v>3394</v>
      </c>
      <c r="V2611" s="7">
        <v>41888</v>
      </c>
      <c r="W2611" t="s">
        <v>8211</v>
      </c>
      <c r="X2611" t="s">
        <v>8206</v>
      </c>
      <c r="Y2611">
        <v>2014</v>
      </c>
      <c r="Z2611">
        <v>6</v>
      </c>
    </row>
    <row r="2612" spans="1:26" x14ac:dyDescent="0.25">
      <c r="A2612" t="s">
        <v>6431</v>
      </c>
      <c r="B2612" t="s">
        <v>6432</v>
      </c>
      <c r="C2612" t="s">
        <v>6432</v>
      </c>
      <c r="D2612">
        <v>0</v>
      </c>
      <c r="E2612">
        <v>124</v>
      </c>
      <c r="F2612">
        <v>2</v>
      </c>
      <c r="G2612">
        <v>4</v>
      </c>
      <c r="H2612" t="s">
        <v>8183</v>
      </c>
      <c r="I2612" t="s">
        <v>5529</v>
      </c>
      <c r="J2612" t="s">
        <v>145</v>
      </c>
      <c r="K2612" t="s">
        <v>8168</v>
      </c>
      <c r="L2612" s="5">
        <v>7.3</v>
      </c>
      <c r="M2612" t="s">
        <v>8181</v>
      </c>
      <c r="N2612" s="6">
        <v>252486</v>
      </c>
      <c r="O2612" t="s">
        <v>8182</v>
      </c>
      <c r="P2612" s="6">
        <v>30000000</v>
      </c>
      <c r="Q2612" s="6">
        <v>91970827</v>
      </c>
      <c r="R2612">
        <v>61970827</v>
      </c>
      <c r="S2612" t="s">
        <v>8175</v>
      </c>
      <c r="T2612" s="7">
        <v>42168</v>
      </c>
      <c r="U2612" t="s">
        <v>2150</v>
      </c>
      <c r="V2612" s="7">
        <v>42168</v>
      </c>
      <c r="W2612" t="s">
        <v>8208</v>
      </c>
      <c r="X2612" t="s">
        <v>8206</v>
      </c>
      <c r="Y2612">
        <v>2015</v>
      </c>
      <c r="Z2612">
        <v>13</v>
      </c>
    </row>
    <row r="2613" spans="1:26" x14ac:dyDescent="0.25">
      <c r="A2613" t="s">
        <v>6433</v>
      </c>
      <c r="B2613" t="s">
        <v>6434</v>
      </c>
      <c r="C2613" t="s">
        <v>6434</v>
      </c>
      <c r="D2613">
        <v>0</v>
      </c>
      <c r="E2613">
        <v>126</v>
      </c>
      <c r="F2613">
        <v>2</v>
      </c>
      <c r="G2613">
        <v>6</v>
      </c>
      <c r="H2613" t="s">
        <v>8183</v>
      </c>
      <c r="I2613" t="s">
        <v>145</v>
      </c>
      <c r="J2613" t="s">
        <v>8157</v>
      </c>
      <c r="K2613" t="s">
        <v>8161</v>
      </c>
      <c r="L2613" s="5">
        <v>8</v>
      </c>
      <c r="M2613" t="s">
        <v>8181</v>
      </c>
      <c r="N2613" s="6">
        <v>651512</v>
      </c>
      <c r="O2613" t="s">
        <v>8184</v>
      </c>
      <c r="P2613" s="6">
        <v>23000000</v>
      </c>
      <c r="Q2613" s="6">
        <v>48517427</v>
      </c>
      <c r="R2613">
        <v>25517427</v>
      </c>
      <c r="S2613" t="s">
        <v>8175</v>
      </c>
      <c r="T2613" s="7">
        <v>41559</v>
      </c>
      <c r="U2613" t="s">
        <v>1886</v>
      </c>
      <c r="V2613" s="7">
        <v>41559</v>
      </c>
      <c r="W2613" t="s">
        <v>8204</v>
      </c>
      <c r="X2613" t="s">
        <v>8206</v>
      </c>
      <c r="Y2613">
        <v>2013</v>
      </c>
      <c r="Z2613">
        <v>12</v>
      </c>
    </row>
    <row r="2614" spans="1:26" x14ac:dyDescent="0.25">
      <c r="A2614" t="s">
        <v>6435</v>
      </c>
      <c r="B2614" t="s">
        <v>6436</v>
      </c>
      <c r="C2614" t="s">
        <v>6436</v>
      </c>
      <c r="D2614">
        <v>0</v>
      </c>
      <c r="E2614">
        <v>138</v>
      </c>
      <c r="F2614">
        <v>2</v>
      </c>
      <c r="G2614">
        <v>18</v>
      </c>
      <c r="H2614" t="s">
        <v>8183</v>
      </c>
      <c r="I2614" t="s">
        <v>8162</v>
      </c>
      <c r="J2614" t="s">
        <v>145</v>
      </c>
      <c r="K2614" t="s">
        <v>5802</v>
      </c>
      <c r="L2614" s="5">
        <v>7.2</v>
      </c>
      <c r="M2614" t="s">
        <v>8181</v>
      </c>
      <c r="N2614" s="6">
        <v>494791</v>
      </c>
      <c r="O2614" t="s">
        <v>8182</v>
      </c>
      <c r="P2614" s="6">
        <v>40000000</v>
      </c>
      <c r="Q2614" s="6">
        <v>251171807</v>
      </c>
      <c r="R2614">
        <v>211171807</v>
      </c>
      <c r="S2614" t="s">
        <v>8175</v>
      </c>
      <c r="T2614" s="7">
        <v>41611</v>
      </c>
      <c r="U2614" t="s">
        <v>1852</v>
      </c>
      <c r="V2614" s="7">
        <v>41611</v>
      </c>
      <c r="W2614" t="s">
        <v>8196</v>
      </c>
      <c r="X2614" t="s">
        <v>8197</v>
      </c>
      <c r="Y2614">
        <v>2013</v>
      </c>
      <c r="Z2614">
        <v>3</v>
      </c>
    </row>
    <row r="2615" spans="1:26" x14ac:dyDescent="0.25">
      <c r="A2615" t="s">
        <v>6437</v>
      </c>
      <c r="B2615" t="s">
        <v>6438</v>
      </c>
      <c r="C2615" t="s">
        <v>6438</v>
      </c>
      <c r="D2615">
        <v>0</v>
      </c>
      <c r="E2615">
        <v>94</v>
      </c>
      <c r="F2615">
        <v>1</v>
      </c>
      <c r="G2615">
        <v>34</v>
      </c>
      <c r="H2615" t="s">
        <v>8177</v>
      </c>
      <c r="I2615" t="s">
        <v>132</v>
      </c>
      <c r="J2615" t="s">
        <v>8157</v>
      </c>
      <c r="K2615" t="s">
        <v>5802</v>
      </c>
      <c r="L2615" s="5">
        <v>6.1</v>
      </c>
      <c r="M2615" t="s">
        <v>8178</v>
      </c>
      <c r="N2615" s="6">
        <v>106246</v>
      </c>
      <c r="O2615" t="s">
        <v>8182</v>
      </c>
      <c r="P2615" s="6">
        <v>8000000</v>
      </c>
      <c r="Q2615" s="6">
        <v>45640143</v>
      </c>
      <c r="R2615">
        <v>37640143</v>
      </c>
      <c r="S2615" t="s">
        <v>8175</v>
      </c>
      <c r="T2615" s="7">
        <v>41666</v>
      </c>
      <c r="U2615" t="s">
        <v>5177</v>
      </c>
      <c r="V2615" s="7">
        <v>41666</v>
      </c>
      <c r="W2615" t="s">
        <v>8198</v>
      </c>
      <c r="X2615" t="s">
        <v>8205</v>
      </c>
      <c r="Y2615">
        <v>2014</v>
      </c>
      <c r="Z2615">
        <v>27</v>
      </c>
    </row>
    <row r="2616" spans="1:26" x14ac:dyDescent="0.25">
      <c r="A2616" t="s">
        <v>6439</v>
      </c>
      <c r="B2616" t="s">
        <v>6440</v>
      </c>
      <c r="C2616" t="s">
        <v>6440</v>
      </c>
      <c r="D2616">
        <v>0</v>
      </c>
      <c r="E2616">
        <v>120</v>
      </c>
      <c r="F2616">
        <v>2</v>
      </c>
      <c r="G2616">
        <v>0</v>
      </c>
      <c r="H2616" t="s">
        <v>8177</v>
      </c>
      <c r="I2616" t="s">
        <v>8160</v>
      </c>
      <c r="J2616" t="s">
        <v>8162</v>
      </c>
      <c r="K2616" t="s">
        <v>145</v>
      </c>
      <c r="L2616" s="5">
        <v>6.7</v>
      </c>
      <c r="M2616" t="s">
        <v>8178</v>
      </c>
      <c r="N2616" s="6">
        <v>67879</v>
      </c>
      <c r="O2616" t="s">
        <v>8179</v>
      </c>
      <c r="P2616" s="6">
        <v>20000000</v>
      </c>
      <c r="Q2616" s="6">
        <v>14880939</v>
      </c>
      <c r="R2616">
        <v>-5119061</v>
      </c>
      <c r="S2616" t="s">
        <v>8185</v>
      </c>
      <c r="T2616" s="7">
        <v>42733</v>
      </c>
      <c r="U2616" t="s">
        <v>3376</v>
      </c>
      <c r="V2616" s="7">
        <v>42733</v>
      </c>
      <c r="W2616" t="s">
        <v>8196</v>
      </c>
      <c r="X2616" t="s">
        <v>8199</v>
      </c>
      <c r="Y2616">
        <v>2016</v>
      </c>
      <c r="Z2616">
        <v>29</v>
      </c>
    </row>
    <row r="2617" spans="1:26" x14ac:dyDescent="0.25">
      <c r="A2617" t="s">
        <v>6441</v>
      </c>
      <c r="B2617" t="s">
        <v>6442</v>
      </c>
      <c r="C2617" t="s">
        <v>6442</v>
      </c>
      <c r="D2617">
        <v>0</v>
      </c>
      <c r="E2617">
        <v>99</v>
      </c>
      <c r="F2617">
        <v>1</v>
      </c>
      <c r="G2617">
        <v>39</v>
      </c>
      <c r="H2617" t="s">
        <v>8177</v>
      </c>
      <c r="I2617" t="s">
        <v>145</v>
      </c>
      <c r="J2617" t="s">
        <v>8165</v>
      </c>
      <c r="K2617" t="s">
        <v>8157</v>
      </c>
      <c r="L2617" s="5">
        <v>6.4</v>
      </c>
      <c r="M2617" t="s">
        <v>8178</v>
      </c>
      <c r="N2617" s="6">
        <v>57649</v>
      </c>
      <c r="O2617" t="s">
        <v>8179</v>
      </c>
      <c r="P2617" s="6">
        <v>33000000</v>
      </c>
      <c r="Q2617" s="6">
        <v>140470746</v>
      </c>
      <c r="R2617">
        <v>107470746</v>
      </c>
      <c r="S2617" t="s">
        <v>8175</v>
      </c>
      <c r="T2617" s="7">
        <v>41116</v>
      </c>
      <c r="U2617" t="s">
        <v>6443</v>
      </c>
      <c r="V2617" s="7">
        <v>41116</v>
      </c>
      <c r="W2617" t="s">
        <v>8209</v>
      </c>
      <c r="X2617" t="s">
        <v>8199</v>
      </c>
      <c r="Y2617">
        <v>2012</v>
      </c>
      <c r="Z2617">
        <v>26</v>
      </c>
    </row>
    <row r="2618" spans="1:26" x14ac:dyDescent="0.25">
      <c r="A2618" t="s">
        <v>6444</v>
      </c>
      <c r="B2618" t="s">
        <v>6445</v>
      </c>
      <c r="C2618" t="s">
        <v>6445</v>
      </c>
      <c r="D2618">
        <v>0</v>
      </c>
      <c r="E2618">
        <v>137</v>
      </c>
      <c r="F2618">
        <v>2</v>
      </c>
      <c r="G2618">
        <v>17</v>
      </c>
      <c r="H2618" t="s">
        <v>8183</v>
      </c>
      <c r="I2618" t="s">
        <v>5529</v>
      </c>
      <c r="J2618" t="s">
        <v>8160</v>
      </c>
      <c r="K2618" t="s">
        <v>145</v>
      </c>
      <c r="L2618" s="5">
        <v>7.2</v>
      </c>
      <c r="M2618" t="s">
        <v>8181</v>
      </c>
      <c r="N2618" s="6">
        <v>178728</v>
      </c>
      <c r="O2618" t="s">
        <v>8182</v>
      </c>
      <c r="P2618" s="6">
        <v>65000000</v>
      </c>
      <c r="Q2618" s="6">
        <v>161459297</v>
      </c>
      <c r="R2618">
        <v>96459297</v>
      </c>
      <c r="S2618" t="s">
        <v>8175</v>
      </c>
      <c r="T2618" s="7">
        <v>41960</v>
      </c>
      <c r="U2618" t="s">
        <v>6446</v>
      </c>
      <c r="V2618" s="7">
        <v>41960</v>
      </c>
      <c r="W2618" t="s">
        <v>8207</v>
      </c>
      <c r="X2618" t="s">
        <v>8205</v>
      </c>
      <c r="Y2618">
        <v>2014</v>
      </c>
      <c r="Z2618">
        <v>17</v>
      </c>
    </row>
    <row r="2619" spans="1:26" x14ac:dyDescent="0.25">
      <c r="A2619" t="s">
        <v>6447</v>
      </c>
      <c r="B2619" t="s">
        <v>6448</v>
      </c>
      <c r="C2619" t="s">
        <v>6448</v>
      </c>
      <c r="D2619">
        <v>0</v>
      </c>
      <c r="E2619">
        <v>100</v>
      </c>
      <c r="F2619">
        <v>1</v>
      </c>
      <c r="G2619">
        <v>40</v>
      </c>
      <c r="H2619" t="s">
        <v>8177</v>
      </c>
      <c r="I2619" t="s">
        <v>5529</v>
      </c>
      <c r="J2619" t="s">
        <v>8158</v>
      </c>
      <c r="K2619" t="s">
        <v>8161</v>
      </c>
      <c r="L2619" s="5">
        <v>4.8</v>
      </c>
      <c r="M2619" t="s">
        <v>8188</v>
      </c>
      <c r="N2619" s="6">
        <v>206929</v>
      </c>
      <c r="O2619" t="s">
        <v>8182</v>
      </c>
      <c r="P2619" s="6">
        <v>130000000</v>
      </c>
      <c r="Q2619" s="6">
        <v>243611982</v>
      </c>
      <c r="R2619">
        <v>113611982</v>
      </c>
      <c r="S2619" t="s">
        <v>8175</v>
      </c>
      <c r="T2619" s="7">
        <v>41395</v>
      </c>
      <c r="U2619" t="s">
        <v>2307</v>
      </c>
      <c r="V2619" s="7">
        <v>41395</v>
      </c>
      <c r="W2619" t="s">
        <v>8213</v>
      </c>
      <c r="X2619" t="s">
        <v>8202</v>
      </c>
      <c r="Y2619">
        <v>2013</v>
      </c>
      <c r="Z2619">
        <v>1</v>
      </c>
    </row>
    <row r="2620" spans="1:26" x14ac:dyDescent="0.25">
      <c r="A2620" t="s">
        <v>6449</v>
      </c>
      <c r="B2620" t="s">
        <v>6450</v>
      </c>
      <c r="C2620" t="s">
        <v>6450</v>
      </c>
      <c r="D2620">
        <v>0</v>
      </c>
      <c r="E2620">
        <v>140</v>
      </c>
      <c r="F2620">
        <v>2</v>
      </c>
      <c r="G2620">
        <v>20</v>
      </c>
      <c r="H2620" t="s">
        <v>8183</v>
      </c>
      <c r="I2620" t="s">
        <v>8162</v>
      </c>
      <c r="J2620" t="s">
        <v>145</v>
      </c>
      <c r="K2620" t="s">
        <v>3857</v>
      </c>
      <c r="L2620" s="5">
        <v>7.3</v>
      </c>
      <c r="M2620" t="s">
        <v>8181</v>
      </c>
      <c r="N2620" s="6">
        <v>284470</v>
      </c>
      <c r="O2620" t="s">
        <v>8182</v>
      </c>
      <c r="P2620" s="6">
        <v>15000000</v>
      </c>
      <c r="Q2620" s="6">
        <v>47140292</v>
      </c>
      <c r="R2620">
        <v>32140292</v>
      </c>
      <c r="S2620" t="s">
        <v>8175</v>
      </c>
      <c r="T2620" s="7">
        <v>41159</v>
      </c>
      <c r="U2620" t="s">
        <v>5145</v>
      </c>
      <c r="V2620" s="7">
        <v>41159</v>
      </c>
      <c r="W2620" t="s">
        <v>8211</v>
      </c>
      <c r="X2620" t="s">
        <v>1465</v>
      </c>
      <c r="Y2620">
        <v>2012</v>
      </c>
      <c r="Z2620">
        <v>7</v>
      </c>
    </row>
    <row r="2621" spans="1:26" x14ac:dyDescent="0.25">
      <c r="A2621" t="s">
        <v>6451</v>
      </c>
      <c r="B2621" t="s">
        <v>6452</v>
      </c>
      <c r="C2621" t="s">
        <v>6452</v>
      </c>
      <c r="D2621">
        <v>0</v>
      </c>
      <c r="E2621">
        <v>115</v>
      </c>
      <c r="F2621">
        <v>1</v>
      </c>
      <c r="G2621">
        <v>55</v>
      </c>
      <c r="H2621" t="s">
        <v>8177</v>
      </c>
      <c r="I2621" t="s">
        <v>145</v>
      </c>
      <c r="J2621" t="s">
        <v>5802</v>
      </c>
      <c r="K2621" t="s">
        <v>5802</v>
      </c>
      <c r="L2621" s="5">
        <v>7.7</v>
      </c>
      <c r="M2621" t="s">
        <v>8181</v>
      </c>
      <c r="N2621" s="6">
        <v>121398</v>
      </c>
      <c r="O2621" t="s">
        <v>8182</v>
      </c>
      <c r="P2621" s="6">
        <v>12000000</v>
      </c>
      <c r="Q2621" s="6">
        <v>27682872</v>
      </c>
      <c r="R2621">
        <v>15682872</v>
      </c>
      <c r="S2621" t="s">
        <v>8175</v>
      </c>
      <c r="T2621" s="7">
        <v>41417</v>
      </c>
      <c r="U2621" t="s">
        <v>2065</v>
      </c>
      <c r="V2621" s="7">
        <v>41417</v>
      </c>
      <c r="W2621" t="s">
        <v>8213</v>
      </c>
      <c r="X2621" t="s">
        <v>8199</v>
      </c>
      <c r="Y2621">
        <v>2013</v>
      </c>
      <c r="Z2621">
        <v>23</v>
      </c>
    </row>
    <row r="2622" spans="1:26" x14ac:dyDescent="0.25">
      <c r="A2622" t="s">
        <v>6453</v>
      </c>
      <c r="B2622" t="s">
        <v>6454</v>
      </c>
      <c r="C2622" t="s">
        <v>6454</v>
      </c>
      <c r="D2622">
        <v>0</v>
      </c>
      <c r="E2622">
        <v>116</v>
      </c>
      <c r="F2622">
        <v>1</v>
      </c>
      <c r="G2622">
        <v>56</v>
      </c>
      <c r="H2622" t="s">
        <v>8177</v>
      </c>
      <c r="I2622" t="s">
        <v>5529</v>
      </c>
      <c r="J2622" t="s">
        <v>132</v>
      </c>
      <c r="K2622" t="s">
        <v>8162</v>
      </c>
      <c r="L2622" s="5">
        <v>6.6</v>
      </c>
      <c r="M2622" t="s">
        <v>8178</v>
      </c>
      <c r="N2622" s="6">
        <v>178197</v>
      </c>
      <c r="O2622" t="s">
        <v>8182</v>
      </c>
      <c r="P2622" s="6">
        <v>84000000</v>
      </c>
      <c r="Q2622" s="6">
        <v>148075565</v>
      </c>
      <c r="R2622">
        <v>64075565</v>
      </c>
      <c r="S2622" t="s">
        <v>8175</v>
      </c>
      <c r="T2622" s="7">
        <v>41473</v>
      </c>
      <c r="U2622" t="s">
        <v>2342</v>
      </c>
      <c r="V2622" s="7">
        <v>41473</v>
      </c>
      <c r="W2622" t="s">
        <v>8209</v>
      </c>
      <c r="X2622" t="s">
        <v>8199</v>
      </c>
      <c r="Y2622">
        <v>2013</v>
      </c>
      <c r="Z2622">
        <v>18</v>
      </c>
    </row>
    <row r="2623" spans="1:26" x14ac:dyDescent="0.25">
      <c r="A2623" t="s">
        <v>6455</v>
      </c>
      <c r="B2623" t="s">
        <v>6456</v>
      </c>
      <c r="C2623" t="s">
        <v>6456</v>
      </c>
      <c r="D2623">
        <v>0</v>
      </c>
      <c r="E2623">
        <v>120</v>
      </c>
      <c r="F2623">
        <v>2</v>
      </c>
      <c r="G2623">
        <v>0</v>
      </c>
      <c r="H2623" t="s">
        <v>8177</v>
      </c>
      <c r="I2623" t="s">
        <v>5529</v>
      </c>
      <c r="J2623" t="s">
        <v>8162</v>
      </c>
      <c r="K2623" t="s">
        <v>145</v>
      </c>
      <c r="L2623" s="5">
        <v>6.8</v>
      </c>
      <c r="M2623" t="s">
        <v>8178</v>
      </c>
      <c r="N2623" s="6">
        <v>264851</v>
      </c>
      <c r="O2623" t="s">
        <v>8182</v>
      </c>
      <c r="P2623" s="6">
        <v>49000000</v>
      </c>
      <c r="Q2623" s="6">
        <v>102811889</v>
      </c>
      <c r="R2623">
        <v>53811889</v>
      </c>
      <c r="S2623" t="s">
        <v>8175</v>
      </c>
      <c r="T2623" s="7">
        <v>42067</v>
      </c>
      <c r="U2623" t="s">
        <v>5213</v>
      </c>
      <c r="V2623" s="7">
        <v>42067</v>
      </c>
      <c r="W2623" t="s">
        <v>8203</v>
      </c>
      <c r="X2623" t="s">
        <v>8202</v>
      </c>
      <c r="Y2623">
        <v>2015</v>
      </c>
      <c r="Z2623">
        <v>4</v>
      </c>
    </row>
    <row r="2624" spans="1:26" x14ac:dyDescent="0.25">
      <c r="A2624" t="s">
        <v>6457</v>
      </c>
      <c r="B2624" t="s">
        <v>6458</v>
      </c>
      <c r="C2624" t="s">
        <v>6458</v>
      </c>
      <c r="D2624">
        <v>0</v>
      </c>
      <c r="E2624">
        <v>134</v>
      </c>
      <c r="F2624">
        <v>2</v>
      </c>
      <c r="G2624">
        <v>14</v>
      </c>
      <c r="H2624" t="s">
        <v>8183</v>
      </c>
      <c r="I2624" t="s">
        <v>5529</v>
      </c>
      <c r="J2624" t="s">
        <v>8158</v>
      </c>
      <c r="K2624" t="s">
        <v>8161</v>
      </c>
      <c r="L2624" s="5">
        <v>7.3</v>
      </c>
      <c r="M2624" t="s">
        <v>8181</v>
      </c>
      <c r="N2624" s="6">
        <v>819488</v>
      </c>
      <c r="O2624" t="s">
        <v>8184</v>
      </c>
      <c r="P2624" s="6">
        <v>200000000</v>
      </c>
      <c r="Q2624" s="6">
        <v>1349926083</v>
      </c>
      <c r="R2624">
        <v>1149926083</v>
      </c>
      <c r="S2624" t="s">
        <v>8175</v>
      </c>
      <c r="T2624" s="7">
        <v>43129</v>
      </c>
      <c r="U2624" t="s">
        <v>6459</v>
      </c>
      <c r="V2624" s="7">
        <v>43129</v>
      </c>
      <c r="W2624" t="s">
        <v>8198</v>
      </c>
      <c r="X2624" t="s">
        <v>8205</v>
      </c>
      <c r="Y2624">
        <v>2018</v>
      </c>
      <c r="Z2624">
        <v>29</v>
      </c>
    </row>
    <row r="2625" spans="1:26" x14ac:dyDescent="0.25">
      <c r="A2625" t="s">
        <v>6460</v>
      </c>
      <c r="B2625" t="s">
        <v>6461</v>
      </c>
      <c r="C2625" t="s">
        <v>6462</v>
      </c>
      <c r="D2625">
        <v>0</v>
      </c>
      <c r="E2625">
        <v>123</v>
      </c>
      <c r="F2625">
        <v>2</v>
      </c>
      <c r="G2625">
        <v>3</v>
      </c>
      <c r="H2625" t="s">
        <v>8183</v>
      </c>
      <c r="I2625" t="s">
        <v>145</v>
      </c>
      <c r="J2625" t="s">
        <v>5802</v>
      </c>
      <c r="K2625" t="s">
        <v>5802</v>
      </c>
      <c r="L2625" s="5">
        <v>8.3000000000000007</v>
      </c>
      <c r="M2625" t="s">
        <v>8181</v>
      </c>
      <c r="N2625" s="6">
        <v>254075</v>
      </c>
      <c r="O2625" t="s">
        <v>8182</v>
      </c>
      <c r="P2625" s="6">
        <v>500000</v>
      </c>
      <c r="Q2625" s="6">
        <v>22926076</v>
      </c>
      <c r="R2625">
        <v>22426076</v>
      </c>
      <c r="S2625" t="s">
        <v>8175</v>
      </c>
      <c r="T2625" s="7">
        <v>40575</v>
      </c>
      <c r="U2625" t="s">
        <v>6463</v>
      </c>
      <c r="V2625" s="7">
        <v>40575</v>
      </c>
      <c r="W2625" t="s">
        <v>8201</v>
      </c>
      <c r="X2625" t="s">
        <v>8197</v>
      </c>
      <c r="Y2625">
        <v>2011</v>
      </c>
      <c r="Z2625">
        <v>1</v>
      </c>
    </row>
    <row r="2626" spans="1:26" x14ac:dyDescent="0.25">
      <c r="A2626" t="s">
        <v>6464</v>
      </c>
      <c r="B2626" t="s">
        <v>6465</v>
      </c>
      <c r="C2626" t="s">
        <v>6465</v>
      </c>
      <c r="D2626">
        <v>0</v>
      </c>
      <c r="E2626">
        <v>118</v>
      </c>
      <c r="F2626">
        <v>1</v>
      </c>
      <c r="G2626">
        <v>58</v>
      </c>
      <c r="H2626" t="s">
        <v>8177</v>
      </c>
      <c r="I2626" t="s">
        <v>145</v>
      </c>
      <c r="J2626" t="s">
        <v>8156</v>
      </c>
      <c r="K2626" t="s">
        <v>8166</v>
      </c>
      <c r="L2626" s="5">
        <v>6.1</v>
      </c>
      <c r="M2626" t="s">
        <v>8178</v>
      </c>
      <c r="N2626" s="6">
        <v>56114</v>
      </c>
      <c r="O2626" t="s">
        <v>8179</v>
      </c>
      <c r="P2626" s="6">
        <v>60000000</v>
      </c>
      <c r="Q2626" s="6">
        <v>30800231</v>
      </c>
      <c r="R2626">
        <v>-29199769</v>
      </c>
      <c r="S2626" t="s">
        <v>8185</v>
      </c>
      <c r="T2626" s="7">
        <v>41680</v>
      </c>
      <c r="U2626" t="s">
        <v>6466</v>
      </c>
      <c r="V2626" s="7">
        <v>41680</v>
      </c>
      <c r="W2626" t="s">
        <v>8201</v>
      </c>
      <c r="X2626" t="s">
        <v>8205</v>
      </c>
      <c r="Y2626">
        <v>2014</v>
      </c>
      <c r="Z2626">
        <v>10</v>
      </c>
    </row>
    <row r="2627" spans="1:26" x14ac:dyDescent="0.25">
      <c r="A2627" t="s">
        <v>6467</v>
      </c>
      <c r="B2627" t="s">
        <v>6468</v>
      </c>
      <c r="C2627" t="s">
        <v>6468</v>
      </c>
      <c r="D2627">
        <v>0</v>
      </c>
      <c r="E2627">
        <v>99</v>
      </c>
      <c r="F2627">
        <v>1</v>
      </c>
      <c r="G2627">
        <v>39</v>
      </c>
      <c r="H2627" t="s">
        <v>8177</v>
      </c>
      <c r="I2627" t="s">
        <v>5529</v>
      </c>
      <c r="J2627" t="s">
        <v>3857</v>
      </c>
      <c r="K2627" t="s">
        <v>5802</v>
      </c>
      <c r="L2627" s="5">
        <v>6</v>
      </c>
      <c r="M2627" t="s">
        <v>8178</v>
      </c>
      <c r="N2627" s="6">
        <v>55745</v>
      </c>
      <c r="O2627" t="s">
        <v>8179</v>
      </c>
      <c r="P2627" s="6">
        <v>30000000</v>
      </c>
      <c r="Q2627" s="6">
        <v>31220247</v>
      </c>
      <c r="R2627">
        <v>1220247</v>
      </c>
      <c r="S2627" t="s">
        <v>8175</v>
      </c>
      <c r="T2627" s="7">
        <v>44077</v>
      </c>
      <c r="U2627" t="s">
        <v>6469</v>
      </c>
      <c r="V2627" s="7">
        <v>44077</v>
      </c>
      <c r="W2627" t="s">
        <v>8211</v>
      </c>
      <c r="X2627" t="s">
        <v>8199</v>
      </c>
      <c r="Y2627">
        <v>2020</v>
      </c>
      <c r="Z2627">
        <v>3</v>
      </c>
    </row>
    <row r="2628" spans="1:26" x14ac:dyDescent="0.25">
      <c r="A2628" t="s">
        <v>6470</v>
      </c>
      <c r="B2628" t="s">
        <v>6471</v>
      </c>
      <c r="C2628" t="s">
        <v>6471</v>
      </c>
      <c r="D2628">
        <v>0</v>
      </c>
      <c r="E2628">
        <v>104</v>
      </c>
      <c r="F2628">
        <v>1</v>
      </c>
      <c r="G2628">
        <v>44</v>
      </c>
      <c r="H2628" t="s">
        <v>8177</v>
      </c>
      <c r="I2628" t="s">
        <v>132</v>
      </c>
      <c r="J2628" t="s">
        <v>145</v>
      </c>
      <c r="K2628" t="s">
        <v>8156</v>
      </c>
      <c r="L2628" s="5">
        <v>7.2</v>
      </c>
      <c r="M2628" t="s">
        <v>8181</v>
      </c>
      <c r="N2628" s="6">
        <v>104457</v>
      </c>
      <c r="O2628" t="s">
        <v>8182</v>
      </c>
      <c r="P2628" s="6">
        <v>8000000</v>
      </c>
      <c r="Q2628" s="6">
        <v>9368803</v>
      </c>
      <c r="R2628">
        <v>1368803</v>
      </c>
      <c r="S2628" t="s">
        <v>8175</v>
      </c>
      <c r="T2628" s="7">
        <v>41115</v>
      </c>
      <c r="U2628" t="s">
        <v>4043</v>
      </c>
      <c r="V2628" s="7">
        <v>41115</v>
      </c>
      <c r="W2628" t="s">
        <v>8209</v>
      </c>
      <c r="X2628" t="s">
        <v>8202</v>
      </c>
      <c r="Y2628">
        <v>2012</v>
      </c>
      <c r="Z2628">
        <v>25</v>
      </c>
    </row>
    <row r="2629" spans="1:26" x14ac:dyDescent="0.25">
      <c r="A2629" t="s">
        <v>6472</v>
      </c>
      <c r="B2629" t="s">
        <v>6473</v>
      </c>
      <c r="C2629" t="s">
        <v>6473</v>
      </c>
      <c r="D2629">
        <v>0</v>
      </c>
      <c r="E2629">
        <v>139</v>
      </c>
      <c r="F2629">
        <v>2</v>
      </c>
      <c r="G2629">
        <v>19</v>
      </c>
      <c r="H2629" t="s">
        <v>8183</v>
      </c>
      <c r="I2629" t="s">
        <v>5529</v>
      </c>
      <c r="J2629" t="s">
        <v>8158</v>
      </c>
      <c r="K2629" t="s">
        <v>8166</v>
      </c>
      <c r="L2629" s="5">
        <v>6.6</v>
      </c>
      <c r="M2629" t="s">
        <v>8178</v>
      </c>
      <c r="N2629" s="6">
        <v>479336</v>
      </c>
      <c r="O2629" t="s">
        <v>8182</v>
      </c>
      <c r="P2629" s="6">
        <v>85000000</v>
      </c>
      <c r="Q2629" s="6">
        <v>288885818</v>
      </c>
      <c r="R2629">
        <v>203885818</v>
      </c>
      <c r="S2629" t="s">
        <v>8175</v>
      </c>
      <c r="T2629" s="7">
        <v>41716</v>
      </c>
      <c r="U2629" t="s">
        <v>4001</v>
      </c>
      <c r="V2629" s="7">
        <v>41716</v>
      </c>
      <c r="W2629" t="s">
        <v>8203</v>
      </c>
      <c r="X2629" t="s">
        <v>8197</v>
      </c>
      <c r="Y2629">
        <v>2014</v>
      </c>
      <c r="Z2629">
        <v>18</v>
      </c>
    </row>
    <row r="2630" spans="1:26" x14ac:dyDescent="0.25">
      <c r="A2630" t="s">
        <v>6474</v>
      </c>
      <c r="B2630" t="s">
        <v>6475</v>
      </c>
      <c r="C2630" t="s">
        <v>6475</v>
      </c>
      <c r="D2630">
        <v>0</v>
      </c>
      <c r="E2630">
        <v>102</v>
      </c>
      <c r="F2630">
        <v>1</v>
      </c>
      <c r="G2630">
        <v>42</v>
      </c>
      <c r="H2630" t="s">
        <v>8177</v>
      </c>
      <c r="I2630" t="s">
        <v>145</v>
      </c>
      <c r="J2630" t="s">
        <v>8166</v>
      </c>
      <c r="K2630" t="s">
        <v>8157</v>
      </c>
      <c r="L2630" s="5">
        <v>7</v>
      </c>
      <c r="M2630" t="s">
        <v>8178</v>
      </c>
      <c r="N2630" s="6">
        <v>80687</v>
      </c>
      <c r="O2630" t="s">
        <v>8179</v>
      </c>
      <c r="P2630" s="6">
        <v>6000000</v>
      </c>
      <c r="Q2630" s="6">
        <v>15950164</v>
      </c>
      <c r="R2630">
        <v>9950164</v>
      </c>
      <c r="S2630" t="s">
        <v>8175</v>
      </c>
      <c r="T2630" s="7">
        <v>40935</v>
      </c>
      <c r="U2630" t="s">
        <v>6476</v>
      </c>
      <c r="V2630" s="7">
        <v>40935</v>
      </c>
      <c r="W2630" t="s">
        <v>8198</v>
      </c>
      <c r="X2630" t="s">
        <v>1465</v>
      </c>
      <c r="Y2630">
        <v>2012</v>
      </c>
      <c r="Z2630">
        <v>27</v>
      </c>
    </row>
    <row r="2631" spans="1:26" x14ac:dyDescent="0.25">
      <c r="A2631" t="s">
        <v>6477</v>
      </c>
      <c r="B2631" t="s">
        <v>6478</v>
      </c>
      <c r="C2631" t="s">
        <v>6478</v>
      </c>
      <c r="D2631">
        <v>0</v>
      </c>
      <c r="E2631">
        <v>136</v>
      </c>
      <c r="F2631">
        <v>2</v>
      </c>
      <c r="G2631">
        <v>16</v>
      </c>
      <c r="H2631" t="s">
        <v>8183</v>
      </c>
      <c r="I2631" t="s">
        <v>5529</v>
      </c>
      <c r="J2631" t="s">
        <v>8158</v>
      </c>
      <c r="K2631" t="s">
        <v>8161</v>
      </c>
      <c r="L2631" s="5">
        <v>7.8</v>
      </c>
      <c r="M2631" t="s">
        <v>8181</v>
      </c>
      <c r="N2631" s="6">
        <v>883216</v>
      </c>
      <c r="O2631" t="s">
        <v>8184</v>
      </c>
      <c r="P2631" s="6">
        <v>170000000</v>
      </c>
      <c r="Q2631" s="6">
        <v>714421503</v>
      </c>
      <c r="R2631">
        <v>544421503</v>
      </c>
      <c r="S2631" t="s">
        <v>8175</v>
      </c>
      <c r="T2631" s="7">
        <v>41711</v>
      </c>
      <c r="U2631" t="s">
        <v>4180</v>
      </c>
      <c r="V2631" s="7">
        <v>41711</v>
      </c>
      <c r="W2631" t="s">
        <v>8203</v>
      </c>
      <c r="X2631" t="s">
        <v>8199</v>
      </c>
      <c r="Y2631">
        <v>2014</v>
      </c>
      <c r="Z2631">
        <v>13</v>
      </c>
    </row>
    <row r="2632" spans="1:26" x14ac:dyDescent="0.25">
      <c r="A2632" t="s">
        <v>6479</v>
      </c>
      <c r="B2632" t="s">
        <v>6480</v>
      </c>
      <c r="C2632" t="s">
        <v>6480</v>
      </c>
      <c r="D2632">
        <v>0</v>
      </c>
      <c r="E2632">
        <v>121</v>
      </c>
      <c r="F2632">
        <v>2</v>
      </c>
      <c r="G2632">
        <v>1</v>
      </c>
      <c r="H2632" t="s">
        <v>8183</v>
      </c>
      <c r="I2632" t="s">
        <v>5529</v>
      </c>
      <c r="J2632" t="s">
        <v>3857</v>
      </c>
      <c r="K2632" t="s">
        <v>5802</v>
      </c>
      <c r="L2632" s="5">
        <v>6.6</v>
      </c>
      <c r="M2632" t="s">
        <v>8178</v>
      </c>
      <c r="N2632" s="6">
        <v>69555</v>
      </c>
      <c r="O2632" t="s">
        <v>8179</v>
      </c>
      <c r="P2632" s="6">
        <v>40000000</v>
      </c>
      <c r="Q2632" s="6">
        <v>31676128</v>
      </c>
      <c r="R2632">
        <v>-8323872</v>
      </c>
      <c r="S2632" t="s">
        <v>8185</v>
      </c>
      <c r="T2632" s="7">
        <v>43189</v>
      </c>
      <c r="U2632" t="s">
        <v>6481</v>
      </c>
      <c r="V2632" s="7">
        <v>43189</v>
      </c>
      <c r="W2632" t="s">
        <v>8203</v>
      </c>
      <c r="X2632" t="s">
        <v>1465</v>
      </c>
      <c r="Y2632">
        <v>2018</v>
      </c>
      <c r="Z2632">
        <v>30</v>
      </c>
    </row>
    <row r="2633" spans="1:26" x14ac:dyDescent="0.25">
      <c r="A2633" t="s">
        <v>6482</v>
      </c>
      <c r="B2633" t="s">
        <v>6483</v>
      </c>
      <c r="C2633" t="s">
        <v>6483</v>
      </c>
      <c r="D2633">
        <v>0</v>
      </c>
      <c r="E2633">
        <v>108</v>
      </c>
      <c r="F2633">
        <v>1</v>
      </c>
      <c r="G2633">
        <v>48</v>
      </c>
      <c r="H2633" t="s">
        <v>8177</v>
      </c>
      <c r="I2633" t="s">
        <v>8166</v>
      </c>
      <c r="J2633" t="s">
        <v>8157</v>
      </c>
      <c r="K2633" t="s">
        <v>3857</v>
      </c>
      <c r="L2633" s="5">
        <v>6.3</v>
      </c>
      <c r="M2633" t="s">
        <v>8178</v>
      </c>
      <c r="N2633" s="6">
        <v>59039</v>
      </c>
      <c r="O2633" t="s">
        <v>8179</v>
      </c>
      <c r="P2633" s="6">
        <v>14000000</v>
      </c>
      <c r="Q2633" s="6">
        <v>11020402</v>
      </c>
      <c r="R2633">
        <v>-2979598</v>
      </c>
      <c r="S2633" t="s">
        <v>8185</v>
      </c>
      <c r="T2633" s="7">
        <v>41926</v>
      </c>
      <c r="U2633" t="s">
        <v>6484</v>
      </c>
      <c r="V2633" s="7">
        <v>41926</v>
      </c>
      <c r="W2633" t="s">
        <v>8204</v>
      </c>
      <c r="X2633" t="s">
        <v>8197</v>
      </c>
      <c r="Y2633">
        <v>2014</v>
      </c>
      <c r="Z2633">
        <v>14</v>
      </c>
    </row>
    <row r="2634" spans="1:26" x14ac:dyDescent="0.25">
      <c r="A2634" t="s">
        <v>6485</v>
      </c>
      <c r="B2634" t="s">
        <v>6486</v>
      </c>
      <c r="C2634" t="s">
        <v>6486</v>
      </c>
      <c r="D2634">
        <v>0</v>
      </c>
      <c r="E2634">
        <v>118</v>
      </c>
      <c r="F2634">
        <v>1</v>
      </c>
      <c r="G2634">
        <v>58</v>
      </c>
      <c r="H2634" t="s">
        <v>8177</v>
      </c>
      <c r="I2634" t="s">
        <v>132</v>
      </c>
      <c r="J2634" t="s">
        <v>5802</v>
      </c>
      <c r="K2634" t="s">
        <v>5802</v>
      </c>
      <c r="L2634" s="5">
        <v>6</v>
      </c>
      <c r="M2634" t="s">
        <v>8178</v>
      </c>
      <c r="N2634" s="6">
        <v>68542</v>
      </c>
      <c r="O2634" t="s">
        <v>8179</v>
      </c>
      <c r="P2634" s="6">
        <v>30000000</v>
      </c>
      <c r="Q2634" s="6">
        <v>105011053</v>
      </c>
      <c r="R2634">
        <v>75011053</v>
      </c>
      <c r="S2634" t="s">
        <v>8175</v>
      </c>
      <c r="T2634" s="7">
        <v>42350</v>
      </c>
      <c r="U2634" t="s">
        <v>6487</v>
      </c>
      <c r="V2634" s="7">
        <v>42350</v>
      </c>
      <c r="W2634" t="s">
        <v>8196</v>
      </c>
      <c r="X2634" t="s">
        <v>8206</v>
      </c>
      <c r="Y2634">
        <v>2015</v>
      </c>
      <c r="Z2634">
        <v>12</v>
      </c>
    </row>
    <row r="2635" spans="1:26" x14ac:dyDescent="0.25">
      <c r="A2635" t="s">
        <v>6488</v>
      </c>
      <c r="B2635" t="s">
        <v>6489</v>
      </c>
      <c r="C2635" t="s">
        <v>6489</v>
      </c>
      <c r="D2635">
        <v>0</v>
      </c>
      <c r="E2635">
        <v>165</v>
      </c>
      <c r="F2635">
        <v>2</v>
      </c>
      <c r="G2635">
        <v>45</v>
      </c>
      <c r="H2635" t="s">
        <v>8183</v>
      </c>
      <c r="I2635" t="s">
        <v>145</v>
      </c>
      <c r="J2635" t="s">
        <v>178</v>
      </c>
      <c r="K2635" t="s">
        <v>5802</v>
      </c>
      <c r="L2635" s="5">
        <v>8.5</v>
      </c>
      <c r="M2635" t="s">
        <v>8181</v>
      </c>
      <c r="N2635" s="6">
        <v>1647010</v>
      </c>
      <c r="O2635" t="s">
        <v>8187</v>
      </c>
      <c r="P2635" s="6">
        <v>100000000</v>
      </c>
      <c r="Q2635" s="6">
        <v>426074373</v>
      </c>
      <c r="R2635">
        <v>326074373</v>
      </c>
      <c r="S2635" t="s">
        <v>8175</v>
      </c>
      <c r="T2635" s="7">
        <v>41254</v>
      </c>
      <c r="U2635" t="s">
        <v>1144</v>
      </c>
      <c r="V2635" s="7">
        <v>41254</v>
      </c>
      <c r="W2635" t="s">
        <v>8196</v>
      </c>
      <c r="X2635" t="s">
        <v>8197</v>
      </c>
      <c r="Y2635">
        <v>2012</v>
      </c>
      <c r="Z2635">
        <v>11</v>
      </c>
    </row>
    <row r="2636" spans="1:26" x14ac:dyDescent="0.25">
      <c r="A2636" t="s">
        <v>6490</v>
      </c>
      <c r="B2636" t="s">
        <v>6491</v>
      </c>
      <c r="C2636" t="s">
        <v>6491</v>
      </c>
      <c r="D2636">
        <v>0</v>
      </c>
      <c r="E2636">
        <v>95</v>
      </c>
      <c r="F2636">
        <v>1</v>
      </c>
      <c r="G2636">
        <v>35</v>
      </c>
      <c r="H2636" t="s">
        <v>8177</v>
      </c>
      <c r="I2636" t="s">
        <v>145</v>
      </c>
      <c r="J2636" t="s">
        <v>83</v>
      </c>
      <c r="K2636" t="s">
        <v>3857</v>
      </c>
      <c r="L2636" s="5">
        <v>6.6</v>
      </c>
      <c r="M2636" t="s">
        <v>8178</v>
      </c>
      <c r="N2636" s="6">
        <v>107420</v>
      </c>
      <c r="O2636" t="s">
        <v>8182</v>
      </c>
      <c r="P2636" s="6">
        <v>1000000</v>
      </c>
      <c r="Q2636" s="6">
        <v>26895481</v>
      </c>
      <c r="R2636">
        <v>25895481</v>
      </c>
      <c r="S2636" t="s">
        <v>8175</v>
      </c>
      <c r="T2636" s="7">
        <v>40796</v>
      </c>
      <c r="U2636" t="s">
        <v>5496</v>
      </c>
      <c r="V2636" s="7">
        <v>40796</v>
      </c>
      <c r="W2636" t="s">
        <v>8211</v>
      </c>
      <c r="X2636" t="s">
        <v>8206</v>
      </c>
      <c r="Y2636">
        <v>2011</v>
      </c>
      <c r="Z2636">
        <v>10</v>
      </c>
    </row>
    <row r="2637" spans="1:26" x14ac:dyDescent="0.25">
      <c r="A2637" t="s">
        <v>6492</v>
      </c>
      <c r="B2637" t="s">
        <v>6493</v>
      </c>
      <c r="C2637" t="s">
        <v>6493</v>
      </c>
      <c r="D2637">
        <v>0</v>
      </c>
      <c r="E2637">
        <v>106</v>
      </c>
      <c r="F2637">
        <v>1</v>
      </c>
      <c r="G2637">
        <v>46</v>
      </c>
      <c r="H2637" t="s">
        <v>8177</v>
      </c>
      <c r="I2637" t="s">
        <v>8158</v>
      </c>
      <c r="J2637" t="s">
        <v>8163</v>
      </c>
      <c r="K2637" t="s">
        <v>8156</v>
      </c>
      <c r="L2637" s="5">
        <v>5.7</v>
      </c>
      <c r="M2637" t="s">
        <v>8178</v>
      </c>
      <c r="N2637" s="6">
        <v>123310</v>
      </c>
      <c r="O2637" t="s">
        <v>8182</v>
      </c>
      <c r="P2637" s="6">
        <v>90000000</v>
      </c>
      <c r="Q2637" s="6">
        <v>199850315</v>
      </c>
      <c r="R2637">
        <v>109850315</v>
      </c>
      <c r="S2637" t="s">
        <v>8175</v>
      </c>
      <c r="T2637" s="7">
        <v>41493</v>
      </c>
      <c r="U2637" t="s">
        <v>5348</v>
      </c>
      <c r="V2637" s="7">
        <v>41493</v>
      </c>
      <c r="W2637" t="s">
        <v>8212</v>
      </c>
      <c r="X2637" t="s">
        <v>8202</v>
      </c>
      <c r="Y2637">
        <v>2013</v>
      </c>
      <c r="Z2637">
        <v>7</v>
      </c>
    </row>
    <row r="2638" spans="1:26" x14ac:dyDescent="0.25">
      <c r="A2638" t="s">
        <v>6494</v>
      </c>
      <c r="B2638" t="s">
        <v>6495</v>
      </c>
      <c r="C2638" t="s">
        <v>6495</v>
      </c>
      <c r="D2638">
        <v>0</v>
      </c>
      <c r="E2638">
        <v>109</v>
      </c>
      <c r="F2638">
        <v>1</v>
      </c>
      <c r="G2638">
        <v>49</v>
      </c>
      <c r="H2638" t="s">
        <v>8177</v>
      </c>
      <c r="I2638" t="s">
        <v>5529</v>
      </c>
      <c r="J2638" t="s">
        <v>8162</v>
      </c>
      <c r="K2638" t="s">
        <v>145</v>
      </c>
      <c r="L2638" s="5">
        <v>7.6</v>
      </c>
      <c r="M2638" t="s">
        <v>8181</v>
      </c>
      <c r="N2638" s="6">
        <v>262804</v>
      </c>
      <c r="O2638" t="s">
        <v>8182</v>
      </c>
      <c r="P2638" s="6">
        <v>7000000</v>
      </c>
      <c r="Q2638" s="6">
        <v>55078146</v>
      </c>
      <c r="R2638">
        <v>48078146</v>
      </c>
      <c r="S2638" t="s">
        <v>8175</v>
      </c>
      <c r="T2638" s="7">
        <v>41160</v>
      </c>
      <c r="U2638" t="s">
        <v>3848</v>
      </c>
      <c r="V2638" s="7">
        <v>41160</v>
      </c>
      <c r="W2638" t="s">
        <v>8211</v>
      </c>
      <c r="X2638" t="s">
        <v>8206</v>
      </c>
      <c r="Y2638">
        <v>2012</v>
      </c>
      <c r="Z2638">
        <v>8</v>
      </c>
    </row>
    <row r="2639" spans="1:26" x14ac:dyDescent="0.25">
      <c r="A2639" t="s">
        <v>6496</v>
      </c>
      <c r="B2639" t="s">
        <v>6497</v>
      </c>
      <c r="C2639" t="s">
        <v>6497</v>
      </c>
      <c r="D2639">
        <v>0</v>
      </c>
      <c r="E2639">
        <v>95</v>
      </c>
      <c r="F2639">
        <v>1</v>
      </c>
      <c r="G2639">
        <v>35</v>
      </c>
      <c r="H2639" t="s">
        <v>8177</v>
      </c>
      <c r="I2639" t="s">
        <v>5529</v>
      </c>
      <c r="J2639" t="s">
        <v>83</v>
      </c>
      <c r="K2639" t="s">
        <v>8161</v>
      </c>
      <c r="L2639" s="5">
        <v>5.3</v>
      </c>
      <c r="M2639" t="s">
        <v>8178</v>
      </c>
      <c r="N2639" s="6">
        <v>147953</v>
      </c>
      <c r="O2639" t="s">
        <v>8182</v>
      </c>
      <c r="P2639" s="6">
        <v>65000000</v>
      </c>
      <c r="Q2639" s="6">
        <v>240159255</v>
      </c>
      <c r="R2639">
        <v>175159255</v>
      </c>
      <c r="S2639" t="s">
        <v>8175</v>
      </c>
      <c r="T2639" s="7">
        <v>41155</v>
      </c>
      <c r="U2639" t="s">
        <v>1500</v>
      </c>
      <c r="V2639" s="7">
        <v>41155</v>
      </c>
      <c r="W2639" t="s">
        <v>8211</v>
      </c>
      <c r="X2639" t="s">
        <v>8205</v>
      </c>
      <c r="Y2639">
        <v>2012</v>
      </c>
      <c r="Z2639">
        <v>3</v>
      </c>
    </row>
    <row r="2640" spans="1:26" x14ac:dyDescent="0.25">
      <c r="A2640" t="s">
        <v>6498</v>
      </c>
      <c r="B2640" t="s">
        <v>6499</v>
      </c>
      <c r="C2640" t="s">
        <v>6499</v>
      </c>
      <c r="D2640">
        <v>0</v>
      </c>
      <c r="E2640">
        <v>164</v>
      </c>
      <c r="F2640">
        <v>2</v>
      </c>
      <c r="G2640">
        <v>44</v>
      </c>
      <c r="H2640" t="s">
        <v>8183</v>
      </c>
      <c r="I2640" t="s">
        <v>5529</v>
      </c>
      <c r="J2640" t="s">
        <v>145</v>
      </c>
      <c r="K2640" t="s">
        <v>8166</v>
      </c>
      <c r="L2640" s="5">
        <v>8</v>
      </c>
      <c r="M2640" t="s">
        <v>8181</v>
      </c>
      <c r="N2640" s="6">
        <v>630765</v>
      </c>
      <c r="O2640" t="s">
        <v>8184</v>
      </c>
      <c r="P2640" s="6">
        <v>150000000</v>
      </c>
      <c r="Q2640" s="6">
        <v>267685209</v>
      </c>
      <c r="R2640">
        <v>117685209</v>
      </c>
      <c r="S2640" t="s">
        <v>8175</v>
      </c>
      <c r="T2640" s="7">
        <v>43011</v>
      </c>
      <c r="U2640" t="s">
        <v>5251</v>
      </c>
      <c r="V2640" s="7">
        <v>43011</v>
      </c>
      <c r="W2640" t="s">
        <v>8204</v>
      </c>
      <c r="X2640" t="s">
        <v>8197</v>
      </c>
      <c r="Y2640">
        <v>2017</v>
      </c>
      <c r="Z2640">
        <v>3</v>
      </c>
    </row>
    <row r="2641" spans="1:26" x14ac:dyDescent="0.25">
      <c r="A2641" t="s">
        <v>6500</v>
      </c>
      <c r="B2641" t="s">
        <v>6501</v>
      </c>
      <c r="C2641" t="s">
        <v>6501</v>
      </c>
      <c r="D2641">
        <v>0</v>
      </c>
      <c r="E2641">
        <v>102</v>
      </c>
      <c r="F2641">
        <v>1</v>
      </c>
      <c r="G2641">
        <v>42</v>
      </c>
      <c r="H2641" t="s">
        <v>8177</v>
      </c>
      <c r="I2641" t="s">
        <v>132</v>
      </c>
      <c r="J2641" t="s">
        <v>5802</v>
      </c>
      <c r="K2641" t="s">
        <v>5802</v>
      </c>
      <c r="L2641" s="5">
        <v>5.9</v>
      </c>
      <c r="M2641" t="s">
        <v>8178</v>
      </c>
      <c r="N2641" s="6">
        <v>130713</v>
      </c>
      <c r="O2641" t="s">
        <v>8182</v>
      </c>
      <c r="P2641" s="6">
        <v>25000000</v>
      </c>
      <c r="Q2641" s="6">
        <v>94073028</v>
      </c>
      <c r="R2641">
        <v>69073028</v>
      </c>
      <c r="S2641" t="s">
        <v>8175</v>
      </c>
      <c r="T2641" s="7">
        <v>42389</v>
      </c>
      <c r="U2641" t="s">
        <v>6502</v>
      </c>
      <c r="V2641" s="7">
        <v>42389</v>
      </c>
      <c r="W2641" t="s">
        <v>8198</v>
      </c>
      <c r="X2641" t="s">
        <v>8202</v>
      </c>
      <c r="Y2641">
        <v>2016</v>
      </c>
      <c r="Z2641">
        <v>20</v>
      </c>
    </row>
    <row r="2642" spans="1:26" x14ac:dyDescent="0.25">
      <c r="A2642" t="s">
        <v>6503</v>
      </c>
      <c r="B2642" t="s">
        <v>6504</v>
      </c>
      <c r="C2642" t="s">
        <v>6504</v>
      </c>
      <c r="D2642">
        <v>0</v>
      </c>
      <c r="E2642">
        <v>132</v>
      </c>
      <c r="F2642">
        <v>2</v>
      </c>
      <c r="G2642">
        <v>12</v>
      </c>
      <c r="H2642" t="s">
        <v>8183</v>
      </c>
      <c r="I2642" t="s">
        <v>8160</v>
      </c>
      <c r="J2642" t="s">
        <v>8162</v>
      </c>
      <c r="K2642" t="s">
        <v>145</v>
      </c>
      <c r="L2642" s="5">
        <v>6.9</v>
      </c>
      <c r="M2642" t="s">
        <v>8178</v>
      </c>
      <c r="N2642" s="6">
        <v>99057</v>
      </c>
      <c r="O2642" t="s">
        <v>8179</v>
      </c>
      <c r="P2642" s="6">
        <v>49000000</v>
      </c>
      <c r="Q2642" s="6">
        <v>0</v>
      </c>
      <c r="R2642">
        <v>-49000000</v>
      </c>
      <c r="S2642" t="s">
        <v>8185</v>
      </c>
      <c r="T2642" s="7">
        <v>43534</v>
      </c>
      <c r="U2642" t="s">
        <v>4669</v>
      </c>
      <c r="V2642" s="7">
        <v>43534</v>
      </c>
      <c r="W2642" t="s">
        <v>8203</v>
      </c>
      <c r="X2642" t="s">
        <v>8200</v>
      </c>
      <c r="Y2642">
        <v>2019</v>
      </c>
      <c r="Z2642">
        <v>10</v>
      </c>
    </row>
    <row r="2643" spans="1:26" x14ac:dyDescent="0.25">
      <c r="A2643" t="s">
        <v>6505</v>
      </c>
      <c r="B2643" t="s">
        <v>6506</v>
      </c>
      <c r="C2643" t="s">
        <v>6506</v>
      </c>
      <c r="D2643">
        <v>0</v>
      </c>
      <c r="E2643">
        <v>96</v>
      </c>
      <c r="F2643">
        <v>1</v>
      </c>
      <c r="G2643">
        <v>36</v>
      </c>
      <c r="H2643" t="s">
        <v>8177</v>
      </c>
      <c r="I2643" t="s">
        <v>8158</v>
      </c>
      <c r="J2643" t="s">
        <v>8159</v>
      </c>
      <c r="K2643" t="s">
        <v>132</v>
      </c>
      <c r="L2643" s="5">
        <v>6.4</v>
      </c>
      <c r="M2643" t="s">
        <v>8178</v>
      </c>
      <c r="N2643" s="6">
        <v>107114</v>
      </c>
      <c r="O2643" t="s">
        <v>8182</v>
      </c>
      <c r="P2643" s="6">
        <v>135000000</v>
      </c>
      <c r="Q2643" s="6">
        <v>282570682</v>
      </c>
      <c r="R2643">
        <v>147570682</v>
      </c>
      <c r="S2643" t="s">
        <v>8175</v>
      </c>
      <c r="T2643" s="7">
        <v>41465</v>
      </c>
      <c r="U2643" t="s">
        <v>6507</v>
      </c>
      <c r="V2643" s="7">
        <v>41465</v>
      </c>
      <c r="W2643" t="s">
        <v>8209</v>
      </c>
      <c r="X2643" t="s">
        <v>8202</v>
      </c>
      <c r="Y2643">
        <v>2013</v>
      </c>
      <c r="Z2643">
        <v>10</v>
      </c>
    </row>
    <row r="2644" spans="1:26" x14ac:dyDescent="0.25">
      <c r="A2644" t="s">
        <v>6508</v>
      </c>
      <c r="B2644" t="s">
        <v>6509</v>
      </c>
      <c r="C2644" t="s">
        <v>6509</v>
      </c>
      <c r="D2644">
        <v>0</v>
      </c>
      <c r="E2644">
        <v>107</v>
      </c>
      <c r="F2644">
        <v>1</v>
      </c>
      <c r="G2644">
        <v>47</v>
      </c>
      <c r="H2644" t="s">
        <v>8177</v>
      </c>
      <c r="I2644" t="s">
        <v>5529</v>
      </c>
      <c r="J2644" t="s">
        <v>145</v>
      </c>
      <c r="K2644" t="s">
        <v>8167</v>
      </c>
      <c r="L2644" s="5">
        <v>7.1</v>
      </c>
      <c r="M2644" t="s">
        <v>8181</v>
      </c>
      <c r="N2644" s="6">
        <v>177956</v>
      </c>
      <c r="O2644" t="s">
        <v>8182</v>
      </c>
      <c r="P2644" s="6">
        <v>110000000</v>
      </c>
      <c r="Q2644" s="6">
        <v>121790373</v>
      </c>
      <c r="R2644">
        <v>11790373</v>
      </c>
      <c r="S2644" t="s">
        <v>8175</v>
      </c>
      <c r="T2644" s="7">
        <v>42626</v>
      </c>
      <c r="U2644" t="s">
        <v>3135</v>
      </c>
      <c r="V2644" s="7">
        <v>42626</v>
      </c>
      <c r="W2644" t="s">
        <v>8211</v>
      </c>
      <c r="X2644" t="s">
        <v>8197</v>
      </c>
      <c r="Y2644">
        <v>2016</v>
      </c>
      <c r="Z2644">
        <v>13</v>
      </c>
    </row>
    <row r="2645" spans="1:26" x14ac:dyDescent="0.25">
      <c r="A2645" t="s">
        <v>6510</v>
      </c>
      <c r="B2645" t="s">
        <v>6511</v>
      </c>
      <c r="C2645" t="s">
        <v>6511</v>
      </c>
      <c r="D2645">
        <v>0</v>
      </c>
      <c r="E2645">
        <v>86</v>
      </c>
      <c r="F2645">
        <v>1</v>
      </c>
      <c r="G2645">
        <v>26</v>
      </c>
      <c r="H2645" t="s">
        <v>8177</v>
      </c>
      <c r="I2645" t="s">
        <v>8158</v>
      </c>
      <c r="J2645" t="s">
        <v>132</v>
      </c>
      <c r="K2645" t="s">
        <v>145</v>
      </c>
      <c r="L2645" s="5">
        <v>6.9</v>
      </c>
      <c r="M2645" t="s">
        <v>8178</v>
      </c>
      <c r="N2645" s="6">
        <v>129789</v>
      </c>
      <c r="O2645" t="s">
        <v>8182</v>
      </c>
      <c r="P2645" s="6">
        <v>750000</v>
      </c>
      <c r="Q2645" s="6">
        <v>4424699</v>
      </c>
      <c r="R2645">
        <v>3674699</v>
      </c>
      <c r="S2645" t="s">
        <v>8175</v>
      </c>
      <c r="T2645" s="7">
        <v>40930</v>
      </c>
      <c r="U2645" t="s">
        <v>3429</v>
      </c>
      <c r="V2645" s="7">
        <v>40930</v>
      </c>
      <c r="W2645" t="s">
        <v>8198</v>
      </c>
      <c r="X2645" t="s">
        <v>8200</v>
      </c>
      <c r="Y2645">
        <v>2012</v>
      </c>
      <c r="Z2645">
        <v>22</v>
      </c>
    </row>
    <row r="2646" spans="1:26" x14ac:dyDescent="0.25">
      <c r="A2646" t="s">
        <v>6512</v>
      </c>
      <c r="B2646" t="s">
        <v>6513</v>
      </c>
      <c r="C2646" t="s">
        <v>6513</v>
      </c>
      <c r="D2646">
        <v>0</v>
      </c>
      <c r="E2646">
        <v>116</v>
      </c>
      <c r="F2646">
        <v>1</v>
      </c>
      <c r="G2646">
        <v>56</v>
      </c>
      <c r="H2646" t="s">
        <v>8177</v>
      </c>
      <c r="I2646" t="s">
        <v>8158</v>
      </c>
      <c r="J2646" t="s">
        <v>8162</v>
      </c>
      <c r="K2646" t="s">
        <v>145</v>
      </c>
      <c r="L2646" s="5">
        <v>6.8</v>
      </c>
      <c r="M2646" t="s">
        <v>8178</v>
      </c>
      <c r="N2646" s="6">
        <v>51834</v>
      </c>
      <c r="O2646" t="s">
        <v>8179</v>
      </c>
      <c r="P2646" s="6">
        <v>6500000</v>
      </c>
      <c r="Q2646" s="6">
        <v>2891812</v>
      </c>
      <c r="R2646">
        <v>-3608188</v>
      </c>
      <c r="S2646" t="s">
        <v>8185</v>
      </c>
      <c r="T2646" s="7">
        <v>41294</v>
      </c>
      <c r="U2646" t="s">
        <v>6514</v>
      </c>
      <c r="V2646" s="7">
        <v>41294</v>
      </c>
      <c r="W2646" t="s">
        <v>8198</v>
      </c>
      <c r="X2646" t="s">
        <v>8200</v>
      </c>
      <c r="Y2646">
        <v>2013</v>
      </c>
      <c r="Z2646">
        <v>20</v>
      </c>
    </row>
    <row r="2647" spans="1:26" x14ac:dyDescent="0.25">
      <c r="A2647" t="s">
        <v>6515</v>
      </c>
      <c r="B2647" t="s">
        <v>6516</v>
      </c>
      <c r="C2647" t="s">
        <v>6516</v>
      </c>
      <c r="D2647">
        <v>0</v>
      </c>
      <c r="E2647">
        <v>142</v>
      </c>
      <c r="F2647">
        <v>2</v>
      </c>
      <c r="G2647">
        <v>22</v>
      </c>
      <c r="H2647" t="s">
        <v>8183</v>
      </c>
      <c r="I2647" t="s">
        <v>5529</v>
      </c>
      <c r="J2647" t="s">
        <v>8158</v>
      </c>
      <c r="K2647" t="s">
        <v>8161</v>
      </c>
      <c r="L2647" s="5">
        <v>6.6</v>
      </c>
      <c r="M2647" t="s">
        <v>8178</v>
      </c>
      <c r="N2647" s="6">
        <v>525841</v>
      </c>
      <c r="O2647" t="s">
        <v>8184</v>
      </c>
      <c r="P2647" s="6">
        <v>200000000</v>
      </c>
      <c r="Q2647" s="6">
        <v>708982323</v>
      </c>
      <c r="R2647">
        <v>508982323</v>
      </c>
      <c r="S2647" t="s">
        <v>8175</v>
      </c>
      <c r="T2647" s="7">
        <v>41739</v>
      </c>
      <c r="U2647" t="s">
        <v>4766</v>
      </c>
      <c r="V2647" s="7">
        <v>41739</v>
      </c>
      <c r="W2647" t="s">
        <v>8210</v>
      </c>
      <c r="X2647" t="s">
        <v>8199</v>
      </c>
      <c r="Y2647">
        <v>2014</v>
      </c>
      <c r="Z2647">
        <v>10</v>
      </c>
    </row>
    <row r="2648" spans="1:26" x14ac:dyDescent="0.25">
      <c r="A2648" t="s">
        <v>6517</v>
      </c>
      <c r="B2648" t="s">
        <v>6518</v>
      </c>
      <c r="C2648" t="s">
        <v>6518</v>
      </c>
      <c r="D2648">
        <v>0</v>
      </c>
      <c r="E2648">
        <v>141</v>
      </c>
      <c r="F2648">
        <v>2</v>
      </c>
      <c r="G2648">
        <v>21</v>
      </c>
      <c r="H2648" t="s">
        <v>8183</v>
      </c>
      <c r="I2648" t="s">
        <v>8162</v>
      </c>
      <c r="J2648" t="s">
        <v>145</v>
      </c>
      <c r="K2648" t="s">
        <v>5802</v>
      </c>
      <c r="L2648" s="5">
        <v>7.4</v>
      </c>
      <c r="M2648" t="s">
        <v>8181</v>
      </c>
      <c r="N2648" s="6">
        <v>198778</v>
      </c>
      <c r="O2648" t="s">
        <v>8182</v>
      </c>
      <c r="P2648" s="6">
        <v>50000000</v>
      </c>
      <c r="Q2648" s="6">
        <v>84419388</v>
      </c>
      <c r="R2648">
        <v>34419388</v>
      </c>
      <c r="S2648" t="s">
        <v>8175</v>
      </c>
      <c r="T2648" s="7">
        <v>41886</v>
      </c>
      <c r="U2648" t="s">
        <v>2963</v>
      </c>
      <c r="V2648" s="7">
        <v>41886</v>
      </c>
      <c r="W2648" t="s">
        <v>8211</v>
      </c>
      <c r="X2648" t="s">
        <v>8199</v>
      </c>
      <c r="Y2648">
        <v>2014</v>
      </c>
      <c r="Z2648">
        <v>4</v>
      </c>
    </row>
    <row r="2649" spans="1:26" x14ac:dyDescent="0.25">
      <c r="A2649" t="s">
        <v>6519</v>
      </c>
      <c r="B2649" t="s">
        <v>6520</v>
      </c>
      <c r="C2649" t="s">
        <v>6520</v>
      </c>
      <c r="D2649">
        <v>0</v>
      </c>
      <c r="E2649">
        <v>176</v>
      </c>
      <c r="F2649">
        <v>2</v>
      </c>
      <c r="G2649">
        <v>56</v>
      </c>
      <c r="H2649" t="s">
        <v>8183</v>
      </c>
      <c r="I2649" t="s">
        <v>5529</v>
      </c>
      <c r="J2649" t="s">
        <v>8162</v>
      </c>
      <c r="K2649" t="s">
        <v>145</v>
      </c>
      <c r="L2649" s="5">
        <v>7.8</v>
      </c>
      <c r="M2649" t="s">
        <v>8181</v>
      </c>
      <c r="N2649" s="6">
        <v>741440</v>
      </c>
      <c r="O2649" t="s">
        <v>8184</v>
      </c>
      <c r="P2649" s="6">
        <v>185000000</v>
      </c>
      <c r="Q2649" s="6">
        <v>772245583</v>
      </c>
      <c r="R2649">
        <v>587245583</v>
      </c>
      <c r="S2649" t="s">
        <v>8175</v>
      </c>
      <c r="T2649" s="7">
        <v>44621</v>
      </c>
      <c r="U2649" t="s">
        <v>5016</v>
      </c>
      <c r="V2649" s="7">
        <v>44621</v>
      </c>
      <c r="W2649" t="s">
        <v>8203</v>
      </c>
      <c r="X2649" t="s">
        <v>8197</v>
      </c>
      <c r="Y2649">
        <v>2022</v>
      </c>
      <c r="Z2649">
        <v>1</v>
      </c>
    </row>
    <row r="2650" spans="1:26" x14ac:dyDescent="0.25">
      <c r="A2650" t="s">
        <v>6521</v>
      </c>
      <c r="B2650" t="s">
        <v>6522</v>
      </c>
      <c r="C2650" t="s">
        <v>6522</v>
      </c>
      <c r="D2650">
        <v>0</v>
      </c>
      <c r="E2650">
        <v>132</v>
      </c>
      <c r="F2650">
        <v>2</v>
      </c>
      <c r="G2650">
        <v>12</v>
      </c>
      <c r="H2650" t="s">
        <v>8183</v>
      </c>
      <c r="I2650" t="s">
        <v>5529</v>
      </c>
      <c r="J2650" t="s">
        <v>8158</v>
      </c>
      <c r="K2650" t="s">
        <v>8161</v>
      </c>
      <c r="L2650" s="5">
        <v>7.9</v>
      </c>
      <c r="M2650" t="s">
        <v>8181</v>
      </c>
      <c r="N2650" s="6">
        <v>734575</v>
      </c>
      <c r="O2650" t="s">
        <v>8184</v>
      </c>
      <c r="P2650" s="6">
        <v>200000000</v>
      </c>
      <c r="Q2650" s="6">
        <v>746045700</v>
      </c>
      <c r="R2650">
        <v>546045700</v>
      </c>
      <c r="S2650" t="s">
        <v>8175</v>
      </c>
      <c r="T2650" s="7">
        <v>41769</v>
      </c>
      <c r="U2650" t="s">
        <v>1537</v>
      </c>
      <c r="V2650" s="7">
        <v>41769</v>
      </c>
      <c r="W2650" t="s">
        <v>8213</v>
      </c>
      <c r="X2650" t="s">
        <v>8206</v>
      </c>
      <c r="Y2650">
        <v>2014</v>
      </c>
      <c r="Z2650">
        <v>10</v>
      </c>
    </row>
    <row r="2651" spans="1:26" x14ac:dyDescent="0.25">
      <c r="A2651" t="s">
        <v>6523</v>
      </c>
      <c r="B2651" t="s">
        <v>6524</v>
      </c>
      <c r="C2651" t="s">
        <v>6524</v>
      </c>
      <c r="D2651">
        <v>0</v>
      </c>
      <c r="E2651">
        <v>104</v>
      </c>
      <c r="F2651">
        <v>1</v>
      </c>
      <c r="G2651">
        <v>44</v>
      </c>
      <c r="H2651" t="s">
        <v>8177</v>
      </c>
      <c r="I2651" t="s">
        <v>132</v>
      </c>
      <c r="J2651" t="s">
        <v>145</v>
      </c>
      <c r="K2651" t="s">
        <v>5802</v>
      </c>
      <c r="L2651" s="5">
        <v>7.3</v>
      </c>
      <c r="M2651" t="s">
        <v>8181</v>
      </c>
      <c r="N2651" s="6">
        <v>137085</v>
      </c>
      <c r="O2651" t="s">
        <v>8182</v>
      </c>
      <c r="P2651" s="6">
        <v>9000000</v>
      </c>
      <c r="Q2651" s="6">
        <v>19370020</v>
      </c>
      <c r="R2651">
        <v>10370020</v>
      </c>
      <c r="S2651" t="s">
        <v>8175</v>
      </c>
      <c r="T2651" s="7">
        <v>42629</v>
      </c>
      <c r="U2651" t="s">
        <v>6525</v>
      </c>
      <c r="V2651" s="7">
        <v>42629</v>
      </c>
      <c r="W2651" t="s">
        <v>8211</v>
      </c>
      <c r="X2651" t="s">
        <v>1465</v>
      </c>
      <c r="Y2651">
        <v>2016</v>
      </c>
      <c r="Z2651">
        <v>16</v>
      </c>
    </row>
    <row r="2652" spans="1:26" x14ac:dyDescent="0.25">
      <c r="A2652" t="s">
        <v>6526</v>
      </c>
      <c r="B2652" t="s">
        <v>6527</v>
      </c>
      <c r="C2652" t="s">
        <v>6528</v>
      </c>
      <c r="D2652">
        <v>0</v>
      </c>
      <c r="E2652">
        <v>100</v>
      </c>
      <c r="F2652">
        <v>1</v>
      </c>
      <c r="G2652">
        <v>40</v>
      </c>
      <c r="H2652" t="s">
        <v>8177</v>
      </c>
      <c r="I2652" t="s">
        <v>5529</v>
      </c>
      <c r="J2652" t="s">
        <v>8162</v>
      </c>
      <c r="K2652" t="s">
        <v>145</v>
      </c>
      <c r="L2652" s="5">
        <v>6.2</v>
      </c>
      <c r="M2652" t="s">
        <v>8178</v>
      </c>
      <c r="N2652" s="6">
        <v>75518</v>
      </c>
      <c r="O2652" t="s">
        <v>8179</v>
      </c>
      <c r="P2652" s="6">
        <v>20000000</v>
      </c>
      <c r="Q2652" s="6">
        <v>12671109</v>
      </c>
      <c r="R2652">
        <v>-7328891</v>
      </c>
      <c r="S2652" t="s">
        <v>8185</v>
      </c>
      <c r="T2652" s="7">
        <v>41379</v>
      </c>
      <c r="U2652" t="s">
        <v>6529</v>
      </c>
      <c r="V2652" s="7">
        <v>41379</v>
      </c>
      <c r="W2652" t="s">
        <v>8210</v>
      </c>
      <c r="X2652" t="s">
        <v>8205</v>
      </c>
      <c r="Y2652">
        <v>2013</v>
      </c>
      <c r="Z2652">
        <v>15</v>
      </c>
    </row>
    <row r="2653" spans="1:26" x14ac:dyDescent="0.25">
      <c r="A2653" t="s">
        <v>6530</v>
      </c>
      <c r="B2653" t="s">
        <v>6531</v>
      </c>
      <c r="C2653" t="s">
        <v>6531</v>
      </c>
      <c r="D2653">
        <v>0</v>
      </c>
      <c r="E2653">
        <v>129</v>
      </c>
      <c r="F2653">
        <v>2</v>
      </c>
      <c r="G2653">
        <v>9</v>
      </c>
      <c r="H2653" t="s">
        <v>8183</v>
      </c>
      <c r="I2653" t="s">
        <v>8160</v>
      </c>
      <c r="J2653" t="s">
        <v>8162</v>
      </c>
      <c r="K2653" t="s">
        <v>145</v>
      </c>
      <c r="L2653" s="5">
        <v>8.1</v>
      </c>
      <c r="M2653" t="s">
        <v>8181</v>
      </c>
      <c r="N2653" s="6">
        <v>492085</v>
      </c>
      <c r="O2653" t="s">
        <v>8182</v>
      </c>
      <c r="P2653" s="6">
        <v>20000000</v>
      </c>
      <c r="Q2653" s="6">
        <v>98690254</v>
      </c>
      <c r="R2653">
        <v>78690254</v>
      </c>
      <c r="S2653" t="s">
        <v>8175</v>
      </c>
      <c r="T2653" s="7">
        <v>42250</v>
      </c>
      <c r="U2653" t="s">
        <v>3222</v>
      </c>
      <c r="V2653" s="7">
        <v>42250</v>
      </c>
      <c r="W2653" t="s">
        <v>8211</v>
      </c>
      <c r="X2653" t="s">
        <v>8199</v>
      </c>
      <c r="Y2653">
        <v>2015</v>
      </c>
      <c r="Z2653">
        <v>3</v>
      </c>
    </row>
    <row r="2654" spans="1:26" x14ac:dyDescent="0.25">
      <c r="A2654" t="s">
        <v>6532</v>
      </c>
      <c r="B2654" t="s">
        <v>6533</v>
      </c>
      <c r="C2654" t="s">
        <v>6534</v>
      </c>
      <c r="D2654">
        <v>0</v>
      </c>
      <c r="E2654">
        <v>101</v>
      </c>
      <c r="F2654">
        <v>1</v>
      </c>
      <c r="G2654">
        <v>41</v>
      </c>
      <c r="H2654" t="s">
        <v>8177</v>
      </c>
      <c r="I2654" t="s">
        <v>5529</v>
      </c>
      <c r="J2654" t="s">
        <v>8162</v>
      </c>
      <c r="K2654" t="s">
        <v>3857</v>
      </c>
      <c r="L2654" s="5">
        <v>7.6</v>
      </c>
      <c r="M2654" t="s">
        <v>8181</v>
      </c>
      <c r="N2654" s="6">
        <v>213644</v>
      </c>
      <c r="O2654" t="s">
        <v>8182</v>
      </c>
      <c r="P2654" s="6">
        <v>1100000</v>
      </c>
      <c r="Q2654" s="6">
        <v>9148519</v>
      </c>
      <c r="R2654">
        <v>8048519</v>
      </c>
      <c r="S2654" t="s">
        <v>8175</v>
      </c>
      <c r="T2654" s="7">
        <v>40794</v>
      </c>
      <c r="U2654" t="s">
        <v>6535</v>
      </c>
      <c r="V2654" s="7">
        <v>40794</v>
      </c>
      <c r="W2654" t="s">
        <v>8211</v>
      </c>
      <c r="X2654" t="s">
        <v>8199</v>
      </c>
      <c r="Y2654">
        <v>2011</v>
      </c>
      <c r="Z2654">
        <v>8</v>
      </c>
    </row>
    <row r="2655" spans="1:26" x14ac:dyDescent="0.25">
      <c r="A2655" t="s">
        <v>6536</v>
      </c>
      <c r="B2655" t="s">
        <v>6537</v>
      </c>
      <c r="C2655" t="s">
        <v>6537</v>
      </c>
      <c r="D2655">
        <v>0</v>
      </c>
      <c r="E2655">
        <v>118</v>
      </c>
      <c r="F2655">
        <v>1</v>
      </c>
      <c r="G2655">
        <v>58</v>
      </c>
      <c r="H2655" t="s">
        <v>8177</v>
      </c>
      <c r="I2655" t="s">
        <v>5529</v>
      </c>
      <c r="J2655" t="s">
        <v>8162</v>
      </c>
      <c r="K2655" t="s">
        <v>3857</v>
      </c>
      <c r="L2655" s="5">
        <v>6.2</v>
      </c>
      <c r="M2655" t="s">
        <v>8178</v>
      </c>
      <c r="N2655" s="6">
        <v>127738</v>
      </c>
      <c r="O2655" t="s">
        <v>8182</v>
      </c>
      <c r="P2655" s="6">
        <v>35000000</v>
      </c>
      <c r="Q2655" s="6">
        <v>46922566</v>
      </c>
      <c r="R2655">
        <v>11922566</v>
      </c>
      <c r="S2655" t="s">
        <v>8175</v>
      </c>
      <c r="T2655" s="7">
        <v>41292</v>
      </c>
      <c r="U2655" t="s">
        <v>377</v>
      </c>
      <c r="V2655" s="7">
        <v>41292</v>
      </c>
      <c r="W2655" t="s">
        <v>8198</v>
      </c>
      <c r="X2655" t="s">
        <v>1465</v>
      </c>
      <c r="Y2655">
        <v>2013</v>
      </c>
      <c r="Z2655">
        <v>18</v>
      </c>
    </row>
    <row r="2656" spans="1:26" x14ac:dyDescent="0.25">
      <c r="A2656" t="s">
        <v>6538</v>
      </c>
      <c r="B2656" t="s">
        <v>6539</v>
      </c>
      <c r="C2656" t="s">
        <v>6540</v>
      </c>
      <c r="D2656">
        <v>0</v>
      </c>
      <c r="E2656">
        <v>130</v>
      </c>
      <c r="F2656">
        <v>2</v>
      </c>
      <c r="G2656">
        <v>10</v>
      </c>
      <c r="H2656" t="s">
        <v>8183</v>
      </c>
      <c r="I2656" t="s">
        <v>5529</v>
      </c>
      <c r="J2656" t="s">
        <v>8158</v>
      </c>
      <c r="K2656" t="s">
        <v>8162</v>
      </c>
      <c r="L2656" s="5">
        <v>7</v>
      </c>
      <c r="M2656" t="s">
        <v>8178</v>
      </c>
      <c r="N2656" s="6">
        <v>410742</v>
      </c>
      <c r="O2656" t="s">
        <v>8182</v>
      </c>
      <c r="P2656" s="6">
        <v>160000000</v>
      </c>
      <c r="Q2656" s="6">
        <v>788680968</v>
      </c>
      <c r="R2656">
        <v>628680968</v>
      </c>
      <c r="S2656" t="s">
        <v>8175</v>
      </c>
      <c r="T2656" s="7">
        <v>41401</v>
      </c>
      <c r="U2656" t="s">
        <v>4186</v>
      </c>
      <c r="V2656" s="7">
        <v>41401</v>
      </c>
      <c r="W2656" t="s">
        <v>8213</v>
      </c>
      <c r="X2656" t="s">
        <v>8197</v>
      </c>
      <c r="Y2656">
        <v>2013</v>
      </c>
      <c r="Z2656">
        <v>7</v>
      </c>
    </row>
    <row r="2657" spans="1:26" x14ac:dyDescent="0.25">
      <c r="A2657" t="s">
        <v>6541</v>
      </c>
      <c r="B2657" t="s">
        <v>6542</v>
      </c>
      <c r="C2657" t="s">
        <v>6542</v>
      </c>
      <c r="D2657">
        <v>0</v>
      </c>
      <c r="E2657">
        <v>138</v>
      </c>
      <c r="F2657">
        <v>2</v>
      </c>
      <c r="G2657">
        <v>18</v>
      </c>
      <c r="H2657" t="s">
        <v>8183</v>
      </c>
      <c r="I2657" t="s">
        <v>145</v>
      </c>
      <c r="J2657" t="s">
        <v>3857</v>
      </c>
      <c r="K2657" t="s">
        <v>5802</v>
      </c>
      <c r="L2657" s="5">
        <v>7.3</v>
      </c>
      <c r="M2657" t="s">
        <v>8181</v>
      </c>
      <c r="N2657" s="6">
        <v>369964</v>
      </c>
      <c r="O2657" t="s">
        <v>8182</v>
      </c>
      <c r="P2657" s="6">
        <v>31000000</v>
      </c>
      <c r="Q2657" s="6">
        <v>161772375</v>
      </c>
      <c r="R2657">
        <v>130772375</v>
      </c>
      <c r="S2657" t="s">
        <v>8175</v>
      </c>
      <c r="T2657" s="7">
        <v>41196</v>
      </c>
      <c r="U2657" t="s">
        <v>501</v>
      </c>
      <c r="V2657" s="7">
        <v>41196</v>
      </c>
      <c r="W2657" t="s">
        <v>8204</v>
      </c>
      <c r="X2657" t="s">
        <v>8200</v>
      </c>
      <c r="Y2657">
        <v>2012</v>
      </c>
      <c r="Z2657">
        <v>14</v>
      </c>
    </row>
    <row r="2658" spans="1:26" x14ac:dyDescent="0.25">
      <c r="A2658" t="s">
        <v>6543</v>
      </c>
      <c r="B2658" t="s">
        <v>6544</v>
      </c>
      <c r="C2658" t="s">
        <v>6544</v>
      </c>
      <c r="D2658">
        <v>0</v>
      </c>
      <c r="E2658">
        <v>96</v>
      </c>
      <c r="F2658">
        <v>1</v>
      </c>
      <c r="G2658">
        <v>36</v>
      </c>
      <c r="H2658" t="s">
        <v>8177</v>
      </c>
      <c r="I2658" t="s">
        <v>145</v>
      </c>
      <c r="J2658" t="s">
        <v>3857</v>
      </c>
      <c r="K2658" t="s">
        <v>5802</v>
      </c>
      <c r="L2658" s="5">
        <v>6.7</v>
      </c>
      <c r="M2658" t="s">
        <v>8178</v>
      </c>
      <c r="N2658" s="6">
        <v>128198</v>
      </c>
      <c r="O2658" t="s">
        <v>8182</v>
      </c>
      <c r="P2658" s="6">
        <v>13000000</v>
      </c>
      <c r="Q2658" s="6">
        <v>68572631</v>
      </c>
      <c r="R2658">
        <v>55572631</v>
      </c>
      <c r="S2658" t="s">
        <v>8175</v>
      </c>
      <c r="T2658" s="7">
        <v>41347</v>
      </c>
      <c r="U2658" t="s">
        <v>2723</v>
      </c>
      <c r="V2658" s="7">
        <v>41347</v>
      </c>
      <c r="W2658" t="s">
        <v>8203</v>
      </c>
      <c r="X2658" t="s">
        <v>8199</v>
      </c>
      <c r="Y2658">
        <v>2013</v>
      </c>
      <c r="Z2658">
        <v>14</v>
      </c>
    </row>
    <row r="2659" spans="1:26" x14ac:dyDescent="0.25">
      <c r="A2659" t="s">
        <v>6545</v>
      </c>
      <c r="B2659" t="s">
        <v>6546</v>
      </c>
      <c r="C2659" t="s">
        <v>6546</v>
      </c>
      <c r="D2659">
        <v>0</v>
      </c>
      <c r="E2659">
        <v>92</v>
      </c>
      <c r="F2659">
        <v>1</v>
      </c>
      <c r="G2659">
        <v>32</v>
      </c>
      <c r="H2659" t="s">
        <v>8177</v>
      </c>
      <c r="I2659" t="s">
        <v>5529</v>
      </c>
      <c r="J2659" t="s">
        <v>8158</v>
      </c>
      <c r="K2659" t="s">
        <v>8159</v>
      </c>
      <c r="L2659" s="5">
        <v>6.6</v>
      </c>
      <c r="M2659" t="s">
        <v>8178</v>
      </c>
      <c r="N2659" s="6">
        <v>98972</v>
      </c>
      <c r="O2659" t="s">
        <v>8179</v>
      </c>
      <c r="P2659" s="6">
        <v>132000000</v>
      </c>
      <c r="Q2659" s="6">
        <v>373515621</v>
      </c>
      <c r="R2659">
        <v>241515621</v>
      </c>
      <c r="S2659" t="s">
        <v>8175</v>
      </c>
      <c r="T2659" s="7">
        <v>41951</v>
      </c>
      <c r="U2659" t="s">
        <v>6547</v>
      </c>
      <c r="V2659" s="7">
        <v>41951</v>
      </c>
      <c r="W2659" t="s">
        <v>8207</v>
      </c>
      <c r="X2659" t="s">
        <v>8206</v>
      </c>
      <c r="Y2659">
        <v>2014</v>
      </c>
      <c r="Z2659">
        <v>8</v>
      </c>
    </row>
    <row r="2660" spans="1:26" x14ac:dyDescent="0.25">
      <c r="A2660" t="s">
        <v>6548</v>
      </c>
      <c r="B2660" t="s">
        <v>6549</v>
      </c>
      <c r="C2660" t="s">
        <v>6549</v>
      </c>
      <c r="D2660">
        <v>0</v>
      </c>
      <c r="E2660">
        <v>110</v>
      </c>
      <c r="F2660">
        <v>1</v>
      </c>
      <c r="G2660">
        <v>50</v>
      </c>
      <c r="H2660" t="s">
        <v>8177</v>
      </c>
      <c r="I2660" t="s">
        <v>132</v>
      </c>
      <c r="J2660" t="s">
        <v>145</v>
      </c>
      <c r="K2660" t="s">
        <v>5802</v>
      </c>
      <c r="L2660" s="5">
        <v>6.1</v>
      </c>
      <c r="M2660" t="s">
        <v>8178</v>
      </c>
      <c r="N2660" s="6">
        <v>145674</v>
      </c>
      <c r="O2660" t="s">
        <v>8182</v>
      </c>
      <c r="P2660" s="6">
        <v>7000000</v>
      </c>
      <c r="Q2660" s="6">
        <v>167282206</v>
      </c>
      <c r="R2660">
        <v>160282206</v>
      </c>
      <c r="S2660" t="s">
        <v>8175</v>
      </c>
      <c r="T2660" s="7">
        <v>41084</v>
      </c>
      <c r="U2660" t="s">
        <v>924</v>
      </c>
      <c r="V2660" s="7">
        <v>41084</v>
      </c>
      <c r="W2660" t="s">
        <v>8208</v>
      </c>
      <c r="X2660" t="s">
        <v>8200</v>
      </c>
      <c r="Y2660">
        <v>2012</v>
      </c>
      <c r="Z2660">
        <v>24</v>
      </c>
    </row>
    <row r="2661" spans="1:26" x14ac:dyDescent="0.25">
      <c r="A2661" t="s">
        <v>6550</v>
      </c>
      <c r="B2661" t="s">
        <v>6551</v>
      </c>
      <c r="C2661" t="s">
        <v>6551</v>
      </c>
      <c r="D2661">
        <v>0</v>
      </c>
      <c r="E2661">
        <v>105</v>
      </c>
      <c r="F2661">
        <v>1</v>
      </c>
      <c r="G2661">
        <v>45</v>
      </c>
      <c r="H2661" t="s">
        <v>8177</v>
      </c>
      <c r="I2661" t="s">
        <v>5529</v>
      </c>
      <c r="J2661" t="s">
        <v>8158</v>
      </c>
      <c r="K2661" t="s">
        <v>145</v>
      </c>
      <c r="L2661" s="5">
        <v>5.5</v>
      </c>
      <c r="M2661" t="s">
        <v>8178</v>
      </c>
      <c r="N2661" s="6">
        <v>115047</v>
      </c>
      <c r="O2661" t="s">
        <v>8182</v>
      </c>
      <c r="P2661" s="6">
        <v>100000000</v>
      </c>
      <c r="Q2661" s="6">
        <v>117831631</v>
      </c>
      <c r="R2661">
        <v>17831631</v>
      </c>
      <c r="S2661" t="s">
        <v>8175</v>
      </c>
      <c r="T2661" s="7">
        <v>41688</v>
      </c>
      <c r="U2661" t="s">
        <v>1500</v>
      </c>
      <c r="V2661" s="7">
        <v>41688</v>
      </c>
      <c r="W2661" t="s">
        <v>8201</v>
      </c>
      <c r="X2661" t="s">
        <v>8197</v>
      </c>
      <c r="Y2661">
        <v>2014</v>
      </c>
      <c r="Z2661">
        <v>18</v>
      </c>
    </row>
    <row r="2662" spans="1:26" x14ac:dyDescent="0.25">
      <c r="A2662" t="s">
        <v>6552</v>
      </c>
      <c r="B2662" t="s">
        <v>6553</v>
      </c>
      <c r="C2662" t="s">
        <v>6553</v>
      </c>
      <c r="D2662">
        <v>0</v>
      </c>
      <c r="E2662">
        <v>110</v>
      </c>
      <c r="F2662">
        <v>1</v>
      </c>
      <c r="G2662">
        <v>50</v>
      </c>
      <c r="H2662" t="s">
        <v>8177</v>
      </c>
      <c r="I2662" t="s">
        <v>83</v>
      </c>
      <c r="J2662" t="s">
        <v>8166</v>
      </c>
      <c r="K2662" t="s">
        <v>3857</v>
      </c>
      <c r="L2662" s="5">
        <v>6.8</v>
      </c>
      <c r="M2662" t="s">
        <v>8178</v>
      </c>
      <c r="N2662" s="6">
        <v>272837</v>
      </c>
      <c r="O2662" t="s">
        <v>8182</v>
      </c>
      <c r="P2662" s="6">
        <v>3000000</v>
      </c>
      <c r="Q2662" s="6">
        <v>82515113</v>
      </c>
      <c r="R2662">
        <v>79515113</v>
      </c>
      <c r="S2662" t="s">
        <v>8175</v>
      </c>
      <c r="T2662" s="7">
        <v>40979</v>
      </c>
      <c r="U2662" t="s">
        <v>3731</v>
      </c>
      <c r="V2662" s="7">
        <v>40979</v>
      </c>
      <c r="W2662" t="s">
        <v>8203</v>
      </c>
      <c r="X2662" t="s">
        <v>8200</v>
      </c>
      <c r="Y2662">
        <v>2012</v>
      </c>
      <c r="Z2662">
        <v>11</v>
      </c>
    </row>
    <row r="2663" spans="1:26" x14ac:dyDescent="0.25">
      <c r="A2663" t="s">
        <v>6554</v>
      </c>
      <c r="B2663" t="s">
        <v>6555</v>
      </c>
      <c r="C2663" t="s">
        <v>6555</v>
      </c>
      <c r="D2663">
        <v>0</v>
      </c>
      <c r="E2663">
        <v>101</v>
      </c>
      <c r="F2663">
        <v>1</v>
      </c>
      <c r="G2663">
        <v>41</v>
      </c>
      <c r="H2663" t="s">
        <v>8177</v>
      </c>
      <c r="I2663" t="s">
        <v>8162</v>
      </c>
      <c r="J2663" t="s">
        <v>145</v>
      </c>
      <c r="K2663" t="s">
        <v>8166</v>
      </c>
      <c r="L2663" s="5">
        <v>6.9</v>
      </c>
      <c r="M2663" t="s">
        <v>8178</v>
      </c>
      <c r="N2663" s="6">
        <v>116818</v>
      </c>
      <c r="O2663" t="s">
        <v>8182</v>
      </c>
      <c r="P2663" s="6">
        <v>20000000</v>
      </c>
      <c r="Q2663" s="6">
        <v>24261569</v>
      </c>
      <c r="R2663">
        <v>4261569</v>
      </c>
      <c r="S2663" t="s">
        <v>8175</v>
      </c>
      <c r="T2663" s="7">
        <v>41352</v>
      </c>
      <c r="U2663" t="s">
        <v>1366</v>
      </c>
      <c r="V2663" s="7">
        <v>41352</v>
      </c>
      <c r="W2663" t="s">
        <v>8203</v>
      </c>
      <c r="X2663" t="s">
        <v>8197</v>
      </c>
      <c r="Y2663">
        <v>2013</v>
      </c>
      <c r="Z2663">
        <v>19</v>
      </c>
    </row>
    <row r="2664" spans="1:26" x14ac:dyDescent="0.25">
      <c r="A2664" t="s">
        <v>6556</v>
      </c>
      <c r="B2664" t="s">
        <v>6557</v>
      </c>
      <c r="C2664" t="s">
        <v>6557</v>
      </c>
      <c r="D2664">
        <v>0</v>
      </c>
      <c r="E2664">
        <v>104</v>
      </c>
      <c r="F2664">
        <v>1</v>
      </c>
      <c r="G2664">
        <v>44</v>
      </c>
      <c r="H2664" t="s">
        <v>8177</v>
      </c>
      <c r="I2664" t="s">
        <v>5529</v>
      </c>
      <c r="J2664" t="s">
        <v>132</v>
      </c>
      <c r="K2664" t="s">
        <v>8162</v>
      </c>
      <c r="L2664" s="5">
        <v>6.4</v>
      </c>
      <c r="M2664" t="s">
        <v>8178</v>
      </c>
      <c r="N2664" s="6">
        <v>138638</v>
      </c>
      <c r="O2664" t="s">
        <v>8182</v>
      </c>
      <c r="P2664" s="6">
        <v>17000000</v>
      </c>
      <c r="Q2664" s="6">
        <v>138224951</v>
      </c>
      <c r="R2664">
        <v>121224951</v>
      </c>
      <c r="S2664" t="s">
        <v>8175</v>
      </c>
      <c r="T2664" s="7">
        <v>41858</v>
      </c>
      <c r="U2664" t="s">
        <v>2686</v>
      </c>
      <c r="V2664" s="7">
        <v>41858</v>
      </c>
      <c r="W2664" t="s">
        <v>8212</v>
      </c>
      <c r="X2664" t="s">
        <v>8199</v>
      </c>
      <c r="Y2664">
        <v>2014</v>
      </c>
      <c r="Z2664">
        <v>7</v>
      </c>
    </row>
    <row r="2665" spans="1:26" x14ac:dyDescent="0.25">
      <c r="A2665" t="s">
        <v>6558</v>
      </c>
      <c r="B2665" t="s">
        <v>6559</v>
      </c>
      <c r="C2665" t="s">
        <v>6559</v>
      </c>
      <c r="D2665">
        <v>0</v>
      </c>
      <c r="E2665">
        <v>90</v>
      </c>
      <c r="F2665">
        <v>1</v>
      </c>
      <c r="G2665">
        <v>30</v>
      </c>
      <c r="H2665" t="s">
        <v>8177</v>
      </c>
      <c r="I2665" t="s">
        <v>132</v>
      </c>
      <c r="J2665" t="s">
        <v>145</v>
      </c>
      <c r="K2665" t="s">
        <v>8157</v>
      </c>
      <c r="L2665" s="5">
        <v>5.6</v>
      </c>
      <c r="M2665" t="s">
        <v>8178</v>
      </c>
      <c r="N2665" s="6">
        <v>51413</v>
      </c>
      <c r="O2665" t="s">
        <v>8179</v>
      </c>
      <c r="P2665" s="6">
        <v>35000000</v>
      </c>
      <c r="Q2665" s="6">
        <v>46522137</v>
      </c>
      <c r="R2665">
        <v>11522137</v>
      </c>
      <c r="S2665" t="s">
        <v>8175</v>
      </c>
      <c r="T2665" s="7">
        <v>41389</v>
      </c>
      <c r="U2665" t="s">
        <v>6560</v>
      </c>
      <c r="V2665" s="7">
        <v>41389</v>
      </c>
      <c r="W2665" t="s">
        <v>8210</v>
      </c>
      <c r="X2665" t="s">
        <v>8199</v>
      </c>
      <c r="Y2665">
        <v>2013</v>
      </c>
      <c r="Z2665">
        <v>25</v>
      </c>
    </row>
    <row r="2666" spans="1:26" x14ac:dyDescent="0.25">
      <c r="A2666" t="s">
        <v>6561</v>
      </c>
      <c r="B2666" t="s">
        <v>6562</v>
      </c>
      <c r="C2666" t="s">
        <v>6562</v>
      </c>
      <c r="D2666">
        <v>0</v>
      </c>
      <c r="E2666">
        <v>110</v>
      </c>
      <c r="F2666">
        <v>1</v>
      </c>
      <c r="G2666">
        <v>50</v>
      </c>
      <c r="H2666" t="s">
        <v>8177</v>
      </c>
      <c r="I2666" t="s">
        <v>132</v>
      </c>
      <c r="J2666" t="s">
        <v>8162</v>
      </c>
      <c r="K2666" t="s">
        <v>5802</v>
      </c>
      <c r="L2666" s="5">
        <v>7.1</v>
      </c>
      <c r="M2666" t="s">
        <v>8181</v>
      </c>
      <c r="N2666" s="6">
        <v>269983</v>
      </c>
      <c r="O2666" t="s">
        <v>8182</v>
      </c>
      <c r="P2666" s="6">
        <v>15000000</v>
      </c>
      <c r="Q2666" s="6">
        <v>29333545</v>
      </c>
      <c r="R2666">
        <v>14333545</v>
      </c>
      <c r="S2666" t="s">
        <v>8175</v>
      </c>
      <c r="T2666" s="7">
        <v>41159</v>
      </c>
      <c r="U2666" t="s">
        <v>4440</v>
      </c>
      <c r="V2666" s="7">
        <v>41159</v>
      </c>
      <c r="W2666" t="s">
        <v>8211</v>
      </c>
      <c r="X2666" t="s">
        <v>1465</v>
      </c>
      <c r="Y2666">
        <v>2012</v>
      </c>
      <c r="Z2666">
        <v>7</v>
      </c>
    </row>
    <row r="2667" spans="1:26" x14ac:dyDescent="0.25">
      <c r="A2667" t="s">
        <v>6563</v>
      </c>
      <c r="B2667" t="s">
        <v>6564</v>
      </c>
      <c r="C2667" t="s">
        <v>6564</v>
      </c>
      <c r="D2667">
        <v>0</v>
      </c>
      <c r="E2667">
        <v>130</v>
      </c>
      <c r="F2667">
        <v>2</v>
      </c>
      <c r="G2667">
        <v>10</v>
      </c>
      <c r="H2667" t="s">
        <v>8183</v>
      </c>
      <c r="I2667" t="s">
        <v>8158</v>
      </c>
      <c r="J2667" t="s">
        <v>145</v>
      </c>
      <c r="K2667" t="s">
        <v>5802</v>
      </c>
      <c r="L2667" s="5">
        <v>7.4</v>
      </c>
      <c r="M2667" t="s">
        <v>8181</v>
      </c>
      <c r="N2667" s="6">
        <v>186177</v>
      </c>
      <c r="O2667" t="s">
        <v>8182</v>
      </c>
      <c r="P2667" s="6">
        <v>10000000</v>
      </c>
      <c r="Q2667" s="6">
        <v>32613173</v>
      </c>
      <c r="R2667">
        <v>22613173</v>
      </c>
      <c r="S2667" t="s">
        <v>8175</v>
      </c>
      <c r="T2667" s="7">
        <v>41055</v>
      </c>
      <c r="U2667" t="s">
        <v>6294</v>
      </c>
      <c r="V2667" s="7">
        <v>41055</v>
      </c>
      <c r="W2667" t="s">
        <v>8213</v>
      </c>
      <c r="X2667" t="s">
        <v>8206</v>
      </c>
      <c r="Y2667">
        <v>2012</v>
      </c>
      <c r="Z2667">
        <v>26</v>
      </c>
    </row>
    <row r="2668" spans="1:26" x14ac:dyDescent="0.25">
      <c r="A2668" t="s">
        <v>6565</v>
      </c>
      <c r="B2668" t="s">
        <v>6566</v>
      </c>
      <c r="C2668" t="s">
        <v>6566</v>
      </c>
      <c r="D2668">
        <v>0</v>
      </c>
      <c r="E2668">
        <v>127</v>
      </c>
      <c r="F2668">
        <v>2</v>
      </c>
      <c r="G2668">
        <v>7</v>
      </c>
      <c r="H2668" t="s">
        <v>8183</v>
      </c>
      <c r="I2668" t="s">
        <v>8158</v>
      </c>
      <c r="J2668" t="s">
        <v>145</v>
      </c>
      <c r="K2668" t="s">
        <v>8163</v>
      </c>
      <c r="L2668" s="5">
        <v>6.7</v>
      </c>
      <c r="M2668" t="s">
        <v>8178</v>
      </c>
      <c r="N2668" s="6">
        <v>184239</v>
      </c>
      <c r="O2668" t="s">
        <v>8182</v>
      </c>
      <c r="P2668" s="6">
        <v>110000000</v>
      </c>
      <c r="Q2668" s="6">
        <v>296482446</v>
      </c>
      <c r="R2668">
        <v>186482446</v>
      </c>
      <c r="S2668" t="s">
        <v>8175</v>
      </c>
      <c r="T2668" s="7">
        <v>42638</v>
      </c>
      <c r="U2668" t="s">
        <v>575</v>
      </c>
      <c r="V2668" s="7">
        <v>42638</v>
      </c>
      <c r="W2668" t="s">
        <v>8211</v>
      </c>
      <c r="X2668" t="s">
        <v>8200</v>
      </c>
      <c r="Y2668">
        <v>2016</v>
      </c>
      <c r="Z2668">
        <v>25</v>
      </c>
    </row>
    <row r="2669" spans="1:26" x14ac:dyDescent="0.25">
      <c r="A2669" t="s">
        <v>6567</v>
      </c>
      <c r="B2669" t="s">
        <v>6568</v>
      </c>
      <c r="C2669" t="s">
        <v>6568</v>
      </c>
      <c r="D2669">
        <v>0</v>
      </c>
      <c r="E2669">
        <v>117</v>
      </c>
      <c r="F2669">
        <v>1</v>
      </c>
      <c r="G2669">
        <v>57</v>
      </c>
      <c r="H2669" t="s">
        <v>8177</v>
      </c>
      <c r="I2669" t="s">
        <v>145</v>
      </c>
      <c r="J2669" t="s">
        <v>5802</v>
      </c>
      <c r="K2669" t="s">
        <v>5802</v>
      </c>
      <c r="L2669" s="5">
        <v>6.9</v>
      </c>
      <c r="M2669" t="s">
        <v>8178</v>
      </c>
      <c r="N2669" s="6">
        <v>129400</v>
      </c>
      <c r="O2669" t="s">
        <v>8182</v>
      </c>
      <c r="P2669" s="6">
        <v>4700000</v>
      </c>
      <c r="Q2669" s="6">
        <v>13551156</v>
      </c>
      <c r="R2669">
        <v>8851156</v>
      </c>
      <c r="S2669" t="s">
        <v>8175</v>
      </c>
      <c r="T2669" s="7">
        <v>41633</v>
      </c>
      <c r="U2669" t="s">
        <v>2310</v>
      </c>
      <c r="V2669" s="7">
        <v>41633</v>
      </c>
      <c r="W2669" t="s">
        <v>8196</v>
      </c>
      <c r="X2669" t="s">
        <v>8202</v>
      </c>
      <c r="Y2669">
        <v>2013</v>
      </c>
      <c r="Z2669">
        <v>25</v>
      </c>
    </row>
    <row r="2670" spans="1:26" x14ac:dyDescent="0.25">
      <c r="A2670" t="s">
        <v>6569</v>
      </c>
      <c r="B2670" t="s">
        <v>160</v>
      </c>
      <c r="C2670" t="s">
        <v>160</v>
      </c>
      <c r="D2670">
        <v>0</v>
      </c>
      <c r="E2670">
        <v>100</v>
      </c>
      <c r="F2670">
        <v>1</v>
      </c>
      <c r="G2670">
        <v>40</v>
      </c>
      <c r="H2670" t="s">
        <v>8177</v>
      </c>
      <c r="I2670" t="s">
        <v>145</v>
      </c>
      <c r="J2670" t="s">
        <v>83</v>
      </c>
      <c r="K2670" t="s">
        <v>3857</v>
      </c>
      <c r="L2670" s="5">
        <v>5.8</v>
      </c>
      <c r="M2670" t="s">
        <v>8178</v>
      </c>
      <c r="N2670" s="6">
        <v>146297</v>
      </c>
      <c r="O2670" t="s">
        <v>8182</v>
      </c>
      <c r="P2670" s="6">
        <v>30000000</v>
      </c>
      <c r="Q2670" s="6">
        <v>84790678</v>
      </c>
      <c r="R2670">
        <v>54790678</v>
      </c>
      <c r="S2670" t="s">
        <v>8175</v>
      </c>
      <c r="T2670" s="7">
        <v>41554</v>
      </c>
      <c r="U2670" t="s">
        <v>2323</v>
      </c>
      <c r="V2670" s="7">
        <v>41554</v>
      </c>
      <c r="W2670" t="s">
        <v>8204</v>
      </c>
      <c r="X2670" t="s">
        <v>8205</v>
      </c>
      <c r="Y2670">
        <v>2013</v>
      </c>
      <c r="Z2670">
        <v>7</v>
      </c>
    </row>
    <row r="2671" spans="1:26" x14ac:dyDescent="0.25">
      <c r="A2671" t="s">
        <v>6570</v>
      </c>
      <c r="B2671" t="s">
        <v>6571</v>
      </c>
      <c r="C2671" t="s">
        <v>6571</v>
      </c>
      <c r="D2671">
        <v>0</v>
      </c>
      <c r="E2671">
        <v>152</v>
      </c>
      <c r="F2671">
        <v>2</v>
      </c>
      <c r="G2671">
        <v>32</v>
      </c>
      <c r="H2671" t="s">
        <v>8183</v>
      </c>
      <c r="I2671" t="s">
        <v>5529</v>
      </c>
      <c r="J2671" t="s">
        <v>8160</v>
      </c>
      <c r="K2671" t="s">
        <v>145</v>
      </c>
      <c r="L2671" s="5">
        <v>8.1</v>
      </c>
      <c r="M2671" t="s">
        <v>8181</v>
      </c>
      <c r="N2671" s="6">
        <v>442740</v>
      </c>
      <c r="O2671" t="s">
        <v>8182</v>
      </c>
      <c r="P2671" s="6">
        <v>97600000</v>
      </c>
      <c r="Q2671" s="6">
        <v>225508210</v>
      </c>
      <c r="R2671">
        <v>127908210</v>
      </c>
      <c r="S2671" t="s">
        <v>8175</v>
      </c>
      <c r="T2671" s="7">
        <v>43707</v>
      </c>
      <c r="U2671" t="s">
        <v>13</v>
      </c>
      <c r="V2671" s="7">
        <v>43707</v>
      </c>
      <c r="W2671" t="s">
        <v>8212</v>
      </c>
      <c r="X2671" t="s">
        <v>1465</v>
      </c>
      <c r="Y2671">
        <v>2019</v>
      </c>
      <c r="Z2671">
        <v>30</v>
      </c>
    </row>
    <row r="2672" spans="1:26" x14ac:dyDescent="0.25">
      <c r="A2672" t="s">
        <v>6572</v>
      </c>
      <c r="B2672" t="s">
        <v>6573</v>
      </c>
      <c r="C2672" t="s">
        <v>6573</v>
      </c>
      <c r="D2672">
        <v>0</v>
      </c>
      <c r="E2672">
        <v>100</v>
      </c>
      <c r="F2672">
        <v>1</v>
      </c>
      <c r="G2672">
        <v>40</v>
      </c>
      <c r="H2672" t="s">
        <v>8177</v>
      </c>
      <c r="I2672" t="s">
        <v>132</v>
      </c>
      <c r="J2672" t="s">
        <v>8162</v>
      </c>
      <c r="K2672" t="s">
        <v>5802</v>
      </c>
      <c r="L2672" s="5">
        <v>5.8</v>
      </c>
      <c r="M2672" t="s">
        <v>8178</v>
      </c>
      <c r="N2672" s="6">
        <v>329350</v>
      </c>
      <c r="O2672" t="s">
        <v>8182</v>
      </c>
      <c r="P2672" s="6">
        <v>103000000</v>
      </c>
      <c r="Q2672" s="6">
        <v>362000072</v>
      </c>
      <c r="R2672">
        <v>259000072</v>
      </c>
      <c r="S2672" t="s">
        <v>8175</v>
      </c>
      <c r="T2672" s="7">
        <v>41414</v>
      </c>
      <c r="U2672" t="s">
        <v>2501</v>
      </c>
      <c r="V2672" s="7">
        <v>41414</v>
      </c>
      <c r="W2672" t="s">
        <v>8213</v>
      </c>
      <c r="X2672" t="s">
        <v>8205</v>
      </c>
      <c r="Y2672">
        <v>2013</v>
      </c>
      <c r="Z2672">
        <v>20</v>
      </c>
    </row>
    <row r="2673" spans="1:26" x14ac:dyDescent="0.25">
      <c r="A2673" t="s">
        <v>6574</v>
      </c>
      <c r="B2673" t="s">
        <v>6575</v>
      </c>
      <c r="C2673" t="s">
        <v>6575</v>
      </c>
      <c r="D2673">
        <v>0</v>
      </c>
      <c r="E2673">
        <v>146</v>
      </c>
      <c r="F2673">
        <v>2</v>
      </c>
      <c r="G2673">
        <v>26</v>
      </c>
      <c r="H2673" t="s">
        <v>8183</v>
      </c>
      <c r="I2673" t="s">
        <v>5529</v>
      </c>
      <c r="J2673" t="s">
        <v>8158</v>
      </c>
      <c r="K2673" t="s">
        <v>8161</v>
      </c>
      <c r="L2673" s="5">
        <v>7.5</v>
      </c>
      <c r="M2673" t="s">
        <v>8181</v>
      </c>
      <c r="N2673" s="6">
        <v>696781</v>
      </c>
      <c r="O2673" t="s">
        <v>8184</v>
      </c>
      <c r="P2673" s="6">
        <v>130000000</v>
      </c>
      <c r="Q2673" s="6">
        <v>865011746</v>
      </c>
      <c r="R2673">
        <v>735011746</v>
      </c>
      <c r="S2673" t="s">
        <v>8175</v>
      </c>
      <c r="T2673" s="7">
        <v>41589</v>
      </c>
      <c r="U2673" t="s">
        <v>3330</v>
      </c>
      <c r="V2673" s="7">
        <v>41589</v>
      </c>
      <c r="W2673" t="s">
        <v>8207</v>
      </c>
      <c r="X2673" t="s">
        <v>8205</v>
      </c>
      <c r="Y2673">
        <v>2013</v>
      </c>
      <c r="Z2673">
        <v>11</v>
      </c>
    </row>
    <row r="2674" spans="1:26" x14ac:dyDescent="0.25">
      <c r="A2674" t="s">
        <v>6576</v>
      </c>
      <c r="B2674" t="s">
        <v>6577</v>
      </c>
      <c r="C2674" t="s">
        <v>6577</v>
      </c>
      <c r="D2674">
        <v>0</v>
      </c>
      <c r="E2674">
        <v>123</v>
      </c>
      <c r="F2674">
        <v>2</v>
      </c>
      <c r="G2674">
        <v>3</v>
      </c>
      <c r="H2674" t="s">
        <v>8183</v>
      </c>
      <c r="I2674" t="s">
        <v>5529</v>
      </c>
      <c r="J2674" t="s">
        <v>8158</v>
      </c>
      <c r="K2674" t="s">
        <v>8161</v>
      </c>
      <c r="L2674" s="5">
        <v>6.6</v>
      </c>
      <c r="M2674" t="s">
        <v>8178</v>
      </c>
      <c r="N2674" s="6">
        <v>482813</v>
      </c>
      <c r="O2674" t="s">
        <v>8182</v>
      </c>
      <c r="P2674" s="6">
        <v>125000000</v>
      </c>
      <c r="Q2674" s="6">
        <v>755357103</v>
      </c>
      <c r="R2674">
        <v>630357103</v>
      </c>
      <c r="S2674" t="s">
        <v>8175</v>
      </c>
      <c r="T2674" s="7">
        <v>41953</v>
      </c>
      <c r="U2674" t="s">
        <v>3330</v>
      </c>
      <c r="V2674" s="7">
        <v>41953</v>
      </c>
      <c r="W2674" t="s">
        <v>8207</v>
      </c>
      <c r="X2674" t="s">
        <v>8205</v>
      </c>
      <c r="Y2674">
        <v>2014</v>
      </c>
      <c r="Z2674">
        <v>10</v>
      </c>
    </row>
    <row r="2675" spans="1:26" x14ac:dyDescent="0.25">
      <c r="A2675" t="s">
        <v>6578</v>
      </c>
      <c r="B2675" t="s">
        <v>6579</v>
      </c>
      <c r="C2675" t="s">
        <v>6579</v>
      </c>
      <c r="D2675">
        <v>0</v>
      </c>
      <c r="E2675">
        <v>137</v>
      </c>
      <c r="F2675">
        <v>2</v>
      </c>
      <c r="G2675">
        <v>17</v>
      </c>
      <c r="H2675" t="s">
        <v>8183</v>
      </c>
      <c r="I2675" t="s">
        <v>5529</v>
      </c>
      <c r="J2675" t="s">
        <v>8158</v>
      </c>
      <c r="K2675" t="s">
        <v>8161</v>
      </c>
      <c r="L2675" s="5">
        <v>6.5</v>
      </c>
      <c r="M2675" t="s">
        <v>8178</v>
      </c>
      <c r="N2675" s="6">
        <v>353711</v>
      </c>
      <c r="O2675" t="s">
        <v>8182</v>
      </c>
      <c r="P2675" s="6">
        <v>160000000</v>
      </c>
      <c r="Q2675" s="6">
        <v>659540572</v>
      </c>
      <c r="R2675">
        <v>499540572</v>
      </c>
      <c r="S2675" t="s">
        <v>8175</v>
      </c>
      <c r="T2675" s="7">
        <v>42312</v>
      </c>
      <c r="U2675" t="s">
        <v>3330</v>
      </c>
      <c r="V2675" s="7">
        <v>42312</v>
      </c>
      <c r="W2675" t="s">
        <v>8207</v>
      </c>
      <c r="X2675" t="s">
        <v>8202</v>
      </c>
      <c r="Y2675">
        <v>2015</v>
      </c>
      <c r="Z2675">
        <v>4</v>
      </c>
    </row>
    <row r="2676" spans="1:26" x14ac:dyDescent="0.25">
      <c r="A2676" t="s">
        <v>6580</v>
      </c>
      <c r="B2676" t="s">
        <v>6581</v>
      </c>
      <c r="C2676" t="s">
        <v>6581</v>
      </c>
      <c r="D2676">
        <v>0</v>
      </c>
      <c r="E2676">
        <v>94</v>
      </c>
      <c r="F2676">
        <v>1</v>
      </c>
      <c r="G2676">
        <v>34</v>
      </c>
      <c r="H2676" t="s">
        <v>8177</v>
      </c>
      <c r="I2676" t="s">
        <v>132</v>
      </c>
      <c r="J2676" t="s">
        <v>8157</v>
      </c>
      <c r="K2676" t="s">
        <v>5802</v>
      </c>
      <c r="L2676" s="5">
        <v>5.0999999999999996</v>
      </c>
      <c r="M2676" t="s">
        <v>8178</v>
      </c>
      <c r="N2676" s="6">
        <v>116500</v>
      </c>
      <c r="O2676" t="s">
        <v>8182</v>
      </c>
      <c r="P2676" s="6">
        <v>40000000</v>
      </c>
      <c r="Q2676" s="6">
        <v>126069509</v>
      </c>
      <c r="R2676">
        <v>86069509</v>
      </c>
      <c r="S2676" t="s">
        <v>8175</v>
      </c>
      <c r="T2676" s="7">
        <v>41836</v>
      </c>
      <c r="U2676" t="s">
        <v>2806</v>
      </c>
      <c r="V2676" s="7">
        <v>41836</v>
      </c>
      <c r="W2676" t="s">
        <v>8209</v>
      </c>
      <c r="X2676" t="s">
        <v>8202</v>
      </c>
      <c r="Y2676">
        <v>2014</v>
      </c>
      <c r="Z2676">
        <v>16</v>
      </c>
    </row>
    <row r="2677" spans="1:26" x14ac:dyDescent="0.25">
      <c r="A2677" t="s">
        <v>6582</v>
      </c>
      <c r="B2677" t="s">
        <v>6583</v>
      </c>
      <c r="C2677" t="s">
        <v>6583</v>
      </c>
      <c r="D2677">
        <v>0</v>
      </c>
      <c r="E2677">
        <v>138</v>
      </c>
      <c r="F2677">
        <v>2</v>
      </c>
      <c r="G2677">
        <v>18</v>
      </c>
      <c r="H2677" t="s">
        <v>8183</v>
      </c>
      <c r="I2677" t="s">
        <v>5529</v>
      </c>
      <c r="J2677" t="s">
        <v>8158</v>
      </c>
      <c r="K2677" t="s">
        <v>145</v>
      </c>
      <c r="L2677" s="5">
        <v>5.8</v>
      </c>
      <c r="M2677" t="s">
        <v>8178</v>
      </c>
      <c r="N2677" s="6">
        <v>263339</v>
      </c>
      <c r="O2677" t="s">
        <v>8182</v>
      </c>
      <c r="P2677" s="6">
        <v>125000000</v>
      </c>
      <c r="Q2677" s="6">
        <v>359200044</v>
      </c>
      <c r="R2677">
        <v>234200044</v>
      </c>
      <c r="S2677" t="s">
        <v>8175</v>
      </c>
      <c r="T2677" s="7">
        <v>41708</v>
      </c>
      <c r="U2677" t="s">
        <v>2137</v>
      </c>
      <c r="V2677" s="7">
        <v>41708</v>
      </c>
      <c r="W2677" t="s">
        <v>8203</v>
      </c>
      <c r="X2677" t="s">
        <v>8205</v>
      </c>
      <c r="Y2677">
        <v>2014</v>
      </c>
      <c r="Z2677">
        <v>10</v>
      </c>
    </row>
    <row r="2678" spans="1:26" x14ac:dyDescent="0.25">
      <c r="A2678" t="s">
        <v>6584</v>
      </c>
      <c r="B2678" t="s">
        <v>6585</v>
      </c>
      <c r="C2678" t="s">
        <v>6585</v>
      </c>
      <c r="D2678">
        <v>0</v>
      </c>
      <c r="E2678">
        <v>118</v>
      </c>
      <c r="F2678">
        <v>1</v>
      </c>
      <c r="G2678">
        <v>58</v>
      </c>
      <c r="H2678" t="s">
        <v>8177</v>
      </c>
      <c r="I2678" t="s">
        <v>5529</v>
      </c>
      <c r="J2678" t="s">
        <v>132</v>
      </c>
      <c r="K2678" t="s">
        <v>8162</v>
      </c>
      <c r="L2678" s="5">
        <v>6.9</v>
      </c>
      <c r="M2678" t="s">
        <v>8178</v>
      </c>
      <c r="N2678" s="6">
        <v>242317</v>
      </c>
      <c r="O2678" t="s">
        <v>8182</v>
      </c>
      <c r="P2678" s="6">
        <v>30000000</v>
      </c>
      <c r="Q2678" s="6">
        <v>183428689</v>
      </c>
      <c r="R2678">
        <v>153428689</v>
      </c>
      <c r="S2678" t="s">
        <v>8175</v>
      </c>
      <c r="T2678" s="7">
        <v>42957</v>
      </c>
      <c r="U2678" t="s">
        <v>5260</v>
      </c>
      <c r="V2678" s="7">
        <v>42957</v>
      </c>
      <c r="W2678" t="s">
        <v>8212</v>
      </c>
      <c r="X2678" t="s">
        <v>8199</v>
      </c>
      <c r="Y2678">
        <v>2017</v>
      </c>
      <c r="Z2678">
        <v>10</v>
      </c>
    </row>
    <row r="2679" spans="1:26" x14ac:dyDescent="0.25">
      <c r="A2679" t="s">
        <v>6586</v>
      </c>
      <c r="B2679" t="s">
        <v>6587</v>
      </c>
      <c r="C2679" t="s">
        <v>6587</v>
      </c>
      <c r="D2679">
        <v>0</v>
      </c>
      <c r="E2679">
        <v>111</v>
      </c>
      <c r="F2679">
        <v>1</v>
      </c>
      <c r="G2679">
        <v>51</v>
      </c>
      <c r="H2679" t="s">
        <v>8177</v>
      </c>
      <c r="I2679" t="s">
        <v>5529</v>
      </c>
      <c r="J2679" t="s">
        <v>3857</v>
      </c>
      <c r="K2679" t="s">
        <v>5802</v>
      </c>
      <c r="L2679" s="5">
        <v>6.2</v>
      </c>
      <c r="M2679" t="s">
        <v>8178</v>
      </c>
      <c r="N2679" s="6">
        <v>87242</v>
      </c>
      <c r="O2679" t="s">
        <v>8179</v>
      </c>
      <c r="P2679" s="6">
        <v>33000000</v>
      </c>
      <c r="Q2679" s="6">
        <v>67234188</v>
      </c>
      <c r="R2679">
        <v>34234188</v>
      </c>
      <c r="S2679" t="s">
        <v>8175</v>
      </c>
      <c r="T2679" s="7">
        <v>42984</v>
      </c>
      <c r="U2679" t="s">
        <v>6588</v>
      </c>
      <c r="V2679" s="7">
        <v>42984</v>
      </c>
      <c r="W2679" t="s">
        <v>8211</v>
      </c>
      <c r="X2679" t="s">
        <v>8202</v>
      </c>
      <c r="Y2679">
        <v>2017</v>
      </c>
      <c r="Z2679">
        <v>6</v>
      </c>
    </row>
    <row r="2680" spans="1:26" x14ac:dyDescent="0.25">
      <c r="A2680" t="s">
        <v>6589</v>
      </c>
      <c r="B2680" t="s">
        <v>6590</v>
      </c>
      <c r="C2680" t="s">
        <v>6590</v>
      </c>
      <c r="D2680">
        <v>0</v>
      </c>
      <c r="E2680">
        <v>130</v>
      </c>
      <c r="F2680">
        <v>2</v>
      </c>
      <c r="G2680">
        <v>10</v>
      </c>
      <c r="H2680" t="s">
        <v>8183</v>
      </c>
      <c r="I2680" t="s">
        <v>5529</v>
      </c>
      <c r="J2680" t="s">
        <v>8158</v>
      </c>
      <c r="K2680" t="s">
        <v>8163</v>
      </c>
      <c r="L2680" s="5">
        <v>6.4</v>
      </c>
      <c r="M2680" t="s">
        <v>8178</v>
      </c>
      <c r="N2680" s="6">
        <v>188596</v>
      </c>
      <c r="O2680" t="s">
        <v>8182</v>
      </c>
      <c r="P2680" s="6">
        <v>190000000</v>
      </c>
      <c r="Q2680" s="6">
        <v>209035668</v>
      </c>
      <c r="R2680">
        <v>19035668</v>
      </c>
      <c r="S2680" t="s">
        <v>8175</v>
      </c>
      <c r="T2680" s="7">
        <v>42133</v>
      </c>
      <c r="U2680" t="s">
        <v>2081</v>
      </c>
      <c r="V2680" s="7">
        <v>42133</v>
      </c>
      <c r="W2680" t="s">
        <v>8213</v>
      </c>
      <c r="X2680" t="s">
        <v>8206</v>
      </c>
      <c r="Y2680">
        <v>2015</v>
      </c>
      <c r="Z2680">
        <v>9</v>
      </c>
    </row>
    <row r="2681" spans="1:26" x14ac:dyDescent="0.25">
      <c r="A2681" t="s">
        <v>6591</v>
      </c>
      <c r="B2681" t="s">
        <v>6592</v>
      </c>
      <c r="C2681" t="s">
        <v>6592</v>
      </c>
      <c r="D2681">
        <v>0</v>
      </c>
      <c r="E2681">
        <v>111</v>
      </c>
      <c r="F2681">
        <v>1</v>
      </c>
      <c r="G2681">
        <v>51</v>
      </c>
      <c r="H2681" t="s">
        <v>8177</v>
      </c>
      <c r="I2681" t="s">
        <v>145</v>
      </c>
      <c r="J2681" t="s">
        <v>8157</v>
      </c>
      <c r="K2681" t="s">
        <v>3857</v>
      </c>
      <c r="L2681" s="5">
        <v>6.9</v>
      </c>
      <c r="M2681" t="s">
        <v>8178</v>
      </c>
      <c r="N2681" s="6">
        <v>50548</v>
      </c>
      <c r="O2681" t="s">
        <v>8179</v>
      </c>
      <c r="P2681" s="6">
        <v>18000000</v>
      </c>
      <c r="Q2681" s="6">
        <v>20275812</v>
      </c>
      <c r="R2681">
        <v>2275812</v>
      </c>
      <c r="S2681" t="s">
        <v>8175</v>
      </c>
      <c r="T2681" s="7">
        <v>41516</v>
      </c>
      <c r="U2681" t="s">
        <v>3910</v>
      </c>
      <c r="V2681" s="7">
        <v>41516</v>
      </c>
      <c r="W2681" t="s">
        <v>8212</v>
      </c>
      <c r="X2681" t="s">
        <v>1465</v>
      </c>
      <c r="Y2681">
        <v>2013</v>
      </c>
      <c r="Z2681">
        <v>30</v>
      </c>
    </row>
    <row r="2682" spans="1:26" x14ac:dyDescent="0.25">
      <c r="A2682" t="s">
        <v>6593</v>
      </c>
      <c r="B2682" t="s">
        <v>6594</v>
      </c>
      <c r="C2682" t="s">
        <v>6595</v>
      </c>
      <c r="D2682">
        <v>0</v>
      </c>
      <c r="E2682">
        <v>109</v>
      </c>
      <c r="F2682">
        <v>1</v>
      </c>
      <c r="G2682">
        <v>49</v>
      </c>
      <c r="H2682" t="s">
        <v>8177</v>
      </c>
      <c r="I2682" t="s">
        <v>5529</v>
      </c>
      <c r="J2682" t="s">
        <v>145</v>
      </c>
      <c r="K2682" t="s">
        <v>8161</v>
      </c>
      <c r="L2682" s="5">
        <v>6</v>
      </c>
      <c r="M2682" t="s">
        <v>8178</v>
      </c>
      <c r="N2682" s="6">
        <v>58714</v>
      </c>
      <c r="O2682" t="s">
        <v>8179</v>
      </c>
      <c r="P2682" s="6">
        <v>7000000</v>
      </c>
      <c r="Q2682" s="6">
        <v>6237990</v>
      </c>
      <c r="R2682">
        <v>-762010</v>
      </c>
      <c r="S2682" t="s">
        <v>8185</v>
      </c>
      <c r="T2682" s="7">
        <v>41902</v>
      </c>
      <c r="U2682" t="s">
        <v>6596</v>
      </c>
      <c r="V2682" s="7">
        <v>41902</v>
      </c>
      <c r="W2682" t="s">
        <v>8211</v>
      </c>
      <c r="X2682" t="s">
        <v>8206</v>
      </c>
      <c r="Y2682">
        <v>2014</v>
      </c>
      <c r="Z2682">
        <v>20</v>
      </c>
    </row>
    <row r="2683" spans="1:26" x14ac:dyDescent="0.25">
      <c r="A2683" t="s">
        <v>6597</v>
      </c>
      <c r="B2683" t="s">
        <v>6598</v>
      </c>
      <c r="C2683" t="s">
        <v>6598</v>
      </c>
      <c r="D2683">
        <v>0</v>
      </c>
      <c r="E2683">
        <v>122</v>
      </c>
      <c r="F2683">
        <v>2</v>
      </c>
      <c r="G2683">
        <v>2</v>
      </c>
      <c r="H2683" t="s">
        <v>8183</v>
      </c>
      <c r="I2683" t="s">
        <v>8162</v>
      </c>
      <c r="J2683" t="s">
        <v>145</v>
      </c>
      <c r="K2683" t="s">
        <v>3857</v>
      </c>
      <c r="L2683" s="5">
        <v>6.7</v>
      </c>
      <c r="M2683" t="s">
        <v>8178</v>
      </c>
      <c r="N2683" s="6">
        <v>79151</v>
      </c>
      <c r="O2683" t="s">
        <v>8179</v>
      </c>
      <c r="P2683" s="6">
        <v>15000000</v>
      </c>
      <c r="Q2683" s="6">
        <v>36233517</v>
      </c>
      <c r="R2683">
        <v>21233517</v>
      </c>
      <c r="S2683" t="s">
        <v>8175</v>
      </c>
      <c r="T2683" s="7">
        <v>2014</v>
      </c>
      <c r="U2683" t="s">
        <v>5883</v>
      </c>
      <c r="V2683" s="7">
        <v>2014</v>
      </c>
      <c r="W2683" t="s">
        <v>8209</v>
      </c>
      <c r="X2683" t="s">
        <v>8199</v>
      </c>
      <c r="Y2683">
        <v>1905</v>
      </c>
      <c r="Z2683">
        <v>6</v>
      </c>
    </row>
    <row r="2684" spans="1:26" x14ac:dyDescent="0.25">
      <c r="A2684" t="s">
        <v>6599</v>
      </c>
      <c r="B2684" t="s">
        <v>6600</v>
      </c>
      <c r="C2684" t="s">
        <v>6600</v>
      </c>
      <c r="D2684">
        <v>0</v>
      </c>
      <c r="E2684">
        <v>126</v>
      </c>
      <c r="F2684">
        <v>2</v>
      </c>
      <c r="G2684">
        <v>6</v>
      </c>
      <c r="H2684" t="s">
        <v>8183</v>
      </c>
      <c r="I2684" t="s">
        <v>5529</v>
      </c>
      <c r="J2684" t="s">
        <v>8158</v>
      </c>
      <c r="K2684" t="s">
        <v>145</v>
      </c>
      <c r="L2684" s="5">
        <v>6.7</v>
      </c>
      <c r="M2684" t="s">
        <v>8178</v>
      </c>
      <c r="N2684" s="6">
        <v>227780</v>
      </c>
      <c r="O2684" t="s">
        <v>8182</v>
      </c>
      <c r="P2684" s="6">
        <v>175000000</v>
      </c>
      <c r="Q2684" s="6">
        <v>149175066</v>
      </c>
      <c r="R2684">
        <v>-25824934</v>
      </c>
      <c r="S2684" t="s">
        <v>8185</v>
      </c>
      <c r="T2684" s="7">
        <v>42852</v>
      </c>
      <c r="U2684" t="s">
        <v>4841</v>
      </c>
      <c r="V2684" s="7">
        <v>42852</v>
      </c>
      <c r="W2684" t="s">
        <v>8210</v>
      </c>
      <c r="X2684" t="s">
        <v>8199</v>
      </c>
      <c r="Y2684">
        <v>2017</v>
      </c>
      <c r="Z2684">
        <v>27</v>
      </c>
    </row>
    <row r="2685" spans="1:26" x14ac:dyDescent="0.25">
      <c r="A2685" t="s">
        <v>6601</v>
      </c>
      <c r="B2685" t="s">
        <v>6602</v>
      </c>
      <c r="C2685" t="s">
        <v>6602</v>
      </c>
      <c r="D2685">
        <v>0</v>
      </c>
      <c r="E2685">
        <v>118</v>
      </c>
      <c r="F2685">
        <v>1</v>
      </c>
      <c r="G2685">
        <v>58</v>
      </c>
      <c r="H2685" t="s">
        <v>8177</v>
      </c>
      <c r="I2685" t="s">
        <v>145</v>
      </c>
      <c r="J2685" t="s">
        <v>8157</v>
      </c>
      <c r="K2685" t="s">
        <v>5802</v>
      </c>
      <c r="L2685" s="5">
        <v>6.7</v>
      </c>
      <c r="M2685" t="s">
        <v>8178</v>
      </c>
      <c r="N2685" s="6">
        <v>76309</v>
      </c>
      <c r="O2685" t="s">
        <v>8179</v>
      </c>
      <c r="P2685" s="6">
        <v>26000000</v>
      </c>
      <c r="Q2685" s="6">
        <v>38609668</v>
      </c>
      <c r="R2685">
        <v>12609668</v>
      </c>
      <c r="S2685" t="s">
        <v>8175</v>
      </c>
      <c r="T2685" s="7">
        <v>41919</v>
      </c>
      <c r="U2685" t="s">
        <v>6603</v>
      </c>
      <c r="V2685" s="7">
        <v>41919</v>
      </c>
      <c r="W2685" t="s">
        <v>8204</v>
      </c>
      <c r="X2685" t="s">
        <v>8197</v>
      </c>
      <c r="Y2685">
        <v>2014</v>
      </c>
      <c r="Z2685">
        <v>7</v>
      </c>
    </row>
    <row r="2686" spans="1:26" x14ac:dyDescent="0.25">
      <c r="A2686" t="s">
        <v>6604</v>
      </c>
      <c r="B2686" t="s">
        <v>6605</v>
      </c>
      <c r="C2686" t="s">
        <v>6605</v>
      </c>
      <c r="D2686">
        <v>0</v>
      </c>
      <c r="E2686">
        <v>117</v>
      </c>
      <c r="F2686">
        <v>1</v>
      </c>
      <c r="G2686">
        <v>57</v>
      </c>
      <c r="H2686" t="s">
        <v>8177</v>
      </c>
      <c r="I2686" t="s">
        <v>83</v>
      </c>
      <c r="J2686" t="s">
        <v>3857</v>
      </c>
      <c r="K2686" t="s">
        <v>5802</v>
      </c>
      <c r="L2686" s="5">
        <v>6.1</v>
      </c>
      <c r="M2686" t="s">
        <v>8178</v>
      </c>
      <c r="N2686" s="6">
        <v>101955</v>
      </c>
      <c r="O2686" t="s">
        <v>8182</v>
      </c>
      <c r="P2686" s="6">
        <v>7000000</v>
      </c>
      <c r="Q2686" s="6">
        <v>3073700</v>
      </c>
      <c r="R2686">
        <v>-3926300</v>
      </c>
      <c r="S2686" t="s">
        <v>8185</v>
      </c>
      <c r="T2686" s="7">
        <v>42510</v>
      </c>
      <c r="U2686" t="s">
        <v>4433</v>
      </c>
      <c r="V2686" s="7">
        <v>42510</v>
      </c>
      <c r="W2686" t="s">
        <v>8213</v>
      </c>
      <c r="X2686" t="s">
        <v>1465</v>
      </c>
      <c r="Y2686">
        <v>2016</v>
      </c>
      <c r="Z2686">
        <v>20</v>
      </c>
    </row>
    <row r="2687" spans="1:26" x14ac:dyDescent="0.25">
      <c r="A2687" t="s">
        <v>6606</v>
      </c>
      <c r="B2687" t="s">
        <v>6607</v>
      </c>
      <c r="C2687" t="s">
        <v>6607</v>
      </c>
      <c r="D2687">
        <v>0</v>
      </c>
      <c r="E2687">
        <v>110</v>
      </c>
      <c r="F2687">
        <v>1</v>
      </c>
      <c r="G2687">
        <v>50</v>
      </c>
      <c r="H2687" t="s">
        <v>8177</v>
      </c>
      <c r="I2687" t="s">
        <v>145</v>
      </c>
      <c r="J2687" t="s">
        <v>83</v>
      </c>
      <c r="K2687" t="s">
        <v>8161</v>
      </c>
      <c r="L2687" s="5">
        <v>5.9</v>
      </c>
      <c r="M2687" t="s">
        <v>8178</v>
      </c>
      <c r="N2687" s="6">
        <v>59249</v>
      </c>
      <c r="O2687" t="s">
        <v>8179</v>
      </c>
      <c r="P2687" s="6">
        <v>65000000</v>
      </c>
      <c r="Q2687" s="6">
        <v>34227298</v>
      </c>
      <c r="R2687">
        <v>-30772702</v>
      </c>
      <c r="S2687" t="s">
        <v>8185</v>
      </c>
      <c r="T2687" s="7">
        <v>42318</v>
      </c>
      <c r="U2687" t="s">
        <v>3102</v>
      </c>
      <c r="V2687" s="7">
        <v>42318</v>
      </c>
      <c r="W2687" t="s">
        <v>8207</v>
      </c>
      <c r="X2687" t="s">
        <v>8197</v>
      </c>
      <c r="Y2687">
        <v>2015</v>
      </c>
      <c r="Z2687">
        <v>10</v>
      </c>
    </row>
    <row r="2688" spans="1:26" x14ac:dyDescent="0.25">
      <c r="A2688" t="s">
        <v>6608</v>
      </c>
      <c r="B2688" t="s">
        <v>6609</v>
      </c>
      <c r="C2688" t="s">
        <v>6609</v>
      </c>
      <c r="D2688">
        <v>0</v>
      </c>
      <c r="E2688">
        <v>123</v>
      </c>
      <c r="F2688">
        <v>2</v>
      </c>
      <c r="G2688">
        <v>3</v>
      </c>
      <c r="H2688" t="s">
        <v>8183</v>
      </c>
      <c r="I2688" t="s">
        <v>5529</v>
      </c>
      <c r="J2688" t="s">
        <v>8160</v>
      </c>
      <c r="K2688" t="s">
        <v>145</v>
      </c>
      <c r="L2688" s="5">
        <v>8.1</v>
      </c>
      <c r="M2688" t="s">
        <v>8181</v>
      </c>
      <c r="N2688" s="6">
        <v>502453</v>
      </c>
      <c r="O2688" t="s">
        <v>8184</v>
      </c>
      <c r="P2688" s="6">
        <v>38000000</v>
      </c>
      <c r="Q2688" s="6">
        <v>96983009</v>
      </c>
      <c r="R2688">
        <v>58983009</v>
      </c>
      <c r="S2688" t="s">
        <v>8175</v>
      </c>
      <c r="T2688" s="7">
        <v>41519</v>
      </c>
      <c r="U2688" t="s">
        <v>507</v>
      </c>
      <c r="V2688" s="7">
        <v>41519</v>
      </c>
      <c r="W2688" t="s">
        <v>8211</v>
      </c>
      <c r="X2688" t="s">
        <v>8205</v>
      </c>
      <c r="Y2688">
        <v>2013</v>
      </c>
      <c r="Z2688">
        <v>2</v>
      </c>
    </row>
    <row r="2689" spans="1:26" x14ac:dyDescent="0.25">
      <c r="A2689" t="s">
        <v>6610</v>
      </c>
      <c r="B2689" t="s">
        <v>6611</v>
      </c>
      <c r="C2689" t="s">
        <v>6611</v>
      </c>
      <c r="D2689">
        <v>0</v>
      </c>
      <c r="E2689">
        <v>100</v>
      </c>
      <c r="F2689">
        <v>1</v>
      </c>
      <c r="G2689">
        <v>40</v>
      </c>
      <c r="H2689" t="s">
        <v>8177</v>
      </c>
      <c r="I2689" t="s">
        <v>8158</v>
      </c>
      <c r="J2689" t="s">
        <v>8159</v>
      </c>
      <c r="K2689" t="s">
        <v>132</v>
      </c>
      <c r="L2689" s="5">
        <v>7.7</v>
      </c>
      <c r="M2689" t="s">
        <v>8181</v>
      </c>
      <c r="N2689" s="6">
        <v>271152</v>
      </c>
      <c r="O2689" t="s">
        <v>8182</v>
      </c>
      <c r="P2689" s="6">
        <v>200000000</v>
      </c>
      <c r="Q2689" s="6">
        <v>1073841394</v>
      </c>
      <c r="R2689">
        <v>873841394</v>
      </c>
      <c r="S2689" t="s">
        <v>8175</v>
      </c>
      <c r="T2689" s="7">
        <v>43627</v>
      </c>
      <c r="U2689" t="s">
        <v>6612</v>
      </c>
      <c r="V2689" s="7">
        <v>43627</v>
      </c>
      <c r="W2689" t="s">
        <v>8208</v>
      </c>
      <c r="X2689" t="s">
        <v>8197</v>
      </c>
      <c r="Y2689">
        <v>2019</v>
      </c>
      <c r="Z2689">
        <v>11</v>
      </c>
    </row>
    <row r="2690" spans="1:26" x14ac:dyDescent="0.25">
      <c r="A2690" t="s">
        <v>6613</v>
      </c>
      <c r="B2690" t="s">
        <v>6614</v>
      </c>
      <c r="C2690" t="s">
        <v>6614</v>
      </c>
      <c r="D2690">
        <v>0</v>
      </c>
      <c r="E2690">
        <v>93</v>
      </c>
      <c r="F2690">
        <v>1</v>
      </c>
      <c r="G2690">
        <v>33</v>
      </c>
      <c r="H2690" t="s">
        <v>8177</v>
      </c>
      <c r="I2690" t="s">
        <v>8158</v>
      </c>
      <c r="J2690" t="s">
        <v>8159</v>
      </c>
      <c r="K2690" t="s">
        <v>132</v>
      </c>
      <c r="L2690" s="5">
        <v>6.7</v>
      </c>
      <c r="M2690" t="s">
        <v>8178</v>
      </c>
      <c r="N2690" s="6">
        <v>124193</v>
      </c>
      <c r="O2690" t="s">
        <v>8182</v>
      </c>
      <c r="P2690" s="6">
        <v>200000000</v>
      </c>
      <c r="Q2690" s="6">
        <v>332207671</v>
      </c>
      <c r="R2690">
        <v>132207671</v>
      </c>
      <c r="S2690" t="s">
        <v>8175</v>
      </c>
      <c r="T2690" s="7">
        <v>42318</v>
      </c>
      <c r="U2690" t="s">
        <v>6089</v>
      </c>
      <c r="V2690" s="7">
        <v>42318</v>
      </c>
      <c r="W2690" t="s">
        <v>8207</v>
      </c>
      <c r="X2690" t="s">
        <v>8197</v>
      </c>
      <c r="Y2690">
        <v>2015</v>
      </c>
      <c r="Z2690">
        <v>10</v>
      </c>
    </row>
    <row r="2691" spans="1:26" x14ac:dyDescent="0.25">
      <c r="A2691" t="s">
        <v>6615</v>
      </c>
      <c r="B2691" t="s">
        <v>6616</v>
      </c>
      <c r="C2691" t="s">
        <v>6616</v>
      </c>
      <c r="D2691">
        <v>0</v>
      </c>
      <c r="E2691">
        <v>129</v>
      </c>
      <c r="F2691">
        <v>2</v>
      </c>
      <c r="G2691">
        <v>9</v>
      </c>
      <c r="H2691" t="s">
        <v>8183</v>
      </c>
      <c r="I2691" t="s">
        <v>5529</v>
      </c>
      <c r="J2691" t="s">
        <v>8160</v>
      </c>
      <c r="K2691" t="s">
        <v>132</v>
      </c>
      <c r="L2691" s="5">
        <v>6.4</v>
      </c>
      <c r="M2691" t="s">
        <v>8178</v>
      </c>
      <c r="N2691" s="6">
        <v>226246</v>
      </c>
      <c r="O2691" t="s">
        <v>8182</v>
      </c>
      <c r="P2691" s="6">
        <v>26000000</v>
      </c>
      <c r="Q2691" s="6">
        <v>87305549</v>
      </c>
      <c r="R2691">
        <v>61305549</v>
      </c>
      <c r="S2691" t="s">
        <v>8175</v>
      </c>
      <c r="T2691" s="7">
        <v>41375</v>
      </c>
      <c r="U2691" t="s">
        <v>1410</v>
      </c>
      <c r="V2691" s="7">
        <v>41375</v>
      </c>
      <c r="W2691" t="s">
        <v>8210</v>
      </c>
      <c r="X2691" t="s">
        <v>8199</v>
      </c>
      <c r="Y2691">
        <v>2013</v>
      </c>
      <c r="Z2691">
        <v>11</v>
      </c>
    </row>
    <row r="2692" spans="1:26" x14ac:dyDescent="0.25">
      <c r="A2692" t="s">
        <v>6617</v>
      </c>
      <c r="B2692" t="s">
        <v>6618</v>
      </c>
      <c r="C2692" t="s">
        <v>6618</v>
      </c>
      <c r="D2692">
        <v>0</v>
      </c>
      <c r="E2692">
        <v>104</v>
      </c>
      <c r="F2692">
        <v>1</v>
      </c>
      <c r="G2692">
        <v>44</v>
      </c>
      <c r="H2692" t="s">
        <v>8177</v>
      </c>
      <c r="I2692" t="s">
        <v>132</v>
      </c>
      <c r="J2692" t="s">
        <v>145</v>
      </c>
      <c r="K2692" t="s">
        <v>8165</v>
      </c>
      <c r="L2692" s="5">
        <v>7.4</v>
      </c>
      <c r="M2692" t="s">
        <v>8181</v>
      </c>
      <c r="N2692" s="6">
        <v>163918</v>
      </c>
      <c r="O2692" t="s">
        <v>8182</v>
      </c>
      <c r="P2692" s="6">
        <v>8000000</v>
      </c>
      <c r="Q2692" s="6">
        <v>84142115</v>
      </c>
      <c r="R2692">
        <v>76142115</v>
      </c>
      <c r="S2692" t="s">
        <v>8175</v>
      </c>
      <c r="T2692" s="7">
        <v>41524</v>
      </c>
      <c r="U2692" t="s">
        <v>4718</v>
      </c>
      <c r="V2692" s="7">
        <v>41524</v>
      </c>
      <c r="W2692" t="s">
        <v>8211</v>
      </c>
      <c r="X2692" t="s">
        <v>8206</v>
      </c>
      <c r="Y2692">
        <v>2013</v>
      </c>
      <c r="Z2692">
        <v>7</v>
      </c>
    </row>
    <row r="2693" spans="1:26" x14ac:dyDescent="0.25">
      <c r="A2693" t="s">
        <v>6619</v>
      </c>
      <c r="B2693" t="s">
        <v>6620</v>
      </c>
      <c r="C2693" t="s">
        <v>6620</v>
      </c>
      <c r="D2693">
        <v>0</v>
      </c>
      <c r="E2693">
        <v>112</v>
      </c>
      <c r="F2693">
        <v>1</v>
      </c>
      <c r="G2693">
        <v>52</v>
      </c>
      <c r="H2693" t="s">
        <v>8177</v>
      </c>
      <c r="I2693" t="s">
        <v>5529</v>
      </c>
      <c r="J2693" t="s">
        <v>8158</v>
      </c>
      <c r="K2693" t="s">
        <v>8156</v>
      </c>
      <c r="L2693" s="5">
        <v>6.8</v>
      </c>
      <c r="M2693" t="s">
        <v>8178</v>
      </c>
      <c r="N2693" s="6">
        <v>712207</v>
      </c>
      <c r="O2693" t="s">
        <v>8184</v>
      </c>
      <c r="P2693" s="6">
        <v>170000000</v>
      </c>
      <c r="Q2693" s="6">
        <v>644783140</v>
      </c>
      <c r="R2693">
        <v>474783140</v>
      </c>
      <c r="S2693" t="s">
        <v>8175</v>
      </c>
      <c r="T2693" s="7">
        <v>41569</v>
      </c>
      <c r="U2693" t="s">
        <v>5707</v>
      </c>
      <c r="V2693" s="7">
        <v>41569</v>
      </c>
      <c r="W2693" t="s">
        <v>8204</v>
      </c>
      <c r="X2693" t="s">
        <v>8197</v>
      </c>
      <c r="Y2693">
        <v>2013</v>
      </c>
      <c r="Z2693">
        <v>22</v>
      </c>
    </row>
    <row r="2694" spans="1:26" x14ac:dyDescent="0.25">
      <c r="A2694" t="s">
        <v>6621</v>
      </c>
      <c r="B2694" t="s">
        <v>6622</v>
      </c>
      <c r="C2694" t="s">
        <v>6622</v>
      </c>
      <c r="D2694">
        <v>0</v>
      </c>
      <c r="E2694">
        <v>109</v>
      </c>
      <c r="F2694">
        <v>1</v>
      </c>
      <c r="G2694">
        <v>49</v>
      </c>
      <c r="H2694" t="s">
        <v>8177</v>
      </c>
      <c r="I2694" t="s">
        <v>5529</v>
      </c>
      <c r="J2694" t="s">
        <v>8161</v>
      </c>
      <c r="K2694" t="s">
        <v>3857</v>
      </c>
      <c r="L2694" s="5">
        <v>5.3</v>
      </c>
      <c r="M2694" t="s">
        <v>8178</v>
      </c>
      <c r="N2694" s="6">
        <v>115288</v>
      </c>
      <c r="O2694" t="s">
        <v>8182</v>
      </c>
      <c r="P2694" s="6">
        <v>120000000</v>
      </c>
      <c r="Q2694" s="6">
        <v>221900160</v>
      </c>
      <c r="R2694">
        <v>101900160</v>
      </c>
      <c r="S2694" t="s">
        <v>8175</v>
      </c>
      <c r="T2694" s="7">
        <v>43020</v>
      </c>
      <c r="U2694" t="s">
        <v>6623</v>
      </c>
      <c r="V2694" s="7">
        <v>43020</v>
      </c>
      <c r="W2694" t="s">
        <v>8204</v>
      </c>
      <c r="X2694" t="s">
        <v>8199</v>
      </c>
      <c r="Y2694">
        <v>2017</v>
      </c>
      <c r="Z2694">
        <v>12</v>
      </c>
    </row>
    <row r="2695" spans="1:26" x14ac:dyDescent="0.25">
      <c r="A2695" t="s">
        <v>6624</v>
      </c>
      <c r="B2695" t="s">
        <v>6625</v>
      </c>
      <c r="C2695" t="s">
        <v>6625</v>
      </c>
      <c r="D2695">
        <v>0</v>
      </c>
      <c r="E2695">
        <v>112</v>
      </c>
      <c r="F2695">
        <v>1</v>
      </c>
      <c r="G2695">
        <v>52</v>
      </c>
      <c r="H2695" t="s">
        <v>8177</v>
      </c>
      <c r="I2695" t="s">
        <v>132</v>
      </c>
      <c r="J2695" t="s">
        <v>8165</v>
      </c>
      <c r="K2695" t="s">
        <v>8157</v>
      </c>
      <c r="L2695" s="5">
        <v>7.1</v>
      </c>
      <c r="M2695" t="s">
        <v>8181</v>
      </c>
      <c r="N2695" s="6">
        <v>324115</v>
      </c>
      <c r="O2695" t="s">
        <v>8182</v>
      </c>
      <c r="P2695" s="6">
        <v>17000000</v>
      </c>
      <c r="Q2695" s="6">
        <v>115647426</v>
      </c>
      <c r="R2695">
        <v>98647426</v>
      </c>
      <c r="S2695" t="s">
        <v>8175</v>
      </c>
      <c r="T2695" s="7">
        <v>41180</v>
      </c>
      <c r="U2695" t="s">
        <v>6487</v>
      </c>
      <c r="V2695" s="7">
        <v>41180</v>
      </c>
      <c r="W2695" t="s">
        <v>8211</v>
      </c>
      <c r="X2695" t="s">
        <v>1465</v>
      </c>
      <c r="Y2695">
        <v>2012</v>
      </c>
      <c r="Z2695">
        <v>28</v>
      </c>
    </row>
    <row r="2696" spans="1:26" x14ac:dyDescent="0.25">
      <c r="A2696" t="s">
        <v>6626</v>
      </c>
      <c r="B2696" t="s">
        <v>6627</v>
      </c>
      <c r="C2696" t="s">
        <v>6628</v>
      </c>
      <c r="D2696">
        <v>0</v>
      </c>
      <c r="E2696">
        <v>97</v>
      </c>
      <c r="F2696">
        <v>1</v>
      </c>
      <c r="G2696">
        <v>37</v>
      </c>
      <c r="H2696" t="s">
        <v>8177</v>
      </c>
      <c r="I2696" t="s">
        <v>5529</v>
      </c>
      <c r="J2696" t="s">
        <v>8158</v>
      </c>
      <c r="K2696" t="s">
        <v>8159</v>
      </c>
      <c r="L2696" s="5">
        <v>6.3</v>
      </c>
      <c r="M2696" t="s">
        <v>8178</v>
      </c>
      <c r="N2696" s="6">
        <v>100829</v>
      </c>
      <c r="O2696" t="s">
        <v>8182</v>
      </c>
      <c r="P2696" s="6">
        <v>73000000</v>
      </c>
      <c r="Q2696" s="6">
        <v>352333929</v>
      </c>
      <c r="R2696">
        <v>279333929</v>
      </c>
      <c r="S2696" t="s">
        <v>8175</v>
      </c>
      <c r="T2696" s="7">
        <v>42491</v>
      </c>
      <c r="U2696" t="s">
        <v>6629</v>
      </c>
      <c r="V2696" s="7">
        <v>42491</v>
      </c>
      <c r="W2696" t="s">
        <v>8213</v>
      </c>
      <c r="X2696" t="s">
        <v>8200</v>
      </c>
      <c r="Y2696">
        <v>2016</v>
      </c>
      <c r="Z2696">
        <v>1</v>
      </c>
    </row>
    <row r="2697" spans="1:26" x14ac:dyDescent="0.25">
      <c r="A2697" t="s">
        <v>6630</v>
      </c>
      <c r="B2697" t="s">
        <v>6631</v>
      </c>
      <c r="C2697" t="s">
        <v>6631</v>
      </c>
      <c r="D2697">
        <v>0</v>
      </c>
      <c r="E2697">
        <v>95</v>
      </c>
      <c r="F2697">
        <v>1</v>
      </c>
      <c r="G2697">
        <v>35</v>
      </c>
      <c r="H2697" t="s">
        <v>8177</v>
      </c>
      <c r="I2697" t="s">
        <v>8158</v>
      </c>
      <c r="J2697" t="s">
        <v>8159</v>
      </c>
      <c r="K2697" t="s">
        <v>132</v>
      </c>
      <c r="L2697" s="5">
        <v>6.3</v>
      </c>
      <c r="M2697" t="s">
        <v>8178</v>
      </c>
      <c r="N2697" s="6">
        <v>111728</v>
      </c>
      <c r="O2697" t="s">
        <v>8182</v>
      </c>
      <c r="P2697" s="6">
        <v>78000000</v>
      </c>
      <c r="Q2697" s="6">
        <v>274325949</v>
      </c>
      <c r="R2697">
        <v>196325949</v>
      </c>
      <c r="S2697" t="s">
        <v>8175</v>
      </c>
      <c r="T2697" s="7">
        <v>41543</v>
      </c>
      <c r="U2697" t="s">
        <v>6632</v>
      </c>
      <c r="V2697" s="7">
        <v>41543</v>
      </c>
      <c r="W2697" t="s">
        <v>8211</v>
      </c>
      <c r="X2697" t="s">
        <v>8199</v>
      </c>
      <c r="Y2697">
        <v>2013</v>
      </c>
      <c r="Z2697">
        <v>26</v>
      </c>
    </row>
    <row r="2698" spans="1:26" x14ac:dyDescent="0.25">
      <c r="A2698" t="s">
        <v>6633</v>
      </c>
      <c r="B2698" t="s">
        <v>6634</v>
      </c>
      <c r="C2698" t="s">
        <v>6634</v>
      </c>
      <c r="D2698">
        <v>0</v>
      </c>
      <c r="E2698">
        <v>126</v>
      </c>
      <c r="F2698">
        <v>2</v>
      </c>
      <c r="G2698">
        <v>6</v>
      </c>
      <c r="H2698" t="s">
        <v>8183</v>
      </c>
      <c r="I2698" t="s">
        <v>132</v>
      </c>
      <c r="J2698" t="s">
        <v>145</v>
      </c>
      <c r="K2698" t="s">
        <v>5802</v>
      </c>
      <c r="L2698" s="5">
        <v>7</v>
      </c>
      <c r="M2698" t="s">
        <v>8178</v>
      </c>
      <c r="N2698" s="6">
        <v>61284</v>
      </c>
      <c r="O2698" t="s">
        <v>8179</v>
      </c>
      <c r="P2698" s="6">
        <v>37500000</v>
      </c>
      <c r="Q2698" s="6">
        <v>125856180</v>
      </c>
      <c r="R2698">
        <v>88356180</v>
      </c>
      <c r="S2698" t="s">
        <v>8175</v>
      </c>
      <c r="T2698" s="7">
        <v>42986</v>
      </c>
      <c r="U2698" t="s">
        <v>4001</v>
      </c>
      <c r="V2698" s="7">
        <v>42986</v>
      </c>
      <c r="W2698" t="s">
        <v>8211</v>
      </c>
      <c r="X2698" t="s">
        <v>1465</v>
      </c>
      <c r="Y2698">
        <v>2017</v>
      </c>
      <c r="Z2698">
        <v>8</v>
      </c>
    </row>
    <row r="2699" spans="1:26" x14ac:dyDescent="0.25">
      <c r="A2699" t="s">
        <v>6635</v>
      </c>
      <c r="B2699" t="s">
        <v>6636</v>
      </c>
      <c r="C2699" t="s">
        <v>6636</v>
      </c>
      <c r="D2699">
        <v>0</v>
      </c>
      <c r="E2699">
        <v>89</v>
      </c>
      <c r="F2699">
        <v>1</v>
      </c>
      <c r="G2699">
        <v>29</v>
      </c>
      <c r="H2699" t="s">
        <v>8177</v>
      </c>
      <c r="I2699" t="s">
        <v>132</v>
      </c>
      <c r="J2699" t="s">
        <v>8162</v>
      </c>
      <c r="K2699" t="s">
        <v>145</v>
      </c>
      <c r="L2699" s="5">
        <v>7</v>
      </c>
      <c r="M2699" t="s">
        <v>8178</v>
      </c>
      <c r="N2699" s="6">
        <v>65385</v>
      </c>
      <c r="O2699" t="s">
        <v>8179</v>
      </c>
      <c r="P2699" s="6">
        <v>2500000</v>
      </c>
      <c r="Q2699" s="6">
        <v>4806423</v>
      </c>
      <c r="R2699">
        <v>2306423</v>
      </c>
      <c r="S2699" t="s">
        <v>8175</v>
      </c>
      <c r="T2699" s="7">
        <v>40928</v>
      </c>
      <c r="U2699" t="s">
        <v>6637</v>
      </c>
      <c r="V2699" s="7">
        <v>40928</v>
      </c>
      <c r="W2699" t="s">
        <v>8198</v>
      </c>
      <c r="X2699" t="s">
        <v>1465</v>
      </c>
      <c r="Y2699">
        <v>2012</v>
      </c>
      <c r="Z2699">
        <v>20</v>
      </c>
    </row>
    <row r="2700" spans="1:26" x14ac:dyDescent="0.25">
      <c r="A2700" t="s">
        <v>6638</v>
      </c>
      <c r="B2700" t="s">
        <v>6639</v>
      </c>
      <c r="C2700" t="s">
        <v>6639</v>
      </c>
      <c r="D2700">
        <v>0</v>
      </c>
      <c r="E2700">
        <v>86</v>
      </c>
      <c r="F2700">
        <v>1</v>
      </c>
      <c r="G2700">
        <v>26</v>
      </c>
      <c r="H2700" t="s">
        <v>8177</v>
      </c>
      <c r="I2700" t="s">
        <v>83</v>
      </c>
      <c r="J2700" t="s">
        <v>8166</v>
      </c>
      <c r="K2700" t="s">
        <v>3857</v>
      </c>
      <c r="L2700" s="5">
        <v>5</v>
      </c>
      <c r="M2700" t="s">
        <v>8188</v>
      </c>
      <c r="N2700" s="6">
        <v>68041</v>
      </c>
      <c r="O2700" t="s">
        <v>8179</v>
      </c>
      <c r="P2700" s="6">
        <v>1000000</v>
      </c>
      <c r="Q2700" s="6">
        <v>38390020</v>
      </c>
      <c r="R2700">
        <v>37390020</v>
      </c>
      <c r="S2700" t="s">
        <v>8175</v>
      </c>
      <c r="T2700" s="7">
        <v>41053</v>
      </c>
      <c r="U2700" t="s">
        <v>6640</v>
      </c>
      <c r="V2700" s="7">
        <v>41053</v>
      </c>
      <c r="W2700" t="s">
        <v>8213</v>
      </c>
      <c r="X2700" t="s">
        <v>8199</v>
      </c>
      <c r="Y2700">
        <v>2012</v>
      </c>
      <c r="Z2700">
        <v>24</v>
      </c>
    </row>
    <row r="2701" spans="1:26" x14ac:dyDescent="0.25">
      <c r="A2701" t="s">
        <v>6641</v>
      </c>
      <c r="B2701" t="s">
        <v>6642</v>
      </c>
      <c r="C2701" t="s">
        <v>6642</v>
      </c>
      <c r="D2701">
        <v>0</v>
      </c>
      <c r="E2701">
        <v>107</v>
      </c>
      <c r="F2701">
        <v>1</v>
      </c>
      <c r="G2701">
        <v>47</v>
      </c>
      <c r="H2701" t="s">
        <v>8177</v>
      </c>
      <c r="I2701" t="s">
        <v>5529</v>
      </c>
      <c r="J2701" t="s">
        <v>132</v>
      </c>
      <c r="K2701" t="s">
        <v>8162</v>
      </c>
      <c r="L2701" s="5">
        <v>5.6</v>
      </c>
      <c r="M2701" t="s">
        <v>8178</v>
      </c>
      <c r="N2701" s="6">
        <v>81454</v>
      </c>
      <c r="O2701" t="s">
        <v>8179</v>
      </c>
      <c r="P2701" s="6">
        <v>20000000</v>
      </c>
      <c r="Q2701" s="6">
        <v>17537186</v>
      </c>
      <c r="R2701">
        <v>-2462814</v>
      </c>
      <c r="S2701" t="s">
        <v>8185</v>
      </c>
      <c r="T2701" s="7">
        <v>41536</v>
      </c>
      <c r="U2701" t="s">
        <v>1126</v>
      </c>
      <c r="V2701" s="7">
        <v>41536</v>
      </c>
      <c r="W2701" t="s">
        <v>8211</v>
      </c>
      <c r="X2701" t="s">
        <v>8199</v>
      </c>
      <c r="Y2701">
        <v>2013</v>
      </c>
      <c r="Z2701">
        <v>19</v>
      </c>
    </row>
    <row r="2702" spans="1:26" x14ac:dyDescent="0.25">
      <c r="A2702" t="s">
        <v>6643</v>
      </c>
      <c r="B2702" t="s">
        <v>6644</v>
      </c>
      <c r="C2702" t="s">
        <v>6644</v>
      </c>
      <c r="D2702">
        <v>0</v>
      </c>
      <c r="E2702">
        <v>97</v>
      </c>
      <c r="F2702">
        <v>1</v>
      </c>
      <c r="G2702">
        <v>37</v>
      </c>
      <c r="H2702" t="s">
        <v>8177</v>
      </c>
      <c r="I2702" t="s">
        <v>132</v>
      </c>
      <c r="J2702" t="s">
        <v>5802</v>
      </c>
      <c r="K2702" t="s">
        <v>5802</v>
      </c>
      <c r="L2702" s="5">
        <v>6.3</v>
      </c>
      <c r="M2702" t="s">
        <v>8178</v>
      </c>
      <c r="N2702" s="6">
        <v>324083</v>
      </c>
      <c r="O2702" t="s">
        <v>8182</v>
      </c>
      <c r="P2702" s="6">
        <v>18000000</v>
      </c>
      <c r="Q2702" s="6">
        <v>270665134</v>
      </c>
      <c r="R2702">
        <v>252665134</v>
      </c>
      <c r="S2702" t="s">
        <v>8175</v>
      </c>
      <c r="T2702" s="7">
        <v>41706</v>
      </c>
      <c r="U2702" t="s">
        <v>4488</v>
      </c>
      <c r="V2702" s="7">
        <v>41706</v>
      </c>
      <c r="W2702" t="s">
        <v>8203</v>
      </c>
      <c r="X2702" t="s">
        <v>8206</v>
      </c>
      <c r="Y2702">
        <v>2014</v>
      </c>
      <c r="Z2702">
        <v>8</v>
      </c>
    </row>
    <row r="2703" spans="1:26" x14ac:dyDescent="0.25">
      <c r="A2703" t="s">
        <v>6645</v>
      </c>
      <c r="B2703" t="s">
        <v>6646</v>
      </c>
      <c r="C2703" t="s">
        <v>6646</v>
      </c>
      <c r="D2703">
        <v>0</v>
      </c>
      <c r="E2703">
        <v>114</v>
      </c>
      <c r="F2703">
        <v>1</v>
      </c>
      <c r="G2703">
        <v>54</v>
      </c>
      <c r="H2703" t="s">
        <v>8177</v>
      </c>
      <c r="I2703" t="s">
        <v>8160</v>
      </c>
      <c r="J2703" t="s">
        <v>132</v>
      </c>
      <c r="K2703" t="s">
        <v>8162</v>
      </c>
      <c r="L2703" s="5">
        <v>7.1</v>
      </c>
      <c r="M2703" t="s">
        <v>8181</v>
      </c>
      <c r="N2703" s="6">
        <v>242678</v>
      </c>
      <c r="O2703" t="s">
        <v>8182</v>
      </c>
      <c r="P2703" s="6">
        <v>40000000</v>
      </c>
      <c r="Q2703" s="6">
        <v>86434523</v>
      </c>
      <c r="R2703">
        <v>46434523</v>
      </c>
      <c r="S2703" t="s">
        <v>8175</v>
      </c>
      <c r="T2703" s="7">
        <v>2016</v>
      </c>
      <c r="U2703" t="s">
        <v>2501</v>
      </c>
      <c r="V2703" s="7">
        <v>2016</v>
      </c>
      <c r="W2703" t="s">
        <v>8209</v>
      </c>
      <c r="X2703" t="s">
        <v>8206</v>
      </c>
      <c r="Y2703">
        <v>1905</v>
      </c>
      <c r="Z2703">
        <v>8</v>
      </c>
    </row>
    <row r="2704" spans="1:26" x14ac:dyDescent="0.25">
      <c r="A2704" t="s">
        <v>6647</v>
      </c>
      <c r="B2704" t="s">
        <v>6648</v>
      </c>
      <c r="C2704" t="s">
        <v>6648</v>
      </c>
      <c r="D2704">
        <v>0</v>
      </c>
      <c r="E2704">
        <v>105</v>
      </c>
      <c r="F2704">
        <v>1</v>
      </c>
      <c r="G2704">
        <v>45</v>
      </c>
      <c r="H2704" t="s">
        <v>8177</v>
      </c>
      <c r="I2704" t="s">
        <v>8160</v>
      </c>
      <c r="J2704" t="s">
        <v>8162</v>
      </c>
      <c r="K2704" t="s">
        <v>145</v>
      </c>
      <c r="L2704" s="5">
        <v>6.4</v>
      </c>
      <c r="M2704" t="s">
        <v>8178</v>
      </c>
      <c r="N2704" s="6">
        <v>66146</v>
      </c>
      <c r="O2704" t="s">
        <v>8179</v>
      </c>
      <c r="P2704" s="6">
        <v>27220000</v>
      </c>
      <c r="Q2704" s="6">
        <v>5617460</v>
      </c>
      <c r="R2704">
        <v>-21602540</v>
      </c>
      <c r="S2704" t="s">
        <v>8185</v>
      </c>
      <c r="T2704" s="7">
        <v>41306</v>
      </c>
      <c r="U2704" t="s">
        <v>6649</v>
      </c>
      <c r="V2704" s="7">
        <v>41306</v>
      </c>
      <c r="W2704" t="s">
        <v>8201</v>
      </c>
      <c r="X2704" t="s">
        <v>1465</v>
      </c>
      <c r="Y2704">
        <v>2013</v>
      </c>
      <c r="Z2704">
        <v>1</v>
      </c>
    </row>
    <row r="2705" spans="1:26" x14ac:dyDescent="0.25">
      <c r="A2705" t="s">
        <v>6650</v>
      </c>
      <c r="B2705" t="s">
        <v>6651</v>
      </c>
      <c r="C2705" t="s">
        <v>6652</v>
      </c>
      <c r="D2705">
        <v>0</v>
      </c>
      <c r="E2705">
        <v>126</v>
      </c>
      <c r="F2705">
        <v>2</v>
      </c>
      <c r="G2705">
        <v>6</v>
      </c>
      <c r="H2705" t="s">
        <v>8183</v>
      </c>
      <c r="I2705" t="s">
        <v>8159</v>
      </c>
      <c r="J2705" t="s">
        <v>8160</v>
      </c>
      <c r="K2705" t="s">
        <v>145</v>
      </c>
      <c r="L2705" s="5">
        <v>7.7</v>
      </c>
      <c r="M2705" t="s">
        <v>8181</v>
      </c>
      <c r="N2705" s="6">
        <v>93962</v>
      </c>
      <c r="O2705" t="s">
        <v>8179</v>
      </c>
      <c r="P2705" s="6">
        <v>30000000</v>
      </c>
      <c r="Q2705" s="6">
        <v>136835561</v>
      </c>
      <c r="R2705">
        <v>106835561</v>
      </c>
      <c r="S2705" t="s">
        <v>8175</v>
      </c>
      <c r="T2705" s="7">
        <v>41475</v>
      </c>
      <c r="U2705" t="s">
        <v>478</v>
      </c>
      <c r="V2705" s="7">
        <v>41475</v>
      </c>
      <c r="W2705" t="s">
        <v>8209</v>
      </c>
      <c r="X2705" t="s">
        <v>8206</v>
      </c>
      <c r="Y2705">
        <v>2013</v>
      </c>
      <c r="Z2705">
        <v>20</v>
      </c>
    </row>
    <row r="2706" spans="1:26" x14ac:dyDescent="0.25">
      <c r="A2706" t="s">
        <v>6653</v>
      </c>
      <c r="B2706" t="s">
        <v>6654</v>
      </c>
      <c r="C2706" t="s">
        <v>6654</v>
      </c>
      <c r="D2706">
        <v>0</v>
      </c>
      <c r="E2706">
        <v>121</v>
      </c>
      <c r="F2706">
        <v>2</v>
      </c>
      <c r="G2706">
        <v>1</v>
      </c>
      <c r="H2706" t="s">
        <v>8183</v>
      </c>
      <c r="I2706" t="s">
        <v>5529</v>
      </c>
      <c r="J2706" t="s">
        <v>8158</v>
      </c>
      <c r="K2706" t="s">
        <v>132</v>
      </c>
      <c r="L2706" s="5">
        <v>8</v>
      </c>
      <c r="M2706" t="s">
        <v>8181</v>
      </c>
      <c r="N2706" s="6">
        <v>1249361</v>
      </c>
      <c r="O2706" t="s">
        <v>8184</v>
      </c>
      <c r="P2706" s="6">
        <v>170000000</v>
      </c>
      <c r="Q2706" s="6">
        <v>773350147</v>
      </c>
      <c r="R2706">
        <v>603350147</v>
      </c>
      <c r="S2706" t="s">
        <v>8175</v>
      </c>
      <c r="T2706" s="7">
        <v>41841</v>
      </c>
      <c r="U2706" t="s">
        <v>3976</v>
      </c>
      <c r="V2706" s="7">
        <v>41841</v>
      </c>
      <c r="W2706" t="s">
        <v>8209</v>
      </c>
      <c r="X2706" t="s">
        <v>8205</v>
      </c>
      <c r="Y2706">
        <v>2014</v>
      </c>
      <c r="Z2706">
        <v>21</v>
      </c>
    </row>
    <row r="2707" spans="1:26" x14ac:dyDescent="0.25">
      <c r="A2707" t="s">
        <v>6655</v>
      </c>
      <c r="B2707" t="s">
        <v>6656</v>
      </c>
      <c r="C2707" t="s">
        <v>6656</v>
      </c>
      <c r="D2707">
        <v>0</v>
      </c>
      <c r="E2707">
        <v>106</v>
      </c>
      <c r="F2707">
        <v>1</v>
      </c>
      <c r="G2707">
        <v>46</v>
      </c>
      <c r="H2707" t="s">
        <v>8177</v>
      </c>
      <c r="I2707" t="s">
        <v>5529</v>
      </c>
      <c r="J2707" t="s">
        <v>8158</v>
      </c>
      <c r="K2707" t="s">
        <v>145</v>
      </c>
      <c r="L2707" s="5">
        <v>6.9</v>
      </c>
      <c r="M2707" t="s">
        <v>8178</v>
      </c>
      <c r="N2707" s="6">
        <v>82928</v>
      </c>
      <c r="O2707" t="s">
        <v>8179</v>
      </c>
      <c r="P2707" s="6">
        <v>9000000</v>
      </c>
      <c r="Q2707" s="6">
        <v>13627519</v>
      </c>
      <c r="R2707">
        <v>4627519</v>
      </c>
      <c r="S2707" t="s">
        <v>8175</v>
      </c>
      <c r="T2707" s="7">
        <v>41416</v>
      </c>
      <c r="U2707" t="s">
        <v>5960</v>
      </c>
      <c r="V2707" s="7">
        <v>41416</v>
      </c>
      <c r="W2707" t="s">
        <v>8213</v>
      </c>
      <c r="X2707" t="s">
        <v>8202</v>
      </c>
      <c r="Y2707">
        <v>2013</v>
      </c>
      <c r="Z2707">
        <v>22</v>
      </c>
    </row>
    <row r="2708" spans="1:26" x14ac:dyDescent="0.25">
      <c r="A2708" t="s">
        <v>6657</v>
      </c>
      <c r="B2708" t="s">
        <v>6658</v>
      </c>
      <c r="C2708" t="s">
        <v>6658</v>
      </c>
      <c r="D2708">
        <v>0</v>
      </c>
      <c r="E2708">
        <v>100</v>
      </c>
      <c r="F2708">
        <v>1</v>
      </c>
      <c r="G2708">
        <v>40</v>
      </c>
      <c r="H2708" t="s">
        <v>8177</v>
      </c>
      <c r="I2708" t="s">
        <v>8156</v>
      </c>
      <c r="J2708" t="s">
        <v>83</v>
      </c>
      <c r="K2708" t="s">
        <v>3857</v>
      </c>
      <c r="L2708" s="5">
        <v>6.2</v>
      </c>
      <c r="M2708" t="s">
        <v>8178</v>
      </c>
      <c r="N2708" s="6">
        <v>189198</v>
      </c>
      <c r="O2708" t="s">
        <v>8182</v>
      </c>
      <c r="P2708" s="6">
        <v>15000000</v>
      </c>
      <c r="Q2708" s="6">
        <v>146428180</v>
      </c>
      <c r="R2708">
        <v>131428180</v>
      </c>
      <c r="S2708" t="s">
        <v>8175</v>
      </c>
      <c r="T2708" s="7">
        <v>41291</v>
      </c>
      <c r="U2708" t="s">
        <v>3973</v>
      </c>
      <c r="V2708" s="7">
        <v>41291</v>
      </c>
      <c r="W2708" t="s">
        <v>8198</v>
      </c>
      <c r="X2708" t="s">
        <v>8199</v>
      </c>
      <c r="Y2708">
        <v>2013</v>
      </c>
      <c r="Z2708">
        <v>17</v>
      </c>
    </row>
    <row r="2709" spans="1:26" x14ac:dyDescent="0.25">
      <c r="A2709" t="s">
        <v>6659</v>
      </c>
      <c r="B2709" t="s">
        <v>6660</v>
      </c>
      <c r="C2709" t="s">
        <v>6660</v>
      </c>
      <c r="D2709">
        <v>0</v>
      </c>
      <c r="E2709">
        <v>111</v>
      </c>
      <c r="F2709">
        <v>1</v>
      </c>
      <c r="G2709">
        <v>51</v>
      </c>
      <c r="H2709" t="s">
        <v>8177</v>
      </c>
      <c r="I2709" t="s">
        <v>132</v>
      </c>
      <c r="J2709" t="s">
        <v>8162</v>
      </c>
      <c r="K2709" t="s">
        <v>145</v>
      </c>
      <c r="L2709" s="5">
        <v>5.7</v>
      </c>
      <c r="M2709" t="s">
        <v>8178</v>
      </c>
      <c r="N2709" s="6">
        <v>139222</v>
      </c>
      <c r="O2709" t="s">
        <v>8182</v>
      </c>
      <c r="P2709" s="6">
        <v>35000000</v>
      </c>
      <c r="Q2709" s="6">
        <v>173965010</v>
      </c>
      <c r="R2709">
        <v>138965010</v>
      </c>
      <c r="S2709" t="s">
        <v>8175</v>
      </c>
      <c r="T2709" s="7">
        <v>41312</v>
      </c>
      <c r="U2709" t="s">
        <v>3424</v>
      </c>
      <c r="V2709" s="7">
        <v>41312</v>
      </c>
      <c r="W2709" t="s">
        <v>8201</v>
      </c>
      <c r="X2709" t="s">
        <v>8199</v>
      </c>
      <c r="Y2709">
        <v>2013</v>
      </c>
      <c r="Z2709">
        <v>7</v>
      </c>
    </row>
    <row r="2710" spans="1:26" x14ac:dyDescent="0.25">
      <c r="A2710" t="s">
        <v>6661</v>
      </c>
      <c r="B2710" t="s">
        <v>6662</v>
      </c>
      <c r="C2710" t="s">
        <v>6662</v>
      </c>
      <c r="D2710">
        <v>0</v>
      </c>
      <c r="E2710">
        <v>106</v>
      </c>
      <c r="F2710">
        <v>1</v>
      </c>
      <c r="G2710">
        <v>46</v>
      </c>
      <c r="H2710" t="s">
        <v>8177</v>
      </c>
      <c r="I2710" t="s">
        <v>5529</v>
      </c>
      <c r="J2710" t="s">
        <v>8166</v>
      </c>
      <c r="K2710" t="s">
        <v>3857</v>
      </c>
      <c r="L2710" s="5">
        <v>6.9</v>
      </c>
      <c r="M2710" t="s">
        <v>8178</v>
      </c>
      <c r="N2710" s="6">
        <v>273888</v>
      </c>
      <c r="O2710" t="s">
        <v>8182</v>
      </c>
      <c r="P2710" s="6">
        <v>50000000</v>
      </c>
      <c r="Q2710" s="6">
        <v>222809600</v>
      </c>
      <c r="R2710">
        <v>172809600</v>
      </c>
      <c r="S2710" t="s">
        <v>8175</v>
      </c>
      <c r="T2710" s="7">
        <v>41666</v>
      </c>
      <c r="U2710" t="s">
        <v>3656</v>
      </c>
      <c r="V2710" s="7">
        <v>41666</v>
      </c>
      <c r="W2710" t="s">
        <v>8198</v>
      </c>
      <c r="X2710" t="s">
        <v>8205</v>
      </c>
      <c r="Y2710">
        <v>2014</v>
      </c>
      <c r="Z2710">
        <v>27</v>
      </c>
    </row>
    <row r="2711" spans="1:26" x14ac:dyDescent="0.25">
      <c r="A2711" t="s">
        <v>6663</v>
      </c>
      <c r="B2711" t="s">
        <v>6664</v>
      </c>
      <c r="C2711" t="s">
        <v>6664</v>
      </c>
      <c r="D2711">
        <v>0</v>
      </c>
      <c r="E2711">
        <v>134</v>
      </c>
      <c r="F2711">
        <v>2</v>
      </c>
      <c r="G2711">
        <v>14</v>
      </c>
      <c r="H2711" t="s">
        <v>8183</v>
      </c>
      <c r="I2711" t="s">
        <v>8160</v>
      </c>
      <c r="J2711" t="s">
        <v>145</v>
      </c>
      <c r="K2711" t="s">
        <v>8167</v>
      </c>
      <c r="L2711" s="5">
        <v>8.1</v>
      </c>
      <c r="M2711" t="s">
        <v>8181</v>
      </c>
      <c r="N2711" s="6">
        <v>728344</v>
      </c>
      <c r="O2711" t="s">
        <v>8184</v>
      </c>
      <c r="P2711" s="6">
        <v>20000000</v>
      </c>
      <c r="Q2711" s="6">
        <v>187733202</v>
      </c>
      <c r="R2711">
        <v>167733202</v>
      </c>
      <c r="S2711" t="s">
        <v>8175</v>
      </c>
      <c r="T2711" s="7">
        <v>41516</v>
      </c>
      <c r="U2711" t="s">
        <v>6345</v>
      </c>
      <c r="V2711" s="7">
        <v>41516</v>
      </c>
      <c r="W2711" t="s">
        <v>8212</v>
      </c>
      <c r="X2711" t="s">
        <v>1465</v>
      </c>
      <c r="Y2711">
        <v>2013</v>
      </c>
      <c r="Z2711">
        <v>30</v>
      </c>
    </row>
    <row r="2712" spans="1:26" x14ac:dyDescent="0.25">
      <c r="A2712" t="s">
        <v>6665</v>
      </c>
      <c r="B2712" t="s">
        <v>6666</v>
      </c>
      <c r="C2712" t="s">
        <v>6666</v>
      </c>
      <c r="D2712">
        <v>0</v>
      </c>
      <c r="E2712">
        <v>117</v>
      </c>
      <c r="F2712">
        <v>1</v>
      </c>
      <c r="G2712">
        <v>57</v>
      </c>
      <c r="H2712" t="s">
        <v>8177</v>
      </c>
      <c r="I2712" t="s">
        <v>5529</v>
      </c>
      <c r="J2712" t="s">
        <v>145</v>
      </c>
      <c r="K2712" t="s">
        <v>8167</v>
      </c>
      <c r="L2712" s="5">
        <v>6.7</v>
      </c>
      <c r="M2712" t="s">
        <v>8178</v>
      </c>
      <c r="N2712" s="6">
        <v>69679</v>
      </c>
      <c r="O2712" t="s">
        <v>8179</v>
      </c>
      <c r="P2712" s="6">
        <v>80000000</v>
      </c>
      <c r="Q2712" s="6">
        <v>52099090</v>
      </c>
      <c r="R2712">
        <v>-27900910</v>
      </c>
      <c r="S2712" t="s">
        <v>8185</v>
      </c>
      <c r="T2712" s="7">
        <v>42396</v>
      </c>
      <c r="U2712" t="s">
        <v>4512</v>
      </c>
      <c r="V2712" s="7">
        <v>42396</v>
      </c>
      <c r="W2712" t="s">
        <v>8198</v>
      </c>
      <c r="X2712" t="s">
        <v>8202</v>
      </c>
      <c r="Y2712">
        <v>2016</v>
      </c>
      <c r="Z2712">
        <v>27</v>
      </c>
    </row>
    <row r="2713" spans="1:26" x14ac:dyDescent="0.25">
      <c r="A2713" t="s">
        <v>6667</v>
      </c>
      <c r="B2713" t="s">
        <v>6668</v>
      </c>
      <c r="C2713" t="s">
        <v>6668</v>
      </c>
      <c r="D2713">
        <v>0</v>
      </c>
      <c r="E2713">
        <v>103</v>
      </c>
      <c r="F2713">
        <v>1</v>
      </c>
      <c r="G2713">
        <v>43</v>
      </c>
      <c r="H2713" t="s">
        <v>8177</v>
      </c>
      <c r="I2713" t="s">
        <v>5529</v>
      </c>
      <c r="J2713" t="s">
        <v>8158</v>
      </c>
      <c r="K2713" t="s">
        <v>8156</v>
      </c>
      <c r="L2713" s="5">
        <v>5.9</v>
      </c>
      <c r="M2713" t="s">
        <v>8178</v>
      </c>
      <c r="N2713" s="6">
        <v>143442</v>
      </c>
      <c r="O2713" t="s">
        <v>8182</v>
      </c>
      <c r="P2713" s="6">
        <v>150000000</v>
      </c>
      <c r="Q2713" s="6">
        <v>334933831</v>
      </c>
      <c r="R2713">
        <v>184933831</v>
      </c>
      <c r="S2713" t="s">
        <v>8175</v>
      </c>
      <c r="T2713" s="7">
        <v>42710</v>
      </c>
      <c r="U2713" t="s">
        <v>2958</v>
      </c>
      <c r="V2713" s="7">
        <v>42710</v>
      </c>
      <c r="W2713" t="s">
        <v>8196</v>
      </c>
      <c r="X2713" t="s">
        <v>8197</v>
      </c>
      <c r="Y2713">
        <v>2016</v>
      </c>
      <c r="Z2713">
        <v>6</v>
      </c>
    </row>
    <row r="2714" spans="1:26" x14ac:dyDescent="0.25">
      <c r="A2714" t="s">
        <v>6669</v>
      </c>
      <c r="B2714" t="s">
        <v>953</v>
      </c>
      <c r="C2714" t="s">
        <v>953</v>
      </c>
      <c r="D2714">
        <v>0</v>
      </c>
      <c r="E2714">
        <v>109</v>
      </c>
      <c r="F2714">
        <v>1</v>
      </c>
      <c r="G2714">
        <v>49</v>
      </c>
      <c r="H2714" t="s">
        <v>8177</v>
      </c>
      <c r="I2714" t="s">
        <v>145</v>
      </c>
      <c r="J2714" t="s">
        <v>83</v>
      </c>
      <c r="K2714" t="s">
        <v>8166</v>
      </c>
      <c r="L2714" s="5">
        <v>5.2</v>
      </c>
      <c r="M2714" t="s">
        <v>8178</v>
      </c>
      <c r="N2714" s="6">
        <v>50004</v>
      </c>
      <c r="O2714" t="s">
        <v>8179</v>
      </c>
      <c r="P2714" s="6">
        <v>19000000</v>
      </c>
      <c r="Q2714" s="6">
        <v>45158254</v>
      </c>
      <c r="R2714">
        <v>26158254</v>
      </c>
      <c r="S2714" t="s">
        <v>8175</v>
      </c>
      <c r="T2714" s="7">
        <v>43003</v>
      </c>
      <c r="U2714" t="s">
        <v>5192</v>
      </c>
      <c r="V2714" s="7">
        <v>43003</v>
      </c>
      <c r="W2714" t="s">
        <v>8211</v>
      </c>
      <c r="X2714" t="s">
        <v>8205</v>
      </c>
      <c r="Y2714">
        <v>2017</v>
      </c>
      <c r="Z2714">
        <v>25</v>
      </c>
    </row>
    <row r="2715" spans="1:26" x14ac:dyDescent="0.25">
      <c r="A2715" t="s">
        <v>6670</v>
      </c>
      <c r="B2715" t="s">
        <v>6671</v>
      </c>
      <c r="C2715" t="s">
        <v>6671</v>
      </c>
      <c r="D2715">
        <v>0</v>
      </c>
      <c r="E2715">
        <v>111</v>
      </c>
      <c r="F2715">
        <v>1</v>
      </c>
      <c r="G2715">
        <v>51</v>
      </c>
      <c r="H2715" t="s">
        <v>8177</v>
      </c>
      <c r="I2715" t="s">
        <v>8162</v>
      </c>
      <c r="J2715" t="s">
        <v>145</v>
      </c>
      <c r="K2715" t="s">
        <v>3857</v>
      </c>
      <c r="L2715" s="5">
        <v>6</v>
      </c>
      <c r="M2715" t="s">
        <v>8178</v>
      </c>
      <c r="N2715" s="6">
        <v>72391</v>
      </c>
      <c r="O2715" t="s">
        <v>8179</v>
      </c>
      <c r="P2715" s="6">
        <v>25000000</v>
      </c>
      <c r="Q2715" s="6">
        <v>39280992</v>
      </c>
      <c r="R2715">
        <v>14280992</v>
      </c>
      <c r="S2715" t="s">
        <v>8175</v>
      </c>
      <c r="T2715" s="7">
        <v>41953</v>
      </c>
      <c r="U2715" t="s">
        <v>5645</v>
      </c>
      <c r="V2715" s="7">
        <v>41953</v>
      </c>
      <c r="W2715" t="s">
        <v>8207</v>
      </c>
      <c r="X2715" t="s">
        <v>8205</v>
      </c>
      <c r="Y2715">
        <v>2014</v>
      </c>
      <c r="Z2715">
        <v>10</v>
      </c>
    </row>
    <row r="2716" spans="1:26" x14ac:dyDescent="0.25">
      <c r="A2716" t="s">
        <v>6672</v>
      </c>
      <c r="B2716" t="s">
        <v>6673</v>
      </c>
      <c r="C2716" t="s">
        <v>6673</v>
      </c>
      <c r="D2716">
        <v>0</v>
      </c>
      <c r="E2716">
        <v>104</v>
      </c>
      <c r="F2716">
        <v>1</v>
      </c>
      <c r="G2716">
        <v>44</v>
      </c>
      <c r="H2716" t="s">
        <v>8177</v>
      </c>
      <c r="I2716" t="s">
        <v>145</v>
      </c>
      <c r="J2716" t="s">
        <v>8165</v>
      </c>
      <c r="K2716" t="s">
        <v>5802</v>
      </c>
      <c r="L2716" s="5">
        <v>7.4</v>
      </c>
      <c r="M2716" t="s">
        <v>8181</v>
      </c>
      <c r="N2716" s="6">
        <v>160562</v>
      </c>
      <c r="O2716" t="s">
        <v>8182</v>
      </c>
      <c r="P2716" s="6">
        <v>11000000</v>
      </c>
      <c r="Q2716" s="6">
        <v>32960249</v>
      </c>
      <c r="R2716">
        <v>21960249</v>
      </c>
      <c r="S2716" t="s">
        <v>8175</v>
      </c>
      <c r="T2716" s="7">
        <v>41413</v>
      </c>
      <c r="U2716" t="s">
        <v>730</v>
      </c>
      <c r="V2716" s="7">
        <v>41413</v>
      </c>
      <c r="W2716" t="s">
        <v>8213</v>
      </c>
      <c r="X2716" t="s">
        <v>8200</v>
      </c>
      <c r="Y2716">
        <v>2013</v>
      </c>
      <c r="Z2716">
        <v>19</v>
      </c>
    </row>
    <row r="2717" spans="1:26" x14ac:dyDescent="0.25">
      <c r="A2717" t="s">
        <v>6674</v>
      </c>
      <c r="B2717" t="s">
        <v>6675</v>
      </c>
      <c r="C2717" t="s">
        <v>6675</v>
      </c>
      <c r="D2717">
        <v>0</v>
      </c>
      <c r="E2717">
        <v>106</v>
      </c>
      <c r="F2717">
        <v>1</v>
      </c>
      <c r="G2717">
        <v>46</v>
      </c>
      <c r="H2717" t="s">
        <v>8177</v>
      </c>
      <c r="I2717" t="s">
        <v>8162</v>
      </c>
      <c r="J2717" t="s">
        <v>145</v>
      </c>
      <c r="K2717" t="s">
        <v>8166</v>
      </c>
      <c r="L2717" s="5">
        <v>7.1</v>
      </c>
      <c r="M2717" t="s">
        <v>8181</v>
      </c>
      <c r="N2717" s="6">
        <v>195333</v>
      </c>
      <c r="O2717" t="s">
        <v>8182</v>
      </c>
      <c r="P2717" s="6">
        <v>30000000</v>
      </c>
      <c r="Q2717" s="6">
        <v>63414135</v>
      </c>
      <c r="R2717">
        <v>33414135</v>
      </c>
      <c r="S2717" t="s">
        <v>8175</v>
      </c>
      <c r="T2717" s="7">
        <v>41305</v>
      </c>
      <c r="U2717" t="s">
        <v>924</v>
      </c>
      <c r="V2717" s="7">
        <v>41305</v>
      </c>
      <c r="W2717" t="s">
        <v>8198</v>
      </c>
      <c r="X2717" t="s">
        <v>8199</v>
      </c>
      <c r="Y2717">
        <v>2013</v>
      </c>
      <c r="Z2717">
        <v>31</v>
      </c>
    </row>
    <row r="2718" spans="1:26" x14ac:dyDescent="0.25">
      <c r="A2718" t="s">
        <v>6676</v>
      </c>
      <c r="B2718" t="s">
        <v>6677</v>
      </c>
      <c r="C2718" t="s">
        <v>6677</v>
      </c>
      <c r="D2718">
        <v>0</v>
      </c>
      <c r="E2718">
        <v>102</v>
      </c>
      <c r="F2718">
        <v>1</v>
      </c>
      <c r="G2718">
        <v>42</v>
      </c>
      <c r="H2718" t="s">
        <v>8177</v>
      </c>
      <c r="I2718" t="s">
        <v>5529</v>
      </c>
      <c r="J2718" t="s">
        <v>145</v>
      </c>
      <c r="K2718" t="s">
        <v>3857</v>
      </c>
      <c r="L2718" s="5">
        <v>7.3</v>
      </c>
      <c r="M2718" t="s">
        <v>8181</v>
      </c>
      <c r="N2718" s="6">
        <v>90170</v>
      </c>
      <c r="O2718" t="s">
        <v>8179</v>
      </c>
      <c r="P2718" s="6">
        <v>13000000</v>
      </c>
      <c r="Q2718" s="6">
        <v>35259653</v>
      </c>
      <c r="R2718">
        <v>22259653</v>
      </c>
      <c r="S2718" t="s">
        <v>8175</v>
      </c>
      <c r="T2718" s="7">
        <v>42258</v>
      </c>
      <c r="U2718" t="s">
        <v>4151</v>
      </c>
      <c r="V2718" s="7">
        <v>42258</v>
      </c>
      <c r="W2718" t="s">
        <v>8211</v>
      </c>
      <c r="X2718" t="s">
        <v>1465</v>
      </c>
      <c r="Y2718">
        <v>2015</v>
      </c>
      <c r="Z2718">
        <v>11</v>
      </c>
    </row>
    <row r="2719" spans="1:26" x14ac:dyDescent="0.25">
      <c r="A2719" t="s">
        <v>6678</v>
      </c>
      <c r="B2719" t="s">
        <v>1053</v>
      </c>
      <c r="C2719" t="s">
        <v>1053</v>
      </c>
      <c r="D2719">
        <v>0</v>
      </c>
      <c r="E2719">
        <v>114</v>
      </c>
      <c r="F2719">
        <v>1</v>
      </c>
      <c r="G2719">
        <v>54</v>
      </c>
      <c r="H2719" t="s">
        <v>8177</v>
      </c>
      <c r="I2719" t="s">
        <v>5529</v>
      </c>
      <c r="J2719" t="s">
        <v>8158</v>
      </c>
      <c r="K2719" t="s">
        <v>8162</v>
      </c>
      <c r="L2719" s="5">
        <v>5.3</v>
      </c>
      <c r="M2719" t="s">
        <v>8178</v>
      </c>
      <c r="N2719" s="6">
        <v>65362</v>
      </c>
      <c r="O2719" t="s">
        <v>8179</v>
      </c>
      <c r="P2719" s="6">
        <v>105000000</v>
      </c>
      <c r="Q2719" s="6">
        <v>133782481</v>
      </c>
      <c r="R2719">
        <v>28782481</v>
      </c>
      <c r="S2719" t="s">
        <v>8175</v>
      </c>
      <c r="T2719" s="7">
        <v>42339</v>
      </c>
      <c r="U2719" t="s">
        <v>4021</v>
      </c>
      <c r="V2719" s="7">
        <v>42339</v>
      </c>
      <c r="W2719" t="s">
        <v>8196</v>
      </c>
      <c r="X2719" t="s">
        <v>8197</v>
      </c>
      <c r="Y2719">
        <v>2015</v>
      </c>
      <c r="Z2719">
        <v>1</v>
      </c>
    </row>
    <row r="2720" spans="1:26" x14ac:dyDescent="0.25">
      <c r="A2720" t="s">
        <v>6679</v>
      </c>
      <c r="B2720" t="s">
        <v>6680</v>
      </c>
      <c r="C2720" t="s">
        <v>6680</v>
      </c>
      <c r="D2720">
        <v>0</v>
      </c>
      <c r="E2720">
        <v>121</v>
      </c>
      <c r="F2720">
        <v>2</v>
      </c>
      <c r="G2720">
        <v>1</v>
      </c>
      <c r="H2720" t="s">
        <v>8183</v>
      </c>
      <c r="I2720" t="s">
        <v>8160</v>
      </c>
      <c r="J2720" t="s">
        <v>145</v>
      </c>
      <c r="K2720" t="s">
        <v>8165</v>
      </c>
      <c r="L2720" s="5">
        <v>7.3</v>
      </c>
      <c r="M2720" t="s">
        <v>8181</v>
      </c>
      <c r="N2720" s="6">
        <v>188819</v>
      </c>
      <c r="O2720" t="s">
        <v>8182</v>
      </c>
      <c r="P2720" s="6">
        <v>40000000</v>
      </c>
      <c r="Q2720" s="6">
        <v>195320400</v>
      </c>
      <c r="R2720">
        <v>155320400</v>
      </c>
      <c r="S2720" t="s">
        <v>8175</v>
      </c>
      <c r="T2720" s="7">
        <v>43601</v>
      </c>
      <c r="U2720" t="s">
        <v>5078</v>
      </c>
      <c r="V2720" s="7">
        <v>43601</v>
      </c>
      <c r="W2720" t="s">
        <v>8213</v>
      </c>
      <c r="X2720" t="s">
        <v>8199</v>
      </c>
      <c r="Y2720">
        <v>2019</v>
      </c>
      <c r="Z2720">
        <v>16</v>
      </c>
    </row>
    <row r="2721" spans="1:26" x14ac:dyDescent="0.25">
      <c r="A2721" t="s">
        <v>6681</v>
      </c>
      <c r="B2721" t="s">
        <v>6682</v>
      </c>
      <c r="C2721" t="s">
        <v>6682</v>
      </c>
      <c r="D2721">
        <v>0</v>
      </c>
      <c r="E2721">
        <v>109</v>
      </c>
      <c r="F2721">
        <v>1</v>
      </c>
      <c r="G2721">
        <v>49</v>
      </c>
      <c r="H2721" t="s">
        <v>8177</v>
      </c>
      <c r="I2721" t="s">
        <v>5529</v>
      </c>
      <c r="J2721" t="s">
        <v>8158</v>
      </c>
      <c r="K2721" t="s">
        <v>8156</v>
      </c>
      <c r="L2721" s="5">
        <v>5.7</v>
      </c>
      <c r="M2721" t="s">
        <v>8178</v>
      </c>
      <c r="N2721" s="6">
        <v>54450</v>
      </c>
      <c r="O2721" t="s">
        <v>8179</v>
      </c>
      <c r="P2721" s="6">
        <v>125000000</v>
      </c>
      <c r="Q2721" s="6">
        <v>26508132</v>
      </c>
      <c r="R2721">
        <v>-98491868</v>
      </c>
      <c r="S2721" t="s">
        <v>8185</v>
      </c>
      <c r="T2721" s="7">
        <v>2021</v>
      </c>
      <c r="U2721" t="s">
        <v>1664</v>
      </c>
      <c r="V2721" s="7">
        <v>2021</v>
      </c>
      <c r="W2721" t="s">
        <v>8209</v>
      </c>
      <c r="X2721" t="s">
        <v>8199</v>
      </c>
      <c r="Y2721">
        <v>1905</v>
      </c>
      <c r="Z2721">
        <v>13</v>
      </c>
    </row>
    <row r="2722" spans="1:26" x14ac:dyDescent="0.25">
      <c r="A2722" t="s">
        <v>6683</v>
      </c>
      <c r="B2722" t="s">
        <v>6684</v>
      </c>
      <c r="C2722" t="s">
        <v>6684</v>
      </c>
      <c r="D2722">
        <v>0</v>
      </c>
      <c r="E2722">
        <v>122</v>
      </c>
      <c r="F2722">
        <v>2</v>
      </c>
      <c r="G2722">
        <v>2</v>
      </c>
      <c r="H2722" t="s">
        <v>8183</v>
      </c>
      <c r="I2722" t="s">
        <v>8160</v>
      </c>
      <c r="J2722" t="s">
        <v>145</v>
      </c>
      <c r="K2722" t="s">
        <v>5802</v>
      </c>
      <c r="L2722" s="5">
        <v>7.2</v>
      </c>
      <c r="M2722" t="s">
        <v>8181</v>
      </c>
      <c r="N2722" s="6">
        <v>175979</v>
      </c>
      <c r="O2722" t="s">
        <v>8182</v>
      </c>
      <c r="P2722" s="6">
        <v>30000000</v>
      </c>
      <c r="Q2722" s="6">
        <v>34441873</v>
      </c>
      <c r="R2722">
        <v>4441873</v>
      </c>
      <c r="S2722" t="s">
        <v>8175</v>
      </c>
      <c r="T2722" s="7">
        <v>42252</v>
      </c>
      <c r="U2722" t="s">
        <v>1366</v>
      </c>
      <c r="V2722" s="7">
        <v>42252</v>
      </c>
      <c r="W2722" t="s">
        <v>8211</v>
      </c>
      <c r="X2722" t="s">
        <v>8206</v>
      </c>
      <c r="Y2722">
        <v>2015</v>
      </c>
      <c r="Z2722">
        <v>5</v>
      </c>
    </row>
    <row r="2723" spans="1:26" x14ac:dyDescent="0.25">
      <c r="A2723" t="s">
        <v>6685</v>
      </c>
      <c r="B2723" t="s">
        <v>6686</v>
      </c>
      <c r="C2723" t="s">
        <v>6686</v>
      </c>
      <c r="D2723">
        <v>0</v>
      </c>
      <c r="E2723">
        <v>111</v>
      </c>
      <c r="F2723">
        <v>1</v>
      </c>
      <c r="G2723">
        <v>51</v>
      </c>
      <c r="H2723" t="s">
        <v>8177</v>
      </c>
      <c r="I2723" t="s">
        <v>145</v>
      </c>
      <c r="J2723" t="s">
        <v>8168</v>
      </c>
      <c r="K2723" t="s">
        <v>5802</v>
      </c>
      <c r="L2723" s="5">
        <v>6.8</v>
      </c>
      <c r="M2723" t="s">
        <v>8178</v>
      </c>
      <c r="N2723" s="6">
        <v>67207</v>
      </c>
      <c r="O2723" t="s">
        <v>8179</v>
      </c>
      <c r="P2723" s="6">
        <v>30000000</v>
      </c>
      <c r="Q2723" s="6">
        <v>48963137</v>
      </c>
      <c r="R2723">
        <v>18963137</v>
      </c>
      <c r="S2723" t="s">
        <v>8175</v>
      </c>
      <c r="T2723" s="7">
        <v>41171</v>
      </c>
      <c r="U2723" t="s">
        <v>6687</v>
      </c>
      <c r="V2723" s="7">
        <v>41171</v>
      </c>
      <c r="W2723" t="s">
        <v>8211</v>
      </c>
      <c r="X2723" t="s">
        <v>8202</v>
      </c>
      <c r="Y2723">
        <v>2012</v>
      </c>
      <c r="Z2723">
        <v>19</v>
      </c>
    </row>
    <row r="2724" spans="1:26" x14ac:dyDescent="0.25">
      <c r="A2724" t="s">
        <v>6688</v>
      </c>
      <c r="B2724" t="s">
        <v>6689</v>
      </c>
      <c r="C2724" t="s">
        <v>6689</v>
      </c>
      <c r="D2724">
        <v>0</v>
      </c>
      <c r="E2724">
        <v>114</v>
      </c>
      <c r="F2724">
        <v>1</v>
      </c>
      <c r="G2724">
        <v>54</v>
      </c>
      <c r="H2724" t="s">
        <v>8177</v>
      </c>
      <c r="I2724" t="s">
        <v>8160</v>
      </c>
      <c r="J2724" t="s">
        <v>145</v>
      </c>
      <c r="K2724" t="s">
        <v>3857</v>
      </c>
      <c r="L2724" s="5">
        <v>8</v>
      </c>
      <c r="M2724" t="s">
        <v>8181</v>
      </c>
      <c r="N2724" s="6">
        <v>807292</v>
      </c>
      <c r="O2724" t="s">
        <v>8184</v>
      </c>
      <c r="P2724" s="6">
        <v>14000000</v>
      </c>
      <c r="Q2724" s="6">
        <v>233555708</v>
      </c>
      <c r="R2724">
        <v>219555708</v>
      </c>
      <c r="S2724" t="s">
        <v>8175</v>
      </c>
      <c r="T2724" s="7">
        <v>41880</v>
      </c>
      <c r="U2724" t="s">
        <v>5728</v>
      </c>
      <c r="V2724" s="7">
        <v>41880</v>
      </c>
      <c r="W2724" t="s">
        <v>8212</v>
      </c>
      <c r="X2724" t="s">
        <v>1465</v>
      </c>
      <c r="Y2724">
        <v>2014</v>
      </c>
      <c r="Z2724">
        <v>29</v>
      </c>
    </row>
    <row r="2725" spans="1:26" x14ac:dyDescent="0.25">
      <c r="A2725" t="s">
        <v>6690</v>
      </c>
      <c r="B2725" t="s">
        <v>6691</v>
      </c>
      <c r="C2725" t="s">
        <v>6691</v>
      </c>
      <c r="D2725">
        <v>0</v>
      </c>
      <c r="E2725">
        <v>95</v>
      </c>
      <c r="F2725">
        <v>1</v>
      </c>
      <c r="G2725">
        <v>35</v>
      </c>
      <c r="H2725" t="s">
        <v>8177</v>
      </c>
      <c r="I2725" t="s">
        <v>5529</v>
      </c>
      <c r="J2725" t="s">
        <v>132</v>
      </c>
      <c r="K2725" t="s">
        <v>8157</v>
      </c>
      <c r="L2725" s="5">
        <v>6.3</v>
      </c>
      <c r="M2725" t="s">
        <v>8178</v>
      </c>
      <c r="N2725" s="6">
        <v>59401</v>
      </c>
      <c r="O2725" t="s">
        <v>8179</v>
      </c>
      <c r="P2725" s="6">
        <v>8000000</v>
      </c>
      <c r="Q2725" s="6">
        <v>607595</v>
      </c>
      <c r="R2725">
        <v>-7392405</v>
      </c>
      <c r="S2725" t="s">
        <v>8185</v>
      </c>
      <c r="T2725" s="7">
        <v>42266</v>
      </c>
      <c r="U2725" t="s">
        <v>6692</v>
      </c>
      <c r="V2725" s="7">
        <v>42266</v>
      </c>
      <c r="W2725" t="s">
        <v>8211</v>
      </c>
      <c r="X2725" t="s">
        <v>8206</v>
      </c>
      <c r="Y2725">
        <v>2015</v>
      </c>
      <c r="Z2725">
        <v>19</v>
      </c>
    </row>
    <row r="2726" spans="1:26" x14ac:dyDescent="0.25">
      <c r="A2726" t="s">
        <v>6693</v>
      </c>
      <c r="B2726" t="s">
        <v>6694</v>
      </c>
      <c r="C2726" t="s">
        <v>6694</v>
      </c>
      <c r="D2726">
        <v>0</v>
      </c>
      <c r="E2726">
        <v>115</v>
      </c>
      <c r="F2726">
        <v>1</v>
      </c>
      <c r="G2726">
        <v>55</v>
      </c>
      <c r="H2726" t="s">
        <v>8177</v>
      </c>
      <c r="I2726" t="s">
        <v>5529</v>
      </c>
      <c r="J2726" t="s">
        <v>8158</v>
      </c>
      <c r="K2726" t="s">
        <v>8161</v>
      </c>
      <c r="L2726" s="5">
        <v>5.6</v>
      </c>
      <c r="M2726" t="s">
        <v>8178</v>
      </c>
      <c r="N2726" s="6">
        <v>205995</v>
      </c>
      <c r="O2726" t="s">
        <v>8182</v>
      </c>
      <c r="P2726" s="6">
        <v>125000000</v>
      </c>
      <c r="Q2726" s="6">
        <v>240697856</v>
      </c>
      <c r="R2726">
        <v>115697856</v>
      </c>
      <c r="S2726" t="s">
        <v>8175</v>
      </c>
      <c r="T2726" s="7">
        <v>42717</v>
      </c>
      <c r="U2726" t="s">
        <v>6695</v>
      </c>
      <c r="V2726" s="7">
        <v>42717</v>
      </c>
      <c r="W2726" t="s">
        <v>8196</v>
      </c>
      <c r="X2726" t="s">
        <v>8197</v>
      </c>
      <c r="Y2726">
        <v>2016</v>
      </c>
      <c r="Z2726">
        <v>13</v>
      </c>
    </row>
    <row r="2727" spans="1:26" x14ac:dyDescent="0.25">
      <c r="A2727" t="s">
        <v>6696</v>
      </c>
      <c r="B2727" t="s">
        <v>6697</v>
      </c>
      <c r="C2727" t="s">
        <v>6697</v>
      </c>
      <c r="D2727">
        <v>0</v>
      </c>
      <c r="E2727">
        <v>109</v>
      </c>
      <c r="F2727">
        <v>1</v>
      </c>
      <c r="G2727">
        <v>49</v>
      </c>
      <c r="H2727" t="s">
        <v>8177</v>
      </c>
      <c r="I2727" t="s">
        <v>132</v>
      </c>
      <c r="J2727" t="s">
        <v>5802</v>
      </c>
      <c r="K2727" t="s">
        <v>5802</v>
      </c>
      <c r="L2727" s="5">
        <v>5.6</v>
      </c>
      <c r="M2727" t="s">
        <v>8178</v>
      </c>
      <c r="N2727" s="6">
        <v>142983</v>
      </c>
      <c r="O2727" t="s">
        <v>8182</v>
      </c>
      <c r="P2727" s="6">
        <v>40000000</v>
      </c>
      <c r="Q2727" s="6">
        <v>169837010</v>
      </c>
      <c r="R2727">
        <v>129837010</v>
      </c>
      <c r="S2727" t="s">
        <v>8175</v>
      </c>
      <c r="T2727" s="7">
        <v>41946</v>
      </c>
      <c r="U2727" t="s">
        <v>1617</v>
      </c>
      <c r="V2727" s="7">
        <v>41946</v>
      </c>
      <c r="W2727" t="s">
        <v>8207</v>
      </c>
      <c r="X2727" t="s">
        <v>8205</v>
      </c>
      <c r="Y2727">
        <v>2014</v>
      </c>
      <c r="Z2727">
        <v>3</v>
      </c>
    </row>
    <row r="2728" spans="1:26" x14ac:dyDescent="0.25">
      <c r="A2728" t="s">
        <v>6698</v>
      </c>
      <c r="B2728" t="s">
        <v>6699</v>
      </c>
      <c r="C2728" t="s">
        <v>6699</v>
      </c>
      <c r="D2728">
        <v>0</v>
      </c>
      <c r="E2728">
        <v>95</v>
      </c>
      <c r="F2728">
        <v>1</v>
      </c>
      <c r="G2728">
        <v>35</v>
      </c>
      <c r="H2728" t="s">
        <v>8177</v>
      </c>
      <c r="I2728" t="s">
        <v>8158</v>
      </c>
      <c r="J2728" t="s">
        <v>8159</v>
      </c>
      <c r="K2728" t="s">
        <v>132</v>
      </c>
      <c r="L2728" s="5">
        <v>8.1</v>
      </c>
      <c r="M2728" t="s">
        <v>8181</v>
      </c>
      <c r="N2728" s="6">
        <v>759884</v>
      </c>
      <c r="O2728" t="s">
        <v>8184</v>
      </c>
      <c r="P2728" s="6">
        <v>175000000</v>
      </c>
      <c r="Q2728" s="6">
        <v>858848019</v>
      </c>
      <c r="R2728">
        <v>683848019</v>
      </c>
      <c r="S2728" t="s">
        <v>8175</v>
      </c>
      <c r="T2728" s="7">
        <v>42142</v>
      </c>
      <c r="U2728" t="s">
        <v>6700</v>
      </c>
      <c r="V2728" s="7">
        <v>42142</v>
      </c>
      <c r="W2728" t="s">
        <v>8213</v>
      </c>
      <c r="X2728" t="s">
        <v>8205</v>
      </c>
      <c r="Y2728">
        <v>2015</v>
      </c>
      <c r="Z2728">
        <v>18</v>
      </c>
    </row>
    <row r="2729" spans="1:26" x14ac:dyDescent="0.25">
      <c r="A2729" t="s">
        <v>6701</v>
      </c>
      <c r="B2729" t="s">
        <v>6702</v>
      </c>
      <c r="C2729" t="s">
        <v>6702</v>
      </c>
      <c r="D2729">
        <v>0</v>
      </c>
      <c r="E2729">
        <v>118</v>
      </c>
      <c r="F2729">
        <v>1</v>
      </c>
      <c r="G2729">
        <v>58</v>
      </c>
      <c r="H2729" t="s">
        <v>8177</v>
      </c>
      <c r="I2729" t="s">
        <v>5529</v>
      </c>
      <c r="J2729" t="s">
        <v>8162</v>
      </c>
      <c r="K2729" t="s">
        <v>145</v>
      </c>
      <c r="L2729" s="5">
        <v>6.4</v>
      </c>
      <c r="M2729" t="s">
        <v>8178</v>
      </c>
      <c r="N2729" s="6">
        <v>69606</v>
      </c>
      <c r="O2729" t="s">
        <v>8179</v>
      </c>
      <c r="P2729" s="6">
        <v>30000000</v>
      </c>
      <c r="Q2729" s="6">
        <v>18074539</v>
      </c>
      <c r="R2729">
        <v>-11925461</v>
      </c>
      <c r="S2729" t="s">
        <v>8185</v>
      </c>
      <c r="T2729" s="7">
        <v>41331</v>
      </c>
      <c r="U2729" t="s">
        <v>5192</v>
      </c>
      <c r="V2729" s="7">
        <v>41331</v>
      </c>
      <c r="W2729" t="s">
        <v>8201</v>
      </c>
      <c r="X2729" t="s">
        <v>8197</v>
      </c>
      <c r="Y2729">
        <v>2013</v>
      </c>
      <c r="Z2729">
        <v>26</v>
      </c>
    </row>
    <row r="2730" spans="1:26" x14ac:dyDescent="0.25">
      <c r="A2730" t="s">
        <v>6703</v>
      </c>
      <c r="B2730" t="s">
        <v>6704</v>
      </c>
      <c r="C2730" t="s">
        <v>6704</v>
      </c>
      <c r="D2730">
        <v>0</v>
      </c>
      <c r="E2730">
        <v>94</v>
      </c>
      <c r="F2730">
        <v>1</v>
      </c>
      <c r="G2730">
        <v>34</v>
      </c>
      <c r="H2730" t="s">
        <v>8177</v>
      </c>
      <c r="I2730" t="s">
        <v>8162</v>
      </c>
      <c r="J2730" t="s">
        <v>145</v>
      </c>
      <c r="K2730" t="s">
        <v>3857</v>
      </c>
      <c r="L2730" s="5">
        <v>5.3</v>
      </c>
      <c r="M2730" t="s">
        <v>8178</v>
      </c>
      <c r="N2730" s="6">
        <v>146939</v>
      </c>
      <c r="O2730" t="s">
        <v>8182</v>
      </c>
      <c r="P2730" s="6">
        <v>5000000</v>
      </c>
      <c r="Q2730" s="6">
        <v>32170399</v>
      </c>
      <c r="R2730">
        <v>27170399</v>
      </c>
      <c r="S2730" t="s">
        <v>8175</v>
      </c>
      <c r="T2730" s="7">
        <v>41157</v>
      </c>
      <c r="U2730" t="s">
        <v>6705</v>
      </c>
      <c r="V2730" s="7">
        <v>41157</v>
      </c>
      <c r="W2730" t="s">
        <v>8211</v>
      </c>
      <c r="X2730" t="s">
        <v>8202</v>
      </c>
      <c r="Y2730">
        <v>2012</v>
      </c>
      <c r="Z2730">
        <v>5</v>
      </c>
    </row>
    <row r="2731" spans="1:26" x14ac:dyDescent="0.25">
      <c r="A2731" t="s">
        <v>6706</v>
      </c>
      <c r="B2731" t="s">
        <v>6707</v>
      </c>
      <c r="C2731" t="s">
        <v>6707</v>
      </c>
      <c r="D2731">
        <v>0</v>
      </c>
      <c r="E2731">
        <v>97</v>
      </c>
      <c r="F2731">
        <v>1</v>
      </c>
      <c r="G2731">
        <v>37</v>
      </c>
      <c r="H2731" t="s">
        <v>8177</v>
      </c>
      <c r="I2731" t="s">
        <v>132</v>
      </c>
      <c r="J2731" t="s">
        <v>8157</v>
      </c>
      <c r="K2731" t="s">
        <v>5802</v>
      </c>
      <c r="L2731" s="5">
        <v>4.9000000000000004</v>
      </c>
      <c r="M2731" t="s">
        <v>8188</v>
      </c>
      <c r="N2731" s="6">
        <v>54077</v>
      </c>
      <c r="O2731" t="s">
        <v>8179</v>
      </c>
      <c r="P2731" s="6">
        <v>20000000</v>
      </c>
      <c r="Q2731" s="6">
        <v>100375432</v>
      </c>
      <c r="R2731">
        <v>80375432</v>
      </c>
      <c r="S2731" t="s">
        <v>8175</v>
      </c>
      <c r="T2731" s="7">
        <v>41820</v>
      </c>
      <c r="U2731" t="s">
        <v>6708</v>
      </c>
      <c r="V2731" s="7">
        <v>41820</v>
      </c>
      <c r="W2731" t="s">
        <v>8208</v>
      </c>
      <c r="X2731" t="s">
        <v>8205</v>
      </c>
      <c r="Y2731">
        <v>2014</v>
      </c>
      <c r="Z2731">
        <v>30</v>
      </c>
    </row>
    <row r="2732" spans="1:26" x14ac:dyDescent="0.25">
      <c r="A2732" t="s">
        <v>6709</v>
      </c>
      <c r="B2732" t="s">
        <v>6710</v>
      </c>
      <c r="C2732" t="s">
        <v>6710</v>
      </c>
      <c r="D2732">
        <v>0</v>
      </c>
      <c r="E2732">
        <v>130</v>
      </c>
      <c r="F2732">
        <v>2</v>
      </c>
      <c r="G2732">
        <v>10</v>
      </c>
      <c r="H2732" t="s">
        <v>8183</v>
      </c>
      <c r="I2732" t="s">
        <v>5529</v>
      </c>
      <c r="J2732" t="s">
        <v>8158</v>
      </c>
      <c r="K2732" t="s">
        <v>145</v>
      </c>
      <c r="L2732" s="5">
        <v>7.6</v>
      </c>
      <c r="M2732" t="s">
        <v>8181</v>
      </c>
      <c r="N2732" s="6">
        <v>458797</v>
      </c>
      <c r="O2732" t="s">
        <v>8182</v>
      </c>
      <c r="P2732" s="6">
        <v>170000000</v>
      </c>
      <c r="Q2732" s="6">
        <v>710644566</v>
      </c>
      <c r="R2732">
        <v>540644566</v>
      </c>
      <c r="S2732" t="s">
        <v>8175</v>
      </c>
      <c r="T2732" s="7">
        <v>41816</v>
      </c>
      <c r="U2732" t="s">
        <v>5016</v>
      </c>
      <c r="V2732" s="7">
        <v>41816</v>
      </c>
      <c r="W2732" t="s">
        <v>8208</v>
      </c>
      <c r="X2732" t="s">
        <v>8199</v>
      </c>
      <c r="Y2732">
        <v>2014</v>
      </c>
      <c r="Z2732">
        <v>26</v>
      </c>
    </row>
    <row r="2733" spans="1:26" x14ac:dyDescent="0.25">
      <c r="A2733" t="s">
        <v>6711</v>
      </c>
      <c r="B2733" t="s">
        <v>6712</v>
      </c>
      <c r="C2733" t="s">
        <v>6712</v>
      </c>
      <c r="D2733">
        <v>0</v>
      </c>
      <c r="E2733">
        <v>116</v>
      </c>
      <c r="F2733">
        <v>1</v>
      </c>
      <c r="G2733">
        <v>56</v>
      </c>
      <c r="H2733" t="s">
        <v>8177</v>
      </c>
      <c r="I2733" t="s">
        <v>83</v>
      </c>
      <c r="J2733" t="s">
        <v>8166</v>
      </c>
      <c r="K2733" t="s">
        <v>3857</v>
      </c>
      <c r="L2733" s="5">
        <v>5.8</v>
      </c>
      <c r="M2733" t="s">
        <v>8178</v>
      </c>
      <c r="N2733" s="6">
        <v>66950</v>
      </c>
      <c r="O2733" t="s">
        <v>8179</v>
      </c>
      <c r="P2733" s="6">
        <v>242000</v>
      </c>
      <c r="Q2733" s="6">
        <v>1944287</v>
      </c>
      <c r="R2733">
        <v>1702287</v>
      </c>
      <c r="S2733" t="s">
        <v>8175</v>
      </c>
      <c r="T2733" s="7">
        <v>40930</v>
      </c>
      <c r="U2733" t="s">
        <v>6713</v>
      </c>
      <c r="V2733" s="7">
        <v>40930</v>
      </c>
      <c r="W2733" t="s">
        <v>8198</v>
      </c>
      <c r="X2733" t="s">
        <v>8200</v>
      </c>
      <c r="Y2733">
        <v>2012</v>
      </c>
      <c r="Z2733">
        <v>22</v>
      </c>
    </row>
    <row r="2734" spans="1:26" x14ac:dyDescent="0.25">
      <c r="A2734" t="s">
        <v>6714</v>
      </c>
      <c r="B2734" t="s">
        <v>6715</v>
      </c>
      <c r="C2734" t="s">
        <v>6715</v>
      </c>
      <c r="D2734">
        <v>0</v>
      </c>
      <c r="E2734">
        <v>89</v>
      </c>
      <c r="F2734">
        <v>1</v>
      </c>
      <c r="G2734">
        <v>29</v>
      </c>
      <c r="H2734" t="s">
        <v>8177</v>
      </c>
      <c r="I2734" t="s">
        <v>5529</v>
      </c>
      <c r="J2734" t="s">
        <v>8158</v>
      </c>
      <c r="K2734" t="s">
        <v>145</v>
      </c>
      <c r="L2734" s="5">
        <v>5.8</v>
      </c>
      <c r="M2734" t="s">
        <v>8178</v>
      </c>
      <c r="N2734" s="6">
        <v>70791</v>
      </c>
      <c r="O2734" t="s">
        <v>8179</v>
      </c>
      <c r="P2734" s="6">
        <v>50000000</v>
      </c>
      <c r="Q2734" s="6">
        <v>161515959</v>
      </c>
      <c r="R2734">
        <v>111515959</v>
      </c>
      <c r="S2734" t="s">
        <v>8175</v>
      </c>
      <c r="T2734" s="7">
        <v>41848</v>
      </c>
      <c r="U2734" t="s">
        <v>6188</v>
      </c>
      <c r="V2734" s="7">
        <v>41848</v>
      </c>
      <c r="W2734" t="s">
        <v>8209</v>
      </c>
      <c r="X2734" t="s">
        <v>8205</v>
      </c>
      <c r="Y2734">
        <v>2014</v>
      </c>
      <c r="Z2734">
        <v>28</v>
      </c>
    </row>
    <row r="2735" spans="1:26" x14ac:dyDescent="0.25">
      <c r="A2735" t="s">
        <v>6716</v>
      </c>
      <c r="B2735" t="s">
        <v>6717</v>
      </c>
      <c r="C2735" t="s">
        <v>6717</v>
      </c>
      <c r="D2735">
        <v>0</v>
      </c>
      <c r="E2735">
        <v>107</v>
      </c>
      <c r="F2735">
        <v>1</v>
      </c>
      <c r="G2735">
        <v>47</v>
      </c>
      <c r="H2735" t="s">
        <v>8177</v>
      </c>
      <c r="I2735" t="s">
        <v>5529</v>
      </c>
      <c r="J2735" t="s">
        <v>8158</v>
      </c>
      <c r="K2735" t="s">
        <v>8161</v>
      </c>
      <c r="L2735" s="5">
        <v>6.3</v>
      </c>
      <c r="M2735" t="s">
        <v>8178</v>
      </c>
      <c r="N2735" s="6">
        <v>63091</v>
      </c>
      <c r="O2735" t="s">
        <v>8179</v>
      </c>
      <c r="P2735" s="6">
        <v>70000000</v>
      </c>
      <c r="Q2735" s="6">
        <v>0</v>
      </c>
      <c r="R2735">
        <v>-70000000</v>
      </c>
      <c r="S2735" t="s">
        <v>8185</v>
      </c>
      <c r="T2735" s="7">
        <v>42713</v>
      </c>
      <c r="U2735" t="s">
        <v>6718</v>
      </c>
      <c r="V2735" s="7">
        <v>42713</v>
      </c>
      <c r="W2735" t="s">
        <v>8196</v>
      </c>
      <c r="X2735" t="s">
        <v>1465</v>
      </c>
      <c r="Y2735">
        <v>2016</v>
      </c>
      <c r="Z2735">
        <v>9</v>
      </c>
    </row>
    <row r="2736" spans="1:26" x14ac:dyDescent="0.25">
      <c r="A2736" t="s">
        <v>6719</v>
      </c>
      <c r="B2736" t="s">
        <v>6720</v>
      </c>
      <c r="C2736" t="s">
        <v>6720</v>
      </c>
      <c r="D2736">
        <v>0</v>
      </c>
      <c r="E2736">
        <v>88</v>
      </c>
      <c r="F2736">
        <v>1</v>
      </c>
      <c r="G2736">
        <v>28</v>
      </c>
      <c r="H2736" t="s">
        <v>8177</v>
      </c>
      <c r="I2736" t="s">
        <v>83</v>
      </c>
      <c r="J2736" t="s">
        <v>8166</v>
      </c>
      <c r="K2736" t="s">
        <v>5802</v>
      </c>
      <c r="L2736" s="5">
        <v>4.5999999999999996</v>
      </c>
      <c r="M2736" t="s">
        <v>8188</v>
      </c>
      <c r="N2736" s="6">
        <v>69398</v>
      </c>
      <c r="O2736" t="s">
        <v>8179</v>
      </c>
      <c r="P2736" s="6">
        <v>5000000</v>
      </c>
      <c r="Q2736" s="6">
        <v>142802657</v>
      </c>
      <c r="R2736">
        <v>137802657</v>
      </c>
      <c r="S2736" t="s">
        <v>8175</v>
      </c>
      <c r="T2736" s="7">
        <v>41179</v>
      </c>
      <c r="U2736" t="s">
        <v>6721</v>
      </c>
      <c r="V2736" s="7">
        <v>41179</v>
      </c>
      <c r="W2736" t="s">
        <v>8211</v>
      </c>
      <c r="X2736" t="s">
        <v>8199</v>
      </c>
      <c r="Y2736">
        <v>2012</v>
      </c>
      <c r="Z2736">
        <v>27</v>
      </c>
    </row>
    <row r="2737" spans="1:26" x14ac:dyDescent="0.25">
      <c r="A2737" t="s">
        <v>6722</v>
      </c>
      <c r="B2737" t="s">
        <v>6723</v>
      </c>
      <c r="C2737" t="s">
        <v>6723</v>
      </c>
      <c r="D2737">
        <v>0</v>
      </c>
      <c r="E2737">
        <v>165</v>
      </c>
      <c r="F2737">
        <v>2</v>
      </c>
      <c r="G2737">
        <v>45</v>
      </c>
      <c r="H2737" t="s">
        <v>8183</v>
      </c>
      <c r="I2737" t="s">
        <v>5529</v>
      </c>
      <c r="J2737" t="s">
        <v>8158</v>
      </c>
      <c r="K2737" t="s">
        <v>8161</v>
      </c>
      <c r="L2737" s="5">
        <v>5.6</v>
      </c>
      <c r="M2737" t="s">
        <v>8178</v>
      </c>
      <c r="N2737" s="6">
        <v>327675</v>
      </c>
      <c r="O2737" t="s">
        <v>8182</v>
      </c>
      <c r="P2737" s="6">
        <v>210000000</v>
      </c>
      <c r="Q2737" s="6">
        <v>1104054072</v>
      </c>
      <c r="R2737">
        <v>894054072</v>
      </c>
      <c r="S2737" t="s">
        <v>8175</v>
      </c>
      <c r="T2737" s="7">
        <v>41809</v>
      </c>
      <c r="U2737" t="s">
        <v>1410</v>
      </c>
      <c r="V2737" s="7">
        <v>41809</v>
      </c>
      <c r="W2737" t="s">
        <v>8208</v>
      </c>
      <c r="X2737" t="s">
        <v>8199</v>
      </c>
      <c r="Y2737">
        <v>2014</v>
      </c>
      <c r="Z2737">
        <v>19</v>
      </c>
    </row>
    <row r="2738" spans="1:26" x14ac:dyDescent="0.25">
      <c r="A2738" t="s">
        <v>6724</v>
      </c>
      <c r="B2738" t="s">
        <v>6725</v>
      </c>
      <c r="C2738" t="s">
        <v>6725</v>
      </c>
      <c r="D2738">
        <v>0</v>
      </c>
      <c r="E2738">
        <v>91</v>
      </c>
      <c r="F2738">
        <v>1</v>
      </c>
      <c r="G2738">
        <v>31</v>
      </c>
      <c r="H2738" t="s">
        <v>8177</v>
      </c>
      <c r="I2738" t="s">
        <v>132</v>
      </c>
      <c r="J2738" t="s">
        <v>8156</v>
      </c>
      <c r="K2738" t="s">
        <v>83</v>
      </c>
      <c r="L2738" s="5">
        <v>6.5</v>
      </c>
      <c r="M2738" t="s">
        <v>8178</v>
      </c>
      <c r="N2738" s="6">
        <v>50564</v>
      </c>
      <c r="O2738" t="s">
        <v>8179</v>
      </c>
      <c r="P2738" s="6">
        <v>6538513</v>
      </c>
      <c r="Q2738" s="6">
        <v>0</v>
      </c>
      <c r="R2738">
        <v>-6538513</v>
      </c>
      <c r="S2738" t="s">
        <v>8185</v>
      </c>
      <c r="T2738" s="7">
        <v>42034</v>
      </c>
      <c r="U2738" t="s">
        <v>5552</v>
      </c>
      <c r="V2738" s="7">
        <v>42034</v>
      </c>
      <c r="W2738" t="s">
        <v>8198</v>
      </c>
      <c r="X2738" t="s">
        <v>1465</v>
      </c>
      <c r="Y2738">
        <v>2015</v>
      </c>
      <c r="Z2738">
        <v>30</v>
      </c>
    </row>
    <row r="2739" spans="1:26" x14ac:dyDescent="0.25">
      <c r="A2739" t="s">
        <v>6726</v>
      </c>
      <c r="B2739" t="s">
        <v>6727</v>
      </c>
      <c r="C2739" t="s">
        <v>6727</v>
      </c>
      <c r="D2739">
        <v>0</v>
      </c>
      <c r="E2739">
        <v>139</v>
      </c>
      <c r="F2739">
        <v>2</v>
      </c>
      <c r="G2739">
        <v>19</v>
      </c>
      <c r="H2739" t="s">
        <v>8183</v>
      </c>
      <c r="I2739" t="s">
        <v>8160</v>
      </c>
      <c r="J2739" t="s">
        <v>145</v>
      </c>
      <c r="K2739" t="s">
        <v>8167</v>
      </c>
      <c r="L2739" s="5">
        <v>8.1</v>
      </c>
      <c r="M2739" t="s">
        <v>8181</v>
      </c>
      <c r="N2739" s="6">
        <v>573012</v>
      </c>
      <c r="O2739" t="s">
        <v>8184</v>
      </c>
      <c r="P2739" s="6">
        <v>40000000</v>
      </c>
      <c r="Q2739" s="6">
        <v>180563636</v>
      </c>
      <c r="R2739">
        <v>140563636</v>
      </c>
      <c r="S2739" t="s">
        <v>8175</v>
      </c>
      <c r="T2739" s="7">
        <v>42617</v>
      </c>
      <c r="U2739" t="s">
        <v>1423</v>
      </c>
      <c r="V2739" s="7">
        <v>42617</v>
      </c>
      <c r="W2739" t="s">
        <v>8211</v>
      </c>
      <c r="X2739" t="s">
        <v>8200</v>
      </c>
      <c r="Y2739">
        <v>2016</v>
      </c>
      <c r="Z2739">
        <v>4</v>
      </c>
    </row>
    <row r="2740" spans="1:26" x14ac:dyDescent="0.25">
      <c r="A2740" t="s">
        <v>6728</v>
      </c>
      <c r="B2740" t="s">
        <v>6729</v>
      </c>
      <c r="C2740" t="s">
        <v>6729</v>
      </c>
      <c r="D2740">
        <v>0</v>
      </c>
      <c r="E2740">
        <v>105</v>
      </c>
      <c r="F2740">
        <v>1</v>
      </c>
      <c r="G2740">
        <v>45</v>
      </c>
      <c r="H2740" t="s">
        <v>8177</v>
      </c>
      <c r="I2740" t="s">
        <v>132</v>
      </c>
      <c r="J2740" t="s">
        <v>8163</v>
      </c>
      <c r="K2740" t="s">
        <v>8156</v>
      </c>
      <c r="L2740" s="5">
        <v>6.1</v>
      </c>
      <c r="M2740" t="s">
        <v>8178</v>
      </c>
      <c r="N2740" s="6">
        <v>54414</v>
      </c>
      <c r="O2740" t="s">
        <v>8179</v>
      </c>
      <c r="P2740" s="6">
        <v>42000000</v>
      </c>
      <c r="Q2740" s="6">
        <v>131523093</v>
      </c>
      <c r="R2740">
        <v>89523093</v>
      </c>
      <c r="S2740" t="s">
        <v>8175</v>
      </c>
      <c r="T2740" s="7">
        <v>43362</v>
      </c>
      <c r="U2740" t="s">
        <v>2972</v>
      </c>
      <c r="V2740" s="7">
        <v>43362</v>
      </c>
      <c r="W2740" t="s">
        <v>8211</v>
      </c>
      <c r="X2740" t="s">
        <v>8202</v>
      </c>
      <c r="Y2740">
        <v>2018</v>
      </c>
      <c r="Z2740">
        <v>19</v>
      </c>
    </row>
    <row r="2741" spans="1:26" x14ac:dyDescent="0.25">
      <c r="A2741" t="s">
        <v>6730</v>
      </c>
      <c r="B2741" t="s">
        <v>6731</v>
      </c>
      <c r="C2741" t="s">
        <v>6731</v>
      </c>
      <c r="D2741">
        <v>0</v>
      </c>
      <c r="E2741">
        <v>105</v>
      </c>
      <c r="F2741">
        <v>1</v>
      </c>
      <c r="G2741">
        <v>45</v>
      </c>
      <c r="H2741" t="s">
        <v>8177</v>
      </c>
      <c r="I2741" t="s">
        <v>5529</v>
      </c>
      <c r="J2741" t="s">
        <v>132</v>
      </c>
      <c r="K2741" t="s">
        <v>8156</v>
      </c>
      <c r="L2741" s="5">
        <v>5.6</v>
      </c>
      <c r="M2741" t="s">
        <v>8178</v>
      </c>
      <c r="N2741" s="6">
        <v>154911</v>
      </c>
      <c r="O2741" t="s">
        <v>8182</v>
      </c>
      <c r="P2741" s="6">
        <v>88000000</v>
      </c>
      <c r="Q2741" s="6">
        <v>244874809</v>
      </c>
      <c r="R2741">
        <v>156874809</v>
      </c>
      <c r="S2741" t="s">
        <v>8175</v>
      </c>
      <c r="T2741" s="7">
        <v>42111</v>
      </c>
      <c r="U2741" t="s">
        <v>966</v>
      </c>
      <c r="V2741" s="7">
        <v>42111</v>
      </c>
      <c r="W2741" t="s">
        <v>8210</v>
      </c>
      <c r="X2741" t="s">
        <v>1465</v>
      </c>
      <c r="Y2741">
        <v>2015</v>
      </c>
      <c r="Z2741">
        <v>17</v>
      </c>
    </row>
    <row r="2742" spans="1:26" x14ac:dyDescent="0.25">
      <c r="A2742" t="s">
        <v>6732</v>
      </c>
      <c r="B2742" t="s">
        <v>6733</v>
      </c>
      <c r="C2742" t="s">
        <v>6733</v>
      </c>
      <c r="D2742">
        <v>0</v>
      </c>
      <c r="E2742">
        <v>93</v>
      </c>
      <c r="F2742">
        <v>1</v>
      </c>
      <c r="G2742">
        <v>33</v>
      </c>
      <c r="H2742" t="s">
        <v>8177</v>
      </c>
      <c r="I2742" t="s">
        <v>8158</v>
      </c>
      <c r="J2742" t="s">
        <v>145</v>
      </c>
      <c r="K2742" t="s">
        <v>8156</v>
      </c>
      <c r="L2742" s="5">
        <v>7.2</v>
      </c>
      <c r="M2742" t="s">
        <v>8181</v>
      </c>
      <c r="N2742" s="6">
        <v>84538</v>
      </c>
      <c r="O2742" t="s">
        <v>8179</v>
      </c>
      <c r="P2742" s="6">
        <v>1800000</v>
      </c>
      <c r="Q2742" s="6">
        <v>21107746</v>
      </c>
      <c r="R2742">
        <v>19307746</v>
      </c>
      <c r="S2742" t="s">
        <v>8175</v>
      </c>
      <c r="T2742" s="7">
        <v>40928</v>
      </c>
      <c r="U2742" t="s">
        <v>6734</v>
      </c>
      <c r="V2742" s="7">
        <v>40928</v>
      </c>
      <c r="W2742" t="s">
        <v>8198</v>
      </c>
      <c r="X2742" t="s">
        <v>1465</v>
      </c>
      <c r="Y2742">
        <v>2012</v>
      </c>
      <c r="Z2742">
        <v>20</v>
      </c>
    </row>
    <row r="2743" spans="1:26" x14ac:dyDescent="0.25">
      <c r="A2743" t="s">
        <v>6735</v>
      </c>
      <c r="B2743" t="s">
        <v>6736</v>
      </c>
      <c r="C2743" t="s">
        <v>6736</v>
      </c>
      <c r="D2743">
        <v>0</v>
      </c>
      <c r="E2743">
        <v>114</v>
      </c>
      <c r="F2743">
        <v>1</v>
      </c>
      <c r="G2743">
        <v>54</v>
      </c>
      <c r="H2743" t="s">
        <v>8177</v>
      </c>
      <c r="I2743" t="s">
        <v>5529</v>
      </c>
      <c r="J2743" t="s">
        <v>8158</v>
      </c>
      <c r="K2743" t="s">
        <v>3857</v>
      </c>
      <c r="L2743" s="5">
        <v>6.1</v>
      </c>
      <c r="M2743" t="s">
        <v>8178</v>
      </c>
      <c r="N2743" s="6">
        <v>251506</v>
      </c>
      <c r="O2743" t="s">
        <v>8182</v>
      </c>
      <c r="P2743" s="6">
        <v>110000000</v>
      </c>
      <c r="Q2743" s="6">
        <v>474609154</v>
      </c>
      <c r="R2743">
        <v>364609154</v>
      </c>
      <c r="S2743" t="s">
        <v>8175</v>
      </c>
      <c r="T2743" s="7">
        <v>42145</v>
      </c>
      <c r="U2743" t="s">
        <v>5793</v>
      </c>
      <c r="V2743" s="7">
        <v>42145</v>
      </c>
      <c r="W2743" t="s">
        <v>8213</v>
      </c>
      <c r="X2743" t="s">
        <v>8199</v>
      </c>
      <c r="Y2743">
        <v>2015</v>
      </c>
      <c r="Z2743">
        <v>21</v>
      </c>
    </row>
    <row r="2744" spans="1:26" x14ac:dyDescent="0.25">
      <c r="A2744" t="s">
        <v>6737</v>
      </c>
      <c r="B2744" t="s">
        <v>6738</v>
      </c>
      <c r="C2744" t="s">
        <v>6738</v>
      </c>
      <c r="D2744">
        <v>0</v>
      </c>
      <c r="E2744">
        <v>90</v>
      </c>
      <c r="F2744">
        <v>1</v>
      </c>
      <c r="G2744">
        <v>30</v>
      </c>
      <c r="H2744" t="s">
        <v>8177</v>
      </c>
      <c r="I2744" t="s">
        <v>8160</v>
      </c>
      <c r="J2744" t="s">
        <v>8162</v>
      </c>
      <c r="K2744" t="s">
        <v>145</v>
      </c>
      <c r="L2744" s="5">
        <v>5.6</v>
      </c>
      <c r="M2744" t="s">
        <v>8178</v>
      </c>
      <c r="N2744" s="6">
        <v>90682</v>
      </c>
      <c r="O2744" t="s">
        <v>8179</v>
      </c>
      <c r="P2744" s="6">
        <v>8000000</v>
      </c>
      <c r="Q2744" s="6">
        <v>20045576</v>
      </c>
      <c r="R2744">
        <v>12045576</v>
      </c>
      <c r="S2744" t="s">
        <v>8175</v>
      </c>
      <c r="T2744" s="7">
        <v>41410</v>
      </c>
      <c r="U2744" t="s">
        <v>2239</v>
      </c>
      <c r="V2744" s="7">
        <v>41410</v>
      </c>
      <c r="W2744" t="s">
        <v>8213</v>
      </c>
      <c r="X2744" t="s">
        <v>8199</v>
      </c>
      <c r="Y2744">
        <v>2013</v>
      </c>
      <c r="Z2744">
        <v>16</v>
      </c>
    </row>
    <row r="2745" spans="1:26" x14ac:dyDescent="0.25">
      <c r="A2745" t="s">
        <v>6739</v>
      </c>
      <c r="B2745" t="s">
        <v>6740</v>
      </c>
      <c r="C2745" t="s">
        <v>6740</v>
      </c>
      <c r="D2745">
        <v>0</v>
      </c>
      <c r="E2745">
        <v>125</v>
      </c>
      <c r="F2745">
        <v>2</v>
      </c>
      <c r="G2745">
        <v>5</v>
      </c>
      <c r="H2745" t="s">
        <v>8183</v>
      </c>
      <c r="I2745" t="s">
        <v>132</v>
      </c>
      <c r="J2745" t="s">
        <v>8157</v>
      </c>
      <c r="K2745" t="s">
        <v>5802</v>
      </c>
      <c r="L2745" s="5">
        <v>6.8</v>
      </c>
      <c r="M2745" t="s">
        <v>8178</v>
      </c>
      <c r="N2745" s="6">
        <v>118750</v>
      </c>
      <c r="O2745" t="s">
        <v>8182</v>
      </c>
      <c r="P2745" s="6">
        <v>40000000</v>
      </c>
      <c r="Q2745" s="6">
        <v>53873809</v>
      </c>
      <c r="R2745">
        <v>13873809</v>
      </c>
      <c r="S2745" t="s">
        <v>8175</v>
      </c>
      <c r="T2745" s="7">
        <v>2019</v>
      </c>
      <c r="U2745" t="s">
        <v>5631</v>
      </c>
      <c r="V2745" s="7">
        <v>2019</v>
      </c>
      <c r="W2745" t="s">
        <v>8209</v>
      </c>
      <c r="X2745" t="s">
        <v>8197</v>
      </c>
      <c r="Y2745">
        <v>1905</v>
      </c>
      <c r="Z2745">
        <v>11</v>
      </c>
    </row>
    <row r="2746" spans="1:26" x14ac:dyDescent="0.25">
      <c r="A2746" t="s">
        <v>6741</v>
      </c>
      <c r="B2746" t="s">
        <v>6742</v>
      </c>
      <c r="C2746" t="s">
        <v>6742</v>
      </c>
      <c r="D2746">
        <v>0</v>
      </c>
      <c r="E2746">
        <v>125</v>
      </c>
      <c r="F2746">
        <v>2</v>
      </c>
      <c r="G2746">
        <v>5</v>
      </c>
      <c r="H2746" t="s">
        <v>8183</v>
      </c>
      <c r="I2746" t="s">
        <v>8160</v>
      </c>
      <c r="J2746" t="s">
        <v>132</v>
      </c>
      <c r="K2746" t="s">
        <v>145</v>
      </c>
      <c r="L2746" s="5">
        <v>7.5</v>
      </c>
      <c r="M2746" t="s">
        <v>8181</v>
      </c>
      <c r="N2746" s="6">
        <v>167998</v>
      </c>
      <c r="O2746" t="s">
        <v>8182</v>
      </c>
      <c r="P2746" s="6">
        <v>35000000</v>
      </c>
      <c r="Q2746" s="6">
        <v>117867984</v>
      </c>
      <c r="R2746">
        <v>82867984</v>
      </c>
      <c r="S2746" t="s">
        <v>8175</v>
      </c>
      <c r="T2746" s="7">
        <v>41567</v>
      </c>
      <c r="U2746" t="s">
        <v>4669</v>
      </c>
      <c r="V2746" s="7">
        <v>41567</v>
      </c>
      <c r="W2746" t="s">
        <v>8204</v>
      </c>
      <c r="X2746" t="s">
        <v>8200</v>
      </c>
      <c r="Y2746">
        <v>2013</v>
      </c>
      <c r="Z2746">
        <v>20</v>
      </c>
    </row>
    <row r="2747" spans="1:26" x14ac:dyDescent="0.25">
      <c r="A2747" t="s">
        <v>6743</v>
      </c>
      <c r="B2747" t="s">
        <v>6744</v>
      </c>
      <c r="C2747" t="s">
        <v>6744</v>
      </c>
      <c r="D2747">
        <v>0</v>
      </c>
      <c r="E2747">
        <v>117</v>
      </c>
      <c r="F2747">
        <v>1</v>
      </c>
      <c r="G2747">
        <v>57</v>
      </c>
      <c r="H2747" t="s">
        <v>8177</v>
      </c>
      <c r="I2747" t="s">
        <v>5529</v>
      </c>
      <c r="J2747" t="s">
        <v>8166</v>
      </c>
      <c r="K2747" t="s">
        <v>8161</v>
      </c>
      <c r="L2747" s="5">
        <v>6.5</v>
      </c>
      <c r="M2747" t="s">
        <v>8178</v>
      </c>
      <c r="N2747" s="6">
        <v>102830</v>
      </c>
      <c r="O2747" t="s">
        <v>8182</v>
      </c>
      <c r="P2747" s="6">
        <v>26000000</v>
      </c>
      <c r="Q2747" s="6">
        <v>31807156</v>
      </c>
      <c r="R2747">
        <v>5807156</v>
      </c>
      <c r="S2747" t="s">
        <v>8175</v>
      </c>
      <c r="T2747" s="7">
        <v>42195</v>
      </c>
      <c r="U2747" t="s">
        <v>2471</v>
      </c>
      <c r="V2747" s="7">
        <v>42195</v>
      </c>
      <c r="W2747" t="s">
        <v>8209</v>
      </c>
      <c r="X2747" t="s">
        <v>1465</v>
      </c>
      <c r="Y2747">
        <v>2015</v>
      </c>
      <c r="Z2747">
        <v>10</v>
      </c>
    </row>
    <row r="2748" spans="1:26" x14ac:dyDescent="0.25">
      <c r="A2748" t="s">
        <v>6745</v>
      </c>
      <c r="B2748" t="s">
        <v>6746</v>
      </c>
      <c r="C2748" t="s">
        <v>6746</v>
      </c>
      <c r="D2748">
        <v>0</v>
      </c>
      <c r="E2748">
        <v>128</v>
      </c>
      <c r="F2748">
        <v>2</v>
      </c>
      <c r="G2748">
        <v>8</v>
      </c>
      <c r="H2748" t="s">
        <v>8183</v>
      </c>
      <c r="I2748" t="s">
        <v>5529</v>
      </c>
      <c r="J2748" t="s">
        <v>3857</v>
      </c>
      <c r="K2748" t="s">
        <v>5802</v>
      </c>
      <c r="L2748" s="5">
        <v>7.3</v>
      </c>
      <c r="M2748" t="s">
        <v>8181</v>
      </c>
      <c r="N2748" s="6">
        <v>311381</v>
      </c>
      <c r="O2748" t="s">
        <v>8182</v>
      </c>
      <c r="P2748" s="6">
        <v>44000000</v>
      </c>
      <c r="Q2748" s="6">
        <v>155560045</v>
      </c>
      <c r="R2748">
        <v>111560045</v>
      </c>
      <c r="S2748" t="s">
        <v>8175</v>
      </c>
      <c r="T2748" s="7">
        <v>42644</v>
      </c>
      <c r="U2748" t="s">
        <v>3268</v>
      </c>
      <c r="V2748" s="7">
        <v>42644</v>
      </c>
      <c r="W2748" t="s">
        <v>8204</v>
      </c>
      <c r="X2748" t="s">
        <v>8206</v>
      </c>
      <c r="Y2748">
        <v>2016</v>
      </c>
      <c r="Z2748">
        <v>1</v>
      </c>
    </row>
    <row r="2749" spans="1:26" x14ac:dyDescent="0.25">
      <c r="A2749" t="s">
        <v>6747</v>
      </c>
      <c r="B2749" t="s">
        <v>6748</v>
      </c>
      <c r="C2749" t="s">
        <v>6748</v>
      </c>
      <c r="D2749">
        <v>0</v>
      </c>
      <c r="E2749">
        <v>89</v>
      </c>
      <c r="F2749">
        <v>1</v>
      </c>
      <c r="G2749">
        <v>29</v>
      </c>
      <c r="H2749" t="s">
        <v>8177</v>
      </c>
      <c r="I2749" t="s">
        <v>132</v>
      </c>
      <c r="J2749" t="s">
        <v>145</v>
      </c>
      <c r="K2749" t="s">
        <v>5802</v>
      </c>
      <c r="L2749" s="5">
        <v>6.6</v>
      </c>
      <c r="M2749" t="s">
        <v>8178</v>
      </c>
      <c r="N2749" s="6">
        <v>54428</v>
      </c>
      <c r="O2749" t="s">
        <v>8179</v>
      </c>
      <c r="P2749" s="6">
        <v>10000000</v>
      </c>
      <c r="Q2749" s="6">
        <v>7804337</v>
      </c>
      <c r="R2749">
        <v>-2195663</v>
      </c>
      <c r="S2749" t="s">
        <v>8185</v>
      </c>
      <c r="T2749" s="7">
        <v>41523</v>
      </c>
      <c r="U2749" t="s">
        <v>6749</v>
      </c>
      <c r="V2749" s="7">
        <v>41523</v>
      </c>
      <c r="W2749" t="s">
        <v>8211</v>
      </c>
      <c r="X2749" t="s">
        <v>1465</v>
      </c>
      <c r="Y2749">
        <v>2013</v>
      </c>
      <c r="Z2749">
        <v>6</v>
      </c>
    </row>
    <row r="2750" spans="1:26" x14ac:dyDescent="0.25">
      <c r="A2750" t="s">
        <v>6750</v>
      </c>
      <c r="B2750" t="s">
        <v>6751</v>
      </c>
      <c r="C2750" t="s">
        <v>6751</v>
      </c>
      <c r="D2750">
        <v>0</v>
      </c>
      <c r="E2750">
        <v>108</v>
      </c>
      <c r="F2750">
        <v>1</v>
      </c>
      <c r="G2750">
        <v>48</v>
      </c>
      <c r="H2750" t="s">
        <v>8177</v>
      </c>
      <c r="I2750" t="s">
        <v>132</v>
      </c>
      <c r="J2750" t="s">
        <v>8162</v>
      </c>
      <c r="K2750" t="s">
        <v>5802</v>
      </c>
      <c r="L2750" s="5">
        <v>6.3</v>
      </c>
      <c r="M2750" t="s">
        <v>8178</v>
      </c>
      <c r="N2750" s="6">
        <v>181541</v>
      </c>
      <c r="O2750" t="s">
        <v>8182</v>
      </c>
      <c r="P2750" s="6">
        <v>42000000</v>
      </c>
      <c r="Q2750" s="6">
        <v>107645357</v>
      </c>
      <c r="R2750">
        <v>65645357</v>
      </c>
      <c r="S2750" t="s">
        <v>8175</v>
      </c>
      <c r="T2750" s="7">
        <v>41955</v>
      </c>
      <c r="U2750" t="s">
        <v>5210</v>
      </c>
      <c r="V2750" s="7">
        <v>41955</v>
      </c>
      <c r="W2750" t="s">
        <v>8207</v>
      </c>
      <c r="X2750" t="s">
        <v>8202</v>
      </c>
      <c r="Y2750">
        <v>2014</v>
      </c>
      <c r="Z2750">
        <v>12</v>
      </c>
    </row>
    <row r="2751" spans="1:26" x14ac:dyDescent="0.25">
      <c r="A2751" t="s">
        <v>6752</v>
      </c>
      <c r="B2751" t="s">
        <v>6753</v>
      </c>
      <c r="C2751" t="s">
        <v>6753</v>
      </c>
      <c r="D2751">
        <v>0</v>
      </c>
      <c r="E2751">
        <v>102</v>
      </c>
      <c r="F2751">
        <v>1</v>
      </c>
      <c r="G2751">
        <v>42</v>
      </c>
      <c r="H2751" t="s">
        <v>8177</v>
      </c>
      <c r="I2751" t="s">
        <v>132</v>
      </c>
      <c r="J2751" t="s">
        <v>145</v>
      </c>
      <c r="K2751" t="s">
        <v>5802</v>
      </c>
      <c r="L2751" s="5">
        <v>7.2</v>
      </c>
      <c r="M2751" t="s">
        <v>8181</v>
      </c>
      <c r="N2751" s="6">
        <v>107290</v>
      </c>
      <c r="O2751" t="s">
        <v>8182</v>
      </c>
      <c r="P2751" s="6">
        <v>13000000</v>
      </c>
      <c r="Q2751" s="6">
        <v>54837234</v>
      </c>
      <c r="R2751">
        <v>41837234</v>
      </c>
      <c r="S2751" t="s">
        <v>8175</v>
      </c>
      <c r="T2751" s="7">
        <v>41887</v>
      </c>
      <c r="U2751" t="s">
        <v>6754</v>
      </c>
      <c r="V2751" s="7">
        <v>41887</v>
      </c>
      <c r="W2751" t="s">
        <v>8211</v>
      </c>
      <c r="X2751" t="s">
        <v>1465</v>
      </c>
      <c r="Y2751">
        <v>2014</v>
      </c>
      <c r="Z2751">
        <v>5</v>
      </c>
    </row>
    <row r="2752" spans="1:26" x14ac:dyDescent="0.25">
      <c r="A2752" t="s">
        <v>6755</v>
      </c>
      <c r="B2752" t="s">
        <v>6756</v>
      </c>
      <c r="C2752" t="s">
        <v>6756</v>
      </c>
      <c r="D2752">
        <v>0</v>
      </c>
      <c r="E2752">
        <v>117</v>
      </c>
      <c r="F2752">
        <v>1</v>
      </c>
      <c r="G2752">
        <v>57</v>
      </c>
      <c r="H2752" t="s">
        <v>8177</v>
      </c>
      <c r="I2752" t="s">
        <v>5529</v>
      </c>
      <c r="J2752" t="s">
        <v>132</v>
      </c>
      <c r="K2752" t="s">
        <v>145</v>
      </c>
      <c r="L2752" s="5">
        <v>6.2</v>
      </c>
      <c r="M2752" t="s">
        <v>8178</v>
      </c>
      <c r="N2752" s="6">
        <v>96626</v>
      </c>
      <c r="O2752" t="s">
        <v>8179</v>
      </c>
      <c r="P2752" s="6">
        <v>28000000</v>
      </c>
      <c r="Q2752" s="6">
        <v>53260230</v>
      </c>
      <c r="R2752">
        <v>25260230</v>
      </c>
      <c r="S2752" t="s">
        <v>8175</v>
      </c>
      <c r="T2752" s="7">
        <v>41682</v>
      </c>
      <c r="U2752" t="s">
        <v>2247</v>
      </c>
      <c r="V2752" s="7">
        <v>41682</v>
      </c>
      <c r="W2752" t="s">
        <v>8201</v>
      </c>
      <c r="X2752" t="s">
        <v>8202</v>
      </c>
      <c r="Y2752">
        <v>2014</v>
      </c>
      <c r="Z2752">
        <v>12</v>
      </c>
    </row>
    <row r="2753" spans="1:26" x14ac:dyDescent="0.25">
      <c r="A2753" t="s">
        <v>6757</v>
      </c>
      <c r="B2753" t="s">
        <v>6758</v>
      </c>
      <c r="C2753" t="s">
        <v>6758</v>
      </c>
      <c r="D2753">
        <v>0</v>
      </c>
      <c r="E2753">
        <v>198</v>
      </c>
      <c r="F2753">
        <v>3</v>
      </c>
      <c r="G2753">
        <v>18</v>
      </c>
      <c r="H2753" t="s">
        <v>8183</v>
      </c>
      <c r="I2753" t="s">
        <v>145</v>
      </c>
      <c r="J2753" t="s">
        <v>8157</v>
      </c>
      <c r="K2753" t="s">
        <v>5802</v>
      </c>
      <c r="L2753" s="5">
        <v>6.7</v>
      </c>
      <c r="M2753" t="s">
        <v>8178</v>
      </c>
      <c r="N2753" s="6">
        <v>58042</v>
      </c>
      <c r="O2753" t="s">
        <v>8179</v>
      </c>
      <c r="P2753" s="6">
        <v>7217600</v>
      </c>
      <c r="Q2753" s="6">
        <v>6797958</v>
      </c>
      <c r="R2753">
        <v>-419642</v>
      </c>
      <c r="S2753" t="s">
        <v>8185</v>
      </c>
      <c r="T2753" s="7">
        <v>41226</v>
      </c>
      <c r="U2753" t="s">
        <v>3843</v>
      </c>
      <c r="V2753" s="7">
        <v>41226</v>
      </c>
      <c r="W2753" t="s">
        <v>8207</v>
      </c>
      <c r="X2753" t="s">
        <v>8197</v>
      </c>
      <c r="Y2753">
        <v>2012</v>
      </c>
      <c r="Z2753">
        <v>13</v>
      </c>
    </row>
    <row r="2754" spans="1:26" x14ac:dyDescent="0.25">
      <c r="A2754" t="s">
        <v>6759</v>
      </c>
      <c r="B2754" t="s">
        <v>6760</v>
      </c>
      <c r="C2754" t="s">
        <v>6760</v>
      </c>
      <c r="D2754">
        <v>0</v>
      </c>
      <c r="E2754">
        <v>118</v>
      </c>
      <c r="F2754">
        <v>1</v>
      </c>
      <c r="G2754">
        <v>58</v>
      </c>
      <c r="H2754" t="s">
        <v>8177</v>
      </c>
      <c r="I2754" t="s">
        <v>132</v>
      </c>
      <c r="J2754" t="s">
        <v>145</v>
      </c>
      <c r="K2754" t="s">
        <v>8167</v>
      </c>
      <c r="L2754" s="5">
        <v>6.1</v>
      </c>
      <c r="M2754" t="s">
        <v>8178</v>
      </c>
      <c r="N2754" s="6">
        <v>137350</v>
      </c>
      <c r="O2754" t="s">
        <v>8182</v>
      </c>
      <c r="P2754" s="6">
        <v>70000000</v>
      </c>
      <c r="Q2754" s="6">
        <v>156706638</v>
      </c>
      <c r="R2754">
        <v>86706638</v>
      </c>
      <c r="S2754" t="s">
        <v>8175</v>
      </c>
      <c r="T2754" s="7">
        <v>41674</v>
      </c>
      <c r="U2754" t="s">
        <v>2790</v>
      </c>
      <c r="V2754" s="7">
        <v>41674</v>
      </c>
      <c r="W2754" t="s">
        <v>8201</v>
      </c>
      <c r="X2754" t="s">
        <v>8197</v>
      </c>
      <c r="Y2754">
        <v>2014</v>
      </c>
      <c r="Z2754">
        <v>4</v>
      </c>
    </row>
    <row r="2755" spans="1:26" x14ac:dyDescent="0.25">
      <c r="A2755" t="s">
        <v>6761</v>
      </c>
      <c r="B2755" t="s">
        <v>6762</v>
      </c>
      <c r="C2755" t="s">
        <v>6762</v>
      </c>
      <c r="D2755">
        <v>0</v>
      </c>
      <c r="E2755">
        <v>133</v>
      </c>
      <c r="F2755">
        <v>2</v>
      </c>
      <c r="G2755">
        <v>13</v>
      </c>
      <c r="H2755" t="s">
        <v>8183</v>
      </c>
      <c r="I2755" t="s">
        <v>5529</v>
      </c>
      <c r="J2755" t="s">
        <v>8160</v>
      </c>
      <c r="K2755" t="s">
        <v>145</v>
      </c>
      <c r="L2755" s="5">
        <v>7.3</v>
      </c>
      <c r="M2755" t="s">
        <v>8181</v>
      </c>
      <c r="N2755" s="6">
        <v>516963</v>
      </c>
      <c r="O2755" t="s">
        <v>8184</v>
      </c>
      <c r="P2755" s="6">
        <v>58800000</v>
      </c>
      <c r="Q2755" s="6">
        <v>547659020</v>
      </c>
      <c r="R2755">
        <v>488859020</v>
      </c>
      <c r="S2755" t="s">
        <v>8175</v>
      </c>
      <c r="T2755" s="7">
        <v>41954</v>
      </c>
      <c r="U2755" t="s">
        <v>69</v>
      </c>
      <c r="V2755" s="7">
        <v>41954</v>
      </c>
      <c r="W2755" t="s">
        <v>8207</v>
      </c>
      <c r="X2755" t="s">
        <v>8197</v>
      </c>
      <c r="Y2755">
        <v>2014</v>
      </c>
      <c r="Z2755">
        <v>11</v>
      </c>
    </row>
    <row r="2756" spans="1:26" x14ac:dyDescent="0.25">
      <c r="A2756" t="s">
        <v>6763</v>
      </c>
      <c r="B2756" t="s">
        <v>6764</v>
      </c>
      <c r="C2756" t="s">
        <v>6764</v>
      </c>
      <c r="D2756">
        <v>0</v>
      </c>
      <c r="E2756">
        <v>115</v>
      </c>
      <c r="F2756">
        <v>1</v>
      </c>
      <c r="G2756">
        <v>55</v>
      </c>
      <c r="H2756" t="s">
        <v>8177</v>
      </c>
      <c r="I2756" t="s">
        <v>145</v>
      </c>
      <c r="J2756" t="s">
        <v>8166</v>
      </c>
      <c r="K2756" t="s">
        <v>3857</v>
      </c>
      <c r="L2756" s="5">
        <v>5.5</v>
      </c>
      <c r="M2756" t="s">
        <v>8178</v>
      </c>
      <c r="N2756" s="6">
        <v>53945</v>
      </c>
      <c r="O2756" t="s">
        <v>8179</v>
      </c>
      <c r="P2756" s="6">
        <v>48917499</v>
      </c>
      <c r="Q2756" s="6">
        <v>0</v>
      </c>
      <c r="R2756">
        <v>-48917499</v>
      </c>
      <c r="S2756" t="s">
        <v>8185</v>
      </c>
      <c r="T2756" s="7">
        <v>44637</v>
      </c>
      <c r="U2756" t="s">
        <v>404</v>
      </c>
      <c r="V2756" s="7">
        <v>44637</v>
      </c>
      <c r="W2756" t="s">
        <v>8203</v>
      </c>
      <c r="X2756" t="s">
        <v>8199</v>
      </c>
      <c r="Y2756">
        <v>2022</v>
      </c>
      <c r="Z2756">
        <v>17</v>
      </c>
    </row>
    <row r="2757" spans="1:26" x14ac:dyDescent="0.25">
      <c r="A2757" t="s">
        <v>6765</v>
      </c>
      <c r="B2757" t="s">
        <v>6766</v>
      </c>
      <c r="C2757" t="s">
        <v>6766</v>
      </c>
      <c r="D2757">
        <v>0</v>
      </c>
      <c r="E2757">
        <v>125</v>
      </c>
      <c r="F2757">
        <v>2</v>
      </c>
      <c r="G2757">
        <v>5</v>
      </c>
      <c r="H2757" t="s">
        <v>8183</v>
      </c>
      <c r="I2757" t="s">
        <v>8158</v>
      </c>
      <c r="J2757" t="s">
        <v>132</v>
      </c>
      <c r="K2757" t="s">
        <v>145</v>
      </c>
      <c r="L2757" s="5">
        <v>5.9</v>
      </c>
      <c r="M2757" t="s">
        <v>8178</v>
      </c>
      <c r="N2757" s="6">
        <v>146154</v>
      </c>
      <c r="O2757" t="s">
        <v>8182</v>
      </c>
      <c r="P2757" s="6">
        <v>50000000</v>
      </c>
      <c r="Q2757" s="6">
        <v>212902372</v>
      </c>
      <c r="R2757">
        <v>162902372</v>
      </c>
      <c r="S2757" t="s">
        <v>8175</v>
      </c>
      <c r="T2757" s="7">
        <v>41981</v>
      </c>
      <c r="U2757" t="s">
        <v>2952</v>
      </c>
      <c r="V2757" s="7">
        <v>41981</v>
      </c>
      <c r="W2757" t="s">
        <v>8196</v>
      </c>
      <c r="X2757" t="s">
        <v>8205</v>
      </c>
      <c r="Y2757">
        <v>2014</v>
      </c>
      <c r="Z2757">
        <v>8</v>
      </c>
    </row>
    <row r="2758" spans="1:26" x14ac:dyDescent="0.25">
      <c r="A2758" t="s">
        <v>6767</v>
      </c>
      <c r="B2758" t="s">
        <v>6768</v>
      </c>
      <c r="C2758" t="s">
        <v>6768</v>
      </c>
      <c r="D2758">
        <v>0</v>
      </c>
      <c r="E2758">
        <v>85</v>
      </c>
      <c r="F2758">
        <v>1</v>
      </c>
      <c r="G2758">
        <v>25</v>
      </c>
      <c r="H2758" t="s">
        <v>8177</v>
      </c>
      <c r="I2758" t="s">
        <v>83</v>
      </c>
      <c r="J2758" t="s">
        <v>8161</v>
      </c>
      <c r="K2758" t="s">
        <v>3857</v>
      </c>
      <c r="L2758" s="5">
        <v>5.7</v>
      </c>
      <c r="M2758" t="s">
        <v>8178</v>
      </c>
      <c r="N2758" s="6">
        <v>235759</v>
      </c>
      <c r="O2758" t="s">
        <v>8182</v>
      </c>
      <c r="P2758" s="6">
        <v>3000000</v>
      </c>
      <c r="Q2758" s="6">
        <v>89328627</v>
      </c>
      <c r="R2758">
        <v>86328627</v>
      </c>
      <c r="S2758" t="s">
        <v>8175</v>
      </c>
      <c r="T2758" s="7">
        <v>41396</v>
      </c>
      <c r="U2758" t="s">
        <v>6769</v>
      </c>
      <c r="V2758" s="7">
        <v>41396</v>
      </c>
      <c r="W2758" t="s">
        <v>8213</v>
      </c>
      <c r="X2758" t="s">
        <v>8199</v>
      </c>
      <c r="Y2758">
        <v>2013</v>
      </c>
      <c r="Z2758">
        <v>2</v>
      </c>
    </row>
    <row r="2759" spans="1:26" x14ac:dyDescent="0.25">
      <c r="A2759" t="s">
        <v>6770</v>
      </c>
      <c r="B2759" t="s">
        <v>6771</v>
      </c>
      <c r="C2759" t="s">
        <v>6771</v>
      </c>
      <c r="D2759">
        <v>0</v>
      </c>
      <c r="E2759">
        <v>101</v>
      </c>
      <c r="F2759">
        <v>1</v>
      </c>
      <c r="G2759">
        <v>41</v>
      </c>
      <c r="H2759" t="s">
        <v>8177</v>
      </c>
      <c r="I2759" t="s">
        <v>132</v>
      </c>
      <c r="J2759" t="s">
        <v>5802</v>
      </c>
      <c r="K2759" t="s">
        <v>5802</v>
      </c>
      <c r="L2759" s="5">
        <v>5.4</v>
      </c>
      <c r="M2759" t="s">
        <v>8178</v>
      </c>
      <c r="N2759" s="6">
        <v>165115</v>
      </c>
      <c r="O2759" t="s">
        <v>8182</v>
      </c>
      <c r="P2759" s="6">
        <v>80000000</v>
      </c>
      <c r="Q2759" s="6">
        <v>246984278</v>
      </c>
      <c r="R2759">
        <v>166984278</v>
      </c>
      <c r="S2759" t="s">
        <v>8175</v>
      </c>
      <c r="T2759" s="7">
        <v>41466</v>
      </c>
      <c r="U2759" t="s">
        <v>1600</v>
      </c>
      <c r="V2759" s="7">
        <v>41466</v>
      </c>
      <c r="W2759" t="s">
        <v>8209</v>
      </c>
      <c r="X2759" t="s">
        <v>8199</v>
      </c>
      <c r="Y2759">
        <v>2013</v>
      </c>
      <c r="Z2759">
        <v>11</v>
      </c>
    </row>
    <row r="2760" spans="1:26" x14ac:dyDescent="0.25">
      <c r="A2760" t="s">
        <v>6772</v>
      </c>
      <c r="B2760" t="s">
        <v>6773</v>
      </c>
      <c r="C2760" t="s">
        <v>6773</v>
      </c>
      <c r="D2760">
        <v>0</v>
      </c>
      <c r="E2760">
        <v>117</v>
      </c>
      <c r="F2760">
        <v>1</v>
      </c>
      <c r="G2760">
        <v>57</v>
      </c>
      <c r="H2760" t="s">
        <v>8177</v>
      </c>
      <c r="I2760" t="s">
        <v>5529</v>
      </c>
      <c r="J2760" t="s">
        <v>8158</v>
      </c>
      <c r="K2760" t="s">
        <v>8162</v>
      </c>
      <c r="L2760" s="5">
        <v>5.4</v>
      </c>
      <c r="M2760" t="s">
        <v>8178</v>
      </c>
      <c r="N2760" s="6">
        <v>104495</v>
      </c>
      <c r="O2760" t="s">
        <v>8182</v>
      </c>
      <c r="P2760" s="6">
        <v>25000000</v>
      </c>
      <c r="Q2760" s="6">
        <v>71009334</v>
      </c>
      <c r="R2760">
        <v>46009334</v>
      </c>
      <c r="S2760" t="s">
        <v>8175</v>
      </c>
      <c r="T2760" s="7">
        <v>41550</v>
      </c>
      <c r="U2760" t="s">
        <v>236</v>
      </c>
      <c r="V2760" s="7">
        <v>41550</v>
      </c>
      <c r="W2760" t="s">
        <v>8204</v>
      </c>
      <c r="X2760" t="s">
        <v>8199</v>
      </c>
      <c r="Y2760">
        <v>2013</v>
      </c>
      <c r="Z2760">
        <v>3</v>
      </c>
    </row>
    <row r="2761" spans="1:26" x14ac:dyDescent="0.25">
      <c r="A2761" t="s">
        <v>6774</v>
      </c>
      <c r="B2761" t="s">
        <v>6775</v>
      </c>
      <c r="C2761" t="s">
        <v>6775</v>
      </c>
      <c r="D2761">
        <v>0</v>
      </c>
      <c r="E2761">
        <v>123</v>
      </c>
      <c r="F2761">
        <v>2</v>
      </c>
      <c r="G2761">
        <v>3</v>
      </c>
      <c r="H2761" t="s">
        <v>8183</v>
      </c>
      <c r="I2761" t="s">
        <v>132</v>
      </c>
      <c r="J2761" t="s">
        <v>145</v>
      </c>
      <c r="K2761" t="s">
        <v>8156</v>
      </c>
      <c r="L2761" s="5">
        <v>7.8</v>
      </c>
      <c r="M2761" t="s">
        <v>8181</v>
      </c>
      <c r="N2761" s="6">
        <v>374528</v>
      </c>
      <c r="O2761" t="s">
        <v>8182</v>
      </c>
      <c r="P2761" s="6">
        <v>12000000</v>
      </c>
      <c r="Q2761" s="6">
        <v>87100449</v>
      </c>
      <c r="R2761">
        <v>75100449</v>
      </c>
      <c r="S2761" t="s">
        <v>8175</v>
      </c>
      <c r="T2761" s="7">
        <v>41452</v>
      </c>
      <c r="U2761" t="s">
        <v>3037</v>
      </c>
      <c r="V2761" s="7">
        <v>41452</v>
      </c>
      <c r="W2761" t="s">
        <v>8208</v>
      </c>
      <c r="X2761" t="s">
        <v>8199</v>
      </c>
      <c r="Y2761">
        <v>2013</v>
      </c>
      <c r="Z2761">
        <v>27</v>
      </c>
    </row>
    <row r="2762" spans="1:26" x14ac:dyDescent="0.25">
      <c r="A2762" t="s">
        <v>6776</v>
      </c>
      <c r="B2762" t="s">
        <v>6777</v>
      </c>
      <c r="C2762" t="s">
        <v>6777</v>
      </c>
      <c r="D2762">
        <v>0</v>
      </c>
      <c r="E2762">
        <v>114</v>
      </c>
      <c r="F2762">
        <v>1</v>
      </c>
      <c r="G2762">
        <v>54</v>
      </c>
      <c r="H2762" t="s">
        <v>8177</v>
      </c>
      <c r="I2762" t="s">
        <v>5529</v>
      </c>
      <c r="J2762" t="s">
        <v>8162</v>
      </c>
      <c r="K2762" t="s">
        <v>3857</v>
      </c>
      <c r="L2762" s="5">
        <v>6.6</v>
      </c>
      <c r="M2762" t="s">
        <v>8178</v>
      </c>
      <c r="N2762" s="6">
        <v>113553</v>
      </c>
      <c r="O2762" t="s">
        <v>8182</v>
      </c>
      <c r="P2762" s="6">
        <v>50000000</v>
      </c>
      <c r="Q2762" s="6">
        <v>71661644</v>
      </c>
      <c r="R2762">
        <v>21661644</v>
      </c>
      <c r="S2762" t="s">
        <v>8175</v>
      </c>
      <c r="T2762" s="7">
        <v>42072</v>
      </c>
      <c r="U2762" t="s">
        <v>3656</v>
      </c>
      <c r="V2762" s="7">
        <v>42072</v>
      </c>
      <c r="W2762" t="s">
        <v>8203</v>
      </c>
      <c r="X2762" t="s">
        <v>8205</v>
      </c>
      <c r="Y2762">
        <v>2015</v>
      </c>
      <c r="Z2762">
        <v>9</v>
      </c>
    </row>
    <row r="2763" spans="1:26" x14ac:dyDescent="0.25">
      <c r="A2763" t="s">
        <v>6778</v>
      </c>
      <c r="B2763" t="s">
        <v>6779</v>
      </c>
      <c r="C2763" t="s">
        <v>6779</v>
      </c>
      <c r="D2763">
        <v>0</v>
      </c>
      <c r="E2763">
        <v>109</v>
      </c>
      <c r="F2763">
        <v>1</v>
      </c>
      <c r="G2763">
        <v>49</v>
      </c>
      <c r="H2763" t="s">
        <v>8177</v>
      </c>
      <c r="I2763" t="s">
        <v>132</v>
      </c>
      <c r="J2763" t="s">
        <v>8157</v>
      </c>
      <c r="K2763" t="s">
        <v>5802</v>
      </c>
      <c r="L2763" s="5">
        <v>6</v>
      </c>
      <c r="M2763" t="s">
        <v>8178</v>
      </c>
      <c r="N2763" s="6">
        <v>147647</v>
      </c>
      <c r="O2763" t="s">
        <v>8182</v>
      </c>
      <c r="P2763" s="6">
        <v>40000000</v>
      </c>
      <c r="Q2763" s="6">
        <v>196710396</v>
      </c>
      <c r="R2763">
        <v>156710396</v>
      </c>
      <c r="S2763" t="s">
        <v>8175</v>
      </c>
      <c r="T2763" s="7">
        <v>41730</v>
      </c>
      <c r="U2763" t="s">
        <v>2666</v>
      </c>
      <c r="V2763" s="7">
        <v>41730</v>
      </c>
      <c r="W2763" t="s">
        <v>8210</v>
      </c>
      <c r="X2763" t="s">
        <v>8197</v>
      </c>
      <c r="Y2763">
        <v>2014</v>
      </c>
      <c r="Z2763">
        <v>1</v>
      </c>
    </row>
    <row r="2764" spans="1:26" x14ac:dyDescent="0.25">
      <c r="A2764" t="s">
        <v>6780</v>
      </c>
      <c r="B2764" t="s">
        <v>6781</v>
      </c>
      <c r="C2764" t="s">
        <v>6781</v>
      </c>
      <c r="D2764">
        <v>0</v>
      </c>
      <c r="E2764">
        <v>109</v>
      </c>
      <c r="F2764">
        <v>1</v>
      </c>
      <c r="G2764">
        <v>49</v>
      </c>
      <c r="H2764" t="s">
        <v>8177</v>
      </c>
      <c r="I2764" t="s">
        <v>145</v>
      </c>
      <c r="J2764" t="s">
        <v>8157</v>
      </c>
      <c r="K2764" t="s">
        <v>5802</v>
      </c>
      <c r="L2764" s="5">
        <v>7.9</v>
      </c>
      <c r="M2764" t="s">
        <v>8181</v>
      </c>
      <c r="N2764" s="6">
        <v>168502</v>
      </c>
      <c r="O2764" t="s">
        <v>8182</v>
      </c>
      <c r="P2764" s="6">
        <v>3000000</v>
      </c>
      <c r="Q2764" s="6">
        <v>20994648</v>
      </c>
      <c r="R2764">
        <v>17994648</v>
      </c>
      <c r="S2764" t="s">
        <v>8175</v>
      </c>
      <c r="T2764" s="7">
        <v>41294</v>
      </c>
      <c r="U2764" t="s">
        <v>1193</v>
      </c>
      <c r="V2764" s="7">
        <v>41294</v>
      </c>
      <c r="W2764" t="s">
        <v>8198</v>
      </c>
      <c r="X2764" t="s">
        <v>8200</v>
      </c>
      <c r="Y2764">
        <v>2013</v>
      </c>
      <c r="Z2764">
        <v>20</v>
      </c>
    </row>
    <row r="2765" spans="1:26" x14ac:dyDescent="0.25">
      <c r="A2765" t="s">
        <v>6782</v>
      </c>
      <c r="B2765" t="s">
        <v>6783</v>
      </c>
      <c r="C2765" t="s">
        <v>6783</v>
      </c>
      <c r="D2765">
        <v>0</v>
      </c>
      <c r="E2765">
        <v>119</v>
      </c>
      <c r="F2765">
        <v>1</v>
      </c>
      <c r="G2765">
        <v>59</v>
      </c>
      <c r="H2765" t="s">
        <v>8177</v>
      </c>
      <c r="I2765" t="s">
        <v>5529</v>
      </c>
      <c r="J2765" t="s">
        <v>145</v>
      </c>
      <c r="K2765" t="s">
        <v>8161</v>
      </c>
      <c r="L2765" s="5">
        <v>6.2</v>
      </c>
      <c r="M2765" t="s">
        <v>8178</v>
      </c>
      <c r="N2765" s="6">
        <v>236363</v>
      </c>
      <c r="O2765" t="s">
        <v>8182</v>
      </c>
      <c r="P2765" s="6">
        <v>100000000</v>
      </c>
      <c r="Q2765" s="6">
        <v>103039258</v>
      </c>
      <c r="R2765">
        <v>3039258</v>
      </c>
      <c r="S2765" t="s">
        <v>8175</v>
      </c>
      <c r="T2765" s="7">
        <v>41739</v>
      </c>
      <c r="U2765" t="s">
        <v>6784</v>
      </c>
      <c r="V2765" s="7">
        <v>41739</v>
      </c>
      <c r="W2765" t="s">
        <v>8210</v>
      </c>
      <c r="X2765" t="s">
        <v>8199</v>
      </c>
      <c r="Y2765">
        <v>2014</v>
      </c>
      <c r="Z2765">
        <v>10</v>
      </c>
    </row>
    <row r="2766" spans="1:26" x14ac:dyDescent="0.25">
      <c r="A2766" t="s">
        <v>6785</v>
      </c>
      <c r="B2766" t="s">
        <v>6786</v>
      </c>
      <c r="C2766" t="s">
        <v>6786</v>
      </c>
      <c r="D2766">
        <v>0</v>
      </c>
      <c r="E2766">
        <v>110</v>
      </c>
      <c r="F2766">
        <v>1</v>
      </c>
      <c r="G2766">
        <v>50</v>
      </c>
      <c r="H2766" t="s">
        <v>8177</v>
      </c>
      <c r="I2766" t="s">
        <v>145</v>
      </c>
      <c r="J2766" t="s">
        <v>8168</v>
      </c>
      <c r="K2766" t="s">
        <v>5802</v>
      </c>
      <c r="L2766" s="5">
        <v>6.8</v>
      </c>
      <c r="M2766" t="s">
        <v>8178</v>
      </c>
      <c r="N2766" s="6">
        <v>65018</v>
      </c>
      <c r="O2766" t="s">
        <v>8179</v>
      </c>
      <c r="P2766" s="6">
        <v>25000000</v>
      </c>
      <c r="Q2766" s="6">
        <v>29824199</v>
      </c>
      <c r="R2766">
        <v>4824199</v>
      </c>
      <c r="S2766" t="s">
        <v>8175</v>
      </c>
      <c r="T2766" s="7">
        <v>41740</v>
      </c>
      <c r="U2766" t="s">
        <v>342</v>
      </c>
      <c r="V2766" s="7">
        <v>41740</v>
      </c>
      <c r="W2766" t="s">
        <v>8210</v>
      </c>
      <c r="X2766" t="s">
        <v>1465</v>
      </c>
      <c r="Y2766">
        <v>2014</v>
      </c>
      <c r="Z2766">
        <v>11</v>
      </c>
    </row>
    <row r="2767" spans="1:26" x14ac:dyDescent="0.25">
      <c r="A2767" t="s">
        <v>6787</v>
      </c>
      <c r="B2767" t="s">
        <v>6788</v>
      </c>
      <c r="C2767" t="s">
        <v>6788</v>
      </c>
      <c r="D2767">
        <v>0</v>
      </c>
      <c r="E2767">
        <v>94</v>
      </c>
      <c r="F2767">
        <v>1</v>
      </c>
      <c r="G2767">
        <v>34</v>
      </c>
      <c r="H2767" t="s">
        <v>8177</v>
      </c>
      <c r="I2767" t="s">
        <v>8158</v>
      </c>
      <c r="J2767" t="s">
        <v>8159</v>
      </c>
      <c r="K2767" t="s">
        <v>132</v>
      </c>
      <c r="L2767" s="5">
        <v>6.5</v>
      </c>
      <c r="M2767" t="s">
        <v>8178</v>
      </c>
      <c r="N2767" s="6">
        <v>109335</v>
      </c>
      <c r="O2767" t="s">
        <v>8182</v>
      </c>
      <c r="P2767" s="6">
        <v>135000000</v>
      </c>
      <c r="Q2767" s="6">
        <v>386041607</v>
      </c>
      <c r="R2767">
        <v>251041607</v>
      </c>
      <c r="S2767" t="s">
        <v>8175</v>
      </c>
      <c r="T2767" s="7">
        <v>42070</v>
      </c>
      <c r="U2767" t="s">
        <v>6789</v>
      </c>
      <c r="V2767" s="7">
        <v>42070</v>
      </c>
      <c r="W2767" t="s">
        <v>8203</v>
      </c>
      <c r="X2767" t="s">
        <v>8206</v>
      </c>
      <c r="Y2767">
        <v>2015</v>
      </c>
      <c r="Z2767">
        <v>7</v>
      </c>
    </row>
    <row r="2768" spans="1:26" x14ac:dyDescent="0.25">
      <c r="A2768" t="s">
        <v>6790</v>
      </c>
      <c r="B2768" t="s">
        <v>6791</v>
      </c>
      <c r="C2768" t="s">
        <v>6791</v>
      </c>
      <c r="D2768">
        <v>0</v>
      </c>
      <c r="E2768">
        <v>106</v>
      </c>
      <c r="F2768">
        <v>1</v>
      </c>
      <c r="G2768">
        <v>46</v>
      </c>
      <c r="H2768" t="s">
        <v>8177</v>
      </c>
      <c r="I2768" t="s">
        <v>83</v>
      </c>
      <c r="J2768" t="s">
        <v>8166</v>
      </c>
      <c r="K2768" t="s">
        <v>3857</v>
      </c>
      <c r="L2768" s="5">
        <v>6.5</v>
      </c>
      <c r="M2768" t="s">
        <v>8178</v>
      </c>
      <c r="N2768" s="6">
        <v>185322</v>
      </c>
      <c r="O2768" t="s">
        <v>8182</v>
      </c>
      <c r="P2768" s="6">
        <v>5000000</v>
      </c>
      <c r="Q2768" s="6">
        <v>161919318</v>
      </c>
      <c r="R2768">
        <v>156919318</v>
      </c>
      <c r="S2768" t="s">
        <v>8175</v>
      </c>
      <c r="T2768" s="7">
        <v>41530</v>
      </c>
      <c r="U2768" t="s">
        <v>3594</v>
      </c>
      <c r="V2768" s="7">
        <v>41530</v>
      </c>
      <c r="W2768" t="s">
        <v>8211</v>
      </c>
      <c r="X2768" t="s">
        <v>1465</v>
      </c>
      <c r="Y2768">
        <v>2013</v>
      </c>
      <c r="Z2768">
        <v>13</v>
      </c>
    </row>
    <row r="2769" spans="1:26" x14ac:dyDescent="0.25">
      <c r="A2769" t="s">
        <v>6792</v>
      </c>
      <c r="B2769" t="s">
        <v>6793</v>
      </c>
      <c r="C2769" t="s">
        <v>6793</v>
      </c>
      <c r="D2769">
        <v>0</v>
      </c>
      <c r="E2769">
        <v>112</v>
      </c>
      <c r="F2769">
        <v>1</v>
      </c>
      <c r="G2769">
        <v>52</v>
      </c>
      <c r="H2769" t="s">
        <v>8177</v>
      </c>
      <c r="I2769" t="s">
        <v>145</v>
      </c>
      <c r="J2769" t="s">
        <v>3857</v>
      </c>
      <c r="K2769" t="s">
        <v>5802</v>
      </c>
      <c r="L2769" s="5">
        <v>6.4</v>
      </c>
      <c r="M2769" t="s">
        <v>8178</v>
      </c>
      <c r="N2769" s="6">
        <v>79457</v>
      </c>
      <c r="O2769" t="s">
        <v>8179</v>
      </c>
      <c r="P2769" s="6">
        <v>35000000</v>
      </c>
      <c r="Q2769" s="6">
        <v>62832209</v>
      </c>
      <c r="R2769">
        <v>27832209</v>
      </c>
      <c r="S2769" t="s">
        <v>8175</v>
      </c>
      <c r="T2769" s="7">
        <v>42987</v>
      </c>
      <c r="U2769" t="s">
        <v>6794</v>
      </c>
      <c r="V2769" s="7">
        <v>42987</v>
      </c>
      <c r="W2769" t="s">
        <v>8211</v>
      </c>
      <c r="X2769" t="s">
        <v>8206</v>
      </c>
      <c r="Y2769">
        <v>2017</v>
      </c>
      <c r="Z2769">
        <v>9</v>
      </c>
    </row>
    <row r="2770" spans="1:26" x14ac:dyDescent="0.25">
      <c r="A2770" t="s">
        <v>6795</v>
      </c>
      <c r="B2770" t="s">
        <v>6796</v>
      </c>
      <c r="C2770" t="s">
        <v>6796</v>
      </c>
      <c r="D2770">
        <v>0</v>
      </c>
      <c r="E2770">
        <v>90</v>
      </c>
      <c r="F2770">
        <v>1</v>
      </c>
      <c r="G2770">
        <v>30</v>
      </c>
      <c r="H2770" t="s">
        <v>8177</v>
      </c>
      <c r="I2770" t="s">
        <v>132</v>
      </c>
      <c r="J2770" t="s">
        <v>145</v>
      </c>
      <c r="K2770" t="s">
        <v>8157</v>
      </c>
      <c r="L2770" s="5">
        <v>6.5</v>
      </c>
      <c r="M2770" t="s">
        <v>8178</v>
      </c>
      <c r="N2770" s="6">
        <v>245040</v>
      </c>
      <c r="O2770" t="s">
        <v>8182</v>
      </c>
      <c r="P2770" s="6">
        <v>3000000</v>
      </c>
      <c r="Q2770" s="6">
        <v>39439355</v>
      </c>
      <c r="R2770">
        <v>36439355</v>
      </c>
      <c r="S2770" t="s">
        <v>8175</v>
      </c>
      <c r="T2770" s="7">
        <v>41292</v>
      </c>
      <c r="U2770" t="s">
        <v>6797</v>
      </c>
      <c r="V2770" s="7">
        <v>41292</v>
      </c>
      <c r="W2770" t="s">
        <v>8198</v>
      </c>
      <c r="X2770" t="s">
        <v>1465</v>
      </c>
      <c r="Y2770">
        <v>2013</v>
      </c>
      <c r="Z2770">
        <v>18</v>
      </c>
    </row>
    <row r="2771" spans="1:26" x14ac:dyDescent="0.25">
      <c r="A2771" t="s">
        <v>6798</v>
      </c>
      <c r="B2771" t="s">
        <v>6799</v>
      </c>
      <c r="C2771" t="s">
        <v>6799</v>
      </c>
      <c r="D2771">
        <v>0</v>
      </c>
      <c r="E2771">
        <v>92</v>
      </c>
      <c r="F2771">
        <v>1</v>
      </c>
      <c r="G2771">
        <v>32</v>
      </c>
      <c r="H2771" t="s">
        <v>8177</v>
      </c>
      <c r="I2771" t="s">
        <v>5529</v>
      </c>
      <c r="J2771" t="s">
        <v>8162</v>
      </c>
      <c r="K2771" t="s">
        <v>145</v>
      </c>
      <c r="L2771" s="5">
        <v>5.6</v>
      </c>
      <c r="M2771" t="s">
        <v>8178</v>
      </c>
      <c r="N2771" s="6">
        <v>58825</v>
      </c>
      <c r="O2771" t="s">
        <v>8179</v>
      </c>
      <c r="P2771" s="6">
        <v>30000000</v>
      </c>
      <c r="Q2771" s="6">
        <v>6738764</v>
      </c>
      <c r="R2771">
        <v>-23261236</v>
      </c>
      <c r="S2771" t="s">
        <v>8185</v>
      </c>
      <c r="T2771" s="7">
        <v>42018</v>
      </c>
      <c r="U2771" t="s">
        <v>1720</v>
      </c>
      <c r="V2771" s="7">
        <v>42018</v>
      </c>
      <c r="W2771" t="s">
        <v>8198</v>
      </c>
      <c r="X2771" t="s">
        <v>8202</v>
      </c>
      <c r="Y2771">
        <v>2015</v>
      </c>
      <c r="Z2771">
        <v>14</v>
      </c>
    </row>
    <row r="2772" spans="1:26" x14ac:dyDescent="0.25">
      <c r="A2772" t="s">
        <v>6800</v>
      </c>
      <c r="B2772" t="s">
        <v>6801</v>
      </c>
      <c r="C2772" t="s">
        <v>6801</v>
      </c>
      <c r="D2772">
        <v>0</v>
      </c>
      <c r="E2772">
        <v>107</v>
      </c>
      <c r="F2772">
        <v>1</v>
      </c>
      <c r="G2772">
        <v>47</v>
      </c>
      <c r="H2772" t="s">
        <v>8177</v>
      </c>
      <c r="I2772" t="s">
        <v>5529</v>
      </c>
      <c r="J2772" t="s">
        <v>8158</v>
      </c>
      <c r="K2772" t="s">
        <v>8161</v>
      </c>
      <c r="L2772" s="5">
        <v>6.1</v>
      </c>
      <c r="M2772" t="s">
        <v>8178</v>
      </c>
      <c r="N2772" s="6">
        <v>180718</v>
      </c>
      <c r="O2772" t="s">
        <v>8182</v>
      </c>
      <c r="P2772" s="6">
        <v>120000000</v>
      </c>
      <c r="Q2772" s="6">
        <v>428128233</v>
      </c>
      <c r="R2772">
        <v>308128233</v>
      </c>
      <c r="S2772" t="s">
        <v>8175</v>
      </c>
      <c r="T2772" s="7">
        <v>43199</v>
      </c>
      <c r="U2772" t="s">
        <v>5793</v>
      </c>
      <c r="V2772" s="7">
        <v>43199</v>
      </c>
      <c r="W2772" t="s">
        <v>8210</v>
      </c>
      <c r="X2772" t="s">
        <v>8205</v>
      </c>
      <c r="Y2772">
        <v>2018</v>
      </c>
      <c r="Z2772">
        <v>9</v>
      </c>
    </row>
    <row r="2773" spans="1:26" x14ac:dyDescent="0.25">
      <c r="A2773" t="s">
        <v>6802</v>
      </c>
      <c r="B2773" t="s">
        <v>6803</v>
      </c>
      <c r="C2773" t="s">
        <v>6803</v>
      </c>
      <c r="D2773">
        <v>0</v>
      </c>
      <c r="E2773">
        <v>119</v>
      </c>
      <c r="F2773">
        <v>1</v>
      </c>
      <c r="G2773">
        <v>59</v>
      </c>
      <c r="H2773" t="s">
        <v>8177</v>
      </c>
      <c r="I2773" t="s">
        <v>132</v>
      </c>
      <c r="J2773" t="s">
        <v>5802</v>
      </c>
      <c r="K2773" t="s">
        <v>5802</v>
      </c>
      <c r="L2773" s="5">
        <v>6.3</v>
      </c>
      <c r="M2773" t="s">
        <v>8178</v>
      </c>
      <c r="N2773" s="6">
        <v>212402</v>
      </c>
      <c r="O2773" t="s">
        <v>8182</v>
      </c>
      <c r="P2773" s="6">
        <v>58000000</v>
      </c>
      <c r="Q2773" s="6">
        <v>93492844</v>
      </c>
      <c r="R2773">
        <v>35492844</v>
      </c>
      <c r="S2773" t="s">
        <v>8175</v>
      </c>
      <c r="T2773" s="7">
        <v>41423</v>
      </c>
      <c r="U2773" t="s">
        <v>2986</v>
      </c>
      <c r="V2773" s="7">
        <v>41423</v>
      </c>
      <c r="W2773" t="s">
        <v>8213</v>
      </c>
      <c r="X2773" t="s">
        <v>8202</v>
      </c>
      <c r="Y2773">
        <v>2013</v>
      </c>
      <c r="Z2773">
        <v>29</v>
      </c>
    </row>
    <row r="2774" spans="1:26" x14ac:dyDescent="0.25">
      <c r="A2774" t="s">
        <v>6804</v>
      </c>
      <c r="B2774" t="s">
        <v>6805</v>
      </c>
      <c r="C2774" t="s">
        <v>6805</v>
      </c>
      <c r="D2774">
        <v>0</v>
      </c>
      <c r="E2774">
        <v>136</v>
      </c>
      <c r="F2774">
        <v>2</v>
      </c>
      <c r="G2774">
        <v>16</v>
      </c>
      <c r="H2774" t="s">
        <v>8183</v>
      </c>
      <c r="I2774" t="s">
        <v>5529</v>
      </c>
      <c r="J2774" t="s">
        <v>8158</v>
      </c>
      <c r="K2774" t="s">
        <v>8156</v>
      </c>
      <c r="L2774" s="5">
        <v>6.4</v>
      </c>
      <c r="M2774" t="s">
        <v>8178</v>
      </c>
      <c r="N2774" s="6">
        <v>192982</v>
      </c>
      <c r="O2774" t="s">
        <v>8182</v>
      </c>
      <c r="P2774" s="6">
        <v>177200000</v>
      </c>
      <c r="Q2774" s="6">
        <v>225973340</v>
      </c>
      <c r="R2774">
        <v>48773340</v>
      </c>
      <c r="S2774" t="s">
        <v>8175</v>
      </c>
      <c r="T2774" s="7">
        <v>42933</v>
      </c>
      <c r="U2774" t="s">
        <v>1749</v>
      </c>
      <c r="V2774" s="7">
        <v>42933</v>
      </c>
      <c r="W2774" t="s">
        <v>8209</v>
      </c>
      <c r="X2774" t="s">
        <v>8205</v>
      </c>
      <c r="Y2774">
        <v>2017</v>
      </c>
      <c r="Z2774">
        <v>17</v>
      </c>
    </row>
    <row r="2775" spans="1:26" x14ac:dyDescent="0.25">
      <c r="A2775" t="s">
        <v>6806</v>
      </c>
      <c r="B2775" t="s">
        <v>6807</v>
      </c>
      <c r="C2775" t="s">
        <v>6807</v>
      </c>
      <c r="D2775">
        <v>0</v>
      </c>
      <c r="E2775">
        <v>98</v>
      </c>
      <c r="F2775">
        <v>1</v>
      </c>
      <c r="G2775">
        <v>38</v>
      </c>
      <c r="H2775" t="s">
        <v>8177</v>
      </c>
      <c r="I2775" t="s">
        <v>5529</v>
      </c>
      <c r="J2775" t="s">
        <v>8162</v>
      </c>
      <c r="K2775" t="s">
        <v>145</v>
      </c>
      <c r="L2775" s="5">
        <v>6.5</v>
      </c>
      <c r="M2775" t="s">
        <v>8178</v>
      </c>
      <c r="N2775" s="6">
        <v>103319</v>
      </c>
      <c r="O2775" t="s">
        <v>8182</v>
      </c>
      <c r="P2775" s="6">
        <v>27000000</v>
      </c>
      <c r="Q2775" s="6">
        <v>93282604</v>
      </c>
      <c r="R2775">
        <v>66282604</v>
      </c>
      <c r="S2775" t="s">
        <v>8175</v>
      </c>
      <c r="T2775" s="7">
        <v>42502</v>
      </c>
      <c r="U2775" t="s">
        <v>5659</v>
      </c>
      <c r="V2775" s="7">
        <v>42502</v>
      </c>
      <c r="W2775" t="s">
        <v>8213</v>
      </c>
      <c r="X2775" t="s">
        <v>8199</v>
      </c>
      <c r="Y2775">
        <v>2016</v>
      </c>
      <c r="Z2775">
        <v>12</v>
      </c>
    </row>
    <row r="2776" spans="1:26" x14ac:dyDescent="0.25">
      <c r="A2776" t="s">
        <v>6808</v>
      </c>
      <c r="B2776" t="s">
        <v>6809</v>
      </c>
      <c r="C2776" t="s">
        <v>6809</v>
      </c>
      <c r="D2776">
        <v>0</v>
      </c>
      <c r="E2776">
        <v>102</v>
      </c>
      <c r="F2776">
        <v>1</v>
      </c>
      <c r="G2776">
        <v>42</v>
      </c>
      <c r="H2776" t="s">
        <v>8177</v>
      </c>
      <c r="I2776" t="s">
        <v>5529</v>
      </c>
      <c r="J2776" t="s">
        <v>8158</v>
      </c>
      <c r="K2776" t="s">
        <v>8159</v>
      </c>
      <c r="L2776" s="5">
        <v>7.8</v>
      </c>
      <c r="M2776" t="s">
        <v>8181</v>
      </c>
      <c r="N2776" s="6">
        <v>488879</v>
      </c>
      <c r="O2776" t="s">
        <v>8182</v>
      </c>
      <c r="P2776" s="6">
        <v>165000000</v>
      </c>
      <c r="Q2776" s="6">
        <v>657869686</v>
      </c>
      <c r="R2776">
        <v>492869686</v>
      </c>
      <c r="S2776" t="s">
        <v>8175</v>
      </c>
      <c r="T2776" s="7">
        <v>41935</v>
      </c>
      <c r="U2776" t="s">
        <v>6810</v>
      </c>
      <c r="V2776" s="7">
        <v>41935</v>
      </c>
      <c r="W2776" t="s">
        <v>8204</v>
      </c>
      <c r="X2776" t="s">
        <v>8199</v>
      </c>
      <c r="Y2776">
        <v>2014</v>
      </c>
      <c r="Z2776">
        <v>23</v>
      </c>
    </row>
    <row r="2777" spans="1:26" x14ac:dyDescent="0.25">
      <c r="A2777" t="s">
        <v>6811</v>
      </c>
      <c r="B2777" t="s">
        <v>6812</v>
      </c>
      <c r="C2777" t="s">
        <v>6812</v>
      </c>
      <c r="D2777">
        <v>0</v>
      </c>
      <c r="E2777">
        <v>133</v>
      </c>
      <c r="F2777">
        <v>2</v>
      </c>
      <c r="G2777">
        <v>13</v>
      </c>
      <c r="H2777" t="s">
        <v>8183</v>
      </c>
      <c r="I2777" t="s">
        <v>5529</v>
      </c>
      <c r="J2777" t="s">
        <v>8158</v>
      </c>
      <c r="K2777" t="s">
        <v>8161</v>
      </c>
      <c r="L2777" s="5">
        <v>7.4</v>
      </c>
      <c r="M2777" t="s">
        <v>8181</v>
      </c>
      <c r="N2777" s="6">
        <v>700225</v>
      </c>
      <c r="O2777" t="s">
        <v>8184</v>
      </c>
      <c r="P2777" s="6">
        <v>175000000</v>
      </c>
      <c r="Q2777" s="6">
        <v>880166924</v>
      </c>
      <c r="R2777">
        <v>705166924</v>
      </c>
      <c r="S2777" t="s">
        <v>8175</v>
      </c>
      <c r="T2777" s="7">
        <v>42914</v>
      </c>
      <c r="U2777" t="s">
        <v>5089</v>
      </c>
      <c r="V2777" s="7">
        <v>42914</v>
      </c>
      <c r="W2777" t="s">
        <v>8208</v>
      </c>
      <c r="X2777" t="s">
        <v>8202</v>
      </c>
      <c r="Y2777">
        <v>2017</v>
      </c>
      <c r="Z2777">
        <v>28</v>
      </c>
    </row>
    <row r="2778" spans="1:26" x14ac:dyDescent="0.25">
      <c r="A2778" t="s">
        <v>6813</v>
      </c>
      <c r="B2778" t="s">
        <v>6814</v>
      </c>
      <c r="C2778" t="s">
        <v>6814</v>
      </c>
      <c r="D2778">
        <v>0</v>
      </c>
      <c r="E2778">
        <v>95</v>
      </c>
      <c r="F2778">
        <v>1</v>
      </c>
      <c r="G2778">
        <v>35</v>
      </c>
      <c r="H2778" t="s">
        <v>8177</v>
      </c>
      <c r="I2778" t="s">
        <v>8158</v>
      </c>
      <c r="J2778" t="s">
        <v>8159</v>
      </c>
      <c r="K2778" t="s">
        <v>132</v>
      </c>
      <c r="L2778" s="5">
        <v>7.2</v>
      </c>
      <c r="M2778" t="s">
        <v>8181</v>
      </c>
      <c r="N2778" s="6">
        <v>75976</v>
      </c>
      <c r="O2778" t="s">
        <v>8179</v>
      </c>
      <c r="P2778" s="6">
        <v>50000000</v>
      </c>
      <c r="Q2778" s="6">
        <v>99783556</v>
      </c>
      <c r="R2778">
        <v>49783556</v>
      </c>
      <c r="S2778" t="s">
        <v>8175</v>
      </c>
      <c r="T2778" s="7">
        <v>41915</v>
      </c>
      <c r="U2778" t="s">
        <v>6815</v>
      </c>
      <c r="V2778" s="7">
        <v>41915</v>
      </c>
      <c r="W2778" t="s">
        <v>8204</v>
      </c>
      <c r="X2778" t="s">
        <v>1465</v>
      </c>
      <c r="Y2778">
        <v>2014</v>
      </c>
      <c r="Z2778">
        <v>3</v>
      </c>
    </row>
    <row r="2779" spans="1:26" x14ac:dyDescent="0.25">
      <c r="A2779" t="s">
        <v>6816</v>
      </c>
      <c r="B2779" t="s">
        <v>6817</v>
      </c>
      <c r="C2779" t="s">
        <v>6818</v>
      </c>
      <c r="D2779">
        <v>0</v>
      </c>
      <c r="E2779">
        <v>150</v>
      </c>
      <c r="F2779">
        <v>2</v>
      </c>
      <c r="G2779">
        <v>30</v>
      </c>
      <c r="H2779" t="s">
        <v>8183</v>
      </c>
      <c r="I2779" t="s">
        <v>5529</v>
      </c>
      <c r="J2779" t="s">
        <v>8162</v>
      </c>
      <c r="K2779" t="s">
        <v>3857</v>
      </c>
      <c r="L2779" s="5">
        <v>7.9</v>
      </c>
      <c r="M2779" t="s">
        <v>8181</v>
      </c>
      <c r="N2779" s="6">
        <v>129333</v>
      </c>
      <c r="O2779" t="s">
        <v>8182</v>
      </c>
      <c r="P2779" s="6">
        <v>4500000</v>
      </c>
      <c r="Q2779" s="6">
        <v>6566916</v>
      </c>
      <c r="R2779">
        <v>2066916</v>
      </c>
      <c r="S2779" t="s">
        <v>8175</v>
      </c>
      <c r="T2779" s="7">
        <v>41660</v>
      </c>
      <c r="U2779" t="s">
        <v>6535</v>
      </c>
      <c r="V2779" s="7">
        <v>41660</v>
      </c>
      <c r="W2779" t="s">
        <v>8198</v>
      </c>
      <c r="X2779" t="s">
        <v>8197</v>
      </c>
      <c r="Y2779">
        <v>2014</v>
      </c>
      <c r="Z2779">
        <v>21</v>
      </c>
    </row>
    <row r="2780" spans="1:26" x14ac:dyDescent="0.25">
      <c r="A2780" t="s">
        <v>6819</v>
      </c>
      <c r="B2780" t="s">
        <v>6820</v>
      </c>
      <c r="C2780" t="s">
        <v>6820</v>
      </c>
      <c r="D2780">
        <v>0</v>
      </c>
      <c r="E2780">
        <v>90</v>
      </c>
      <c r="F2780">
        <v>1</v>
      </c>
      <c r="G2780">
        <v>30</v>
      </c>
      <c r="H2780" t="s">
        <v>8177</v>
      </c>
      <c r="I2780" t="s">
        <v>132</v>
      </c>
      <c r="J2780" t="s">
        <v>145</v>
      </c>
      <c r="K2780" t="s">
        <v>8157</v>
      </c>
      <c r="L2780" s="5">
        <v>6.1</v>
      </c>
      <c r="M2780" t="s">
        <v>8178</v>
      </c>
      <c r="N2780" s="6">
        <v>60408</v>
      </c>
      <c r="O2780" t="s">
        <v>8179</v>
      </c>
      <c r="P2780" s="6">
        <v>650000</v>
      </c>
      <c r="Q2780" s="6">
        <v>401914</v>
      </c>
      <c r="R2780">
        <v>-248086</v>
      </c>
      <c r="S2780" t="s">
        <v>8185</v>
      </c>
      <c r="T2780" s="7">
        <v>41296</v>
      </c>
      <c r="U2780" t="s">
        <v>6821</v>
      </c>
      <c r="V2780" s="7">
        <v>41296</v>
      </c>
      <c r="W2780" t="s">
        <v>8198</v>
      </c>
      <c r="X2780" t="s">
        <v>8197</v>
      </c>
      <c r="Y2780">
        <v>2013</v>
      </c>
      <c r="Z2780">
        <v>22</v>
      </c>
    </row>
    <row r="2781" spans="1:26" x14ac:dyDescent="0.25">
      <c r="A2781" t="s">
        <v>6822</v>
      </c>
      <c r="B2781" t="s">
        <v>6823</v>
      </c>
      <c r="C2781" t="s">
        <v>6823</v>
      </c>
      <c r="D2781">
        <v>0</v>
      </c>
      <c r="E2781">
        <v>95</v>
      </c>
      <c r="F2781">
        <v>1</v>
      </c>
      <c r="G2781">
        <v>35</v>
      </c>
      <c r="H2781" t="s">
        <v>8177</v>
      </c>
      <c r="I2781" t="s">
        <v>5529</v>
      </c>
      <c r="J2781" t="s">
        <v>8158</v>
      </c>
      <c r="K2781" t="s">
        <v>8159</v>
      </c>
      <c r="L2781" s="5">
        <v>7.1</v>
      </c>
      <c r="M2781" t="s">
        <v>8181</v>
      </c>
      <c r="N2781" s="6">
        <v>177047</v>
      </c>
      <c r="O2781" t="s">
        <v>8182</v>
      </c>
      <c r="P2781" s="6">
        <v>145000000</v>
      </c>
      <c r="Q2781" s="6">
        <v>521170825</v>
      </c>
      <c r="R2781">
        <v>376170825</v>
      </c>
      <c r="S2781" t="s">
        <v>8175</v>
      </c>
      <c r="T2781" s="7">
        <v>42385</v>
      </c>
      <c r="U2781" t="s">
        <v>6824</v>
      </c>
      <c r="V2781" s="7">
        <v>42385</v>
      </c>
      <c r="W2781" t="s">
        <v>8198</v>
      </c>
      <c r="X2781" t="s">
        <v>8206</v>
      </c>
      <c r="Y2781">
        <v>2016</v>
      </c>
      <c r="Z2781">
        <v>16</v>
      </c>
    </row>
    <row r="2782" spans="1:26" x14ac:dyDescent="0.25">
      <c r="A2782" t="s">
        <v>6825</v>
      </c>
      <c r="B2782" t="s">
        <v>6826</v>
      </c>
      <c r="C2782" t="s">
        <v>6826</v>
      </c>
      <c r="D2782">
        <v>0</v>
      </c>
      <c r="E2782">
        <v>149</v>
      </c>
      <c r="F2782">
        <v>2</v>
      </c>
      <c r="G2782">
        <v>29</v>
      </c>
      <c r="H2782" t="s">
        <v>8183</v>
      </c>
      <c r="I2782" t="s">
        <v>145</v>
      </c>
      <c r="J2782" t="s">
        <v>8166</v>
      </c>
      <c r="K2782" t="s">
        <v>3857</v>
      </c>
      <c r="L2782" s="5">
        <v>8.1</v>
      </c>
      <c r="M2782" t="s">
        <v>8181</v>
      </c>
      <c r="N2782" s="6">
        <v>1037528</v>
      </c>
      <c r="O2782" t="s">
        <v>8184</v>
      </c>
      <c r="P2782" s="6">
        <v>61000000</v>
      </c>
      <c r="Q2782" s="6">
        <v>369330363</v>
      </c>
      <c r="R2782">
        <v>308330363</v>
      </c>
      <c r="S2782" t="s">
        <v>8175</v>
      </c>
      <c r="T2782" s="7">
        <v>41908</v>
      </c>
      <c r="U2782" t="s">
        <v>1081</v>
      </c>
      <c r="V2782" s="7">
        <v>41908</v>
      </c>
      <c r="W2782" t="s">
        <v>8211</v>
      </c>
      <c r="X2782" t="s">
        <v>1465</v>
      </c>
      <c r="Y2782">
        <v>2014</v>
      </c>
      <c r="Z2782">
        <v>26</v>
      </c>
    </row>
    <row r="2783" spans="1:26" x14ac:dyDescent="0.25">
      <c r="A2783" t="s">
        <v>6827</v>
      </c>
      <c r="B2783" t="s">
        <v>6828</v>
      </c>
      <c r="C2783" t="s">
        <v>6828</v>
      </c>
      <c r="D2783">
        <v>0</v>
      </c>
      <c r="E2783">
        <v>115</v>
      </c>
      <c r="F2783">
        <v>1</v>
      </c>
      <c r="G2783">
        <v>55</v>
      </c>
      <c r="H2783" t="s">
        <v>8177</v>
      </c>
      <c r="I2783" t="s">
        <v>132</v>
      </c>
      <c r="J2783" t="s">
        <v>145</v>
      </c>
      <c r="K2783" t="s">
        <v>8165</v>
      </c>
      <c r="L2783" s="5">
        <v>5.6</v>
      </c>
      <c r="M2783" t="s">
        <v>8178</v>
      </c>
      <c r="N2783" s="6">
        <v>60584</v>
      </c>
      <c r="O2783" t="s">
        <v>8179</v>
      </c>
      <c r="P2783" s="6">
        <v>14800000</v>
      </c>
      <c r="Q2783" s="6">
        <v>122613057</v>
      </c>
      <c r="R2783">
        <v>107813057</v>
      </c>
      <c r="S2783" t="s">
        <v>8175</v>
      </c>
      <c r="T2783" s="7">
        <v>42186</v>
      </c>
      <c r="U2783" t="s">
        <v>6829</v>
      </c>
      <c r="V2783" s="7">
        <v>42186</v>
      </c>
      <c r="W2783" t="s">
        <v>8209</v>
      </c>
      <c r="X2783" t="s">
        <v>8202</v>
      </c>
      <c r="Y2783">
        <v>2015</v>
      </c>
      <c r="Z2783">
        <v>1</v>
      </c>
    </row>
    <row r="2784" spans="1:26" x14ac:dyDescent="0.25">
      <c r="A2784" t="s">
        <v>6830</v>
      </c>
      <c r="B2784" t="s">
        <v>6831</v>
      </c>
      <c r="C2784" t="s">
        <v>6831</v>
      </c>
      <c r="D2784">
        <v>0</v>
      </c>
      <c r="E2784">
        <v>103</v>
      </c>
      <c r="F2784">
        <v>1</v>
      </c>
      <c r="G2784">
        <v>43</v>
      </c>
      <c r="H2784" t="s">
        <v>8177</v>
      </c>
      <c r="I2784" t="s">
        <v>8162</v>
      </c>
      <c r="J2784" t="s">
        <v>145</v>
      </c>
      <c r="K2784" t="s">
        <v>83</v>
      </c>
      <c r="L2784" s="5">
        <v>6.6</v>
      </c>
      <c r="M2784" t="s">
        <v>8178</v>
      </c>
      <c r="N2784" s="6">
        <v>52117</v>
      </c>
      <c r="O2784" t="s">
        <v>8179</v>
      </c>
      <c r="P2784" s="6">
        <v>60000000</v>
      </c>
      <c r="Q2784" s="6">
        <v>120883411</v>
      </c>
      <c r="R2784">
        <v>60883411</v>
      </c>
      <c r="S2784" t="s">
        <v>8175</v>
      </c>
      <c r="T2784" s="7">
        <v>45182</v>
      </c>
      <c r="U2784" t="s">
        <v>1236</v>
      </c>
      <c r="V2784" s="7">
        <v>45182</v>
      </c>
      <c r="W2784" t="s">
        <v>8211</v>
      </c>
      <c r="X2784" t="s">
        <v>8202</v>
      </c>
      <c r="Y2784">
        <v>2023</v>
      </c>
      <c r="Z2784">
        <v>13</v>
      </c>
    </row>
    <row r="2785" spans="1:26" x14ac:dyDescent="0.25">
      <c r="A2785" t="s">
        <v>6832</v>
      </c>
      <c r="B2785" t="s">
        <v>2300</v>
      </c>
      <c r="C2785" t="s">
        <v>2300</v>
      </c>
      <c r="D2785">
        <v>0</v>
      </c>
      <c r="E2785">
        <v>120</v>
      </c>
      <c r="F2785">
        <v>2</v>
      </c>
      <c r="G2785">
        <v>0</v>
      </c>
      <c r="H2785" t="s">
        <v>8177</v>
      </c>
      <c r="I2785" t="s">
        <v>5529</v>
      </c>
      <c r="J2785" t="s">
        <v>8158</v>
      </c>
      <c r="K2785" t="s">
        <v>8156</v>
      </c>
      <c r="L2785" s="5">
        <v>5.2</v>
      </c>
      <c r="M2785" t="s">
        <v>8178</v>
      </c>
      <c r="N2785" s="6">
        <v>96000</v>
      </c>
      <c r="O2785" t="s">
        <v>8179</v>
      </c>
      <c r="P2785" s="6">
        <v>50000000</v>
      </c>
      <c r="Q2785" s="6">
        <v>55065289</v>
      </c>
      <c r="R2785">
        <v>5065289</v>
      </c>
      <c r="S2785" t="s">
        <v>8175</v>
      </c>
      <c r="T2785" s="7">
        <v>43564</v>
      </c>
      <c r="U2785" t="s">
        <v>2845</v>
      </c>
      <c r="V2785" s="7">
        <v>43564</v>
      </c>
      <c r="W2785" t="s">
        <v>8210</v>
      </c>
      <c r="X2785" t="s">
        <v>8197</v>
      </c>
      <c r="Y2785">
        <v>2019</v>
      </c>
      <c r="Z2785">
        <v>9</v>
      </c>
    </row>
    <row r="2786" spans="1:26" x14ac:dyDescent="0.25">
      <c r="A2786" t="s">
        <v>6833</v>
      </c>
      <c r="B2786" t="s">
        <v>6834</v>
      </c>
      <c r="C2786" t="s">
        <v>6834</v>
      </c>
      <c r="D2786">
        <v>0</v>
      </c>
      <c r="E2786">
        <v>97</v>
      </c>
      <c r="F2786">
        <v>1</v>
      </c>
      <c r="G2786">
        <v>37</v>
      </c>
      <c r="H2786" t="s">
        <v>8177</v>
      </c>
      <c r="I2786" t="s">
        <v>8158</v>
      </c>
      <c r="J2786" t="s">
        <v>8159</v>
      </c>
      <c r="K2786" t="s">
        <v>132</v>
      </c>
      <c r="L2786" s="5">
        <v>7.2</v>
      </c>
      <c r="M2786" t="s">
        <v>8181</v>
      </c>
      <c r="N2786" s="6">
        <v>294908</v>
      </c>
      <c r="O2786" t="s">
        <v>8182</v>
      </c>
      <c r="P2786" s="6">
        <v>200000000</v>
      </c>
      <c r="Q2786" s="6">
        <v>1029266989</v>
      </c>
      <c r="R2786">
        <v>829266989</v>
      </c>
      <c r="S2786" t="s">
        <v>8175</v>
      </c>
      <c r="T2786" s="7">
        <v>42529</v>
      </c>
      <c r="U2786" t="s">
        <v>6835</v>
      </c>
      <c r="V2786" s="7">
        <v>42529</v>
      </c>
      <c r="W2786" t="s">
        <v>8208</v>
      </c>
      <c r="X2786" t="s">
        <v>8202</v>
      </c>
      <c r="Y2786">
        <v>2016</v>
      </c>
      <c r="Z2786">
        <v>8</v>
      </c>
    </row>
    <row r="2787" spans="1:26" x14ac:dyDescent="0.25">
      <c r="A2787" t="s">
        <v>6836</v>
      </c>
      <c r="B2787" t="s">
        <v>6837</v>
      </c>
      <c r="C2787" t="s">
        <v>6837</v>
      </c>
      <c r="D2787">
        <v>0</v>
      </c>
      <c r="E2787">
        <v>99</v>
      </c>
      <c r="F2787">
        <v>1</v>
      </c>
      <c r="G2787">
        <v>39</v>
      </c>
      <c r="H2787" t="s">
        <v>8177</v>
      </c>
      <c r="I2787" t="s">
        <v>8158</v>
      </c>
      <c r="J2787" t="s">
        <v>132</v>
      </c>
      <c r="K2787" t="s">
        <v>8162</v>
      </c>
      <c r="L2787" s="5">
        <v>8.1</v>
      </c>
      <c r="M2787" t="s">
        <v>8181</v>
      </c>
      <c r="N2787" s="6">
        <v>864325</v>
      </c>
      <c r="O2787" t="s">
        <v>8184</v>
      </c>
      <c r="P2787" s="6">
        <v>25000000</v>
      </c>
      <c r="Q2787" s="6">
        <v>174563280</v>
      </c>
      <c r="R2787">
        <v>149563280</v>
      </c>
      <c r="S2787" t="s">
        <v>8175</v>
      </c>
      <c r="T2787" s="7">
        <v>41676</v>
      </c>
      <c r="U2787" t="s">
        <v>1551</v>
      </c>
      <c r="V2787" s="7">
        <v>41676</v>
      </c>
      <c r="W2787" t="s">
        <v>8201</v>
      </c>
      <c r="X2787" t="s">
        <v>8199</v>
      </c>
      <c r="Y2787">
        <v>2014</v>
      </c>
      <c r="Z2787">
        <v>6</v>
      </c>
    </row>
    <row r="2788" spans="1:26" x14ac:dyDescent="0.25">
      <c r="A2788" t="s">
        <v>6838</v>
      </c>
      <c r="B2788" t="s">
        <v>6839</v>
      </c>
      <c r="C2788" t="s">
        <v>6839</v>
      </c>
      <c r="D2788">
        <v>0</v>
      </c>
      <c r="E2788">
        <v>92</v>
      </c>
      <c r="F2788">
        <v>1</v>
      </c>
      <c r="G2788">
        <v>32</v>
      </c>
      <c r="H2788" t="s">
        <v>8177</v>
      </c>
      <c r="I2788" t="s">
        <v>8158</v>
      </c>
      <c r="J2788" t="s">
        <v>8159</v>
      </c>
      <c r="K2788" t="s">
        <v>132</v>
      </c>
      <c r="L2788" s="5">
        <v>6</v>
      </c>
      <c r="M2788" t="s">
        <v>8178</v>
      </c>
      <c r="N2788" s="6">
        <v>59768</v>
      </c>
      <c r="O2788" t="s">
        <v>8179</v>
      </c>
      <c r="P2788" s="6">
        <v>74000000</v>
      </c>
      <c r="Q2788" s="6">
        <v>325186032</v>
      </c>
      <c r="R2788">
        <v>251186032</v>
      </c>
      <c r="S2788" t="s">
        <v>8175</v>
      </c>
      <c r="T2788" s="7">
        <v>42032</v>
      </c>
      <c r="U2788" t="s">
        <v>6840</v>
      </c>
      <c r="V2788" s="7">
        <v>42032</v>
      </c>
      <c r="W2788" t="s">
        <v>8198</v>
      </c>
      <c r="X2788" t="s">
        <v>8202</v>
      </c>
      <c r="Y2788">
        <v>2015</v>
      </c>
      <c r="Z2788">
        <v>28</v>
      </c>
    </row>
    <row r="2789" spans="1:26" x14ac:dyDescent="0.25">
      <c r="A2789" t="s">
        <v>6841</v>
      </c>
      <c r="B2789" t="s">
        <v>6842</v>
      </c>
      <c r="C2789" t="s">
        <v>6842</v>
      </c>
      <c r="D2789">
        <v>0</v>
      </c>
      <c r="E2789">
        <v>114</v>
      </c>
      <c r="F2789">
        <v>1</v>
      </c>
      <c r="G2789">
        <v>54</v>
      </c>
      <c r="H2789" t="s">
        <v>8177</v>
      </c>
      <c r="I2789" t="s">
        <v>5529</v>
      </c>
      <c r="J2789" t="s">
        <v>8158</v>
      </c>
      <c r="K2789" t="s">
        <v>132</v>
      </c>
      <c r="L2789" s="5">
        <v>5.6</v>
      </c>
      <c r="M2789" t="s">
        <v>8178</v>
      </c>
      <c r="N2789" s="6">
        <v>143247</v>
      </c>
      <c r="O2789" t="s">
        <v>8182</v>
      </c>
      <c r="P2789" s="6">
        <v>110000000</v>
      </c>
      <c r="Q2789" s="6">
        <v>253890701</v>
      </c>
      <c r="R2789">
        <v>143890701</v>
      </c>
      <c r="S2789" t="s">
        <v>8175</v>
      </c>
      <c r="T2789" s="7">
        <v>43627</v>
      </c>
      <c r="U2789" t="s">
        <v>1466</v>
      </c>
      <c r="V2789" s="7">
        <v>43627</v>
      </c>
      <c r="W2789" t="s">
        <v>8208</v>
      </c>
      <c r="X2789" t="s">
        <v>8197</v>
      </c>
      <c r="Y2789">
        <v>2019</v>
      </c>
      <c r="Z2789">
        <v>11</v>
      </c>
    </row>
    <row r="2790" spans="1:26" x14ac:dyDescent="0.25">
      <c r="A2790" t="s">
        <v>6843</v>
      </c>
      <c r="B2790" t="s">
        <v>6844</v>
      </c>
      <c r="C2790" t="s">
        <v>6844</v>
      </c>
      <c r="D2790">
        <v>0</v>
      </c>
      <c r="E2790">
        <v>119</v>
      </c>
      <c r="F2790">
        <v>1</v>
      </c>
      <c r="G2790">
        <v>59</v>
      </c>
      <c r="H2790" t="s">
        <v>8177</v>
      </c>
      <c r="I2790" t="s">
        <v>5529</v>
      </c>
      <c r="J2790" t="s">
        <v>8158</v>
      </c>
      <c r="K2790" t="s">
        <v>132</v>
      </c>
      <c r="L2790" s="5">
        <v>6.9</v>
      </c>
      <c r="M2790" t="s">
        <v>8178</v>
      </c>
      <c r="N2790" s="6">
        <v>408268</v>
      </c>
      <c r="O2790" t="s">
        <v>8182</v>
      </c>
      <c r="P2790" s="6">
        <v>90000000</v>
      </c>
      <c r="Q2790" s="6">
        <v>995339117</v>
      </c>
      <c r="R2790">
        <v>905339117</v>
      </c>
      <c r="S2790" t="s">
        <v>8175</v>
      </c>
      <c r="T2790" s="7">
        <v>43074</v>
      </c>
      <c r="U2790" t="s">
        <v>2806</v>
      </c>
      <c r="V2790" s="7">
        <v>43074</v>
      </c>
      <c r="W2790" t="s">
        <v>8196</v>
      </c>
      <c r="X2790" t="s">
        <v>8197</v>
      </c>
      <c r="Y2790">
        <v>2017</v>
      </c>
      <c r="Z2790">
        <v>5</v>
      </c>
    </row>
    <row r="2791" spans="1:26" x14ac:dyDescent="0.25">
      <c r="A2791" t="s">
        <v>6845</v>
      </c>
      <c r="B2791" t="s">
        <v>6846</v>
      </c>
      <c r="C2791" t="s">
        <v>6846</v>
      </c>
      <c r="D2791">
        <v>0</v>
      </c>
      <c r="E2791">
        <v>91</v>
      </c>
      <c r="F2791">
        <v>1</v>
      </c>
      <c r="G2791">
        <v>31</v>
      </c>
      <c r="H2791" t="s">
        <v>8177</v>
      </c>
      <c r="I2791" t="s">
        <v>8158</v>
      </c>
      <c r="J2791" t="s">
        <v>8159</v>
      </c>
      <c r="K2791" t="s">
        <v>132</v>
      </c>
      <c r="L2791" s="5">
        <v>6.4</v>
      </c>
      <c r="M2791" t="s">
        <v>8178</v>
      </c>
      <c r="N2791" s="6">
        <v>252876</v>
      </c>
      <c r="O2791" t="s">
        <v>8182</v>
      </c>
      <c r="P2791" s="6">
        <v>74000000</v>
      </c>
      <c r="Q2791" s="6">
        <v>1159444662</v>
      </c>
      <c r="R2791">
        <v>1085444662</v>
      </c>
      <c r="S2791" t="s">
        <v>8175</v>
      </c>
      <c r="T2791" s="7">
        <v>42166</v>
      </c>
      <c r="U2791" t="s">
        <v>6847</v>
      </c>
      <c r="V2791" s="7">
        <v>42166</v>
      </c>
      <c r="W2791" t="s">
        <v>8208</v>
      </c>
      <c r="X2791" t="s">
        <v>8199</v>
      </c>
      <c r="Y2791">
        <v>2015</v>
      </c>
      <c r="Z2791">
        <v>11</v>
      </c>
    </row>
    <row r="2792" spans="1:26" x14ac:dyDescent="0.25">
      <c r="A2792" t="s">
        <v>6848</v>
      </c>
      <c r="B2792" t="s">
        <v>6849</v>
      </c>
      <c r="C2792" t="s">
        <v>6849</v>
      </c>
      <c r="D2792">
        <v>0</v>
      </c>
      <c r="E2792">
        <v>112</v>
      </c>
      <c r="F2792">
        <v>1</v>
      </c>
      <c r="G2792">
        <v>52</v>
      </c>
      <c r="H2792" t="s">
        <v>8177</v>
      </c>
      <c r="I2792" t="s">
        <v>5529</v>
      </c>
      <c r="J2792" t="s">
        <v>132</v>
      </c>
      <c r="K2792" t="s">
        <v>8162</v>
      </c>
      <c r="L2792" s="5">
        <v>7</v>
      </c>
      <c r="M2792" t="s">
        <v>8178</v>
      </c>
      <c r="N2792" s="6">
        <v>397441</v>
      </c>
      <c r="O2792" t="s">
        <v>8182</v>
      </c>
      <c r="P2792" s="6">
        <v>50000000</v>
      </c>
      <c r="Q2792" s="6">
        <v>331333876</v>
      </c>
      <c r="R2792">
        <v>281333876</v>
      </c>
      <c r="S2792" t="s">
        <v>8175</v>
      </c>
      <c r="T2792" s="7">
        <v>41794</v>
      </c>
      <c r="U2792" t="s">
        <v>4620</v>
      </c>
      <c r="V2792" s="7">
        <v>41794</v>
      </c>
      <c r="W2792" t="s">
        <v>8208</v>
      </c>
      <c r="X2792" t="s">
        <v>8202</v>
      </c>
      <c r="Y2792">
        <v>2014</v>
      </c>
      <c r="Z2792">
        <v>4</v>
      </c>
    </row>
    <row r="2793" spans="1:26" x14ac:dyDescent="0.25">
      <c r="A2793" t="s">
        <v>6850</v>
      </c>
      <c r="B2793" t="s">
        <v>6851</v>
      </c>
      <c r="C2793" t="s">
        <v>6851</v>
      </c>
      <c r="D2793">
        <v>0</v>
      </c>
      <c r="E2793">
        <v>102</v>
      </c>
      <c r="F2793">
        <v>1</v>
      </c>
      <c r="G2793">
        <v>42</v>
      </c>
      <c r="H2793" t="s">
        <v>8177</v>
      </c>
      <c r="I2793" t="s">
        <v>8158</v>
      </c>
      <c r="J2793" t="s">
        <v>8159</v>
      </c>
      <c r="K2793" t="s">
        <v>132</v>
      </c>
      <c r="L2793" s="5">
        <v>7.4</v>
      </c>
      <c r="M2793" t="s">
        <v>8181</v>
      </c>
      <c r="N2793" s="6">
        <v>650478</v>
      </c>
      <c r="O2793" t="s">
        <v>8184</v>
      </c>
      <c r="P2793" s="6">
        <v>150000000</v>
      </c>
      <c r="Q2793" s="6">
        <v>1334212902</v>
      </c>
      <c r="R2793">
        <v>1184212902</v>
      </c>
      <c r="S2793" t="s">
        <v>8175</v>
      </c>
      <c r="T2793" s="7">
        <v>41588</v>
      </c>
      <c r="U2793" t="s">
        <v>6852</v>
      </c>
      <c r="V2793" s="7">
        <v>41588</v>
      </c>
      <c r="W2793" t="s">
        <v>8207</v>
      </c>
      <c r="X2793" t="s">
        <v>8200</v>
      </c>
      <c r="Y2793">
        <v>2013</v>
      </c>
      <c r="Z2793">
        <v>10</v>
      </c>
    </row>
    <row r="2794" spans="1:26" x14ac:dyDescent="0.25">
      <c r="A2794" t="s">
        <v>6853</v>
      </c>
      <c r="B2794" t="s">
        <v>6854</v>
      </c>
      <c r="C2794" t="s">
        <v>6854</v>
      </c>
      <c r="D2794">
        <v>0</v>
      </c>
      <c r="E2794">
        <v>119</v>
      </c>
      <c r="F2794">
        <v>1</v>
      </c>
      <c r="G2794">
        <v>59</v>
      </c>
      <c r="H2794" t="s">
        <v>8177</v>
      </c>
      <c r="I2794" t="s">
        <v>5529</v>
      </c>
      <c r="J2794" t="s">
        <v>3857</v>
      </c>
      <c r="K2794" t="s">
        <v>5802</v>
      </c>
      <c r="L2794" s="5">
        <v>6.5</v>
      </c>
      <c r="M2794" t="s">
        <v>8178</v>
      </c>
      <c r="N2794" s="6">
        <v>288041</v>
      </c>
      <c r="O2794" t="s">
        <v>8182</v>
      </c>
      <c r="P2794" s="6">
        <v>70000000</v>
      </c>
      <c r="Q2794" s="6">
        <v>170270201</v>
      </c>
      <c r="R2794">
        <v>100270201</v>
      </c>
      <c r="S2794" t="s">
        <v>8175</v>
      </c>
      <c r="T2794" s="7">
        <v>41351</v>
      </c>
      <c r="U2794" t="s">
        <v>2150</v>
      </c>
      <c r="V2794" s="7">
        <v>41351</v>
      </c>
      <c r="W2794" t="s">
        <v>8203</v>
      </c>
      <c r="X2794" t="s">
        <v>8205</v>
      </c>
      <c r="Y2794">
        <v>2013</v>
      </c>
      <c r="Z2794">
        <v>18</v>
      </c>
    </row>
    <row r="2795" spans="1:26" x14ac:dyDescent="0.25">
      <c r="A2795" t="s">
        <v>6855</v>
      </c>
      <c r="B2795" t="s">
        <v>6856</v>
      </c>
      <c r="C2795" t="s">
        <v>6856</v>
      </c>
      <c r="D2795">
        <v>0</v>
      </c>
      <c r="E2795">
        <v>112</v>
      </c>
      <c r="F2795">
        <v>1</v>
      </c>
      <c r="G2795">
        <v>52</v>
      </c>
      <c r="H2795" t="s">
        <v>8177</v>
      </c>
      <c r="I2795" t="s">
        <v>5529</v>
      </c>
      <c r="J2795" t="s">
        <v>8158</v>
      </c>
      <c r="K2795" t="s">
        <v>8161</v>
      </c>
      <c r="L2795" s="5">
        <v>5.2</v>
      </c>
      <c r="M2795" t="s">
        <v>8178</v>
      </c>
      <c r="N2795" s="6">
        <v>115214</v>
      </c>
      <c r="O2795" t="s">
        <v>8182</v>
      </c>
      <c r="P2795" s="6">
        <v>38000000</v>
      </c>
      <c r="Q2795" s="6">
        <v>109906372</v>
      </c>
      <c r="R2795">
        <v>71906372</v>
      </c>
      <c r="S2795" t="s">
        <v>8175</v>
      </c>
      <c r="T2795" s="7">
        <v>42383</v>
      </c>
      <c r="U2795" t="s">
        <v>6857</v>
      </c>
      <c r="V2795" s="7">
        <v>42383</v>
      </c>
      <c r="W2795" t="s">
        <v>8198</v>
      </c>
      <c r="X2795" t="s">
        <v>8199</v>
      </c>
      <c r="Y2795">
        <v>2016</v>
      </c>
      <c r="Z2795">
        <v>14</v>
      </c>
    </row>
    <row r="2796" spans="1:26" x14ac:dyDescent="0.25">
      <c r="A2796" t="s">
        <v>6858</v>
      </c>
      <c r="B2796" t="s">
        <v>6859</v>
      </c>
      <c r="C2796" t="s">
        <v>6859</v>
      </c>
      <c r="D2796">
        <v>0</v>
      </c>
      <c r="E2796">
        <v>115</v>
      </c>
      <c r="F2796">
        <v>1</v>
      </c>
      <c r="G2796">
        <v>55</v>
      </c>
      <c r="H2796" t="s">
        <v>8177</v>
      </c>
      <c r="I2796" t="s">
        <v>8158</v>
      </c>
      <c r="J2796" t="s">
        <v>8160</v>
      </c>
      <c r="K2796" t="s">
        <v>145</v>
      </c>
      <c r="L2796" s="5">
        <v>7.1</v>
      </c>
      <c r="M2796" t="s">
        <v>8181</v>
      </c>
      <c r="N2796" s="6">
        <v>135312</v>
      </c>
      <c r="O2796" t="s">
        <v>8182</v>
      </c>
      <c r="P2796" s="6">
        <v>15000000</v>
      </c>
      <c r="Q2796" s="6">
        <v>52501541</v>
      </c>
      <c r="R2796">
        <v>37501541</v>
      </c>
      <c r="S2796" t="s">
        <v>8175</v>
      </c>
      <c r="T2796" s="7">
        <v>41880</v>
      </c>
      <c r="U2796" t="s">
        <v>4459</v>
      </c>
      <c r="V2796" s="7">
        <v>41880</v>
      </c>
      <c r="W2796" t="s">
        <v>8212</v>
      </c>
      <c r="X2796" t="s">
        <v>1465</v>
      </c>
      <c r="Y2796">
        <v>2014</v>
      </c>
      <c r="Z2796">
        <v>29</v>
      </c>
    </row>
    <row r="2797" spans="1:26" x14ac:dyDescent="0.25">
      <c r="A2797" t="s">
        <v>6860</v>
      </c>
      <c r="B2797" t="s">
        <v>6861</v>
      </c>
      <c r="C2797" t="s">
        <v>6861</v>
      </c>
      <c r="D2797">
        <v>0</v>
      </c>
      <c r="E2797">
        <v>144</v>
      </c>
      <c r="F2797">
        <v>2</v>
      </c>
      <c r="G2797">
        <v>24</v>
      </c>
      <c r="H2797" t="s">
        <v>8183</v>
      </c>
      <c r="I2797" t="s">
        <v>8158</v>
      </c>
      <c r="J2797" t="s">
        <v>8156</v>
      </c>
      <c r="K2797" t="s">
        <v>5802</v>
      </c>
      <c r="L2797" s="5">
        <v>7.4</v>
      </c>
      <c r="M2797" t="s">
        <v>8181</v>
      </c>
      <c r="N2797" s="6">
        <v>558461</v>
      </c>
      <c r="O2797" t="s">
        <v>8184</v>
      </c>
      <c r="P2797" s="6">
        <v>250000000</v>
      </c>
      <c r="Q2797" s="6">
        <v>962201338</v>
      </c>
      <c r="R2797">
        <v>712201338</v>
      </c>
      <c r="S2797" t="s">
        <v>8175</v>
      </c>
      <c r="T2797" s="7">
        <v>41974</v>
      </c>
      <c r="U2797" t="s">
        <v>1092</v>
      </c>
      <c r="V2797" s="7">
        <v>41974</v>
      </c>
      <c r="W2797" t="s">
        <v>8196</v>
      </c>
      <c r="X2797" t="s">
        <v>8205</v>
      </c>
      <c r="Y2797">
        <v>2014</v>
      </c>
      <c r="Z2797">
        <v>1</v>
      </c>
    </row>
    <row r="2798" spans="1:26" x14ac:dyDescent="0.25">
      <c r="A2798" t="s">
        <v>6862</v>
      </c>
      <c r="B2798" t="s">
        <v>6863</v>
      </c>
      <c r="C2798" t="s">
        <v>6863</v>
      </c>
      <c r="D2798">
        <v>0</v>
      </c>
      <c r="E2798">
        <v>100</v>
      </c>
      <c r="F2798">
        <v>1</v>
      </c>
      <c r="G2798">
        <v>40</v>
      </c>
      <c r="H2798" t="s">
        <v>8177</v>
      </c>
      <c r="I2798" t="s">
        <v>5529</v>
      </c>
      <c r="J2798" t="s">
        <v>8162</v>
      </c>
      <c r="K2798" t="s">
        <v>3857</v>
      </c>
      <c r="L2798" s="5">
        <v>6.5</v>
      </c>
      <c r="M2798" t="s">
        <v>8178</v>
      </c>
      <c r="N2798" s="6">
        <v>127232</v>
      </c>
      <c r="O2798" t="s">
        <v>8182</v>
      </c>
      <c r="P2798" s="6">
        <v>22000000</v>
      </c>
      <c r="Q2798" s="6">
        <v>48449416</v>
      </c>
      <c r="R2798">
        <v>26449416</v>
      </c>
      <c r="S2798" t="s">
        <v>8175</v>
      </c>
      <c r="T2798" s="7">
        <v>41598</v>
      </c>
      <c r="U2798" t="s">
        <v>1795</v>
      </c>
      <c r="V2798" s="7">
        <v>41598</v>
      </c>
      <c r="W2798" t="s">
        <v>8207</v>
      </c>
      <c r="X2798" t="s">
        <v>8202</v>
      </c>
      <c r="Y2798">
        <v>2013</v>
      </c>
      <c r="Z2798">
        <v>20</v>
      </c>
    </row>
    <row r="2799" spans="1:26" x14ac:dyDescent="0.25">
      <c r="A2799" t="s">
        <v>6864</v>
      </c>
      <c r="B2799" t="s">
        <v>6865</v>
      </c>
      <c r="C2799" t="s">
        <v>6865</v>
      </c>
      <c r="D2799">
        <v>0</v>
      </c>
      <c r="E2799">
        <v>122</v>
      </c>
      <c r="F2799">
        <v>2</v>
      </c>
      <c r="G2799">
        <v>2</v>
      </c>
      <c r="H2799" t="s">
        <v>8183</v>
      </c>
      <c r="I2799" t="s">
        <v>83</v>
      </c>
      <c r="J2799" t="s">
        <v>8161</v>
      </c>
      <c r="K2799" t="s">
        <v>3857</v>
      </c>
      <c r="L2799" s="5">
        <v>6.4</v>
      </c>
      <c r="M2799" t="s">
        <v>8178</v>
      </c>
      <c r="N2799" s="6">
        <v>295858</v>
      </c>
      <c r="O2799" t="s">
        <v>8182</v>
      </c>
      <c r="P2799" s="6">
        <v>97000000</v>
      </c>
      <c r="Q2799" s="6">
        <v>240891763</v>
      </c>
      <c r="R2799">
        <v>143891763</v>
      </c>
      <c r="S2799" t="s">
        <v>8175</v>
      </c>
      <c r="T2799" s="7">
        <v>42859</v>
      </c>
      <c r="U2799" t="s">
        <v>236</v>
      </c>
      <c r="V2799" s="7">
        <v>42859</v>
      </c>
      <c r="W2799" t="s">
        <v>8213</v>
      </c>
      <c r="X2799" t="s">
        <v>8199</v>
      </c>
      <c r="Y2799">
        <v>2017</v>
      </c>
      <c r="Z2799">
        <v>4</v>
      </c>
    </row>
    <row r="2800" spans="1:26" x14ac:dyDescent="0.25">
      <c r="A2800" t="s">
        <v>6866</v>
      </c>
      <c r="B2800" t="s">
        <v>6867</v>
      </c>
      <c r="C2800" t="s">
        <v>6867</v>
      </c>
      <c r="D2800">
        <v>0</v>
      </c>
      <c r="E2800">
        <v>94</v>
      </c>
      <c r="F2800">
        <v>1</v>
      </c>
      <c r="G2800">
        <v>34</v>
      </c>
      <c r="H2800" t="s">
        <v>8177</v>
      </c>
      <c r="I2800" t="s">
        <v>83</v>
      </c>
      <c r="J2800" t="s">
        <v>8166</v>
      </c>
      <c r="K2800" t="s">
        <v>5802</v>
      </c>
      <c r="L2800" s="5">
        <v>6.8</v>
      </c>
      <c r="M2800" t="s">
        <v>8178</v>
      </c>
      <c r="N2800" s="6">
        <v>241519</v>
      </c>
      <c r="O2800" t="s">
        <v>8182</v>
      </c>
      <c r="P2800" s="6">
        <v>2000000</v>
      </c>
      <c r="Q2800" s="6">
        <v>10484459</v>
      </c>
      <c r="R2800">
        <v>8484459</v>
      </c>
      <c r="S2800" t="s">
        <v>8175</v>
      </c>
      <c r="T2800" s="7">
        <v>41656</v>
      </c>
      <c r="U2800" t="s">
        <v>6868</v>
      </c>
      <c r="V2800" s="7">
        <v>41656</v>
      </c>
      <c r="W2800" t="s">
        <v>8198</v>
      </c>
      <c r="X2800" t="s">
        <v>1465</v>
      </c>
      <c r="Y2800">
        <v>2014</v>
      </c>
      <c r="Z2800">
        <v>17</v>
      </c>
    </row>
    <row r="2801" spans="1:26" x14ac:dyDescent="0.25">
      <c r="A2801" t="s">
        <v>6869</v>
      </c>
      <c r="B2801" t="s">
        <v>6870</v>
      </c>
      <c r="C2801" t="s">
        <v>6870</v>
      </c>
      <c r="D2801">
        <v>0</v>
      </c>
      <c r="E2801">
        <v>125</v>
      </c>
      <c r="F2801">
        <v>2</v>
      </c>
      <c r="G2801">
        <v>5</v>
      </c>
      <c r="H2801" t="s">
        <v>8183</v>
      </c>
      <c r="I2801" t="s">
        <v>145</v>
      </c>
      <c r="J2801" t="s">
        <v>8157</v>
      </c>
      <c r="K2801" t="s">
        <v>3857</v>
      </c>
      <c r="L2801" s="5">
        <v>4.2</v>
      </c>
      <c r="M2801" t="s">
        <v>8188</v>
      </c>
      <c r="N2801" s="6">
        <v>330732</v>
      </c>
      <c r="O2801" t="s">
        <v>8182</v>
      </c>
      <c r="P2801" s="6">
        <v>40000000</v>
      </c>
      <c r="Q2801" s="6">
        <v>569651467</v>
      </c>
      <c r="R2801">
        <v>529651467</v>
      </c>
      <c r="S2801" t="s">
        <v>8175</v>
      </c>
      <c r="T2801" s="7">
        <v>42044</v>
      </c>
      <c r="U2801" t="s">
        <v>6871</v>
      </c>
      <c r="V2801" s="7">
        <v>42044</v>
      </c>
      <c r="W2801" t="s">
        <v>8201</v>
      </c>
      <c r="X2801" t="s">
        <v>8205</v>
      </c>
      <c r="Y2801">
        <v>2015</v>
      </c>
      <c r="Z2801">
        <v>9</v>
      </c>
    </row>
    <row r="2802" spans="1:26" x14ac:dyDescent="0.25">
      <c r="A2802" t="s">
        <v>6872</v>
      </c>
      <c r="B2802" t="s">
        <v>6873</v>
      </c>
      <c r="C2802" t="s">
        <v>6873</v>
      </c>
      <c r="D2802">
        <v>0</v>
      </c>
      <c r="E2802">
        <v>124</v>
      </c>
      <c r="F2802">
        <v>2</v>
      </c>
      <c r="G2802">
        <v>4</v>
      </c>
      <c r="H2802" t="s">
        <v>8183</v>
      </c>
      <c r="I2802" t="s">
        <v>8160</v>
      </c>
      <c r="J2802" t="s">
        <v>145</v>
      </c>
      <c r="K2802" t="s">
        <v>8167</v>
      </c>
      <c r="L2802" s="5">
        <v>6.3</v>
      </c>
      <c r="M2802" t="s">
        <v>8178</v>
      </c>
      <c r="N2802" s="6">
        <v>53993</v>
      </c>
      <c r="O2802" t="s">
        <v>8179</v>
      </c>
      <c r="P2802" s="6">
        <v>25000000</v>
      </c>
      <c r="Q2802" s="6">
        <v>46712809</v>
      </c>
      <c r="R2802">
        <v>21712809</v>
      </c>
      <c r="S2802" t="s">
        <v>8175</v>
      </c>
      <c r="T2802" s="7">
        <v>43419</v>
      </c>
      <c r="U2802" t="s">
        <v>6874</v>
      </c>
      <c r="V2802" s="7">
        <v>43419</v>
      </c>
      <c r="W2802" t="s">
        <v>8207</v>
      </c>
      <c r="X2802" t="s">
        <v>8199</v>
      </c>
      <c r="Y2802">
        <v>2018</v>
      </c>
      <c r="Z2802">
        <v>15</v>
      </c>
    </row>
    <row r="2803" spans="1:26" x14ac:dyDescent="0.25">
      <c r="A2803" t="s">
        <v>6875</v>
      </c>
      <c r="B2803" t="s">
        <v>6876</v>
      </c>
      <c r="C2803" t="s">
        <v>6876</v>
      </c>
      <c r="D2803">
        <v>0</v>
      </c>
      <c r="E2803">
        <v>126</v>
      </c>
      <c r="F2803">
        <v>2</v>
      </c>
      <c r="G2803">
        <v>6</v>
      </c>
      <c r="H2803" t="s">
        <v>8183</v>
      </c>
      <c r="I2803" t="s">
        <v>5529</v>
      </c>
      <c r="J2803" t="s">
        <v>8158</v>
      </c>
      <c r="K2803" t="s">
        <v>3857</v>
      </c>
      <c r="L2803" s="5">
        <v>6.1</v>
      </c>
      <c r="M2803" t="s">
        <v>8178</v>
      </c>
      <c r="N2803" s="6">
        <v>192959</v>
      </c>
      <c r="O2803" t="s">
        <v>8182</v>
      </c>
      <c r="P2803" s="6">
        <v>80000000</v>
      </c>
      <c r="Q2803" s="6">
        <v>214657577</v>
      </c>
      <c r="R2803">
        <v>134657577</v>
      </c>
      <c r="S2803" t="s">
        <v>8175</v>
      </c>
      <c r="T2803" s="7">
        <v>41855</v>
      </c>
      <c r="U2803" t="s">
        <v>5260</v>
      </c>
      <c r="V2803" s="7">
        <v>41855</v>
      </c>
      <c r="W2803" t="s">
        <v>8212</v>
      </c>
      <c r="X2803" t="s">
        <v>8205</v>
      </c>
      <c r="Y2803">
        <v>2014</v>
      </c>
      <c r="Z2803">
        <v>4</v>
      </c>
    </row>
    <row r="2804" spans="1:26" x14ac:dyDescent="0.25">
      <c r="A2804" t="s">
        <v>6877</v>
      </c>
      <c r="B2804" t="s">
        <v>6878</v>
      </c>
      <c r="C2804" t="s">
        <v>6878</v>
      </c>
      <c r="D2804">
        <v>0</v>
      </c>
      <c r="E2804">
        <v>85</v>
      </c>
      <c r="F2804">
        <v>1</v>
      </c>
      <c r="G2804">
        <v>25</v>
      </c>
      <c r="H2804" t="s">
        <v>8177</v>
      </c>
      <c r="I2804" t="s">
        <v>8160</v>
      </c>
      <c r="J2804" t="s">
        <v>8162</v>
      </c>
      <c r="K2804" t="s">
        <v>145</v>
      </c>
      <c r="L2804" s="5">
        <v>7.5</v>
      </c>
      <c r="M2804" t="s">
        <v>8181</v>
      </c>
      <c r="N2804" s="6">
        <v>84802</v>
      </c>
      <c r="O2804" t="s">
        <v>8179</v>
      </c>
      <c r="P2804" s="6">
        <v>900000</v>
      </c>
      <c r="Q2804" s="6">
        <v>17385830</v>
      </c>
      <c r="R2804">
        <v>16485830</v>
      </c>
      <c r="S2804" t="s">
        <v>8175</v>
      </c>
      <c r="T2804" s="7">
        <v>41293</v>
      </c>
      <c r="U2804" t="s">
        <v>6459</v>
      </c>
      <c r="V2804" s="7">
        <v>41293</v>
      </c>
      <c r="W2804" t="s">
        <v>8198</v>
      </c>
      <c r="X2804" t="s">
        <v>8206</v>
      </c>
      <c r="Y2804">
        <v>2013</v>
      </c>
      <c r="Z2804">
        <v>19</v>
      </c>
    </row>
    <row r="2805" spans="1:26" x14ac:dyDescent="0.25">
      <c r="A2805" t="s">
        <v>6879</v>
      </c>
      <c r="B2805" t="s">
        <v>6880</v>
      </c>
      <c r="C2805" t="s">
        <v>6880</v>
      </c>
      <c r="D2805">
        <v>0</v>
      </c>
      <c r="E2805">
        <v>98</v>
      </c>
      <c r="F2805">
        <v>1</v>
      </c>
      <c r="G2805">
        <v>38</v>
      </c>
      <c r="H2805" t="s">
        <v>8177</v>
      </c>
      <c r="I2805" t="s">
        <v>132</v>
      </c>
      <c r="J2805" t="s">
        <v>145</v>
      </c>
      <c r="K2805" t="s">
        <v>5802</v>
      </c>
      <c r="L2805" s="5">
        <v>7.3</v>
      </c>
      <c r="M2805" t="s">
        <v>8181</v>
      </c>
      <c r="N2805" s="6">
        <v>210240</v>
      </c>
      <c r="O2805" t="s">
        <v>8182</v>
      </c>
      <c r="P2805" s="6">
        <v>18000000</v>
      </c>
      <c r="Q2805" s="6">
        <v>99104804</v>
      </c>
      <c r="R2805">
        <v>81104804</v>
      </c>
      <c r="S2805" t="s">
        <v>8175</v>
      </c>
      <c r="T2805" s="7">
        <v>41477</v>
      </c>
      <c r="U2805" t="s">
        <v>186</v>
      </c>
      <c r="V2805" s="7">
        <v>41477</v>
      </c>
      <c r="W2805" t="s">
        <v>8209</v>
      </c>
      <c r="X2805" t="s">
        <v>8205</v>
      </c>
      <c r="Y2805">
        <v>2013</v>
      </c>
      <c r="Z2805">
        <v>22</v>
      </c>
    </row>
    <row r="2806" spans="1:26" x14ac:dyDescent="0.25">
      <c r="A2806" t="s">
        <v>6881</v>
      </c>
      <c r="B2806" t="s">
        <v>6882</v>
      </c>
      <c r="C2806" t="s">
        <v>6882</v>
      </c>
      <c r="D2806">
        <v>0</v>
      </c>
      <c r="E2806">
        <v>131</v>
      </c>
      <c r="F2806">
        <v>2</v>
      </c>
      <c r="G2806">
        <v>11</v>
      </c>
      <c r="H2806" t="s">
        <v>8183</v>
      </c>
      <c r="I2806" t="s">
        <v>5529</v>
      </c>
      <c r="J2806" t="s">
        <v>145</v>
      </c>
      <c r="K2806" t="s">
        <v>3857</v>
      </c>
      <c r="L2806" s="5">
        <v>6.3</v>
      </c>
      <c r="M2806" t="s">
        <v>8178</v>
      </c>
      <c r="N2806" s="6">
        <v>232690</v>
      </c>
      <c r="O2806" t="s">
        <v>8182</v>
      </c>
      <c r="P2806" s="6">
        <v>150000000</v>
      </c>
      <c r="Q2806" s="6">
        <v>205366737</v>
      </c>
      <c r="R2806">
        <v>55366737</v>
      </c>
      <c r="S2806" t="s">
        <v>8175</v>
      </c>
      <c r="T2806" s="7">
        <v>41446</v>
      </c>
      <c r="U2806" t="s">
        <v>1162</v>
      </c>
      <c r="V2806" s="7">
        <v>41446</v>
      </c>
      <c r="W2806" t="s">
        <v>8208</v>
      </c>
      <c r="X2806" t="s">
        <v>1465</v>
      </c>
      <c r="Y2806">
        <v>2013</v>
      </c>
      <c r="Z2806">
        <v>21</v>
      </c>
    </row>
    <row r="2807" spans="1:26" x14ac:dyDescent="0.25">
      <c r="A2807" t="s">
        <v>6883</v>
      </c>
      <c r="B2807" t="s">
        <v>6884</v>
      </c>
      <c r="C2807" t="s">
        <v>6884</v>
      </c>
      <c r="D2807">
        <v>0</v>
      </c>
      <c r="E2807">
        <v>103</v>
      </c>
      <c r="F2807">
        <v>1</v>
      </c>
      <c r="G2807">
        <v>43</v>
      </c>
      <c r="H2807" t="s">
        <v>8177</v>
      </c>
      <c r="I2807" t="s">
        <v>5529</v>
      </c>
      <c r="J2807" t="s">
        <v>8162</v>
      </c>
      <c r="K2807" t="s">
        <v>145</v>
      </c>
      <c r="L2807" s="5">
        <v>6.4</v>
      </c>
      <c r="M2807" t="s">
        <v>8178</v>
      </c>
      <c r="N2807" s="6">
        <v>50444</v>
      </c>
      <c r="O2807" t="s">
        <v>8179</v>
      </c>
      <c r="P2807" s="6">
        <v>12000000</v>
      </c>
      <c r="Q2807" s="6">
        <v>2510007</v>
      </c>
      <c r="R2807">
        <v>-9489993</v>
      </c>
      <c r="S2807" t="s">
        <v>8185</v>
      </c>
      <c r="T2807" s="7">
        <v>41777</v>
      </c>
      <c r="U2807" t="s">
        <v>6885</v>
      </c>
      <c r="V2807" s="7">
        <v>41777</v>
      </c>
      <c r="W2807" t="s">
        <v>8213</v>
      </c>
      <c r="X2807" t="s">
        <v>8200</v>
      </c>
      <c r="Y2807">
        <v>2014</v>
      </c>
      <c r="Z2807">
        <v>18</v>
      </c>
    </row>
    <row r="2808" spans="1:26" x14ac:dyDescent="0.25">
      <c r="A2808" t="s">
        <v>6886</v>
      </c>
      <c r="B2808" t="s">
        <v>1891</v>
      </c>
      <c r="C2808" t="s">
        <v>1891</v>
      </c>
      <c r="D2808">
        <v>0</v>
      </c>
      <c r="E2808">
        <v>111</v>
      </c>
      <c r="F2808">
        <v>1</v>
      </c>
      <c r="G2808">
        <v>51</v>
      </c>
      <c r="H2808" t="s">
        <v>8177</v>
      </c>
      <c r="I2808" t="s">
        <v>5529</v>
      </c>
      <c r="J2808" t="s">
        <v>8158</v>
      </c>
      <c r="K2808" t="s">
        <v>8156</v>
      </c>
      <c r="L2808" s="5">
        <v>5.4</v>
      </c>
      <c r="M2808" t="s">
        <v>8178</v>
      </c>
      <c r="N2808" s="6">
        <v>201287</v>
      </c>
      <c r="O2808" t="s">
        <v>8182</v>
      </c>
      <c r="P2808" s="6">
        <v>125000000</v>
      </c>
      <c r="Q2808" s="6">
        <v>409231607</v>
      </c>
      <c r="R2808">
        <v>284231607</v>
      </c>
      <c r="S2808" t="s">
        <v>8175</v>
      </c>
      <c r="T2808" s="7">
        <v>42877</v>
      </c>
      <c r="U2808" t="s">
        <v>6887</v>
      </c>
      <c r="V2808" s="7">
        <v>42877</v>
      </c>
      <c r="W2808" t="s">
        <v>8213</v>
      </c>
      <c r="X2808" t="s">
        <v>8205</v>
      </c>
      <c r="Y2808">
        <v>2017</v>
      </c>
      <c r="Z2808">
        <v>22</v>
      </c>
    </row>
    <row r="2809" spans="1:26" x14ac:dyDescent="0.25">
      <c r="A2809" t="s">
        <v>6888</v>
      </c>
      <c r="B2809" t="s">
        <v>6889</v>
      </c>
      <c r="C2809" t="s">
        <v>6889</v>
      </c>
      <c r="D2809">
        <v>0</v>
      </c>
      <c r="E2809">
        <v>104</v>
      </c>
      <c r="F2809">
        <v>1</v>
      </c>
      <c r="G2809">
        <v>44</v>
      </c>
      <c r="H2809" t="s">
        <v>8177</v>
      </c>
      <c r="I2809" t="s">
        <v>145</v>
      </c>
      <c r="J2809" t="s">
        <v>8157</v>
      </c>
      <c r="K2809" t="s">
        <v>5802</v>
      </c>
      <c r="L2809" s="5">
        <v>7.8</v>
      </c>
      <c r="M2809" t="s">
        <v>8181</v>
      </c>
      <c r="N2809" s="6">
        <v>59600</v>
      </c>
      <c r="O2809" t="s">
        <v>8179</v>
      </c>
      <c r="P2809" s="6">
        <v>1000000</v>
      </c>
      <c r="Q2809" s="6">
        <v>11621777</v>
      </c>
      <c r="R2809">
        <v>10621777</v>
      </c>
      <c r="S2809" t="s">
        <v>8175</v>
      </c>
      <c r="T2809" s="7">
        <v>41413</v>
      </c>
      <c r="U2809" t="s">
        <v>6890</v>
      </c>
      <c r="V2809" s="7">
        <v>41413</v>
      </c>
      <c r="W2809" t="s">
        <v>8213</v>
      </c>
      <c r="X2809" t="s">
        <v>8200</v>
      </c>
      <c r="Y2809">
        <v>2013</v>
      </c>
      <c r="Z2809">
        <v>19</v>
      </c>
    </row>
    <row r="2810" spans="1:26" x14ac:dyDescent="0.25">
      <c r="A2810" t="s">
        <v>6891</v>
      </c>
      <c r="B2810" t="s">
        <v>6892</v>
      </c>
      <c r="C2810" t="s">
        <v>6892</v>
      </c>
      <c r="D2810">
        <v>0</v>
      </c>
      <c r="E2810">
        <v>128</v>
      </c>
      <c r="F2810">
        <v>2</v>
      </c>
      <c r="G2810">
        <v>8</v>
      </c>
      <c r="H2810" t="s">
        <v>8183</v>
      </c>
      <c r="I2810" t="s">
        <v>8160</v>
      </c>
      <c r="J2810" t="s">
        <v>145</v>
      </c>
      <c r="K2810" t="s">
        <v>5802</v>
      </c>
      <c r="L2810" s="5">
        <v>6</v>
      </c>
      <c r="M2810" t="s">
        <v>8178</v>
      </c>
      <c r="N2810" s="6">
        <v>101756</v>
      </c>
      <c r="O2810" t="s">
        <v>8182</v>
      </c>
      <c r="P2810" s="6">
        <v>12000000</v>
      </c>
      <c r="Q2810" s="6">
        <v>42128352</v>
      </c>
      <c r="R2810">
        <v>30128352</v>
      </c>
      <c r="S2810" t="s">
        <v>8175</v>
      </c>
      <c r="T2810" s="7">
        <v>41299</v>
      </c>
      <c r="U2810" t="s">
        <v>6893</v>
      </c>
      <c r="V2810" s="7">
        <v>41299</v>
      </c>
      <c r="W2810" t="s">
        <v>8198</v>
      </c>
      <c r="X2810" t="s">
        <v>1465</v>
      </c>
      <c r="Y2810">
        <v>2013</v>
      </c>
      <c r="Z2810">
        <v>25</v>
      </c>
    </row>
    <row r="2811" spans="1:26" x14ac:dyDescent="0.25">
      <c r="A2811" t="s">
        <v>6894</v>
      </c>
      <c r="B2811" t="s">
        <v>6895</v>
      </c>
      <c r="C2811" t="s">
        <v>6895</v>
      </c>
      <c r="D2811">
        <v>0</v>
      </c>
      <c r="E2811">
        <v>101</v>
      </c>
      <c r="F2811">
        <v>1</v>
      </c>
      <c r="G2811">
        <v>41</v>
      </c>
      <c r="H2811" t="s">
        <v>8177</v>
      </c>
      <c r="I2811" t="s">
        <v>8158</v>
      </c>
      <c r="J2811" t="s">
        <v>8159</v>
      </c>
      <c r="K2811" t="s">
        <v>132</v>
      </c>
      <c r="L2811" s="5">
        <v>6.3</v>
      </c>
      <c r="M2811" t="s">
        <v>8178</v>
      </c>
      <c r="N2811" s="6">
        <v>97916</v>
      </c>
      <c r="O2811" t="s">
        <v>8179</v>
      </c>
      <c r="P2811" s="6">
        <v>103000000</v>
      </c>
      <c r="Q2811" s="6">
        <v>498781117</v>
      </c>
      <c r="R2811">
        <v>395781117</v>
      </c>
      <c r="S2811" t="s">
        <v>8175</v>
      </c>
      <c r="T2811" s="7">
        <v>41718</v>
      </c>
      <c r="U2811" t="s">
        <v>3968</v>
      </c>
      <c r="V2811" s="7">
        <v>41718</v>
      </c>
      <c r="W2811" t="s">
        <v>8203</v>
      </c>
      <c r="X2811" t="s">
        <v>8199</v>
      </c>
      <c r="Y2811">
        <v>2014</v>
      </c>
      <c r="Z2811">
        <v>20</v>
      </c>
    </row>
    <row r="2812" spans="1:26" x14ac:dyDescent="0.25">
      <c r="A2812" t="s">
        <v>6896</v>
      </c>
      <c r="B2812" t="s">
        <v>6897</v>
      </c>
      <c r="C2812" t="s">
        <v>6897</v>
      </c>
      <c r="D2812">
        <v>0</v>
      </c>
      <c r="E2812">
        <v>90</v>
      </c>
      <c r="F2812">
        <v>1</v>
      </c>
      <c r="G2812">
        <v>30</v>
      </c>
      <c r="H2812" t="s">
        <v>8177</v>
      </c>
      <c r="I2812" t="s">
        <v>8162</v>
      </c>
      <c r="J2812" t="s">
        <v>145</v>
      </c>
      <c r="K2812" t="s">
        <v>3857</v>
      </c>
      <c r="L2812" s="5">
        <v>7.1</v>
      </c>
      <c r="M2812" t="s">
        <v>8181</v>
      </c>
      <c r="N2812" s="6">
        <v>77600</v>
      </c>
      <c r="O2812" t="s">
        <v>8179</v>
      </c>
      <c r="P2812" s="6">
        <v>420000</v>
      </c>
      <c r="Q2812" s="6">
        <v>993313</v>
      </c>
      <c r="R2812">
        <v>573313</v>
      </c>
      <c r="S2812" t="s">
        <v>8175</v>
      </c>
      <c r="T2812" s="7">
        <v>41411</v>
      </c>
      <c r="U2812" t="s">
        <v>6898</v>
      </c>
      <c r="V2812" s="7">
        <v>41411</v>
      </c>
      <c r="W2812" t="s">
        <v>8213</v>
      </c>
      <c r="X2812" t="s">
        <v>1465</v>
      </c>
      <c r="Y2812">
        <v>2013</v>
      </c>
      <c r="Z2812">
        <v>17</v>
      </c>
    </row>
    <row r="2813" spans="1:26" x14ac:dyDescent="0.25">
      <c r="A2813" t="s">
        <v>6899</v>
      </c>
      <c r="B2813" t="s">
        <v>6900</v>
      </c>
      <c r="C2813" t="s">
        <v>6900</v>
      </c>
      <c r="D2813">
        <v>0</v>
      </c>
      <c r="E2813">
        <v>129</v>
      </c>
      <c r="F2813">
        <v>2</v>
      </c>
      <c r="G2813">
        <v>9</v>
      </c>
      <c r="H2813" t="s">
        <v>8183</v>
      </c>
      <c r="I2813" t="s">
        <v>5529</v>
      </c>
      <c r="J2813" t="s">
        <v>8162</v>
      </c>
      <c r="K2813" t="s">
        <v>145</v>
      </c>
      <c r="L2813" s="5">
        <v>6.4</v>
      </c>
      <c r="M2813" t="s">
        <v>8178</v>
      </c>
      <c r="N2813" s="6">
        <v>59164</v>
      </c>
      <c r="O2813" t="s">
        <v>8179</v>
      </c>
      <c r="P2813" s="6">
        <v>65000000</v>
      </c>
      <c r="Q2813" s="6">
        <v>22778555</v>
      </c>
      <c r="R2813">
        <v>-42221445</v>
      </c>
      <c r="S2813" t="s">
        <v>8185</v>
      </c>
      <c r="T2813" s="7">
        <v>42717</v>
      </c>
      <c r="U2813" t="s">
        <v>4079</v>
      </c>
      <c r="V2813" s="7">
        <v>42717</v>
      </c>
      <c r="W2813" t="s">
        <v>8196</v>
      </c>
      <c r="X2813" t="s">
        <v>8197</v>
      </c>
      <c r="Y2813">
        <v>2016</v>
      </c>
      <c r="Z2813">
        <v>13</v>
      </c>
    </row>
    <row r="2814" spans="1:26" x14ac:dyDescent="0.25">
      <c r="A2814" t="s">
        <v>6901</v>
      </c>
      <c r="B2814" t="s">
        <v>6902</v>
      </c>
      <c r="C2814" t="s">
        <v>6902</v>
      </c>
      <c r="D2814">
        <v>0</v>
      </c>
      <c r="E2814">
        <v>121</v>
      </c>
      <c r="F2814">
        <v>2</v>
      </c>
      <c r="G2814">
        <v>1</v>
      </c>
      <c r="H2814" t="s">
        <v>8183</v>
      </c>
      <c r="I2814" t="s">
        <v>132</v>
      </c>
      <c r="J2814" t="s">
        <v>145</v>
      </c>
      <c r="K2814" t="s">
        <v>5802</v>
      </c>
      <c r="L2814" s="5">
        <v>7.1</v>
      </c>
      <c r="M2814" t="s">
        <v>8181</v>
      </c>
      <c r="N2814" s="6">
        <v>267598</v>
      </c>
      <c r="O2814" t="s">
        <v>8182</v>
      </c>
      <c r="P2814" s="6">
        <v>35000000</v>
      </c>
      <c r="Q2814" s="6">
        <v>194764672</v>
      </c>
      <c r="R2814">
        <v>159764672</v>
      </c>
      <c r="S2814" t="s">
        <v>8175</v>
      </c>
      <c r="T2814" s="7">
        <v>42262</v>
      </c>
      <c r="U2814" t="s">
        <v>2459</v>
      </c>
      <c r="V2814" s="7">
        <v>42262</v>
      </c>
      <c r="W2814" t="s">
        <v>8211</v>
      </c>
      <c r="X2814" t="s">
        <v>8197</v>
      </c>
      <c r="Y2814">
        <v>2015</v>
      </c>
      <c r="Z2814">
        <v>15</v>
      </c>
    </row>
    <row r="2815" spans="1:26" x14ac:dyDescent="0.25">
      <c r="A2815" t="s">
        <v>6903</v>
      </c>
      <c r="B2815" t="s">
        <v>6904</v>
      </c>
      <c r="C2815" t="s">
        <v>6904</v>
      </c>
      <c r="D2815">
        <v>0</v>
      </c>
      <c r="E2815">
        <v>88</v>
      </c>
      <c r="F2815">
        <v>1</v>
      </c>
      <c r="G2815">
        <v>28</v>
      </c>
      <c r="H2815" t="s">
        <v>8177</v>
      </c>
      <c r="I2815" t="s">
        <v>8162</v>
      </c>
      <c r="J2815" t="s">
        <v>8166</v>
      </c>
      <c r="K2815" t="s">
        <v>3857</v>
      </c>
      <c r="L2815" s="5">
        <v>5.6</v>
      </c>
      <c r="M2815" t="s">
        <v>8178</v>
      </c>
      <c r="N2815" s="6">
        <v>65271</v>
      </c>
      <c r="O2815" t="s">
        <v>8179</v>
      </c>
      <c r="P2815" s="6">
        <v>30000000</v>
      </c>
      <c r="Q2815" s="6">
        <v>62675095</v>
      </c>
      <c r="R2815">
        <v>32675095</v>
      </c>
      <c r="S2815" t="s">
        <v>8175</v>
      </c>
      <c r="T2815" s="7">
        <v>41535</v>
      </c>
      <c r="U2815" t="s">
        <v>5322</v>
      </c>
      <c r="V2815" s="7">
        <v>41535</v>
      </c>
      <c r="W2815" t="s">
        <v>8211</v>
      </c>
      <c r="X2815" t="s">
        <v>8202</v>
      </c>
      <c r="Y2815">
        <v>2013</v>
      </c>
      <c r="Z2815">
        <v>18</v>
      </c>
    </row>
    <row r="2816" spans="1:26" x14ac:dyDescent="0.25">
      <c r="A2816" t="s">
        <v>6905</v>
      </c>
      <c r="B2816" t="s">
        <v>6906</v>
      </c>
      <c r="C2816" t="s">
        <v>6906</v>
      </c>
      <c r="D2816">
        <v>0</v>
      </c>
      <c r="E2816">
        <v>132</v>
      </c>
      <c r="F2816">
        <v>2</v>
      </c>
      <c r="G2816">
        <v>12</v>
      </c>
      <c r="H2816" t="s">
        <v>8183</v>
      </c>
      <c r="I2816" t="s">
        <v>5529</v>
      </c>
      <c r="J2816" t="s">
        <v>8162</v>
      </c>
      <c r="K2816" t="s">
        <v>3857</v>
      </c>
      <c r="L2816" s="5">
        <v>6.4</v>
      </c>
      <c r="M2816" t="s">
        <v>8178</v>
      </c>
      <c r="N2816" s="6">
        <v>176540</v>
      </c>
      <c r="O2816" t="s">
        <v>8182</v>
      </c>
      <c r="P2816" s="6">
        <v>66000000</v>
      </c>
      <c r="Q2816" s="6">
        <v>203277636</v>
      </c>
      <c r="R2816">
        <v>137277636</v>
      </c>
      <c r="S2816" t="s">
        <v>8175</v>
      </c>
      <c r="T2816" s="7">
        <v>41705</v>
      </c>
      <c r="U2816" t="s">
        <v>6907</v>
      </c>
      <c r="V2816" s="7">
        <v>41705</v>
      </c>
      <c r="W2816" t="s">
        <v>8203</v>
      </c>
      <c r="X2816" t="s">
        <v>1465</v>
      </c>
      <c r="Y2816">
        <v>2014</v>
      </c>
      <c r="Z2816">
        <v>7</v>
      </c>
    </row>
    <row r="2817" spans="1:26" x14ac:dyDescent="0.25">
      <c r="A2817" t="s">
        <v>6908</v>
      </c>
      <c r="B2817" t="s">
        <v>6909</v>
      </c>
      <c r="C2817" t="s">
        <v>6909</v>
      </c>
      <c r="D2817">
        <v>0</v>
      </c>
      <c r="E2817">
        <v>118</v>
      </c>
      <c r="F2817">
        <v>1</v>
      </c>
      <c r="G2817">
        <v>58</v>
      </c>
      <c r="H2817" t="s">
        <v>8177</v>
      </c>
      <c r="I2817" t="s">
        <v>8162</v>
      </c>
      <c r="J2817" t="s">
        <v>8156</v>
      </c>
      <c r="K2817" t="s">
        <v>83</v>
      </c>
      <c r="L2817" s="5">
        <v>6.2</v>
      </c>
      <c r="M2817" t="s">
        <v>8178</v>
      </c>
      <c r="N2817" s="6">
        <v>83909</v>
      </c>
      <c r="O2817" t="s">
        <v>8179</v>
      </c>
      <c r="P2817" s="6">
        <v>30000000</v>
      </c>
      <c r="Q2817" s="6">
        <v>87937815</v>
      </c>
      <c r="R2817">
        <v>57937815</v>
      </c>
      <c r="S2817" t="s">
        <v>8175</v>
      </c>
      <c r="T2817" s="7">
        <v>41814</v>
      </c>
      <c r="U2817" t="s">
        <v>3731</v>
      </c>
      <c r="V2817" s="7">
        <v>41814</v>
      </c>
      <c r="W2817" t="s">
        <v>8208</v>
      </c>
      <c r="X2817" t="s">
        <v>8197</v>
      </c>
      <c r="Y2817">
        <v>2014</v>
      </c>
      <c r="Z2817">
        <v>24</v>
      </c>
    </row>
    <row r="2818" spans="1:26" x14ac:dyDescent="0.25">
      <c r="A2818" t="s">
        <v>6910</v>
      </c>
      <c r="B2818" t="s">
        <v>6911</v>
      </c>
      <c r="C2818" t="s">
        <v>6911</v>
      </c>
      <c r="D2818">
        <v>0</v>
      </c>
      <c r="E2818">
        <v>148</v>
      </c>
      <c r="F2818">
        <v>2</v>
      </c>
      <c r="G2818">
        <v>28</v>
      </c>
      <c r="H2818" t="s">
        <v>8183</v>
      </c>
      <c r="I2818" t="s">
        <v>5529</v>
      </c>
      <c r="J2818" t="s">
        <v>8158</v>
      </c>
      <c r="K2818" t="s">
        <v>3857</v>
      </c>
      <c r="L2818" s="5">
        <v>6.8</v>
      </c>
      <c r="M2818" t="s">
        <v>8178</v>
      </c>
      <c r="N2818" s="6">
        <v>458218</v>
      </c>
      <c r="O2818" t="s">
        <v>8182</v>
      </c>
      <c r="P2818" s="6">
        <v>245000000</v>
      </c>
      <c r="Q2818" s="6">
        <v>880705312</v>
      </c>
      <c r="R2818">
        <v>635705312</v>
      </c>
      <c r="S2818" t="s">
        <v>8175</v>
      </c>
      <c r="T2818" s="7">
        <v>42303</v>
      </c>
      <c r="U2818" t="s">
        <v>2313</v>
      </c>
      <c r="V2818" s="7">
        <v>42303</v>
      </c>
      <c r="W2818" t="s">
        <v>8204</v>
      </c>
      <c r="X2818" t="s">
        <v>8205</v>
      </c>
      <c r="Y2818">
        <v>2015</v>
      </c>
      <c r="Z2818">
        <v>26</v>
      </c>
    </row>
    <row r="2819" spans="1:26" x14ac:dyDescent="0.25">
      <c r="A2819" t="s">
        <v>6912</v>
      </c>
      <c r="B2819" t="s">
        <v>6913</v>
      </c>
      <c r="C2819" t="s">
        <v>6913</v>
      </c>
      <c r="D2819">
        <v>0</v>
      </c>
      <c r="E2819">
        <v>105</v>
      </c>
      <c r="F2819">
        <v>1</v>
      </c>
      <c r="G2819">
        <v>45</v>
      </c>
      <c r="H2819" t="s">
        <v>8177</v>
      </c>
      <c r="I2819" t="s">
        <v>8158</v>
      </c>
      <c r="J2819" t="s">
        <v>8159</v>
      </c>
      <c r="K2819" t="s">
        <v>145</v>
      </c>
      <c r="L2819" s="5">
        <v>8.4</v>
      </c>
      <c r="M2819" t="s">
        <v>8181</v>
      </c>
      <c r="N2819" s="6">
        <v>562843</v>
      </c>
      <c r="O2819" t="s">
        <v>8184</v>
      </c>
      <c r="P2819" s="6">
        <v>175000000</v>
      </c>
      <c r="Q2819" s="6">
        <v>814337054</v>
      </c>
      <c r="R2819">
        <v>639337054</v>
      </c>
      <c r="S2819" t="s">
        <v>8175</v>
      </c>
      <c r="T2819" s="7">
        <v>43028</v>
      </c>
      <c r="U2819" t="s">
        <v>6914</v>
      </c>
      <c r="V2819" s="7">
        <v>43028</v>
      </c>
      <c r="W2819" t="s">
        <v>8204</v>
      </c>
      <c r="X2819" t="s">
        <v>1465</v>
      </c>
      <c r="Y2819">
        <v>2017</v>
      </c>
      <c r="Z2819">
        <v>20</v>
      </c>
    </row>
    <row r="2820" spans="1:26" x14ac:dyDescent="0.25">
      <c r="A2820" t="s">
        <v>6915</v>
      </c>
      <c r="B2820" t="s">
        <v>6916</v>
      </c>
      <c r="C2820" t="s">
        <v>6916</v>
      </c>
      <c r="D2820">
        <v>0</v>
      </c>
      <c r="E2820">
        <v>117</v>
      </c>
      <c r="F2820">
        <v>1</v>
      </c>
      <c r="G2820">
        <v>57</v>
      </c>
      <c r="H2820" t="s">
        <v>8177</v>
      </c>
      <c r="I2820" t="s">
        <v>145</v>
      </c>
      <c r="J2820" t="s">
        <v>8157</v>
      </c>
      <c r="K2820" t="s">
        <v>5802</v>
      </c>
      <c r="L2820" s="5">
        <v>7.5</v>
      </c>
      <c r="M2820" t="s">
        <v>8181</v>
      </c>
      <c r="N2820" s="6">
        <v>147985</v>
      </c>
      <c r="O2820" t="s">
        <v>8182</v>
      </c>
      <c r="P2820" s="6">
        <v>11000000</v>
      </c>
      <c r="Q2820" s="6">
        <v>62402155</v>
      </c>
      <c r="R2820">
        <v>51402155</v>
      </c>
      <c r="S2820" t="s">
        <v>8175</v>
      </c>
      <c r="T2820" s="7">
        <v>42030</v>
      </c>
      <c r="U2820" t="s">
        <v>6917</v>
      </c>
      <c r="V2820" s="7">
        <v>42030</v>
      </c>
      <c r="W2820" t="s">
        <v>8198</v>
      </c>
      <c r="X2820" t="s">
        <v>8205</v>
      </c>
      <c r="Y2820">
        <v>2015</v>
      </c>
      <c r="Z2820">
        <v>26</v>
      </c>
    </row>
    <row r="2821" spans="1:26" x14ac:dyDescent="0.25">
      <c r="A2821" t="s">
        <v>6918</v>
      </c>
      <c r="B2821" t="s">
        <v>6919</v>
      </c>
      <c r="C2821" t="s">
        <v>6919</v>
      </c>
      <c r="D2821">
        <v>0</v>
      </c>
      <c r="E2821">
        <v>131</v>
      </c>
      <c r="F2821">
        <v>2</v>
      </c>
      <c r="G2821">
        <v>11</v>
      </c>
      <c r="H2821" t="s">
        <v>8183</v>
      </c>
      <c r="I2821" t="s">
        <v>5529</v>
      </c>
      <c r="J2821" t="s">
        <v>8158</v>
      </c>
      <c r="K2821" t="s">
        <v>3857</v>
      </c>
      <c r="L2821" s="5">
        <v>7.4</v>
      </c>
      <c r="M2821" t="s">
        <v>8181</v>
      </c>
      <c r="N2821" s="6">
        <v>402382</v>
      </c>
      <c r="O2821" t="s">
        <v>8182</v>
      </c>
      <c r="P2821" s="6">
        <v>150000000</v>
      </c>
      <c r="Q2821" s="6">
        <v>682716636</v>
      </c>
      <c r="R2821">
        <v>532716636</v>
      </c>
      <c r="S2821" t="s">
        <v>8175</v>
      </c>
      <c r="T2821" s="7">
        <v>42208</v>
      </c>
      <c r="U2821" t="s">
        <v>4464</v>
      </c>
      <c r="V2821" s="7">
        <v>42208</v>
      </c>
      <c r="W2821" t="s">
        <v>8209</v>
      </c>
      <c r="X2821" t="s">
        <v>8199</v>
      </c>
      <c r="Y2821">
        <v>2015</v>
      </c>
      <c r="Z2821">
        <v>23</v>
      </c>
    </row>
    <row r="2822" spans="1:26" x14ac:dyDescent="0.25">
      <c r="A2822" t="s">
        <v>6920</v>
      </c>
      <c r="B2822" t="s">
        <v>6921</v>
      </c>
      <c r="C2822" t="s">
        <v>6921</v>
      </c>
      <c r="D2822">
        <v>0</v>
      </c>
      <c r="E2822">
        <v>105</v>
      </c>
      <c r="F2822">
        <v>1</v>
      </c>
      <c r="G2822">
        <v>45</v>
      </c>
      <c r="H2822" t="s">
        <v>8177</v>
      </c>
      <c r="I2822" t="s">
        <v>132</v>
      </c>
      <c r="J2822" t="s">
        <v>8162</v>
      </c>
      <c r="K2822" t="s">
        <v>145</v>
      </c>
      <c r="L2822" s="5">
        <v>6.6</v>
      </c>
      <c r="M2822" t="s">
        <v>8178</v>
      </c>
      <c r="N2822" s="6">
        <v>267427</v>
      </c>
      <c r="O2822" t="s">
        <v>8182</v>
      </c>
      <c r="P2822" s="6">
        <v>50100000</v>
      </c>
      <c r="Q2822" s="6">
        <v>159162963</v>
      </c>
      <c r="R2822">
        <v>109062963</v>
      </c>
      <c r="S2822" t="s">
        <v>8175</v>
      </c>
      <c r="T2822" s="7">
        <v>42046</v>
      </c>
      <c r="U2822" t="s">
        <v>4981</v>
      </c>
      <c r="V2822" s="7">
        <v>42046</v>
      </c>
      <c r="W2822" t="s">
        <v>8201</v>
      </c>
      <c r="X2822" t="s">
        <v>8202</v>
      </c>
      <c r="Y2822">
        <v>2015</v>
      </c>
      <c r="Z2822">
        <v>11</v>
      </c>
    </row>
    <row r="2823" spans="1:26" x14ac:dyDescent="0.25">
      <c r="A2823" t="s">
        <v>6922</v>
      </c>
      <c r="B2823" t="s">
        <v>6923</v>
      </c>
      <c r="C2823" t="s">
        <v>6923</v>
      </c>
      <c r="D2823">
        <v>0</v>
      </c>
      <c r="E2823">
        <v>114</v>
      </c>
      <c r="F2823">
        <v>1</v>
      </c>
      <c r="G2823">
        <v>54</v>
      </c>
      <c r="H2823" t="s">
        <v>8177</v>
      </c>
      <c r="I2823" t="s">
        <v>5529</v>
      </c>
      <c r="J2823" t="s">
        <v>8158</v>
      </c>
      <c r="K2823" t="s">
        <v>145</v>
      </c>
      <c r="L2823" s="5">
        <v>6.1</v>
      </c>
      <c r="M2823" t="s">
        <v>8178</v>
      </c>
      <c r="N2823" s="6">
        <v>117049</v>
      </c>
      <c r="O2823" t="s">
        <v>8182</v>
      </c>
      <c r="P2823" s="6">
        <v>115000000</v>
      </c>
      <c r="Q2823" s="6">
        <v>164989338</v>
      </c>
      <c r="R2823">
        <v>49989338</v>
      </c>
      <c r="S2823" t="s">
        <v>8175</v>
      </c>
      <c r="T2823" s="7">
        <v>42458</v>
      </c>
      <c r="U2823" t="s">
        <v>6924</v>
      </c>
      <c r="V2823" s="7">
        <v>42458</v>
      </c>
      <c r="W2823" t="s">
        <v>8203</v>
      </c>
      <c r="X2823" t="s">
        <v>8197</v>
      </c>
      <c r="Y2823">
        <v>2016</v>
      </c>
      <c r="Z2823">
        <v>29</v>
      </c>
    </row>
    <row r="2824" spans="1:26" x14ac:dyDescent="0.25">
      <c r="A2824" t="s">
        <v>6925</v>
      </c>
      <c r="B2824" t="s">
        <v>6926</v>
      </c>
      <c r="C2824" t="s">
        <v>6926</v>
      </c>
      <c r="D2824">
        <v>0</v>
      </c>
      <c r="E2824">
        <v>163</v>
      </c>
      <c r="F2824">
        <v>2</v>
      </c>
      <c r="G2824">
        <v>43</v>
      </c>
      <c r="H2824" t="s">
        <v>8183</v>
      </c>
      <c r="I2824" t="s">
        <v>5529</v>
      </c>
      <c r="J2824" t="s">
        <v>8158</v>
      </c>
      <c r="K2824" t="s">
        <v>3857</v>
      </c>
      <c r="L2824" s="5">
        <v>7.3</v>
      </c>
      <c r="M2824" t="s">
        <v>8181</v>
      </c>
      <c r="N2824" s="6">
        <v>431913</v>
      </c>
      <c r="O2824" t="s">
        <v>8182</v>
      </c>
      <c r="P2824" s="6">
        <v>250000000</v>
      </c>
      <c r="Q2824" s="6">
        <v>774153007</v>
      </c>
      <c r="R2824">
        <v>524153007</v>
      </c>
      <c r="S2824" t="s">
        <v>8175</v>
      </c>
      <c r="T2824" s="7">
        <v>44467</v>
      </c>
      <c r="U2824" t="s">
        <v>5738</v>
      </c>
      <c r="V2824" s="7">
        <v>44467</v>
      </c>
      <c r="W2824" t="s">
        <v>8211</v>
      </c>
      <c r="X2824" t="s">
        <v>8197</v>
      </c>
      <c r="Y2824">
        <v>2021</v>
      </c>
      <c r="Z2824">
        <v>28</v>
      </c>
    </row>
    <row r="2825" spans="1:26" x14ac:dyDescent="0.25">
      <c r="A2825" t="s">
        <v>6927</v>
      </c>
      <c r="B2825" t="s">
        <v>6928</v>
      </c>
      <c r="C2825" t="s">
        <v>6928</v>
      </c>
      <c r="D2825">
        <v>0</v>
      </c>
      <c r="E2825">
        <v>117</v>
      </c>
      <c r="F2825">
        <v>1</v>
      </c>
      <c r="G2825">
        <v>57</v>
      </c>
      <c r="H2825" t="s">
        <v>8177</v>
      </c>
      <c r="I2825" t="s">
        <v>8162</v>
      </c>
      <c r="J2825" t="s">
        <v>145</v>
      </c>
      <c r="K2825" t="s">
        <v>3857</v>
      </c>
      <c r="L2825" s="5">
        <v>6.8</v>
      </c>
      <c r="M2825" t="s">
        <v>8178</v>
      </c>
      <c r="N2825" s="6">
        <v>50560</v>
      </c>
      <c r="O2825" t="s">
        <v>8179</v>
      </c>
      <c r="P2825" s="6">
        <v>4000000</v>
      </c>
      <c r="Q2825" s="6">
        <v>2431443</v>
      </c>
      <c r="R2825">
        <v>-1568557</v>
      </c>
      <c r="S2825" t="s">
        <v>8185</v>
      </c>
      <c r="T2825" s="7">
        <v>41516</v>
      </c>
      <c r="U2825" t="s">
        <v>4721</v>
      </c>
      <c r="V2825" s="7">
        <v>41516</v>
      </c>
      <c r="W2825" t="s">
        <v>8212</v>
      </c>
      <c r="X2825" t="s">
        <v>1465</v>
      </c>
      <c r="Y2825">
        <v>2013</v>
      </c>
      <c r="Z2825">
        <v>30</v>
      </c>
    </row>
    <row r="2826" spans="1:26" x14ac:dyDescent="0.25">
      <c r="A2826" t="s">
        <v>6929</v>
      </c>
      <c r="B2826" t="s">
        <v>6930</v>
      </c>
      <c r="C2826" t="s">
        <v>6930</v>
      </c>
      <c r="D2826">
        <v>0</v>
      </c>
      <c r="E2826">
        <v>104</v>
      </c>
      <c r="F2826">
        <v>1</v>
      </c>
      <c r="G2826">
        <v>44</v>
      </c>
      <c r="H2826" t="s">
        <v>8177</v>
      </c>
      <c r="I2826" t="s">
        <v>5529</v>
      </c>
      <c r="J2826" t="s">
        <v>8158</v>
      </c>
      <c r="K2826" t="s">
        <v>8159</v>
      </c>
      <c r="L2826" s="5">
        <v>7.4</v>
      </c>
      <c r="M2826" t="s">
        <v>8181</v>
      </c>
      <c r="N2826" s="6">
        <v>144245</v>
      </c>
      <c r="O2826" t="s">
        <v>8182</v>
      </c>
      <c r="P2826" s="6">
        <v>129000000</v>
      </c>
      <c r="Q2826" s="6">
        <v>524580592</v>
      </c>
      <c r="R2826">
        <v>395580592</v>
      </c>
      <c r="S2826" t="s">
        <v>8175</v>
      </c>
      <c r="T2826" s="7">
        <v>43468</v>
      </c>
      <c r="U2826" t="s">
        <v>6232</v>
      </c>
      <c r="V2826" s="7">
        <v>43468</v>
      </c>
      <c r="W2826" t="s">
        <v>8198</v>
      </c>
      <c r="X2826" t="s">
        <v>8199</v>
      </c>
      <c r="Y2826">
        <v>2019</v>
      </c>
      <c r="Z2826">
        <v>3</v>
      </c>
    </row>
    <row r="2827" spans="1:26" x14ac:dyDescent="0.25">
      <c r="A2827" t="s">
        <v>6931</v>
      </c>
      <c r="B2827" t="s">
        <v>6932</v>
      </c>
      <c r="C2827" t="s">
        <v>6932</v>
      </c>
      <c r="D2827">
        <v>0</v>
      </c>
      <c r="E2827">
        <v>97</v>
      </c>
      <c r="F2827">
        <v>1</v>
      </c>
      <c r="G2827">
        <v>37</v>
      </c>
      <c r="H2827" t="s">
        <v>8177</v>
      </c>
      <c r="I2827" t="s">
        <v>83</v>
      </c>
      <c r="J2827" t="s">
        <v>8161</v>
      </c>
      <c r="K2827" t="s">
        <v>3857</v>
      </c>
      <c r="L2827" s="5">
        <v>6.3</v>
      </c>
      <c r="M2827" t="s">
        <v>8178</v>
      </c>
      <c r="N2827" s="6">
        <v>78786</v>
      </c>
      <c r="O2827" t="s">
        <v>8179</v>
      </c>
      <c r="P2827" s="6">
        <v>3500000</v>
      </c>
      <c r="Q2827" s="6">
        <v>27858103</v>
      </c>
      <c r="R2827">
        <v>24358103</v>
      </c>
      <c r="S2827" t="s">
        <v>8175</v>
      </c>
      <c r="T2827" s="7">
        <v>41326</v>
      </c>
      <c r="U2827" t="s">
        <v>4574</v>
      </c>
      <c r="V2827" s="7">
        <v>41326</v>
      </c>
      <c r="W2827" t="s">
        <v>8201</v>
      </c>
      <c r="X2827" t="s">
        <v>8199</v>
      </c>
      <c r="Y2827">
        <v>2013</v>
      </c>
      <c r="Z2827">
        <v>21</v>
      </c>
    </row>
    <row r="2828" spans="1:26" x14ac:dyDescent="0.25">
      <c r="A2828" t="s">
        <v>6933</v>
      </c>
      <c r="B2828" t="s">
        <v>6934</v>
      </c>
      <c r="C2828" t="s">
        <v>6934</v>
      </c>
      <c r="D2828">
        <v>0</v>
      </c>
      <c r="E2828">
        <v>105</v>
      </c>
      <c r="F2828">
        <v>1</v>
      </c>
      <c r="G2828">
        <v>45</v>
      </c>
      <c r="H2828" t="s">
        <v>8177</v>
      </c>
      <c r="I2828" t="s">
        <v>5529</v>
      </c>
      <c r="J2828" t="s">
        <v>132</v>
      </c>
      <c r="K2828" t="s">
        <v>5802</v>
      </c>
      <c r="L2828" s="5">
        <v>5.9</v>
      </c>
      <c r="M2828" t="s">
        <v>8178</v>
      </c>
      <c r="N2828" s="6">
        <v>66263</v>
      </c>
      <c r="O2828" t="s">
        <v>8179</v>
      </c>
      <c r="P2828" s="6">
        <v>40000000</v>
      </c>
      <c r="Q2828" s="6">
        <v>29918745</v>
      </c>
      <c r="R2828">
        <v>-10081255</v>
      </c>
      <c r="S2828" t="s">
        <v>8185</v>
      </c>
      <c r="T2828" s="7">
        <v>42662</v>
      </c>
      <c r="U2828" t="s">
        <v>4586</v>
      </c>
      <c r="V2828" s="7">
        <v>42662</v>
      </c>
      <c r="W2828" t="s">
        <v>8204</v>
      </c>
      <c r="X2828" t="s">
        <v>8202</v>
      </c>
      <c r="Y2828">
        <v>2016</v>
      </c>
      <c r="Z2828">
        <v>19</v>
      </c>
    </row>
    <row r="2829" spans="1:26" x14ac:dyDescent="0.25">
      <c r="A2829" t="s">
        <v>6935</v>
      </c>
      <c r="B2829" t="s">
        <v>6936</v>
      </c>
      <c r="C2829" t="s">
        <v>6936</v>
      </c>
      <c r="D2829">
        <v>0</v>
      </c>
      <c r="E2829">
        <v>105</v>
      </c>
      <c r="F2829">
        <v>1</v>
      </c>
      <c r="G2829">
        <v>45</v>
      </c>
      <c r="H2829" t="s">
        <v>8177</v>
      </c>
      <c r="I2829" t="s">
        <v>132</v>
      </c>
      <c r="J2829" t="s">
        <v>145</v>
      </c>
      <c r="K2829" t="s">
        <v>5802</v>
      </c>
      <c r="L2829" s="5">
        <v>6.3</v>
      </c>
      <c r="M2829" t="s">
        <v>8178</v>
      </c>
      <c r="N2829" s="6">
        <v>82033</v>
      </c>
      <c r="O2829" t="s">
        <v>8179</v>
      </c>
      <c r="P2829" s="6">
        <v>26000000</v>
      </c>
      <c r="Q2829" s="6">
        <v>53120346</v>
      </c>
      <c r="R2829">
        <v>27120346</v>
      </c>
      <c r="S2829" t="s">
        <v>8175</v>
      </c>
      <c r="T2829" s="7">
        <v>41581</v>
      </c>
      <c r="U2829" t="s">
        <v>6937</v>
      </c>
      <c r="V2829" s="7">
        <v>41581</v>
      </c>
      <c r="W2829" t="s">
        <v>8207</v>
      </c>
      <c r="X2829" t="s">
        <v>8200</v>
      </c>
      <c r="Y2829">
        <v>2013</v>
      </c>
      <c r="Z2829">
        <v>3</v>
      </c>
    </row>
    <row r="2830" spans="1:26" x14ac:dyDescent="0.25">
      <c r="A2830" t="s">
        <v>6938</v>
      </c>
      <c r="B2830" t="s">
        <v>6939</v>
      </c>
      <c r="C2830" t="s">
        <v>6939</v>
      </c>
      <c r="D2830">
        <v>0</v>
      </c>
      <c r="E2830">
        <v>104</v>
      </c>
      <c r="F2830">
        <v>1</v>
      </c>
      <c r="G2830">
        <v>44</v>
      </c>
      <c r="H2830" t="s">
        <v>8177</v>
      </c>
      <c r="I2830" t="s">
        <v>83</v>
      </c>
      <c r="J2830" t="s">
        <v>8166</v>
      </c>
      <c r="K2830" t="s">
        <v>3857</v>
      </c>
      <c r="L2830" s="5">
        <v>6.5</v>
      </c>
      <c r="M2830" t="s">
        <v>8178</v>
      </c>
      <c r="N2830" s="6">
        <v>137279</v>
      </c>
      <c r="O2830" t="s">
        <v>8182</v>
      </c>
      <c r="P2830" s="6">
        <v>5000000</v>
      </c>
      <c r="Q2830" s="6">
        <v>44459951</v>
      </c>
      <c r="R2830">
        <v>39459951</v>
      </c>
      <c r="S2830" t="s">
        <v>8175</v>
      </c>
      <c r="T2830" s="7">
        <v>41525</v>
      </c>
      <c r="U2830" t="s">
        <v>6940</v>
      </c>
      <c r="V2830" s="7">
        <v>41525</v>
      </c>
      <c r="W2830" t="s">
        <v>8211</v>
      </c>
      <c r="X2830" t="s">
        <v>8200</v>
      </c>
      <c r="Y2830">
        <v>2013</v>
      </c>
      <c r="Z2830">
        <v>8</v>
      </c>
    </row>
    <row r="2831" spans="1:26" x14ac:dyDescent="0.25">
      <c r="A2831" t="s">
        <v>6941</v>
      </c>
      <c r="B2831" t="s">
        <v>6942</v>
      </c>
      <c r="C2831" t="s">
        <v>6942</v>
      </c>
      <c r="D2831">
        <v>0</v>
      </c>
      <c r="E2831">
        <v>93</v>
      </c>
      <c r="F2831">
        <v>1</v>
      </c>
      <c r="G2831">
        <v>33</v>
      </c>
      <c r="H2831" t="s">
        <v>8177</v>
      </c>
      <c r="I2831" t="s">
        <v>132</v>
      </c>
      <c r="J2831" t="s">
        <v>145</v>
      </c>
      <c r="K2831" t="s">
        <v>8157</v>
      </c>
      <c r="L2831" s="5">
        <v>7</v>
      </c>
      <c r="M2831" t="s">
        <v>8178</v>
      </c>
      <c r="N2831" s="6">
        <v>65411</v>
      </c>
      <c r="O2831" t="s">
        <v>8179</v>
      </c>
      <c r="P2831" s="6">
        <v>8000000</v>
      </c>
      <c r="Q2831" s="6">
        <v>25288872</v>
      </c>
      <c r="R2831">
        <v>17288872</v>
      </c>
      <c r="S2831" t="s">
        <v>8175</v>
      </c>
      <c r="T2831" s="7">
        <v>41524</v>
      </c>
      <c r="U2831" t="s">
        <v>6943</v>
      </c>
      <c r="V2831" s="7">
        <v>41524</v>
      </c>
      <c r="W2831" t="s">
        <v>8211</v>
      </c>
      <c r="X2831" t="s">
        <v>8206</v>
      </c>
      <c r="Y2831">
        <v>2013</v>
      </c>
      <c r="Z2831">
        <v>7</v>
      </c>
    </row>
    <row r="2832" spans="1:26" x14ac:dyDescent="0.25">
      <c r="A2832" t="s">
        <v>6944</v>
      </c>
      <c r="B2832" t="s">
        <v>6945</v>
      </c>
      <c r="C2832" t="s">
        <v>6945</v>
      </c>
      <c r="D2832">
        <v>0</v>
      </c>
      <c r="E2832">
        <v>141</v>
      </c>
      <c r="F2832">
        <v>2</v>
      </c>
      <c r="G2832">
        <v>21</v>
      </c>
      <c r="H2832" t="s">
        <v>8183</v>
      </c>
      <c r="I2832" t="s">
        <v>5529</v>
      </c>
      <c r="J2832" t="s">
        <v>8158</v>
      </c>
      <c r="K2832" t="s">
        <v>8161</v>
      </c>
      <c r="L2832" s="5">
        <v>7.3</v>
      </c>
      <c r="M2832" t="s">
        <v>8181</v>
      </c>
      <c r="N2832" s="6">
        <v>903913</v>
      </c>
      <c r="O2832" t="s">
        <v>8184</v>
      </c>
      <c r="P2832" s="6">
        <v>250000000</v>
      </c>
      <c r="Q2832" s="6">
        <v>1405018048</v>
      </c>
      <c r="R2832">
        <v>1155018048</v>
      </c>
      <c r="S2832" t="s">
        <v>8175</v>
      </c>
      <c r="T2832" s="7">
        <v>42107</v>
      </c>
      <c r="U2832" t="s">
        <v>3520</v>
      </c>
      <c r="V2832" s="7">
        <v>42107</v>
      </c>
      <c r="W2832" t="s">
        <v>8210</v>
      </c>
      <c r="X2832" t="s">
        <v>8205</v>
      </c>
      <c r="Y2832">
        <v>2015</v>
      </c>
      <c r="Z2832">
        <v>13</v>
      </c>
    </row>
    <row r="2833" spans="1:26" x14ac:dyDescent="0.25">
      <c r="A2833" t="s">
        <v>6946</v>
      </c>
      <c r="B2833" t="s">
        <v>6947</v>
      </c>
      <c r="C2833" t="s">
        <v>6947</v>
      </c>
      <c r="D2833">
        <v>0</v>
      </c>
      <c r="E2833">
        <v>97</v>
      </c>
      <c r="F2833">
        <v>1</v>
      </c>
      <c r="G2833">
        <v>37</v>
      </c>
      <c r="H2833" t="s">
        <v>8177</v>
      </c>
      <c r="I2833" t="s">
        <v>5529</v>
      </c>
      <c r="J2833" t="s">
        <v>145</v>
      </c>
      <c r="K2833" t="s">
        <v>8161</v>
      </c>
      <c r="L2833" s="5">
        <v>7.4</v>
      </c>
      <c r="M2833" t="s">
        <v>8181</v>
      </c>
      <c r="N2833" s="6">
        <v>296243</v>
      </c>
      <c r="O2833" t="s">
        <v>8182</v>
      </c>
      <c r="P2833" s="6">
        <v>5100000</v>
      </c>
      <c r="Q2833" s="6">
        <v>4942449</v>
      </c>
      <c r="R2833">
        <v>-157551</v>
      </c>
      <c r="S2833" t="s">
        <v>8185</v>
      </c>
      <c r="T2833" s="7">
        <v>41706</v>
      </c>
      <c r="U2833" t="s">
        <v>3945</v>
      </c>
      <c r="V2833" s="7">
        <v>41706</v>
      </c>
      <c r="W2833" t="s">
        <v>8203</v>
      </c>
      <c r="X2833" t="s">
        <v>8206</v>
      </c>
      <c r="Y2833">
        <v>2014</v>
      </c>
      <c r="Z2833">
        <v>8</v>
      </c>
    </row>
    <row r="2834" spans="1:26" x14ac:dyDescent="0.25">
      <c r="A2834" t="s">
        <v>6948</v>
      </c>
      <c r="B2834" t="s">
        <v>6949</v>
      </c>
      <c r="C2834" t="s">
        <v>6949</v>
      </c>
      <c r="D2834">
        <v>0</v>
      </c>
      <c r="E2834">
        <v>90</v>
      </c>
      <c r="F2834">
        <v>1</v>
      </c>
      <c r="G2834">
        <v>30</v>
      </c>
      <c r="H2834" t="s">
        <v>8177</v>
      </c>
      <c r="I2834" t="s">
        <v>8159</v>
      </c>
      <c r="J2834" t="s">
        <v>132</v>
      </c>
      <c r="K2834" t="s">
        <v>145</v>
      </c>
      <c r="L2834" s="5">
        <v>7.3</v>
      </c>
      <c r="M2834" t="s">
        <v>8181</v>
      </c>
      <c r="N2834" s="6">
        <v>74414</v>
      </c>
      <c r="O2834" t="s">
        <v>8179</v>
      </c>
      <c r="P2834" s="6">
        <v>8000000</v>
      </c>
      <c r="Q2834" s="6">
        <v>5659286</v>
      </c>
      <c r="R2834">
        <v>-2340714</v>
      </c>
      <c r="S2834" t="s">
        <v>8185</v>
      </c>
      <c r="T2834" s="7">
        <v>42251</v>
      </c>
      <c r="U2834" t="s">
        <v>6950</v>
      </c>
      <c r="V2834" s="7">
        <v>42251</v>
      </c>
      <c r="W2834" t="s">
        <v>8211</v>
      </c>
      <c r="X2834" t="s">
        <v>1465</v>
      </c>
      <c r="Y2834">
        <v>2015</v>
      </c>
      <c r="Z2834">
        <v>4</v>
      </c>
    </row>
    <row r="2835" spans="1:26" x14ac:dyDescent="0.25">
      <c r="A2835" t="s">
        <v>6951</v>
      </c>
      <c r="B2835" t="s">
        <v>6952</v>
      </c>
      <c r="C2835" t="s">
        <v>6952</v>
      </c>
      <c r="D2835">
        <v>0</v>
      </c>
      <c r="E2835">
        <v>108</v>
      </c>
      <c r="F2835">
        <v>1</v>
      </c>
      <c r="G2835">
        <v>48</v>
      </c>
      <c r="H2835" t="s">
        <v>8177</v>
      </c>
      <c r="I2835" t="s">
        <v>5529</v>
      </c>
      <c r="J2835" t="s">
        <v>3857</v>
      </c>
      <c r="K2835" t="s">
        <v>5802</v>
      </c>
      <c r="L2835" s="5">
        <v>6.3</v>
      </c>
      <c r="M2835" t="s">
        <v>8178</v>
      </c>
      <c r="N2835" s="6">
        <v>69820</v>
      </c>
      <c r="O2835" t="s">
        <v>8179</v>
      </c>
      <c r="P2835" s="6">
        <v>15000000</v>
      </c>
      <c r="Q2835" s="6">
        <v>39661919</v>
      </c>
      <c r="R2835">
        <v>24661919</v>
      </c>
      <c r="S2835" t="s">
        <v>8175</v>
      </c>
      <c r="T2835" s="7">
        <v>41864</v>
      </c>
      <c r="U2835" t="s">
        <v>763</v>
      </c>
      <c r="V2835" s="7">
        <v>41864</v>
      </c>
      <c r="W2835" t="s">
        <v>8212</v>
      </c>
      <c r="X2835" t="s">
        <v>8202</v>
      </c>
      <c r="Y2835">
        <v>2014</v>
      </c>
      <c r="Z2835">
        <v>13</v>
      </c>
    </row>
    <row r="2836" spans="1:26" x14ac:dyDescent="0.25">
      <c r="A2836" t="s">
        <v>6953</v>
      </c>
      <c r="B2836" t="s">
        <v>6954</v>
      </c>
      <c r="C2836" t="s">
        <v>6954</v>
      </c>
      <c r="D2836">
        <v>0</v>
      </c>
      <c r="E2836">
        <v>118</v>
      </c>
      <c r="F2836">
        <v>1</v>
      </c>
      <c r="G2836">
        <v>58</v>
      </c>
      <c r="H2836" t="s">
        <v>8177</v>
      </c>
      <c r="I2836" t="s">
        <v>145</v>
      </c>
      <c r="J2836" t="s">
        <v>8157</v>
      </c>
      <c r="K2836" t="s">
        <v>5802</v>
      </c>
      <c r="L2836" s="5">
        <v>7.2</v>
      </c>
      <c r="M2836" t="s">
        <v>8181</v>
      </c>
      <c r="N2836" s="6">
        <v>138398</v>
      </c>
      <c r="O2836" t="s">
        <v>8182</v>
      </c>
      <c r="P2836" s="6">
        <v>11800000</v>
      </c>
      <c r="Q2836" s="6">
        <v>40272135</v>
      </c>
      <c r="R2836">
        <v>28472135</v>
      </c>
      <c r="S2836" t="s">
        <v>8175</v>
      </c>
      <c r="T2836" s="7">
        <v>42141</v>
      </c>
      <c r="U2836" t="s">
        <v>3415</v>
      </c>
      <c r="V2836" s="7">
        <v>42141</v>
      </c>
      <c r="W2836" t="s">
        <v>8213</v>
      </c>
      <c r="X2836" t="s">
        <v>8200</v>
      </c>
      <c r="Y2836">
        <v>2015</v>
      </c>
      <c r="Z2836">
        <v>17</v>
      </c>
    </row>
    <row r="2837" spans="1:26" x14ac:dyDescent="0.25">
      <c r="A2837" t="s">
        <v>6955</v>
      </c>
      <c r="B2837" t="s">
        <v>6956</v>
      </c>
      <c r="C2837" t="s">
        <v>6956</v>
      </c>
      <c r="D2837">
        <v>0</v>
      </c>
      <c r="E2837">
        <v>127</v>
      </c>
      <c r="F2837">
        <v>2</v>
      </c>
      <c r="G2837">
        <v>7</v>
      </c>
      <c r="H2837" t="s">
        <v>8183</v>
      </c>
      <c r="I2837" t="s">
        <v>5529</v>
      </c>
      <c r="J2837" t="s">
        <v>8158</v>
      </c>
      <c r="K2837" t="s">
        <v>145</v>
      </c>
      <c r="L2837" s="5">
        <v>5.4</v>
      </c>
      <c r="M2837" t="s">
        <v>8178</v>
      </c>
      <c r="N2837" s="6">
        <v>123324</v>
      </c>
      <c r="O2837" t="s">
        <v>8182</v>
      </c>
      <c r="P2837" s="6">
        <v>140000000</v>
      </c>
      <c r="Q2837" s="6">
        <v>150680864</v>
      </c>
      <c r="R2837">
        <v>10680864</v>
      </c>
      <c r="S2837" t="s">
        <v>8175</v>
      </c>
      <c r="T2837" s="7">
        <v>42424</v>
      </c>
      <c r="U2837" t="s">
        <v>1304</v>
      </c>
      <c r="V2837" s="7">
        <v>42424</v>
      </c>
      <c r="W2837" t="s">
        <v>8201</v>
      </c>
      <c r="X2837" t="s">
        <v>8202</v>
      </c>
      <c r="Y2837">
        <v>2016</v>
      </c>
      <c r="Z2837">
        <v>24</v>
      </c>
    </row>
    <row r="2838" spans="1:26" x14ac:dyDescent="0.25">
      <c r="A2838" t="s">
        <v>6957</v>
      </c>
      <c r="B2838" t="s">
        <v>6958</v>
      </c>
      <c r="C2838" t="s">
        <v>6958</v>
      </c>
      <c r="D2838">
        <v>0</v>
      </c>
      <c r="E2838">
        <v>111</v>
      </c>
      <c r="F2838">
        <v>1</v>
      </c>
      <c r="G2838">
        <v>51</v>
      </c>
      <c r="H2838" t="s">
        <v>8177</v>
      </c>
      <c r="I2838" t="s">
        <v>132</v>
      </c>
      <c r="J2838" t="s">
        <v>8162</v>
      </c>
      <c r="K2838" t="s">
        <v>3857</v>
      </c>
      <c r="L2838" s="5">
        <v>6.3</v>
      </c>
      <c r="M2838" t="s">
        <v>8178</v>
      </c>
      <c r="N2838" s="6">
        <v>121382</v>
      </c>
      <c r="O2838" t="s">
        <v>8182</v>
      </c>
      <c r="P2838" s="6">
        <v>30000000</v>
      </c>
      <c r="Q2838" s="6">
        <v>78418811</v>
      </c>
      <c r="R2838">
        <v>48418811</v>
      </c>
      <c r="S2838" t="s">
        <v>8175</v>
      </c>
      <c r="T2838" s="7">
        <v>41527</v>
      </c>
      <c r="U2838" t="s">
        <v>1749</v>
      </c>
      <c r="V2838" s="7">
        <v>41527</v>
      </c>
      <c r="W2838" t="s">
        <v>8211</v>
      </c>
      <c r="X2838" t="s">
        <v>8197</v>
      </c>
      <c r="Y2838">
        <v>2013</v>
      </c>
      <c r="Z2838">
        <v>10</v>
      </c>
    </row>
    <row r="2839" spans="1:26" x14ac:dyDescent="0.25">
      <c r="A2839" t="s">
        <v>6959</v>
      </c>
      <c r="B2839" t="s">
        <v>6960</v>
      </c>
      <c r="C2839" t="s">
        <v>6960</v>
      </c>
      <c r="D2839">
        <v>0</v>
      </c>
      <c r="E2839">
        <v>109</v>
      </c>
      <c r="F2839">
        <v>1</v>
      </c>
      <c r="G2839">
        <v>49</v>
      </c>
      <c r="H2839" t="s">
        <v>8177</v>
      </c>
      <c r="I2839" t="s">
        <v>8160</v>
      </c>
      <c r="J2839" t="s">
        <v>145</v>
      </c>
      <c r="K2839" t="s">
        <v>8167</v>
      </c>
      <c r="L2839" s="5">
        <v>7.3</v>
      </c>
      <c r="M2839" t="s">
        <v>8181</v>
      </c>
      <c r="N2839" s="6">
        <v>61929</v>
      </c>
      <c r="O2839" t="s">
        <v>8179</v>
      </c>
      <c r="P2839" s="6">
        <v>11000000</v>
      </c>
      <c r="Q2839" s="6">
        <v>61619773</v>
      </c>
      <c r="R2839">
        <v>50619773</v>
      </c>
      <c r="S2839" t="s">
        <v>8175</v>
      </c>
      <c r="T2839" s="7">
        <v>42044</v>
      </c>
      <c r="U2839" t="s">
        <v>6961</v>
      </c>
      <c r="V2839" s="7">
        <v>42044</v>
      </c>
      <c r="W2839" t="s">
        <v>8201</v>
      </c>
      <c r="X2839" t="s">
        <v>8205</v>
      </c>
      <c r="Y2839">
        <v>2015</v>
      </c>
      <c r="Z2839">
        <v>9</v>
      </c>
    </row>
    <row r="2840" spans="1:26" x14ac:dyDescent="0.25">
      <c r="A2840" t="s">
        <v>6962</v>
      </c>
      <c r="B2840" t="s">
        <v>6963</v>
      </c>
      <c r="C2840" t="s">
        <v>6963</v>
      </c>
      <c r="D2840">
        <v>0</v>
      </c>
      <c r="E2840">
        <v>132</v>
      </c>
      <c r="F2840">
        <v>2</v>
      </c>
      <c r="G2840">
        <v>12</v>
      </c>
      <c r="H2840" t="s">
        <v>8183</v>
      </c>
      <c r="I2840" t="s">
        <v>5529</v>
      </c>
      <c r="J2840" t="s">
        <v>8158</v>
      </c>
      <c r="K2840" t="s">
        <v>145</v>
      </c>
      <c r="L2840" s="5">
        <v>6.9</v>
      </c>
      <c r="M2840" t="s">
        <v>8178</v>
      </c>
      <c r="N2840" s="6">
        <v>223920</v>
      </c>
      <c r="O2840" t="s">
        <v>8182</v>
      </c>
      <c r="P2840" s="6">
        <v>90000000</v>
      </c>
      <c r="Q2840" s="6">
        <v>162360636</v>
      </c>
      <c r="R2840">
        <v>72360636</v>
      </c>
      <c r="S2840" t="s">
        <v>8175</v>
      </c>
      <c r="T2840" s="7">
        <v>42621</v>
      </c>
      <c r="U2840" t="s">
        <v>2150</v>
      </c>
      <c r="V2840" s="7">
        <v>42621</v>
      </c>
      <c r="W2840" t="s">
        <v>8211</v>
      </c>
      <c r="X2840" t="s">
        <v>8199</v>
      </c>
      <c r="Y2840">
        <v>2016</v>
      </c>
      <c r="Z2840">
        <v>8</v>
      </c>
    </row>
    <row r="2841" spans="1:26" x14ac:dyDescent="0.25">
      <c r="A2841" t="s">
        <v>6964</v>
      </c>
      <c r="B2841" t="s">
        <v>6965</v>
      </c>
      <c r="C2841" t="s">
        <v>6966</v>
      </c>
      <c r="D2841">
        <v>0</v>
      </c>
      <c r="E2841">
        <v>130</v>
      </c>
      <c r="F2841">
        <v>2</v>
      </c>
      <c r="G2841">
        <v>10</v>
      </c>
      <c r="H2841" t="s">
        <v>8183</v>
      </c>
      <c r="I2841" t="s">
        <v>145</v>
      </c>
      <c r="J2841" t="s">
        <v>8166</v>
      </c>
      <c r="K2841" t="s">
        <v>5802</v>
      </c>
      <c r="L2841" s="5">
        <v>7.7</v>
      </c>
      <c r="M2841" t="s">
        <v>8181</v>
      </c>
      <c r="N2841" s="6">
        <v>50335</v>
      </c>
      <c r="O2841" t="s">
        <v>8179</v>
      </c>
      <c r="P2841" s="6">
        <v>11000000</v>
      </c>
      <c r="Q2841" s="6">
        <v>12673462</v>
      </c>
      <c r="R2841">
        <v>1673462</v>
      </c>
      <c r="S2841" t="s">
        <v>8175</v>
      </c>
      <c r="T2841" s="7">
        <v>41411</v>
      </c>
      <c r="U2841" t="s">
        <v>6463</v>
      </c>
      <c r="V2841" s="7">
        <v>41411</v>
      </c>
      <c r="W2841" t="s">
        <v>8213</v>
      </c>
      <c r="X2841" t="s">
        <v>1465</v>
      </c>
      <c r="Y2841">
        <v>2013</v>
      </c>
      <c r="Z2841">
        <v>17</v>
      </c>
    </row>
    <row r="2842" spans="1:26" x14ac:dyDescent="0.25">
      <c r="A2842" t="s">
        <v>6967</v>
      </c>
      <c r="B2842" t="s">
        <v>6968</v>
      </c>
      <c r="C2842" t="s">
        <v>6968</v>
      </c>
      <c r="D2842">
        <v>0</v>
      </c>
      <c r="E2842">
        <v>117</v>
      </c>
      <c r="F2842">
        <v>1</v>
      </c>
      <c r="G2842">
        <v>57</v>
      </c>
      <c r="H2842" t="s">
        <v>8177</v>
      </c>
      <c r="I2842" t="s">
        <v>5529</v>
      </c>
      <c r="J2842" t="s">
        <v>132</v>
      </c>
      <c r="K2842" t="s">
        <v>8162</v>
      </c>
      <c r="L2842" s="5">
        <v>6.6</v>
      </c>
      <c r="M2842" t="s">
        <v>8178</v>
      </c>
      <c r="N2842" s="6">
        <v>179068</v>
      </c>
      <c r="O2842" t="s">
        <v>8182</v>
      </c>
      <c r="P2842" s="6">
        <v>43000000</v>
      </c>
      <c r="Q2842" s="6">
        <v>229930771</v>
      </c>
      <c r="R2842">
        <v>186930771</v>
      </c>
      <c r="S2842" t="s">
        <v>8175</v>
      </c>
      <c r="T2842" s="7">
        <v>41448</v>
      </c>
      <c r="U2842" t="s">
        <v>5592</v>
      </c>
      <c r="V2842" s="7">
        <v>41448</v>
      </c>
      <c r="W2842" t="s">
        <v>8208</v>
      </c>
      <c r="X2842" t="s">
        <v>8200</v>
      </c>
      <c r="Y2842">
        <v>2013</v>
      </c>
      <c r="Z2842">
        <v>23</v>
      </c>
    </row>
    <row r="2843" spans="1:26" x14ac:dyDescent="0.25">
      <c r="A2843" t="s">
        <v>6969</v>
      </c>
      <c r="B2843" t="s">
        <v>6970</v>
      </c>
      <c r="C2843" t="s">
        <v>6970</v>
      </c>
      <c r="D2843">
        <v>0</v>
      </c>
      <c r="E2843">
        <v>115</v>
      </c>
      <c r="F2843">
        <v>1</v>
      </c>
      <c r="G2843">
        <v>55</v>
      </c>
      <c r="H2843" t="s">
        <v>8177</v>
      </c>
      <c r="I2843" t="s">
        <v>5529</v>
      </c>
      <c r="J2843" t="s">
        <v>3857</v>
      </c>
      <c r="K2843" t="s">
        <v>5802</v>
      </c>
      <c r="L2843" s="5">
        <v>6.7</v>
      </c>
      <c r="M2843" t="s">
        <v>8178</v>
      </c>
      <c r="N2843" s="6">
        <v>203074</v>
      </c>
      <c r="O2843" t="s">
        <v>8182</v>
      </c>
      <c r="P2843" s="6">
        <v>30000000</v>
      </c>
      <c r="Q2843" s="6">
        <v>100014025</v>
      </c>
      <c r="R2843">
        <v>70014025</v>
      </c>
      <c r="S2843" t="s">
        <v>8175</v>
      </c>
      <c r="T2843" s="7">
        <v>2017</v>
      </c>
      <c r="U2843" t="s">
        <v>5533</v>
      </c>
      <c r="V2843" s="7">
        <v>2017</v>
      </c>
      <c r="W2843" t="s">
        <v>8209</v>
      </c>
      <c r="X2843" t="s">
        <v>8200</v>
      </c>
      <c r="Y2843">
        <v>1905</v>
      </c>
      <c r="Z2843">
        <v>9</v>
      </c>
    </row>
    <row r="2844" spans="1:26" x14ac:dyDescent="0.25">
      <c r="A2844" t="s">
        <v>6971</v>
      </c>
      <c r="B2844" t="s">
        <v>6972</v>
      </c>
      <c r="C2844" t="s">
        <v>6972</v>
      </c>
      <c r="D2844">
        <v>0</v>
      </c>
      <c r="E2844">
        <v>98</v>
      </c>
      <c r="F2844">
        <v>1</v>
      </c>
      <c r="G2844">
        <v>38</v>
      </c>
      <c r="H2844" t="s">
        <v>8177</v>
      </c>
      <c r="I2844" t="s">
        <v>8160</v>
      </c>
      <c r="J2844" t="s">
        <v>132</v>
      </c>
      <c r="K2844" t="s">
        <v>145</v>
      </c>
      <c r="L2844" s="5">
        <v>7.6</v>
      </c>
      <c r="M2844" t="s">
        <v>8181</v>
      </c>
      <c r="N2844" s="6">
        <v>102896</v>
      </c>
      <c r="O2844" t="s">
        <v>8182</v>
      </c>
      <c r="P2844" s="6">
        <v>12000000</v>
      </c>
      <c r="Q2844" s="6">
        <v>100129872</v>
      </c>
      <c r="R2844">
        <v>88129872</v>
      </c>
      <c r="S2844" t="s">
        <v>8175</v>
      </c>
      <c r="T2844" s="7">
        <v>41517</v>
      </c>
      <c r="U2844" t="s">
        <v>768</v>
      </c>
      <c r="V2844" s="7">
        <v>41517</v>
      </c>
      <c r="W2844" t="s">
        <v>8212</v>
      </c>
      <c r="X2844" t="s">
        <v>8206</v>
      </c>
      <c r="Y2844">
        <v>2013</v>
      </c>
      <c r="Z2844">
        <v>31</v>
      </c>
    </row>
    <row r="2845" spans="1:26" x14ac:dyDescent="0.25">
      <c r="A2845" t="s">
        <v>6973</v>
      </c>
      <c r="B2845" t="s">
        <v>6974</v>
      </c>
      <c r="C2845" t="s">
        <v>6974</v>
      </c>
      <c r="D2845">
        <v>0</v>
      </c>
      <c r="E2845">
        <v>106</v>
      </c>
      <c r="F2845">
        <v>1</v>
      </c>
      <c r="G2845">
        <v>46</v>
      </c>
      <c r="H2845" t="s">
        <v>8177</v>
      </c>
      <c r="I2845" t="s">
        <v>145</v>
      </c>
      <c r="J2845" t="s">
        <v>8166</v>
      </c>
      <c r="K2845" t="s">
        <v>8161</v>
      </c>
      <c r="L2845" s="5">
        <v>6.3</v>
      </c>
      <c r="M2845" t="s">
        <v>8178</v>
      </c>
      <c r="N2845" s="6">
        <v>83200</v>
      </c>
      <c r="O2845" t="s">
        <v>8179</v>
      </c>
      <c r="P2845" s="6">
        <v>12000000</v>
      </c>
      <c r="Q2845" s="6">
        <v>33213241</v>
      </c>
      <c r="R2845">
        <v>21213241</v>
      </c>
      <c r="S2845" t="s">
        <v>8175</v>
      </c>
      <c r="T2845" s="7">
        <v>42032</v>
      </c>
      <c r="U2845" t="s">
        <v>6975</v>
      </c>
      <c r="V2845" s="7">
        <v>42032</v>
      </c>
      <c r="W2845" t="s">
        <v>8198</v>
      </c>
      <c r="X2845" t="s">
        <v>8202</v>
      </c>
      <c r="Y2845">
        <v>2015</v>
      </c>
      <c r="Z2845">
        <v>28</v>
      </c>
    </row>
    <row r="2846" spans="1:26" x14ac:dyDescent="0.25">
      <c r="A2846" t="s">
        <v>6976</v>
      </c>
      <c r="B2846" t="s">
        <v>6977</v>
      </c>
      <c r="C2846" t="s">
        <v>6977</v>
      </c>
      <c r="D2846">
        <v>0</v>
      </c>
      <c r="E2846">
        <v>108</v>
      </c>
      <c r="F2846">
        <v>1</v>
      </c>
      <c r="G2846">
        <v>48</v>
      </c>
      <c r="H2846" t="s">
        <v>8177</v>
      </c>
      <c r="I2846" t="s">
        <v>5529</v>
      </c>
      <c r="J2846" t="s">
        <v>8162</v>
      </c>
      <c r="K2846" t="s">
        <v>3857</v>
      </c>
      <c r="L2846" s="5">
        <v>6</v>
      </c>
      <c r="M2846" t="s">
        <v>8178</v>
      </c>
      <c r="N2846" s="6">
        <v>201038</v>
      </c>
      <c r="O2846" t="s">
        <v>8182</v>
      </c>
      <c r="P2846" s="6">
        <v>48000000</v>
      </c>
      <c r="Q2846" s="6">
        <v>326479141</v>
      </c>
      <c r="R2846">
        <v>278479141</v>
      </c>
      <c r="S2846" t="s">
        <v>8175</v>
      </c>
      <c r="T2846" s="7">
        <v>41989</v>
      </c>
      <c r="U2846" t="s">
        <v>5180</v>
      </c>
      <c r="V2846" s="7">
        <v>41989</v>
      </c>
      <c r="W2846" t="s">
        <v>8196</v>
      </c>
      <c r="X2846" t="s">
        <v>8197</v>
      </c>
      <c r="Y2846">
        <v>2014</v>
      </c>
      <c r="Z2846">
        <v>16</v>
      </c>
    </row>
    <row r="2847" spans="1:26" x14ac:dyDescent="0.25">
      <c r="A2847" t="s">
        <v>6978</v>
      </c>
      <c r="B2847" t="s">
        <v>6979</v>
      </c>
      <c r="C2847" t="s">
        <v>6979</v>
      </c>
      <c r="D2847">
        <v>0</v>
      </c>
      <c r="E2847">
        <v>124</v>
      </c>
      <c r="F2847">
        <v>2</v>
      </c>
      <c r="G2847">
        <v>4</v>
      </c>
      <c r="H2847" t="s">
        <v>8183</v>
      </c>
      <c r="I2847" t="s">
        <v>8160</v>
      </c>
      <c r="J2847" t="s">
        <v>145</v>
      </c>
      <c r="K2847" t="s">
        <v>5802</v>
      </c>
      <c r="L2847" s="5">
        <v>6.6</v>
      </c>
      <c r="M2847" t="s">
        <v>8178</v>
      </c>
      <c r="N2847" s="6">
        <v>142696</v>
      </c>
      <c r="O2847" t="s">
        <v>8182</v>
      </c>
      <c r="P2847" s="6">
        <v>60000000</v>
      </c>
      <c r="Q2847" s="6">
        <v>101134059</v>
      </c>
      <c r="R2847">
        <v>41134059</v>
      </c>
      <c r="S2847" t="s">
        <v>8175</v>
      </c>
      <c r="T2847" s="7">
        <v>42351</v>
      </c>
      <c r="U2847" t="s">
        <v>1852</v>
      </c>
      <c r="V2847" s="7">
        <v>42351</v>
      </c>
      <c r="W2847" t="s">
        <v>8196</v>
      </c>
      <c r="X2847" t="s">
        <v>8200</v>
      </c>
      <c r="Y2847">
        <v>2015</v>
      </c>
      <c r="Z2847">
        <v>13</v>
      </c>
    </row>
    <row r="2848" spans="1:26" x14ac:dyDescent="0.25">
      <c r="A2848" t="s">
        <v>6980</v>
      </c>
      <c r="B2848" t="s">
        <v>6981</v>
      </c>
      <c r="C2848" t="s">
        <v>6981</v>
      </c>
      <c r="D2848">
        <v>0</v>
      </c>
      <c r="E2848">
        <v>89</v>
      </c>
      <c r="F2848">
        <v>1</v>
      </c>
      <c r="G2848">
        <v>29</v>
      </c>
      <c r="H2848" t="s">
        <v>8177</v>
      </c>
      <c r="I2848" t="s">
        <v>132</v>
      </c>
      <c r="J2848" t="s">
        <v>8156</v>
      </c>
      <c r="K2848" t="s">
        <v>8164</v>
      </c>
      <c r="L2848" s="5">
        <v>5.9</v>
      </c>
      <c r="M2848" t="s">
        <v>8178</v>
      </c>
      <c r="N2848" s="6">
        <v>72772</v>
      </c>
      <c r="O2848" t="s">
        <v>8179</v>
      </c>
      <c r="P2848" s="6">
        <v>31000000</v>
      </c>
      <c r="Q2848" s="6">
        <v>48791187</v>
      </c>
      <c r="R2848">
        <v>17791187</v>
      </c>
      <c r="S2848" t="s">
        <v>8175</v>
      </c>
      <c r="T2848" s="7">
        <v>43507</v>
      </c>
      <c r="U2848" t="s">
        <v>5552</v>
      </c>
      <c r="V2848" s="7">
        <v>43507</v>
      </c>
      <c r="W2848" t="s">
        <v>8201</v>
      </c>
      <c r="X2848" t="s">
        <v>8205</v>
      </c>
      <c r="Y2848">
        <v>2019</v>
      </c>
      <c r="Z2848">
        <v>11</v>
      </c>
    </row>
    <row r="2849" spans="1:26" x14ac:dyDescent="0.25">
      <c r="A2849" t="s">
        <v>6982</v>
      </c>
      <c r="B2849" t="s">
        <v>6983</v>
      </c>
      <c r="C2849" t="s">
        <v>6983</v>
      </c>
      <c r="D2849">
        <v>0</v>
      </c>
      <c r="E2849">
        <v>95</v>
      </c>
      <c r="F2849">
        <v>1</v>
      </c>
      <c r="G2849">
        <v>35</v>
      </c>
      <c r="H2849" t="s">
        <v>8177</v>
      </c>
      <c r="I2849" t="s">
        <v>8160</v>
      </c>
      <c r="J2849" t="s">
        <v>132</v>
      </c>
      <c r="K2849" t="s">
        <v>8162</v>
      </c>
      <c r="L2849" s="5">
        <v>5.8</v>
      </c>
      <c r="M2849" t="s">
        <v>8178</v>
      </c>
      <c r="N2849" s="6">
        <v>57969</v>
      </c>
      <c r="O2849" t="s">
        <v>8179</v>
      </c>
      <c r="P2849" s="6">
        <v>25000000</v>
      </c>
      <c r="Q2849" s="6">
        <v>29674699</v>
      </c>
      <c r="R2849">
        <v>4674699</v>
      </c>
      <c r="S2849" t="s">
        <v>8175</v>
      </c>
      <c r="T2849" s="7">
        <v>42250</v>
      </c>
      <c r="U2849" t="s">
        <v>3480</v>
      </c>
      <c r="V2849" s="7">
        <v>42250</v>
      </c>
      <c r="W2849" t="s">
        <v>8211</v>
      </c>
      <c r="X2849" t="s">
        <v>8199</v>
      </c>
      <c r="Y2849">
        <v>2015</v>
      </c>
      <c r="Z2849">
        <v>3</v>
      </c>
    </row>
    <row r="2850" spans="1:26" x14ac:dyDescent="0.25">
      <c r="A2850" t="s">
        <v>6984</v>
      </c>
      <c r="B2850" t="s">
        <v>6985</v>
      </c>
      <c r="C2850" t="s">
        <v>6985</v>
      </c>
      <c r="D2850">
        <v>0</v>
      </c>
      <c r="E2850">
        <v>106</v>
      </c>
      <c r="F2850">
        <v>1</v>
      </c>
      <c r="G2850">
        <v>46</v>
      </c>
      <c r="H2850" t="s">
        <v>8177</v>
      </c>
      <c r="I2850" t="s">
        <v>5529</v>
      </c>
      <c r="J2850" t="s">
        <v>8158</v>
      </c>
      <c r="K2850" t="s">
        <v>132</v>
      </c>
      <c r="L2850" s="5">
        <v>6.7</v>
      </c>
      <c r="M2850" t="s">
        <v>8178</v>
      </c>
      <c r="N2850" s="6">
        <v>222143</v>
      </c>
      <c r="O2850" t="s">
        <v>8182</v>
      </c>
      <c r="P2850" s="6">
        <v>116000000</v>
      </c>
      <c r="Q2850" s="6">
        <v>0</v>
      </c>
      <c r="R2850">
        <v>-116000000</v>
      </c>
      <c r="S2850" t="s">
        <v>8185</v>
      </c>
      <c r="T2850" s="7">
        <v>44620</v>
      </c>
      <c r="U2850" t="s">
        <v>2986</v>
      </c>
      <c r="V2850" s="7">
        <v>44620</v>
      </c>
      <c r="W2850" t="s">
        <v>8201</v>
      </c>
      <c r="X2850" t="s">
        <v>8205</v>
      </c>
      <c r="Y2850">
        <v>2022</v>
      </c>
      <c r="Z2850">
        <v>28</v>
      </c>
    </row>
    <row r="2851" spans="1:26" x14ac:dyDescent="0.25">
      <c r="A2851" t="s">
        <v>6986</v>
      </c>
      <c r="B2851" t="s">
        <v>6987</v>
      </c>
      <c r="C2851" t="s">
        <v>6987</v>
      </c>
      <c r="D2851">
        <v>0</v>
      </c>
      <c r="E2851">
        <v>119</v>
      </c>
      <c r="F2851">
        <v>1</v>
      </c>
      <c r="G2851">
        <v>59</v>
      </c>
      <c r="H2851" t="s">
        <v>8177</v>
      </c>
      <c r="I2851" t="s">
        <v>5529</v>
      </c>
      <c r="J2851" t="s">
        <v>8158</v>
      </c>
      <c r="K2851" t="s">
        <v>132</v>
      </c>
      <c r="L2851" s="5">
        <v>4.8</v>
      </c>
      <c r="M2851" t="s">
        <v>8188</v>
      </c>
      <c r="N2851" s="6">
        <v>52448</v>
      </c>
      <c r="O2851" t="s">
        <v>8179</v>
      </c>
      <c r="P2851" s="6">
        <v>60000000</v>
      </c>
      <c r="Q2851" s="6">
        <v>0</v>
      </c>
      <c r="R2851">
        <v>-60000000</v>
      </c>
      <c r="S2851" t="s">
        <v>8185</v>
      </c>
      <c r="T2851" s="7">
        <v>42344</v>
      </c>
      <c r="U2851" t="s">
        <v>1875</v>
      </c>
      <c r="V2851" s="7">
        <v>42344</v>
      </c>
      <c r="W2851" t="s">
        <v>8196</v>
      </c>
      <c r="X2851" t="s">
        <v>8200</v>
      </c>
      <c r="Y2851">
        <v>2015</v>
      </c>
      <c r="Z2851">
        <v>6</v>
      </c>
    </row>
    <row r="2852" spans="1:26" x14ac:dyDescent="0.25">
      <c r="A2852" t="s">
        <v>6988</v>
      </c>
      <c r="B2852" t="s">
        <v>6989</v>
      </c>
      <c r="C2852" t="s">
        <v>6989</v>
      </c>
      <c r="D2852">
        <v>0</v>
      </c>
      <c r="E2852">
        <v>138</v>
      </c>
      <c r="F2852">
        <v>2</v>
      </c>
      <c r="G2852">
        <v>18</v>
      </c>
      <c r="H2852" t="s">
        <v>8183</v>
      </c>
      <c r="I2852" t="s">
        <v>5529</v>
      </c>
      <c r="J2852" t="s">
        <v>8158</v>
      </c>
      <c r="K2852" t="s">
        <v>8161</v>
      </c>
      <c r="L2852" s="5">
        <v>7.8</v>
      </c>
      <c r="M2852" t="s">
        <v>8181</v>
      </c>
      <c r="N2852" s="6">
        <v>960165</v>
      </c>
      <c r="O2852" t="s">
        <v>8184</v>
      </c>
      <c r="P2852" s="6">
        <v>245000000</v>
      </c>
      <c r="Q2852" s="6">
        <v>2071310218</v>
      </c>
      <c r="R2852">
        <v>1826310218</v>
      </c>
      <c r="S2852" t="s">
        <v>8175</v>
      </c>
      <c r="T2852" s="7">
        <v>42352</v>
      </c>
      <c r="U2852" t="s">
        <v>3070</v>
      </c>
      <c r="V2852" s="7">
        <v>42352</v>
      </c>
      <c r="W2852" t="s">
        <v>8196</v>
      </c>
      <c r="X2852" t="s">
        <v>8205</v>
      </c>
      <c r="Y2852">
        <v>2015</v>
      </c>
      <c r="Z2852">
        <v>14</v>
      </c>
    </row>
    <row r="2853" spans="1:26" x14ac:dyDescent="0.25">
      <c r="A2853" t="s">
        <v>6990</v>
      </c>
      <c r="B2853" t="s">
        <v>6991</v>
      </c>
      <c r="C2853" t="s">
        <v>6991</v>
      </c>
      <c r="D2853">
        <v>0</v>
      </c>
      <c r="E2853">
        <v>132</v>
      </c>
      <c r="F2853">
        <v>2</v>
      </c>
      <c r="G2853">
        <v>12</v>
      </c>
      <c r="H2853" t="s">
        <v>8183</v>
      </c>
      <c r="I2853" t="s">
        <v>145</v>
      </c>
      <c r="J2853" t="s">
        <v>83</v>
      </c>
      <c r="K2853" t="s">
        <v>178</v>
      </c>
      <c r="L2853" s="5">
        <v>7.1</v>
      </c>
      <c r="M2853" t="s">
        <v>8181</v>
      </c>
      <c r="N2853" s="6">
        <v>113176</v>
      </c>
      <c r="O2853" t="s">
        <v>8182</v>
      </c>
      <c r="P2853" s="6">
        <v>1800000</v>
      </c>
      <c r="Q2853" s="6">
        <v>382579</v>
      </c>
      <c r="R2853">
        <v>-1417421</v>
      </c>
      <c r="S2853" t="s">
        <v>8185</v>
      </c>
      <c r="T2853" s="7">
        <v>42278</v>
      </c>
      <c r="U2853" t="s">
        <v>6992</v>
      </c>
      <c r="V2853" s="7">
        <v>42278</v>
      </c>
      <c r="W2853" t="s">
        <v>8204</v>
      </c>
      <c r="X2853" t="s">
        <v>8199</v>
      </c>
      <c r="Y2853">
        <v>2015</v>
      </c>
      <c r="Z2853">
        <v>1</v>
      </c>
    </row>
    <row r="2854" spans="1:26" x14ac:dyDescent="0.25">
      <c r="A2854" t="s">
        <v>6993</v>
      </c>
      <c r="B2854" t="s">
        <v>6994</v>
      </c>
      <c r="C2854" t="s">
        <v>6994</v>
      </c>
      <c r="D2854">
        <v>0</v>
      </c>
      <c r="E2854">
        <v>101</v>
      </c>
      <c r="F2854">
        <v>1</v>
      </c>
      <c r="G2854">
        <v>41</v>
      </c>
      <c r="H2854" t="s">
        <v>8177</v>
      </c>
      <c r="I2854" t="s">
        <v>132</v>
      </c>
      <c r="J2854" t="s">
        <v>145</v>
      </c>
      <c r="K2854" t="s">
        <v>5802</v>
      </c>
      <c r="L2854" s="5">
        <v>6.6</v>
      </c>
      <c r="M2854" t="s">
        <v>8178</v>
      </c>
      <c r="N2854" s="6">
        <v>129414</v>
      </c>
      <c r="O2854" t="s">
        <v>8182</v>
      </c>
      <c r="P2854" s="6">
        <v>20000000</v>
      </c>
      <c r="Q2854" s="6">
        <v>36606743</v>
      </c>
      <c r="R2854">
        <v>16606743</v>
      </c>
      <c r="S2854" t="s">
        <v>8175</v>
      </c>
      <c r="T2854" s="7">
        <v>42295</v>
      </c>
      <c r="U2854" t="s">
        <v>5664</v>
      </c>
      <c r="V2854" s="7">
        <v>42295</v>
      </c>
      <c r="W2854" t="s">
        <v>8204</v>
      </c>
      <c r="X2854" t="s">
        <v>8200</v>
      </c>
      <c r="Y2854">
        <v>2015</v>
      </c>
      <c r="Z2854">
        <v>18</v>
      </c>
    </row>
    <row r="2855" spans="1:26" x14ac:dyDescent="0.25">
      <c r="A2855" t="s">
        <v>6995</v>
      </c>
      <c r="B2855" t="s">
        <v>6996</v>
      </c>
      <c r="C2855" t="s">
        <v>6996</v>
      </c>
      <c r="D2855">
        <v>0</v>
      </c>
      <c r="E2855">
        <v>89</v>
      </c>
      <c r="F2855">
        <v>1</v>
      </c>
      <c r="G2855">
        <v>29</v>
      </c>
      <c r="H2855" t="s">
        <v>8177</v>
      </c>
      <c r="I2855" t="s">
        <v>8158</v>
      </c>
      <c r="J2855" t="s">
        <v>8159</v>
      </c>
      <c r="K2855" t="s">
        <v>132</v>
      </c>
      <c r="L2855" s="5">
        <v>6.6</v>
      </c>
      <c r="M2855" t="s">
        <v>8178</v>
      </c>
      <c r="N2855" s="6">
        <v>138628</v>
      </c>
      <c r="O2855" t="s">
        <v>8182</v>
      </c>
      <c r="P2855" s="6">
        <v>80000000</v>
      </c>
      <c r="Q2855" s="6">
        <v>475186706</v>
      </c>
      <c r="R2855">
        <v>395186706</v>
      </c>
      <c r="S2855" t="s">
        <v>8175</v>
      </c>
      <c r="T2855" s="7">
        <v>42268</v>
      </c>
      <c r="U2855" t="s">
        <v>4599</v>
      </c>
      <c r="V2855" s="7">
        <v>42268</v>
      </c>
      <c r="W2855" t="s">
        <v>8211</v>
      </c>
      <c r="X2855" t="s">
        <v>8205</v>
      </c>
      <c r="Y2855">
        <v>2015</v>
      </c>
      <c r="Z2855">
        <v>21</v>
      </c>
    </row>
    <row r="2856" spans="1:26" x14ac:dyDescent="0.25">
      <c r="A2856" t="s">
        <v>6997</v>
      </c>
      <c r="B2856" t="s">
        <v>6998</v>
      </c>
      <c r="C2856" t="s">
        <v>6998</v>
      </c>
      <c r="D2856">
        <v>0</v>
      </c>
      <c r="E2856">
        <v>152</v>
      </c>
      <c r="F2856">
        <v>2</v>
      </c>
      <c r="G2856">
        <v>32</v>
      </c>
      <c r="H2856" t="s">
        <v>8183</v>
      </c>
      <c r="I2856" t="s">
        <v>5529</v>
      </c>
      <c r="J2856" t="s">
        <v>8158</v>
      </c>
      <c r="K2856" t="s">
        <v>8156</v>
      </c>
      <c r="L2856" s="5">
        <v>6.9</v>
      </c>
      <c r="M2856" t="s">
        <v>8178</v>
      </c>
      <c r="N2856" s="6">
        <v>659562</v>
      </c>
      <c r="O2856" t="s">
        <v>8184</v>
      </c>
      <c r="P2856" s="6">
        <v>317000000</v>
      </c>
      <c r="Q2856" s="6">
        <v>1334407706</v>
      </c>
      <c r="R2856">
        <v>1017407706</v>
      </c>
      <c r="S2856" t="s">
        <v>8175</v>
      </c>
      <c r="T2856" s="7">
        <v>43078</v>
      </c>
      <c r="U2856" t="s">
        <v>3633</v>
      </c>
      <c r="V2856" s="7">
        <v>43078</v>
      </c>
      <c r="W2856" t="s">
        <v>8196</v>
      </c>
      <c r="X2856" t="s">
        <v>8206</v>
      </c>
      <c r="Y2856">
        <v>2017</v>
      </c>
      <c r="Z2856">
        <v>9</v>
      </c>
    </row>
    <row r="2857" spans="1:26" x14ac:dyDescent="0.25">
      <c r="A2857" t="s">
        <v>6999</v>
      </c>
      <c r="B2857" t="s">
        <v>7000</v>
      </c>
      <c r="C2857" t="s">
        <v>7000</v>
      </c>
      <c r="D2857">
        <v>0</v>
      </c>
      <c r="E2857">
        <v>141</v>
      </c>
      <c r="F2857">
        <v>2</v>
      </c>
      <c r="G2857">
        <v>21</v>
      </c>
      <c r="H2857" t="s">
        <v>8183</v>
      </c>
      <c r="I2857" t="s">
        <v>5529</v>
      </c>
      <c r="J2857" t="s">
        <v>8158</v>
      </c>
      <c r="K2857" t="s">
        <v>8156</v>
      </c>
      <c r="L2857" s="5">
        <v>6.4</v>
      </c>
      <c r="M2857" t="s">
        <v>8178</v>
      </c>
      <c r="N2857" s="6">
        <v>479993</v>
      </c>
      <c r="O2857" t="s">
        <v>8182</v>
      </c>
      <c r="P2857" s="6">
        <v>275000000</v>
      </c>
      <c r="Q2857" s="6">
        <v>1077022372</v>
      </c>
      <c r="R2857">
        <v>802022372</v>
      </c>
      <c r="S2857" t="s">
        <v>8175</v>
      </c>
      <c r="T2857" s="7">
        <v>43815</v>
      </c>
      <c r="U2857" t="s">
        <v>3070</v>
      </c>
      <c r="V2857" s="7">
        <v>43815</v>
      </c>
      <c r="W2857" t="s">
        <v>8196</v>
      </c>
      <c r="X2857" t="s">
        <v>8205</v>
      </c>
      <c r="Y2857">
        <v>2019</v>
      </c>
      <c r="Z2857">
        <v>16</v>
      </c>
    </row>
    <row r="2858" spans="1:26" x14ac:dyDescent="0.25">
      <c r="A2858" t="s">
        <v>7001</v>
      </c>
      <c r="B2858" t="s">
        <v>7002</v>
      </c>
      <c r="C2858" t="s">
        <v>7002</v>
      </c>
      <c r="D2858">
        <v>0</v>
      </c>
      <c r="E2858">
        <v>102</v>
      </c>
      <c r="F2858">
        <v>1</v>
      </c>
      <c r="G2858">
        <v>42</v>
      </c>
      <c r="H2858" t="s">
        <v>8177</v>
      </c>
      <c r="I2858" t="s">
        <v>132</v>
      </c>
      <c r="J2858" t="s">
        <v>145</v>
      </c>
      <c r="K2858" t="s">
        <v>5802</v>
      </c>
      <c r="L2858" s="5">
        <v>6.2</v>
      </c>
      <c r="M2858" t="s">
        <v>8178</v>
      </c>
      <c r="N2858" s="6">
        <v>83492</v>
      </c>
      <c r="O2858" t="s">
        <v>8179</v>
      </c>
      <c r="P2858" s="6">
        <v>21000000</v>
      </c>
      <c r="Q2858" s="6">
        <v>94019120</v>
      </c>
      <c r="R2858">
        <v>73019120</v>
      </c>
      <c r="S2858" t="s">
        <v>8175</v>
      </c>
      <c r="T2858" s="7">
        <v>43169</v>
      </c>
      <c r="U2858" t="s">
        <v>7003</v>
      </c>
      <c r="V2858" s="7">
        <v>43169</v>
      </c>
      <c r="W2858" t="s">
        <v>8203</v>
      </c>
      <c r="X2858" t="s">
        <v>8206</v>
      </c>
      <c r="Y2858">
        <v>2018</v>
      </c>
      <c r="Z2858">
        <v>10</v>
      </c>
    </row>
    <row r="2859" spans="1:26" x14ac:dyDescent="0.25">
      <c r="A2859" t="s">
        <v>7004</v>
      </c>
      <c r="B2859" t="s">
        <v>7005</v>
      </c>
      <c r="C2859" t="s">
        <v>7005</v>
      </c>
      <c r="D2859">
        <v>0</v>
      </c>
      <c r="E2859">
        <v>116</v>
      </c>
      <c r="F2859">
        <v>1</v>
      </c>
      <c r="G2859">
        <v>56</v>
      </c>
      <c r="H2859" t="s">
        <v>8177</v>
      </c>
      <c r="I2859" t="s">
        <v>145</v>
      </c>
      <c r="J2859" t="s">
        <v>8166</v>
      </c>
      <c r="K2859" t="s">
        <v>8161</v>
      </c>
      <c r="L2859" s="5">
        <v>7.9</v>
      </c>
      <c r="M2859" t="s">
        <v>8181</v>
      </c>
      <c r="N2859" s="6">
        <v>742739</v>
      </c>
      <c r="O2859" t="s">
        <v>8184</v>
      </c>
      <c r="P2859" s="6">
        <v>47000000</v>
      </c>
      <c r="Q2859" s="6">
        <v>203388186</v>
      </c>
      <c r="R2859">
        <v>156388186</v>
      </c>
      <c r="S2859" t="s">
        <v>8175</v>
      </c>
      <c r="T2859" s="7">
        <v>42614</v>
      </c>
      <c r="U2859" t="s">
        <v>5251</v>
      </c>
      <c r="V2859" s="7">
        <v>42614</v>
      </c>
      <c r="W2859" t="s">
        <v>8211</v>
      </c>
      <c r="X2859" t="s">
        <v>8199</v>
      </c>
      <c r="Y2859">
        <v>2016</v>
      </c>
      <c r="Z2859">
        <v>1</v>
      </c>
    </row>
    <row r="2860" spans="1:26" x14ac:dyDescent="0.25">
      <c r="A2860" t="s">
        <v>7006</v>
      </c>
      <c r="B2860" t="s">
        <v>7007</v>
      </c>
      <c r="C2860" t="s">
        <v>7007</v>
      </c>
      <c r="D2860">
        <v>0</v>
      </c>
      <c r="E2860">
        <v>113</v>
      </c>
      <c r="F2860">
        <v>1</v>
      </c>
      <c r="G2860">
        <v>53</v>
      </c>
      <c r="H2860" t="s">
        <v>8177</v>
      </c>
      <c r="I2860" t="s">
        <v>145</v>
      </c>
      <c r="J2860" t="s">
        <v>8163</v>
      </c>
      <c r="K2860" t="s">
        <v>5802</v>
      </c>
      <c r="L2860" s="5">
        <v>7.9</v>
      </c>
      <c r="M2860" t="s">
        <v>8181</v>
      </c>
      <c r="N2860" s="6">
        <v>174236</v>
      </c>
      <c r="O2860" t="s">
        <v>8182</v>
      </c>
      <c r="P2860" s="6">
        <v>20000000</v>
      </c>
      <c r="Q2860" s="6">
        <v>315025930</v>
      </c>
      <c r="R2860">
        <v>295025930</v>
      </c>
      <c r="S2860" t="s">
        <v>8175</v>
      </c>
      <c r="T2860" s="7">
        <v>43053</v>
      </c>
      <c r="U2860" t="s">
        <v>6265</v>
      </c>
      <c r="V2860" s="7">
        <v>43053</v>
      </c>
      <c r="W2860" t="s">
        <v>8207</v>
      </c>
      <c r="X2860" t="s">
        <v>8197</v>
      </c>
      <c r="Y2860">
        <v>2017</v>
      </c>
      <c r="Z2860">
        <v>14</v>
      </c>
    </row>
    <row r="2861" spans="1:26" x14ac:dyDescent="0.25">
      <c r="A2861" t="s">
        <v>7008</v>
      </c>
      <c r="B2861" t="s">
        <v>7009</v>
      </c>
      <c r="C2861" t="s">
        <v>7009</v>
      </c>
      <c r="D2861">
        <v>0</v>
      </c>
      <c r="E2861">
        <v>133</v>
      </c>
      <c r="F2861">
        <v>2</v>
      </c>
      <c r="G2861">
        <v>13</v>
      </c>
      <c r="H2861" t="s">
        <v>8183</v>
      </c>
      <c r="I2861" t="s">
        <v>145</v>
      </c>
      <c r="J2861" t="s">
        <v>8157</v>
      </c>
      <c r="K2861" t="s">
        <v>5802</v>
      </c>
      <c r="L2861" s="5">
        <v>7.2</v>
      </c>
      <c r="M2861" t="s">
        <v>8181</v>
      </c>
      <c r="N2861" s="6">
        <v>59285</v>
      </c>
      <c r="O2861" t="s">
        <v>8179</v>
      </c>
      <c r="P2861" s="6">
        <v>20000000</v>
      </c>
      <c r="Q2861" s="6">
        <v>25975621</v>
      </c>
      <c r="R2861">
        <v>5975621</v>
      </c>
      <c r="S2861" t="s">
        <v>8175</v>
      </c>
      <c r="T2861" s="7">
        <v>42614</v>
      </c>
      <c r="U2861" t="s">
        <v>5145</v>
      </c>
      <c r="V2861" s="7">
        <v>42614</v>
      </c>
      <c r="W2861" t="s">
        <v>8211</v>
      </c>
      <c r="X2861" t="s">
        <v>8199</v>
      </c>
      <c r="Y2861">
        <v>2016</v>
      </c>
      <c r="Z2861">
        <v>1</v>
      </c>
    </row>
    <row r="2862" spans="1:26" x14ac:dyDescent="0.25">
      <c r="A2862" t="s">
        <v>7010</v>
      </c>
      <c r="B2862" t="s">
        <v>7011</v>
      </c>
      <c r="C2862" t="s">
        <v>7011</v>
      </c>
      <c r="D2862">
        <v>0</v>
      </c>
      <c r="E2862">
        <v>102</v>
      </c>
      <c r="F2862">
        <v>1</v>
      </c>
      <c r="G2862">
        <v>42</v>
      </c>
      <c r="H2862" t="s">
        <v>8177</v>
      </c>
      <c r="I2862" t="s">
        <v>5529</v>
      </c>
      <c r="J2862" t="s">
        <v>83</v>
      </c>
      <c r="K2862" t="s">
        <v>8161</v>
      </c>
      <c r="L2862" s="5">
        <v>5.5</v>
      </c>
      <c r="M2862" t="s">
        <v>8178</v>
      </c>
      <c r="N2862" s="6">
        <v>110859</v>
      </c>
      <c r="O2862" t="s">
        <v>8182</v>
      </c>
      <c r="P2862" s="6">
        <v>45000000</v>
      </c>
      <c r="Q2862" s="6">
        <v>0</v>
      </c>
      <c r="R2862">
        <v>-45000000</v>
      </c>
      <c r="S2862" t="s">
        <v>8185</v>
      </c>
      <c r="T2862" s="7">
        <v>43135</v>
      </c>
      <c r="U2862" t="s">
        <v>7012</v>
      </c>
      <c r="V2862" s="7">
        <v>43135</v>
      </c>
      <c r="W2862" t="s">
        <v>8201</v>
      </c>
      <c r="X2862" t="s">
        <v>8200</v>
      </c>
      <c r="Y2862">
        <v>2018</v>
      </c>
      <c r="Z2862">
        <v>4</v>
      </c>
    </row>
    <row r="2863" spans="1:26" x14ac:dyDescent="0.25">
      <c r="A2863" t="s">
        <v>7013</v>
      </c>
      <c r="B2863" t="s">
        <v>7014</v>
      </c>
      <c r="C2863" t="s">
        <v>7014</v>
      </c>
      <c r="D2863">
        <v>0</v>
      </c>
      <c r="E2863">
        <v>119</v>
      </c>
      <c r="F2863">
        <v>1</v>
      </c>
      <c r="G2863">
        <v>59</v>
      </c>
      <c r="H2863" t="s">
        <v>8177</v>
      </c>
      <c r="I2863" t="s">
        <v>145</v>
      </c>
      <c r="J2863" t="s">
        <v>83</v>
      </c>
      <c r="K2863" t="s">
        <v>8166</v>
      </c>
      <c r="L2863" s="5">
        <v>6.5</v>
      </c>
      <c r="M2863" t="s">
        <v>8178</v>
      </c>
      <c r="N2863" s="6">
        <v>155814</v>
      </c>
      <c r="O2863" t="s">
        <v>8182</v>
      </c>
      <c r="P2863" s="6">
        <v>55000000</v>
      </c>
      <c r="Q2863" s="6">
        <v>74679822</v>
      </c>
      <c r="R2863">
        <v>19679822</v>
      </c>
      <c r="S2863" t="s">
        <v>8175</v>
      </c>
      <c r="T2863" s="7">
        <v>42272</v>
      </c>
      <c r="U2863" t="s">
        <v>1811</v>
      </c>
      <c r="V2863" s="7">
        <v>42272</v>
      </c>
      <c r="W2863" t="s">
        <v>8211</v>
      </c>
      <c r="X2863" t="s">
        <v>1465</v>
      </c>
      <c r="Y2863">
        <v>2015</v>
      </c>
      <c r="Z2863">
        <v>25</v>
      </c>
    </row>
    <row r="2864" spans="1:26" x14ac:dyDescent="0.25">
      <c r="A2864" t="s">
        <v>7015</v>
      </c>
      <c r="B2864" t="s">
        <v>7016</v>
      </c>
      <c r="C2864" t="s">
        <v>7016</v>
      </c>
      <c r="D2864">
        <v>0</v>
      </c>
      <c r="E2864">
        <v>111</v>
      </c>
      <c r="F2864">
        <v>1</v>
      </c>
      <c r="G2864">
        <v>51</v>
      </c>
      <c r="H2864" t="s">
        <v>8177</v>
      </c>
      <c r="I2864" t="s">
        <v>5529</v>
      </c>
      <c r="J2864" t="s">
        <v>8158</v>
      </c>
      <c r="K2864" t="s">
        <v>8161</v>
      </c>
      <c r="L2864" s="5">
        <v>5.6</v>
      </c>
      <c r="M2864" t="s">
        <v>8178</v>
      </c>
      <c r="N2864" s="6">
        <v>124306</v>
      </c>
      <c r="O2864" t="s">
        <v>8182</v>
      </c>
      <c r="P2864" s="6">
        <v>150000000</v>
      </c>
      <c r="Q2864" s="6">
        <v>290930148</v>
      </c>
      <c r="R2864">
        <v>140930148</v>
      </c>
      <c r="S2864" t="s">
        <v>8175</v>
      </c>
      <c r="T2864" s="7">
        <v>43180</v>
      </c>
      <c r="U2864" t="s">
        <v>7017</v>
      </c>
      <c r="V2864" s="7">
        <v>43180</v>
      </c>
      <c r="W2864" t="s">
        <v>8203</v>
      </c>
      <c r="X2864" t="s">
        <v>8202</v>
      </c>
      <c r="Y2864">
        <v>2018</v>
      </c>
      <c r="Z2864">
        <v>21</v>
      </c>
    </row>
    <row r="2865" spans="1:26" x14ac:dyDescent="0.25">
      <c r="A2865" t="s">
        <v>7018</v>
      </c>
      <c r="B2865" t="s">
        <v>7019</v>
      </c>
      <c r="C2865" t="s">
        <v>7019</v>
      </c>
      <c r="D2865">
        <v>0</v>
      </c>
      <c r="E2865">
        <v>116</v>
      </c>
      <c r="F2865">
        <v>1</v>
      </c>
      <c r="G2865">
        <v>56</v>
      </c>
      <c r="H2865" t="s">
        <v>8177</v>
      </c>
      <c r="I2865" t="s">
        <v>132</v>
      </c>
      <c r="J2865" t="s">
        <v>178</v>
      </c>
      <c r="K2865" t="s">
        <v>5802</v>
      </c>
      <c r="L2865" s="5">
        <v>6.1</v>
      </c>
      <c r="M2865" t="s">
        <v>8178</v>
      </c>
      <c r="N2865" s="6">
        <v>195629</v>
      </c>
      <c r="O2865" t="s">
        <v>8182</v>
      </c>
      <c r="P2865" s="6">
        <v>40000000</v>
      </c>
      <c r="Q2865" s="6">
        <v>87189756</v>
      </c>
      <c r="R2865">
        <v>47189756</v>
      </c>
      <c r="S2865" t="s">
        <v>8175</v>
      </c>
      <c r="T2865" s="7">
        <v>41774</v>
      </c>
      <c r="U2865" t="s">
        <v>6220</v>
      </c>
      <c r="V2865" s="7">
        <v>41774</v>
      </c>
      <c r="W2865" t="s">
        <v>8213</v>
      </c>
      <c r="X2865" t="s">
        <v>8199</v>
      </c>
      <c r="Y2865">
        <v>2014</v>
      </c>
      <c r="Z2865">
        <v>15</v>
      </c>
    </row>
    <row r="2866" spans="1:26" x14ac:dyDescent="0.25">
      <c r="A2866" t="s">
        <v>7020</v>
      </c>
      <c r="B2866" t="s">
        <v>7021</v>
      </c>
      <c r="C2866" t="s">
        <v>7021</v>
      </c>
      <c r="D2866">
        <v>0</v>
      </c>
      <c r="E2866">
        <v>100</v>
      </c>
      <c r="F2866">
        <v>1</v>
      </c>
      <c r="G2866">
        <v>40</v>
      </c>
      <c r="H2866" t="s">
        <v>8177</v>
      </c>
      <c r="I2866" t="s">
        <v>132</v>
      </c>
      <c r="J2866" t="s">
        <v>8162</v>
      </c>
      <c r="K2866" t="s">
        <v>5802</v>
      </c>
      <c r="L2866" s="5">
        <v>6</v>
      </c>
      <c r="M2866" t="s">
        <v>8178</v>
      </c>
      <c r="N2866" s="6">
        <v>144414</v>
      </c>
      <c r="O2866" t="s">
        <v>8182</v>
      </c>
      <c r="P2866" s="6">
        <v>40000000</v>
      </c>
      <c r="Q2866" s="6">
        <v>111811453</v>
      </c>
      <c r="R2866">
        <v>71811453</v>
      </c>
      <c r="S2866" t="s">
        <v>8175</v>
      </c>
      <c r="T2866" s="7">
        <v>42079</v>
      </c>
      <c r="U2866" t="s">
        <v>7022</v>
      </c>
      <c r="V2866" s="7">
        <v>42079</v>
      </c>
      <c r="W2866" t="s">
        <v>8203</v>
      </c>
      <c r="X2866" t="s">
        <v>8205</v>
      </c>
      <c r="Y2866">
        <v>2015</v>
      </c>
      <c r="Z2866">
        <v>16</v>
      </c>
    </row>
    <row r="2867" spans="1:26" x14ac:dyDescent="0.25">
      <c r="A2867" t="s">
        <v>7023</v>
      </c>
      <c r="B2867" t="s">
        <v>7024</v>
      </c>
      <c r="C2867" t="s">
        <v>7024</v>
      </c>
      <c r="D2867">
        <v>0</v>
      </c>
      <c r="E2867">
        <v>119</v>
      </c>
      <c r="F2867">
        <v>1</v>
      </c>
      <c r="G2867">
        <v>59</v>
      </c>
      <c r="H2867" t="s">
        <v>8177</v>
      </c>
      <c r="I2867" t="s">
        <v>132</v>
      </c>
      <c r="J2867" t="s">
        <v>145</v>
      </c>
      <c r="K2867" t="s">
        <v>5802</v>
      </c>
      <c r="L2867" s="5">
        <v>7.7</v>
      </c>
      <c r="M2867" t="s">
        <v>8181</v>
      </c>
      <c r="N2867" s="6">
        <v>655029</v>
      </c>
      <c r="O2867" t="s">
        <v>8184</v>
      </c>
      <c r="P2867" s="6">
        <v>18000000</v>
      </c>
      <c r="Q2867" s="6">
        <v>103215094</v>
      </c>
      <c r="R2867">
        <v>85215094</v>
      </c>
      <c r="S2867" t="s">
        <v>8175</v>
      </c>
      <c r="T2867" s="7">
        <v>41878</v>
      </c>
      <c r="U2867" t="s">
        <v>2623</v>
      </c>
      <c r="V2867" s="7">
        <v>41878</v>
      </c>
      <c r="W2867" t="s">
        <v>8212</v>
      </c>
      <c r="X2867" t="s">
        <v>8202</v>
      </c>
      <c r="Y2867">
        <v>2014</v>
      </c>
      <c r="Z2867">
        <v>27</v>
      </c>
    </row>
    <row r="2868" spans="1:26" x14ac:dyDescent="0.25">
      <c r="A2868" t="s">
        <v>7025</v>
      </c>
      <c r="B2868" t="s">
        <v>7026</v>
      </c>
      <c r="C2868" t="s">
        <v>7026</v>
      </c>
      <c r="D2868">
        <v>0</v>
      </c>
      <c r="E2868">
        <v>113</v>
      </c>
      <c r="F2868">
        <v>1</v>
      </c>
      <c r="G2868">
        <v>53</v>
      </c>
      <c r="H2868" t="s">
        <v>8177</v>
      </c>
      <c r="I2868" t="s">
        <v>8158</v>
      </c>
      <c r="J2868" t="s">
        <v>8163</v>
      </c>
      <c r="K2868" t="s">
        <v>8156</v>
      </c>
      <c r="L2868" s="5">
        <v>6.2</v>
      </c>
      <c r="M2868" t="s">
        <v>8178</v>
      </c>
      <c r="N2868" s="6">
        <v>118524</v>
      </c>
      <c r="O2868" t="s">
        <v>8182</v>
      </c>
      <c r="P2868" s="6">
        <v>170000000</v>
      </c>
      <c r="Q2868" s="6">
        <v>299820798</v>
      </c>
      <c r="R2868">
        <v>129820798</v>
      </c>
      <c r="S2868" t="s">
        <v>8175</v>
      </c>
      <c r="T2868" s="7">
        <v>42500</v>
      </c>
      <c r="U2868" t="s">
        <v>5364</v>
      </c>
      <c r="V2868" s="7">
        <v>42500</v>
      </c>
      <c r="W2868" t="s">
        <v>8213</v>
      </c>
      <c r="X2868" t="s">
        <v>8197</v>
      </c>
      <c r="Y2868">
        <v>2016</v>
      </c>
      <c r="Z2868">
        <v>10</v>
      </c>
    </row>
    <row r="2869" spans="1:26" x14ac:dyDescent="0.25">
      <c r="A2869" t="s">
        <v>7027</v>
      </c>
      <c r="B2869" t="s">
        <v>7028</v>
      </c>
      <c r="C2869" t="s">
        <v>7028</v>
      </c>
      <c r="D2869">
        <v>0</v>
      </c>
      <c r="E2869">
        <v>96</v>
      </c>
      <c r="F2869">
        <v>1</v>
      </c>
      <c r="G2869">
        <v>36</v>
      </c>
      <c r="H2869" t="s">
        <v>8177</v>
      </c>
      <c r="I2869" t="s">
        <v>132</v>
      </c>
      <c r="J2869" t="s">
        <v>8162</v>
      </c>
      <c r="K2869" t="s">
        <v>5802</v>
      </c>
      <c r="L2869" s="5">
        <v>6.6</v>
      </c>
      <c r="M2869" t="s">
        <v>8178</v>
      </c>
      <c r="N2869" s="6">
        <v>89888</v>
      </c>
      <c r="O2869" t="s">
        <v>8179</v>
      </c>
      <c r="P2869" s="6">
        <v>25000000</v>
      </c>
      <c r="Q2869" s="6">
        <v>85218541</v>
      </c>
      <c r="R2869">
        <v>60218541</v>
      </c>
      <c r="S2869" t="s">
        <v>8175</v>
      </c>
      <c r="T2869" s="7">
        <v>42826</v>
      </c>
      <c r="U2869" t="s">
        <v>3170</v>
      </c>
      <c r="V2869" s="7">
        <v>42826</v>
      </c>
      <c r="W2869" t="s">
        <v>8210</v>
      </c>
      <c r="X2869" t="s">
        <v>8206</v>
      </c>
      <c r="Y2869">
        <v>2017</v>
      </c>
      <c r="Z2869">
        <v>1</v>
      </c>
    </row>
    <row r="2870" spans="1:26" x14ac:dyDescent="0.25">
      <c r="A2870" t="s">
        <v>7029</v>
      </c>
      <c r="B2870" t="s">
        <v>7030</v>
      </c>
      <c r="C2870" t="s">
        <v>7030</v>
      </c>
      <c r="D2870">
        <v>0</v>
      </c>
      <c r="E2870">
        <v>105</v>
      </c>
      <c r="F2870">
        <v>1</v>
      </c>
      <c r="G2870">
        <v>45</v>
      </c>
      <c r="H2870" t="s">
        <v>8177</v>
      </c>
      <c r="I2870" t="s">
        <v>132</v>
      </c>
      <c r="J2870" t="s">
        <v>145</v>
      </c>
      <c r="K2870" t="s">
        <v>8157</v>
      </c>
      <c r="L2870" s="5">
        <v>7.7</v>
      </c>
      <c r="M2870" t="s">
        <v>8181</v>
      </c>
      <c r="N2870" s="6">
        <v>136512</v>
      </c>
      <c r="O2870" t="s">
        <v>8182</v>
      </c>
      <c r="P2870" s="6">
        <v>8000000</v>
      </c>
      <c r="Q2870" s="6">
        <v>9074749</v>
      </c>
      <c r="R2870">
        <v>1074749</v>
      </c>
      <c r="S2870" t="s">
        <v>8175</v>
      </c>
      <c r="T2870" s="7">
        <v>42029</v>
      </c>
      <c r="U2870" t="s">
        <v>7031</v>
      </c>
      <c r="V2870" s="7">
        <v>42029</v>
      </c>
      <c r="W2870" t="s">
        <v>8198</v>
      </c>
      <c r="X2870" t="s">
        <v>8200</v>
      </c>
      <c r="Y2870">
        <v>2015</v>
      </c>
      <c r="Z2870">
        <v>25</v>
      </c>
    </row>
    <row r="2871" spans="1:26" x14ac:dyDescent="0.25">
      <c r="A2871" t="s">
        <v>7032</v>
      </c>
      <c r="B2871" t="s">
        <v>7033</v>
      </c>
      <c r="C2871" t="s">
        <v>7033</v>
      </c>
      <c r="D2871">
        <v>0</v>
      </c>
      <c r="E2871">
        <v>102</v>
      </c>
      <c r="F2871">
        <v>1</v>
      </c>
      <c r="G2871">
        <v>42</v>
      </c>
      <c r="H2871" t="s">
        <v>8177</v>
      </c>
      <c r="I2871" t="s">
        <v>8162</v>
      </c>
      <c r="J2871" t="s">
        <v>145</v>
      </c>
      <c r="K2871" t="s">
        <v>3857</v>
      </c>
      <c r="L2871" s="5">
        <v>7.6</v>
      </c>
      <c r="M2871" t="s">
        <v>8181</v>
      </c>
      <c r="N2871" s="6">
        <v>245261</v>
      </c>
      <c r="O2871" t="s">
        <v>8182</v>
      </c>
      <c r="P2871" s="6">
        <v>12000000</v>
      </c>
      <c r="Q2871" s="6">
        <v>37999675</v>
      </c>
      <c r="R2871">
        <v>25999675</v>
      </c>
      <c r="S2871" t="s">
        <v>8175</v>
      </c>
      <c r="T2871" s="7">
        <v>42506</v>
      </c>
      <c r="U2871" t="s">
        <v>7034</v>
      </c>
      <c r="V2871" s="7">
        <v>42506</v>
      </c>
      <c r="W2871" t="s">
        <v>8213</v>
      </c>
      <c r="X2871" t="s">
        <v>8205</v>
      </c>
      <c r="Y2871">
        <v>2016</v>
      </c>
      <c r="Z2871">
        <v>16</v>
      </c>
    </row>
    <row r="2872" spans="1:26" x14ac:dyDescent="0.25">
      <c r="A2872" t="s">
        <v>7035</v>
      </c>
      <c r="B2872" t="s">
        <v>7036</v>
      </c>
      <c r="C2872" t="s">
        <v>7036</v>
      </c>
      <c r="D2872">
        <v>0</v>
      </c>
      <c r="E2872">
        <v>106</v>
      </c>
      <c r="F2872">
        <v>1</v>
      </c>
      <c r="G2872">
        <v>46</v>
      </c>
      <c r="H2872" t="s">
        <v>8177</v>
      </c>
      <c r="I2872" t="s">
        <v>145</v>
      </c>
      <c r="J2872" t="s">
        <v>8165</v>
      </c>
      <c r="K2872" t="s">
        <v>5802</v>
      </c>
      <c r="L2872" s="5">
        <v>8.5</v>
      </c>
      <c r="M2872" t="s">
        <v>8181</v>
      </c>
      <c r="N2872" s="6">
        <v>942756</v>
      </c>
      <c r="O2872" t="s">
        <v>8184</v>
      </c>
      <c r="P2872" s="6">
        <v>3300000</v>
      </c>
      <c r="Q2872" s="6">
        <v>49440079</v>
      </c>
      <c r="R2872">
        <v>46140079</v>
      </c>
      <c r="S2872" t="s">
        <v>8175</v>
      </c>
      <c r="T2872" s="7">
        <v>41655</v>
      </c>
      <c r="U2872" t="s">
        <v>5025</v>
      </c>
      <c r="V2872" s="7">
        <v>41655</v>
      </c>
      <c r="W2872" t="s">
        <v>8198</v>
      </c>
      <c r="X2872" t="s">
        <v>8199</v>
      </c>
      <c r="Y2872">
        <v>2014</v>
      </c>
      <c r="Z2872">
        <v>16</v>
      </c>
    </row>
    <row r="2873" spans="1:26" x14ac:dyDescent="0.25">
      <c r="A2873" t="s">
        <v>7037</v>
      </c>
      <c r="B2873" t="s">
        <v>7038</v>
      </c>
      <c r="C2873" t="s">
        <v>7038</v>
      </c>
      <c r="D2873">
        <v>0</v>
      </c>
      <c r="E2873">
        <v>126</v>
      </c>
      <c r="F2873">
        <v>2</v>
      </c>
      <c r="G2873">
        <v>6</v>
      </c>
      <c r="H2873" t="s">
        <v>8183</v>
      </c>
      <c r="I2873" t="s">
        <v>145</v>
      </c>
      <c r="J2873" t="s">
        <v>8157</v>
      </c>
      <c r="K2873" t="s">
        <v>5802</v>
      </c>
      <c r="L2873" s="5">
        <v>7.7</v>
      </c>
      <c r="M2873" t="s">
        <v>8181</v>
      </c>
      <c r="N2873" s="6">
        <v>394247</v>
      </c>
      <c r="O2873" t="s">
        <v>8182</v>
      </c>
      <c r="P2873" s="6">
        <v>12000000</v>
      </c>
      <c r="Q2873" s="6">
        <v>307166834</v>
      </c>
      <c r="R2873">
        <v>295166834</v>
      </c>
      <c r="S2873" t="s">
        <v>8175</v>
      </c>
      <c r="T2873" s="7">
        <v>41775</v>
      </c>
      <c r="U2873" t="s">
        <v>7039</v>
      </c>
      <c r="V2873" s="7">
        <v>41775</v>
      </c>
      <c r="W2873" t="s">
        <v>8213</v>
      </c>
      <c r="X2873" t="s">
        <v>1465</v>
      </c>
      <c r="Y2873">
        <v>2014</v>
      </c>
      <c r="Z2873">
        <v>16</v>
      </c>
    </row>
    <row r="2874" spans="1:26" x14ac:dyDescent="0.25">
      <c r="A2874" t="s">
        <v>7040</v>
      </c>
      <c r="B2874" t="s">
        <v>7041</v>
      </c>
      <c r="C2874" t="s">
        <v>7041</v>
      </c>
      <c r="D2874">
        <v>0</v>
      </c>
      <c r="E2874">
        <v>108</v>
      </c>
      <c r="F2874">
        <v>1</v>
      </c>
      <c r="G2874">
        <v>48</v>
      </c>
      <c r="H2874" t="s">
        <v>8177</v>
      </c>
      <c r="I2874" t="s">
        <v>132</v>
      </c>
      <c r="J2874" t="s">
        <v>145</v>
      </c>
      <c r="K2874" t="s">
        <v>4390</v>
      </c>
      <c r="L2874" s="5">
        <v>7.9</v>
      </c>
      <c r="M2874" t="s">
        <v>8181</v>
      </c>
      <c r="N2874" s="6">
        <v>425296</v>
      </c>
      <c r="O2874" t="s">
        <v>8182</v>
      </c>
      <c r="P2874" s="6">
        <v>14000000</v>
      </c>
      <c r="Q2874" s="6">
        <v>93553698</v>
      </c>
      <c r="R2874">
        <v>79553698</v>
      </c>
      <c r="S2874" t="s">
        <v>8175</v>
      </c>
      <c r="T2874" s="7">
        <v>43716</v>
      </c>
      <c r="U2874" t="s">
        <v>5028</v>
      </c>
      <c r="V2874" s="7">
        <v>43716</v>
      </c>
      <c r="W2874" t="s">
        <v>8211</v>
      </c>
      <c r="X2874" t="s">
        <v>8200</v>
      </c>
      <c r="Y2874">
        <v>2019</v>
      </c>
      <c r="Z2874">
        <v>8</v>
      </c>
    </row>
    <row r="2875" spans="1:26" x14ac:dyDescent="0.25">
      <c r="A2875" t="s">
        <v>7042</v>
      </c>
      <c r="B2875" t="s">
        <v>7043</v>
      </c>
      <c r="C2875" t="s">
        <v>7043</v>
      </c>
      <c r="D2875">
        <v>0</v>
      </c>
      <c r="E2875">
        <v>107</v>
      </c>
      <c r="F2875">
        <v>1</v>
      </c>
      <c r="G2875">
        <v>47</v>
      </c>
      <c r="H2875" t="s">
        <v>8177</v>
      </c>
      <c r="I2875" t="s">
        <v>5529</v>
      </c>
      <c r="J2875" t="s">
        <v>83</v>
      </c>
      <c r="K2875" t="s">
        <v>8161</v>
      </c>
      <c r="L2875" s="5">
        <v>5.5</v>
      </c>
      <c r="M2875" t="s">
        <v>8178</v>
      </c>
      <c r="N2875" s="6">
        <v>99114</v>
      </c>
      <c r="O2875" t="s">
        <v>8179</v>
      </c>
      <c r="P2875" s="6">
        <v>40000000</v>
      </c>
      <c r="Q2875" s="6">
        <v>312242626</v>
      </c>
      <c r="R2875">
        <v>272242626</v>
      </c>
      <c r="S2875" t="s">
        <v>8175</v>
      </c>
      <c r="T2875" s="7">
        <v>42717</v>
      </c>
      <c r="U2875" t="s">
        <v>1500</v>
      </c>
      <c r="V2875" s="7">
        <v>42717</v>
      </c>
      <c r="W2875" t="s">
        <v>8196</v>
      </c>
      <c r="X2875" t="s">
        <v>8197</v>
      </c>
      <c r="Y2875">
        <v>2016</v>
      </c>
      <c r="Z2875">
        <v>13</v>
      </c>
    </row>
    <row r="2876" spans="1:26" x14ac:dyDescent="0.25">
      <c r="A2876" t="s">
        <v>7044</v>
      </c>
      <c r="B2876" t="s">
        <v>7045</v>
      </c>
      <c r="C2876" t="s">
        <v>7046</v>
      </c>
      <c r="D2876">
        <v>0</v>
      </c>
      <c r="E2876">
        <v>159</v>
      </c>
      <c r="F2876">
        <v>2</v>
      </c>
      <c r="G2876">
        <v>39</v>
      </c>
      <c r="H2876" t="s">
        <v>8183</v>
      </c>
      <c r="I2876" t="s">
        <v>5529</v>
      </c>
      <c r="J2876" t="s">
        <v>145</v>
      </c>
      <c r="K2876" t="s">
        <v>5802</v>
      </c>
      <c r="L2876" s="5">
        <v>8</v>
      </c>
      <c r="M2876" t="s">
        <v>8181</v>
      </c>
      <c r="N2876" s="6">
        <v>132890</v>
      </c>
      <c r="O2876" t="s">
        <v>8182</v>
      </c>
      <c r="P2876" s="6">
        <v>18026148</v>
      </c>
      <c r="Q2876" s="6">
        <v>24548038</v>
      </c>
      <c r="R2876">
        <v>6521890</v>
      </c>
      <c r="S2876" t="s">
        <v>8175</v>
      </c>
      <c r="T2876" s="7">
        <v>42194</v>
      </c>
      <c r="U2876" t="s">
        <v>7047</v>
      </c>
      <c r="V2876" s="7">
        <v>42194</v>
      </c>
      <c r="W2876" t="s">
        <v>8209</v>
      </c>
      <c r="X2876" t="s">
        <v>8199</v>
      </c>
      <c r="Y2876">
        <v>2015</v>
      </c>
      <c r="Z2876">
        <v>9</v>
      </c>
    </row>
    <row r="2877" spans="1:26" x14ac:dyDescent="0.25">
      <c r="A2877" t="s">
        <v>7048</v>
      </c>
      <c r="B2877" t="s">
        <v>7049</v>
      </c>
      <c r="C2877" t="s">
        <v>7049</v>
      </c>
      <c r="D2877">
        <v>0</v>
      </c>
      <c r="E2877">
        <v>115</v>
      </c>
      <c r="F2877">
        <v>1</v>
      </c>
      <c r="G2877">
        <v>55</v>
      </c>
      <c r="H2877" t="s">
        <v>8177</v>
      </c>
      <c r="I2877" t="s">
        <v>132</v>
      </c>
      <c r="J2877" t="s">
        <v>5802</v>
      </c>
      <c r="K2877" t="s">
        <v>5802</v>
      </c>
      <c r="L2877" s="5">
        <v>6.3</v>
      </c>
      <c r="M2877" t="s">
        <v>8178</v>
      </c>
      <c r="N2877" s="6">
        <v>225590</v>
      </c>
      <c r="O2877" t="s">
        <v>8182</v>
      </c>
      <c r="P2877" s="6">
        <v>68000000</v>
      </c>
      <c r="Q2877" s="6">
        <v>215863606</v>
      </c>
      <c r="R2877">
        <v>147863606</v>
      </c>
      <c r="S2877" t="s">
        <v>8175</v>
      </c>
      <c r="T2877" s="7">
        <v>42180</v>
      </c>
      <c r="U2877" t="s">
        <v>6220</v>
      </c>
      <c r="V2877" s="7">
        <v>42180</v>
      </c>
      <c r="W2877" t="s">
        <v>8208</v>
      </c>
      <c r="X2877" t="s">
        <v>8199</v>
      </c>
      <c r="Y2877">
        <v>2015</v>
      </c>
      <c r="Z2877">
        <v>25</v>
      </c>
    </row>
    <row r="2878" spans="1:26" x14ac:dyDescent="0.25">
      <c r="A2878" t="s">
        <v>7050</v>
      </c>
      <c r="B2878" t="s">
        <v>7051</v>
      </c>
      <c r="C2878" t="s">
        <v>7051</v>
      </c>
      <c r="D2878">
        <v>0</v>
      </c>
      <c r="E2878">
        <v>112</v>
      </c>
      <c r="F2878">
        <v>1</v>
      </c>
      <c r="G2878">
        <v>52</v>
      </c>
      <c r="H2878" t="s">
        <v>8177</v>
      </c>
      <c r="I2878" t="s">
        <v>145</v>
      </c>
      <c r="J2878" t="s">
        <v>8166</v>
      </c>
      <c r="K2878" t="s">
        <v>8161</v>
      </c>
      <c r="L2878" s="5">
        <v>6.6</v>
      </c>
      <c r="M2878" t="s">
        <v>8178</v>
      </c>
      <c r="N2878" s="6">
        <v>83229</v>
      </c>
      <c r="O2878" t="s">
        <v>8179</v>
      </c>
      <c r="P2878" s="6">
        <v>18000000</v>
      </c>
      <c r="Q2878" s="6">
        <v>7112282</v>
      </c>
      <c r="R2878">
        <v>-10887718</v>
      </c>
      <c r="S2878" t="s">
        <v>8185</v>
      </c>
      <c r="T2878" s="7" t="s">
        <v>8192</v>
      </c>
      <c r="U2878" t="s">
        <v>6294</v>
      </c>
      <c r="V2878" s="7" t="s">
        <v>8192</v>
      </c>
      <c r="W2878" t="s">
        <v>8192</v>
      </c>
      <c r="X2878" t="s">
        <v>8192</v>
      </c>
      <c r="Y2878" t="e">
        <v>#VALUE!</v>
      </c>
      <c r="Z2878" t="e">
        <v>#VALUE!</v>
      </c>
    </row>
    <row r="2879" spans="1:26" x14ac:dyDescent="0.25">
      <c r="A2879" t="s">
        <v>7052</v>
      </c>
      <c r="B2879" t="s">
        <v>7053</v>
      </c>
      <c r="C2879" t="s">
        <v>7053</v>
      </c>
      <c r="D2879">
        <v>0</v>
      </c>
      <c r="E2879">
        <v>122</v>
      </c>
      <c r="F2879">
        <v>2</v>
      </c>
      <c r="G2879">
        <v>2</v>
      </c>
      <c r="H2879" t="s">
        <v>8183</v>
      </c>
      <c r="I2879" t="s">
        <v>5529</v>
      </c>
      <c r="J2879" t="s">
        <v>8158</v>
      </c>
      <c r="K2879" t="s">
        <v>8161</v>
      </c>
      <c r="L2879" s="5">
        <v>7</v>
      </c>
      <c r="M2879" t="s">
        <v>8178</v>
      </c>
      <c r="N2879" s="6">
        <v>255103</v>
      </c>
      <c r="O2879" t="s">
        <v>8182</v>
      </c>
      <c r="P2879" s="6">
        <v>185000000</v>
      </c>
      <c r="Q2879" s="6">
        <v>343471816</v>
      </c>
      <c r="R2879">
        <v>158471816</v>
      </c>
      <c r="S2879" t="s">
        <v>8175</v>
      </c>
      <c r="T2879" s="7">
        <v>42571</v>
      </c>
      <c r="U2879" t="s">
        <v>4186</v>
      </c>
      <c r="V2879" s="7">
        <v>42571</v>
      </c>
      <c r="W2879" t="s">
        <v>8209</v>
      </c>
      <c r="X2879" t="s">
        <v>8202</v>
      </c>
      <c r="Y2879">
        <v>2016</v>
      </c>
      <c r="Z2879">
        <v>20</v>
      </c>
    </row>
    <row r="2880" spans="1:26" x14ac:dyDescent="0.25">
      <c r="A2880" t="s">
        <v>7054</v>
      </c>
      <c r="B2880" t="s">
        <v>7055</v>
      </c>
      <c r="C2880" t="s">
        <v>7055</v>
      </c>
      <c r="D2880">
        <v>0</v>
      </c>
      <c r="E2880">
        <v>139</v>
      </c>
      <c r="F2880">
        <v>2</v>
      </c>
      <c r="G2880">
        <v>19</v>
      </c>
      <c r="H2880" t="s">
        <v>8183</v>
      </c>
      <c r="I2880" t="s">
        <v>145</v>
      </c>
      <c r="J2880" t="s">
        <v>5802</v>
      </c>
      <c r="K2880" t="s">
        <v>5802</v>
      </c>
      <c r="L2880" s="5">
        <v>7.2</v>
      </c>
      <c r="M2880" t="s">
        <v>8181</v>
      </c>
      <c r="N2880" s="6">
        <v>115017</v>
      </c>
      <c r="O2880" t="s">
        <v>8182</v>
      </c>
      <c r="P2880" s="6">
        <v>24000000</v>
      </c>
      <c r="Q2880" s="6">
        <v>64414761</v>
      </c>
      <c r="R2880">
        <v>40414761</v>
      </c>
      <c r="S2880" t="s">
        <v>8175</v>
      </c>
      <c r="T2880" s="7">
        <v>42710</v>
      </c>
      <c r="U2880" t="s">
        <v>3900</v>
      </c>
      <c r="V2880" s="7">
        <v>42710</v>
      </c>
      <c r="W2880" t="s">
        <v>8196</v>
      </c>
      <c r="X2880" t="s">
        <v>8197</v>
      </c>
      <c r="Y2880">
        <v>2016</v>
      </c>
      <c r="Z2880">
        <v>6</v>
      </c>
    </row>
    <row r="2881" spans="1:26" x14ac:dyDescent="0.25">
      <c r="A2881" t="s">
        <v>7056</v>
      </c>
      <c r="B2881" t="s">
        <v>7057</v>
      </c>
      <c r="C2881" t="s">
        <v>7057</v>
      </c>
      <c r="D2881">
        <v>0</v>
      </c>
      <c r="E2881">
        <v>110</v>
      </c>
      <c r="F2881">
        <v>1</v>
      </c>
      <c r="G2881">
        <v>50</v>
      </c>
      <c r="H2881" t="s">
        <v>8177</v>
      </c>
      <c r="I2881" t="s">
        <v>145</v>
      </c>
      <c r="J2881" t="s">
        <v>8157</v>
      </c>
      <c r="K2881" t="s">
        <v>5802</v>
      </c>
      <c r="L2881" s="5">
        <v>7.4</v>
      </c>
      <c r="M2881" t="s">
        <v>8181</v>
      </c>
      <c r="N2881" s="6">
        <v>276816</v>
      </c>
      <c r="O2881" t="s">
        <v>8182</v>
      </c>
      <c r="P2881" s="6">
        <v>20000000</v>
      </c>
      <c r="Q2881" s="6">
        <v>208445075</v>
      </c>
      <c r="R2881">
        <v>188445075</v>
      </c>
      <c r="S2881" t="s">
        <v>8175</v>
      </c>
      <c r="T2881" s="7">
        <v>42513</v>
      </c>
      <c r="U2881" t="s">
        <v>7058</v>
      </c>
      <c r="V2881" s="7">
        <v>42513</v>
      </c>
      <c r="W2881" t="s">
        <v>8213</v>
      </c>
      <c r="X2881" t="s">
        <v>8205</v>
      </c>
      <c r="Y2881">
        <v>2016</v>
      </c>
      <c r="Z2881">
        <v>23</v>
      </c>
    </row>
    <row r="2882" spans="1:26" x14ac:dyDescent="0.25">
      <c r="A2882" t="s">
        <v>7059</v>
      </c>
      <c r="B2882" t="s">
        <v>7060</v>
      </c>
      <c r="C2882" t="s">
        <v>7060</v>
      </c>
      <c r="D2882">
        <v>0</v>
      </c>
      <c r="E2882">
        <v>96</v>
      </c>
      <c r="F2882">
        <v>1</v>
      </c>
      <c r="G2882">
        <v>36</v>
      </c>
      <c r="H2882" t="s">
        <v>8177</v>
      </c>
      <c r="I2882" t="s">
        <v>5529</v>
      </c>
      <c r="J2882" t="s">
        <v>8162</v>
      </c>
      <c r="K2882" t="s">
        <v>3857</v>
      </c>
      <c r="L2882" s="5">
        <v>5.7</v>
      </c>
      <c r="M2882" t="s">
        <v>8178</v>
      </c>
      <c r="N2882" s="6">
        <v>94409</v>
      </c>
      <c r="O2882" t="s">
        <v>8179</v>
      </c>
      <c r="P2882" s="6">
        <v>35000000</v>
      </c>
      <c r="Q2882" s="6">
        <v>82347656</v>
      </c>
      <c r="R2882">
        <v>47347656</v>
      </c>
      <c r="S2882" t="s">
        <v>8175</v>
      </c>
      <c r="T2882" s="7">
        <v>42229</v>
      </c>
      <c r="U2882" t="s">
        <v>7061</v>
      </c>
      <c r="V2882" s="7">
        <v>42229</v>
      </c>
      <c r="W2882" t="s">
        <v>8212</v>
      </c>
      <c r="X2882" t="s">
        <v>8199</v>
      </c>
      <c r="Y2882">
        <v>2015</v>
      </c>
      <c r="Z2882">
        <v>13</v>
      </c>
    </row>
    <row r="2883" spans="1:26" x14ac:dyDescent="0.25">
      <c r="A2883" t="s">
        <v>7062</v>
      </c>
      <c r="B2883" t="s">
        <v>7063</v>
      </c>
      <c r="C2883" t="s">
        <v>7063</v>
      </c>
      <c r="D2883">
        <v>0</v>
      </c>
      <c r="E2883">
        <v>98</v>
      </c>
      <c r="F2883">
        <v>1</v>
      </c>
      <c r="G2883">
        <v>38</v>
      </c>
      <c r="H2883" t="s">
        <v>8177</v>
      </c>
      <c r="I2883" t="s">
        <v>8158</v>
      </c>
      <c r="J2883" t="s">
        <v>132</v>
      </c>
      <c r="K2883" t="s">
        <v>8163</v>
      </c>
      <c r="L2883" s="5">
        <v>6.2</v>
      </c>
      <c r="M2883" t="s">
        <v>8178</v>
      </c>
      <c r="N2883" s="6">
        <v>132076</v>
      </c>
      <c r="O2883" t="s">
        <v>8182</v>
      </c>
      <c r="P2883" s="6">
        <v>127000000</v>
      </c>
      <c r="Q2883" s="6">
        <v>363204635</v>
      </c>
      <c r="R2883">
        <v>236204635</v>
      </c>
      <c r="S2883" t="s">
        <v>8175</v>
      </c>
      <c r="T2883" s="7">
        <v>41990</v>
      </c>
      <c r="U2883" t="s">
        <v>2986</v>
      </c>
      <c r="V2883" s="7">
        <v>41990</v>
      </c>
      <c r="W2883" t="s">
        <v>8196</v>
      </c>
      <c r="X2883" t="s">
        <v>8202</v>
      </c>
      <c r="Y2883">
        <v>2014</v>
      </c>
      <c r="Z2883">
        <v>17</v>
      </c>
    </row>
    <row r="2884" spans="1:26" x14ac:dyDescent="0.25">
      <c r="A2884" t="s">
        <v>7064</v>
      </c>
      <c r="B2884" t="s">
        <v>7065</v>
      </c>
      <c r="C2884" t="s">
        <v>7065</v>
      </c>
      <c r="D2884">
        <v>0</v>
      </c>
      <c r="E2884">
        <v>85</v>
      </c>
      <c r="F2884">
        <v>1</v>
      </c>
      <c r="G2884">
        <v>25</v>
      </c>
      <c r="H2884" t="s">
        <v>8177</v>
      </c>
      <c r="I2884" t="s">
        <v>145</v>
      </c>
      <c r="J2884" t="s">
        <v>5802</v>
      </c>
      <c r="K2884" t="s">
        <v>5802</v>
      </c>
      <c r="L2884" s="5">
        <v>7.1</v>
      </c>
      <c r="M2884" t="s">
        <v>8181</v>
      </c>
      <c r="N2884" s="6">
        <v>156920</v>
      </c>
      <c r="O2884" t="s">
        <v>8182</v>
      </c>
      <c r="P2884" s="6">
        <v>2000000</v>
      </c>
      <c r="Q2884" s="6">
        <v>5090608</v>
      </c>
      <c r="R2884">
        <v>3090608</v>
      </c>
      <c r="S2884" t="s">
        <v>8175</v>
      </c>
      <c r="T2884" s="7">
        <v>41519</v>
      </c>
      <c r="U2884" t="s">
        <v>6529</v>
      </c>
      <c r="V2884" s="7">
        <v>41519</v>
      </c>
      <c r="W2884" t="s">
        <v>8211</v>
      </c>
      <c r="X2884" t="s">
        <v>8205</v>
      </c>
      <c r="Y2884">
        <v>2013</v>
      </c>
      <c r="Z2884">
        <v>2</v>
      </c>
    </row>
    <row r="2885" spans="1:26" x14ac:dyDescent="0.25">
      <c r="A2885" t="s">
        <v>7066</v>
      </c>
      <c r="B2885" t="s">
        <v>7067</v>
      </c>
      <c r="C2885" t="s">
        <v>7067</v>
      </c>
      <c r="D2885">
        <v>0</v>
      </c>
      <c r="E2885">
        <v>100</v>
      </c>
      <c r="F2885">
        <v>1</v>
      </c>
      <c r="G2885">
        <v>40</v>
      </c>
      <c r="H2885" t="s">
        <v>8177</v>
      </c>
      <c r="I2885" t="s">
        <v>5529</v>
      </c>
      <c r="J2885" t="s">
        <v>8158</v>
      </c>
      <c r="K2885" t="s">
        <v>132</v>
      </c>
      <c r="L2885" s="5">
        <v>6.9</v>
      </c>
      <c r="M2885" t="s">
        <v>8178</v>
      </c>
      <c r="N2885" s="6">
        <v>250248</v>
      </c>
      <c r="O2885" t="s">
        <v>8182</v>
      </c>
      <c r="P2885" s="6">
        <v>37000000</v>
      </c>
      <c r="Q2885" s="6">
        <v>117768230</v>
      </c>
      <c r="R2885">
        <v>80768230</v>
      </c>
      <c r="S2885" t="s">
        <v>8175</v>
      </c>
      <c r="T2885" s="7">
        <v>43146</v>
      </c>
      <c r="U2885" t="s">
        <v>7068</v>
      </c>
      <c r="V2885" s="7">
        <v>43146</v>
      </c>
      <c r="W2885" t="s">
        <v>8201</v>
      </c>
      <c r="X2885" t="s">
        <v>8199</v>
      </c>
      <c r="Y2885">
        <v>2018</v>
      </c>
      <c r="Z2885">
        <v>15</v>
      </c>
    </row>
    <row r="2886" spans="1:26" x14ac:dyDescent="0.25">
      <c r="A2886" t="s">
        <v>7069</v>
      </c>
      <c r="B2886" t="s">
        <v>7070</v>
      </c>
      <c r="C2886" t="s">
        <v>7070</v>
      </c>
      <c r="D2886">
        <v>0</v>
      </c>
      <c r="E2886">
        <v>85</v>
      </c>
      <c r="F2886">
        <v>1</v>
      </c>
      <c r="G2886">
        <v>25</v>
      </c>
      <c r="H2886" t="s">
        <v>8177</v>
      </c>
      <c r="I2886" t="s">
        <v>8159</v>
      </c>
      <c r="J2886" t="s">
        <v>132</v>
      </c>
      <c r="K2886" t="s">
        <v>8163</v>
      </c>
      <c r="L2886" s="5">
        <v>6.4</v>
      </c>
      <c r="M2886" t="s">
        <v>8178</v>
      </c>
      <c r="N2886" s="6">
        <v>80639</v>
      </c>
      <c r="O2886" t="s">
        <v>8179</v>
      </c>
      <c r="P2886" s="6">
        <v>75000000</v>
      </c>
      <c r="Q2886" s="6">
        <v>526760632</v>
      </c>
      <c r="R2886">
        <v>451760632</v>
      </c>
      <c r="S2886" t="s">
        <v>8175</v>
      </c>
      <c r="T2886" s="7">
        <v>43407</v>
      </c>
      <c r="U2886" t="s">
        <v>7071</v>
      </c>
      <c r="V2886" s="7">
        <v>43407</v>
      </c>
      <c r="W2886" t="s">
        <v>8207</v>
      </c>
      <c r="X2886" t="s">
        <v>8206</v>
      </c>
      <c r="Y2886">
        <v>2018</v>
      </c>
      <c r="Z2886">
        <v>3</v>
      </c>
    </row>
    <row r="2887" spans="1:26" x14ac:dyDescent="0.25">
      <c r="A2887" t="s">
        <v>7072</v>
      </c>
      <c r="B2887" t="s">
        <v>7073</v>
      </c>
      <c r="C2887" t="s">
        <v>7073</v>
      </c>
      <c r="D2887">
        <v>0</v>
      </c>
      <c r="E2887">
        <v>87</v>
      </c>
      <c r="F2887">
        <v>1</v>
      </c>
      <c r="G2887">
        <v>27</v>
      </c>
      <c r="H2887" t="s">
        <v>8177</v>
      </c>
      <c r="I2887" t="s">
        <v>8158</v>
      </c>
      <c r="J2887" t="s">
        <v>8159</v>
      </c>
      <c r="K2887" t="s">
        <v>132</v>
      </c>
      <c r="L2887" s="5">
        <v>6.5</v>
      </c>
      <c r="M2887" t="s">
        <v>8178</v>
      </c>
      <c r="N2887" s="6">
        <v>212840</v>
      </c>
      <c r="O2887" t="s">
        <v>8182</v>
      </c>
      <c r="P2887" s="6">
        <v>75000000</v>
      </c>
      <c r="Q2887" s="6">
        <v>894328469</v>
      </c>
      <c r="R2887">
        <v>819328469</v>
      </c>
      <c r="S2887" t="s">
        <v>8175</v>
      </c>
      <c r="T2887" s="7">
        <v>42537</v>
      </c>
      <c r="U2887" t="s">
        <v>7074</v>
      </c>
      <c r="V2887" s="7">
        <v>42537</v>
      </c>
      <c r="W2887" t="s">
        <v>8208</v>
      </c>
      <c r="X2887" t="s">
        <v>8199</v>
      </c>
      <c r="Y2887">
        <v>2016</v>
      </c>
      <c r="Z2887">
        <v>16</v>
      </c>
    </row>
    <row r="2888" spans="1:26" x14ac:dyDescent="0.25">
      <c r="A2888" t="s">
        <v>7075</v>
      </c>
      <c r="B2888" t="s">
        <v>7076</v>
      </c>
      <c r="C2888" t="s">
        <v>7076</v>
      </c>
      <c r="D2888">
        <v>0</v>
      </c>
      <c r="E2888">
        <v>134</v>
      </c>
      <c r="F2888">
        <v>2</v>
      </c>
      <c r="G2888">
        <v>14</v>
      </c>
      <c r="H2888" t="s">
        <v>8183</v>
      </c>
      <c r="I2888" t="s">
        <v>5529</v>
      </c>
      <c r="J2888" t="s">
        <v>145</v>
      </c>
      <c r="K2888" t="s">
        <v>4390</v>
      </c>
      <c r="L2888" s="5">
        <v>7.6</v>
      </c>
      <c r="M2888" t="s">
        <v>8181</v>
      </c>
      <c r="N2888" s="6">
        <v>528307</v>
      </c>
      <c r="O2888" t="s">
        <v>8184</v>
      </c>
      <c r="P2888" s="6">
        <v>68000000</v>
      </c>
      <c r="Q2888" s="6">
        <v>211822697</v>
      </c>
      <c r="R2888">
        <v>143822697</v>
      </c>
      <c r="S2888" t="s">
        <v>8175</v>
      </c>
      <c r="T2888" s="7">
        <v>41927</v>
      </c>
      <c r="U2888" t="s">
        <v>3848</v>
      </c>
      <c r="V2888" s="7">
        <v>41927</v>
      </c>
      <c r="W2888" t="s">
        <v>8204</v>
      </c>
      <c r="X2888" t="s">
        <v>8202</v>
      </c>
      <c r="Y2888">
        <v>2014</v>
      </c>
      <c r="Z2888">
        <v>15</v>
      </c>
    </row>
    <row r="2889" spans="1:26" x14ac:dyDescent="0.25">
      <c r="A2889" t="s">
        <v>7077</v>
      </c>
      <c r="B2889" t="s">
        <v>7078</v>
      </c>
      <c r="C2889" t="s">
        <v>7078</v>
      </c>
      <c r="D2889">
        <v>0</v>
      </c>
      <c r="E2889">
        <v>133</v>
      </c>
      <c r="F2889">
        <v>2</v>
      </c>
      <c r="G2889">
        <v>13</v>
      </c>
      <c r="H2889" t="s">
        <v>8183</v>
      </c>
      <c r="I2889" t="s">
        <v>5529</v>
      </c>
      <c r="J2889" t="s">
        <v>8162</v>
      </c>
      <c r="K2889" t="s">
        <v>3857</v>
      </c>
      <c r="L2889" s="5">
        <v>5.5</v>
      </c>
      <c r="M2889" t="s">
        <v>8178</v>
      </c>
      <c r="N2889" s="6">
        <v>63070</v>
      </c>
      <c r="O2889" t="s">
        <v>8179</v>
      </c>
      <c r="P2889" s="6">
        <v>70000000</v>
      </c>
      <c r="Q2889" s="6">
        <v>19652057</v>
      </c>
      <c r="R2889">
        <v>-50347943</v>
      </c>
      <c r="S2889" t="s">
        <v>8185</v>
      </c>
      <c r="T2889" s="7">
        <v>42012</v>
      </c>
      <c r="U2889" t="s">
        <v>651</v>
      </c>
      <c r="V2889" s="7">
        <v>42012</v>
      </c>
      <c r="W2889" t="s">
        <v>8198</v>
      </c>
      <c r="X2889" t="s">
        <v>8199</v>
      </c>
      <c r="Y2889">
        <v>2015</v>
      </c>
      <c r="Z2889">
        <v>8</v>
      </c>
    </row>
    <row r="2890" spans="1:26" x14ac:dyDescent="0.25">
      <c r="A2890" t="s">
        <v>7079</v>
      </c>
      <c r="B2890" t="s">
        <v>7080</v>
      </c>
      <c r="C2890" t="s">
        <v>7080</v>
      </c>
      <c r="D2890">
        <v>0</v>
      </c>
      <c r="E2890">
        <v>121</v>
      </c>
      <c r="F2890">
        <v>2</v>
      </c>
      <c r="G2890">
        <v>1</v>
      </c>
      <c r="H2890" t="s">
        <v>8183</v>
      </c>
      <c r="I2890" t="s">
        <v>5529</v>
      </c>
      <c r="J2890" t="s">
        <v>8158</v>
      </c>
      <c r="K2890" t="s">
        <v>8160</v>
      </c>
      <c r="L2890" s="5">
        <v>7.1</v>
      </c>
      <c r="M2890" t="s">
        <v>8181</v>
      </c>
      <c r="N2890" s="6">
        <v>227413</v>
      </c>
      <c r="O2890" t="s">
        <v>8182</v>
      </c>
      <c r="P2890" s="6">
        <v>55000000</v>
      </c>
      <c r="Q2890" s="6">
        <v>203427584</v>
      </c>
      <c r="R2890">
        <v>148427584</v>
      </c>
      <c r="S2890" t="s">
        <v>8175</v>
      </c>
      <c r="T2890" s="7">
        <v>42249</v>
      </c>
      <c r="U2890" t="s">
        <v>5565</v>
      </c>
      <c r="V2890" s="7">
        <v>42249</v>
      </c>
      <c r="W2890" t="s">
        <v>8211</v>
      </c>
      <c r="X2890" t="s">
        <v>8202</v>
      </c>
      <c r="Y2890">
        <v>2015</v>
      </c>
      <c r="Z2890">
        <v>2</v>
      </c>
    </row>
    <row r="2891" spans="1:26" x14ac:dyDescent="0.25">
      <c r="A2891" t="s">
        <v>7081</v>
      </c>
      <c r="B2891" t="s">
        <v>7082</v>
      </c>
      <c r="C2891" t="s">
        <v>7082</v>
      </c>
      <c r="D2891">
        <v>0</v>
      </c>
      <c r="E2891">
        <v>123</v>
      </c>
      <c r="F2891">
        <v>2</v>
      </c>
      <c r="G2891">
        <v>3</v>
      </c>
      <c r="H2891" t="s">
        <v>8183</v>
      </c>
      <c r="I2891" t="s">
        <v>132</v>
      </c>
      <c r="J2891" t="s">
        <v>145</v>
      </c>
      <c r="K2891" t="s">
        <v>8157</v>
      </c>
      <c r="L2891" s="5">
        <v>7</v>
      </c>
      <c r="M2891" t="s">
        <v>8178</v>
      </c>
      <c r="N2891" s="6">
        <v>87050</v>
      </c>
      <c r="O2891" t="s">
        <v>8179</v>
      </c>
      <c r="P2891" s="6">
        <v>34000000</v>
      </c>
      <c r="Q2891" s="6">
        <v>62944815</v>
      </c>
      <c r="R2891">
        <v>28944815</v>
      </c>
      <c r="S2891" t="s">
        <v>8175</v>
      </c>
      <c r="T2891" s="7">
        <v>42097</v>
      </c>
      <c r="U2891" t="s">
        <v>2443</v>
      </c>
      <c r="V2891" s="7">
        <v>42097</v>
      </c>
      <c r="W2891" t="s">
        <v>8210</v>
      </c>
      <c r="X2891" t="s">
        <v>1465</v>
      </c>
      <c r="Y2891">
        <v>2015</v>
      </c>
      <c r="Z2891">
        <v>3</v>
      </c>
    </row>
    <row r="2892" spans="1:26" x14ac:dyDescent="0.25">
      <c r="A2892" t="s">
        <v>7083</v>
      </c>
      <c r="B2892" t="s">
        <v>7084</v>
      </c>
      <c r="C2892" t="s">
        <v>7084</v>
      </c>
      <c r="D2892">
        <v>0</v>
      </c>
      <c r="E2892">
        <v>97</v>
      </c>
      <c r="F2892">
        <v>1</v>
      </c>
      <c r="G2892">
        <v>37</v>
      </c>
      <c r="H2892" t="s">
        <v>8177</v>
      </c>
      <c r="I2892" t="s">
        <v>83</v>
      </c>
      <c r="J2892" t="s">
        <v>8166</v>
      </c>
      <c r="K2892" t="s">
        <v>3857</v>
      </c>
      <c r="L2892" s="5">
        <v>5.3</v>
      </c>
      <c r="M2892" t="s">
        <v>8178</v>
      </c>
      <c r="N2892" s="6">
        <v>59325</v>
      </c>
      <c r="O2892" t="s">
        <v>8179</v>
      </c>
      <c r="P2892" s="6">
        <v>10000000</v>
      </c>
      <c r="Q2892" s="6">
        <v>53329150</v>
      </c>
      <c r="R2892">
        <v>43329150</v>
      </c>
      <c r="S2892" t="s">
        <v>8175</v>
      </c>
      <c r="T2892" s="7">
        <v>42235</v>
      </c>
      <c r="U2892" t="s">
        <v>7085</v>
      </c>
      <c r="V2892" s="7">
        <v>42235</v>
      </c>
      <c r="W2892" t="s">
        <v>8212</v>
      </c>
      <c r="X2892" t="s">
        <v>8202</v>
      </c>
      <c r="Y2892">
        <v>2015</v>
      </c>
      <c r="Z2892">
        <v>19</v>
      </c>
    </row>
    <row r="2893" spans="1:26" x14ac:dyDescent="0.25">
      <c r="A2893" t="s">
        <v>7086</v>
      </c>
      <c r="B2893" t="s">
        <v>7087</v>
      </c>
      <c r="C2893" t="s">
        <v>7087</v>
      </c>
      <c r="D2893">
        <v>0</v>
      </c>
      <c r="E2893">
        <v>117</v>
      </c>
      <c r="F2893">
        <v>1</v>
      </c>
      <c r="G2893">
        <v>57</v>
      </c>
      <c r="H2893" t="s">
        <v>8177</v>
      </c>
      <c r="I2893" t="s">
        <v>132</v>
      </c>
      <c r="J2893" t="s">
        <v>8162</v>
      </c>
      <c r="K2893" t="s">
        <v>145</v>
      </c>
      <c r="L2893" s="5">
        <v>7.2</v>
      </c>
      <c r="M2893" t="s">
        <v>8181</v>
      </c>
      <c r="N2893" s="6">
        <v>130662</v>
      </c>
      <c r="O2893" t="s">
        <v>8182</v>
      </c>
      <c r="P2893" s="6">
        <v>18000000</v>
      </c>
      <c r="Q2893" s="6">
        <v>41681746</v>
      </c>
      <c r="R2893">
        <v>23681746</v>
      </c>
      <c r="S2893" t="s">
        <v>8175</v>
      </c>
      <c r="T2893" s="7">
        <v>42757</v>
      </c>
      <c r="U2893" t="s">
        <v>1366</v>
      </c>
      <c r="V2893" s="7">
        <v>42757</v>
      </c>
      <c r="W2893" t="s">
        <v>8198</v>
      </c>
      <c r="X2893" t="s">
        <v>8200</v>
      </c>
      <c r="Y2893">
        <v>2017</v>
      </c>
      <c r="Z2893">
        <v>22</v>
      </c>
    </row>
    <row r="2894" spans="1:26" x14ac:dyDescent="0.25">
      <c r="A2894" t="s">
        <v>7088</v>
      </c>
      <c r="B2894" t="s">
        <v>1004</v>
      </c>
      <c r="C2894" t="s">
        <v>1004</v>
      </c>
      <c r="D2894">
        <v>0</v>
      </c>
      <c r="E2894">
        <v>129</v>
      </c>
      <c r="F2894">
        <v>2</v>
      </c>
      <c r="G2894">
        <v>9</v>
      </c>
      <c r="H2894" t="s">
        <v>8183</v>
      </c>
      <c r="I2894" t="s">
        <v>8158</v>
      </c>
      <c r="J2894" t="s">
        <v>8163</v>
      </c>
      <c r="K2894" t="s">
        <v>8156</v>
      </c>
      <c r="L2894" s="5">
        <v>7.1</v>
      </c>
      <c r="M2894" t="s">
        <v>8181</v>
      </c>
      <c r="N2894" s="6">
        <v>327211</v>
      </c>
      <c r="O2894" t="s">
        <v>8182</v>
      </c>
      <c r="P2894" s="6">
        <v>160000000</v>
      </c>
      <c r="Q2894" s="6">
        <v>1266115964</v>
      </c>
      <c r="R2894">
        <v>1106115964</v>
      </c>
      <c r="S2894" t="s">
        <v>8175</v>
      </c>
      <c r="T2894" s="7">
        <v>42789</v>
      </c>
      <c r="U2894" t="s">
        <v>3347</v>
      </c>
      <c r="V2894" s="7">
        <v>42789</v>
      </c>
      <c r="W2894" t="s">
        <v>8201</v>
      </c>
      <c r="X2894" t="s">
        <v>8199</v>
      </c>
      <c r="Y2894">
        <v>2017</v>
      </c>
      <c r="Z2894">
        <v>23</v>
      </c>
    </row>
    <row r="2895" spans="1:26" x14ac:dyDescent="0.25">
      <c r="A2895" t="s">
        <v>7089</v>
      </c>
      <c r="B2895" t="s">
        <v>7090</v>
      </c>
      <c r="C2895" t="s">
        <v>7090</v>
      </c>
      <c r="D2895">
        <v>0</v>
      </c>
      <c r="E2895">
        <v>107</v>
      </c>
      <c r="F2895">
        <v>1</v>
      </c>
      <c r="G2895">
        <v>47</v>
      </c>
      <c r="H2895" t="s">
        <v>8177</v>
      </c>
      <c r="I2895" t="s">
        <v>8162</v>
      </c>
      <c r="J2895" t="s">
        <v>145</v>
      </c>
      <c r="K2895" t="s">
        <v>8166</v>
      </c>
      <c r="L2895" s="5">
        <v>6.7</v>
      </c>
      <c r="M2895" t="s">
        <v>8178</v>
      </c>
      <c r="N2895" s="6">
        <v>54222</v>
      </c>
      <c r="O2895" t="s">
        <v>8179</v>
      </c>
      <c r="P2895" s="6">
        <v>6000000</v>
      </c>
      <c r="Q2895" s="6">
        <v>3485383</v>
      </c>
      <c r="R2895">
        <v>-2514617</v>
      </c>
      <c r="S2895" t="s">
        <v>8185</v>
      </c>
      <c r="T2895" s="7">
        <v>41706</v>
      </c>
      <c r="U2895" t="s">
        <v>7091</v>
      </c>
      <c r="V2895" s="7">
        <v>41706</v>
      </c>
      <c r="W2895" t="s">
        <v>8203</v>
      </c>
      <c r="X2895" t="s">
        <v>8206</v>
      </c>
      <c r="Y2895">
        <v>2014</v>
      </c>
      <c r="Z2895">
        <v>8</v>
      </c>
    </row>
    <row r="2896" spans="1:26" x14ac:dyDescent="0.25">
      <c r="A2896" t="s">
        <v>7092</v>
      </c>
      <c r="B2896" t="s">
        <v>7093</v>
      </c>
      <c r="C2896" t="s">
        <v>7093</v>
      </c>
      <c r="D2896">
        <v>0</v>
      </c>
      <c r="E2896">
        <v>112</v>
      </c>
      <c r="F2896">
        <v>1</v>
      </c>
      <c r="G2896">
        <v>52</v>
      </c>
      <c r="H2896" t="s">
        <v>8177</v>
      </c>
      <c r="I2896" t="s">
        <v>5529</v>
      </c>
      <c r="J2896" t="s">
        <v>8158</v>
      </c>
      <c r="K2896" t="s">
        <v>132</v>
      </c>
      <c r="L2896" s="5">
        <v>6.5</v>
      </c>
      <c r="M2896" t="s">
        <v>8178</v>
      </c>
      <c r="N2896" s="6">
        <v>347113</v>
      </c>
      <c r="O2896" t="s">
        <v>8182</v>
      </c>
      <c r="P2896" s="6">
        <v>44000000</v>
      </c>
      <c r="Q2896" s="6">
        <v>11782625</v>
      </c>
      <c r="R2896">
        <v>-32217375</v>
      </c>
      <c r="S2896" t="s">
        <v>8185</v>
      </c>
      <c r="T2896" s="7">
        <v>41984</v>
      </c>
      <c r="U2896" t="s">
        <v>5512</v>
      </c>
      <c r="V2896" s="7">
        <v>41984</v>
      </c>
      <c r="W2896" t="s">
        <v>8196</v>
      </c>
      <c r="X2896" t="s">
        <v>8199</v>
      </c>
      <c r="Y2896">
        <v>2014</v>
      </c>
      <c r="Z2896">
        <v>11</v>
      </c>
    </row>
    <row r="2897" spans="1:26" x14ac:dyDescent="0.25">
      <c r="A2897" t="s">
        <v>7094</v>
      </c>
      <c r="B2897" t="s">
        <v>7095</v>
      </c>
      <c r="C2897" t="s">
        <v>7095</v>
      </c>
      <c r="D2897">
        <v>0</v>
      </c>
      <c r="E2897">
        <v>102</v>
      </c>
      <c r="F2897">
        <v>1</v>
      </c>
      <c r="G2897">
        <v>42</v>
      </c>
      <c r="H2897" t="s">
        <v>8177</v>
      </c>
      <c r="I2897" t="s">
        <v>5529</v>
      </c>
      <c r="J2897" t="s">
        <v>8158</v>
      </c>
      <c r="K2897" t="s">
        <v>132</v>
      </c>
      <c r="L2897" s="5">
        <v>6.7</v>
      </c>
      <c r="M2897" t="s">
        <v>8178</v>
      </c>
      <c r="N2897" s="6">
        <v>60876</v>
      </c>
      <c r="O2897" t="s">
        <v>8179</v>
      </c>
      <c r="P2897" s="6">
        <v>65000000</v>
      </c>
      <c r="Q2897" s="6">
        <v>143695338</v>
      </c>
      <c r="R2897">
        <v>78695338</v>
      </c>
      <c r="S2897" t="s">
        <v>8175</v>
      </c>
      <c r="T2897" s="7">
        <v>42582</v>
      </c>
      <c r="U2897" t="s">
        <v>7096</v>
      </c>
      <c r="V2897" s="7">
        <v>42582</v>
      </c>
      <c r="W2897" t="s">
        <v>8209</v>
      </c>
      <c r="X2897" t="s">
        <v>8200</v>
      </c>
      <c r="Y2897">
        <v>2016</v>
      </c>
      <c r="Z2897">
        <v>31</v>
      </c>
    </row>
    <row r="2898" spans="1:26" x14ac:dyDescent="0.25">
      <c r="A2898" t="s">
        <v>7097</v>
      </c>
      <c r="B2898" t="s">
        <v>7098</v>
      </c>
      <c r="C2898" t="s">
        <v>7098</v>
      </c>
      <c r="D2898">
        <v>0</v>
      </c>
      <c r="E2898">
        <v>115</v>
      </c>
      <c r="F2898">
        <v>1</v>
      </c>
      <c r="G2898">
        <v>55</v>
      </c>
      <c r="H2898" t="s">
        <v>8177</v>
      </c>
      <c r="I2898" t="s">
        <v>8158</v>
      </c>
      <c r="J2898" t="s">
        <v>145</v>
      </c>
      <c r="K2898" t="s">
        <v>83</v>
      </c>
      <c r="L2898" s="5">
        <v>6.8</v>
      </c>
      <c r="M2898" t="s">
        <v>8178</v>
      </c>
      <c r="N2898" s="6">
        <v>351231</v>
      </c>
      <c r="O2898" t="s">
        <v>8182</v>
      </c>
      <c r="P2898" s="6">
        <v>40000000</v>
      </c>
      <c r="Q2898" s="6">
        <v>43070915</v>
      </c>
      <c r="R2898">
        <v>3070915</v>
      </c>
      <c r="S2898" t="s">
        <v>8175</v>
      </c>
      <c r="T2898" s="7">
        <v>43144</v>
      </c>
      <c r="U2898" t="s">
        <v>4231</v>
      </c>
      <c r="V2898" s="7">
        <v>43144</v>
      </c>
      <c r="W2898" t="s">
        <v>8201</v>
      </c>
      <c r="X2898" t="s">
        <v>8197</v>
      </c>
      <c r="Y2898">
        <v>2018</v>
      </c>
      <c r="Z2898">
        <v>13</v>
      </c>
    </row>
    <row r="2899" spans="1:26" x14ac:dyDescent="0.25">
      <c r="A2899" t="s">
        <v>7099</v>
      </c>
      <c r="B2899" t="s">
        <v>7100</v>
      </c>
      <c r="C2899" t="s">
        <v>7100</v>
      </c>
      <c r="D2899">
        <v>0</v>
      </c>
      <c r="E2899">
        <v>129</v>
      </c>
      <c r="F2899">
        <v>2</v>
      </c>
      <c r="G2899">
        <v>9</v>
      </c>
      <c r="H2899" t="s">
        <v>8183</v>
      </c>
      <c r="I2899" t="s">
        <v>5529</v>
      </c>
      <c r="J2899" t="s">
        <v>8158</v>
      </c>
      <c r="K2899" t="s">
        <v>132</v>
      </c>
      <c r="L2899" s="5">
        <v>7.7</v>
      </c>
      <c r="M2899" t="s">
        <v>8181</v>
      </c>
      <c r="N2899" s="6">
        <v>700716</v>
      </c>
      <c r="O2899" t="s">
        <v>8184</v>
      </c>
      <c r="P2899" s="6">
        <v>81000000</v>
      </c>
      <c r="Q2899" s="6">
        <v>414351546</v>
      </c>
      <c r="R2899">
        <v>333351546</v>
      </c>
      <c r="S2899" t="s">
        <v>8175</v>
      </c>
      <c r="T2899" s="7">
        <v>41986</v>
      </c>
      <c r="U2899" t="s">
        <v>4337</v>
      </c>
      <c r="V2899" s="7">
        <v>41986</v>
      </c>
      <c r="W2899" t="s">
        <v>8196</v>
      </c>
      <c r="X2899" t="s">
        <v>8206</v>
      </c>
      <c r="Y2899">
        <v>2014</v>
      </c>
      <c r="Z2899">
        <v>13</v>
      </c>
    </row>
    <row r="2900" spans="1:26" x14ac:dyDescent="0.25">
      <c r="A2900" t="s">
        <v>7101</v>
      </c>
      <c r="B2900" t="s">
        <v>7102</v>
      </c>
      <c r="C2900" t="s">
        <v>7103</v>
      </c>
      <c r="D2900">
        <v>0</v>
      </c>
      <c r="E2900">
        <v>137</v>
      </c>
      <c r="F2900">
        <v>2</v>
      </c>
      <c r="G2900">
        <v>17</v>
      </c>
      <c r="H2900" t="s">
        <v>8183</v>
      </c>
      <c r="I2900" t="s">
        <v>5529</v>
      </c>
      <c r="J2900" t="s">
        <v>8162</v>
      </c>
      <c r="K2900" t="s">
        <v>3857</v>
      </c>
      <c r="L2900" s="5">
        <v>7.1</v>
      </c>
      <c r="M2900" t="s">
        <v>8181</v>
      </c>
      <c r="N2900" s="6">
        <v>408327</v>
      </c>
      <c r="O2900" t="s">
        <v>8182</v>
      </c>
      <c r="P2900" s="6">
        <v>190000000</v>
      </c>
      <c r="Q2900" s="6">
        <v>1515341399</v>
      </c>
      <c r="R2900">
        <v>1325341399</v>
      </c>
      <c r="S2900" t="s">
        <v>8175</v>
      </c>
      <c r="T2900" s="7">
        <v>42079</v>
      </c>
      <c r="U2900" t="s">
        <v>3594</v>
      </c>
      <c r="V2900" s="7">
        <v>42079</v>
      </c>
      <c r="W2900" t="s">
        <v>8203</v>
      </c>
      <c r="X2900" t="s">
        <v>8205</v>
      </c>
      <c r="Y2900">
        <v>2015</v>
      </c>
      <c r="Z2900">
        <v>16</v>
      </c>
    </row>
    <row r="2901" spans="1:26" x14ac:dyDescent="0.25">
      <c r="A2901" t="s">
        <v>7104</v>
      </c>
      <c r="B2901" t="s">
        <v>7105</v>
      </c>
      <c r="C2901" t="s">
        <v>7105</v>
      </c>
      <c r="D2901">
        <v>0</v>
      </c>
      <c r="E2901">
        <v>98</v>
      </c>
      <c r="F2901">
        <v>1</v>
      </c>
      <c r="G2901">
        <v>38</v>
      </c>
      <c r="H2901" t="s">
        <v>8177</v>
      </c>
      <c r="I2901" t="s">
        <v>132</v>
      </c>
      <c r="J2901" t="s">
        <v>8157</v>
      </c>
      <c r="K2901" t="s">
        <v>5802</v>
      </c>
      <c r="L2901" s="5">
        <v>6</v>
      </c>
      <c r="M2901" t="s">
        <v>8178</v>
      </c>
      <c r="N2901" s="6">
        <v>93728</v>
      </c>
      <c r="O2901" t="s">
        <v>8179</v>
      </c>
      <c r="P2901" s="6">
        <v>33000000</v>
      </c>
      <c r="Q2901" s="6">
        <v>77068246</v>
      </c>
      <c r="R2901">
        <v>44068246</v>
      </c>
      <c r="S2901" t="s">
        <v>8175</v>
      </c>
      <c r="T2901" s="7">
        <v>42550</v>
      </c>
      <c r="U2901" t="s">
        <v>7106</v>
      </c>
      <c r="V2901" s="7">
        <v>42550</v>
      </c>
      <c r="W2901" t="s">
        <v>8208</v>
      </c>
      <c r="X2901" t="s">
        <v>8202</v>
      </c>
      <c r="Y2901">
        <v>2016</v>
      </c>
      <c r="Z2901">
        <v>29</v>
      </c>
    </row>
    <row r="2902" spans="1:26" x14ac:dyDescent="0.25">
      <c r="A2902" t="s">
        <v>7107</v>
      </c>
      <c r="B2902" t="s">
        <v>7108</v>
      </c>
      <c r="C2902" t="s">
        <v>7108</v>
      </c>
      <c r="D2902">
        <v>0</v>
      </c>
      <c r="E2902">
        <v>115</v>
      </c>
      <c r="F2902">
        <v>1</v>
      </c>
      <c r="G2902">
        <v>55</v>
      </c>
      <c r="H2902" t="s">
        <v>8177</v>
      </c>
      <c r="I2902" t="s">
        <v>132</v>
      </c>
      <c r="J2902" t="s">
        <v>8165</v>
      </c>
      <c r="K2902" t="s">
        <v>5802</v>
      </c>
      <c r="L2902" s="5">
        <v>6.4</v>
      </c>
      <c r="M2902" t="s">
        <v>8178</v>
      </c>
      <c r="N2902" s="6">
        <v>167140</v>
      </c>
      <c r="O2902" t="s">
        <v>8182</v>
      </c>
      <c r="P2902" s="6">
        <v>29000000</v>
      </c>
      <c r="Q2902" s="6">
        <v>287144079</v>
      </c>
      <c r="R2902">
        <v>258144079</v>
      </c>
      <c r="S2902" t="s">
        <v>8175</v>
      </c>
      <c r="T2902" s="7">
        <v>42114</v>
      </c>
      <c r="U2902" t="s">
        <v>5847</v>
      </c>
      <c r="V2902" s="7">
        <v>42114</v>
      </c>
      <c r="W2902" t="s">
        <v>8210</v>
      </c>
      <c r="X2902" t="s">
        <v>8205</v>
      </c>
      <c r="Y2902">
        <v>2015</v>
      </c>
      <c r="Z2902">
        <v>20</v>
      </c>
    </row>
    <row r="2903" spans="1:26" x14ac:dyDescent="0.25">
      <c r="A2903" t="s">
        <v>7109</v>
      </c>
      <c r="B2903" t="s">
        <v>7110</v>
      </c>
      <c r="C2903" t="s">
        <v>7110</v>
      </c>
      <c r="D2903">
        <v>0</v>
      </c>
      <c r="E2903">
        <v>95</v>
      </c>
      <c r="F2903">
        <v>1</v>
      </c>
      <c r="G2903">
        <v>35</v>
      </c>
      <c r="H2903" t="s">
        <v>8177</v>
      </c>
      <c r="I2903" t="s">
        <v>8158</v>
      </c>
      <c r="J2903" t="s">
        <v>8159</v>
      </c>
      <c r="K2903" t="s">
        <v>132</v>
      </c>
      <c r="L2903" s="5">
        <v>6.9</v>
      </c>
      <c r="M2903" t="s">
        <v>8178</v>
      </c>
      <c r="N2903" s="6">
        <v>50608</v>
      </c>
      <c r="O2903" t="s">
        <v>8179</v>
      </c>
      <c r="P2903" s="6">
        <v>65000000</v>
      </c>
      <c r="Q2903" s="6">
        <v>215905815</v>
      </c>
      <c r="R2903">
        <v>150905815</v>
      </c>
      <c r="S2903" t="s">
        <v>8175</v>
      </c>
      <c r="T2903" s="7">
        <v>44160</v>
      </c>
      <c r="U2903" t="s">
        <v>7111</v>
      </c>
      <c r="V2903" s="7">
        <v>44160</v>
      </c>
      <c r="W2903" t="s">
        <v>8207</v>
      </c>
      <c r="X2903" t="s">
        <v>8202</v>
      </c>
      <c r="Y2903">
        <v>2020</v>
      </c>
      <c r="Z2903">
        <v>25</v>
      </c>
    </row>
    <row r="2904" spans="1:26" x14ac:dyDescent="0.25">
      <c r="A2904" t="s">
        <v>7112</v>
      </c>
      <c r="B2904" t="s">
        <v>7113</v>
      </c>
      <c r="C2904" t="s">
        <v>7113</v>
      </c>
      <c r="D2904">
        <v>0</v>
      </c>
      <c r="E2904">
        <v>100</v>
      </c>
      <c r="F2904">
        <v>1</v>
      </c>
      <c r="G2904">
        <v>40</v>
      </c>
      <c r="H2904" t="s">
        <v>8177</v>
      </c>
      <c r="I2904" t="s">
        <v>5529</v>
      </c>
      <c r="J2904" t="s">
        <v>132</v>
      </c>
      <c r="K2904" t="s">
        <v>5802</v>
      </c>
      <c r="L2904" s="5">
        <v>6.5</v>
      </c>
      <c r="M2904" t="s">
        <v>8178</v>
      </c>
      <c r="N2904" s="6">
        <v>143177</v>
      </c>
      <c r="O2904" t="s">
        <v>8182</v>
      </c>
      <c r="P2904" s="6">
        <v>28000000</v>
      </c>
      <c r="Q2904" s="6">
        <v>78230625</v>
      </c>
      <c r="R2904">
        <v>50230625</v>
      </c>
      <c r="S2904" t="s">
        <v>8175</v>
      </c>
      <c r="T2904" s="7">
        <v>43265</v>
      </c>
      <c r="U2904" t="s">
        <v>7114</v>
      </c>
      <c r="V2904" s="7">
        <v>43265</v>
      </c>
      <c r="W2904" t="s">
        <v>8208</v>
      </c>
      <c r="X2904" t="s">
        <v>8199</v>
      </c>
      <c r="Y2904">
        <v>2018</v>
      </c>
      <c r="Z2904">
        <v>14</v>
      </c>
    </row>
    <row r="2905" spans="1:26" x14ac:dyDescent="0.25">
      <c r="A2905" t="s">
        <v>7115</v>
      </c>
      <c r="B2905" t="s">
        <v>7116</v>
      </c>
      <c r="C2905" t="s">
        <v>7116</v>
      </c>
      <c r="D2905">
        <v>0</v>
      </c>
      <c r="E2905">
        <v>89</v>
      </c>
      <c r="F2905">
        <v>1</v>
      </c>
      <c r="G2905">
        <v>29</v>
      </c>
      <c r="H2905" t="s">
        <v>8177</v>
      </c>
      <c r="I2905" t="s">
        <v>145</v>
      </c>
      <c r="J2905" t="s">
        <v>8166</v>
      </c>
      <c r="K2905" t="s">
        <v>8161</v>
      </c>
      <c r="L2905" s="5">
        <v>7.2</v>
      </c>
      <c r="M2905" t="s">
        <v>8181</v>
      </c>
      <c r="N2905" s="6">
        <v>141472</v>
      </c>
      <c r="O2905" t="s">
        <v>8182</v>
      </c>
      <c r="P2905" s="6">
        <v>50000</v>
      </c>
      <c r="Q2905" s="6">
        <v>139745</v>
      </c>
      <c r="R2905">
        <v>89745</v>
      </c>
      <c r="S2905" t="s">
        <v>8175</v>
      </c>
      <c r="T2905" s="7">
        <v>41536</v>
      </c>
      <c r="U2905" t="s">
        <v>7117</v>
      </c>
      <c r="V2905" s="7">
        <v>41536</v>
      </c>
      <c r="W2905" t="s">
        <v>8211</v>
      </c>
      <c r="X2905" t="s">
        <v>8199</v>
      </c>
      <c r="Y2905">
        <v>2013</v>
      </c>
      <c r="Z2905">
        <v>19</v>
      </c>
    </row>
    <row r="2906" spans="1:26" x14ac:dyDescent="0.25">
      <c r="A2906" t="s">
        <v>7118</v>
      </c>
      <c r="B2906" t="s">
        <v>7119</v>
      </c>
      <c r="C2906" t="s">
        <v>7119</v>
      </c>
      <c r="D2906">
        <v>0</v>
      </c>
      <c r="E2906">
        <v>102</v>
      </c>
      <c r="F2906">
        <v>1</v>
      </c>
      <c r="G2906">
        <v>42</v>
      </c>
      <c r="H2906" t="s">
        <v>8177</v>
      </c>
      <c r="I2906" t="s">
        <v>5529</v>
      </c>
      <c r="J2906" t="s">
        <v>132</v>
      </c>
      <c r="K2906" t="s">
        <v>8162</v>
      </c>
      <c r="L2906" s="5">
        <v>5.9</v>
      </c>
      <c r="M2906" t="s">
        <v>8178</v>
      </c>
      <c r="N2906" s="6">
        <v>61938</v>
      </c>
      <c r="O2906" t="s">
        <v>8179</v>
      </c>
      <c r="P2906" s="6">
        <v>40000000</v>
      </c>
      <c r="Q2906" s="6">
        <v>124608438</v>
      </c>
      <c r="R2906">
        <v>84608438</v>
      </c>
      <c r="S2906" t="s">
        <v>8175</v>
      </c>
      <c r="T2906" s="7">
        <v>42375</v>
      </c>
      <c r="U2906" t="s">
        <v>1918</v>
      </c>
      <c r="V2906" s="7">
        <v>42375</v>
      </c>
      <c r="W2906" t="s">
        <v>8198</v>
      </c>
      <c r="X2906" t="s">
        <v>8202</v>
      </c>
      <c r="Y2906">
        <v>2016</v>
      </c>
      <c r="Z2906">
        <v>6</v>
      </c>
    </row>
    <row r="2907" spans="1:26" x14ac:dyDescent="0.25">
      <c r="A2907" t="s">
        <v>7120</v>
      </c>
      <c r="B2907" t="s">
        <v>7121</v>
      </c>
      <c r="C2907" t="s">
        <v>7121</v>
      </c>
      <c r="D2907">
        <v>0</v>
      </c>
      <c r="E2907">
        <v>93</v>
      </c>
      <c r="F2907">
        <v>1</v>
      </c>
      <c r="G2907">
        <v>33</v>
      </c>
      <c r="H2907" t="s">
        <v>8177</v>
      </c>
      <c r="I2907" t="s">
        <v>83</v>
      </c>
      <c r="J2907" t="s">
        <v>8166</v>
      </c>
      <c r="K2907" t="s">
        <v>3857</v>
      </c>
      <c r="L2907" s="5">
        <v>6.2</v>
      </c>
      <c r="M2907" t="s">
        <v>8178</v>
      </c>
      <c r="N2907" s="6">
        <v>107336</v>
      </c>
      <c r="O2907" t="s">
        <v>8182</v>
      </c>
      <c r="P2907" s="6">
        <v>5000000</v>
      </c>
      <c r="Q2907" s="6">
        <v>41898409</v>
      </c>
      <c r="R2907">
        <v>36898409</v>
      </c>
      <c r="S2907" t="s">
        <v>8175</v>
      </c>
      <c r="T2907" s="7">
        <v>41870</v>
      </c>
      <c r="U2907" t="s">
        <v>5075</v>
      </c>
      <c r="V2907" s="7">
        <v>41870</v>
      </c>
      <c r="W2907" t="s">
        <v>8212</v>
      </c>
      <c r="X2907" t="s">
        <v>8197</v>
      </c>
      <c r="Y2907">
        <v>2014</v>
      </c>
      <c r="Z2907">
        <v>19</v>
      </c>
    </row>
    <row r="2908" spans="1:26" x14ac:dyDescent="0.25">
      <c r="A2908" t="s">
        <v>7122</v>
      </c>
      <c r="B2908" t="s">
        <v>7123</v>
      </c>
      <c r="C2908" t="s">
        <v>7123</v>
      </c>
      <c r="D2908">
        <v>0</v>
      </c>
      <c r="E2908">
        <v>97</v>
      </c>
      <c r="F2908">
        <v>1</v>
      </c>
      <c r="G2908">
        <v>37</v>
      </c>
      <c r="H2908" t="s">
        <v>8177</v>
      </c>
      <c r="I2908" t="s">
        <v>132</v>
      </c>
      <c r="J2908" t="s">
        <v>145</v>
      </c>
      <c r="K2908" t="s">
        <v>8157</v>
      </c>
      <c r="L2908" s="5">
        <v>6.5</v>
      </c>
      <c r="M2908" t="s">
        <v>8178</v>
      </c>
      <c r="N2908" s="6">
        <v>70060</v>
      </c>
      <c r="O2908" t="s">
        <v>8179</v>
      </c>
      <c r="P2908" s="6">
        <v>16800000</v>
      </c>
      <c r="Q2908" s="6">
        <v>51029361</v>
      </c>
      <c r="R2908">
        <v>34229361</v>
      </c>
      <c r="S2908" t="s">
        <v>8175</v>
      </c>
      <c r="T2908" s="7">
        <v>41837</v>
      </c>
      <c r="U2908" t="s">
        <v>186</v>
      </c>
      <c r="V2908" s="7">
        <v>41837</v>
      </c>
      <c r="W2908" t="s">
        <v>8209</v>
      </c>
      <c r="X2908" t="s">
        <v>8199</v>
      </c>
      <c r="Y2908">
        <v>2014</v>
      </c>
      <c r="Z2908">
        <v>17</v>
      </c>
    </row>
    <row r="2909" spans="1:26" x14ac:dyDescent="0.25">
      <c r="A2909" t="s">
        <v>7124</v>
      </c>
      <c r="B2909" t="s">
        <v>7125</v>
      </c>
      <c r="C2909" t="s">
        <v>7125</v>
      </c>
      <c r="D2909">
        <v>0</v>
      </c>
      <c r="E2909">
        <v>117</v>
      </c>
      <c r="F2909">
        <v>1</v>
      </c>
      <c r="G2909">
        <v>57</v>
      </c>
      <c r="H2909" t="s">
        <v>8177</v>
      </c>
      <c r="I2909" t="s">
        <v>8162</v>
      </c>
      <c r="J2909" t="s">
        <v>145</v>
      </c>
      <c r="K2909" t="s">
        <v>3857</v>
      </c>
      <c r="L2909" s="5">
        <v>7.8</v>
      </c>
      <c r="M2909" t="s">
        <v>8181</v>
      </c>
      <c r="N2909" s="6">
        <v>587065</v>
      </c>
      <c r="O2909" t="s">
        <v>8184</v>
      </c>
      <c r="P2909" s="6">
        <v>8500000</v>
      </c>
      <c r="Q2909" s="6">
        <v>47425835</v>
      </c>
      <c r="R2909">
        <v>38925835</v>
      </c>
      <c r="S2909" t="s">
        <v>8175</v>
      </c>
      <c r="T2909" s="7">
        <v>41887</v>
      </c>
      <c r="U2909" t="s">
        <v>7126</v>
      </c>
      <c r="V2909" s="7">
        <v>41887</v>
      </c>
      <c r="W2909" t="s">
        <v>8211</v>
      </c>
      <c r="X2909" t="s">
        <v>1465</v>
      </c>
      <c r="Y2909">
        <v>2014</v>
      </c>
      <c r="Z2909">
        <v>5</v>
      </c>
    </row>
    <row r="2910" spans="1:26" x14ac:dyDescent="0.25">
      <c r="A2910" t="s">
        <v>7127</v>
      </c>
      <c r="B2910" t="s">
        <v>7128</v>
      </c>
      <c r="C2910" t="s">
        <v>7128</v>
      </c>
      <c r="D2910">
        <v>0</v>
      </c>
      <c r="E2910">
        <v>89</v>
      </c>
      <c r="F2910">
        <v>1</v>
      </c>
      <c r="G2910">
        <v>29</v>
      </c>
      <c r="H2910" t="s">
        <v>8177</v>
      </c>
      <c r="I2910" t="s">
        <v>5529</v>
      </c>
      <c r="J2910" t="s">
        <v>8161</v>
      </c>
      <c r="K2910" t="s">
        <v>3857</v>
      </c>
      <c r="L2910" s="5">
        <v>6.4</v>
      </c>
      <c r="M2910" t="s">
        <v>8178</v>
      </c>
      <c r="N2910" s="6">
        <v>522402</v>
      </c>
      <c r="O2910" t="s">
        <v>8184</v>
      </c>
      <c r="P2910" s="6">
        <v>40000000</v>
      </c>
      <c r="Q2910" s="6">
        <v>469058574</v>
      </c>
      <c r="R2910">
        <v>429058574</v>
      </c>
      <c r="S2910" t="s">
        <v>8175</v>
      </c>
      <c r="T2910" s="7">
        <v>41845</v>
      </c>
      <c r="U2910" t="s">
        <v>1749</v>
      </c>
      <c r="V2910" s="7">
        <v>41845</v>
      </c>
      <c r="W2910" t="s">
        <v>8209</v>
      </c>
      <c r="X2910" t="s">
        <v>1465</v>
      </c>
      <c r="Y2910">
        <v>2014</v>
      </c>
      <c r="Z2910">
        <v>25</v>
      </c>
    </row>
    <row r="2911" spans="1:26" x14ac:dyDescent="0.25">
      <c r="A2911" t="s">
        <v>7129</v>
      </c>
      <c r="B2911" t="s">
        <v>7130</v>
      </c>
      <c r="C2911" t="s">
        <v>7130</v>
      </c>
      <c r="D2911">
        <v>0</v>
      </c>
      <c r="E2911">
        <v>140</v>
      </c>
      <c r="F2911">
        <v>2</v>
      </c>
      <c r="G2911">
        <v>20</v>
      </c>
      <c r="H2911" t="s">
        <v>8183</v>
      </c>
      <c r="I2911" t="s">
        <v>5529</v>
      </c>
      <c r="J2911" t="s">
        <v>145</v>
      </c>
      <c r="K2911" t="s">
        <v>3857</v>
      </c>
      <c r="L2911" s="5">
        <v>6.6</v>
      </c>
      <c r="M2911" t="s">
        <v>8178</v>
      </c>
      <c r="N2911" s="6">
        <v>197064</v>
      </c>
      <c r="O2911" t="s">
        <v>8182</v>
      </c>
      <c r="P2911" s="6">
        <v>69000000</v>
      </c>
      <c r="Q2911" s="6">
        <v>151572634</v>
      </c>
      <c r="R2911">
        <v>82572634</v>
      </c>
      <c r="S2911" t="s">
        <v>8175</v>
      </c>
      <c r="T2911" s="7">
        <v>43150</v>
      </c>
      <c r="U2911" t="s">
        <v>3330</v>
      </c>
      <c r="V2911" s="7">
        <v>43150</v>
      </c>
      <c r="W2911" t="s">
        <v>8201</v>
      </c>
      <c r="X2911" t="s">
        <v>8205</v>
      </c>
      <c r="Y2911">
        <v>2018</v>
      </c>
      <c r="Z2911">
        <v>19</v>
      </c>
    </row>
    <row r="2912" spans="1:26" x14ac:dyDescent="0.25">
      <c r="A2912" t="s">
        <v>7131</v>
      </c>
      <c r="B2912" t="s">
        <v>7132</v>
      </c>
      <c r="C2912" t="s">
        <v>7132</v>
      </c>
      <c r="D2912">
        <v>0</v>
      </c>
      <c r="E2912">
        <v>114</v>
      </c>
      <c r="F2912">
        <v>1</v>
      </c>
      <c r="G2912">
        <v>54</v>
      </c>
      <c r="H2912" t="s">
        <v>8177</v>
      </c>
      <c r="I2912" t="s">
        <v>8158</v>
      </c>
      <c r="J2912" t="s">
        <v>132</v>
      </c>
      <c r="K2912" t="s">
        <v>145</v>
      </c>
      <c r="L2912" s="5">
        <v>7.3</v>
      </c>
      <c r="M2912" t="s">
        <v>8181</v>
      </c>
      <c r="N2912" s="6">
        <v>226521</v>
      </c>
      <c r="O2912" t="s">
        <v>8182</v>
      </c>
      <c r="P2912" s="6">
        <v>11000000</v>
      </c>
      <c r="Q2912" s="6">
        <v>48428048</v>
      </c>
      <c r="R2912">
        <v>37428048</v>
      </c>
      <c r="S2912" t="s">
        <v>8175</v>
      </c>
      <c r="T2912" s="7">
        <v>41705</v>
      </c>
      <c r="U2912" t="s">
        <v>3083</v>
      </c>
      <c r="V2912" s="7">
        <v>41705</v>
      </c>
      <c r="W2912" t="s">
        <v>8203</v>
      </c>
      <c r="X2912" t="s">
        <v>1465</v>
      </c>
      <c r="Y2912">
        <v>2014</v>
      </c>
      <c r="Z2912">
        <v>7</v>
      </c>
    </row>
    <row r="2913" spans="1:26" x14ac:dyDescent="0.25">
      <c r="A2913" t="s">
        <v>7133</v>
      </c>
      <c r="B2913" t="s">
        <v>7134</v>
      </c>
      <c r="C2913" t="s">
        <v>7134</v>
      </c>
      <c r="D2913">
        <v>0</v>
      </c>
      <c r="E2913">
        <v>113</v>
      </c>
      <c r="F2913">
        <v>1</v>
      </c>
      <c r="G2913">
        <v>53</v>
      </c>
      <c r="H2913" t="s">
        <v>8177</v>
      </c>
      <c r="I2913" t="s">
        <v>145</v>
      </c>
      <c r="J2913" t="s">
        <v>8167</v>
      </c>
      <c r="K2913" t="s">
        <v>4390</v>
      </c>
      <c r="L2913" s="5">
        <v>6.6</v>
      </c>
      <c r="M2913" t="s">
        <v>8178</v>
      </c>
      <c r="N2913" s="6">
        <v>58831</v>
      </c>
      <c r="O2913" t="s">
        <v>8179</v>
      </c>
      <c r="P2913" s="6">
        <v>15000000</v>
      </c>
      <c r="Q2913" s="6">
        <v>16322067</v>
      </c>
      <c r="R2913">
        <v>1322067</v>
      </c>
      <c r="S2913" t="s">
        <v>8175</v>
      </c>
      <c r="T2913" s="7">
        <v>42147</v>
      </c>
      <c r="U2913" t="s">
        <v>6695</v>
      </c>
      <c r="V2913" s="7">
        <v>42147</v>
      </c>
      <c r="W2913" t="s">
        <v>8213</v>
      </c>
      <c r="X2913" t="s">
        <v>8206</v>
      </c>
      <c r="Y2913">
        <v>2015</v>
      </c>
      <c r="Z2913">
        <v>23</v>
      </c>
    </row>
    <row r="2914" spans="1:26" x14ac:dyDescent="0.25">
      <c r="A2914" t="s">
        <v>7135</v>
      </c>
      <c r="B2914" t="s">
        <v>7136</v>
      </c>
      <c r="C2914" t="s">
        <v>7136</v>
      </c>
      <c r="D2914">
        <v>0</v>
      </c>
      <c r="E2914">
        <v>106</v>
      </c>
      <c r="F2914">
        <v>1</v>
      </c>
      <c r="G2914">
        <v>46</v>
      </c>
      <c r="H2914" t="s">
        <v>8177</v>
      </c>
      <c r="I2914" t="s">
        <v>145</v>
      </c>
      <c r="J2914" t="s">
        <v>8166</v>
      </c>
      <c r="K2914" t="s">
        <v>8157</v>
      </c>
      <c r="L2914" s="5">
        <v>7.3</v>
      </c>
      <c r="M2914" t="s">
        <v>8181</v>
      </c>
      <c r="N2914" s="6">
        <v>131260</v>
      </c>
      <c r="O2914" t="s">
        <v>8182</v>
      </c>
      <c r="P2914" s="6">
        <v>1000000</v>
      </c>
      <c r="Q2914" s="6">
        <v>481234</v>
      </c>
      <c r="R2914">
        <v>-518766</v>
      </c>
      <c r="S2914" t="s">
        <v>8185</v>
      </c>
      <c r="T2914" s="7">
        <v>41657</v>
      </c>
      <c r="U2914" t="s">
        <v>6044</v>
      </c>
      <c r="V2914" s="7">
        <v>41657</v>
      </c>
      <c r="W2914" t="s">
        <v>8198</v>
      </c>
      <c r="X2914" t="s">
        <v>8206</v>
      </c>
      <c r="Y2914">
        <v>2014</v>
      </c>
      <c r="Z2914">
        <v>18</v>
      </c>
    </row>
    <row r="2915" spans="1:26" x14ac:dyDescent="0.25">
      <c r="A2915" t="s">
        <v>7137</v>
      </c>
      <c r="B2915" t="s">
        <v>7138</v>
      </c>
      <c r="C2915" t="s">
        <v>7139</v>
      </c>
      <c r="D2915">
        <v>0</v>
      </c>
      <c r="E2915">
        <v>105</v>
      </c>
      <c r="F2915">
        <v>1</v>
      </c>
      <c r="G2915">
        <v>45</v>
      </c>
      <c r="H2915" t="s">
        <v>8177</v>
      </c>
      <c r="I2915" t="s">
        <v>5529</v>
      </c>
      <c r="J2915" t="s">
        <v>8160</v>
      </c>
      <c r="K2915" t="s">
        <v>145</v>
      </c>
      <c r="L2915" s="5">
        <v>7</v>
      </c>
      <c r="M2915" t="s">
        <v>8178</v>
      </c>
      <c r="N2915" s="6">
        <v>59136</v>
      </c>
      <c r="O2915" t="s">
        <v>8179</v>
      </c>
      <c r="P2915" s="6">
        <v>36000000</v>
      </c>
      <c r="Q2915" s="6">
        <v>157029618</v>
      </c>
      <c r="R2915">
        <v>121029618</v>
      </c>
      <c r="S2915" t="s">
        <v>8175</v>
      </c>
      <c r="T2915" s="7">
        <v>42354</v>
      </c>
      <c r="U2915" t="s">
        <v>5434</v>
      </c>
      <c r="V2915" s="7">
        <v>42354</v>
      </c>
      <c r="W2915" t="s">
        <v>8196</v>
      </c>
      <c r="X2915" t="s">
        <v>8202</v>
      </c>
      <c r="Y2915">
        <v>2015</v>
      </c>
      <c r="Z2915">
        <v>16</v>
      </c>
    </row>
    <row r="2916" spans="1:26" x14ac:dyDescent="0.25">
      <c r="A2916" t="s">
        <v>7140</v>
      </c>
      <c r="B2916" t="s">
        <v>7141</v>
      </c>
      <c r="C2916" t="s">
        <v>7141</v>
      </c>
      <c r="D2916">
        <v>0</v>
      </c>
      <c r="E2916">
        <v>134</v>
      </c>
      <c r="F2916">
        <v>2</v>
      </c>
      <c r="G2916">
        <v>14</v>
      </c>
      <c r="H2916" t="s">
        <v>8183</v>
      </c>
      <c r="I2916" t="s">
        <v>5529</v>
      </c>
      <c r="J2916" t="s">
        <v>8158</v>
      </c>
      <c r="K2916" t="s">
        <v>132</v>
      </c>
      <c r="L2916" s="5">
        <v>7.3</v>
      </c>
      <c r="M2916" t="s">
        <v>8181</v>
      </c>
      <c r="N2916" s="6">
        <v>198066</v>
      </c>
      <c r="O2916" t="s">
        <v>8182</v>
      </c>
      <c r="P2916" s="6">
        <v>150000000</v>
      </c>
      <c r="Q2916" s="6">
        <v>208177026</v>
      </c>
      <c r="R2916">
        <v>58177026</v>
      </c>
      <c r="S2916" t="s">
        <v>8175</v>
      </c>
      <c r="T2916" s="7">
        <v>44995</v>
      </c>
      <c r="U2916" t="s">
        <v>6002</v>
      </c>
      <c r="V2916" s="7">
        <v>44995</v>
      </c>
      <c r="W2916" t="s">
        <v>8203</v>
      </c>
      <c r="X2916" t="s">
        <v>1465</v>
      </c>
      <c r="Y2916">
        <v>2023</v>
      </c>
      <c r="Z2916">
        <v>10</v>
      </c>
    </row>
    <row r="2917" spans="1:26" x14ac:dyDescent="0.25">
      <c r="A2917" t="s">
        <v>7142</v>
      </c>
      <c r="B2917" t="s">
        <v>7143</v>
      </c>
      <c r="C2917" t="s">
        <v>7144</v>
      </c>
      <c r="D2917">
        <v>0</v>
      </c>
      <c r="E2917">
        <v>119</v>
      </c>
      <c r="F2917">
        <v>1</v>
      </c>
      <c r="G2917">
        <v>59</v>
      </c>
      <c r="H2917" t="s">
        <v>8177</v>
      </c>
      <c r="I2917" t="s">
        <v>5529</v>
      </c>
      <c r="J2917" t="s">
        <v>8158</v>
      </c>
      <c r="K2917" t="s">
        <v>8161</v>
      </c>
      <c r="L2917" s="5">
        <v>6.2</v>
      </c>
      <c r="M2917" t="s">
        <v>8178</v>
      </c>
      <c r="N2917" s="6">
        <v>249730</v>
      </c>
      <c r="O2917" t="s">
        <v>8182</v>
      </c>
      <c r="P2917" s="6">
        <v>110000000</v>
      </c>
      <c r="Q2917" s="6">
        <v>297002527</v>
      </c>
      <c r="R2917">
        <v>187002527</v>
      </c>
      <c r="S2917" t="s">
        <v>8175</v>
      </c>
      <c r="T2917" s="7">
        <v>42074</v>
      </c>
      <c r="U2917" t="s">
        <v>3771</v>
      </c>
      <c r="V2917" s="7">
        <v>42074</v>
      </c>
      <c r="W2917" t="s">
        <v>8203</v>
      </c>
      <c r="X2917" t="s">
        <v>8202</v>
      </c>
      <c r="Y2917">
        <v>2015</v>
      </c>
      <c r="Z2917">
        <v>11</v>
      </c>
    </row>
    <row r="2918" spans="1:26" x14ac:dyDescent="0.25">
      <c r="A2918" t="s">
        <v>7145</v>
      </c>
      <c r="B2918" t="s">
        <v>7146</v>
      </c>
      <c r="C2918" t="s">
        <v>7146</v>
      </c>
      <c r="D2918">
        <v>0</v>
      </c>
      <c r="E2918">
        <v>97</v>
      </c>
      <c r="F2918">
        <v>1</v>
      </c>
      <c r="G2918">
        <v>37</v>
      </c>
      <c r="H2918" t="s">
        <v>8177</v>
      </c>
      <c r="I2918" t="s">
        <v>145</v>
      </c>
      <c r="J2918" t="s">
        <v>8166</v>
      </c>
      <c r="K2918" t="s">
        <v>8161</v>
      </c>
      <c r="L2918" s="5">
        <v>6</v>
      </c>
      <c r="M2918" t="s">
        <v>8178</v>
      </c>
      <c r="N2918" s="6">
        <v>68375</v>
      </c>
      <c r="O2918" t="s">
        <v>8179</v>
      </c>
      <c r="P2918" s="6">
        <v>4000000</v>
      </c>
      <c r="Q2918" s="6">
        <v>2595622</v>
      </c>
      <c r="R2918">
        <v>-1404378</v>
      </c>
      <c r="S2918" t="s">
        <v>8185</v>
      </c>
      <c r="T2918" s="7">
        <v>41659</v>
      </c>
      <c r="U2918" t="s">
        <v>7147</v>
      </c>
      <c r="V2918" s="7">
        <v>41659</v>
      </c>
      <c r="W2918" t="s">
        <v>8198</v>
      </c>
      <c r="X2918" t="s">
        <v>8205</v>
      </c>
      <c r="Y2918">
        <v>2014</v>
      </c>
      <c r="Z2918">
        <v>20</v>
      </c>
    </row>
    <row r="2919" spans="1:26" x14ac:dyDescent="0.25">
      <c r="A2919" t="s">
        <v>7148</v>
      </c>
      <c r="B2919" t="s">
        <v>7149</v>
      </c>
      <c r="C2919" t="s">
        <v>7149</v>
      </c>
      <c r="D2919">
        <v>0</v>
      </c>
      <c r="E2919">
        <v>101</v>
      </c>
      <c r="F2919">
        <v>1</v>
      </c>
      <c r="G2919">
        <v>41</v>
      </c>
      <c r="H2919" t="s">
        <v>8177</v>
      </c>
      <c r="I2919" t="s">
        <v>5529</v>
      </c>
      <c r="J2919" t="s">
        <v>8162</v>
      </c>
      <c r="K2919" t="s">
        <v>3857</v>
      </c>
      <c r="L2919" s="5">
        <v>7.4</v>
      </c>
      <c r="M2919" t="s">
        <v>8181</v>
      </c>
      <c r="N2919" s="6">
        <v>718700</v>
      </c>
      <c r="O2919" t="s">
        <v>8184</v>
      </c>
      <c r="P2919" s="6">
        <v>20000000</v>
      </c>
      <c r="Q2919" s="6">
        <v>86081850</v>
      </c>
      <c r="R2919">
        <v>66081850</v>
      </c>
      <c r="S2919" t="s">
        <v>8175</v>
      </c>
      <c r="T2919" s="7">
        <v>41901</v>
      </c>
      <c r="U2919" t="s">
        <v>7150</v>
      </c>
      <c r="V2919" s="7">
        <v>41901</v>
      </c>
      <c r="W2919" t="s">
        <v>8211</v>
      </c>
      <c r="X2919" t="s">
        <v>1465</v>
      </c>
      <c r="Y2919">
        <v>2014</v>
      </c>
      <c r="Z2919">
        <v>19</v>
      </c>
    </row>
    <row r="2920" spans="1:26" x14ac:dyDescent="0.25">
      <c r="A2920" t="s">
        <v>7151</v>
      </c>
      <c r="B2920" t="s">
        <v>7152</v>
      </c>
      <c r="C2920" t="s">
        <v>7152</v>
      </c>
      <c r="D2920">
        <v>0</v>
      </c>
      <c r="E2920">
        <v>89</v>
      </c>
      <c r="F2920">
        <v>1</v>
      </c>
      <c r="G2920">
        <v>29</v>
      </c>
      <c r="H2920" t="s">
        <v>8177</v>
      </c>
      <c r="I2920" t="s">
        <v>83</v>
      </c>
      <c r="J2920" t="s">
        <v>8166</v>
      </c>
      <c r="K2920" t="s">
        <v>3857</v>
      </c>
      <c r="L2920" s="5">
        <v>5.6</v>
      </c>
      <c r="M2920" t="s">
        <v>8178</v>
      </c>
      <c r="N2920" s="6">
        <v>59842</v>
      </c>
      <c r="O2920" t="s">
        <v>8179</v>
      </c>
      <c r="P2920" s="6">
        <v>5300000</v>
      </c>
      <c r="Q2920" s="6">
        <v>62198461</v>
      </c>
      <c r="R2920">
        <v>56898461</v>
      </c>
      <c r="S2920" t="s">
        <v>8175</v>
      </c>
      <c r="T2920" s="7">
        <v>42880</v>
      </c>
      <c r="U2920" t="s">
        <v>7153</v>
      </c>
      <c r="V2920" s="7">
        <v>42880</v>
      </c>
      <c r="W2920" t="s">
        <v>8213</v>
      </c>
      <c r="X2920" t="s">
        <v>8199</v>
      </c>
      <c r="Y2920">
        <v>2017</v>
      </c>
      <c r="Z2920">
        <v>25</v>
      </c>
    </row>
    <row r="2921" spans="1:26" x14ac:dyDescent="0.25">
      <c r="A2921" t="s">
        <v>7154</v>
      </c>
      <c r="B2921" t="s">
        <v>7155</v>
      </c>
      <c r="C2921" t="s">
        <v>7155</v>
      </c>
      <c r="D2921">
        <v>0</v>
      </c>
      <c r="E2921">
        <v>123</v>
      </c>
      <c r="F2921">
        <v>2</v>
      </c>
      <c r="G2921">
        <v>3</v>
      </c>
      <c r="H2921" t="s">
        <v>8183</v>
      </c>
      <c r="I2921" t="s">
        <v>8158</v>
      </c>
      <c r="J2921" t="s">
        <v>145</v>
      </c>
      <c r="K2921" t="s">
        <v>8166</v>
      </c>
      <c r="L2921" s="5">
        <v>6.5</v>
      </c>
      <c r="M2921" t="s">
        <v>8178</v>
      </c>
      <c r="N2921" s="6">
        <v>254188</v>
      </c>
      <c r="O2921" t="s">
        <v>8182</v>
      </c>
      <c r="P2921" s="6">
        <v>90000000</v>
      </c>
      <c r="Q2921" s="6">
        <v>127461872</v>
      </c>
      <c r="R2921">
        <v>37461872</v>
      </c>
      <c r="S2921" t="s">
        <v>8175</v>
      </c>
      <c r="T2921" s="7">
        <v>43706</v>
      </c>
      <c r="U2921" t="s">
        <v>4384</v>
      </c>
      <c r="V2921" s="7">
        <v>43706</v>
      </c>
      <c r="W2921" t="s">
        <v>8212</v>
      </c>
      <c r="X2921" t="s">
        <v>8199</v>
      </c>
      <c r="Y2921">
        <v>2019</v>
      </c>
      <c r="Z2921">
        <v>29</v>
      </c>
    </row>
    <row r="2922" spans="1:26" x14ac:dyDescent="0.25">
      <c r="A2922" t="s">
        <v>7156</v>
      </c>
      <c r="B2922" t="s">
        <v>7157</v>
      </c>
      <c r="C2922" t="s">
        <v>7157</v>
      </c>
      <c r="D2922">
        <v>0</v>
      </c>
      <c r="E2922">
        <v>117</v>
      </c>
      <c r="F2922">
        <v>1</v>
      </c>
      <c r="G2922">
        <v>57</v>
      </c>
      <c r="H2922" t="s">
        <v>8177</v>
      </c>
      <c r="I2922" t="s">
        <v>132</v>
      </c>
      <c r="J2922" t="s">
        <v>5802</v>
      </c>
      <c r="K2922" t="s">
        <v>5802</v>
      </c>
      <c r="L2922" s="5">
        <v>6.9</v>
      </c>
      <c r="M2922" t="s">
        <v>8178</v>
      </c>
      <c r="N2922" s="6">
        <v>57571</v>
      </c>
      <c r="O2922" t="s">
        <v>8179</v>
      </c>
      <c r="P2922" s="6">
        <v>10000000</v>
      </c>
      <c r="Q2922" s="6">
        <v>4644472</v>
      </c>
      <c r="R2922">
        <v>-5355528</v>
      </c>
      <c r="S2922" t="s">
        <v>8185</v>
      </c>
      <c r="T2922" s="7">
        <v>42440</v>
      </c>
      <c r="U2922" t="s">
        <v>1193</v>
      </c>
      <c r="V2922" s="7">
        <v>42440</v>
      </c>
      <c r="W2922" t="s">
        <v>8203</v>
      </c>
      <c r="X2922" t="s">
        <v>1465</v>
      </c>
      <c r="Y2922">
        <v>2016</v>
      </c>
      <c r="Z2922">
        <v>11</v>
      </c>
    </row>
    <row r="2923" spans="1:26" x14ac:dyDescent="0.25">
      <c r="A2923" t="s">
        <v>7158</v>
      </c>
      <c r="B2923" t="s">
        <v>7159</v>
      </c>
      <c r="C2923" t="s">
        <v>7159</v>
      </c>
      <c r="D2923">
        <v>0</v>
      </c>
      <c r="E2923">
        <v>125</v>
      </c>
      <c r="F2923">
        <v>2</v>
      </c>
      <c r="G2923">
        <v>5</v>
      </c>
      <c r="H2923" t="s">
        <v>8183</v>
      </c>
      <c r="I2923" t="s">
        <v>5529</v>
      </c>
      <c r="J2923" t="s">
        <v>8162</v>
      </c>
      <c r="K2923" t="s">
        <v>145</v>
      </c>
      <c r="L2923" s="5">
        <v>7</v>
      </c>
      <c r="M2923" t="s">
        <v>8178</v>
      </c>
      <c r="N2923" s="6">
        <v>76224</v>
      </c>
      <c r="O2923" t="s">
        <v>8179</v>
      </c>
      <c r="P2923" s="6">
        <v>20000000</v>
      </c>
      <c r="Q2923" s="6">
        <v>12007070</v>
      </c>
      <c r="R2923">
        <v>-7992930</v>
      </c>
      <c r="S2923" t="s">
        <v>8185</v>
      </c>
      <c r="T2923" s="7">
        <v>41949</v>
      </c>
      <c r="U2923" t="s">
        <v>5960</v>
      </c>
      <c r="V2923" s="7">
        <v>41949</v>
      </c>
      <c r="W2923" t="s">
        <v>8207</v>
      </c>
      <c r="X2923" t="s">
        <v>8199</v>
      </c>
      <c r="Y2923">
        <v>2014</v>
      </c>
      <c r="Z2923">
        <v>6</v>
      </c>
    </row>
    <row r="2924" spans="1:26" x14ac:dyDescent="0.25">
      <c r="A2924" t="s">
        <v>7160</v>
      </c>
      <c r="B2924" t="s">
        <v>7161</v>
      </c>
      <c r="C2924" t="s">
        <v>7161</v>
      </c>
      <c r="D2924">
        <v>0</v>
      </c>
      <c r="E2924">
        <v>108</v>
      </c>
      <c r="F2924">
        <v>1</v>
      </c>
      <c r="G2924">
        <v>48</v>
      </c>
      <c r="H2924" t="s">
        <v>8177</v>
      </c>
      <c r="I2924" t="s">
        <v>8158</v>
      </c>
      <c r="J2924" t="s">
        <v>8159</v>
      </c>
      <c r="K2924" t="s">
        <v>132</v>
      </c>
      <c r="L2924" s="5">
        <v>8</v>
      </c>
      <c r="M2924" t="s">
        <v>8181</v>
      </c>
      <c r="N2924" s="6">
        <v>530557</v>
      </c>
      <c r="O2924" t="s">
        <v>8184</v>
      </c>
      <c r="P2924" s="6">
        <v>150000000</v>
      </c>
      <c r="Q2924" s="6">
        <v>1025521689</v>
      </c>
      <c r="R2924">
        <v>875521689</v>
      </c>
      <c r="S2924" t="s">
        <v>8175</v>
      </c>
      <c r="T2924" s="7">
        <v>42410</v>
      </c>
      <c r="U2924" t="s">
        <v>7162</v>
      </c>
      <c r="V2924" s="7">
        <v>42410</v>
      </c>
      <c r="W2924" t="s">
        <v>8201</v>
      </c>
      <c r="X2924" t="s">
        <v>8202</v>
      </c>
      <c r="Y2924">
        <v>2016</v>
      </c>
      <c r="Z2924">
        <v>10</v>
      </c>
    </row>
    <row r="2925" spans="1:26" x14ac:dyDescent="0.25">
      <c r="A2925" t="s">
        <v>7163</v>
      </c>
      <c r="B2925" t="s">
        <v>7164</v>
      </c>
      <c r="C2925" t="s">
        <v>7164</v>
      </c>
      <c r="D2925">
        <v>0</v>
      </c>
      <c r="E2925">
        <v>102</v>
      </c>
      <c r="F2925">
        <v>1</v>
      </c>
      <c r="G2925">
        <v>42</v>
      </c>
      <c r="H2925" t="s">
        <v>8177</v>
      </c>
      <c r="I2925" t="s">
        <v>8159</v>
      </c>
      <c r="J2925" t="s">
        <v>132</v>
      </c>
      <c r="K2925" t="s">
        <v>8163</v>
      </c>
      <c r="L2925" s="5">
        <v>7.2</v>
      </c>
      <c r="M2925" t="s">
        <v>8181</v>
      </c>
      <c r="N2925" s="6">
        <v>248828</v>
      </c>
      <c r="O2925" t="s">
        <v>8182</v>
      </c>
      <c r="P2925" s="6">
        <v>50000000</v>
      </c>
      <c r="Q2925" s="6">
        <v>256786742</v>
      </c>
      <c r="R2925">
        <v>206786742</v>
      </c>
      <c r="S2925" t="s">
        <v>8175</v>
      </c>
      <c r="T2925" s="7">
        <v>44503</v>
      </c>
      <c r="U2925" t="s">
        <v>7165</v>
      </c>
      <c r="V2925" s="7">
        <v>44503</v>
      </c>
      <c r="W2925" t="s">
        <v>8207</v>
      </c>
      <c r="X2925" t="s">
        <v>8202</v>
      </c>
      <c r="Y2925">
        <v>2021</v>
      </c>
      <c r="Z2925">
        <v>3</v>
      </c>
    </row>
    <row r="2926" spans="1:26" x14ac:dyDescent="0.25">
      <c r="A2926" t="s">
        <v>7166</v>
      </c>
      <c r="B2926" t="s">
        <v>7167</v>
      </c>
      <c r="C2926" t="s">
        <v>7167</v>
      </c>
      <c r="D2926">
        <v>0</v>
      </c>
      <c r="E2926">
        <v>87</v>
      </c>
      <c r="F2926">
        <v>1</v>
      </c>
      <c r="G2926">
        <v>27</v>
      </c>
      <c r="H2926" t="s">
        <v>8177</v>
      </c>
      <c r="I2926" t="s">
        <v>5529</v>
      </c>
      <c r="J2926" t="s">
        <v>132</v>
      </c>
      <c r="K2926" t="s">
        <v>8162</v>
      </c>
      <c r="L2926" s="5">
        <v>5.0999999999999996</v>
      </c>
      <c r="M2926" t="s">
        <v>8178</v>
      </c>
      <c r="N2926" s="6">
        <v>53360</v>
      </c>
      <c r="O2926" t="s">
        <v>8179</v>
      </c>
      <c r="P2926" s="6">
        <v>35000000</v>
      </c>
      <c r="Q2926" s="6">
        <v>51680201</v>
      </c>
      <c r="R2926">
        <v>16680201</v>
      </c>
      <c r="S2926" t="s">
        <v>8175</v>
      </c>
      <c r="T2926" s="7">
        <v>42124</v>
      </c>
      <c r="U2926" t="s">
        <v>4177</v>
      </c>
      <c r="V2926" s="7">
        <v>42124</v>
      </c>
      <c r="W2926" t="s">
        <v>8210</v>
      </c>
      <c r="X2926" t="s">
        <v>8199</v>
      </c>
      <c r="Y2926">
        <v>2015</v>
      </c>
      <c r="Z2926">
        <v>30</v>
      </c>
    </row>
    <row r="2927" spans="1:26" x14ac:dyDescent="0.25">
      <c r="A2927" t="s">
        <v>7168</v>
      </c>
      <c r="B2927" t="s">
        <v>7169</v>
      </c>
      <c r="C2927" t="s">
        <v>7169</v>
      </c>
      <c r="D2927">
        <v>0</v>
      </c>
      <c r="E2927">
        <v>103</v>
      </c>
      <c r="F2927">
        <v>1</v>
      </c>
      <c r="G2927">
        <v>43</v>
      </c>
      <c r="H2927" t="s">
        <v>8177</v>
      </c>
      <c r="I2927" t="s">
        <v>5529</v>
      </c>
      <c r="J2927" t="s">
        <v>83</v>
      </c>
      <c r="K2927" t="s">
        <v>8161</v>
      </c>
      <c r="L2927" s="5">
        <v>6.4</v>
      </c>
      <c r="M2927" t="s">
        <v>8178</v>
      </c>
      <c r="N2927" s="6">
        <v>159835</v>
      </c>
      <c r="O2927" t="s">
        <v>8182</v>
      </c>
      <c r="P2927" s="6">
        <v>9000000</v>
      </c>
      <c r="Q2927" s="6">
        <v>111928365</v>
      </c>
      <c r="R2927">
        <v>102928365</v>
      </c>
      <c r="S2927" t="s">
        <v>8175</v>
      </c>
      <c r="T2927" s="7">
        <v>41837</v>
      </c>
      <c r="U2927" t="s">
        <v>6769</v>
      </c>
      <c r="V2927" s="7">
        <v>41837</v>
      </c>
      <c r="W2927" t="s">
        <v>8209</v>
      </c>
      <c r="X2927" t="s">
        <v>8199</v>
      </c>
      <c r="Y2927">
        <v>2014</v>
      </c>
      <c r="Z2927">
        <v>17</v>
      </c>
    </row>
    <row r="2928" spans="1:26" x14ac:dyDescent="0.25">
      <c r="A2928" t="s">
        <v>7170</v>
      </c>
      <c r="B2928" t="s">
        <v>7171</v>
      </c>
      <c r="C2928" t="s">
        <v>7171</v>
      </c>
      <c r="D2928">
        <v>0</v>
      </c>
      <c r="E2928">
        <v>151</v>
      </c>
      <c r="F2928">
        <v>2</v>
      </c>
      <c r="G2928">
        <v>31</v>
      </c>
      <c r="H2928" t="s">
        <v>8183</v>
      </c>
      <c r="I2928" t="s">
        <v>5529</v>
      </c>
      <c r="J2928" t="s">
        <v>8158</v>
      </c>
      <c r="K2928" t="s">
        <v>8161</v>
      </c>
      <c r="L2928" s="5">
        <v>6.5</v>
      </c>
      <c r="M2928" t="s">
        <v>8178</v>
      </c>
      <c r="N2928" s="6">
        <v>742300</v>
      </c>
      <c r="O2928" t="s">
        <v>8184</v>
      </c>
      <c r="P2928" s="6">
        <v>250000000</v>
      </c>
      <c r="Q2928" s="6">
        <v>874362803</v>
      </c>
      <c r="R2928">
        <v>624362803</v>
      </c>
      <c r="S2928" t="s">
        <v>8175</v>
      </c>
      <c r="T2928" s="7">
        <v>42441</v>
      </c>
      <c r="U2928" t="s">
        <v>3353</v>
      </c>
      <c r="V2928" s="7">
        <v>42441</v>
      </c>
      <c r="W2928" t="s">
        <v>8203</v>
      </c>
      <c r="X2928" t="s">
        <v>8206</v>
      </c>
      <c r="Y2928">
        <v>2016</v>
      </c>
      <c r="Z2928">
        <v>12</v>
      </c>
    </row>
    <row r="2929" spans="1:26" x14ac:dyDescent="0.25">
      <c r="A2929" t="s">
        <v>7172</v>
      </c>
      <c r="B2929" t="s">
        <v>7173</v>
      </c>
      <c r="C2929" t="s">
        <v>7173</v>
      </c>
      <c r="D2929">
        <v>0</v>
      </c>
      <c r="E2929">
        <v>123</v>
      </c>
      <c r="F2929">
        <v>2</v>
      </c>
      <c r="G2929">
        <v>3</v>
      </c>
      <c r="H2929" t="s">
        <v>8183</v>
      </c>
      <c r="I2929" t="s">
        <v>8160</v>
      </c>
      <c r="J2929" t="s">
        <v>145</v>
      </c>
      <c r="K2929" t="s">
        <v>8157</v>
      </c>
      <c r="L2929" s="5">
        <v>7.7</v>
      </c>
      <c r="M2929" t="s">
        <v>8181</v>
      </c>
      <c r="N2929" s="6">
        <v>472764</v>
      </c>
      <c r="O2929" t="s">
        <v>8182</v>
      </c>
      <c r="P2929" s="6">
        <v>15000000</v>
      </c>
      <c r="Q2929" s="6">
        <v>123726688</v>
      </c>
      <c r="R2929">
        <v>108726688</v>
      </c>
      <c r="S2929" t="s">
        <v>8175</v>
      </c>
      <c r="T2929" s="7">
        <v>41889</v>
      </c>
      <c r="U2929" t="s">
        <v>7174</v>
      </c>
      <c r="V2929" s="7">
        <v>41889</v>
      </c>
      <c r="W2929" t="s">
        <v>8211</v>
      </c>
      <c r="X2929" t="s">
        <v>8200</v>
      </c>
      <c r="Y2929">
        <v>2014</v>
      </c>
      <c r="Z2929">
        <v>7</v>
      </c>
    </row>
    <row r="2930" spans="1:26" x14ac:dyDescent="0.25">
      <c r="A2930" t="s">
        <v>7175</v>
      </c>
      <c r="B2930" t="s">
        <v>7176</v>
      </c>
      <c r="C2930" t="s">
        <v>7176</v>
      </c>
      <c r="D2930">
        <v>0</v>
      </c>
      <c r="E2930">
        <v>100</v>
      </c>
      <c r="F2930">
        <v>1</v>
      </c>
      <c r="G2930">
        <v>40</v>
      </c>
      <c r="H2930" t="s">
        <v>8177</v>
      </c>
      <c r="I2930" t="s">
        <v>5529</v>
      </c>
      <c r="J2930" t="s">
        <v>8166</v>
      </c>
      <c r="K2930" t="s">
        <v>3857</v>
      </c>
      <c r="L2930" s="5">
        <v>6.7</v>
      </c>
      <c r="M2930" t="s">
        <v>8178</v>
      </c>
      <c r="N2930" s="6">
        <v>104688</v>
      </c>
      <c r="O2930" t="s">
        <v>8182</v>
      </c>
      <c r="P2930" s="6">
        <v>5000000</v>
      </c>
      <c r="Q2930" s="6">
        <v>2700051</v>
      </c>
      <c r="R2930">
        <v>-2299949</v>
      </c>
      <c r="S2930" t="s">
        <v>8185</v>
      </c>
      <c r="T2930" s="7">
        <v>2014</v>
      </c>
      <c r="U2930" t="s">
        <v>5496</v>
      </c>
      <c r="V2930" s="7">
        <v>2014</v>
      </c>
      <c r="W2930" t="s">
        <v>8209</v>
      </c>
      <c r="X2930" t="s">
        <v>8199</v>
      </c>
      <c r="Y2930">
        <v>1905</v>
      </c>
      <c r="Z2930">
        <v>6</v>
      </c>
    </row>
    <row r="2931" spans="1:26" x14ac:dyDescent="0.25">
      <c r="A2931" t="s">
        <v>7177</v>
      </c>
      <c r="B2931" t="s">
        <v>7178</v>
      </c>
      <c r="C2931" t="s">
        <v>7178</v>
      </c>
      <c r="D2931">
        <v>0</v>
      </c>
      <c r="E2931">
        <v>122</v>
      </c>
      <c r="F2931">
        <v>2</v>
      </c>
      <c r="G2931">
        <v>2</v>
      </c>
      <c r="H2931" t="s">
        <v>8183</v>
      </c>
      <c r="I2931" t="s">
        <v>132</v>
      </c>
      <c r="J2931" t="s">
        <v>145</v>
      </c>
      <c r="K2931" t="s">
        <v>5802</v>
      </c>
      <c r="L2931" s="5">
        <v>7.3</v>
      </c>
      <c r="M2931" t="s">
        <v>8181</v>
      </c>
      <c r="N2931" s="6">
        <v>86433</v>
      </c>
      <c r="O2931" t="s">
        <v>8179</v>
      </c>
      <c r="P2931" s="6">
        <v>22000000</v>
      </c>
      <c r="Q2931" s="6">
        <v>89514453</v>
      </c>
      <c r="R2931">
        <v>67514453</v>
      </c>
      <c r="S2931" t="s">
        <v>8175</v>
      </c>
      <c r="T2931" s="7">
        <v>41858</v>
      </c>
      <c r="U2931" t="s">
        <v>1286</v>
      </c>
      <c r="V2931" s="7">
        <v>41858</v>
      </c>
      <c r="W2931" t="s">
        <v>8212</v>
      </c>
      <c r="X2931" t="s">
        <v>8199</v>
      </c>
      <c r="Y2931">
        <v>2014</v>
      </c>
      <c r="Z2931">
        <v>7</v>
      </c>
    </row>
    <row r="2932" spans="1:26" x14ac:dyDescent="0.25">
      <c r="A2932" t="s">
        <v>7179</v>
      </c>
      <c r="B2932" t="s">
        <v>7180</v>
      </c>
      <c r="C2932" t="s">
        <v>7180</v>
      </c>
      <c r="D2932">
        <v>0</v>
      </c>
      <c r="E2932">
        <v>111</v>
      </c>
      <c r="F2932">
        <v>1</v>
      </c>
      <c r="G2932">
        <v>51</v>
      </c>
      <c r="H2932" t="s">
        <v>8177</v>
      </c>
      <c r="I2932" t="s">
        <v>145</v>
      </c>
      <c r="J2932" t="s">
        <v>8167</v>
      </c>
      <c r="K2932" t="s">
        <v>4390</v>
      </c>
      <c r="L2932" s="5">
        <v>7</v>
      </c>
      <c r="M2932" t="s">
        <v>8178</v>
      </c>
      <c r="N2932" s="6">
        <v>77319</v>
      </c>
      <c r="O2932" t="s">
        <v>8179</v>
      </c>
      <c r="P2932" s="6">
        <v>22500000</v>
      </c>
      <c r="Q2932" s="6">
        <v>35396641</v>
      </c>
      <c r="R2932">
        <v>12896641</v>
      </c>
      <c r="S2932" t="s">
        <v>8175</v>
      </c>
      <c r="T2932" s="7">
        <v>41984</v>
      </c>
      <c r="U2932" t="s">
        <v>7181</v>
      </c>
      <c r="V2932" s="7">
        <v>41984</v>
      </c>
      <c r="W2932" t="s">
        <v>8196</v>
      </c>
      <c r="X2932" t="s">
        <v>8199</v>
      </c>
      <c r="Y2932">
        <v>2014</v>
      </c>
      <c r="Z2932">
        <v>11</v>
      </c>
    </row>
    <row r="2933" spans="1:26" x14ac:dyDescent="0.25">
      <c r="A2933" t="s">
        <v>7182</v>
      </c>
      <c r="B2933" t="s">
        <v>7183</v>
      </c>
      <c r="C2933" t="s">
        <v>7184</v>
      </c>
      <c r="D2933">
        <v>0</v>
      </c>
      <c r="E2933">
        <v>122</v>
      </c>
      <c r="F2933">
        <v>2</v>
      </c>
      <c r="G2933">
        <v>2</v>
      </c>
      <c r="H2933" t="s">
        <v>8183</v>
      </c>
      <c r="I2933" t="s">
        <v>132</v>
      </c>
      <c r="J2933" t="s">
        <v>145</v>
      </c>
      <c r="K2933" t="s">
        <v>3857</v>
      </c>
      <c r="L2933" s="5">
        <v>8.1</v>
      </c>
      <c r="M2933" t="s">
        <v>8181</v>
      </c>
      <c r="N2933" s="6">
        <v>210899</v>
      </c>
      <c r="O2933" t="s">
        <v>8182</v>
      </c>
      <c r="P2933" s="6">
        <v>3300000</v>
      </c>
      <c r="Q2933" s="6">
        <v>31478893</v>
      </c>
      <c r="R2933">
        <v>28178893</v>
      </c>
      <c r="S2933" t="s">
        <v>8175</v>
      </c>
      <c r="T2933" s="7">
        <v>41776</v>
      </c>
      <c r="U2933" t="s">
        <v>7185</v>
      </c>
      <c r="V2933" s="7">
        <v>41776</v>
      </c>
      <c r="W2933" t="s">
        <v>8213</v>
      </c>
      <c r="X2933" t="s">
        <v>8206</v>
      </c>
      <c r="Y2933">
        <v>2014</v>
      </c>
      <c r="Z2933">
        <v>17</v>
      </c>
    </row>
    <row r="2934" spans="1:26" x14ac:dyDescent="0.25">
      <c r="A2934" t="s">
        <v>7186</v>
      </c>
      <c r="B2934" t="s">
        <v>7187</v>
      </c>
      <c r="C2934" t="s">
        <v>7187</v>
      </c>
      <c r="D2934">
        <v>0</v>
      </c>
      <c r="E2934">
        <v>113</v>
      </c>
      <c r="F2934">
        <v>1</v>
      </c>
      <c r="G2934">
        <v>53</v>
      </c>
      <c r="H2934" t="s">
        <v>8177</v>
      </c>
      <c r="I2934" t="s">
        <v>5529</v>
      </c>
      <c r="J2934" t="s">
        <v>8161</v>
      </c>
      <c r="K2934" t="s">
        <v>3857</v>
      </c>
      <c r="L2934" s="5">
        <v>6.3</v>
      </c>
      <c r="M2934" t="s">
        <v>8178</v>
      </c>
      <c r="N2934" s="6">
        <v>69256</v>
      </c>
      <c r="O2934" t="s">
        <v>8179</v>
      </c>
      <c r="P2934" s="6">
        <v>31500000</v>
      </c>
      <c r="Q2934" s="6">
        <v>38803993</v>
      </c>
      <c r="R2934">
        <v>7303993</v>
      </c>
      <c r="S2934" t="s">
        <v>8175</v>
      </c>
      <c r="T2934" s="7">
        <v>42465</v>
      </c>
      <c r="U2934" t="s">
        <v>5969</v>
      </c>
      <c r="V2934" s="7">
        <v>42465</v>
      </c>
      <c r="W2934" t="s">
        <v>8210</v>
      </c>
      <c r="X2934" t="s">
        <v>8197</v>
      </c>
      <c r="Y2934">
        <v>2016</v>
      </c>
      <c r="Z2934">
        <v>5</v>
      </c>
    </row>
    <row r="2935" spans="1:26" x14ac:dyDescent="0.25">
      <c r="A2935" t="s">
        <v>7188</v>
      </c>
      <c r="B2935" t="s">
        <v>7189</v>
      </c>
      <c r="C2935" t="s">
        <v>7189</v>
      </c>
      <c r="D2935">
        <v>0</v>
      </c>
      <c r="E2935">
        <v>106</v>
      </c>
      <c r="F2935">
        <v>1</v>
      </c>
      <c r="G2935">
        <v>46</v>
      </c>
      <c r="H2935" t="s">
        <v>8177</v>
      </c>
      <c r="I2935" t="s">
        <v>8158</v>
      </c>
      <c r="J2935" t="s">
        <v>145</v>
      </c>
      <c r="K2935" t="s">
        <v>8163</v>
      </c>
      <c r="L2935" s="5">
        <v>7.4</v>
      </c>
      <c r="M2935" t="s">
        <v>8181</v>
      </c>
      <c r="N2935" s="6">
        <v>287759</v>
      </c>
      <c r="O2935" t="s">
        <v>8182</v>
      </c>
      <c r="P2935" s="6">
        <v>175000000</v>
      </c>
      <c r="Q2935" s="6">
        <v>967724775</v>
      </c>
      <c r="R2935">
        <v>792724775</v>
      </c>
      <c r="S2935" t="s">
        <v>8175</v>
      </c>
      <c r="T2935" s="7">
        <v>42464</v>
      </c>
      <c r="U2935" t="s">
        <v>3083</v>
      </c>
      <c r="V2935" s="7">
        <v>42464</v>
      </c>
      <c r="W2935" t="s">
        <v>8210</v>
      </c>
      <c r="X2935" t="s">
        <v>8205</v>
      </c>
      <c r="Y2935">
        <v>2016</v>
      </c>
      <c r="Z2935">
        <v>4</v>
      </c>
    </row>
    <row r="2936" spans="1:26" x14ac:dyDescent="0.25">
      <c r="A2936" t="s">
        <v>7190</v>
      </c>
      <c r="B2936" t="s">
        <v>7191</v>
      </c>
      <c r="C2936" t="s">
        <v>7191</v>
      </c>
      <c r="D2936">
        <v>0</v>
      </c>
      <c r="E2936">
        <v>107</v>
      </c>
      <c r="F2936">
        <v>1</v>
      </c>
      <c r="G2936">
        <v>47</v>
      </c>
      <c r="H2936" t="s">
        <v>8177</v>
      </c>
      <c r="I2936" t="s">
        <v>5529</v>
      </c>
      <c r="J2936" t="s">
        <v>8158</v>
      </c>
      <c r="K2936" t="s">
        <v>132</v>
      </c>
      <c r="L2936" s="5">
        <v>5.5</v>
      </c>
      <c r="M2936" t="s">
        <v>8178</v>
      </c>
      <c r="N2936" s="6">
        <v>75869</v>
      </c>
      <c r="O2936" t="s">
        <v>8179</v>
      </c>
      <c r="P2936" s="6">
        <v>60000000</v>
      </c>
      <c r="Q2936" s="6">
        <v>47275717</v>
      </c>
      <c r="R2936">
        <v>-12724283</v>
      </c>
      <c r="S2936" t="s">
        <v>8185</v>
      </c>
      <c r="T2936" s="7">
        <v>42022</v>
      </c>
      <c r="U2936" t="s">
        <v>2277</v>
      </c>
      <c r="V2936" s="7">
        <v>42022</v>
      </c>
      <c r="W2936" t="s">
        <v>8198</v>
      </c>
      <c r="X2936" t="s">
        <v>8200</v>
      </c>
      <c r="Y2936">
        <v>2015</v>
      </c>
      <c r="Z2936">
        <v>18</v>
      </c>
    </row>
    <row r="2937" spans="1:26" x14ac:dyDescent="0.25">
      <c r="A2937" t="s">
        <v>7192</v>
      </c>
      <c r="B2937" t="s">
        <v>7193</v>
      </c>
      <c r="C2937" t="s">
        <v>7193</v>
      </c>
      <c r="D2937">
        <v>0</v>
      </c>
      <c r="E2937">
        <v>121</v>
      </c>
      <c r="F2937">
        <v>2</v>
      </c>
      <c r="G2937">
        <v>1</v>
      </c>
      <c r="H2937" t="s">
        <v>8183</v>
      </c>
      <c r="I2937" t="s">
        <v>5529</v>
      </c>
      <c r="J2937" t="s">
        <v>8158</v>
      </c>
      <c r="K2937" t="s">
        <v>8162</v>
      </c>
      <c r="L2937" s="5">
        <v>6.2</v>
      </c>
      <c r="M2937" t="s">
        <v>8178</v>
      </c>
      <c r="N2937" s="6">
        <v>185950</v>
      </c>
      <c r="O2937" t="s">
        <v>8182</v>
      </c>
      <c r="P2937" s="6">
        <v>75000000</v>
      </c>
      <c r="Q2937" s="6">
        <v>220021259</v>
      </c>
      <c r="R2937">
        <v>145021259</v>
      </c>
      <c r="S2937" t="s">
        <v>8175</v>
      </c>
      <c r="T2937" s="7">
        <v>42651</v>
      </c>
      <c r="U2937" t="s">
        <v>507</v>
      </c>
      <c r="V2937" s="7">
        <v>42651</v>
      </c>
      <c r="W2937" t="s">
        <v>8204</v>
      </c>
      <c r="X2937" t="s">
        <v>8206</v>
      </c>
      <c r="Y2937">
        <v>2016</v>
      </c>
      <c r="Z2937">
        <v>8</v>
      </c>
    </row>
    <row r="2938" spans="1:26" x14ac:dyDescent="0.25">
      <c r="A2938" t="s">
        <v>7194</v>
      </c>
      <c r="B2938" t="s">
        <v>7195</v>
      </c>
      <c r="C2938" t="s">
        <v>7196</v>
      </c>
      <c r="D2938">
        <v>0</v>
      </c>
      <c r="E2938">
        <v>92</v>
      </c>
      <c r="F2938">
        <v>1</v>
      </c>
      <c r="G2938">
        <v>32</v>
      </c>
      <c r="H2938" t="s">
        <v>8177</v>
      </c>
      <c r="I2938" t="s">
        <v>132</v>
      </c>
      <c r="J2938" t="s">
        <v>5802</v>
      </c>
      <c r="K2938" t="s">
        <v>5802</v>
      </c>
      <c r="L2938" s="5">
        <v>6.5</v>
      </c>
      <c r="M2938" t="s">
        <v>8178</v>
      </c>
      <c r="N2938" s="6">
        <v>97483</v>
      </c>
      <c r="O2938" t="s">
        <v>8179</v>
      </c>
      <c r="P2938" s="6">
        <v>15000000</v>
      </c>
      <c r="Q2938" s="6">
        <v>151826547</v>
      </c>
      <c r="R2938">
        <v>136826547</v>
      </c>
      <c r="S2938" t="s">
        <v>8175</v>
      </c>
      <c r="T2938" s="7">
        <v>41556</v>
      </c>
      <c r="U2938" t="s">
        <v>3096</v>
      </c>
      <c r="V2938" s="7">
        <v>41556</v>
      </c>
      <c r="W2938" t="s">
        <v>8204</v>
      </c>
      <c r="X2938" t="s">
        <v>8202</v>
      </c>
      <c r="Y2938">
        <v>2013</v>
      </c>
      <c r="Z2938">
        <v>9</v>
      </c>
    </row>
    <row r="2939" spans="1:26" x14ac:dyDescent="0.25">
      <c r="A2939" t="s">
        <v>7197</v>
      </c>
      <c r="B2939" t="s">
        <v>7198</v>
      </c>
      <c r="C2939" t="s">
        <v>7198</v>
      </c>
      <c r="D2939">
        <v>0</v>
      </c>
      <c r="E2939">
        <v>134</v>
      </c>
      <c r="F2939">
        <v>2</v>
      </c>
      <c r="G2939">
        <v>14</v>
      </c>
      <c r="H2939" t="s">
        <v>8183</v>
      </c>
      <c r="I2939" t="s">
        <v>83</v>
      </c>
      <c r="J2939" t="s">
        <v>8166</v>
      </c>
      <c r="K2939" t="s">
        <v>3857</v>
      </c>
      <c r="L2939" s="5">
        <v>7.3</v>
      </c>
      <c r="M2939" t="s">
        <v>8181</v>
      </c>
      <c r="N2939" s="6">
        <v>293019</v>
      </c>
      <c r="O2939" t="s">
        <v>8182</v>
      </c>
      <c r="P2939" s="6">
        <v>40000000</v>
      </c>
      <c r="Q2939" s="6">
        <v>322811541</v>
      </c>
      <c r="R2939">
        <v>282811541</v>
      </c>
      <c r="S2939" t="s">
        <v>8175</v>
      </c>
      <c r="T2939" s="7">
        <v>42503</v>
      </c>
      <c r="U2939" t="s">
        <v>3594</v>
      </c>
      <c r="V2939" s="7">
        <v>42503</v>
      </c>
      <c r="W2939" t="s">
        <v>8213</v>
      </c>
      <c r="X2939" t="s">
        <v>1465</v>
      </c>
      <c r="Y2939">
        <v>2016</v>
      </c>
      <c r="Z2939">
        <v>13</v>
      </c>
    </row>
    <row r="2940" spans="1:26" x14ac:dyDescent="0.25">
      <c r="A2940" t="s">
        <v>7199</v>
      </c>
      <c r="B2940" t="s">
        <v>7200</v>
      </c>
      <c r="C2940" t="s">
        <v>7200</v>
      </c>
      <c r="D2940">
        <v>0</v>
      </c>
      <c r="E2940">
        <v>96</v>
      </c>
      <c r="F2940">
        <v>1</v>
      </c>
      <c r="G2940">
        <v>36</v>
      </c>
      <c r="H2940" t="s">
        <v>8177</v>
      </c>
      <c r="I2940" t="s">
        <v>5529</v>
      </c>
      <c r="J2940" t="s">
        <v>8158</v>
      </c>
      <c r="K2940" t="s">
        <v>8161</v>
      </c>
      <c r="L2940" s="5">
        <v>6.7</v>
      </c>
      <c r="M2940" t="s">
        <v>8178</v>
      </c>
      <c r="N2940" s="6">
        <v>100232</v>
      </c>
      <c r="O2940" t="s">
        <v>8182</v>
      </c>
      <c r="P2940" s="6">
        <v>2000000</v>
      </c>
      <c r="Q2940" s="6">
        <v>16810562</v>
      </c>
      <c r="R2940">
        <v>14810562</v>
      </c>
      <c r="S2940" t="s">
        <v>8175</v>
      </c>
      <c r="T2940" s="7">
        <v>42259</v>
      </c>
      <c r="U2940" t="s">
        <v>7201</v>
      </c>
      <c r="V2940" s="7">
        <v>42259</v>
      </c>
      <c r="W2940" t="s">
        <v>8211</v>
      </c>
      <c r="X2940" t="s">
        <v>8206</v>
      </c>
      <c r="Y2940">
        <v>2015</v>
      </c>
      <c r="Z2940">
        <v>12</v>
      </c>
    </row>
    <row r="2941" spans="1:26" x14ac:dyDescent="0.25">
      <c r="A2941" t="s">
        <v>7202</v>
      </c>
      <c r="B2941" t="s">
        <v>7203</v>
      </c>
      <c r="C2941" t="s">
        <v>7203</v>
      </c>
      <c r="D2941">
        <v>0</v>
      </c>
      <c r="E2941">
        <v>133</v>
      </c>
      <c r="F2941">
        <v>2</v>
      </c>
      <c r="G2941">
        <v>13</v>
      </c>
      <c r="H2941" t="s">
        <v>8183</v>
      </c>
      <c r="I2941" t="s">
        <v>5529</v>
      </c>
      <c r="J2941" t="s">
        <v>145</v>
      </c>
      <c r="K2941" t="s">
        <v>8168</v>
      </c>
      <c r="L2941" s="5">
        <v>7.6</v>
      </c>
      <c r="M2941" t="s">
        <v>8181</v>
      </c>
      <c r="N2941" s="6">
        <v>304487</v>
      </c>
      <c r="O2941" t="s">
        <v>8182</v>
      </c>
      <c r="P2941" s="6">
        <v>35000000</v>
      </c>
      <c r="Q2941" s="6">
        <v>174178883</v>
      </c>
      <c r="R2941">
        <v>139178883</v>
      </c>
      <c r="S2941" t="s">
        <v>8175</v>
      </c>
      <c r="T2941" s="7">
        <v>42327</v>
      </c>
      <c r="U2941" t="s">
        <v>6459</v>
      </c>
      <c r="V2941" s="7">
        <v>42327</v>
      </c>
      <c r="W2941" t="s">
        <v>8207</v>
      </c>
      <c r="X2941" t="s">
        <v>8199</v>
      </c>
      <c r="Y2941">
        <v>2015</v>
      </c>
      <c r="Z2941">
        <v>19</v>
      </c>
    </row>
    <row r="2942" spans="1:26" x14ac:dyDescent="0.25">
      <c r="A2942" t="s">
        <v>7204</v>
      </c>
      <c r="B2942" t="s">
        <v>7205</v>
      </c>
      <c r="C2942" t="s">
        <v>7205</v>
      </c>
      <c r="D2942">
        <v>0</v>
      </c>
      <c r="E2942">
        <v>120</v>
      </c>
      <c r="F2942">
        <v>2</v>
      </c>
      <c r="G2942">
        <v>0</v>
      </c>
      <c r="H2942" t="s">
        <v>8177</v>
      </c>
      <c r="I2942" t="s">
        <v>5529</v>
      </c>
      <c r="J2942" t="s">
        <v>132</v>
      </c>
      <c r="K2942" t="s">
        <v>5802</v>
      </c>
      <c r="L2942" s="5">
        <v>7</v>
      </c>
      <c r="M2942" t="s">
        <v>8178</v>
      </c>
      <c r="N2942" s="6">
        <v>254680</v>
      </c>
      <c r="O2942" t="s">
        <v>8182</v>
      </c>
      <c r="P2942" s="6">
        <v>65000000</v>
      </c>
      <c r="Q2942" s="6">
        <v>235666219</v>
      </c>
      <c r="R2942">
        <v>170666219</v>
      </c>
      <c r="S2942" t="s">
        <v>8175</v>
      </c>
      <c r="T2942" s="7">
        <v>42078</v>
      </c>
      <c r="U2942" t="s">
        <v>5592</v>
      </c>
      <c r="V2942" s="7">
        <v>42078</v>
      </c>
      <c r="W2942" t="s">
        <v>8203</v>
      </c>
      <c r="X2942" t="s">
        <v>8200</v>
      </c>
      <c r="Y2942">
        <v>2015</v>
      </c>
      <c r="Z2942">
        <v>15</v>
      </c>
    </row>
    <row r="2943" spans="1:26" x14ac:dyDescent="0.25">
      <c r="A2943" t="s">
        <v>7206</v>
      </c>
      <c r="B2943" t="s">
        <v>7207</v>
      </c>
      <c r="C2943" t="s">
        <v>7207</v>
      </c>
      <c r="D2943">
        <v>0</v>
      </c>
      <c r="E2943">
        <v>102</v>
      </c>
      <c r="F2943">
        <v>1</v>
      </c>
      <c r="G2943">
        <v>42</v>
      </c>
      <c r="H2943" t="s">
        <v>8177</v>
      </c>
      <c r="I2943" t="s">
        <v>132</v>
      </c>
      <c r="J2943" t="s">
        <v>83</v>
      </c>
      <c r="K2943" t="s">
        <v>5802</v>
      </c>
      <c r="L2943" s="5">
        <v>5.3</v>
      </c>
      <c r="M2943" t="s">
        <v>8178</v>
      </c>
      <c r="N2943" s="6">
        <v>61118</v>
      </c>
      <c r="O2943" t="s">
        <v>8179</v>
      </c>
      <c r="P2943" s="6">
        <v>3000000</v>
      </c>
      <c r="Q2943" s="6">
        <v>1882074</v>
      </c>
      <c r="R2943">
        <v>-1117926</v>
      </c>
      <c r="S2943" t="s">
        <v>8185</v>
      </c>
      <c r="T2943" s="7">
        <v>41888</v>
      </c>
      <c r="U2943" t="s">
        <v>1299</v>
      </c>
      <c r="V2943" s="7">
        <v>41888</v>
      </c>
      <c r="W2943" t="s">
        <v>8211</v>
      </c>
      <c r="X2943" t="s">
        <v>8206</v>
      </c>
      <c r="Y2943">
        <v>2014</v>
      </c>
      <c r="Z2943">
        <v>6</v>
      </c>
    </row>
    <row r="2944" spans="1:26" x14ac:dyDescent="0.25">
      <c r="A2944" t="s">
        <v>7208</v>
      </c>
      <c r="B2944" t="s">
        <v>7209</v>
      </c>
      <c r="C2944" t="s">
        <v>7209</v>
      </c>
      <c r="D2944">
        <v>0</v>
      </c>
      <c r="E2944">
        <v>120</v>
      </c>
      <c r="F2944">
        <v>2</v>
      </c>
      <c r="G2944">
        <v>0</v>
      </c>
      <c r="H2944" t="s">
        <v>8177</v>
      </c>
      <c r="I2944" t="s">
        <v>132</v>
      </c>
      <c r="J2944" t="s">
        <v>145</v>
      </c>
      <c r="K2944" t="s">
        <v>8157</v>
      </c>
      <c r="L2944" s="5">
        <v>6.9</v>
      </c>
      <c r="M2944" t="s">
        <v>8178</v>
      </c>
      <c r="N2944" s="6">
        <v>184678</v>
      </c>
      <c r="O2944" t="s">
        <v>8182</v>
      </c>
      <c r="P2944" s="6">
        <v>30000000</v>
      </c>
      <c r="Q2944" s="6">
        <v>239343729</v>
      </c>
      <c r="R2944">
        <v>209343729</v>
      </c>
      <c r="S2944" t="s">
        <v>8175</v>
      </c>
      <c r="T2944" s="7">
        <v>43319</v>
      </c>
      <c r="U2944" t="s">
        <v>4920</v>
      </c>
      <c r="V2944" s="7">
        <v>43319</v>
      </c>
      <c r="W2944" t="s">
        <v>8212</v>
      </c>
      <c r="X2944" t="s">
        <v>8197</v>
      </c>
      <c r="Y2944">
        <v>2018</v>
      </c>
      <c r="Z2944">
        <v>7</v>
      </c>
    </row>
    <row r="2945" spans="1:26" x14ac:dyDescent="0.25">
      <c r="A2945" t="s">
        <v>7210</v>
      </c>
      <c r="B2945" t="s">
        <v>7211</v>
      </c>
      <c r="C2945" t="s">
        <v>7211</v>
      </c>
      <c r="D2945">
        <v>0</v>
      </c>
      <c r="E2945">
        <v>129</v>
      </c>
      <c r="F2945">
        <v>2</v>
      </c>
      <c r="G2945">
        <v>9</v>
      </c>
      <c r="H2945" t="s">
        <v>8183</v>
      </c>
      <c r="I2945" t="s">
        <v>5529</v>
      </c>
      <c r="J2945" t="s">
        <v>8158</v>
      </c>
      <c r="K2945" t="s">
        <v>132</v>
      </c>
      <c r="L2945" s="5">
        <v>6.4</v>
      </c>
      <c r="M2945" t="s">
        <v>8178</v>
      </c>
      <c r="N2945" s="6">
        <v>312104</v>
      </c>
      <c r="O2945" t="s">
        <v>8182</v>
      </c>
      <c r="P2945" s="6">
        <v>90000000</v>
      </c>
      <c r="Q2945" s="6">
        <v>334897606</v>
      </c>
      <c r="R2945">
        <v>244897606</v>
      </c>
      <c r="S2945" t="s">
        <v>8175</v>
      </c>
      <c r="T2945" s="7">
        <v>42523</v>
      </c>
      <c r="U2945" t="s">
        <v>4920</v>
      </c>
      <c r="V2945" s="7">
        <v>42523</v>
      </c>
      <c r="W2945" t="s">
        <v>8208</v>
      </c>
      <c r="X2945" t="s">
        <v>8199</v>
      </c>
      <c r="Y2945">
        <v>2016</v>
      </c>
      <c r="Z2945">
        <v>2</v>
      </c>
    </row>
    <row r="2946" spans="1:26" x14ac:dyDescent="0.25">
      <c r="A2946" t="s">
        <v>7212</v>
      </c>
      <c r="B2946" t="s">
        <v>7213</v>
      </c>
      <c r="C2946" t="s">
        <v>7213</v>
      </c>
      <c r="D2946">
        <v>0</v>
      </c>
      <c r="E2946">
        <v>87</v>
      </c>
      <c r="F2946">
        <v>1</v>
      </c>
      <c r="G2946">
        <v>27</v>
      </c>
      <c r="H2946" t="s">
        <v>8177</v>
      </c>
      <c r="I2946" t="s">
        <v>145</v>
      </c>
      <c r="J2946" t="s">
        <v>83</v>
      </c>
      <c r="K2946" t="s">
        <v>8166</v>
      </c>
      <c r="L2946" s="5">
        <v>6</v>
      </c>
      <c r="M2946" t="s">
        <v>8178</v>
      </c>
      <c r="N2946" s="6">
        <v>64021</v>
      </c>
      <c r="O2946" t="s">
        <v>8179</v>
      </c>
      <c r="P2946" s="6">
        <v>250000</v>
      </c>
      <c r="Q2946" s="6">
        <v>0</v>
      </c>
      <c r="R2946">
        <v>-250000</v>
      </c>
      <c r="S2946" t="s">
        <v>8185</v>
      </c>
      <c r="T2946" s="7">
        <v>42152</v>
      </c>
      <c r="U2946" t="s">
        <v>7214</v>
      </c>
      <c r="V2946" s="7">
        <v>42152</v>
      </c>
      <c r="W2946" t="s">
        <v>8213</v>
      </c>
      <c r="X2946" t="s">
        <v>8199</v>
      </c>
      <c r="Y2946">
        <v>2015</v>
      </c>
      <c r="Z2946">
        <v>28</v>
      </c>
    </row>
    <row r="2947" spans="1:26" x14ac:dyDescent="0.25">
      <c r="A2947" t="s">
        <v>7215</v>
      </c>
      <c r="B2947" t="s">
        <v>7216</v>
      </c>
      <c r="C2947" t="s">
        <v>7216</v>
      </c>
      <c r="D2947">
        <v>0</v>
      </c>
      <c r="E2947">
        <v>125</v>
      </c>
      <c r="F2947">
        <v>2</v>
      </c>
      <c r="G2947">
        <v>5</v>
      </c>
      <c r="H2947" t="s">
        <v>8183</v>
      </c>
      <c r="I2947" t="s">
        <v>132</v>
      </c>
      <c r="J2947" t="s">
        <v>145</v>
      </c>
      <c r="K2947" t="s">
        <v>8157</v>
      </c>
      <c r="L2947" s="5">
        <v>6.2</v>
      </c>
      <c r="M2947" t="s">
        <v>8178</v>
      </c>
      <c r="N2947" s="6">
        <v>140975</v>
      </c>
      <c r="O2947" t="s">
        <v>8182</v>
      </c>
      <c r="P2947" s="6">
        <v>35000000</v>
      </c>
      <c r="Q2947" s="6">
        <v>140795793</v>
      </c>
      <c r="R2947">
        <v>105795793</v>
      </c>
      <c r="S2947" t="s">
        <v>8175</v>
      </c>
      <c r="T2947" s="7">
        <v>42079</v>
      </c>
      <c r="U2947" t="s">
        <v>3751</v>
      </c>
      <c r="V2947" s="7">
        <v>42079</v>
      </c>
      <c r="W2947" t="s">
        <v>8203</v>
      </c>
      <c r="X2947" t="s">
        <v>8205</v>
      </c>
      <c r="Y2947">
        <v>2015</v>
      </c>
      <c r="Z2947">
        <v>16</v>
      </c>
    </row>
    <row r="2948" spans="1:26" x14ac:dyDescent="0.25">
      <c r="A2948" t="s">
        <v>7217</v>
      </c>
      <c r="B2948" t="s">
        <v>7218</v>
      </c>
      <c r="C2948" t="s">
        <v>7218</v>
      </c>
      <c r="D2948">
        <v>0</v>
      </c>
      <c r="E2948">
        <v>104</v>
      </c>
      <c r="F2948">
        <v>1</v>
      </c>
      <c r="G2948">
        <v>44</v>
      </c>
      <c r="H2948" t="s">
        <v>8177</v>
      </c>
      <c r="I2948" t="s">
        <v>8162</v>
      </c>
      <c r="J2948" t="s">
        <v>145</v>
      </c>
      <c r="K2948" t="s">
        <v>8163</v>
      </c>
      <c r="L2948" s="5">
        <v>6.8</v>
      </c>
      <c r="M2948" t="s">
        <v>8178</v>
      </c>
      <c r="N2948" s="6">
        <v>66682</v>
      </c>
      <c r="O2948" t="s">
        <v>8179</v>
      </c>
      <c r="P2948" s="6">
        <v>11000000</v>
      </c>
      <c r="Q2948" s="6">
        <v>29355203</v>
      </c>
      <c r="R2948">
        <v>18355203</v>
      </c>
      <c r="S2948" t="s">
        <v>8175</v>
      </c>
      <c r="T2948" s="7">
        <v>42043</v>
      </c>
      <c r="U2948" t="s">
        <v>3347</v>
      </c>
      <c r="V2948" s="7">
        <v>42043</v>
      </c>
      <c r="W2948" t="s">
        <v>8201</v>
      </c>
      <c r="X2948" t="s">
        <v>8200</v>
      </c>
      <c r="Y2948">
        <v>2015</v>
      </c>
      <c r="Z2948">
        <v>8</v>
      </c>
    </row>
    <row r="2949" spans="1:26" x14ac:dyDescent="0.25">
      <c r="A2949" t="s">
        <v>7219</v>
      </c>
      <c r="B2949" t="s">
        <v>7220</v>
      </c>
      <c r="C2949" t="s">
        <v>7220</v>
      </c>
      <c r="D2949">
        <v>0</v>
      </c>
      <c r="E2949">
        <v>118</v>
      </c>
      <c r="F2949">
        <v>1</v>
      </c>
      <c r="G2949">
        <v>58</v>
      </c>
      <c r="H2949" t="s">
        <v>8177</v>
      </c>
      <c r="I2949" t="s">
        <v>145</v>
      </c>
      <c r="J2949" t="s">
        <v>3857</v>
      </c>
      <c r="K2949" t="s">
        <v>5802</v>
      </c>
      <c r="L2949" s="5">
        <v>8.1</v>
      </c>
      <c r="M2949" t="s">
        <v>8181</v>
      </c>
      <c r="N2949" s="6">
        <v>440868</v>
      </c>
      <c r="O2949" t="s">
        <v>8182</v>
      </c>
      <c r="P2949" s="6">
        <v>13000000</v>
      </c>
      <c r="Q2949" s="6">
        <v>35401758</v>
      </c>
      <c r="R2949">
        <v>22401758</v>
      </c>
      <c r="S2949" t="s">
        <v>8175</v>
      </c>
      <c r="T2949" s="7">
        <v>42251</v>
      </c>
      <c r="U2949" t="s">
        <v>7221</v>
      </c>
      <c r="V2949" s="7">
        <v>42251</v>
      </c>
      <c r="W2949" t="s">
        <v>8211</v>
      </c>
      <c r="X2949" t="s">
        <v>1465</v>
      </c>
      <c r="Y2949">
        <v>2015</v>
      </c>
      <c r="Z2949">
        <v>4</v>
      </c>
    </row>
    <row r="2950" spans="1:26" x14ac:dyDescent="0.25">
      <c r="A2950" t="s">
        <v>7222</v>
      </c>
      <c r="B2950" t="s">
        <v>7223</v>
      </c>
      <c r="C2950" t="s">
        <v>7223</v>
      </c>
      <c r="D2950">
        <v>0</v>
      </c>
      <c r="E2950">
        <v>132</v>
      </c>
      <c r="F2950">
        <v>2</v>
      </c>
      <c r="G2950">
        <v>12</v>
      </c>
      <c r="H2950" t="s">
        <v>8183</v>
      </c>
      <c r="I2950" t="s">
        <v>8158</v>
      </c>
      <c r="J2950" t="s">
        <v>8163</v>
      </c>
      <c r="K2950" t="s">
        <v>8156</v>
      </c>
      <c r="L2950" s="5">
        <v>7.2</v>
      </c>
      <c r="M2950" t="s">
        <v>8181</v>
      </c>
      <c r="N2950" s="6">
        <v>497282</v>
      </c>
      <c r="O2950" t="s">
        <v>8182</v>
      </c>
      <c r="P2950" s="6">
        <v>180000000</v>
      </c>
      <c r="Q2950" s="6">
        <v>816037575</v>
      </c>
      <c r="R2950">
        <v>636037575</v>
      </c>
      <c r="S2950" t="s">
        <v>8175</v>
      </c>
      <c r="T2950" s="7">
        <v>42682</v>
      </c>
      <c r="U2950" t="s">
        <v>3470</v>
      </c>
      <c r="V2950" s="7">
        <v>42682</v>
      </c>
      <c r="W2950" t="s">
        <v>8207</v>
      </c>
      <c r="X2950" t="s">
        <v>8197</v>
      </c>
      <c r="Y2950">
        <v>2016</v>
      </c>
      <c r="Z2950">
        <v>8</v>
      </c>
    </row>
    <row r="2951" spans="1:26" x14ac:dyDescent="0.25">
      <c r="A2951" t="s">
        <v>7224</v>
      </c>
      <c r="B2951" t="s">
        <v>7225</v>
      </c>
      <c r="C2951" t="s">
        <v>7225</v>
      </c>
      <c r="D2951">
        <v>0</v>
      </c>
      <c r="E2951">
        <v>97</v>
      </c>
      <c r="F2951">
        <v>1</v>
      </c>
      <c r="G2951">
        <v>37</v>
      </c>
      <c r="H2951" t="s">
        <v>8177</v>
      </c>
      <c r="I2951" t="s">
        <v>83</v>
      </c>
      <c r="J2951" t="s">
        <v>8166</v>
      </c>
      <c r="K2951" t="s">
        <v>3857</v>
      </c>
      <c r="L2951" s="5">
        <v>6.1</v>
      </c>
      <c r="M2951" t="s">
        <v>8178</v>
      </c>
      <c r="N2951" s="6">
        <v>115810</v>
      </c>
      <c r="O2951" t="s">
        <v>8182</v>
      </c>
      <c r="P2951" s="6">
        <v>10000000</v>
      </c>
      <c r="Q2951" s="6">
        <v>112983889</v>
      </c>
      <c r="R2951">
        <v>102983889</v>
      </c>
      <c r="S2951" t="s">
        <v>8175</v>
      </c>
      <c r="T2951" s="7">
        <v>42152</v>
      </c>
      <c r="U2951" t="s">
        <v>4994</v>
      </c>
      <c r="V2951" s="7">
        <v>42152</v>
      </c>
      <c r="W2951" t="s">
        <v>8213</v>
      </c>
      <c r="X2951" t="s">
        <v>8199</v>
      </c>
      <c r="Y2951">
        <v>2015</v>
      </c>
      <c r="Z2951">
        <v>28</v>
      </c>
    </row>
    <row r="2952" spans="1:26" x14ac:dyDescent="0.25">
      <c r="A2952" t="s">
        <v>7226</v>
      </c>
      <c r="B2952" t="s">
        <v>7227</v>
      </c>
      <c r="C2952" t="s">
        <v>7227</v>
      </c>
      <c r="D2952">
        <v>0</v>
      </c>
      <c r="E2952">
        <v>124</v>
      </c>
      <c r="F2952">
        <v>2</v>
      </c>
      <c r="G2952">
        <v>4</v>
      </c>
      <c r="H2952" t="s">
        <v>8183</v>
      </c>
      <c r="I2952" t="s">
        <v>8160</v>
      </c>
      <c r="J2952" t="s">
        <v>145</v>
      </c>
      <c r="K2952" t="s">
        <v>5802</v>
      </c>
      <c r="L2952" s="5">
        <v>7.4</v>
      </c>
      <c r="M2952" t="s">
        <v>8181</v>
      </c>
      <c r="N2952" s="6">
        <v>83973</v>
      </c>
      <c r="O2952" t="s">
        <v>8179</v>
      </c>
      <c r="P2952" s="6">
        <v>15000000</v>
      </c>
      <c r="Q2952" s="6">
        <v>11430025</v>
      </c>
      <c r="R2952">
        <v>-3569975</v>
      </c>
      <c r="S2952" t="s">
        <v>8185</v>
      </c>
      <c r="T2952" s="7">
        <v>42259</v>
      </c>
      <c r="U2952" t="s">
        <v>1691</v>
      </c>
      <c r="V2952" s="7">
        <v>42259</v>
      </c>
      <c r="W2952" t="s">
        <v>8211</v>
      </c>
      <c r="X2952" t="s">
        <v>8206</v>
      </c>
      <c r="Y2952">
        <v>2015</v>
      </c>
      <c r="Z2952">
        <v>12</v>
      </c>
    </row>
    <row r="2953" spans="1:26" x14ac:dyDescent="0.25">
      <c r="A2953" t="s">
        <v>7228</v>
      </c>
      <c r="B2953" t="s">
        <v>7229</v>
      </c>
      <c r="C2953" t="s">
        <v>7229</v>
      </c>
      <c r="D2953">
        <v>0</v>
      </c>
      <c r="E2953">
        <v>109</v>
      </c>
      <c r="F2953">
        <v>1</v>
      </c>
      <c r="G2953">
        <v>49</v>
      </c>
      <c r="H2953" t="s">
        <v>8177</v>
      </c>
      <c r="I2953" t="s">
        <v>8160</v>
      </c>
      <c r="J2953" t="s">
        <v>145</v>
      </c>
      <c r="K2953" t="s">
        <v>5802</v>
      </c>
      <c r="L2953" s="5">
        <v>7.2</v>
      </c>
      <c r="M2953" t="s">
        <v>8181</v>
      </c>
      <c r="N2953" s="6">
        <v>86240</v>
      </c>
      <c r="O2953" t="s">
        <v>8179</v>
      </c>
      <c r="P2953" s="6">
        <v>25000000</v>
      </c>
      <c r="Q2953" s="6">
        <v>67925733</v>
      </c>
      <c r="R2953">
        <v>42925733</v>
      </c>
      <c r="S2953" t="s">
        <v>8175</v>
      </c>
      <c r="T2953" s="7">
        <v>43715</v>
      </c>
      <c r="U2953" t="s">
        <v>7230</v>
      </c>
      <c r="V2953" s="7">
        <v>43715</v>
      </c>
      <c r="W2953" t="s">
        <v>8211</v>
      </c>
      <c r="X2953" t="s">
        <v>8206</v>
      </c>
      <c r="Y2953">
        <v>2019</v>
      </c>
      <c r="Z2953">
        <v>7</v>
      </c>
    </row>
    <row r="2954" spans="1:26" x14ac:dyDescent="0.25">
      <c r="A2954" t="s">
        <v>7231</v>
      </c>
      <c r="B2954" t="s">
        <v>7232</v>
      </c>
      <c r="C2954" t="s">
        <v>7232</v>
      </c>
      <c r="D2954">
        <v>0</v>
      </c>
      <c r="E2954">
        <v>134</v>
      </c>
      <c r="F2954">
        <v>2</v>
      </c>
      <c r="G2954">
        <v>14</v>
      </c>
      <c r="H2954" t="s">
        <v>8183</v>
      </c>
      <c r="I2954" t="s">
        <v>8158</v>
      </c>
      <c r="J2954" t="s">
        <v>132</v>
      </c>
      <c r="K2954" t="s">
        <v>8162</v>
      </c>
      <c r="L2954" s="5">
        <v>7.3</v>
      </c>
      <c r="M2954" t="s">
        <v>8181</v>
      </c>
      <c r="N2954" s="6">
        <v>255378</v>
      </c>
      <c r="O2954" t="s">
        <v>8182</v>
      </c>
      <c r="P2954" s="6">
        <v>100000000</v>
      </c>
      <c r="Q2954" s="6">
        <v>233503234</v>
      </c>
      <c r="R2954">
        <v>133503234</v>
      </c>
      <c r="S2954" t="s">
        <v>8175</v>
      </c>
      <c r="T2954" s="7">
        <v>44334</v>
      </c>
      <c r="U2954" t="s">
        <v>4512</v>
      </c>
      <c r="V2954" s="7">
        <v>44334</v>
      </c>
      <c r="W2954" t="s">
        <v>8213</v>
      </c>
      <c r="X2954" t="s">
        <v>8197</v>
      </c>
      <c r="Y2954">
        <v>2021</v>
      </c>
      <c r="Z2954">
        <v>18</v>
      </c>
    </row>
    <row r="2955" spans="1:26" x14ac:dyDescent="0.25">
      <c r="A2955" t="s">
        <v>7233</v>
      </c>
      <c r="B2955" t="s">
        <v>7234</v>
      </c>
      <c r="C2955" t="s">
        <v>7234</v>
      </c>
      <c r="D2955">
        <v>0</v>
      </c>
      <c r="E2955">
        <v>100</v>
      </c>
      <c r="F2955">
        <v>1</v>
      </c>
      <c r="G2955">
        <v>40</v>
      </c>
      <c r="H2955" t="s">
        <v>8177</v>
      </c>
      <c r="I2955" t="s">
        <v>83</v>
      </c>
      <c r="J2955" t="s">
        <v>8166</v>
      </c>
      <c r="K2955" t="s">
        <v>3857</v>
      </c>
      <c r="L2955" s="5">
        <v>6.8</v>
      </c>
      <c r="M2955" t="s">
        <v>8178</v>
      </c>
      <c r="N2955" s="6">
        <v>261538</v>
      </c>
      <c r="O2955" t="s">
        <v>8182</v>
      </c>
      <c r="P2955" s="6">
        <v>1000000</v>
      </c>
      <c r="Q2955" s="6">
        <v>21947454</v>
      </c>
      <c r="R2955">
        <v>20947454</v>
      </c>
      <c r="S2955" t="s">
        <v>8175</v>
      </c>
      <c r="T2955" s="7">
        <v>41776</v>
      </c>
      <c r="U2955" t="s">
        <v>7235</v>
      </c>
      <c r="V2955" s="7">
        <v>41776</v>
      </c>
      <c r="W2955" t="s">
        <v>8213</v>
      </c>
      <c r="X2955" t="s">
        <v>8206</v>
      </c>
      <c r="Y2955">
        <v>2014</v>
      </c>
      <c r="Z2955">
        <v>17</v>
      </c>
    </row>
    <row r="2956" spans="1:26" x14ac:dyDescent="0.25">
      <c r="A2956" t="s">
        <v>7236</v>
      </c>
      <c r="B2956" t="s">
        <v>7237</v>
      </c>
      <c r="C2956" t="s">
        <v>7237</v>
      </c>
      <c r="D2956">
        <v>0</v>
      </c>
      <c r="E2956">
        <v>96</v>
      </c>
      <c r="F2956">
        <v>1</v>
      </c>
      <c r="G2956">
        <v>36</v>
      </c>
      <c r="H2956" t="s">
        <v>8177</v>
      </c>
      <c r="I2956" t="s">
        <v>8160</v>
      </c>
      <c r="J2956" t="s">
        <v>145</v>
      </c>
      <c r="K2956" t="s">
        <v>5802</v>
      </c>
      <c r="L2956" s="5">
        <v>7.4</v>
      </c>
      <c r="M2956" t="s">
        <v>8181</v>
      </c>
      <c r="N2956" s="6">
        <v>291159</v>
      </c>
      <c r="O2956" t="s">
        <v>8182</v>
      </c>
      <c r="P2956" s="6">
        <v>60000000</v>
      </c>
      <c r="Q2956" s="6">
        <v>243870033</v>
      </c>
      <c r="R2956">
        <v>183870033</v>
      </c>
      <c r="S2956" t="s">
        <v>8175</v>
      </c>
      <c r="T2956" s="7">
        <v>42615</v>
      </c>
      <c r="U2956" t="s">
        <v>69</v>
      </c>
      <c r="V2956" s="7">
        <v>42615</v>
      </c>
      <c r="W2956" t="s">
        <v>8211</v>
      </c>
      <c r="X2956" t="s">
        <v>1465</v>
      </c>
      <c r="Y2956">
        <v>2016</v>
      </c>
      <c r="Z2956">
        <v>2</v>
      </c>
    </row>
    <row r="2957" spans="1:26" x14ac:dyDescent="0.25">
      <c r="A2957" t="s">
        <v>7238</v>
      </c>
      <c r="B2957" t="s">
        <v>7239</v>
      </c>
      <c r="C2957" t="s">
        <v>7239</v>
      </c>
      <c r="D2957">
        <v>0</v>
      </c>
      <c r="E2957">
        <v>116</v>
      </c>
      <c r="F2957">
        <v>1</v>
      </c>
      <c r="G2957">
        <v>56</v>
      </c>
      <c r="H2957" t="s">
        <v>8177</v>
      </c>
      <c r="I2957" t="s">
        <v>8166</v>
      </c>
      <c r="J2957" t="s">
        <v>8157</v>
      </c>
      <c r="K2957" t="s">
        <v>8161</v>
      </c>
      <c r="L2957" s="5">
        <v>5.9</v>
      </c>
      <c r="M2957" t="s">
        <v>8178</v>
      </c>
      <c r="N2957" s="6">
        <v>62876</v>
      </c>
      <c r="O2957" t="s">
        <v>8179</v>
      </c>
      <c r="P2957" s="6">
        <v>54000000</v>
      </c>
      <c r="Q2957" s="6">
        <v>16400193</v>
      </c>
      <c r="R2957">
        <v>-37599807</v>
      </c>
      <c r="S2957" t="s">
        <v>8185</v>
      </c>
      <c r="T2957" s="7">
        <v>44419</v>
      </c>
      <c r="U2957" t="s">
        <v>7240</v>
      </c>
      <c r="V2957" s="7">
        <v>44419</v>
      </c>
      <c r="W2957" t="s">
        <v>8212</v>
      </c>
      <c r="X2957" t="s">
        <v>8202</v>
      </c>
      <c r="Y2957">
        <v>2021</v>
      </c>
      <c r="Z2957">
        <v>11</v>
      </c>
    </row>
    <row r="2958" spans="1:26" x14ac:dyDescent="0.25">
      <c r="A2958" t="s">
        <v>7241</v>
      </c>
      <c r="B2958" t="s">
        <v>1339</v>
      </c>
      <c r="C2958" t="s">
        <v>1339</v>
      </c>
      <c r="D2958">
        <v>0</v>
      </c>
      <c r="E2958">
        <v>135</v>
      </c>
      <c r="F2958">
        <v>2</v>
      </c>
      <c r="G2958">
        <v>15</v>
      </c>
      <c r="H2958" t="s">
        <v>8183</v>
      </c>
      <c r="I2958" t="s">
        <v>145</v>
      </c>
      <c r="J2958" t="s">
        <v>8157</v>
      </c>
      <c r="K2958" t="s">
        <v>5802</v>
      </c>
      <c r="L2958" s="5">
        <v>7.8</v>
      </c>
      <c r="M2958" t="s">
        <v>8181</v>
      </c>
      <c r="N2958" s="6">
        <v>231368</v>
      </c>
      <c r="O2958" t="s">
        <v>8182</v>
      </c>
      <c r="P2958" s="6">
        <v>40000000</v>
      </c>
      <c r="Q2958" s="6">
        <v>218843645</v>
      </c>
      <c r="R2958">
        <v>178843645</v>
      </c>
      <c r="S2958" t="s">
        <v>8175</v>
      </c>
      <c r="T2958" s="7">
        <v>43806</v>
      </c>
      <c r="U2958" t="s">
        <v>5994</v>
      </c>
      <c r="V2958" s="7">
        <v>43806</v>
      </c>
      <c r="W2958" t="s">
        <v>8196</v>
      </c>
      <c r="X2958" t="s">
        <v>8206</v>
      </c>
      <c r="Y2958">
        <v>2019</v>
      </c>
      <c r="Z2958">
        <v>7</v>
      </c>
    </row>
    <row r="2959" spans="1:26" x14ac:dyDescent="0.25">
      <c r="A2959" t="s">
        <v>7242</v>
      </c>
      <c r="B2959" t="s">
        <v>7243</v>
      </c>
      <c r="C2959" t="s">
        <v>7243</v>
      </c>
      <c r="D2959">
        <v>0</v>
      </c>
      <c r="E2959">
        <v>99</v>
      </c>
      <c r="F2959">
        <v>1</v>
      </c>
      <c r="G2959">
        <v>39</v>
      </c>
      <c r="H2959" t="s">
        <v>8177</v>
      </c>
      <c r="I2959" t="s">
        <v>5529</v>
      </c>
      <c r="J2959" t="s">
        <v>3857</v>
      </c>
      <c r="K2959" t="s">
        <v>5802</v>
      </c>
      <c r="L2959" s="5">
        <v>5.9</v>
      </c>
      <c r="M2959" t="s">
        <v>8178</v>
      </c>
      <c r="N2959" s="6">
        <v>166602</v>
      </c>
      <c r="O2959" t="s">
        <v>8182</v>
      </c>
      <c r="P2959" s="6">
        <v>60000000</v>
      </c>
      <c r="Q2959" s="6">
        <v>205754447</v>
      </c>
      <c r="R2959">
        <v>145754447</v>
      </c>
      <c r="S2959" t="s">
        <v>8175</v>
      </c>
      <c r="T2959" s="7">
        <v>42425</v>
      </c>
      <c r="U2959" t="s">
        <v>7244</v>
      </c>
      <c r="V2959" s="7">
        <v>42425</v>
      </c>
      <c r="W2959" t="s">
        <v>8201</v>
      </c>
      <c r="X2959" t="s">
        <v>8199</v>
      </c>
      <c r="Y2959">
        <v>2016</v>
      </c>
      <c r="Z2959">
        <v>25</v>
      </c>
    </row>
    <row r="2960" spans="1:26" x14ac:dyDescent="0.25">
      <c r="A2960" t="s">
        <v>7245</v>
      </c>
      <c r="B2960" t="s">
        <v>7246</v>
      </c>
      <c r="C2960" t="s">
        <v>7246</v>
      </c>
      <c r="D2960">
        <v>0</v>
      </c>
      <c r="E2960">
        <v>137</v>
      </c>
      <c r="F2960">
        <v>2</v>
      </c>
      <c r="G2960">
        <v>17</v>
      </c>
      <c r="H2960" t="s">
        <v>8183</v>
      </c>
      <c r="I2960" t="s">
        <v>5529</v>
      </c>
      <c r="J2960" t="s">
        <v>145</v>
      </c>
      <c r="K2960" t="s">
        <v>8161</v>
      </c>
      <c r="L2960" s="5">
        <v>8.1</v>
      </c>
      <c r="M2960" t="s">
        <v>8181</v>
      </c>
      <c r="N2960" s="6">
        <v>808934</v>
      </c>
      <c r="O2960" t="s">
        <v>8184</v>
      </c>
      <c r="P2960" s="6">
        <v>97000000</v>
      </c>
      <c r="Q2960" s="6">
        <v>619179950</v>
      </c>
      <c r="R2960">
        <v>522179950</v>
      </c>
      <c r="S2960" t="s">
        <v>8175</v>
      </c>
      <c r="T2960" s="7">
        <v>42783</v>
      </c>
      <c r="U2960" t="s">
        <v>13</v>
      </c>
      <c r="V2960" s="7">
        <v>42783</v>
      </c>
      <c r="W2960" t="s">
        <v>8201</v>
      </c>
      <c r="X2960" t="s">
        <v>1465</v>
      </c>
      <c r="Y2960">
        <v>2017</v>
      </c>
      <c r="Z2960">
        <v>17</v>
      </c>
    </row>
    <row r="2961" spans="1:26" x14ac:dyDescent="0.25">
      <c r="A2961" t="s">
        <v>7247</v>
      </c>
      <c r="B2961" t="s">
        <v>7248</v>
      </c>
      <c r="C2961" t="s">
        <v>7248</v>
      </c>
      <c r="D2961">
        <v>0</v>
      </c>
      <c r="E2961">
        <v>96</v>
      </c>
      <c r="F2961">
        <v>1</v>
      </c>
      <c r="G2961">
        <v>36</v>
      </c>
      <c r="H2961" t="s">
        <v>8177</v>
      </c>
      <c r="I2961" t="s">
        <v>5529</v>
      </c>
      <c r="J2961" t="s">
        <v>132</v>
      </c>
      <c r="K2961" t="s">
        <v>5802</v>
      </c>
      <c r="L2961" s="5">
        <v>6.1</v>
      </c>
      <c r="M2961" t="s">
        <v>8178</v>
      </c>
      <c r="N2961" s="6">
        <v>94832</v>
      </c>
      <c r="O2961" t="s">
        <v>8179</v>
      </c>
      <c r="P2961" s="6">
        <v>28000000</v>
      </c>
      <c r="Q2961" s="6">
        <v>27262374</v>
      </c>
      <c r="R2961">
        <v>-737626</v>
      </c>
      <c r="S2961" t="s">
        <v>8185</v>
      </c>
      <c r="T2961" s="7">
        <v>42234</v>
      </c>
      <c r="U2961" t="s">
        <v>6212</v>
      </c>
      <c r="V2961" s="7">
        <v>42234</v>
      </c>
      <c r="W2961" t="s">
        <v>8212</v>
      </c>
      <c r="X2961" t="s">
        <v>8197</v>
      </c>
      <c r="Y2961">
        <v>2015</v>
      </c>
      <c r="Z2961">
        <v>18</v>
      </c>
    </row>
    <row r="2962" spans="1:26" x14ac:dyDescent="0.25">
      <c r="A2962" t="s">
        <v>7249</v>
      </c>
      <c r="B2962" t="s">
        <v>7250</v>
      </c>
      <c r="C2962" t="s">
        <v>7250</v>
      </c>
      <c r="D2962">
        <v>0</v>
      </c>
      <c r="E2962">
        <v>101</v>
      </c>
      <c r="F2962">
        <v>1</v>
      </c>
      <c r="G2962">
        <v>41</v>
      </c>
      <c r="H2962" t="s">
        <v>8177</v>
      </c>
      <c r="I2962" t="s">
        <v>145</v>
      </c>
      <c r="J2962" t="s">
        <v>5802</v>
      </c>
      <c r="K2962" t="s">
        <v>5802</v>
      </c>
      <c r="L2962" s="5">
        <v>7.5</v>
      </c>
      <c r="M2962" t="s">
        <v>8181</v>
      </c>
      <c r="N2962" s="6">
        <v>141453</v>
      </c>
      <c r="O2962" t="s">
        <v>8182</v>
      </c>
      <c r="P2962" s="6">
        <v>5000000</v>
      </c>
      <c r="Q2962" s="6">
        <v>44779195</v>
      </c>
      <c r="R2962">
        <v>39779195</v>
      </c>
      <c r="S2962" t="s">
        <v>8175</v>
      </c>
      <c r="T2962" s="7">
        <v>41890</v>
      </c>
      <c r="U2962" t="s">
        <v>7251</v>
      </c>
      <c r="V2962" s="7">
        <v>41890</v>
      </c>
      <c r="W2962" t="s">
        <v>8211</v>
      </c>
      <c r="X2962" t="s">
        <v>8205</v>
      </c>
      <c r="Y2962">
        <v>2014</v>
      </c>
      <c r="Z2962">
        <v>8</v>
      </c>
    </row>
    <row r="2963" spans="1:26" x14ac:dyDescent="0.25">
      <c r="A2963" t="s">
        <v>7252</v>
      </c>
      <c r="B2963" t="s">
        <v>7253</v>
      </c>
      <c r="C2963" t="s">
        <v>7253</v>
      </c>
      <c r="D2963">
        <v>0</v>
      </c>
      <c r="E2963">
        <v>123</v>
      </c>
      <c r="F2963">
        <v>2</v>
      </c>
      <c r="G2963">
        <v>3</v>
      </c>
      <c r="H2963" t="s">
        <v>8183</v>
      </c>
      <c r="I2963" t="s">
        <v>8160</v>
      </c>
      <c r="J2963" t="s">
        <v>145</v>
      </c>
      <c r="K2963" t="s">
        <v>8168</v>
      </c>
      <c r="L2963" s="5">
        <v>7.1</v>
      </c>
      <c r="M2963" t="s">
        <v>8181</v>
      </c>
      <c r="N2963" s="6">
        <v>99294</v>
      </c>
      <c r="O2963" t="s">
        <v>8179</v>
      </c>
      <c r="P2963" s="6">
        <v>35000000</v>
      </c>
      <c r="Q2963" s="6">
        <v>48623572</v>
      </c>
      <c r="R2963">
        <v>13623572</v>
      </c>
      <c r="S2963" t="s">
        <v>8175</v>
      </c>
      <c r="T2963" s="7">
        <v>42318</v>
      </c>
      <c r="U2963" t="s">
        <v>7254</v>
      </c>
      <c r="V2963" s="7">
        <v>42318</v>
      </c>
      <c r="W2963" t="s">
        <v>8207</v>
      </c>
      <c r="X2963" t="s">
        <v>8197</v>
      </c>
      <c r="Y2963">
        <v>2015</v>
      </c>
      <c r="Z2963">
        <v>10</v>
      </c>
    </row>
    <row r="2964" spans="1:26" x14ac:dyDescent="0.25">
      <c r="A2964" t="s">
        <v>7255</v>
      </c>
      <c r="B2964" t="s">
        <v>7256</v>
      </c>
      <c r="C2964" t="s">
        <v>7256</v>
      </c>
      <c r="D2964">
        <v>0</v>
      </c>
      <c r="E2964">
        <v>99</v>
      </c>
      <c r="F2964">
        <v>1</v>
      </c>
      <c r="G2964">
        <v>39</v>
      </c>
      <c r="H2964" t="s">
        <v>8177</v>
      </c>
      <c r="I2964" t="s">
        <v>83</v>
      </c>
      <c r="J2964" t="s">
        <v>8166</v>
      </c>
      <c r="K2964" t="s">
        <v>3857</v>
      </c>
      <c r="L2964" s="5">
        <v>5.4</v>
      </c>
      <c r="M2964" t="s">
        <v>8178</v>
      </c>
      <c r="N2964" s="6">
        <v>171577</v>
      </c>
      <c r="O2964" t="s">
        <v>8182</v>
      </c>
      <c r="P2964" s="6">
        <v>6500000</v>
      </c>
      <c r="Q2964" s="6">
        <v>257589721</v>
      </c>
      <c r="R2964">
        <v>251089721</v>
      </c>
      <c r="S2964" t="s">
        <v>8175</v>
      </c>
      <c r="T2964" s="7">
        <v>41911</v>
      </c>
      <c r="U2964" t="s">
        <v>1814</v>
      </c>
      <c r="V2964" s="7">
        <v>41911</v>
      </c>
      <c r="W2964" t="s">
        <v>8211</v>
      </c>
      <c r="X2964" t="s">
        <v>8205</v>
      </c>
      <c r="Y2964">
        <v>2014</v>
      </c>
      <c r="Z2964">
        <v>29</v>
      </c>
    </row>
    <row r="2965" spans="1:26" x14ac:dyDescent="0.25">
      <c r="A2965" t="s">
        <v>7257</v>
      </c>
      <c r="B2965" t="s">
        <v>7258</v>
      </c>
      <c r="C2965" t="s">
        <v>7258</v>
      </c>
      <c r="D2965">
        <v>0</v>
      </c>
      <c r="E2965">
        <v>111</v>
      </c>
      <c r="F2965">
        <v>1</v>
      </c>
      <c r="G2965">
        <v>51</v>
      </c>
      <c r="H2965" t="s">
        <v>8177</v>
      </c>
      <c r="I2965" t="s">
        <v>5529</v>
      </c>
      <c r="J2965" t="s">
        <v>8158</v>
      </c>
      <c r="K2965" t="s">
        <v>132</v>
      </c>
      <c r="L2965" s="5">
        <v>5.7</v>
      </c>
      <c r="M2965" t="s">
        <v>8178</v>
      </c>
      <c r="N2965" s="6">
        <v>66533</v>
      </c>
      <c r="O2965" t="s">
        <v>8179</v>
      </c>
      <c r="P2965" s="6">
        <v>150000000</v>
      </c>
      <c r="Q2965" s="6">
        <v>128988320</v>
      </c>
      <c r="R2965">
        <v>-21011680</v>
      </c>
      <c r="S2965" t="s">
        <v>8185</v>
      </c>
      <c r="T2965" s="7">
        <v>42267</v>
      </c>
      <c r="U2965" t="s">
        <v>3802</v>
      </c>
      <c r="V2965" s="7">
        <v>42267</v>
      </c>
      <c r="W2965" t="s">
        <v>8211</v>
      </c>
      <c r="X2965" t="s">
        <v>8200</v>
      </c>
      <c r="Y2965">
        <v>2015</v>
      </c>
      <c r="Z2965">
        <v>20</v>
      </c>
    </row>
    <row r="2966" spans="1:26" x14ac:dyDescent="0.25">
      <c r="A2966" t="s">
        <v>7259</v>
      </c>
      <c r="B2966" t="s">
        <v>7260</v>
      </c>
      <c r="C2966" t="s">
        <v>7260</v>
      </c>
      <c r="D2966">
        <v>0</v>
      </c>
      <c r="E2966">
        <v>92</v>
      </c>
      <c r="F2966">
        <v>1</v>
      </c>
      <c r="G2966">
        <v>32</v>
      </c>
      <c r="H2966" t="s">
        <v>8177</v>
      </c>
      <c r="I2966" t="s">
        <v>83</v>
      </c>
      <c r="J2966" t="s">
        <v>8166</v>
      </c>
      <c r="K2966" t="s">
        <v>3857</v>
      </c>
      <c r="L2966" s="5">
        <v>5.7</v>
      </c>
      <c r="M2966" t="s">
        <v>8178</v>
      </c>
      <c r="N2966" s="6">
        <v>89211</v>
      </c>
      <c r="O2966" t="s">
        <v>8179</v>
      </c>
      <c r="P2966" s="6">
        <v>10000000</v>
      </c>
      <c r="Q2966" s="6">
        <v>102952888</v>
      </c>
      <c r="R2966">
        <v>92952888</v>
      </c>
      <c r="S2966" t="s">
        <v>8175</v>
      </c>
      <c r="T2966" s="7">
        <v>43033</v>
      </c>
      <c r="U2966" t="s">
        <v>3945</v>
      </c>
      <c r="V2966" s="7">
        <v>43033</v>
      </c>
      <c r="W2966" t="s">
        <v>8204</v>
      </c>
      <c r="X2966" t="s">
        <v>8202</v>
      </c>
      <c r="Y2966">
        <v>2017</v>
      </c>
      <c r="Z2966">
        <v>25</v>
      </c>
    </row>
    <row r="2967" spans="1:26" x14ac:dyDescent="0.25">
      <c r="A2967" t="s">
        <v>7261</v>
      </c>
      <c r="B2967" t="s">
        <v>7262</v>
      </c>
      <c r="C2967" t="s">
        <v>7262</v>
      </c>
      <c r="D2967">
        <v>0</v>
      </c>
      <c r="E2967">
        <v>154</v>
      </c>
      <c r="F2967">
        <v>2</v>
      </c>
      <c r="G2967">
        <v>34</v>
      </c>
      <c r="H2967" t="s">
        <v>8183</v>
      </c>
      <c r="I2967" t="s">
        <v>5529</v>
      </c>
      <c r="J2967" t="s">
        <v>8158</v>
      </c>
      <c r="K2967" t="s">
        <v>8161</v>
      </c>
      <c r="L2967" s="5">
        <v>5.2</v>
      </c>
      <c r="M2967" t="s">
        <v>8178</v>
      </c>
      <c r="N2967" s="6">
        <v>164989</v>
      </c>
      <c r="O2967" t="s">
        <v>8182</v>
      </c>
      <c r="P2967" s="6">
        <v>217000000</v>
      </c>
      <c r="Q2967" s="6">
        <v>605425157</v>
      </c>
      <c r="R2967">
        <v>388425157</v>
      </c>
      <c r="S2967" t="s">
        <v>8175</v>
      </c>
      <c r="T2967" s="7">
        <v>42904</v>
      </c>
      <c r="U2967" t="s">
        <v>1410</v>
      </c>
      <c r="V2967" s="7">
        <v>42904</v>
      </c>
      <c r="W2967" t="s">
        <v>8208</v>
      </c>
      <c r="X2967" t="s">
        <v>8200</v>
      </c>
      <c r="Y2967">
        <v>2017</v>
      </c>
      <c r="Z2967">
        <v>18</v>
      </c>
    </row>
    <row r="2968" spans="1:26" x14ac:dyDescent="0.25">
      <c r="A2968" t="s">
        <v>7263</v>
      </c>
      <c r="B2968" t="s">
        <v>7264</v>
      </c>
      <c r="C2968" t="s">
        <v>7265</v>
      </c>
      <c r="D2968">
        <v>0</v>
      </c>
      <c r="E2968">
        <v>83</v>
      </c>
      <c r="F2968">
        <v>1</v>
      </c>
      <c r="G2968">
        <v>23</v>
      </c>
      <c r="H2968" t="s">
        <v>8177</v>
      </c>
      <c r="I2968" t="s">
        <v>5529</v>
      </c>
      <c r="J2968" t="s">
        <v>8158</v>
      </c>
      <c r="K2968" t="s">
        <v>132</v>
      </c>
      <c r="L2968" s="5">
        <v>6.2</v>
      </c>
      <c r="M2968" t="s">
        <v>8178</v>
      </c>
      <c r="N2968" s="6">
        <v>108777</v>
      </c>
      <c r="O2968" t="s">
        <v>8182</v>
      </c>
      <c r="P2968" s="6">
        <v>35000000</v>
      </c>
      <c r="Q2968" s="6">
        <v>27979040</v>
      </c>
      <c r="R2968">
        <v>-7020960</v>
      </c>
      <c r="S2968" t="s">
        <v>8185</v>
      </c>
      <c r="T2968" s="7">
        <v>42424</v>
      </c>
      <c r="U2968" t="s">
        <v>3228</v>
      </c>
      <c r="V2968" s="7">
        <v>42424</v>
      </c>
      <c r="W2968" t="s">
        <v>8201</v>
      </c>
      <c r="X2968" t="s">
        <v>8202</v>
      </c>
      <c r="Y2968">
        <v>2016</v>
      </c>
      <c r="Z2968">
        <v>24</v>
      </c>
    </row>
    <row r="2969" spans="1:26" x14ac:dyDescent="0.25">
      <c r="A2969" t="s">
        <v>7266</v>
      </c>
      <c r="B2969" t="s">
        <v>7267</v>
      </c>
      <c r="C2969" t="s">
        <v>7267</v>
      </c>
      <c r="D2969">
        <v>0</v>
      </c>
      <c r="E2969">
        <v>144</v>
      </c>
      <c r="F2969">
        <v>2</v>
      </c>
      <c r="G2969">
        <v>24</v>
      </c>
      <c r="H2969" t="s">
        <v>8183</v>
      </c>
      <c r="I2969" t="s">
        <v>5529</v>
      </c>
      <c r="J2969" t="s">
        <v>8158</v>
      </c>
      <c r="K2969" t="s">
        <v>8161</v>
      </c>
      <c r="L2969" s="5">
        <v>6.9</v>
      </c>
      <c r="M2969" t="s">
        <v>8178</v>
      </c>
      <c r="N2969" s="6">
        <v>453268</v>
      </c>
      <c r="O2969" t="s">
        <v>8182</v>
      </c>
      <c r="P2969" s="6">
        <v>178000000</v>
      </c>
      <c r="Q2969" s="6">
        <v>543934105</v>
      </c>
      <c r="R2969">
        <v>365934105</v>
      </c>
      <c r="S2969" t="s">
        <v>8175</v>
      </c>
      <c r="T2969" s="7">
        <v>42499</v>
      </c>
      <c r="U2969" t="s">
        <v>1537</v>
      </c>
      <c r="V2969" s="7">
        <v>42499</v>
      </c>
      <c r="W2969" t="s">
        <v>8213</v>
      </c>
      <c r="X2969" t="s">
        <v>8205</v>
      </c>
      <c r="Y2969">
        <v>2016</v>
      </c>
      <c r="Z2969">
        <v>9</v>
      </c>
    </row>
    <row r="2970" spans="1:26" x14ac:dyDescent="0.25">
      <c r="A2970" t="s">
        <v>7268</v>
      </c>
      <c r="B2970" t="s">
        <v>7269</v>
      </c>
      <c r="C2970" t="s">
        <v>7269</v>
      </c>
      <c r="D2970">
        <v>0</v>
      </c>
      <c r="E2970">
        <v>108</v>
      </c>
      <c r="F2970">
        <v>1</v>
      </c>
      <c r="G2970">
        <v>48</v>
      </c>
      <c r="H2970" t="s">
        <v>8177</v>
      </c>
      <c r="I2970" t="s">
        <v>8158</v>
      </c>
      <c r="J2970" t="s">
        <v>83</v>
      </c>
      <c r="K2970" t="s">
        <v>8166</v>
      </c>
      <c r="L2970" s="5">
        <v>6.2</v>
      </c>
      <c r="M2970" t="s">
        <v>8178</v>
      </c>
      <c r="N2970" s="6">
        <v>83405</v>
      </c>
      <c r="O2970" t="s">
        <v>8179</v>
      </c>
      <c r="P2970" s="6">
        <v>25000000</v>
      </c>
      <c r="Q2970" s="6">
        <v>104545505</v>
      </c>
      <c r="R2970">
        <v>79545505</v>
      </c>
      <c r="S2970" t="s">
        <v>8175</v>
      </c>
      <c r="T2970" s="7">
        <v>43684</v>
      </c>
      <c r="U2970" t="s">
        <v>7270</v>
      </c>
      <c r="V2970" s="7">
        <v>43684</v>
      </c>
      <c r="W2970" t="s">
        <v>8212</v>
      </c>
      <c r="X2970" t="s">
        <v>8202</v>
      </c>
      <c r="Y2970">
        <v>2019</v>
      </c>
      <c r="Z2970">
        <v>7</v>
      </c>
    </row>
    <row r="2971" spans="1:26" x14ac:dyDescent="0.25">
      <c r="A2971" t="s">
        <v>7271</v>
      </c>
      <c r="B2971" t="s">
        <v>7272</v>
      </c>
      <c r="C2971" t="s">
        <v>7272</v>
      </c>
      <c r="D2971">
        <v>0</v>
      </c>
      <c r="E2971">
        <v>118</v>
      </c>
      <c r="F2971">
        <v>1</v>
      </c>
      <c r="G2971">
        <v>58</v>
      </c>
      <c r="H2971" t="s">
        <v>8177</v>
      </c>
      <c r="I2971" t="s">
        <v>5529</v>
      </c>
      <c r="J2971" t="s">
        <v>8162</v>
      </c>
      <c r="K2971" t="s">
        <v>145</v>
      </c>
      <c r="L2971" s="5">
        <v>6.1</v>
      </c>
      <c r="M2971" t="s">
        <v>8178</v>
      </c>
      <c r="N2971" s="6">
        <v>170479</v>
      </c>
      <c r="O2971" t="s">
        <v>8182</v>
      </c>
      <c r="P2971" s="6">
        <v>60000000</v>
      </c>
      <c r="Q2971" s="6">
        <v>162146076</v>
      </c>
      <c r="R2971">
        <v>102146076</v>
      </c>
      <c r="S2971" t="s">
        <v>8175</v>
      </c>
      <c r="T2971" s="7">
        <v>42655</v>
      </c>
      <c r="U2971" t="s">
        <v>869</v>
      </c>
      <c r="V2971" s="7">
        <v>42655</v>
      </c>
      <c r="W2971" t="s">
        <v>8204</v>
      </c>
      <c r="X2971" t="s">
        <v>8202</v>
      </c>
      <c r="Y2971">
        <v>2016</v>
      </c>
      <c r="Z2971">
        <v>12</v>
      </c>
    </row>
    <row r="2972" spans="1:26" x14ac:dyDescent="0.25">
      <c r="A2972" t="s">
        <v>7273</v>
      </c>
      <c r="B2972" t="s">
        <v>7274</v>
      </c>
      <c r="C2972" t="s">
        <v>7274</v>
      </c>
      <c r="D2972">
        <v>0</v>
      </c>
      <c r="E2972">
        <v>121</v>
      </c>
      <c r="F2972">
        <v>2</v>
      </c>
      <c r="G2972">
        <v>1</v>
      </c>
      <c r="H2972" t="s">
        <v>8183</v>
      </c>
      <c r="I2972" t="s">
        <v>5529</v>
      </c>
      <c r="J2972" t="s">
        <v>8162</v>
      </c>
      <c r="K2972" t="s">
        <v>145</v>
      </c>
      <c r="L2972" s="5">
        <v>7.7</v>
      </c>
      <c r="M2972" t="s">
        <v>8181</v>
      </c>
      <c r="N2972" s="6">
        <v>458976</v>
      </c>
      <c r="O2972" t="s">
        <v>8182</v>
      </c>
      <c r="P2972" s="6">
        <v>30000000</v>
      </c>
      <c r="Q2972" s="6">
        <v>84997446</v>
      </c>
      <c r="R2972">
        <v>54997446</v>
      </c>
      <c r="S2972" t="s">
        <v>8175</v>
      </c>
      <c r="T2972" s="7">
        <v>42143</v>
      </c>
      <c r="U2972" t="s">
        <v>5251</v>
      </c>
      <c r="V2972" s="7">
        <v>42143</v>
      </c>
      <c r="W2972" t="s">
        <v>8213</v>
      </c>
      <c r="X2972" t="s">
        <v>8197</v>
      </c>
      <c r="Y2972">
        <v>2015</v>
      </c>
      <c r="Z2972">
        <v>19</v>
      </c>
    </row>
    <row r="2973" spans="1:26" x14ac:dyDescent="0.25">
      <c r="A2973" t="s">
        <v>7275</v>
      </c>
      <c r="B2973" t="s">
        <v>7276</v>
      </c>
      <c r="C2973" t="s">
        <v>7276</v>
      </c>
      <c r="D2973">
        <v>0</v>
      </c>
      <c r="E2973">
        <v>114</v>
      </c>
      <c r="F2973">
        <v>1</v>
      </c>
      <c r="G2973">
        <v>54</v>
      </c>
      <c r="H2973" t="s">
        <v>8177</v>
      </c>
      <c r="I2973" t="s">
        <v>8162</v>
      </c>
      <c r="J2973" t="s">
        <v>145</v>
      </c>
      <c r="K2973" t="s">
        <v>8166</v>
      </c>
      <c r="L2973" s="5">
        <v>6.5</v>
      </c>
      <c r="M2973" t="s">
        <v>8178</v>
      </c>
      <c r="N2973" s="6">
        <v>281530</v>
      </c>
      <c r="O2973" t="s">
        <v>8182</v>
      </c>
      <c r="P2973" s="6">
        <v>55000000</v>
      </c>
      <c r="Q2973" s="6">
        <v>352794081</v>
      </c>
      <c r="R2973">
        <v>297794081</v>
      </c>
      <c r="S2973" t="s">
        <v>8175</v>
      </c>
      <c r="T2973" s="7">
        <v>43042</v>
      </c>
      <c r="U2973" t="s">
        <v>1236</v>
      </c>
      <c r="V2973" s="7">
        <v>43042</v>
      </c>
      <c r="W2973" t="s">
        <v>8207</v>
      </c>
      <c r="X2973" t="s">
        <v>1465</v>
      </c>
      <c r="Y2973">
        <v>2017</v>
      </c>
      <c r="Z2973">
        <v>3</v>
      </c>
    </row>
    <row r="2974" spans="1:26" x14ac:dyDescent="0.25">
      <c r="A2974" t="s">
        <v>7277</v>
      </c>
      <c r="B2974" t="s">
        <v>7278</v>
      </c>
      <c r="C2974" t="s">
        <v>7278</v>
      </c>
      <c r="D2974">
        <v>0</v>
      </c>
      <c r="E2974">
        <v>120</v>
      </c>
      <c r="F2974">
        <v>2</v>
      </c>
      <c r="G2974">
        <v>0</v>
      </c>
      <c r="H2974" t="s">
        <v>8177</v>
      </c>
      <c r="I2974" t="s">
        <v>5529</v>
      </c>
      <c r="J2974" t="s">
        <v>8158</v>
      </c>
      <c r="K2974" t="s">
        <v>8166</v>
      </c>
      <c r="L2974" s="5">
        <v>5.7</v>
      </c>
      <c r="M2974" t="s">
        <v>8178</v>
      </c>
      <c r="N2974" s="6">
        <v>130397</v>
      </c>
      <c r="O2974" t="s">
        <v>8182</v>
      </c>
      <c r="P2974" s="6">
        <v>110000000</v>
      </c>
      <c r="Q2974" s="6">
        <v>179246868</v>
      </c>
      <c r="R2974">
        <v>69246868</v>
      </c>
      <c r="S2974" t="s">
        <v>8175</v>
      </c>
      <c r="T2974" s="7">
        <v>42437</v>
      </c>
      <c r="U2974" t="s">
        <v>3771</v>
      </c>
      <c r="V2974" s="7">
        <v>42437</v>
      </c>
      <c r="W2974" t="s">
        <v>8203</v>
      </c>
      <c r="X2974" t="s">
        <v>8197</v>
      </c>
      <c r="Y2974">
        <v>2016</v>
      </c>
      <c r="Z2974">
        <v>8</v>
      </c>
    </row>
    <row r="2975" spans="1:26" x14ac:dyDescent="0.25">
      <c r="A2975" t="s">
        <v>7279</v>
      </c>
      <c r="B2975" t="s">
        <v>7280</v>
      </c>
      <c r="C2975" t="s">
        <v>7280</v>
      </c>
      <c r="D2975">
        <v>0</v>
      </c>
      <c r="E2975">
        <v>108</v>
      </c>
      <c r="F2975">
        <v>1</v>
      </c>
      <c r="G2975">
        <v>48</v>
      </c>
      <c r="H2975" t="s">
        <v>8177</v>
      </c>
      <c r="I2975" t="s">
        <v>8158</v>
      </c>
      <c r="J2975" t="s">
        <v>8159</v>
      </c>
      <c r="K2975" t="s">
        <v>132</v>
      </c>
      <c r="L2975" s="5">
        <v>6.7</v>
      </c>
      <c r="M2975" t="s">
        <v>8178</v>
      </c>
      <c r="N2975" s="6">
        <v>61893</v>
      </c>
      <c r="O2975" t="s">
        <v>8179</v>
      </c>
      <c r="P2975" s="6">
        <v>111000000</v>
      </c>
      <c r="Q2975" s="6">
        <v>296069199</v>
      </c>
      <c r="R2975">
        <v>185069199</v>
      </c>
      <c r="S2975" t="s">
        <v>8175</v>
      </c>
      <c r="T2975" s="7">
        <v>43050</v>
      </c>
      <c r="U2975" t="s">
        <v>3968</v>
      </c>
      <c r="V2975" s="7">
        <v>43050</v>
      </c>
      <c r="W2975" t="s">
        <v>8207</v>
      </c>
      <c r="X2975" t="s">
        <v>8206</v>
      </c>
      <c r="Y2975">
        <v>2017</v>
      </c>
      <c r="Z2975">
        <v>11</v>
      </c>
    </row>
    <row r="2976" spans="1:26" x14ac:dyDescent="0.25">
      <c r="A2976" t="s">
        <v>7281</v>
      </c>
      <c r="B2976" t="s">
        <v>7282</v>
      </c>
      <c r="C2976" t="s">
        <v>7282</v>
      </c>
      <c r="D2976">
        <v>0</v>
      </c>
      <c r="E2976">
        <v>108</v>
      </c>
      <c r="F2976">
        <v>1</v>
      </c>
      <c r="G2976">
        <v>48</v>
      </c>
      <c r="H2976" t="s">
        <v>8177</v>
      </c>
      <c r="I2976" t="s">
        <v>8158</v>
      </c>
      <c r="J2976" t="s">
        <v>145</v>
      </c>
      <c r="K2976" t="s">
        <v>8163</v>
      </c>
      <c r="L2976" s="5">
        <v>7.4</v>
      </c>
      <c r="M2976" t="s">
        <v>8181</v>
      </c>
      <c r="N2976" s="6">
        <v>92032</v>
      </c>
      <c r="O2976" t="s">
        <v>8179</v>
      </c>
      <c r="P2976" s="6">
        <v>43000000</v>
      </c>
      <c r="Q2976" s="6">
        <v>47309313</v>
      </c>
      <c r="R2976">
        <v>4309313</v>
      </c>
      <c r="S2976" t="s">
        <v>8175</v>
      </c>
      <c r="T2976" s="7">
        <v>42622</v>
      </c>
      <c r="U2976" t="s">
        <v>6246</v>
      </c>
      <c r="V2976" s="7">
        <v>42622</v>
      </c>
      <c r="W2976" t="s">
        <v>8211</v>
      </c>
      <c r="X2976" t="s">
        <v>1465</v>
      </c>
      <c r="Y2976">
        <v>2016</v>
      </c>
      <c r="Z2976">
        <v>9</v>
      </c>
    </row>
    <row r="2977" spans="1:26" x14ac:dyDescent="0.25">
      <c r="A2977" t="s">
        <v>7283</v>
      </c>
      <c r="B2977" t="s">
        <v>7284</v>
      </c>
      <c r="C2977" t="s">
        <v>7284</v>
      </c>
      <c r="D2977">
        <v>0</v>
      </c>
      <c r="E2977">
        <v>86</v>
      </c>
      <c r="F2977">
        <v>1</v>
      </c>
      <c r="G2977">
        <v>26</v>
      </c>
      <c r="H2977" t="s">
        <v>8177</v>
      </c>
      <c r="I2977" t="s">
        <v>132</v>
      </c>
      <c r="J2977" t="s">
        <v>83</v>
      </c>
      <c r="K2977" t="s">
        <v>5802</v>
      </c>
      <c r="L2977" s="5">
        <v>7.6</v>
      </c>
      <c r="M2977" t="s">
        <v>8181</v>
      </c>
      <c r="N2977" s="6">
        <v>195404</v>
      </c>
      <c r="O2977" t="s">
        <v>8182</v>
      </c>
      <c r="P2977" s="6">
        <v>1600000</v>
      </c>
      <c r="Q2977" s="6">
        <v>7412611</v>
      </c>
      <c r="R2977">
        <v>5812611</v>
      </c>
      <c r="S2977" t="s">
        <v>8175</v>
      </c>
      <c r="T2977" s="7">
        <v>41658</v>
      </c>
      <c r="U2977" t="s">
        <v>7285</v>
      </c>
      <c r="V2977" s="7">
        <v>41658</v>
      </c>
      <c r="W2977" t="s">
        <v>8198</v>
      </c>
      <c r="X2977" t="s">
        <v>8200</v>
      </c>
      <c r="Y2977">
        <v>2014</v>
      </c>
      <c r="Z2977">
        <v>19</v>
      </c>
    </row>
    <row r="2978" spans="1:26" x14ac:dyDescent="0.25">
      <c r="A2978" t="s">
        <v>7286</v>
      </c>
      <c r="B2978" t="s">
        <v>7287</v>
      </c>
      <c r="C2978" t="s">
        <v>7287</v>
      </c>
      <c r="D2978">
        <v>0</v>
      </c>
      <c r="E2978">
        <v>94</v>
      </c>
      <c r="F2978">
        <v>1</v>
      </c>
      <c r="G2978">
        <v>34</v>
      </c>
      <c r="H2978" t="s">
        <v>8177</v>
      </c>
      <c r="I2978" t="s">
        <v>8158</v>
      </c>
      <c r="J2978" t="s">
        <v>8159</v>
      </c>
      <c r="K2978" t="s">
        <v>132</v>
      </c>
      <c r="L2978" s="5">
        <v>5.7</v>
      </c>
      <c r="M2978" t="s">
        <v>8178</v>
      </c>
      <c r="N2978" s="6">
        <v>72494</v>
      </c>
      <c r="O2978" t="s">
        <v>8179</v>
      </c>
      <c r="P2978" s="6">
        <v>105000000</v>
      </c>
      <c r="Q2978" s="6">
        <v>408754975</v>
      </c>
      <c r="R2978">
        <v>303754975</v>
      </c>
      <c r="S2978" t="s">
        <v>8175</v>
      </c>
      <c r="T2978" s="7">
        <v>42540</v>
      </c>
      <c r="U2978" t="s">
        <v>7288</v>
      </c>
      <c r="V2978" s="7">
        <v>42540</v>
      </c>
      <c r="W2978" t="s">
        <v>8208</v>
      </c>
      <c r="X2978" t="s">
        <v>8200</v>
      </c>
      <c r="Y2978">
        <v>2016</v>
      </c>
      <c r="Z2978">
        <v>19</v>
      </c>
    </row>
    <row r="2979" spans="1:26" x14ac:dyDescent="0.25">
      <c r="A2979" t="s">
        <v>7289</v>
      </c>
      <c r="B2979" t="s">
        <v>7290</v>
      </c>
      <c r="C2979" t="s">
        <v>7290</v>
      </c>
      <c r="D2979">
        <v>0</v>
      </c>
      <c r="E2979">
        <v>140</v>
      </c>
      <c r="F2979">
        <v>2</v>
      </c>
      <c r="G2979">
        <v>20</v>
      </c>
      <c r="H2979" t="s">
        <v>8183</v>
      </c>
      <c r="I2979" t="s">
        <v>5529</v>
      </c>
      <c r="J2979" t="s">
        <v>8158</v>
      </c>
      <c r="K2979" t="s">
        <v>145</v>
      </c>
      <c r="L2979" s="5">
        <v>7.4</v>
      </c>
      <c r="M2979" t="s">
        <v>8181</v>
      </c>
      <c r="N2979" s="6">
        <v>273211</v>
      </c>
      <c r="O2979" t="s">
        <v>8182</v>
      </c>
      <c r="P2979" s="6">
        <v>150000000</v>
      </c>
      <c r="Q2979" s="6">
        <v>490719763</v>
      </c>
      <c r="R2979">
        <v>340719763</v>
      </c>
      <c r="S2979" t="s">
        <v>8175</v>
      </c>
      <c r="T2979" s="7">
        <v>42923</v>
      </c>
      <c r="U2979" t="s">
        <v>5016</v>
      </c>
      <c r="V2979" s="7">
        <v>42923</v>
      </c>
      <c r="W2979" t="s">
        <v>8209</v>
      </c>
      <c r="X2979" t="s">
        <v>1465</v>
      </c>
      <c r="Y2979">
        <v>2017</v>
      </c>
      <c r="Z2979">
        <v>7</v>
      </c>
    </row>
    <row r="2980" spans="1:26" x14ac:dyDescent="0.25">
      <c r="A2980" t="s">
        <v>7291</v>
      </c>
      <c r="B2980" t="s">
        <v>7292</v>
      </c>
      <c r="C2980" t="s">
        <v>7292</v>
      </c>
      <c r="D2980">
        <v>0</v>
      </c>
      <c r="E2980">
        <v>168</v>
      </c>
      <c r="F2980">
        <v>2</v>
      </c>
      <c r="G2980">
        <v>48</v>
      </c>
      <c r="H2980" t="s">
        <v>8183</v>
      </c>
      <c r="I2980" t="s">
        <v>8162</v>
      </c>
      <c r="J2980" t="s">
        <v>145</v>
      </c>
      <c r="K2980" t="s">
        <v>8166</v>
      </c>
      <c r="L2980" s="5">
        <v>7.8</v>
      </c>
      <c r="M2980" t="s">
        <v>8181</v>
      </c>
      <c r="N2980" s="6">
        <v>641057</v>
      </c>
      <c r="O2980" t="s">
        <v>8184</v>
      </c>
      <c r="P2980" s="6">
        <v>44000000</v>
      </c>
      <c r="Q2980" s="6">
        <v>161217616</v>
      </c>
      <c r="R2980">
        <v>117217616</v>
      </c>
      <c r="S2980" t="s">
        <v>8175</v>
      </c>
      <c r="T2980" s="7">
        <v>42345</v>
      </c>
      <c r="U2980" t="s">
        <v>1144</v>
      </c>
      <c r="V2980" s="7">
        <v>42345</v>
      </c>
      <c r="W2980" t="s">
        <v>8196</v>
      </c>
      <c r="X2980" t="s">
        <v>8205</v>
      </c>
      <c r="Y2980">
        <v>2015</v>
      </c>
      <c r="Z2980">
        <v>7</v>
      </c>
    </row>
    <row r="2981" spans="1:26" x14ac:dyDescent="0.25">
      <c r="A2981" t="s">
        <v>7293</v>
      </c>
      <c r="B2981" t="s">
        <v>7294</v>
      </c>
      <c r="C2981" t="s">
        <v>7294</v>
      </c>
      <c r="D2981">
        <v>0</v>
      </c>
      <c r="E2981">
        <v>89</v>
      </c>
      <c r="F2981">
        <v>1</v>
      </c>
      <c r="G2981">
        <v>29</v>
      </c>
      <c r="H2981" t="s">
        <v>8177</v>
      </c>
      <c r="I2981" t="s">
        <v>8158</v>
      </c>
      <c r="J2981" t="s">
        <v>8159</v>
      </c>
      <c r="K2981" t="s">
        <v>132</v>
      </c>
      <c r="L2981" s="5">
        <v>6.2</v>
      </c>
      <c r="M2981" t="s">
        <v>8178</v>
      </c>
      <c r="N2981" s="6">
        <v>147744</v>
      </c>
      <c r="O2981" t="s">
        <v>8182</v>
      </c>
      <c r="P2981" s="6">
        <v>80000000</v>
      </c>
      <c r="Q2981" s="6">
        <v>1034800131</v>
      </c>
      <c r="R2981">
        <v>954800131</v>
      </c>
      <c r="S2981" t="s">
        <v>8175</v>
      </c>
      <c r="T2981" s="7">
        <v>42900</v>
      </c>
      <c r="U2981" t="s">
        <v>7295</v>
      </c>
      <c r="V2981" s="7">
        <v>42900</v>
      </c>
      <c r="W2981" t="s">
        <v>8208</v>
      </c>
      <c r="X2981" t="s">
        <v>8202</v>
      </c>
      <c r="Y2981">
        <v>2017</v>
      </c>
      <c r="Z2981">
        <v>14</v>
      </c>
    </row>
    <row r="2982" spans="1:26" x14ac:dyDescent="0.25">
      <c r="A2982" t="s">
        <v>7296</v>
      </c>
      <c r="B2982" t="s">
        <v>7297</v>
      </c>
      <c r="C2982" t="s">
        <v>7297</v>
      </c>
      <c r="D2982">
        <v>0</v>
      </c>
      <c r="E2982">
        <v>108</v>
      </c>
      <c r="F2982">
        <v>1</v>
      </c>
      <c r="G2982">
        <v>48</v>
      </c>
      <c r="H2982" t="s">
        <v>8177</v>
      </c>
      <c r="I2982" t="s">
        <v>8159</v>
      </c>
      <c r="J2982" t="s">
        <v>132</v>
      </c>
      <c r="K2982" t="s">
        <v>8163</v>
      </c>
      <c r="L2982" s="5">
        <v>7.1</v>
      </c>
      <c r="M2982" t="s">
        <v>8181</v>
      </c>
      <c r="N2982" s="6">
        <v>184824</v>
      </c>
      <c r="O2982" t="s">
        <v>8182</v>
      </c>
      <c r="P2982" s="6">
        <v>75000000</v>
      </c>
      <c r="Q2982" s="6">
        <v>634338384</v>
      </c>
      <c r="R2982">
        <v>559338384</v>
      </c>
      <c r="S2982" t="s">
        <v>8175</v>
      </c>
      <c r="T2982" s="7">
        <v>42624</v>
      </c>
      <c r="U2982" t="s">
        <v>7298</v>
      </c>
      <c r="V2982" s="7">
        <v>42624</v>
      </c>
      <c r="W2982" t="s">
        <v>8211</v>
      </c>
      <c r="X2982" t="s">
        <v>8200</v>
      </c>
      <c r="Y2982">
        <v>2016</v>
      </c>
      <c r="Z2982">
        <v>11</v>
      </c>
    </row>
    <row r="2983" spans="1:26" x14ac:dyDescent="0.25">
      <c r="A2983" t="s">
        <v>7299</v>
      </c>
      <c r="B2983" t="s">
        <v>7300</v>
      </c>
      <c r="C2983" t="s">
        <v>7300</v>
      </c>
      <c r="D2983">
        <v>0</v>
      </c>
      <c r="E2983">
        <v>134</v>
      </c>
      <c r="F2983">
        <v>2</v>
      </c>
      <c r="G2983">
        <v>14</v>
      </c>
      <c r="H2983" t="s">
        <v>8183</v>
      </c>
      <c r="I2983" t="s">
        <v>5529</v>
      </c>
      <c r="J2983" t="s">
        <v>8158</v>
      </c>
      <c r="K2983" t="s">
        <v>8161</v>
      </c>
      <c r="L2983" s="5">
        <v>6.7</v>
      </c>
      <c r="M2983" t="s">
        <v>8178</v>
      </c>
      <c r="N2983" s="6">
        <v>411497</v>
      </c>
      <c r="O2983" t="s">
        <v>8182</v>
      </c>
      <c r="P2983" s="6">
        <v>200000000</v>
      </c>
      <c r="Q2983" s="6">
        <v>379751655</v>
      </c>
      <c r="R2983">
        <v>179751655</v>
      </c>
      <c r="S2983" t="s">
        <v>8175</v>
      </c>
      <c r="T2983" s="7">
        <v>44377</v>
      </c>
      <c r="U2983" t="s">
        <v>7301</v>
      </c>
      <c r="V2983" s="7">
        <v>44377</v>
      </c>
      <c r="W2983" t="s">
        <v>8208</v>
      </c>
      <c r="X2983" t="s">
        <v>8202</v>
      </c>
      <c r="Y2983">
        <v>2021</v>
      </c>
      <c r="Z2983">
        <v>30</v>
      </c>
    </row>
    <row r="2984" spans="1:26" x14ac:dyDescent="0.25">
      <c r="A2984" t="s">
        <v>7302</v>
      </c>
      <c r="B2984" t="s">
        <v>7303</v>
      </c>
      <c r="C2984" t="s">
        <v>7303</v>
      </c>
      <c r="D2984">
        <v>0</v>
      </c>
      <c r="E2984">
        <v>123</v>
      </c>
      <c r="F2984">
        <v>2</v>
      </c>
      <c r="G2984">
        <v>3</v>
      </c>
      <c r="H2984" t="s">
        <v>8183</v>
      </c>
      <c r="I2984" t="s">
        <v>8158</v>
      </c>
      <c r="J2984" t="s">
        <v>8160</v>
      </c>
      <c r="K2984" t="s">
        <v>145</v>
      </c>
      <c r="L2984" s="5">
        <v>7.3</v>
      </c>
      <c r="M2984" t="s">
        <v>8181</v>
      </c>
      <c r="N2984" s="6">
        <v>133576</v>
      </c>
      <c r="O2984" t="s">
        <v>8182</v>
      </c>
      <c r="P2984" s="6">
        <v>35000000</v>
      </c>
      <c r="Q2984" s="6">
        <v>61181942</v>
      </c>
      <c r="R2984">
        <v>26181942</v>
      </c>
      <c r="S2984" t="s">
        <v>8175</v>
      </c>
      <c r="T2984" s="7">
        <v>42273</v>
      </c>
      <c r="U2984" t="s">
        <v>501</v>
      </c>
      <c r="V2984" s="7">
        <v>42273</v>
      </c>
      <c r="W2984" t="s">
        <v>8211</v>
      </c>
      <c r="X2984" t="s">
        <v>8206</v>
      </c>
      <c r="Y2984">
        <v>2015</v>
      </c>
      <c r="Z2984">
        <v>26</v>
      </c>
    </row>
    <row r="2985" spans="1:26" x14ac:dyDescent="0.25">
      <c r="A2985" t="s">
        <v>7304</v>
      </c>
      <c r="B2985" t="s">
        <v>7305</v>
      </c>
      <c r="C2985" t="s">
        <v>7305</v>
      </c>
      <c r="D2985">
        <v>0</v>
      </c>
      <c r="E2985">
        <v>147</v>
      </c>
      <c r="F2985">
        <v>2</v>
      </c>
      <c r="G2985">
        <v>27</v>
      </c>
      <c r="H2985" t="s">
        <v>8183</v>
      </c>
      <c r="I2985" t="s">
        <v>5529</v>
      </c>
      <c r="J2985" t="s">
        <v>8161</v>
      </c>
      <c r="K2985" t="s">
        <v>5802</v>
      </c>
      <c r="L2985" s="5">
        <v>7.8</v>
      </c>
      <c r="M2985" t="s">
        <v>8181</v>
      </c>
      <c r="N2985" s="6">
        <v>831046</v>
      </c>
      <c r="O2985" t="s">
        <v>8184</v>
      </c>
      <c r="P2985" s="6">
        <v>250000000</v>
      </c>
      <c r="Q2985" s="6">
        <v>1155046416</v>
      </c>
      <c r="R2985">
        <v>905046416</v>
      </c>
      <c r="S2985" t="s">
        <v>8175</v>
      </c>
      <c r="T2985" s="7">
        <v>42472</v>
      </c>
      <c r="U2985" t="s">
        <v>6242</v>
      </c>
      <c r="V2985" s="7">
        <v>42472</v>
      </c>
      <c r="W2985" t="s">
        <v>8210</v>
      </c>
      <c r="X2985" t="s">
        <v>8197</v>
      </c>
      <c r="Y2985">
        <v>2016</v>
      </c>
      <c r="Z2985">
        <v>12</v>
      </c>
    </row>
    <row r="2986" spans="1:26" x14ac:dyDescent="0.25">
      <c r="A2986" t="s">
        <v>7306</v>
      </c>
      <c r="B2986" t="s">
        <v>7307</v>
      </c>
      <c r="C2986" t="s">
        <v>7307</v>
      </c>
      <c r="D2986">
        <v>0</v>
      </c>
      <c r="E2986">
        <v>130</v>
      </c>
      <c r="F2986">
        <v>2</v>
      </c>
      <c r="G2986">
        <v>10</v>
      </c>
      <c r="H2986" t="s">
        <v>8183</v>
      </c>
      <c r="I2986" t="s">
        <v>5529</v>
      </c>
      <c r="J2986" t="s">
        <v>8158</v>
      </c>
      <c r="K2986" t="s">
        <v>132</v>
      </c>
      <c r="L2986" s="5">
        <v>7.9</v>
      </c>
      <c r="M2986" t="s">
        <v>8181</v>
      </c>
      <c r="N2986" s="6">
        <v>797205</v>
      </c>
      <c r="O2986" t="s">
        <v>8184</v>
      </c>
      <c r="P2986" s="6">
        <v>180000000</v>
      </c>
      <c r="Q2986" s="6">
        <v>855301806</v>
      </c>
      <c r="R2986">
        <v>675301806</v>
      </c>
      <c r="S2986" t="s">
        <v>8175</v>
      </c>
      <c r="T2986" s="7">
        <v>43018</v>
      </c>
      <c r="U2986" t="s">
        <v>5028</v>
      </c>
      <c r="V2986" s="7">
        <v>43018</v>
      </c>
      <c r="W2986" t="s">
        <v>8204</v>
      </c>
      <c r="X2986" t="s">
        <v>8197</v>
      </c>
      <c r="Y2986">
        <v>2017</v>
      </c>
      <c r="Z2986">
        <v>10</v>
      </c>
    </row>
    <row r="2987" spans="1:26" x14ac:dyDescent="0.25">
      <c r="A2987" t="s">
        <v>7308</v>
      </c>
      <c r="B2987" t="s">
        <v>7309</v>
      </c>
      <c r="C2987" t="s">
        <v>7309</v>
      </c>
      <c r="D2987">
        <v>0</v>
      </c>
      <c r="E2987">
        <v>107</v>
      </c>
      <c r="F2987">
        <v>1</v>
      </c>
      <c r="G2987">
        <v>47</v>
      </c>
      <c r="H2987" t="s">
        <v>8177</v>
      </c>
      <c r="I2987" t="s">
        <v>5529</v>
      </c>
      <c r="J2987" t="s">
        <v>8158</v>
      </c>
      <c r="K2987" t="s">
        <v>8159</v>
      </c>
      <c r="L2987" s="5">
        <v>6.6</v>
      </c>
      <c r="M2987" t="s">
        <v>8178</v>
      </c>
      <c r="N2987" s="6">
        <v>74405</v>
      </c>
      <c r="O2987" t="s">
        <v>8179</v>
      </c>
      <c r="P2987" s="6">
        <v>99000000</v>
      </c>
      <c r="Q2987" s="6">
        <v>199603202</v>
      </c>
      <c r="R2987">
        <v>100603202</v>
      </c>
      <c r="S2987" t="s">
        <v>8175</v>
      </c>
      <c r="T2987" s="7">
        <v>43498</v>
      </c>
      <c r="U2987" t="s">
        <v>2449</v>
      </c>
      <c r="V2987" s="7">
        <v>43498</v>
      </c>
      <c r="W2987" t="s">
        <v>8201</v>
      </c>
      <c r="X2987" t="s">
        <v>8206</v>
      </c>
      <c r="Y2987">
        <v>2019</v>
      </c>
      <c r="Z2987">
        <v>2</v>
      </c>
    </row>
    <row r="2988" spans="1:26" x14ac:dyDescent="0.25">
      <c r="A2988" t="s">
        <v>7310</v>
      </c>
      <c r="B2988" t="s">
        <v>7311</v>
      </c>
      <c r="C2988" t="s">
        <v>7311</v>
      </c>
      <c r="D2988">
        <v>0</v>
      </c>
      <c r="E2988">
        <v>131</v>
      </c>
      <c r="F2988">
        <v>2</v>
      </c>
      <c r="G2988">
        <v>11</v>
      </c>
      <c r="H2988" t="s">
        <v>8183</v>
      </c>
      <c r="I2988" t="s">
        <v>8160</v>
      </c>
      <c r="J2988" t="s">
        <v>8162</v>
      </c>
      <c r="K2988" t="s">
        <v>145</v>
      </c>
      <c r="L2988" s="5">
        <v>7.5</v>
      </c>
      <c r="M2988" t="s">
        <v>8181</v>
      </c>
      <c r="N2988" s="6">
        <v>94929</v>
      </c>
      <c r="O2988" t="s">
        <v>8179</v>
      </c>
      <c r="P2988" s="6">
        <v>45000000</v>
      </c>
      <c r="Q2988" s="6">
        <v>44645542</v>
      </c>
      <c r="R2988">
        <v>-354458</v>
      </c>
      <c r="S2988" t="s">
        <v>8185</v>
      </c>
      <c r="T2988" s="7">
        <v>43789</v>
      </c>
      <c r="U2988" t="s">
        <v>69</v>
      </c>
      <c r="V2988" s="7">
        <v>43789</v>
      </c>
      <c r="W2988" t="s">
        <v>8207</v>
      </c>
      <c r="X2988" t="s">
        <v>8202</v>
      </c>
      <c r="Y2988">
        <v>2019</v>
      </c>
      <c r="Z2988">
        <v>20</v>
      </c>
    </row>
    <row r="2989" spans="1:26" x14ac:dyDescent="0.25">
      <c r="A2989" t="s">
        <v>7312</v>
      </c>
      <c r="B2989" t="s">
        <v>7313</v>
      </c>
      <c r="C2989" t="s">
        <v>7313</v>
      </c>
      <c r="D2989">
        <v>0</v>
      </c>
      <c r="E2989">
        <v>104</v>
      </c>
      <c r="F2989">
        <v>1</v>
      </c>
      <c r="G2989">
        <v>44</v>
      </c>
      <c r="H2989" t="s">
        <v>8177</v>
      </c>
      <c r="I2989" t="s">
        <v>8160</v>
      </c>
      <c r="J2989" t="s">
        <v>132</v>
      </c>
      <c r="K2989" t="s">
        <v>145</v>
      </c>
      <c r="L2989" s="5">
        <v>7.3</v>
      </c>
      <c r="M2989" t="s">
        <v>8181</v>
      </c>
      <c r="N2989" s="6">
        <v>161434</v>
      </c>
      <c r="O2989" t="s">
        <v>8182</v>
      </c>
      <c r="P2989" s="6">
        <v>10000000</v>
      </c>
      <c r="Q2989" s="6">
        <v>29820616</v>
      </c>
      <c r="R2989">
        <v>19820616</v>
      </c>
      <c r="S2989" t="s">
        <v>8175</v>
      </c>
      <c r="T2989" s="7">
        <v>42806</v>
      </c>
      <c r="U2989" t="s">
        <v>7314</v>
      </c>
      <c r="V2989" s="7">
        <v>42806</v>
      </c>
      <c r="W2989" t="s">
        <v>8203</v>
      </c>
      <c r="X2989" t="s">
        <v>8200</v>
      </c>
      <c r="Y2989">
        <v>2017</v>
      </c>
      <c r="Z2989">
        <v>12</v>
      </c>
    </row>
    <row r="2990" spans="1:26" x14ac:dyDescent="0.25">
      <c r="A2990" t="s">
        <v>7315</v>
      </c>
      <c r="B2990" t="s">
        <v>7316</v>
      </c>
      <c r="C2990" t="s">
        <v>7316</v>
      </c>
      <c r="D2990">
        <v>0</v>
      </c>
      <c r="E2990">
        <v>107</v>
      </c>
      <c r="F2990">
        <v>1</v>
      </c>
      <c r="G2990">
        <v>47</v>
      </c>
      <c r="H2990" t="s">
        <v>8177</v>
      </c>
      <c r="I2990" t="s">
        <v>8158</v>
      </c>
      <c r="J2990" t="s">
        <v>8159</v>
      </c>
      <c r="K2990" t="s">
        <v>132</v>
      </c>
      <c r="L2990" s="5">
        <v>7.6</v>
      </c>
      <c r="M2990" t="s">
        <v>8181</v>
      </c>
      <c r="N2990" s="6">
        <v>364169</v>
      </c>
      <c r="O2990" t="s">
        <v>8182</v>
      </c>
      <c r="P2990" s="6">
        <v>150000000</v>
      </c>
      <c r="Q2990" s="6">
        <v>687228908</v>
      </c>
      <c r="R2990">
        <v>537228908</v>
      </c>
      <c r="S2990" t="s">
        <v>8175</v>
      </c>
      <c r="T2990" s="7">
        <v>42688</v>
      </c>
      <c r="U2990" t="s">
        <v>7317</v>
      </c>
      <c r="V2990" s="7">
        <v>42688</v>
      </c>
      <c r="W2990" t="s">
        <v>8207</v>
      </c>
      <c r="X2990" t="s">
        <v>8205</v>
      </c>
      <c r="Y2990">
        <v>2016</v>
      </c>
      <c r="Z2990">
        <v>14</v>
      </c>
    </row>
    <row r="2991" spans="1:26" x14ac:dyDescent="0.25">
      <c r="A2991" t="s">
        <v>7318</v>
      </c>
      <c r="B2991" t="s">
        <v>7319</v>
      </c>
      <c r="C2991" t="s">
        <v>7319</v>
      </c>
      <c r="D2991">
        <v>0</v>
      </c>
      <c r="E2991">
        <v>98</v>
      </c>
      <c r="F2991">
        <v>1</v>
      </c>
      <c r="G2991">
        <v>38</v>
      </c>
      <c r="H2991" t="s">
        <v>8177</v>
      </c>
      <c r="I2991" t="s">
        <v>5529</v>
      </c>
      <c r="J2991" t="s">
        <v>8158</v>
      </c>
      <c r="K2991" t="s">
        <v>8162</v>
      </c>
      <c r="L2991" s="5">
        <v>5.7</v>
      </c>
      <c r="M2991" t="s">
        <v>8178</v>
      </c>
      <c r="N2991" s="6">
        <v>90855</v>
      </c>
      <c r="O2991" t="s">
        <v>8179</v>
      </c>
      <c r="P2991" s="6">
        <v>40000000</v>
      </c>
      <c r="Q2991" s="6">
        <v>125729635</v>
      </c>
      <c r="R2991">
        <v>85729635</v>
      </c>
      <c r="S2991" t="s">
        <v>8175</v>
      </c>
      <c r="T2991" s="7">
        <v>42604</v>
      </c>
      <c r="U2991" t="s">
        <v>7320</v>
      </c>
      <c r="V2991" s="7">
        <v>42604</v>
      </c>
      <c r="W2991" t="s">
        <v>8212</v>
      </c>
      <c r="X2991" t="s">
        <v>8205</v>
      </c>
      <c r="Y2991">
        <v>2016</v>
      </c>
      <c r="Z2991">
        <v>22</v>
      </c>
    </row>
    <row r="2992" spans="1:26" x14ac:dyDescent="0.25">
      <c r="A2992" t="s">
        <v>7321</v>
      </c>
      <c r="B2992" t="s">
        <v>7322</v>
      </c>
      <c r="C2992" t="s">
        <v>7322</v>
      </c>
      <c r="D2992">
        <v>0</v>
      </c>
      <c r="E2992">
        <v>101</v>
      </c>
      <c r="F2992">
        <v>1</v>
      </c>
      <c r="G2992">
        <v>41</v>
      </c>
      <c r="H2992" t="s">
        <v>8177</v>
      </c>
      <c r="I2992" t="s">
        <v>132</v>
      </c>
      <c r="J2992" t="s">
        <v>8156</v>
      </c>
      <c r="K2992" t="s">
        <v>5802</v>
      </c>
      <c r="L2992" s="5">
        <v>6.4</v>
      </c>
      <c r="M2992" t="s">
        <v>8178</v>
      </c>
      <c r="N2992" s="6">
        <v>79557</v>
      </c>
      <c r="O2992" t="s">
        <v>8179</v>
      </c>
      <c r="P2992" s="6">
        <v>25000000</v>
      </c>
      <c r="Q2992" s="6">
        <v>52395996</v>
      </c>
      <c r="R2992">
        <v>27395996</v>
      </c>
      <c r="S2992" t="s">
        <v>8175</v>
      </c>
      <c r="T2992" s="7">
        <v>42328</v>
      </c>
      <c r="U2992" t="s">
        <v>5631</v>
      </c>
      <c r="V2992" s="7">
        <v>42328</v>
      </c>
      <c r="W2992" t="s">
        <v>8207</v>
      </c>
      <c r="X2992" t="s">
        <v>1465</v>
      </c>
      <c r="Y2992">
        <v>2015</v>
      </c>
      <c r="Z2992">
        <v>20</v>
      </c>
    </row>
    <row r="2993" spans="1:26" x14ac:dyDescent="0.25">
      <c r="A2993" t="s">
        <v>7323</v>
      </c>
      <c r="B2993" t="s">
        <v>7324</v>
      </c>
      <c r="C2993" t="s">
        <v>7324</v>
      </c>
      <c r="D2993">
        <v>0</v>
      </c>
      <c r="E2993">
        <v>96</v>
      </c>
      <c r="F2993">
        <v>1</v>
      </c>
      <c r="G2993">
        <v>36</v>
      </c>
      <c r="H2993" t="s">
        <v>8177</v>
      </c>
      <c r="I2993" t="s">
        <v>5529</v>
      </c>
      <c r="J2993" t="s">
        <v>8158</v>
      </c>
      <c r="K2993" t="s">
        <v>8162</v>
      </c>
      <c r="L2993" s="5">
        <v>6.5</v>
      </c>
      <c r="M2993" t="s">
        <v>8178</v>
      </c>
      <c r="N2993" s="6">
        <v>138050</v>
      </c>
      <c r="O2993" t="s">
        <v>8182</v>
      </c>
      <c r="P2993" s="6">
        <v>19000000</v>
      </c>
      <c r="Q2993" s="6">
        <v>85251425</v>
      </c>
      <c r="R2993">
        <v>66251425</v>
      </c>
      <c r="S2993" t="s">
        <v>8175</v>
      </c>
      <c r="T2993" s="7">
        <v>42563</v>
      </c>
      <c r="U2993" t="s">
        <v>6721</v>
      </c>
      <c r="V2993" s="7">
        <v>42563</v>
      </c>
      <c r="W2993" t="s">
        <v>8209</v>
      </c>
      <c r="X2993" t="s">
        <v>8197</v>
      </c>
      <c r="Y2993">
        <v>2016</v>
      </c>
      <c r="Z2993">
        <v>12</v>
      </c>
    </row>
    <row r="2994" spans="1:26" x14ac:dyDescent="0.25">
      <c r="A2994" t="s">
        <v>7325</v>
      </c>
      <c r="B2994" t="s">
        <v>7326</v>
      </c>
      <c r="C2994" t="s">
        <v>7326</v>
      </c>
      <c r="D2994">
        <v>0</v>
      </c>
      <c r="E2994">
        <v>115</v>
      </c>
      <c r="F2994">
        <v>1</v>
      </c>
      <c r="G2994">
        <v>55</v>
      </c>
      <c r="H2994" t="s">
        <v>8177</v>
      </c>
      <c r="I2994" t="s">
        <v>5529</v>
      </c>
      <c r="J2994" t="s">
        <v>132</v>
      </c>
      <c r="K2994" t="s">
        <v>8162</v>
      </c>
      <c r="L2994" s="5">
        <v>7.1</v>
      </c>
      <c r="M2994" t="s">
        <v>8181</v>
      </c>
      <c r="N2994" s="6">
        <v>201476</v>
      </c>
      <c r="O2994" t="s">
        <v>8182</v>
      </c>
      <c r="P2994" s="6">
        <v>50000000</v>
      </c>
      <c r="Q2994" s="6">
        <v>134866593</v>
      </c>
      <c r="R2994">
        <v>84866593</v>
      </c>
      <c r="S2994" t="s">
        <v>8175</v>
      </c>
      <c r="T2994" s="7">
        <v>42970</v>
      </c>
      <c r="U2994" t="s">
        <v>1664</v>
      </c>
      <c r="V2994" s="7">
        <v>42970</v>
      </c>
      <c r="W2994" t="s">
        <v>8212</v>
      </c>
      <c r="X2994" t="s">
        <v>8202</v>
      </c>
      <c r="Y2994">
        <v>2017</v>
      </c>
      <c r="Z2994">
        <v>23</v>
      </c>
    </row>
    <row r="2995" spans="1:26" x14ac:dyDescent="0.25">
      <c r="A2995" t="s">
        <v>7327</v>
      </c>
      <c r="B2995" t="s">
        <v>7328</v>
      </c>
      <c r="C2995" t="s">
        <v>7328</v>
      </c>
      <c r="D2995">
        <v>0</v>
      </c>
      <c r="E2995">
        <v>112</v>
      </c>
      <c r="F2995">
        <v>1</v>
      </c>
      <c r="G2995">
        <v>52</v>
      </c>
      <c r="H2995" t="s">
        <v>8177</v>
      </c>
      <c r="I2995" t="s">
        <v>8160</v>
      </c>
      <c r="J2995" t="s">
        <v>132</v>
      </c>
      <c r="K2995" t="s">
        <v>145</v>
      </c>
      <c r="L2995" s="5">
        <v>6.6</v>
      </c>
      <c r="M2995" t="s">
        <v>8178</v>
      </c>
      <c r="N2995" s="6">
        <v>54805</v>
      </c>
      <c r="O2995" t="s">
        <v>8179</v>
      </c>
      <c r="P2995" s="6">
        <v>35000000</v>
      </c>
      <c r="Q2995" s="6">
        <v>24972139</v>
      </c>
      <c r="R2995">
        <v>-10027861</v>
      </c>
      <c r="S2995" t="s">
        <v>8185</v>
      </c>
      <c r="T2995" s="7">
        <v>42433</v>
      </c>
      <c r="U2995" t="s">
        <v>4981</v>
      </c>
      <c r="V2995" s="7">
        <v>42433</v>
      </c>
      <c r="W2995" t="s">
        <v>8203</v>
      </c>
      <c r="X2995" t="s">
        <v>1465</v>
      </c>
      <c r="Y2995">
        <v>2016</v>
      </c>
      <c r="Z2995">
        <v>4</v>
      </c>
    </row>
    <row r="2996" spans="1:26" x14ac:dyDescent="0.25">
      <c r="A2996" t="s">
        <v>7329</v>
      </c>
      <c r="B2996" t="s">
        <v>7330</v>
      </c>
      <c r="C2996" t="s">
        <v>7330</v>
      </c>
      <c r="D2996">
        <v>0</v>
      </c>
      <c r="E2996">
        <v>118</v>
      </c>
      <c r="F2996">
        <v>1</v>
      </c>
      <c r="G2996">
        <v>58</v>
      </c>
      <c r="H2996" t="s">
        <v>8177</v>
      </c>
      <c r="I2996" t="s">
        <v>132</v>
      </c>
      <c r="J2996" t="s">
        <v>145</v>
      </c>
      <c r="K2996" t="s">
        <v>5802</v>
      </c>
      <c r="L2996" s="5">
        <v>7.8</v>
      </c>
      <c r="M2996" t="s">
        <v>8181</v>
      </c>
      <c r="N2996" s="6">
        <v>229994</v>
      </c>
      <c r="O2996" t="s">
        <v>8182</v>
      </c>
      <c r="P2996" s="6">
        <v>5000000</v>
      </c>
      <c r="Q2996" s="6">
        <v>23149206</v>
      </c>
      <c r="R2996">
        <v>18149206</v>
      </c>
      <c r="S2996" t="s">
        <v>8175</v>
      </c>
      <c r="T2996" s="7">
        <v>42392</v>
      </c>
      <c r="U2996" t="s">
        <v>7331</v>
      </c>
      <c r="V2996" s="7">
        <v>42392</v>
      </c>
      <c r="W2996" t="s">
        <v>8198</v>
      </c>
      <c r="X2996" t="s">
        <v>8206</v>
      </c>
      <c r="Y2996">
        <v>2016</v>
      </c>
      <c r="Z2996">
        <v>23</v>
      </c>
    </row>
    <row r="2997" spans="1:26" x14ac:dyDescent="0.25">
      <c r="A2997" t="s">
        <v>7332</v>
      </c>
      <c r="B2997" t="s">
        <v>7333</v>
      </c>
      <c r="C2997" t="s">
        <v>7333</v>
      </c>
      <c r="D2997">
        <v>0</v>
      </c>
      <c r="E2997">
        <v>115</v>
      </c>
      <c r="F2997">
        <v>1</v>
      </c>
      <c r="G2997">
        <v>55</v>
      </c>
      <c r="H2997" t="s">
        <v>8177</v>
      </c>
      <c r="I2997" t="s">
        <v>8158</v>
      </c>
      <c r="J2997" t="s">
        <v>132</v>
      </c>
      <c r="K2997" t="s">
        <v>8163</v>
      </c>
      <c r="L2997" s="5">
        <v>4.5</v>
      </c>
      <c r="M2997" t="s">
        <v>8188</v>
      </c>
      <c r="N2997" s="6">
        <v>78167</v>
      </c>
      <c r="O2997" t="s">
        <v>8179</v>
      </c>
      <c r="P2997" s="6">
        <v>150000000</v>
      </c>
      <c r="Q2997" s="6">
        <v>163692228</v>
      </c>
      <c r="R2997">
        <v>13692228</v>
      </c>
      <c r="S2997" t="s">
        <v>8175</v>
      </c>
      <c r="T2997" s="7">
        <v>44389</v>
      </c>
      <c r="U2997" t="s">
        <v>7334</v>
      </c>
      <c r="V2997" s="7">
        <v>44389</v>
      </c>
      <c r="W2997" t="s">
        <v>8209</v>
      </c>
      <c r="X2997" t="s">
        <v>8205</v>
      </c>
      <c r="Y2997">
        <v>2021</v>
      </c>
      <c r="Z2997">
        <v>12</v>
      </c>
    </row>
    <row r="2998" spans="1:26" x14ac:dyDescent="0.25">
      <c r="A2998" t="s">
        <v>7335</v>
      </c>
      <c r="B2998" t="s">
        <v>7336</v>
      </c>
      <c r="C2998" t="s">
        <v>7336</v>
      </c>
      <c r="D2998">
        <v>0</v>
      </c>
      <c r="E2998">
        <v>94</v>
      </c>
      <c r="F2998">
        <v>1</v>
      </c>
      <c r="G2998">
        <v>34</v>
      </c>
      <c r="H2998" t="s">
        <v>8177</v>
      </c>
      <c r="I2998" t="s">
        <v>83</v>
      </c>
      <c r="J2998" t="s">
        <v>8166</v>
      </c>
      <c r="K2998" t="s">
        <v>3857</v>
      </c>
      <c r="L2998" s="5">
        <v>6.2</v>
      </c>
      <c r="M2998" t="s">
        <v>8178</v>
      </c>
      <c r="N2998" s="6">
        <v>146468</v>
      </c>
      <c r="O2998" t="s">
        <v>8182</v>
      </c>
      <c r="P2998" s="6">
        <v>5000000</v>
      </c>
      <c r="Q2998" s="6">
        <v>98450062</v>
      </c>
      <c r="R2998">
        <v>93450062</v>
      </c>
      <c r="S2998" t="s">
        <v>8175</v>
      </c>
      <c r="T2998" s="7">
        <v>42246</v>
      </c>
      <c r="U2998" t="s">
        <v>2307</v>
      </c>
      <c r="V2998" s="7">
        <v>42246</v>
      </c>
      <c r="W2998" t="s">
        <v>8212</v>
      </c>
      <c r="X2998" t="s">
        <v>8200</v>
      </c>
      <c r="Y2998">
        <v>2015</v>
      </c>
      <c r="Z2998">
        <v>30</v>
      </c>
    </row>
    <row r="2999" spans="1:26" x14ac:dyDescent="0.25">
      <c r="A2999" t="s">
        <v>7337</v>
      </c>
      <c r="B2999" t="s">
        <v>559</v>
      </c>
      <c r="C2999" t="s">
        <v>559</v>
      </c>
      <c r="D2999">
        <v>0</v>
      </c>
      <c r="E2999">
        <v>132</v>
      </c>
      <c r="F2999">
        <v>2</v>
      </c>
      <c r="G2999">
        <v>12</v>
      </c>
      <c r="H2999" t="s">
        <v>8183</v>
      </c>
      <c r="I2999" t="s">
        <v>8160</v>
      </c>
      <c r="J2999" t="s">
        <v>8162</v>
      </c>
      <c r="K2999" t="s">
        <v>145</v>
      </c>
      <c r="L2999" s="5">
        <v>6.9</v>
      </c>
      <c r="M2999" t="s">
        <v>8178</v>
      </c>
      <c r="N2999" s="6">
        <v>196499</v>
      </c>
      <c r="O2999" t="s">
        <v>8182</v>
      </c>
      <c r="P2999" s="6">
        <v>30000000</v>
      </c>
      <c r="Q2999" s="6">
        <v>42972994</v>
      </c>
      <c r="R2999">
        <v>12972994</v>
      </c>
      <c r="S2999" t="s">
        <v>8175</v>
      </c>
      <c r="T2999" s="7">
        <v>42250</v>
      </c>
      <c r="U2999" t="s">
        <v>1965</v>
      </c>
      <c r="V2999" s="7">
        <v>42250</v>
      </c>
      <c r="W2999" t="s">
        <v>8211</v>
      </c>
      <c r="X2999" t="s">
        <v>8199</v>
      </c>
      <c r="Y2999">
        <v>2015</v>
      </c>
      <c r="Z2999">
        <v>3</v>
      </c>
    </row>
    <row r="3000" spans="1:26" x14ac:dyDescent="0.25">
      <c r="A3000" t="s">
        <v>7338</v>
      </c>
      <c r="B3000" t="s">
        <v>7339</v>
      </c>
      <c r="C3000" t="s">
        <v>7339</v>
      </c>
      <c r="D3000">
        <v>0</v>
      </c>
      <c r="E3000">
        <v>156</v>
      </c>
      <c r="F3000">
        <v>2</v>
      </c>
      <c r="G3000">
        <v>36</v>
      </c>
      <c r="H3000" t="s">
        <v>8183</v>
      </c>
      <c r="I3000" t="s">
        <v>8162</v>
      </c>
      <c r="J3000" t="s">
        <v>145</v>
      </c>
      <c r="K3000" t="s">
        <v>8164</v>
      </c>
      <c r="L3000" s="5">
        <v>7.2</v>
      </c>
      <c r="M3000" t="s">
        <v>8181</v>
      </c>
      <c r="N3000" s="6">
        <v>91781</v>
      </c>
      <c r="O3000" t="s">
        <v>8179</v>
      </c>
      <c r="P3000" s="6">
        <v>100000000</v>
      </c>
      <c r="Q3000" s="6">
        <v>76016171</v>
      </c>
      <c r="R3000">
        <v>-23983829</v>
      </c>
      <c r="S3000" t="s">
        <v>8185</v>
      </c>
      <c r="T3000" s="7">
        <v>44529</v>
      </c>
      <c r="U3000" t="s">
        <v>139</v>
      </c>
      <c r="V3000" s="7">
        <v>44529</v>
      </c>
      <c r="W3000" t="s">
        <v>8207</v>
      </c>
      <c r="X3000" t="s">
        <v>8205</v>
      </c>
      <c r="Y3000">
        <v>2021</v>
      </c>
      <c r="Z3000">
        <v>29</v>
      </c>
    </row>
    <row r="3001" spans="1:26" x14ac:dyDescent="0.25">
      <c r="A3001" t="s">
        <v>7340</v>
      </c>
      <c r="B3001" t="s">
        <v>7341</v>
      </c>
      <c r="C3001" t="s">
        <v>7341</v>
      </c>
      <c r="D3001">
        <v>0</v>
      </c>
      <c r="E3001">
        <v>99</v>
      </c>
      <c r="F3001">
        <v>1</v>
      </c>
      <c r="G3001">
        <v>39</v>
      </c>
      <c r="H3001" t="s">
        <v>8177</v>
      </c>
      <c r="I3001" t="s">
        <v>8162</v>
      </c>
      <c r="J3001" t="s">
        <v>3857</v>
      </c>
      <c r="K3001" t="s">
        <v>5802</v>
      </c>
      <c r="L3001" s="5">
        <v>4.9000000000000004</v>
      </c>
      <c r="M3001" t="s">
        <v>8188</v>
      </c>
      <c r="N3001" s="6">
        <v>101927</v>
      </c>
      <c r="O3001" t="s">
        <v>8182</v>
      </c>
      <c r="P3001" s="6">
        <v>2500000</v>
      </c>
      <c r="Q3001" s="6">
        <v>5567103</v>
      </c>
      <c r="R3001">
        <v>3067103</v>
      </c>
      <c r="S3001" t="s">
        <v>8175</v>
      </c>
      <c r="T3001" s="7">
        <v>42027</v>
      </c>
      <c r="U3001" t="s">
        <v>2972</v>
      </c>
      <c r="V3001" s="7">
        <v>42027</v>
      </c>
      <c r="W3001" t="s">
        <v>8198</v>
      </c>
      <c r="X3001" t="s">
        <v>1465</v>
      </c>
      <c r="Y3001">
        <v>2015</v>
      </c>
      <c r="Z3001">
        <v>23</v>
      </c>
    </row>
    <row r="3002" spans="1:26" x14ac:dyDescent="0.25">
      <c r="A3002" t="s">
        <v>7342</v>
      </c>
      <c r="B3002" t="s">
        <v>7343</v>
      </c>
      <c r="C3002" t="s">
        <v>7343</v>
      </c>
      <c r="D3002">
        <v>0</v>
      </c>
      <c r="E3002">
        <v>102</v>
      </c>
      <c r="F3002">
        <v>1</v>
      </c>
      <c r="G3002">
        <v>42</v>
      </c>
      <c r="H3002" t="s">
        <v>8177</v>
      </c>
      <c r="I3002" t="s">
        <v>8158</v>
      </c>
      <c r="J3002" t="s">
        <v>8159</v>
      </c>
      <c r="K3002" t="s">
        <v>132</v>
      </c>
      <c r="L3002" s="5">
        <v>6.7</v>
      </c>
      <c r="M3002" t="s">
        <v>8178</v>
      </c>
      <c r="N3002" s="6">
        <v>115153</v>
      </c>
      <c r="O3002" t="s">
        <v>8182</v>
      </c>
      <c r="P3002" s="6">
        <v>175000000</v>
      </c>
      <c r="Q3002" s="6">
        <v>383930656</v>
      </c>
      <c r="R3002">
        <v>208930656</v>
      </c>
      <c r="S3002" t="s">
        <v>8175</v>
      </c>
      <c r="T3002" s="7">
        <v>42896</v>
      </c>
      <c r="U3002" t="s">
        <v>7344</v>
      </c>
      <c r="V3002" s="7">
        <v>42896</v>
      </c>
      <c r="W3002" t="s">
        <v>8208</v>
      </c>
      <c r="X3002" t="s">
        <v>8206</v>
      </c>
      <c r="Y3002">
        <v>2017</v>
      </c>
      <c r="Z3002">
        <v>10</v>
      </c>
    </row>
    <row r="3003" spans="1:26" x14ac:dyDescent="0.25">
      <c r="A3003" t="s">
        <v>7345</v>
      </c>
      <c r="B3003" t="s">
        <v>7346</v>
      </c>
      <c r="C3003" t="s">
        <v>7346</v>
      </c>
      <c r="D3003">
        <v>0</v>
      </c>
      <c r="E3003">
        <v>118</v>
      </c>
      <c r="F3003">
        <v>1</v>
      </c>
      <c r="G3003">
        <v>58</v>
      </c>
      <c r="H3003" t="s">
        <v>8177</v>
      </c>
      <c r="I3003" t="s">
        <v>5529</v>
      </c>
      <c r="J3003" t="s">
        <v>8158</v>
      </c>
      <c r="K3003" t="s">
        <v>8159</v>
      </c>
      <c r="L3003" s="5">
        <v>7.6</v>
      </c>
      <c r="M3003" t="s">
        <v>8181</v>
      </c>
      <c r="N3003" s="6">
        <v>320300</v>
      </c>
      <c r="O3003" t="s">
        <v>8182</v>
      </c>
      <c r="P3003" s="6">
        <v>200000000</v>
      </c>
      <c r="Q3003" s="6">
        <v>1243225667</v>
      </c>
      <c r="R3003">
        <v>1043225667</v>
      </c>
      <c r="S3003" t="s">
        <v>8175</v>
      </c>
      <c r="T3003" s="7">
        <v>43256</v>
      </c>
      <c r="U3003" t="s">
        <v>2081</v>
      </c>
      <c r="V3003" s="7">
        <v>43256</v>
      </c>
      <c r="W3003" t="s">
        <v>8208</v>
      </c>
      <c r="X3003" t="s">
        <v>8197</v>
      </c>
      <c r="Y3003">
        <v>2018</v>
      </c>
      <c r="Z3003">
        <v>5</v>
      </c>
    </row>
    <row r="3004" spans="1:26" x14ac:dyDescent="0.25">
      <c r="A3004" t="s">
        <v>7347</v>
      </c>
      <c r="B3004" t="s">
        <v>7348</v>
      </c>
      <c r="C3004" t="s">
        <v>7348</v>
      </c>
      <c r="D3004">
        <v>0</v>
      </c>
      <c r="E3004">
        <v>109</v>
      </c>
      <c r="F3004">
        <v>1</v>
      </c>
      <c r="G3004">
        <v>49</v>
      </c>
      <c r="H3004" t="s">
        <v>8177</v>
      </c>
      <c r="I3004" t="s">
        <v>8158</v>
      </c>
      <c r="J3004" t="s">
        <v>132</v>
      </c>
      <c r="K3004" t="s">
        <v>145</v>
      </c>
      <c r="L3004" s="5">
        <v>6.2</v>
      </c>
      <c r="M3004" t="s">
        <v>8178</v>
      </c>
      <c r="N3004" s="6">
        <v>106761</v>
      </c>
      <c r="O3004" t="s">
        <v>8182</v>
      </c>
      <c r="P3004" s="6">
        <v>12000000</v>
      </c>
      <c r="Q3004" s="6">
        <v>85512300</v>
      </c>
      <c r="R3004">
        <v>73512300</v>
      </c>
      <c r="S3004" t="s">
        <v>8175</v>
      </c>
      <c r="T3004" s="7">
        <v>42173</v>
      </c>
      <c r="U3004" t="s">
        <v>6637</v>
      </c>
      <c r="V3004" s="7">
        <v>42173</v>
      </c>
      <c r="W3004" t="s">
        <v>8208</v>
      </c>
      <c r="X3004" t="s">
        <v>8199</v>
      </c>
      <c r="Y3004">
        <v>2015</v>
      </c>
      <c r="Z3004">
        <v>18</v>
      </c>
    </row>
    <row r="3005" spans="1:26" x14ac:dyDescent="0.25">
      <c r="A3005" t="s">
        <v>7349</v>
      </c>
      <c r="B3005" t="s">
        <v>7350</v>
      </c>
      <c r="C3005" t="s">
        <v>7350</v>
      </c>
      <c r="D3005">
        <v>0</v>
      </c>
      <c r="E3005">
        <v>112</v>
      </c>
      <c r="F3005">
        <v>1</v>
      </c>
      <c r="G3005">
        <v>52</v>
      </c>
      <c r="H3005" t="s">
        <v>8177</v>
      </c>
      <c r="I3005" t="s">
        <v>8162</v>
      </c>
      <c r="J3005" t="s">
        <v>145</v>
      </c>
      <c r="K3005" t="s">
        <v>8166</v>
      </c>
      <c r="L3005" s="5">
        <v>6.5</v>
      </c>
      <c r="M3005" t="s">
        <v>8178</v>
      </c>
      <c r="N3005" s="6">
        <v>195923</v>
      </c>
      <c r="O3005" t="s">
        <v>8182</v>
      </c>
      <c r="P3005" s="6">
        <v>45000000</v>
      </c>
      <c r="Q3005" s="6">
        <v>173185859</v>
      </c>
      <c r="R3005">
        <v>128185859</v>
      </c>
      <c r="S3005" t="s">
        <v>8175</v>
      </c>
      <c r="T3005" s="7">
        <v>42633</v>
      </c>
      <c r="U3005" t="s">
        <v>5905</v>
      </c>
      <c r="V3005" s="7">
        <v>42633</v>
      </c>
      <c r="W3005" t="s">
        <v>8211</v>
      </c>
      <c r="X3005" t="s">
        <v>8197</v>
      </c>
      <c r="Y3005">
        <v>2016</v>
      </c>
      <c r="Z3005">
        <v>20</v>
      </c>
    </row>
    <row r="3006" spans="1:26" x14ac:dyDescent="0.25">
      <c r="A3006" t="s">
        <v>7351</v>
      </c>
      <c r="B3006" t="s">
        <v>7352</v>
      </c>
      <c r="C3006" t="s">
        <v>7352</v>
      </c>
      <c r="D3006">
        <v>0</v>
      </c>
      <c r="E3006">
        <v>124</v>
      </c>
      <c r="F3006">
        <v>2</v>
      </c>
      <c r="G3006">
        <v>4</v>
      </c>
      <c r="H3006" t="s">
        <v>8183</v>
      </c>
      <c r="I3006" t="s">
        <v>5529</v>
      </c>
      <c r="J3006" t="s">
        <v>145</v>
      </c>
      <c r="K3006" t="s">
        <v>8157</v>
      </c>
      <c r="L3006" s="5">
        <v>7.1</v>
      </c>
      <c r="M3006" t="s">
        <v>8181</v>
      </c>
      <c r="N3006" s="6">
        <v>165306</v>
      </c>
      <c r="O3006" t="s">
        <v>8182</v>
      </c>
      <c r="P3006" s="6">
        <v>85000000</v>
      </c>
      <c r="Q3006" s="6">
        <v>119520023</v>
      </c>
      <c r="R3006">
        <v>34520023</v>
      </c>
      <c r="S3006" t="s">
        <v>8175</v>
      </c>
      <c r="T3006" s="7">
        <v>42687</v>
      </c>
      <c r="U3006" t="s">
        <v>501</v>
      </c>
      <c r="V3006" s="7">
        <v>42687</v>
      </c>
      <c r="W3006" t="s">
        <v>8207</v>
      </c>
      <c r="X3006" t="s">
        <v>8200</v>
      </c>
      <c r="Y3006">
        <v>2016</v>
      </c>
      <c r="Z3006">
        <v>13</v>
      </c>
    </row>
    <row r="3007" spans="1:26" x14ac:dyDescent="0.25">
      <c r="A3007" t="s">
        <v>7353</v>
      </c>
      <c r="B3007" t="s">
        <v>7354</v>
      </c>
      <c r="C3007" t="s">
        <v>7354</v>
      </c>
      <c r="D3007">
        <v>0</v>
      </c>
      <c r="E3007">
        <v>88</v>
      </c>
      <c r="F3007">
        <v>1</v>
      </c>
      <c r="G3007">
        <v>28</v>
      </c>
      <c r="H3007" t="s">
        <v>8177</v>
      </c>
      <c r="I3007" t="s">
        <v>5529</v>
      </c>
      <c r="J3007" t="s">
        <v>8162</v>
      </c>
      <c r="K3007" t="s">
        <v>145</v>
      </c>
      <c r="L3007" s="5">
        <v>6.4</v>
      </c>
      <c r="M3007" t="s">
        <v>8178</v>
      </c>
      <c r="N3007" s="6">
        <v>66896</v>
      </c>
      <c r="O3007" t="s">
        <v>8179</v>
      </c>
      <c r="P3007" s="6">
        <v>13000000</v>
      </c>
      <c r="Q3007" s="6">
        <v>6903033</v>
      </c>
      <c r="R3007">
        <v>-6096967</v>
      </c>
      <c r="S3007" t="s">
        <v>8185</v>
      </c>
      <c r="T3007" s="7">
        <v>42511</v>
      </c>
      <c r="U3007" t="s">
        <v>3679</v>
      </c>
      <c r="V3007" s="7">
        <v>42511</v>
      </c>
      <c r="W3007" t="s">
        <v>8213</v>
      </c>
      <c r="X3007" t="s">
        <v>8206</v>
      </c>
      <c r="Y3007">
        <v>2016</v>
      </c>
      <c r="Z3007">
        <v>21</v>
      </c>
    </row>
    <row r="3008" spans="1:26" x14ac:dyDescent="0.25">
      <c r="A3008" t="s">
        <v>7355</v>
      </c>
      <c r="B3008" t="s">
        <v>7356</v>
      </c>
      <c r="C3008" t="s">
        <v>7356</v>
      </c>
      <c r="D3008">
        <v>0</v>
      </c>
      <c r="E3008">
        <v>144</v>
      </c>
      <c r="F3008">
        <v>2</v>
      </c>
      <c r="G3008">
        <v>24</v>
      </c>
      <c r="H3008" t="s">
        <v>8183</v>
      </c>
      <c r="I3008" t="s">
        <v>8158</v>
      </c>
      <c r="J3008" t="s">
        <v>145</v>
      </c>
      <c r="K3008" t="s">
        <v>8161</v>
      </c>
      <c r="L3008" s="5">
        <v>8</v>
      </c>
      <c r="M3008" t="s">
        <v>8181</v>
      </c>
      <c r="N3008" s="6">
        <v>899765</v>
      </c>
      <c r="O3008" t="s">
        <v>8184</v>
      </c>
      <c r="P3008" s="6">
        <v>108000000</v>
      </c>
      <c r="Q3008" s="6">
        <v>630620818</v>
      </c>
      <c r="R3008">
        <v>522620818</v>
      </c>
      <c r="S3008" t="s">
        <v>8175</v>
      </c>
      <c r="T3008" s="7">
        <v>42258</v>
      </c>
      <c r="U3008" t="s">
        <v>236</v>
      </c>
      <c r="V3008" s="7">
        <v>42258</v>
      </c>
      <c r="W3008" t="s">
        <v>8211</v>
      </c>
      <c r="X3008" t="s">
        <v>1465</v>
      </c>
      <c r="Y3008">
        <v>2015</v>
      </c>
      <c r="Z3008">
        <v>11</v>
      </c>
    </row>
    <row r="3009" spans="1:26" x14ac:dyDescent="0.25">
      <c r="A3009" t="s">
        <v>7357</v>
      </c>
      <c r="B3009" t="s">
        <v>7358</v>
      </c>
      <c r="C3009" t="s">
        <v>7358</v>
      </c>
      <c r="D3009">
        <v>0</v>
      </c>
      <c r="E3009">
        <v>142</v>
      </c>
      <c r="F3009">
        <v>2</v>
      </c>
      <c r="G3009">
        <v>22</v>
      </c>
      <c r="H3009" t="s">
        <v>8183</v>
      </c>
      <c r="I3009" t="s">
        <v>145</v>
      </c>
      <c r="J3009" t="s">
        <v>8167</v>
      </c>
      <c r="K3009" t="s">
        <v>3857</v>
      </c>
      <c r="L3009" s="5">
        <v>7.6</v>
      </c>
      <c r="M3009" t="s">
        <v>8181</v>
      </c>
      <c r="N3009" s="6">
        <v>323138</v>
      </c>
      <c r="O3009" t="s">
        <v>8182</v>
      </c>
      <c r="P3009" s="6">
        <v>40000000</v>
      </c>
      <c r="Q3009" s="6">
        <v>165478348</v>
      </c>
      <c r="R3009">
        <v>125478348</v>
      </c>
      <c r="S3009" t="s">
        <v>8175</v>
      </c>
      <c r="T3009" s="7">
        <v>42281</v>
      </c>
      <c r="U3009" t="s">
        <v>139</v>
      </c>
      <c r="V3009" s="7">
        <v>42281</v>
      </c>
      <c r="W3009" t="s">
        <v>8204</v>
      </c>
      <c r="X3009" t="s">
        <v>8200</v>
      </c>
      <c r="Y3009">
        <v>2015</v>
      </c>
      <c r="Z3009">
        <v>4</v>
      </c>
    </row>
    <row r="3010" spans="1:26" x14ac:dyDescent="0.25">
      <c r="A3010" t="s">
        <v>7359</v>
      </c>
      <c r="B3010" t="s">
        <v>7360</v>
      </c>
      <c r="C3010" t="s">
        <v>7360</v>
      </c>
      <c r="D3010">
        <v>0</v>
      </c>
      <c r="E3010">
        <v>117</v>
      </c>
      <c r="F3010">
        <v>1</v>
      </c>
      <c r="G3010">
        <v>57</v>
      </c>
      <c r="H3010" t="s">
        <v>8177</v>
      </c>
      <c r="I3010" t="s">
        <v>8158</v>
      </c>
      <c r="J3010" t="s">
        <v>8163</v>
      </c>
      <c r="K3010" t="s">
        <v>8156</v>
      </c>
      <c r="L3010" s="5">
        <v>6.3</v>
      </c>
      <c r="M3010" t="s">
        <v>8178</v>
      </c>
      <c r="N3010" s="6">
        <v>91388</v>
      </c>
      <c r="O3010" t="s">
        <v>8179</v>
      </c>
      <c r="P3010" s="6">
        <v>140000000</v>
      </c>
      <c r="Q3010" s="6">
        <v>195243411</v>
      </c>
      <c r="R3010">
        <v>55243411</v>
      </c>
      <c r="S3010" t="s">
        <v>8175</v>
      </c>
      <c r="T3010" s="7">
        <v>42504</v>
      </c>
      <c r="U3010" t="s">
        <v>139</v>
      </c>
      <c r="V3010" s="7">
        <v>42504</v>
      </c>
      <c r="W3010" t="s">
        <v>8213</v>
      </c>
      <c r="X3010" t="s">
        <v>8206</v>
      </c>
      <c r="Y3010">
        <v>2016</v>
      </c>
      <c r="Z3010">
        <v>14</v>
      </c>
    </row>
    <row r="3011" spans="1:26" x14ac:dyDescent="0.25">
      <c r="A3011" t="s">
        <v>7361</v>
      </c>
      <c r="B3011" t="s">
        <v>7362</v>
      </c>
      <c r="C3011" t="s">
        <v>7362</v>
      </c>
      <c r="D3011">
        <v>0</v>
      </c>
      <c r="E3011">
        <v>159</v>
      </c>
      <c r="F3011">
        <v>2</v>
      </c>
      <c r="G3011">
        <v>39</v>
      </c>
      <c r="H3011" t="s">
        <v>8183</v>
      </c>
      <c r="I3011" t="s">
        <v>8160</v>
      </c>
      <c r="J3011" t="s">
        <v>145</v>
      </c>
      <c r="K3011" t="s">
        <v>8165</v>
      </c>
      <c r="L3011" s="5">
        <v>7.3</v>
      </c>
      <c r="M3011" t="s">
        <v>8181</v>
      </c>
      <c r="N3011" s="6">
        <v>218857</v>
      </c>
      <c r="O3011" t="s">
        <v>8182</v>
      </c>
      <c r="P3011" s="6">
        <v>85000000</v>
      </c>
      <c r="Q3011" s="6">
        <v>288670284</v>
      </c>
      <c r="R3011">
        <v>203670284</v>
      </c>
      <c r="S3011" t="s">
        <v>8175</v>
      </c>
      <c r="T3011" s="7">
        <v>44706</v>
      </c>
      <c r="U3011" t="s">
        <v>1645</v>
      </c>
      <c r="V3011" s="7">
        <v>44706</v>
      </c>
      <c r="W3011" t="s">
        <v>8213</v>
      </c>
      <c r="X3011" t="s">
        <v>8202</v>
      </c>
      <c r="Y3011">
        <v>2022</v>
      </c>
      <c r="Z3011">
        <v>25</v>
      </c>
    </row>
    <row r="3012" spans="1:26" x14ac:dyDescent="0.25">
      <c r="A3012" t="s">
        <v>7363</v>
      </c>
      <c r="B3012" t="s">
        <v>7364</v>
      </c>
      <c r="C3012" t="s">
        <v>7364</v>
      </c>
      <c r="D3012">
        <v>0</v>
      </c>
      <c r="E3012">
        <v>83</v>
      </c>
      <c r="F3012">
        <v>1</v>
      </c>
      <c r="G3012">
        <v>23</v>
      </c>
      <c r="H3012" t="s">
        <v>8177</v>
      </c>
      <c r="I3012" t="s">
        <v>83</v>
      </c>
      <c r="J3012" t="s">
        <v>8166</v>
      </c>
      <c r="K3012" t="s">
        <v>3857</v>
      </c>
      <c r="L3012" s="5">
        <v>5.6</v>
      </c>
      <c r="M3012" t="s">
        <v>8178</v>
      </c>
      <c r="N3012" s="6">
        <v>80149</v>
      </c>
      <c r="O3012" t="s">
        <v>8179</v>
      </c>
      <c r="P3012" s="6">
        <v>1000000</v>
      </c>
      <c r="Q3012" s="6">
        <v>62882090</v>
      </c>
      <c r="R3012">
        <v>61882090</v>
      </c>
      <c r="S3012" t="s">
        <v>8175</v>
      </c>
      <c r="T3012" s="7">
        <v>41840</v>
      </c>
      <c r="U3012" t="s">
        <v>7365</v>
      </c>
      <c r="V3012" s="7">
        <v>41840</v>
      </c>
      <c r="W3012" t="s">
        <v>8209</v>
      </c>
      <c r="X3012" t="s">
        <v>8200</v>
      </c>
      <c r="Y3012">
        <v>2014</v>
      </c>
      <c r="Z3012">
        <v>20</v>
      </c>
    </row>
    <row r="3013" spans="1:26" x14ac:dyDescent="0.25">
      <c r="A3013" t="s">
        <v>7366</v>
      </c>
      <c r="B3013" t="s">
        <v>7367</v>
      </c>
      <c r="C3013" t="s">
        <v>7367</v>
      </c>
      <c r="D3013">
        <v>0</v>
      </c>
      <c r="E3013">
        <v>95</v>
      </c>
      <c r="F3013">
        <v>1</v>
      </c>
      <c r="G3013">
        <v>35</v>
      </c>
      <c r="H3013" t="s">
        <v>8177</v>
      </c>
      <c r="I3013" t="s">
        <v>132</v>
      </c>
      <c r="J3013" t="s">
        <v>8162</v>
      </c>
      <c r="K3013" t="s">
        <v>145</v>
      </c>
      <c r="L3013" s="5">
        <v>6.6</v>
      </c>
      <c r="M3013" t="s">
        <v>8178</v>
      </c>
      <c r="N3013" s="6">
        <v>65880</v>
      </c>
      <c r="O3013" t="s">
        <v>8179</v>
      </c>
      <c r="P3013" s="6">
        <v>11000000</v>
      </c>
      <c r="Q3013" s="6">
        <v>27391084</v>
      </c>
      <c r="R3013">
        <v>16391084</v>
      </c>
      <c r="S3013" t="s">
        <v>8175</v>
      </c>
      <c r="T3013" s="7">
        <v>42139</v>
      </c>
      <c r="U3013" t="s">
        <v>186</v>
      </c>
      <c r="V3013" s="7">
        <v>42139</v>
      </c>
      <c r="W3013" t="s">
        <v>8213</v>
      </c>
      <c r="X3013" t="s">
        <v>1465</v>
      </c>
      <c r="Y3013">
        <v>2015</v>
      </c>
      <c r="Z3013">
        <v>15</v>
      </c>
    </row>
    <row r="3014" spans="1:26" x14ac:dyDescent="0.25">
      <c r="A3014" t="s">
        <v>7368</v>
      </c>
      <c r="B3014" t="s">
        <v>7369</v>
      </c>
      <c r="C3014" t="s">
        <v>7369</v>
      </c>
      <c r="D3014">
        <v>0</v>
      </c>
      <c r="E3014">
        <v>91</v>
      </c>
      <c r="F3014">
        <v>1</v>
      </c>
      <c r="G3014">
        <v>31</v>
      </c>
      <c r="H3014" t="s">
        <v>8177</v>
      </c>
      <c r="I3014" t="s">
        <v>5529</v>
      </c>
      <c r="J3014" t="s">
        <v>8158</v>
      </c>
      <c r="K3014" t="s">
        <v>8156</v>
      </c>
      <c r="L3014" s="5">
        <v>5.7</v>
      </c>
      <c r="M3014" t="s">
        <v>8178</v>
      </c>
      <c r="N3014" s="6">
        <v>79676</v>
      </c>
      <c r="O3014" t="s">
        <v>8179</v>
      </c>
      <c r="P3014" s="6">
        <v>35000000</v>
      </c>
      <c r="Q3014" s="6">
        <v>81093313</v>
      </c>
      <c r="R3014">
        <v>46093313</v>
      </c>
      <c r="S3014" t="s">
        <v>8175</v>
      </c>
      <c r="T3014" s="7">
        <v>42698</v>
      </c>
      <c r="U3014" t="s">
        <v>7370</v>
      </c>
      <c r="V3014" s="7">
        <v>42698</v>
      </c>
      <c r="W3014" t="s">
        <v>8207</v>
      </c>
      <c r="X3014" t="s">
        <v>8199</v>
      </c>
      <c r="Y3014">
        <v>2016</v>
      </c>
      <c r="Z3014">
        <v>24</v>
      </c>
    </row>
    <row r="3015" spans="1:26" x14ac:dyDescent="0.25">
      <c r="A3015" t="s">
        <v>7371</v>
      </c>
      <c r="B3015" t="s">
        <v>7372</v>
      </c>
      <c r="C3015" t="s">
        <v>7372</v>
      </c>
      <c r="D3015">
        <v>0</v>
      </c>
      <c r="E3015">
        <v>124</v>
      </c>
      <c r="F3015">
        <v>2</v>
      </c>
      <c r="G3015">
        <v>4</v>
      </c>
      <c r="H3015" t="s">
        <v>8183</v>
      </c>
      <c r="I3015" t="s">
        <v>5529</v>
      </c>
      <c r="J3015" t="s">
        <v>8158</v>
      </c>
      <c r="K3015" t="s">
        <v>8156</v>
      </c>
      <c r="L3015" s="5">
        <v>5.9</v>
      </c>
      <c r="M3015" t="s">
        <v>8178</v>
      </c>
      <c r="N3015" s="6">
        <v>112541</v>
      </c>
      <c r="O3015" t="s">
        <v>8182</v>
      </c>
      <c r="P3015" s="6">
        <v>100000000</v>
      </c>
      <c r="Q3015" s="6">
        <v>142337240</v>
      </c>
      <c r="R3015">
        <v>42337240</v>
      </c>
      <c r="S3015" t="s">
        <v>8175</v>
      </c>
      <c r="T3015" s="7">
        <v>42816</v>
      </c>
      <c r="U3015" t="s">
        <v>6975</v>
      </c>
      <c r="V3015" s="7">
        <v>42816</v>
      </c>
      <c r="W3015" t="s">
        <v>8203</v>
      </c>
      <c r="X3015" t="s">
        <v>8202</v>
      </c>
      <c r="Y3015">
        <v>2017</v>
      </c>
      <c r="Z3015">
        <v>22</v>
      </c>
    </row>
    <row r="3016" spans="1:26" x14ac:dyDescent="0.25">
      <c r="A3016" t="s">
        <v>7373</v>
      </c>
      <c r="B3016" t="s">
        <v>7374</v>
      </c>
      <c r="C3016" t="s">
        <v>7374</v>
      </c>
      <c r="D3016">
        <v>0</v>
      </c>
      <c r="E3016">
        <v>118</v>
      </c>
      <c r="F3016">
        <v>1</v>
      </c>
      <c r="G3016">
        <v>58</v>
      </c>
      <c r="H3016" t="s">
        <v>8177</v>
      </c>
      <c r="I3016" t="s">
        <v>5529</v>
      </c>
      <c r="J3016" t="s">
        <v>8158</v>
      </c>
      <c r="K3016" t="s">
        <v>8156</v>
      </c>
      <c r="L3016" s="5">
        <v>6.7</v>
      </c>
      <c r="M3016" t="s">
        <v>8178</v>
      </c>
      <c r="N3016" s="6">
        <v>337316</v>
      </c>
      <c r="O3016" t="s">
        <v>8182</v>
      </c>
      <c r="P3016" s="6">
        <v>185000000</v>
      </c>
      <c r="Q3016" s="6">
        <v>568652812</v>
      </c>
      <c r="R3016">
        <v>383652812</v>
      </c>
      <c r="S3016" t="s">
        <v>8175</v>
      </c>
      <c r="T3016" s="7">
        <v>42737</v>
      </c>
      <c r="U3016" t="s">
        <v>7375</v>
      </c>
      <c r="V3016" s="7">
        <v>42737</v>
      </c>
      <c r="W3016" t="s">
        <v>8198</v>
      </c>
      <c r="X3016" t="s">
        <v>8205</v>
      </c>
      <c r="Y3016">
        <v>2017</v>
      </c>
      <c r="Z3016">
        <v>2</v>
      </c>
    </row>
    <row r="3017" spans="1:26" x14ac:dyDescent="0.25">
      <c r="A3017" t="s">
        <v>7376</v>
      </c>
      <c r="B3017" t="s">
        <v>7377</v>
      </c>
      <c r="C3017" t="s">
        <v>7377</v>
      </c>
      <c r="D3017">
        <v>0</v>
      </c>
      <c r="E3017">
        <v>132</v>
      </c>
      <c r="F3017">
        <v>2</v>
      </c>
      <c r="G3017">
        <v>12</v>
      </c>
      <c r="H3017" t="s">
        <v>8183</v>
      </c>
      <c r="I3017" t="s">
        <v>5529</v>
      </c>
      <c r="J3017" t="s">
        <v>8158</v>
      </c>
      <c r="K3017" t="s">
        <v>8156</v>
      </c>
      <c r="L3017" s="5">
        <v>6</v>
      </c>
      <c r="M3017" t="s">
        <v>8178</v>
      </c>
      <c r="N3017" s="6">
        <v>196224</v>
      </c>
      <c r="O3017" t="s">
        <v>8182</v>
      </c>
      <c r="P3017" s="6">
        <v>170000000</v>
      </c>
      <c r="Q3017" s="6">
        <v>387300138</v>
      </c>
      <c r="R3017">
        <v>217300138</v>
      </c>
      <c r="S3017" t="s">
        <v>8175</v>
      </c>
      <c r="T3017" s="7">
        <v>43614</v>
      </c>
      <c r="U3017" t="s">
        <v>4648</v>
      </c>
      <c r="V3017" s="7">
        <v>43614</v>
      </c>
      <c r="W3017" t="s">
        <v>8213</v>
      </c>
      <c r="X3017" t="s">
        <v>8202</v>
      </c>
      <c r="Y3017">
        <v>2019</v>
      </c>
      <c r="Z3017">
        <v>29</v>
      </c>
    </row>
    <row r="3018" spans="1:26" x14ac:dyDescent="0.25">
      <c r="A3018" t="s">
        <v>7378</v>
      </c>
      <c r="B3018" t="s">
        <v>7379</v>
      </c>
      <c r="C3018" t="s">
        <v>7379</v>
      </c>
      <c r="D3018">
        <v>0</v>
      </c>
      <c r="E3018">
        <v>118</v>
      </c>
      <c r="F3018">
        <v>1</v>
      </c>
      <c r="G3018">
        <v>58</v>
      </c>
      <c r="H3018" t="s">
        <v>8177</v>
      </c>
      <c r="I3018" t="s">
        <v>8160</v>
      </c>
      <c r="J3018" t="s">
        <v>145</v>
      </c>
      <c r="K3018" t="s">
        <v>5802</v>
      </c>
      <c r="L3018" s="5">
        <v>8</v>
      </c>
      <c r="M3018" t="s">
        <v>8181</v>
      </c>
      <c r="N3018" s="6">
        <v>246440</v>
      </c>
      <c r="O3018" t="s">
        <v>8182</v>
      </c>
      <c r="P3018" s="6">
        <v>12000000</v>
      </c>
      <c r="Q3018" s="6">
        <v>140853810</v>
      </c>
      <c r="R3018">
        <v>128853810</v>
      </c>
      <c r="S3018" t="s">
        <v>8175</v>
      </c>
      <c r="T3018" s="7">
        <v>42623</v>
      </c>
      <c r="U3018" t="s">
        <v>7380</v>
      </c>
      <c r="V3018" s="7">
        <v>42623</v>
      </c>
      <c r="W3018" t="s">
        <v>8211</v>
      </c>
      <c r="X3018" t="s">
        <v>8206</v>
      </c>
      <c r="Y3018">
        <v>2016</v>
      </c>
      <c r="Z3018">
        <v>10</v>
      </c>
    </row>
    <row r="3019" spans="1:26" x14ac:dyDescent="0.25">
      <c r="A3019" t="s">
        <v>7381</v>
      </c>
      <c r="B3019" t="s">
        <v>7382</v>
      </c>
      <c r="C3019" t="s">
        <v>7383</v>
      </c>
      <c r="D3019">
        <v>0</v>
      </c>
      <c r="E3019">
        <v>133</v>
      </c>
      <c r="F3019">
        <v>2</v>
      </c>
      <c r="G3019">
        <v>13</v>
      </c>
      <c r="H3019" t="s">
        <v>8183</v>
      </c>
      <c r="I3019" t="s">
        <v>5529</v>
      </c>
      <c r="J3019" t="s">
        <v>8158</v>
      </c>
      <c r="K3019" t="s">
        <v>8161</v>
      </c>
      <c r="L3019" s="5">
        <v>7.8</v>
      </c>
      <c r="M3019" t="s">
        <v>8181</v>
      </c>
      <c r="N3019" s="6">
        <v>671949</v>
      </c>
      <c r="O3019" t="s">
        <v>8184</v>
      </c>
      <c r="P3019" s="6">
        <v>200000000</v>
      </c>
      <c r="Q3019" s="6">
        <v>1058682142</v>
      </c>
      <c r="R3019">
        <v>858682142</v>
      </c>
      <c r="S3019" t="s">
        <v>8175</v>
      </c>
      <c r="T3019" s="7">
        <v>42714</v>
      </c>
      <c r="U3019" t="s">
        <v>4590</v>
      </c>
      <c r="V3019" s="7">
        <v>42714</v>
      </c>
      <c r="W3019" t="s">
        <v>8196</v>
      </c>
      <c r="X3019" t="s">
        <v>8206</v>
      </c>
      <c r="Y3019">
        <v>2016</v>
      </c>
      <c r="Z3019">
        <v>10</v>
      </c>
    </row>
    <row r="3020" spans="1:26" x14ac:dyDescent="0.25">
      <c r="A3020" t="s">
        <v>7384</v>
      </c>
      <c r="B3020" t="s">
        <v>7385</v>
      </c>
      <c r="C3020" t="s">
        <v>7385</v>
      </c>
      <c r="D3020">
        <v>0</v>
      </c>
      <c r="E3020">
        <v>121</v>
      </c>
      <c r="F3020">
        <v>2</v>
      </c>
      <c r="G3020">
        <v>1</v>
      </c>
      <c r="H3020" t="s">
        <v>8183</v>
      </c>
      <c r="I3020" t="s">
        <v>5529</v>
      </c>
      <c r="J3020" t="s">
        <v>8162</v>
      </c>
      <c r="K3020" t="s">
        <v>3857</v>
      </c>
      <c r="L3020" s="5">
        <v>6.7</v>
      </c>
      <c r="M3020" t="s">
        <v>8178</v>
      </c>
      <c r="N3020" s="6">
        <v>185004</v>
      </c>
      <c r="O3020" t="s">
        <v>8182</v>
      </c>
      <c r="P3020" s="6">
        <v>62000000</v>
      </c>
      <c r="Q3020" s="6">
        <v>190400157</v>
      </c>
      <c r="R3020">
        <v>128400157</v>
      </c>
      <c r="S3020" t="s">
        <v>8175</v>
      </c>
      <c r="T3020" s="7">
        <v>43300</v>
      </c>
      <c r="U3020" t="s">
        <v>2150</v>
      </c>
      <c r="V3020" s="7">
        <v>43300</v>
      </c>
      <c r="W3020" t="s">
        <v>8209</v>
      </c>
      <c r="X3020" t="s">
        <v>8199</v>
      </c>
      <c r="Y3020">
        <v>2018</v>
      </c>
      <c r="Z3020">
        <v>19</v>
      </c>
    </row>
    <row r="3021" spans="1:26" x14ac:dyDescent="0.25">
      <c r="A3021" t="s">
        <v>7386</v>
      </c>
      <c r="B3021" t="s">
        <v>7387</v>
      </c>
      <c r="C3021" t="s">
        <v>7387</v>
      </c>
      <c r="D3021">
        <v>0</v>
      </c>
      <c r="E3021">
        <v>134</v>
      </c>
      <c r="F3021">
        <v>2</v>
      </c>
      <c r="G3021">
        <v>14</v>
      </c>
      <c r="H3021" t="s">
        <v>8183</v>
      </c>
      <c r="I3021" t="s">
        <v>8160</v>
      </c>
      <c r="J3021" t="s">
        <v>8162</v>
      </c>
      <c r="K3021" t="s">
        <v>145</v>
      </c>
      <c r="L3021" s="5">
        <v>7.3</v>
      </c>
      <c r="M3021" t="s">
        <v>8181</v>
      </c>
      <c r="N3021" s="6">
        <v>159895</v>
      </c>
      <c r="O3021" t="s">
        <v>8182</v>
      </c>
      <c r="P3021" s="6">
        <v>40000000</v>
      </c>
      <c r="Q3021" s="6">
        <v>37357216</v>
      </c>
      <c r="R3021">
        <v>-2642784</v>
      </c>
      <c r="S3021" t="s">
        <v>8185</v>
      </c>
      <c r="T3021" s="7">
        <v>42572</v>
      </c>
      <c r="U3021" t="s">
        <v>659</v>
      </c>
      <c r="V3021" s="7">
        <v>42572</v>
      </c>
      <c r="W3021" t="s">
        <v>8209</v>
      </c>
      <c r="X3021" t="s">
        <v>8199</v>
      </c>
      <c r="Y3021">
        <v>2016</v>
      </c>
      <c r="Z3021">
        <v>21</v>
      </c>
    </row>
    <row r="3022" spans="1:26" x14ac:dyDescent="0.25">
      <c r="A3022" t="s">
        <v>7388</v>
      </c>
      <c r="B3022" t="s">
        <v>7389</v>
      </c>
      <c r="C3022" t="s">
        <v>7389</v>
      </c>
      <c r="D3022">
        <v>0</v>
      </c>
      <c r="E3022">
        <v>135</v>
      </c>
      <c r="F3022">
        <v>2</v>
      </c>
      <c r="G3022">
        <v>15</v>
      </c>
      <c r="H3022" t="s">
        <v>8183</v>
      </c>
      <c r="I3022" t="s">
        <v>145</v>
      </c>
      <c r="J3022" t="s">
        <v>8157</v>
      </c>
      <c r="K3022" t="s">
        <v>5802</v>
      </c>
      <c r="L3022" s="5">
        <v>6.1</v>
      </c>
      <c r="M3022" t="s">
        <v>8178</v>
      </c>
      <c r="N3022" s="6">
        <v>64722</v>
      </c>
      <c r="O3022" t="s">
        <v>8179</v>
      </c>
      <c r="P3022" s="6">
        <v>3000000</v>
      </c>
      <c r="Q3022" s="6">
        <v>861057</v>
      </c>
      <c r="R3022">
        <v>-2138943</v>
      </c>
      <c r="S3022" t="s">
        <v>8185</v>
      </c>
      <c r="T3022" s="7">
        <v>42144</v>
      </c>
      <c r="U3022" t="s">
        <v>5335</v>
      </c>
      <c r="V3022" s="7">
        <v>42144</v>
      </c>
      <c r="W3022" t="s">
        <v>8213</v>
      </c>
      <c r="X3022" t="s">
        <v>8202</v>
      </c>
      <c r="Y3022">
        <v>2015</v>
      </c>
      <c r="Z3022">
        <v>20</v>
      </c>
    </row>
    <row r="3023" spans="1:26" x14ac:dyDescent="0.25">
      <c r="A3023" t="s">
        <v>7390</v>
      </c>
      <c r="B3023" t="s">
        <v>7391</v>
      </c>
      <c r="C3023" t="s">
        <v>7391</v>
      </c>
      <c r="D3023">
        <v>0</v>
      </c>
      <c r="E3023">
        <v>135</v>
      </c>
      <c r="F3023">
        <v>2</v>
      </c>
      <c r="G3023">
        <v>15</v>
      </c>
      <c r="H3023" t="s">
        <v>8183</v>
      </c>
      <c r="I3023" t="s">
        <v>5529</v>
      </c>
      <c r="J3023" t="s">
        <v>8158</v>
      </c>
      <c r="K3023" t="s">
        <v>8161</v>
      </c>
      <c r="L3023" s="5">
        <v>6.9</v>
      </c>
      <c r="M3023" t="s">
        <v>8178</v>
      </c>
      <c r="N3023" s="6">
        <v>370252</v>
      </c>
      <c r="O3023" t="s">
        <v>8182</v>
      </c>
      <c r="P3023" s="6">
        <v>275000000</v>
      </c>
      <c r="Q3023" s="6">
        <v>392924807</v>
      </c>
      <c r="R3023">
        <v>117924807</v>
      </c>
      <c r="S3023" t="s">
        <v>8175</v>
      </c>
      <c r="T3023" s="7">
        <v>43230</v>
      </c>
      <c r="U3023" t="s">
        <v>507</v>
      </c>
      <c r="V3023" s="7">
        <v>43230</v>
      </c>
      <c r="W3023" t="s">
        <v>8213</v>
      </c>
      <c r="X3023" t="s">
        <v>8199</v>
      </c>
      <c r="Y3023">
        <v>2018</v>
      </c>
      <c r="Z3023">
        <v>10</v>
      </c>
    </row>
    <row r="3024" spans="1:26" x14ac:dyDescent="0.25">
      <c r="A3024" t="s">
        <v>7392</v>
      </c>
      <c r="B3024" t="s">
        <v>7393</v>
      </c>
      <c r="C3024" t="s">
        <v>7393</v>
      </c>
      <c r="D3024">
        <v>0</v>
      </c>
      <c r="E3024">
        <v>128</v>
      </c>
      <c r="F3024">
        <v>2</v>
      </c>
      <c r="G3024">
        <v>8</v>
      </c>
      <c r="H3024" t="s">
        <v>8183</v>
      </c>
      <c r="I3024" t="s">
        <v>132</v>
      </c>
      <c r="J3024" t="s">
        <v>145</v>
      </c>
      <c r="K3024" t="s">
        <v>8165</v>
      </c>
      <c r="L3024" s="5">
        <v>8</v>
      </c>
      <c r="M3024" t="s">
        <v>8181</v>
      </c>
      <c r="N3024" s="6">
        <v>640317</v>
      </c>
      <c r="O3024" t="s">
        <v>8184</v>
      </c>
      <c r="P3024" s="6">
        <v>30000000</v>
      </c>
      <c r="Q3024" s="6">
        <v>471981681</v>
      </c>
      <c r="R3024">
        <v>441981681</v>
      </c>
      <c r="S3024" t="s">
        <v>8175</v>
      </c>
      <c r="T3024" s="7">
        <v>42613</v>
      </c>
      <c r="U3024" t="s">
        <v>5025</v>
      </c>
      <c r="V3024" s="7">
        <v>42613</v>
      </c>
      <c r="W3024" t="s">
        <v>8212</v>
      </c>
      <c r="X3024" t="s">
        <v>8202</v>
      </c>
      <c r="Y3024">
        <v>2016</v>
      </c>
      <c r="Z3024">
        <v>31</v>
      </c>
    </row>
    <row r="3025" spans="1:26" x14ac:dyDescent="0.25">
      <c r="A3025" t="s">
        <v>7394</v>
      </c>
      <c r="B3025" t="s">
        <v>7395</v>
      </c>
      <c r="C3025" t="s">
        <v>7395</v>
      </c>
      <c r="D3025">
        <v>0</v>
      </c>
      <c r="E3025">
        <v>99</v>
      </c>
      <c r="F3025">
        <v>1</v>
      </c>
      <c r="G3025">
        <v>39</v>
      </c>
      <c r="H3025" t="s">
        <v>8177</v>
      </c>
      <c r="I3025" t="s">
        <v>5529</v>
      </c>
      <c r="J3025" t="s">
        <v>8158</v>
      </c>
      <c r="K3025" t="s">
        <v>132</v>
      </c>
      <c r="L3025" s="5">
        <v>6.5</v>
      </c>
      <c r="M3025" t="s">
        <v>8178</v>
      </c>
      <c r="N3025" s="6">
        <v>153890</v>
      </c>
      <c r="O3025" t="s">
        <v>8182</v>
      </c>
      <c r="P3025" s="6">
        <v>85000000</v>
      </c>
      <c r="Q3025" s="6">
        <v>319715683</v>
      </c>
      <c r="R3025">
        <v>234715683</v>
      </c>
      <c r="S3025" t="s">
        <v>8175</v>
      </c>
      <c r="T3025" s="7">
        <v>43855</v>
      </c>
      <c r="U3025" t="s">
        <v>5493</v>
      </c>
      <c r="V3025" s="7">
        <v>43855</v>
      </c>
      <c r="W3025" t="s">
        <v>8198</v>
      </c>
      <c r="X3025" t="s">
        <v>8206</v>
      </c>
      <c r="Y3025">
        <v>2020</v>
      </c>
      <c r="Z3025">
        <v>25</v>
      </c>
    </row>
    <row r="3026" spans="1:26" x14ac:dyDescent="0.25">
      <c r="A3026" t="s">
        <v>7396</v>
      </c>
      <c r="B3026" t="s">
        <v>7397</v>
      </c>
      <c r="C3026" t="s">
        <v>7397</v>
      </c>
      <c r="D3026">
        <v>0</v>
      </c>
      <c r="E3026">
        <v>116</v>
      </c>
      <c r="F3026">
        <v>1</v>
      </c>
      <c r="G3026">
        <v>56</v>
      </c>
      <c r="H3026" t="s">
        <v>8177</v>
      </c>
      <c r="I3026" t="s">
        <v>5529</v>
      </c>
      <c r="J3026" t="s">
        <v>132</v>
      </c>
      <c r="K3026" t="s">
        <v>8162</v>
      </c>
      <c r="L3026" s="5">
        <v>7.4</v>
      </c>
      <c r="M3026" t="s">
        <v>8181</v>
      </c>
      <c r="N3026" s="6">
        <v>358271</v>
      </c>
      <c r="O3026" t="s">
        <v>8182</v>
      </c>
      <c r="P3026" s="6">
        <v>50000000</v>
      </c>
      <c r="Q3026" s="6">
        <v>71261763</v>
      </c>
      <c r="R3026">
        <v>21261763</v>
      </c>
      <c r="S3026" t="s">
        <v>8175</v>
      </c>
      <c r="T3026" s="7">
        <v>42500</v>
      </c>
      <c r="U3026" t="s">
        <v>3466</v>
      </c>
      <c r="V3026" s="7">
        <v>42500</v>
      </c>
      <c r="W3026" t="s">
        <v>8213</v>
      </c>
      <c r="X3026" t="s">
        <v>8197</v>
      </c>
      <c r="Y3026">
        <v>2016</v>
      </c>
      <c r="Z3026">
        <v>10</v>
      </c>
    </row>
    <row r="3027" spans="1:26" x14ac:dyDescent="0.25">
      <c r="A3027" t="s">
        <v>7398</v>
      </c>
      <c r="B3027" t="s">
        <v>7399</v>
      </c>
      <c r="C3027" t="s">
        <v>7399</v>
      </c>
      <c r="D3027">
        <v>0</v>
      </c>
      <c r="E3027">
        <v>111</v>
      </c>
      <c r="F3027">
        <v>1</v>
      </c>
      <c r="G3027">
        <v>51</v>
      </c>
      <c r="H3027" t="s">
        <v>8177</v>
      </c>
      <c r="I3027" t="s">
        <v>8162</v>
      </c>
      <c r="J3027" t="s">
        <v>83</v>
      </c>
      <c r="K3027" t="s">
        <v>8166</v>
      </c>
      <c r="L3027" s="5">
        <v>6.2</v>
      </c>
      <c r="M3027" t="s">
        <v>8178</v>
      </c>
      <c r="N3027" s="6">
        <v>104059</v>
      </c>
      <c r="O3027" t="s">
        <v>8182</v>
      </c>
      <c r="P3027" s="6">
        <v>40000000</v>
      </c>
      <c r="Q3027" s="6">
        <v>34891791</v>
      </c>
      <c r="R3027">
        <v>-5108209</v>
      </c>
      <c r="S3027" t="s">
        <v>8185</v>
      </c>
      <c r="T3027" s="7">
        <v>44440</v>
      </c>
      <c r="U3027" t="s">
        <v>3594</v>
      </c>
      <c r="V3027" s="7">
        <v>44440</v>
      </c>
      <c r="W3027" t="s">
        <v>8211</v>
      </c>
      <c r="X3027" t="s">
        <v>8202</v>
      </c>
      <c r="Y3027">
        <v>2021</v>
      </c>
      <c r="Z3027">
        <v>1</v>
      </c>
    </row>
    <row r="3028" spans="1:26" x14ac:dyDescent="0.25">
      <c r="A3028" t="s">
        <v>7400</v>
      </c>
      <c r="B3028" t="s">
        <v>7401</v>
      </c>
      <c r="C3028" t="s">
        <v>7401</v>
      </c>
      <c r="D3028">
        <v>0</v>
      </c>
      <c r="E3028">
        <v>107</v>
      </c>
      <c r="F3028">
        <v>1</v>
      </c>
      <c r="G3028">
        <v>47</v>
      </c>
      <c r="H3028" t="s">
        <v>8177</v>
      </c>
      <c r="I3028" t="s">
        <v>5529</v>
      </c>
      <c r="J3028" t="s">
        <v>8158</v>
      </c>
      <c r="K3028" t="s">
        <v>83</v>
      </c>
      <c r="L3028" s="5">
        <v>5.3</v>
      </c>
      <c r="M3028" t="s">
        <v>8178</v>
      </c>
      <c r="N3028" s="6">
        <v>140591</v>
      </c>
      <c r="O3028" t="s">
        <v>8182</v>
      </c>
      <c r="P3028" s="6">
        <v>88000000</v>
      </c>
      <c r="Q3028" s="6">
        <v>160542134</v>
      </c>
      <c r="R3028">
        <v>72542134</v>
      </c>
      <c r="S3028" t="s">
        <v>8175</v>
      </c>
      <c r="T3028" s="7">
        <v>43350</v>
      </c>
      <c r="U3028" t="s">
        <v>3466</v>
      </c>
      <c r="V3028" s="7">
        <v>43350</v>
      </c>
      <c r="W3028" t="s">
        <v>8211</v>
      </c>
      <c r="X3028" t="s">
        <v>1465</v>
      </c>
      <c r="Y3028">
        <v>2018</v>
      </c>
      <c r="Z3028">
        <v>7</v>
      </c>
    </row>
    <row r="3029" spans="1:26" x14ac:dyDescent="0.25">
      <c r="A3029" t="s">
        <v>7402</v>
      </c>
      <c r="B3029" t="s">
        <v>7403</v>
      </c>
      <c r="C3029" t="s">
        <v>7403</v>
      </c>
      <c r="D3029">
        <v>0</v>
      </c>
      <c r="E3029">
        <v>134</v>
      </c>
      <c r="F3029">
        <v>2</v>
      </c>
      <c r="G3029">
        <v>14</v>
      </c>
      <c r="H3029" t="s">
        <v>8183</v>
      </c>
      <c r="I3029" t="s">
        <v>5529</v>
      </c>
      <c r="J3029" t="s">
        <v>8160</v>
      </c>
      <c r="K3029" t="s">
        <v>145</v>
      </c>
      <c r="L3029" s="5">
        <v>7.6</v>
      </c>
      <c r="M3029" t="s">
        <v>8181</v>
      </c>
      <c r="N3029" s="6">
        <v>75098</v>
      </c>
      <c r="O3029" t="s">
        <v>8179</v>
      </c>
      <c r="P3029" s="6">
        <v>38000000</v>
      </c>
      <c r="Q3029" s="6">
        <v>26351322</v>
      </c>
      <c r="R3029">
        <v>-11648678</v>
      </c>
      <c r="S3029" t="s">
        <v>8185</v>
      </c>
      <c r="T3029" s="7">
        <v>43026</v>
      </c>
      <c r="U3029" t="s">
        <v>5121</v>
      </c>
      <c r="V3029" s="7">
        <v>43026</v>
      </c>
      <c r="W3029" t="s">
        <v>8204</v>
      </c>
      <c r="X3029" t="s">
        <v>8202</v>
      </c>
      <c r="Y3029">
        <v>2017</v>
      </c>
      <c r="Z3029">
        <v>18</v>
      </c>
    </row>
    <row r="3030" spans="1:26" x14ac:dyDescent="0.25">
      <c r="A3030" t="s">
        <v>7404</v>
      </c>
      <c r="B3030" t="s">
        <v>7405</v>
      </c>
      <c r="C3030" t="s">
        <v>7405</v>
      </c>
      <c r="D3030">
        <v>0</v>
      </c>
      <c r="E3030">
        <v>103</v>
      </c>
      <c r="F3030">
        <v>1</v>
      </c>
      <c r="G3030">
        <v>43</v>
      </c>
      <c r="H3030" t="s">
        <v>8177</v>
      </c>
      <c r="I3030" t="s">
        <v>8158</v>
      </c>
      <c r="J3030" t="s">
        <v>132</v>
      </c>
      <c r="K3030" t="s">
        <v>8162</v>
      </c>
      <c r="L3030" s="5">
        <v>7.2</v>
      </c>
      <c r="M3030" t="s">
        <v>8181</v>
      </c>
      <c r="N3030" s="6">
        <v>88519</v>
      </c>
      <c r="O3030" t="s">
        <v>8179</v>
      </c>
      <c r="P3030" s="6">
        <v>7000000</v>
      </c>
      <c r="Q3030" s="6">
        <v>17986781</v>
      </c>
      <c r="R3030">
        <v>10986781</v>
      </c>
      <c r="S3030" t="s">
        <v>8175</v>
      </c>
      <c r="T3030" s="7">
        <v>42028</v>
      </c>
      <c r="U3030" t="s">
        <v>7406</v>
      </c>
      <c r="V3030" s="7">
        <v>42028</v>
      </c>
      <c r="W3030" t="s">
        <v>8198</v>
      </c>
      <c r="X3030" t="s">
        <v>8206</v>
      </c>
      <c r="Y3030">
        <v>2015</v>
      </c>
      <c r="Z3030">
        <v>24</v>
      </c>
    </row>
    <row r="3031" spans="1:26" x14ac:dyDescent="0.25">
      <c r="A3031" t="s">
        <v>7407</v>
      </c>
      <c r="B3031" t="s">
        <v>7408</v>
      </c>
      <c r="C3031" t="s">
        <v>7408</v>
      </c>
      <c r="D3031">
        <v>0</v>
      </c>
      <c r="E3031">
        <v>98</v>
      </c>
      <c r="F3031">
        <v>1</v>
      </c>
      <c r="G3031">
        <v>38</v>
      </c>
      <c r="H3031" t="s">
        <v>8177</v>
      </c>
      <c r="I3031" t="s">
        <v>132</v>
      </c>
      <c r="J3031" t="s">
        <v>145</v>
      </c>
      <c r="K3031" t="s">
        <v>8156</v>
      </c>
      <c r="L3031" s="5">
        <v>6.2</v>
      </c>
      <c r="M3031" t="s">
        <v>8178</v>
      </c>
      <c r="N3031" s="6">
        <v>79950</v>
      </c>
      <c r="O3031" t="s">
        <v>8179</v>
      </c>
      <c r="P3031" s="6">
        <v>15000000</v>
      </c>
      <c r="Q3031" s="6">
        <v>61548707</v>
      </c>
      <c r="R3031">
        <v>46548707</v>
      </c>
      <c r="S3031" t="s">
        <v>8175</v>
      </c>
      <c r="T3031" s="7">
        <v>42338</v>
      </c>
      <c r="U3031" t="s">
        <v>4648</v>
      </c>
      <c r="V3031" s="7">
        <v>42338</v>
      </c>
      <c r="W3031" t="s">
        <v>8207</v>
      </c>
      <c r="X3031" t="s">
        <v>8205</v>
      </c>
      <c r="Y3031">
        <v>2015</v>
      </c>
      <c r="Z3031">
        <v>30</v>
      </c>
    </row>
    <row r="3032" spans="1:26" x14ac:dyDescent="0.25">
      <c r="A3032" t="s">
        <v>7409</v>
      </c>
      <c r="B3032" t="s">
        <v>7410</v>
      </c>
      <c r="C3032" t="s">
        <v>7410</v>
      </c>
      <c r="D3032">
        <v>0</v>
      </c>
      <c r="E3032">
        <v>112</v>
      </c>
      <c r="F3032">
        <v>1</v>
      </c>
      <c r="G3032">
        <v>52</v>
      </c>
      <c r="H3032" t="s">
        <v>8177</v>
      </c>
      <c r="I3032" t="s">
        <v>8158</v>
      </c>
      <c r="J3032" t="s">
        <v>8163</v>
      </c>
      <c r="K3032" t="s">
        <v>8156</v>
      </c>
      <c r="L3032" s="5">
        <v>6.3</v>
      </c>
      <c r="M3032" t="s">
        <v>8178</v>
      </c>
      <c r="N3032" s="6">
        <v>80937</v>
      </c>
      <c r="O3032" t="s">
        <v>8179</v>
      </c>
      <c r="P3032" s="6">
        <v>170000000</v>
      </c>
      <c r="Q3032" s="6">
        <v>353284621</v>
      </c>
      <c r="R3032">
        <v>183284621</v>
      </c>
      <c r="S3032" t="s">
        <v>8175</v>
      </c>
      <c r="T3032" s="7">
        <v>43535</v>
      </c>
      <c r="U3032" t="s">
        <v>575</v>
      </c>
      <c r="V3032" s="7">
        <v>43535</v>
      </c>
      <c r="W3032" t="s">
        <v>8203</v>
      </c>
      <c r="X3032" t="s">
        <v>8205</v>
      </c>
      <c r="Y3032">
        <v>2019</v>
      </c>
      <c r="Z3032">
        <v>11</v>
      </c>
    </row>
    <row r="3033" spans="1:26" x14ac:dyDescent="0.25">
      <c r="A3033" t="s">
        <v>7411</v>
      </c>
      <c r="B3033" t="s">
        <v>7412</v>
      </c>
      <c r="C3033" t="s">
        <v>7412</v>
      </c>
      <c r="D3033">
        <v>0</v>
      </c>
      <c r="E3033">
        <v>97</v>
      </c>
      <c r="F3033">
        <v>1</v>
      </c>
      <c r="G3033">
        <v>37</v>
      </c>
      <c r="H3033" t="s">
        <v>8177</v>
      </c>
      <c r="I3033" t="s">
        <v>8158</v>
      </c>
      <c r="J3033" t="s">
        <v>8159</v>
      </c>
      <c r="K3033" t="s">
        <v>132</v>
      </c>
      <c r="L3033" s="5">
        <v>6.3</v>
      </c>
      <c r="M3033" t="s">
        <v>8178</v>
      </c>
      <c r="N3033" s="6">
        <v>137258</v>
      </c>
      <c r="O3033" t="s">
        <v>8182</v>
      </c>
      <c r="P3033" s="6">
        <v>125000000</v>
      </c>
      <c r="Q3033" s="6">
        <v>527965936</v>
      </c>
      <c r="R3033">
        <v>402965936</v>
      </c>
      <c r="S3033" t="s">
        <v>8175</v>
      </c>
      <c r="T3033" s="7">
        <v>2017</v>
      </c>
      <c r="U3033" t="s">
        <v>4869</v>
      </c>
      <c r="V3033" s="7">
        <v>2017</v>
      </c>
      <c r="W3033" t="s">
        <v>8209</v>
      </c>
      <c r="X3033" t="s">
        <v>8200</v>
      </c>
      <c r="Y3033">
        <v>1905</v>
      </c>
      <c r="Z3033">
        <v>9</v>
      </c>
    </row>
    <row r="3034" spans="1:26" x14ac:dyDescent="0.25">
      <c r="A3034" t="s">
        <v>7413</v>
      </c>
      <c r="B3034" t="s">
        <v>7414</v>
      </c>
      <c r="C3034" t="s">
        <v>7414</v>
      </c>
      <c r="D3034">
        <v>0</v>
      </c>
      <c r="E3034">
        <v>97</v>
      </c>
      <c r="F3034">
        <v>1</v>
      </c>
      <c r="G3034">
        <v>37</v>
      </c>
      <c r="H3034" t="s">
        <v>8177</v>
      </c>
      <c r="I3034" t="s">
        <v>83</v>
      </c>
      <c r="J3034" t="s">
        <v>8166</v>
      </c>
      <c r="K3034" t="s">
        <v>3857</v>
      </c>
      <c r="L3034" s="5">
        <v>6</v>
      </c>
      <c r="M3034" t="s">
        <v>8178</v>
      </c>
      <c r="N3034" s="6">
        <v>100001</v>
      </c>
      <c r="O3034" t="s">
        <v>8182</v>
      </c>
      <c r="P3034" s="6">
        <v>10000000</v>
      </c>
      <c r="Q3034" s="6">
        <v>73929392</v>
      </c>
      <c r="R3034">
        <v>63929392</v>
      </c>
      <c r="S3034" t="s">
        <v>8175</v>
      </c>
      <c r="T3034" s="7">
        <v>42389</v>
      </c>
      <c r="U3034" t="s">
        <v>7415</v>
      </c>
      <c r="V3034" s="7">
        <v>42389</v>
      </c>
      <c r="W3034" t="s">
        <v>8198</v>
      </c>
      <c r="X3034" t="s">
        <v>8202</v>
      </c>
      <c r="Y3034">
        <v>2016</v>
      </c>
      <c r="Z3034">
        <v>20</v>
      </c>
    </row>
    <row r="3035" spans="1:26" x14ac:dyDescent="0.25">
      <c r="A3035" t="s">
        <v>7416</v>
      </c>
      <c r="B3035" t="s">
        <v>7417</v>
      </c>
      <c r="C3035" t="s">
        <v>7417</v>
      </c>
      <c r="D3035">
        <v>0</v>
      </c>
      <c r="E3035">
        <v>113</v>
      </c>
      <c r="F3035">
        <v>1</v>
      </c>
      <c r="G3035">
        <v>53</v>
      </c>
      <c r="H3035" t="s">
        <v>8177</v>
      </c>
      <c r="I3035" t="s">
        <v>5529</v>
      </c>
      <c r="J3035" t="s">
        <v>8162</v>
      </c>
      <c r="K3035" t="s">
        <v>145</v>
      </c>
      <c r="L3035" s="5">
        <v>7.6</v>
      </c>
      <c r="M3035" t="s">
        <v>8181</v>
      </c>
      <c r="N3035" s="6">
        <v>587034</v>
      </c>
      <c r="O3035" t="s">
        <v>8184</v>
      </c>
      <c r="P3035" s="6">
        <v>34000000</v>
      </c>
      <c r="Q3035" s="6">
        <v>226945087</v>
      </c>
      <c r="R3035">
        <v>192945087</v>
      </c>
      <c r="S3035" t="s">
        <v>8175</v>
      </c>
      <c r="T3035" s="7">
        <v>42805</v>
      </c>
      <c r="U3035" t="s">
        <v>4024</v>
      </c>
      <c r="V3035" s="7">
        <v>42805</v>
      </c>
      <c r="W3035" t="s">
        <v>8203</v>
      </c>
      <c r="X3035" t="s">
        <v>8206</v>
      </c>
      <c r="Y3035">
        <v>2017</v>
      </c>
      <c r="Z3035">
        <v>11</v>
      </c>
    </row>
    <row r="3036" spans="1:26" x14ac:dyDescent="0.25">
      <c r="A3036" t="s">
        <v>7418</v>
      </c>
      <c r="B3036" t="s">
        <v>7419</v>
      </c>
      <c r="C3036" t="s">
        <v>7419</v>
      </c>
      <c r="D3036">
        <v>0</v>
      </c>
      <c r="E3036">
        <v>136</v>
      </c>
      <c r="F3036">
        <v>2</v>
      </c>
      <c r="G3036">
        <v>16</v>
      </c>
      <c r="H3036" t="s">
        <v>8183</v>
      </c>
      <c r="I3036" t="s">
        <v>5529</v>
      </c>
      <c r="J3036" t="s">
        <v>8158</v>
      </c>
      <c r="K3036" t="s">
        <v>132</v>
      </c>
      <c r="L3036" s="5">
        <v>7.6</v>
      </c>
      <c r="M3036" t="s">
        <v>8181</v>
      </c>
      <c r="N3036" s="6">
        <v>740261</v>
      </c>
      <c r="O3036" t="s">
        <v>8184</v>
      </c>
      <c r="P3036" s="6">
        <v>200000000</v>
      </c>
      <c r="Q3036" s="6">
        <v>863756051</v>
      </c>
      <c r="R3036">
        <v>663756051</v>
      </c>
      <c r="S3036" t="s">
        <v>8175</v>
      </c>
      <c r="T3036" s="7">
        <v>42835</v>
      </c>
      <c r="U3036" t="s">
        <v>3976</v>
      </c>
      <c r="V3036" s="7">
        <v>42835</v>
      </c>
      <c r="W3036" t="s">
        <v>8210</v>
      </c>
      <c r="X3036" t="s">
        <v>8205</v>
      </c>
      <c r="Y3036">
        <v>2017</v>
      </c>
      <c r="Z3036">
        <v>10</v>
      </c>
    </row>
    <row r="3037" spans="1:26" x14ac:dyDescent="0.25">
      <c r="A3037" t="s">
        <v>7420</v>
      </c>
      <c r="B3037" t="s">
        <v>7421</v>
      </c>
      <c r="C3037" t="s">
        <v>7421</v>
      </c>
      <c r="D3037">
        <v>0</v>
      </c>
      <c r="E3037">
        <v>102</v>
      </c>
      <c r="F3037">
        <v>1</v>
      </c>
      <c r="G3037">
        <v>42</v>
      </c>
      <c r="H3037" t="s">
        <v>8177</v>
      </c>
      <c r="I3037" t="s">
        <v>8158</v>
      </c>
      <c r="J3037" t="s">
        <v>8159</v>
      </c>
      <c r="K3037" t="s">
        <v>132</v>
      </c>
      <c r="L3037" s="5">
        <v>7.8</v>
      </c>
      <c r="M3037" t="s">
        <v>8181</v>
      </c>
      <c r="N3037" s="6">
        <v>159401</v>
      </c>
      <c r="O3037" t="s">
        <v>8182</v>
      </c>
      <c r="P3037" s="6">
        <v>90000000</v>
      </c>
      <c r="Q3037" s="6">
        <v>481079252</v>
      </c>
      <c r="R3037">
        <v>391079252</v>
      </c>
      <c r="S3037" t="s">
        <v>8175</v>
      </c>
      <c r="T3037" s="7">
        <v>44902</v>
      </c>
      <c r="U3037" t="s">
        <v>7422</v>
      </c>
      <c r="V3037" s="7">
        <v>44902</v>
      </c>
      <c r="W3037" t="s">
        <v>8196</v>
      </c>
      <c r="X3037" t="s">
        <v>8202</v>
      </c>
      <c r="Y3037">
        <v>2022</v>
      </c>
      <c r="Z3037">
        <v>7</v>
      </c>
    </row>
    <row r="3038" spans="1:26" x14ac:dyDescent="0.25">
      <c r="A3038" t="s">
        <v>7423</v>
      </c>
      <c r="B3038" t="s">
        <v>7424</v>
      </c>
      <c r="C3038" t="s">
        <v>7424</v>
      </c>
      <c r="D3038">
        <v>0</v>
      </c>
      <c r="E3038">
        <v>120</v>
      </c>
      <c r="F3038">
        <v>2</v>
      </c>
      <c r="G3038">
        <v>0</v>
      </c>
      <c r="H3038" t="s">
        <v>8177</v>
      </c>
      <c r="I3038" t="s">
        <v>145</v>
      </c>
      <c r="J3038" t="s">
        <v>8157</v>
      </c>
      <c r="K3038" t="s">
        <v>8161</v>
      </c>
      <c r="L3038" s="5">
        <v>6.4</v>
      </c>
      <c r="M3038" t="s">
        <v>8178</v>
      </c>
      <c r="N3038" s="6">
        <v>55472</v>
      </c>
      <c r="O3038" t="s">
        <v>8179</v>
      </c>
      <c r="P3038" s="6">
        <v>30000000</v>
      </c>
      <c r="Q3038" s="6">
        <v>16080475</v>
      </c>
      <c r="R3038">
        <v>-13919525</v>
      </c>
      <c r="S3038" t="s">
        <v>8185</v>
      </c>
      <c r="T3038" s="7">
        <v>2017</v>
      </c>
      <c r="U3038" t="s">
        <v>2582</v>
      </c>
      <c r="V3038" s="7">
        <v>2017</v>
      </c>
      <c r="W3038" t="s">
        <v>8209</v>
      </c>
      <c r="X3038" t="s">
        <v>8200</v>
      </c>
      <c r="Y3038">
        <v>1905</v>
      </c>
      <c r="Z3038">
        <v>9</v>
      </c>
    </row>
    <row r="3039" spans="1:26" x14ac:dyDescent="0.25">
      <c r="A3039" t="s">
        <v>7425</v>
      </c>
      <c r="B3039" t="s">
        <v>7426</v>
      </c>
      <c r="C3039" t="s">
        <v>7426</v>
      </c>
      <c r="D3039">
        <v>0</v>
      </c>
      <c r="E3039">
        <v>112</v>
      </c>
      <c r="F3039">
        <v>1</v>
      </c>
      <c r="G3039">
        <v>52</v>
      </c>
      <c r="H3039" t="s">
        <v>8177</v>
      </c>
      <c r="I3039" t="s">
        <v>5529</v>
      </c>
      <c r="J3039" t="s">
        <v>8158</v>
      </c>
      <c r="K3039" t="s">
        <v>132</v>
      </c>
      <c r="L3039" s="5">
        <v>5.9</v>
      </c>
      <c r="M3039" t="s">
        <v>8178</v>
      </c>
      <c r="N3039" s="6">
        <v>98224</v>
      </c>
      <c r="O3039" t="s">
        <v>8179</v>
      </c>
      <c r="P3039" s="6">
        <v>135000000</v>
      </c>
      <c r="Q3039" s="6">
        <v>245623848</v>
      </c>
      <c r="R3039">
        <v>110623848</v>
      </c>
      <c r="S3039" t="s">
        <v>8175</v>
      </c>
      <c r="T3039" s="7">
        <v>42512</v>
      </c>
      <c r="U3039" t="s">
        <v>7427</v>
      </c>
      <c r="V3039" s="7">
        <v>42512</v>
      </c>
      <c r="W3039" t="s">
        <v>8213</v>
      </c>
      <c r="X3039" t="s">
        <v>8200</v>
      </c>
      <c r="Y3039">
        <v>2016</v>
      </c>
      <c r="Z3039">
        <v>22</v>
      </c>
    </row>
    <row r="3040" spans="1:26" x14ac:dyDescent="0.25">
      <c r="A3040" t="s">
        <v>7428</v>
      </c>
      <c r="B3040" t="s">
        <v>7429</v>
      </c>
      <c r="C3040" t="s">
        <v>7429</v>
      </c>
      <c r="D3040">
        <v>0</v>
      </c>
      <c r="E3040">
        <v>87</v>
      </c>
      <c r="F3040">
        <v>1</v>
      </c>
      <c r="G3040">
        <v>27</v>
      </c>
      <c r="H3040" t="s">
        <v>8177</v>
      </c>
      <c r="I3040" t="s">
        <v>132</v>
      </c>
      <c r="J3040" t="s">
        <v>145</v>
      </c>
      <c r="K3040" t="s">
        <v>8165</v>
      </c>
      <c r="L3040" s="5">
        <v>6.7</v>
      </c>
      <c r="M3040" t="s">
        <v>8178</v>
      </c>
      <c r="N3040" s="6">
        <v>66652</v>
      </c>
      <c r="O3040" t="s">
        <v>8179</v>
      </c>
      <c r="P3040" s="6">
        <v>20000000</v>
      </c>
      <c r="Q3040" s="6">
        <v>9680029</v>
      </c>
      <c r="R3040">
        <v>-10319971</v>
      </c>
      <c r="S3040" t="s">
        <v>8185</v>
      </c>
      <c r="T3040" s="7">
        <v>42514</v>
      </c>
      <c r="U3040" t="s">
        <v>7430</v>
      </c>
      <c r="V3040" s="7">
        <v>42514</v>
      </c>
      <c r="W3040" t="s">
        <v>8213</v>
      </c>
      <c r="X3040" t="s">
        <v>8197</v>
      </c>
      <c r="Y3040">
        <v>2016</v>
      </c>
      <c r="Z3040">
        <v>24</v>
      </c>
    </row>
    <row r="3041" spans="1:26" x14ac:dyDescent="0.25">
      <c r="A3041" t="s">
        <v>7431</v>
      </c>
      <c r="B3041" t="s">
        <v>7432</v>
      </c>
      <c r="C3041" t="s">
        <v>7432</v>
      </c>
      <c r="D3041">
        <v>0</v>
      </c>
      <c r="E3041">
        <v>120</v>
      </c>
      <c r="F3041">
        <v>2</v>
      </c>
      <c r="G3041">
        <v>0</v>
      </c>
      <c r="H3041" t="s">
        <v>8177</v>
      </c>
      <c r="I3041" t="s">
        <v>5529</v>
      </c>
      <c r="J3041" t="s">
        <v>8158</v>
      </c>
      <c r="K3041" t="s">
        <v>145</v>
      </c>
      <c r="L3041" s="5">
        <v>7.3</v>
      </c>
      <c r="M3041" t="s">
        <v>8181</v>
      </c>
      <c r="N3041" s="6">
        <v>129398</v>
      </c>
      <c r="O3041" t="s">
        <v>8182</v>
      </c>
      <c r="P3041" s="6">
        <v>50000000</v>
      </c>
      <c r="Q3041" s="6">
        <v>2049823</v>
      </c>
      <c r="R3041">
        <v>-47950177</v>
      </c>
      <c r="S3041" t="s">
        <v>8185</v>
      </c>
      <c r="T3041" s="7">
        <v>42874</v>
      </c>
      <c r="U3041" t="s">
        <v>3284</v>
      </c>
      <c r="V3041" s="7">
        <v>42874</v>
      </c>
      <c r="W3041" t="s">
        <v>8213</v>
      </c>
      <c r="X3041" t="s">
        <v>1465</v>
      </c>
      <c r="Y3041">
        <v>2017</v>
      </c>
      <c r="Z3041">
        <v>19</v>
      </c>
    </row>
    <row r="3042" spans="1:26" x14ac:dyDescent="0.25">
      <c r="A3042" t="s">
        <v>7433</v>
      </c>
      <c r="B3042" t="s">
        <v>7434</v>
      </c>
      <c r="C3042" t="s">
        <v>7434</v>
      </c>
      <c r="D3042">
        <v>0</v>
      </c>
      <c r="E3042">
        <v>110</v>
      </c>
      <c r="F3042">
        <v>1</v>
      </c>
      <c r="G3042">
        <v>50</v>
      </c>
      <c r="H3042" t="s">
        <v>8177</v>
      </c>
      <c r="I3042" t="s">
        <v>8160</v>
      </c>
      <c r="J3042" t="s">
        <v>145</v>
      </c>
      <c r="K3042" t="s">
        <v>8167</v>
      </c>
      <c r="L3042" s="5">
        <v>7</v>
      </c>
      <c r="M3042" t="s">
        <v>8178</v>
      </c>
      <c r="N3042" s="6">
        <v>56347</v>
      </c>
      <c r="O3042" t="s">
        <v>8179</v>
      </c>
      <c r="P3042" s="6">
        <v>14000000</v>
      </c>
      <c r="Q3042" s="6">
        <v>3621046</v>
      </c>
      <c r="R3042">
        <v>-10378954</v>
      </c>
      <c r="S3042" t="s">
        <v>8185</v>
      </c>
      <c r="T3042" s="7">
        <v>42260</v>
      </c>
      <c r="U3042" t="s">
        <v>7435</v>
      </c>
      <c r="V3042" s="7">
        <v>42260</v>
      </c>
      <c r="W3042" t="s">
        <v>8211</v>
      </c>
      <c r="X3042" t="s">
        <v>8200</v>
      </c>
      <c r="Y3042">
        <v>2015</v>
      </c>
      <c r="Z3042">
        <v>13</v>
      </c>
    </row>
    <row r="3043" spans="1:26" x14ac:dyDescent="0.25">
      <c r="A3043" t="s">
        <v>7436</v>
      </c>
      <c r="B3043" t="s">
        <v>7437</v>
      </c>
      <c r="C3043" t="s">
        <v>7437</v>
      </c>
      <c r="D3043">
        <v>0</v>
      </c>
      <c r="E3043">
        <v>137</v>
      </c>
      <c r="F3043">
        <v>2</v>
      </c>
      <c r="G3043">
        <v>17</v>
      </c>
      <c r="H3043" t="s">
        <v>8183</v>
      </c>
      <c r="I3043" t="s">
        <v>145</v>
      </c>
      <c r="J3043" t="s">
        <v>5802</v>
      </c>
      <c r="K3043" t="s">
        <v>5802</v>
      </c>
      <c r="L3043" s="5">
        <v>7.8</v>
      </c>
      <c r="M3043" t="s">
        <v>8181</v>
      </c>
      <c r="N3043" s="6">
        <v>302517</v>
      </c>
      <c r="O3043" t="s">
        <v>8182</v>
      </c>
      <c r="P3043" s="6">
        <v>9000000</v>
      </c>
      <c r="Q3043" s="6">
        <v>78988148</v>
      </c>
      <c r="R3043">
        <v>69988148</v>
      </c>
      <c r="S3043" t="s">
        <v>8175</v>
      </c>
      <c r="T3043" s="7">
        <v>42392</v>
      </c>
      <c r="U3043" t="s">
        <v>7438</v>
      </c>
      <c r="V3043" s="7">
        <v>42392</v>
      </c>
      <c r="W3043" t="s">
        <v>8198</v>
      </c>
      <c r="X3043" t="s">
        <v>8206</v>
      </c>
      <c r="Y3043">
        <v>2016</v>
      </c>
      <c r="Z3043">
        <v>23</v>
      </c>
    </row>
    <row r="3044" spans="1:26" x14ac:dyDescent="0.25">
      <c r="A3044" t="s">
        <v>7439</v>
      </c>
      <c r="B3044" t="s">
        <v>7440</v>
      </c>
      <c r="C3044" t="s">
        <v>7440</v>
      </c>
      <c r="D3044">
        <v>0</v>
      </c>
      <c r="E3044">
        <v>97</v>
      </c>
      <c r="F3044">
        <v>1</v>
      </c>
      <c r="G3044">
        <v>37</v>
      </c>
      <c r="H3044" t="s">
        <v>8177</v>
      </c>
      <c r="I3044" t="s">
        <v>132</v>
      </c>
      <c r="J3044" t="s">
        <v>145</v>
      </c>
      <c r="K3044" t="s">
        <v>8156</v>
      </c>
      <c r="L3044" s="5">
        <v>6.9</v>
      </c>
      <c r="M3044" t="s">
        <v>8178</v>
      </c>
      <c r="N3044" s="6">
        <v>130939</v>
      </c>
      <c r="O3044" t="s">
        <v>8182</v>
      </c>
      <c r="P3044" s="6">
        <v>3000000</v>
      </c>
      <c r="Q3044" s="6">
        <v>4935501</v>
      </c>
      <c r="R3044">
        <v>1935501</v>
      </c>
      <c r="S3044" t="s">
        <v>8175</v>
      </c>
      <c r="T3044" s="7">
        <v>42391</v>
      </c>
      <c r="U3044" t="s">
        <v>7441</v>
      </c>
      <c r="V3044" s="7">
        <v>42391</v>
      </c>
      <c r="W3044" t="s">
        <v>8198</v>
      </c>
      <c r="X3044" t="s">
        <v>1465</v>
      </c>
      <c r="Y3044">
        <v>2016</v>
      </c>
      <c r="Z3044">
        <v>22</v>
      </c>
    </row>
    <row r="3045" spans="1:26" x14ac:dyDescent="0.25">
      <c r="A3045" t="s">
        <v>7442</v>
      </c>
      <c r="B3045" t="s">
        <v>7443</v>
      </c>
      <c r="C3045" t="s">
        <v>7443</v>
      </c>
      <c r="D3045">
        <v>0</v>
      </c>
      <c r="E3045">
        <v>131</v>
      </c>
      <c r="F3045">
        <v>2</v>
      </c>
      <c r="G3045">
        <v>11</v>
      </c>
      <c r="H3045" t="s">
        <v>8183</v>
      </c>
      <c r="I3045" t="s">
        <v>5529</v>
      </c>
      <c r="J3045" t="s">
        <v>8158</v>
      </c>
      <c r="K3045" t="s">
        <v>8161</v>
      </c>
      <c r="L3045" s="5">
        <v>6.3</v>
      </c>
      <c r="M3045" t="s">
        <v>8178</v>
      </c>
      <c r="N3045" s="6">
        <v>267695</v>
      </c>
      <c r="O3045" t="s">
        <v>8182</v>
      </c>
      <c r="P3045" s="6">
        <v>61000000</v>
      </c>
      <c r="Q3045" s="6">
        <v>312296056</v>
      </c>
      <c r="R3045">
        <v>251296056</v>
      </c>
      <c r="S3045" t="s">
        <v>8175</v>
      </c>
      <c r="T3045" s="7">
        <v>42248</v>
      </c>
      <c r="U3045" t="s">
        <v>6422</v>
      </c>
      <c r="V3045" s="7">
        <v>42248</v>
      </c>
      <c r="W3045" t="s">
        <v>8211</v>
      </c>
      <c r="X3045" t="s">
        <v>8197</v>
      </c>
      <c r="Y3045">
        <v>2015</v>
      </c>
      <c r="Z3045">
        <v>1</v>
      </c>
    </row>
    <row r="3046" spans="1:26" x14ac:dyDescent="0.25">
      <c r="A3046" t="s">
        <v>7444</v>
      </c>
      <c r="B3046" t="s">
        <v>7445</v>
      </c>
      <c r="C3046" t="s">
        <v>7445</v>
      </c>
      <c r="D3046">
        <v>0</v>
      </c>
      <c r="E3046">
        <v>86</v>
      </c>
      <c r="F3046">
        <v>1</v>
      </c>
      <c r="G3046">
        <v>26</v>
      </c>
      <c r="H3046" t="s">
        <v>8177</v>
      </c>
      <c r="I3046" t="s">
        <v>5529</v>
      </c>
      <c r="J3046" t="s">
        <v>145</v>
      </c>
      <c r="K3046" t="s">
        <v>83</v>
      </c>
      <c r="L3046" s="5">
        <v>6.3</v>
      </c>
      <c r="M3046" t="s">
        <v>8178</v>
      </c>
      <c r="N3046" s="6">
        <v>141191</v>
      </c>
      <c r="O3046" t="s">
        <v>8182</v>
      </c>
      <c r="P3046" s="6">
        <v>17000000</v>
      </c>
      <c r="Q3046" s="6">
        <v>119100758</v>
      </c>
      <c r="R3046">
        <v>102100758</v>
      </c>
      <c r="S3046" t="s">
        <v>8175</v>
      </c>
      <c r="T3046" s="7">
        <v>42542</v>
      </c>
      <c r="U3046" t="s">
        <v>3656</v>
      </c>
      <c r="V3046" s="7">
        <v>42542</v>
      </c>
      <c r="W3046" t="s">
        <v>8208</v>
      </c>
      <c r="X3046" t="s">
        <v>8197</v>
      </c>
      <c r="Y3046">
        <v>2016</v>
      </c>
      <c r="Z3046">
        <v>21</v>
      </c>
    </row>
    <row r="3047" spans="1:26" x14ac:dyDescent="0.25">
      <c r="A3047" t="s">
        <v>7446</v>
      </c>
      <c r="B3047" t="s">
        <v>7447</v>
      </c>
      <c r="C3047" t="s">
        <v>7447</v>
      </c>
      <c r="D3047">
        <v>0</v>
      </c>
      <c r="E3047">
        <v>95</v>
      </c>
      <c r="F3047">
        <v>1</v>
      </c>
      <c r="G3047">
        <v>35</v>
      </c>
      <c r="H3047" t="s">
        <v>8177</v>
      </c>
      <c r="I3047" t="s">
        <v>8162</v>
      </c>
      <c r="J3047" t="s">
        <v>145</v>
      </c>
      <c r="K3047" t="s">
        <v>83</v>
      </c>
      <c r="L3047" s="5">
        <v>7</v>
      </c>
      <c r="M3047" t="s">
        <v>8178</v>
      </c>
      <c r="N3047" s="6">
        <v>135778</v>
      </c>
      <c r="O3047" t="s">
        <v>8182</v>
      </c>
      <c r="P3047" s="6">
        <v>5000000</v>
      </c>
      <c r="Q3047" s="6">
        <v>3767402</v>
      </c>
      <c r="R3047">
        <v>-1232598</v>
      </c>
      <c r="S3047" t="s">
        <v>8185</v>
      </c>
      <c r="T3047" s="7">
        <v>42141</v>
      </c>
      <c r="U3047" t="s">
        <v>6898</v>
      </c>
      <c r="V3047" s="7">
        <v>42141</v>
      </c>
      <c r="W3047" t="s">
        <v>8213</v>
      </c>
      <c r="X3047" t="s">
        <v>8200</v>
      </c>
      <c r="Y3047">
        <v>2015</v>
      </c>
      <c r="Z3047">
        <v>17</v>
      </c>
    </row>
    <row r="3048" spans="1:26" x14ac:dyDescent="0.25">
      <c r="A3048" t="s">
        <v>7448</v>
      </c>
      <c r="B3048" t="s">
        <v>7449</v>
      </c>
      <c r="C3048" t="s">
        <v>7449</v>
      </c>
      <c r="D3048">
        <v>0</v>
      </c>
      <c r="E3048">
        <v>108</v>
      </c>
      <c r="F3048">
        <v>1</v>
      </c>
      <c r="G3048">
        <v>48</v>
      </c>
      <c r="H3048" t="s">
        <v>8177</v>
      </c>
      <c r="I3048" t="s">
        <v>5529</v>
      </c>
      <c r="J3048" t="s">
        <v>83</v>
      </c>
      <c r="K3048" t="s">
        <v>8161</v>
      </c>
      <c r="L3048" s="5">
        <v>6</v>
      </c>
      <c r="M3048" t="s">
        <v>8178</v>
      </c>
      <c r="N3048" s="6">
        <v>107753</v>
      </c>
      <c r="O3048" t="s">
        <v>8182</v>
      </c>
      <c r="P3048" s="6">
        <v>10000000</v>
      </c>
      <c r="Q3048" s="6">
        <v>118587880</v>
      </c>
      <c r="R3048">
        <v>108587880</v>
      </c>
      <c r="S3048" t="s">
        <v>8175</v>
      </c>
      <c r="T3048" s="7">
        <v>42550</v>
      </c>
      <c r="U3048" t="s">
        <v>6769</v>
      </c>
      <c r="V3048" s="7">
        <v>42550</v>
      </c>
      <c r="W3048" t="s">
        <v>8208</v>
      </c>
      <c r="X3048" t="s">
        <v>8202</v>
      </c>
      <c r="Y3048">
        <v>2016</v>
      </c>
      <c r="Z3048">
        <v>29</v>
      </c>
    </row>
    <row r="3049" spans="1:26" x14ac:dyDescent="0.25">
      <c r="A3049" t="s">
        <v>7450</v>
      </c>
      <c r="B3049" t="s">
        <v>7451</v>
      </c>
      <c r="C3049" t="s">
        <v>7451</v>
      </c>
      <c r="D3049">
        <v>0</v>
      </c>
      <c r="E3049">
        <v>104</v>
      </c>
      <c r="F3049">
        <v>1</v>
      </c>
      <c r="G3049">
        <v>44</v>
      </c>
      <c r="H3049" t="s">
        <v>8177</v>
      </c>
      <c r="I3049" t="s">
        <v>5529</v>
      </c>
      <c r="J3049" t="s">
        <v>8158</v>
      </c>
      <c r="K3049" t="s">
        <v>8159</v>
      </c>
      <c r="L3049" s="5">
        <v>7.3</v>
      </c>
      <c r="M3049" t="s">
        <v>8181</v>
      </c>
      <c r="N3049" s="6">
        <v>167545</v>
      </c>
      <c r="O3049" t="s">
        <v>8182</v>
      </c>
      <c r="P3049" s="6">
        <v>80000000</v>
      </c>
      <c r="Q3049" s="6">
        <v>312336671</v>
      </c>
      <c r="R3049">
        <v>232336671</v>
      </c>
      <c r="S3049" t="s">
        <v>8175</v>
      </c>
      <c r="T3049" s="7">
        <v>42767</v>
      </c>
      <c r="U3049" t="s">
        <v>5207</v>
      </c>
      <c r="V3049" s="7">
        <v>42767</v>
      </c>
      <c r="W3049" t="s">
        <v>8201</v>
      </c>
      <c r="X3049" t="s">
        <v>8202</v>
      </c>
      <c r="Y3049">
        <v>2017</v>
      </c>
      <c r="Z3049">
        <v>1</v>
      </c>
    </row>
    <row r="3050" spans="1:26" x14ac:dyDescent="0.25">
      <c r="A3050" t="s">
        <v>7452</v>
      </c>
      <c r="B3050" t="s">
        <v>7453</v>
      </c>
      <c r="C3050" t="s">
        <v>7453</v>
      </c>
      <c r="D3050">
        <v>0</v>
      </c>
      <c r="E3050">
        <v>134</v>
      </c>
      <c r="F3050">
        <v>2</v>
      </c>
      <c r="G3050">
        <v>14</v>
      </c>
      <c r="H3050" t="s">
        <v>8183</v>
      </c>
      <c r="I3050" t="s">
        <v>8158</v>
      </c>
      <c r="J3050" t="s">
        <v>8163</v>
      </c>
      <c r="K3050" t="s">
        <v>8156</v>
      </c>
      <c r="L3050" s="5">
        <v>6.5</v>
      </c>
      <c r="M3050" t="s">
        <v>8178</v>
      </c>
      <c r="N3050" s="6">
        <v>300966</v>
      </c>
      <c r="O3050" t="s">
        <v>8182</v>
      </c>
      <c r="P3050" s="6">
        <v>200000000</v>
      </c>
      <c r="Q3050" s="6">
        <v>655755901</v>
      </c>
      <c r="R3050">
        <v>455755901</v>
      </c>
      <c r="S3050" t="s">
        <v>8175</v>
      </c>
      <c r="T3050" s="7">
        <v>43412</v>
      </c>
      <c r="U3050" t="s">
        <v>3470</v>
      </c>
      <c r="V3050" s="7">
        <v>43412</v>
      </c>
      <c r="W3050" t="s">
        <v>8207</v>
      </c>
      <c r="X3050" t="s">
        <v>8199</v>
      </c>
      <c r="Y3050">
        <v>2018</v>
      </c>
      <c r="Z3050">
        <v>8</v>
      </c>
    </row>
    <row r="3051" spans="1:26" x14ac:dyDescent="0.25">
      <c r="A3051" t="s">
        <v>7454</v>
      </c>
      <c r="B3051" t="s">
        <v>7455</v>
      </c>
      <c r="C3051" t="s">
        <v>7455</v>
      </c>
      <c r="D3051">
        <v>0</v>
      </c>
      <c r="E3051">
        <v>142</v>
      </c>
      <c r="F3051">
        <v>2</v>
      </c>
      <c r="G3051">
        <v>22</v>
      </c>
      <c r="H3051" t="s">
        <v>8183</v>
      </c>
      <c r="I3051" t="s">
        <v>8158</v>
      </c>
      <c r="J3051" t="s">
        <v>8163</v>
      </c>
      <c r="K3051" t="s">
        <v>8156</v>
      </c>
      <c r="L3051" s="5">
        <v>6.2</v>
      </c>
      <c r="M3051" t="s">
        <v>8178</v>
      </c>
      <c r="N3051" s="6">
        <v>161116</v>
      </c>
      <c r="O3051" t="s">
        <v>8182</v>
      </c>
      <c r="P3051" s="6">
        <v>200000000</v>
      </c>
      <c r="Q3051" s="6">
        <v>407150844</v>
      </c>
      <c r="R3051">
        <v>207150844</v>
      </c>
      <c r="S3051" t="s">
        <v>8175</v>
      </c>
      <c r="T3051" s="7">
        <v>44657</v>
      </c>
      <c r="U3051" t="s">
        <v>3470</v>
      </c>
      <c r="V3051" s="7">
        <v>44657</v>
      </c>
      <c r="W3051" t="s">
        <v>8210</v>
      </c>
      <c r="X3051" t="s">
        <v>8202</v>
      </c>
      <c r="Y3051">
        <v>2022</v>
      </c>
      <c r="Z3051">
        <v>6</v>
      </c>
    </row>
    <row r="3052" spans="1:26" x14ac:dyDescent="0.25">
      <c r="A3052" t="s">
        <v>7456</v>
      </c>
      <c r="B3052" t="s">
        <v>7457</v>
      </c>
      <c r="C3052" t="s">
        <v>7457</v>
      </c>
      <c r="D3052">
        <v>0</v>
      </c>
      <c r="E3052">
        <v>105</v>
      </c>
      <c r="F3052">
        <v>1</v>
      </c>
      <c r="G3052">
        <v>45</v>
      </c>
      <c r="H3052" t="s">
        <v>8177</v>
      </c>
      <c r="I3052" t="s">
        <v>145</v>
      </c>
      <c r="J3052" t="s">
        <v>8157</v>
      </c>
      <c r="K3052" t="s">
        <v>5802</v>
      </c>
      <c r="L3052" s="5">
        <v>5.3</v>
      </c>
      <c r="M3052" t="s">
        <v>8178</v>
      </c>
      <c r="N3052" s="6">
        <v>62817</v>
      </c>
      <c r="O3052" t="s">
        <v>8179</v>
      </c>
      <c r="P3052" s="6">
        <v>14000000</v>
      </c>
      <c r="Q3052" s="6">
        <v>69497587</v>
      </c>
      <c r="R3052">
        <v>55497587</v>
      </c>
      <c r="S3052" t="s">
        <v>8175</v>
      </c>
      <c r="T3052" s="7">
        <v>43565</v>
      </c>
      <c r="U3052" t="s">
        <v>7458</v>
      </c>
      <c r="V3052" s="7">
        <v>43565</v>
      </c>
      <c r="W3052" t="s">
        <v>8210</v>
      </c>
      <c r="X3052" t="s">
        <v>8202</v>
      </c>
      <c r="Y3052">
        <v>2019</v>
      </c>
      <c r="Z3052">
        <v>10</v>
      </c>
    </row>
    <row r="3053" spans="1:26" x14ac:dyDescent="0.25">
      <c r="A3053" t="s">
        <v>7459</v>
      </c>
      <c r="B3053" t="s">
        <v>7460</v>
      </c>
      <c r="C3053" t="s">
        <v>7460</v>
      </c>
      <c r="D3053">
        <v>0</v>
      </c>
      <c r="E3053">
        <v>111</v>
      </c>
      <c r="F3053">
        <v>1</v>
      </c>
      <c r="G3053">
        <v>51</v>
      </c>
      <c r="H3053" t="s">
        <v>8177</v>
      </c>
      <c r="I3053" t="s">
        <v>8160</v>
      </c>
      <c r="J3053" t="s">
        <v>132</v>
      </c>
      <c r="K3053" t="s">
        <v>145</v>
      </c>
      <c r="L3053" s="5">
        <v>6.8</v>
      </c>
      <c r="M3053" t="s">
        <v>8178</v>
      </c>
      <c r="N3053" s="6">
        <v>58620</v>
      </c>
      <c r="O3053" t="s">
        <v>8179</v>
      </c>
      <c r="P3053" s="6">
        <v>29000000</v>
      </c>
      <c r="Q3053" s="6">
        <v>49052787</v>
      </c>
      <c r="R3053">
        <v>20052787</v>
      </c>
      <c r="S3053" t="s">
        <v>8175</v>
      </c>
      <c r="T3053" s="7">
        <v>42483</v>
      </c>
      <c r="U3053" t="s">
        <v>768</v>
      </c>
      <c r="V3053" s="7">
        <v>42483</v>
      </c>
      <c r="W3053" t="s">
        <v>8210</v>
      </c>
      <c r="X3053" t="s">
        <v>8206</v>
      </c>
      <c r="Y3053">
        <v>2016</v>
      </c>
      <c r="Z3053">
        <v>23</v>
      </c>
    </row>
    <row r="3054" spans="1:26" x14ac:dyDescent="0.25">
      <c r="A3054" t="s">
        <v>7461</v>
      </c>
      <c r="B3054" t="s">
        <v>7462</v>
      </c>
      <c r="C3054" t="s">
        <v>7462</v>
      </c>
      <c r="D3054">
        <v>0</v>
      </c>
      <c r="E3054">
        <v>100</v>
      </c>
      <c r="F3054">
        <v>1</v>
      </c>
      <c r="G3054">
        <v>40</v>
      </c>
      <c r="H3054" t="s">
        <v>8177</v>
      </c>
      <c r="I3054" t="s">
        <v>5529</v>
      </c>
      <c r="J3054" t="s">
        <v>132</v>
      </c>
      <c r="K3054" t="s">
        <v>8162</v>
      </c>
      <c r="L3054" s="5">
        <v>6.2</v>
      </c>
      <c r="M3054" t="s">
        <v>8178</v>
      </c>
      <c r="N3054" s="6">
        <v>51305</v>
      </c>
      <c r="O3054" t="s">
        <v>8179</v>
      </c>
      <c r="P3054" s="6">
        <v>15000000</v>
      </c>
      <c r="Q3054" s="6">
        <v>20749853</v>
      </c>
      <c r="R3054">
        <v>5749853</v>
      </c>
      <c r="S3054" t="s">
        <v>8175</v>
      </c>
      <c r="T3054" s="7">
        <v>42442</v>
      </c>
      <c r="U3054" t="s">
        <v>7463</v>
      </c>
      <c r="V3054" s="7">
        <v>42442</v>
      </c>
      <c r="W3054" t="s">
        <v>8203</v>
      </c>
      <c r="X3054" t="s">
        <v>8200</v>
      </c>
      <c r="Y3054">
        <v>2016</v>
      </c>
      <c r="Z3054">
        <v>13</v>
      </c>
    </row>
    <row r="3055" spans="1:26" x14ac:dyDescent="0.25">
      <c r="A3055" t="s">
        <v>7464</v>
      </c>
      <c r="B3055" t="s">
        <v>7465</v>
      </c>
      <c r="C3055" t="s">
        <v>7465</v>
      </c>
      <c r="D3055">
        <v>0</v>
      </c>
      <c r="E3055">
        <v>123</v>
      </c>
      <c r="F3055">
        <v>2</v>
      </c>
      <c r="G3055">
        <v>3</v>
      </c>
      <c r="H3055" t="s">
        <v>8183</v>
      </c>
      <c r="I3055" t="s">
        <v>5529</v>
      </c>
      <c r="J3055" t="s">
        <v>8158</v>
      </c>
      <c r="K3055" t="s">
        <v>8161</v>
      </c>
      <c r="L3055" s="5">
        <v>6.8</v>
      </c>
      <c r="M3055" t="s">
        <v>8178</v>
      </c>
      <c r="N3055" s="6">
        <v>594907</v>
      </c>
      <c r="O3055" t="s">
        <v>8184</v>
      </c>
      <c r="P3055" s="6">
        <v>160000000</v>
      </c>
      <c r="Q3055" s="6">
        <v>1131416446</v>
      </c>
      <c r="R3055">
        <v>971416446</v>
      </c>
      <c r="S3055" t="s">
        <v>8175</v>
      </c>
      <c r="T3055" s="7">
        <v>43523</v>
      </c>
      <c r="U3055" t="s">
        <v>4507</v>
      </c>
      <c r="V3055" s="7">
        <v>43523</v>
      </c>
      <c r="W3055" t="s">
        <v>8201</v>
      </c>
      <c r="X3055" t="s">
        <v>8202</v>
      </c>
      <c r="Y3055">
        <v>2019</v>
      </c>
      <c r="Z3055">
        <v>27</v>
      </c>
    </row>
    <row r="3056" spans="1:26" x14ac:dyDescent="0.25">
      <c r="A3056" t="s">
        <v>7466</v>
      </c>
      <c r="B3056" t="s">
        <v>7467</v>
      </c>
      <c r="C3056" t="s">
        <v>7467</v>
      </c>
      <c r="D3056">
        <v>0</v>
      </c>
      <c r="E3056">
        <v>149</v>
      </c>
      <c r="F3056">
        <v>2</v>
      </c>
      <c r="G3056">
        <v>29</v>
      </c>
      <c r="H3056" t="s">
        <v>8183</v>
      </c>
      <c r="I3056" t="s">
        <v>5529</v>
      </c>
      <c r="J3056" t="s">
        <v>8158</v>
      </c>
      <c r="K3056" t="s">
        <v>8161</v>
      </c>
      <c r="L3056" s="5">
        <v>8.4</v>
      </c>
      <c r="M3056" t="s">
        <v>8181</v>
      </c>
      <c r="N3056" s="6">
        <v>1164767</v>
      </c>
      <c r="O3056" t="s">
        <v>8184</v>
      </c>
      <c r="P3056" s="6">
        <v>321000000</v>
      </c>
      <c r="Q3056" s="6">
        <v>2052415039</v>
      </c>
      <c r="R3056">
        <v>1731415039</v>
      </c>
      <c r="S3056" t="s">
        <v>8175</v>
      </c>
      <c r="T3056" s="7">
        <v>43213</v>
      </c>
      <c r="U3056" t="s">
        <v>4180</v>
      </c>
      <c r="V3056" s="7">
        <v>43213</v>
      </c>
      <c r="W3056" t="s">
        <v>8210</v>
      </c>
      <c r="X3056" t="s">
        <v>8205</v>
      </c>
      <c r="Y3056">
        <v>2018</v>
      </c>
      <c r="Z3056">
        <v>23</v>
      </c>
    </row>
    <row r="3057" spans="1:26" x14ac:dyDescent="0.25">
      <c r="A3057" t="s">
        <v>7468</v>
      </c>
      <c r="B3057" t="s">
        <v>7469</v>
      </c>
      <c r="C3057" t="s">
        <v>7469</v>
      </c>
      <c r="D3057">
        <v>0</v>
      </c>
      <c r="E3057">
        <v>181</v>
      </c>
      <c r="F3057">
        <v>3</v>
      </c>
      <c r="G3057">
        <v>1</v>
      </c>
      <c r="H3057" t="s">
        <v>8183</v>
      </c>
      <c r="I3057" t="s">
        <v>5529</v>
      </c>
      <c r="J3057" t="s">
        <v>8158</v>
      </c>
      <c r="K3057" t="s">
        <v>145</v>
      </c>
      <c r="L3057" s="5">
        <v>8.4</v>
      </c>
      <c r="M3057" t="s">
        <v>8181</v>
      </c>
      <c r="N3057" s="6">
        <v>1224453</v>
      </c>
      <c r="O3057" t="s">
        <v>8184</v>
      </c>
      <c r="P3057" s="6">
        <v>356000000</v>
      </c>
      <c r="Q3057" s="6">
        <v>2799439100</v>
      </c>
      <c r="R3057">
        <v>2443439100</v>
      </c>
      <c r="S3057" t="s">
        <v>8175</v>
      </c>
      <c r="T3057" s="7">
        <v>43573</v>
      </c>
      <c r="U3057" t="s">
        <v>4180</v>
      </c>
      <c r="V3057" s="7">
        <v>43573</v>
      </c>
      <c r="W3057" t="s">
        <v>8210</v>
      </c>
      <c r="X3057" t="s">
        <v>8199</v>
      </c>
      <c r="Y3057">
        <v>2019</v>
      </c>
      <c r="Z3057">
        <v>18</v>
      </c>
    </row>
    <row r="3058" spans="1:26" x14ac:dyDescent="0.25">
      <c r="A3058" t="s">
        <v>7470</v>
      </c>
      <c r="B3058" t="s">
        <v>7471</v>
      </c>
      <c r="C3058" t="s">
        <v>7471</v>
      </c>
      <c r="D3058">
        <v>0</v>
      </c>
      <c r="E3058">
        <v>88</v>
      </c>
      <c r="F3058">
        <v>1</v>
      </c>
      <c r="G3058">
        <v>28</v>
      </c>
      <c r="H3058" t="s">
        <v>8177</v>
      </c>
      <c r="I3058" t="s">
        <v>8162</v>
      </c>
      <c r="J3058" t="s">
        <v>83</v>
      </c>
      <c r="K3058" t="s">
        <v>3857</v>
      </c>
      <c r="L3058" s="5">
        <v>7.1</v>
      </c>
      <c r="M3058" t="s">
        <v>8181</v>
      </c>
      <c r="N3058" s="6">
        <v>293282</v>
      </c>
      <c r="O3058" t="s">
        <v>8182</v>
      </c>
      <c r="P3058" s="6">
        <v>9900000</v>
      </c>
      <c r="Q3058" s="6">
        <v>157761002</v>
      </c>
      <c r="R3058">
        <v>147861002</v>
      </c>
      <c r="S3058" t="s">
        <v>8175</v>
      </c>
      <c r="T3058" s="7">
        <v>42441</v>
      </c>
      <c r="U3058" t="s">
        <v>5590</v>
      </c>
      <c r="V3058" s="7">
        <v>42441</v>
      </c>
      <c r="W3058" t="s">
        <v>8203</v>
      </c>
      <c r="X3058" t="s">
        <v>8206</v>
      </c>
      <c r="Y3058">
        <v>2016</v>
      </c>
      <c r="Z3058">
        <v>12</v>
      </c>
    </row>
    <row r="3059" spans="1:26" x14ac:dyDescent="0.25">
      <c r="A3059" t="s">
        <v>7472</v>
      </c>
      <c r="B3059" t="s">
        <v>7473</v>
      </c>
      <c r="C3059" t="s">
        <v>7473</v>
      </c>
      <c r="D3059">
        <v>0</v>
      </c>
      <c r="E3059">
        <v>144</v>
      </c>
      <c r="F3059">
        <v>2</v>
      </c>
      <c r="G3059">
        <v>24</v>
      </c>
      <c r="H3059" t="s">
        <v>8183</v>
      </c>
      <c r="I3059" t="s">
        <v>5529</v>
      </c>
      <c r="J3059" t="s">
        <v>145</v>
      </c>
      <c r="K3059" t="s">
        <v>8167</v>
      </c>
      <c r="L3059" s="5">
        <v>7.3</v>
      </c>
      <c r="M3059" t="s">
        <v>8181</v>
      </c>
      <c r="N3059" s="6">
        <v>155005</v>
      </c>
      <c r="O3059" t="s">
        <v>8182</v>
      </c>
      <c r="P3059" s="6">
        <v>50000000</v>
      </c>
      <c r="Q3059" s="6">
        <v>69411370</v>
      </c>
      <c r="R3059">
        <v>19411370</v>
      </c>
      <c r="S3059" t="s">
        <v>8175</v>
      </c>
      <c r="T3059" s="7">
        <v>42381</v>
      </c>
      <c r="U3059" t="s">
        <v>1410</v>
      </c>
      <c r="V3059" s="7">
        <v>42381</v>
      </c>
      <c r="W3059" t="s">
        <v>8198</v>
      </c>
      <c r="X3059" t="s">
        <v>8197</v>
      </c>
      <c r="Y3059">
        <v>2016</v>
      </c>
      <c r="Z3059">
        <v>12</v>
      </c>
    </row>
    <row r="3060" spans="1:26" x14ac:dyDescent="0.25">
      <c r="A3060" t="s">
        <v>7474</v>
      </c>
      <c r="B3060" t="s">
        <v>2519</v>
      </c>
      <c r="C3060" t="s">
        <v>2519</v>
      </c>
      <c r="D3060">
        <v>0</v>
      </c>
      <c r="E3060">
        <v>108</v>
      </c>
      <c r="F3060">
        <v>1</v>
      </c>
      <c r="G3060">
        <v>48</v>
      </c>
      <c r="H3060" t="s">
        <v>8177</v>
      </c>
      <c r="I3060" t="s">
        <v>145</v>
      </c>
      <c r="J3060" t="s">
        <v>8166</v>
      </c>
      <c r="K3060" t="s">
        <v>3857</v>
      </c>
      <c r="L3060" s="5">
        <v>7</v>
      </c>
      <c r="M3060" t="s">
        <v>8178</v>
      </c>
      <c r="N3060" s="6">
        <v>167689</v>
      </c>
      <c r="O3060" t="s">
        <v>8182</v>
      </c>
      <c r="P3060" s="6">
        <v>5000000</v>
      </c>
      <c r="Q3060" s="6">
        <v>58980521</v>
      </c>
      <c r="R3060">
        <v>53980521</v>
      </c>
      <c r="S3060" t="s">
        <v>8175</v>
      </c>
      <c r="T3060" s="7">
        <v>42215</v>
      </c>
      <c r="U3060" t="s">
        <v>7475</v>
      </c>
      <c r="V3060" s="7">
        <v>42215</v>
      </c>
      <c r="W3060" t="s">
        <v>8209</v>
      </c>
      <c r="X3060" t="s">
        <v>8199</v>
      </c>
      <c r="Y3060">
        <v>2015</v>
      </c>
      <c r="Z3060">
        <v>30</v>
      </c>
    </row>
    <row r="3061" spans="1:26" x14ac:dyDescent="0.25">
      <c r="A3061" t="s">
        <v>7476</v>
      </c>
      <c r="B3061" t="s">
        <v>7477</v>
      </c>
      <c r="C3061" t="s">
        <v>7477</v>
      </c>
      <c r="D3061">
        <v>0</v>
      </c>
      <c r="E3061">
        <v>123</v>
      </c>
      <c r="F3061">
        <v>2</v>
      </c>
      <c r="G3061">
        <v>3</v>
      </c>
      <c r="H3061" t="s">
        <v>8183</v>
      </c>
      <c r="I3061" t="s">
        <v>5529</v>
      </c>
      <c r="J3061" t="s">
        <v>3857</v>
      </c>
      <c r="K3061" t="s">
        <v>5802</v>
      </c>
      <c r="L3061" s="5">
        <v>6.6</v>
      </c>
      <c r="M3061" t="s">
        <v>8178</v>
      </c>
      <c r="N3061" s="6">
        <v>237838</v>
      </c>
      <c r="O3061" t="s">
        <v>8182</v>
      </c>
      <c r="P3061" s="6">
        <v>120000000</v>
      </c>
      <c r="Q3061" s="6">
        <v>415484914</v>
      </c>
      <c r="R3061">
        <v>295484914</v>
      </c>
      <c r="S3061" t="s">
        <v>8175</v>
      </c>
      <c r="T3061" s="7">
        <v>42554</v>
      </c>
      <c r="U3061" t="s">
        <v>3450</v>
      </c>
      <c r="V3061" s="7">
        <v>42554</v>
      </c>
      <c r="W3061" t="s">
        <v>8209</v>
      </c>
      <c r="X3061" t="s">
        <v>8200</v>
      </c>
      <c r="Y3061">
        <v>2016</v>
      </c>
      <c r="Z3061">
        <v>3</v>
      </c>
    </row>
    <row r="3062" spans="1:26" x14ac:dyDescent="0.25">
      <c r="A3062" t="s">
        <v>7478</v>
      </c>
      <c r="B3062" t="s">
        <v>7479</v>
      </c>
      <c r="C3062" t="s">
        <v>7479</v>
      </c>
      <c r="D3062">
        <v>0</v>
      </c>
      <c r="E3062">
        <v>140</v>
      </c>
      <c r="F3062">
        <v>2</v>
      </c>
      <c r="G3062">
        <v>20</v>
      </c>
      <c r="H3062" t="s">
        <v>8183</v>
      </c>
      <c r="I3062" t="s">
        <v>8160</v>
      </c>
      <c r="J3062" t="s">
        <v>8162</v>
      </c>
      <c r="K3062" t="s">
        <v>145</v>
      </c>
      <c r="L3062" s="5">
        <v>7.4</v>
      </c>
      <c r="M3062" t="s">
        <v>8181</v>
      </c>
      <c r="N3062" s="6">
        <v>183190</v>
      </c>
      <c r="O3062" t="s">
        <v>8182</v>
      </c>
      <c r="P3062" s="6">
        <v>30000000</v>
      </c>
      <c r="Q3062" s="6">
        <v>59284015</v>
      </c>
      <c r="R3062">
        <v>29284015</v>
      </c>
      <c r="S3062" t="s">
        <v>8175</v>
      </c>
      <c r="T3062" s="7">
        <v>42986</v>
      </c>
      <c r="U3062" t="s">
        <v>5044</v>
      </c>
      <c r="V3062" s="7">
        <v>42986</v>
      </c>
      <c r="W3062" t="s">
        <v>8211</v>
      </c>
      <c r="X3062" t="s">
        <v>1465</v>
      </c>
      <c r="Y3062">
        <v>2017</v>
      </c>
      <c r="Z3062">
        <v>8</v>
      </c>
    </row>
    <row r="3063" spans="1:26" x14ac:dyDescent="0.25">
      <c r="A3063" t="s">
        <v>7480</v>
      </c>
      <c r="B3063" t="s">
        <v>7481</v>
      </c>
      <c r="C3063" t="s">
        <v>7481</v>
      </c>
      <c r="D3063">
        <v>0</v>
      </c>
      <c r="E3063">
        <v>129</v>
      </c>
      <c r="F3063">
        <v>2</v>
      </c>
      <c r="G3063">
        <v>9</v>
      </c>
      <c r="H3063" t="s">
        <v>8183</v>
      </c>
      <c r="I3063" t="s">
        <v>8162</v>
      </c>
      <c r="J3063" t="s">
        <v>145</v>
      </c>
      <c r="K3063" t="s">
        <v>3857</v>
      </c>
      <c r="L3063" s="5">
        <v>6.8</v>
      </c>
      <c r="M3063" t="s">
        <v>8178</v>
      </c>
      <c r="N3063" s="6">
        <v>102477</v>
      </c>
      <c r="O3063" t="s">
        <v>8182</v>
      </c>
      <c r="P3063" s="6">
        <v>42000000</v>
      </c>
      <c r="Q3063" s="6">
        <v>75984700</v>
      </c>
      <c r="R3063">
        <v>33984700</v>
      </c>
      <c r="S3063" t="s">
        <v>8175</v>
      </c>
      <c r="T3063" s="7">
        <v>43351</v>
      </c>
      <c r="U3063" t="s">
        <v>6345</v>
      </c>
      <c r="V3063" s="7">
        <v>43351</v>
      </c>
      <c r="W3063" t="s">
        <v>8211</v>
      </c>
      <c r="X3063" t="s">
        <v>8206</v>
      </c>
      <c r="Y3063">
        <v>2018</v>
      </c>
      <c r="Z3063">
        <v>8</v>
      </c>
    </row>
    <row r="3064" spans="1:26" x14ac:dyDescent="0.25">
      <c r="A3064" t="s">
        <v>7482</v>
      </c>
      <c r="B3064" t="s">
        <v>7483</v>
      </c>
      <c r="C3064" t="s">
        <v>7483</v>
      </c>
      <c r="D3064">
        <v>0</v>
      </c>
      <c r="E3064">
        <v>152</v>
      </c>
      <c r="F3064">
        <v>2</v>
      </c>
      <c r="G3064">
        <v>32</v>
      </c>
      <c r="H3064" t="s">
        <v>8183</v>
      </c>
      <c r="I3064" t="s">
        <v>5529</v>
      </c>
      <c r="J3064" t="s">
        <v>145</v>
      </c>
      <c r="K3064" t="s">
        <v>8167</v>
      </c>
      <c r="L3064" s="5">
        <v>7.4</v>
      </c>
      <c r="M3064" t="s">
        <v>8181</v>
      </c>
      <c r="N3064" s="6">
        <v>173308</v>
      </c>
      <c r="O3064" t="s">
        <v>8182</v>
      </c>
      <c r="P3064" s="6">
        <v>100000000</v>
      </c>
      <c r="Q3064" s="6">
        <v>30552111</v>
      </c>
      <c r="R3064">
        <v>-69447889</v>
      </c>
      <c r="S3064" t="s">
        <v>8185</v>
      </c>
      <c r="T3064" s="7">
        <v>44449</v>
      </c>
      <c r="U3064" t="s">
        <v>236</v>
      </c>
      <c r="V3064" s="7">
        <v>44449</v>
      </c>
      <c r="W3064" t="s">
        <v>8211</v>
      </c>
      <c r="X3064" t="s">
        <v>1465</v>
      </c>
      <c r="Y3064">
        <v>2021</v>
      </c>
      <c r="Z3064">
        <v>10</v>
      </c>
    </row>
    <row r="3065" spans="1:26" x14ac:dyDescent="0.25">
      <c r="A3065" t="s">
        <v>7484</v>
      </c>
      <c r="B3065" t="s">
        <v>7485</v>
      </c>
      <c r="C3065" t="s">
        <v>7485</v>
      </c>
      <c r="D3065">
        <v>0</v>
      </c>
      <c r="E3065">
        <v>96</v>
      </c>
      <c r="F3065">
        <v>1</v>
      </c>
      <c r="G3065">
        <v>36</v>
      </c>
      <c r="H3065" t="s">
        <v>8177</v>
      </c>
      <c r="I3065" t="s">
        <v>5529</v>
      </c>
      <c r="J3065" t="s">
        <v>8158</v>
      </c>
      <c r="K3065" t="s">
        <v>145</v>
      </c>
      <c r="L3065" s="5">
        <v>6.6</v>
      </c>
      <c r="M3065" t="s">
        <v>8178</v>
      </c>
      <c r="N3065" s="6">
        <v>65332</v>
      </c>
      <c r="O3065" t="s">
        <v>8179</v>
      </c>
      <c r="P3065" s="6">
        <v>51000000</v>
      </c>
      <c r="Q3065" s="6">
        <v>99630675</v>
      </c>
      <c r="R3065">
        <v>48630675</v>
      </c>
      <c r="S3065" t="s">
        <v>8175</v>
      </c>
      <c r="T3065" s="7">
        <v>43328</v>
      </c>
      <c r="U3065" t="s">
        <v>7486</v>
      </c>
      <c r="V3065" s="7">
        <v>43328</v>
      </c>
      <c r="W3065" t="s">
        <v>8212</v>
      </c>
      <c r="X3065" t="s">
        <v>8199</v>
      </c>
      <c r="Y3065">
        <v>2018</v>
      </c>
      <c r="Z3065">
        <v>16</v>
      </c>
    </row>
    <row r="3066" spans="1:26" x14ac:dyDescent="0.25">
      <c r="A3066" t="s">
        <v>7487</v>
      </c>
      <c r="B3066" t="s">
        <v>7488</v>
      </c>
      <c r="C3066" t="s">
        <v>7489</v>
      </c>
      <c r="D3066">
        <v>0</v>
      </c>
      <c r="E3066">
        <v>92</v>
      </c>
      <c r="F3066">
        <v>1</v>
      </c>
      <c r="G3066">
        <v>32</v>
      </c>
      <c r="H3066" t="s">
        <v>8177</v>
      </c>
      <c r="I3066" t="s">
        <v>145</v>
      </c>
      <c r="J3066" t="s">
        <v>8156</v>
      </c>
      <c r="K3066" t="s">
        <v>83</v>
      </c>
      <c r="L3066" s="5">
        <v>7</v>
      </c>
      <c r="M3066" t="s">
        <v>8178</v>
      </c>
      <c r="N3066" s="6">
        <v>289171</v>
      </c>
      <c r="O3066" t="s">
        <v>8182</v>
      </c>
      <c r="P3066" s="6">
        <v>4000000</v>
      </c>
      <c r="Q3066" s="6">
        <v>40423945</v>
      </c>
      <c r="R3066">
        <v>36423945</v>
      </c>
      <c r="S3066" t="s">
        <v>8175</v>
      </c>
      <c r="T3066" s="7">
        <v>42027</v>
      </c>
      <c r="U3066" t="s">
        <v>5131</v>
      </c>
      <c r="V3066" s="7">
        <v>42027</v>
      </c>
      <c r="W3066" t="s">
        <v>8198</v>
      </c>
      <c r="X3066" t="s">
        <v>1465</v>
      </c>
      <c r="Y3066">
        <v>2015</v>
      </c>
      <c r="Z3066">
        <v>23</v>
      </c>
    </row>
    <row r="3067" spans="1:26" x14ac:dyDescent="0.25">
      <c r="A3067" t="s">
        <v>7490</v>
      </c>
      <c r="B3067" t="s">
        <v>7491</v>
      </c>
      <c r="C3067" t="s">
        <v>7491</v>
      </c>
      <c r="D3067">
        <v>0</v>
      </c>
      <c r="E3067">
        <v>115</v>
      </c>
      <c r="F3067">
        <v>1</v>
      </c>
      <c r="G3067">
        <v>55</v>
      </c>
      <c r="H3067" t="s">
        <v>8177</v>
      </c>
      <c r="I3067" t="s">
        <v>8160</v>
      </c>
      <c r="J3067" t="s">
        <v>145</v>
      </c>
      <c r="K3067" t="s">
        <v>5802</v>
      </c>
      <c r="L3067" s="5">
        <v>7.2</v>
      </c>
      <c r="M3067" t="s">
        <v>8181</v>
      </c>
      <c r="N3067" s="6">
        <v>169466</v>
      </c>
      <c r="O3067" t="s">
        <v>8182</v>
      </c>
      <c r="P3067" s="6">
        <v>25000000</v>
      </c>
      <c r="Q3067" s="6">
        <v>24121245</v>
      </c>
      <c r="R3067">
        <v>-878755</v>
      </c>
      <c r="S3067" t="s">
        <v>8185</v>
      </c>
      <c r="T3067" s="7">
        <v>42698</v>
      </c>
      <c r="U3067" t="s">
        <v>4669</v>
      </c>
      <c r="V3067" s="7">
        <v>42698</v>
      </c>
      <c r="W3067" t="s">
        <v>8207</v>
      </c>
      <c r="X3067" t="s">
        <v>8199</v>
      </c>
      <c r="Y3067">
        <v>2016</v>
      </c>
      <c r="Z3067">
        <v>24</v>
      </c>
    </row>
    <row r="3068" spans="1:26" x14ac:dyDescent="0.25">
      <c r="A3068" t="s">
        <v>7492</v>
      </c>
      <c r="B3068" t="s">
        <v>7493</v>
      </c>
      <c r="C3068" t="s">
        <v>7493</v>
      </c>
      <c r="D3068">
        <v>0</v>
      </c>
      <c r="E3068">
        <v>110</v>
      </c>
      <c r="F3068">
        <v>1</v>
      </c>
      <c r="G3068">
        <v>50</v>
      </c>
      <c r="H3068" t="s">
        <v>8177</v>
      </c>
      <c r="I3068" t="s">
        <v>145</v>
      </c>
      <c r="J3068" t="s">
        <v>8166</v>
      </c>
      <c r="K3068" t="s">
        <v>8161</v>
      </c>
      <c r="L3068" s="5">
        <v>5.3</v>
      </c>
      <c r="M3068" t="s">
        <v>8178</v>
      </c>
      <c r="N3068" s="6">
        <v>98030</v>
      </c>
      <c r="O3068" t="s">
        <v>8179</v>
      </c>
      <c r="P3068" s="6">
        <v>18000000</v>
      </c>
      <c r="Q3068" s="6">
        <v>40656399</v>
      </c>
      <c r="R3068">
        <v>22656399</v>
      </c>
      <c r="S3068" t="s">
        <v>8175</v>
      </c>
      <c r="T3068" s="7">
        <v>42851</v>
      </c>
      <c r="U3068" t="s">
        <v>6338</v>
      </c>
      <c r="V3068" s="7">
        <v>42851</v>
      </c>
      <c r="W3068" t="s">
        <v>8210</v>
      </c>
      <c r="X3068" t="s">
        <v>8202</v>
      </c>
      <c r="Y3068">
        <v>2017</v>
      </c>
      <c r="Z3068">
        <v>26</v>
      </c>
    </row>
    <row r="3069" spans="1:26" x14ac:dyDescent="0.25">
      <c r="A3069" t="s">
        <v>7494</v>
      </c>
      <c r="B3069" t="s">
        <v>7495</v>
      </c>
      <c r="C3069" t="s">
        <v>7495</v>
      </c>
      <c r="D3069">
        <v>0</v>
      </c>
      <c r="E3069">
        <v>101</v>
      </c>
      <c r="F3069">
        <v>1</v>
      </c>
      <c r="G3069">
        <v>41</v>
      </c>
      <c r="H3069" t="s">
        <v>8177</v>
      </c>
      <c r="I3069" t="s">
        <v>5529</v>
      </c>
      <c r="J3069" t="s">
        <v>8158</v>
      </c>
      <c r="K3069" t="s">
        <v>8159</v>
      </c>
      <c r="L3069" s="5">
        <v>7.7</v>
      </c>
      <c r="M3069" t="s">
        <v>8181</v>
      </c>
      <c r="N3069" s="6">
        <v>136382</v>
      </c>
      <c r="O3069" t="s">
        <v>8182</v>
      </c>
      <c r="P3069" s="6">
        <v>60000000</v>
      </c>
      <c r="Q3069" s="6">
        <v>76249438</v>
      </c>
      <c r="R3069">
        <v>16249438</v>
      </c>
      <c r="S3069" t="s">
        <v>8175</v>
      </c>
      <c r="T3069" s="7">
        <v>42595</v>
      </c>
      <c r="U3069" t="s">
        <v>7496</v>
      </c>
      <c r="V3069" s="7">
        <v>42595</v>
      </c>
      <c r="W3069" t="s">
        <v>8212</v>
      </c>
      <c r="X3069" t="s">
        <v>8206</v>
      </c>
      <c r="Y3069">
        <v>2016</v>
      </c>
      <c r="Z3069">
        <v>13</v>
      </c>
    </row>
    <row r="3070" spans="1:26" x14ac:dyDescent="0.25">
      <c r="A3070" t="s">
        <v>7497</v>
      </c>
      <c r="B3070" t="s">
        <v>7498</v>
      </c>
      <c r="C3070" t="s">
        <v>7498</v>
      </c>
      <c r="D3070">
        <v>0</v>
      </c>
      <c r="E3070">
        <v>99</v>
      </c>
      <c r="F3070">
        <v>1</v>
      </c>
      <c r="G3070">
        <v>39</v>
      </c>
      <c r="H3070" t="s">
        <v>8177</v>
      </c>
      <c r="I3070" t="s">
        <v>145</v>
      </c>
      <c r="J3070" t="s">
        <v>83</v>
      </c>
      <c r="K3070" t="s">
        <v>8166</v>
      </c>
      <c r="L3070" s="5">
        <v>6.2</v>
      </c>
      <c r="M3070" t="s">
        <v>8178</v>
      </c>
      <c r="N3070" s="6">
        <v>71357</v>
      </c>
      <c r="O3070" t="s">
        <v>8179</v>
      </c>
      <c r="P3070" s="6">
        <v>9000000</v>
      </c>
      <c r="Q3070" s="6">
        <v>81705746</v>
      </c>
      <c r="R3070">
        <v>72705746</v>
      </c>
      <c r="S3070" t="s">
        <v>8175</v>
      </c>
      <c r="T3070" s="7">
        <v>42661</v>
      </c>
      <c r="U3070" t="s">
        <v>6940</v>
      </c>
      <c r="V3070" s="7">
        <v>42661</v>
      </c>
      <c r="W3070" t="s">
        <v>8204</v>
      </c>
      <c r="X3070" t="s">
        <v>8197</v>
      </c>
      <c r="Y3070">
        <v>2016</v>
      </c>
      <c r="Z3070">
        <v>18</v>
      </c>
    </row>
    <row r="3071" spans="1:26" x14ac:dyDescent="0.25">
      <c r="A3071" t="s">
        <v>7499</v>
      </c>
      <c r="B3071" t="s">
        <v>7500</v>
      </c>
      <c r="C3071" t="s">
        <v>7500</v>
      </c>
      <c r="D3071">
        <v>0</v>
      </c>
      <c r="E3071">
        <v>97</v>
      </c>
      <c r="F3071">
        <v>1</v>
      </c>
      <c r="G3071">
        <v>37</v>
      </c>
      <c r="H3071" t="s">
        <v>8177</v>
      </c>
      <c r="I3071" t="s">
        <v>8158</v>
      </c>
      <c r="J3071" t="s">
        <v>132</v>
      </c>
      <c r="K3071" t="s">
        <v>145</v>
      </c>
      <c r="L3071" s="5">
        <v>7.6</v>
      </c>
      <c r="M3071" t="s">
        <v>8181</v>
      </c>
      <c r="N3071" s="6">
        <v>98762</v>
      </c>
      <c r="O3071" t="s">
        <v>8179</v>
      </c>
      <c r="P3071" s="6">
        <v>6200000</v>
      </c>
      <c r="Q3071" s="6">
        <v>133031473</v>
      </c>
      <c r="R3071">
        <v>126831473</v>
      </c>
      <c r="S3071" t="s">
        <v>8175</v>
      </c>
      <c r="T3071" s="7">
        <v>43533</v>
      </c>
      <c r="U3071" t="s">
        <v>7501</v>
      </c>
      <c r="V3071" s="7">
        <v>43533</v>
      </c>
      <c r="W3071" t="s">
        <v>8203</v>
      </c>
      <c r="X3071" t="s">
        <v>8206</v>
      </c>
      <c r="Y3071">
        <v>2019</v>
      </c>
      <c r="Z3071">
        <v>9</v>
      </c>
    </row>
    <row r="3072" spans="1:26" x14ac:dyDescent="0.25">
      <c r="A3072" t="s">
        <v>7502</v>
      </c>
      <c r="B3072" t="s">
        <v>7503</v>
      </c>
      <c r="C3072" t="s">
        <v>7503</v>
      </c>
      <c r="D3072">
        <v>0</v>
      </c>
      <c r="E3072">
        <v>130</v>
      </c>
      <c r="F3072">
        <v>2</v>
      </c>
      <c r="G3072">
        <v>10</v>
      </c>
      <c r="H3072" t="s">
        <v>8183</v>
      </c>
      <c r="I3072" t="s">
        <v>5529</v>
      </c>
      <c r="J3072" t="s">
        <v>145</v>
      </c>
      <c r="K3072" t="s">
        <v>8167</v>
      </c>
      <c r="L3072" s="5">
        <v>7.9</v>
      </c>
      <c r="M3072" t="s">
        <v>8181</v>
      </c>
      <c r="N3072" s="6">
        <v>58314</v>
      </c>
      <c r="O3072" t="s">
        <v>8179</v>
      </c>
      <c r="P3072" s="6">
        <v>4400000</v>
      </c>
      <c r="Q3072" s="6">
        <v>9323484</v>
      </c>
      <c r="R3072">
        <v>4923484</v>
      </c>
      <c r="S3072" t="s">
        <v>8175</v>
      </c>
      <c r="T3072" s="7">
        <v>42391</v>
      </c>
      <c r="U3072" t="s">
        <v>7504</v>
      </c>
      <c r="V3072" s="7">
        <v>42391</v>
      </c>
      <c r="W3072" t="s">
        <v>8198</v>
      </c>
      <c r="X3072" t="s">
        <v>1465</v>
      </c>
      <c r="Y3072">
        <v>2016</v>
      </c>
      <c r="Z3072">
        <v>22</v>
      </c>
    </row>
    <row r="3073" spans="1:26" x14ac:dyDescent="0.25">
      <c r="A3073" t="s">
        <v>7505</v>
      </c>
      <c r="B3073" t="s">
        <v>7506</v>
      </c>
      <c r="C3073" t="s">
        <v>7506</v>
      </c>
      <c r="D3073">
        <v>0</v>
      </c>
      <c r="E3073">
        <v>122</v>
      </c>
      <c r="F3073">
        <v>2</v>
      </c>
      <c r="G3073">
        <v>2</v>
      </c>
      <c r="H3073" t="s">
        <v>8183</v>
      </c>
      <c r="I3073" t="s">
        <v>5529</v>
      </c>
      <c r="J3073" t="s">
        <v>8162</v>
      </c>
      <c r="K3073" t="s">
        <v>3857</v>
      </c>
      <c r="L3073" s="5">
        <v>7.4</v>
      </c>
      <c r="M3073" t="s">
        <v>8181</v>
      </c>
      <c r="N3073" s="6">
        <v>495348</v>
      </c>
      <c r="O3073" t="s">
        <v>8182</v>
      </c>
      <c r="P3073" s="6">
        <v>40000000</v>
      </c>
      <c r="Q3073" s="6">
        <v>174348632</v>
      </c>
      <c r="R3073">
        <v>134348632</v>
      </c>
      <c r="S3073" t="s">
        <v>8175</v>
      </c>
      <c r="T3073" s="7">
        <v>42765</v>
      </c>
      <c r="U3073" t="s">
        <v>4963</v>
      </c>
      <c r="V3073" s="7">
        <v>42765</v>
      </c>
      <c r="W3073" t="s">
        <v>8198</v>
      </c>
      <c r="X3073" t="s">
        <v>8205</v>
      </c>
      <c r="Y3073">
        <v>2017</v>
      </c>
      <c r="Z3073">
        <v>30</v>
      </c>
    </row>
    <row r="3074" spans="1:26" x14ac:dyDescent="0.25">
      <c r="A3074" t="s">
        <v>7507</v>
      </c>
      <c r="B3074" t="s">
        <v>7508</v>
      </c>
      <c r="C3074" t="s">
        <v>7508</v>
      </c>
      <c r="D3074">
        <v>0</v>
      </c>
      <c r="E3074">
        <v>163</v>
      </c>
      <c r="F3074">
        <v>2</v>
      </c>
      <c r="G3074">
        <v>43</v>
      </c>
      <c r="H3074" t="s">
        <v>8183</v>
      </c>
      <c r="I3074" t="s">
        <v>8162</v>
      </c>
      <c r="J3074" t="s">
        <v>145</v>
      </c>
      <c r="K3074" t="s">
        <v>8166</v>
      </c>
      <c r="L3074" s="5">
        <v>8.1999999999999993</v>
      </c>
      <c r="M3074" t="s">
        <v>8181</v>
      </c>
      <c r="N3074" s="6">
        <v>91505</v>
      </c>
      <c r="O3074" t="s">
        <v>8179</v>
      </c>
      <c r="P3074" s="6">
        <v>9400000</v>
      </c>
      <c r="Q3074" s="6">
        <v>0</v>
      </c>
      <c r="R3074">
        <v>-9400000</v>
      </c>
      <c r="S3074" t="s">
        <v>8185</v>
      </c>
      <c r="T3074" s="7">
        <v>42215</v>
      </c>
      <c r="U3074" t="s">
        <v>7509</v>
      </c>
      <c r="V3074" s="7">
        <v>42215</v>
      </c>
      <c r="W3074" t="s">
        <v>8209</v>
      </c>
      <c r="X3074" t="s">
        <v>8199</v>
      </c>
      <c r="Y3074">
        <v>2015</v>
      </c>
      <c r="Z3074">
        <v>30</v>
      </c>
    </row>
    <row r="3075" spans="1:26" x14ac:dyDescent="0.25">
      <c r="A3075" t="s">
        <v>7510</v>
      </c>
      <c r="B3075" t="s">
        <v>7511</v>
      </c>
      <c r="C3075" t="s">
        <v>7511</v>
      </c>
      <c r="D3075">
        <v>0</v>
      </c>
      <c r="E3075">
        <v>92</v>
      </c>
      <c r="F3075">
        <v>1</v>
      </c>
      <c r="G3075">
        <v>32</v>
      </c>
      <c r="H3075" t="s">
        <v>8177</v>
      </c>
      <c r="I3075" t="s">
        <v>132</v>
      </c>
      <c r="J3075" t="s">
        <v>5802</v>
      </c>
      <c r="K3075" t="s">
        <v>5802</v>
      </c>
      <c r="L3075" s="5">
        <v>5.7</v>
      </c>
      <c r="M3075" t="s">
        <v>8178</v>
      </c>
      <c r="N3075" s="6">
        <v>128408</v>
      </c>
      <c r="O3075" t="s">
        <v>8182</v>
      </c>
      <c r="P3075" s="6">
        <v>35000000</v>
      </c>
      <c r="Q3075" s="6">
        <v>108007109</v>
      </c>
      <c r="R3075">
        <v>73007109</v>
      </c>
      <c r="S3075" t="s">
        <v>8175</v>
      </c>
      <c r="T3075" s="7">
        <v>42486</v>
      </c>
      <c r="U3075" t="s">
        <v>4488</v>
      </c>
      <c r="V3075" s="7">
        <v>42486</v>
      </c>
      <c r="W3075" t="s">
        <v>8210</v>
      </c>
      <c r="X3075" t="s">
        <v>8197</v>
      </c>
      <c r="Y3075">
        <v>2016</v>
      </c>
      <c r="Z3075">
        <v>26</v>
      </c>
    </row>
    <row r="3076" spans="1:26" x14ac:dyDescent="0.25">
      <c r="A3076" t="s">
        <v>7512</v>
      </c>
      <c r="B3076" t="s">
        <v>2259</v>
      </c>
      <c r="C3076" t="s">
        <v>2259</v>
      </c>
      <c r="D3076">
        <v>0</v>
      </c>
      <c r="E3076">
        <v>111</v>
      </c>
      <c r="F3076">
        <v>1</v>
      </c>
      <c r="G3076">
        <v>51</v>
      </c>
      <c r="H3076" t="s">
        <v>8177</v>
      </c>
      <c r="I3076" t="s">
        <v>5529</v>
      </c>
      <c r="J3076" t="s">
        <v>132</v>
      </c>
      <c r="K3076" t="s">
        <v>8162</v>
      </c>
      <c r="L3076" s="5">
        <v>6.4</v>
      </c>
      <c r="M3076" t="s">
        <v>8178</v>
      </c>
      <c r="N3076" s="6">
        <v>57516</v>
      </c>
      <c r="O3076" t="s">
        <v>8179</v>
      </c>
      <c r="P3076" s="6">
        <v>35000000</v>
      </c>
      <c r="Q3076" s="6">
        <v>21360215</v>
      </c>
      <c r="R3076">
        <v>-13639785</v>
      </c>
      <c r="S3076" t="s">
        <v>8185</v>
      </c>
      <c r="T3076" s="7">
        <v>43630</v>
      </c>
      <c r="U3076" t="s">
        <v>1918</v>
      </c>
      <c r="V3076" s="7">
        <v>43630</v>
      </c>
      <c r="W3076" t="s">
        <v>8208</v>
      </c>
      <c r="X3076" t="s">
        <v>1465</v>
      </c>
      <c r="Y3076">
        <v>2019</v>
      </c>
      <c r="Z3076">
        <v>14</v>
      </c>
    </row>
    <row r="3077" spans="1:26" x14ac:dyDescent="0.25">
      <c r="A3077" t="s">
        <v>7513</v>
      </c>
      <c r="B3077" t="s">
        <v>7514</v>
      </c>
      <c r="C3077" t="s">
        <v>7514</v>
      </c>
      <c r="D3077">
        <v>0</v>
      </c>
      <c r="E3077">
        <v>118</v>
      </c>
      <c r="F3077">
        <v>1</v>
      </c>
      <c r="G3077">
        <v>58</v>
      </c>
      <c r="H3077" t="s">
        <v>8177</v>
      </c>
      <c r="I3077" t="s">
        <v>145</v>
      </c>
      <c r="J3077" t="s">
        <v>8157</v>
      </c>
      <c r="K3077" t="s">
        <v>3857</v>
      </c>
      <c r="L3077" s="5">
        <v>4.5999999999999996</v>
      </c>
      <c r="M3077" t="s">
        <v>8188</v>
      </c>
      <c r="N3077" s="6">
        <v>108807</v>
      </c>
      <c r="O3077" t="s">
        <v>8182</v>
      </c>
      <c r="P3077" s="6">
        <v>55000000</v>
      </c>
      <c r="Q3077" s="6">
        <v>381545846</v>
      </c>
      <c r="R3077">
        <v>326545846</v>
      </c>
      <c r="S3077" t="s">
        <v>8175</v>
      </c>
      <c r="T3077" s="7">
        <v>42773</v>
      </c>
      <c r="U3077" t="s">
        <v>1108</v>
      </c>
      <c r="V3077" s="7">
        <v>42773</v>
      </c>
      <c r="W3077" t="s">
        <v>8201</v>
      </c>
      <c r="X3077" t="s">
        <v>8197</v>
      </c>
      <c r="Y3077">
        <v>2017</v>
      </c>
      <c r="Z3077">
        <v>7</v>
      </c>
    </row>
    <row r="3078" spans="1:26" x14ac:dyDescent="0.25">
      <c r="A3078" t="s">
        <v>7515</v>
      </c>
      <c r="B3078" t="s">
        <v>7516</v>
      </c>
      <c r="C3078" t="s">
        <v>7516</v>
      </c>
      <c r="D3078">
        <v>0</v>
      </c>
      <c r="E3078">
        <v>103</v>
      </c>
      <c r="F3078">
        <v>1</v>
      </c>
      <c r="G3078">
        <v>43</v>
      </c>
      <c r="H3078" t="s">
        <v>8177</v>
      </c>
      <c r="I3078" t="s">
        <v>8158</v>
      </c>
      <c r="J3078" t="s">
        <v>132</v>
      </c>
      <c r="K3078" t="s">
        <v>8163</v>
      </c>
      <c r="L3078" s="5">
        <v>7.8</v>
      </c>
      <c r="M3078" t="s">
        <v>8181</v>
      </c>
      <c r="N3078" s="6">
        <v>88403</v>
      </c>
      <c r="O3078" t="s">
        <v>8179</v>
      </c>
      <c r="P3078" s="6">
        <v>40000000</v>
      </c>
      <c r="Q3078" s="6">
        <v>227994792</v>
      </c>
      <c r="R3078">
        <v>187994792</v>
      </c>
      <c r="S3078" t="s">
        <v>8175</v>
      </c>
      <c r="T3078" s="7">
        <v>43044</v>
      </c>
      <c r="U3078" t="s">
        <v>5126</v>
      </c>
      <c r="V3078" s="7">
        <v>43044</v>
      </c>
      <c r="W3078" t="s">
        <v>8207</v>
      </c>
      <c r="X3078" t="s">
        <v>8200</v>
      </c>
      <c r="Y3078">
        <v>2017</v>
      </c>
      <c r="Z3078">
        <v>5</v>
      </c>
    </row>
    <row r="3079" spans="1:26" x14ac:dyDescent="0.25">
      <c r="A3079" t="s">
        <v>7517</v>
      </c>
      <c r="B3079" t="s">
        <v>7518</v>
      </c>
      <c r="C3079" t="s">
        <v>7518</v>
      </c>
      <c r="D3079">
        <v>0</v>
      </c>
      <c r="E3079">
        <v>105</v>
      </c>
      <c r="F3079">
        <v>1</v>
      </c>
      <c r="G3079">
        <v>45</v>
      </c>
      <c r="H3079" t="s">
        <v>8177</v>
      </c>
      <c r="I3079" t="s">
        <v>145</v>
      </c>
      <c r="J3079" t="s">
        <v>8157</v>
      </c>
      <c r="K3079" t="s">
        <v>3857</v>
      </c>
      <c r="L3079" s="5">
        <v>4.5</v>
      </c>
      <c r="M3079" t="s">
        <v>8188</v>
      </c>
      <c r="N3079" s="6">
        <v>71568</v>
      </c>
      <c r="O3079" t="s">
        <v>8179</v>
      </c>
      <c r="P3079" s="6">
        <v>55000000</v>
      </c>
      <c r="Q3079" s="6">
        <v>371985018</v>
      </c>
      <c r="R3079">
        <v>316985018</v>
      </c>
      <c r="S3079" t="s">
        <v>8175</v>
      </c>
      <c r="T3079" s="7">
        <v>43137</v>
      </c>
      <c r="U3079" t="s">
        <v>1108</v>
      </c>
      <c r="V3079" s="7">
        <v>43137</v>
      </c>
      <c r="W3079" t="s">
        <v>8201</v>
      </c>
      <c r="X3079" t="s">
        <v>8197</v>
      </c>
      <c r="Y3079">
        <v>2018</v>
      </c>
      <c r="Z3079">
        <v>6</v>
      </c>
    </row>
    <row r="3080" spans="1:26" x14ac:dyDescent="0.25">
      <c r="A3080" t="s">
        <v>7519</v>
      </c>
      <c r="B3080" t="s">
        <v>7520</v>
      </c>
      <c r="C3080" t="s">
        <v>7520</v>
      </c>
      <c r="D3080">
        <v>0</v>
      </c>
      <c r="E3080">
        <v>101</v>
      </c>
      <c r="F3080">
        <v>1</v>
      </c>
      <c r="G3080">
        <v>41</v>
      </c>
      <c r="H3080" t="s">
        <v>8177</v>
      </c>
      <c r="I3080" t="s">
        <v>145</v>
      </c>
      <c r="J3080" t="s">
        <v>5802</v>
      </c>
      <c r="K3080" t="s">
        <v>5802</v>
      </c>
      <c r="L3080" s="5">
        <v>7.6</v>
      </c>
      <c r="M3080" t="s">
        <v>8181</v>
      </c>
      <c r="N3080" s="6">
        <v>126721</v>
      </c>
      <c r="O3080" t="s">
        <v>8182</v>
      </c>
      <c r="P3080" s="6">
        <v>7000000</v>
      </c>
      <c r="Q3080" s="6">
        <v>43069254</v>
      </c>
      <c r="R3080">
        <v>36069254</v>
      </c>
      <c r="S3080" t="s">
        <v>8175</v>
      </c>
      <c r="T3080" s="7">
        <v>42832</v>
      </c>
      <c r="U3080" t="s">
        <v>4766</v>
      </c>
      <c r="V3080" s="7">
        <v>42832</v>
      </c>
      <c r="W3080" t="s">
        <v>8210</v>
      </c>
      <c r="X3080" t="s">
        <v>1465</v>
      </c>
      <c r="Y3080">
        <v>2017</v>
      </c>
      <c r="Z3080">
        <v>7</v>
      </c>
    </row>
    <row r="3081" spans="1:26" x14ac:dyDescent="0.25">
      <c r="A3081" t="s">
        <v>7521</v>
      </c>
      <c r="B3081" t="s">
        <v>7522</v>
      </c>
      <c r="C3081" t="s">
        <v>7522</v>
      </c>
      <c r="D3081">
        <v>0</v>
      </c>
      <c r="E3081">
        <v>134</v>
      </c>
      <c r="F3081">
        <v>2</v>
      </c>
      <c r="G3081">
        <v>14</v>
      </c>
      <c r="H3081" t="s">
        <v>8183</v>
      </c>
      <c r="I3081" t="s">
        <v>5529</v>
      </c>
      <c r="J3081" t="s">
        <v>8158</v>
      </c>
      <c r="K3081" t="s">
        <v>145</v>
      </c>
      <c r="L3081" s="5">
        <v>7.2</v>
      </c>
      <c r="M3081" t="s">
        <v>8181</v>
      </c>
      <c r="N3081" s="6">
        <v>54253</v>
      </c>
      <c r="O3081" t="s">
        <v>8179</v>
      </c>
      <c r="P3081" s="6">
        <v>60000000</v>
      </c>
      <c r="Q3081" s="6">
        <v>121530289</v>
      </c>
      <c r="R3081">
        <v>61530289</v>
      </c>
      <c r="S3081" t="s">
        <v>8175</v>
      </c>
      <c r="T3081" s="7">
        <v>45123</v>
      </c>
      <c r="U3081" t="s">
        <v>5213</v>
      </c>
      <c r="V3081" s="7">
        <v>45123</v>
      </c>
      <c r="W3081" t="s">
        <v>8209</v>
      </c>
      <c r="X3081" t="s">
        <v>8200</v>
      </c>
      <c r="Y3081">
        <v>2023</v>
      </c>
      <c r="Z3081">
        <v>16</v>
      </c>
    </row>
    <row r="3082" spans="1:26" x14ac:dyDescent="0.25">
      <c r="A3082" t="s">
        <v>7523</v>
      </c>
      <c r="B3082" t="s">
        <v>7524</v>
      </c>
      <c r="C3082" t="s">
        <v>7524</v>
      </c>
      <c r="D3082">
        <v>0</v>
      </c>
      <c r="E3082">
        <v>143</v>
      </c>
      <c r="F3082">
        <v>2</v>
      </c>
      <c r="G3082">
        <v>23</v>
      </c>
      <c r="H3082" t="s">
        <v>8183</v>
      </c>
      <c r="I3082" t="s">
        <v>5529</v>
      </c>
      <c r="J3082" t="s">
        <v>8158</v>
      </c>
      <c r="K3082" t="s">
        <v>8161</v>
      </c>
      <c r="L3082" s="5">
        <v>6.2</v>
      </c>
      <c r="M3082" t="s">
        <v>8178</v>
      </c>
      <c r="N3082" s="6">
        <v>155697</v>
      </c>
      <c r="O3082" t="s">
        <v>8182</v>
      </c>
      <c r="P3082" s="6">
        <v>62000000</v>
      </c>
      <c r="Q3082" s="6">
        <v>288175335</v>
      </c>
      <c r="R3082">
        <v>226175335</v>
      </c>
      <c r="S3082" t="s">
        <v>8175</v>
      </c>
      <c r="T3082" s="7">
        <v>43117</v>
      </c>
      <c r="U3082" t="s">
        <v>6422</v>
      </c>
      <c r="V3082" s="7">
        <v>43117</v>
      </c>
      <c r="W3082" t="s">
        <v>8198</v>
      </c>
      <c r="X3082" t="s">
        <v>8202</v>
      </c>
      <c r="Y3082">
        <v>2018</v>
      </c>
      <c r="Z3082">
        <v>17</v>
      </c>
    </row>
    <row r="3083" spans="1:26" x14ac:dyDescent="0.25">
      <c r="A3083" t="s">
        <v>7525</v>
      </c>
      <c r="B3083" t="s">
        <v>7526</v>
      </c>
      <c r="C3083" t="s">
        <v>7526</v>
      </c>
      <c r="D3083">
        <v>0</v>
      </c>
      <c r="E3083">
        <v>111</v>
      </c>
      <c r="F3083">
        <v>1</v>
      </c>
      <c r="G3083">
        <v>51</v>
      </c>
      <c r="H3083" t="s">
        <v>8177</v>
      </c>
      <c r="I3083" t="s">
        <v>132</v>
      </c>
      <c r="J3083" t="s">
        <v>5802</v>
      </c>
      <c r="K3083" t="s">
        <v>5802</v>
      </c>
      <c r="L3083" s="5">
        <v>6.2</v>
      </c>
      <c r="M3083" t="s">
        <v>8178</v>
      </c>
      <c r="N3083" s="6">
        <v>120987</v>
      </c>
      <c r="O3083" t="s">
        <v>8182</v>
      </c>
      <c r="P3083" s="6">
        <v>38000000</v>
      </c>
      <c r="Q3083" s="6">
        <v>118102725</v>
      </c>
      <c r="R3083">
        <v>80102725</v>
      </c>
      <c r="S3083" t="s">
        <v>8175</v>
      </c>
      <c r="T3083" s="7">
        <v>42721</v>
      </c>
      <c r="U3083" t="s">
        <v>3231</v>
      </c>
      <c r="V3083" s="7">
        <v>42721</v>
      </c>
      <c r="W3083" t="s">
        <v>8196</v>
      </c>
      <c r="X3083" t="s">
        <v>8206</v>
      </c>
      <c r="Y3083">
        <v>2016</v>
      </c>
      <c r="Z3083">
        <v>17</v>
      </c>
    </row>
    <row r="3084" spans="1:26" x14ac:dyDescent="0.25">
      <c r="A3084" t="s">
        <v>7527</v>
      </c>
      <c r="B3084" t="s">
        <v>7528</v>
      </c>
      <c r="C3084" t="s">
        <v>7528</v>
      </c>
      <c r="D3084">
        <v>0</v>
      </c>
      <c r="E3084">
        <v>96</v>
      </c>
      <c r="F3084">
        <v>1</v>
      </c>
      <c r="G3084">
        <v>36</v>
      </c>
      <c r="H3084" t="s">
        <v>8177</v>
      </c>
      <c r="I3084" t="s">
        <v>132</v>
      </c>
      <c r="J3084" t="s">
        <v>145</v>
      </c>
      <c r="K3084" t="s">
        <v>8157</v>
      </c>
      <c r="L3084" s="5">
        <v>6.6</v>
      </c>
      <c r="M3084" t="s">
        <v>8178</v>
      </c>
      <c r="N3084" s="6">
        <v>80143</v>
      </c>
      <c r="O3084" t="s">
        <v>8179</v>
      </c>
      <c r="P3084" s="6">
        <v>30000000</v>
      </c>
      <c r="Q3084" s="6">
        <v>43763247</v>
      </c>
      <c r="R3084">
        <v>13763247</v>
      </c>
      <c r="S3084" t="s">
        <v>8175</v>
      </c>
      <c r="T3084" s="7">
        <v>42501</v>
      </c>
      <c r="U3084" t="s">
        <v>186</v>
      </c>
      <c r="V3084" s="7">
        <v>42501</v>
      </c>
      <c r="W3084" t="s">
        <v>8213</v>
      </c>
      <c r="X3084" t="s">
        <v>8202</v>
      </c>
      <c r="Y3084">
        <v>2016</v>
      </c>
      <c r="Z3084">
        <v>11</v>
      </c>
    </row>
    <row r="3085" spans="1:26" x14ac:dyDescent="0.25">
      <c r="A3085" t="s">
        <v>7529</v>
      </c>
      <c r="B3085" t="s">
        <v>7530</v>
      </c>
      <c r="C3085" t="s">
        <v>7530</v>
      </c>
      <c r="D3085">
        <v>0</v>
      </c>
      <c r="E3085">
        <v>124</v>
      </c>
      <c r="F3085">
        <v>2</v>
      </c>
      <c r="G3085">
        <v>4</v>
      </c>
      <c r="H3085" t="s">
        <v>8183</v>
      </c>
      <c r="I3085" t="s">
        <v>8158</v>
      </c>
      <c r="J3085" t="s">
        <v>132</v>
      </c>
      <c r="K3085" t="s">
        <v>8156</v>
      </c>
      <c r="L3085" s="5">
        <v>7.1</v>
      </c>
      <c r="M3085" t="s">
        <v>8181</v>
      </c>
      <c r="N3085" s="6">
        <v>203530</v>
      </c>
      <c r="O3085" t="s">
        <v>8182</v>
      </c>
      <c r="P3085" s="6">
        <v>75000000</v>
      </c>
      <c r="Q3085" s="6">
        <v>204334455</v>
      </c>
      <c r="R3085">
        <v>129334455</v>
      </c>
      <c r="S3085" t="s">
        <v>8175</v>
      </c>
      <c r="T3085" s="7">
        <v>44477</v>
      </c>
      <c r="U3085" t="s">
        <v>3910</v>
      </c>
      <c r="V3085" s="7">
        <v>44477</v>
      </c>
      <c r="W3085" t="s">
        <v>8204</v>
      </c>
      <c r="X3085" t="s">
        <v>1465</v>
      </c>
      <c r="Y3085">
        <v>2021</v>
      </c>
      <c r="Z3085">
        <v>8</v>
      </c>
    </row>
    <row r="3086" spans="1:26" x14ac:dyDescent="0.25">
      <c r="A3086" t="s">
        <v>7531</v>
      </c>
      <c r="B3086" t="s">
        <v>7532</v>
      </c>
      <c r="C3086" t="s">
        <v>7532</v>
      </c>
      <c r="D3086">
        <v>0</v>
      </c>
      <c r="E3086">
        <v>103</v>
      </c>
      <c r="F3086">
        <v>1</v>
      </c>
      <c r="G3086">
        <v>43</v>
      </c>
      <c r="H3086" t="s">
        <v>8177</v>
      </c>
      <c r="I3086" t="s">
        <v>8158</v>
      </c>
      <c r="J3086" t="s">
        <v>8159</v>
      </c>
      <c r="K3086" t="s">
        <v>132</v>
      </c>
      <c r="L3086" s="5">
        <v>6.8</v>
      </c>
      <c r="M3086" t="s">
        <v>8178</v>
      </c>
      <c r="N3086" s="6">
        <v>187601</v>
      </c>
      <c r="O3086" t="s">
        <v>8182</v>
      </c>
      <c r="P3086" s="6">
        <v>150000000</v>
      </c>
      <c r="Q3086" s="6">
        <v>1453683476</v>
      </c>
      <c r="R3086">
        <v>1303683476</v>
      </c>
      <c r="S3086" t="s">
        <v>8175</v>
      </c>
      <c r="T3086" s="7">
        <v>43776</v>
      </c>
      <c r="U3086" t="s">
        <v>6852</v>
      </c>
      <c r="V3086" s="7">
        <v>43776</v>
      </c>
      <c r="W3086" t="s">
        <v>8207</v>
      </c>
      <c r="X3086" t="s">
        <v>8199</v>
      </c>
      <c r="Y3086">
        <v>2019</v>
      </c>
      <c r="Z3086">
        <v>7</v>
      </c>
    </row>
    <row r="3087" spans="1:26" x14ac:dyDescent="0.25">
      <c r="A3087" t="s">
        <v>7533</v>
      </c>
      <c r="B3087" t="s">
        <v>7534</v>
      </c>
      <c r="C3087" t="s">
        <v>7534</v>
      </c>
      <c r="D3087">
        <v>0</v>
      </c>
      <c r="E3087">
        <v>110</v>
      </c>
      <c r="F3087">
        <v>1</v>
      </c>
      <c r="G3087">
        <v>50</v>
      </c>
      <c r="H3087" t="s">
        <v>8177</v>
      </c>
      <c r="I3087" t="s">
        <v>5529</v>
      </c>
      <c r="J3087" t="s">
        <v>83</v>
      </c>
      <c r="K3087" t="s">
        <v>8161</v>
      </c>
      <c r="L3087" s="5">
        <v>6.6</v>
      </c>
      <c r="M3087" t="s">
        <v>8178</v>
      </c>
      <c r="N3087" s="6">
        <v>104751</v>
      </c>
      <c r="O3087" t="s">
        <v>8182</v>
      </c>
      <c r="P3087" s="6">
        <v>38000000</v>
      </c>
      <c r="Q3087" s="6">
        <v>41657844</v>
      </c>
      <c r="R3087">
        <v>3657844</v>
      </c>
      <c r="S3087" t="s">
        <v>8175</v>
      </c>
      <c r="T3087" s="7">
        <v>43365</v>
      </c>
      <c r="U3087" t="s">
        <v>5704</v>
      </c>
      <c r="V3087" s="7">
        <v>43365</v>
      </c>
      <c r="W3087" t="s">
        <v>8211</v>
      </c>
      <c r="X3087" t="s">
        <v>8206</v>
      </c>
      <c r="Y3087">
        <v>2018</v>
      </c>
      <c r="Z3087">
        <v>22</v>
      </c>
    </row>
    <row r="3088" spans="1:26" x14ac:dyDescent="0.25">
      <c r="A3088" t="s">
        <v>7535</v>
      </c>
      <c r="B3088" t="s">
        <v>94</v>
      </c>
      <c r="C3088" t="s">
        <v>94</v>
      </c>
      <c r="D3088">
        <v>0</v>
      </c>
      <c r="E3088">
        <v>116</v>
      </c>
      <c r="F3088">
        <v>1</v>
      </c>
      <c r="G3088">
        <v>56</v>
      </c>
      <c r="H3088" t="s">
        <v>8177</v>
      </c>
      <c r="I3088" t="s">
        <v>5529</v>
      </c>
      <c r="J3088" t="s">
        <v>8158</v>
      </c>
      <c r="K3088" t="s">
        <v>145</v>
      </c>
      <c r="L3088" s="5">
        <v>5.3</v>
      </c>
      <c r="M3088" t="s">
        <v>8178</v>
      </c>
      <c r="N3088" s="6">
        <v>77998</v>
      </c>
      <c r="O3088" t="s">
        <v>8179</v>
      </c>
      <c r="P3088" s="6">
        <v>100000000</v>
      </c>
      <c r="Q3088" s="6">
        <v>86493046</v>
      </c>
      <c r="R3088">
        <v>-13506954</v>
      </c>
      <c r="S3088" t="s">
        <v>8185</v>
      </c>
      <c r="T3088" s="7">
        <v>43424</v>
      </c>
      <c r="U3088" t="s">
        <v>7536</v>
      </c>
      <c r="V3088" s="7">
        <v>43424</v>
      </c>
      <c r="W3088" t="s">
        <v>8207</v>
      </c>
      <c r="X3088" t="s">
        <v>8197</v>
      </c>
      <c r="Y3088">
        <v>2018</v>
      </c>
      <c r="Z3088">
        <v>20</v>
      </c>
    </row>
    <row r="3089" spans="1:26" x14ac:dyDescent="0.25">
      <c r="A3089" t="s">
        <v>7537</v>
      </c>
      <c r="B3089" t="s">
        <v>7538</v>
      </c>
      <c r="C3089" t="s">
        <v>7538</v>
      </c>
      <c r="D3089">
        <v>0</v>
      </c>
      <c r="E3089">
        <v>132</v>
      </c>
      <c r="F3089">
        <v>2</v>
      </c>
      <c r="G3089">
        <v>12</v>
      </c>
      <c r="H3089" t="s">
        <v>8183</v>
      </c>
      <c r="I3089" t="s">
        <v>145</v>
      </c>
      <c r="J3089" t="s">
        <v>5802</v>
      </c>
      <c r="K3089" t="s">
        <v>5802</v>
      </c>
      <c r="L3089" s="5">
        <v>7.5</v>
      </c>
      <c r="M3089" t="s">
        <v>8181</v>
      </c>
      <c r="N3089" s="6">
        <v>80515</v>
      </c>
      <c r="O3089" t="s">
        <v>8179</v>
      </c>
      <c r="P3089" s="6">
        <v>13000000</v>
      </c>
      <c r="Q3089" s="6">
        <v>9101546</v>
      </c>
      <c r="R3089">
        <v>-3898454</v>
      </c>
      <c r="S3089" t="s">
        <v>8185</v>
      </c>
      <c r="T3089" s="7">
        <v>42685</v>
      </c>
      <c r="U3089" t="s">
        <v>2129</v>
      </c>
      <c r="V3089" s="7">
        <v>42685</v>
      </c>
      <c r="W3089" t="s">
        <v>8207</v>
      </c>
      <c r="X3089" t="s">
        <v>1465</v>
      </c>
      <c r="Y3089">
        <v>2016</v>
      </c>
      <c r="Z3089">
        <v>11</v>
      </c>
    </row>
    <row r="3090" spans="1:26" x14ac:dyDescent="0.25">
      <c r="A3090" t="s">
        <v>7539</v>
      </c>
      <c r="B3090" t="s">
        <v>7540</v>
      </c>
      <c r="C3090" t="s">
        <v>7540</v>
      </c>
      <c r="D3090">
        <v>0</v>
      </c>
      <c r="E3090">
        <v>116</v>
      </c>
      <c r="F3090">
        <v>1</v>
      </c>
      <c r="G3090">
        <v>56</v>
      </c>
      <c r="H3090" t="s">
        <v>8177</v>
      </c>
      <c r="I3090" t="s">
        <v>145</v>
      </c>
      <c r="J3090" t="s">
        <v>3857</v>
      </c>
      <c r="K3090" t="s">
        <v>5802</v>
      </c>
      <c r="L3090" s="5">
        <v>7.5</v>
      </c>
      <c r="M3090" t="s">
        <v>8181</v>
      </c>
      <c r="N3090" s="6">
        <v>296578</v>
      </c>
      <c r="O3090" t="s">
        <v>8182</v>
      </c>
      <c r="P3090" s="6">
        <v>22500000</v>
      </c>
      <c r="Q3090" s="6">
        <v>30311857</v>
      </c>
      <c r="R3090">
        <v>7811857</v>
      </c>
      <c r="S3090" t="s">
        <v>8175</v>
      </c>
      <c r="T3090" s="7">
        <v>42615</v>
      </c>
      <c r="U3090" t="s">
        <v>5642</v>
      </c>
      <c r="V3090" s="7">
        <v>42615</v>
      </c>
      <c r="W3090" t="s">
        <v>8211</v>
      </c>
      <c r="X3090" t="s">
        <v>1465</v>
      </c>
      <c r="Y3090">
        <v>2016</v>
      </c>
      <c r="Z3090">
        <v>2</v>
      </c>
    </row>
    <row r="3091" spans="1:26" x14ac:dyDescent="0.25">
      <c r="A3091" t="s">
        <v>7541</v>
      </c>
      <c r="B3091" t="s">
        <v>7542</v>
      </c>
      <c r="C3091" t="s">
        <v>7542</v>
      </c>
      <c r="D3091">
        <v>0</v>
      </c>
      <c r="E3091">
        <v>125</v>
      </c>
      <c r="F3091">
        <v>2</v>
      </c>
      <c r="G3091">
        <v>5</v>
      </c>
      <c r="H3091" t="s">
        <v>8183</v>
      </c>
      <c r="I3091" t="s">
        <v>8160</v>
      </c>
      <c r="J3091" t="s">
        <v>145</v>
      </c>
      <c r="K3091" t="s">
        <v>4390</v>
      </c>
      <c r="L3091" s="5">
        <v>7.4</v>
      </c>
      <c r="M3091" t="s">
        <v>8181</v>
      </c>
      <c r="N3091" s="6">
        <v>214837</v>
      </c>
      <c r="O3091" t="s">
        <v>8182</v>
      </c>
      <c r="P3091" s="6">
        <v>30000000</v>
      </c>
      <c r="Q3091" s="6">
        <v>150847274</v>
      </c>
      <c r="R3091">
        <v>120847274</v>
      </c>
      <c r="S3091" t="s">
        <v>8175</v>
      </c>
      <c r="T3091" s="7">
        <v>42979</v>
      </c>
      <c r="U3091" t="s">
        <v>3802</v>
      </c>
      <c r="V3091" s="7">
        <v>42979</v>
      </c>
      <c r="W3091" t="s">
        <v>8211</v>
      </c>
      <c r="X3091" t="s">
        <v>1465</v>
      </c>
      <c r="Y3091">
        <v>2017</v>
      </c>
      <c r="Z3091">
        <v>1</v>
      </c>
    </row>
    <row r="3092" spans="1:26" x14ac:dyDescent="0.25">
      <c r="A3092" t="s">
        <v>7543</v>
      </c>
      <c r="B3092" t="s">
        <v>7544</v>
      </c>
      <c r="C3092" t="s">
        <v>7544</v>
      </c>
      <c r="D3092">
        <v>0</v>
      </c>
      <c r="E3092">
        <v>94</v>
      </c>
      <c r="F3092">
        <v>1</v>
      </c>
      <c r="G3092">
        <v>34</v>
      </c>
      <c r="H3092" t="s">
        <v>8177</v>
      </c>
      <c r="I3092" t="s">
        <v>5529</v>
      </c>
      <c r="J3092" t="s">
        <v>3857</v>
      </c>
      <c r="K3092" t="s">
        <v>5802</v>
      </c>
      <c r="L3092" s="5">
        <v>6.1</v>
      </c>
      <c r="M3092" t="s">
        <v>8178</v>
      </c>
      <c r="N3092" s="6">
        <v>85210</v>
      </c>
      <c r="O3092" t="s">
        <v>8179</v>
      </c>
      <c r="P3092" s="6">
        <v>50000000</v>
      </c>
      <c r="Q3092" s="6">
        <v>66308758</v>
      </c>
      <c r="R3092">
        <v>16308758</v>
      </c>
      <c r="S3092" t="s">
        <v>8175</v>
      </c>
      <c r="T3092" s="7">
        <v>43321</v>
      </c>
      <c r="U3092" t="s">
        <v>3135</v>
      </c>
      <c r="V3092" s="7">
        <v>43321</v>
      </c>
      <c r="W3092" t="s">
        <v>8212</v>
      </c>
      <c r="X3092" t="s">
        <v>8199</v>
      </c>
      <c r="Y3092">
        <v>2018</v>
      </c>
      <c r="Z3092">
        <v>9</v>
      </c>
    </row>
    <row r="3093" spans="1:26" x14ac:dyDescent="0.25">
      <c r="A3093" t="s">
        <v>7545</v>
      </c>
      <c r="B3093" t="s">
        <v>1954</v>
      </c>
      <c r="C3093" t="s">
        <v>1954</v>
      </c>
      <c r="D3093">
        <v>0</v>
      </c>
      <c r="E3093">
        <v>115</v>
      </c>
      <c r="F3093">
        <v>1</v>
      </c>
      <c r="G3093">
        <v>55</v>
      </c>
      <c r="H3093" t="s">
        <v>8177</v>
      </c>
      <c r="I3093" t="s">
        <v>5529</v>
      </c>
      <c r="J3093" t="s">
        <v>8158</v>
      </c>
      <c r="K3093" t="s">
        <v>145</v>
      </c>
      <c r="L3093" s="5">
        <v>5.8</v>
      </c>
      <c r="M3093" t="s">
        <v>8178</v>
      </c>
      <c r="N3093" s="6">
        <v>156369</v>
      </c>
      <c r="O3093" t="s">
        <v>8182</v>
      </c>
      <c r="P3093" s="6">
        <v>200000000</v>
      </c>
      <c r="Q3093" s="6">
        <v>69965374</v>
      </c>
      <c r="R3093">
        <v>-130034626</v>
      </c>
      <c r="S3093" t="s">
        <v>8185</v>
      </c>
      <c r="T3093" s="7">
        <v>43899</v>
      </c>
      <c r="U3093" t="s">
        <v>7546</v>
      </c>
      <c r="V3093" s="7">
        <v>43899</v>
      </c>
      <c r="W3093" t="s">
        <v>8203</v>
      </c>
      <c r="X3093" t="s">
        <v>8205</v>
      </c>
      <c r="Y3093">
        <v>2020</v>
      </c>
      <c r="Z3093">
        <v>9</v>
      </c>
    </row>
    <row r="3094" spans="1:26" x14ac:dyDescent="0.25">
      <c r="A3094" t="s">
        <v>7547</v>
      </c>
      <c r="B3094" t="s">
        <v>7548</v>
      </c>
      <c r="C3094" t="s">
        <v>7548</v>
      </c>
      <c r="D3094">
        <v>0</v>
      </c>
      <c r="E3094">
        <v>133</v>
      </c>
      <c r="F3094">
        <v>2</v>
      </c>
      <c r="G3094">
        <v>13</v>
      </c>
      <c r="H3094" t="s">
        <v>8183</v>
      </c>
      <c r="I3094" t="s">
        <v>5529</v>
      </c>
      <c r="J3094" t="s">
        <v>8162</v>
      </c>
      <c r="K3094" t="s">
        <v>145</v>
      </c>
      <c r="L3094" s="5">
        <v>7.3</v>
      </c>
      <c r="M3094" t="s">
        <v>8181</v>
      </c>
      <c r="N3094" s="6">
        <v>110080</v>
      </c>
      <c r="O3094" t="s">
        <v>8182</v>
      </c>
      <c r="P3094" s="6">
        <v>45000000</v>
      </c>
      <c r="Q3094" s="6">
        <v>52185751</v>
      </c>
      <c r="R3094">
        <v>7185751</v>
      </c>
      <c r="S3094" t="s">
        <v>8175</v>
      </c>
      <c r="T3094" s="7">
        <v>42691</v>
      </c>
      <c r="U3094" t="s">
        <v>3135</v>
      </c>
      <c r="V3094" s="7">
        <v>42691</v>
      </c>
      <c r="W3094" t="s">
        <v>8207</v>
      </c>
      <c r="X3094" t="s">
        <v>8199</v>
      </c>
      <c r="Y3094">
        <v>2016</v>
      </c>
      <c r="Z3094">
        <v>17</v>
      </c>
    </row>
    <row r="3095" spans="1:26" x14ac:dyDescent="0.25">
      <c r="A3095" t="s">
        <v>7549</v>
      </c>
      <c r="B3095" t="s">
        <v>7550</v>
      </c>
      <c r="C3095" t="s">
        <v>7550</v>
      </c>
      <c r="D3095">
        <v>0</v>
      </c>
      <c r="E3095">
        <v>104</v>
      </c>
      <c r="F3095">
        <v>1</v>
      </c>
      <c r="G3095">
        <v>44</v>
      </c>
      <c r="H3095" t="s">
        <v>8177</v>
      </c>
      <c r="I3095" t="s">
        <v>8158</v>
      </c>
      <c r="J3095" t="s">
        <v>132</v>
      </c>
      <c r="K3095" t="s">
        <v>145</v>
      </c>
      <c r="L3095" s="5">
        <v>7.2</v>
      </c>
      <c r="M3095" t="s">
        <v>8181</v>
      </c>
      <c r="N3095" s="6">
        <v>82628</v>
      </c>
      <c r="O3095" t="s">
        <v>8179</v>
      </c>
      <c r="P3095" s="6">
        <v>75000000</v>
      </c>
      <c r="Q3095" s="6">
        <v>197744377</v>
      </c>
      <c r="R3095">
        <v>122744377</v>
      </c>
      <c r="S3095" t="s">
        <v>8175</v>
      </c>
      <c r="T3095" s="7">
        <v>43311</v>
      </c>
      <c r="U3095" t="s">
        <v>2862</v>
      </c>
      <c r="V3095" s="7">
        <v>43311</v>
      </c>
      <c r="W3095" t="s">
        <v>8209</v>
      </c>
      <c r="X3095" t="s">
        <v>8205</v>
      </c>
      <c r="Y3095">
        <v>2018</v>
      </c>
      <c r="Z3095">
        <v>30</v>
      </c>
    </row>
    <row r="3096" spans="1:26" x14ac:dyDescent="0.25">
      <c r="A3096" t="s">
        <v>7551</v>
      </c>
      <c r="B3096" t="s">
        <v>7552</v>
      </c>
      <c r="C3096" t="s">
        <v>7552</v>
      </c>
      <c r="D3096">
        <v>0</v>
      </c>
      <c r="E3096">
        <v>109</v>
      </c>
      <c r="F3096">
        <v>1</v>
      </c>
      <c r="G3096">
        <v>49</v>
      </c>
      <c r="H3096" t="s">
        <v>8177</v>
      </c>
      <c r="I3096" t="s">
        <v>83</v>
      </c>
      <c r="J3096" t="s">
        <v>8166</v>
      </c>
      <c r="K3096" t="s">
        <v>3857</v>
      </c>
      <c r="L3096" s="5">
        <v>5.5</v>
      </c>
      <c r="M3096" t="s">
        <v>8178</v>
      </c>
      <c r="N3096" s="6">
        <v>58172</v>
      </c>
      <c r="O3096" t="s">
        <v>8179</v>
      </c>
      <c r="P3096" s="6">
        <v>20000000</v>
      </c>
      <c r="Q3096" s="6">
        <v>251935300</v>
      </c>
      <c r="R3096">
        <v>231935300</v>
      </c>
      <c r="S3096" t="s">
        <v>8175</v>
      </c>
      <c r="T3096" s="7">
        <v>45224</v>
      </c>
      <c r="U3096" t="s">
        <v>7553</v>
      </c>
      <c r="V3096" s="7">
        <v>45224</v>
      </c>
      <c r="W3096" t="s">
        <v>8204</v>
      </c>
      <c r="X3096" t="s">
        <v>8202</v>
      </c>
      <c r="Y3096">
        <v>2023</v>
      </c>
      <c r="Z3096">
        <v>25</v>
      </c>
    </row>
    <row r="3097" spans="1:26" x14ac:dyDescent="0.25">
      <c r="A3097" t="s">
        <v>7554</v>
      </c>
      <c r="B3097" t="s">
        <v>7555</v>
      </c>
      <c r="C3097" t="s">
        <v>7555</v>
      </c>
      <c r="D3097">
        <v>0</v>
      </c>
      <c r="E3097">
        <v>106</v>
      </c>
      <c r="F3097">
        <v>1</v>
      </c>
      <c r="G3097">
        <v>46</v>
      </c>
      <c r="H3097" t="s">
        <v>8177</v>
      </c>
      <c r="I3097" t="s">
        <v>8160</v>
      </c>
      <c r="J3097" t="s">
        <v>132</v>
      </c>
      <c r="K3097" t="s">
        <v>8162</v>
      </c>
      <c r="L3097" s="5">
        <v>7.1</v>
      </c>
      <c r="M3097" t="s">
        <v>8181</v>
      </c>
      <c r="N3097" s="6">
        <v>55183</v>
      </c>
      <c r="O3097" t="s">
        <v>8179</v>
      </c>
      <c r="P3097" s="6">
        <v>10000000</v>
      </c>
      <c r="Q3097" s="6">
        <v>12442161</v>
      </c>
      <c r="R3097">
        <v>2442161</v>
      </c>
      <c r="S3097" t="s">
        <v>8175</v>
      </c>
      <c r="T3097" s="7">
        <v>43344</v>
      </c>
      <c r="U3097" t="s">
        <v>7230</v>
      </c>
      <c r="V3097" s="7">
        <v>43344</v>
      </c>
      <c r="W3097" t="s">
        <v>8211</v>
      </c>
      <c r="X3097" t="s">
        <v>8206</v>
      </c>
      <c r="Y3097">
        <v>2018</v>
      </c>
      <c r="Z3097">
        <v>1</v>
      </c>
    </row>
    <row r="3098" spans="1:26" x14ac:dyDescent="0.25">
      <c r="A3098" t="s">
        <v>7556</v>
      </c>
      <c r="B3098" t="s">
        <v>7557</v>
      </c>
      <c r="C3098" t="s">
        <v>7557</v>
      </c>
      <c r="D3098">
        <v>0</v>
      </c>
      <c r="E3098">
        <v>121</v>
      </c>
      <c r="F3098">
        <v>2</v>
      </c>
      <c r="G3098">
        <v>1</v>
      </c>
      <c r="H3098" t="s">
        <v>8183</v>
      </c>
      <c r="I3098" t="s">
        <v>8160</v>
      </c>
      <c r="J3098" t="s">
        <v>132</v>
      </c>
      <c r="K3098" t="s">
        <v>145</v>
      </c>
      <c r="L3098" s="5">
        <v>6.7</v>
      </c>
      <c r="M3098" t="s">
        <v>8178</v>
      </c>
      <c r="N3098" s="6">
        <v>58710</v>
      </c>
      <c r="O3098" t="s">
        <v>8179</v>
      </c>
      <c r="P3098" s="6">
        <v>25000000</v>
      </c>
      <c r="Q3098" s="6">
        <v>18598607</v>
      </c>
      <c r="R3098">
        <v>-6401393</v>
      </c>
      <c r="S3098" t="s">
        <v>8185</v>
      </c>
      <c r="T3098" s="7">
        <v>42980</v>
      </c>
      <c r="U3098" t="s">
        <v>4043</v>
      </c>
      <c r="V3098" s="7">
        <v>42980</v>
      </c>
      <c r="W3098" t="s">
        <v>8211</v>
      </c>
      <c r="X3098" t="s">
        <v>8206</v>
      </c>
      <c r="Y3098">
        <v>2017</v>
      </c>
      <c r="Z3098">
        <v>2</v>
      </c>
    </row>
    <row r="3099" spans="1:26" x14ac:dyDescent="0.25">
      <c r="A3099" t="s">
        <v>7558</v>
      </c>
      <c r="B3099" t="s">
        <v>7559</v>
      </c>
      <c r="C3099" t="s">
        <v>7559</v>
      </c>
      <c r="D3099">
        <v>0</v>
      </c>
      <c r="E3099">
        <v>87</v>
      </c>
      <c r="F3099">
        <v>1</v>
      </c>
      <c r="G3099">
        <v>27</v>
      </c>
      <c r="H3099" t="s">
        <v>8177</v>
      </c>
      <c r="I3099" t="s">
        <v>8158</v>
      </c>
      <c r="J3099" t="s">
        <v>8159</v>
      </c>
      <c r="K3099" t="s">
        <v>132</v>
      </c>
      <c r="L3099" s="5">
        <v>6.8</v>
      </c>
      <c r="M3099" t="s">
        <v>8178</v>
      </c>
      <c r="N3099" s="6">
        <v>66089</v>
      </c>
      <c r="O3099" t="s">
        <v>8179</v>
      </c>
      <c r="P3099" s="6">
        <v>70000000</v>
      </c>
      <c r="Q3099" s="6">
        <v>183800603</v>
      </c>
      <c r="R3099">
        <v>113800603</v>
      </c>
      <c r="S3099" t="s">
        <v>8175</v>
      </c>
      <c r="T3099" s="7">
        <v>42635</v>
      </c>
      <c r="U3099" t="s">
        <v>7560</v>
      </c>
      <c r="V3099" s="7">
        <v>42635</v>
      </c>
      <c r="W3099" t="s">
        <v>8211</v>
      </c>
      <c r="X3099" t="s">
        <v>8199</v>
      </c>
      <c r="Y3099">
        <v>2016</v>
      </c>
      <c r="Z3099">
        <v>22</v>
      </c>
    </row>
    <row r="3100" spans="1:26" x14ac:dyDescent="0.25">
      <c r="A3100" t="s">
        <v>7561</v>
      </c>
      <c r="B3100" t="s">
        <v>7562</v>
      </c>
      <c r="C3100" t="s">
        <v>7562</v>
      </c>
      <c r="D3100">
        <v>0</v>
      </c>
      <c r="E3100">
        <v>136</v>
      </c>
      <c r="F3100">
        <v>2</v>
      </c>
      <c r="G3100">
        <v>16</v>
      </c>
      <c r="H3100" t="s">
        <v>8183</v>
      </c>
      <c r="I3100" t="s">
        <v>5529</v>
      </c>
      <c r="J3100" t="s">
        <v>8162</v>
      </c>
      <c r="K3100" t="s">
        <v>3857</v>
      </c>
      <c r="L3100" s="5">
        <v>6.6</v>
      </c>
      <c r="M3100" t="s">
        <v>8178</v>
      </c>
      <c r="N3100" s="6">
        <v>248266</v>
      </c>
      <c r="O3100" t="s">
        <v>8182</v>
      </c>
      <c r="P3100" s="6">
        <v>250000000</v>
      </c>
      <c r="Q3100" s="6">
        <v>1236005118</v>
      </c>
      <c r="R3100">
        <v>986005118</v>
      </c>
      <c r="S3100" t="s">
        <v>8175</v>
      </c>
      <c r="T3100" s="7">
        <v>42829</v>
      </c>
      <c r="U3100" t="s">
        <v>1466</v>
      </c>
      <c r="V3100" s="7">
        <v>42829</v>
      </c>
      <c r="W3100" t="s">
        <v>8210</v>
      </c>
      <c r="X3100" t="s">
        <v>8197</v>
      </c>
      <c r="Y3100">
        <v>2017</v>
      </c>
      <c r="Z3100">
        <v>4</v>
      </c>
    </row>
    <row r="3101" spans="1:26" x14ac:dyDescent="0.25">
      <c r="A3101" t="s">
        <v>7563</v>
      </c>
      <c r="B3101" t="s">
        <v>7564</v>
      </c>
      <c r="C3101" t="s">
        <v>7564</v>
      </c>
      <c r="D3101">
        <v>0</v>
      </c>
      <c r="E3101">
        <v>117</v>
      </c>
      <c r="F3101">
        <v>1</v>
      </c>
      <c r="G3101">
        <v>57</v>
      </c>
      <c r="H3101" t="s">
        <v>8177</v>
      </c>
      <c r="I3101" t="s">
        <v>5529</v>
      </c>
      <c r="J3101" t="s">
        <v>8158</v>
      </c>
      <c r="K3101" t="s">
        <v>8159</v>
      </c>
      <c r="L3101" s="5">
        <v>8.4</v>
      </c>
      <c r="M3101" t="s">
        <v>8181</v>
      </c>
      <c r="N3101" s="6">
        <v>638519</v>
      </c>
      <c r="O3101" t="s">
        <v>8184</v>
      </c>
      <c r="P3101" s="6">
        <v>90000000</v>
      </c>
      <c r="Q3101" s="6">
        <v>384298736</v>
      </c>
      <c r="R3101">
        <v>294298736</v>
      </c>
      <c r="S3101" t="s">
        <v>8175</v>
      </c>
      <c r="T3101" s="7">
        <v>43446</v>
      </c>
      <c r="U3101" t="s">
        <v>7565</v>
      </c>
      <c r="V3101" s="7">
        <v>43446</v>
      </c>
      <c r="W3101" t="s">
        <v>8196</v>
      </c>
      <c r="X3101" t="s">
        <v>8202</v>
      </c>
      <c r="Y3101">
        <v>2018</v>
      </c>
      <c r="Z3101">
        <v>12</v>
      </c>
    </row>
    <row r="3102" spans="1:26" x14ac:dyDescent="0.25">
      <c r="A3102" t="s">
        <v>7566</v>
      </c>
      <c r="B3102" t="s">
        <v>7567</v>
      </c>
      <c r="C3102" t="s">
        <v>7567</v>
      </c>
      <c r="D3102">
        <v>0</v>
      </c>
      <c r="E3102">
        <v>141</v>
      </c>
      <c r="F3102">
        <v>2</v>
      </c>
      <c r="G3102">
        <v>21</v>
      </c>
      <c r="H3102" t="s">
        <v>8183</v>
      </c>
      <c r="I3102" t="s">
        <v>5529</v>
      </c>
      <c r="J3102" t="s">
        <v>8158</v>
      </c>
      <c r="K3102" t="s">
        <v>132</v>
      </c>
      <c r="L3102" s="5">
        <v>6.7</v>
      </c>
      <c r="M3102" t="s">
        <v>8178</v>
      </c>
      <c r="N3102" s="6">
        <v>352683</v>
      </c>
      <c r="O3102" t="s">
        <v>8182</v>
      </c>
      <c r="P3102" s="6">
        <v>104000000</v>
      </c>
      <c r="Q3102" s="6">
        <v>410902662</v>
      </c>
      <c r="R3102">
        <v>306902662</v>
      </c>
      <c r="S3102" t="s">
        <v>8175</v>
      </c>
      <c r="T3102" s="7">
        <v>42998</v>
      </c>
      <c r="U3102" t="s">
        <v>4337</v>
      </c>
      <c r="V3102" s="7">
        <v>42998</v>
      </c>
      <c r="W3102" t="s">
        <v>8211</v>
      </c>
      <c r="X3102" t="s">
        <v>8202</v>
      </c>
      <c r="Y3102">
        <v>2017</v>
      </c>
      <c r="Z3102">
        <v>20</v>
      </c>
    </row>
    <row r="3103" spans="1:26" x14ac:dyDescent="0.25">
      <c r="A3103" t="s">
        <v>7568</v>
      </c>
      <c r="B3103" t="s">
        <v>7569</v>
      </c>
      <c r="C3103" t="s">
        <v>7569</v>
      </c>
      <c r="D3103">
        <v>0</v>
      </c>
      <c r="E3103">
        <v>100</v>
      </c>
      <c r="F3103">
        <v>1</v>
      </c>
      <c r="G3103">
        <v>40</v>
      </c>
      <c r="H3103" t="s">
        <v>8177</v>
      </c>
      <c r="I3103" t="s">
        <v>132</v>
      </c>
      <c r="J3103" t="s">
        <v>5802</v>
      </c>
      <c r="K3103" t="s">
        <v>5802</v>
      </c>
      <c r="L3103" s="5">
        <v>6.2</v>
      </c>
      <c r="M3103" t="s">
        <v>8178</v>
      </c>
      <c r="N3103" s="6">
        <v>132368</v>
      </c>
      <c r="O3103" t="s">
        <v>8182</v>
      </c>
      <c r="P3103" s="6">
        <v>20000000</v>
      </c>
      <c r="Q3103" s="6">
        <v>183936074</v>
      </c>
      <c r="R3103">
        <v>163936074</v>
      </c>
      <c r="S3103" t="s">
        <v>8175</v>
      </c>
      <c r="T3103" s="7">
        <v>42579</v>
      </c>
      <c r="U3103" t="s">
        <v>6331</v>
      </c>
      <c r="V3103" s="7">
        <v>42579</v>
      </c>
      <c r="W3103" t="s">
        <v>8209</v>
      </c>
      <c r="X3103" t="s">
        <v>8199</v>
      </c>
      <c r="Y3103">
        <v>2016</v>
      </c>
      <c r="Z3103">
        <v>28</v>
      </c>
    </row>
    <row r="3104" spans="1:26" x14ac:dyDescent="0.25">
      <c r="A3104" t="s">
        <v>7570</v>
      </c>
      <c r="B3104" t="s">
        <v>7571</v>
      </c>
      <c r="C3104" t="s">
        <v>7571</v>
      </c>
      <c r="D3104">
        <v>0</v>
      </c>
      <c r="E3104">
        <v>109</v>
      </c>
      <c r="F3104">
        <v>1</v>
      </c>
      <c r="G3104">
        <v>49</v>
      </c>
      <c r="H3104" t="s">
        <v>8177</v>
      </c>
      <c r="I3104" t="s">
        <v>132</v>
      </c>
      <c r="J3104" t="s">
        <v>145</v>
      </c>
      <c r="K3104" t="s">
        <v>8156</v>
      </c>
      <c r="L3104" s="5">
        <v>6.2</v>
      </c>
      <c r="M3104" t="s">
        <v>8178</v>
      </c>
      <c r="N3104" s="6">
        <v>67967</v>
      </c>
      <c r="O3104" t="s">
        <v>8179</v>
      </c>
      <c r="P3104" s="6">
        <v>15000000</v>
      </c>
      <c r="Q3104" s="6">
        <v>4531320</v>
      </c>
      <c r="R3104">
        <v>-10468680</v>
      </c>
      <c r="S3104" t="s">
        <v>8185</v>
      </c>
      <c r="T3104" s="7">
        <v>42622</v>
      </c>
      <c r="U3104" t="s">
        <v>4305</v>
      </c>
      <c r="V3104" s="7">
        <v>42622</v>
      </c>
      <c r="W3104" t="s">
        <v>8211</v>
      </c>
      <c r="X3104" t="s">
        <v>1465</v>
      </c>
      <c r="Y3104">
        <v>2016</v>
      </c>
      <c r="Z3104">
        <v>9</v>
      </c>
    </row>
    <row r="3105" spans="1:26" x14ac:dyDescent="0.25">
      <c r="A3105" t="s">
        <v>7572</v>
      </c>
      <c r="B3105" t="s">
        <v>7573</v>
      </c>
      <c r="C3105" t="s">
        <v>7573</v>
      </c>
      <c r="D3105">
        <v>0</v>
      </c>
      <c r="E3105">
        <v>94</v>
      </c>
      <c r="F3105">
        <v>1</v>
      </c>
      <c r="G3105">
        <v>34</v>
      </c>
      <c r="H3105" t="s">
        <v>8177</v>
      </c>
      <c r="I3105" t="s">
        <v>5529</v>
      </c>
      <c r="J3105" t="s">
        <v>83</v>
      </c>
      <c r="K3105" t="s">
        <v>8166</v>
      </c>
      <c r="L3105" s="5">
        <v>5.3</v>
      </c>
      <c r="M3105" t="s">
        <v>8178</v>
      </c>
      <c r="N3105" s="6">
        <v>86770</v>
      </c>
      <c r="O3105" t="s">
        <v>8179</v>
      </c>
      <c r="P3105" s="6">
        <v>67000000</v>
      </c>
      <c r="Q3105" s="6">
        <v>49169594</v>
      </c>
      <c r="R3105">
        <v>-17830406</v>
      </c>
      <c r="S3105" t="s">
        <v>8185</v>
      </c>
      <c r="T3105" s="7">
        <v>44069</v>
      </c>
      <c r="U3105" t="s">
        <v>7039</v>
      </c>
      <c r="V3105" s="7">
        <v>44069</v>
      </c>
      <c r="W3105" t="s">
        <v>8212</v>
      </c>
      <c r="X3105" t="s">
        <v>8202</v>
      </c>
      <c r="Y3105">
        <v>2020</v>
      </c>
      <c r="Z3105">
        <v>26</v>
      </c>
    </row>
    <row r="3106" spans="1:26" x14ac:dyDescent="0.25">
      <c r="A3106" t="s">
        <v>7574</v>
      </c>
      <c r="B3106" t="s">
        <v>7575</v>
      </c>
      <c r="C3106" t="s">
        <v>7575</v>
      </c>
      <c r="D3106">
        <v>0</v>
      </c>
      <c r="E3106">
        <v>97</v>
      </c>
      <c r="F3106">
        <v>1</v>
      </c>
      <c r="G3106">
        <v>37</v>
      </c>
      <c r="H3106" t="s">
        <v>8177</v>
      </c>
      <c r="I3106" t="s">
        <v>145</v>
      </c>
      <c r="J3106" t="s">
        <v>8157</v>
      </c>
      <c r="K3106" t="s">
        <v>5802</v>
      </c>
      <c r="L3106" s="5">
        <v>6.8</v>
      </c>
      <c r="M3106" t="s">
        <v>8178</v>
      </c>
      <c r="N3106" s="6">
        <v>103792</v>
      </c>
      <c r="O3106" t="s">
        <v>8182</v>
      </c>
      <c r="P3106" s="6">
        <v>36000000</v>
      </c>
      <c r="Q3106" s="6">
        <v>88616021</v>
      </c>
      <c r="R3106">
        <v>52616021</v>
      </c>
      <c r="S3106" t="s">
        <v>8175</v>
      </c>
      <c r="T3106" s="7">
        <v>42716</v>
      </c>
      <c r="U3106" t="s">
        <v>4145</v>
      </c>
      <c r="V3106" s="7">
        <v>42716</v>
      </c>
      <c r="W3106" t="s">
        <v>8196</v>
      </c>
      <c r="X3106" t="s">
        <v>8205</v>
      </c>
      <c r="Y3106">
        <v>2016</v>
      </c>
      <c r="Z3106">
        <v>12</v>
      </c>
    </row>
    <row r="3107" spans="1:26" x14ac:dyDescent="0.25">
      <c r="A3107" t="s">
        <v>7576</v>
      </c>
      <c r="B3107" t="s">
        <v>7577</v>
      </c>
      <c r="C3107" t="s">
        <v>7577</v>
      </c>
      <c r="D3107">
        <v>0</v>
      </c>
      <c r="E3107">
        <v>107</v>
      </c>
      <c r="F3107">
        <v>1</v>
      </c>
      <c r="G3107">
        <v>47</v>
      </c>
      <c r="H3107" t="s">
        <v>8177</v>
      </c>
      <c r="I3107" t="s">
        <v>132</v>
      </c>
      <c r="J3107" t="s">
        <v>145</v>
      </c>
      <c r="K3107" t="s">
        <v>8167</v>
      </c>
      <c r="L3107" s="5">
        <v>7.2</v>
      </c>
      <c r="M3107" t="s">
        <v>8181</v>
      </c>
      <c r="N3107" s="6">
        <v>110237</v>
      </c>
      <c r="O3107" t="s">
        <v>8182</v>
      </c>
      <c r="P3107" s="6">
        <v>13000000</v>
      </c>
      <c r="Q3107" s="6">
        <v>24646055</v>
      </c>
      <c r="R3107">
        <v>11646055</v>
      </c>
      <c r="S3107" t="s">
        <v>8175</v>
      </c>
      <c r="T3107" s="7">
        <v>42986</v>
      </c>
      <c r="U3107" t="s">
        <v>7578</v>
      </c>
      <c r="V3107" s="7">
        <v>42986</v>
      </c>
      <c r="W3107" t="s">
        <v>8211</v>
      </c>
      <c r="X3107" t="s">
        <v>1465</v>
      </c>
      <c r="Y3107">
        <v>2017</v>
      </c>
      <c r="Z3107">
        <v>8</v>
      </c>
    </row>
    <row r="3108" spans="1:26" x14ac:dyDescent="0.25">
      <c r="A3108" t="s">
        <v>7579</v>
      </c>
      <c r="B3108" t="s">
        <v>7580</v>
      </c>
      <c r="C3108" t="s">
        <v>7580</v>
      </c>
      <c r="D3108">
        <v>0</v>
      </c>
      <c r="E3108">
        <v>91</v>
      </c>
      <c r="F3108">
        <v>1</v>
      </c>
      <c r="G3108">
        <v>31</v>
      </c>
      <c r="H3108" t="s">
        <v>8177</v>
      </c>
      <c r="I3108" t="s">
        <v>145</v>
      </c>
      <c r="J3108" t="s">
        <v>83</v>
      </c>
      <c r="K3108" t="s">
        <v>8166</v>
      </c>
      <c r="L3108" s="5">
        <v>6.2</v>
      </c>
      <c r="M3108" t="s">
        <v>8178</v>
      </c>
      <c r="N3108" s="6">
        <v>100042</v>
      </c>
      <c r="O3108" t="s">
        <v>8182</v>
      </c>
      <c r="P3108" s="6">
        <v>5000000</v>
      </c>
      <c r="Q3108" s="6">
        <v>19735344</v>
      </c>
      <c r="R3108">
        <v>14735344</v>
      </c>
      <c r="S3108" t="s">
        <v>8175</v>
      </c>
      <c r="T3108" s="7">
        <v>42854</v>
      </c>
      <c r="U3108" t="s">
        <v>7581</v>
      </c>
      <c r="V3108" s="7">
        <v>42854</v>
      </c>
      <c r="W3108" t="s">
        <v>8210</v>
      </c>
      <c r="X3108" t="s">
        <v>8206</v>
      </c>
      <c r="Y3108">
        <v>2017</v>
      </c>
      <c r="Z3108">
        <v>29</v>
      </c>
    </row>
    <row r="3109" spans="1:26" x14ac:dyDescent="0.25">
      <c r="A3109" t="s">
        <v>7582</v>
      </c>
      <c r="B3109" t="s">
        <v>7583</v>
      </c>
      <c r="C3109" t="s">
        <v>7583</v>
      </c>
      <c r="D3109">
        <v>0</v>
      </c>
      <c r="E3109">
        <v>114</v>
      </c>
      <c r="F3109">
        <v>1</v>
      </c>
      <c r="G3109">
        <v>54</v>
      </c>
      <c r="H3109" t="s">
        <v>8177</v>
      </c>
      <c r="I3109" t="s">
        <v>5529</v>
      </c>
      <c r="J3109" t="s">
        <v>8158</v>
      </c>
      <c r="K3109" t="s">
        <v>8161</v>
      </c>
      <c r="L3109" s="5">
        <v>6.7</v>
      </c>
      <c r="M3109" t="s">
        <v>8178</v>
      </c>
      <c r="N3109" s="6">
        <v>183346</v>
      </c>
      <c r="O3109" t="s">
        <v>8182</v>
      </c>
      <c r="P3109" s="6">
        <v>135000000</v>
      </c>
      <c r="Q3109" s="6">
        <v>467989645</v>
      </c>
      <c r="R3109">
        <v>332989645</v>
      </c>
      <c r="S3109" t="s">
        <v>8175</v>
      </c>
      <c r="T3109" s="7">
        <v>43437</v>
      </c>
      <c r="U3109" t="s">
        <v>7496</v>
      </c>
      <c r="V3109" s="7">
        <v>43437</v>
      </c>
      <c r="W3109" t="s">
        <v>8196</v>
      </c>
      <c r="X3109" t="s">
        <v>8205</v>
      </c>
      <c r="Y3109">
        <v>2018</v>
      </c>
      <c r="Z3109">
        <v>3</v>
      </c>
    </row>
    <row r="3110" spans="1:26" x14ac:dyDescent="0.25">
      <c r="A3110" t="s">
        <v>7584</v>
      </c>
      <c r="B3110" t="s">
        <v>7585</v>
      </c>
      <c r="C3110" t="s">
        <v>7585</v>
      </c>
      <c r="D3110">
        <v>0</v>
      </c>
      <c r="E3110">
        <v>96</v>
      </c>
      <c r="F3110">
        <v>1</v>
      </c>
      <c r="G3110">
        <v>36</v>
      </c>
      <c r="H3110" t="s">
        <v>8177</v>
      </c>
      <c r="I3110" t="s">
        <v>8158</v>
      </c>
      <c r="J3110" t="s">
        <v>8159</v>
      </c>
      <c r="K3110" t="s">
        <v>132</v>
      </c>
      <c r="L3110" s="5">
        <v>8.1999999999999993</v>
      </c>
      <c r="M3110" t="s">
        <v>8181</v>
      </c>
      <c r="N3110" s="6">
        <v>173588</v>
      </c>
      <c r="O3110" t="s">
        <v>8182</v>
      </c>
      <c r="P3110" s="6">
        <v>40000000</v>
      </c>
      <c r="Q3110" s="6">
        <v>0</v>
      </c>
      <c r="R3110">
        <v>-40000000</v>
      </c>
      <c r="S3110" t="s">
        <v>8185</v>
      </c>
      <c r="T3110" s="7">
        <v>43777</v>
      </c>
      <c r="U3110" t="s">
        <v>7586</v>
      </c>
      <c r="V3110" s="7">
        <v>43777</v>
      </c>
      <c r="W3110" t="s">
        <v>8207</v>
      </c>
      <c r="X3110" t="s">
        <v>1465</v>
      </c>
      <c r="Y3110">
        <v>2019</v>
      </c>
      <c r="Z3110">
        <v>8</v>
      </c>
    </row>
    <row r="3111" spans="1:26" x14ac:dyDescent="0.25">
      <c r="A3111" t="s">
        <v>7587</v>
      </c>
      <c r="B3111" t="s">
        <v>7588</v>
      </c>
      <c r="C3111" t="s">
        <v>7588</v>
      </c>
      <c r="D3111">
        <v>0</v>
      </c>
      <c r="E3111">
        <v>146</v>
      </c>
      <c r="F3111">
        <v>2</v>
      </c>
      <c r="G3111">
        <v>26</v>
      </c>
      <c r="H3111" t="s">
        <v>8183</v>
      </c>
      <c r="I3111" t="s">
        <v>145</v>
      </c>
      <c r="J3111" t="s">
        <v>8156</v>
      </c>
      <c r="K3111" t="s">
        <v>83</v>
      </c>
      <c r="L3111" s="5">
        <v>6.4</v>
      </c>
      <c r="M3111" t="s">
        <v>8178</v>
      </c>
      <c r="N3111" s="6">
        <v>106876</v>
      </c>
      <c r="O3111" t="s">
        <v>8182</v>
      </c>
      <c r="P3111" s="6">
        <v>40000000</v>
      </c>
      <c r="Q3111" s="6">
        <v>26620002</v>
      </c>
      <c r="R3111">
        <v>-13379998</v>
      </c>
      <c r="S3111" t="s">
        <v>8185</v>
      </c>
      <c r="T3111" s="7">
        <v>42714</v>
      </c>
      <c r="U3111" t="s">
        <v>1818</v>
      </c>
      <c r="V3111" s="7">
        <v>42714</v>
      </c>
      <c r="W3111" t="s">
        <v>8196</v>
      </c>
      <c r="X3111" t="s">
        <v>8206</v>
      </c>
      <c r="Y3111">
        <v>2016</v>
      </c>
      <c r="Z3111">
        <v>10</v>
      </c>
    </row>
    <row r="3112" spans="1:26" x14ac:dyDescent="0.25">
      <c r="A3112" t="s">
        <v>7589</v>
      </c>
      <c r="B3112" t="s">
        <v>7590</v>
      </c>
      <c r="C3112" t="s">
        <v>7590</v>
      </c>
      <c r="D3112">
        <v>0</v>
      </c>
      <c r="E3112">
        <v>93</v>
      </c>
      <c r="F3112">
        <v>1</v>
      </c>
      <c r="G3112">
        <v>33</v>
      </c>
      <c r="H3112" t="s">
        <v>8177</v>
      </c>
      <c r="I3112" t="s">
        <v>132</v>
      </c>
      <c r="J3112" t="s">
        <v>8165</v>
      </c>
      <c r="K3112" t="s">
        <v>5802</v>
      </c>
      <c r="L3112" s="5">
        <v>5.8</v>
      </c>
      <c r="M3112" t="s">
        <v>8178</v>
      </c>
      <c r="N3112" s="6">
        <v>69948</v>
      </c>
      <c r="O3112" t="s">
        <v>8179</v>
      </c>
      <c r="P3112" s="6">
        <v>45000000</v>
      </c>
      <c r="Q3112" s="6">
        <v>185400345</v>
      </c>
      <c r="R3112">
        <v>140400345</v>
      </c>
      <c r="S3112" t="s">
        <v>8175</v>
      </c>
      <c r="T3112" s="7">
        <v>43090</v>
      </c>
      <c r="U3112" t="s">
        <v>7591</v>
      </c>
      <c r="V3112" s="7">
        <v>43090</v>
      </c>
      <c r="W3112" t="s">
        <v>8196</v>
      </c>
      <c r="X3112" t="s">
        <v>8199</v>
      </c>
      <c r="Y3112">
        <v>2017</v>
      </c>
      <c r="Z3112">
        <v>21</v>
      </c>
    </row>
    <row r="3113" spans="1:26" x14ac:dyDescent="0.25">
      <c r="A3113" t="s">
        <v>7592</v>
      </c>
      <c r="B3113" t="s">
        <v>7593</v>
      </c>
      <c r="C3113" t="s">
        <v>7593</v>
      </c>
      <c r="D3113">
        <v>0</v>
      </c>
      <c r="E3113">
        <v>133</v>
      </c>
      <c r="F3113">
        <v>2</v>
      </c>
      <c r="G3113">
        <v>13</v>
      </c>
      <c r="H3113" t="s">
        <v>8183</v>
      </c>
      <c r="I3113" t="s">
        <v>5529</v>
      </c>
      <c r="J3113" t="s">
        <v>8158</v>
      </c>
      <c r="K3113" t="s">
        <v>145</v>
      </c>
      <c r="L3113" s="5">
        <v>6.1</v>
      </c>
      <c r="M3113" t="s">
        <v>8178</v>
      </c>
      <c r="N3113" s="6">
        <v>177738</v>
      </c>
      <c r="O3113" t="s">
        <v>8182</v>
      </c>
      <c r="P3113" s="6">
        <v>90000000</v>
      </c>
      <c r="Q3113" s="6">
        <v>12448676</v>
      </c>
      <c r="R3113">
        <v>-77551324</v>
      </c>
      <c r="S3113" t="s">
        <v>8185</v>
      </c>
      <c r="T3113" s="7">
        <v>42624</v>
      </c>
      <c r="U3113" t="s">
        <v>3638</v>
      </c>
      <c r="V3113" s="7">
        <v>42624</v>
      </c>
      <c r="W3113" t="s">
        <v>8211</v>
      </c>
      <c r="X3113" t="s">
        <v>8200</v>
      </c>
      <c r="Y3113">
        <v>2016</v>
      </c>
      <c r="Z3113">
        <v>11</v>
      </c>
    </row>
    <row r="3114" spans="1:26" x14ac:dyDescent="0.25">
      <c r="A3114" t="s">
        <v>7594</v>
      </c>
      <c r="B3114" t="s">
        <v>7595</v>
      </c>
      <c r="C3114" t="s">
        <v>7595</v>
      </c>
      <c r="D3114">
        <v>0</v>
      </c>
      <c r="E3114">
        <v>119</v>
      </c>
      <c r="F3114">
        <v>1</v>
      </c>
      <c r="G3114">
        <v>59</v>
      </c>
      <c r="H3114" t="s">
        <v>8177</v>
      </c>
      <c r="I3114" t="s">
        <v>8158</v>
      </c>
      <c r="J3114" t="s">
        <v>8163</v>
      </c>
      <c r="K3114" t="s">
        <v>8156</v>
      </c>
      <c r="L3114" s="5">
        <v>6.6</v>
      </c>
      <c r="M3114" t="s">
        <v>8178</v>
      </c>
      <c r="N3114" s="6">
        <v>115251</v>
      </c>
      <c r="O3114" t="s">
        <v>8182</v>
      </c>
      <c r="P3114" s="6">
        <v>185000000</v>
      </c>
      <c r="Q3114" s="6">
        <v>491730089</v>
      </c>
      <c r="R3114">
        <v>306730089</v>
      </c>
      <c r="S3114" t="s">
        <v>8175</v>
      </c>
      <c r="T3114" s="7">
        <v>43754</v>
      </c>
      <c r="U3114" t="s">
        <v>7596</v>
      </c>
      <c r="V3114" s="7">
        <v>43754</v>
      </c>
      <c r="W3114" t="s">
        <v>8204</v>
      </c>
      <c r="X3114" t="s">
        <v>8202</v>
      </c>
      <c r="Y3114">
        <v>2019</v>
      </c>
      <c r="Z3114">
        <v>16</v>
      </c>
    </row>
    <row r="3115" spans="1:26" x14ac:dyDescent="0.25">
      <c r="A3115" t="s">
        <v>7597</v>
      </c>
      <c r="B3115" t="s">
        <v>7598</v>
      </c>
      <c r="C3115" t="s">
        <v>7598</v>
      </c>
      <c r="D3115">
        <v>0</v>
      </c>
      <c r="E3115">
        <v>113</v>
      </c>
      <c r="F3115">
        <v>1</v>
      </c>
      <c r="G3115">
        <v>53</v>
      </c>
      <c r="H3115" t="s">
        <v>8177</v>
      </c>
      <c r="I3115" t="s">
        <v>5529</v>
      </c>
      <c r="J3115" t="s">
        <v>83</v>
      </c>
      <c r="K3115" t="s">
        <v>8161</v>
      </c>
      <c r="L3115" s="5">
        <v>5.6</v>
      </c>
      <c r="M3115" t="s">
        <v>8178</v>
      </c>
      <c r="N3115" s="6">
        <v>201204</v>
      </c>
      <c r="O3115" t="s">
        <v>8182</v>
      </c>
      <c r="P3115" s="6">
        <v>130000000</v>
      </c>
      <c r="Q3115" s="6">
        <v>529338515</v>
      </c>
      <c r="R3115">
        <v>399338515</v>
      </c>
      <c r="S3115" t="s">
        <v>8175</v>
      </c>
      <c r="T3115" s="7">
        <v>43320</v>
      </c>
      <c r="U3115" t="s">
        <v>1188</v>
      </c>
      <c r="V3115" s="7">
        <v>43320</v>
      </c>
      <c r="W3115" t="s">
        <v>8212</v>
      </c>
      <c r="X3115" t="s">
        <v>8202</v>
      </c>
      <c r="Y3115">
        <v>2018</v>
      </c>
      <c r="Z3115">
        <v>8</v>
      </c>
    </row>
    <row r="3116" spans="1:26" x14ac:dyDescent="0.25">
      <c r="A3116" t="s">
        <v>7599</v>
      </c>
      <c r="B3116" t="s">
        <v>7600</v>
      </c>
      <c r="C3116" t="s">
        <v>7600</v>
      </c>
      <c r="D3116">
        <v>0</v>
      </c>
      <c r="E3116">
        <v>81</v>
      </c>
      <c r="F3116">
        <v>1</v>
      </c>
      <c r="G3116">
        <v>21</v>
      </c>
      <c r="H3116" t="s">
        <v>8177</v>
      </c>
      <c r="I3116" t="s">
        <v>83</v>
      </c>
      <c r="J3116" t="s">
        <v>8166</v>
      </c>
      <c r="K3116" t="s">
        <v>5802</v>
      </c>
      <c r="L3116" s="5">
        <v>6.3</v>
      </c>
      <c r="M3116" t="s">
        <v>8178</v>
      </c>
      <c r="N3116" s="6">
        <v>139409</v>
      </c>
      <c r="O3116" t="s">
        <v>8182</v>
      </c>
      <c r="P3116" s="6">
        <v>4900000</v>
      </c>
      <c r="Q3116" s="6">
        <v>149368835</v>
      </c>
      <c r="R3116">
        <v>144468835</v>
      </c>
      <c r="S3116" t="s">
        <v>8175</v>
      </c>
      <c r="T3116" s="7">
        <v>42529</v>
      </c>
      <c r="U3116" t="s">
        <v>4032</v>
      </c>
      <c r="V3116" s="7">
        <v>42529</v>
      </c>
      <c r="W3116" t="s">
        <v>8208</v>
      </c>
      <c r="X3116" t="s">
        <v>8202</v>
      </c>
      <c r="Y3116">
        <v>2016</v>
      </c>
      <c r="Z3116">
        <v>8</v>
      </c>
    </row>
    <row r="3117" spans="1:26" x14ac:dyDescent="0.25">
      <c r="A3117" t="s">
        <v>7601</v>
      </c>
      <c r="B3117" t="s">
        <v>7602</v>
      </c>
      <c r="C3117" t="s">
        <v>7602</v>
      </c>
      <c r="D3117">
        <v>0</v>
      </c>
      <c r="E3117">
        <v>101</v>
      </c>
      <c r="F3117">
        <v>1</v>
      </c>
      <c r="G3117">
        <v>41</v>
      </c>
      <c r="H3117" t="s">
        <v>8177</v>
      </c>
      <c r="I3117" t="s">
        <v>132</v>
      </c>
      <c r="J3117" t="s">
        <v>5802</v>
      </c>
      <c r="K3117" t="s">
        <v>5802</v>
      </c>
      <c r="L3117" s="5">
        <v>5.2</v>
      </c>
      <c r="M3117" t="s">
        <v>8178</v>
      </c>
      <c r="N3117" s="6">
        <v>54880</v>
      </c>
      <c r="O3117" t="s">
        <v>8179</v>
      </c>
      <c r="P3117" s="6">
        <v>20000000</v>
      </c>
      <c r="Q3117" s="6">
        <v>47347283</v>
      </c>
      <c r="R3117">
        <v>27347283</v>
      </c>
      <c r="S3117" t="s">
        <v>8175</v>
      </c>
      <c r="T3117" s="7">
        <v>42901</v>
      </c>
      <c r="U3117" t="s">
        <v>7603</v>
      </c>
      <c r="V3117" s="7">
        <v>42901</v>
      </c>
      <c r="W3117" t="s">
        <v>8208</v>
      </c>
      <c r="X3117" t="s">
        <v>8199</v>
      </c>
      <c r="Y3117">
        <v>2017</v>
      </c>
      <c r="Z3117">
        <v>15</v>
      </c>
    </row>
    <row r="3118" spans="1:26" x14ac:dyDescent="0.25">
      <c r="A3118" t="s">
        <v>7604</v>
      </c>
      <c r="B3118" t="s">
        <v>7605</v>
      </c>
      <c r="C3118" t="s">
        <v>7605</v>
      </c>
      <c r="D3118">
        <v>0</v>
      </c>
      <c r="E3118">
        <v>170</v>
      </c>
      <c r="F3118">
        <v>2</v>
      </c>
      <c r="G3118">
        <v>50</v>
      </c>
      <c r="H3118" t="s">
        <v>8183</v>
      </c>
      <c r="I3118" t="s">
        <v>5529</v>
      </c>
      <c r="J3118" t="s">
        <v>145</v>
      </c>
      <c r="K3118" t="s">
        <v>8157</v>
      </c>
      <c r="L3118" s="5">
        <v>7</v>
      </c>
      <c r="M3118" t="s">
        <v>8178</v>
      </c>
      <c r="N3118" s="6">
        <v>50289</v>
      </c>
      <c r="O3118" t="s">
        <v>8179</v>
      </c>
      <c r="P3118" s="6">
        <v>13430000</v>
      </c>
      <c r="Q3118" s="6">
        <v>98251790</v>
      </c>
      <c r="R3118">
        <v>84821790</v>
      </c>
      <c r="S3118" t="s">
        <v>8175</v>
      </c>
      <c r="T3118" s="7">
        <v>42556</v>
      </c>
      <c r="U3118" t="s">
        <v>7606</v>
      </c>
      <c r="V3118" s="7">
        <v>42556</v>
      </c>
      <c r="W3118" t="s">
        <v>8209</v>
      </c>
      <c r="X3118" t="s">
        <v>8197</v>
      </c>
      <c r="Y3118">
        <v>2016</v>
      </c>
      <c r="Z3118">
        <v>5</v>
      </c>
    </row>
    <row r="3119" spans="1:26" x14ac:dyDescent="0.25">
      <c r="A3119" t="s">
        <v>7607</v>
      </c>
      <c r="B3119" t="s">
        <v>7608</v>
      </c>
      <c r="C3119" t="s">
        <v>7608</v>
      </c>
      <c r="D3119">
        <v>0</v>
      </c>
      <c r="E3119">
        <v>102</v>
      </c>
      <c r="F3119">
        <v>1</v>
      </c>
      <c r="G3119">
        <v>42</v>
      </c>
      <c r="H3119" t="s">
        <v>8177</v>
      </c>
      <c r="I3119" t="s">
        <v>8162</v>
      </c>
      <c r="J3119" t="s">
        <v>145</v>
      </c>
      <c r="K3119" t="s">
        <v>3857</v>
      </c>
      <c r="L3119" s="5">
        <v>7.3</v>
      </c>
      <c r="M3119" t="s">
        <v>8181</v>
      </c>
      <c r="N3119" s="6">
        <v>134631</v>
      </c>
      <c r="O3119" t="s">
        <v>8182</v>
      </c>
      <c r="P3119" s="6">
        <v>4500000</v>
      </c>
      <c r="Q3119" s="6">
        <v>3283369</v>
      </c>
      <c r="R3119">
        <v>-1216631</v>
      </c>
      <c r="S3119" t="s">
        <v>8185</v>
      </c>
      <c r="T3119" s="7">
        <v>42880</v>
      </c>
      <c r="U3119" t="s">
        <v>7609</v>
      </c>
      <c r="V3119" s="7">
        <v>42880</v>
      </c>
      <c r="W3119" t="s">
        <v>8213</v>
      </c>
      <c r="X3119" t="s">
        <v>8199</v>
      </c>
      <c r="Y3119">
        <v>2017</v>
      </c>
      <c r="Z3119">
        <v>25</v>
      </c>
    </row>
    <row r="3120" spans="1:26" x14ac:dyDescent="0.25">
      <c r="A3120" t="s">
        <v>7610</v>
      </c>
      <c r="B3120" t="s">
        <v>7611</v>
      </c>
      <c r="C3120" t="s">
        <v>7611</v>
      </c>
      <c r="D3120">
        <v>0</v>
      </c>
      <c r="E3120">
        <v>127</v>
      </c>
      <c r="F3120">
        <v>2</v>
      </c>
      <c r="G3120">
        <v>7</v>
      </c>
      <c r="H3120" t="s">
        <v>8183</v>
      </c>
      <c r="I3120" t="s">
        <v>8160</v>
      </c>
      <c r="J3120" t="s">
        <v>145</v>
      </c>
      <c r="K3120" t="s">
        <v>8167</v>
      </c>
      <c r="L3120" s="5">
        <v>7.8</v>
      </c>
      <c r="M3120" t="s">
        <v>8181</v>
      </c>
      <c r="N3120" s="6">
        <v>247686</v>
      </c>
      <c r="O3120" t="s">
        <v>8182</v>
      </c>
      <c r="P3120" s="6">
        <v>25000000</v>
      </c>
      <c r="Q3120" s="6">
        <v>235956898</v>
      </c>
      <c r="R3120">
        <v>210956898</v>
      </c>
      <c r="S3120" t="s">
        <v>8175</v>
      </c>
      <c r="T3120" s="7">
        <v>42705</v>
      </c>
      <c r="U3120" t="s">
        <v>6754</v>
      </c>
      <c r="V3120" s="7">
        <v>42705</v>
      </c>
      <c r="W3120" t="s">
        <v>8196</v>
      </c>
      <c r="X3120" t="s">
        <v>8199</v>
      </c>
      <c r="Y3120">
        <v>2016</v>
      </c>
      <c r="Z3120">
        <v>1</v>
      </c>
    </row>
    <row r="3121" spans="1:26" x14ac:dyDescent="0.25">
      <c r="A3121" t="s">
        <v>7612</v>
      </c>
      <c r="B3121" t="s">
        <v>7613</v>
      </c>
      <c r="C3121" t="s">
        <v>7613</v>
      </c>
      <c r="D3121">
        <v>0</v>
      </c>
      <c r="E3121">
        <v>76</v>
      </c>
      <c r="F3121">
        <v>1</v>
      </c>
      <c r="G3121">
        <v>16</v>
      </c>
      <c r="H3121" t="s">
        <v>8180</v>
      </c>
      <c r="I3121" t="s">
        <v>5529</v>
      </c>
      <c r="J3121" t="s">
        <v>8159</v>
      </c>
      <c r="K3121" t="s">
        <v>8162</v>
      </c>
      <c r="L3121" s="5">
        <v>6.4</v>
      </c>
      <c r="M3121" t="s">
        <v>8178</v>
      </c>
      <c r="N3121" s="6">
        <v>60457</v>
      </c>
      <c r="O3121" t="s">
        <v>8179</v>
      </c>
      <c r="P3121" s="6">
        <v>3500000</v>
      </c>
      <c r="Q3121" s="6">
        <v>4462034</v>
      </c>
      <c r="R3121">
        <v>962034</v>
      </c>
      <c r="S3121" t="s">
        <v>8175</v>
      </c>
      <c r="T3121" s="7">
        <v>42573</v>
      </c>
      <c r="U3121" t="s">
        <v>7614</v>
      </c>
      <c r="V3121" s="7">
        <v>42573</v>
      </c>
      <c r="W3121" t="s">
        <v>8209</v>
      </c>
      <c r="X3121" t="s">
        <v>1465</v>
      </c>
      <c r="Y3121">
        <v>2016</v>
      </c>
      <c r="Z3121">
        <v>22</v>
      </c>
    </row>
    <row r="3122" spans="1:26" x14ac:dyDescent="0.25">
      <c r="A3122" t="s">
        <v>7615</v>
      </c>
      <c r="B3122" t="s">
        <v>4258</v>
      </c>
      <c r="C3122" t="s">
        <v>4258</v>
      </c>
      <c r="D3122">
        <v>0</v>
      </c>
      <c r="E3122">
        <v>123</v>
      </c>
      <c r="F3122">
        <v>2</v>
      </c>
      <c r="G3122">
        <v>3</v>
      </c>
      <c r="H3122" t="s">
        <v>8183</v>
      </c>
      <c r="I3122" t="s">
        <v>5529</v>
      </c>
      <c r="J3122" t="s">
        <v>145</v>
      </c>
      <c r="K3122" t="s">
        <v>3857</v>
      </c>
      <c r="L3122" s="5">
        <v>7.5</v>
      </c>
      <c r="M3122" t="s">
        <v>8181</v>
      </c>
      <c r="N3122" s="6">
        <v>137240</v>
      </c>
      <c r="O3122" t="s">
        <v>8182</v>
      </c>
      <c r="P3122" s="6">
        <v>55000000</v>
      </c>
      <c r="Q3122" s="6">
        <v>21632392</v>
      </c>
      <c r="R3122">
        <v>-33367608</v>
      </c>
      <c r="S3122" t="s">
        <v>8185</v>
      </c>
      <c r="T3122" s="7">
        <v>45035</v>
      </c>
      <c r="U3122" t="s">
        <v>4841</v>
      </c>
      <c r="V3122" s="7">
        <v>45035</v>
      </c>
      <c r="W3122" t="s">
        <v>8210</v>
      </c>
      <c r="X3122" t="s">
        <v>8202</v>
      </c>
      <c r="Y3122">
        <v>2023</v>
      </c>
      <c r="Z3122">
        <v>19</v>
      </c>
    </row>
    <row r="3123" spans="1:26" x14ac:dyDescent="0.25">
      <c r="A3123" t="s">
        <v>7616</v>
      </c>
      <c r="B3123" t="s">
        <v>7617</v>
      </c>
      <c r="C3123" t="s">
        <v>7617</v>
      </c>
      <c r="D3123">
        <v>0</v>
      </c>
      <c r="E3123">
        <v>86</v>
      </c>
      <c r="F3123">
        <v>1</v>
      </c>
      <c r="G3123">
        <v>26</v>
      </c>
      <c r="H3123" t="s">
        <v>8177</v>
      </c>
      <c r="I3123" t="s">
        <v>8158</v>
      </c>
      <c r="J3123" t="s">
        <v>8159</v>
      </c>
      <c r="K3123" t="s">
        <v>132</v>
      </c>
      <c r="L3123" s="5">
        <v>3.4</v>
      </c>
      <c r="M3123" t="s">
        <v>8188</v>
      </c>
      <c r="N3123" s="6">
        <v>69444</v>
      </c>
      <c r="O3123" t="s">
        <v>8179</v>
      </c>
      <c r="P3123" s="6">
        <v>50000000</v>
      </c>
      <c r="Q3123" s="6">
        <v>217776646</v>
      </c>
      <c r="R3123">
        <v>167776646</v>
      </c>
      <c r="S3123" t="s">
        <v>8175</v>
      </c>
      <c r="T3123" s="7">
        <v>42943</v>
      </c>
      <c r="U3123" t="s">
        <v>7618</v>
      </c>
      <c r="V3123" s="7">
        <v>42943</v>
      </c>
      <c r="W3123" t="s">
        <v>8209</v>
      </c>
      <c r="X3123" t="s">
        <v>8199</v>
      </c>
      <c r="Y3123">
        <v>2017</v>
      </c>
      <c r="Z3123">
        <v>27</v>
      </c>
    </row>
    <row r="3124" spans="1:26" x14ac:dyDescent="0.25">
      <c r="A3124" t="s">
        <v>7619</v>
      </c>
      <c r="B3124" t="s">
        <v>7620</v>
      </c>
      <c r="C3124" t="s">
        <v>7620</v>
      </c>
      <c r="D3124">
        <v>0</v>
      </c>
      <c r="E3124">
        <v>128</v>
      </c>
      <c r="F3124">
        <v>2</v>
      </c>
      <c r="G3124">
        <v>8</v>
      </c>
      <c r="H3124" t="s">
        <v>8183</v>
      </c>
      <c r="I3124" t="s">
        <v>5529</v>
      </c>
      <c r="J3124" t="s">
        <v>8158</v>
      </c>
      <c r="K3124" t="s">
        <v>8161</v>
      </c>
      <c r="L3124" s="5">
        <v>6.1</v>
      </c>
      <c r="M3124" t="s">
        <v>8178</v>
      </c>
      <c r="N3124" s="6">
        <v>335869</v>
      </c>
      <c r="O3124" t="s">
        <v>8182</v>
      </c>
      <c r="P3124" s="6">
        <v>170000000</v>
      </c>
      <c r="Q3124" s="6">
        <v>1310466296</v>
      </c>
      <c r="R3124">
        <v>1140466296</v>
      </c>
      <c r="S3124" t="s">
        <v>8175</v>
      </c>
      <c r="T3124" s="7">
        <v>43241</v>
      </c>
      <c r="U3124" t="s">
        <v>6246</v>
      </c>
      <c r="V3124" s="7">
        <v>43241</v>
      </c>
      <c r="W3124" t="s">
        <v>8213</v>
      </c>
      <c r="X3124" t="s">
        <v>8205</v>
      </c>
      <c r="Y3124">
        <v>2018</v>
      </c>
      <c r="Z3124">
        <v>21</v>
      </c>
    </row>
    <row r="3125" spans="1:26" x14ac:dyDescent="0.25">
      <c r="A3125" t="s">
        <v>7621</v>
      </c>
      <c r="B3125" t="s">
        <v>7622</v>
      </c>
      <c r="C3125" t="s">
        <v>7622</v>
      </c>
      <c r="D3125">
        <v>0</v>
      </c>
      <c r="E3125">
        <v>147</v>
      </c>
      <c r="F3125">
        <v>2</v>
      </c>
      <c r="G3125">
        <v>27</v>
      </c>
      <c r="H3125" t="s">
        <v>8183</v>
      </c>
      <c r="I3125" t="s">
        <v>5529</v>
      </c>
      <c r="J3125" t="s">
        <v>8158</v>
      </c>
      <c r="K3125" t="s">
        <v>3857</v>
      </c>
      <c r="L3125" s="5">
        <v>7.7</v>
      </c>
      <c r="M3125" t="s">
        <v>8181</v>
      </c>
      <c r="N3125" s="6">
        <v>367786</v>
      </c>
      <c r="O3125" t="s">
        <v>8182</v>
      </c>
      <c r="P3125" s="6">
        <v>178000000</v>
      </c>
      <c r="Q3125" s="6">
        <v>791657398</v>
      </c>
      <c r="R3125">
        <v>613657398</v>
      </c>
      <c r="S3125" t="s">
        <v>8175</v>
      </c>
      <c r="T3125" s="7">
        <v>43293</v>
      </c>
      <c r="U3125" t="s">
        <v>4464</v>
      </c>
      <c r="V3125" s="7">
        <v>43293</v>
      </c>
      <c r="W3125" t="s">
        <v>8209</v>
      </c>
      <c r="X3125" t="s">
        <v>8199</v>
      </c>
      <c r="Y3125">
        <v>2018</v>
      </c>
      <c r="Z3125">
        <v>12</v>
      </c>
    </row>
    <row r="3126" spans="1:26" x14ac:dyDescent="0.25">
      <c r="A3126" t="s">
        <v>7623</v>
      </c>
      <c r="B3126" t="s">
        <v>7624</v>
      </c>
      <c r="C3126" t="s">
        <v>7624</v>
      </c>
      <c r="D3126">
        <v>0</v>
      </c>
      <c r="E3126">
        <v>93</v>
      </c>
      <c r="F3126">
        <v>1</v>
      </c>
      <c r="G3126">
        <v>33</v>
      </c>
      <c r="H3126" t="s">
        <v>8177</v>
      </c>
      <c r="I3126" t="s">
        <v>83</v>
      </c>
      <c r="J3126" t="s">
        <v>8166</v>
      </c>
      <c r="K3126" t="s">
        <v>3857</v>
      </c>
      <c r="L3126" s="5">
        <v>5.2</v>
      </c>
      <c r="M3126" t="s">
        <v>8178</v>
      </c>
      <c r="N3126" s="6">
        <v>56158</v>
      </c>
      <c r="O3126" t="s">
        <v>8179</v>
      </c>
      <c r="P3126" s="6">
        <v>9000000</v>
      </c>
      <c r="Q3126" s="6">
        <v>123233739</v>
      </c>
      <c r="R3126">
        <v>114233739</v>
      </c>
      <c r="S3126" t="s">
        <v>8175</v>
      </c>
      <c r="T3126" s="7">
        <v>43539</v>
      </c>
      <c r="U3126" t="s">
        <v>7625</v>
      </c>
      <c r="V3126" s="7">
        <v>43539</v>
      </c>
      <c r="W3126" t="s">
        <v>8203</v>
      </c>
      <c r="X3126" t="s">
        <v>1465</v>
      </c>
      <c r="Y3126">
        <v>2019</v>
      </c>
      <c r="Z3126">
        <v>15</v>
      </c>
    </row>
    <row r="3127" spans="1:26" x14ac:dyDescent="0.25">
      <c r="A3127" t="s">
        <v>7626</v>
      </c>
      <c r="B3127" t="s">
        <v>7627</v>
      </c>
      <c r="C3127" t="s">
        <v>7627</v>
      </c>
      <c r="D3127">
        <v>0</v>
      </c>
      <c r="E3127">
        <v>137</v>
      </c>
      <c r="F3127">
        <v>2</v>
      </c>
      <c r="G3127">
        <v>17</v>
      </c>
      <c r="H3127" t="s">
        <v>8183</v>
      </c>
      <c r="I3127" t="s">
        <v>8160</v>
      </c>
      <c r="J3127" t="s">
        <v>8162</v>
      </c>
      <c r="K3127" t="s">
        <v>145</v>
      </c>
      <c r="L3127" s="5">
        <v>7.6</v>
      </c>
      <c r="M3127" t="s">
        <v>8181</v>
      </c>
      <c r="N3127" s="6">
        <v>73585</v>
      </c>
      <c r="O3127" t="s">
        <v>8179</v>
      </c>
      <c r="P3127" s="6">
        <v>25000000</v>
      </c>
      <c r="Q3127" s="6">
        <v>50901502</v>
      </c>
      <c r="R3127">
        <v>25901502</v>
      </c>
      <c r="S3127" t="s">
        <v>8175</v>
      </c>
      <c r="T3127" s="7">
        <v>43714</v>
      </c>
      <c r="U3127" t="s">
        <v>7628</v>
      </c>
      <c r="V3127" s="7">
        <v>43714</v>
      </c>
      <c r="W3127" t="s">
        <v>8211</v>
      </c>
      <c r="X3127" t="s">
        <v>1465</v>
      </c>
      <c r="Y3127">
        <v>2019</v>
      </c>
      <c r="Z3127">
        <v>6</v>
      </c>
    </row>
    <row r="3128" spans="1:26" x14ac:dyDescent="0.25">
      <c r="A3128" t="s">
        <v>7629</v>
      </c>
      <c r="B3128" t="s">
        <v>7630</v>
      </c>
      <c r="C3128" t="s">
        <v>7630</v>
      </c>
      <c r="D3128">
        <v>0</v>
      </c>
      <c r="E3128">
        <v>94</v>
      </c>
      <c r="F3128">
        <v>1</v>
      </c>
      <c r="G3128">
        <v>34</v>
      </c>
      <c r="H3128" t="s">
        <v>8177</v>
      </c>
      <c r="I3128" t="s">
        <v>132</v>
      </c>
      <c r="J3128" t="s">
        <v>145</v>
      </c>
      <c r="K3128" t="s">
        <v>5802</v>
      </c>
      <c r="L3128" s="5">
        <v>7.4</v>
      </c>
      <c r="M3128" t="s">
        <v>8181</v>
      </c>
      <c r="N3128" s="6">
        <v>316134</v>
      </c>
      <c r="O3128" t="s">
        <v>8182</v>
      </c>
      <c r="P3128" s="6">
        <v>10000000</v>
      </c>
      <c r="Q3128" s="6">
        <v>78986478</v>
      </c>
      <c r="R3128">
        <v>68986478</v>
      </c>
      <c r="S3128" t="s">
        <v>8175</v>
      </c>
      <c r="T3128" s="7">
        <v>42979</v>
      </c>
      <c r="U3128" t="s">
        <v>5994</v>
      </c>
      <c r="V3128" s="7">
        <v>42979</v>
      </c>
      <c r="W3128" t="s">
        <v>8211</v>
      </c>
      <c r="X3128" t="s">
        <v>1465</v>
      </c>
      <c r="Y3128">
        <v>2017</v>
      </c>
      <c r="Z3128">
        <v>1</v>
      </c>
    </row>
    <row r="3129" spans="1:26" x14ac:dyDescent="0.25">
      <c r="A3129" t="s">
        <v>7631</v>
      </c>
      <c r="B3129" t="s">
        <v>7632</v>
      </c>
      <c r="C3129" t="s">
        <v>7633</v>
      </c>
      <c r="D3129">
        <v>0</v>
      </c>
      <c r="E3129">
        <v>122</v>
      </c>
      <c r="F3129">
        <v>2</v>
      </c>
      <c r="G3129">
        <v>2</v>
      </c>
      <c r="H3129" t="s">
        <v>8183</v>
      </c>
      <c r="I3129" t="s">
        <v>145</v>
      </c>
      <c r="J3129" t="s">
        <v>178</v>
      </c>
      <c r="K3129" t="s">
        <v>5802</v>
      </c>
      <c r="L3129" s="5">
        <v>6.9</v>
      </c>
      <c r="M3129" t="s">
        <v>8178</v>
      </c>
      <c r="N3129" s="6">
        <v>68944</v>
      </c>
      <c r="O3129" t="s">
        <v>8179</v>
      </c>
      <c r="P3129" s="6">
        <v>38000000</v>
      </c>
      <c r="Q3129" s="6">
        <v>13143056</v>
      </c>
      <c r="R3129">
        <v>-24856944</v>
      </c>
      <c r="S3129" t="s">
        <v>8185</v>
      </c>
      <c r="T3129" s="7">
        <v>43345</v>
      </c>
      <c r="U3129" t="s">
        <v>5483</v>
      </c>
      <c r="V3129" s="7">
        <v>43345</v>
      </c>
      <c r="W3129" t="s">
        <v>8211</v>
      </c>
      <c r="X3129" t="s">
        <v>8200</v>
      </c>
      <c r="Y3129">
        <v>2018</v>
      </c>
      <c r="Z3129">
        <v>2</v>
      </c>
    </row>
    <row r="3130" spans="1:26" x14ac:dyDescent="0.25">
      <c r="A3130" t="s">
        <v>7634</v>
      </c>
      <c r="B3130" t="s">
        <v>7635</v>
      </c>
      <c r="C3130" t="s">
        <v>7635</v>
      </c>
      <c r="D3130">
        <v>0</v>
      </c>
      <c r="E3130">
        <v>117</v>
      </c>
      <c r="F3130">
        <v>1</v>
      </c>
      <c r="G3130">
        <v>57</v>
      </c>
      <c r="H3130" t="s">
        <v>8177</v>
      </c>
      <c r="I3130" t="s">
        <v>83</v>
      </c>
      <c r="J3130" t="s">
        <v>3857</v>
      </c>
      <c r="K3130" t="s">
        <v>5802</v>
      </c>
      <c r="L3130" s="5">
        <v>7.3</v>
      </c>
      <c r="M3130" t="s">
        <v>8181</v>
      </c>
      <c r="N3130" s="6">
        <v>533911</v>
      </c>
      <c r="O3130" t="s">
        <v>8184</v>
      </c>
      <c r="P3130" s="6">
        <v>9000000</v>
      </c>
      <c r="Q3130" s="6">
        <v>278454417</v>
      </c>
      <c r="R3130">
        <v>269454417</v>
      </c>
      <c r="S3130" t="s">
        <v>8175</v>
      </c>
      <c r="T3130" s="7">
        <v>42639</v>
      </c>
      <c r="U3130" t="s">
        <v>2307</v>
      </c>
      <c r="V3130" s="7">
        <v>42639</v>
      </c>
      <c r="W3130" t="s">
        <v>8211</v>
      </c>
      <c r="X3130" t="s">
        <v>8205</v>
      </c>
      <c r="Y3130">
        <v>2016</v>
      </c>
      <c r="Z3130">
        <v>26</v>
      </c>
    </row>
    <row r="3131" spans="1:26" x14ac:dyDescent="0.25">
      <c r="A3131" t="s">
        <v>7636</v>
      </c>
      <c r="B3131" t="s">
        <v>7637</v>
      </c>
      <c r="C3131" t="s">
        <v>7637</v>
      </c>
      <c r="D3131">
        <v>0</v>
      </c>
      <c r="E3131">
        <v>111</v>
      </c>
      <c r="F3131">
        <v>1</v>
      </c>
      <c r="G3131">
        <v>51</v>
      </c>
      <c r="H3131" t="s">
        <v>8177</v>
      </c>
      <c r="I3131" t="s">
        <v>145</v>
      </c>
      <c r="J3131" t="s">
        <v>5802</v>
      </c>
      <c r="K3131" t="s">
        <v>5802</v>
      </c>
      <c r="L3131" s="5">
        <v>7.4</v>
      </c>
      <c r="M3131" t="s">
        <v>8181</v>
      </c>
      <c r="N3131" s="6">
        <v>324558</v>
      </c>
      <c r="O3131" t="s">
        <v>8182</v>
      </c>
      <c r="P3131" s="6">
        <v>4000000</v>
      </c>
      <c r="Q3131" s="6">
        <v>65172611</v>
      </c>
      <c r="R3131">
        <v>61172611</v>
      </c>
      <c r="S3131" t="s">
        <v>8175</v>
      </c>
      <c r="T3131" s="7">
        <v>42615</v>
      </c>
      <c r="U3131" t="s">
        <v>7638</v>
      </c>
      <c r="V3131" s="7">
        <v>42615</v>
      </c>
      <c r="W3131" t="s">
        <v>8211</v>
      </c>
      <c r="X3131" t="s">
        <v>1465</v>
      </c>
      <c r="Y3131">
        <v>2016</v>
      </c>
      <c r="Z3131">
        <v>2</v>
      </c>
    </row>
    <row r="3132" spans="1:26" x14ac:dyDescent="0.25">
      <c r="A3132" t="s">
        <v>7639</v>
      </c>
      <c r="B3132" t="s">
        <v>7640</v>
      </c>
      <c r="C3132" t="s">
        <v>7640</v>
      </c>
      <c r="D3132">
        <v>0</v>
      </c>
      <c r="E3132">
        <v>136</v>
      </c>
      <c r="F3132">
        <v>2</v>
      </c>
      <c r="G3132">
        <v>16</v>
      </c>
      <c r="H3132" t="s">
        <v>8183</v>
      </c>
      <c r="I3132" t="s">
        <v>5529</v>
      </c>
      <c r="J3132" t="s">
        <v>8162</v>
      </c>
      <c r="K3132" t="s">
        <v>145</v>
      </c>
      <c r="L3132" s="5">
        <v>6.1</v>
      </c>
      <c r="M3132" t="s">
        <v>8178</v>
      </c>
      <c r="N3132" s="6">
        <v>88691</v>
      </c>
      <c r="O3132" t="s">
        <v>8179</v>
      </c>
      <c r="P3132" s="6">
        <v>40000000</v>
      </c>
      <c r="Q3132" s="6">
        <v>52300984</v>
      </c>
      <c r="R3132">
        <v>12300984</v>
      </c>
      <c r="S3132" t="s">
        <v>8175</v>
      </c>
      <c r="T3132" s="7">
        <v>44636</v>
      </c>
      <c r="U3132" t="s">
        <v>1410</v>
      </c>
      <c r="V3132" s="7">
        <v>44636</v>
      </c>
      <c r="W3132" t="s">
        <v>8203</v>
      </c>
      <c r="X3132" t="s">
        <v>8202</v>
      </c>
      <c r="Y3132">
        <v>2022</v>
      </c>
      <c r="Z3132">
        <v>16</v>
      </c>
    </row>
    <row r="3133" spans="1:26" x14ac:dyDescent="0.25">
      <c r="A3133" t="s">
        <v>7641</v>
      </c>
      <c r="B3133" t="s">
        <v>7642</v>
      </c>
      <c r="C3133" t="s">
        <v>7642</v>
      </c>
      <c r="D3133">
        <v>0</v>
      </c>
      <c r="E3133">
        <v>106</v>
      </c>
      <c r="F3133">
        <v>1</v>
      </c>
      <c r="G3133">
        <v>46</v>
      </c>
      <c r="H3133" t="s">
        <v>8177</v>
      </c>
      <c r="I3133" t="s">
        <v>5529</v>
      </c>
      <c r="J3133" t="s">
        <v>145</v>
      </c>
      <c r="K3133" t="s">
        <v>8167</v>
      </c>
      <c r="L3133" s="5">
        <v>7.8</v>
      </c>
      <c r="M3133" t="s">
        <v>8181</v>
      </c>
      <c r="N3133" s="6">
        <v>716711</v>
      </c>
      <c r="O3133" t="s">
        <v>8184</v>
      </c>
      <c r="P3133" s="6">
        <v>100000000</v>
      </c>
      <c r="Q3133" s="6">
        <v>527816307</v>
      </c>
      <c r="R3133">
        <v>427816307</v>
      </c>
      <c r="S3133" t="s">
        <v>8175</v>
      </c>
      <c r="T3133" s="7">
        <v>42929</v>
      </c>
      <c r="U3133" t="s">
        <v>2229</v>
      </c>
      <c r="V3133" s="7">
        <v>42929</v>
      </c>
      <c r="W3133" t="s">
        <v>8209</v>
      </c>
      <c r="X3133" t="s">
        <v>8199</v>
      </c>
      <c r="Y3133">
        <v>2017</v>
      </c>
      <c r="Z3133">
        <v>13</v>
      </c>
    </row>
    <row r="3134" spans="1:26" x14ac:dyDescent="0.25">
      <c r="A3134" t="s">
        <v>7643</v>
      </c>
      <c r="B3134" t="s">
        <v>7644</v>
      </c>
      <c r="C3134" t="s">
        <v>7644</v>
      </c>
      <c r="D3134">
        <v>0</v>
      </c>
      <c r="E3134">
        <v>82</v>
      </c>
      <c r="F3134">
        <v>1</v>
      </c>
      <c r="G3134">
        <v>22</v>
      </c>
      <c r="H3134" t="s">
        <v>8177</v>
      </c>
      <c r="I3134" t="s">
        <v>83</v>
      </c>
      <c r="J3134" t="s">
        <v>3857</v>
      </c>
      <c r="K3134" t="s">
        <v>5802</v>
      </c>
      <c r="L3134" s="5">
        <v>6.6</v>
      </c>
      <c r="M3134" t="s">
        <v>8178</v>
      </c>
      <c r="N3134" s="6">
        <v>149711</v>
      </c>
      <c r="O3134" t="s">
        <v>8182</v>
      </c>
      <c r="P3134" s="6">
        <v>1000000</v>
      </c>
      <c r="Q3134" s="6">
        <v>0</v>
      </c>
      <c r="R3134">
        <v>-1000000</v>
      </c>
      <c r="S3134" t="s">
        <v>8185</v>
      </c>
      <c r="T3134" s="7">
        <v>42441</v>
      </c>
      <c r="U3134" t="s">
        <v>6940</v>
      </c>
      <c r="V3134" s="7">
        <v>42441</v>
      </c>
      <c r="W3134" t="s">
        <v>8203</v>
      </c>
      <c r="X3134" t="s">
        <v>8206</v>
      </c>
      <c r="Y3134">
        <v>2016</v>
      </c>
      <c r="Z3134">
        <v>12</v>
      </c>
    </row>
    <row r="3135" spans="1:26" x14ac:dyDescent="0.25">
      <c r="A3135" t="s">
        <v>7645</v>
      </c>
      <c r="B3135" t="s">
        <v>7646</v>
      </c>
      <c r="C3135" t="s">
        <v>7646</v>
      </c>
      <c r="D3135">
        <v>0</v>
      </c>
      <c r="E3135">
        <v>115</v>
      </c>
      <c r="F3135">
        <v>1</v>
      </c>
      <c r="G3135">
        <v>55</v>
      </c>
      <c r="H3135" t="s">
        <v>8177</v>
      </c>
      <c r="I3135" t="s">
        <v>132</v>
      </c>
      <c r="J3135" t="s">
        <v>8162</v>
      </c>
      <c r="K3135" t="s">
        <v>145</v>
      </c>
      <c r="L3135" s="5">
        <v>8.1</v>
      </c>
      <c r="M3135" t="s">
        <v>8181</v>
      </c>
      <c r="N3135" s="6">
        <v>539810</v>
      </c>
      <c r="O3135" t="s">
        <v>8184</v>
      </c>
      <c r="P3135" s="6">
        <v>15000000</v>
      </c>
      <c r="Q3135" s="6">
        <v>162729321</v>
      </c>
      <c r="R3135">
        <v>147729321</v>
      </c>
      <c r="S3135" t="s">
        <v>8175</v>
      </c>
      <c r="T3135" s="7">
        <v>42982</v>
      </c>
      <c r="U3135" t="s">
        <v>4440</v>
      </c>
      <c r="V3135" s="7">
        <v>42982</v>
      </c>
      <c r="W3135" t="s">
        <v>8211</v>
      </c>
      <c r="X3135" t="s">
        <v>8205</v>
      </c>
      <c r="Y3135">
        <v>2017</v>
      </c>
      <c r="Z3135">
        <v>4</v>
      </c>
    </row>
    <row r="3136" spans="1:26" x14ac:dyDescent="0.25">
      <c r="A3136" t="s">
        <v>7647</v>
      </c>
      <c r="B3136" t="s">
        <v>7648</v>
      </c>
      <c r="C3136" t="s">
        <v>7648</v>
      </c>
      <c r="D3136">
        <v>0</v>
      </c>
      <c r="E3136">
        <v>130</v>
      </c>
      <c r="F3136">
        <v>2</v>
      </c>
      <c r="G3136">
        <v>10</v>
      </c>
      <c r="H3136" t="s">
        <v>8183</v>
      </c>
      <c r="I3136" t="s">
        <v>8158</v>
      </c>
      <c r="J3136" t="s">
        <v>132</v>
      </c>
      <c r="K3136" t="s">
        <v>8163</v>
      </c>
      <c r="L3136" s="5">
        <v>6.7</v>
      </c>
      <c r="M3136" t="s">
        <v>8178</v>
      </c>
      <c r="N3136" s="6">
        <v>93252</v>
      </c>
      <c r="O3136" t="s">
        <v>8179</v>
      </c>
      <c r="P3136" s="6">
        <v>130000000</v>
      </c>
      <c r="Q3136" s="6">
        <v>349546142</v>
      </c>
      <c r="R3136">
        <v>219546142</v>
      </c>
      <c r="S3136" t="s">
        <v>8175</v>
      </c>
      <c r="T3136" s="7">
        <v>43433</v>
      </c>
      <c r="U3136" t="s">
        <v>2952</v>
      </c>
      <c r="V3136" s="7">
        <v>43433</v>
      </c>
      <c r="W3136" t="s">
        <v>8207</v>
      </c>
      <c r="X3136" t="s">
        <v>8199</v>
      </c>
      <c r="Y3136">
        <v>2018</v>
      </c>
      <c r="Z3136">
        <v>29</v>
      </c>
    </row>
    <row r="3137" spans="1:26" x14ac:dyDescent="0.25">
      <c r="A3137" t="s">
        <v>7649</v>
      </c>
      <c r="B3137" t="s">
        <v>2246</v>
      </c>
      <c r="C3137" t="s">
        <v>2246</v>
      </c>
      <c r="D3137">
        <v>0</v>
      </c>
      <c r="E3137">
        <v>118</v>
      </c>
      <c r="F3137">
        <v>1</v>
      </c>
      <c r="G3137">
        <v>58</v>
      </c>
      <c r="H3137" t="s">
        <v>8177</v>
      </c>
      <c r="I3137" t="s">
        <v>5529</v>
      </c>
      <c r="J3137" t="s">
        <v>8158</v>
      </c>
      <c r="K3137" t="s">
        <v>132</v>
      </c>
      <c r="L3137" s="5">
        <v>5</v>
      </c>
      <c r="M3137" t="s">
        <v>8188</v>
      </c>
      <c r="N3137" s="6">
        <v>78026</v>
      </c>
      <c r="O3137" t="s">
        <v>8179</v>
      </c>
      <c r="P3137" s="6">
        <v>48000000</v>
      </c>
      <c r="Q3137" s="6">
        <v>73279888</v>
      </c>
      <c r="R3137">
        <v>25279888</v>
      </c>
      <c r="S3137" t="s">
        <v>8175</v>
      </c>
      <c r="T3137" s="7">
        <v>43780</v>
      </c>
      <c r="U3137" t="s">
        <v>5847</v>
      </c>
      <c r="V3137" s="7">
        <v>43780</v>
      </c>
      <c r="W3137" t="s">
        <v>8207</v>
      </c>
      <c r="X3137" t="s">
        <v>8205</v>
      </c>
      <c r="Y3137">
        <v>2019</v>
      </c>
      <c r="Z3137">
        <v>11</v>
      </c>
    </row>
    <row r="3138" spans="1:26" x14ac:dyDescent="0.25">
      <c r="A3138" t="s">
        <v>7650</v>
      </c>
      <c r="B3138" t="s">
        <v>7651</v>
      </c>
      <c r="C3138" t="s">
        <v>7651</v>
      </c>
      <c r="D3138">
        <v>0</v>
      </c>
      <c r="E3138">
        <v>113</v>
      </c>
      <c r="F3138">
        <v>1</v>
      </c>
      <c r="G3138">
        <v>53</v>
      </c>
      <c r="H3138" t="s">
        <v>8177</v>
      </c>
      <c r="I3138" t="s">
        <v>5529</v>
      </c>
      <c r="J3138" t="s">
        <v>8161</v>
      </c>
      <c r="K3138" t="s">
        <v>3857</v>
      </c>
      <c r="L3138" s="5">
        <v>6.3</v>
      </c>
      <c r="M3138" t="s">
        <v>8178</v>
      </c>
      <c r="N3138" s="6">
        <v>227495</v>
      </c>
      <c r="O3138" t="s">
        <v>8182</v>
      </c>
      <c r="P3138" s="6">
        <v>200000000</v>
      </c>
      <c r="Q3138" s="6">
        <v>470116094</v>
      </c>
      <c r="R3138">
        <v>270116094</v>
      </c>
      <c r="S3138" t="s">
        <v>8175</v>
      </c>
      <c r="T3138" s="7">
        <v>44279</v>
      </c>
      <c r="U3138" t="s">
        <v>5496</v>
      </c>
      <c r="V3138" s="7">
        <v>44279</v>
      </c>
      <c r="W3138" t="s">
        <v>8203</v>
      </c>
      <c r="X3138" t="s">
        <v>8202</v>
      </c>
      <c r="Y3138">
        <v>2021</v>
      </c>
      <c r="Z3138">
        <v>24</v>
      </c>
    </row>
    <row r="3139" spans="1:26" x14ac:dyDescent="0.25">
      <c r="A3139" t="s">
        <v>7652</v>
      </c>
      <c r="B3139" t="s">
        <v>7653</v>
      </c>
      <c r="C3139" t="s">
        <v>7653</v>
      </c>
      <c r="D3139">
        <v>0</v>
      </c>
      <c r="E3139">
        <v>104</v>
      </c>
      <c r="F3139">
        <v>1</v>
      </c>
      <c r="G3139">
        <v>44</v>
      </c>
      <c r="H3139" t="s">
        <v>8177</v>
      </c>
      <c r="I3139" t="s">
        <v>83</v>
      </c>
      <c r="J3139" t="s">
        <v>8166</v>
      </c>
      <c r="K3139" t="s">
        <v>3857</v>
      </c>
      <c r="L3139" s="5">
        <v>7.8</v>
      </c>
      <c r="M3139" t="s">
        <v>8181</v>
      </c>
      <c r="N3139" s="6">
        <v>668747</v>
      </c>
      <c r="O3139" t="s">
        <v>8184</v>
      </c>
      <c r="P3139" s="6">
        <v>4500000</v>
      </c>
      <c r="Q3139" s="6">
        <v>255745157</v>
      </c>
      <c r="R3139">
        <v>251245157</v>
      </c>
      <c r="S3139" t="s">
        <v>8175</v>
      </c>
      <c r="T3139" s="7">
        <v>42758</v>
      </c>
      <c r="U3139" t="s">
        <v>5109</v>
      </c>
      <c r="V3139" s="7">
        <v>42758</v>
      </c>
      <c r="W3139" t="s">
        <v>8198</v>
      </c>
      <c r="X3139" t="s">
        <v>8205</v>
      </c>
      <c r="Y3139">
        <v>2017</v>
      </c>
      <c r="Z3139">
        <v>23</v>
      </c>
    </row>
    <row r="3140" spans="1:26" x14ac:dyDescent="0.25">
      <c r="A3140" t="s">
        <v>7654</v>
      </c>
      <c r="B3140" t="s">
        <v>7655</v>
      </c>
      <c r="C3140" t="s">
        <v>7655</v>
      </c>
      <c r="D3140">
        <v>0</v>
      </c>
      <c r="E3140">
        <v>122</v>
      </c>
      <c r="F3140">
        <v>2</v>
      </c>
      <c r="G3140">
        <v>2</v>
      </c>
      <c r="H3140" t="s">
        <v>8183</v>
      </c>
      <c r="I3140" t="s">
        <v>5529</v>
      </c>
      <c r="J3140" t="s">
        <v>8162</v>
      </c>
      <c r="K3140" t="s">
        <v>145</v>
      </c>
      <c r="L3140" s="5">
        <v>7.1</v>
      </c>
      <c r="M3140" t="s">
        <v>8181</v>
      </c>
      <c r="N3140" s="6">
        <v>161318</v>
      </c>
      <c r="O3140" t="s">
        <v>8182</v>
      </c>
      <c r="P3140" s="6">
        <v>35000000</v>
      </c>
      <c r="Q3140" s="6">
        <v>75837743</v>
      </c>
      <c r="R3140">
        <v>40837743</v>
      </c>
      <c r="S3140" t="s">
        <v>8175</v>
      </c>
      <c r="T3140" s="7">
        <v>43269</v>
      </c>
      <c r="U3140" t="s">
        <v>7656</v>
      </c>
      <c r="V3140" s="7">
        <v>43269</v>
      </c>
      <c r="W3140" t="s">
        <v>8208</v>
      </c>
      <c r="X3140" t="s">
        <v>8205</v>
      </c>
      <c r="Y3140">
        <v>2018</v>
      </c>
      <c r="Z3140">
        <v>18</v>
      </c>
    </row>
    <row r="3141" spans="1:26" x14ac:dyDescent="0.25">
      <c r="A3141" t="s">
        <v>7657</v>
      </c>
      <c r="B3141" t="s">
        <v>7658</v>
      </c>
      <c r="C3141" t="s">
        <v>7658</v>
      </c>
      <c r="D3141">
        <v>0</v>
      </c>
      <c r="E3141">
        <v>111</v>
      </c>
      <c r="F3141">
        <v>1</v>
      </c>
      <c r="G3141">
        <v>51</v>
      </c>
      <c r="H3141" t="s">
        <v>8177</v>
      </c>
      <c r="I3141" t="s">
        <v>83</v>
      </c>
      <c r="J3141" t="s">
        <v>8166</v>
      </c>
      <c r="K3141" t="s">
        <v>8161</v>
      </c>
      <c r="L3141" s="5">
        <v>6.2</v>
      </c>
      <c r="M3141" t="s">
        <v>8178</v>
      </c>
      <c r="N3141" s="6">
        <v>54207</v>
      </c>
      <c r="O3141" t="s">
        <v>8179</v>
      </c>
      <c r="P3141" s="6">
        <v>6000000</v>
      </c>
      <c r="Q3141" s="6">
        <v>1023510</v>
      </c>
      <c r="R3141">
        <v>-4976490</v>
      </c>
      <c r="S3141" t="s">
        <v>8185</v>
      </c>
      <c r="T3141" s="7">
        <v>43715</v>
      </c>
      <c r="U3141" t="s">
        <v>7659</v>
      </c>
      <c r="V3141" s="7">
        <v>43715</v>
      </c>
      <c r="W3141" t="s">
        <v>8211</v>
      </c>
      <c r="X3141" t="s">
        <v>8206</v>
      </c>
      <c r="Y3141">
        <v>2019</v>
      </c>
      <c r="Z3141">
        <v>7</v>
      </c>
    </row>
    <row r="3142" spans="1:26" x14ac:dyDescent="0.25">
      <c r="A3142" t="s">
        <v>7660</v>
      </c>
      <c r="B3142" t="s">
        <v>7661</v>
      </c>
      <c r="C3142" t="s">
        <v>7661</v>
      </c>
      <c r="D3142">
        <v>0</v>
      </c>
      <c r="E3142">
        <v>119</v>
      </c>
      <c r="F3142">
        <v>1</v>
      </c>
      <c r="G3142">
        <v>59</v>
      </c>
      <c r="H3142" t="s">
        <v>8177</v>
      </c>
      <c r="I3142" t="s">
        <v>8160</v>
      </c>
      <c r="J3142" t="s">
        <v>132</v>
      </c>
      <c r="K3142" t="s">
        <v>145</v>
      </c>
      <c r="L3142" s="5">
        <v>7.5</v>
      </c>
      <c r="M3142" t="s">
        <v>8181</v>
      </c>
      <c r="N3142" s="6">
        <v>214329</v>
      </c>
      <c r="O3142" t="s">
        <v>8182</v>
      </c>
      <c r="P3142" s="6">
        <v>15000000</v>
      </c>
      <c r="Q3142" s="6">
        <v>95918706</v>
      </c>
      <c r="R3142">
        <v>80918706</v>
      </c>
      <c r="S3142" t="s">
        <v>8175</v>
      </c>
      <c r="T3142" s="7">
        <v>43342</v>
      </c>
      <c r="U3142" t="s">
        <v>7662</v>
      </c>
      <c r="V3142" s="7">
        <v>43342</v>
      </c>
      <c r="W3142" t="s">
        <v>8212</v>
      </c>
      <c r="X3142" t="s">
        <v>8199</v>
      </c>
      <c r="Y3142">
        <v>2018</v>
      </c>
      <c r="Z3142">
        <v>30</v>
      </c>
    </row>
    <row r="3143" spans="1:26" x14ac:dyDescent="0.25">
      <c r="A3143" t="s">
        <v>7663</v>
      </c>
      <c r="B3143" t="s">
        <v>7664</v>
      </c>
      <c r="C3143" t="s">
        <v>7664</v>
      </c>
      <c r="D3143">
        <v>0</v>
      </c>
      <c r="E3143">
        <v>127</v>
      </c>
      <c r="F3143">
        <v>2</v>
      </c>
      <c r="G3143">
        <v>7</v>
      </c>
      <c r="H3143" t="s">
        <v>8183</v>
      </c>
      <c r="I3143" t="s">
        <v>5529</v>
      </c>
      <c r="J3143" t="s">
        <v>8158</v>
      </c>
      <c r="K3143" t="s">
        <v>8161</v>
      </c>
      <c r="L3143" s="5">
        <v>6.1</v>
      </c>
      <c r="M3143" t="s">
        <v>8178</v>
      </c>
      <c r="N3143" s="6">
        <v>87222</v>
      </c>
      <c r="O3143" t="s">
        <v>8179</v>
      </c>
      <c r="P3143" s="6">
        <v>200000000</v>
      </c>
      <c r="Q3143" s="6">
        <v>438966392</v>
      </c>
      <c r="R3143">
        <v>238966392</v>
      </c>
      <c r="S3143" t="s">
        <v>8175</v>
      </c>
      <c r="T3143" s="7">
        <v>45073</v>
      </c>
      <c r="U3143" t="s">
        <v>7665</v>
      </c>
      <c r="V3143" s="7">
        <v>45073</v>
      </c>
      <c r="W3143" t="s">
        <v>8213</v>
      </c>
      <c r="X3143" t="s">
        <v>8206</v>
      </c>
      <c r="Y3143">
        <v>2023</v>
      </c>
      <c r="Z3143">
        <v>27</v>
      </c>
    </row>
    <row r="3144" spans="1:26" x14ac:dyDescent="0.25">
      <c r="A3144" t="s">
        <v>7666</v>
      </c>
      <c r="B3144" t="s">
        <v>7667</v>
      </c>
      <c r="C3144" t="s">
        <v>7667</v>
      </c>
      <c r="D3144">
        <v>0</v>
      </c>
      <c r="E3144">
        <v>118</v>
      </c>
      <c r="F3144">
        <v>1</v>
      </c>
      <c r="G3144">
        <v>58</v>
      </c>
      <c r="H3144" t="s">
        <v>8177</v>
      </c>
      <c r="I3144" t="s">
        <v>5529</v>
      </c>
      <c r="J3144" t="s">
        <v>8158</v>
      </c>
      <c r="K3144" t="s">
        <v>132</v>
      </c>
      <c r="L3144" s="5">
        <v>7</v>
      </c>
      <c r="M3144" t="s">
        <v>8178</v>
      </c>
      <c r="N3144" s="6">
        <v>437607</v>
      </c>
      <c r="O3144" t="s">
        <v>8182</v>
      </c>
      <c r="P3144" s="6">
        <v>162000000</v>
      </c>
      <c r="Q3144" s="6">
        <v>622674139</v>
      </c>
      <c r="R3144">
        <v>460674139</v>
      </c>
      <c r="S3144" t="s">
        <v>8175</v>
      </c>
      <c r="T3144" s="7">
        <v>43276</v>
      </c>
      <c r="U3144" t="s">
        <v>2446</v>
      </c>
      <c r="V3144" s="7">
        <v>43276</v>
      </c>
      <c r="W3144" t="s">
        <v>8208</v>
      </c>
      <c r="X3144" t="s">
        <v>8205</v>
      </c>
      <c r="Y3144">
        <v>2018</v>
      </c>
      <c r="Z3144">
        <v>25</v>
      </c>
    </row>
    <row r="3145" spans="1:26" x14ac:dyDescent="0.25">
      <c r="A3145" t="s">
        <v>7668</v>
      </c>
      <c r="B3145" t="s">
        <v>7669</v>
      </c>
      <c r="C3145" t="s">
        <v>7669</v>
      </c>
      <c r="D3145">
        <v>0</v>
      </c>
      <c r="E3145">
        <v>104</v>
      </c>
      <c r="F3145">
        <v>1</v>
      </c>
      <c r="G3145">
        <v>44</v>
      </c>
      <c r="H3145" t="s">
        <v>8177</v>
      </c>
      <c r="I3145" t="s">
        <v>5529</v>
      </c>
      <c r="J3145" t="s">
        <v>8158</v>
      </c>
      <c r="K3145" t="s">
        <v>83</v>
      </c>
      <c r="L3145" s="5">
        <v>5.2</v>
      </c>
      <c r="M3145" t="s">
        <v>8178</v>
      </c>
      <c r="N3145" s="6">
        <v>143873</v>
      </c>
      <c r="O3145" t="s">
        <v>8182</v>
      </c>
      <c r="P3145" s="6">
        <v>75000000</v>
      </c>
      <c r="Q3145" s="6">
        <v>167460961</v>
      </c>
      <c r="R3145">
        <v>92460961</v>
      </c>
      <c r="S3145" t="s">
        <v>8175</v>
      </c>
      <c r="T3145" s="7">
        <v>44643</v>
      </c>
      <c r="U3145" t="s">
        <v>4892</v>
      </c>
      <c r="V3145" s="7">
        <v>44643</v>
      </c>
      <c r="W3145" t="s">
        <v>8203</v>
      </c>
      <c r="X3145" t="s">
        <v>8202</v>
      </c>
      <c r="Y3145">
        <v>2022</v>
      </c>
      <c r="Z3145">
        <v>23</v>
      </c>
    </row>
    <row r="3146" spans="1:26" x14ac:dyDescent="0.25">
      <c r="A3146" t="s">
        <v>7670</v>
      </c>
      <c r="B3146" t="s">
        <v>7671</v>
      </c>
      <c r="C3146" t="s">
        <v>7671</v>
      </c>
      <c r="D3146">
        <v>0</v>
      </c>
      <c r="E3146">
        <v>121</v>
      </c>
      <c r="F3146">
        <v>2</v>
      </c>
      <c r="G3146">
        <v>1</v>
      </c>
      <c r="H3146" t="s">
        <v>8183</v>
      </c>
      <c r="I3146" t="s">
        <v>145</v>
      </c>
      <c r="J3146" t="s">
        <v>83</v>
      </c>
      <c r="K3146" t="s">
        <v>8166</v>
      </c>
      <c r="L3146" s="5">
        <v>6.6</v>
      </c>
      <c r="M3146" t="s">
        <v>8178</v>
      </c>
      <c r="N3146" s="6">
        <v>243141</v>
      </c>
      <c r="O3146" t="s">
        <v>8182</v>
      </c>
      <c r="P3146" s="6">
        <v>30000000</v>
      </c>
      <c r="Q3146" s="6">
        <v>44516999</v>
      </c>
      <c r="R3146">
        <v>14516999</v>
      </c>
      <c r="S3146" t="s">
        <v>8175</v>
      </c>
      <c r="T3146" s="7">
        <v>42983</v>
      </c>
      <c r="U3146" t="s">
        <v>2137</v>
      </c>
      <c r="V3146" s="7">
        <v>42983</v>
      </c>
      <c r="W3146" t="s">
        <v>8211</v>
      </c>
      <c r="X3146" t="s">
        <v>8197</v>
      </c>
      <c r="Y3146">
        <v>2017</v>
      </c>
      <c r="Z3146">
        <v>5</v>
      </c>
    </row>
    <row r="3147" spans="1:26" x14ac:dyDescent="0.25">
      <c r="A3147" t="s">
        <v>7672</v>
      </c>
      <c r="B3147" t="s">
        <v>7673</v>
      </c>
      <c r="C3147" t="s">
        <v>7673</v>
      </c>
      <c r="D3147">
        <v>0</v>
      </c>
      <c r="E3147">
        <v>86</v>
      </c>
      <c r="F3147">
        <v>1</v>
      </c>
      <c r="G3147">
        <v>26</v>
      </c>
      <c r="H3147" t="s">
        <v>8177</v>
      </c>
      <c r="I3147" t="s">
        <v>8158</v>
      </c>
      <c r="J3147" t="s">
        <v>8159</v>
      </c>
      <c r="K3147" t="s">
        <v>132</v>
      </c>
      <c r="L3147" s="5">
        <v>6.4</v>
      </c>
      <c r="M3147" t="s">
        <v>8178</v>
      </c>
      <c r="N3147" s="6">
        <v>67043</v>
      </c>
      <c r="O3147" t="s">
        <v>8179</v>
      </c>
      <c r="P3147" s="6">
        <v>80000000</v>
      </c>
      <c r="Q3147" s="6">
        <v>431058604</v>
      </c>
      <c r="R3147">
        <v>351058604</v>
      </c>
      <c r="S3147" t="s">
        <v>8175</v>
      </c>
      <c r="T3147" s="7">
        <v>43609</v>
      </c>
      <c r="U3147" t="s">
        <v>7674</v>
      </c>
      <c r="V3147" s="7">
        <v>43609</v>
      </c>
      <c r="W3147" t="s">
        <v>8213</v>
      </c>
      <c r="X3147" t="s">
        <v>1465</v>
      </c>
      <c r="Y3147">
        <v>2019</v>
      </c>
      <c r="Z3147">
        <v>24</v>
      </c>
    </row>
    <row r="3148" spans="1:26" x14ac:dyDescent="0.25">
      <c r="A3148" t="s">
        <v>7675</v>
      </c>
      <c r="B3148" t="s">
        <v>7676</v>
      </c>
      <c r="C3148" t="s">
        <v>7676</v>
      </c>
      <c r="D3148">
        <v>0</v>
      </c>
      <c r="E3148">
        <v>87</v>
      </c>
      <c r="F3148">
        <v>1</v>
      </c>
      <c r="G3148">
        <v>27</v>
      </c>
      <c r="H3148" t="s">
        <v>8177</v>
      </c>
      <c r="I3148" t="s">
        <v>8158</v>
      </c>
      <c r="J3148" t="s">
        <v>8159</v>
      </c>
      <c r="K3148" t="s">
        <v>132</v>
      </c>
      <c r="L3148" s="5">
        <v>6.5</v>
      </c>
      <c r="M3148" t="s">
        <v>8178</v>
      </c>
      <c r="N3148" s="6">
        <v>80040</v>
      </c>
      <c r="O3148" t="s">
        <v>8179</v>
      </c>
      <c r="P3148" s="6">
        <v>80000000</v>
      </c>
      <c r="Q3148" s="6">
        <v>939628210</v>
      </c>
      <c r="R3148">
        <v>859628210</v>
      </c>
      <c r="S3148" t="s">
        <v>8175</v>
      </c>
      <c r="T3148" s="7">
        <v>44725</v>
      </c>
      <c r="U3148" t="s">
        <v>7677</v>
      </c>
      <c r="V3148" s="7">
        <v>44725</v>
      </c>
      <c r="W3148" t="s">
        <v>8208</v>
      </c>
      <c r="X3148" t="s">
        <v>8205</v>
      </c>
      <c r="Y3148">
        <v>2022</v>
      </c>
      <c r="Z3148">
        <v>13</v>
      </c>
    </row>
    <row r="3149" spans="1:26" x14ac:dyDescent="0.25">
      <c r="A3149" t="s">
        <v>7678</v>
      </c>
      <c r="B3149" t="s">
        <v>7679</v>
      </c>
      <c r="C3149" t="s">
        <v>7679</v>
      </c>
      <c r="D3149">
        <v>0</v>
      </c>
      <c r="E3149">
        <v>109</v>
      </c>
      <c r="F3149">
        <v>1</v>
      </c>
      <c r="G3149">
        <v>49</v>
      </c>
      <c r="H3149" t="s">
        <v>8177</v>
      </c>
      <c r="I3149" t="s">
        <v>83</v>
      </c>
      <c r="J3149" t="s">
        <v>8166</v>
      </c>
      <c r="K3149" t="s">
        <v>3857</v>
      </c>
      <c r="L3149" s="5">
        <v>6.5</v>
      </c>
      <c r="M3149" t="s">
        <v>8178</v>
      </c>
      <c r="N3149" s="6">
        <v>147407</v>
      </c>
      <c r="O3149" t="s">
        <v>8182</v>
      </c>
      <c r="P3149" s="6">
        <v>15000000</v>
      </c>
      <c r="Q3149" s="6">
        <v>306592201</v>
      </c>
      <c r="R3149">
        <v>291592201</v>
      </c>
      <c r="S3149" t="s">
        <v>8175</v>
      </c>
      <c r="T3149" s="7">
        <v>42905</v>
      </c>
      <c r="U3149" t="s">
        <v>4032</v>
      </c>
      <c r="V3149" s="7">
        <v>42905</v>
      </c>
      <c r="W3149" t="s">
        <v>8208</v>
      </c>
      <c r="X3149" t="s">
        <v>8205</v>
      </c>
      <c r="Y3149">
        <v>2017</v>
      </c>
      <c r="Z3149">
        <v>19</v>
      </c>
    </row>
    <row r="3150" spans="1:26" x14ac:dyDescent="0.25">
      <c r="A3150" t="s">
        <v>7680</v>
      </c>
      <c r="B3150" t="s">
        <v>7681</v>
      </c>
      <c r="C3150" t="s">
        <v>7681</v>
      </c>
      <c r="D3150">
        <v>0</v>
      </c>
      <c r="E3150">
        <v>110</v>
      </c>
      <c r="F3150">
        <v>1</v>
      </c>
      <c r="G3150">
        <v>50</v>
      </c>
      <c r="H3150" t="s">
        <v>8177</v>
      </c>
      <c r="I3150" t="s">
        <v>5529</v>
      </c>
      <c r="J3150" t="s">
        <v>132</v>
      </c>
      <c r="K3150" t="s">
        <v>8162</v>
      </c>
      <c r="L3150" s="5">
        <v>6.3</v>
      </c>
      <c r="M3150" t="s">
        <v>8178</v>
      </c>
      <c r="N3150" s="6">
        <v>235893</v>
      </c>
      <c r="O3150" t="s">
        <v>8182</v>
      </c>
      <c r="P3150" s="6">
        <v>70000000</v>
      </c>
      <c r="Q3150" s="6">
        <v>297795726</v>
      </c>
      <c r="R3150">
        <v>227795726</v>
      </c>
      <c r="S3150" t="s">
        <v>8175</v>
      </c>
      <c r="T3150" s="7">
        <v>43256</v>
      </c>
      <c r="U3150" t="s">
        <v>1970</v>
      </c>
      <c r="V3150" s="7">
        <v>43256</v>
      </c>
      <c r="W3150" t="s">
        <v>8208</v>
      </c>
      <c r="X3150" t="s">
        <v>8197</v>
      </c>
      <c r="Y3150">
        <v>2018</v>
      </c>
      <c r="Z3150">
        <v>5</v>
      </c>
    </row>
    <row r="3151" spans="1:26" x14ac:dyDescent="0.25">
      <c r="A3151" t="s">
        <v>7682</v>
      </c>
      <c r="B3151" t="s">
        <v>7683</v>
      </c>
      <c r="C3151" t="s">
        <v>7683</v>
      </c>
      <c r="D3151">
        <v>0</v>
      </c>
      <c r="E3151">
        <v>110</v>
      </c>
      <c r="F3151">
        <v>1</v>
      </c>
      <c r="G3151">
        <v>50</v>
      </c>
      <c r="H3151" t="s">
        <v>8177</v>
      </c>
      <c r="I3151" t="s">
        <v>132</v>
      </c>
      <c r="J3151" t="s">
        <v>145</v>
      </c>
      <c r="K3151" t="s">
        <v>5802</v>
      </c>
      <c r="L3151" s="5">
        <v>7.5</v>
      </c>
      <c r="M3151" t="s">
        <v>8181</v>
      </c>
      <c r="N3151" s="6">
        <v>122642</v>
      </c>
      <c r="O3151" t="s">
        <v>8182</v>
      </c>
      <c r="P3151" s="6">
        <v>17000000</v>
      </c>
      <c r="Q3151" s="6">
        <v>66719009</v>
      </c>
      <c r="R3151">
        <v>49719009</v>
      </c>
      <c r="S3151" t="s">
        <v>8175</v>
      </c>
      <c r="T3151" s="7">
        <v>43158</v>
      </c>
      <c r="U3151" t="s">
        <v>5002</v>
      </c>
      <c r="V3151" s="7">
        <v>43158</v>
      </c>
      <c r="W3151" t="s">
        <v>8201</v>
      </c>
      <c r="X3151" t="s">
        <v>8197</v>
      </c>
      <c r="Y3151">
        <v>2018</v>
      </c>
      <c r="Z3151">
        <v>27</v>
      </c>
    </row>
    <row r="3152" spans="1:26" x14ac:dyDescent="0.25">
      <c r="A3152" t="s">
        <v>7684</v>
      </c>
      <c r="B3152" t="s">
        <v>7685</v>
      </c>
      <c r="C3152" t="s">
        <v>7685</v>
      </c>
      <c r="D3152">
        <v>0</v>
      </c>
      <c r="E3152">
        <v>115</v>
      </c>
      <c r="F3152">
        <v>1</v>
      </c>
      <c r="G3152">
        <v>55</v>
      </c>
      <c r="H3152" t="s">
        <v>8177</v>
      </c>
      <c r="I3152" t="s">
        <v>5529</v>
      </c>
      <c r="J3152" t="s">
        <v>8158</v>
      </c>
      <c r="K3152" t="s">
        <v>8162</v>
      </c>
      <c r="L3152" s="5">
        <v>6.1</v>
      </c>
      <c r="M3152" t="s">
        <v>8178</v>
      </c>
      <c r="N3152" s="6">
        <v>50556</v>
      </c>
      <c r="O3152" t="s">
        <v>8179</v>
      </c>
      <c r="P3152" s="6">
        <v>43000000</v>
      </c>
      <c r="Q3152" s="6">
        <v>35164920</v>
      </c>
      <c r="R3152">
        <v>-7835080</v>
      </c>
      <c r="S3152" t="s">
        <v>8185</v>
      </c>
      <c r="T3152" s="7">
        <v>43391</v>
      </c>
      <c r="U3152" t="s">
        <v>5590</v>
      </c>
      <c r="V3152" s="7">
        <v>43391</v>
      </c>
      <c r="W3152" t="s">
        <v>8204</v>
      </c>
      <c r="X3152" t="s">
        <v>8199</v>
      </c>
      <c r="Y3152">
        <v>2018</v>
      </c>
      <c r="Z3152">
        <v>18</v>
      </c>
    </row>
    <row r="3153" spans="1:26" x14ac:dyDescent="0.25">
      <c r="A3153" t="s">
        <v>7686</v>
      </c>
      <c r="B3153" t="s">
        <v>7687</v>
      </c>
      <c r="C3153" t="s">
        <v>7688</v>
      </c>
      <c r="D3153">
        <v>0</v>
      </c>
      <c r="E3153">
        <v>156</v>
      </c>
      <c r="F3153">
        <v>2</v>
      </c>
      <c r="G3153">
        <v>36</v>
      </c>
      <c r="H3153" t="s">
        <v>8183</v>
      </c>
      <c r="I3153" t="s">
        <v>145</v>
      </c>
      <c r="J3153" t="s">
        <v>83</v>
      </c>
      <c r="K3153" t="s">
        <v>8166</v>
      </c>
      <c r="L3153" s="5">
        <v>7.4</v>
      </c>
      <c r="M3153" t="s">
        <v>8181</v>
      </c>
      <c r="N3153" s="6">
        <v>77730</v>
      </c>
      <c r="O3153" t="s">
        <v>8179</v>
      </c>
      <c r="P3153" s="6">
        <v>6420000</v>
      </c>
      <c r="Q3153" s="6">
        <v>49851770</v>
      </c>
      <c r="R3153">
        <v>43431770</v>
      </c>
      <c r="S3153" t="s">
        <v>8175</v>
      </c>
      <c r="T3153" s="7">
        <v>42502</v>
      </c>
      <c r="U3153" t="s">
        <v>5330</v>
      </c>
      <c r="V3153" s="7">
        <v>42502</v>
      </c>
      <c r="W3153" t="s">
        <v>8213</v>
      </c>
      <c r="X3153" t="s">
        <v>8199</v>
      </c>
      <c r="Y3153">
        <v>2016</v>
      </c>
      <c r="Z3153">
        <v>12</v>
      </c>
    </row>
    <row r="3154" spans="1:26" x14ac:dyDescent="0.25">
      <c r="A3154" t="s">
        <v>7689</v>
      </c>
      <c r="B3154" t="s">
        <v>7690</v>
      </c>
      <c r="C3154" t="s">
        <v>7690</v>
      </c>
      <c r="D3154">
        <v>0</v>
      </c>
      <c r="E3154">
        <v>97</v>
      </c>
      <c r="F3154">
        <v>1</v>
      </c>
      <c r="G3154">
        <v>37</v>
      </c>
      <c r="H3154" t="s">
        <v>8177</v>
      </c>
      <c r="I3154" t="s">
        <v>8158</v>
      </c>
      <c r="J3154" t="s">
        <v>8159</v>
      </c>
      <c r="K3154" t="s">
        <v>132</v>
      </c>
      <c r="L3154" s="5">
        <v>6.3</v>
      </c>
      <c r="M3154" t="s">
        <v>8178</v>
      </c>
      <c r="N3154" s="6">
        <v>82173</v>
      </c>
      <c r="O3154" t="s">
        <v>8179</v>
      </c>
      <c r="P3154" s="6">
        <v>80000000</v>
      </c>
      <c r="Q3154" s="6">
        <v>528583774</v>
      </c>
      <c r="R3154">
        <v>448583774</v>
      </c>
      <c r="S3154" t="s">
        <v>8175</v>
      </c>
      <c r="T3154" s="7">
        <v>43264</v>
      </c>
      <c r="U3154" t="s">
        <v>4599</v>
      </c>
      <c r="V3154" s="7">
        <v>43264</v>
      </c>
      <c r="W3154" t="s">
        <v>8208</v>
      </c>
      <c r="X3154" t="s">
        <v>8202</v>
      </c>
      <c r="Y3154">
        <v>2018</v>
      </c>
      <c r="Z3154">
        <v>13</v>
      </c>
    </row>
    <row r="3155" spans="1:26" x14ac:dyDescent="0.25">
      <c r="A3155" t="s">
        <v>7691</v>
      </c>
      <c r="B3155" t="s">
        <v>7692</v>
      </c>
      <c r="C3155" t="s">
        <v>7692</v>
      </c>
      <c r="D3155">
        <v>0</v>
      </c>
      <c r="E3155">
        <v>113</v>
      </c>
      <c r="F3155">
        <v>1</v>
      </c>
      <c r="G3155">
        <v>53</v>
      </c>
      <c r="H3155" t="s">
        <v>8177</v>
      </c>
      <c r="I3155" t="s">
        <v>5529</v>
      </c>
      <c r="J3155" t="s">
        <v>145</v>
      </c>
      <c r="K3155" t="s">
        <v>83</v>
      </c>
      <c r="L3155" s="5">
        <v>5</v>
      </c>
      <c r="M3155" t="s">
        <v>8188</v>
      </c>
      <c r="N3155" s="6">
        <v>56605</v>
      </c>
      <c r="O3155" t="s">
        <v>8179</v>
      </c>
      <c r="P3155" s="6">
        <v>20000000</v>
      </c>
      <c r="Q3155" s="6">
        <v>0</v>
      </c>
      <c r="R3155">
        <v>-20000000</v>
      </c>
      <c r="S3155" t="s">
        <v>8185</v>
      </c>
      <c r="T3155" s="7">
        <v>43294</v>
      </c>
      <c r="U3155" t="s">
        <v>7693</v>
      </c>
      <c r="V3155" s="7">
        <v>43294</v>
      </c>
      <c r="W3155" t="s">
        <v>8209</v>
      </c>
      <c r="X3155" t="s">
        <v>1465</v>
      </c>
      <c r="Y3155">
        <v>2018</v>
      </c>
      <c r="Z3155">
        <v>13</v>
      </c>
    </row>
    <row r="3156" spans="1:26" x14ac:dyDescent="0.25">
      <c r="A3156" t="s">
        <v>7694</v>
      </c>
      <c r="B3156" t="s">
        <v>7695</v>
      </c>
      <c r="C3156" t="s">
        <v>7695</v>
      </c>
      <c r="D3156">
        <v>0</v>
      </c>
      <c r="E3156">
        <v>118</v>
      </c>
      <c r="F3156">
        <v>1</v>
      </c>
      <c r="G3156">
        <v>58</v>
      </c>
      <c r="H3156" t="s">
        <v>8177</v>
      </c>
      <c r="I3156" t="s">
        <v>132</v>
      </c>
      <c r="J3156" t="s">
        <v>145</v>
      </c>
      <c r="K3156" t="s">
        <v>8157</v>
      </c>
      <c r="L3156" s="5">
        <v>7.3</v>
      </c>
      <c r="M3156" t="s">
        <v>8181</v>
      </c>
      <c r="N3156" s="6">
        <v>86974</v>
      </c>
      <c r="O3156" t="s">
        <v>8179</v>
      </c>
      <c r="P3156" s="6">
        <v>5000000</v>
      </c>
      <c r="Q3156" s="6">
        <v>9595362</v>
      </c>
      <c r="R3156">
        <v>4595362</v>
      </c>
      <c r="S3156" t="s">
        <v>8175</v>
      </c>
      <c r="T3156" s="7">
        <v>42506</v>
      </c>
      <c r="U3156" t="s">
        <v>619</v>
      </c>
      <c r="V3156" s="7">
        <v>42506</v>
      </c>
      <c r="W3156" t="s">
        <v>8213</v>
      </c>
      <c r="X3156" t="s">
        <v>8205</v>
      </c>
      <c r="Y3156">
        <v>2016</v>
      </c>
      <c r="Z3156">
        <v>16</v>
      </c>
    </row>
    <row r="3157" spans="1:26" x14ac:dyDescent="0.25">
      <c r="A3157" t="s">
        <v>7696</v>
      </c>
      <c r="B3157" t="s">
        <v>7697</v>
      </c>
      <c r="C3157" t="s">
        <v>7697</v>
      </c>
      <c r="D3157">
        <v>0</v>
      </c>
      <c r="E3157">
        <v>132</v>
      </c>
      <c r="F3157">
        <v>2</v>
      </c>
      <c r="G3157">
        <v>12</v>
      </c>
      <c r="H3157" t="s">
        <v>8183</v>
      </c>
      <c r="I3157" t="s">
        <v>8160</v>
      </c>
      <c r="J3157" t="s">
        <v>8162</v>
      </c>
      <c r="K3157" t="s">
        <v>145</v>
      </c>
      <c r="L3157" s="5">
        <v>6.8</v>
      </c>
      <c r="M3157" t="s">
        <v>8178</v>
      </c>
      <c r="N3157" s="6">
        <v>89115</v>
      </c>
      <c r="O3157" t="s">
        <v>8179</v>
      </c>
      <c r="P3157" s="6">
        <v>50000000</v>
      </c>
      <c r="Q3157" s="6">
        <v>56996304</v>
      </c>
      <c r="R3157">
        <v>6996304</v>
      </c>
      <c r="S3157" t="s">
        <v>8175</v>
      </c>
      <c r="T3157" s="7">
        <v>43087</v>
      </c>
      <c r="U3157" t="s">
        <v>236</v>
      </c>
      <c r="V3157" s="7">
        <v>43087</v>
      </c>
      <c r="W3157" t="s">
        <v>8196</v>
      </c>
      <c r="X3157" t="s">
        <v>8205</v>
      </c>
      <c r="Y3157">
        <v>2017</v>
      </c>
      <c r="Z3157">
        <v>18</v>
      </c>
    </row>
    <row r="3158" spans="1:26" x14ac:dyDescent="0.25">
      <c r="A3158" t="s">
        <v>7698</v>
      </c>
      <c r="B3158" t="s">
        <v>7699</v>
      </c>
      <c r="C3158" t="s">
        <v>7699</v>
      </c>
      <c r="D3158">
        <v>0</v>
      </c>
      <c r="E3158">
        <v>96</v>
      </c>
      <c r="F3158">
        <v>1</v>
      </c>
      <c r="G3158">
        <v>36</v>
      </c>
      <c r="H3158" t="s">
        <v>8177</v>
      </c>
      <c r="I3158" t="s">
        <v>132</v>
      </c>
      <c r="J3158" t="s">
        <v>83</v>
      </c>
      <c r="K3158" t="s">
        <v>8166</v>
      </c>
      <c r="L3158" s="5">
        <v>6.6</v>
      </c>
      <c r="M3158" t="s">
        <v>8178</v>
      </c>
      <c r="N3158" s="6">
        <v>157755</v>
      </c>
      <c r="O3158" t="s">
        <v>8182</v>
      </c>
      <c r="P3158" s="6">
        <v>4800000</v>
      </c>
      <c r="Q3158" s="6">
        <v>125479266</v>
      </c>
      <c r="R3158">
        <v>120679266</v>
      </c>
      <c r="S3158" t="s">
        <v>8175</v>
      </c>
      <c r="T3158" s="7">
        <v>43015</v>
      </c>
      <c r="U3158" t="s">
        <v>5094</v>
      </c>
      <c r="V3158" s="7">
        <v>43015</v>
      </c>
      <c r="W3158" t="s">
        <v>8204</v>
      </c>
      <c r="X3158" t="s">
        <v>8206</v>
      </c>
      <c r="Y3158">
        <v>2017</v>
      </c>
      <c r="Z3158">
        <v>7</v>
      </c>
    </row>
    <row r="3159" spans="1:26" x14ac:dyDescent="0.25">
      <c r="A3159" t="s">
        <v>7700</v>
      </c>
      <c r="B3159" t="s">
        <v>7701</v>
      </c>
      <c r="C3159" t="s">
        <v>7701</v>
      </c>
      <c r="D3159">
        <v>0</v>
      </c>
      <c r="E3159">
        <v>107</v>
      </c>
      <c r="F3159">
        <v>1</v>
      </c>
      <c r="G3159">
        <v>47</v>
      </c>
      <c r="H3159" t="s">
        <v>8177</v>
      </c>
      <c r="I3159" t="s">
        <v>8162</v>
      </c>
      <c r="J3159" t="s">
        <v>145</v>
      </c>
      <c r="K3159" t="s">
        <v>8166</v>
      </c>
      <c r="L3159" s="5">
        <v>7.7</v>
      </c>
      <c r="M3159" t="s">
        <v>8181</v>
      </c>
      <c r="N3159" s="6">
        <v>271213</v>
      </c>
      <c r="O3159" t="s">
        <v>8182</v>
      </c>
      <c r="P3159" s="6">
        <v>11000000</v>
      </c>
      <c r="Q3159" s="6">
        <v>44202682</v>
      </c>
      <c r="R3159">
        <v>33202682</v>
      </c>
      <c r="S3159" t="s">
        <v>8175</v>
      </c>
      <c r="T3159" s="7">
        <v>42756</v>
      </c>
      <c r="U3159" t="s">
        <v>7702</v>
      </c>
      <c r="V3159" s="7">
        <v>42756</v>
      </c>
      <c r="W3159" t="s">
        <v>8198</v>
      </c>
      <c r="X3159" t="s">
        <v>8206</v>
      </c>
      <c r="Y3159">
        <v>2017</v>
      </c>
      <c r="Z3159">
        <v>21</v>
      </c>
    </row>
    <row r="3160" spans="1:26" x14ac:dyDescent="0.25">
      <c r="A3160" t="s">
        <v>7703</v>
      </c>
      <c r="B3160" t="s">
        <v>7704</v>
      </c>
      <c r="C3160" t="s">
        <v>7704</v>
      </c>
      <c r="D3160">
        <v>0</v>
      </c>
      <c r="E3160">
        <v>120</v>
      </c>
      <c r="F3160">
        <v>2</v>
      </c>
      <c r="G3160">
        <v>0</v>
      </c>
      <c r="H3160" t="s">
        <v>8177</v>
      </c>
      <c r="I3160" t="s">
        <v>145</v>
      </c>
      <c r="J3160" t="s">
        <v>8165</v>
      </c>
      <c r="K3160" t="s">
        <v>5802</v>
      </c>
      <c r="L3160" s="5">
        <v>7.7</v>
      </c>
      <c r="M3160" t="s">
        <v>8181</v>
      </c>
      <c r="N3160" s="6">
        <v>143832</v>
      </c>
      <c r="O3160" t="s">
        <v>8182</v>
      </c>
      <c r="P3160" s="6">
        <v>5400000</v>
      </c>
      <c r="Q3160" s="6">
        <v>516520</v>
      </c>
      <c r="R3160">
        <v>-4883480</v>
      </c>
      <c r="S3160" t="s">
        <v>8185</v>
      </c>
      <c r="T3160" s="7">
        <v>43714</v>
      </c>
      <c r="U3160" t="s">
        <v>7705</v>
      </c>
      <c r="V3160" s="7">
        <v>43714</v>
      </c>
      <c r="W3160" t="s">
        <v>8211</v>
      </c>
      <c r="X3160" t="s">
        <v>1465</v>
      </c>
      <c r="Y3160">
        <v>2019</v>
      </c>
      <c r="Z3160">
        <v>6</v>
      </c>
    </row>
    <row r="3161" spans="1:26" x14ac:dyDescent="0.25">
      <c r="A3161" t="s">
        <v>7706</v>
      </c>
      <c r="B3161" t="s">
        <v>7707</v>
      </c>
      <c r="C3161" t="s">
        <v>7707</v>
      </c>
      <c r="D3161">
        <v>0</v>
      </c>
      <c r="E3161">
        <v>143</v>
      </c>
      <c r="F3161">
        <v>2</v>
      </c>
      <c r="G3161">
        <v>23</v>
      </c>
      <c r="H3161" t="s">
        <v>8183</v>
      </c>
      <c r="I3161" t="s">
        <v>8162</v>
      </c>
      <c r="J3161" t="s">
        <v>145</v>
      </c>
      <c r="K3161" t="s">
        <v>8167</v>
      </c>
      <c r="L3161" s="5">
        <v>7.3</v>
      </c>
      <c r="M3161" t="s">
        <v>8181</v>
      </c>
      <c r="N3161" s="6">
        <v>55264</v>
      </c>
      <c r="O3161" t="s">
        <v>8179</v>
      </c>
      <c r="P3161" s="6">
        <v>34000000</v>
      </c>
      <c r="Q3161" s="6">
        <v>23355100</v>
      </c>
      <c r="R3161">
        <v>-10644900</v>
      </c>
      <c r="S3161" t="s">
        <v>8185</v>
      </c>
      <c r="T3161" s="7">
        <v>42941</v>
      </c>
      <c r="U3161" t="s">
        <v>1054</v>
      </c>
      <c r="V3161" s="7">
        <v>42941</v>
      </c>
      <c r="W3161" t="s">
        <v>8209</v>
      </c>
      <c r="X3161" t="s">
        <v>8197</v>
      </c>
      <c r="Y3161">
        <v>2017</v>
      </c>
      <c r="Z3161">
        <v>25</v>
      </c>
    </row>
    <row r="3162" spans="1:26" x14ac:dyDescent="0.25">
      <c r="A3162" t="s">
        <v>7708</v>
      </c>
      <c r="B3162" t="s">
        <v>7709</v>
      </c>
      <c r="C3162" t="s">
        <v>7710</v>
      </c>
      <c r="D3162">
        <v>0</v>
      </c>
      <c r="E3162">
        <v>143</v>
      </c>
      <c r="F3162">
        <v>2</v>
      </c>
      <c r="G3162">
        <v>23</v>
      </c>
      <c r="H3162" t="s">
        <v>8183</v>
      </c>
      <c r="I3162" t="s">
        <v>5529</v>
      </c>
      <c r="J3162" t="s">
        <v>8162</v>
      </c>
      <c r="K3162" t="s">
        <v>3857</v>
      </c>
      <c r="L3162" s="5">
        <v>5.2</v>
      </c>
      <c r="M3162" t="s">
        <v>8178</v>
      </c>
      <c r="N3162" s="6">
        <v>156606</v>
      </c>
      <c r="O3162" t="s">
        <v>8182</v>
      </c>
      <c r="P3162" s="6">
        <v>200000000</v>
      </c>
      <c r="Q3162" s="6">
        <v>726229501</v>
      </c>
      <c r="R3162">
        <v>526229501</v>
      </c>
      <c r="S3162" t="s">
        <v>8175</v>
      </c>
      <c r="T3162" s="7">
        <v>44335</v>
      </c>
      <c r="U3162" t="s">
        <v>4186</v>
      </c>
      <c r="V3162" s="7">
        <v>44335</v>
      </c>
      <c r="W3162" t="s">
        <v>8213</v>
      </c>
      <c r="X3162" t="s">
        <v>8202</v>
      </c>
      <c r="Y3162">
        <v>2021</v>
      </c>
      <c r="Z3162">
        <v>19</v>
      </c>
    </row>
    <row r="3163" spans="1:26" x14ac:dyDescent="0.25">
      <c r="A3163" t="s">
        <v>7711</v>
      </c>
      <c r="B3163" t="s">
        <v>7712</v>
      </c>
      <c r="C3163" t="s">
        <v>7712</v>
      </c>
      <c r="D3163">
        <v>0</v>
      </c>
      <c r="E3163">
        <v>141</v>
      </c>
      <c r="F3163">
        <v>2</v>
      </c>
      <c r="G3163">
        <v>21</v>
      </c>
      <c r="H3163" t="s">
        <v>8183</v>
      </c>
      <c r="I3163" t="s">
        <v>5529</v>
      </c>
      <c r="J3163" t="s">
        <v>8158</v>
      </c>
      <c r="K3163" t="s">
        <v>8162</v>
      </c>
      <c r="L3163" s="5">
        <v>5.8</v>
      </c>
      <c r="M3163" t="s">
        <v>8178</v>
      </c>
      <c r="N3163" s="6">
        <v>101746</v>
      </c>
      <c r="O3163" t="s">
        <v>8182</v>
      </c>
      <c r="P3163" s="6">
        <v>340000000</v>
      </c>
      <c r="Q3163" s="6">
        <v>704709660</v>
      </c>
      <c r="R3163">
        <v>364709660</v>
      </c>
      <c r="S3163" t="s">
        <v>8175</v>
      </c>
      <c r="T3163" s="7">
        <v>45058</v>
      </c>
      <c r="U3163" t="s">
        <v>7713</v>
      </c>
      <c r="V3163" s="7">
        <v>45058</v>
      </c>
      <c r="W3163" t="s">
        <v>8213</v>
      </c>
      <c r="X3163" t="s">
        <v>1465</v>
      </c>
      <c r="Y3163">
        <v>2023</v>
      </c>
      <c r="Z3163">
        <v>12</v>
      </c>
    </row>
    <row r="3164" spans="1:26" x14ac:dyDescent="0.25">
      <c r="A3164" t="s">
        <v>7714</v>
      </c>
      <c r="B3164" t="s">
        <v>7715</v>
      </c>
      <c r="C3164" t="s">
        <v>7715</v>
      </c>
      <c r="D3164">
        <v>0</v>
      </c>
      <c r="E3164">
        <v>118</v>
      </c>
      <c r="F3164">
        <v>1</v>
      </c>
      <c r="G3164">
        <v>58</v>
      </c>
      <c r="H3164" t="s">
        <v>8177</v>
      </c>
      <c r="I3164" t="s">
        <v>5529</v>
      </c>
      <c r="J3164" t="s">
        <v>132</v>
      </c>
      <c r="K3164" t="s">
        <v>8162</v>
      </c>
      <c r="L3164" s="5">
        <v>7</v>
      </c>
      <c r="M3164" t="s">
        <v>8178</v>
      </c>
      <c r="N3164" s="6">
        <v>158998</v>
      </c>
      <c r="O3164" t="s">
        <v>8182</v>
      </c>
      <c r="P3164" s="6">
        <v>29000000</v>
      </c>
      <c r="Q3164" s="6">
        <v>48453605</v>
      </c>
      <c r="R3164">
        <v>19453605</v>
      </c>
      <c r="S3164" t="s">
        <v>8175</v>
      </c>
      <c r="T3164" s="7">
        <v>42954</v>
      </c>
      <c r="U3164" t="s">
        <v>924</v>
      </c>
      <c r="V3164" s="7">
        <v>42954</v>
      </c>
      <c r="W3164" t="s">
        <v>8212</v>
      </c>
      <c r="X3164" t="s">
        <v>8205</v>
      </c>
      <c r="Y3164">
        <v>2017</v>
      </c>
      <c r="Z3164">
        <v>7</v>
      </c>
    </row>
    <row r="3165" spans="1:26" x14ac:dyDescent="0.25">
      <c r="A3165" t="s">
        <v>7716</v>
      </c>
      <c r="B3165" t="s">
        <v>2044</v>
      </c>
      <c r="C3165" t="s">
        <v>2044</v>
      </c>
      <c r="D3165">
        <v>0</v>
      </c>
      <c r="E3165">
        <v>104</v>
      </c>
      <c r="F3165">
        <v>1</v>
      </c>
      <c r="G3165">
        <v>44</v>
      </c>
      <c r="H3165" t="s">
        <v>8177</v>
      </c>
      <c r="I3165" t="s">
        <v>83</v>
      </c>
      <c r="J3165" t="s">
        <v>8161</v>
      </c>
      <c r="K3165" t="s">
        <v>3857</v>
      </c>
      <c r="L3165" s="5">
        <v>6.6</v>
      </c>
      <c r="M3165" t="s">
        <v>8178</v>
      </c>
      <c r="N3165" s="6">
        <v>246155</v>
      </c>
      <c r="O3165" t="s">
        <v>8182</v>
      </c>
      <c r="P3165" s="6">
        <v>58000000</v>
      </c>
      <c r="Q3165" s="6">
        <v>100541806</v>
      </c>
      <c r="R3165">
        <v>42541806</v>
      </c>
      <c r="S3165" t="s">
        <v>8175</v>
      </c>
      <c r="T3165" s="7">
        <v>42812</v>
      </c>
      <c r="U3165" t="s">
        <v>4892</v>
      </c>
      <c r="V3165" s="7">
        <v>42812</v>
      </c>
      <c r="W3165" t="s">
        <v>8203</v>
      </c>
      <c r="X3165" t="s">
        <v>8206</v>
      </c>
      <c r="Y3165">
        <v>2017</v>
      </c>
      <c r="Z3165">
        <v>18</v>
      </c>
    </row>
    <row r="3166" spans="1:26" x14ac:dyDescent="0.25">
      <c r="A3166" t="s">
        <v>7717</v>
      </c>
      <c r="B3166" t="s">
        <v>7718</v>
      </c>
      <c r="C3166" t="s">
        <v>7718</v>
      </c>
      <c r="D3166">
        <v>0</v>
      </c>
      <c r="E3166">
        <v>120</v>
      </c>
      <c r="F3166">
        <v>2</v>
      </c>
      <c r="G3166">
        <v>0</v>
      </c>
      <c r="H3166" t="s">
        <v>8177</v>
      </c>
      <c r="I3166" t="s">
        <v>132</v>
      </c>
      <c r="J3166" t="s">
        <v>145</v>
      </c>
      <c r="K3166" t="s">
        <v>8157</v>
      </c>
      <c r="L3166" s="5">
        <v>7.5</v>
      </c>
      <c r="M3166" t="s">
        <v>8181</v>
      </c>
      <c r="N3166" s="6">
        <v>141338</v>
      </c>
      <c r="O3166" t="s">
        <v>8182</v>
      </c>
      <c r="P3166" s="6">
        <v>5000000</v>
      </c>
      <c r="Q3166" s="6">
        <v>56411585</v>
      </c>
      <c r="R3166">
        <v>51411585</v>
      </c>
      <c r="S3166" t="s">
        <v>8175</v>
      </c>
      <c r="T3166" s="7">
        <v>42755</v>
      </c>
      <c r="U3166" t="s">
        <v>7719</v>
      </c>
      <c r="V3166" s="7">
        <v>42755</v>
      </c>
      <c r="W3166" t="s">
        <v>8198</v>
      </c>
      <c r="X3166" t="s">
        <v>1465</v>
      </c>
      <c r="Y3166">
        <v>2017</v>
      </c>
      <c r="Z3166">
        <v>20</v>
      </c>
    </row>
    <row r="3167" spans="1:26" x14ac:dyDescent="0.25">
      <c r="A3167" t="s">
        <v>7720</v>
      </c>
      <c r="B3167" t="s">
        <v>7721</v>
      </c>
      <c r="C3167" t="s">
        <v>7721</v>
      </c>
      <c r="D3167">
        <v>0</v>
      </c>
      <c r="E3167">
        <v>119</v>
      </c>
      <c r="F3167">
        <v>1</v>
      </c>
      <c r="G3167">
        <v>59</v>
      </c>
      <c r="H3167" t="s">
        <v>8177</v>
      </c>
      <c r="I3167" t="s">
        <v>5529</v>
      </c>
      <c r="J3167" t="s">
        <v>8158</v>
      </c>
      <c r="K3167" t="s">
        <v>132</v>
      </c>
      <c r="L3167" s="5">
        <v>7.6</v>
      </c>
      <c r="M3167" t="s">
        <v>8181</v>
      </c>
      <c r="N3167" s="6">
        <v>623514</v>
      </c>
      <c r="O3167" t="s">
        <v>8184</v>
      </c>
      <c r="P3167" s="6">
        <v>110000000</v>
      </c>
      <c r="Q3167" s="6">
        <v>785896609</v>
      </c>
      <c r="R3167">
        <v>675896609</v>
      </c>
      <c r="S3167" t="s">
        <v>8175</v>
      </c>
      <c r="T3167" s="7">
        <v>43221</v>
      </c>
      <c r="U3167" t="s">
        <v>5533</v>
      </c>
      <c r="V3167" s="7">
        <v>43221</v>
      </c>
      <c r="W3167" t="s">
        <v>8213</v>
      </c>
      <c r="X3167" t="s">
        <v>8197</v>
      </c>
      <c r="Y3167">
        <v>2018</v>
      </c>
      <c r="Z3167">
        <v>1</v>
      </c>
    </row>
    <row r="3168" spans="1:26" x14ac:dyDescent="0.25">
      <c r="A3168" t="s">
        <v>7722</v>
      </c>
      <c r="B3168" t="s">
        <v>7723</v>
      </c>
      <c r="C3168" t="s">
        <v>7723</v>
      </c>
      <c r="D3168">
        <v>0</v>
      </c>
      <c r="E3168">
        <v>134</v>
      </c>
      <c r="F3168">
        <v>2</v>
      </c>
      <c r="G3168">
        <v>14</v>
      </c>
      <c r="H3168" t="s">
        <v>8183</v>
      </c>
      <c r="I3168" t="s">
        <v>145</v>
      </c>
      <c r="J3168" t="s">
        <v>178</v>
      </c>
      <c r="K3168" t="s">
        <v>5802</v>
      </c>
      <c r="L3168" s="5">
        <v>7.2</v>
      </c>
      <c r="M3168" t="s">
        <v>8181</v>
      </c>
      <c r="N3168" s="6">
        <v>92729</v>
      </c>
      <c r="O3168" t="s">
        <v>8179</v>
      </c>
      <c r="P3168" s="6">
        <v>39000000</v>
      </c>
      <c r="Q3168" s="6">
        <v>35669017</v>
      </c>
      <c r="R3168">
        <v>-3330983</v>
      </c>
      <c r="S3168" t="s">
        <v>8185</v>
      </c>
      <c r="T3168" s="7">
        <v>42980</v>
      </c>
      <c r="U3168" t="s">
        <v>5376</v>
      </c>
      <c r="V3168" s="7">
        <v>42980</v>
      </c>
      <c r="W3168" t="s">
        <v>8211</v>
      </c>
      <c r="X3168" t="s">
        <v>8206</v>
      </c>
      <c r="Y3168">
        <v>2017</v>
      </c>
      <c r="Z3168">
        <v>2</v>
      </c>
    </row>
    <row r="3169" spans="1:26" x14ac:dyDescent="0.25">
      <c r="A3169" t="s">
        <v>7724</v>
      </c>
      <c r="B3169" t="s">
        <v>7725</v>
      </c>
      <c r="C3169" t="s">
        <v>7725</v>
      </c>
      <c r="D3169">
        <v>0</v>
      </c>
      <c r="E3169">
        <v>102</v>
      </c>
      <c r="F3169">
        <v>1</v>
      </c>
      <c r="G3169">
        <v>42</v>
      </c>
      <c r="H3169" t="s">
        <v>8177</v>
      </c>
      <c r="I3169" t="s">
        <v>5529</v>
      </c>
      <c r="J3169" t="s">
        <v>145</v>
      </c>
      <c r="K3169" t="s">
        <v>8156</v>
      </c>
      <c r="L3169" s="5">
        <v>5.7</v>
      </c>
      <c r="M3169" t="s">
        <v>8178</v>
      </c>
      <c r="N3169" s="6">
        <v>53020</v>
      </c>
      <c r="O3169" t="s">
        <v>8179</v>
      </c>
      <c r="P3169" s="6">
        <v>100000000</v>
      </c>
      <c r="Q3169" s="6">
        <v>0</v>
      </c>
      <c r="R3169">
        <v>-100000000</v>
      </c>
      <c r="S3169" t="s">
        <v>8185</v>
      </c>
      <c r="T3169" s="7">
        <v>44799</v>
      </c>
      <c r="U3169" t="s">
        <v>5704</v>
      </c>
      <c r="V3169" s="7">
        <v>44799</v>
      </c>
      <c r="W3169" t="s">
        <v>8212</v>
      </c>
      <c r="X3169" t="s">
        <v>1465</v>
      </c>
      <c r="Y3169">
        <v>2022</v>
      </c>
      <c r="Z3169">
        <v>26</v>
      </c>
    </row>
    <row r="3170" spans="1:26" x14ac:dyDescent="0.25">
      <c r="A3170" t="s">
        <v>7726</v>
      </c>
      <c r="B3170" t="s">
        <v>7727</v>
      </c>
      <c r="C3170" t="s">
        <v>7727</v>
      </c>
      <c r="D3170">
        <v>0</v>
      </c>
      <c r="E3170">
        <v>110</v>
      </c>
      <c r="F3170">
        <v>1</v>
      </c>
      <c r="G3170">
        <v>50</v>
      </c>
      <c r="H3170" t="s">
        <v>8177</v>
      </c>
      <c r="I3170" t="s">
        <v>132</v>
      </c>
      <c r="J3170" t="s">
        <v>8162</v>
      </c>
      <c r="K3170" t="s">
        <v>145</v>
      </c>
      <c r="L3170" s="5">
        <v>6.3</v>
      </c>
      <c r="M3170" t="s">
        <v>8178</v>
      </c>
      <c r="N3170" s="6">
        <v>105593</v>
      </c>
      <c r="O3170" t="s">
        <v>8182</v>
      </c>
      <c r="P3170" s="6">
        <v>20000000</v>
      </c>
      <c r="Q3170" s="6">
        <v>157563598</v>
      </c>
      <c r="R3170">
        <v>137563598</v>
      </c>
      <c r="S3170" t="s">
        <v>8175</v>
      </c>
      <c r="T3170" s="7">
        <v>43715</v>
      </c>
      <c r="U3170" t="s">
        <v>5634</v>
      </c>
      <c r="V3170" s="7">
        <v>43715</v>
      </c>
      <c r="W3170" t="s">
        <v>8211</v>
      </c>
      <c r="X3170" t="s">
        <v>8206</v>
      </c>
      <c r="Y3170">
        <v>2019</v>
      </c>
      <c r="Z3170">
        <v>7</v>
      </c>
    </row>
    <row r="3171" spans="1:26" x14ac:dyDescent="0.25">
      <c r="A3171" t="s">
        <v>7728</v>
      </c>
      <c r="B3171" t="s">
        <v>7729</v>
      </c>
      <c r="C3171" t="s">
        <v>7729</v>
      </c>
      <c r="D3171">
        <v>0</v>
      </c>
      <c r="E3171">
        <v>117</v>
      </c>
      <c r="F3171">
        <v>1</v>
      </c>
      <c r="G3171">
        <v>57</v>
      </c>
      <c r="H3171" t="s">
        <v>8177</v>
      </c>
      <c r="I3171" t="s">
        <v>5529</v>
      </c>
      <c r="J3171" t="s">
        <v>8156</v>
      </c>
      <c r="K3171" t="s">
        <v>3857</v>
      </c>
      <c r="L3171" s="5">
        <v>6.3</v>
      </c>
      <c r="M3171" t="s">
        <v>8178</v>
      </c>
      <c r="N3171" s="6">
        <v>198503</v>
      </c>
      <c r="O3171" t="s">
        <v>8182</v>
      </c>
      <c r="P3171" s="6">
        <v>90000000</v>
      </c>
      <c r="Q3171" s="6">
        <v>0</v>
      </c>
      <c r="R3171">
        <v>-90000000</v>
      </c>
      <c r="S3171" t="s">
        <v>8185</v>
      </c>
      <c r="T3171" s="7">
        <v>43082</v>
      </c>
      <c r="U3171" t="s">
        <v>3848</v>
      </c>
      <c r="V3171" s="7">
        <v>43082</v>
      </c>
      <c r="W3171" t="s">
        <v>8196</v>
      </c>
      <c r="X3171" t="s">
        <v>8202</v>
      </c>
      <c r="Y3171">
        <v>2017</v>
      </c>
      <c r="Z3171">
        <v>13</v>
      </c>
    </row>
    <row r="3172" spans="1:26" x14ac:dyDescent="0.25">
      <c r="A3172" t="s">
        <v>7730</v>
      </c>
      <c r="B3172" t="s">
        <v>7731</v>
      </c>
      <c r="C3172" t="s">
        <v>7731</v>
      </c>
      <c r="D3172">
        <v>0</v>
      </c>
      <c r="E3172">
        <v>206</v>
      </c>
      <c r="F3172">
        <v>3</v>
      </c>
      <c r="G3172">
        <v>26</v>
      </c>
      <c r="H3172" t="s">
        <v>8183</v>
      </c>
      <c r="I3172" t="s">
        <v>8162</v>
      </c>
      <c r="J3172" t="s">
        <v>145</v>
      </c>
      <c r="K3172" t="s">
        <v>8167</v>
      </c>
      <c r="L3172" s="5">
        <v>8</v>
      </c>
      <c r="M3172" t="s">
        <v>8181</v>
      </c>
      <c r="N3172" s="6">
        <v>79064</v>
      </c>
      <c r="O3172" t="s">
        <v>8179</v>
      </c>
      <c r="P3172" s="6">
        <v>200000000</v>
      </c>
      <c r="Q3172" s="6">
        <v>137137384</v>
      </c>
      <c r="R3172">
        <v>-62862616</v>
      </c>
      <c r="S3172" t="s">
        <v>8185</v>
      </c>
      <c r="T3172" s="7">
        <v>45066</v>
      </c>
      <c r="U3172" t="s">
        <v>88</v>
      </c>
      <c r="V3172" s="7">
        <v>45066</v>
      </c>
      <c r="W3172" t="s">
        <v>8213</v>
      </c>
      <c r="X3172" t="s">
        <v>8206</v>
      </c>
      <c r="Y3172">
        <v>2023</v>
      </c>
      <c r="Z3172">
        <v>20</v>
      </c>
    </row>
    <row r="3173" spans="1:26" x14ac:dyDescent="0.25">
      <c r="A3173" t="s">
        <v>7732</v>
      </c>
      <c r="B3173" t="s">
        <v>7733</v>
      </c>
      <c r="C3173" t="s">
        <v>7733</v>
      </c>
      <c r="D3173">
        <v>0</v>
      </c>
      <c r="E3173">
        <v>119</v>
      </c>
      <c r="F3173">
        <v>1</v>
      </c>
      <c r="G3173">
        <v>59</v>
      </c>
      <c r="H3173" t="s">
        <v>8177</v>
      </c>
      <c r="I3173" t="s">
        <v>8160</v>
      </c>
      <c r="J3173" t="s">
        <v>132</v>
      </c>
      <c r="K3173" t="s">
        <v>145</v>
      </c>
      <c r="L3173" s="5">
        <v>7.5</v>
      </c>
      <c r="M3173" t="s">
        <v>8181</v>
      </c>
      <c r="N3173" s="6">
        <v>235605</v>
      </c>
      <c r="O3173" t="s">
        <v>8182</v>
      </c>
      <c r="P3173" s="6">
        <v>11000000</v>
      </c>
      <c r="Q3173" s="6">
        <v>53939297</v>
      </c>
      <c r="R3173">
        <v>42939297</v>
      </c>
      <c r="S3173" t="s">
        <v>8175</v>
      </c>
      <c r="T3173" s="7">
        <v>42986</v>
      </c>
      <c r="U3173" t="s">
        <v>4512</v>
      </c>
      <c r="V3173" s="7">
        <v>42986</v>
      </c>
      <c r="W3173" t="s">
        <v>8211</v>
      </c>
      <c r="X3173" t="s">
        <v>1465</v>
      </c>
      <c r="Y3173">
        <v>2017</v>
      </c>
      <c r="Z3173">
        <v>8</v>
      </c>
    </row>
    <row r="3174" spans="1:26" x14ac:dyDescent="0.25">
      <c r="A3174" t="s">
        <v>7734</v>
      </c>
      <c r="B3174" t="s">
        <v>7735</v>
      </c>
      <c r="C3174" t="s">
        <v>7735</v>
      </c>
      <c r="D3174">
        <v>0</v>
      </c>
      <c r="E3174">
        <v>123</v>
      </c>
      <c r="F3174">
        <v>2</v>
      </c>
      <c r="G3174">
        <v>3</v>
      </c>
      <c r="H3174" t="s">
        <v>8183</v>
      </c>
      <c r="I3174" t="s">
        <v>145</v>
      </c>
      <c r="J3174" t="s">
        <v>8156</v>
      </c>
      <c r="K3174" t="s">
        <v>8157</v>
      </c>
      <c r="L3174" s="5">
        <v>7.3</v>
      </c>
      <c r="M3174" t="s">
        <v>8181</v>
      </c>
      <c r="N3174" s="6">
        <v>439311</v>
      </c>
      <c r="O3174" t="s">
        <v>8182</v>
      </c>
      <c r="P3174" s="6">
        <v>19400000</v>
      </c>
      <c r="Q3174" s="6">
        <v>195243464</v>
      </c>
      <c r="R3174">
        <v>175843464</v>
      </c>
      <c r="S3174" t="s">
        <v>8175</v>
      </c>
      <c r="T3174" s="7">
        <v>42978</v>
      </c>
      <c r="U3174" t="s">
        <v>1811</v>
      </c>
      <c r="V3174" s="7">
        <v>42978</v>
      </c>
      <c r="W3174" t="s">
        <v>8212</v>
      </c>
      <c r="X3174" t="s">
        <v>8199</v>
      </c>
      <c r="Y3174">
        <v>2017</v>
      </c>
      <c r="Z3174">
        <v>31</v>
      </c>
    </row>
    <row r="3175" spans="1:26" x14ac:dyDescent="0.25">
      <c r="A3175" t="s">
        <v>7736</v>
      </c>
      <c r="B3175" t="s">
        <v>7737</v>
      </c>
      <c r="C3175" t="s">
        <v>7737</v>
      </c>
      <c r="D3175">
        <v>0</v>
      </c>
      <c r="E3175">
        <v>93</v>
      </c>
      <c r="F3175">
        <v>1</v>
      </c>
      <c r="G3175">
        <v>33</v>
      </c>
      <c r="H3175" t="s">
        <v>8177</v>
      </c>
      <c r="I3175" t="s">
        <v>145</v>
      </c>
      <c r="J3175" t="s">
        <v>8167</v>
      </c>
      <c r="K3175" t="s">
        <v>3857</v>
      </c>
      <c r="L3175" s="5">
        <v>6.3</v>
      </c>
      <c r="M3175" t="s">
        <v>8178</v>
      </c>
      <c r="N3175" s="6">
        <v>60580</v>
      </c>
      <c r="O3175" t="s">
        <v>8179</v>
      </c>
      <c r="P3175" s="6">
        <v>10500000</v>
      </c>
      <c r="Q3175" s="6">
        <v>27869129</v>
      </c>
      <c r="R3175">
        <v>17369129</v>
      </c>
      <c r="S3175" t="s">
        <v>8175</v>
      </c>
      <c r="T3175" s="7">
        <v>42879</v>
      </c>
      <c r="U3175" t="s">
        <v>2239</v>
      </c>
      <c r="V3175" s="7">
        <v>42879</v>
      </c>
      <c r="W3175" t="s">
        <v>8213</v>
      </c>
      <c r="X3175" t="s">
        <v>8202</v>
      </c>
      <c r="Y3175">
        <v>2017</v>
      </c>
      <c r="Z3175">
        <v>24</v>
      </c>
    </row>
    <row r="3176" spans="1:26" x14ac:dyDescent="0.25">
      <c r="A3176" t="s">
        <v>7738</v>
      </c>
      <c r="B3176" t="s">
        <v>7739</v>
      </c>
      <c r="C3176" t="s">
        <v>7739</v>
      </c>
      <c r="D3176">
        <v>0</v>
      </c>
      <c r="E3176">
        <v>152</v>
      </c>
      <c r="F3176">
        <v>2</v>
      </c>
      <c r="G3176">
        <v>32</v>
      </c>
      <c r="H3176" t="s">
        <v>8183</v>
      </c>
      <c r="I3176" t="s">
        <v>145</v>
      </c>
      <c r="J3176" t="s">
        <v>8156</v>
      </c>
      <c r="K3176" t="s">
        <v>83</v>
      </c>
      <c r="L3176" s="5">
        <v>7.3</v>
      </c>
      <c r="M3176" t="s">
        <v>8181</v>
      </c>
      <c r="N3176" s="6">
        <v>211711</v>
      </c>
      <c r="O3176" t="s">
        <v>8182</v>
      </c>
      <c r="P3176" s="6">
        <v>45000000</v>
      </c>
      <c r="Q3176" s="6">
        <v>72381712</v>
      </c>
      <c r="R3176">
        <v>27381712</v>
      </c>
      <c r="S3176" t="s">
        <v>8175</v>
      </c>
      <c r="T3176" s="7">
        <v>43768</v>
      </c>
      <c r="U3176" t="s">
        <v>6940</v>
      </c>
      <c r="V3176" s="7">
        <v>43768</v>
      </c>
      <c r="W3176" t="s">
        <v>8204</v>
      </c>
      <c r="X3176" t="s">
        <v>8202</v>
      </c>
      <c r="Y3176">
        <v>2019</v>
      </c>
      <c r="Z3176">
        <v>30</v>
      </c>
    </row>
    <row r="3177" spans="1:26" x14ac:dyDescent="0.25">
      <c r="A3177" t="s">
        <v>7740</v>
      </c>
      <c r="B3177" t="s">
        <v>7741</v>
      </c>
      <c r="C3177" t="s">
        <v>7741</v>
      </c>
      <c r="D3177">
        <v>0</v>
      </c>
      <c r="E3177">
        <v>95</v>
      </c>
      <c r="F3177">
        <v>1</v>
      </c>
      <c r="G3177">
        <v>35</v>
      </c>
      <c r="H3177" t="s">
        <v>8177</v>
      </c>
      <c r="I3177" t="s">
        <v>132</v>
      </c>
      <c r="J3177" t="s">
        <v>145</v>
      </c>
      <c r="K3177" t="s">
        <v>8166</v>
      </c>
      <c r="L3177" s="5">
        <v>6.9</v>
      </c>
      <c r="M3177" t="s">
        <v>8178</v>
      </c>
      <c r="N3177" s="6">
        <v>62127</v>
      </c>
      <c r="O3177" t="s">
        <v>8179</v>
      </c>
      <c r="P3177" s="6">
        <v>13000000</v>
      </c>
      <c r="Q3177" s="6">
        <v>15636462</v>
      </c>
      <c r="R3177">
        <v>2636462</v>
      </c>
      <c r="S3177" t="s">
        <v>8175</v>
      </c>
      <c r="T3177" s="7">
        <v>43123</v>
      </c>
      <c r="U3177" t="s">
        <v>3910</v>
      </c>
      <c r="V3177" s="7">
        <v>43123</v>
      </c>
      <c r="W3177" t="s">
        <v>8198</v>
      </c>
      <c r="X3177" t="s">
        <v>8197</v>
      </c>
      <c r="Y3177">
        <v>2018</v>
      </c>
      <c r="Z3177">
        <v>23</v>
      </c>
    </row>
    <row r="3178" spans="1:26" x14ac:dyDescent="0.25">
      <c r="A3178" t="s">
        <v>7742</v>
      </c>
      <c r="B3178" t="s">
        <v>7743</v>
      </c>
      <c r="C3178" t="s">
        <v>7743</v>
      </c>
      <c r="D3178">
        <v>0</v>
      </c>
      <c r="E3178">
        <v>85</v>
      </c>
      <c r="F3178">
        <v>1</v>
      </c>
      <c r="G3178">
        <v>25</v>
      </c>
      <c r="H3178" t="s">
        <v>8177</v>
      </c>
      <c r="I3178" t="s">
        <v>132</v>
      </c>
      <c r="J3178" t="s">
        <v>145</v>
      </c>
      <c r="K3178" t="s">
        <v>5802</v>
      </c>
      <c r="L3178" s="5">
        <v>7.3</v>
      </c>
      <c r="M3178" t="s">
        <v>8181</v>
      </c>
      <c r="N3178" s="6">
        <v>75008</v>
      </c>
      <c r="O3178" t="s">
        <v>8179</v>
      </c>
      <c r="P3178" s="6">
        <v>1700000</v>
      </c>
      <c r="Q3178" s="6">
        <v>9303022</v>
      </c>
      <c r="R3178">
        <v>7603022</v>
      </c>
      <c r="S3178" t="s">
        <v>8175</v>
      </c>
      <c r="T3178" s="7">
        <v>43352</v>
      </c>
      <c r="U3178" t="s">
        <v>7744</v>
      </c>
      <c r="V3178" s="7">
        <v>43352</v>
      </c>
      <c r="W3178" t="s">
        <v>8211</v>
      </c>
      <c r="X3178" t="s">
        <v>8200</v>
      </c>
      <c r="Y3178">
        <v>2018</v>
      </c>
      <c r="Z3178">
        <v>9</v>
      </c>
    </row>
    <row r="3179" spans="1:26" x14ac:dyDescent="0.25">
      <c r="A3179" t="s">
        <v>7745</v>
      </c>
      <c r="B3179" t="s">
        <v>7746</v>
      </c>
      <c r="C3179" t="s">
        <v>7746</v>
      </c>
      <c r="D3179">
        <v>0</v>
      </c>
      <c r="E3179">
        <v>111</v>
      </c>
      <c r="F3179">
        <v>1</v>
      </c>
      <c r="G3179">
        <v>51</v>
      </c>
      <c r="H3179" t="s">
        <v>8177</v>
      </c>
      <c r="I3179" t="s">
        <v>145</v>
      </c>
      <c r="J3179" t="s">
        <v>5802</v>
      </c>
      <c r="K3179" t="s">
        <v>5802</v>
      </c>
      <c r="L3179" s="5">
        <v>7.6</v>
      </c>
      <c r="M3179" t="s">
        <v>8181</v>
      </c>
      <c r="N3179" s="6">
        <v>123636</v>
      </c>
      <c r="O3179" t="s">
        <v>8182</v>
      </c>
      <c r="P3179" s="6">
        <v>2000000</v>
      </c>
      <c r="Q3179" s="6">
        <v>10954677</v>
      </c>
      <c r="R3179">
        <v>8954677</v>
      </c>
      <c r="S3179" t="s">
        <v>8175</v>
      </c>
      <c r="T3179" s="7">
        <v>42877</v>
      </c>
      <c r="U3179" t="s">
        <v>7747</v>
      </c>
      <c r="V3179" s="7">
        <v>42877</v>
      </c>
      <c r="W3179" t="s">
        <v>8213</v>
      </c>
      <c r="X3179" t="s">
        <v>8205</v>
      </c>
      <c r="Y3179">
        <v>2017</v>
      </c>
      <c r="Z3179">
        <v>22</v>
      </c>
    </row>
    <row r="3180" spans="1:26" x14ac:dyDescent="0.25">
      <c r="A3180" t="s">
        <v>7748</v>
      </c>
      <c r="B3180" t="s">
        <v>7749</v>
      </c>
      <c r="C3180" t="s">
        <v>7749</v>
      </c>
      <c r="D3180">
        <v>0</v>
      </c>
      <c r="E3180">
        <v>100</v>
      </c>
      <c r="F3180">
        <v>1</v>
      </c>
      <c r="G3180">
        <v>40</v>
      </c>
      <c r="H3180" t="s">
        <v>8177</v>
      </c>
      <c r="I3180" t="s">
        <v>132</v>
      </c>
      <c r="J3180" t="s">
        <v>5802</v>
      </c>
      <c r="K3180" t="s">
        <v>5802</v>
      </c>
      <c r="L3180" s="5">
        <v>6</v>
      </c>
      <c r="M3180" t="s">
        <v>8178</v>
      </c>
      <c r="N3180" s="6">
        <v>79757</v>
      </c>
      <c r="O3180" t="s">
        <v>8179</v>
      </c>
      <c r="P3180" s="6">
        <v>69000000</v>
      </c>
      <c r="Q3180" s="6">
        <v>180613824</v>
      </c>
      <c r="R3180">
        <v>111613824</v>
      </c>
      <c r="S3180" t="s">
        <v>8175</v>
      </c>
      <c r="T3180" s="7">
        <v>43047</v>
      </c>
      <c r="U3180" t="s">
        <v>5210</v>
      </c>
      <c r="V3180" s="7">
        <v>43047</v>
      </c>
      <c r="W3180" t="s">
        <v>8207</v>
      </c>
      <c r="X3180" t="s">
        <v>8202</v>
      </c>
      <c r="Y3180">
        <v>2017</v>
      </c>
      <c r="Z3180">
        <v>8</v>
      </c>
    </row>
    <row r="3181" spans="1:26" x14ac:dyDescent="0.25">
      <c r="A3181" t="s">
        <v>7750</v>
      </c>
      <c r="B3181" t="s">
        <v>7751</v>
      </c>
      <c r="C3181" t="s">
        <v>7751</v>
      </c>
      <c r="D3181">
        <v>0</v>
      </c>
      <c r="E3181">
        <v>112</v>
      </c>
      <c r="F3181">
        <v>1</v>
      </c>
      <c r="G3181">
        <v>52</v>
      </c>
      <c r="H3181" t="s">
        <v>8177</v>
      </c>
      <c r="I3181" t="s">
        <v>132</v>
      </c>
      <c r="J3181" t="s">
        <v>145</v>
      </c>
      <c r="K3181" t="s">
        <v>8156</v>
      </c>
      <c r="L3181" s="5">
        <v>6.9</v>
      </c>
      <c r="M3181" t="s">
        <v>8178</v>
      </c>
      <c r="N3181" s="6">
        <v>86123</v>
      </c>
      <c r="O3181" t="s">
        <v>8179</v>
      </c>
      <c r="P3181" s="6">
        <v>3200000</v>
      </c>
      <c r="Q3181" s="6">
        <v>18170707</v>
      </c>
      <c r="R3181">
        <v>14970707</v>
      </c>
      <c r="S3181" t="s">
        <v>8175</v>
      </c>
      <c r="T3181" s="7">
        <v>43120</v>
      </c>
      <c r="U3181" t="s">
        <v>7752</v>
      </c>
      <c r="V3181" s="7">
        <v>43120</v>
      </c>
      <c r="W3181" t="s">
        <v>8198</v>
      </c>
      <c r="X3181" t="s">
        <v>8206</v>
      </c>
      <c r="Y3181">
        <v>2018</v>
      </c>
      <c r="Z3181">
        <v>20</v>
      </c>
    </row>
    <row r="3182" spans="1:26" x14ac:dyDescent="0.25">
      <c r="A3182" t="s">
        <v>7753</v>
      </c>
      <c r="B3182" t="s">
        <v>7754</v>
      </c>
      <c r="C3182" t="s">
        <v>7754</v>
      </c>
      <c r="D3182">
        <v>0</v>
      </c>
      <c r="E3182">
        <v>110</v>
      </c>
      <c r="F3182">
        <v>1</v>
      </c>
      <c r="G3182">
        <v>50</v>
      </c>
      <c r="H3182" t="s">
        <v>8177</v>
      </c>
      <c r="I3182" t="s">
        <v>132</v>
      </c>
      <c r="J3182" t="s">
        <v>145</v>
      </c>
      <c r="K3182" t="s">
        <v>8163</v>
      </c>
      <c r="L3182" s="5">
        <v>2.8</v>
      </c>
      <c r="M3182" t="s">
        <v>8188</v>
      </c>
      <c r="N3182" s="6">
        <v>54638</v>
      </c>
      <c r="O3182" t="s">
        <v>8179</v>
      </c>
      <c r="P3182" s="6">
        <v>95000000</v>
      </c>
      <c r="Q3182" s="6">
        <v>75558925</v>
      </c>
      <c r="R3182">
        <v>-19441075</v>
      </c>
      <c r="S3182" t="s">
        <v>8185</v>
      </c>
      <c r="T3182" s="7">
        <v>43815</v>
      </c>
      <c r="U3182" t="s">
        <v>4526</v>
      </c>
      <c r="V3182" s="7">
        <v>43815</v>
      </c>
      <c r="W3182" t="s">
        <v>8196</v>
      </c>
      <c r="X3182" t="s">
        <v>8205</v>
      </c>
      <c r="Y3182">
        <v>2019</v>
      </c>
      <c r="Z3182">
        <v>16</v>
      </c>
    </row>
    <row r="3183" spans="1:26" x14ac:dyDescent="0.25">
      <c r="A3183" t="s">
        <v>7755</v>
      </c>
      <c r="B3183" t="s">
        <v>7756</v>
      </c>
      <c r="C3183" t="s">
        <v>7756</v>
      </c>
      <c r="D3183">
        <v>0</v>
      </c>
      <c r="E3183">
        <v>119</v>
      </c>
      <c r="F3183">
        <v>1</v>
      </c>
      <c r="G3183">
        <v>59</v>
      </c>
      <c r="H3183" t="s">
        <v>8177</v>
      </c>
      <c r="I3183" t="s">
        <v>5529</v>
      </c>
      <c r="J3183" t="s">
        <v>132</v>
      </c>
      <c r="K3183" t="s">
        <v>8162</v>
      </c>
      <c r="L3183" s="5">
        <v>6.2</v>
      </c>
      <c r="M3183" t="s">
        <v>8178</v>
      </c>
      <c r="N3183" s="6">
        <v>74790</v>
      </c>
      <c r="O3183" t="s">
        <v>8179</v>
      </c>
      <c r="P3183" s="6">
        <v>60000000</v>
      </c>
      <c r="Q3183" s="6">
        <v>76419755</v>
      </c>
      <c r="R3183">
        <v>16419755</v>
      </c>
      <c r="S3183" t="s">
        <v>8175</v>
      </c>
      <c r="T3183" s="7">
        <v>43502</v>
      </c>
      <c r="U3183" t="s">
        <v>7757</v>
      </c>
      <c r="V3183" s="7">
        <v>43502</v>
      </c>
      <c r="W3183" t="s">
        <v>8201</v>
      </c>
      <c r="X3183" t="s">
        <v>8202</v>
      </c>
      <c r="Y3183">
        <v>2019</v>
      </c>
      <c r="Z3183">
        <v>6</v>
      </c>
    </row>
    <row r="3184" spans="1:26" x14ac:dyDescent="0.25">
      <c r="A3184" t="s">
        <v>7758</v>
      </c>
      <c r="B3184" t="s">
        <v>7759</v>
      </c>
      <c r="C3184" t="s">
        <v>7759</v>
      </c>
      <c r="D3184">
        <v>0</v>
      </c>
      <c r="E3184">
        <v>103</v>
      </c>
      <c r="F3184">
        <v>1</v>
      </c>
      <c r="G3184">
        <v>43</v>
      </c>
      <c r="H3184" t="s">
        <v>8177</v>
      </c>
      <c r="I3184" t="s">
        <v>83</v>
      </c>
      <c r="J3184" t="s">
        <v>8166</v>
      </c>
      <c r="K3184" t="s">
        <v>3857</v>
      </c>
      <c r="L3184" s="5">
        <v>5.7</v>
      </c>
      <c r="M3184" t="s">
        <v>8178</v>
      </c>
      <c r="N3184" s="6">
        <v>69459</v>
      </c>
      <c r="O3184" t="s">
        <v>8179</v>
      </c>
      <c r="P3184" s="6">
        <v>10000000</v>
      </c>
      <c r="Q3184" s="6">
        <v>167885588</v>
      </c>
      <c r="R3184">
        <v>157885588</v>
      </c>
      <c r="S3184" t="s">
        <v>8175</v>
      </c>
      <c r="T3184" s="7">
        <v>43103</v>
      </c>
      <c r="U3184" t="s">
        <v>7760</v>
      </c>
      <c r="V3184" s="7">
        <v>43103</v>
      </c>
      <c r="W3184" t="s">
        <v>8198</v>
      </c>
      <c r="X3184" t="s">
        <v>8202</v>
      </c>
      <c r="Y3184">
        <v>2018</v>
      </c>
      <c r="Z3184">
        <v>3</v>
      </c>
    </row>
    <row r="3185" spans="1:26" x14ac:dyDescent="0.25">
      <c r="A3185" t="s">
        <v>7761</v>
      </c>
      <c r="B3185" t="s">
        <v>7762</v>
      </c>
      <c r="C3185" t="s">
        <v>7762</v>
      </c>
      <c r="D3185">
        <v>0</v>
      </c>
      <c r="E3185">
        <v>135</v>
      </c>
      <c r="F3185">
        <v>2</v>
      </c>
      <c r="G3185">
        <v>15</v>
      </c>
      <c r="H3185" t="s">
        <v>8183</v>
      </c>
      <c r="I3185" t="s">
        <v>8162</v>
      </c>
      <c r="J3185" t="s">
        <v>145</v>
      </c>
      <c r="K3185" t="s">
        <v>3857</v>
      </c>
      <c r="L3185" s="5">
        <v>7.4</v>
      </c>
      <c r="M3185" t="s">
        <v>8181</v>
      </c>
      <c r="N3185" s="6">
        <v>306755</v>
      </c>
      <c r="O3185" t="s">
        <v>8182</v>
      </c>
      <c r="P3185" s="6">
        <v>19000000</v>
      </c>
      <c r="Q3185" s="6">
        <v>50023780</v>
      </c>
      <c r="R3185">
        <v>31023780</v>
      </c>
      <c r="S3185" t="s">
        <v>8175</v>
      </c>
      <c r="T3185" s="7">
        <v>43707</v>
      </c>
      <c r="U3185" t="s">
        <v>7609</v>
      </c>
      <c r="V3185" s="7">
        <v>43707</v>
      </c>
      <c r="W3185" t="s">
        <v>8212</v>
      </c>
      <c r="X3185" t="s">
        <v>1465</v>
      </c>
      <c r="Y3185">
        <v>2019</v>
      </c>
      <c r="Z3185">
        <v>30</v>
      </c>
    </row>
    <row r="3186" spans="1:26" x14ac:dyDescent="0.25">
      <c r="A3186" t="s">
        <v>7763</v>
      </c>
      <c r="B3186" t="s">
        <v>7764</v>
      </c>
      <c r="C3186" t="s">
        <v>7764</v>
      </c>
      <c r="D3186">
        <v>0</v>
      </c>
      <c r="E3186">
        <v>102</v>
      </c>
      <c r="F3186">
        <v>1</v>
      </c>
      <c r="G3186">
        <v>42</v>
      </c>
      <c r="H3186" t="s">
        <v>8177</v>
      </c>
      <c r="I3186" t="s">
        <v>5529</v>
      </c>
      <c r="J3186" t="s">
        <v>8158</v>
      </c>
      <c r="K3186" t="s">
        <v>3857</v>
      </c>
      <c r="L3186" s="5">
        <v>5.8</v>
      </c>
      <c r="M3186" t="s">
        <v>8178</v>
      </c>
      <c r="N3186" s="6">
        <v>130852</v>
      </c>
      <c r="O3186" t="s">
        <v>8182</v>
      </c>
      <c r="P3186" s="6">
        <v>125000000</v>
      </c>
      <c r="Q3186" s="6">
        <v>304868961</v>
      </c>
      <c r="R3186">
        <v>179868961</v>
      </c>
      <c r="S3186" t="s">
        <v>8175</v>
      </c>
      <c r="T3186" s="7">
        <v>43292</v>
      </c>
      <c r="U3186" t="s">
        <v>3369</v>
      </c>
      <c r="V3186" s="7">
        <v>43292</v>
      </c>
      <c r="W3186" t="s">
        <v>8209</v>
      </c>
      <c r="X3186" t="s">
        <v>8202</v>
      </c>
      <c r="Y3186">
        <v>2018</v>
      </c>
      <c r="Z3186">
        <v>11</v>
      </c>
    </row>
    <row r="3187" spans="1:26" x14ac:dyDescent="0.25">
      <c r="A3187" t="s">
        <v>7765</v>
      </c>
      <c r="B3187" t="s">
        <v>7766</v>
      </c>
      <c r="C3187" t="s">
        <v>7766</v>
      </c>
      <c r="D3187">
        <v>0</v>
      </c>
      <c r="E3187">
        <v>95</v>
      </c>
      <c r="F3187">
        <v>1</v>
      </c>
      <c r="G3187">
        <v>35</v>
      </c>
      <c r="H3187" t="s">
        <v>8177</v>
      </c>
      <c r="I3187" t="s">
        <v>5529</v>
      </c>
      <c r="J3187" t="s">
        <v>83</v>
      </c>
      <c r="K3187" t="s">
        <v>8161</v>
      </c>
      <c r="L3187" s="5">
        <v>5.9</v>
      </c>
      <c r="M3187" t="s">
        <v>8178</v>
      </c>
      <c r="N3187" s="6">
        <v>91286</v>
      </c>
      <c r="O3187" t="s">
        <v>8179</v>
      </c>
      <c r="P3187" s="6">
        <v>80000000</v>
      </c>
      <c r="Q3187" s="6">
        <v>40882928</v>
      </c>
      <c r="R3187">
        <v>-39117072</v>
      </c>
      <c r="S3187" t="s">
        <v>8185</v>
      </c>
      <c r="T3187" s="7">
        <v>43837</v>
      </c>
      <c r="U3187" t="s">
        <v>7147</v>
      </c>
      <c r="V3187" s="7">
        <v>43837</v>
      </c>
      <c r="W3187" t="s">
        <v>8198</v>
      </c>
      <c r="X3187" t="s">
        <v>8197</v>
      </c>
      <c r="Y3187">
        <v>2020</v>
      </c>
      <c r="Z3187">
        <v>7</v>
      </c>
    </row>
    <row r="3188" spans="1:26" x14ac:dyDescent="0.25">
      <c r="A3188" t="s">
        <v>7767</v>
      </c>
      <c r="B3188" t="s">
        <v>7768</v>
      </c>
      <c r="C3188" t="s">
        <v>7768</v>
      </c>
      <c r="D3188">
        <v>0</v>
      </c>
      <c r="E3188">
        <v>130</v>
      </c>
      <c r="F3188">
        <v>2</v>
      </c>
      <c r="G3188">
        <v>10</v>
      </c>
      <c r="H3188" t="s">
        <v>8183</v>
      </c>
      <c r="I3188" t="s">
        <v>145</v>
      </c>
      <c r="J3188" t="s">
        <v>8167</v>
      </c>
      <c r="K3188" t="s">
        <v>8157</v>
      </c>
      <c r="L3188" s="5">
        <v>7.4</v>
      </c>
      <c r="M3188" t="s">
        <v>8181</v>
      </c>
      <c r="N3188" s="6">
        <v>141488</v>
      </c>
      <c r="O3188" t="s">
        <v>8182</v>
      </c>
      <c r="P3188" s="6">
        <v>35000000</v>
      </c>
      <c r="Q3188" s="6">
        <v>48706552</v>
      </c>
      <c r="R3188">
        <v>13706552</v>
      </c>
      <c r="S3188" t="s">
        <v>8175</v>
      </c>
      <c r="T3188" s="7">
        <v>43080</v>
      </c>
      <c r="U3188" t="s">
        <v>1701</v>
      </c>
      <c r="V3188" s="7">
        <v>43080</v>
      </c>
      <c r="W3188" t="s">
        <v>8196</v>
      </c>
      <c r="X3188" t="s">
        <v>8205</v>
      </c>
      <c r="Y3188">
        <v>2017</v>
      </c>
      <c r="Z3188">
        <v>11</v>
      </c>
    </row>
    <row r="3189" spans="1:26" x14ac:dyDescent="0.25">
      <c r="A3189" t="s">
        <v>7769</v>
      </c>
      <c r="B3189" t="s">
        <v>7770</v>
      </c>
      <c r="C3189" t="s">
        <v>7770</v>
      </c>
      <c r="D3189">
        <v>0</v>
      </c>
      <c r="E3189">
        <v>97</v>
      </c>
      <c r="F3189">
        <v>1</v>
      </c>
      <c r="G3189">
        <v>37</v>
      </c>
      <c r="H3189" t="s">
        <v>8177</v>
      </c>
      <c r="I3189" t="s">
        <v>132</v>
      </c>
      <c r="J3189" t="s">
        <v>8156</v>
      </c>
      <c r="K3189" t="s">
        <v>8157</v>
      </c>
      <c r="L3189" s="5">
        <v>6.4</v>
      </c>
      <c r="M3189" t="s">
        <v>8178</v>
      </c>
      <c r="N3189" s="6">
        <v>52888</v>
      </c>
      <c r="O3189" t="s">
        <v>8179</v>
      </c>
      <c r="P3189" s="6">
        <v>9500000</v>
      </c>
      <c r="Q3189" s="6">
        <v>0</v>
      </c>
      <c r="R3189">
        <v>-9500000</v>
      </c>
      <c r="S3189" t="s">
        <v>8185</v>
      </c>
      <c r="T3189" s="7">
        <v>43140</v>
      </c>
      <c r="U3189" t="s">
        <v>6279</v>
      </c>
      <c r="V3189" s="7">
        <v>43140</v>
      </c>
      <c r="W3189" t="s">
        <v>8201</v>
      </c>
      <c r="X3189" t="s">
        <v>1465</v>
      </c>
      <c r="Y3189">
        <v>2018</v>
      </c>
      <c r="Z3189">
        <v>9</v>
      </c>
    </row>
    <row r="3190" spans="1:26" x14ac:dyDescent="0.25">
      <c r="A3190" t="s">
        <v>7771</v>
      </c>
      <c r="B3190" t="s">
        <v>7772</v>
      </c>
      <c r="C3190" t="s">
        <v>7772</v>
      </c>
      <c r="D3190">
        <v>0</v>
      </c>
      <c r="E3190">
        <v>96</v>
      </c>
      <c r="F3190">
        <v>1</v>
      </c>
      <c r="G3190">
        <v>36</v>
      </c>
      <c r="H3190" t="s">
        <v>8177</v>
      </c>
      <c r="I3190" t="s">
        <v>83</v>
      </c>
      <c r="J3190" t="s">
        <v>8166</v>
      </c>
      <c r="K3190" t="s">
        <v>3857</v>
      </c>
      <c r="L3190" s="5">
        <v>5.3</v>
      </c>
      <c r="M3190" t="s">
        <v>8178</v>
      </c>
      <c r="N3190" s="6">
        <v>164671</v>
      </c>
      <c r="O3190" t="s">
        <v>8182</v>
      </c>
      <c r="P3190" s="6">
        <v>22000000</v>
      </c>
      <c r="Q3190" s="6">
        <v>366082797</v>
      </c>
      <c r="R3190">
        <v>344082797</v>
      </c>
      <c r="S3190" t="s">
        <v>8175</v>
      </c>
      <c r="T3190" s="7">
        <v>43347</v>
      </c>
      <c r="U3190" t="s">
        <v>7773</v>
      </c>
      <c r="V3190" s="7">
        <v>43347</v>
      </c>
      <c r="W3190" t="s">
        <v>8211</v>
      </c>
      <c r="X3190" t="s">
        <v>8197</v>
      </c>
      <c r="Y3190">
        <v>2018</v>
      </c>
      <c r="Z3190">
        <v>4</v>
      </c>
    </row>
    <row r="3191" spans="1:26" x14ac:dyDescent="0.25">
      <c r="A3191" t="s">
        <v>7774</v>
      </c>
      <c r="B3191" t="s">
        <v>7775</v>
      </c>
      <c r="C3191" t="s">
        <v>7775</v>
      </c>
      <c r="D3191">
        <v>0</v>
      </c>
      <c r="E3191">
        <v>102</v>
      </c>
      <c r="F3191">
        <v>1</v>
      </c>
      <c r="G3191">
        <v>42</v>
      </c>
      <c r="H3191" t="s">
        <v>8177</v>
      </c>
      <c r="I3191" t="s">
        <v>5529</v>
      </c>
      <c r="J3191" t="s">
        <v>8158</v>
      </c>
      <c r="K3191" t="s">
        <v>8159</v>
      </c>
      <c r="L3191" s="5">
        <v>6.8</v>
      </c>
      <c r="M3191" t="s">
        <v>8178</v>
      </c>
      <c r="N3191" s="6">
        <v>54729</v>
      </c>
      <c r="O3191" t="s">
        <v>8179</v>
      </c>
      <c r="P3191" s="6">
        <v>100000000</v>
      </c>
      <c r="Q3191" s="6">
        <v>171616764</v>
      </c>
      <c r="R3191">
        <v>71616764</v>
      </c>
      <c r="S3191" t="s">
        <v>8175</v>
      </c>
      <c r="T3191" s="7">
        <v>43803</v>
      </c>
      <c r="U3191" t="s">
        <v>7776</v>
      </c>
      <c r="V3191" s="7">
        <v>43803</v>
      </c>
      <c r="W3191" t="s">
        <v>8196</v>
      </c>
      <c r="X3191" t="s">
        <v>8202</v>
      </c>
      <c r="Y3191">
        <v>2019</v>
      </c>
      <c r="Z3191">
        <v>4</v>
      </c>
    </row>
    <row r="3192" spans="1:26" x14ac:dyDescent="0.25">
      <c r="A3192" t="s">
        <v>7777</v>
      </c>
      <c r="B3192" t="s">
        <v>7778</v>
      </c>
      <c r="C3192" t="s">
        <v>7778</v>
      </c>
      <c r="D3192">
        <v>0</v>
      </c>
      <c r="E3192">
        <v>94</v>
      </c>
      <c r="F3192">
        <v>1</v>
      </c>
      <c r="G3192">
        <v>34</v>
      </c>
      <c r="H3192" t="s">
        <v>8177</v>
      </c>
      <c r="I3192" t="s">
        <v>5529</v>
      </c>
      <c r="J3192" t="s">
        <v>8162</v>
      </c>
      <c r="K3192" t="s">
        <v>145</v>
      </c>
      <c r="L3192" s="5">
        <v>6.1</v>
      </c>
      <c r="M3192" t="s">
        <v>8178</v>
      </c>
      <c r="N3192" s="6">
        <v>57064</v>
      </c>
      <c r="O3192" t="s">
        <v>8179</v>
      </c>
      <c r="P3192" s="6">
        <v>15000000</v>
      </c>
      <c r="Q3192" s="6">
        <v>13313581</v>
      </c>
      <c r="R3192">
        <v>-1686419</v>
      </c>
      <c r="S3192" t="s">
        <v>8185</v>
      </c>
      <c r="T3192" s="7">
        <v>43126</v>
      </c>
      <c r="U3192" t="s">
        <v>7779</v>
      </c>
      <c r="V3192" s="7">
        <v>43126</v>
      </c>
      <c r="W3192" t="s">
        <v>8198</v>
      </c>
      <c r="X3192" t="s">
        <v>1465</v>
      </c>
      <c r="Y3192">
        <v>2018</v>
      </c>
      <c r="Z3192">
        <v>26</v>
      </c>
    </row>
    <row r="3193" spans="1:26" x14ac:dyDescent="0.25">
      <c r="A3193" t="s">
        <v>7780</v>
      </c>
      <c r="B3193" t="s">
        <v>7781</v>
      </c>
      <c r="C3193" t="s">
        <v>7781</v>
      </c>
      <c r="D3193">
        <v>0</v>
      </c>
      <c r="E3193">
        <v>130</v>
      </c>
      <c r="F3193">
        <v>2</v>
      </c>
      <c r="G3193">
        <v>10</v>
      </c>
      <c r="H3193" t="s">
        <v>8183</v>
      </c>
      <c r="I3193" t="s">
        <v>5529</v>
      </c>
      <c r="J3193" t="s">
        <v>8158</v>
      </c>
      <c r="K3193" t="s">
        <v>8161</v>
      </c>
      <c r="L3193" s="5">
        <v>5.0999999999999996</v>
      </c>
      <c r="M3193" t="s">
        <v>8178</v>
      </c>
      <c r="N3193" s="6">
        <v>94504</v>
      </c>
      <c r="O3193" t="s">
        <v>8179</v>
      </c>
      <c r="P3193" s="6">
        <v>150000000</v>
      </c>
      <c r="Q3193" s="6">
        <v>67295363</v>
      </c>
      <c r="R3193">
        <v>-82704637</v>
      </c>
      <c r="S3193" t="s">
        <v>8185</v>
      </c>
      <c r="T3193" s="7">
        <v>44594</v>
      </c>
      <c r="U3193" t="s">
        <v>1162</v>
      </c>
      <c r="V3193" s="7">
        <v>44594</v>
      </c>
      <c r="W3193" t="s">
        <v>8201</v>
      </c>
      <c r="X3193" t="s">
        <v>8202</v>
      </c>
      <c r="Y3193">
        <v>2022</v>
      </c>
      <c r="Z3193">
        <v>2</v>
      </c>
    </row>
    <row r="3194" spans="1:26" x14ac:dyDescent="0.25">
      <c r="A3194" t="s">
        <v>7782</v>
      </c>
      <c r="B3194" t="s">
        <v>7783</v>
      </c>
      <c r="C3194" t="s">
        <v>7783</v>
      </c>
      <c r="D3194">
        <v>0</v>
      </c>
      <c r="E3194">
        <v>112</v>
      </c>
      <c r="F3194">
        <v>1</v>
      </c>
      <c r="G3194">
        <v>52</v>
      </c>
      <c r="H3194" t="s">
        <v>8177</v>
      </c>
      <c r="I3194" t="s">
        <v>8158</v>
      </c>
      <c r="J3194" t="s">
        <v>8159</v>
      </c>
      <c r="K3194" t="s">
        <v>132</v>
      </c>
      <c r="L3194" s="5">
        <v>7</v>
      </c>
      <c r="M3194" t="s">
        <v>8178</v>
      </c>
      <c r="N3194" s="6">
        <v>176557</v>
      </c>
      <c r="O3194" t="s">
        <v>8182</v>
      </c>
      <c r="P3194" s="6">
        <v>175000000</v>
      </c>
      <c r="Q3194" s="6">
        <v>529323962</v>
      </c>
      <c r="R3194">
        <v>354323962</v>
      </c>
      <c r="S3194" t="s">
        <v>8175</v>
      </c>
      <c r="T3194" s="7">
        <v>43409</v>
      </c>
      <c r="U3194" t="s">
        <v>7784</v>
      </c>
      <c r="V3194" s="7">
        <v>43409</v>
      </c>
      <c r="W3194" t="s">
        <v>8207</v>
      </c>
      <c r="X3194" t="s">
        <v>8205</v>
      </c>
      <c r="Y3194">
        <v>2018</v>
      </c>
      <c r="Z3194">
        <v>5</v>
      </c>
    </row>
    <row r="3195" spans="1:26" x14ac:dyDescent="0.25">
      <c r="A3195" t="s">
        <v>7785</v>
      </c>
      <c r="B3195" t="s">
        <v>7786</v>
      </c>
      <c r="C3195" t="s">
        <v>7786</v>
      </c>
      <c r="D3195">
        <v>0</v>
      </c>
      <c r="E3195">
        <v>104</v>
      </c>
      <c r="F3195">
        <v>1</v>
      </c>
      <c r="G3195">
        <v>44</v>
      </c>
      <c r="H3195" t="s">
        <v>8177</v>
      </c>
      <c r="I3195" t="s">
        <v>5529</v>
      </c>
      <c r="J3195" t="s">
        <v>8158</v>
      </c>
      <c r="K3195" t="s">
        <v>132</v>
      </c>
      <c r="L3195" s="5">
        <v>6.5</v>
      </c>
      <c r="M3195" t="s">
        <v>8178</v>
      </c>
      <c r="N3195" s="6">
        <v>178396</v>
      </c>
      <c r="O3195" t="s">
        <v>8182</v>
      </c>
      <c r="P3195" s="6">
        <v>150000000</v>
      </c>
      <c r="Q3195" s="6">
        <v>450062638</v>
      </c>
      <c r="R3195">
        <v>300062638</v>
      </c>
      <c r="S3195" t="s">
        <v>8175</v>
      </c>
      <c r="T3195" s="7">
        <v>43587</v>
      </c>
      <c r="U3195" t="s">
        <v>4991</v>
      </c>
      <c r="V3195" s="7">
        <v>43587</v>
      </c>
      <c r="W3195" t="s">
        <v>8213</v>
      </c>
      <c r="X3195" t="s">
        <v>8199</v>
      </c>
      <c r="Y3195">
        <v>2019</v>
      </c>
      <c r="Z3195">
        <v>2</v>
      </c>
    </row>
    <row r="3196" spans="1:26" x14ac:dyDescent="0.25">
      <c r="A3196" t="s">
        <v>7787</v>
      </c>
      <c r="B3196" t="s">
        <v>7788</v>
      </c>
      <c r="C3196" t="s">
        <v>7788</v>
      </c>
      <c r="D3196">
        <v>0</v>
      </c>
      <c r="E3196">
        <v>99</v>
      </c>
      <c r="F3196">
        <v>1</v>
      </c>
      <c r="G3196">
        <v>39</v>
      </c>
      <c r="H3196" t="s">
        <v>8177</v>
      </c>
      <c r="I3196" t="s">
        <v>5529</v>
      </c>
      <c r="J3196" t="s">
        <v>8158</v>
      </c>
      <c r="K3196" t="s">
        <v>83</v>
      </c>
      <c r="L3196" s="5">
        <v>6.4</v>
      </c>
      <c r="M3196" t="s">
        <v>8178</v>
      </c>
      <c r="N3196" s="6">
        <v>137416</v>
      </c>
      <c r="O3196" t="s">
        <v>8182</v>
      </c>
      <c r="P3196" s="6">
        <v>9000000</v>
      </c>
      <c r="Q3196" s="6">
        <v>155712077</v>
      </c>
      <c r="R3196">
        <v>146712077</v>
      </c>
      <c r="S3196" t="s">
        <v>8175</v>
      </c>
      <c r="T3196" s="7">
        <v>43467</v>
      </c>
      <c r="U3196" t="s">
        <v>7760</v>
      </c>
      <c r="V3196" s="7">
        <v>43467</v>
      </c>
      <c r="W3196" t="s">
        <v>8198</v>
      </c>
      <c r="X3196" t="s">
        <v>8202</v>
      </c>
      <c r="Y3196">
        <v>2019</v>
      </c>
      <c r="Z3196">
        <v>2</v>
      </c>
    </row>
    <row r="3197" spans="1:26" x14ac:dyDescent="0.25">
      <c r="A3197" t="s">
        <v>7789</v>
      </c>
      <c r="B3197" t="s">
        <v>7790</v>
      </c>
      <c r="C3197" t="s">
        <v>7790</v>
      </c>
      <c r="D3197">
        <v>0</v>
      </c>
      <c r="E3197">
        <v>109</v>
      </c>
      <c r="F3197">
        <v>1</v>
      </c>
      <c r="G3197">
        <v>49</v>
      </c>
      <c r="H3197" t="s">
        <v>8177</v>
      </c>
      <c r="I3197" t="s">
        <v>5529</v>
      </c>
      <c r="J3197" t="s">
        <v>83</v>
      </c>
      <c r="K3197" t="s">
        <v>8161</v>
      </c>
      <c r="L3197" s="5">
        <v>6</v>
      </c>
      <c r="M3197" t="s">
        <v>8178</v>
      </c>
      <c r="N3197" s="6">
        <v>56655</v>
      </c>
      <c r="O3197" t="s">
        <v>8179</v>
      </c>
      <c r="P3197" s="6">
        <v>25000000</v>
      </c>
      <c r="Q3197" s="6">
        <v>8808611</v>
      </c>
      <c r="R3197">
        <v>-16191389</v>
      </c>
      <c r="S3197" t="s">
        <v>8185</v>
      </c>
      <c r="T3197" s="7">
        <v>43539</v>
      </c>
      <c r="U3197" t="s">
        <v>5645</v>
      </c>
      <c r="V3197" s="7">
        <v>43539</v>
      </c>
      <c r="W3197" t="s">
        <v>8203</v>
      </c>
      <c r="X3197" t="s">
        <v>1465</v>
      </c>
      <c r="Y3197">
        <v>2019</v>
      </c>
      <c r="Z3197">
        <v>15</v>
      </c>
    </row>
    <row r="3198" spans="1:26" x14ac:dyDescent="0.25">
      <c r="A3198" t="s">
        <v>7791</v>
      </c>
      <c r="B3198" t="s">
        <v>886</v>
      </c>
      <c r="C3198" t="s">
        <v>886</v>
      </c>
      <c r="D3198">
        <v>0</v>
      </c>
      <c r="E3198">
        <v>135</v>
      </c>
      <c r="F3198">
        <v>2</v>
      </c>
      <c r="G3198">
        <v>15</v>
      </c>
      <c r="H3198" t="s">
        <v>8183</v>
      </c>
      <c r="I3198" t="s">
        <v>8158</v>
      </c>
      <c r="J3198" t="s">
        <v>8163</v>
      </c>
      <c r="K3198" t="s">
        <v>8156</v>
      </c>
      <c r="L3198" s="5">
        <v>7.2</v>
      </c>
      <c r="M3198" t="s">
        <v>8181</v>
      </c>
      <c r="N3198" s="6">
        <v>142113</v>
      </c>
      <c r="O3198" t="s">
        <v>8182</v>
      </c>
      <c r="P3198" s="6">
        <v>250000000</v>
      </c>
      <c r="Q3198" s="6">
        <v>569626289</v>
      </c>
      <c r="R3198">
        <v>319626289</v>
      </c>
      <c r="S3198" t="s">
        <v>8175</v>
      </c>
      <c r="T3198" s="7">
        <v>45054</v>
      </c>
      <c r="U3198" t="s">
        <v>2952</v>
      </c>
      <c r="V3198" s="7">
        <v>45054</v>
      </c>
      <c r="W3198" t="s">
        <v>8213</v>
      </c>
      <c r="X3198" t="s">
        <v>8205</v>
      </c>
      <c r="Y3198">
        <v>2023</v>
      </c>
      <c r="Z3198">
        <v>8</v>
      </c>
    </row>
    <row r="3199" spans="1:26" x14ac:dyDescent="0.25">
      <c r="A3199" t="s">
        <v>7792</v>
      </c>
      <c r="B3199" t="s">
        <v>7793</v>
      </c>
      <c r="C3199" t="s">
        <v>7793</v>
      </c>
      <c r="D3199">
        <v>0</v>
      </c>
      <c r="E3199">
        <v>108</v>
      </c>
      <c r="F3199">
        <v>1</v>
      </c>
      <c r="G3199">
        <v>48</v>
      </c>
      <c r="H3199" t="s">
        <v>8177</v>
      </c>
      <c r="I3199" t="s">
        <v>8160</v>
      </c>
      <c r="J3199" t="s">
        <v>145</v>
      </c>
      <c r="K3199" t="s">
        <v>5802</v>
      </c>
      <c r="L3199" s="5">
        <v>1</v>
      </c>
      <c r="M3199" t="s">
        <v>8189</v>
      </c>
      <c r="N3199" s="6">
        <v>73940</v>
      </c>
      <c r="O3199" t="s">
        <v>8179</v>
      </c>
      <c r="P3199" s="6">
        <v>8000000</v>
      </c>
      <c r="Q3199" s="6">
        <v>538551</v>
      </c>
      <c r="R3199">
        <v>-7461449</v>
      </c>
      <c r="S3199" t="s">
        <v>8185</v>
      </c>
      <c r="T3199" s="7">
        <v>42796</v>
      </c>
      <c r="U3199" t="s">
        <v>7794</v>
      </c>
      <c r="V3199" s="7">
        <v>42796</v>
      </c>
      <c r="W3199" t="s">
        <v>8203</v>
      </c>
      <c r="X3199" t="s">
        <v>8199</v>
      </c>
      <c r="Y3199">
        <v>2017</v>
      </c>
      <c r="Z3199">
        <v>2</v>
      </c>
    </row>
    <row r="3200" spans="1:26" x14ac:dyDescent="0.25">
      <c r="A3200" t="s">
        <v>7795</v>
      </c>
      <c r="B3200" t="s">
        <v>7796</v>
      </c>
      <c r="C3200" t="s">
        <v>7796</v>
      </c>
      <c r="D3200">
        <v>0</v>
      </c>
      <c r="E3200">
        <v>91</v>
      </c>
      <c r="F3200">
        <v>1</v>
      </c>
      <c r="G3200">
        <v>31</v>
      </c>
      <c r="H3200" t="s">
        <v>8177</v>
      </c>
      <c r="I3200" t="s">
        <v>5529</v>
      </c>
      <c r="J3200" t="s">
        <v>145</v>
      </c>
      <c r="K3200" t="s">
        <v>8167</v>
      </c>
      <c r="L3200" s="5">
        <v>7</v>
      </c>
      <c r="M3200" t="s">
        <v>8178</v>
      </c>
      <c r="N3200" s="6">
        <v>108381</v>
      </c>
      <c r="O3200" t="s">
        <v>8182</v>
      </c>
      <c r="P3200" s="6">
        <v>50300000</v>
      </c>
      <c r="Q3200" s="6">
        <v>0</v>
      </c>
      <c r="R3200">
        <v>-50300000</v>
      </c>
      <c r="S3200" t="s">
        <v>8185</v>
      </c>
      <c r="T3200" s="7">
        <v>44022</v>
      </c>
      <c r="U3200" t="s">
        <v>7797</v>
      </c>
      <c r="V3200" s="7">
        <v>44022</v>
      </c>
      <c r="W3200" t="s">
        <v>8209</v>
      </c>
      <c r="X3200" t="s">
        <v>1465</v>
      </c>
      <c r="Y3200">
        <v>2020</v>
      </c>
      <c r="Z3200">
        <v>10</v>
      </c>
    </row>
    <row r="3201" spans="1:26" x14ac:dyDescent="0.25">
      <c r="A3201" t="s">
        <v>7798</v>
      </c>
      <c r="B3201" t="s">
        <v>7799</v>
      </c>
      <c r="C3201" t="s">
        <v>7799</v>
      </c>
      <c r="D3201">
        <v>0</v>
      </c>
      <c r="E3201">
        <v>113</v>
      </c>
      <c r="F3201">
        <v>1</v>
      </c>
      <c r="G3201">
        <v>53</v>
      </c>
      <c r="H3201" t="s">
        <v>8177</v>
      </c>
      <c r="I3201" t="s">
        <v>145</v>
      </c>
      <c r="J3201" t="s">
        <v>8166</v>
      </c>
      <c r="K3201" t="s">
        <v>3857</v>
      </c>
      <c r="L3201" s="5">
        <v>7.1</v>
      </c>
      <c r="M3201" t="s">
        <v>8181</v>
      </c>
      <c r="N3201" s="6">
        <v>61117</v>
      </c>
      <c r="O3201" t="s">
        <v>8179</v>
      </c>
      <c r="P3201" s="6">
        <v>3500000</v>
      </c>
      <c r="Q3201" s="6">
        <v>3862498</v>
      </c>
      <c r="R3201">
        <v>362498</v>
      </c>
      <c r="S3201" t="s">
        <v>8175</v>
      </c>
      <c r="T3201" s="7">
        <v>42978</v>
      </c>
      <c r="U3201" t="s">
        <v>7800</v>
      </c>
      <c r="V3201" s="7">
        <v>42978</v>
      </c>
      <c r="W3201" t="s">
        <v>8212</v>
      </c>
      <c r="X3201" t="s">
        <v>8199</v>
      </c>
      <c r="Y3201">
        <v>2017</v>
      </c>
      <c r="Z3201">
        <v>31</v>
      </c>
    </row>
    <row r="3202" spans="1:26" x14ac:dyDescent="0.25">
      <c r="A3202" t="s">
        <v>7801</v>
      </c>
      <c r="B3202" t="s">
        <v>7802</v>
      </c>
      <c r="C3202" t="s">
        <v>7802</v>
      </c>
      <c r="D3202">
        <v>0</v>
      </c>
      <c r="E3202">
        <v>98</v>
      </c>
      <c r="F3202">
        <v>1</v>
      </c>
      <c r="G3202">
        <v>38</v>
      </c>
      <c r="H3202" t="s">
        <v>8177</v>
      </c>
      <c r="I3202" t="s">
        <v>145</v>
      </c>
      <c r="J3202" t="s">
        <v>83</v>
      </c>
      <c r="K3202" t="s">
        <v>8166</v>
      </c>
      <c r="L3202" s="5">
        <v>6.8</v>
      </c>
      <c r="M3202" t="s">
        <v>8178</v>
      </c>
      <c r="N3202" s="6">
        <v>63214</v>
      </c>
      <c r="O3202" t="s">
        <v>8179</v>
      </c>
      <c r="P3202" s="6">
        <v>3000000</v>
      </c>
      <c r="Q3202" s="6">
        <v>1194369</v>
      </c>
      <c r="R3202">
        <v>-1805631</v>
      </c>
      <c r="S3202" t="s">
        <v>8185</v>
      </c>
      <c r="T3202" s="7">
        <v>43535</v>
      </c>
      <c r="U3202" t="s">
        <v>7803</v>
      </c>
      <c r="V3202" s="7">
        <v>43535</v>
      </c>
      <c r="W3202" t="s">
        <v>8203</v>
      </c>
      <c r="X3202" t="s">
        <v>8205</v>
      </c>
      <c r="Y3202">
        <v>2019</v>
      </c>
      <c r="Z3202">
        <v>11</v>
      </c>
    </row>
    <row r="3203" spans="1:26" x14ac:dyDescent="0.25">
      <c r="A3203" t="s">
        <v>7804</v>
      </c>
      <c r="B3203" t="s">
        <v>1334</v>
      </c>
      <c r="C3203" t="s">
        <v>1334</v>
      </c>
      <c r="D3203">
        <v>0</v>
      </c>
      <c r="E3203">
        <v>118</v>
      </c>
      <c r="F3203">
        <v>1</v>
      </c>
      <c r="G3203">
        <v>58</v>
      </c>
      <c r="H3203" t="s">
        <v>8177</v>
      </c>
      <c r="I3203" t="s">
        <v>8158</v>
      </c>
      <c r="J3203" t="s">
        <v>8159</v>
      </c>
      <c r="K3203" t="s">
        <v>145</v>
      </c>
      <c r="L3203" s="5">
        <v>6.8</v>
      </c>
      <c r="M3203" t="s">
        <v>8178</v>
      </c>
      <c r="N3203" s="6">
        <v>260956</v>
      </c>
      <c r="O3203" t="s">
        <v>8182</v>
      </c>
      <c r="P3203" s="6">
        <v>260000000</v>
      </c>
      <c r="Q3203" s="6">
        <v>1663075401</v>
      </c>
      <c r="R3203">
        <v>1403075401</v>
      </c>
      <c r="S3203" t="s">
        <v>8175</v>
      </c>
      <c r="T3203" s="7">
        <v>43655</v>
      </c>
      <c r="U3203" t="s">
        <v>3083</v>
      </c>
      <c r="V3203" s="7">
        <v>43655</v>
      </c>
      <c r="W3203" t="s">
        <v>8209</v>
      </c>
      <c r="X3203" t="s">
        <v>8197</v>
      </c>
      <c r="Y3203">
        <v>2019</v>
      </c>
      <c r="Z3203">
        <v>9</v>
      </c>
    </row>
    <row r="3204" spans="1:26" x14ac:dyDescent="0.25">
      <c r="A3204" t="s">
        <v>7805</v>
      </c>
      <c r="B3204" t="s">
        <v>7806</v>
      </c>
      <c r="C3204" t="s">
        <v>7806</v>
      </c>
      <c r="D3204">
        <v>0</v>
      </c>
      <c r="E3204">
        <v>100</v>
      </c>
      <c r="F3204">
        <v>1</v>
      </c>
      <c r="G3204">
        <v>40</v>
      </c>
      <c r="H3204" t="s">
        <v>8177</v>
      </c>
      <c r="I3204" t="s">
        <v>8162</v>
      </c>
      <c r="J3204" t="s">
        <v>145</v>
      </c>
      <c r="K3204" t="s">
        <v>8166</v>
      </c>
      <c r="L3204" s="5">
        <v>5.7</v>
      </c>
      <c r="M3204" t="s">
        <v>8178</v>
      </c>
      <c r="N3204" s="6">
        <v>80859</v>
      </c>
      <c r="O3204" t="s">
        <v>8179</v>
      </c>
      <c r="P3204" s="6">
        <v>40000000</v>
      </c>
      <c r="Q3204" s="6">
        <v>0</v>
      </c>
      <c r="R3204">
        <v>-40000000</v>
      </c>
      <c r="S3204" t="s">
        <v>8185</v>
      </c>
      <c r="T3204" s="7">
        <v>44330</v>
      </c>
      <c r="U3204" t="s">
        <v>3802</v>
      </c>
      <c r="V3204" s="7">
        <v>44330</v>
      </c>
      <c r="W3204" t="s">
        <v>8213</v>
      </c>
      <c r="X3204" t="s">
        <v>1465</v>
      </c>
      <c r="Y3204">
        <v>2021</v>
      </c>
      <c r="Z3204">
        <v>14</v>
      </c>
    </row>
    <row r="3205" spans="1:26" x14ac:dyDescent="0.25">
      <c r="A3205" t="s">
        <v>7807</v>
      </c>
      <c r="B3205" t="s">
        <v>7808</v>
      </c>
      <c r="C3205" t="s">
        <v>7808</v>
      </c>
      <c r="D3205">
        <v>0</v>
      </c>
      <c r="E3205">
        <v>97</v>
      </c>
      <c r="F3205">
        <v>1</v>
      </c>
      <c r="G3205">
        <v>37</v>
      </c>
      <c r="H3205" t="s">
        <v>8177</v>
      </c>
      <c r="I3205" t="s">
        <v>5529</v>
      </c>
      <c r="J3205" t="s">
        <v>83</v>
      </c>
      <c r="K3205" t="s">
        <v>8161</v>
      </c>
      <c r="L3205" s="5">
        <v>5.2</v>
      </c>
      <c r="M3205" t="s">
        <v>8178</v>
      </c>
      <c r="N3205" s="6">
        <v>68717</v>
      </c>
      <c r="O3205" t="s">
        <v>8179</v>
      </c>
      <c r="P3205" s="6">
        <v>13000000</v>
      </c>
      <c r="Q3205" s="6">
        <v>137056262</v>
      </c>
      <c r="R3205">
        <v>124056262</v>
      </c>
      <c r="S3205" t="s">
        <v>8175</v>
      </c>
      <c r="T3205" s="7">
        <v>43285</v>
      </c>
      <c r="U3205" t="s">
        <v>7809</v>
      </c>
      <c r="V3205" s="7">
        <v>43285</v>
      </c>
      <c r="W3205" t="s">
        <v>8209</v>
      </c>
      <c r="X3205" t="s">
        <v>8202</v>
      </c>
      <c r="Y3205">
        <v>2018</v>
      </c>
      <c r="Z3205">
        <v>4</v>
      </c>
    </row>
    <row r="3206" spans="1:26" x14ac:dyDescent="0.25">
      <c r="A3206" t="s">
        <v>7810</v>
      </c>
      <c r="B3206" t="s">
        <v>1078</v>
      </c>
      <c r="C3206" t="s">
        <v>1078</v>
      </c>
      <c r="D3206">
        <v>0</v>
      </c>
      <c r="E3206">
        <v>128</v>
      </c>
      <c r="F3206">
        <v>2</v>
      </c>
      <c r="G3206">
        <v>8</v>
      </c>
      <c r="H3206" t="s">
        <v>8183</v>
      </c>
      <c r="I3206" t="s">
        <v>8158</v>
      </c>
      <c r="J3206" t="s">
        <v>132</v>
      </c>
      <c r="K3206" t="s">
        <v>8163</v>
      </c>
      <c r="L3206" s="5">
        <v>6.9</v>
      </c>
      <c r="M3206" t="s">
        <v>8178</v>
      </c>
      <c r="N3206" s="6">
        <v>283561</v>
      </c>
      <c r="O3206" t="s">
        <v>8182</v>
      </c>
      <c r="P3206" s="6">
        <v>183000000</v>
      </c>
      <c r="Q3206" s="6">
        <v>1054304000</v>
      </c>
      <c r="R3206">
        <v>871304000</v>
      </c>
      <c r="S3206" t="s">
        <v>8175</v>
      </c>
      <c r="T3206" s="7">
        <v>43593</v>
      </c>
      <c r="U3206" t="s">
        <v>4841</v>
      </c>
      <c r="V3206" s="7">
        <v>43593</v>
      </c>
      <c r="W3206" t="s">
        <v>8213</v>
      </c>
      <c r="X3206" t="s">
        <v>8202</v>
      </c>
      <c r="Y3206">
        <v>2019</v>
      </c>
      <c r="Z3206">
        <v>8</v>
      </c>
    </row>
    <row r="3207" spans="1:26" x14ac:dyDescent="0.25">
      <c r="A3207" t="s">
        <v>7811</v>
      </c>
      <c r="B3207" t="s">
        <v>7812</v>
      </c>
      <c r="C3207" t="s">
        <v>7812</v>
      </c>
      <c r="D3207">
        <v>0</v>
      </c>
      <c r="E3207">
        <v>130</v>
      </c>
      <c r="F3207">
        <v>2</v>
      </c>
      <c r="G3207">
        <v>10</v>
      </c>
      <c r="H3207" t="s">
        <v>8183</v>
      </c>
      <c r="I3207" t="s">
        <v>5529</v>
      </c>
      <c r="J3207" t="s">
        <v>8162</v>
      </c>
      <c r="K3207" t="s">
        <v>3857</v>
      </c>
      <c r="L3207" s="5">
        <v>7.4</v>
      </c>
      <c r="M3207" t="s">
        <v>8181</v>
      </c>
      <c r="N3207" s="6">
        <v>410062</v>
      </c>
      <c r="O3207" t="s">
        <v>8182</v>
      </c>
      <c r="P3207" s="6">
        <v>75000000</v>
      </c>
      <c r="Q3207" s="6">
        <v>328349387</v>
      </c>
      <c r="R3207">
        <v>253349387</v>
      </c>
      <c r="S3207" t="s">
        <v>8175</v>
      </c>
      <c r="T3207" s="7">
        <v>43600</v>
      </c>
      <c r="U3207" t="s">
        <v>4963</v>
      </c>
      <c r="V3207" s="7">
        <v>43600</v>
      </c>
      <c r="W3207" t="s">
        <v>8213</v>
      </c>
      <c r="X3207" t="s">
        <v>8202</v>
      </c>
      <c r="Y3207">
        <v>2019</v>
      </c>
      <c r="Z3207">
        <v>15</v>
      </c>
    </row>
    <row r="3208" spans="1:26" x14ac:dyDescent="0.25">
      <c r="A3208" t="s">
        <v>7813</v>
      </c>
      <c r="B3208" t="s">
        <v>7814</v>
      </c>
      <c r="C3208" t="s">
        <v>7814</v>
      </c>
      <c r="D3208">
        <v>0</v>
      </c>
      <c r="E3208">
        <v>121</v>
      </c>
      <c r="F3208">
        <v>2</v>
      </c>
      <c r="G3208">
        <v>1</v>
      </c>
      <c r="H3208" t="s">
        <v>8183</v>
      </c>
      <c r="I3208" t="s">
        <v>5529</v>
      </c>
      <c r="J3208" t="s">
        <v>3857</v>
      </c>
      <c r="K3208" t="s">
        <v>5802</v>
      </c>
      <c r="L3208" s="5">
        <v>6.4</v>
      </c>
      <c r="M3208" t="s">
        <v>8178</v>
      </c>
      <c r="N3208" s="6">
        <v>106883</v>
      </c>
      <c r="O3208" t="s">
        <v>8182</v>
      </c>
      <c r="P3208" s="6">
        <v>40000000</v>
      </c>
      <c r="Q3208" s="6">
        <v>146661977</v>
      </c>
      <c r="R3208">
        <v>106661977</v>
      </c>
      <c r="S3208" t="s">
        <v>8175</v>
      </c>
      <c r="T3208" s="7">
        <v>43697</v>
      </c>
      <c r="U3208" t="s">
        <v>4680</v>
      </c>
      <c r="V3208" s="7">
        <v>43697</v>
      </c>
      <c r="W3208" t="s">
        <v>8212</v>
      </c>
      <c r="X3208" t="s">
        <v>8197</v>
      </c>
      <c r="Y3208">
        <v>2019</v>
      </c>
      <c r="Z3208">
        <v>20</v>
      </c>
    </row>
    <row r="3209" spans="1:26" x14ac:dyDescent="0.25">
      <c r="A3209" t="s">
        <v>7815</v>
      </c>
      <c r="B3209" t="s">
        <v>7816</v>
      </c>
      <c r="C3209" t="s">
        <v>7816</v>
      </c>
      <c r="D3209">
        <v>0</v>
      </c>
      <c r="E3209">
        <v>115</v>
      </c>
      <c r="F3209">
        <v>1</v>
      </c>
      <c r="G3209">
        <v>55</v>
      </c>
      <c r="H3209" t="s">
        <v>8177</v>
      </c>
      <c r="I3209" t="s">
        <v>5529</v>
      </c>
      <c r="J3209" t="s">
        <v>8158</v>
      </c>
      <c r="K3209" t="s">
        <v>132</v>
      </c>
      <c r="L3209" s="5">
        <v>7.1</v>
      </c>
      <c r="M3209" t="s">
        <v>8181</v>
      </c>
      <c r="N3209" s="6">
        <v>406563</v>
      </c>
      <c r="O3209" t="s">
        <v>8182</v>
      </c>
      <c r="P3209" s="6">
        <v>120000000</v>
      </c>
      <c r="Q3209" s="6">
        <v>331526598</v>
      </c>
      <c r="R3209">
        <v>211526598</v>
      </c>
      <c r="S3209" t="s">
        <v>8175</v>
      </c>
      <c r="T3209" s="7">
        <v>44409</v>
      </c>
      <c r="U3209" t="s">
        <v>2986</v>
      </c>
      <c r="V3209" s="7">
        <v>44409</v>
      </c>
      <c r="W3209" t="s">
        <v>8212</v>
      </c>
      <c r="X3209" t="s">
        <v>8200</v>
      </c>
      <c r="Y3209">
        <v>2021</v>
      </c>
      <c r="Z3209">
        <v>1</v>
      </c>
    </row>
    <row r="3210" spans="1:26" x14ac:dyDescent="0.25">
      <c r="A3210" t="s">
        <v>7817</v>
      </c>
      <c r="B3210" t="s">
        <v>7818</v>
      </c>
      <c r="C3210" t="s">
        <v>7818</v>
      </c>
      <c r="D3210">
        <v>0</v>
      </c>
      <c r="E3210">
        <v>92</v>
      </c>
      <c r="F3210">
        <v>1</v>
      </c>
      <c r="G3210">
        <v>32</v>
      </c>
      <c r="H3210" t="s">
        <v>8177</v>
      </c>
      <c r="I3210" t="s">
        <v>145</v>
      </c>
      <c r="J3210" t="s">
        <v>8156</v>
      </c>
      <c r="K3210" t="s">
        <v>8166</v>
      </c>
      <c r="L3210" s="5">
        <v>6.8</v>
      </c>
      <c r="M3210" t="s">
        <v>8178</v>
      </c>
      <c r="N3210" s="6">
        <v>77499</v>
      </c>
      <c r="O3210" t="s">
        <v>8179</v>
      </c>
      <c r="P3210" s="6">
        <v>100000</v>
      </c>
      <c r="Q3210" s="6">
        <v>1951683</v>
      </c>
      <c r="R3210">
        <v>1851683</v>
      </c>
      <c r="S3210" t="s">
        <v>8175</v>
      </c>
      <c r="T3210" s="7">
        <v>42757</v>
      </c>
      <c r="U3210" t="s">
        <v>7096</v>
      </c>
      <c r="V3210" s="7">
        <v>42757</v>
      </c>
      <c r="W3210" t="s">
        <v>8198</v>
      </c>
      <c r="X3210" t="s">
        <v>8200</v>
      </c>
      <c r="Y3210">
        <v>2017</v>
      </c>
      <c r="Z3210">
        <v>22</v>
      </c>
    </row>
    <row r="3211" spans="1:26" x14ac:dyDescent="0.25">
      <c r="A3211" t="s">
        <v>7819</v>
      </c>
      <c r="B3211" t="s">
        <v>7820</v>
      </c>
      <c r="C3211" t="s">
        <v>7820</v>
      </c>
      <c r="D3211">
        <v>0</v>
      </c>
      <c r="E3211">
        <v>132</v>
      </c>
      <c r="F3211">
        <v>2</v>
      </c>
      <c r="G3211">
        <v>12</v>
      </c>
      <c r="H3211" t="s">
        <v>8183</v>
      </c>
      <c r="I3211" t="s">
        <v>8160</v>
      </c>
      <c r="J3211" t="s">
        <v>132</v>
      </c>
      <c r="K3211" t="s">
        <v>145</v>
      </c>
      <c r="L3211" s="5">
        <v>7.2</v>
      </c>
      <c r="M3211" t="s">
        <v>8181</v>
      </c>
      <c r="N3211" s="6">
        <v>157949</v>
      </c>
      <c r="O3211" t="s">
        <v>8182</v>
      </c>
      <c r="P3211" s="6">
        <v>60000000</v>
      </c>
      <c r="Q3211" s="6">
        <v>76073488</v>
      </c>
      <c r="R3211">
        <v>16073488</v>
      </c>
      <c r="S3211" t="s">
        <v>8175</v>
      </c>
      <c r="T3211" s="7">
        <v>43446</v>
      </c>
      <c r="U3211" t="s">
        <v>3314</v>
      </c>
      <c r="V3211" s="7">
        <v>43446</v>
      </c>
      <c r="W3211" t="s">
        <v>8196</v>
      </c>
      <c r="X3211" t="s">
        <v>8202</v>
      </c>
      <c r="Y3211">
        <v>2018</v>
      </c>
      <c r="Z3211">
        <v>12</v>
      </c>
    </row>
    <row r="3212" spans="1:26" x14ac:dyDescent="0.25">
      <c r="A3212" t="s">
        <v>7821</v>
      </c>
      <c r="B3212" t="s">
        <v>7822</v>
      </c>
      <c r="C3212" t="s">
        <v>7822</v>
      </c>
      <c r="D3212">
        <v>0</v>
      </c>
      <c r="E3212">
        <v>116</v>
      </c>
      <c r="F3212">
        <v>1</v>
      </c>
      <c r="G3212">
        <v>56</v>
      </c>
      <c r="H3212" t="s">
        <v>8177</v>
      </c>
      <c r="I3212" t="s">
        <v>8160</v>
      </c>
      <c r="J3212" t="s">
        <v>145</v>
      </c>
      <c r="K3212" t="s">
        <v>8167</v>
      </c>
      <c r="L3212" s="5">
        <v>7.2</v>
      </c>
      <c r="M3212" t="s">
        <v>8181</v>
      </c>
      <c r="N3212" s="6">
        <v>159169</v>
      </c>
      <c r="O3212" t="s">
        <v>8182</v>
      </c>
      <c r="P3212" s="6">
        <v>50000000</v>
      </c>
      <c r="Q3212" s="6">
        <v>193764664</v>
      </c>
      <c r="R3212">
        <v>143764664</v>
      </c>
      <c r="S3212" t="s">
        <v>8175</v>
      </c>
      <c r="T3212" s="7">
        <v>43083</v>
      </c>
      <c r="U3212" t="s">
        <v>139</v>
      </c>
      <c r="V3212" s="7">
        <v>43083</v>
      </c>
      <c r="W3212" t="s">
        <v>8196</v>
      </c>
      <c r="X3212" t="s">
        <v>8199</v>
      </c>
      <c r="Y3212">
        <v>2017</v>
      </c>
      <c r="Z3212">
        <v>14</v>
      </c>
    </row>
    <row r="3213" spans="1:26" x14ac:dyDescent="0.25">
      <c r="A3213" t="s">
        <v>7823</v>
      </c>
      <c r="B3213" t="s">
        <v>7824</v>
      </c>
      <c r="C3213" t="s">
        <v>7824</v>
      </c>
      <c r="D3213">
        <v>0</v>
      </c>
      <c r="E3213">
        <v>96</v>
      </c>
      <c r="F3213">
        <v>1</v>
      </c>
      <c r="G3213">
        <v>36</v>
      </c>
      <c r="H3213" t="s">
        <v>8177</v>
      </c>
      <c r="I3213" t="s">
        <v>5529</v>
      </c>
      <c r="J3213" t="s">
        <v>8158</v>
      </c>
      <c r="K3213" t="s">
        <v>8160</v>
      </c>
      <c r="L3213" s="5">
        <v>6.6</v>
      </c>
      <c r="M3213" t="s">
        <v>8178</v>
      </c>
      <c r="N3213" s="6">
        <v>60372</v>
      </c>
      <c r="O3213" t="s">
        <v>8179</v>
      </c>
      <c r="P3213" s="6">
        <v>35000000</v>
      </c>
      <c r="Q3213" s="6">
        <v>59945012</v>
      </c>
      <c r="R3213">
        <v>24945012</v>
      </c>
      <c r="S3213" t="s">
        <v>8175</v>
      </c>
      <c r="T3213" s="7">
        <v>43251</v>
      </c>
      <c r="U3213" t="s">
        <v>5565</v>
      </c>
      <c r="V3213" s="7">
        <v>43251</v>
      </c>
      <c r="W3213" t="s">
        <v>8213</v>
      </c>
      <c r="X3213" t="s">
        <v>8199</v>
      </c>
      <c r="Y3213">
        <v>2018</v>
      </c>
      <c r="Z3213">
        <v>31</v>
      </c>
    </row>
    <row r="3214" spans="1:26" x14ac:dyDescent="0.25">
      <c r="A3214" t="s">
        <v>7825</v>
      </c>
      <c r="B3214" t="s">
        <v>7826</v>
      </c>
      <c r="C3214" t="s">
        <v>7826</v>
      </c>
      <c r="D3214">
        <v>0</v>
      </c>
      <c r="E3214">
        <v>129</v>
      </c>
      <c r="F3214">
        <v>2</v>
      </c>
      <c r="G3214">
        <v>9</v>
      </c>
      <c r="H3214" t="s">
        <v>8183</v>
      </c>
      <c r="I3214" t="s">
        <v>5529</v>
      </c>
      <c r="J3214" t="s">
        <v>8158</v>
      </c>
      <c r="K3214" t="s">
        <v>132</v>
      </c>
      <c r="L3214" s="5">
        <v>7.4</v>
      </c>
      <c r="M3214" t="s">
        <v>8181</v>
      </c>
      <c r="N3214" s="6">
        <v>536191</v>
      </c>
      <c r="O3214" t="s">
        <v>8184</v>
      </c>
      <c r="P3214" s="6">
        <v>160000000</v>
      </c>
      <c r="Q3214" s="6">
        <v>1131927996</v>
      </c>
      <c r="R3214">
        <v>971927996</v>
      </c>
      <c r="S3214" t="s">
        <v>8175</v>
      </c>
      <c r="T3214" s="7">
        <v>43642</v>
      </c>
      <c r="U3214" t="s">
        <v>5089</v>
      </c>
      <c r="V3214" s="7">
        <v>43642</v>
      </c>
      <c r="W3214" t="s">
        <v>8208</v>
      </c>
      <c r="X3214" t="s">
        <v>8202</v>
      </c>
      <c r="Y3214">
        <v>2019</v>
      </c>
      <c r="Z3214">
        <v>26</v>
      </c>
    </row>
    <row r="3215" spans="1:26" x14ac:dyDescent="0.25">
      <c r="A3215" t="s">
        <v>7827</v>
      </c>
      <c r="B3215" t="s">
        <v>7828</v>
      </c>
      <c r="C3215" t="s">
        <v>7828</v>
      </c>
      <c r="D3215">
        <v>0</v>
      </c>
      <c r="E3215">
        <v>132</v>
      </c>
      <c r="F3215">
        <v>2</v>
      </c>
      <c r="G3215">
        <v>12</v>
      </c>
      <c r="H3215" t="s">
        <v>8183</v>
      </c>
      <c r="I3215" t="s">
        <v>5529</v>
      </c>
      <c r="J3215" t="s">
        <v>8158</v>
      </c>
      <c r="K3215" t="s">
        <v>132</v>
      </c>
      <c r="L3215" s="5">
        <v>7.2</v>
      </c>
      <c r="M3215" t="s">
        <v>8181</v>
      </c>
      <c r="N3215" s="6">
        <v>390733</v>
      </c>
      <c r="O3215" t="s">
        <v>8182</v>
      </c>
      <c r="P3215" s="6">
        <v>185000000</v>
      </c>
      <c r="Q3215" s="6">
        <v>168717425</v>
      </c>
      <c r="R3215">
        <v>-16282575</v>
      </c>
      <c r="S3215" t="s">
        <v>8185</v>
      </c>
      <c r="T3215" s="7">
        <v>44405</v>
      </c>
      <c r="U3215" t="s">
        <v>3976</v>
      </c>
      <c r="V3215" s="7">
        <v>44405</v>
      </c>
      <c r="W3215" t="s">
        <v>8209</v>
      </c>
      <c r="X3215" t="s">
        <v>8202</v>
      </c>
      <c r="Y3215">
        <v>2021</v>
      </c>
      <c r="Z3215">
        <v>28</v>
      </c>
    </row>
    <row r="3216" spans="1:26" x14ac:dyDescent="0.25">
      <c r="A3216" t="s">
        <v>7829</v>
      </c>
      <c r="B3216" t="s">
        <v>7830</v>
      </c>
      <c r="C3216" t="s">
        <v>7830</v>
      </c>
      <c r="D3216">
        <v>0</v>
      </c>
      <c r="E3216">
        <v>130</v>
      </c>
      <c r="F3216">
        <v>2</v>
      </c>
      <c r="G3216">
        <v>10</v>
      </c>
      <c r="H3216" t="s">
        <v>8183</v>
      </c>
      <c r="I3216" t="s">
        <v>5529</v>
      </c>
      <c r="J3216" t="s">
        <v>145</v>
      </c>
      <c r="K3216" t="s">
        <v>8168</v>
      </c>
      <c r="L3216" s="5">
        <v>7.1</v>
      </c>
      <c r="M3216" t="s">
        <v>8181</v>
      </c>
      <c r="N3216" s="6">
        <v>151169</v>
      </c>
      <c r="O3216" t="s">
        <v>8182</v>
      </c>
      <c r="P3216" s="6">
        <v>50000000</v>
      </c>
      <c r="Q3216" s="6">
        <v>214215889</v>
      </c>
      <c r="R3216">
        <v>164215889</v>
      </c>
      <c r="S3216" t="s">
        <v>8175</v>
      </c>
      <c r="T3216" s="7">
        <v>43418</v>
      </c>
      <c r="U3216" t="s">
        <v>7665</v>
      </c>
      <c r="V3216" s="7">
        <v>43418</v>
      </c>
      <c r="W3216" t="s">
        <v>8207</v>
      </c>
      <c r="X3216" t="s">
        <v>8202</v>
      </c>
      <c r="Y3216">
        <v>2018</v>
      </c>
      <c r="Z3216">
        <v>14</v>
      </c>
    </row>
    <row r="3217" spans="1:26" x14ac:dyDescent="0.25">
      <c r="A3217" t="s">
        <v>7831</v>
      </c>
      <c r="B3217" t="s">
        <v>7832</v>
      </c>
      <c r="C3217" t="s">
        <v>7832</v>
      </c>
      <c r="D3217">
        <v>0</v>
      </c>
      <c r="E3217">
        <v>104</v>
      </c>
      <c r="F3217">
        <v>1</v>
      </c>
      <c r="G3217">
        <v>44</v>
      </c>
      <c r="H3217" t="s">
        <v>8177</v>
      </c>
      <c r="I3217" t="s">
        <v>132</v>
      </c>
      <c r="J3217" t="s">
        <v>5802</v>
      </c>
      <c r="K3217" t="s">
        <v>5802</v>
      </c>
      <c r="L3217" s="5">
        <v>5.6</v>
      </c>
      <c r="M3217" t="s">
        <v>8178</v>
      </c>
      <c r="N3217" s="6">
        <v>55817</v>
      </c>
      <c r="O3217" t="s">
        <v>8179</v>
      </c>
      <c r="P3217" s="6">
        <v>28000000</v>
      </c>
      <c r="Q3217" s="6">
        <v>130560428</v>
      </c>
      <c r="R3217">
        <v>102560428</v>
      </c>
      <c r="S3217" t="s">
        <v>8175</v>
      </c>
      <c r="T3217" s="7">
        <v>43040</v>
      </c>
      <c r="U3217" t="s">
        <v>6331</v>
      </c>
      <c r="V3217" s="7">
        <v>43040</v>
      </c>
      <c r="W3217" t="s">
        <v>8207</v>
      </c>
      <c r="X3217" t="s">
        <v>8202</v>
      </c>
      <c r="Y3217">
        <v>2017</v>
      </c>
      <c r="Z3217">
        <v>1</v>
      </c>
    </row>
    <row r="3218" spans="1:26" x14ac:dyDescent="0.25">
      <c r="A3218" t="s">
        <v>7833</v>
      </c>
      <c r="B3218" t="s">
        <v>7834</v>
      </c>
      <c r="C3218" t="s">
        <v>7834</v>
      </c>
      <c r="D3218">
        <v>0</v>
      </c>
      <c r="E3218">
        <v>109</v>
      </c>
      <c r="F3218">
        <v>1</v>
      </c>
      <c r="G3218">
        <v>49</v>
      </c>
      <c r="H3218" t="s">
        <v>8177</v>
      </c>
      <c r="I3218" t="s">
        <v>8160</v>
      </c>
      <c r="J3218" t="s">
        <v>145</v>
      </c>
      <c r="K3218" t="s">
        <v>5802</v>
      </c>
      <c r="L3218" s="5">
        <v>6.8</v>
      </c>
      <c r="M3218" t="s">
        <v>8178</v>
      </c>
      <c r="N3218" s="6">
        <v>123771</v>
      </c>
      <c r="O3218" t="s">
        <v>8182</v>
      </c>
      <c r="P3218" s="6">
        <v>32000000</v>
      </c>
      <c r="Q3218" s="6">
        <v>61404394</v>
      </c>
      <c r="R3218">
        <v>29404394</v>
      </c>
      <c r="S3218" t="s">
        <v>8175</v>
      </c>
      <c r="T3218" s="7">
        <v>43812</v>
      </c>
      <c r="U3218" t="s">
        <v>1691</v>
      </c>
      <c r="V3218" s="7">
        <v>43812</v>
      </c>
      <c r="W3218" t="s">
        <v>8196</v>
      </c>
      <c r="X3218" t="s">
        <v>1465</v>
      </c>
      <c r="Y3218">
        <v>2019</v>
      </c>
      <c r="Z3218">
        <v>13</v>
      </c>
    </row>
    <row r="3219" spans="1:26" x14ac:dyDescent="0.25">
      <c r="A3219" t="s">
        <v>7835</v>
      </c>
      <c r="B3219" t="s">
        <v>7836</v>
      </c>
      <c r="C3219" t="s">
        <v>7836</v>
      </c>
      <c r="D3219">
        <v>0</v>
      </c>
      <c r="E3219">
        <v>122</v>
      </c>
      <c r="F3219">
        <v>2</v>
      </c>
      <c r="G3219">
        <v>2</v>
      </c>
      <c r="H3219" t="s">
        <v>8183</v>
      </c>
      <c r="I3219" t="s">
        <v>145</v>
      </c>
      <c r="J3219" t="s">
        <v>8157</v>
      </c>
      <c r="K3219" t="s">
        <v>5802</v>
      </c>
      <c r="L3219" s="5">
        <v>7.4</v>
      </c>
      <c r="M3219" t="s">
        <v>8181</v>
      </c>
      <c r="N3219" s="6">
        <v>61182</v>
      </c>
      <c r="O3219" t="s">
        <v>8179</v>
      </c>
      <c r="P3219" s="6">
        <v>13000000</v>
      </c>
      <c r="Q3219" s="6">
        <v>194694725</v>
      </c>
      <c r="R3219">
        <v>181694725</v>
      </c>
      <c r="S3219" t="s">
        <v>8175</v>
      </c>
      <c r="T3219" s="7">
        <v>43717</v>
      </c>
      <c r="U3219" t="s">
        <v>7837</v>
      </c>
      <c r="V3219" s="7">
        <v>43717</v>
      </c>
      <c r="W3219" t="s">
        <v>8211</v>
      </c>
      <c r="X3219" t="s">
        <v>8205</v>
      </c>
      <c r="Y3219">
        <v>2019</v>
      </c>
      <c r="Z3219">
        <v>9</v>
      </c>
    </row>
    <row r="3220" spans="1:26" x14ac:dyDescent="0.25">
      <c r="A3220" t="s">
        <v>7838</v>
      </c>
      <c r="B3220" t="s">
        <v>7839</v>
      </c>
      <c r="C3220" t="s">
        <v>7839</v>
      </c>
      <c r="D3220">
        <v>0</v>
      </c>
      <c r="E3220">
        <v>125</v>
      </c>
      <c r="F3220">
        <v>2</v>
      </c>
      <c r="G3220">
        <v>5</v>
      </c>
      <c r="H3220" t="s">
        <v>8183</v>
      </c>
      <c r="I3220" t="s">
        <v>5529</v>
      </c>
      <c r="J3220" t="s">
        <v>8158</v>
      </c>
      <c r="K3220" t="s">
        <v>8156</v>
      </c>
      <c r="L3220" s="5">
        <v>6.2</v>
      </c>
      <c r="M3220" t="s">
        <v>8178</v>
      </c>
      <c r="N3220" s="6">
        <v>262191</v>
      </c>
      <c r="O3220" t="s">
        <v>8182</v>
      </c>
      <c r="P3220" s="6">
        <v>195000000</v>
      </c>
      <c r="Q3220" s="6">
        <v>393252111</v>
      </c>
      <c r="R3220">
        <v>198252111</v>
      </c>
      <c r="S3220" t="s">
        <v>8175</v>
      </c>
      <c r="T3220" s="7">
        <v>44853</v>
      </c>
      <c r="U3220" t="s">
        <v>3656</v>
      </c>
      <c r="V3220" s="7">
        <v>44853</v>
      </c>
      <c r="W3220" t="s">
        <v>8204</v>
      </c>
      <c r="X3220" t="s">
        <v>8202</v>
      </c>
      <c r="Y3220">
        <v>2022</v>
      </c>
      <c r="Z3220">
        <v>19</v>
      </c>
    </row>
    <row r="3221" spans="1:26" x14ac:dyDescent="0.25">
      <c r="A3221" t="s">
        <v>7840</v>
      </c>
      <c r="B3221" t="s">
        <v>7841</v>
      </c>
      <c r="C3221" t="s">
        <v>7841</v>
      </c>
      <c r="D3221">
        <v>0</v>
      </c>
      <c r="E3221">
        <v>128</v>
      </c>
      <c r="F3221">
        <v>2</v>
      </c>
      <c r="G3221">
        <v>8</v>
      </c>
      <c r="H3221" t="s">
        <v>8183</v>
      </c>
      <c r="I3221" t="s">
        <v>5529</v>
      </c>
      <c r="J3221" t="s">
        <v>8158</v>
      </c>
      <c r="K3221" t="s">
        <v>8161</v>
      </c>
      <c r="L3221" s="5">
        <v>6.2</v>
      </c>
      <c r="M3221" t="s">
        <v>8178</v>
      </c>
      <c r="N3221" s="6">
        <v>189024</v>
      </c>
      <c r="O3221" t="s">
        <v>8182</v>
      </c>
      <c r="P3221" s="6">
        <v>185000000</v>
      </c>
      <c r="Q3221" s="6">
        <v>261119292</v>
      </c>
      <c r="R3221">
        <v>76119292</v>
      </c>
      <c r="S3221" t="s">
        <v>8175</v>
      </c>
      <c r="T3221" s="7">
        <v>43761</v>
      </c>
      <c r="U3221" t="s">
        <v>5865</v>
      </c>
      <c r="V3221" s="7">
        <v>43761</v>
      </c>
      <c r="W3221" t="s">
        <v>8204</v>
      </c>
      <c r="X3221" t="s">
        <v>8202</v>
      </c>
      <c r="Y3221">
        <v>2019</v>
      </c>
      <c r="Z3221">
        <v>23</v>
      </c>
    </row>
    <row r="3222" spans="1:26" x14ac:dyDescent="0.25">
      <c r="A3222" t="s">
        <v>7842</v>
      </c>
      <c r="B3222" t="s">
        <v>7843</v>
      </c>
      <c r="C3222" t="s">
        <v>7843</v>
      </c>
      <c r="D3222">
        <v>0</v>
      </c>
      <c r="E3222">
        <v>155</v>
      </c>
      <c r="F3222">
        <v>2</v>
      </c>
      <c r="G3222">
        <v>35</v>
      </c>
      <c r="H3222" t="s">
        <v>8183</v>
      </c>
      <c r="I3222" t="s">
        <v>8160</v>
      </c>
      <c r="J3222" t="s">
        <v>132</v>
      </c>
      <c r="K3222" t="s">
        <v>145</v>
      </c>
      <c r="L3222" s="5">
        <v>7.6</v>
      </c>
      <c r="M3222" t="s">
        <v>8181</v>
      </c>
      <c r="N3222" s="6">
        <v>58808</v>
      </c>
      <c r="O3222" t="s">
        <v>8179</v>
      </c>
      <c r="P3222" s="6">
        <v>14000000</v>
      </c>
      <c r="Q3222" s="6">
        <v>76693052</v>
      </c>
      <c r="R3222">
        <v>62693052</v>
      </c>
      <c r="S3222" t="s">
        <v>8175</v>
      </c>
      <c r="T3222" s="7">
        <v>43279</v>
      </c>
      <c r="U3222" t="s">
        <v>7844</v>
      </c>
      <c r="V3222" s="7">
        <v>43279</v>
      </c>
      <c r="W3222" t="s">
        <v>8208</v>
      </c>
      <c r="X3222" t="s">
        <v>8199</v>
      </c>
      <c r="Y3222">
        <v>2018</v>
      </c>
      <c r="Z3222">
        <v>28</v>
      </c>
    </row>
    <row r="3223" spans="1:26" x14ac:dyDescent="0.25">
      <c r="A3223" t="s">
        <v>7845</v>
      </c>
      <c r="B3223" t="s">
        <v>7846</v>
      </c>
      <c r="C3223" t="s">
        <v>7846</v>
      </c>
      <c r="D3223">
        <v>0</v>
      </c>
      <c r="E3223">
        <v>110</v>
      </c>
      <c r="F3223">
        <v>1</v>
      </c>
      <c r="G3223">
        <v>50</v>
      </c>
      <c r="H3223" t="s">
        <v>8177</v>
      </c>
      <c r="I3223" t="s">
        <v>8158</v>
      </c>
      <c r="J3223" t="s">
        <v>8159</v>
      </c>
      <c r="K3223" t="s">
        <v>132</v>
      </c>
      <c r="L3223" s="5">
        <v>7.4</v>
      </c>
      <c r="M3223" t="s">
        <v>8181</v>
      </c>
      <c r="N3223" s="6">
        <v>80637</v>
      </c>
      <c r="O3223" t="s">
        <v>8179</v>
      </c>
      <c r="P3223" s="6">
        <v>85000000</v>
      </c>
      <c r="Q3223" s="6">
        <v>408402367</v>
      </c>
      <c r="R3223">
        <v>323402367</v>
      </c>
      <c r="S3223" t="s">
        <v>8175</v>
      </c>
      <c r="T3223" s="7">
        <v>44514</v>
      </c>
      <c r="U3223" t="s">
        <v>7298</v>
      </c>
      <c r="V3223" s="7">
        <v>44514</v>
      </c>
      <c r="W3223" t="s">
        <v>8207</v>
      </c>
      <c r="X3223" t="s">
        <v>8200</v>
      </c>
      <c r="Y3223">
        <v>2021</v>
      </c>
      <c r="Z3223">
        <v>14</v>
      </c>
    </row>
    <row r="3224" spans="1:26" x14ac:dyDescent="0.25">
      <c r="A3224" t="s">
        <v>7847</v>
      </c>
      <c r="B3224" t="s">
        <v>7848</v>
      </c>
      <c r="C3224" t="s">
        <v>7848</v>
      </c>
      <c r="D3224">
        <v>0</v>
      </c>
      <c r="E3224">
        <v>116</v>
      </c>
      <c r="F3224">
        <v>1</v>
      </c>
      <c r="G3224">
        <v>56</v>
      </c>
      <c r="H3224" t="s">
        <v>8177</v>
      </c>
      <c r="I3224" t="s">
        <v>145</v>
      </c>
      <c r="J3224" t="s">
        <v>8157</v>
      </c>
      <c r="K3224" t="s">
        <v>5802</v>
      </c>
      <c r="L3224" s="5">
        <v>7.2</v>
      </c>
      <c r="M3224" t="s">
        <v>8181</v>
      </c>
      <c r="N3224" s="6">
        <v>78881</v>
      </c>
      <c r="O3224" t="s">
        <v>8179</v>
      </c>
      <c r="P3224" s="6">
        <v>7000000</v>
      </c>
      <c r="Q3224" s="6">
        <v>92559910</v>
      </c>
      <c r="R3224">
        <v>85559910</v>
      </c>
      <c r="S3224" t="s">
        <v>8175</v>
      </c>
      <c r="T3224" s="7">
        <v>43538</v>
      </c>
      <c r="U3224" t="s">
        <v>7849</v>
      </c>
      <c r="V3224" s="7">
        <v>43538</v>
      </c>
      <c r="W3224" t="s">
        <v>8203</v>
      </c>
      <c r="X3224" t="s">
        <v>8199</v>
      </c>
      <c r="Y3224">
        <v>2019</v>
      </c>
      <c r="Z3224">
        <v>14</v>
      </c>
    </row>
    <row r="3225" spans="1:26" x14ac:dyDescent="0.25">
      <c r="A3225" t="s">
        <v>7850</v>
      </c>
      <c r="B3225" t="s">
        <v>7851</v>
      </c>
      <c r="C3225" t="s">
        <v>7851</v>
      </c>
      <c r="D3225">
        <v>0</v>
      </c>
      <c r="E3225">
        <v>103</v>
      </c>
      <c r="F3225">
        <v>1</v>
      </c>
      <c r="G3225">
        <v>43</v>
      </c>
      <c r="H3225" t="s">
        <v>8177</v>
      </c>
      <c r="I3225" t="s">
        <v>5529</v>
      </c>
      <c r="J3225" t="s">
        <v>8158</v>
      </c>
      <c r="K3225" t="s">
        <v>8156</v>
      </c>
      <c r="L3225" s="5">
        <v>5.2</v>
      </c>
      <c r="M3225" t="s">
        <v>8178</v>
      </c>
      <c r="N3225" s="6">
        <v>65738</v>
      </c>
      <c r="O3225" t="s">
        <v>8179</v>
      </c>
      <c r="P3225" s="6">
        <v>60000000</v>
      </c>
      <c r="Q3225" s="6">
        <v>42145959</v>
      </c>
      <c r="R3225">
        <v>-17854041</v>
      </c>
      <c r="S3225" t="s">
        <v>8185</v>
      </c>
      <c r="T3225" s="7">
        <v>44077</v>
      </c>
      <c r="U3225" t="s">
        <v>1500</v>
      </c>
      <c r="V3225" s="7">
        <v>44077</v>
      </c>
      <c r="W3225" t="s">
        <v>8211</v>
      </c>
      <c r="X3225" t="s">
        <v>8199</v>
      </c>
      <c r="Y3225">
        <v>2020</v>
      </c>
      <c r="Z3225">
        <v>3</v>
      </c>
    </row>
    <row r="3226" spans="1:26" x14ac:dyDescent="0.25">
      <c r="A3226" t="s">
        <v>7852</v>
      </c>
      <c r="B3226" t="s">
        <v>7853</v>
      </c>
      <c r="C3226" t="s">
        <v>7853</v>
      </c>
      <c r="D3226">
        <v>0</v>
      </c>
      <c r="E3226">
        <v>158</v>
      </c>
      <c r="F3226">
        <v>2</v>
      </c>
      <c r="G3226">
        <v>38</v>
      </c>
      <c r="H3226" t="s">
        <v>8183</v>
      </c>
      <c r="I3226" t="s">
        <v>5529</v>
      </c>
      <c r="J3226" t="s">
        <v>8162</v>
      </c>
      <c r="K3226" t="s">
        <v>145</v>
      </c>
      <c r="L3226" s="5">
        <v>6.9</v>
      </c>
      <c r="M3226" t="s">
        <v>8178</v>
      </c>
      <c r="N3226" s="6">
        <v>53271</v>
      </c>
      <c r="O3226" t="s">
        <v>8179</v>
      </c>
      <c r="P3226" s="6">
        <v>15000000</v>
      </c>
      <c r="Q3226" s="6">
        <v>660132</v>
      </c>
      <c r="R3226">
        <v>-14339868</v>
      </c>
      <c r="S3226" t="s">
        <v>8185</v>
      </c>
      <c r="T3226" s="7">
        <v>43346</v>
      </c>
      <c r="U3226" t="s">
        <v>6992</v>
      </c>
      <c r="V3226" s="7">
        <v>43346</v>
      </c>
      <c r="W3226" t="s">
        <v>8211</v>
      </c>
      <c r="X3226" t="s">
        <v>8205</v>
      </c>
      <c r="Y3226">
        <v>2018</v>
      </c>
      <c r="Z3226">
        <v>3</v>
      </c>
    </row>
    <row r="3227" spans="1:26" x14ac:dyDescent="0.25">
      <c r="A3227" t="s">
        <v>7854</v>
      </c>
      <c r="B3227" t="s">
        <v>7855</v>
      </c>
      <c r="C3227" t="s">
        <v>7855</v>
      </c>
      <c r="D3227">
        <v>0</v>
      </c>
      <c r="E3227">
        <v>100</v>
      </c>
      <c r="F3227">
        <v>1</v>
      </c>
      <c r="G3227">
        <v>40</v>
      </c>
      <c r="H3227" t="s">
        <v>8177</v>
      </c>
      <c r="I3227" t="s">
        <v>5529</v>
      </c>
      <c r="J3227" t="s">
        <v>8161</v>
      </c>
      <c r="K3227" t="s">
        <v>3857</v>
      </c>
      <c r="L3227" s="5">
        <v>7.5</v>
      </c>
      <c r="M3227" t="s">
        <v>8181</v>
      </c>
      <c r="N3227" s="6">
        <v>200023</v>
      </c>
      <c r="O3227" t="s">
        <v>8182</v>
      </c>
      <c r="P3227" s="6">
        <v>5000000</v>
      </c>
      <c r="Q3227" s="6">
        <v>16706680</v>
      </c>
      <c r="R3227">
        <v>11706680</v>
      </c>
      <c r="S3227" t="s">
        <v>8175</v>
      </c>
      <c r="T3227" s="7">
        <v>43169</v>
      </c>
      <c r="U3227" t="s">
        <v>4994</v>
      </c>
      <c r="V3227" s="7">
        <v>43169</v>
      </c>
      <c r="W3227" t="s">
        <v>8203</v>
      </c>
      <c r="X3227" t="s">
        <v>8206</v>
      </c>
      <c r="Y3227">
        <v>2018</v>
      </c>
      <c r="Z3227">
        <v>10</v>
      </c>
    </row>
    <row r="3228" spans="1:26" x14ac:dyDescent="0.25">
      <c r="A3228" t="s">
        <v>7856</v>
      </c>
      <c r="B3228" t="s">
        <v>7857</v>
      </c>
      <c r="C3228" t="s">
        <v>7857</v>
      </c>
      <c r="D3228">
        <v>0</v>
      </c>
      <c r="E3228">
        <v>108</v>
      </c>
      <c r="F3228">
        <v>1</v>
      </c>
      <c r="G3228">
        <v>48</v>
      </c>
      <c r="H3228" t="s">
        <v>8177</v>
      </c>
      <c r="I3228" t="s">
        <v>8160</v>
      </c>
      <c r="J3228" t="s">
        <v>132</v>
      </c>
      <c r="K3228" t="s">
        <v>145</v>
      </c>
      <c r="L3228" s="5">
        <v>7.1</v>
      </c>
      <c r="M3228" t="s">
        <v>8181</v>
      </c>
      <c r="N3228" s="6">
        <v>85962</v>
      </c>
      <c r="O3228" t="s">
        <v>8179</v>
      </c>
      <c r="P3228" s="6">
        <v>11000000</v>
      </c>
      <c r="Q3228" s="6">
        <v>41503392</v>
      </c>
      <c r="R3228">
        <v>30503392</v>
      </c>
      <c r="S3228" t="s">
        <v>8175</v>
      </c>
      <c r="T3228" s="7">
        <v>43493</v>
      </c>
      <c r="U3228" t="s">
        <v>7858</v>
      </c>
      <c r="V3228" s="7">
        <v>43493</v>
      </c>
      <c r="W3228" t="s">
        <v>8198</v>
      </c>
      <c r="X3228" t="s">
        <v>8205</v>
      </c>
      <c r="Y3228">
        <v>2019</v>
      </c>
      <c r="Z3228">
        <v>28</v>
      </c>
    </row>
    <row r="3229" spans="1:26" x14ac:dyDescent="0.25">
      <c r="A3229" t="s">
        <v>7859</v>
      </c>
      <c r="B3229" t="s">
        <v>7860</v>
      </c>
      <c r="C3229" t="s">
        <v>7860</v>
      </c>
      <c r="D3229">
        <v>0</v>
      </c>
      <c r="E3229">
        <v>113</v>
      </c>
      <c r="F3229">
        <v>1</v>
      </c>
      <c r="G3229">
        <v>53</v>
      </c>
      <c r="H3229" t="s">
        <v>8177</v>
      </c>
      <c r="I3229" t="s">
        <v>5529</v>
      </c>
      <c r="J3229" t="s">
        <v>8158</v>
      </c>
      <c r="K3229" t="s">
        <v>8161</v>
      </c>
      <c r="L3229" s="5">
        <v>5.7</v>
      </c>
      <c r="M3229" t="s">
        <v>8178</v>
      </c>
      <c r="N3229" s="6">
        <v>199512</v>
      </c>
      <c r="O3229" t="s">
        <v>8182</v>
      </c>
      <c r="P3229" s="6">
        <v>200000000</v>
      </c>
      <c r="Q3229" s="6">
        <v>252442974</v>
      </c>
      <c r="R3229">
        <v>52442974</v>
      </c>
      <c r="S3229" t="s">
        <v>8175</v>
      </c>
      <c r="T3229" s="7">
        <v>43620</v>
      </c>
      <c r="U3229" t="s">
        <v>7861</v>
      </c>
      <c r="V3229" s="7">
        <v>43620</v>
      </c>
      <c r="W3229" t="s">
        <v>8208</v>
      </c>
      <c r="X3229" t="s">
        <v>8197</v>
      </c>
      <c r="Y3229">
        <v>2019</v>
      </c>
      <c r="Z3229">
        <v>4</v>
      </c>
    </row>
    <row r="3230" spans="1:26" x14ac:dyDescent="0.25">
      <c r="A3230" t="s">
        <v>7862</v>
      </c>
      <c r="B3230" t="s">
        <v>7863</v>
      </c>
      <c r="C3230" t="s">
        <v>7863</v>
      </c>
      <c r="D3230">
        <v>0</v>
      </c>
      <c r="E3230">
        <v>141</v>
      </c>
      <c r="F3230">
        <v>2</v>
      </c>
      <c r="G3230">
        <v>21</v>
      </c>
      <c r="H3230" t="s">
        <v>8183</v>
      </c>
      <c r="I3230" t="s">
        <v>8162</v>
      </c>
      <c r="J3230" t="s">
        <v>145</v>
      </c>
      <c r="K3230" t="s">
        <v>8166</v>
      </c>
      <c r="L3230" s="5">
        <v>7.1</v>
      </c>
      <c r="M3230" t="s">
        <v>8181</v>
      </c>
      <c r="N3230" s="6">
        <v>160391</v>
      </c>
      <c r="O3230" t="s">
        <v>8182</v>
      </c>
      <c r="P3230" s="6">
        <v>32000000</v>
      </c>
      <c r="Q3230" s="6">
        <v>31882724</v>
      </c>
      <c r="R3230">
        <v>-117276</v>
      </c>
      <c r="S3230" t="s">
        <v>8185</v>
      </c>
      <c r="T3230" s="7">
        <v>43365</v>
      </c>
      <c r="U3230" t="s">
        <v>5536</v>
      </c>
      <c r="V3230" s="7">
        <v>43365</v>
      </c>
      <c r="W3230" t="s">
        <v>8211</v>
      </c>
      <c r="X3230" t="s">
        <v>8206</v>
      </c>
      <c r="Y3230">
        <v>2018</v>
      </c>
      <c r="Z3230">
        <v>22</v>
      </c>
    </row>
    <row r="3231" spans="1:26" x14ac:dyDescent="0.25">
      <c r="A3231" t="s">
        <v>7864</v>
      </c>
      <c r="B3231" t="s">
        <v>7865</v>
      </c>
      <c r="C3231" t="s">
        <v>7865</v>
      </c>
      <c r="D3231">
        <v>0</v>
      </c>
      <c r="E3231">
        <v>90</v>
      </c>
      <c r="F3231">
        <v>1</v>
      </c>
      <c r="G3231">
        <v>30</v>
      </c>
      <c r="H3231" t="s">
        <v>8177</v>
      </c>
      <c r="I3231" t="s">
        <v>145</v>
      </c>
      <c r="J3231" t="s">
        <v>83</v>
      </c>
      <c r="K3231" t="s">
        <v>8161</v>
      </c>
      <c r="L3231" s="5">
        <v>7.5</v>
      </c>
      <c r="M3231" t="s">
        <v>8181</v>
      </c>
      <c r="N3231" s="6">
        <v>567042</v>
      </c>
      <c r="O3231" t="s">
        <v>8184</v>
      </c>
      <c r="P3231" s="6">
        <v>17000000</v>
      </c>
      <c r="Q3231" s="6">
        <v>340952971</v>
      </c>
      <c r="R3231">
        <v>323952971</v>
      </c>
      <c r="S3231" t="s">
        <v>8175</v>
      </c>
      <c r="T3231" s="7">
        <v>43168</v>
      </c>
      <c r="U3231" t="s">
        <v>7866</v>
      </c>
      <c r="V3231" s="7">
        <v>43168</v>
      </c>
      <c r="W3231" t="s">
        <v>8203</v>
      </c>
      <c r="X3231" t="s">
        <v>1465</v>
      </c>
      <c r="Y3231">
        <v>2018</v>
      </c>
      <c r="Z3231">
        <v>9</v>
      </c>
    </row>
    <row r="3232" spans="1:26" x14ac:dyDescent="0.25">
      <c r="A3232" t="s">
        <v>7867</v>
      </c>
      <c r="B3232" t="s">
        <v>7868</v>
      </c>
      <c r="C3232" t="s">
        <v>7868</v>
      </c>
      <c r="D3232">
        <v>0</v>
      </c>
      <c r="E3232">
        <v>117</v>
      </c>
      <c r="F3232">
        <v>1</v>
      </c>
      <c r="G3232">
        <v>57</v>
      </c>
      <c r="H3232" t="s">
        <v>8177</v>
      </c>
      <c r="I3232" t="s">
        <v>5529</v>
      </c>
      <c r="J3232" t="s">
        <v>8158</v>
      </c>
      <c r="K3232" t="s">
        <v>132</v>
      </c>
      <c r="L3232" s="5">
        <v>6</v>
      </c>
      <c r="M3232" t="s">
        <v>8178</v>
      </c>
      <c r="N3232" s="6">
        <v>81602</v>
      </c>
      <c r="O3232" t="s">
        <v>8179</v>
      </c>
      <c r="P3232" s="6">
        <v>40000000</v>
      </c>
      <c r="Q3232" s="6">
        <v>75339459</v>
      </c>
      <c r="R3232">
        <v>35339459</v>
      </c>
      <c r="S3232" t="s">
        <v>8175</v>
      </c>
      <c r="T3232" s="7">
        <v>43306</v>
      </c>
      <c r="U3232" t="s">
        <v>7869</v>
      </c>
      <c r="V3232" s="7">
        <v>43306</v>
      </c>
      <c r="W3232" t="s">
        <v>8209</v>
      </c>
      <c r="X3232" t="s">
        <v>8202</v>
      </c>
      <c r="Y3232">
        <v>2018</v>
      </c>
      <c r="Z3232">
        <v>25</v>
      </c>
    </row>
    <row r="3233" spans="1:26" x14ac:dyDescent="0.25">
      <c r="A3233" t="s">
        <v>7870</v>
      </c>
      <c r="B3233" t="s">
        <v>7871</v>
      </c>
      <c r="C3233" t="s">
        <v>7871</v>
      </c>
      <c r="D3233">
        <v>0</v>
      </c>
      <c r="E3233">
        <v>101</v>
      </c>
      <c r="F3233">
        <v>1</v>
      </c>
      <c r="G3233">
        <v>41</v>
      </c>
      <c r="H3233" t="s">
        <v>8177</v>
      </c>
      <c r="I3233" t="s">
        <v>8158</v>
      </c>
      <c r="J3233" t="s">
        <v>132</v>
      </c>
      <c r="K3233" t="s">
        <v>8163</v>
      </c>
      <c r="L3233" s="5">
        <v>5.6</v>
      </c>
      <c r="M3233" t="s">
        <v>8178</v>
      </c>
      <c r="N3233" s="6">
        <v>69279</v>
      </c>
      <c r="O3233" t="s">
        <v>8179</v>
      </c>
      <c r="P3233" s="6">
        <v>175000000</v>
      </c>
      <c r="Q3233" s="6">
        <v>251410631</v>
      </c>
      <c r="R3233">
        <v>76410631</v>
      </c>
      <c r="S3233" t="s">
        <v>8175</v>
      </c>
      <c r="T3233" s="7">
        <v>43831</v>
      </c>
      <c r="U3233" t="s">
        <v>3376</v>
      </c>
      <c r="V3233" s="7">
        <v>43831</v>
      </c>
      <c r="W3233" t="s">
        <v>8198</v>
      </c>
      <c r="X3233" t="s">
        <v>8202</v>
      </c>
      <c r="Y3233">
        <v>2020</v>
      </c>
      <c r="Z3233">
        <v>1</v>
      </c>
    </row>
    <row r="3234" spans="1:26" x14ac:dyDescent="0.25">
      <c r="A3234" t="s">
        <v>7872</v>
      </c>
      <c r="B3234" t="s">
        <v>7873</v>
      </c>
      <c r="C3234" t="s">
        <v>7873</v>
      </c>
      <c r="D3234">
        <v>0</v>
      </c>
      <c r="E3234">
        <v>121</v>
      </c>
      <c r="F3234">
        <v>2</v>
      </c>
      <c r="G3234">
        <v>1</v>
      </c>
      <c r="H3234" t="s">
        <v>8183</v>
      </c>
      <c r="I3234" t="s">
        <v>5529</v>
      </c>
      <c r="J3234" t="s">
        <v>8160</v>
      </c>
      <c r="K3234" t="s">
        <v>145</v>
      </c>
      <c r="L3234" s="5">
        <v>6.9</v>
      </c>
      <c r="M3234" t="s">
        <v>8178</v>
      </c>
      <c r="N3234" s="6">
        <v>78463</v>
      </c>
      <c r="O3234" t="s">
        <v>8179</v>
      </c>
      <c r="P3234" s="6">
        <v>120000000</v>
      </c>
      <c r="Q3234" s="6">
        <v>0</v>
      </c>
      <c r="R3234">
        <v>-120000000</v>
      </c>
      <c r="S3234" t="s">
        <v>8185</v>
      </c>
      <c r="T3234" s="7">
        <v>43349</v>
      </c>
      <c r="U3234" t="s">
        <v>7034</v>
      </c>
      <c r="V3234" s="7">
        <v>43349</v>
      </c>
      <c r="W3234" t="s">
        <v>8211</v>
      </c>
      <c r="X3234" t="s">
        <v>8199</v>
      </c>
      <c r="Y3234">
        <v>2018</v>
      </c>
      <c r="Z3234">
        <v>6</v>
      </c>
    </row>
    <row r="3235" spans="1:26" x14ac:dyDescent="0.25">
      <c r="A3235" t="s">
        <v>7874</v>
      </c>
      <c r="B3235" t="s">
        <v>7875</v>
      </c>
      <c r="C3235" t="s">
        <v>7875</v>
      </c>
      <c r="D3235">
        <v>0</v>
      </c>
      <c r="E3235">
        <v>139</v>
      </c>
      <c r="F3235">
        <v>2</v>
      </c>
      <c r="G3235">
        <v>19</v>
      </c>
      <c r="H3235" t="s">
        <v>8183</v>
      </c>
      <c r="I3235" t="s">
        <v>5529</v>
      </c>
      <c r="J3235" t="s">
        <v>8158</v>
      </c>
      <c r="K3235" t="s">
        <v>132</v>
      </c>
      <c r="L3235" s="5">
        <v>7.8</v>
      </c>
      <c r="M3235" t="s">
        <v>8181</v>
      </c>
      <c r="N3235" s="6">
        <v>486970</v>
      </c>
      <c r="O3235" t="s">
        <v>8182</v>
      </c>
      <c r="P3235" s="6">
        <v>14300000</v>
      </c>
      <c r="Q3235" s="6">
        <v>143370485</v>
      </c>
      <c r="R3235">
        <v>129070485</v>
      </c>
      <c r="S3235" t="s">
        <v>8175</v>
      </c>
      <c r="T3235" s="7">
        <v>44631</v>
      </c>
      <c r="U3235" t="s">
        <v>7441</v>
      </c>
      <c r="V3235" s="7">
        <v>44631</v>
      </c>
      <c r="W3235" t="s">
        <v>8203</v>
      </c>
      <c r="X3235" t="s">
        <v>1465</v>
      </c>
      <c r="Y3235">
        <v>2022</v>
      </c>
      <c r="Z3235">
        <v>11</v>
      </c>
    </row>
    <row r="3236" spans="1:26" x14ac:dyDescent="0.25">
      <c r="A3236" t="s">
        <v>7876</v>
      </c>
      <c r="B3236" t="s">
        <v>7877</v>
      </c>
      <c r="C3236" t="s">
        <v>7877</v>
      </c>
      <c r="D3236">
        <v>0</v>
      </c>
      <c r="E3236">
        <v>92</v>
      </c>
      <c r="F3236">
        <v>1</v>
      </c>
      <c r="G3236">
        <v>32</v>
      </c>
      <c r="H3236" t="s">
        <v>8177</v>
      </c>
      <c r="I3236" t="s">
        <v>8158</v>
      </c>
      <c r="J3236" t="s">
        <v>8159</v>
      </c>
      <c r="K3236" t="s">
        <v>132</v>
      </c>
      <c r="L3236" s="5">
        <v>7.1</v>
      </c>
      <c r="M3236" t="s">
        <v>8181</v>
      </c>
      <c r="N3236" s="6">
        <v>202296</v>
      </c>
      <c r="O3236" t="s">
        <v>8182</v>
      </c>
      <c r="P3236" s="6">
        <v>100000000</v>
      </c>
      <c r="Q3236" s="6">
        <v>1362015510</v>
      </c>
      <c r="R3236">
        <v>1262015510</v>
      </c>
      <c r="S3236" t="s">
        <v>8175</v>
      </c>
      <c r="T3236" s="7">
        <v>45017</v>
      </c>
      <c r="U3236" t="s">
        <v>7878</v>
      </c>
      <c r="V3236" s="7">
        <v>45017</v>
      </c>
      <c r="W3236" t="s">
        <v>8210</v>
      </c>
      <c r="X3236" t="s">
        <v>8206</v>
      </c>
      <c r="Y3236">
        <v>2023</v>
      </c>
      <c r="Z3236">
        <v>1</v>
      </c>
    </row>
    <row r="3237" spans="1:26" x14ac:dyDescent="0.25">
      <c r="A3237" t="s">
        <v>7879</v>
      </c>
      <c r="B3237" t="s">
        <v>7880</v>
      </c>
      <c r="C3237" t="s">
        <v>7880</v>
      </c>
      <c r="D3237">
        <v>0</v>
      </c>
      <c r="E3237">
        <v>150</v>
      </c>
      <c r="F3237">
        <v>2</v>
      </c>
      <c r="G3237">
        <v>30</v>
      </c>
      <c r="H3237" t="s">
        <v>8183</v>
      </c>
      <c r="I3237" t="s">
        <v>5529</v>
      </c>
      <c r="J3237" t="s">
        <v>8161</v>
      </c>
      <c r="K3237" t="s">
        <v>3857</v>
      </c>
      <c r="L3237" s="5">
        <v>7.3</v>
      </c>
      <c r="M3237" t="s">
        <v>8181</v>
      </c>
      <c r="N3237" s="6">
        <v>566725</v>
      </c>
      <c r="O3237" t="s">
        <v>8184</v>
      </c>
      <c r="P3237" s="6">
        <v>205000000</v>
      </c>
      <c r="Q3237" s="6">
        <v>365304105</v>
      </c>
      <c r="R3237">
        <v>160304105</v>
      </c>
      <c r="S3237" t="s">
        <v>8175</v>
      </c>
      <c r="T3237" s="7">
        <v>44065</v>
      </c>
      <c r="U3237" t="s">
        <v>2229</v>
      </c>
      <c r="V3237" s="7">
        <v>44065</v>
      </c>
      <c r="W3237" t="s">
        <v>8212</v>
      </c>
      <c r="X3237" t="s">
        <v>8206</v>
      </c>
      <c r="Y3237">
        <v>2020</v>
      </c>
      <c r="Z3237">
        <v>22</v>
      </c>
    </row>
    <row r="3238" spans="1:26" x14ac:dyDescent="0.25">
      <c r="A3238" t="s">
        <v>7881</v>
      </c>
      <c r="B3238" t="s">
        <v>7882</v>
      </c>
      <c r="C3238" t="s">
        <v>7883</v>
      </c>
      <c r="D3238">
        <v>0</v>
      </c>
      <c r="E3238">
        <v>132</v>
      </c>
      <c r="F3238">
        <v>2</v>
      </c>
      <c r="G3238">
        <v>12</v>
      </c>
      <c r="H3238" t="s">
        <v>8183</v>
      </c>
      <c r="I3238" t="s">
        <v>145</v>
      </c>
      <c r="J3238" t="s">
        <v>3857</v>
      </c>
      <c r="K3238" t="s">
        <v>5802</v>
      </c>
      <c r="L3238" s="5">
        <v>8.5</v>
      </c>
      <c r="M3238" t="s">
        <v>8181</v>
      </c>
      <c r="N3238" s="6">
        <v>900583</v>
      </c>
      <c r="O3238" t="s">
        <v>8184</v>
      </c>
      <c r="P3238" s="6">
        <v>11400000</v>
      </c>
      <c r="Q3238" s="6">
        <v>262715944</v>
      </c>
      <c r="R3238">
        <v>251315944</v>
      </c>
      <c r="S3238" t="s">
        <v>8175</v>
      </c>
      <c r="T3238" s="7">
        <v>43606</v>
      </c>
      <c r="U3238" t="s">
        <v>3284</v>
      </c>
      <c r="V3238" s="7">
        <v>43606</v>
      </c>
      <c r="W3238" t="s">
        <v>8213</v>
      </c>
      <c r="X3238" t="s">
        <v>8197</v>
      </c>
      <c r="Y3238">
        <v>2019</v>
      </c>
      <c r="Z3238">
        <v>21</v>
      </c>
    </row>
    <row r="3239" spans="1:26" x14ac:dyDescent="0.25">
      <c r="A3239" t="s">
        <v>7884</v>
      </c>
      <c r="B3239" t="s">
        <v>7885</v>
      </c>
      <c r="C3239" t="s">
        <v>7885</v>
      </c>
      <c r="D3239">
        <v>0</v>
      </c>
      <c r="E3239">
        <v>100</v>
      </c>
      <c r="F3239">
        <v>1</v>
      </c>
      <c r="G3239">
        <v>40</v>
      </c>
      <c r="H3239" t="s">
        <v>8177</v>
      </c>
      <c r="I3239" t="s">
        <v>83</v>
      </c>
      <c r="J3239" t="s">
        <v>3857</v>
      </c>
      <c r="K3239" t="s">
        <v>5802</v>
      </c>
      <c r="L3239" s="5">
        <v>5.2</v>
      </c>
      <c r="M3239" t="s">
        <v>8178</v>
      </c>
      <c r="N3239" s="6">
        <v>61479</v>
      </c>
      <c r="O3239" t="s">
        <v>8179</v>
      </c>
      <c r="P3239" s="6">
        <v>3500000</v>
      </c>
      <c r="Q3239" s="6">
        <v>95330710</v>
      </c>
      <c r="R3239">
        <v>91830710</v>
      </c>
      <c r="S3239" t="s">
        <v>8175</v>
      </c>
      <c r="T3239" s="7">
        <v>43202</v>
      </c>
      <c r="U3239" t="s">
        <v>4831</v>
      </c>
      <c r="V3239" s="7">
        <v>43202</v>
      </c>
      <c r="W3239" t="s">
        <v>8210</v>
      </c>
      <c r="X3239" t="s">
        <v>8199</v>
      </c>
      <c r="Y3239">
        <v>2018</v>
      </c>
      <c r="Z3239">
        <v>12</v>
      </c>
    </row>
    <row r="3240" spans="1:26" x14ac:dyDescent="0.25">
      <c r="A3240" t="s">
        <v>7886</v>
      </c>
      <c r="B3240" t="s">
        <v>7887</v>
      </c>
      <c r="C3240" t="s">
        <v>7887</v>
      </c>
      <c r="D3240">
        <v>0</v>
      </c>
      <c r="E3240">
        <v>110</v>
      </c>
      <c r="F3240">
        <v>1</v>
      </c>
      <c r="G3240">
        <v>50</v>
      </c>
      <c r="H3240" t="s">
        <v>8177</v>
      </c>
      <c r="I3240" t="s">
        <v>132</v>
      </c>
      <c r="J3240" t="s">
        <v>8157</v>
      </c>
      <c r="K3240" t="s">
        <v>5802</v>
      </c>
      <c r="L3240" s="5">
        <v>5.6</v>
      </c>
      <c r="M3240" t="s">
        <v>8178</v>
      </c>
      <c r="N3240" s="6">
        <v>56423</v>
      </c>
      <c r="O3240" t="s">
        <v>8179</v>
      </c>
      <c r="P3240" s="6">
        <v>32000000</v>
      </c>
      <c r="Q3240" s="6">
        <v>94539426</v>
      </c>
      <c r="R3240">
        <v>62539426</v>
      </c>
      <c r="S3240" t="s">
        <v>8175</v>
      </c>
      <c r="T3240" s="7">
        <v>43209</v>
      </c>
      <c r="U3240" t="s">
        <v>7888</v>
      </c>
      <c r="V3240" s="7">
        <v>43209</v>
      </c>
      <c r="W3240" t="s">
        <v>8210</v>
      </c>
      <c r="X3240" t="s">
        <v>8199</v>
      </c>
      <c r="Y3240">
        <v>2018</v>
      </c>
      <c r="Z3240">
        <v>19</v>
      </c>
    </row>
    <row r="3241" spans="1:26" x14ac:dyDescent="0.25">
      <c r="A3241" t="s">
        <v>7889</v>
      </c>
      <c r="B3241" t="s">
        <v>7890</v>
      </c>
      <c r="C3241" t="s">
        <v>7890</v>
      </c>
      <c r="D3241">
        <v>0</v>
      </c>
      <c r="E3241">
        <v>150</v>
      </c>
      <c r="F3241">
        <v>2</v>
      </c>
      <c r="G3241">
        <v>30</v>
      </c>
      <c r="H3241" t="s">
        <v>8183</v>
      </c>
      <c r="I3241" t="s">
        <v>5529</v>
      </c>
      <c r="J3241" t="s">
        <v>8158</v>
      </c>
      <c r="K3241" t="s">
        <v>132</v>
      </c>
      <c r="L3241" s="5">
        <v>7.9</v>
      </c>
      <c r="M3241" t="s">
        <v>8181</v>
      </c>
      <c r="N3241" s="6">
        <v>339692</v>
      </c>
      <c r="O3241" t="s">
        <v>8182</v>
      </c>
      <c r="P3241" s="6">
        <v>250000000</v>
      </c>
      <c r="Q3241" s="6">
        <v>845555777</v>
      </c>
      <c r="R3241">
        <v>595555777</v>
      </c>
      <c r="S3241" t="s">
        <v>8175</v>
      </c>
      <c r="T3241" s="7">
        <v>45035</v>
      </c>
      <c r="U3241" t="s">
        <v>3976</v>
      </c>
      <c r="V3241" s="7">
        <v>45035</v>
      </c>
      <c r="W3241" t="s">
        <v>8210</v>
      </c>
      <c r="X3241" t="s">
        <v>8202</v>
      </c>
      <c r="Y3241">
        <v>2023</v>
      </c>
      <c r="Z3241">
        <v>19</v>
      </c>
    </row>
    <row r="3242" spans="1:26" x14ac:dyDescent="0.25">
      <c r="A3242" t="s">
        <v>7891</v>
      </c>
      <c r="B3242" t="s">
        <v>7892</v>
      </c>
      <c r="C3242" t="s">
        <v>7892</v>
      </c>
      <c r="D3242">
        <v>0</v>
      </c>
      <c r="E3242">
        <v>110</v>
      </c>
      <c r="F3242">
        <v>1</v>
      </c>
      <c r="G3242">
        <v>50</v>
      </c>
      <c r="H3242" t="s">
        <v>8177</v>
      </c>
      <c r="I3242" t="s">
        <v>132</v>
      </c>
      <c r="J3242" t="s">
        <v>8165</v>
      </c>
      <c r="K3242" t="s">
        <v>5802</v>
      </c>
      <c r="L3242" s="5">
        <v>5.3</v>
      </c>
      <c r="M3242" t="s">
        <v>8178</v>
      </c>
      <c r="N3242" s="6">
        <v>73745</v>
      </c>
      <c r="O3242" t="s">
        <v>8179</v>
      </c>
      <c r="P3242" s="6">
        <v>60000000</v>
      </c>
      <c r="Q3242" s="6">
        <v>0</v>
      </c>
      <c r="R3242">
        <v>-60000000</v>
      </c>
      <c r="S3242" t="s">
        <v>8185</v>
      </c>
      <c r="T3242" s="7">
        <v>44260</v>
      </c>
      <c r="U3242" t="s">
        <v>4161</v>
      </c>
      <c r="V3242" s="7">
        <v>44260</v>
      </c>
      <c r="W3242" t="s">
        <v>8203</v>
      </c>
      <c r="X3242" t="s">
        <v>1465</v>
      </c>
      <c r="Y3242">
        <v>2021</v>
      </c>
      <c r="Z3242">
        <v>5</v>
      </c>
    </row>
    <row r="3243" spans="1:26" x14ac:dyDescent="0.25">
      <c r="A3243" t="s">
        <v>7893</v>
      </c>
      <c r="B3243" t="s">
        <v>7894</v>
      </c>
      <c r="C3243" t="s">
        <v>7894</v>
      </c>
      <c r="D3243">
        <v>0</v>
      </c>
      <c r="E3243">
        <v>137</v>
      </c>
      <c r="F3243">
        <v>2</v>
      </c>
      <c r="G3243">
        <v>17</v>
      </c>
      <c r="H3243" t="s">
        <v>8183</v>
      </c>
      <c r="I3243" t="s">
        <v>5529</v>
      </c>
      <c r="J3243" t="s">
        <v>8158</v>
      </c>
      <c r="K3243" t="s">
        <v>3857</v>
      </c>
      <c r="L3243" s="5">
        <v>6.5</v>
      </c>
      <c r="M3243" t="s">
        <v>8178</v>
      </c>
      <c r="N3243" s="6">
        <v>229750</v>
      </c>
      <c r="O3243" t="s">
        <v>8182</v>
      </c>
      <c r="P3243" s="6">
        <v>200000000</v>
      </c>
      <c r="Q3243" s="6">
        <v>760732926</v>
      </c>
      <c r="R3243">
        <v>560732926</v>
      </c>
      <c r="S3243" t="s">
        <v>8175</v>
      </c>
      <c r="T3243" s="7">
        <v>43659</v>
      </c>
      <c r="U3243" t="s">
        <v>5533</v>
      </c>
      <c r="V3243" s="7">
        <v>43659</v>
      </c>
      <c r="W3243" t="s">
        <v>8209</v>
      </c>
      <c r="X3243" t="s">
        <v>8206</v>
      </c>
      <c r="Y3243">
        <v>2019</v>
      </c>
      <c r="Z3243">
        <v>13</v>
      </c>
    </row>
    <row r="3244" spans="1:26" x14ac:dyDescent="0.25">
      <c r="A3244" t="s">
        <v>7895</v>
      </c>
      <c r="B3244" t="s">
        <v>7896</v>
      </c>
      <c r="C3244" t="s">
        <v>7896</v>
      </c>
      <c r="D3244">
        <v>0</v>
      </c>
      <c r="E3244">
        <v>98</v>
      </c>
      <c r="F3244">
        <v>1</v>
      </c>
      <c r="G3244">
        <v>38</v>
      </c>
      <c r="H3244" t="s">
        <v>8177</v>
      </c>
      <c r="I3244" t="s">
        <v>8158</v>
      </c>
      <c r="J3244" t="s">
        <v>145</v>
      </c>
      <c r="K3244" t="s">
        <v>5802</v>
      </c>
      <c r="L3244" s="5">
        <v>6.8</v>
      </c>
      <c r="M3244" t="s">
        <v>8178</v>
      </c>
      <c r="N3244" s="6">
        <v>56761</v>
      </c>
      <c r="O3244" t="s">
        <v>8179</v>
      </c>
      <c r="P3244" s="6">
        <v>2000000</v>
      </c>
      <c r="Q3244" s="6">
        <v>4165776</v>
      </c>
      <c r="R3244">
        <v>2165776</v>
      </c>
      <c r="S3244" t="s">
        <v>8175</v>
      </c>
      <c r="T3244" s="7">
        <v>43230</v>
      </c>
      <c r="U3244" t="s">
        <v>7897</v>
      </c>
      <c r="V3244" s="7">
        <v>43230</v>
      </c>
      <c r="W3244" t="s">
        <v>8213</v>
      </c>
      <c r="X3244" t="s">
        <v>8199</v>
      </c>
      <c r="Y3244">
        <v>2018</v>
      </c>
      <c r="Z3244">
        <v>10</v>
      </c>
    </row>
    <row r="3245" spans="1:26" x14ac:dyDescent="0.25">
      <c r="A3245" t="s">
        <v>7898</v>
      </c>
      <c r="B3245" t="s">
        <v>7899</v>
      </c>
      <c r="C3245" t="s">
        <v>7899</v>
      </c>
      <c r="D3245">
        <v>0</v>
      </c>
      <c r="E3245">
        <v>129</v>
      </c>
      <c r="F3245">
        <v>2</v>
      </c>
      <c r="G3245">
        <v>9</v>
      </c>
      <c r="H3245" t="s">
        <v>8183</v>
      </c>
      <c r="I3245" t="s">
        <v>145</v>
      </c>
      <c r="J3245" t="s">
        <v>83</v>
      </c>
      <c r="K3245" t="s">
        <v>8161</v>
      </c>
      <c r="L3245" s="5">
        <v>6.6</v>
      </c>
      <c r="M3245" t="s">
        <v>8178</v>
      </c>
      <c r="N3245" s="6">
        <v>260492</v>
      </c>
      <c r="O3245" t="s">
        <v>8182</v>
      </c>
      <c r="P3245" s="6">
        <v>20000000</v>
      </c>
      <c r="Q3245" s="6">
        <v>246999039</v>
      </c>
      <c r="R3245">
        <v>226999039</v>
      </c>
      <c r="S3245" t="s">
        <v>8175</v>
      </c>
      <c r="T3245" s="7">
        <v>43472</v>
      </c>
      <c r="U3245" t="s">
        <v>2307</v>
      </c>
      <c r="V3245" s="7">
        <v>43472</v>
      </c>
      <c r="W3245" t="s">
        <v>8198</v>
      </c>
      <c r="X3245" t="s">
        <v>8205</v>
      </c>
      <c r="Y3245">
        <v>2019</v>
      </c>
      <c r="Z3245">
        <v>7</v>
      </c>
    </row>
    <row r="3246" spans="1:26" x14ac:dyDescent="0.25">
      <c r="A3246" t="s">
        <v>7900</v>
      </c>
      <c r="B3246" t="s">
        <v>7901</v>
      </c>
      <c r="C3246" t="s">
        <v>7901</v>
      </c>
      <c r="D3246">
        <v>0</v>
      </c>
      <c r="E3246">
        <v>101</v>
      </c>
      <c r="F3246">
        <v>1</v>
      </c>
      <c r="G3246">
        <v>41</v>
      </c>
      <c r="H3246" t="s">
        <v>8177</v>
      </c>
      <c r="I3246" t="s">
        <v>5529</v>
      </c>
      <c r="J3246" t="s">
        <v>3857</v>
      </c>
      <c r="K3246" t="s">
        <v>5802</v>
      </c>
      <c r="L3246" s="5">
        <v>6.5</v>
      </c>
      <c r="M3246" t="s">
        <v>8178</v>
      </c>
      <c r="N3246" s="6">
        <v>69140</v>
      </c>
      <c r="O3246" t="s">
        <v>8179</v>
      </c>
      <c r="P3246" s="6">
        <v>25000000</v>
      </c>
      <c r="Q3246" s="6">
        <v>53918723</v>
      </c>
      <c r="R3246">
        <v>28918723</v>
      </c>
      <c r="S3246" t="s">
        <v>8175</v>
      </c>
      <c r="T3246" s="7">
        <v>43340</v>
      </c>
      <c r="U3246" t="s">
        <v>4746</v>
      </c>
      <c r="V3246" s="7">
        <v>43340</v>
      </c>
      <c r="W3246" t="s">
        <v>8212</v>
      </c>
      <c r="X3246" t="s">
        <v>8197</v>
      </c>
      <c r="Y3246">
        <v>2018</v>
      </c>
      <c r="Z3246">
        <v>28</v>
      </c>
    </row>
    <row r="3247" spans="1:26" x14ac:dyDescent="0.25">
      <c r="A3247" t="s">
        <v>7902</v>
      </c>
      <c r="B3247" t="s">
        <v>7903</v>
      </c>
      <c r="C3247" t="s">
        <v>7903</v>
      </c>
      <c r="D3247">
        <v>0</v>
      </c>
      <c r="E3247">
        <v>131</v>
      </c>
      <c r="F3247">
        <v>2</v>
      </c>
      <c r="G3247">
        <v>11</v>
      </c>
      <c r="H3247" t="s">
        <v>8183</v>
      </c>
      <c r="I3247" t="s">
        <v>5529</v>
      </c>
      <c r="J3247" t="s">
        <v>8158</v>
      </c>
      <c r="K3247" t="s">
        <v>3857</v>
      </c>
      <c r="L3247" s="5">
        <v>6.3</v>
      </c>
      <c r="M3247" t="s">
        <v>8178</v>
      </c>
      <c r="N3247" s="6">
        <v>165715</v>
      </c>
      <c r="O3247" t="s">
        <v>8182</v>
      </c>
      <c r="P3247" s="6">
        <v>100000000</v>
      </c>
      <c r="Q3247" s="6">
        <v>125897478</v>
      </c>
      <c r="R3247">
        <v>25897478</v>
      </c>
      <c r="S3247" t="s">
        <v>8175</v>
      </c>
      <c r="T3247" s="7">
        <v>44531</v>
      </c>
      <c r="U3247" t="s">
        <v>4337</v>
      </c>
      <c r="V3247" s="7">
        <v>44531</v>
      </c>
      <c r="W3247" t="s">
        <v>8196</v>
      </c>
      <c r="X3247" t="s">
        <v>8202</v>
      </c>
      <c r="Y3247">
        <v>2021</v>
      </c>
      <c r="Z3247">
        <v>1</v>
      </c>
    </row>
    <row r="3248" spans="1:26" x14ac:dyDescent="0.25">
      <c r="A3248" t="s">
        <v>7904</v>
      </c>
      <c r="B3248" t="s">
        <v>7905</v>
      </c>
      <c r="C3248" t="s">
        <v>7905</v>
      </c>
      <c r="D3248">
        <v>0</v>
      </c>
      <c r="E3248">
        <v>116</v>
      </c>
      <c r="F3248">
        <v>1</v>
      </c>
      <c r="G3248">
        <v>56</v>
      </c>
      <c r="H3248" t="s">
        <v>8177</v>
      </c>
      <c r="I3248" t="s">
        <v>83</v>
      </c>
      <c r="J3248" t="s">
        <v>8166</v>
      </c>
      <c r="K3248" t="s">
        <v>3857</v>
      </c>
      <c r="L3248" s="5">
        <v>6.8</v>
      </c>
      <c r="M3248" t="s">
        <v>8178</v>
      </c>
      <c r="N3248" s="6">
        <v>329825</v>
      </c>
      <c r="O3248" t="s">
        <v>8182</v>
      </c>
      <c r="P3248" s="6">
        <v>20000000</v>
      </c>
      <c r="Q3248" s="6">
        <v>256067149</v>
      </c>
      <c r="R3248">
        <v>236067149</v>
      </c>
      <c r="S3248" t="s">
        <v>8175</v>
      </c>
      <c r="T3248" s="7">
        <v>43532</v>
      </c>
      <c r="U3248" t="s">
        <v>5109</v>
      </c>
      <c r="V3248" s="7">
        <v>43532</v>
      </c>
      <c r="W3248" t="s">
        <v>8203</v>
      </c>
      <c r="X3248" t="s">
        <v>1465</v>
      </c>
      <c r="Y3248">
        <v>2019</v>
      </c>
      <c r="Z3248">
        <v>8</v>
      </c>
    </row>
    <row r="3249" spans="1:26" x14ac:dyDescent="0.25">
      <c r="A3249" t="s">
        <v>7906</v>
      </c>
      <c r="B3249" t="s">
        <v>7907</v>
      </c>
      <c r="C3249" t="s">
        <v>7907</v>
      </c>
      <c r="D3249">
        <v>0</v>
      </c>
      <c r="E3249">
        <v>118</v>
      </c>
      <c r="F3249">
        <v>1</v>
      </c>
      <c r="G3249">
        <v>58</v>
      </c>
      <c r="H3249" t="s">
        <v>8177</v>
      </c>
      <c r="I3249" t="s">
        <v>5529</v>
      </c>
      <c r="J3249" t="s">
        <v>8158</v>
      </c>
      <c r="K3249" t="s">
        <v>145</v>
      </c>
      <c r="L3249" s="5">
        <v>6.8</v>
      </c>
      <c r="M3249" t="s">
        <v>8178</v>
      </c>
      <c r="N3249" s="6">
        <v>93575</v>
      </c>
      <c r="O3249" t="s">
        <v>8179</v>
      </c>
      <c r="P3249" s="6">
        <v>38000000</v>
      </c>
      <c r="Q3249" s="6">
        <v>12668325</v>
      </c>
      <c r="R3249">
        <v>-25331675</v>
      </c>
      <c r="S3249" t="s">
        <v>8185</v>
      </c>
      <c r="T3249" s="7">
        <v>44190</v>
      </c>
      <c r="U3249" t="s">
        <v>3450</v>
      </c>
      <c r="V3249" s="7">
        <v>44190</v>
      </c>
      <c r="W3249" t="s">
        <v>8196</v>
      </c>
      <c r="X3249" t="s">
        <v>1465</v>
      </c>
      <c r="Y3249">
        <v>2020</v>
      </c>
      <c r="Z3249">
        <v>25</v>
      </c>
    </row>
    <row r="3250" spans="1:26" x14ac:dyDescent="0.25">
      <c r="A3250" t="s">
        <v>7908</v>
      </c>
      <c r="B3250" t="s">
        <v>7909</v>
      </c>
      <c r="C3250" t="s">
        <v>7909</v>
      </c>
      <c r="D3250">
        <v>0</v>
      </c>
      <c r="E3250">
        <v>98</v>
      </c>
      <c r="F3250">
        <v>1</v>
      </c>
      <c r="G3250">
        <v>38</v>
      </c>
      <c r="H3250" t="s">
        <v>8177</v>
      </c>
      <c r="I3250" t="s">
        <v>5529</v>
      </c>
      <c r="J3250" t="s">
        <v>132</v>
      </c>
      <c r="K3250" t="s">
        <v>8162</v>
      </c>
      <c r="L3250" s="5">
        <v>6.3</v>
      </c>
      <c r="M3250" t="s">
        <v>8178</v>
      </c>
      <c r="N3250" s="6">
        <v>67375</v>
      </c>
      <c r="O3250" t="s">
        <v>8179</v>
      </c>
      <c r="P3250" s="6">
        <v>15000000</v>
      </c>
      <c r="Q3250" s="6">
        <v>1034769</v>
      </c>
      <c r="R3250">
        <v>-13965231</v>
      </c>
      <c r="S3250" t="s">
        <v>8185</v>
      </c>
      <c r="T3250" s="7">
        <v>43717</v>
      </c>
      <c r="U3250" t="s">
        <v>7910</v>
      </c>
      <c r="V3250" s="7">
        <v>43717</v>
      </c>
      <c r="W3250" t="s">
        <v>8211</v>
      </c>
      <c r="X3250" t="s">
        <v>8205</v>
      </c>
      <c r="Y3250">
        <v>2019</v>
      </c>
      <c r="Z3250">
        <v>9</v>
      </c>
    </row>
    <row r="3251" spans="1:26" x14ac:dyDescent="0.25">
      <c r="A3251" t="s">
        <v>7911</v>
      </c>
      <c r="B3251" t="s">
        <v>7912</v>
      </c>
      <c r="C3251" t="s">
        <v>7912</v>
      </c>
      <c r="D3251">
        <v>0</v>
      </c>
      <c r="E3251">
        <v>114</v>
      </c>
      <c r="F3251">
        <v>1</v>
      </c>
      <c r="G3251">
        <v>54</v>
      </c>
      <c r="H3251" t="s">
        <v>8177</v>
      </c>
      <c r="I3251" t="s">
        <v>132</v>
      </c>
      <c r="J3251" t="s">
        <v>8164</v>
      </c>
      <c r="K3251" t="s">
        <v>8157</v>
      </c>
      <c r="L3251" s="5">
        <v>6.6</v>
      </c>
      <c r="M3251" t="s">
        <v>8178</v>
      </c>
      <c r="N3251" s="6">
        <v>104789</v>
      </c>
      <c r="O3251" t="s">
        <v>8182</v>
      </c>
      <c r="P3251" s="6">
        <v>75000000</v>
      </c>
      <c r="Q3251" s="6">
        <v>402264843</v>
      </c>
      <c r="R3251">
        <v>327264843</v>
      </c>
      <c r="S3251" t="s">
        <v>8175</v>
      </c>
      <c r="T3251" s="7">
        <v>43292</v>
      </c>
      <c r="U3251" t="s">
        <v>5822</v>
      </c>
      <c r="V3251" s="7">
        <v>43292</v>
      </c>
      <c r="W3251" t="s">
        <v>8209</v>
      </c>
      <c r="X3251" t="s">
        <v>8202</v>
      </c>
      <c r="Y3251">
        <v>2018</v>
      </c>
      <c r="Z3251">
        <v>11</v>
      </c>
    </row>
    <row r="3252" spans="1:26" x14ac:dyDescent="0.25">
      <c r="A3252" t="s">
        <v>7913</v>
      </c>
      <c r="B3252" t="s">
        <v>7914</v>
      </c>
      <c r="C3252" t="s">
        <v>7914</v>
      </c>
      <c r="D3252">
        <v>0</v>
      </c>
      <c r="E3252">
        <v>107</v>
      </c>
      <c r="F3252">
        <v>1</v>
      </c>
      <c r="G3252">
        <v>47</v>
      </c>
      <c r="H3252" t="s">
        <v>8177</v>
      </c>
      <c r="I3252" t="s">
        <v>5529</v>
      </c>
      <c r="J3252" t="s">
        <v>83</v>
      </c>
      <c r="K3252" t="s">
        <v>8161</v>
      </c>
      <c r="L3252" s="5">
        <v>5.2</v>
      </c>
      <c r="M3252" t="s">
        <v>8178</v>
      </c>
      <c r="N3252" s="6">
        <v>61436</v>
      </c>
      <c r="O3252" t="s">
        <v>8179</v>
      </c>
      <c r="P3252" s="6">
        <v>25000000</v>
      </c>
      <c r="Q3252" s="6">
        <v>41914915</v>
      </c>
      <c r="R3252">
        <v>16914915</v>
      </c>
      <c r="S3252" t="s">
        <v>8175</v>
      </c>
      <c r="T3252" s="7">
        <v>44519</v>
      </c>
      <c r="U3252" t="s">
        <v>7153</v>
      </c>
      <c r="V3252" s="7">
        <v>44519</v>
      </c>
      <c r="W3252" t="s">
        <v>8207</v>
      </c>
      <c r="X3252" t="s">
        <v>1465</v>
      </c>
      <c r="Y3252">
        <v>2021</v>
      </c>
      <c r="Z3252">
        <v>19</v>
      </c>
    </row>
    <row r="3253" spans="1:26" x14ac:dyDescent="0.25">
      <c r="A3253" t="s">
        <v>7915</v>
      </c>
      <c r="B3253" t="s">
        <v>7916</v>
      </c>
      <c r="C3253" t="s">
        <v>7916</v>
      </c>
      <c r="D3253">
        <v>0</v>
      </c>
      <c r="E3253">
        <v>89</v>
      </c>
      <c r="F3253">
        <v>1</v>
      </c>
      <c r="G3253">
        <v>29</v>
      </c>
      <c r="H3253" t="s">
        <v>8177</v>
      </c>
      <c r="I3253" t="s">
        <v>5529</v>
      </c>
      <c r="J3253" t="s">
        <v>8158</v>
      </c>
      <c r="K3253" t="s">
        <v>132</v>
      </c>
      <c r="L3253" s="5">
        <v>6.2</v>
      </c>
      <c r="M3253" t="s">
        <v>8178</v>
      </c>
      <c r="N3253" s="6">
        <v>80997</v>
      </c>
      <c r="O3253" t="s">
        <v>8179</v>
      </c>
      <c r="P3253" s="6">
        <v>25000000</v>
      </c>
      <c r="Q3253" s="6">
        <v>158972499</v>
      </c>
      <c r="R3253">
        <v>133972499</v>
      </c>
      <c r="S3253" t="s">
        <v>8175</v>
      </c>
      <c r="T3253" s="7">
        <v>43356</v>
      </c>
      <c r="U3253" t="s">
        <v>7917</v>
      </c>
      <c r="V3253" s="7">
        <v>43356</v>
      </c>
      <c r="W3253" t="s">
        <v>8211</v>
      </c>
      <c r="X3253" t="s">
        <v>8199</v>
      </c>
      <c r="Y3253">
        <v>2018</v>
      </c>
      <c r="Z3253">
        <v>13</v>
      </c>
    </row>
    <row r="3254" spans="1:26" x14ac:dyDescent="0.25">
      <c r="A3254" t="s">
        <v>7918</v>
      </c>
      <c r="B3254" t="s">
        <v>7919</v>
      </c>
      <c r="C3254" t="s">
        <v>7919</v>
      </c>
      <c r="D3254">
        <v>0</v>
      </c>
      <c r="E3254">
        <v>138</v>
      </c>
      <c r="F3254">
        <v>2</v>
      </c>
      <c r="G3254">
        <v>18</v>
      </c>
      <c r="H3254" t="s">
        <v>8183</v>
      </c>
      <c r="I3254" t="s">
        <v>5529</v>
      </c>
      <c r="J3254" t="s">
        <v>145</v>
      </c>
      <c r="K3254" t="s">
        <v>8167</v>
      </c>
      <c r="L3254" s="5">
        <v>6.7</v>
      </c>
      <c r="M3254" t="s">
        <v>8178</v>
      </c>
      <c r="N3254" s="6">
        <v>92132</v>
      </c>
      <c r="O3254" t="s">
        <v>8179</v>
      </c>
      <c r="P3254" s="6">
        <v>100000000</v>
      </c>
      <c r="Q3254" s="6">
        <v>127420861</v>
      </c>
      <c r="R3254">
        <v>27420861</v>
      </c>
      <c r="S3254" t="s">
        <v>8175</v>
      </c>
      <c r="T3254" s="7">
        <v>43762</v>
      </c>
      <c r="U3254" t="s">
        <v>1162</v>
      </c>
      <c r="V3254" s="7">
        <v>43762</v>
      </c>
      <c r="W3254" t="s">
        <v>8204</v>
      </c>
      <c r="X3254" t="s">
        <v>8199</v>
      </c>
      <c r="Y3254">
        <v>2019</v>
      </c>
      <c r="Z3254">
        <v>24</v>
      </c>
    </row>
    <row r="3255" spans="1:26" x14ac:dyDescent="0.25">
      <c r="A3255" t="s">
        <v>7920</v>
      </c>
      <c r="B3255" t="s">
        <v>7921</v>
      </c>
      <c r="C3255" t="s">
        <v>7921</v>
      </c>
      <c r="D3255">
        <v>0</v>
      </c>
      <c r="E3255">
        <v>130</v>
      </c>
      <c r="F3255">
        <v>2</v>
      </c>
      <c r="G3255">
        <v>10</v>
      </c>
      <c r="H3255" t="s">
        <v>8183</v>
      </c>
      <c r="I3255" t="s">
        <v>8160</v>
      </c>
      <c r="J3255" t="s">
        <v>132</v>
      </c>
      <c r="K3255" t="s">
        <v>145</v>
      </c>
      <c r="L3255" s="5">
        <v>8.1999999999999993</v>
      </c>
      <c r="M3255" t="s">
        <v>8181</v>
      </c>
      <c r="N3255" s="6">
        <v>541058</v>
      </c>
      <c r="O3255" t="s">
        <v>8184</v>
      </c>
      <c r="P3255" s="6">
        <v>23000000</v>
      </c>
      <c r="Q3255" s="6">
        <v>321752656</v>
      </c>
      <c r="R3255">
        <v>298752656</v>
      </c>
      <c r="S3255" t="s">
        <v>8175</v>
      </c>
      <c r="T3255" s="7">
        <v>43354</v>
      </c>
      <c r="U3255" t="s">
        <v>7922</v>
      </c>
      <c r="V3255" s="7">
        <v>43354</v>
      </c>
      <c r="W3255" t="s">
        <v>8211</v>
      </c>
      <c r="X3255" t="s">
        <v>8197</v>
      </c>
      <c r="Y3255">
        <v>2018</v>
      </c>
      <c r="Z3255">
        <v>11</v>
      </c>
    </row>
    <row r="3256" spans="1:26" x14ac:dyDescent="0.25">
      <c r="A3256" t="s">
        <v>7923</v>
      </c>
      <c r="B3256" t="s">
        <v>7924</v>
      </c>
      <c r="C3256" t="s">
        <v>7924</v>
      </c>
      <c r="D3256">
        <v>0</v>
      </c>
      <c r="E3256">
        <v>90</v>
      </c>
      <c r="F3256">
        <v>1</v>
      </c>
      <c r="G3256">
        <v>30</v>
      </c>
      <c r="H3256" t="s">
        <v>8177</v>
      </c>
      <c r="I3256" t="s">
        <v>8158</v>
      </c>
      <c r="J3256" t="s">
        <v>132</v>
      </c>
      <c r="K3256" t="s">
        <v>5802</v>
      </c>
      <c r="L3256" s="5">
        <v>6.7</v>
      </c>
      <c r="M3256" t="s">
        <v>8178</v>
      </c>
      <c r="N3256" s="6">
        <v>79168</v>
      </c>
      <c r="O3256" t="s">
        <v>8179</v>
      </c>
      <c r="P3256" s="6">
        <v>20000000</v>
      </c>
      <c r="Q3256" s="6">
        <v>111173598</v>
      </c>
      <c r="R3256">
        <v>91173598</v>
      </c>
      <c r="S3256" t="s">
        <v>8175</v>
      </c>
      <c r="T3256" s="7">
        <v>43535</v>
      </c>
      <c r="U3256" t="s">
        <v>6062</v>
      </c>
      <c r="V3256" s="7">
        <v>43535</v>
      </c>
      <c r="W3256" t="s">
        <v>8203</v>
      </c>
      <c r="X3256" t="s">
        <v>8205</v>
      </c>
      <c r="Y3256">
        <v>2019</v>
      </c>
      <c r="Z3256">
        <v>11</v>
      </c>
    </row>
    <row r="3257" spans="1:26" x14ac:dyDescent="0.25">
      <c r="A3257" t="s">
        <v>7925</v>
      </c>
      <c r="B3257" t="s">
        <v>7926</v>
      </c>
      <c r="C3257" t="s">
        <v>7926</v>
      </c>
      <c r="D3257">
        <v>0</v>
      </c>
      <c r="E3257">
        <v>121</v>
      </c>
      <c r="F3257">
        <v>2</v>
      </c>
      <c r="G3257">
        <v>1</v>
      </c>
      <c r="H3257" t="s">
        <v>8183</v>
      </c>
      <c r="I3257" t="s">
        <v>5529</v>
      </c>
      <c r="J3257" t="s">
        <v>8156</v>
      </c>
      <c r="K3257" t="s">
        <v>83</v>
      </c>
      <c r="L3257" s="5">
        <v>6.5</v>
      </c>
      <c r="M3257" t="s">
        <v>8178</v>
      </c>
      <c r="N3257" s="6">
        <v>86448</v>
      </c>
      <c r="O3257" t="s">
        <v>8179</v>
      </c>
      <c r="P3257" s="6">
        <v>6000000</v>
      </c>
      <c r="Q3257" s="6">
        <v>1653784</v>
      </c>
      <c r="R3257">
        <v>-4346216</v>
      </c>
      <c r="S3257" t="s">
        <v>8185</v>
      </c>
      <c r="T3257" s="7">
        <v>43119</v>
      </c>
      <c r="U3257" t="s">
        <v>7927</v>
      </c>
      <c r="V3257" s="7">
        <v>43119</v>
      </c>
      <c r="W3257" t="s">
        <v>8198</v>
      </c>
      <c r="X3257" t="s">
        <v>1465</v>
      </c>
      <c r="Y3257">
        <v>2018</v>
      </c>
      <c r="Z3257">
        <v>19</v>
      </c>
    </row>
    <row r="3258" spans="1:26" x14ac:dyDescent="0.25">
      <c r="A3258" t="s">
        <v>7928</v>
      </c>
      <c r="B3258" t="s">
        <v>7929</v>
      </c>
      <c r="C3258" t="s">
        <v>7929</v>
      </c>
      <c r="D3258">
        <v>0</v>
      </c>
      <c r="E3258">
        <v>93</v>
      </c>
      <c r="F3258">
        <v>1</v>
      </c>
      <c r="G3258">
        <v>33</v>
      </c>
      <c r="H3258" t="s">
        <v>8177</v>
      </c>
      <c r="I3258" t="s">
        <v>132</v>
      </c>
      <c r="J3258" t="s">
        <v>145</v>
      </c>
      <c r="K3258" t="s">
        <v>5802</v>
      </c>
      <c r="L3258" s="5">
        <v>7.4</v>
      </c>
      <c r="M3258" t="s">
        <v>8181</v>
      </c>
      <c r="N3258" s="6">
        <v>80930</v>
      </c>
      <c r="O3258" t="s">
        <v>8179</v>
      </c>
      <c r="P3258" s="6">
        <v>2000000</v>
      </c>
      <c r="Q3258" s="6">
        <v>14347433</v>
      </c>
      <c r="R3258">
        <v>12347433</v>
      </c>
      <c r="S3258" t="s">
        <v>8175</v>
      </c>
      <c r="T3258" s="7">
        <v>43119</v>
      </c>
      <c r="U3258" t="s">
        <v>7930</v>
      </c>
      <c r="V3258" s="7">
        <v>43119</v>
      </c>
      <c r="W3258" t="s">
        <v>8198</v>
      </c>
      <c r="X3258" t="s">
        <v>1465</v>
      </c>
      <c r="Y3258">
        <v>2018</v>
      </c>
      <c r="Z3258">
        <v>19</v>
      </c>
    </row>
    <row r="3259" spans="1:26" x14ac:dyDescent="0.25">
      <c r="A3259" t="s">
        <v>7931</v>
      </c>
      <c r="B3259" t="s">
        <v>7932</v>
      </c>
      <c r="C3259" t="s">
        <v>7932</v>
      </c>
      <c r="D3259">
        <v>0</v>
      </c>
      <c r="E3259">
        <v>117</v>
      </c>
      <c r="F3259">
        <v>1</v>
      </c>
      <c r="G3259">
        <v>57</v>
      </c>
      <c r="H3259" t="s">
        <v>8177</v>
      </c>
      <c r="I3259" t="s">
        <v>132</v>
      </c>
      <c r="J3259" t="s">
        <v>8162</v>
      </c>
      <c r="K3259" t="s">
        <v>8166</v>
      </c>
      <c r="L3259" s="5">
        <v>6.8</v>
      </c>
      <c r="M3259" t="s">
        <v>8178</v>
      </c>
      <c r="N3259" s="6">
        <v>158584</v>
      </c>
      <c r="O3259" t="s">
        <v>8182</v>
      </c>
      <c r="P3259" s="6">
        <v>20000000</v>
      </c>
      <c r="Q3259" s="6">
        <v>97644617</v>
      </c>
      <c r="R3259">
        <v>77644617</v>
      </c>
      <c r="S3259" t="s">
        <v>8175</v>
      </c>
      <c r="T3259" s="7">
        <v>43353</v>
      </c>
      <c r="U3259" t="s">
        <v>5592</v>
      </c>
      <c r="V3259" s="7">
        <v>43353</v>
      </c>
      <c r="W3259" t="s">
        <v>8211</v>
      </c>
      <c r="X3259" t="s">
        <v>8205</v>
      </c>
      <c r="Y3259">
        <v>2018</v>
      </c>
      <c r="Z3259">
        <v>10</v>
      </c>
    </row>
    <row r="3260" spans="1:26" x14ac:dyDescent="0.25">
      <c r="A3260" t="s">
        <v>7933</v>
      </c>
      <c r="B3260" t="s">
        <v>7934</v>
      </c>
      <c r="C3260" t="s">
        <v>7934</v>
      </c>
      <c r="D3260">
        <v>0</v>
      </c>
      <c r="E3260">
        <v>112</v>
      </c>
      <c r="F3260">
        <v>1</v>
      </c>
      <c r="G3260">
        <v>52</v>
      </c>
      <c r="H3260" t="s">
        <v>8177</v>
      </c>
      <c r="I3260" t="s">
        <v>83</v>
      </c>
      <c r="J3260" t="s">
        <v>8166</v>
      </c>
      <c r="K3260" t="s">
        <v>3857</v>
      </c>
      <c r="L3260" s="5">
        <v>6.3</v>
      </c>
      <c r="M3260" t="s">
        <v>8178</v>
      </c>
      <c r="N3260" s="6">
        <v>133526</v>
      </c>
      <c r="O3260" t="s">
        <v>8182</v>
      </c>
      <c r="P3260" s="6">
        <v>39000000</v>
      </c>
      <c r="Q3260" s="6">
        <v>206431050</v>
      </c>
      <c r="R3260">
        <v>167431050</v>
      </c>
      <c r="S3260" t="s">
        <v>8175</v>
      </c>
      <c r="T3260" s="7">
        <v>44342</v>
      </c>
      <c r="U3260" t="s">
        <v>7625</v>
      </c>
      <c r="V3260" s="7">
        <v>44342</v>
      </c>
      <c r="W3260" t="s">
        <v>8213</v>
      </c>
      <c r="X3260" t="s">
        <v>8202</v>
      </c>
      <c r="Y3260">
        <v>2021</v>
      </c>
      <c r="Z3260">
        <v>26</v>
      </c>
    </row>
    <row r="3261" spans="1:26" x14ac:dyDescent="0.25">
      <c r="A3261" t="s">
        <v>7935</v>
      </c>
      <c r="B3261" t="s">
        <v>7936</v>
      </c>
      <c r="C3261" t="s">
        <v>7936</v>
      </c>
      <c r="D3261">
        <v>0</v>
      </c>
      <c r="E3261">
        <v>97</v>
      </c>
      <c r="F3261">
        <v>1</v>
      </c>
      <c r="G3261">
        <v>37</v>
      </c>
      <c r="H3261" t="s">
        <v>8177</v>
      </c>
      <c r="I3261" t="s">
        <v>5529</v>
      </c>
      <c r="J3261" t="s">
        <v>8161</v>
      </c>
      <c r="K3261" t="s">
        <v>3857</v>
      </c>
      <c r="L3261" s="5">
        <v>5.9</v>
      </c>
      <c r="M3261" t="s">
        <v>8178</v>
      </c>
      <c r="N3261" s="6">
        <v>250090</v>
      </c>
      <c r="O3261" t="s">
        <v>8182</v>
      </c>
      <c r="P3261" s="6">
        <v>110000000</v>
      </c>
      <c r="Q3261" s="6">
        <v>506863592</v>
      </c>
      <c r="R3261">
        <v>396863592</v>
      </c>
      <c r="S3261" t="s">
        <v>8175</v>
      </c>
      <c r="T3261" s="7">
        <v>44453</v>
      </c>
      <c r="U3261" t="s">
        <v>7937</v>
      </c>
      <c r="V3261" s="7">
        <v>44453</v>
      </c>
      <c r="W3261" t="s">
        <v>8211</v>
      </c>
      <c r="X3261" t="s">
        <v>8197</v>
      </c>
      <c r="Y3261">
        <v>2021</v>
      </c>
      <c r="Z3261">
        <v>14</v>
      </c>
    </row>
    <row r="3262" spans="1:26" x14ac:dyDescent="0.25">
      <c r="A3262" t="s">
        <v>7938</v>
      </c>
      <c r="B3262" t="s">
        <v>7939</v>
      </c>
      <c r="C3262" t="s">
        <v>7939</v>
      </c>
      <c r="D3262">
        <v>0</v>
      </c>
      <c r="E3262">
        <v>119</v>
      </c>
      <c r="F3262">
        <v>1</v>
      </c>
      <c r="G3262">
        <v>59</v>
      </c>
      <c r="H3262" t="s">
        <v>8177</v>
      </c>
      <c r="I3262" t="s">
        <v>145</v>
      </c>
      <c r="J3262" t="s">
        <v>8157</v>
      </c>
      <c r="K3262" t="s">
        <v>5802</v>
      </c>
      <c r="L3262" s="5">
        <v>7.1</v>
      </c>
      <c r="M3262" t="s">
        <v>8181</v>
      </c>
      <c r="N3262" s="6">
        <v>51632</v>
      </c>
      <c r="O3262" t="s">
        <v>8179</v>
      </c>
      <c r="P3262" s="6">
        <v>12000000</v>
      </c>
      <c r="Q3262" s="6">
        <v>20596567</v>
      </c>
      <c r="R3262">
        <v>8596567</v>
      </c>
      <c r="S3262" t="s">
        <v>8175</v>
      </c>
      <c r="T3262" s="7">
        <v>43352</v>
      </c>
      <c r="U3262" t="s">
        <v>7638</v>
      </c>
      <c r="V3262" s="7">
        <v>43352</v>
      </c>
      <c r="W3262" t="s">
        <v>8211</v>
      </c>
      <c r="X3262" t="s">
        <v>8200</v>
      </c>
      <c r="Y3262">
        <v>2018</v>
      </c>
      <c r="Z3262">
        <v>9</v>
      </c>
    </row>
    <row r="3263" spans="1:26" x14ac:dyDescent="0.25">
      <c r="A3263" t="s">
        <v>7940</v>
      </c>
      <c r="B3263" t="s">
        <v>7941</v>
      </c>
      <c r="C3263" t="s">
        <v>7941</v>
      </c>
      <c r="D3263">
        <v>0</v>
      </c>
      <c r="E3263">
        <v>151</v>
      </c>
      <c r="F3263">
        <v>2</v>
      </c>
      <c r="G3263">
        <v>31</v>
      </c>
      <c r="H3263" t="s">
        <v>8183</v>
      </c>
      <c r="I3263" t="s">
        <v>5529</v>
      </c>
      <c r="J3263" t="s">
        <v>8158</v>
      </c>
      <c r="K3263" t="s">
        <v>8156</v>
      </c>
      <c r="L3263" s="5">
        <v>5.4</v>
      </c>
      <c r="M3263" t="s">
        <v>8178</v>
      </c>
      <c r="N3263" s="6">
        <v>285708</v>
      </c>
      <c r="O3263" t="s">
        <v>8182</v>
      </c>
      <c r="P3263" s="6">
        <v>200000000</v>
      </c>
      <c r="Q3263" s="6">
        <v>169601036</v>
      </c>
      <c r="R3263">
        <v>-30398964</v>
      </c>
      <c r="S3263" t="s">
        <v>8185</v>
      </c>
      <c r="T3263" s="7">
        <v>44181</v>
      </c>
      <c r="U3263" t="s">
        <v>3225</v>
      </c>
      <c r="V3263" s="7">
        <v>44181</v>
      </c>
      <c r="W3263" t="s">
        <v>8196</v>
      </c>
      <c r="X3263" t="s">
        <v>8202</v>
      </c>
      <c r="Y3263">
        <v>2020</v>
      </c>
      <c r="Z3263">
        <v>16</v>
      </c>
    </row>
    <row r="3264" spans="1:26" x14ac:dyDescent="0.25">
      <c r="A3264" t="s">
        <v>7942</v>
      </c>
      <c r="B3264" t="s">
        <v>7943</v>
      </c>
      <c r="C3264" t="s">
        <v>7944</v>
      </c>
      <c r="D3264">
        <v>0</v>
      </c>
      <c r="E3264">
        <v>161</v>
      </c>
      <c r="F3264">
        <v>2</v>
      </c>
      <c r="G3264">
        <v>41</v>
      </c>
      <c r="H3264" t="s">
        <v>8183</v>
      </c>
      <c r="I3264" t="s">
        <v>132</v>
      </c>
      <c r="J3264" t="s">
        <v>145</v>
      </c>
      <c r="K3264" t="s">
        <v>5802</v>
      </c>
      <c r="L3264" s="5">
        <v>7.6</v>
      </c>
      <c r="M3264" t="s">
        <v>8181</v>
      </c>
      <c r="N3264" s="6">
        <v>807540</v>
      </c>
      <c r="O3264" t="s">
        <v>8184</v>
      </c>
      <c r="P3264" s="6">
        <v>90000000</v>
      </c>
      <c r="Q3264" s="6">
        <v>377617598</v>
      </c>
      <c r="R3264">
        <v>287617598</v>
      </c>
      <c r="S3264" t="s">
        <v>8175</v>
      </c>
      <c r="T3264" s="7">
        <v>43606</v>
      </c>
      <c r="U3264" t="s">
        <v>1144</v>
      </c>
      <c r="V3264" s="7">
        <v>43606</v>
      </c>
      <c r="W3264" t="s">
        <v>8213</v>
      </c>
      <c r="X3264" t="s">
        <v>8197</v>
      </c>
      <c r="Y3264">
        <v>2019</v>
      </c>
      <c r="Z3264">
        <v>21</v>
      </c>
    </row>
    <row r="3265" spans="1:26" x14ac:dyDescent="0.25">
      <c r="A3265" t="s">
        <v>7945</v>
      </c>
      <c r="B3265" t="s">
        <v>7946</v>
      </c>
      <c r="C3265" t="s">
        <v>7946</v>
      </c>
      <c r="D3265">
        <v>0</v>
      </c>
      <c r="E3265">
        <v>103</v>
      </c>
      <c r="F3265">
        <v>1</v>
      </c>
      <c r="G3265">
        <v>43</v>
      </c>
      <c r="H3265" t="s">
        <v>8177</v>
      </c>
      <c r="I3265" t="s">
        <v>83</v>
      </c>
      <c r="J3265" t="s">
        <v>8166</v>
      </c>
      <c r="K3265" t="s">
        <v>3857</v>
      </c>
      <c r="L3265" s="5">
        <v>6.9</v>
      </c>
      <c r="M3265" t="s">
        <v>8178</v>
      </c>
      <c r="N3265" s="6">
        <v>180247</v>
      </c>
      <c r="O3265" t="s">
        <v>8182</v>
      </c>
      <c r="P3265" s="6">
        <v>18000000</v>
      </c>
      <c r="Q3265" s="6">
        <v>161440742</v>
      </c>
      <c r="R3265">
        <v>143440742</v>
      </c>
      <c r="S3265" t="s">
        <v>8175</v>
      </c>
      <c r="T3265" s="7">
        <v>44464</v>
      </c>
      <c r="U3265" t="s">
        <v>3731</v>
      </c>
      <c r="V3265" s="7">
        <v>44464</v>
      </c>
      <c r="W3265" t="s">
        <v>8211</v>
      </c>
      <c r="X3265" t="s">
        <v>8206</v>
      </c>
      <c r="Y3265">
        <v>2021</v>
      </c>
      <c r="Z3265">
        <v>25</v>
      </c>
    </row>
    <row r="3266" spans="1:26" x14ac:dyDescent="0.25">
      <c r="A3266" t="s">
        <v>7947</v>
      </c>
      <c r="B3266" t="s">
        <v>7948</v>
      </c>
      <c r="C3266" t="s">
        <v>7948</v>
      </c>
      <c r="D3266">
        <v>0</v>
      </c>
      <c r="E3266">
        <v>102</v>
      </c>
      <c r="F3266">
        <v>1</v>
      </c>
      <c r="G3266">
        <v>42</v>
      </c>
      <c r="H3266" t="s">
        <v>8177</v>
      </c>
      <c r="I3266" t="s">
        <v>5529</v>
      </c>
      <c r="J3266" t="s">
        <v>8158</v>
      </c>
      <c r="K3266" t="s">
        <v>8159</v>
      </c>
      <c r="L3266" s="5">
        <v>7.4</v>
      </c>
      <c r="M3266" t="s">
        <v>8181</v>
      </c>
      <c r="N3266" s="6">
        <v>163915</v>
      </c>
      <c r="O3266" t="s">
        <v>8182</v>
      </c>
      <c r="P3266" s="6">
        <v>175000000</v>
      </c>
      <c r="Q3266" s="6">
        <v>141940042</v>
      </c>
      <c r="R3266">
        <v>-33059958</v>
      </c>
      <c r="S3266" t="s">
        <v>8185</v>
      </c>
      <c r="T3266" s="7">
        <v>43882</v>
      </c>
      <c r="U3266" t="s">
        <v>5902</v>
      </c>
      <c r="V3266" s="7">
        <v>43882</v>
      </c>
      <c r="W3266" t="s">
        <v>8201</v>
      </c>
      <c r="X3266" t="s">
        <v>1465</v>
      </c>
      <c r="Y3266">
        <v>2020</v>
      </c>
      <c r="Z3266">
        <v>21</v>
      </c>
    </row>
    <row r="3267" spans="1:26" x14ac:dyDescent="0.25">
      <c r="A3267" t="s">
        <v>7949</v>
      </c>
      <c r="B3267" t="s">
        <v>7950</v>
      </c>
      <c r="C3267" t="s">
        <v>7950</v>
      </c>
      <c r="D3267">
        <v>0</v>
      </c>
      <c r="E3267">
        <v>122</v>
      </c>
      <c r="F3267">
        <v>2</v>
      </c>
      <c r="G3267">
        <v>2</v>
      </c>
      <c r="H3267" t="s">
        <v>8183</v>
      </c>
      <c r="I3267" t="s">
        <v>8162</v>
      </c>
      <c r="J3267" t="s">
        <v>145</v>
      </c>
      <c r="K3267" t="s">
        <v>3857</v>
      </c>
      <c r="L3267" s="5">
        <v>8.4</v>
      </c>
      <c r="M3267" t="s">
        <v>8181</v>
      </c>
      <c r="N3267" s="6">
        <v>1417996</v>
      </c>
      <c r="O3267" t="s">
        <v>8184</v>
      </c>
      <c r="P3267" s="6">
        <v>55000000</v>
      </c>
      <c r="Q3267" s="6">
        <v>1078958282</v>
      </c>
      <c r="R3267">
        <v>1023958282</v>
      </c>
      <c r="S3267" t="s">
        <v>8175</v>
      </c>
      <c r="T3267" s="7">
        <v>43708</v>
      </c>
      <c r="U3267" t="s">
        <v>2501</v>
      </c>
      <c r="V3267" s="7">
        <v>43708</v>
      </c>
      <c r="W3267" t="s">
        <v>8212</v>
      </c>
      <c r="X3267" t="s">
        <v>8206</v>
      </c>
      <c r="Y3267">
        <v>2019</v>
      </c>
      <c r="Z3267">
        <v>31</v>
      </c>
    </row>
    <row r="3268" spans="1:26" x14ac:dyDescent="0.25">
      <c r="A3268" t="s">
        <v>7951</v>
      </c>
      <c r="B3268" t="s">
        <v>7952</v>
      </c>
      <c r="C3268" t="s">
        <v>7952</v>
      </c>
      <c r="D3268">
        <v>0</v>
      </c>
      <c r="E3268">
        <v>135</v>
      </c>
      <c r="F3268">
        <v>2</v>
      </c>
      <c r="G3268">
        <v>15</v>
      </c>
      <c r="H3268" t="s">
        <v>8183</v>
      </c>
      <c r="I3268" t="s">
        <v>8160</v>
      </c>
      <c r="J3268" t="s">
        <v>132</v>
      </c>
      <c r="K3268" t="s">
        <v>8162</v>
      </c>
      <c r="L3268" s="5">
        <v>7.5</v>
      </c>
      <c r="M3268" t="s">
        <v>8181</v>
      </c>
      <c r="N3268" s="6">
        <v>282656</v>
      </c>
      <c r="O3268" t="s">
        <v>8182</v>
      </c>
      <c r="P3268" s="6">
        <v>15000000</v>
      </c>
      <c r="Q3268" s="6">
        <v>93413709</v>
      </c>
      <c r="R3268">
        <v>78413709</v>
      </c>
      <c r="S3268" t="s">
        <v>8175</v>
      </c>
      <c r="T3268" s="7">
        <v>43234</v>
      </c>
      <c r="U3268" t="s">
        <v>858</v>
      </c>
      <c r="V3268" s="7">
        <v>43234</v>
      </c>
      <c r="W3268" t="s">
        <v>8213</v>
      </c>
      <c r="X3268" t="s">
        <v>8205</v>
      </c>
      <c r="Y3268">
        <v>2018</v>
      </c>
      <c r="Z3268">
        <v>14</v>
      </c>
    </row>
    <row r="3269" spans="1:26" x14ac:dyDescent="0.25">
      <c r="A3269" t="s">
        <v>7953</v>
      </c>
      <c r="B3269" t="s">
        <v>7954</v>
      </c>
      <c r="C3269" t="s">
        <v>7954</v>
      </c>
      <c r="D3269">
        <v>0</v>
      </c>
      <c r="E3269">
        <v>169</v>
      </c>
      <c r="F3269">
        <v>2</v>
      </c>
      <c r="G3269">
        <v>49</v>
      </c>
      <c r="H3269" t="s">
        <v>8183</v>
      </c>
      <c r="I3269" t="s">
        <v>145</v>
      </c>
      <c r="J3269" t="s">
        <v>8156</v>
      </c>
      <c r="K3269" t="s">
        <v>83</v>
      </c>
      <c r="L3269" s="5">
        <v>6.5</v>
      </c>
      <c r="M3269" t="s">
        <v>8178</v>
      </c>
      <c r="N3269" s="6">
        <v>292238</v>
      </c>
      <c r="O3269" t="s">
        <v>8182</v>
      </c>
      <c r="P3269" s="6">
        <v>79000000</v>
      </c>
      <c r="Q3269" s="6">
        <v>473122525</v>
      </c>
      <c r="R3269">
        <v>394122525</v>
      </c>
      <c r="S3269" t="s">
        <v>8175</v>
      </c>
      <c r="T3269" s="7">
        <v>43703</v>
      </c>
      <c r="U3269" t="s">
        <v>3973</v>
      </c>
      <c r="V3269" s="7">
        <v>43703</v>
      </c>
      <c r="W3269" t="s">
        <v>8212</v>
      </c>
      <c r="X3269" t="s">
        <v>8205</v>
      </c>
      <c r="Y3269">
        <v>2019</v>
      </c>
      <c r="Z3269">
        <v>26</v>
      </c>
    </row>
    <row r="3270" spans="1:26" x14ac:dyDescent="0.25">
      <c r="A3270" t="s">
        <v>7955</v>
      </c>
      <c r="B3270" t="s">
        <v>7956</v>
      </c>
      <c r="C3270" t="s">
        <v>7956</v>
      </c>
      <c r="D3270">
        <v>0</v>
      </c>
      <c r="E3270">
        <v>118</v>
      </c>
      <c r="F3270">
        <v>1</v>
      </c>
      <c r="G3270">
        <v>58</v>
      </c>
      <c r="H3270" t="s">
        <v>8177</v>
      </c>
      <c r="I3270" t="s">
        <v>132</v>
      </c>
      <c r="J3270" t="s">
        <v>145</v>
      </c>
      <c r="K3270" t="s">
        <v>5802</v>
      </c>
      <c r="L3270" s="5">
        <v>7.3</v>
      </c>
      <c r="M3270" t="s">
        <v>8181</v>
      </c>
      <c r="N3270" s="6">
        <v>115592</v>
      </c>
      <c r="O3270" t="s">
        <v>8182</v>
      </c>
      <c r="P3270" s="6">
        <v>48000000</v>
      </c>
      <c r="Q3270" s="6">
        <v>120989656</v>
      </c>
      <c r="R3270">
        <v>72989656</v>
      </c>
      <c r="S3270" t="s">
        <v>8175</v>
      </c>
      <c r="T3270" s="7">
        <v>43415</v>
      </c>
      <c r="U3270" t="s">
        <v>5210</v>
      </c>
      <c r="V3270" s="7">
        <v>43415</v>
      </c>
      <c r="W3270" t="s">
        <v>8207</v>
      </c>
      <c r="X3270" t="s">
        <v>8200</v>
      </c>
      <c r="Y3270">
        <v>2018</v>
      </c>
      <c r="Z3270">
        <v>11</v>
      </c>
    </row>
    <row r="3271" spans="1:26" x14ac:dyDescent="0.25">
      <c r="A3271" t="s">
        <v>7957</v>
      </c>
      <c r="B3271" t="s">
        <v>7958</v>
      </c>
      <c r="C3271" t="s">
        <v>7958</v>
      </c>
      <c r="D3271">
        <v>0</v>
      </c>
      <c r="E3271">
        <v>126</v>
      </c>
      <c r="F3271">
        <v>2</v>
      </c>
      <c r="G3271">
        <v>6</v>
      </c>
      <c r="H3271" t="s">
        <v>8183</v>
      </c>
      <c r="I3271" t="s">
        <v>132</v>
      </c>
      <c r="J3271" t="s">
        <v>145</v>
      </c>
      <c r="K3271" t="s">
        <v>5802</v>
      </c>
      <c r="L3271" s="5">
        <v>7.5</v>
      </c>
      <c r="M3271" t="s">
        <v>8181</v>
      </c>
      <c r="N3271" s="6">
        <v>139398</v>
      </c>
      <c r="O3271" t="s">
        <v>8182</v>
      </c>
      <c r="P3271" s="6">
        <v>50000000</v>
      </c>
      <c r="Q3271" s="6">
        <v>113190218</v>
      </c>
      <c r="R3271">
        <v>63190218</v>
      </c>
      <c r="S3271" t="s">
        <v>8175</v>
      </c>
      <c r="T3271" s="7">
        <v>44920</v>
      </c>
      <c r="U3271" t="s">
        <v>2862</v>
      </c>
      <c r="V3271" s="7">
        <v>44920</v>
      </c>
      <c r="W3271" t="s">
        <v>8196</v>
      </c>
      <c r="X3271" t="s">
        <v>8200</v>
      </c>
      <c r="Y3271">
        <v>2022</v>
      </c>
      <c r="Z3271">
        <v>25</v>
      </c>
    </row>
    <row r="3272" spans="1:26" x14ac:dyDescent="0.25">
      <c r="A3272" t="s">
        <v>7959</v>
      </c>
      <c r="B3272" t="s">
        <v>7960</v>
      </c>
      <c r="C3272" t="s">
        <v>7960</v>
      </c>
      <c r="D3272">
        <v>0</v>
      </c>
      <c r="E3272">
        <v>100</v>
      </c>
      <c r="F3272">
        <v>1</v>
      </c>
      <c r="G3272">
        <v>40</v>
      </c>
      <c r="H3272" t="s">
        <v>8177</v>
      </c>
      <c r="I3272" t="s">
        <v>8158</v>
      </c>
      <c r="J3272" t="s">
        <v>145</v>
      </c>
      <c r="K3272" t="s">
        <v>8163</v>
      </c>
      <c r="L3272" s="5">
        <v>6.7</v>
      </c>
      <c r="M3272" t="s">
        <v>8178</v>
      </c>
      <c r="N3272" s="6">
        <v>54302</v>
      </c>
      <c r="O3272" t="s">
        <v>8179</v>
      </c>
      <c r="P3272" s="6">
        <v>135000000</v>
      </c>
      <c r="Q3272" s="6">
        <v>111257878</v>
      </c>
      <c r="R3272">
        <v>-23742122</v>
      </c>
      <c r="S3272" t="s">
        <v>8185</v>
      </c>
      <c r="T3272" s="7">
        <v>43874</v>
      </c>
      <c r="U3272" t="s">
        <v>7961</v>
      </c>
      <c r="V3272" s="7">
        <v>43874</v>
      </c>
      <c r="W3272" t="s">
        <v>8201</v>
      </c>
      <c r="X3272" t="s">
        <v>8199</v>
      </c>
      <c r="Y3272">
        <v>2020</v>
      </c>
      <c r="Z3272">
        <v>13</v>
      </c>
    </row>
    <row r="3273" spans="1:26" x14ac:dyDescent="0.25">
      <c r="A3273" t="s">
        <v>7962</v>
      </c>
      <c r="B3273" t="s">
        <v>7963</v>
      </c>
      <c r="C3273" t="s">
        <v>7963</v>
      </c>
      <c r="D3273">
        <v>0</v>
      </c>
      <c r="E3273">
        <v>113</v>
      </c>
      <c r="F3273">
        <v>1</v>
      </c>
      <c r="G3273">
        <v>53</v>
      </c>
      <c r="H3273" t="s">
        <v>8177</v>
      </c>
      <c r="I3273" t="s">
        <v>5529</v>
      </c>
      <c r="J3273" t="s">
        <v>8162</v>
      </c>
      <c r="K3273" t="s">
        <v>8161</v>
      </c>
      <c r="L3273" s="5">
        <v>6</v>
      </c>
      <c r="M3273" t="s">
        <v>8178</v>
      </c>
      <c r="N3273" s="6">
        <v>95434</v>
      </c>
      <c r="O3273" t="s">
        <v>8179</v>
      </c>
      <c r="P3273" s="6">
        <v>85000000</v>
      </c>
      <c r="Q3273" s="6">
        <v>0</v>
      </c>
      <c r="R3273">
        <v>-85000000</v>
      </c>
      <c r="S3273" t="s">
        <v>8185</v>
      </c>
      <c r="T3273" s="7">
        <v>44057</v>
      </c>
      <c r="U3273" t="s">
        <v>6721</v>
      </c>
      <c r="V3273" s="7">
        <v>44057</v>
      </c>
      <c r="W3273" t="s">
        <v>8212</v>
      </c>
      <c r="X3273" t="s">
        <v>1465</v>
      </c>
      <c r="Y3273">
        <v>2020</v>
      </c>
      <c r="Z3273">
        <v>14</v>
      </c>
    </row>
    <row r="3274" spans="1:26" x14ac:dyDescent="0.25">
      <c r="A3274" t="s">
        <v>7964</v>
      </c>
      <c r="B3274" t="s">
        <v>7965</v>
      </c>
      <c r="C3274" t="s">
        <v>7965</v>
      </c>
      <c r="D3274">
        <v>0</v>
      </c>
      <c r="E3274">
        <v>125</v>
      </c>
      <c r="F3274">
        <v>2</v>
      </c>
      <c r="G3274">
        <v>5</v>
      </c>
      <c r="H3274" t="s">
        <v>8183</v>
      </c>
      <c r="I3274" t="s">
        <v>5529</v>
      </c>
      <c r="J3274" t="s">
        <v>3857</v>
      </c>
      <c r="K3274" t="s">
        <v>5802</v>
      </c>
      <c r="L3274" s="5">
        <v>6.7</v>
      </c>
      <c r="M3274" t="s">
        <v>8178</v>
      </c>
      <c r="N3274" s="6">
        <v>178675</v>
      </c>
      <c r="O3274" t="s">
        <v>8182</v>
      </c>
      <c r="P3274" s="6">
        <v>70000000</v>
      </c>
      <c r="Q3274" s="6">
        <v>0</v>
      </c>
      <c r="R3274">
        <v>-70000000</v>
      </c>
      <c r="S3274" t="s">
        <v>8185</v>
      </c>
      <c r="T3274" s="7">
        <v>44022</v>
      </c>
      <c r="U3274" t="s">
        <v>7966</v>
      </c>
      <c r="V3274" s="7">
        <v>44022</v>
      </c>
      <c r="W3274" t="s">
        <v>8209</v>
      </c>
      <c r="X3274" t="s">
        <v>1465</v>
      </c>
      <c r="Y3274">
        <v>2020</v>
      </c>
      <c r="Z3274">
        <v>10</v>
      </c>
    </row>
    <row r="3275" spans="1:26" x14ac:dyDescent="0.25">
      <c r="A3275" t="s">
        <v>7967</v>
      </c>
      <c r="B3275" t="s">
        <v>7968</v>
      </c>
      <c r="C3275" t="s">
        <v>7968</v>
      </c>
      <c r="D3275">
        <v>0</v>
      </c>
      <c r="E3275">
        <v>131</v>
      </c>
      <c r="F3275">
        <v>2</v>
      </c>
      <c r="G3275">
        <v>11</v>
      </c>
      <c r="H3275" t="s">
        <v>8183</v>
      </c>
      <c r="I3275" t="s">
        <v>8160</v>
      </c>
      <c r="J3275" t="s">
        <v>8162</v>
      </c>
      <c r="K3275" t="s">
        <v>145</v>
      </c>
      <c r="L3275" s="5">
        <v>7.7</v>
      </c>
      <c r="M3275" t="s">
        <v>8181</v>
      </c>
      <c r="N3275" s="6">
        <v>81186</v>
      </c>
      <c r="O3275" t="s">
        <v>8179</v>
      </c>
      <c r="P3275" s="6">
        <v>14600000</v>
      </c>
      <c r="Q3275" s="6">
        <v>243781900</v>
      </c>
      <c r="R3275">
        <v>229181900</v>
      </c>
      <c r="S3275" t="s">
        <v>8175</v>
      </c>
      <c r="T3275" s="7">
        <v>45099</v>
      </c>
      <c r="U3275" t="s">
        <v>7969</v>
      </c>
      <c r="V3275" s="7">
        <v>45099</v>
      </c>
      <c r="W3275" t="s">
        <v>8208</v>
      </c>
      <c r="X3275" t="s">
        <v>8199</v>
      </c>
      <c r="Y3275">
        <v>2023</v>
      </c>
      <c r="Z3275">
        <v>22</v>
      </c>
    </row>
    <row r="3276" spans="1:26" x14ac:dyDescent="0.25">
      <c r="A3276" t="s">
        <v>7970</v>
      </c>
      <c r="B3276" t="s">
        <v>7971</v>
      </c>
      <c r="C3276" t="s">
        <v>7971</v>
      </c>
      <c r="D3276">
        <v>0</v>
      </c>
      <c r="E3276">
        <v>100</v>
      </c>
      <c r="F3276">
        <v>1</v>
      </c>
      <c r="G3276">
        <v>40</v>
      </c>
      <c r="H3276" t="s">
        <v>8177</v>
      </c>
      <c r="I3276" t="s">
        <v>5529</v>
      </c>
      <c r="J3276" t="s">
        <v>8158</v>
      </c>
      <c r="K3276" t="s">
        <v>132</v>
      </c>
      <c r="L3276" s="5">
        <v>6.8</v>
      </c>
      <c r="M3276" t="s">
        <v>8178</v>
      </c>
      <c r="N3276" s="6">
        <v>76415</v>
      </c>
      <c r="O3276" t="s">
        <v>8179</v>
      </c>
      <c r="P3276" s="6">
        <v>45000000</v>
      </c>
      <c r="Q3276" s="6">
        <v>1753823</v>
      </c>
      <c r="R3276">
        <v>-43246177</v>
      </c>
      <c r="S3276" t="s">
        <v>8185</v>
      </c>
      <c r="T3276" s="7">
        <v>43872</v>
      </c>
      <c r="U3276" t="s">
        <v>3917</v>
      </c>
      <c r="V3276" s="7">
        <v>43872</v>
      </c>
      <c r="W3276" t="s">
        <v>8201</v>
      </c>
      <c r="X3276" t="s">
        <v>8197</v>
      </c>
      <c r="Y3276">
        <v>2020</v>
      </c>
      <c r="Z3276">
        <v>11</v>
      </c>
    </row>
    <row r="3277" spans="1:26" x14ac:dyDescent="0.25">
      <c r="A3277" t="s">
        <v>7972</v>
      </c>
      <c r="B3277" t="s">
        <v>7973</v>
      </c>
      <c r="C3277" t="s">
        <v>7973</v>
      </c>
      <c r="D3277">
        <v>0</v>
      </c>
      <c r="E3277">
        <v>137</v>
      </c>
      <c r="F3277">
        <v>2</v>
      </c>
      <c r="G3277">
        <v>17</v>
      </c>
      <c r="H3277" t="s">
        <v>8183</v>
      </c>
      <c r="I3277" t="s">
        <v>145</v>
      </c>
      <c r="J3277" t="s">
        <v>8157</v>
      </c>
      <c r="K3277" t="s">
        <v>5802</v>
      </c>
      <c r="L3277" s="5">
        <v>7.9</v>
      </c>
      <c r="M3277" t="s">
        <v>8181</v>
      </c>
      <c r="N3277" s="6">
        <v>335089</v>
      </c>
      <c r="O3277" t="s">
        <v>8182</v>
      </c>
      <c r="P3277" s="6">
        <v>18600000</v>
      </c>
      <c r="Q3277" s="6">
        <v>333686</v>
      </c>
      <c r="R3277">
        <v>-18266314</v>
      </c>
      <c r="S3277" t="s">
        <v>8185</v>
      </c>
      <c r="T3277" s="7">
        <v>43706</v>
      </c>
      <c r="U3277" t="s">
        <v>3394</v>
      </c>
      <c r="V3277" s="7">
        <v>43706</v>
      </c>
      <c r="W3277" t="s">
        <v>8212</v>
      </c>
      <c r="X3277" t="s">
        <v>8199</v>
      </c>
      <c r="Y3277">
        <v>2019</v>
      </c>
      <c r="Z3277">
        <v>29</v>
      </c>
    </row>
    <row r="3278" spans="1:26" x14ac:dyDescent="0.25">
      <c r="A3278" t="s">
        <v>7974</v>
      </c>
      <c r="B3278" t="s">
        <v>7975</v>
      </c>
      <c r="C3278" t="s">
        <v>7975</v>
      </c>
      <c r="D3278">
        <v>0</v>
      </c>
      <c r="E3278">
        <v>127</v>
      </c>
      <c r="F3278">
        <v>2</v>
      </c>
      <c r="G3278">
        <v>7</v>
      </c>
      <c r="H3278" t="s">
        <v>8183</v>
      </c>
      <c r="I3278" t="s">
        <v>8162</v>
      </c>
      <c r="J3278" t="s">
        <v>145</v>
      </c>
      <c r="K3278" t="s">
        <v>8166</v>
      </c>
      <c r="L3278" s="5">
        <v>6.3</v>
      </c>
      <c r="M3278" t="s">
        <v>8178</v>
      </c>
      <c r="N3278" s="6">
        <v>175694</v>
      </c>
      <c r="O3278" t="s">
        <v>8182</v>
      </c>
      <c r="P3278" s="6">
        <v>90000000</v>
      </c>
      <c r="Q3278" s="6">
        <v>137307235</v>
      </c>
      <c r="R3278">
        <v>47307235</v>
      </c>
      <c r="S3278" t="s">
        <v>8175</v>
      </c>
      <c r="T3278" s="7">
        <v>44601</v>
      </c>
      <c r="U3278" t="s">
        <v>1236</v>
      </c>
      <c r="V3278" s="7">
        <v>44601</v>
      </c>
      <c r="W3278" t="s">
        <v>8201</v>
      </c>
      <c r="X3278" t="s">
        <v>8202</v>
      </c>
      <c r="Y3278">
        <v>2022</v>
      </c>
      <c r="Z3278">
        <v>9</v>
      </c>
    </row>
    <row r="3279" spans="1:26" x14ac:dyDescent="0.25">
      <c r="A3279" t="s">
        <v>7976</v>
      </c>
      <c r="B3279" t="s">
        <v>7977</v>
      </c>
      <c r="C3279" t="s">
        <v>7977</v>
      </c>
      <c r="D3279">
        <v>0</v>
      </c>
      <c r="E3279">
        <v>102</v>
      </c>
      <c r="F3279">
        <v>1</v>
      </c>
      <c r="G3279">
        <v>42</v>
      </c>
      <c r="H3279" t="s">
        <v>8177</v>
      </c>
      <c r="I3279" t="s">
        <v>145</v>
      </c>
      <c r="J3279" t="s">
        <v>8166</v>
      </c>
      <c r="K3279" t="s">
        <v>3857</v>
      </c>
      <c r="L3279" s="5">
        <v>7.6</v>
      </c>
      <c r="M3279" t="s">
        <v>8181</v>
      </c>
      <c r="N3279" s="6">
        <v>176593</v>
      </c>
      <c r="O3279" t="s">
        <v>8182</v>
      </c>
      <c r="P3279" s="6">
        <v>880000</v>
      </c>
      <c r="Q3279" s="6">
        <v>75462037</v>
      </c>
      <c r="R3279">
        <v>74582037</v>
      </c>
      <c r="S3279" t="s">
        <v>8175</v>
      </c>
      <c r="T3279" s="7">
        <v>43121</v>
      </c>
      <c r="U3279" t="s">
        <v>7978</v>
      </c>
      <c r="V3279" s="7">
        <v>43121</v>
      </c>
      <c r="W3279" t="s">
        <v>8198</v>
      </c>
      <c r="X3279" t="s">
        <v>8200</v>
      </c>
      <c r="Y3279">
        <v>2018</v>
      </c>
      <c r="Z3279">
        <v>21</v>
      </c>
    </row>
    <row r="3280" spans="1:26" x14ac:dyDescent="0.25">
      <c r="A3280" t="s">
        <v>7979</v>
      </c>
      <c r="B3280" t="s">
        <v>7980</v>
      </c>
      <c r="C3280" t="s">
        <v>7981</v>
      </c>
      <c r="D3280">
        <v>0</v>
      </c>
      <c r="E3280">
        <v>109</v>
      </c>
      <c r="F3280">
        <v>1</v>
      </c>
      <c r="G3280">
        <v>49</v>
      </c>
      <c r="H3280" t="s">
        <v>8177</v>
      </c>
      <c r="I3280" t="s">
        <v>5529</v>
      </c>
      <c r="J3280" t="s">
        <v>132</v>
      </c>
      <c r="K3280" t="s">
        <v>8162</v>
      </c>
      <c r="L3280" s="5">
        <v>6.1</v>
      </c>
      <c r="M3280" t="s">
        <v>8178</v>
      </c>
      <c r="N3280" s="6">
        <v>257885</v>
      </c>
      <c r="O3280" t="s">
        <v>8182</v>
      </c>
      <c r="P3280" s="6">
        <v>84500000</v>
      </c>
      <c r="Q3280" s="6">
        <v>205372791</v>
      </c>
      <c r="R3280">
        <v>120872791</v>
      </c>
      <c r="S3280" t="s">
        <v>8175</v>
      </c>
      <c r="T3280" s="7">
        <v>43855</v>
      </c>
      <c r="U3280" t="s">
        <v>7982</v>
      </c>
      <c r="V3280" s="7">
        <v>43855</v>
      </c>
      <c r="W3280" t="s">
        <v>8198</v>
      </c>
      <c r="X3280" t="s">
        <v>8206</v>
      </c>
      <c r="Y3280">
        <v>2020</v>
      </c>
      <c r="Z3280">
        <v>25</v>
      </c>
    </row>
    <row r="3281" spans="1:26" x14ac:dyDescent="0.25">
      <c r="A3281" t="s">
        <v>7983</v>
      </c>
      <c r="B3281" t="s">
        <v>7984</v>
      </c>
      <c r="C3281" t="s">
        <v>7984</v>
      </c>
      <c r="D3281">
        <v>0</v>
      </c>
      <c r="E3281">
        <v>93</v>
      </c>
      <c r="F3281">
        <v>1</v>
      </c>
      <c r="G3281">
        <v>33</v>
      </c>
      <c r="H3281" t="s">
        <v>8177</v>
      </c>
      <c r="I3281" t="s">
        <v>5529</v>
      </c>
      <c r="J3281" t="s">
        <v>132</v>
      </c>
      <c r="K3281" t="s">
        <v>8162</v>
      </c>
      <c r="L3281" s="5">
        <v>6.2</v>
      </c>
      <c r="M3281" t="s">
        <v>8178</v>
      </c>
      <c r="N3281" s="6">
        <v>50492</v>
      </c>
      <c r="O3281" t="s">
        <v>8179</v>
      </c>
      <c r="P3281" s="6">
        <v>16000000</v>
      </c>
      <c r="Q3281" s="6">
        <v>32390945</v>
      </c>
      <c r="R3281">
        <v>16390945</v>
      </c>
      <c r="S3281" t="s">
        <v>8175</v>
      </c>
      <c r="T3281" s="7">
        <v>43537</v>
      </c>
      <c r="U3281" t="s">
        <v>4531</v>
      </c>
      <c r="V3281" s="7">
        <v>43537</v>
      </c>
      <c r="W3281" t="s">
        <v>8203</v>
      </c>
      <c r="X3281" t="s">
        <v>8202</v>
      </c>
      <c r="Y3281">
        <v>2019</v>
      </c>
      <c r="Z3281">
        <v>13</v>
      </c>
    </row>
    <row r="3282" spans="1:26" x14ac:dyDescent="0.25">
      <c r="A3282" t="s">
        <v>7985</v>
      </c>
      <c r="B3282" t="s">
        <v>7986</v>
      </c>
      <c r="C3282" t="s">
        <v>7986</v>
      </c>
      <c r="D3282">
        <v>0</v>
      </c>
      <c r="E3282">
        <v>119</v>
      </c>
      <c r="F3282">
        <v>1</v>
      </c>
      <c r="G3282">
        <v>59</v>
      </c>
      <c r="H3282" t="s">
        <v>8177</v>
      </c>
      <c r="I3282" t="s">
        <v>5529</v>
      </c>
      <c r="J3282" t="s">
        <v>3857</v>
      </c>
      <c r="K3282" t="s">
        <v>5802</v>
      </c>
      <c r="L3282" s="5">
        <v>6.4</v>
      </c>
      <c r="M3282" t="s">
        <v>8178</v>
      </c>
      <c r="N3282" s="6">
        <v>128066</v>
      </c>
      <c r="O3282" t="s">
        <v>8182</v>
      </c>
      <c r="P3282" s="6">
        <v>34000000</v>
      </c>
      <c r="Q3282" s="6">
        <v>52300000</v>
      </c>
      <c r="R3282">
        <v>18300000</v>
      </c>
      <c r="S3282" t="s">
        <v>8175</v>
      </c>
      <c r="T3282" s="7">
        <v>44041</v>
      </c>
      <c r="U3282" t="s">
        <v>4680</v>
      </c>
      <c r="V3282" s="7">
        <v>44041</v>
      </c>
      <c r="W3282" t="s">
        <v>8209</v>
      </c>
      <c r="X3282" t="s">
        <v>8202</v>
      </c>
      <c r="Y3282">
        <v>2020</v>
      </c>
      <c r="Z3282">
        <v>29</v>
      </c>
    </row>
    <row r="3283" spans="1:26" x14ac:dyDescent="0.25">
      <c r="A3283" t="s">
        <v>7987</v>
      </c>
      <c r="B3283" t="s">
        <v>7988</v>
      </c>
      <c r="C3283" t="s">
        <v>7988</v>
      </c>
      <c r="D3283">
        <v>0</v>
      </c>
      <c r="E3283">
        <v>150</v>
      </c>
      <c r="F3283">
        <v>2</v>
      </c>
      <c r="G3283">
        <v>30</v>
      </c>
      <c r="H3283" t="s">
        <v>8183</v>
      </c>
      <c r="I3283" t="s">
        <v>8162</v>
      </c>
      <c r="J3283" t="s">
        <v>145</v>
      </c>
      <c r="K3283" t="s">
        <v>3857</v>
      </c>
      <c r="L3283" s="5">
        <v>7</v>
      </c>
      <c r="M3283" t="s">
        <v>8178</v>
      </c>
      <c r="N3283" s="6">
        <v>159038</v>
      </c>
      <c r="O3283" t="s">
        <v>8182</v>
      </c>
      <c r="P3283" s="6">
        <v>60000000</v>
      </c>
      <c r="Q3283" s="6">
        <v>39629195</v>
      </c>
      <c r="R3283">
        <v>-20370805</v>
      </c>
      <c r="S3283" t="s">
        <v>8185</v>
      </c>
      <c r="T3283" s="7">
        <v>44531</v>
      </c>
      <c r="U3283" t="s">
        <v>1811</v>
      </c>
      <c r="V3283" s="7">
        <v>44531</v>
      </c>
      <c r="W3283" t="s">
        <v>8196</v>
      </c>
      <c r="X3283" t="s">
        <v>8202</v>
      </c>
      <c r="Y3283">
        <v>2021</v>
      </c>
      <c r="Z3283">
        <v>1</v>
      </c>
    </row>
    <row r="3284" spans="1:26" x14ac:dyDescent="0.25">
      <c r="A3284" t="s">
        <v>7989</v>
      </c>
      <c r="B3284" t="s">
        <v>7990</v>
      </c>
      <c r="C3284" t="s">
        <v>7990</v>
      </c>
      <c r="D3284">
        <v>0</v>
      </c>
      <c r="E3284">
        <v>90</v>
      </c>
      <c r="F3284">
        <v>1</v>
      </c>
      <c r="G3284">
        <v>30</v>
      </c>
      <c r="H3284" t="s">
        <v>8177</v>
      </c>
      <c r="I3284" t="s">
        <v>145</v>
      </c>
      <c r="J3284" t="s">
        <v>83</v>
      </c>
      <c r="K3284" t="s">
        <v>8166</v>
      </c>
      <c r="L3284" s="5">
        <v>6.1</v>
      </c>
      <c r="M3284" t="s">
        <v>8178</v>
      </c>
      <c r="N3284" s="6">
        <v>105281</v>
      </c>
      <c r="O3284" t="s">
        <v>8182</v>
      </c>
      <c r="P3284" s="6">
        <v>6000000</v>
      </c>
      <c r="Q3284" s="6">
        <v>33224654</v>
      </c>
      <c r="R3284">
        <v>27224654</v>
      </c>
      <c r="S3284" t="s">
        <v>8175</v>
      </c>
      <c r="T3284" s="7">
        <v>43594</v>
      </c>
      <c r="U3284" t="s">
        <v>7991</v>
      </c>
      <c r="V3284" s="7">
        <v>43594</v>
      </c>
      <c r="W3284" t="s">
        <v>8213</v>
      </c>
      <c r="X3284" t="s">
        <v>8199</v>
      </c>
      <c r="Y3284">
        <v>2019</v>
      </c>
      <c r="Z3284">
        <v>9</v>
      </c>
    </row>
    <row r="3285" spans="1:26" x14ac:dyDescent="0.25">
      <c r="A3285" t="s">
        <v>7992</v>
      </c>
      <c r="B3285" t="s">
        <v>7993</v>
      </c>
      <c r="C3285" t="s">
        <v>7993</v>
      </c>
      <c r="D3285">
        <v>0</v>
      </c>
      <c r="E3285">
        <v>127</v>
      </c>
      <c r="F3285">
        <v>2</v>
      </c>
      <c r="G3285">
        <v>7</v>
      </c>
      <c r="H3285" t="s">
        <v>8183</v>
      </c>
      <c r="I3285" t="s">
        <v>145</v>
      </c>
      <c r="J3285" t="s">
        <v>83</v>
      </c>
      <c r="K3285" t="s">
        <v>8166</v>
      </c>
      <c r="L3285" s="5">
        <v>7.3</v>
      </c>
      <c r="M3285" t="s">
        <v>8181</v>
      </c>
      <c r="N3285" s="6">
        <v>360553</v>
      </c>
      <c r="O3285" t="s">
        <v>8182</v>
      </c>
      <c r="P3285" s="6">
        <v>10000000</v>
      </c>
      <c r="Q3285" s="6">
        <v>82850596</v>
      </c>
      <c r="R3285">
        <v>72850596</v>
      </c>
      <c r="S3285" t="s">
        <v>8175</v>
      </c>
      <c r="T3285" s="7">
        <v>43121</v>
      </c>
      <c r="U3285" t="s">
        <v>7994</v>
      </c>
      <c r="V3285" s="7">
        <v>43121</v>
      </c>
      <c r="W3285" t="s">
        <v>8198</v>
      </c>
      <c r="X3285" t="s">
        <v>8200</v>
      </c>
      <c r="Y3285">
        <v>2018</v>
      </c>
      <c r="Z3285">
        <v>21</v>
      </c>
    </row>
    <row r="3286" spans="1:26" x14ac:dyDescent="0.25">
      <c r="A3286" t="s">
        <v>7995</v>
      </c>
      <c r="B3286" t="s">
        <v>7996</v>
      </c>
      <c r="C3286" t="s">
        <v>7996</v>
      </c>
      <c r="D3286">
        <v>0</v>
      </c>
      <c r="E3286">
        <v>95</v>
      </c>
      <c r="F3286">
        <v>1</v>
      </c>
      <c r="G3286">
        <v>35</v>
      </c>
      <c r="H3286" t="s">
        <v>8177</v>
      </c>
      <c r="I3286" t="s">
        <v>5529</v>
      </c>
      <c r="J3286" t="s">
        <v>132</v>
      </c>
      <c r="K3286" t="s">
        <v>83</v>
      </c>
      <c r="L3286" s="5">
        <v>6.9</v>
      </c>
      <c r="M3286" t="s">
        <v>8178</v>
      </c>
      <c r="N3286" s="6">
        <v>173830</v>
      </c>
      <c r="O3286" t="s">
        <v>8182</v>
      </c>
      <c r="P3286" s="6">
        <v>6000000</v>
      </c>
      <c r="Q3286" s="6">
        <v>57615777</v>
      </c>
      <c r="R3286">
        <v>51615777</v>
      </c>
      <c r="S3286" t="s">
        <v>8175</v>
      </c>
      <c r="T3286" s="7">
        <v>43536</v>
      </c>
      <c r="U3286" t="s">
        <v>7997</v>
      </c>
      <c r="V3286" s="7">
        <v>43536</v>
      </c>
      <c r="W3286" t="s">
        <v>8203</v>
      </c>
      <c r="X3286" t="s">
        <v>8197</v>
      </c>
      <c r="Y3286">
        <v>2019</v>
      </c>
      <c r="Z3286">
        <v>12</v>
      </c>
    </row>
    <row r="3287" spans="1:26" x14ac:dyDescent="0.25">
      <c r="A3287" t="s">
        <v>7998</v>
      </c>
      <c r="B3287" t="s">
        <v>7999</v>
      </c>
      <c r="C3287" t="s">
        <v>7999</v>
      </c>
      <c r="D3287">
        <v>0</v>
      </c>
      <c r="E3287">
        <v>155</v>
      </c>
      <c r="F3287">
        <v>2</v>
      </c>
      <c r="G3287">
        <v>35</v>
      </c>
      <c r="H3287" t="s">
        <v>8183</v>
      </c>
      <c r="I3287" t="s">
        <v>5529</v>
      </c>
      <c r="J3287" t="s">
        <v>145</v>
      </c>
      <c r="K3287" t="s">
        <v>8167</v>
      </c>
      <c r="L3287" s="5">
        <v>7.1</v>
      </c>
      <c r="M3287" t="s">
        <v>8181</v>
      </c>
      <c r="N3287" s="6">
        <v>55817</v>
      </c>
      <c r="O3287" t="s">
        <v>8179</v>
      </c>
      <c r="P3287" s="6">
        <v>4000000</v>
      </c>
      <c r="Q3287" s="6">
        <v>0</v>
      </c>
      <c r="R3287">
        <v>-4000000</v>
      </c>
      <c r="S3287" t="s">
        <v>8185</v>
      </c>
      <c r="T3287" s="7">
        <v>43511</v>
      </c>
      <c r="U3287" t="s">
        <v>8000</v>
      </c>
      <c r="V3287" s="7">
        <v>43511</v>
      </c>
      <c r="W3287" t="s">
        <v>8201</v>
      </c>
      <c r="X3287" t="s">
        <v>1465</v>
      </c>
      <c r="Y3287">
        <v>2019</v>
      </c>
      <c r="Z3287">
        <v>15</v>
      </c>
    </row>
    <row r="3288" spans="1:26" x14ac:dyDescent="0.25">
      <c r="A3288" t="s">
        <v>8001</v>
      </c>
      <c r="B3288" t="s">
        <v>8002</v>
      </c>
      <c r="C3288" t="s">
        <v>8002</v>
      </c>
      <c r="D3288">
        <v>0</v>
      </c>
      <c r="E3288">
        <v>123</v>
      </c>
      <c r="F3288">
        <v>2</v>
      </c>
      <c r="G3288">
        <v>3</v>
      </c>
      <c r="H3288" t="s">
        <v>8183</v>
      </c>
      <c r="I3288" t="s">
        <v>5529</v>
      </c>
      <c r="J3288" t="s">
        <v>8158</v>
      </c>
      <c r="K3288" t="s">
        <v>8162</v>
      </c>
      <c r="L3288" s="5">
        <v>6.6</v>
      </c>
      <c r="M3288" t="s">
        <v>8178</v>
      </c>
      <c r="N3288" s="6">
        <v>211289</v>
      </c>
      <c r="O3288" t="s">
        <v>8182</v>
      </c>
      <c r="P3288" s="6">
        <v>20000000</v>
      </c>
      <c r="Q3288" s="6">
        <v>0</v>
      </c>
      <c r="R3288">
        <v>-20000000</v>
      </c>
      <c r="S3288" t="s">
        <v>8185</v>
      </c>
      <c r="T3288" s="7">
        <v>44097</v>
      </c>
      <c r="U3288" t="s">
        <v>8003</v>
      </c>
      <c r="V3288" s="7">
        <v>44097</v>
      </c>
      <c r="W3288" t="s">
        <v>8211</v>
      </c>
      <c r="X3288" t="s">
        <v>8202</v>
      </c>
      <c r="Y3288">
        <v>2020</v>
      </c>
      <c r="Z3288">
        <v>23</v>
      </c>
    </row>
    <row r="3289" spans="1:26" x14ac:dyDescent="0.25">
      <c r="A3289" t="s">
        <v>8004</v>
      </c>
      <c r="B3289" t="s">
        <v>8005</v>
      </c>
      <c r="C3289" t="s">
        <v>8005</v>
      </c>
      <c r="D3289">
        <v>0</v>
      </c>
      <c r="E3289">
        <v>92</v>
      </c>
      <c r="F3289">
        <v>1</v>
      </c>
      <c r="G3289">
        <v>32</v>
      </c>
      <c r="H3289" t="s">
        <v>8177</v>
      </c>
      <c r="I3289" t="s">
        <v>5529</v>
      </c>
      <c r="J3289" t="s">
        <v>8162</v>
      </c>
      <c r="K3289" t="s">
        <v>145</v>
      </c>
      <c r="L3289" s="5">
        <v>7.4</v>
      </c>
      <c r="M3289" t="s">
        <v>8181</v>
      </c>
      <c r="N3289" s="6">
        <v>308722</v>
      </c>
      <c r="O3289" t="s">
        <v>8182</v>
      </c>
      <c r="P3289" s="6">
        <v>16000000</v>
      </c>
      <c r="Q3289" s="6">
        <v>57510518</v>
      </c>
      <c r="R3289">
        <v>41510518</v>
      </c>
      <c r="S3289" t="s">
        <v>8175</v>
      </c>
      <c r="T3289" s="7">
        <v>44273</v>
      </c>
      <c r="U3289" t="s">
        <v>7201</v>
      </c>
      <c r="V3289" s="7">
        <v>44273</v>
      </c>
      <c r="W3289" t="s">
        <v>8203</v>
      </c>
      <c r="X3289" t="s">
        <v>8199</v>
      </c>
      <c r="Y3289">
        <v>2021</v>
      </c>
      <c r="Z3289">
        <v>18</v>
      </c>
    </row>
    <row r="3290" spans="1:26" x14ac:dyDescent="0.25">
      <c r="A3290" t="s">
        <v>8006</v>
      </c>
      <c r="B3290" t="s">
        <v>8007</v>
      </c>
      <c r="C3290" t="s">
        <v>8007</v>
      </c>
      <c r="D3290">
        <v>0</v>
      </c>
      <c r="E3290">
        <v>99</v>
      </c>
      <c r="F3290">
        <v>1</v>
      </c>
      <c r="G3290">
        <v>39</v>
      </c>
      <c r="H3290" t="s">
        <v>8177</v>
      </c>
      <c r="I3290" t="s">
        <v>83</v>
      </c>
      <c r="J3290" t="s">
        <v>8166</v>
      </c>
      <c r="K3290" t="s">
        <v>3857</v>
      </c>
      <c r="L3290" s="5">
        <v>5.6</v>
      </c>
      <c r="M3290" t="s">
        <v>8178</v>
      </c>
      <c r="N3290" s="6">
        <v>58233</v>
      </c>
      <c r="O3290" t="s">
        <v>8179</v>
      </c>
      <c r="P3290" s="6">
        <v>5000000</v>
      </c>
      <c r="Q3290" s="6">
        <v>61220856</v>
      </c>
      <c r="R3290">
        <v>56220856</v>
      </c>
      <c r="S3290" t="s">
        <v>8175</v>
      </c>
      <c r="T3290" s="7">
        <v>43614</v>
      </c>
      <c r="U3290" t="s">
        <v>5905</v>
      </c>
      <c r="V3290" s="7">
        <v>43614</v>
      </c>
      <c r="W3290" t="s">
        <v>8213</v>
      </c>
      <c r="X3290" t="s">
        <v>8202</v>
      </c>
      <c r="Y3290">
        <v>2019</v>
      </c>
      <c r="Z3290">
        <v>29</v>
      </c>
    </row>
    <row r="3291" spans="1:26" x14ac:dyDescent="0.25">
      <c r="A3291" t="s">
        <v>8008</v>
      </c>
      <c r="B3291" t="s">
        <v>8009</v>
      </c>
      <c r="C3291" t="s">
        <v>8009</v>
      </c>
      <c r="D3291">
        <v>0</v>
      </c>
      <c r="E3291">
        <v>116</v>
      </c>
      <c r="F3291">
        <v>1</v>
      </c>
      <c r="G3291">
        <v>56</v>
      </c>
      <c r="H3291" t="s">
        <v>8177</v>
      </c>
      <c r="I3291" t="s">
        <v>8162</v>
      </c>
      <c r="J3291" t="s">
        <v>145</v>
      </c>
      <c r="K3291" t="s">
        <v>3857</v>
      </c>
      <c r="L3291" s="5">
        <v>7</v>
      </c>
      <c r="M3291" t="s">
        <v>8178</v>
      </c>
      <c r="N3291" s="6">
        <v>148272</v>
      </c>
      <c r="O3291" t="s">
        <v>8182</v>
      </c>
      <c r="P3291" s="6">
        <v>50000000</v>
      </c>
      <c r="Q3291" s="6">
        <v>174804407</v>
      </c>
      <c r="R3291">
        <v>124804407</v>
      </c>
      <c r="S3291" t="s">
        <v>8175</v>
      </c>
      <c r="T3291" s="7">
        <v>43444</v>
      </c>
      <c r="U3291" t="s">
        <v>69</v>
      </c>
      <c r="V3291" s="7">
        <v>43444</v>
      </c>
      <c r="W3291" t="s">
        <v>8196</v>
      </c>
      <c r="X3291" t="s">
        <v>8205</v>
      </c>
      <c r="Y3291">
        <v>2018</v>
      </c>
      <c r="Z3291">
        <v>10</v>
      </c>
    </row>
    <row r="3292" spans="1:26" x14ac:dyDescent="0.25">
      <c r="A3292" t="s">
        <v>8010</v>
      </c>
      <c r="B3292" t="s">
        <v>8011</v>
      </c>
      <c r="C3292" t="s">
        <v>8011</v>
      </c>
      <c r="D3292">
        <v>0</v>
      </c>
      <c r="E3292">
        <v>123</v>
      </c>
      <c r="F3292">
        <v>2</v>
      </c>
      <c r="G3292">
        <v>3</v>
      </c>
      <c r="H3292" t="s">
        <v>8183</v>
      </c>
      <c r="I3292" t="s">
        <v>5529</v>
      </c>
      <c r="J3292" t="s">
        <v>8158</v>
      </c>
      <c r="K3292" t="s">
        <v>132</v>
      </c>
      <c r="L3292" s="5">
        <v>6.7</v>
      </c>
      <c r="M3292" t="s">
        <v>8178</v>
      </c>
      <c r="N3292" s="6">
        <v>272465</v>
      </c>
      <c r="O3292" t="s">
        <v>8182</v>
      </c>
      <c r="P3292" s="6">
        <v>125000000</v>
      </c>
      <c r="Q3292" s="6">
        <v>801693929</v>
      </c>
      <c r="R3292">
        <v>676693929</v>
      </c>
      <c r="S3292" t="s">
        <v>8175</v>
      </c>
      <c r="T3292" s="7">
        <v>43803</v>
      </c>
      <c r="U3292" t="s">
        <v>2806</v>
      </c>
      <c r="V3292" s="7">
        <v>43803</v>
      </c>
      <c r="W3292" t="s">
        <v>8196</v>
      </c>
      <c r="X3292" t="s">
        <v>8202</v>
      </c>
      <c r="Y3292">
        <v>2019</v>
      </c>
      <c r="Z3292">
        <v>4</v>
      </c>
    </row>
    <row r="3293" spans="1:26" x14ac:dyDescent="0.25">
      <c r="A3293" t="s">
        <v>8012</v>
      </c>
      <c r="B3293" t="s">
        <v>8013</v>
      </c>
      <c r="C3293" t="s">
        <v>8013</v>
      </c>
      <c r="D3293">
        <v>0</v>
      </c>
      <c r="E3293">
        <v>114</v>
      </c>
      <c r="F3293">
        <v>1</v>
      </c>
      <c r="G3293">
        <v>54</v>
      </c>
      <c r="H3293" t="s">
        <v>8177</v>
      </c>
      <c r="I3293" t="s">
        <v>5529</v>
      </c>
      <c r="J3293" t="s">
        <v>8158</v>
      </c>
      <c r="K3293" t="s">
        <v>8159</v>
      </c>
      <c r="L3293" s="5">
        <v>7.6</v>
      </c>
      <c r="M3293" t="s">
        <v>8181</v>
      </c>
      <c r="N3293" s="6">
        <v>121882</v>
      </c>
      <c r="O3293" t="s">
        <v>8182</v>
      </c>
      <c r="P3293" s="6">
        <v>38000000</v>
      </c>
      <c r="Q3293" s="6">
        <v>0</v>
      </c>
      <c r="R3293">
        <v>-38000000</v>
      </c>
      <c r="S3293" t="s">
        <v>8185</v>
      </c>
      <c r="T3293" s="7">
        <v>44308</v>
      </c>
      <c r="U3293" t="s">
        <v>8014</v>
      </c>
      <c r="V3293" s="7">
        <v>44308</v>
      </c>
      <c r="W3293" t="s">
        <v>8210</v>
      </c>
      <c r="X3293" t="s">
        <v>8199</v>
      </c>
      <c r="Y3293">
        <v>2021</v>
      </c>
      <c r="Z3293">
        <v>22</v>
      </c>
    </row>
    <row r="3294" spans="1:26" x14ac:dyDescent="0.25">
      <c r="A3294" t="s">
        <v>8015</v>
      </c>
      <c r="B3294" t="s">
        <v>8016</v>
      </c>
      <c r="C3294" t="s">
        <v>8016</v>
      </c>
      <c r="D3294">
        <v>0</v>
      </c>
      <c r="E3294">
        <v>109</v>
      </c>
      <c r="F3294">
        <v>1</v>
      </c>
      <c r="G3294">
        <v>49</v>
      </c>
      <c r="H3294" t="s">
        <v>8177</v>
      </c>
      <c r="I3294" t="s">
        <v>145</v>
      </c>
      <c r="J3294" t="s">
        <v>8156</v>
      </c>
      <c r="K3294" t="s">
        <v>83</v>
      </c>
      <c r="L3294" s="5">
        <v>7.4</v>
      </c>
      <c r="M3294" t="s">
        <v>8181</v>
      </c>
      <c r="N3294" s="6">
        <v>242569</v>
      </c>
      <c r="O3294" t="s">
        <v>8182</v>
      </c>
      <c r="P3294" s="6">
        <v>11000000</v>
      </c>
      <c r="Q3294" s="6">
        <v>18129854</v>
      </c>
      <c r="R3294">
        <v>7129854</v>
      </c>
      <c r="S3294" t="s">
        <v>8175</v>
      </c>
      <c r="T3294" s="7">
        <v>43604</v>
      </c>
      <c r="U3294" t="s">
        <v>5131</v>
      </c>
      <c r="V3294" s="7">
        <v>43604</v>
      </c>
      <c r="W3294" t="s">
        <v>8213</v>
      </c>
      <c r="X3294" t="s">
        <v>8200</v>
      </c>
      <c r="Y3294">
        <v>2019</v>
      </c>
      <c r="Z3294">
        <v>19</v>
      </c>
    </row>
    <row r="3295" spans="1:26" x14ac:dyDescent="0.25">
      <c r="A3295" t="s">
        <v>8017</v>
      </c>
      <c r="B3295" t="s">
        <v>8018</v>
      </c>
      <c r="C3295" t="s">
        <v>8018</v>
      </c>
      <c r="D3295">
        <v>0</v>
      </c>
      <c r="E3295">
        <v>114</v>
      </c>
      <c r="F3295">
        <v>1</v>
      </c>
      <c r="G3295">
        <v>54</v>
      </c>
      <c r="H3295" t="s">
        <v>8177</v>
      </c>
      <c r="I3295" t="s">
        <v>5529</v>
      </c>
      <c r="J3295" t="s">
        <v>132</v>
      </c>
      <c r="K3295" t="s">
        <v>3857</v>
      </c>
      <c r="L3295" s="5">
        <v>6.3</v>
      </c>
      <c r="M3295" t="s">
        <v>8178</v>
      </c>
      <c r="N3295" s="6">
        <v>75252</v>
      </c>
      <c r="O3295" t="s">
        <v>8179</v>
      </c>
      <c r="P3295" s="6">
        <v>50000000</v>
      </c>
      <c r="Q3295" s="6">
        <v>38663840</v>
      </c>
      <c r="R3295">
        <v>-11336160</v>
      </c>
      <c r="S3295" t="s">
        <v>8185</v>
      </c>
      <c r="T3295" s="7">
        <v>44929</v>
      </c>
      <c r="U3295" t="s">
        <v>4841</v>
      </c>
      <c r="V3295" s="7">
        <v>44929</v>
      </c>
      <c r="W3295" t="s">
        <v>8198</v>
      </c>
      <c r="X3295" t="s">
        <v>8197</v>
      </c>
      <c r="Y3295">
        <v>2023</v>
      </c>
      <c r="Z3295">
        <v>3</v>
      </c>
    </row>
    <row r="3296" spans="1:26" x14ac:dyDescent="0.25">
      <c r="A3296" t="s">
        <v>8019</v>
      </c>
      <c r="B3296" t="s">
        <v>8020</v>
      </c>
      <c r="C3296" t="s">
        <v>8020</v>
      </c>
      <c r="D3296">
        <v>0</v>
      </c>
      <c r="E3296">
        <v>118</v>
      </c>
      <c r="F3296">
        <v>1</v>
      </c>
      <c r="G3296">
        <v>58</v>
      </c>
      <c r="H3296" t="s">
        <v>8177</v>
      </c>
      <c r="I3296" t="s">
        <v>5529</v>
      </c>
      <c r="J3296" t="s">
        <v>132</v>
      </c>
      <c r="K3296" t="s">
        <v>3857</v>
      </c>
      <c r="L3296" s="5">
        <v>6.3</v>
      </c>
      <c r="M3296" t="s">
        <v>8178</v>
      </c>
      <c r="N3296" s="6">
        <v>305158</v>
      </c>
      <c r="O3296" t="s">
        <v>8182</v>
      </c>
      <c r="P3296" s="6">
        <v>200000000</v>
      </c>
      <c r="Q3296" s="6">
        <v>178143</v>
      </c>
      <c r="R3296">
        <v>-199821857</v>
      </c>
      <c r="S3296" t="s">
        <v>8185</v>
      </c>
      <c r="T3296" s="7">
        <v>44504</v>
      </c>
      <c r="U3296" t="s">
        <v>3369</v>
      </c>
      <c r="V3296" s="7">
        <v>44504</v>
      </c>
      <c r="W3296" t="s">
        <v>8207</v>
      </c>
      <c r="X3296" t="s">
        <v>8199</v>
      </c>
      <c r="Y3296">
        <v>2021</v>
      </c>
      <c r="Z3296">
        <v>4</v>
      </c>
    </row>
    <row r="3297" spans="1:26" x14ac:dyDescent="0.25">
      <c r="A3297" t="s">
        <v>8021</v>
      </c>
      <c r="B3297" t="s">
        <v>8022</v>
      </c>
      <c r="C3297" t="s">
        <v>8022</v>
      </c>
      <c r="D3297">
        <v>0</v>
      </c>
      <c r="E3297">
        <v>147</v>
      </c>
      <c r="F3297">
        <v>2</v>
      </c>
      <c r="G3297">
        <v>27</v>
      </c>
      <c r="H3297" t="s">
        <v>8183</v>
      </c>
      <c r="I3297" t="s">
        <v>5529</v>
      </c>
      <c r="J3297" t="s">
        <v>8158</v>
      </c>
      <c r="K3297" t="s">
        <v>8161</v>
      </c>
      <c r="L3297" s="5">
        <v>5.6</v>
      </c>
      <c r="M3297" t="s">
        <v>8178</v>
      </c>
      <c r="N3297" s="6">
        <v>194409</v>
      </c>
      <c r="O3297" t="s">
        <v>8182</v>
      </c>
      <c r="P3297" s="6">
        <v>165000000</v>
      </c>
      <c r="Q3297" s="6">
        <v>1001978080</v>
      </c>
      <c r="R3297">
        <v>836978080</v>
      </c>
      <c r="S3297" t="s">
        <v>8175</v>
      </c>
      <c r="T3297" s="7">
        <v>44704</v>
      </c>
      <c r="U3297" t="s">
        <v>3429</v>
      </c>
      <c r="V3297" s="7">
        <v>44704</v>
      </c>
      <c r="W3297" t="s">
        <v>8213</v>
      </c>
      <c r="X3297" t="s">
        <v>8205</v>
      </c>
      <c r="Y3297">
        <v>2022</v>
      </c>
      <c r="Z3297">
        <v>23</v>
      </c>
    </row>
    <row r="3298" spans="1:26" x14ac:dyDescent="0.25">
      <c r="A3298" t="s">
        <v>8023</v>
      </c>
      <c r="B3298" t="s">
        <v>8024</v>
      </c>
      <c r="C3298" t="s">
        <v>8024</v>
      </c>
      <c r="D3298">
        <v>0</v>
      </c>
      <c r="E3298">
        <v>116</v>
      </c>
      <c r="F3298">
        <v>1</v>
      </c>
      <c r="G3298">
        <v>56</v>
      </c>
      <c r="H3298" t="s">
        <v>8177</v>
      </c>
      <c r="I3298" t="s">
        <v>132</v>
      </c>
      <c r="J3298" t="s">
        <v>8156</v>
      </c>
      <c r="K3298" t="s">
        <v>8165</v>
      </c>
      <c r="L3298" s="5">
        <v>6.8</v>
      </c>
      <c r="M3298" t="s">
        <v>8178</v>
      </c>
      <c r="N3298" s="6">
        <v>162180</v>
      </c>
      <c r="O3298" t="s">
        <v>8182</v>
      </c>
      <c r="P3298" s="6">
        <v>26000000</v>
      </c>
      <c r="Q3298" s="6">
        <v>154608856</v>
      </c>
      <c r="R3298">
        <v>128608856</v>
      </c>
      <c r="S3298" t="s">
        <v>8175</v>
      </c>
      <c r="T3298" s="7">
        <v>43589</v>
      </c>
      <c r="U3298" t="s">
        <v>1366</v>
      </c>
      <c r="V3298" s="7">
        <v>43589</v>
      </c>
      <c r="W3298" t="s">
        <v>8213</v>
      </c>
      <c r="X3298" t="s">
        <v>8206</v>
      </c>
      <c r="Y3298">
        <v>2019</v>
      </c>
      <c r="Z3298">
        <v>4</v>
      </c>
    </row>
    <row r="3299" spans="1:26" x14ac:dyDescent="0.25">
      <c r="A3299" t="s">
        <v>8025</v>
      </c>
      <c r="B3299" t="s">
        <v>8026</v>
      </c>
      <c r="C3299" t="s">
        <v>8026</v>
      </c>
      <c r="D3299">
        <v>0</v>
      </c>
      <c r="E3299">
        <v>135</v>
      </c>
      <c r="F3299">
        <v>2</v>
      </c>
      <c r="G3299">
        <v>15</v>
      </c>
      <c r="H3299" t="s">
        <v>8183</v>
      </c>
      <c r="I3299" t="s">
        <v>5529</v>
      </c>
      <c r="J3299" t="s">
        <v>145</v>
      </c>
      <c r="K3299" t="s">
        <v>8167</v>
      </c>
      <c r="L3299" s="5">
        <v>6.9</v>
      </c>
      <c r="M3299" t="s">
        <v>8178</v>
      </c>
      <c r="N3299" s="6">
        <v>68950</v>
      </c>
      <c r="O3299" t="s">
        <v>8179</v>
      </c>
      <c r="P3299" s="6">
        <v>50000000</v>
      </c>
      <c r="Q3299" s="6">
        <v>93279806</v>
      </c>
      <c r="R3299">
        <v>43279806</v>
      </c>
      <c r="S3299" t="s">
        <v>8175</v>
      </c>
      <c r="T3299" s="7">
        <v>44813</v>
      </c>
      <c r="U3299" t="s">
        <v>7966</v>
      </c>
      <c r="V3299" s="7">
        <v>44813</v>
      </c>
      <c r="W3299" t="s">
        <v>8211</v>
      </c>
      <c r="X3299" t="s">
        <v>1465</v>
      </c>
      <c r="Y3299">
        <v>2022</v>
      </c>
      <c r="Z3299">
        <v>9</v>
      </c>
    </row>
    <row r="3300" spans="1:26" x14ac:dyDescent="0.25">
      <c r="A3300" t="s">
        <v>8027</v>
      </c>
      <c r="B3300" t="s">
        <v>8028</v>
      </c>
      <c r="C3300" t="s">
        <v>8028</v>
      </c>
      <c r="D3300">
        <v>0</v>
      </c>
      <c r="E3300">
        <v>100</v>
      </c>
      <c r="F3300">
        <v>1</v>
      </c>
      <c r="G3300">
        <v>40</v>
      </c>
      <c r="H3300" t="s">
        <v>8177</v>
      </c>
      <c r="I3300" t="s">
        <v>8158</v>
      </c>
      <c r="J3300" t="s">
        <v>8159</v>
      </c>
      <c r="K3300" t="s">
        <v>132</v>
      </c>
      <c r="L3300" s="5">
        <v>7</v>
      </c>
      <c r="M3300" t="s">
        <v>8178</v>
      </c>
      <c r="N3300" s="6">
        <v>142985</v>
      </c>
      <c r="O3300" t="s">
        <v>8182</v>
      </c>
      <c r="P3300" s="6">
        <v>175000000</v>
      </c>
      <c r="Q3300" s="6">
        <v>20122621</v>
      </c>
      <c r="R3300">
        <v>-154877379</v>
      </c>
      <c r="S3300" t="s">
        <v>8185</v>
      </c>
      <c r="T3300" s="7">
        <v>44621</v>
      </c>
      <c r="U3300" t="s">
        <v>8029</v>
      </c>
      <c r="V3300" s="7">
        <v>44621</v>
      </c>
      <c r="W3300" t="s">
        <v>8203</v>
      </c>
      <c r="X3300" t="s">
        <v>8197</v>
      </c>
      <c r="Y3300">
        <v>2022</v>
      </c>
      <c r="Z3300">
        <v>1</v>
      </c>
    </row>
    <row r="3301" spans="1:26" x14ac:dyDescent="0.25">
      <c r="A3301" t="s">
        <v>8030</v>
      </c>
      <c r="B3301" t="s">
        <v>8031</v>
      </c>
      <c r="C3301" t="s">
        <v>8031</v>
      </c>
      <c r="D3301">
        <v>0</v>
      </c>
      <c r="E3301">
        <v>128</v>
      </c>
      <c r="F3301">
        <v>2</v>
      </c>
      <c r="G3301">
        <v>8</v>
      </c>
      <c r="H3301" t="s">
        <v>8183</v>
      </c>
      <c r="I3301" t="s">
        <v>5529</v>
      </c>
      <c r="J3301" t="s">
        <v>3857</v>
      </c>
      <c r="K3301" t="s">
        <v>5802</v>
      </c>
      <c r="L3301" s="5">
        <v>6.1</v>
      </c>
      <c r="M3301" t="s">
        <v>8178</v>
      </c>
      <c r="N3301" s="6">
        <v>191299</v>
      </c>
      <c r="O3301" t="s">
        <v>8182</v>
      </c>
      <c r="P3301" s="6">
        <v>150000000</v>
      </c>
      <c r="Q3301" s="6">
        <v>0</v>
      </c>
      <c r="R3301">
        <v>-150000000</v>
      </c>
      <c r="S3301" t="s">
        <v>8185</v>
      </c>
      <c r="T3301" s="7">
        <v>43809</v>
      </c>
      <c r="U3301" t="s">
        <v>1410</v>
      </c>
      <c r="V3301" s="7">
        <v>43809</v>
      </c>
      <c r="W3301" t="s">
        <v>8196</v>
      </c>
      <c r="X3301" t="s">
        <v>8197</v>
      </c>
      <c r="Y3301">
        <v>2019</v>
      </c>
      <c r="Z3301">
        <v>10</v>
      </c>
    </row>
    <row r="3302" spans="1:26" x14ac:dyDescent="0.25">
      <c r="A3302" t="s">
        <v>8032</v>
      </c>
      <c r="B3302" t="s">
        <v>8033</v>
      </c>
      <c r="C3302" t="s">
        <v>8033</v>
      </c>
      <c r="D3302">
        <v>0</v>
      </c>
      <c r="E3302">
        <v>139</v>
      </c>
      <c r="F3302">
        <v>2</v>
      </c>
      <c r="G3302">
        <v>19</v>
      </c>
      <c r="H3302" t="s">
        <v>8183</v>
      </c>
      <c r="I3302" t="s">
        <v>8162</v>
      </c>
      <c r="J3302" t="s">
        <v>8166</v>
      </c>
      <c r="K3302" t="s">
        <v>3857</v>
      </c>
      <c r="L3302" s="5">
        <v>8.1999999999999993</v>
      </c>
      <c r="M3302" t="s">
        <v>8181</v>
      </c>
      <c r="N3302" s="6">
        <v>99633</v>
      </c>
      <c r="O3302" t="s">
        <v>8179</v>
      </c>
      <c r="P3302" s="6">
        <v>4500000</v>
      </c>
      <c r="Q3302" s="6">
        <v>62475342</v>
      </c>
      <c r="R3302">
        <v>57975342</v>
      </c>
      <c r="S3302" t="s">
        <v>8175</v>
      </c>
      <c r="T3302" s="7">
        <v>43377</v>
      </c>
      <c r="U3302" t="s">
        <v>8034</v>
      </c>
      <c r="V3302" s="7">
        <v>43377</v>
      </c>
      <c r="W3302" t="s">
        <v>8204</v>
      </c>
      <c r="X3302" t="s">
        <v>8199</v>
      </c>
      <c r="Y3302">
        <v>2018</v>
      </c>
      <c r="Z3302">
        <v>4</v>
      </c>
    </row>
    <row r="3303" spans="1:26" x14ac:dyDescent="0.25">
      <c r="A3303" t="s">
        <v>8035</v>
      </c>
      <c r="B3303" t="s">
        <v>8036</v>
      </c>
      <c r="C3303" t="s">
        <v>8036</v>
      </c>
      <c r="D3303">
        <v>0</v>
      </c>
      <c r="E3303">
        <v>120</v>
      </c>
      <c r="F3303">
        <v>2</v>
      </c>
      <c r="G3303">
        <v>0</v>
      </c>
      <c r="H3303" t="s">
        <v>8177</v>
      </c>
      <c r="I3303" t="s">
        <v>8162</v>
      </c>
      <c r="J3303" t="s">
        <v>145</v>
      </c>
      <c r="K3303" t="s">
        <v>5802</v>
      </c>
      <c r="L3303" s="5">
        <v>6.3</v>
      </c>
      <c r="M3303" t="s">
        <v>8178</v>
      </c>
      <c r="N3303" s="6">
        <v>60730</v>
      </c>
      <c r="O3303" t="s">
        <v>8179</v>
      </c>
      <c r="P3303" s="6">
        <v>50000000</v>
      </c>
      <c r="Q3303" s="6">
        <v>13037403</v>
      </c>
      <c r="R3303">
        <v>-36962597</v>
      </c>
      <c r="S3303" t="s">
        <v>8185</v>
      </c>
      <c r="T3303" s="7">
        <v>44461</v>
      </c>
      <c r="U3303" t="s">
        <v>5707</v>
      </c>
      <c r="V3303" s="7">
        <v>44461</v>
      </c>
      <c r="W3303" t="s">
        <v>8211</v>
      </c>
      <c r="X3303" t="s">
        <v>8202</v>
      </c>
      <c r="Y3303">
        <v>2021</v>
      </c>
      <c r="Z3303">
        <v>22</v>
      </c>
    </row>
    <row r="3304" spans="1:26" x14ac:dyDescent="0.25">
      <c r="A3304" t="s">
        <v>8037</v>
      </c>
      <c r="B3304" t="s">
        <v>8038</v>
      </c>
      <c r="C3304" t="s">
        <v>8038</v>
      </c>
      <c r="D3304">
        <v>0</v>
      </c>
      <c r="E3304">
        <v>100</v>
      </c>
      <c r="F3304">
        <v>1</v>
      </c>
      <c r="G3304">
        <v>40</v>
      </c>
      <c r="H3304" t="s">
        <v>8177</v>
      </c>
      <c r="I3304" t="s">
        <v>5529</v>
      </c>
      <c r="J3304" t="s">
        <v>8158</v>
      </c>
      <c r="K3304" t="s">
        <v>8159</v>
      </c>
      <c r="L3304" s="5">
        <v>6.8</v>
      </c>
      <c r="M3304" t="s">
        <v>8178</v>
      </c>
      <c r="N3304" s="6">
        <v>53420</v>
      </c>
      <c r="O3304" t="s">
        <v>8179</v>
      </c>
      <c r="P3304" s="6">
        <v>70000000</v>
      </c>
      <c r="Q3304" s="6">
        <v>250162278</v>
      </c>
      <c r="R3304">
        <v>180162278</v>
      </c>
      <c r="S3304" t="s">
        <v>8175</v>
      </c>
      <c r="T3304" s="7">
        <v>44636</v>
      </c>
      <c r="U3304" t="s">
        <v>8039</v>
      </c>
      <c r="V3304" s="7">
        <v>44636</v>
      </c>
      <c r="W3304" t="s">
        <v>8203</v>
      </c>
      <c r="X3304" t="s">
        <v>8202</v>
      </c>
      <c r="Y3304">
        <v>2022</v>
      </c>
      <c r="Z3304">
        <v>16</v>
      </c>
    </row>
    <row r="3305" spans="1:26" x14ac:dyDescent="0.25">
      <c r="A3305" t="s">
        <v>8040</v>
      </c>
      <c r="B3305" t="s">
        <v>8041</v>
      </c>
      <c r="C3305" t="s">
        <v>8042</v>
      </c>
      <c r="D3305">
        <v>0</v>
      </c>
      <c r="E3305">
        <v>100</v>
      </c>
      <c r="F3305">
        <v>1</v>
      </c>
      <c r="G3305">
        <v>40</v>
      </c>
      <c r="H3305" t="s">
        <v>8177</v>
      </c>
      <c r="I3305" t="s">
        <v>132</v>
      </c>
      <c r="J3305" t="s">
        <v>83</v>
      </c>
      <c r="K3305" t="s">
        <v>8166</v>
      </c>
      <c r="L3305" s="5">
        <v>6.2</v>
      </c>
      <c r="M3305" t="s">
        <v>8178</v>
      </c>
      <c r="N3305" s="6">
        <v>82964</v>
      </c>
      <c r="O3305" t="s">
        <v>8179</v>
      </c>
      <c r="P3305" s="6">
        <v>9000000</v>
      </c>
      <c r="Q3305" s="6">
        <v>64600152</v>
      </c>
      <c r="R3305">
        <v>55600152</v>
      </c>
      <c r="S3305" t="s">
        <v>8175</v>
      </c>
      <c r="T3305" s="7">
        <v>43509</v>
      </c>
      <c r="U3305" t="s">
        <v>5094</v>
      </c>
      <c r="V3305" s="7">
        <v>43509</v>
      </c>
      <c r="W3305" t="s">
        <v>8201</v>
      </c>
      <c r="X3305" t="s">
        <v>8202</v>
      </c>
      <c r="Y3305">
        <v>2019</v>
      </c>
      <c r="Z3305">
        <v>13</v>
      </c>
    </row>
    <row r="3306" spans="1:26" x14ac:dyDescent="0.25">
      <c r="A3306" t="s">
        <v>8043</v>
      </c>
      <c r="B3306" t="s">
        <v>8044</v>
      </c>
      <c r="C3306" t="s">
        <v>8044</v>
      </c>
      <c r="D3306">
        <v>0</v>
      </c>
      <c r="E3306">
        <v>90</v>
      </c>
      <c r="F3306">
        <v>1</v>
      </c>
      <c r="G3306">
        <v>30</v>
      </c>
      <c r="H3306" t="s">
        <v>8177</v>
      </c>
      <c r="I3306" t="s">
        <v>5529</v>
      </c>
      <c r="J3306" t="s">
        <v>83</v>
      </c>
      <c r="K3306" t="s">
        <v>3857</v>
      </c>
      <c r="L3306" s="5">
        <v>6.5</v>
      </c>
      <c r="M3306" t="s">
        <v>8178</v>
      </c>
      <c r="N3306" s="6">
        <v>124145</v>
      </c>
      <c r="O3306" t="s">
        <v>8182</v>
      </c>
      <c r="P3306" s="6">
        <v>14000000</v>
      </c>
      <c r="Q3306" s="6">
        <v>10550350</v>
      </c>
      <c r="R3306">
        <v>-3449650</v>
      </c>
      <c r="S3306" t="s">
        <v>8185</v>
      </c>
      <c r="T3306" s="7">
        <v>43901</v>
      </c>
      <c r="U3306" t="s">
        <v>8045</v>
      </c>
      <c r="V3306" s="7">
        <v>43901</v>
      </c>
      <c r="W3306" t="s">
        <v>8203</v>
      </c>
      <c r="X3306" t="s">
        <v>8202</v>
      </c>
      <c r="Y3306">
        <v>2020</v>
      </c>
      <c r="Z3306">
        <v>11</v>
      </c>
    </row>
    <row r="3307" spans="1:26" x14ac:dyDescent="0.25">
      <c r="A3307" t="s">
        <v>8046</v>
      </c>
      <c r="B3307" t="s">
        <v>8047</v>
      </c>
      <c r="C3307" t="s">
        <v>8048</v>
      </c>
      <c r="D3307">
        <v>0</v>
      </c>
      <c r="E3307">
        <v>126</v>
      </c>
      <c r="F3307">
        <v>2</v>
      </c>
      <c r="G3307">
        <v>6</v>
      </c>
      <c r="H3307" t="s">
        <v>8183</v>
      </c>
      <c r="I3307" t="s">
        <v>145</v>
      </c>
      <c r="J3307" t="s">
        <v>5802</v>
      </c>
      <c r="K3307" t="s">
        <v>5802</v>
      </c>
      <c r="L3307" s="5">
        <v>8.4</v>
      </c>
      <c r="M3307" t="s">
        <v>8181</v>
      </c>
      <c r="N3307" s="6">
        <v>100413</v>
      </c>
      <c r="O3307" t="s">
        <v>8182</v>
      </c>
      <c r="P3307" s="6">
        <v>4000000</v>
      </c>
      <c r="Q3307" s="6">
        <v>64417003</v>
      </c>
      <c r="R3307">
        <v>60417003</v>
      </c>
      <c r="S3307" t="s">
        <v>8175</v>
      </c>
      <c r="T3307" s="7">
        <v>43237</v>
      </c>
      <c r="U3307" t="s">
        <v>8049</v>
      </c>
      <c r="V3307" s="7">
        <v>43237</v>
      </c>
      <c r="W3307" t="s">
        <v>8213</v>
      </c>
      <c r="X3307" t="s">
        <v>8199</v>
      </c>
      <c r="Y3307">
        <v>2018</v>
      </c>
      <c r="Z3307">
        <v>17</v>
      </c>
    </row>
    <row r="3308" spans="1:26" x14ac:dyDescent="0.25">
      <c r="A3308" t="s">
        <v>8050</v>
      </c>
      <c r="B3308" t="s">
        <v>8051</v>
      </c>
      <c r="C3308" t="s">
        <v>8051</v>
      </c>
      <c r="D3308">
        <v>0</v>
      </c>
      <c r="E3308">
        <v>106</v>
      </c>
      <c r="F3308">
        <v>1</v>
      </c>
      <c r="G3308">
        <v>46</v>
      </c>
      <c r="H3308" t="s">
        <v>8177</v>
      </c>
      <c r="I3308" t="s">
        <v>83</v>
      </c>
      <c r="J3308" t="s">
        <v>8166</v>
      </c>
      <c r="K3308" t="s">
        <v>3857</v>
      </c>
      <c r="L3308" s="5">
        <v>5.9</v>
      </c>
      <c r="M3308" t="s">
        <v>8178</v>
      </c>
      <c r="N3308" s="6">
        <v>84507</v>
      </c>
      <c r="O3308" t="s">
        <v>8179</v>
      </c>
      <c r="P3308" s="6">
        <v>30000000</v>
      </c>
      <c r="Q3308" s="6">
        <v>231252591</v>
      </c>
      <c r="R3308">
        <v>201252591</v>
      </c>
      <c r="S3308" t="s">
        <v>8175</v>
      </c>
      <c r="T3308" s="7">
        <v>43633</v>
      </c>
      <c r="U3308" t="s">
        <v>8052</v>
      </c>
      <c r="V3308" s="7">
        <v>43633</v>
      </c>
      <c r="W3308" t="s">
        <v>8208</v>
      </c>
      <c r="X3308" t="s">
        <v>8205</v>
      </c>
      <c r="Y3308">
        <v>2019</v>
      </c>
      <c r="Z3308">
        <v>17</v>
      </c>
    </row>
    <row r="3309" spans="1:26" x14ac:dyDescent="0.25">
      <c r="A3309" t="s">
        <v>8053</v>
      </c>
      <c r="B3309" t="s">
        <v>8054</v>
      </c>
      <c r="C3309" t="s">
        <v>8054</v>
      </c>
      <c r="D3309">
        <v>0</v>
      </c>
      <c r="E3309">
        <v>87</v>
      </c>
      <c r="F3309">
        <v>1</v>
      </c>
      <c r="G3309">
        <v>27</v>
      </c>
      <c r="H3309" t="s">
        <v>8177</v>
      </c>
      <c r="I3309" t="s">
        <v>5529</v>
      </c>
      <c r="J3309" t="s">
        <v>8158</v>
      </c>
      <c r="K3309" t="s">
        <v>83</v>
      </c>
      <c r="L3309" s="5">
        <v>6.1</v>
      </c>
      <c r="M3309" t="s">
        <v>8178</v>
      </c>
      <c r="N3309" s="6">
        <v>91761</v>
      </c>
      <c r="O3309" t="s">
        <v>8179</v>
      </c>
      <c r="P3309" s="6">
        <v>13500000</v>
      </c>
      <c r="Q3309" s="6">
        <v>91542097</v>
      </c>
      <c r="R3309">
        <v>78042097</v>
      </c>
      <c r="S3309" t="s">
        <v>8175</v>
      </c>
      <c r="T3309" s="7">
        <v>43656</v>
      </c>
      <c r="U3309" t="s">
        <v>4101</v>
      </c>
      <c r="V3309" s="7">
        <v>43656</v>
      </c>
      <c r="W3309" t="s">
        <v>8209</v>
      </c>
      <c r="X3309" t="s">
        <v>8202</v>
      </c>
      <c r="Y3309">
        <v>2019</v>
      </c>
      <c r="Z3309">
        <v>10</v>
      </c>
    </row>
    <row r="3310" spans="1:26" x14ac:dyDescent="0.25">
      <c r="A3310" t="s">
        <v>8055</v>
      </c>
      <c r="B3310" t="s">
        <v>8056</v>
      </c>
      <c r="C3310" t="s">
        <v>8056</v>
      </c>
      <c r="D3310">
        <v>0</v>
      </c>
      <c r="E3310">
        <v>113</v>
      </c>
      <c r="F3310">
        <v>1</v>
      </c>
      <c r="G3310">
        <v>53</v>
      </c>
      <c r="H3310" t="s">
        <v>8177</v>
      </c>
      <c r="I3310" t="s">
        <v>5529</v>
      </c>
      <c r="J3310" t="s">
        <v>8162</v>
      </c>
      <c r="K3310" t="s">
        <v>5802</v>
      </c>
      <c r="L3310" s="5">
        <v>7.8</v>
      </c>
      <c r="M3310" t="s">
        <v>8181</v>
      </c>
      <c r="N3310" s="6">
        <v>374674</v>
      </c>
      <c r="O3310" t="s">
        <v>8182</v>
      </c>
      <c r="P3310" s="6">
        <v>22000000</v>
      </c>
      <c r="Q3310" s="6">
        <v>115171795</v>
      </c>
      <c r="R3310">
        <v>93171795</v>
      </c>
      <c r="S3310" t="s">
        <v>8175</v>
      </c>
      <c r="T3310" s="7">
        <v>43802</v>
      </c>
      <c r="U3310" t="s">
        <v>4841</v>
      </c>
      <c r="V3310" s="7">
        <v>43802</v>
      </c>
      <c r="W3310" t="s">
        <v>8196</v>
      </c>
      <c r="X3310" t="s">
        <v>8197</v>
      </c>
      <c r="Y3310">
        <v>2019</v>
      </c>
      <c r="Z3310">
        <v>3</v>
      </c>
    </row>
    <row r="3311" spans="1:26" x14ac:dyDescent="0.25">
      <c r="A3311" t="s">
        <v>8057</v>
      </c>
      <c r="B3311" t="s">
        <v>8058</v>
      </c>
      <c r="C3311" t="s">
        <v>8058</v>
      </c>
      <c r="D3311">
        <v>0</v>
      </c>
      <c r="E3311">
        <v>97</v>
      </c>
      <c r="F3311">
        <v>1</v>
      </c>
      <c r="G3311">
        <v>37</v>
      </c>
      <c r="H3311" t="s">
        <v>8177</v>
      </c>
      <c r="I3311" t="s">
        <v>83</v>
      </c>
      <c r="J3311" t="s">
        <v>8166</v>
      </c>
      <c r="K3311" t="s">
        <v>8161</v>
      </c>
      <c r="L3311" s="5">
        <v>5.9</v>
      </c>
      <c r="M3311" t="s">
        <v>8178</v>
      </c>
      <c r="N3311" s="6">
        <v>70233</v>
      </c>
      <c r="O3311" t="s">
        <v>8179</v>
      </c>
      <c r="P3311" s="6">
        <v>4000000</v>
      </c>
      <c r="Q3311" s="6">
        <v>487625</v>
      </c>
      <c r="R3311">
        <v>-3512375</v>
      </c>
      <c r="S3311" t="s">
        <v>8185</v>
      </c>
      <c r="T3311" s="7">
        <v>43603</v>
      </c>
      <c r="U3311" t="s">
        <v>8059</v>
      </c>
      <c r="V3311" s="7">
        <v>43603</v>
      </c>
      <c r="W3311" t="s">
        <v>8213</v>
      </c>
      <c r="X3311" t="s">
        <v>8206</v>
      </c>
      <c r="Y3311">
        <v>2019</v>
      </c>
      <c r="Z3311">
        <v>18</v>
      </c>
    </row>
    <row r="3312" spans="1:26" x14ac:dyDescent="0.25">
      <c r="A3312" t="s">
        <v>8060</v>
      </c>
      <c r="B3312" t="s">
        <v>8061</v>
      </c>
      <c r="C3312" t="s">
        <v>8061</v>
      </c>
      <c r="D3312">
        <v>0</v>
      </c>
      <c r="E3312">
        <v>100</v>
      </c>
      <c r="F3312">
        <v>1</v>
      </c>
      <c r="G3312">
        <v>40</v>
      </c>
      <c r="H3312" t="s">
        <v>8177</v>
      </c>
      <c r="I3312" t="s">
        <v>5529</v>
      </c>
      <c r="J3312" t="s">
        <v>132</v>
      </c>
      <c r="K3312" t="s">
        <v>8162</v>
      </c>
      <c r="L3312" s="5">
        <v>6.1</v>
      </c>
      <c r="M3312" t="s">
        <v>8178</v>
      </c>
      <c r="N3312" s="6">
        <v>103877</v>
      </c>
      <c r="O3312" t="s">
        <v>8182</v>
      </c>
      <c r="P3312" s="6">
        <v>70000000</v>
      </c>
      <c r="Q3312" s="6">
        <v>70094113</v>
      </c>
      <c r="R3312">
        <v>94113</v>
      </c>
      <c r="S3312" t="s">
        <v>8175</v>
      </c>
      <c r="T3312" s="7">
        <v>44357</v>
      </c>
      <c r="U3312" t="s">
        <v>5260</v>
      </c>
      <c r="V3312" s="7">
        <v>44357</v>
      </c>
      <c r="W3312" t="s">
        <v>8208</v>
      </c>
      <c r="X3312" t="s">
        <v>8199</v>
      </c>
      <c r="Y3312">
        <v>2021</v>
      </c>
      <c r="Z3312">
        <v>10</v>
      </c>
    </row>
    <row r="3313" spans="1:26" x14ac:dyDescent="0.25">
      <c r="A3313" t="s">
        <v>8062</v>
      </c>
      <c r="B3313" t="s">
        <v>8063</v>
      </c>
      <c r="C3313" t="s">
        <v>8063</v>
      </c>
      <c r="D3313">
        <v>0</v>
      </c>
      <c r="E3313">
        <v>178</v>
      </c>
      <c r="F3313">
        <v>2</v>
      </c>
      <c r="G3313">
        <v>58</v>
      </c>
      <c r="H3313" t="s">
        <v>8183</v>
      </c>
      <c r="I3313" t="s">
        <v>5529</v>
      </c>
      <c r="J3313" t="s">
        <v>8158</v>
      </c>
      <c r="K3313" t="s">
        <v>145</v>
      </c>
      <c r="L3313" s="5">
        <v>4.7</v>
      </c>
      <c r="M3313" t="s">
        <v>8188</v>
      </c>
      <c r="N3313" s="6">
        <v>56965</v>
      </c>
      <c r="O3313" t="s">
        <v>8179</v>
      </c>
      <c r="P3313" s="6">
        <v>18000000</v>
      </c>
      <c r="Q3313" s="6">
        <v>608342</v>
      </c>
      <c r="R3313">
        <v>-17391658</v>
      </c>
      <c r="S3313" t="s">
        <v>8185</v>
      </c>
      <c r="T3313" s="7">
        <v>44764</v>
      </c>
      <c r="U3313" t="s">
        <v>8064</v>
      </c>
      <c r="V3313" s="7">
        <v>44764</v>
      </c>
      <c r="W3313" t="s">
        <v>8209</v>
      </c>
      <c r="X3313" t="s">
        <v>1465</v>
      </c>
      <c r="Y3313">
        <v>2022</v>
      </c>
      <c r="Z3313">
        <v>22</v>
      </c>
    </row>
    <row r="3314" spans="1:26" x14ac:dyDescent="0.25">
      <c r="A3314" t="s">
        <v>8065</v>
      </c>
      <c r="B3314">
        <v>1917</v>
      </c>
      <c r="C3314">
        <v>1917</v>
      </c>
      <c r="D3314">
        <v>0</v>
      </c>
      <c r="E3314">
        <v>119</v>
      </c>
      <c r="F3314">
        <v>1</v>
      </c>
      <c r="G3314">
        <v>59</v>
      </c>
      <c r="H3314" t="s">
        <v>8177</v>
      </c>
      <c r="I3314" t="s">
        <v>5529</v>
      </c>
      <c r="J3314" t="s">
        <v>145</v>
      </c>
      <c r="K3314" t="s">
        <v>4390</v>
      </c>
      <c r="L3314" s="5">
        <v>8.1999999999999993</v>
      </c>
      <c r="M3314" t="s">
        <v>8181</v>
      </c>
      <c r="N3314" s="6">
        <v>648241</v>
      </c>
      <c r="O3314" t="s">
        <v>8184</v>
      </c>
      <c r="P3314" s="6">
        <v>95000000</v>
      </c>
      <c r="Q3314" s="6">
        <v>384579472</v>
      </c>
      <c r="R3314">
        <v>289579472</v>
      </c>
      <c r="S3314" t="s">
        <v>8175</v>
      </c>
      <c r="T3314" s="7">
        <v>43803</v>
      </c>
      <c r="U3314" t="s">
        <v>2313</v>
      </c>
      <c r="V3314" s="7">
        <v>43803</v>
      </c>
      <c r="W3314" t="s">
        <v>8196</v>
      </c>
      <c r="X3314" t="s">
        <v>8202</v>
      </c>
      <c r="Y3314">
        <v>2019</v>
      </c>
      <c r="Z3314">
        <v>4</v>
      </c>
    </row>
    <row r="3315" spans="1:26" x14ac:dyDescent="0.25">
      <c r="A3315" t="s">
        <v>8066</v>
      </c>
      <c r="B3315" t="s">
        <v>8067</v>
      </c>
      <c r="C3315" t="s">
        <v>8067</v>
      </c>
      <c r="D3315">
        <v>0</v>
      </c>
      <c r="E3315">
        <v>103</v>
      </c>
      <c r="F3315">
        <v>1</v>
      </c>
      <c r="G3315">
        <v>43</v>
      </c>
      <c r="H3315" t="s">
        <v>8177</v>
      </c>
      <c r="I3315" t="s">
        <v>132</v>
      </c>
      <c r="J3315" t="s">
        <v>145</v>
      </c>
      <c r="K3315" t="s">
        <v>8156</v>
      </c>
      <c r="L3315" s="5">
        <v>6.5</v>
      </c>
      <c r="M3315" t="s">
        <v>8178</v>
      </c>
      <c r="N3315" s="6">
        <v>84953</v>
      </c>
      <c r="O3315" t="s">
        <v>8179</v>
      </c>
      <c r="P3315" s="6">
        <v>25000000</v>
      </c>
      <c r="Q3315" s="6">
        <v>123446172</v>
      </c>
      <c r="R3315">
        <v>98446172</v>
      </c>
      <c r="S3315" t="s">
        <v>8175</v>
      </c>
      <c r="T3315" s="7">
        <v>43776</v>
      </c>
      <c r="U3315" t="s">
        <v>5592</v>
      </c>
      <c r="V3315" s="7">
        <v>43776</v>
      </c>
      <c r="W3315" t="s">
        <v>8207</v>
      </c>
      <c r="X3315" t="s">
        <v>8199</v>
      </c>
      <c r="Y3315">
        <v>2019</v>
      </c>
      <c r="Z3315">
        <v>7</v>
      </c>
    </row>
    <row r="3316" spans="1:26" x14ac:dyDescent="0.25">
      <c r="A3316" t="s">
        <v>8068</v>
      </c>
      <c r="B3316" t="s">
        <v>760</v>
      </c>
      <c r="C3316" t="s">
        <v>760</v>
      </c>
      <c r="D3316">
        <v>0</v>
      </c>
      <c r="E3316">
        <v>90</v>
      </c>
      <c r="F3316">
        <v>1</v>
      </c>
      <c r="G3316">
        <v>30</v>
      </c>
      <c r="H3316" t="s">
        <v>8177</v>
      </c>
      <c r="I3316" t="s">
        <v>145</v>
      </c>
      <c r="J3316" t="s">
        <v>83</v>
      </c>
      <c r="K3316" t="s">
        <v>8161</v>
      </c>
      <c r="L3316" s="5">
        <v>5.7</v>
      </c>
      <c r="M3316" t="s">
        <v>8178</v>
      </c>
      <c r="N3316" s="6">
        <v>55399</v>
      </c>
      <c r="O3316" t="s">
        <v>8179</v>
      </c>
      <c r="P3316" s="6">
        <v>10000000</v>
      </c>
      <c r="Q3316" s="6">
        <v>44907074</v>
      </c>
      <c r="R3316">
        <v>34907074</v>
      </c>
      <c r="S3316" t="s">
        <v>8175</v>
      </c>
      <c r="T3316" s="7">
        <v>43634</v>
      </c>
      <c r="U3316" t="s">
        <v>8069</v>
      </c>
      <c r="V3316" s="7">
        <v>43634</v>
      </c>
      <c r="W3316" t="s">
        <v>8208</v>
      </c>
      <c r="X3316" t="s">
        <v>8197</v>
      </c>
      <c r="Y3316">
        <v>2019</v>
      </c>
      <c r="Z3316">
        <v>18</v>
      </c>
    </row>
    <row r="3317" spans="1:26" x14ac:dyDescent="0.25">
      <c r="A3317" t="s">
        <v>8070</v>
      </c>
      <c r="B3317" t="s">
        <v>8071</v>
      </c>
      <c r="C3317" t="s">
        <v>8071</v>
      </c>
      <c r="D3317">
        <v>0</v>
      </c>
      <c r="E3317">
        <v>99</v>
      </c>
      <c r="F3317">
        <v>1</v>
      </c>
      <c r="G3317">
        <v>39</v>
      </c>
      <c r="H3317" t="s">
        <v>8177</v>
      </c>
      <c r="I3317" t="s">
        <v>5529</v>
      </c>
      <c r="J3317" t="s">
        <v>8162</v>
      </c>
      <c r="K3317" t="s">
        <v>145</v>
      </c>
      <c r="L3317" s="5">
        <v>6.6</v>
      </c>
      <c r="M3317" t="s">
        <v>8178</v>
      </c>
      <c r="N3317" s="6">
        <v>71965</v>
      </c>
      <c r="O3317" t="s">
        <v>8179</v>
      </c>
      <c r="P3317" s="6">
        <v>33000000</v>
      </c>
      <c r="Q3317" s="6">
        <v>49939757</v>
      </c>
      <c r="R3317">
        <v>16939757</v>
      </c>
      <c r="S3317" t="s">
        <v>8175</v>
      </c>
      <c r="T3317" s="7">
        <v>43733</v>
      </c>
      <c r="U3317" t="s">
        <v>8072</v>
      </c>
      <c r="V3317" s="7">
        <v>43733</v>
      </c>
      <c r="W3317" t="s">
        <v>8211</v>
      </c>
      <c r="X3317" t="s">
        <v>8202</v>
      </c>
      <c r="Y3317">
        <v>2019</v>
      </c>
      <c r="Z3317">
        <v>25</v>
      </c>
    </row>
    <row r="3318" spans="1:26" x14ac:dyDescent="0.25">
      <c r="A3318" t="s">
        <v>8073</v>
      </c>
      <c r="B3318" t="s">
        <v>8074</v>
      </c>
      <c r="C3318" t="s">
        <v>8075</v>
      </c>
      <c r="D3318">
        <v>0</v>
      </c>
      <c r="E3318">
        <v>120</v>
      </c>
      <c r="F3318">
        <v>2</v>
      </c>
      <c r="G3318">
        <v>0</v>
      </c>
      <c r="H3318" t="s">
        <v>8177</v>
      </c>
      <c r="I3318" t="s">
        <v>8160</v>
      </c>
      <c r="J3318" t="s">
        <v>132</v>
      </c>
      <c r="K3318" t="s">
        <v>145</v>
      </c>
      <c r="L3318" s="5">
        <v>7.5</v>
      </c>
      <c r="M3318" t="s">
        <v>8181</v>
      </c>
      <c r="N3318" s="6">
        <v>115846</v>
      </c>
      <c r="O3318" t="s">
        <v>8182</v>
      </c>
      <c r="P3318" s="6">
        <v>55000000</v>
      </c>
      <c r="Q3318" s="6">
        <v>112777</v>
      </c>
      <c r="R3318">
        <v>-54887223</v>
      </c>
      <c r="S3318" t="s">
        <v>8185</v>
      </c>
      <c r="T3318" s="7">
        <v>44510</v>
      </c>
      <c r="U3318" t="s">
        <v>8076</v>
      </c>
      <c r="V3318" s="7">
        <v>44510</v>
      </c>
      <c r="W3318" t="s">
        <v>8207</v>
      </c>
      <c r="X3318" t="s">
        <v>8202</v>
      </c>
      <c r="Y3318">
        <v>2021</v>
      </c>
      <c r="Z3318">
        <v>10</v>
      </c>
    </row>
    <row r="3319" spans="1:26" x14ac:dyDescent="0.25">
      <c r="A3319" t="s">
        <v>8077</v>
      </c>
      <c r="B3319" t="s">
        <v>8078</v>
      </c>
      <c r="C3319" t="s">
        <v>8078</v>
      </c>
      <c r="D3319">
        <v>0</v>
      </c>
      <c r="E3319">
        <v>102</v>
      </c>
      <c r="F3319">
        <v>1</v>
      </c>
      <c r="G3319">
        <v>42</v>
      </c>
      <c r="H3319" t="s">
        <v>8177</v>
      </c>
      <c r="I3319" t="s">
        <v>83</v>
      </c>
      <c r="J3319" t="s">
        <v>8161</v>
      </c>
      <c r="K3319" t="s">
        <v>3857</v>
      </c>
      <c r="L3319" s="5">
        <v>6.4</v>
      </c>
      <c r="M3319" t="s">
        <v>8178</v>
      </c>
      <c r="N3319" s="6">
        <v>131033</v>
      </c>
      <c r="O3319" t="s">
        <v>8182</v>
      </c>
      <c r="P3319" s="6">
        <v>12000000</v>
      </c>
      <c r="Q3319" s="6">
        <v>179972226</v>
      </c>
      <c r="R3319">
        <v>167972226</v>
      </c>
      <c r="S3319" t="s">
        <v>8175</v>
      </c>
      <c r="T3319" s="7">
        <v>44902</v>
      </c>
      <c r="U3319" t="s">
        <v>8079</v>
      </c>
      <c r="V3319" s="7">
        <v>44902</v>
      </c>
      <c r="W3319" t="s">
        <v>8196</v>
      </c>
      <c r="X3319" t="s">
        <v>8202</v>
      </c>
      <c r="Y3319">
        <v>2022</v>
      </c>
      <c r="Z3319">
        <v>7</v>
      </c>
    </row>
    <row r="3320" spans="1:26" x14ac:dyDescent="0.25">
      <c r="A3320" t="s">
        <v>8080</v>
      </c>
      <c r="B3320" t="s">
        <v>8081</v>
      </c>
      <c r="C3320" t="s">
        <v>8081</v>
      </c>
      <c r="D3320">
        <v>0</v>
      </c>
      <c r="E3320">
        <v>148</v>
      </c>
      <c r="F3320">
        <v>2</v>
      </c>
      <c r="G3320">
        <v>28</v>
      </c>
      <c r="H3320" t="s">
        <v>8183</v>
      </c>
      <c r="I3320" t="s">
        <v>145</v>
      </c>
      <c r="J3320" t="s">
        <v>83</v>
      </c>
      <c r="K3320" t="s">
        <v>8166</v>
      </c>
      <c r="L3320" s="5">
        <v>7.1</v>
      </c>
      <c r="M3320" t="s">
        <v>8181</v>
      </c>
      <c r="N3320" s="6">
        <v>377072</v>
      </c>
      <c r="O3320" t="s">
        <v>8182</v>
      </c>
      <c r="P3320" s="6">
        <v>9000000</v>
      </c>
      <c r="Q3320" s="6">
        <v>48059189</v>
      </c>
      <c r="R3320">
        <v>39059189</v>
      </c>
      <c r="S3320" t="s">
        <v>8175</v>
      </c>
      <c r="T3320" s="7">
        <v>43640</v>
      </c>
      <c r="U3320" t="s">
        <v>7994</v>
      </c>
      <c r="V3320" s="7">
        <v>43640</v>
      </c>
      <c r="W3320" t="s">
        <v>8208</v>
      </c>
      <c r="X3320" t="s">
        <v>8205</v>
      </c>
      <c r="Y3320">
        <v>2019</v>
      </c>
      <c r="Z3320">
        <v>24</v>
      </c>
    </row>
    <row r="3321" spans="1:26" x14ac:dyDescent="0.25">
      <c r="A3321" t="s">
        <v>8082</v>
      </c>
      <c r="B3321" t="s">
        <v>8083</v>
      </c>
      <c r="C3321" t="s">
        <v>8083</v>
      </c>
      <c r="D3321">
        <v>0</v>
      </c>
      <c r="E3321">
        <v>107</v>
      </c>
      <c r="F3321">
        <v>1</v>
      </c>
      <c r="G3321">
        <v>47</v>
      </c>
      <c r="H3321" t="s">
        <v>8177</v>
      </c>
      <c r="I3321" t="s">
        <v>132</v>
      </c>
      <c r="J3321" t="s">
        <v>145</v>
      </c>
      <c r="K3321" t="s">
        <v>8157</v>
      </c>
      <c r="L3321" s="5">
        <v>7.1</v>
      </c>
      <c r="M3321" t="s">
        <v>8181</v>
      </c>
      <c r="N3321" s="6">
        <v>144034</v>
      </c>
      <c r="O3321" t="s">
        <v>8182</v>
      </c>
      <c r="P3321" s="6">
        <v>25000000</v>
      </c>
      <c r="Q3321" s="6">
        <v>46333545</v>
      </c>
      <c r="R3321">
        <v>21333545</v>
      </c>
      <c r="S3321" t="s">
        <v>8175</v>
      </c>
      <c r="T3321" s="7">
        <v>44389</v>
      </c>
      <c r="U3321" t="s">
        <v>1551</v>
      </c>
      <c r="V3321" s="7">
        <v>44389</v>
      </c>
      <c r="W3321" t="s">
        <v>8209</v>
      </c>
      <c r="X3321" t="s">
        <v>8205</v>
      </c>
      <c r="Y3321">
        <v>2021</v>
      </c>
      <c r="Z3321">
        <v>12</v>
      </c>
    </row>
    <row r="3322" spans="1:26" x14ac:dyDescent="0.25">
      <c r="A3322" t="s">
        <v>8084</v>
      </c>
      <c r="B3322" t="s">
        <v>8085</v>
      </c>
      <c r="C3322" t="s">
        <v>8085</v>
      </c>
      <c r="D3322">
        <v>0</v>
      </c>
      <c r="E3322">
        <v>105</v>
      </c>
      <c r="F3322">
        <v>1</v>
      </c>
      <c r="G3322">
        <v>45</v>
      </c>
      <c r="H3322" t="s">
        <v>8177</v>
      </c>
      <c r="I3322" t="s">
        <v>5529</v>
      </c>
      <c r="J3322" t="s">
        <v>8158</v>
      </c>
      <c r="K3322" t="s">
        <v>8159</v>
      </c>
      <c r="L3322" s="5">
        <v>7.1</v>
      </c>
      <c r="M3322" t="s">
        <v>8181</v>
      </c>
      <c r="N3322" s="6">
        <v>72557</v>
      </c>
      <c r="O3322" t="s">
        <v>8179</v>
      </c>
      <c r="P3322" s="6">
        <v>90000000</v>
      </c>
      <c r="Q3322" s="6">
        <v>207557117</v>
      </c>
      <c r="R3322">
        <v>117557117</v>
      </c>
      <c r="S3322" t="s">
        <v>8175</v>
      </c>
      <c r="T3322" s="7">
        <v>44743</v>
      </c>
      <c r="U3322" t="s">
        <v>8086</v>
      </c>
      <c r="V3322" s="7">
        <v>44743</v>
      </c>
      <c r="W3322" t="s">
        <v>8209</v>
      </c>
      <c r="X3322" t="s">
        <v>1465</v>
      </c>
      <c r="Y3322">
        <v>2022</v>
      </c>
      <c r="Z3322">
        <v>1</v>
      </c>
    </row>
    <row r="3323" spans="1:26" x14ac:dyDescent="0.25">
      <c r="A3323" t="s">
        <v>8087</v>
      </c>
      <c r="B3323" t="s">
        <v>8088</v>
      </c>
      <c r="C3323" t="s">
        <v>8088</v>
      </c>
      <c r="D3323">
        <v>0</v>
      </c>
      <c r="E3323">
        <v>116</v>
      </c>
      <c r="F3323">
        <v>1</v>
      </c>
      <c r="G3323">
        <v>56</v>
      </c>
      <c r="H3323" t="s">
        <v>8177</v>
      </c>
      <c r="I3323" t="s">
        <v>5529</v>
      </c>
      <c r="J3323" t="s">
        <v>3857</v>
      </c>
      <c r="K3323" t="s">
        <v>5802</v>
      </c>
      <c r="L3323" s="5">
        <v>6.8</v>
      </c>
      <c r="M3323" t="s">
        <v>8178</v>
      </c>
      <c r="N3323" s="6">
        <v>253496</v>
      </c>
      <c r="O3323" t="s">
        <v>8182</v>
      </c>
      <c r="P3323" s="6">
        <v>65000000</v>
      </c>
      <c r="Q3323" s="6">
        <v>0</v>
      </c>
      <c r="R3323">
        <v>-65000000</v>
      </c>
      <c r="S3323" t="s">
        <v>8185</v>
      </c>
      <c r="T3323" s="7">
        <v>43945</v>
      </c>
      <c r="U3323" t="s">
        <v>8089</v>
      </c>
      <c r="V3323" s="7">
        <v>43945</v>
      </c>
      <c r="W3323" t="s">
        <v>8210</v>
      </c>
      <c r="X3323" t="s">
        <v>1465</v>
      </c>
      <c r="Y3323">
        <v>2020</v>
      </c>
      <c r="Z3323">
        <v>24</v>
      </c>
    </row>
    <row r="3324" spans="1:26" x14ac:dyDescent="0.25">
      <c r="A3324" t="s">
        <v>8090</v>
      </c>
      <c r="B3324" t="s">
        <v>8091</v>
      </c>
      <c r="C3324" t="s">
        <v>8091</v>
      </c>
      <c r="D3324">
        <v>0</v>
      </c>
      <c r="E3324">
        <v>130</v>
      </c>
      <c r="F3324">
        <v>2</v>
      </c>
      <c r="G3324">
        <v>10</v>
      </c>
      <c r="H3324" t="s">
        <v>8183</v>
      </c>
      <c r="I3324" t="s">
        <v>132</v>
      </c>
      <c r="J3324" t="s">
        <v>8162</v>
      </c>
      <c r="K3324" t="s">
        <v>145</v>
      </c>
      <c r="L3324" s="5">
        <v>7.9</v>
      </c>
      <c r="M3324" t="s">
        <v>8181</v>
      </c>
      <c r="N3324" s="6">
        <v>746095</v>
      </c>
      <c r="O3324" t="s">
        <v>8184</v>
      </c>
      <c r="P3324" s="6">
        <v>40000000</v>
      </c>
      <c r="Q3324" s="6">
        <v>312897920</v>
      </c>
      <c r="R3324">
        <v>272897920</v>
      </c>
      <c r="S3324" t="s">
        <v>8175</v>
      </c>
      <c r="T3324" s="7">
        <v>43715</v>
      </c>
      <c r="U3324" t="s">
        <v>3633</v>
      </c>
      <c r="V3324" s="7">
        <v>43715</v>
      </c>
      <c r="W3324" t="s">
        <v>8211</v>
      </c>
      <c r="X3324" t="s">
        <v>8206</v>
      </c>
      <c r="Y3324">
        <v>2019</v>
      </c>
      <c r="Z3324">
        <v>7</v>
      </c>
    </row>
    <row r="3325" spans="1:26" x14ac:dyDescent="0.25">
      <c r="A3325" t="s">
        <v>8092</v>
      </c>
      <c r="B3325" t="s">
        <v>8093</v>
      </c>
      <c r="C3325" t="s">
        <v>8093</v>
      </c>
      <c r="D3325">
        <v>0</v>
      </c>
      <c r="E3325">
        <v>156</v>
      </c>
      <c r="F3325">
        <v>2</v>
      </c>
      <c r="G3325">
        <v>36</v>
      </c>
      <c r="H3325" t="s">
        <v>8183</v>
      </c>
      <c r="I3325" t="s">
        <v>5529</v>
      </c>
      <c r="J3325" t="s">
        <v>8158</v>
      </c>
      <c r="K3325" t="s">
        <v>8156</v>
      </c>
      <c r="L3325" s="5">
        <v>6.3</v>
      </c>
      <c r="M3325" t="s">
        <v>8178</v>
      </c>
      <c r="N3325" s="6">
        <v>372452</v>
      </c>
      <c r="O3325" t="s">
        <v>8182</v>
      </c>
      <c r="P3325" s="6">
        <v>200000000</v>
      </c>
      <c r="Q3325" s="6">
        <v>402064899</v>
      </c>
      <c r="R3325">
        <v>202064899</v>
      </c>
      <c r="S3325" t="s">
        <v>8175</v>
      </c>
      <c r="T3325" s="7">
        <v>44487</v>
      </c>
      <c r="U3325" t="s">
        <v>8094</v>
      </c>
      <c r="V3325" s="7">
        <v>44487</v>
      </c>
      <c r="W3325" t="s">
        <v>8204</v>
      </c>
      <c r="X3325" t="s">
        <v>8205</v>
      </c>
      <c r="Y3325">
        <v>2021</v>
      </c>
      <c r="Z3325">
        <v>18</v>
      </c>
    </row>
    <row r="3326" spans="1:26" x14ac:dyDescent="0.25">
      <c r="A3326" t="s">
        <v>8095</v>
      </c>
      <c r="B3326" t="s">
        <v>8096</v>
      </c>
      <c r="C3326" t="s">
        <v>8096</v>
      </c>
      <c r="D3326">
        <v>0</v>
      </c>
      <c r="E3326">
        <v>161</v>
      </c>
      <c r="F3326">
        <v>2</v>
      </c>
      <c r="G3326">
        <v>41</v>
      </c>
      <c r="H3326" t="s">
        <v>8183</v>
      </c>
      <c r="I3326" t="s">
        <v>5529</v>
      </c>
      <c r="J3326" t="s">
        <v>8158</v>
      </c>
      <c r="K3326" t="s">
        <v>145</v>
      </c>
      <c r="L3326" s="5">
        <v>6.7</v>
      </c>
      <c r="M3326" t="s">
        <v>8178</v>
      </c>
      <c r="N3326" s="6">
        <v>289232</v>
      </c>
      <c r="O3326" t="s">
        <v>8182</v>
      </c>
      <c r="P3326" s="6">
        <v>250000000</v>
      </c>
      <c r="Q3326" s="6">
        <v>859208836</v>
      </c>
      <c r="R3326">
        <v>609208836</v>
      </c>
      <c r="S3326" t="s">
        <v>8175</v>
      </c>
      <c r="T3326" s="7">
        <v>44874</v>
      </c>
      <c r="U3326" t="s">
        <v>6459</v>
      </c>
      <c r="V3326" s="7">
        <v>44874</v>
      </c>
      <c r="W3326" t="s">
        <v>8207</v>
      </c>
      <c r="X3326" t="s">
        <v>8202</v>
      </c>
      <c r="Y3326">
        <v>2022</v>
      </c>
      <c r="Z3326">
        <v>9</v>
      </c>
    </row>
    <row r="3327" spans="1:26" x14ac:dyDescent="0.25">
      <c r="A3327" t="s">
        <v>8097</v>
      </c>
      <c r="B3327" t="s">
        <v>8098</v>
      </c>
      <c r="C3327" t="s">
        <v>8098</v>
      </c>
      <c r="D3327">
        <v>0</v>
      </c>
      <c r="E3327">
        <v>108</v>
      </c>
      <c r="F3327">
        <v>1</v>
      </c>
      <c r="G3327">
        <v>48</v>
      </c>
      <c r="H3327" t="s">
        <v>8177</v>
      </c>
      <c r="I3327" t="s">
        <v>145</v>
      </c>
      <c r="J3327" t="s">
        <v>8156</v>
      </c>
      <c r="K3327" t="s">
        <v>8157</v>
      </c>
      <c r="L3327" s="5">
        <v>6.7</v>
      </c>
      <c r="M3327" t="s">
        <v>8178</v>
      </c>
      <c r="N3327" s="6">
        <v>55655</v>
      </c>
      <c r="O3327" t="s">
        <v>8179</v>
      </c>
      <c r="P3327" s="6">
        <v>60000000</v>
      </c>
      <c r="Q3327" s="6">
        <v>20282422</v>
      </c>
      <c r="R3327">
        <v>-39717578</v>
      </c>
      <c r="S3327" t="s">
        <v>8185</v>
      </c>
      <c r="T3327" s="7">
        <v>44701</v>
      </c>
      <c r="U3327" t="s">
        <v>253</v>
      </c>
      <c r="V3327" s="7">
        <v>44701</v>
      </c>
      <c r="W3327" t="s">
        <v>8213</v>
      </c>
      <c r="X3327" t="s">
        <v>1465</v>
      </c>
      <c r="Y3327">
        <v>2022</v>
      </c>
      <c r="Z3327">
        <v>20</v>
      </c>
    </row>
    <row r="3328" spans="1:26" x14ac:dyDescent="0.25">
      <c r="A3328" t="s">
        <v>8099</v>
      </c>
      <c r="B3328" t="s">
        <v>8100</v>
      </c>
      <c r="C3328" t="s">
        <v>8100</v>
      </c>
      <c r="D3328">
        <v>0</v>
      </c>
      <c r="E3328">
        <v>116</v>
      </c>
      <c r="F3328">
        <v>1</v>
      </c>
      <c r="G3328">
        <v>56</v>
      </c>
      <c r="H3328" t="s">
        <v>8177</v>
      </c>
      <c r="I3328" t="s">
        <v>8158</v>
      </c>
      <c r="J3328" t="s">
        <v>8161</v>
      </c>
      <c r="K3328" t="s">
        <v>3857</v>
      </c>
      <c r="L3328" s="5">
        <v>5.6</v>
      </c>
      <c r="M3328" t="s">
        <v>8178</v>
      </c>
      <c r="N3328" s="6">
        <v>50363</v>
      </c>
      <c r="O3328" t="s">
        <v>8179</v>
      </c>
      <c r="P3328" s="6">
        <v>10000000</v>
      </c>
      <c r="Q3328" s="6">
        <v>0</v>
      </c>
      <c r="R3328">
        <v>-10000000</v>
      </c>
      <c r="S3328" t="s">
        <v>8185</v>
      </c>
      <c r="T3328" s="7">
        <v>44308</v>
      </c>
      <c r="U3328" t="s">
        <v>7897</v>
      </c>
      <c r="V3328" s="7">
        <v>44308</v>
      </c>
      <c r="W3328" t="s">
        <v>8210</v>
      </c>
      <c r="X3328" t="s">
        <v>8199</v>
      </c>
      <c r="Y3328">
        <v>2021</v>
      </c>
      <c r="Z3328">
        <v>22</v>
      </c>
    </row>
    <row r="3329" spans="1:26" x14ac:dyDescent="0.25">
      <c r="A3329" t="s">
        <v>8101</v>
      </c>
      <c r="B3329" t="s">
        <v>8102</v>
      </c>
      <c r="C3329" t="s">
        <v>8102</v>
      </c>
      <c r="D3329">
        <v>0</v>
      </c>
      <c r="E3329">
        <v>124</v>
      </c>
      <c r="F3329">
        <v>2</v>
      </c>
      <c r="G3329">
        <v>4</v>
      </c>
      <c r="H3329" t="s">
        <v>8183</v>
      </c>
      <c r="I3329" t="s">
        <v>132</v>
      </c>
      <c r="J3329" t="s">
        <v>145</v>
      </c>
      <c r="K3329" t="s">
        <v>8157</v>
      </c>
      <c r="L3329" s="5">
        <v>6.7</v>
      </c>
      <c r="M3329" t="s">
        <v>8178</v>
      </c>
      <c r="N3329" s="6">
        <v>60145</v>
      </c>
      <c r="O3329" t="s">
        <v>8179</v>
      </c>
      <c r="P3329" s="6">
        <v>10000000</v>
      </c>
      <c r="Q3329" s="6">
        <v>26404660</v>
      </c>
      <c r="R3329">
        <v>16404660</v>
      </c>
      <c r="S3329" t="s">
        <v>8175</v>
      </c>
      <c r="T3329" s="7">
        <v>43874</v>
      </c>
      <c r="U3329" t="s">
        <v>8103</v>
      </c>
      <c r="V3329" s="7">
        <v>43874</v>
      </c>
      <c r="W3329" t="s">
        <v>8201</v>
      </c>
      <c r="X3329" t="s">
        <v>8199</v>
      </c>
      <c r="Y3329">
        <v>2020</v>
      </c>
      <c r="Z3329">
        <v>13</v>
      </c>
    </row>
    <row r="3330" spans="1:26" x14ac:dyDescent="0.25">
      <c r="A3330" t="s">
        <v>8104</v>
      </c>
      <c r="B3330" t="s">
        <v>8105</v>
      </c>
      <c r="C3330" t="s">
        <v>8105</v>
      </c>
      <c r="D3330">
        <v>0</v>
      </c>
      <c r="E3330">
        <v>116</v>
      </c>
      <c r="F3330">
        <v>1</v>
      </c>
      <c r="G3330">
        <v>56</v>
      </c>
      <c r="H3330" t="s">
        <v>8177</v>
      </c>
      <c r="I3330" t="s">
        <v>5529</v>
      </c>
      <c r="J3330" t="s">
        <v>8158</v>
      </c>
      <c r="K3330" t="s">
        <v>83</v>
      </c>
      <c r="L3330" s="5">
        <v>5.0999999999999996</v>
      </c>
      <c r="M3330" t="s">
        <v>8178</v>
      </c>
      <c r="N3330" s="6">
        <v>62714</v>
      </c>
      <c r="O3330" t="s">
        <v>8179</v>
      </c>
      <c r="P3330" s="6">
        <v>129000000</v>
      </c>
      <c r="Q3330" s="6">
        <v>395000317</v>
      </c>
      <c r="R3330">
        <v>266000317</v>
      </c>
      <c r="S3330" t="s">
        <v>8175</v>
      </c>
      <c r="T3330" s="7">
        <v>45086</v>
      </c>
      <c r="U3330" t="s">
        <v>8106</v>
      </c>
      <c r="V3330" s="7">
        <v>45086</v>
      </c>
      <c r="W3330" t="s">
        <v>8208</v>
      </c>
      <c r="X3330" t="s">
        <v>1465</v>
      </c>
      <c r="Y3330">
        <v>2023</v>
      </c>
      <c r="Z3330">
        <v>9</v>
      </c>
    </row>
    <row r="3331" spans="1:26" x14ac:dyDescent="0.25">
      <c r="A3331" t="s">
        <v>8107</v>
      </c>
      <c r="B3331" t="s">
        <v>8108</v>
      </c>
      <c r="C3331" t="s">
        <v>8108</v>
      </c>
      <c r="D3331">
        <v>0</v>
      </c>
      <c r="E3331">
        <v>122</v>
      </c>
      <c r="F3331">
        <v>2</v>
      </c>
      <c r="G3331">
        <v>2</v>
      </c>
      <c r="H3331" t="s">
        <v>8183</v>
      </c>
      <c r="I3331" t="s">
        <v>5529</v>
      </c>
      <c r="J3331" t="s">
        <v>8162</v>
      </c>
      <c r="K3331" t="s">
        <v>145</v>
      </c>
      <c r="L3331" s="5">
        <v>7.3</v>
      </c>
      <c r="M3331" t="s">
        <v>8181</v>
      </c>
      <c r="N3331" s="6">
        <v>280414</v>
      </c>
      <c r="O3331" t="s">
        <v>8182</v>
      </c>
      <c r="P3331" s="6">
        <v>6000000</v>
      </c>
      <c r="Q3331" s="6">
        <v>0</v>
      </c>
      <c r="R3331">
        <v>-6000000</v>
      </c>
      <c r="S3331" t="s">
        <v>8185</v>
      </c>
      <c r="T3331" s="7">
        <v>43745</v>
      </c>
      <c r="U3331" t="s">
        <v>8109</v>
      </c>
      <c r="V3331" s="7">
        <v>43745</v>
      </c>
      <c r="W3331" t="s">
        <v>8204</v>
      </c>
      <c r="X3331" t="s">
        <v>8205</v>
      </c>
      <c r="Y3331">
        <v>2019</v>
      </c>
      <c r="Z3331">
        <v>7</v>
      </c>
    </row>
    <row r="3332" spans="1:26" x14ac:dyDescent="0.25">
      <c r="A3332" t="s">
        <v>8110</v>
      </c>
      <c r="B3332" t="s">
        <v>1096</v>
      </c>
      <c r="C3332" t="s">
        <v>1096</v>
      </c>
      <c r="D3332">
        <v>0</v>
      </c>
      <c r="E3332">
        <v>91</v>
      </c>
      <c r="F3332">
        <v>1</v>
      </c>
      <c r="G3332">
        <v>31</v>
      </c>
      <c r="H3332" t="s">
        <v>8177</v>
      </c>
      <c r="I3332" t="s">
        <v>83</v>
      </c>
      <c r="J3332" t="s">
        <v>3857</v>
      </c>
      <c r="K3332" t="s">
        <v>5802</v>
      </c>
      <c r="L3332" s="5">
        <v>5.9</v>
      </c>
      <c r="M3332" t="s">
        <v>8178</v>
      </c>
      <c r="N3332" s="6">
        <v>73523</v>
      </c>
      <c r="O3332" t="s">
        <v>8179</v>
      </c>
      <c r="P3332" s="6">
        <v>22000000</v>
      </c>
      <c r="Q3332" s="6">
        <v>77411570</v>
      </c>
      <c r="R3332">
        <v>55411570</v>
      </c>
      <c r="S3332" t="s">
        <v>8175</v>
      </c>
      <c r="T3332" s="7">
        <v>44430</v>
      </c>
      <c r="U3332" t="s">
        <v>8111</v>
      </c>
      <c r="V3332" s="7">
        <v>44430</v>
      </c>
      <c r="W3332" t="s">
        <v>8212</v>
      </c>
      <c r="X3332" t="s">
        <v>8200</v>
      </c>
      <c r="Y3332">
        <v>2021</v>
      </c>
      <c r="Z3332">
        <v>22</v>
      </c>
    </row>
    <row r="3333" spans="1:26" x14ac:dyDescent="0.25">
      <c r="A3333" t="s">
        <v>8112</v>
      </c>
      <c r="B3333" t="s">
        <v>8113</v>
      </c>
      <c r="C3333" t="s">
        <v>8113</v>
      </c>
      <c r="D3333">
        <v>0</v>
      </c>
      <c r="E3333">
        <v>140</v>
      </c>
      <c r="F3333">
        <v>2</v>
      </c>
      <c r="G3333">
        <v>20</v>
      </c>
      <c r="H3333" t="s">
        <v>8183</v>
      </c>
      <c r="I3333" t="s">
        <v>5529</v>
      </c>
      <c r="J3333" t="s">
        <v>8158</v>
      </c>
      <c r="K3333" t="s">
        <v>8159</v>
      </c>
      <c r="L3333" s="5">
        <v>8.6999999999999993</v>
      </c>
      <c r="M3333" t="s">
        <v>8181</v>
      </c>
      <c r="N3333" s="6">
        <v>291041</v>
      </c>
      <c r="O3333" t="s">
        <v>8182</v>
      </c>
      <c r="P3333" s="6">
        <v>150000000</v>
      </c>
      <c r="Q3333" s="6">
        <v>690516673</v>
      </c>
      <c r="R3333">
        <v>540516673</v>
      </c>
      <c r="S3333" t="s">
        <v>8175</v>
      </c>
      <c r="T3333" s="7">
        <v>45077</v>
      </c>
      <c r="U3333" t="s">
        <v>8114</v>
      </c>
      <c r="V3333" s="7">
        <v>45077</v>
      </c>
      <c r="W3333" t="s">
        <v>8213</v>
      </c>
      <c r="X3333" t="s">
        <v>8202</v>
      </c>
      <c r="Y3333">
        <v>2023</v>
      </c>
      <c r="Z3333">
        <v>31</v>
      </c>
    </row>
    <row r="3334" spans="1:26" x14ac:dyDescent="0.25">
      <c r="A3334" t="s">
        <v>8115</v>
      </c>
      <c r="B3334" t="s">
        <v>8116</v>
      </c>
      <c r="C3334" t="s">
        <v>8116</v>
      </c>
      <c r="D3334">
        <v>0</v>
      </c>
      <c r="E3334">
        <v>127</v>
      </c>
      <c r="F3334">
        <v>2</v>
      </c>
      <c r="G3334">
        <v>7</v>
      </c>
      <c r="H3334" t="s">
        <v>8183</v>
      </c>
      <c r="I3334" t="s">
        <v>5529</v>
      </c>
      <c r="J3334" t="s">
        <v>8158</v>
      </c>
      <c r="K3334" t="s">
        <v>8161</v>
      </c>
      <c r="L3334" s="5">
        <v>6.1</v>
      </c>
      <c r="M3334" t="s">
        <v>8178</v>
      </c>
      <c r="N3334" s="6">
        <v>59401</v>
      </c>
      <c r="O3334" t="s">
        <v>8179</v>
      </c>
      <c r="P3334" s="6">
        <v>104000000</v>
      </c>
      <c r="Q3334" s="6">
        <v>129288072</v>
      </c>
      <c r="R3334">
        <v>25288072</v>
      </c>
      <c r="S3334" t="s">
        <v>8175</v>
      </c>
      <c r="T3334" s="7">
        <v>45154</v>
      </c>
      <c r="U3334" t="s">
        <v>8117</v>
      </c>
      <c r="V3334" s="7">
        <v>45154</v>
      </c>
      <c r="W3334" t="s">
        <v>8212</v>
      </c>
      <c r="X3334" t="s">
        <v>8202</v>
      </c>
      <c r="Y3334">
        <v>2023</v>
      </c>
      <c r="Z3334">
        <v>16</v>
      </c>
    </row>
    <row r="3335" spans="1:26" x14ac:dyDescent="0.25">
      <c r="A3335" t="s">
        <v>8118</v>
      </c>
      <c r="B3335" t="s">
        <v>8119</v>
      </c>
      <c r="C3335" t="s">
        <v>8119</v>
      </c>
      <c r="D3335">
        <v>0</v>
      </c>
      <c r="E3335">
        <v>132</v>
      </c>
      <c r="F3335">
        <v>2</v>
      </c>
      <c r="G3335">
        <v>12</v>
      </c>
      <c r="H3335" t="s">
        <v>8183</v>
      </c>
      <c r="I3335" t="s">
        <v>5529</v>
      </c>
      <c r="J3335" t="s">
        <v>8158</v>
      </c>
      <c r="K3335" t="s">
        <v>8156</v>
      </c>
      <c r="L3335" s="5">
        <v>7.4</v>
      </c>
      <c r="M3335" t="s">
        <v>8181</v>
      </c>
      <c r="N3335" s="6">
        <v>419133</v>
      </c>
      <c r="O3335" t="s">
        <v>8182</v>
      </c>
      <c r="P3335" s="6">
        <v>200000000</v>
      </c>
      <c r="Q3335" s="6">
        <v>432243292</v>
      </c>
      <c r="R3335">
        <v>232243292</v>
      </c>
      <c r="S3335" t="s">
        <v>8175</v>
      </c>
      <c r="T3335" s="7">
        <v>44424</v>
      </c>
      <c r="U3335" t="s">
        <v>7628</v>
      </c>
      <c r="V3335" s="7">
        <v>44424</v>
      </c>
      <c r="W3335" t="s">
        <v>8212</v>
      </c>
      <c r="X3335" t="s">
        <v>8205</v>
      </c>
      <c r="Y3335">
        <v>2021</v>
      </c>
      <c r="Z3335">
        <v>16</v>
      </c>
    </row>
    <row r="3336" spans="1:26" x14ac:dyDescent="0.25">
      <c r="A3336" t="s">
        <v>8120</v>
      </c>
      <c r="B3336" t="s">
        <v>8121</v>
      </c>
      <c r="C3336" t="s">
        <v>8121</v>
      </c>
      <c r="D3336">
        <v>0</v>
      </c>
      <c r="E3336">
        <v>125</v>
      </c>
      <c r="F3336">
        <v>2</v>
      </c>
      <c r="G3336">
        <v>5</v>
      </c>
      <c r="H3336" t="s">
        <v>8183</v>
      </c>
      <c r="I3336" t="s">
        <v>145</v>
      </c>
      <c r="J3336" t="s">
        <v>8166</v>
      </c>
      <c r="K3336" t="s">
        <v>8157</v>
      </c>
      <c r="L3336" s="5">
        <v>7.2</v>
      </c>
      <c r="M3336" t="s">
        <v>8181</v>
      </c>
      <c r="N3336" s="6">
        <v>110104</v>
      </c>
      <c r="O3336" t="s">
        <v>8182</v>
      </c>
      <c r="P3336" s="6">
        <v>24000000</v>
      </c>
      <c r="Q3336" s="6">
        <v>144353965</v>
      </c>
      <c r="R3336">
        <v>120353965</v>
      </c>
      <c r="S3336" t="s">
        <v>8175</v>
      </c>
      <c r="T3336" s="7">
        <v>44738</v>
      </c>
      <c r="U3336" t="s">
        <v>8122</v>
      </c>
      <c r="V3336" s="7">
        <v>44738</v>
      </c>
      <c r="W3336" t="s">
        <v>8208</v>
      </c>
      <c r="X3336" t="s">
        <v>8200</v>
      </c>
      <c r="Y3336">
        <v>2022</v>
      </c>
      <c r="Z3336">
        <v>26</v>
      </c>
    </row>
    <row r="3337" spans="1:26" x14ac:dyDescent="0.25">
      <c r="A3337" t="s">
        <v>8123</v>
      </c>
      <c r="B3337" t="s">
        <v>8124</v>
      </c>
      <c r="C3337" t="s">
        <v>8124</v>
      </c>
      <c r="D3337">
        <v>0</v>
      </c>
      <c r="E3337">
        <v>126</v>
      </c>
      <c r="F3337">
        <v>2</v>
      </c>
      <c r="G3337">
        <v>6</v>
      </c>
      <c r="H3337" t="s">
        <v>8183</v>
      </c>
      <c r="I3337" t="s">
        <v>5529</v>
      </c>
      <c r="J3337" t="s">
        <v>8158</v>
      </c>
      <c r="K3337" t="s">
        <v>8156</v>
      </c>
      <c r="L3337" s="5">
        <v>6.9</v>
      </c>
      <c r="M3337" t="s">
        <v>8178</v>
      </c>
      <c r="N3337" s="6">
        <v>458344</v>
      </c>
      <c r="O3337" t="s">
        <v>8182</v>
      </c>
      <c r="P3337" s="6">
        <v>200000000</v>
      </c>
      <c r="Q3337" s="6">
        <v>955775804</v>
      </c>
      <c r="R3337">
        <v>755775804</v>
      </c>
      <c r="S3337" t="s">
        <v>8175</v>
      </c>
      <c r="T3337" s="7">
        <v>44683</v>
      </c>
      <c r="U3337" t="s">
        <v>359</v>
      </c>
      <c r="V3337" s="7">
        <v>44683</v>
      </c>
      <c r="W3337" t="s">
        <v>8213</v>
      </c>
      <c r="X3337" t="s">
        <v>8205</v>
      </c>
      <c r="Y3337">
        <v>2022</v>
      </c>
      <c r="Z3337">
        <v>2</v>
      </c>
    </row>
    <row r="3338" spans="1:26" x14ac:dyDescent="0.25">
      <c r="A3338" t="s">
        <v>8125</v>
      </c>
      <c r="B3338" t="s">
        <v>8126</v>
      </c>
      <c r="C3338" t="s">
        <v>8127</v>
      </c>
      <c r="D3338">
        <v>0</v>
      </c>
      <c r="E3338">
        <v>112</v>
      </c>
      <c r="F3338">
        <v>1</v>
      </c>
      <c r="G3338">
        <v>52</v>
      </c>
      <c r="H3338" t="s">
        <v>8177</v>
      </c>
      <c r="I3338" t="s">
        <v>8159</v>
      </c>
      <c r="J3338" t="s">
        <v>145</v>
      </c>
      <c r="K3338" t="s">
        <v>8156</v>
      </c>
      <c r="L3338" s="5">
        <v>7.5</v>
      </c>
      <c r="M3338" t="s">
        <v>8181</v>
      </c>
      <c r="N3338" s="6">
        <v>51686</v>
      </c>
      <c r="O3338" t="s">
        <v>8179</v>
      </c>
      <c r="P3338" s="6">
        <v>11100000</v>
      </c>
      <c r="Q3338" s="6">
        <v>192927909</v>
      </c>
      <c r="R3338">
        <v>181827909</v>
      </c>
      <c r="S3338" t="s">
        <v>8175</v>
      </c>
      <c r="T3338" s="7">
        <v>43480</v>
      </c>
      <c r="U3338" t="s">
        <v>4828</v>
      </c>
      <c r="V3338" s="7">
        <v>43480</v>
      </c>
      <c r="W3338" t="s">
        <v>8198</v>
      </c>
      <c r="X3338" t="s">
        <v>8197</v>
      </c>
      <c r="Y3338">
        <v>2019</v>
      </c>
      <c r="Z3338">
        <v>15</v>
      </c>
    </row>
    <row r="3339" spans="1:26" x14ac:dyDescent="0.25">
      <c r="A3339" t="s">
        <v>8128</v>
      </c>
      <c r="B3339" t="s">
        <v>8129</v>
      </c>
      <c r="C3339" t="s">
        <v>8129</v>
      </c>
      <c r="D3339">
        <v>0</v>
      </c>
      <c r="E3339">
        <v>163</v>
      </c>
      <c r="F3339">
        <v>2</v>
      </c>
      <c r="G3339">
        <v>43</v>
      </c>
      <c r="H3339" t="s">
        <v>8183</v>
      </c>
      <c r="I3339" t="s">
        <v>5529</v>
      </c>
      <c r="J3339" t="s">
        <v>8158</v>
      </c>
      <c r="K3339" t="s">
        <v>3857</v>
      </c>
      <c r="L3339" s="5">
        <v>7.8</v>
      </c>
      <c r="M3339" t="s">
        <v>8181</v>
      </c>
      <c r="N3339" s="6">
        <v>181176</v>
      </c>
      <c r="O3339" t="s">
        <v>8182</v>
      </c>
      <c r="P3339" s="6">
        <v>291000000</v>
      </c>
      <c r="Q3339" s="6">
        <v>567535383</v>
      </c>
      <c r="R3339">
        <v>276535383</v>
      </c>
      <c r="S3339" t="s">
        <v>8175</v>
      </c>
      <c r="T3339" s="7">
        <v>45096</v>
      </c>
      <c r="U3339" t="s">
        <v>4464</v>
      </c>
      <c r="V3339" s="7">
        <v>45096</v>
      </c>
      <c r="W3339" t="s">
        <v>8208</v>
      </c>
      <c r="X3339" t="s">
        <v>8205</v>
      </c>
      <c r="Y3339">
        <v>2023</v>
      </c>
      <c r="Z3339">
        <v>19</v>
      </c>
    </row>
    <row r="3340" spans="1:26" x14ac:dyDescent="0.25">
      <c r="A3340" t="s">
        <v>8130</v>
      </c>
      <c r="B3340" t="s">
        <v>8131</v>
      </c>
      <c r="C3340" t="s">
        <v>8131</v>
      </c>
      <c r="D3340">
        <v>0</v>
      </c>
      <c r="E3340">
        <v>144</v>
      </c>
      <c r="F3340">
        <v>2</v>
      </c>
      <c r="G3340">
        <v>24</v>
      </c>
      <c r="H3340" t="s">
        <v>8183</v>
      </c>
      <c r="I3340" t="s">
        <v>8160</v>
      </c>
      <c r="J3340" t="s">
        <v>145</v>
      </c>
      <c r="K3340" t="s">
        <v>8168</v>
      </c>
      <c r="L3340" s="5">
        <v>7.5</v>
      </c>
      <c r="M3340" t="s">
        <v>8181</v>
      </c>
      <c r="N3340" s="6">
        <v>129020</v>
      </c>
      <c r="O3340" t="s">
        <v>8182</v>
      </c>
      <c r="P3340" s="6">
        <v>50000000</v>
      </c>
      <c r="Q3340" s="6">
        <v>39429285</v>
      </c>
      <c r="R3340">
        <v>-10570715</v>
      </c>
      <c r="S3340" t="s">
        <v>8185</v>
      </c>
      <c r="T3340" s="7">
        <v>44441</v>
      </c>
      <c r="U3340" t="s">
        <v>8132</v>
      </c>
      <c r="V3340" s="7">
        <v>44441</v>
      </c>
      <c r="W3340" t="s">
        <v>8211</v>
      </c>
      <c r="X3340" t="s">
        <v>8199</v>
      </c>
      <c r="Y3340">
        <v>2021</v>
      </c>
      <c r="Z3340">
        <v>2</v>
      </c>
    </row>
    <row r="3341" spans="1:26" x14ac:dyDescent="0.25">
      <c r="A3341" t="s">
        <v>8133</v>
      </c>
      <c r="B3341" t="s">
        <v>8134</v>
      </c>
      <c r="C3341" t="s">
        <v>8134</v>
      </c>
      <c r="D3341">
        <v>0</v>
      </c>
      <c r="E3341">
        <v>135</v>
      </c>
      <c r="F3341">
        <v>2</v>
      </c>
      <c r="G3341">
        <v>15</v>
      </c>
      <c r="H3341" t="s">
        <v>8183</v>
      </c>
      <c r="I3341" t="s">
        <v>5529</v>
      </c>
      <c r="J3341" t="s">
        <v>145</v>
      </c>
      <c r="K3341" t="s">
        <v>8167</v>
      </c>
      <c r="L3341" s="5">
        <v>5.7</v>
      </c>
      <c r="M3341" t="s">
        <v>8178</v>
      </c>
      <c r="N3341" s="6">
        <v>53325</v>
      </c>
      <c r="O3341" t="s">
        <v>8179</v>
      </c>
      <c r="P3341" s="6">
        <v>25000000</v>
      </c>
      <c r="Q3341" s="6">
        <v>8568339</v>
      </c>
      <c r="R3341">
        <v>-16431661</v>
      </c>
      <c r="S3341" t="s">
        <v>8185</v>
      </c>
      <c r="T3341" s="7">
        <v>44715</v>
      </c>
      <c r="U3341" t="s">
        <v>8135</v>
      </c>
      <c r="V3341" s="7">
        <v>44715</v>
      </c>
      <c r="W3341" t="s">
        <v>8208</v>
      </c>
      <c r="X3341" t="s">
        <v>1465</v>
      </c>
      <c r="Y3341">
        <v>2022</v>
      </c>
      <c r="Z3341">
        <v>3</v>
      </c>
    </row>
    <row r="3342" spans="1:26" x14ac:dyDescent="0.25">
      <c r="A3342" t="s">
        <v>8136</v>
      </c>
      <c r="B3342" t="s">
        <v>8137</v>
      </c>
      <c r="C3342" t="s">
        <v>8137</v>
      </c>
      <c r="D3342">
        <v>0</v>
      </c>
      <c r="E3342">
        <v>116</v>
      </c>
      <c r="F3342">
        <v>1</v>
      </c>
      <c r="G3342">
        <v>56</v>
      </c>
      <c r="H3342" t="s">
        <v>8177</v>
      </c>
      <c r="I3342" t="s">
        <v>145</v>
      </c>
      <c r="J3342" t="s">
        <v>83</v>
      </c>
      <c r="K3342" t="s">
        <v>8166</v>
      </c>
      <c r="L3342" s="5">
        <v>7</v>
      </c>
      <c r="M3342" t="s">
        <v>8178</v>
      </c>
      <c r="N3342" s="6">
        <v>165677</v>
      </c>
      <c r="O3342" t="s">
        <v>8182</v>
      </c>
      <c r="P3342" s="6">
        <v>43000000</v>
      </c>
      <c r="Q3342" s="6">
        <v>22957625</v>
      </c>
      <c r="R3342">
        <v>-20042375</v>
      </c>
      <c r="S3342" t="s">
        <v>8185</v>
      </c>
      <c r="T3342" s="7">
        <v>44443</v>
      </c>
      <c r="U3342" t="s">
        <v>4024</v>
      </c>
      <c r="V3342" s="7">
        <v>44443</v>
      </c>
      <c r="W3342" t="s">
        <v>8211</v>
      </c>
      <c r="X3342" t="s">
        <v>8206</v>
      </c>
      <c r="Y3342">
        <v>2021</v>
      </c>
      <c r="Z3342">
        <v>4</v>
      </c>
    </row>
    <row r="3343" spans="1:26" x14ac:dyDescent="0.25">
      <c r="A3343" t="s">
        <v>8138</v>
      </c>
      <c r="B3343" t="s">
        <v>8139</v>
      </c>
      <c r="C3343" t="s">
        <v>8139</v>
      </c>
      <c r="D3343">
        <v>0</v>
      </c>
      <c r="E3343">
        <v>136</v>
      </c>
      <c r="F3343">
        <v>2</v>
      </c>
      <c r="G3343">
        <v>16</v>
      </c>
      <c r="H3343" t="s">
        <v>8183</v>
      </c>
      <c r="I3343" t="s">
        <v>132</v>
      </c>
      <c r="J3343" t="s">
        <v>145</v>
      </c>
      <c r="K3343" t="s">
        <v>5802</v>
      </c>
      <c r="L3343" s="5">
        <v>7.1</v>
      </c>
      <c r="M3343" t="s">
        <v>8181</v>
      </c>
      <c r="N3343" s="6">
        <v>74646</v>
      </c>
      <c r="O3343" t="s">
        <v>8179</v>
      </c>
      <c r="P3343" s="6">
        <v>35000000</v>
      </c>
      <c r="Q3343" s="6">
        <v>2180452</v>
      </c>
      <c r="R3343">
        <v>-32819548</v>
      </c>
      <c r="S3343" t="s">
        <v>8185</v>
      </c>
      <c r="T3343" s="7">
        <v>43994</v>
      </c>
      <c r="U3343" t="s">
        <v>3751</v>
      </c>
      <c r="V3343" s="7">
        <v>43994</v>
      </c>
      <c r="W3343" t="s">
        <v>8208</v>
      </c>
      <c r="X3343" t="s">
        <v>1465</v>
      </c>
      <c r="Y3343">
        <v>2020</v>
      </c>
      <c r="Z3343">
        <v>12</v>
      </c>
    </row>
    <row r="3344" spans="1:26" x14ac:dyDescent="0.25">
      <c r="A3344" t="s">
        <v>8140</v>
      </c>
      <c r="B3344" t="s">
        <v>8141</v>
      </c>
      <c r="C3344" t="s">
        <v>8141</v>
      </c>
      <c r="D3344">
        <v>0</v>
      </c>
      <c r="E3344">
        <v>107</v>
      </c>
      <c r="F3344">
        <v>1</v>
      </c>
      <c r="G3344">
        <v>47</v>
      </c>
      <c r="H3344" t="s">
        <v>8177</v>
      </c>
      <c r="I3344" t="s">
        <v>132</v>
      </c>
      <c r="J3344" t="s">
        <v>83</v>
      </c>
      <c r="K3344" t="s">
        <v>3857</v>
      </c>
      <c r="L3344" s="5">
        <v>7.2</v>
      </c>
      <c r="M3344" t="s">
        <v>8181</v>
      </c>
      <c r="N3344" s="6">
        <v>359425</v>
      </c>
      <c r="O3344" t="s">
        <v>8182</v>
      </c>
      <c r="P3344" s="6">
        <v>35000000</v>
      </c>
      <c r="Q3344" s="6">
        <v>79628200</v>
      </c>
      <c r="R3344">
        <v>44628200</v>
      </c>
      <c r="S3344" t="s">
        <v>8175</v>
      </c>
      <c r="T3344" s="7">
        <v>44814</v>
      </c>
      <c r="U3344" t="s">
        <v>4426</v>
      </c>
      <c r="V3344" s="7">
        <v>44814</v>
      </c>
      <c r="W3344" t="s">
        <v>8211</v>
      </c>
      <c r="X3344" t="s">
        <v>8206</v>
      </c>
      <c r="Y3344">
        <v>2022</v>
      </c>
      <c r="Z3344">
        <v>10</v>
      </c>
    </row>
    <row r="3345" spans="1:26" x14ac:dyDescent="0.25">
      <c r="A3345" t="s">
        <v>8142</v>
      </c>
      <c r="B3345" t="s">
        <v>8143</v>
      </c>
      <c r="C3345" t="s">
        <v>8143</v>
      </c>
      <c r="D3345">
        <v>0</v>
      </c>
      <c r="E3345">
        <v>107</v>
      </c>
      <c r="F3345">
        <v>1</v>
      </c>
      <c r="G3345">
        <v>47</v>
      </c>
      <c r="H3345" t="s">
        <v>8177</v>
      </c>
      <c r="I3345" t="s">
        <v>145</v>
      </c>
      <c r="J3345" t="s">
        <v>5802</v>
      </c>
      <c r="K3345" t="s">
        <v>5802</v>
      </c>
      <c r="L3345" s="5">
        <v>7.3</v>
      </c>
      <c r="M3345" t="s">
        <v>8181</v>
      </c>
      <c r="N3345" s="6">
        <v>175977</v>
      </c>
      <c r="O3345" t="s">
        <v>8182</v>
      </c>
      <c r="P3345" s="6">
        <v>5000000</v>
      </c>
      <c r="Q3345" s="6">
        <v>39458207</v>
      </c>
      <c r="R3345">
        <v>34458207</v>
      </c>
      <c r="S3345" t="s">
        <v>8175</v>
      </c>
      <c r="T3345" s="7">
        <v>44085</v>
      </c>
      <c r="U3345" t="s">
        <v>8094</v>
      </c>
      <c r="V3345" s="7">
        <v>44085</v>
      </c>
      <c r="W3345" t="s">
        <v>8211</v>
      </c>
      <c r="X3345" t="s">
        <v>1465</v>
      </c>
      <c r="Y3345">
        <v>2020</v>
      </c>
      <c r="Z3345">
        <v>11</v>
      </c>
    </row>
    <row r="3346" spans="1:26" x14ac:dyDescent="0.25">
      <c r="A3346" t="s">
        <v>8144</v>
      </c>
      <c r="B3346" t="s">
        <v>8145</v>
      </c>
      <c r="C3346" t="s">
        <v>8145</v>
      </c>
      <c r="D3346">
        <v>0</v>
      </c>
      <c r="E3346">
        <v>138</v>
      </c>
      <c r="F3346">
        <v>2</v>
      </c>
      <c r="G3346">
        <v>18</v>
      </c>
      <c r="H3346" t="s">
        <v>8183</v>
      </c>
      <c r="I3346" t="s">
        <v>5529</v>
      </c>
      <c r="J3346" t="s">
        <v>8158</v>
      </c>
      <c r="K3346" t="s">
        <v>145</v>
      </c>
      <c r="L3346" s="5">
        <v>6.6</v>
      </c>
      <c r="M3346" t="s">
        <v>8178</v>
      </c>
      <c r="N3346" s="6">
        <v>220617</v>
      </c>
      <c r="O3346" t="s">
        <v>8182</v>
      </c>
      <c r="P3346" s="6">
        <v>200000000</v>
      </c>
      <c r="Q3346" s="6">
        <v>14400000</v>
      </c>
      <c r="R3346">
        <v>-185600000</v>
      </c>
      <c r="S3346" t="s">
        <v>8185</v>
      </c>
      <c r="T3346" s="7">
        <v>44377</v>
      </c>
      <c r="U3346" t="s">
        <v>5207</v>
      </c>
      <c r="V3346" s="7">
        <v>44377</v>
      </c>
      <c r="W3346" t="s">
        <v>8208</v>
      </c>
      <c r="X3346" t="s">
        <v>8202</v>
      </c>
      <c r="Y3346">
        <v>2021</v>
      </c>
      <c r="Z3346">
        <v>30</v>
      </c>
    </row>
    <row r="3347" spans="1:26" x14ac:dyDescent="0.25">
      <c r="A3347" t="s">
        <v>8146</v>
      </c>
      <c r="B3347" t="s">
        <v>8147</v>
      </c>
      <c r="C3347" t="s">
        <v>8147</v>
      </c>
      <c r="D3347">
        <v>0</v>
      </c>
      <c r="E3347">
        <v>126</v>
      </c>
      <c r="F3347">
        <v>2</v>
      </c>
      <c r="G3347">
        <v>6</v>
      </c>
      <c r="H3347" t="s">
        <v>8183</v>
      </c>
      <c r="I3347" t="s">
        <v>8160</v>
      </c>
      <c r="J3347" t="s">
        <v>145</v>
      </c>
      <c r="K3347" t="s">
        <v>8167</v>
      </c>
      <c r="L3347" s="5">
        <v>7.4</v>
      </c>
      <c r="M3347" t="s">
        <v>8181</v>
      </c>
      <c r="N3347" s="6">
        <v>88568</v>
      </c>
      <c r="O3347" t="s">
        <v>8179</v>
      </c>
      <c r="P3347" s="6">
        <v>26000000</v>
      </c>
      <c r="Q3347" s="6">
        <v>7478009</v>
      </c>
      <c r="R3347">
        <v>-18521991</v>
      </c>
      <c r="S3347" t="s">
        <v>8185</v>
      </c>
      <c r="T3347" s="7">
        <v>44228</v>
      </c>
      <c r="U3347" t="s">
        <v>8148</v>
      </c>
      <c r="V3347" s="7">
        <v>44228</v>
      </c>
      <c r="W3347" t="s">
        <v>8201</v>
      </c>
      <c r="X3347" t="s">
        <v>8205</v>
      </c>
      <c r="Y3347">
        <v>2021</v>
      </c>
      <c r="Z3347">
        <v>1</v>
      </c>
    </row>
    <row r="3348" spans="1:26" x14ac:dyDescent="0.25">
      <c r="A3348" t="s">
        <v>8149</v>
      </c>
      <c r="B3348" t="s">
        <v>8150</v>
      </c>
      <c r="C3348" t="s">
        <v>8150</v>
      </c>
      <c r="D3348">
        <v>0</v>
      </c>
      <c r="E3348">
        <v>88</v>
      </c>
      <c r="F3348">
        <v>1</v>
      </c>
      <c r="G3348">
        <v>28</v>
      </c>
      <c r="H3348" t="s">
        <v>8177</v>
      </c>
      <c r="I3348" t="s">
        <v>5529</v>
      </c>
      <c r="J3348" t="s">
        <v>8158</v>
      </c>
      <c r="K3348" t="s">
        <v>83</v>
      </c>
      <c r="L3348" s="5">
        <v>5.7</v>
      </c>
      <c r="M3348" t="s">
        <v>8178</v>
      </c>
      <c r="N3348" s="6">
        <v>56955</v>
      </c>
      <c r="O3348" t="s">
        <v>8179</v>
      </c>
      <c r="P3348" s="6">
        <v>15000000</v>
      </c>
      <c r="Q3348" s="6">
        <v>65774490</v>
      </c>
      <c r="R3348">
        <v>50774490</v>
      </c>
      <c r="S3348" t="s">
        <v>8175</v>
      </c>
      <c r="T3348" s="7">
        <v>44378</v>
      </c>
      <c r="U3348" t="s">
        <v>7760</v>
      </c>
      <c r="V3348" s="7">
        <v>44378</v>
      </c>
      <c r="W3348" t="s">
        <v>8209</v>
      </c>
      <c r="X3348" t="s">
        <v>8199</v>
      </c>
      <c r="Y3348">
        <v>2021</v>
      </c>
      <c r="Z3348">
        <v>1</v>
      </c>
    </row>
    <row r="3349" spans="1:26" x14ac:dyDescent="0.25">
      <c r="A3349" t="s">
        <v>8151</v>
      </c>
      <c r="B3349" t="s">
        <v>8152</v>
      </c>
      <c r="C3349" t="s">
        <v>8152</v>
      </c>
      <c r="D3349">
        <v>0</v>
      </c>
      <c r="E3349">
        <v>118</v>
      </c>
      <c r="F3349">
        <v>1</v>
      </c>
      <c r="G3349">
        <v>58</v>
      </c>
      <c r="H3349" t="s">
        <v>8177</v>
      </c>
      <c r="I3349" t="s">
        <v>132</v>
      </c>
      <c r="J3349" t="s">
        <v>8162</v>
      </c>
      <c r="K3349" t="s">
        <v>145</v>
      </c>
      <c r="L3349" s="5">
        <v>6.4</v>
      </c>
      <c r="M3349" t="s">
        <v>8178</v>
      </c>
      <c r="N3349" s="6">
        <v>141433</v>
      </c>
      <c r="O3349" t="s">
        <v>8182</v>
      </c>
      <c r="P3349" s="6">
        <v>14000000</v>
      </c>
      <c r="Q3349" s="6">
        <v>1351662</v>
      </c>
      <c r="R3349">
        <v>-12648338</v>
      </c>
      <c r="S3349" t="s">
        <v>8185</v>
      </c>
      <c r="T3349" s="7">
        <v>44086</v>
      </c>
      <c r="U3349" t="s">
        <v>6857</v>
      </c>
      <c r="V3349" s="7">
        <v>44086</v>
      </c>
      <c r="W3349" t="s">
        <v>8211</v>
      </c>
      <c r="X3349" t="s">
        <v>8206</v>
      </c>
      <c r="Y3349">
        <v>2020</v>
      </c>
      <c r="Z3349">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1491-3E35-4747-8876-D0BE3DA01856}">
  <dimension ref="A1:G326"/>
  <sheetViews>
    <sheetView tabSelected="1" topLeftCell="A56" workbookViewId="0">
      <selection activeCell="L70" sqref="L70"/>
    </sheetView>
  </sheetViews>
  <sheetFormatPr defaultRowHeight="15" x14ac:dyDescent="0.25"/>
  <cols>
    <col min="1" max="2" width="13.140625" bestFit="1" customWidth="1"/>
    <col min="3" max="3" width="13.7109375" bestFit="1" customWidth="1"/>
  </cols>
  <sheetData>
    <row r="1" spans="1:2" x14ac:dyDescent="0.25">
      <c r="A1" t="s">
        <v>8216</v>
      </c>
    </row>
    <row r="2" spans="1:2" x14ac:dyDescent="0.25">
      <c r="B2" t="s">
        <v>8217</v>
      </c>
    </row>
    <row r="3" spans="1:2" x14ac:dyDescent="0.25">
      <c r="A3" t="s">
        <v>8218</v>
      </c>
    </row>
    <row r="4" spans="1:2" x14ac:dyDescent="0.25">
      <c r="A4">
        <v>3348</v>
      </c>
      <c r="B4" s="6">
        <f>GETPIVOTDATA("id",$A$3)</f>
        <v>3348</v>
      </c>
    </row>
    <row r="7" spans="1:2" x14ac:dyDescent="0.25">
      <c r="A7" t="s">
        <v>8219</v>
      </c>
      <c r="B7" t="s">
        <v>8220</v>
      </c>
    </row>
    <row r="9" spans="1:2" x14ac:dyDescent="0.25">
      <c r="A9" t="s">
        <v>8221</v>
      </c>
    </row>
    <row r="10" spans="1:2" x14ac:dyDescent="0.25">
      <c r="A10">
        <v>6.7385304659498146</v>
      </c>
      <c r="B10" s="5">
        <f>GETPIVOTDATA("averageRating",$A$9)</f>
        <v>6.7385304659498146</v>
      </c>
    </row>
    <row r="12" spans="1:2" x14ac:dyDescent="0.25">
      <c r="A12" t="s">
        <v>8222</v>
      </c>
      <c r="B12" t="s">
        <v>8223</v>
      </c>
    </row>
    <row r="14" spans="1:2" x14ac:dyDescent="0.25">
      <c r="A14" t="s">
        <v>8224</v>
      </c>
    </row>
    <row r="15" spans="1:2" x14ac:dyDescent="0.25">
      <c r="A15" s="6">
        <v>168715109116</v>
      </c>
      <c r="B15" s="27">
        <f>GETPIVOTDATA("budget",$A$14)</f>
        <v>168715109116</v>
      </c>
    </row>
    <row r="18" spans="1:2" x14ac:dyDescent="0.25">
      <c r="A18" t="s">
        <v>8225</v>
      </c>
      <c r="B18" s="27" t="s">
        <v>8289</v>
      </c>
    </row>
    <row r="20" spans="1:2" x14ac:dyDescent="0.25">
      <c r="A20" t="s">
        <v>8244</v>
      </c>
    </row>
    <row r="21" spans="1:2" x14ac:dyDescent="0.25">
      <c r="A21" s="6">
        <v>554423191764</v>
      </c>
      <c r="B21" s="27">
        <f>GETPIVOTDATA("gross",$A$20)</f>
        <v>554423191764</v>
      </c>
    </row>
    <row r="24" spans="1:2" x14ac:dyDescent="0.25">
      <c r="A24" t="s">
        <v>8228</v>
      </c>
      <c r="B24" t="s">
        <v>8226</v>
      </c>
    </row>
    <row r="26" spans="1:2" x14ac:dyDescent="0.25">
      <c r="A26" t="s">
        <v>8227</v>
      </c>
    </row>
    <row r="27" spans="1:2" x14ac:dyDescent="0.25">
      <c r="A27" s="6">
        <v>385708082648</v>
      </c>
      <c r="B27" s="27">
        <f>GETPIVOTDATA("Profit",$A$26)</f>
        <v>385708082648</v>
      </c>
    </row>
    <row r="29" spans="1:2" x14ac:dyDescent="0.25">
      <c r="A29" t="s">
        <v>8230</v>
      </c>
      <c r="B29" t="s">
        <v>8245</v>
      </c>
    </row>
    <row r="31" spans="1:2" x14ac:dyDescent="0.25">
      <c r="A31" t="s">
        <v>8229</v>
      </c>
    </row>
    <row r="32" spans="1:2" x14ac:dyDescent="0.25">
      <c r="A32" s="6">
        <v>3348</v>
      </c>
      <c r="B32" s="6">
        <f>GETPIVOTDATA("directors",$A$31)</f>
        <v>3348</v>
      </c>
    </row>
    <row r="34" spans="1:7" x14ac:dyDescent="0.25">
      <c r="A34" t="s">
        <v>8231</v>
      </c>
      <c r="B34" t="s">
        <v>8246</v>
      </c>
    </row>
    <row r="36" spans="1:7" x14ac:dyDescent="0.25">
      <c r="B36" s="15" t="s">
        <v>8288</v>
      </c>
    </row>
    <row r="37" spans="1:7" x14ac:dyDescent="0.25">
      <c r="B37" t="s">
        <v>8188</v>
      </c>
      <c r="C37" t="s">
        <v>8186</v>
      </c>
      <c r="D37" t="s">
        <v>8189</v>
      </c>
      <c r="E37" t="s">
        <v>8178</v>
      </c>
      <c r="F37" t="s">
        <v>8181</v>
      </c>
      <c r="G37" t="s">
        <v>8242</v>
      </c>
    </row>
    <row r="38" spans="1:7" x14ac:dyDescent="0.25">
      <c r="A38" t="s">
        <v>8218</v>
      </c>
      <c r="B38">
        <v>99</v>
      </c>
      <c r="C38">
        <v>2</v>
      </c>
      <c r="D38">
        <v>3</v>
      </c>
      <c r="E38">
        <v>1954</v>
      </c>
      <c r="F38">
        <v>1290</v>
      </c>
      <c r="G38">
        <v>3348</v>
      </c>
    </row>
    <row r="39" spans="1:7" x14ac:dyDescent="0.25">
      <c r="B39">
        <f>GETPIVOTDATA("id",$A$36,"Movie Type","Average")</f>
        <v>99</v>
      </c>
      <c r="C39">
        <f>GETPIVOTDATA("id",$A$36,"Movie Type","BlockBuster")</f>
        <v>2</v>
      </c>
      <c r="D39">
        <f>GETPIVOTDATA("id",$A$36,"Movie Type","Flop")</f>
        <v>3</v>
      </c>
      <c r="E39">
        <f>GETPIVOTDATA("id",$A$36,"Movie Type","Hit")</f>
        <v>1954</v>
      </c>
      <c r="F39">
        <f>GETPIVOTDATA("id",$A$36,"Movie Type","Superhit")</f>
        <v>1290</v>
      </c>
      <c r="G39">
        <f>GETPIVOTDATA("id",$A$36)</f>
        <v>3348</v>
      </c>
    </row>
    <row r="41" spans="1:7" x14ac:dyDescent="0.25">
      <c r="A41" t="s">
        <v>8234</v>
      </c>
      <c r="B41" t="s">
        <v>8232</v>
      </c>
    </row>
    <row r="43" spans="1:7" x14ac:dyDescent="0.25">
      <c r="A43" t="s">
        <v>8233</v>
      </c>
    </row>
    <row r="44" spans="1:7" x14ac:dyDescent="0.25">
      <c r="A44" s="6">
        <v>2923706026</v>
      </c>
      <c r="B44" s="27">
        <f>GETPIVOTDATA("gross",$A$43)</f>
        <v>2923706026</v>
      </c>
    </row>
    <row r="46" spans="1:7" x14ac:dyDescent="0.25">
      <c r="A46" t="s">
        <v>8237</v>
      </c>
      <c r="B46" t="s">
        <v>8235</v>
      </c>
    </row>
    <row r="48" spans="1:7" x14ac:dyDescent="0.25">
      <c r="A48" t="s">
        <v>8236</v>
      </c>
    </row>
    <row r="49" spans="1:2" x14ac:dyDescent="0.25">
      <c r="A49" s="6">
        <v>2686706026</v>
      </c>
      <c r="B49" s="27">
        <f>GETPIVOTDATA("Profit",$A$48)</f>
        <v>2686706026</v>
      </c>
    </row>
    <row r="51" spans="1:2" x14ac:dyDescent="0.25">
      <c r="A51" t="s">
        <v>8238</v>
      </c>
      <c r="B51" t="s">
        <v>8239</v>
      </c>
    </row>
    <row r="54" spans="1:2" x14ac:dyDescent="0.25">
      <c r="A54" t="s">
        <v>8240</v>
      </c>
    </row>
    <row r="55" spans="1:2" x14ac:dyDescent="0.25">
      <c r="A55" s="5">
        <v>215549.23506571088</v>
      </c>
      <c r="B55" s="5">
        <f>GETPIVOTDATA("numVotes",$A$54)</f>
        <v>215549.23506571088</v>
      </c>
    </row>
    <row r="58" spans="1:2" x14ac:dyDescent="0.25">
      <c r="A58" t="s">
        <v>8247</v>
      </c>
      <c r="B58" t="s">
        <v>8248</v>
      </c>
    </row>
    <row r="60" spans="1:2" x14ac:dyDescent="0.25">
      <c r="A60" t="s">
        <v>8218</v>
      </c>
    </row>
    <row r="61" spans="1:2" x14ac:dyDescent="0.25">
      <c r="A61">
        <v>3348</v>
      </c>
    </row>
    <row r="73" spans="1:2" x14ac:dyDescent="0.25">
      <c r="A73" t="s">
        <v>8249</v>
      </c>
      <c r="B73" t="s">
        <v>8250</v>
      </c>
    </row>
    <row r="75" spans="1:2" x14ac:dyDescent="0.25">
      <c r="A75" s="15" t="s">
        <v>8241</v>
      </c>
      <c r="B75" t="s">
        <v>8243</v>
      </c>
    </row>
    <row r="76" spans="1:2" x14ac:dyDescent="0.25">
      <c r="A76" s="16" t="s">
        <v>8211</v>
      </c>
      <c r="B76">
        <v>424</v>
      </c>
    </row>
    <row r="77" spans="1:2" x14ac:dyDescent="0.25">
      <c r="A77" s="16" t="s">
        <v>8208</v>
      </c>
      <c r="B77">
        <v>358</v>
      </c>
    </row>
    <row r="78" spans="1:2" x14ac:dyDescent="0.25">
      <c r="A78" s="16" t="s">
        <v>8213</v>
      </c>
      <c r="B78">
        <v>342</v>
      </c>
    </row>
    <row r="79" spans="1:2" x14ac:dyDescent="0.25">
      <c r="A79" s="16" t="s">
        <v>8196</v>
      </c>
      <c r="B79">
        <v>338</v>
      </c>
    </row>
    <row r="80" spans="1:2" x14ac:dyDescent="0.25">
      <c r="A80" s="16" t="s">
        <v>8209</v>
      </c>
      <c r="B80">
        <v>286</v>
      </c>
    </row>
    <row r="81" spans="1:2" x14ac:dyDescent="0.25">
      <c r="A81" s="16" t="s">
        <v>8198</v>
      </c>
      <c r="B81">
        <v>257</v>
      </c>
    </row>
    <row r="82" spans="1:2" x14ac:dyDescent="0.25">
      <c r="A82" s="16" t="s">
        <v>8203</v>
      </c>
      <c r="B82">
        <v>256</v>
      </c>
    </row>
    <row r="83" spans="1:2" x14ac:dyDescent="0.25">
      <c r="A83" s="16" t="s">
        <v>8212</v>
      </c>
      <c r="B83">
        <v>237</v>
      </c>
    </row>
    <row r="84" spans="1:2" x14ac:dyDescent="0.25">
      <c r="A84" s="16" t="s">
        <v>8207</v>
      </c>
      <c r="B84">
        <v>236</v>
      </c>
    </row>
    <row r="85" spans="1:2" x14ac:dyDescent="0.25">
      <c r="A85" s="16" t="s">
        <v>8204</v>
      </c>
      <c r="B85">
        <v>227</v>
      </c>
    </row>
    <row r="86" spans="1:2" x14ac:dyDescent="0.25">
      <c r="A86" s="16" t="s">
        <v>8201</v>
      </c>
      <c r="B86">
        <v>193</v>
      </c>
    </row>
    <row r="87" spans="1:2" x14ac:dyDescent="0.25">
      <c r="A87" s="16" t="s">
        <v>8210</v>
      </c>
      <c r="B87">
        <v>189</v>
      </c>
    </row>
    <row r="88" spans="1:2" x14ac:dyDescent="0.25">
      <c r="A88" s="16" t="s">
        <v>8192</v>
      </c>
      <c r="B88">
        <v>5</v>
      </c>
    </row>
    <row r="89" spans="1:2" x14ac:dyDescent="0.25">
      <c r="A89" s="16" t="s">
        <v>8242</v>
      </c>
      <c r="B89">
        <v>3348</v>
      </c>
    </row>
    <row r="90" spans="1:2" x14ac:dyDescent="0.25">
      <c r="A90" s="16"/>
    </row>
    <row r="91" spans="1:2" x14ac:dyDescent="0.25">
      <c r="A91" s="16"/>
    </row>
    <row r="92" spans="1:2" x14ac:dyDescent="0.25">
      <c r="A92" t="s">
        <v>8251</v>
      </c>
      <c r="B92" t="s">
        <v>8252</v>
      </c>
    </row>
    <row r="94" spans="1:2" x14ac:dyDescent="0.25">
      <c r="A94" s="15" t="s">
        <v>8241</v>
      </c>
      <c r="B94" t="s">
        <v>8243</v>
      </c>
    </row>
    <row r="95" spans="1:2" x14ac:dyDescent="0.25">
      <c r="A95" s="16" t="s">
        <v>1465</v>
      </c>
      <c r="B95">
        <v>716</v>
      </c>
    </row>
    <row r="96" spans="1:2" x14ac:dyDescent="0.25">
      <c r="A96" s="16" t="s">
        <v>8199</v>
      </c>
      <c r="B96">
        <v>613</v>
      </c>
    </row>
    <row r="97" spans="1:2" x14ac:dyDescent="0.25">
      <c r="A97" s="16" t="s">
        <v>8202</v>
      </c>
      <c r="B97">
        <v>558</v>
      </c>
    </row>
    <row r="98" spans="1:2" x14ac:dyDescent="0.25">
      <c r="A98" s="16" t="s">
        <v>8205</v>
      </c>
      <c r="B98">
        <v>459</v>
      </c>
    </row>
    <row r="99" spans="1:2" x14ac:dyDescent="0.25">
      <c r="A99" s="16" t="s">
        <v>8197</v>
      </c>
      <c r="B99">
        <v>378</v>
      </c>
    </row>
    <row r="100" spans="1:2" x14ac:dyDescent="0.25">
      <c r="A100" s="16" t="s">
        <v>8206</v>
      </c>
      <c r="B100">
        <v>327</v>
      </c>
    </row>
    <row r="101" spans="1:2" x14ac:dyDescent="0.25">
      <c r="A101" s="16" t="s">
        <v>8200</v>
      </c>
      <c r="B101">
        <v>292</v>
      </c>
    </row>
    <row r="102" spans="1:2" x14ac:dyDescent="0.25">
      <c r="A102" s="16" t="s">
        <v>8192</v>
      </c>
      <c r="B102">
        <v>5</v>
      </c>
    </row>
    <row r="103" spans="1:2" x14ac:dyDescent="0.25">
      <c r="A103" s="16" t="s">
        <v>8242</v>
      </c>
      <c r="B103">
        <v>3348</v>
      </c>
    </row>
    <row r="104" spans="1:2" x14ac:dyDescent="0.25">
      <c r="A104" t="s">
        <v>8253</v>
      </c>
      <c r="B104" t="s">
        <v>8254</v>
      </c>
    </row>
    <row r="106" spans="1:2" x14ac:dyDescent="0.25">
      <c r="A106" s="15" t="s">
        <v>8241</v>
      </c>
      <c r="B106" t="s">
        <v>8243</v>
      </c>
    </row>
    <row r="107" spans="1:2" x14ac:dyDescent="0.25">
      <c r="A107" s="16" t="s">
        <v>5529</v>
      </c>
      <c r="B107">
        <v>1171</v>
      </c>
    </row>
    <row r="108" spans="1:2" x14ac:dyDescent="0.25">
      <c r="A108" s="16" t="s">
        <v>132</v>
      </c>
      <c r="B108">
        <v>701</v>
      </c>
    </row>
    <row r="109" spans="1:2" x14ac:dyDescent="0.25">
      <c r="A109" s="16" t="s">
        <v>145</v>
      </c>
      <c r="B109">
        <v>474</v>
      </c>
    </row>
    <row r="110" spans="1:2" x14ac:dyDescent="0.25">
      <c r="A110" s="16" t="s">
        <v>8158</v>
      </c>
      <c r="B110">
        <v>345</v>
      </c>
    </row>
    <row r="111" spans="1:2" x14ac:dyDescent="0.25">
      <c r="A111" s="16" t="s">
        <v>8162</v>
      </c>
      <c r="B111">
        <v>219</v>
      </c>
    </row>
    <row r="112" spans="1:2" x14ac:dyDescent="0.25">
      <c r="A112" s="16" t="s">
        <v>8242</v>
      </c>
      <c r="B112">
        <v>2910</v>
      </c>
    </row>
    <row r="117" spans="1:2" x14ac:dyDescent="0.25">
      <c r="A117" t="s">
        <v>8255</v>
      </c>
      <c r="B117" t="s">
        <v>8256</v>
      </c>
    </row>
    <row r="119" spans="1:2" x14ac:dyDescent="0.25">
      <c r="A119" s="15" t="s">
        <v>8241</v>
      </c>
      <c r="B119" t="s">
        <v>8243</v>
      </c>
    </row>
    <row r="120" spans="1:2" x14ac:dyDescent="0.25">
      <c r="A120" s="16" t="s">
        <v>145</v>
      </c>
      <c r="B120">
        <v>748</v>
      </c>
    </row>
    <row r="121" spans="1:2" x14ac:dyDescent="0.25">
      <c r="A121" s="16" t="s">
        <v>8158</v>
      </c>
      <c r="B121">
        <v>550</v>
      </c>
    </row>
    <row r="122" spans="1:2" x14ac:dyDescent="0.25">
      <c r="A122" s="16" t="s">
        <v>8162</v>
      </c>
      <c r="B122">
        <v>323</v>
      </c>
    </row>
    <row r="123" spans="1:2" x14ac:dyDescent="0.25">
      <c r="A123" s="16" t="s">
        <v>132</v>
      </c>
      <c r="B123">
        <v>261</v>
      </c>
    </row>
    <row r="124" spans="1:2" x14ac:dyDescent="0.25">
      <c r="A124" s="16" t="s">
        <v>8166</v>
      </c>
      <c r="B124">
        <v>224</v>
      </c>
    </row>
    <row r="125" spans="1:2" x14ac:dyDescent="0.25">
      <c r="A125" s="16" t="s">
        <v>8242</v>
      </c>
      <c r="B125">
        <v>2106</v>
      </c>
    </row>
    <row r="130" spans="1:2" x14ac:dyDescent="0.25">
      <c r="A130" t="s">
        <v>8257</v>
      </c>
      <c r="B130" t="s">
        <v>8258</v>
      </c>
    </row>
    <row r="132" spans="1:2" x14ac:dyDescent="0.25">
      <c r="A132" s="15" t="s">
        <v>8241</v>
      </c>
      <c r="B132" t="s">
        <v>8243</v>
      </c>
    </row>
    <row r="133" spans="1:2" x14ac:dyDescent="0.25">
      <c r="A133" s="16" t="s">
        <v>139</v>
      </c>
      <c r="B133" s="6">
        <v>30</v>
      </c>
    </row>
    <row r="134" spans="1:2" x14ac:dyDescent="0.25">
      <c r="A134" s="16" t="s">
        <v>236</v>
      </c>
      <c r="B134" s="6">
        <v>23</v>
      </c>
    </row>
    <row r="135" spans="1:2" x14ac:dyDescent="0.25">
      <c r="A135" s="16" t="s">
        <v>88</v>
      </c>
      <c r="B135" s="6">
        <v>21</v>
      </c>
    </row>
    <row r="136" spans="1:2" x14ac:dyDescent="0.25">
      <c r="A136" s="16" t="s">
        <v>69</v>
      </c>
      <c r="B136" s="6">
        <v>20</v>
      </c>
    </row>
    <row r="137" spans="1:2" x14ac:dyDescent="0.25">
      <c r="A137" s="16" t="s">
        <v>507</v>
      </c>
      <c r="B137" s="6">
        <v>19</v>
      </c>
    </row>
    <row r="138" spans="1:2" x14ac:dyDescent="0.25">
      <c r="A138" s="16" t="s">
        <v>575</v>
      </c>
      <c r="B138" s="6">
        <v>18</v>
      </c>
    </row>
    <row r="139" spans="1:2" x14ac:dyDescent="0.25">
      <c r="A139" s="16" t="s">
        <v>501</v>
      </c>
      <c r="B139" s="6">
        <v>16</v>
      </c>
    </row>
    <row r="140" spans="1:2" x14ac:dyDescent="0.25">
      <c r="A140" s="16" t="s">
        <v>1410</v>
      </c>
      <c r="B140" s="6">
        <v>15</v>
      </c>
    </row>
    <row r="141" spans="1:2" x14ac:dyDescent="0.25">
      <c r="A141" s="16" t="s">
        <v>676</v>
      </c>
      <c r="B141" s="6">
        <v>14</v>
      </c>
    </row>
    <row r="142" spans="1:2" x14ac:dyDescent="0.25">
      <c r="A142" s="16" t="s">
        <v>186</v>
      </c>
      <c r="B142" s="6">
        <v>14</v>
      </c>
    </row>
    <row r="143" spans="1:2" x14ac:dyDescent="0.25">
      <c r="A143" s="16" t="s">
        <v>924</v>
      </c>
      <c r="B143" s="6">
        <v>14</v>
      </c>
    </row>
    <row r="144" spans="1:2" x14ac:dyDescent="0.25">
      <c r="A144" s="16" t="s">
        <v>8242</v>
      </c>
      <c r="B144">
        <v>204</v>
      </c>
    </row>
    <row r="147" spans="1:2" x14ac:dyDescent="0.25">
      <c r="A147" s="16" t="s">
        <v>8259</v>
      </c>
      <c r="B147" t="s">
        <v>8286</v>
      </c>
    </row>
    <row r="149" spans="1:2" x14ac:dyDescent="0.25">
      <c r="A149" s="15" t="s">
        <v>8241</v>
      </c>
      <c r="B149" t="s">
        <v>8221</v>
      </c>
    </row>
    <row r="150" spans="1:2" x14ac:dyDescent="0.25">
      <c r="A150" s="16" t="s">
        <v>104</v>
      </c>
      <c r="B150" s="5">
        <v>8.3000000000000007</v>
      </c>
    </row>
    <row r="151" spans="1:2" x14ac:dyDescent="0.25">
      <c r="A151" s="16" t="s">
        <v>786</v>
      </c>
      <c r="B151" s="5">
        <v>8.5</v>
      </c>
    </row>
    <row r="152" spans="1:2" x14ac:dyDescent="0.25">
      <c r="A152" s="16" t="s">
        <v>1528</v>
      </c>
      <c r="B152" s="5">
        <v>8.3000000000000007</v>
      </c>
    </row>
    <row r="153" spans="1:2" x14ac:dyDescent="0.25">
      <c r="A153" s="16" t="s">
        <v>8114</v>
      </c>
      <c r="B153" s="5">
        <v>8.6999999999999993</v>
      </c>
    </row>
    <row r="154" spans="1:2" x14ac:dyDescent="0.25">
      <c r="A154" s="16" t="s">
        <v>3961</v>
      </c>
      <c r="B154" s="5">
        <v>8.3000000000000007</v>
      </c>
    </row>
    <row r="155" spans="1:2" x14ac:dyDescent="0.25">
      <c r="A155" s="16" t="s">
        <v>6914</v>
      </c>
      <c r="B155" s="5">
        <v>8.4</v>
      </c>
    </row>
    <row r="156" spans="1:2" x14ac:dyDescent="0.25">
      <c r="A156" s="16" t="s">
        <v>8049</v>
      </c>
      <c r="B156" s="5">
        <v>8.4</v>
      </c>
    </row>
    <row r="157" spans="1:2" x14ac:dyDescent="0.25">
      <c r="A157" s="16" t="s">
        <v>4988</v>
      </c>
      <c r="B157" s="5">
        <v>8.3000000000000007</v>
      </c>
    </row>
    <row r="158" spans="1:2" x14ac:dyDescent="0.25">
      <c r="A158" s="16" t="s">
        <v>422</v>
      </c>
      <c r="B158" s="5">
        <v>8.3000000000000007</v>
      </c>
    </row>
    <row r="159" spans="1:2" x14ac:dyDescent="0.25">
      <c r="A159" s="16" t="s">
        <v>1711</v>
      </c>
      <c r="B159" s="5">
        <v>8.6</v>
      </c>
    </row>
    <row r="160" spans="1:2" x14ac:dyDescent="0.25">
      <c r="A160" s="16" t="s">
        <v>7565</v>
      </c>
      <c r="B160" s="5">
        <v>8.4</v>
      </c>
    </row>
    <row r="161" spans="1:2" x14ac:dyDescent="0.25">
      <c r="A161" s="16" t="s">
        <v>1335</v>
      </c>
      <c r="B161" s="5">
        <v>8.5</v>
      </c>
    </row>
    <row r="162" spans="1:2" x14ac:dyDescent="0.25">
      <c r="A162" s="16" t="s">
        <v>490</v>
      </c>
      <c r="B162" s="5">
        <v>8.3000000000000007</v>
      </c>
    </row>
    <row r="163" spans="1:2" x14ac:dyDescent="0.25">
      <c r="A163" s="16" t="s">
        <v>1878</v>
      </c>
      <c r="B163" s="5">
        <v>8.5</v>
      </c>
    </row>
    <row r="164" spans="1:2" x14ac:dyDescent="0.25">
      <c r="A164" s="16" t="s">
        <v>8242</v>
      </c>
      <c r="B164">
        <v>8.4142857142857128</v>
      </c>
    </row>
    <row r="167" spans="1:2" x14ac:dyDescent="0.25">
      <c r="A167" s="16" t="s">
        <v>8260</v>
      </c>
      <c r="B167" t="s">
        <v>8287</v>
      </c>
    </row>
    <row r="169" spans="1:2" x14ac:dyDescent="0.25">
      <c r="A169" s="15" t="s">
        <v>8241</v>
      </c>
      <c r="B169" t="s">
        <v>8244</v>
      </c>
    </row>
    <row r="170" spans="1:2" x14ac:dyDescent="0.25">
      <c r="A170" s="16" t="s">
        <v>4388</v>
      </c>
      <c r="B170" s="6">
        <v>2923706026</v>
      </c>
    </row>
    <row r="171" spans="1:2" x14ac:dyDescent="0.25">
      <c r="A171" s="16" t="s">
        <v>7469</v>
      </c>
      <c r="B171" s="6">
        <v>2799439100</v>
      </c>
    </row>
    <row r="172" spans="1:2" x14ac:dyDescent="0.25">
      <c r="A172" s="16" t="s">
        <v>1334</v>
      </c>
      <c r="B172" s="6">
        <v>2631587206</v>
      </c>
    </row>
    <row r="173" spans="1:2" x14ac:dyDescent="0.25">
      <c r="A173" s="16" t="s">
        <v>6199</v>
      </c>
      <c r="B173" s="6">
        <v>2320250281</v>
      </c>
    </row>
    <row r="174" spans="1:2" x14ac:dyDescent="0.25">
      <c r="A174" s="16" t="s">
        <v>1858</v>
      </c>
      <c r="B174" s="6">
        <v>2264743305</v>
      </c>
    </row>
    <row r="175" spans="1:2" x14ac:dyDescent="0.25">
      <c r="A175" s="16" t="s">
        <v>6989</v>
      </c>
      <c r="B175" s="6">
        <v>2071310218</v>
      </c>
    </row>
    <row r="176" spans="1:2" x14ac:dyDescent="0.25">
      <c r="A176" s="16" t="s">
        <v>7467</v>
      </c>
      <c r="B176" s="6">
        <v>2052415039</v>
      </c>
    </row>
    <row r="177" spans="1:2" x14ac:dyDescent="0.25">
      <c r="A177" s="16" t="s">
        <v>5088</v>
      </c>
      <c r="B177" s="6">
        <v>1921847111</v>
      </c>
    </row>
    <row r="178" spans="1:2" x14ac:dyDescent="0.25">
      <c r="A178" s="16" t="s">
        <v>1004</v>
      </c>
      <c r="B178" s="6">
        <v>1691083584</v>
      </c>
    </row>
    <row r="179" spans="1:2" x14ac:dyDescent="0.25">
      <c r="A179" s="16" t="s">
        <v>3428</v>
      </c>
      <c r="B179" s="6">
        <v>1671537444</v>
      </c>
    </row>
    <row r="180" spans="1:2" x14ac:dyDescent="0.25">
      <c r="A180" s="16" t="s">
        <v>8242</v>
      </c>
      <c r="B180">
        <v>22347919314</v>
      </c>
    </row>
    <row r="184" spans="1:2" x14ac:dyDescent="0.25">
      <c r="A184" t="s">
        <v>8261</v>
      </c>
      <c r="B184" t="s">
        <v>8262</v>
      </c>
    </row>
    <row r="186" spans="1:2" x14ac:dyDescent="0.25">
      <c r="A186" s="15" t="s">
        <v>8241</v>
      </c>
      <c r="B186" t="s">
        <v>8227</v>
      </c>
    </row>
    <row r="187" spans="1:2" x14ac:dyDescent="0.25">
      <c r="A187" s="16" t="s">
        <v>4388</v>
      </c>
      <c r="B187" s="6">
        <v>2686706026</v>
      </c>
    </row>
    <row r="188" spans="1:2" x14ac:dyDescent="0.25">
      <c r="A188" s="16" t="s">
        <v>7469</v>
      </c>
      <c r="B188" s="6">
        <v>2443439100</v>
      </c>
    </row>
    <row r="189" spans="1:2" x14ac:dyDescent="0.25">
      <c r="A189" s="16" t="s">
        <v>1334</v>
      </c>
      <c r="B189" s="6">
        <v>2326587206</v>
      </c>
    </row>
    <row r="190" spans="1:2" x14ac:dyDescent="0.25">
      <c r="A190" s="16" t="s">
        <v>1858</v>
      </c>
      <c r="B190" s="6">
        <v>2064743305</v>
      </c>
    </row>
    <row r="191" spans="1:2" x14ac:dyDescent="0.25">
      <c r="A191" s="16" t="s">
        <v>6199</v>
      </c>
      <c r="B191" s="6">
        <v>1970250281</v>
      </c>
    </row>
    <row r="192" spans="1:2" x14ac:dyDescent="0.25">
      <c r="A192" s="16" t="s">
        <v>6989</v>
      </c>
      <c r="B192" s="6">
        <v>1826310218</v>
      </c>
    </row>
    <row r="193" spans="1:2" x14ac:dyDescent="0.25">
      <c r="A193" s="16" t="s">
        <v>7467</v>
      </c>
      <c r="B193" s="6">
        <v>1731415039</v>
      </c>
    </row>
    <row r="194" spans="1:2" x14ac:dyDescent="0.25">
      <c r="A194" s="16" t="s">
        <v>5088</v>
      </c>
      <c r="B194" s="6">
        <v>1721847111</v>
      </c>
    </row>
    <row r="195" spans="1:2" x14ac:dyDescent="0.25">
      <c r="A195" s="16" t="s">
        <v>3428</v>
      </c>
      <c r="B195" s="6">
        <v>1521537444</v>
      </c>
    </row>
    <row r="196" spans="1:2" x14ac:dyDescent="0.25">
      <c r="A196" s="16" t="s">
        <v>1004</v>
      </c>
      <c r="B196" s="6">
        <v>1506083584</v>
      </c>
    </row>
    <row r="197" spans="1:2" x14ac:dyDescent="0.25">
      <c r="A197" s="16" t="s">
        <v>8242</v>
      </c>
      <c r="B197">
        <v>19798919314</v>
      </c>
    </row>
    <row r="201" spans="1:2" x14ac:dyDescent="0.25">
      <c r="A201" t="s">
        <v>8263</v>
      </c>
      <c r="B201" t="s">
        <v>8264</v>
      </c>
    </row>
    <row r="203" spans="1:2" x14ac:dyDescent="0.25">
      <c r="A203" s="15" t="s">
        <v>8241</v>
      </c>
      <c r="B203" t="s">
        <v>8243</v>
      </c>
    </row>
    <row r="204" spans="1:2" x14ac:dyDescent="0.25">
      <c r="A204" s="16" t="s">
        <v>8185</v>
      </c>
      <c r="B204" s="17">
        <v>0.16308243727598568</v>
      </c>
    </row>
    <row r="205" spans="1:2" x14ac:dyDescent="0.25">
      <c r="A205" s="16" t="s">
        <v>8175</v>
      </c>
      <c r="B205" s="17">
        <v>0.8369175627240143</v>
      </c>
    </row>
    <row r="206" spans="1:2" x14ac:dyDescent="0.25">
      <c r="A206" s="16" t="s">
        <v>8242</v>
      </c>
      <c r="B206" s="17">
        <v>1</v>
      </c>
    </row>
    <row r="210" spans="1:2" x14ac:dyDescent="0.25">
      <c r="A210" t="s">
        <v>8265</v>
      </c>
      <c r="B210" t="s">
        <v>8266</v>
      </c>
    </row>
    <row r="212" spans="1:2" x14ac:dyDescent="0.25">
      <c r="A212" s="15" t="s">
        <v>8241</v>
      </c>
      <c r="B212" t="s">
        <v>8221</v>
      </c>
    </row>
    <row r="213" spans="1:2" x14ac:dyDescent="0.25">
      <c r="A213" s="16" t="s">
        <v>178</v>
      </c>
      <c r="B213" s="5">
        <v>7.8</v>
      </c>
    </row>
    <row r="214" spans="1:2" x14ac:dyDescent="0.25">
      <c r="A214" s="16" t="s">
        <v>8163</v>
      </c>
      <c r="B214" s="5">
        <v>7.8</v>
      </c>
    </row>
    <row r="215" spans="1:2" x14ac:dyDescent="0.25">
      <c r="A215" s="16" t="s">
        <v>8159</v>
      </c>
      <c r="B215" s="5">
        <v>7.480952380952381</v>
      </c>
    </row>
    <row r="216" spans="1:2" x14ac:dyDescent="0.25">
      <c r="A216" s="16" t="s">
        <v>8160</v>
      </c>
      <c r="B216" s="5">
        <v>7.3234374999999972</v>
      </c>
    </row>
    <row r="217" spans="1:2" x14ac:dyDescent="0.25">
      <c r="A217" s="16" t="s">
        <v>8166</v>
      </c>
      <c r="B217" s="5">
        <v>7.2</v>
      </c>
    </row>
    <row r="218" spans="1:2" x14ac:dyDescent="0.25">
      <c r="A218" s="16" t="s">
        <v>8242</v>
      </c>
      <c r="B218" s="5">
        <v>7.336888888888887</v>
      </c>
    </row>
    <row r="221" spans="1:2" x14ac:dyDescent="0.25">
      <c r="A221" s="16" t="s">
        <v>8267</v>
      </c>
      <c r="B221" t="s">
        <v>8268</v>
      </c>
    </row>
    <row r="223" spans="1:2" x14ac:dyDescent="0.25">
      <c r="A223" s="15" t="s">
        <v>8241</v>
      </c>
      <c r="B223" t="s">
        <v>8221</v>
      </c>
    </row>
    <row r="224" spans="1:2" x14ac:dyDescent="0.25">
      <c r="A224" s="16" t="s">
        <v>8183</v>
      </c>
      <c r="B224" s="5">
        <v>7.1633973710819054</v>
      </c>
    </row>
    <row r="225" spans="1:2" x14ac:dyDescent="0.25">
      <c r="A225" s="16" t="s">
        <v>8180</v>
      </c>
      <c r="B225" s="5">
        <v>6.7629629629629626</v>
      </c>
    </row>
    <row r="226" spans="1:2" x14ac:dyDescent="0.25">
      <c r="A226" s="16" t="s">
        <v>8177</v>
      </c>
      <c r="B226" s="5">
        <v>6.5580617495711859</v>
      </c>
    </row>
    <row r="227" spans="1:2" x14ac:dyDescent="0.25">
      <c r="A227" s="16" t="s">
        <v>8242</v>
      </c>
      <c r="B227">
        <v>6.73853046594982</v>
      </c>
    </row>
    <row r="231" spans="1:2" x14ac:dyDescent="0.25">
      <c r="A231" t="s">
        <v>8269</v>
      </c>
      <c r="B231" t="s">
        <v>8270</v>
      </c>
    </row>
    <row r="233" spans="1:2" x14ac:dyDescent="0.25">
      <c r="A233" s="15" t="s">
        <v>8241</v>
      </c>
      <c r="B233" s="6" t="s">
        <v>8244</v>
      </c>
    </row>
    <row r="234" spans="1:2" x14ac:dyDescent="0.25">
      <c r="A234" s="16" t="s">
        <v>8183</v>
      </c>
      <c r="B234" s="6">
        <v>245517006052</v>
      </c>
    </row>
    <row r="235" spans="1:2" x14ac:dyDescent="0.25">
      <c r="A235" s="16" t="s">
        <v>8180</v>
      </c>
      <c r="B235" s="6">
        <v>1812619951</v>
      </c>
    </row>
    <row r="236" spans="1:2" x14ac:dyDescent="0.25">
      <c r="A236" s="16" t="s">
        <v>8177</v>
      </c>
      <c r="B236" s="6">
        <v>307093565761</v>
      </c>
    </row>
    <row r="237" spans="1:2" x14ac:dyDescent="0.25">
      <c r="A237" s="16" t="s">
        <v>8242</v>
      </c>
      <c r="B237" s="6">
        <v>554423191764</v>
      </c>
    </row>
    <row r="241" spans="1:2" x14ac:dyDescent="0.25">
      <c r="A241" t="s">
        <v>8271</v>
      </c>
      <c r="B241" t="s">
        <v>8272</v>
      </c>
    </row>
    <row r="243" spans="1:2" x14ac:dyDescent="0.25">
      <c r="A243" s="6" t="s">
        <v>8233</v>
      </c>
    </row>
    <row r="244" spans="1:2" x14ac:dyDescent="0.25">
      <c r="A244" s="6">
        <v>2923706026</v>
      </c>
    </row>
    <row r="254" spans="1:2" x14ac:dyDescent="0.25">
      <c r="A254" t="s">
        <v>8273</v>
      </c>
      <c r="B254" t="s">
        <v>8274</v>
      </c>
    </row>
    <row r="256" spans="1:2" x14ac:dyDescent="0.25">
      <c r="A256" s="15" t="s">
        <v>8241</v>
      </c>
      <c r="B256" t="s">
        <v>8243</v>
      </c>
    </row>
    <row r="257" spans="1:2" x14ac:dyDescent="0.25">
      <c r="A257" s="16" t="s">
        <v>8178</v>
      </c>
      <c r="B257" s="6">
        <v>1954</v>
      </c>
    </row>
    <row r="258" spans="1:2" x14ac:dyDescent="0.25">
      <c r="A258" s="16" t="s">
        <v>8181</v>
      </c>
      <c r="B258" s="6">
        <v>1290</v>
      </c>
    </row>
    <row r="259" spans="1:2" x14ac:dyDescent="0.25">
      <c r="A259" s="16" t="s">
        <v>8188</v>
      </c>
      <c r="B259" s="6">
        <v>99</v>
      </c>
    </row>
    <row r="260" spans="1:2" x14ac:dyDescent="0.25">
      <c r="A260" s="16" t="s">
        <v>8189</v>
      </c>
      <c r="B260" s="6">
        <v>3</v>
      </c>
    </row>
    <row r="261" spans="1:2" x14ac:dyDescent="0.25">
      <c r="A261" s="16" t="s">
        <v>8186</v>
      </c>
      <c r="B261" s="6">
        <v>2</v>
      </c>
    </row>
    <row r="262" spans="1:2" x14ac:dyDescent="0.25">
      <c r="A262" s="16" t="s">
        <v>8242</v>
      </c>
      <c r="B262">
        <v>3348</v>
      </c>
    </row>
    <row r="266" spans="1:2" x14ac:dyDescent="0.25">
      <c r="A266" t="s">
        <v>8275</v>
      </c>
      <c r="B266" t="s">
        <v>8276</v>
      </c>
    </row>
    <row r="268" spans="1:2" x14ac:dyDescent="0.25">
      <c r="A268" s="15" t="s">
        <v>8241</v>
      </c>
      <c r="B268" t="s">
        <v>8221</v>
      </c>
    </row>
    <row r="269" spans="1:2" x14ac:dyDescent="0.25">
      <c r="A269" s="16" t="s">
        <v>8184</v>
      </c>
      <c r="B269" s="5">
        <v>7.7734317343173425</v>
      </c>
    </row>
    <row r="270" spans="1:2" x14ac:dyDescent="0.25">
      <c r="A270" s="16" t="s">
        <v>8179</v>
      </c>
      <c r="B270" s="5">
        <v>6.3657303370786478</v>
      </c>
    </row>
    <row r="271" spans="1:2" x14ac:dyDescent="0.25">
      <c r="A271" s="16" t="s">
        <v>8182</v>
      </c>
      <c r="B271" s="5">
        <v>6.8183876311430254</v>
      </c>
    </row>
    <row r="272" spans="1:2" x14ac:dyDescent="0.25">
      <c r="A272" s="16" t="s">
        <v>8187</v>
      </c>
      <c r="B272" s="5">
        <v>8.7100000000000009</v>
      </c>
    </row>
    <row r="273" spans="1:2" x14ac:dyDescent="0.25">
      <c r="A273" s="16" t="s">
        <v>8242</v>
      </c>
      <c r="B273">
        <v>6.7385304659498031</v>
      </c>
    </row>
    <row r="277" spans="1:2" x14ac:dyDescent="0.25">
      <c r="A277" t="s">
        <v>8277</v>
      </c>
      <c r="B277" t="s">
        <v>8278</v>
      </c>
    </row>
    <row r="279" spans="1:2" x14ac:dyDescent="0.25">
      <c r="A279" s="15" t="s">
        <v>8241</v>
      </c>
      <c r="B279" t="s">
        <v>8279</v>
      </c>
    </row>
    <row r="280" spans="1:2" x14ac:dyDescent="0.25">
      <c r="A280" s="16" t="s">
        <v>8158</v>
      </c>
      <c r="B280" s="6">
        <v>230131869.44347826</v>
      </c>
    </row>
    <row r="281" spans="1:2" x14ac:dyDescent="0.25">
      <c r="A281" s="16" t="s">
        <v>5529</v>
      </c>
      <c r="B281" s="6">
        <v>153827126.20495304</v>
      </c>
    </row>
    <row r="282" spans="1:2" x14ac:dyDescent="0.25">
      <c r="A282" s="16" t="s">
        <v>8159</v>
      </c>
      <c r="B282" s="6">
        <v>121222932.09523809</v>
      </c>
    </row>
    <row r="283" spans="1:2" x14ac:dyDescent="0.25">
      <c r="A283" s="16" t="s">
        <v>8166</v>
      </c>
      <c r="B283" s="6">
        <v>105418210.3</v>
      </c>
    </row>
    <row r="284" spans="1:2" x14ac:dyDescent="0.25">
      <c r="A284" s="16" t="s">
        <v>3623</v>
      </c>
      <c r="B284" s="6">
        <v>86317156.5</v>
      </c>
    </row>
    <row r="285" spans="1:2" x14ac:dyDescent="0.25">
      <c r="A285" s="16" t="s">
        <v>8242</v>
      </c>
      <c r="B285">
        <v>169764859.21442369</v>
      </c>
    </row>
    <row r="289" spans="1:2" x14ac:dyDescent="0.25">
      <c r="A289" t="s">
        <v>8280</v>
      </c>
      <c r="B289" t="s">
        <v>8282</v>
      </c>
    </row>
    <row r="290" spans="1:2" x14ac:dyDescent="0.25">
      <c r="A290" s="15" t="s">
        <v>8176</v>
      </c>
      <c r="B290" t="s">
        <v>8293</v>
      </c>
    </row>
    <row r="292" spans="1:2" x14ac:dyDescent="0.25">
      <c r="A292" s="15" t="s">
        <v>8241</v>
      </c>
      <c r="B292" t="s">
        <v>8227</v>
      </c>
    </row>
    <row r="293" spans="1:2" x14ac:dyDescent="0.25">
      <c r="A293" s="16" t="s">
        <v>139</v>
      </c>
      <c r="B293">
        <v>8549997980</v>
      </c>
    </row>
    <row r="294" spans="1:2" x14ac:dyDescent="0.25">
      <c r="A294" s="16" t="s">
        <v>515</v>
      </c>
      <c r="B294">
        <v>7608994723</v>
      </c>
    </row>
    <row r="295" spans="1:2" x14ac:dyDescent="0.25">
      <c r="A295" s="16" t="s">
        <v>1092</v>
      </c>
      <c r="B295">
        <v>5378292389</v>
      </c>
    </row>
    <row r="296" spans="1:2" x14ac:dyDescent="0.25">
      <c r="A296" s="16" t="s">
        <v>3470</v>
      </c>
      <c r="B296">
        <v>5015190837</v>
      </c>
    </row>
    <row r="297" spans="1:2" x14ac:dyDescent="0.25">
      <c r="A297" s="16" t="s">
        <v>4180</v>
      </c>
      <c r="B297">
        <v>4795904545</v>
      </c>
    </row>
    <row r="298" spans="1:2" x14ac:dyDescent="0.25">
      <c r="A298" s="16" t="s">
        <v>2229</v>
      </c>
      <c r="B298">
        <v>4705614395</v>
      </c>
    </row>
    <row r="299" spans="1:2" x14ac:dyDescent="0.25">
      <c r="A299" s="16" t="s">
        <v>1410</v>
      </c>
      <c r="B299">
        <v>4635993782</v>
      </c>
    </row>
    <row r="300" spans="1:2" x14ac:dyDescent="0.25">
      <c r="A300" s="16" t="s">
        <v>3070</v>
      </c>
      <c r="B300">
        <v>3599953765</v>
      </c>
    </row>
    <row r="301" spans="1:2" x14ac:dyDescent="0.25">
      <c r="A301" s="16" t="s">
        <v>5089</v>
      </c>
      <c r="B301">
        <v>3398942031</v>
      </c>
    </row>
    <row r="302" spans="1:2" x14ac:dyDescent="0.25">
      <c r="A302" s="16" t="s">
        <v>3083</v>
      </c>
      <c r="B302">
        <v>3309215387</v>
      </c>
    </row>
    <row r="303" spans="1:2" x14ac:dyDescent="0.25">
      <c r="A303" s="16" t="s">
        <v>8242</v>
      </c>
      <c r="B303">
        <v>50998099834</v>
      </c>
    </row>
    <row r="308" spans="1:2" x14ac:dyDescent="0.25">
      <c r="A308" t="s">
        <v>8281</v>
      </c>
      <c r="B308" t="s">
        <v>8283</v>
      </c>
    </row>
    <row r="326" spans="1:2" x14ac:dyDescent="0.25">
      <c r="A326" t="s">
        <v>8284</v>
      </c>
      <c r="B326" t="s">
        <v>8285</v>
      </c>
    </row>
  </sheetData>
  <pageMargins left="0.7" right="0.7" top="0.75" bottom="0.75" header="0.3" footer="0.3"/>
  <drawing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BEAE-0506-4D6A-973B-652F32B286C9}">
  <dimension ref="A1:W38"/>
  <sheetViews>
    <sheetView topLeftCell="A13" zoomScale="86" zoomScaleNormal="86" workbookViewId="0">
      <selection activeCell="O44" sqref="O44"/>
    </sheetView>
  </sheetViews>
  <sheetFormatPr defaultRowHeight="15" x14ac:dyDescent="0.25"/>
  <cols>
    <col min="18" max="18" width="10" customWidth="1"/>
  </cols>
  <sheetData>
    <row r="1" spans="1:23" ht="15" customHeight="1" x14ac:dyDescent="0.55000000000000004">
      <c r="A1" s="29" t="s">
        <v>8291</v>
      </c>
      <c r="B1" s="29"/>
      <c r="C1" s="29" t="s">
        <v>8220</v>
      </c>
      <c r="D1" s="29"/>
      <c r="E1" s="19"/>
      <c r="F1" s="32" t="s">
        <v>8290</v>
      </c>
      <c r="G1" s="32"/>
      <c r="H1" s="32"/>
      <c r="I1" s="32"/>
      <c r="J1" s="32"/>
      <c r="K1" s="32"/>
      <c r="L1" s="32"/>
      <c r="M1" s="32"/>
      <c r="N1" s="32"/>
      <c r="O1" s="32"/>
      <c r="P1" s="32"/>
      <c r="Q1" s="32"/>
      <c r="R1" s="29" t="s">
        <v>8292</v>
      </c>
      <c r="S1" s="29"/>
      <c r="T1" s="29"/>
      <c r="U1" s="29" t="s">
        <v>8226</v>
      </c>
      <c r="V1" s="29"/>
      <c r="W1" s="29"/>
    </row>
    <row r="2" spans="1:23" ht="15" customHeight="1" x14ac:dyDescent="0.55000000000000004">
      <c r="A2" s="31">
        <f>EDA!B4</f>
        <v>3348</v>
      </c>
      <c r="B2" s="29"/>
      <c r="C2" s="33">
        <f>EDA!B10</f>
        <v>6.7385304659498146</v>
      </c>
      <c r="D2" s="33"/>
      <c r="E2" s="19"/>
      <c r="F2" s="32"/>
      <c r="G2" s="32"/>
      <c r="H2" s="32"/>
      <c r="I2" s="32"/>
      <c r="J2" s="32"/>
      <c r="K2" s="32"/>
      <c r="L2" s="32"/>
      <c r="M2" s="32"/>
      <c r="N2" s="32"/>
      <c r="O2" s="32"/>
      <c r="P2" s="32"/>
      <c r="Q2" s="32"/>
      <c r="R2" s="28">
        <f>EDA!B21</f>
        <v>554423191764</v>
      </c>
      <c r="S2" s="28"/>
      <c r="T2" s="28"/>
      <c r="U2" s="28">
        <f>EDA!B27</f>
        <v>385708082648</v>
      </c>
      <c r="V2" s="28"/>
      <c r="W2" s="28"/>
    </row>
    <row r="3" spans="1:23" ht="15.75" x14ac:dyDescent="0.25">
      <c r="A3" s="18"/>
      <c r="B3" s="18"/>
      <c r="C3" s="18"/>
      <c r="D3" s="18"/>
      <c r="E3" s="18"/>
      <c r="F3" s="18"/>
      <c r="G3" s="18"/>
      <c r="H3" s="18"/>
      <c r="I3" s="18"/>
      <c r="J3" s="29" t="s">
        <v>8239</v>
      </c>
      <c r="K3" s="29"/>
      <c r="L3" s="29"/>
      <c r="M3" s="18"/>
      <c r="N3" s="18"/>
      <c r="O3" s="18"/>
      <c r="P3" s="18"/>
      <c r="Q3" s="18"/>
      <c r="R3" s="18"/>
      <c r="S3" s="30"/>
      <c r="T3" s="30"/>
      <c r="U3" s="18"/>
      <c r="V3" s="18"/>
      <c r="W3" s="18"/>
    </row>
    <row r="4" spans="1:23" ht="15.75" x14ac:dyDescent="0.25">
      <c r="A4" s="18"/>
      <c r="B4" s="18"/>
      <c r="C4" s="18"/>
      <c r="D4" s="18"/>
      <c r="E4" s="18"/>
      <c r="F4" s="18"/>
      <c r="G4" s="18"/>
      <c r="H4" s="18"/>
      <c r="I4" s="18"/>
      <c r="J4" s="31">
        <f>EDA!B55</f>
        <v>215549.23506571088</v>
      </c>
      <c r="K4" s="31"/>
      <c r="L4" s="31"/>
      <c r="M4" s="18"/>
      <c r="N4" s="18"/>
      <c r="O4" s="18"/>
      <c r="P4" s="18"/>
      <c r="Q4" s="18"/>
      <c r="R4" s="18"/>
      <c r="S4" s="18"/>
      <c r="T4" s="18"/>
      <c r="U4" s="18"/>
      <c r="V4" s="18"/>
      <c r="W4" s="18"/>
    </row>
    <row r="5" spans="1:23" x14ac:dyDescent="0.25">
      <c r="A5" s="18"/>
      <c r="B5" s="18"/>
      <c r="C5" s="18"/>
      <c r="D5" s="18"/>
      <c r="E5" s="18"/>
      <c r="F5" s="18"/>
      <c r="G5" s="18"/>
      <c r="H5" s="18"/>
      <c r="I5" s="18"/>
      <c r="J5" s="18"/>
      <c r="K5" s="18"/>
      <c r="L5" s="18"/>
      <c r="M5" s="18"/>
      <c r="N5" s="18"/>
      <c r="O5" s="18"/>
      <c r="P5" s="18"/>
      <c r="Q5" s="18"/>
      <c r="R5" s="18"/>
      <c r="S5" s="18"/>
      <c r="T5" s="18"/>
      <c r="U5" s="18"/>
      <c r="V5" s="18"/>
      <c r="W5" s="18"/>
    </row>
    <row r="6" spans="1:23" x14ac:dyDescent="0.25">
      <c r="A6" s="18"/>
      <c r="B6" s="20"/>
      <c r="C6" s="18"/>
      <c r="D6" s="18"/>
      <c r="E6" s="18"/>
      <c r="F6" s="18"/>
      <c r="G6" s="18"/>
      <c r="H6" s="18"/>
      <c r="I6" s="18"/>
      <c r="J6" s="18"/>
      <c r="K6" s="18"/>
      <c r="L6" s="18"/>
      <c r="M6" s="18"/>
      <c r="N6" s="18"/>
      <c r="O6" s="18"/>
      <c r="P6" s="18"/>
      <c r="Q6" s="18"/>
      <c r="R6" s="18"/>
      <c r="S6" s="18"/>
      <c r="T6" s="18"/>
      <c r="U6" s="18"/>
      <c r="V6" s="18"/>
      <c r="W6" s="18"/>
    </row>
    <row r="7" spans="1:23" x14ac:dyDescent="0.25">
      <c r="A7" s="18"/>
      <c r="B7" s="18"/>
      <c r="C7" s="18"/>
      <c r="D7" s="18"/>
      <c r="E7" s="18"/>
      <c r="F7" s="18"/>
      <c r="G7" s="18"/>
      <c r="H7" s="18"/>
      <c r="I7" s="18"/>
      <c r="J7" s="18"/>
      <c r="K7" s="18"/>
      <c r="L7" s="18"/>
      <c r="M7" s="18"/>
      <c r="N7" s="18"/>
      <c r="O7" s="18"/>
      <c r="P7" s="18"/>
      <c r="Q7" s="21"/>
      <c r="R7" s="18"/>
      <c r="S7" s="18"/>
      <c r="T7" s="18"/>
      <c r="U7" s="18"/>
      <c r="V7" s="18"/>
      <c r="W7" s="18"/>
    </row>
    <row r="8" spans="1:23" x14ac:dyDescent="0.25">
      <c r="A8" s="18"/>
      <c r="B8" s="18"/>
      <c r="C8" s="18"/>
      <c r="D8" s="18"/>
      <c r="E8" s="18"/>
      <c r="F8" s="18"/>
      <c r="G8" s="18"/>
      <c r="H8" s="18"/>
      <c r="I8" s="18"/>
      <c r="J8" s="18"/>
      <c r="K8" s="18"/>
      <c r="L8" s="18"/>
      <c r="M8" s="18"/>
      <c r="N8" s="18"/>
      <c r="O8" s="18"/>
      <c r="P8" s="18"/>
      <c r="Q8" s="18"/>
      <c r="R8" s="18"/>
      <c r="S8" s="18"/>
      <c r="T8" s="18"/>
      <c r="U8" s="18"/>
      <c r="V8" s="18"/>
      <c r="W8" s="18"/>
    </row>
    <row r="9" spans="1:23" x14ac:dyDescent="0.25">
      <c r="A9" s="18"/>
      <c r="B9" s="18"/>
      <c r="C9" s="18"/>
      <c r="D9" s="18"/>
      <c r="E9" s="18"/>
      <c r="F9" s="18"/>
      <c r="G9" s="18"/>
      <c r="H9" s="18"/>
      <c r="I9" s="18"/>
      <c r="J9" s="18"/>
      <c r="K9" s="18"/>
      <c r="L9" s="18"/>
      <c r="M9" s="18"/>
      <c r="N9" s="18"/>
      <c r="O9" s="18"/>
      <c r="P9" s="18"/>
      <c r="Q9" s="18"/>
      <c r="R9" s="18"/>
      <c r="S9" s="18"/>
      <c r="T9" s="18"/>
      <c r="U9" s="18"/>
      <c r="V9" s="18"/>
      <c r="W9" s="18"/>
    </row>
    <row r="10" spans="1:23" x14ac:dyDescent="0.25">
      <c r="A10" s="18"/>
      <c r="B10" s="18"/>
      <c r="C10" s="18"/>
      <c r="D10" s="18"/>
      <c r="E10" s="18"/>
      <c r="F10" s="18"/>
      <c r="G10" s="18"/>
      <c r="H10" s="18"/>
      <c r="I10" s="18"/>
      <c r="J10" s="18"/>
      <c r="K10" s="18"/>
      <c r="L10" s="18"/>
      <c r="M10" s="18"/>
      <c r="N10" s="18"/>
      <c r="O10" s="18"/>
      <c r="P10" s="18"/>
      <c r="Q10" s="18"/>
      <c r="R10" s="18"/>
      <c r="S10" s="18"/>
      <c r="T10" s="18"/>
      <c r="U10" s="18"/>
      <c r="V10" s="18"/>
      <c r="W10" s="18"/>
    </row>
    <row r="11" spans="1:23" x14ac:dyDescent="0.25">
      <c r="A11" s="18"/>
      <c r="B11" s="18"/>
      <c r="C11" s="18"/>
      <c r="D11" s="18"/>
      <c r="E11" s="18"/>
      <c r="F11" s="18"/>
      <c r="G11" s="18"/>
      <c r="H11" s="18"/>
      <c r="I11" s="18"/>
      <c r="J11" s="18"/>
      <c r="K11" s="18"/>
      <c r="L11" s="18"/>
      <c r="M11" s="18"/>
      <c r="N11" s="18"/>
      <c r="O11" s="18"/>
      <c r="P11" s="18"/>
      <c r="Q11" s="18"/>
      <c r="R11" s="18"/>
      <c r="S11" s="18"/>
      <c r="T11" s="18"/>
      <c r="U11" s="18"/>
      <c r="V11" s="18"/>
      <c r="W11" s="18"/>
    </row>
    <row r="12" spans="1:23" x14ac:dyDescent="0.25">
      <c r="A12" s="18"/>
      <c r="B12" s="18"/>
      <c r="C12" s="18"/>
      <c r="D12" s="18"/>
      <c r="E12" s="18"/>
      <c r="F12" s="18"/>
      <c r="G12" s="18"/>
      <c r="H12" s="18"/>
      <c r="I12" s="18"/>
      <c r="J12" s="18"/>
      <c r="K12" s="18"/>
      <c r="L12" s="18"/>
      <c r="M12" s="18"/>
      <c r="N12" s="18"/>
      <c r="O12" s="18"/>
      <c r="P12" s="18"/>
      <c r="Q12" s="18"/>
      <c r="R12" s="18"/>
      <c r="S12" s="18"/>
      <c r="T12" s="18"/>
      <c r="U12" s="18"/>
      <c r="V12" s="18"/>
      <c r="W12" s="18"/>
    </row>
    <row r="13" spans="1:23" x14ac:dyDescent="0.25">
      <c r="A13" s="18"/>
      <c r="B13" s="18"/>
      <c r="C13" s="18"/>
      <c r="D13" s="18"/>
      <c r="E13" s="18"/>
      <c r="F13" s="18"/>
      <c r="G13" s="18"/>
      <c r="H13" s="18"/>
      <c r="I13" s="18"/>
      <c r="J13" s="18"/>
      <c r="K13" s="18"/>
      <c r="L13" s="18"/>
      <c r="M13" s="18"/>
      <c r="N13" s="18"/>
      <c r="O13" s="18"/>
      <c r="P13" s="18"/>
      <c r="Q13" s="18"/>
      <c r="R13" s="18"/>
      <c r="S13" s="18"/>
      <c r="T13" s="18"/>
      <c r="U13" s="18"/>
      <c r="V13" s="18"/>
      <c r="W13" s="18"/>
    </row>
    <row r="14" spans="1:23" x14ac:dyDescent="0.25">
      <c r="A14" s="18"/>
      <c r="B14" s="18"/>
      <c r="C14" s="18"/>
      <c r="D14" s="18"/>
      <c r="E14" s="18"/>
      <c r="F14" s="18"/>
      <c r="G14" s="18"/>
      <c r="H14" s="18"/>
      <c r="I14" s="18"/>
      <c r="J14" s="18"/>
      <c r="K14" s="18"/>
      <c r="L14" s="18"/>
      <c r="M14" s="18"/>
      <c r="N14" s="18"/>
      <c r="O14" s="18"/>
      <c r="P14" s="18"/>
      <c r="Q14" s="18"/>
      <c r="R14" s="18"/>
      <c r="S14" s="18"/>
      <c r="T14" s="18"/>
      <c r="U14" s="18"/>
      <c r="V14" s="18"/>
      <c r="W14" s="18"/>
    </row>
    <row r="15" spans="1:23" x14ac:dyDescent="0.25">
      <c r="A15" s="18"/>
      <c r="B15" s="18"/>
      <c r="C15" s="18"/>
      <c r="D15" s="18"/>
      <c r="E15" s="18"/>
      <c r="F15" s="18"/>
      <c r="G15" s="18"/>
      <c r="H15" s="18"/>
      <c r="I15" s="18"/>
      <c r="J15" s="18"/>
      <c r="K15" s="18"/>
      <c r="L15" s="18"/>
      <c r="M15" s="18"/>
      <c r="N15" s="18"/>
      <c r="O15" s="18"/>
      <c r="P15" s="18"/>
      <c r="Q15" s="18"/>
      <c r="R15" s="18"/>
      <c r="S15" s="18"/>
      <c r="T15" s="18"/>
      <c r="U15" s="18"/>
      <c r="V15" s="18"/>
      <c r="W15" s="18"/>
    </row>
    <row r="16" spans="1:23" x14ac:dyDescent="0.25">
      <c r="A16" s="18"/>
      <c r="B16" s="18"/>
      <c r="C16" s="18"/>
      <c r="D16" s="18"/>
      <c r="E16" s="18"/>
      <c r="F16" s="18"/>
      <c r="G16" s="18"/>
      <c r="H16" s="18"/>
      <c r="I16" s="18"/>
      <c r="J16" s="18"/>
      <c r="K16" s="18"/>
      <c r="L16" s="18"/>
      <c r="M16" s="18"/>
      <c r="N16" s="18"/>
      <c r="O16" s="18"/>
      <c r="P16" s="18"/>
      <c r="Q16" s="18"/>
      <c r="R16" s="18"/>
      <c r="S16" s="18"/>
      <c r="T16" s="18"/>
      <c r="U16" s="18"/>
      <c r="V16" s="18"/>
      <c r="W16" s="18"/>
    </row>
    <row r="17" spans="1:23" x14ac:dyDescent="0.25">
      <c r="A17" s="18"/>
      <c r="B17" s="18"/>
      <c r="C17" s="18"/>
      <c r="D17" s="18"/>
      <c r="E17" s="18"/>
      <c r="F17" s="18"/>
      <c r="G17" s="18"/>
      <c r="H17" s="18"/>
      <c r="I17" s="18"/>
      <c r="J17" s="18"/>
      <c r="K17" s="18"/>
      <c r="L17" s="18"/>
      <c r="M17" s="18"/>
      <c r="N17" s="18"/>
      <c r="O17" s="18"/>
      <c r="P17" s="18"/>
      <c r="Q17" s="18"/>
      <c r="R17" s="18"/>
      <c r="S17" s="18"/>
      <c r="T17" s="18"/>
      <c r="U17" s="18"/>
      <c r="V17" s="18"/>
      <c r="W17" s="18"/>
    </row>
    <row r="18" spans="1:23" x14ac:dyDescent="0.25">
      <c r="A18" s="18"/>
      <c r="B18" s="18"/>
      <c r="C18" s="18"/>
      <c r="D18" s="18"/>
      <c r="E18" s="18"/>
      <c r="F18" s="18"/>
      <c r="G18" s="18"/>
      <c r="H18" s="18"/>
      <c r="I18" s="18"/>
      <c r="J18" s="18"/>
      <c r="K18" s="18"/>
      <c r="L18" s="18"/>
      <c r="M18" s="18"/>
      <c r="N18" s="18"/>
      <c r="O18" s="18"/>
      <c r="P18" s="18"/>
      <c r="Q18" s="18"/>
      <c r="R18" s="18"/>
      <c r="S18" s="18"/>
      <c r="T18" s="18"/>
      <c r="U18" s="18"/>
      <c r="V18" s="18"/>
      <c r="W18" s="18"/>
    </row>
    <row r="19" spans="1:23" x14ac:dyDescent="0.25">
      <c r="A19" s="18"/>
      <c r="B19" s="18"/>
      <c r="C19" s="18"/>
      <c r="D19" s="18"/>
      <c r="E19" s="18"/>
      <c r="F19" s="18"/>
      <c r="G19" s="18"/>
      <c r="H19" s="18"/>
      <c r="I19" s="18"/>
      <c r="J19" s="18"/>
      <c r="K19" s="18"/>
      <c r="L19" s="18"/>
      <c r="M19" s="18"/>
      <c r="N19" s="18"/>
      <c r="O19" s="18"/>
      <c r="P19" s="18"/>
      <c r="Q19" s="18"/>
      <c r="R19" s="18"/>
      <c r="S19" s="18"/>
      <c r="T19" s="18"/>
      <c r="U19" s="18"/>
      <c r="V19" s="18"/>
      <c r="W19" s="18"/>
    </row>
    <row r="20" spans="1:23" x14ac:dyDescent="0.25">
      <c r="A20" s="18"/>
      <c r="B20" s="18"/>
      <c r="C20" s="18"/>
      <c r="D20" s="18"/>
      <c r="E20" s="18"/>
      <c r="F20" s="18"/>
      <c r="G20" s="18"/>
      <c r="H20" s="18"/>
      <c r="I20" s="18"/>
      <c r="J20" s="18"/>
      <c r="K20" s="18"/>
      <c r="L20" s="18"/>
      <c r="M20" s="18"/>
      <c r="N20" s="18"/>
      <c r="O20" s="18"/>
      <c r="P20" s="18"/>
      <c r="Q20" s="18"/>
      <c r="R20" s="18"/>
      <c r="S20" s="18"/>
      <c r="T20" s="18"/>
      <c r="U20" s="18"/>
      <c r="V20" s="18"/>
      <c r="W20" s="18"/>
    </row>
    <row r="21" spans="1:23" x14ac:dyDescent="0.25">
      <c r="A21" s="18"/>
      <c r="B21" s="18"/>
      <c r="C21" s="18"/>
      <c r="D21" s="18"/>
      <c r="E21" s="18"/>
      <c r="F21" s="18"/>
      <c r="G21" s="18"/>
      <c r="H21" s="18"/>
      <c r="I21" s="18"/>
      <c r="J21" s="18"/>
      <c r="K21" s="18"/>
      <c r="L21" s="18"/>
      <c r="M21" s="18"/>
      <c r="N21" s="18"/>
      <c r="O21" s="18"/>
      <c r="P21" s="18"/>
      <c r="Q21" s="18"/>
      <c r="R21" s="18"/>
      <c r="S21" s="18"/>
      <c r="T21" s="18"/>
      <c r="U21" s="18"/>
      <c r="V21" s="18"/>
      <c r="W21" s="18"/>
    </row>
    <row r="22" spans="1:23" x14ac:dyDescent="0.25">
      <c r="A22" s="18"/>
      <c r="B22" s="18"/>
      <c r="C22" s="18"/>
      <c r="D22" s="18"/>
      <c r="E22" s="18"/>
      <c r="F22" s="18"/>
      <c r="G22" s="18"/>
      <c r="H22" s="18"/>
      <c r="I22" s="18"/>
      <c r="J22" s="18"/>
      <c r="K22" s="18"/>
      <c r="L22" s="18"/>
      <c r="M22" s="18"/>
      <c r="N22" s="18"/>
      <c r="O22" s="18"/>
      <c r="P22" s="18"/>
      <c r="Q22" s="18"/>
      <c r="R22" s="18"/>
      <c r="S22" s="18"/>
      <c r="T22" s="18"/>
      <c r="U22" s="18"/>
      <c r="V22" s="18"/>
      <c r="W22" s="18"/>
    </row>
    <row r="23" spans="1:23" x14ac:dyDescent="0.25">
      <c r="A23" s="18"/>
      <c r="B23" s="18"/>
      <c r="C23" s="18"/>
      <c r="D23" s="18"/>
      <c r="E23" s="18"/>
      <c r="F23" s="18"/>
      <c r="G23" s="18"/>
      <c r="H23" s="18"/>
      <c r="I23" s="18"/>
      <c r="J23" s="18"/>
      <c r="K23" s="18"/>
      <c r="L23" s="18"/>
      <c r="M23" s="18"/>
      <c r="N23" s="18"/>
      <c r="O23" s="18"/>
      <c r="P23" s="18"/>
      <c r="Q23" s="18"/>
      <c r="R23" s="18"/>
      <c r="S23" s="18"/>
      <c r="T23" s="18"/>
      <c r="U23" s="18"/>
      <c r="V23" s="18"/>
      <c r="W23" s="18"/>
    </row>
    <row r="24" spans="1:23" x14ac:dyDescent="0.25">
      <c r="A24" s="18"/>
      <c r="B24" s="18"/>
      <c r="C24" s="18"/>
      <c r="D24" s="18"/>
      <c r="E24" s="18"/>
      <c r="F24" s="18"/>
      <c r="G24" s="18"/>
      <c r="H24" s="18"/>
      <c r="I24" s="18"/>
      <c r="J24" s="18"/>
      <c r="K24" s="18"/>
      <c r="L24" s="18"/>
      <c r="M24" s="18"/>
      <c r="N24" s="18"/>
      <c r="O24" s="18"/>
      <c r="P24" s="18"/>
      <c r="Q24" s="18"/>
      <c r="R24" s="18"/>
      <c r="S24" s="18"/>
      <c r="T24" s="18"/>
      <c r="U24" s="18"/>
      <c r="V24" s="18"/>
      <c r="W24" s="18"/>
    </row>
    <row r="25" spans="1:23" x14ac:dyDescent="0.25">
      <c r="A25" s="18"/>
      <c r="B25" s="18"/>
      <c r="C25" s="18"/>
      <c r="D25" s="18"/>
      <c r="E25" s="18"/>
      <c r="F25" s="18"/>
      <c r="G25" s="18"/>
      <c r="H25" s="18"/>
      <c r="I25" s="18"/>
      <c r="J25" s="18"/>
      <c r="K25" s="18"/>
      <c r="L25" s="18"/>
      <c r="M25" s="18"/>
      <c r="N25" s="18"/>
      <c r="O25" s="18"/>
      <c r="P25" s="18"/>
      <c r="Q25" s="18"/>
      <c r="R25" s="18"/>
      <c r="S25" s="18"/>
      <c r="T25" s="18"/>
      <c r="U25" s="18"/>
      <c r="V25" s="18"/>
      <c r="W25" s="18"/>
    </row>
    <row r="26" spans="1:23" x14ac:dyDescent="0.25">
      <c r="A26" s="18"/>
      <c r="B26" s="18"/>
      <c r="C26" s="18"/>
      <c r="D26" s="18"/>
      <c r="E26" s="18"/>
      <c r="F26" s="18"/>
      <c r="G26" s="18"/>
      <c r="H26" s="18"/>
      <c r="I26" s="18"/>
      <c r="J26" s="18"/>
      <c r="K26" s="18"/>
      <c r="L26" s="18"/>
      <c r="M26" s="18"/>
      <c r="N26" s="18"/>
      <c r="O26" s="18"/>
      <c r="P26" s="18"/>
      <c r="Q26" s="18"/>
      <c r="R26" s="18"/>
      <c r="S26" s="18"/>
      <c r="T26" s="18"/>
      <c r="U26" s="18"/>
      <c r="V26" s="18"/>
      <c r="W26" s="18"/>
    </row>
    <row r="27" spans="1:23" x14ac:dyDescent="0.25">
      <c r="A27" s="18"/>
      <c r="B27" s="18"/>
      <c r="C27" s="18"/>
      <c r="D27" s="18"/>
      <c r="E27" s="18"/>
      <c r="F27" s="18"/>
      <c r="G27" s="18"/>
      <c r="H27" s="18"/>
      <c r="I27" s="18"/>
      <c r="J27" s="18"/>
      <c r="K27" s="18"/>
      <c r="L27" s="18"/>
      <c r="M27" s="18"/>
      <c r="N27" s="18"/>
      <c r="O27" s="18"/>
      <c r="P27" s="18"/>
      <c r="Q27" s="18"/>
      <c r="R27" s="18"/>
      <c r="S27" s="18"/>
      <c r="T27" s="18"/>
      <c r="U27" s="18"/>
      <c r="V27" s="18"/>
      <c r="W27" s="18"/>
    </row>
    <row r="28" spans="1:23" x14ac:dyDescent="0.25">
      <c r="A28" s="18"/>
      <c r="B28" s="18"/>
      <c r="C28" s="18"/>
      <c r="D28" s="18"/>
      <c r="E28" s="18"/>
      <c r="F28" s="18"/>
      <c r="G28" s="18"/>
      <c r="H28" s="18"/>
      <c r="I28" s="18"/>
      <c r="J28" s="18"/>
      <c r="K28" s="18"/>
      <c r="L28" s="18"/>
      <c r="M28" s="18"/>
      <c r="N28" s="18"/>
      <c r="O28" s="18"/>
      <c r="P28" s="18"/>
      <c r="Q28" s="18"/>
      <c r="R28" s="18"/>
      <c r="S28" s="18"/>
      <c r="T28" s="18"/>
      <c r="U28" s="18"/>
      <c r="V28" s="18"/>
      <c r="W28" s="18"/>
    </row>
    <row r="29" spans="1:23" x14ac:dyDescent="0.25">
      <c r="A29" s="18"/>
      <c r="B29" s="18"/>
      <c r="C29" s="18"/>
      <c r="D29" s="18"/>
      <c r="E29" s="18"/>
      <c r="F29" s="18"/>
      <c r="G29" s="18"/>
      <c r="H29" s="18"/>
      <c r="I29" s="18"/>
      <c r="J29" s="18"/>
      <c r="K29" s="18"/>
      <c r="L29" s="18"/>
      <c r="M29" s="18"/>
      <c r="N29" s="18"/>
      <c r="O29" s="18"/>
      <c r="P29" s="18"/>
      <c r="Q29" s="18"/>
      <c r="R29" s="18"/>
      <c r="S29" s="18"/>
      <c r="T29" s="18"/>
      <c r="U29" s="18"/>
      <c r="V29" s="18"/>
      <c r="W29" s="18"/>
    </row>
    <row r="30" spans="1:23" x14ac:dyDescent="0.25">
      <c r="A30" s="18"/>
      <c r="B30" s="18"/>
      <c r="C30" s="18"/>
      <c r="D30" s="18"/>
      <c r="E30" s="18"/>
      <c r="F30" s="18"/>
      <c r="G30" s="18"/>
      <c r="H30" s="18"/>
      <c r="I30" s="18"/>
      <c r="J30" s="18"/>
      <c r="K30" s="18"/>
      <c r="L30" s="18"/>
      <c r="M30" s="18"/>
      <c r="N30" s="18"/>
      <c r="O30" s="18"/>
      <c r="P30" s="18"/>
      <c r="Q30" s="18"/>
      <c r="R30" s="18"/>
      <c r="S30" s="18"/>
      <c r="T30" s="18"/>
      <c r="U30" s="18"/>
      <c r="V30" s="18"/>
      <c r="W30" s="18"/>
    </row>
    <row r="31" spans="1:23" x14ac:dyDescent="0.25">
      <c r="A31" s="18"/>
      <c r="B31" s="18"/>
      <c r="C31" s="18"/>
      <c r="D31" s="18"/>
      <c r="E31" s="18"/>
      <c r="F31" s="18"/>
      <c r="G31" s="18"/>
      <c r="H31" s="18"/>
      <c r="I31" s="18"/>
      <c r="J31" s="18"/>
      <c r="K31" s="18"/>
      <c r="L31" s="18"/>
      <c r="M31" s="18"/>
      <c r="N31" s="18"/>
      <c r="O31" s="18"/>
      <c r="P31" s="18"/>
      <c r="Q31" s="18"/>
      <c r="R31" s="18"/>
      <c r="S31" s="18"/>
      <c r="T31" s="18"/>
      <c r="U31" s="18"/>
      <c r="V31" s="18"/>
      <c r="W31" s="18"/>
    </row>
    <row r="32" spans="1:23" x14ac:dyDescent="0.25">
      <c r="A32" s="18"/>
      <c r="B32" s="18"/>
      <c r="C32" s="18"/>
      <c r="D32" s="18"/>
      <c r="E32" s="18"/>
      <c r="F32" s="18"/>
      <c r="G32" s="18"/>
      <c r="H32" s="18"/>
      <c r="I32" s="18"/>
      <c r="J32" s="18"/>
      <c r="K32" s="18"/>
      <c r="L32" s="18"/>
      <c r="M32" s="18"/>
      <c r="N32" s="18"/>
      <c r="O32" s="18"/>
      <c r="P32" s="18"/>
      <c r="Q32" s="18"/>
      <c r="R32" s="18"/>
      <c r="S32" s="18"/>
      <c r="T32" s="18"/>
      <c r="U32" s="18"/>
      <c r="V32" s="18"/>
      <c r="W32" s="18"/>
    </row>
    <row r="33" spans="1:23" x14ac:dyDescent="0.25">
      <c r="A33" s="18"/>
      <c r="B33" s="18"/>
      <c r="C33" s="18"/>
      <c r="D33" s="18"/>
      <c r="E33" s="18"/>
      <c r="F33" s="18"/>
      <c r="G33" s="18"/>
      <c r="H33" s="18"/>
      <c r="I33" s="18"/>
      <c r="J33" s="18"/>
      <c r="K33" s="18"/>
      <c r="L33" s="18"/>
      <c r="M33" s="18"/>
      <c r="N33" s="18"/>
      <c r="O33" s="18"/>
      <c r="P33" s="18"/>
      <c r="Q33" s="18"/>
      <c r="R33" s="18"/>
      <c r="S33" s="18"/>
      <c r="T33" s="18"/>
      <c r="U33" s="18"/>
      <c r="V33" s="18"/>
      <c r="W33" s="18"/>
    </row>
    <row r="34" spans="1:23" x14ac:dyDescent="0.25">
      <c r="A34" s="18"/>
      <c r="B34" s="18"/>
      <c r="C34" s="18"/>
      <c r="D34" s="18"/>
      <c r="E34" s="18"/>
      <c r="F34" s="18"/>
      <c r="G34" s="18"/>
      <c r="H34" s="18"/>
      <c r="I34" s="18"/>
      <c r="J34" s="18"/>
      <c r="K34" s="18"/>
      <c r="L34" s="18"/>
      <c r="M34" s="18"/>
      <c r="N34" s="18"/>
      <c r="O34" s="18"/>
      <c r="P34" s="18"/>
      <c r="Q34" s="18"/>
      <c r="R34" s="18"/>
      <c r="S34" s="18"/>
      <c r="T34" s="18"/>
      <c r="U34" s="18"/>
      <c r="V34" s="18"/>
      <c r="W34" s="18"/>
    </row>
    <row r="35" spans="1:23" x14ac:dyDescent="0.25">
      <c r="A35" s="22"/>
      <c r="B35" s="22"/>
      <c r="C35" s="22"/>
      <c r="D35" s="22"/>
      <c r="E35" s="22"/>
      <c r="F35" s="22"/>
      <c r="G35" s="22"/>
      <c r="H35" s="22"/>
      <c r="I35" s="22"/>
      <c r="J35" s="22"/>
      <c r="K35" s="22"/>
      <c r="L35" s="22"/>
      <c r="M35" s="22"/>
      <c r="N35" s="22"/>
      <c r="O35" s="22"/>
      <c r="P35" s="22"/>
      <c r="Q35" s="22"/>
      <c r="R35" s="22"/>
      <c r="S35" s="22"/>
      <c r="T35" s="22"/>
      <c r="U35" s="22"/>
      <c r="V35" s="22"/>
      <c r="W35" s="18"/>
    </row>
    <row r="36" spans="1:23" x14ac:dyDescent="0.25">
      <c r="A36" s="22"/>
      <c r="B36" s="22"/>
      <c r="C36" s="22"/>
      <c r="D36" s="22"/>
      <c r="E36" s="22"/>
      <c r="F36" s="22"/>
      <c r="G36" s="22"/>
      <c r="H36" s="22"/>
      <c r="I36" s="22"/>
      <c r="J36" s="22"/>
      <c r="K36" s="22"/>
      <c r="L36" s="22"/>
      <c r="M36" s="22"/>
      <c r="N36" s="22"/>
      <c r="O36" s="22"/>
      <c r="P36" s="22"/>
      <c r="Q36" s="22"/>
      <c r="R36" s="22"/>
      <c r="S36" s="22"/>
      <c r="T36" s="22"/>
      <c r="U36" s="22"/>
      <c r="V36" s="22"/>
      <c r="W36" s="18"/>
    </row>
    <row r="37" spans="1:23" x14ac:dyDescent="0.25">
      <c r="A37" s="18"/>
      <c r="B37" s="18"/>
      <c r="C37" s="18"/>
      <c r="D37" s="18"/>
      <c r="E37" s="18"/>
      <c r="F37" s="18"/>
      <c r="G37" s="18"/>
      <c r="H37" s="18"/>
      <c r="I37" s="18"/>
      <c r="J37" s="18"/>
      <c r="K37" s="18"/>
      <c r="L37" s="18"/>
      <c r="M37" s="18"/>
      <c r="N37" s="18"/>
      <c r="O37" s="18"/>
      <c r="P37" s="18"/>
      <c r="Q37" s="18"/>
      <c r="R37" s="18"/>
      <c r="S37" s="18"/>
      <c r="T37" s="18"/>
      <c r="U37" s="18"/>
      <c r="V37" s="18"/>
      <c r="W37" s="18"/>
    </row>
    <row r="38" spans="1:23" x14ac:dyDescent="0.25">
      <c r="A38" s="18"/>
      <c r="B38" s="18"/>
      <c r="C38" s="18"/>
      <c r="D38" s="18"/>
      <c r="E38" s="18"/>
      <c r="F38" s="18"/>
      <c r="G38" s="18"/>
      <c r="H38" s="18"/>
      <c r="I38" s="18"/>
      <c r="J38" s="18"/>
      <c r="K38" s="18"/>
      <c r="L38" s="18"/>
      <c r="M38" s="18"/>
      <c r="N38" s="18"/>
      <c r="O38" s="18"/>
      <c r="P38" s="18"/>
      <c r="Q38" s="18"/>
      <c r="R38" s="18"/>
      <c r="S38" s="18"/>
      <c r="T38" s="18"/>
      <c r="U38" s="18"/>
      <c r="V38" s="18"/>
      <c r="W38" s="18"/>
    </row>
  </sheetData>
  <mergeCells count="12">
    <mergeCell ref="J4:L4"/>
    <mergeCell ref="F1:Q2"/>
    <mergeCell ref="A1:B1"/>
    <mergeCell ref="A2:B2"/>
    <mergeCell ref="C1:D1"/>
    <mergeCell ref="C2:D2"/>
    <mergeCell ref="R2:T2"/>
    <mergeCell ref="R1:T1"/>
    <mergeCell ref="U1:W1"/>
    <mergeCell ref="U2:W2"/>
    <mergeCell ref="J3:L3"/>
    <mergeCell ref="S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0A067C-5A5B-4D55-AB12-8423F6D034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imdb_data</vt:lpstr>
      <vt:lpstr>Clean Sheet</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DreamWithData</dc:creator>
  <cp:lastModifiedBy>lakhekalyani25@gmail.com</cp:lastModifiedBy>
  <dcterms:created xsi:type="dcterms:W3CDTF">2026-07-24T05:08:30Z</dcterms:created>
  <dcterms:modified xsi:type="dcterms:W3CDTF">2026-07-30T06:15:53Z</dcterms:modified>
</cp:coreProperties>
</file>